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rojetos\Excel\"/>
    </mc:Choice>
  </mc:AlternateContent>
  <xr:revisionPtr revIDLastSave="0" documentId="13_ncr:1_{9C3E9126-C7F5-48E3-96FB-4CAF945510D3}" xr6:coauthVersionLast="47" xr6:coauthVersionMax="47" xr10:uidLastSave="{00000000-0000-0000-0000-000000000000}"/>
  <bookViews>
    <workbookView xWindow="-108" yWindow="-108" windowWidth="23256" windowHeight="12576" tabRatio="763" activeTab="3" xr2:uid="{2627C54A-9D2D-40BD-B42E-146EC5F709CE}"/>
  </bookViews>
  <sheets>
    <sheet name="BD product" sheetId="3" r:id="rId1"/>
    <sheet name="BD customers" sheetId="7" r:id="rId2"/>
    <sheet name="BD orders" sheetId="2" r:id="rId3"/>
    <sheet name="Dashboard" sheetId="24" r:id="rId4"/>
    <sheet name="Análise" sheetId="4" r:id="rId5"/>
  </sheets>
  <definedNames>
    <definedName name="_xlchart.v1.0" hidden="1">Análise!$P$4:$P$17</definedName>
    <definedName name="_xlchart.v1.1" hidden="1">Análise!$Q$4:$Q$17</definedName>
    <definedName name="_xlchart.v1.2" hidden="1">Análise!$P$4:$P$17</definedName>
    <definedName name="_xlchart.v1.3" hidden="1">Análise!$Q$4:$Q$17</definedName>
    <definedName name="_xlcn.WorksheetConnection_ordersAO" hidden="1">'BD orders'!$A:$K</definedName>
    <definedName name="_xlcn.WorksheetConnection_Treino3.xlsxorders" hidden="1">orders[]</definedName>
    <definedName name="DadosExternos_1" localSheetId="1" hidden="1">'BD customers'!$A$1:$C$794</definedName>
    <definedName name="DadosExternos_1" localSheetId="2" hidden="1">'BD orders'!$A$1:$J$9995</definedName>
    <definedName name="DadosExternos_2" localSheetId="0" hidden="1">'BD product'!$A$1:$D$1863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Treino3.xlsx!orders"/>
          <x15:modelTable id="Intervalo" name="Intervalo" connection="WorksheetConnection_orders!$A:$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/>
  <c r="N2" i="2" s="1" a="1"/>
  <c r="N2" i="2" s="1"/>
  <c r="M3" i="2"/>
  <c r="N3" i="2" s="1" a="1"/>
  <c r="N3" i="2" s="1"/>
  <c r="M4" i="2"/>
  <c r="N4" i="2" s="1" a="1"/>
  <c r="N4" i="2" s="1"/>
  <c r="M5" i="2"/>
  <c r="N5" i="2" s="1" a="1"/>
  <c r="N5" i="2" s="1"/>
  <c r="M6" i="2"/>
  <c r="N6" i="2" s="1" a="1"/>
  <c r="N6" i="2" s="1"/>
  <c r="M7" i="2"/>
  <c r="N7" i="2" s="1" a="1"/>
  <c r="N7" i="2" s="1"/>
  <c r="M8" i="2"/>
  <c r="N8" i="2" s="1" a="1"/>
  <c r="N8" i="2" s="1"/>
  <c r="M9" i="2"/>
  <c r="N9" i="2" s="1" a="1"/>
  <c r="N9" i="2" s="1"/>
  <c r="M10" i="2"/>
  <c r="N10" i="2" s="1" a="1"/>
  <c r="N10" i="2" s="1"/>
  <c r="M11" i="2"/>
  <c r="N11" i="2" s="1" a="1"/>
  <c r="N11" i="2" s="1"/>
  <c r="M12" i="2"/>
  <c r="N12" i="2" s="1" a="1"/>
  <c r="N12" i="2" s="1"/>
  <c r="M13" i="2"/>
  <c r="N13" i="2" s="1" a="1"/>
  <c r="N13" i="2" s="1"/>
  <c r="M14" i="2"/>
  <c r="N14" i="2" s="1" a="1"/>
  <c r="N14" i="2" s="1"/>
  <c r="M15" i="2"/>
  <c r="N15" i="2" s="1" a="1"/>
  <c r="N15" i="2" s="1"/>
  <c r="M16" i="2"/>
  <c r="N16" i="2" s="1" a="1"/>
  <c r="N16" i="2" s="1"/>
  <c r="M17" i="2"/>
  <c r="N17" i="2" s="1" a="1"/>
  <c r="N17" i="2" s="1"/>
  <c r="M18" i="2"/>
  <c r="N18" i="2" s="1" a="1"/>
  <c r="N18" i="2" s="1"/>
  <c r="M19" i="2"/>
  <c r="N19" i="2" s="1" a="1"/>
  <c r="N19" i="2" s="1"/>
  <c r="M20" i="2"/>
  <c r="N20" i="2" s="1" a="1"/>
  <c r="N20" i="2" s="1"/>
  <c r="M21" i="2"/>
  <c r="N21" i="2" s="1" a="1"/>
  <c r="N21" i="2" s="1"/>
  <c r="M22" i="2"/>
  <c r="N22" i="2" s="1" a="1"/>
  <c r="N22" i="2" s="1"/>
  <c r="M23" i="2"/>
  <c r="N23" i="2" s="1" a="1"/>
  <c r="N23" i="2" s="1"/>
  <c r="M24" i="2"/>
  <c r="N24" i="2" s="1" a="1"/>
  <c r="N24" i="2" s="1"/>
  <c r="M25" i="2"/>
  <c r="N25" i="2" s="1" a="1"/>
  <c r="N25" i="2" s="1"/>
  <c r="M26" i="2"/>
  <c r="N26" i="2" s="1" a="1"/>
  <c r="N26" i="2" s="1"/>
  <c r="M27" i="2"/>
  <c r="N27" i="2" s="1" a="1"/>
  <c r="N27" i="2" s="1"/>
  <c r="M28" i="2"/>
  <c r="N28" i="2" s="1" a="1"/>
  <c r="N28" i="2" s="1"/>
  <c r="M29" i="2"/>
  <c r="N29" i="2" s="1" a="1"/>
  <c r="N29" i="2" s="1"/>
  <c r="M30" i="2"/>
  <c r="N30" i="2" s="1" a="1"/>
  <c r="N30" i="2" s="1"/>
  <c r="M31" i="2"/>
  <c r="N31" i="2" s="1" a="1"/>
  <c r="N31" i="2" s="1"/>
  <c r="M32" i="2"/>
  <c r="N32" i="2" s="1" a="1"/>
  <c r="N32" i="2" s="1"/>
  <c r="M33" i="2"/>
  <c r="N33" i="2" s="1" a="1"/>
  <c r="N33" i="2" s="1"/>
  <c r="M34" i="2"/>
  <c r="N34" i="2" s="1" a="1"/>
  <c r="N34" i="2" s="1"/>
  <c r="M35" i="2"/>
  <c r="N35" i="2" s="1" a="1"/>
  <c r="N35" i="2" s="1"/>
  <c r="M36" i="2"/>
  <c r="N36" i="2" s="1" a="1"/>
  <c r="N36" i="2" s="1"/>
  <c r="M37" i="2"/>
  <c r="N37" i="2" s="1" a="1"/>
  <c r="N37" i="2" s="1"/>
  <c r="M38" i="2"/>
  <c r="N38" i="2" s="1" a="1"/>
  <c r="N38" i="2" s="1"/>
  <c r="M39" i="2"/>
  <c r="N39" i="2" s="1" a="1"/>
  <c r="N39" i="2" s="1"/>
  <c r="M40" i="2"/>
  <c r="N40" i="2" s="1" a="1"/>
  <c r="N40" i="2" s="1"/>
  <c r="M41" i="2"/>
  <c r="N41" i="2" s="1" a="1"/>
  <c r="N41" i="2" s="1"/>
  <c r="M42" i="2"/>
  <c r="N42" i="2" s="1" a="1"/>
  <c r="N42" i="2" s="1"/>
  <c r="M43" i="2"/>
  <c r="N43" i="2" s="1" a="1"/>
  <c r="N43" i="2" s="1"/>
  <c r="M44" i="2"/>
  <c r="N44" i="2" s="1" a="1"/>
  <c r="N44" i="2" s="1"/>
  <c r="M45" i="2"/>
  <c r="N45" i="2" s="1" a="1"/>
  <c r="N45" i="2" s="1"/>
  <c r="M46" i="2"/>
  <c r="N46" i="2" s="1" a="1"/>
  <c r="N46" i="2" s="1"/>
  <c r="M47" i="2"/>
  <c r="N47" i="2" s="1" a="1"/>
  <c r="N47" i="2" s="1"/>
  <c r="M48" i="2"/>
  <c r="N48" i="2" s="1" a="1"/>
  <c r="N48" i="2" s="1"/>
  <c r="M49" i="2"/>
  <c r="N49" i="2" s="1" a="1"/>
  <c r="N49" i="2" s="1"/>
  <c r="M50" i="2"/>
  <c r="N50" i="2" s="1" a="1"/>
  <c r="N50" i="2" s="1"/>
  <c r="M51" i="2"/>
  <c r="N51" i="2" s="1" a="1"/>
  <c r="N51" i="2" s="1"/>
  <c r="M52" i="2"/>
  <c r="N52" i="2" s="1" a="1"/>
  <c r="N52" i="2" s="1"/>
  <c r="M53" i="2"/>
  <c r="N53" i="2" s="1" a="1"/>
  <c r="N53" i="2" s="1"/>
  <c r="M54" i="2"/>
  <c r="N54" i="2" s="1" a="1"/>
  <c r="N54" i="2" s="1"/>
  <c r="M55" i="2"/>
  <c r="N55" i="2" s="1" a="1"/>
  <c r="N55" i="2" s="1"/>
  <c r="M56" i="2"/>
  <c r="N56" i="2" s="1" a="1"/>
  <c r="N56" i="2" s="1"/>
  <c r="M57" i="2"/>
  <c r="N57" i="2" s="1" a="1"/>
  <c r="N57" i="2" s="1"/>
  <c r="M58" i="2"/>
  <c r="N58" i="2" s="1" a="1"/>
  <c r="N58" i="2" s="1"/>
  <c r="M59" i="2"/>
  <c r="N59" i="2" s="1" a="1"/>
  <c r="N59" i="2" s="1"/>
  <c r="M60" i="2"/>
  <c r="N60" i="2" s="1" a="1"/>
  <c r="N60" i="2" s="1"/>
  <c r="M61" i="2"/>
  <c r="N61" i="2" s="1" a="1"/>
  <c r="N61" i="2" s="1"/>
  <c r="M62" i="2"/>
  <c r="N62" i="2" s="1" a="1"/>
  <c r="N62" i="2" s="1"/>
  <c r="M63" i="2"/>
  <c r="N63" i="2" s="1" a="1"/>
  <c r="N63" i="2" s="1"/>
  <c r="M64" i="2"/>
  <c r="N64" i="2" s="1" a="1"/>
  <c r="N64" i="2" s="1"/>
  <c r="M65" i="2"/>
  <c r="N65" i="2" s="1" a="1"/>
  <c r="N65" i="2" s="1"/>
  <c r="M66" i="2"/>
  <c r="N66" i="2" s="1" a="1"/>
  <c r="N66" i="2" s="1"/>
  <c r="M67" i="2"/>
  <c r="N67" i="2" s="1" a="1"/>
  <c r="N67" i="2" s="1"/>
  <c r="M68" i="2"/>
  <c r="N68" i="2" s="1" a="1"/>
  <c r="N68" i="2" s="1"/>
  <c r="M69" i="2"/>
  <c r="N69" i="2" s="1" a="1"/>
  <c r="N69" i="2" s="1"/>
  <c r="M70" i="2"/>
  <c r="N70" i="2" s="1" a="1"/>
  <c r="N70" i="2" s="1"/>
  <c r="M71" i="2"/>
  <c r="N71" i="2" s="1" a="1"/>
  <c r="N71" i="2" s="1"/>
  <c r="M72" i="2"/>
  <c r="N72" i="2" s="1" a="1"/>
  <c r="N72" i="2" s="1"/>
  <c r="M73" i="2"/>
  <c r="N73" i="2" s="1" a="1"/>
  <c r="N73" i="2" s="1"/>
  <c r="M74" i="2"/>
  <c r="N74" i="2" s="1" a="1"/>
  <c r="N74" i="2" s="1"/>
  <c r="M75" i="2"/>
  <c r="N75" i="2" s="1" a="1"/>
  <c r="N75" i="2" s="1"/>
  <c r="M76" i="2"/>
  <c r="N76" i="2" s="1" a="1"/>
  <c r="N76" i="2" s="1"/>
  <c r="M77" i="2"/>
  <c r="N77" i="2" s="1" a="1"/>
  <c r="N77" i="2" s="1"/>
  <c r="M78" i="2"/>
  <c r="N78" i="2" s="1" a="1"/>
  <c r="N78" i="2" s="1"/>
  <c r="M79" i="2"/>
  <c r="N79" i="2" s="1" a="1"/>
  <c r="N79" i="2" s="1"/>
  <c r="M80" i="2"/>
  <c r="N80" i="2" s="1" a="1"/>
  <c r="N80" i="2" s="1"/>
  <c r="M81" i="2"/>
  <c r="N81" i="2" s="1" a="1"/>
  <c r="N81" i="2" s="1"/>
  <c r="M82" i="2"/>
  <c r="N82" i="2" s="1" a="1"/>
  <c r="N82" i="2" s="1"/>
  <c r="M83" i="2"/>
  <c r="N83" i="2" s="1" a="1"/>
  <c r="N83" i="2" s="1"/>
  <c r="M84" i="2"/>
  <c r="N84" i="2" s="1" a="1"/>
  <c r="N84" i="2" s="1"/>
  <c r="M85" i="2"/>
  <c r="N85" i="2" s="1" a="1"/>
  <c r="N85" i="2" s="1"/>
  <c r="M86" i="2"/>
  <c r="N86" i="2" s="1" a="1"/>
  <c r="N86" i="2" s="1"/>
  <c r="M87" i="2"/>
  <c r="N87" i="2" s="1" a="1"/>
  <c r="N87" i="2" s="1"/>
  <c r="M88" i="2"/>
  <c r="N88" i="2" s="1" a="1"/>
  <c r="N88" i="2" s="1"/>
  <c r="M89" i="2"/>
  <c r="N89" i="2" s="1" a="1"/>
  <c r="N89" i="2" s="1"/>
  <c r="M90" i="2"/>
  <c r="N90" i="2" s="1" a="1"/>
  <c r="N90" i="2" s="1"/>
  <c r="M91" i="2"/>
  <c r="N91" i="2" s="1" a="1"/>
  <c r="N91" i="2" s="1"/>
  <c r="M92" i="2"/>
  <c r="N92" i="2" s="1" a="1"/>
  <c r="N92" i="2" s="1"/>
  <c r="M93" i="2"/>
  <c r="N93" i="2" s="1" a="1"/>
  <c r="N93" i="2" s="1"/>
  <c r="M94" i="2"/>
  <c r="N94" i="2" s="1" a="1"/>
  <c r="N94" i="2" s="1"/>
  <c r="M95" i="2"/>
  <c r="N95" i="2" s="1" a="1"/>
  <c r="N95" i="2" s="1"/>
  <c r="M96" i="2"/>
  <c r="N96" i="2" s="1" a="1"/>
  <c r="N96" i="2" s="1"/>
  <c r="M97" i="2"/>
  <c r="N97" i="2" s="1" a="1"/>
  <c r="N97" i="2" s="1"/>
  <c r="M98" i="2"/>
  <c r="N98" i="2" s="1" a="1"/>
  <c r="N98" i="2" s="1"/>
  <c r="M99" i="2"/>
  <c r="N99" i="2" s="1" a="1"/>
  <c r="N99" i="2" s="1"/>
  <c r="M100" i="2"/>
  <c r="N100" i="2" s="1" a="1"/>
  <c r="N100" i="2" s="1"/>
  <c r="M101" i="2"/>
  <c r="N101" i="2" s="1" a="1"/>
  <c r="N101" i="2" s="1"/>
  <c r="M102" i="2"/>
  <c r="N102" i="2" s="1" a="1"/>
  <c r="N102" i="2" s="1"/>
  <c r="M103" i="2"/>
  <c r="N103" i="2" s="1" a="1"/>
  <c r="N103" i="2" s="1"/>
  <c r="M104" i="2"/>
  <c r="N104" i="2" s="1" a="1"/>
  <c r="N104" i="2" s="1"/>
  <c r="M105" i="2"/>
  <c r="N105" i="2" s="1" a="1"/>
  <c r="N105" i="2" s="1"/>
  <c r="M106" i="2"/>
  <c r="N106" i="2" s="1" a="1"/>
  <c r="N106" i="2" s="1"/>
  <c r="M107" i="2"/>
  <c r="N107" i="2" s="1" a="1"/>
  <c r="N107" i="2" s="1"/>
  <c r="M108" i="2"/>
  <c r="N108" i="2" s="1" a="1"/>
  <c r="N108" i="2" s="1"/>
  <c r="M109" i="2"/>
  <c r="N109" i="2" s="1" a="1"/>
  <c r="N109" i="2" s="1"/>
  <c r="M110" i="2"/>
  <c r="N110" i="2" s="1" a="1"/>
  <c r="N110" i="2" s="1"/>
  <c r="M111" i="2"/>
  <c r="N111" i="2" s="1" a="1"/>
  <c r="N111" i="2" s="1"/>
  <c r="M112" i="2"/>
  <c r="N112" i="2" s="1" a="1"/>
  <c r="N112" i="2" s="1"/>
  <c r="M113" i="2"/>
  <c r="N113" i="2" s="1" a="1"/>
  <c r="N113" i="2" s="1"/>
  <c r="M114" i="2"/>
  <c r="N114" i="2" s="1" a="1"/>
  <c r="N114" i="2" s="1"/>
  <c r="M115" i="2"/>
  <c r="N115" i="2" s="1" a="1"/>
  <c r="N115" i="2" s="1"/>
  <c r="M116" i="2"/>
  <c r="N116" i="2" s="1" a="1"/>
  <c r="N116" i="2" s="1"/>
  <c r="M117" i="2"/>
  <c r="N117" i="2" s="1" a="1"/>
  <c r="N117" i="2" s="1"/>
  <c r="M118" i="2"/>
  <c r="N118" i="2" s="1" a="1"/>
  <c r="N118" i="2" s="1"/>
  <c r="M119" i="2"/>
  <c r="N119" i="2" s="1" a="1"/>
  <c r="N119" i="2" s="1"/>
  <c r="M120" i="2"/>
  <c r="N120" i="2" s="1" a="1"/>
  <c r="N120" i="2" s="1"/>
  <c r="M121" i="2"/>
  <c r="N121" i="2" s="1" a="1"/>
  <c r="N121" i="2" s="1"/>
  <c r="M122" i="2"/>
  <c r="N122" i="2" s="1" a="1"/>
  <c r="N122" i="2" s="1"/>
  <c r="M123" i="2"/>
  <c r="N123" i="2" s="1" a="1"/>
  <c r="N123" i="2" s="1"/>
  <c r="M124" i="2"/>
  <c r="N124" i="2" s="1" a="1"/>
  <c r="N124" i="2" s="1"/>
  <c r="M125" i="2"/>
  <c r="N125" i="2" s="1" a="1"/>
  <c r="N125" i="2" s="1"/>
  <c r="M126" i="2"/>
  <c r="N126" i="2" s="1" a="1"/>
  <c r="N126" i="2" s="1"/>
  <c r="M127" i="2"/>
  <c r="N127" i="2" s="1" a="1"/>
  <c r="N127" i="2" s="1"/>
  <c r="M128" i="2"/>
  <c r="N128" i="2" s="1" a="1"/>
  <c r="N128" i="2" s="1"/>
  <c r="M129" i="2"/>
  <c r="N129" i="2" s="1" a="1"/>
  <c r="N129" i="2" s="1"/>
  <c r="M130" i="2"/>
  <c r="N130" i="2" s="1" a="1"/>
  <c r="N130" i="2" s="1"/>
  <c r="M131" i="2"/>
  <c r="N131" i="2" s="1" a="1"/>
  <c r="N131" i="2" s="1"/>
  <c r="M132" i="2"/>
  <c r="N132" i="2" s="1" a="1"/>
  <c r="N132" i="2" s="1"/>
  <c r="M133" i="2"/>
  <c r="N133" i="2" s="1" a="1"/>
  <c r="N133" i="2" s="1"/>
  <c r="M134" i="2"/>
  <c r="N134" i="2" s="1" a="1"/>
  <c r="N134" i="2" s="1"/>
  <c r="M135" i="2"/>
  <c r="N135" i="2" s="1" a="1"/>
  <c r="N135" i="2" s="1"/>
  <c r="M136" i="2"/>
  <c r="N136" i="2" s="1" a="1"/>
  <c r="N136" i="2" s="1"/>
  <c r="M137" i="2"/>
  <c r="N137" i="2" s="1" a="1"/>
  <c r="N137" i="2" s="1"/>
  <c r="M138" i="2"/>
  <c r="N138" i="2" s="1" a="1"/>
  <c r="N138" i="2" s="1"/>
  <c r="M139" i="2"/>
  <c r="N139" i="2" s="1" a="1"/>
  <c r="N139" i="2" s="1"/>
  <c r="M140" i="2"/>
  <c r="N140" i="2" s="1" a="1"/>
  <c r="N140" i="2" s="1"/>
  <c r="M141" i="2"/>
  <c r="N141" i="2" s="1" a="1"/>
  <c r="N141" i="2" s="1"/>
  <c r="M142" i="2"/>
  <c r="N142" i="2" s="1" a="1"/>
  <c r="N142" i="2" s="1"/>
  <c r="M143" i="2"/>
  <c r="N143" i="2" s="1" a="1"/>
  <c r="N143" i="2" s="1"/>
  <c r="M144" i="2"/>
  <c r="N144" i="2" s="1" a="1"/>
  <c r="N144" i="2" s="1"/>
  <c r="M145" i="2"/>
  <c r="N145" i="2" s="1" a="1"/>
  <c r="N145" i="2" s="1"/>
  <c r="M146" i="2"/>
  <c r="N146" i="2" s="1" a="1"/>
  <c r="N146" i="2" s="1"/>
  <c r="M147" i="2"/>
  <c r="N147" i="2" s="1" a="1"/>
  <c r="N147" i="2" s="1"/>
  <c r="M148" i="2"/>
  <c r="N148" i="2" s="1" a="1"/>
  <c r="N148" i="2" s="1"/>
  <c r="M149" i="2"/>
  <c r="N149" i="2" s="1" a="1"/>
  <c r="N149" i="2" s="1"/>
  <c r="M150" i="2"/>
  <c r="N150" i="2" s="1" a="1"/>
  <c r="N150" i="2" s="1"/>
  <c r="M151" i="2"/>
  <c r="N151" i="2" s="1" a="1"/>
  <c r="N151" i="2" s="1"/>
  <c r="M152" i="2"/>
  <c r="N152" i="2" s="1" a="1"/>
  <c r="N152" i="2" s="1"/>
  <c r="M153" i="2"/>
  <c r="N153" i="2" s="1" a="1"/>
  <c r="N153" i="2" s="1"/>
  <c r="M154" i="2"/>
  <c r="N154" i="2" s="1" a="1"/>
  <c r="N154" i="2" s="1"/>
  <c r="M155" i="2"/>
  <c r="N155" i="2" s="1" a="1"/>
  <c r="N155" i="2" s="1"/>
  <c r="M156" i="2"/>
  <c r="N156" i="2" s="1" a="1"/>
  <c r="N156" i="2" s="1"/>
  <c r="M157" i="2"/>
  <c r="N157" i="2" s="1" a="1"/>
  <c r="N157" i="2" s="1"/>
  <c r="M158" i="2"/>
  <c r="N158" i="2" s="1" a="1"/>
  <c r="N158" i="2" s="1"/>
  <c r="M159" i="2"/>
  <c r="N159" i="2" s="1" a="1"/>
  <c r="N159" i="2" s="1"/>
  <c r="M160" i="2"/>
  <c r="N160" i="2" s="1" a="1"/>
  <c r="N160" i="2" s="1"/>
  <c r="M161" i="2"/>
  <c r="N161" i="2" s="1" a="1"/>
  <c r="N161" i="2" s="1"/>
  <c r="M162" i="2"/>
  <c r="N162" i="2" s="1" a="1"/>
  <c r="N162" i="2" s="1"/>
  <c r="M163" i="2"/>
  <c r="N163" i="2" s="1" a="1"/>
  <c r="N163" i="2" s="1"/>
  <c r="M164" i="2"/>
  <c r="N164" i="2" s="1" a="1"/>
  <c r="N164" i="2" s="1"/>
  <c r="M165" i="2"/>
  <c r="N165" i="2" s="1" a="1"/>
  <c r="N165" i="2" s="1"/>
  <c r="M166" i="2"/>
  <c r="N166" i="2" s="1" a="1"/>
  <c r="N166" i="2" s="1"/>
  <c r="M167" i="2"/>
  <c r="N167" i="2" s="1" a="1"/>
  <c r="N167" i="2" s="1"/>
  <c r="M168" i="2"/>
  <c r="N168" i="2" s="1" a="1"/>
  <c r="N168" i="2" s="1"/>
  <c r="M169" i="2"/>
  <c r="N169" i="2" s="1" a="1"/>
  <c r="N169" i="2" s="1"/>
  <c r="M170" i="2"/>
  <c r="N170" i="2" s="1" a="1"/>
  <c r="N170" i="2" s="1"/>
  <c r="M171" i="2"/>
  <c r="N171" i="2" s="1" a="1"/>
  <c r="N171" i="2" s="1"/>
  <c r="M172" i="2"/>
  <c r="N172" i="2" s="1" a="1"/>
  <c r="N172" i="2" s="1"/>
  <c r="M173" i="2"/>
  <c r="N173" i="2" s="1" a="1"/>
  <c r="N173" i="2" s="1"/>
  <c r="M174" i="2"/>
  <c r="N174" i="2" s="1" a="1"/>
  <c r="N174" i="2" s="1"/>
  <c r="M175" i="2"/>
  <c r="N175" i="2" s="1" a="1"/>
  <c r="N175" i="2" s="1"/>
  <c r="M176" i="2"/>
  <c r="N176" i="2" s="1" a="1"/>
  <c r="N176" i="2" s="1"/>
  <c r="M177" i="2"/>
  <c r="N177" i="2" s="1" a="1"/>
  <c r="N177" i="2" s="1"/>
  <c r="M178" i="2"/>
  <c r="N178" i="2" s="1" a="1"/>
  <c r="N178" i="2" s="1"/>
  <c r="M179" i="2"/>
  <c r="N179" i="2" s="1" a="1"/>
  <c r="N179" i="2" s="1"/>
  <c r="M180" i="2"/>
  <c r="N180" i="2" s="1" a="1"/>
  <c r="N180" i="2" s="1"/>
  <c r="M181" i="2"/>
  <c r="N181" i="2" s="1" a="1"/>
  <c r="N181" i="2" s="1"/>
  <c r="M182" i="2"/>
  <c r="N182" i="2" s="1" a="1"/>
  <c r="N182" i="2" s="1"/>
  <c r="M183" i="2"/>
  <c r="N183" i="2" s="1" a="1"/>
  <c r="N183" i="2" s="1"/>
  <c r="M184" i="2"/>
  <c r="N184" i="2" s="1" a="1"/>
  <c r="N184" i="2" s="1"/>
  <c r="M185" i="2"/>
  <c r="N185" i="2" s="1" a="1"/>
  <c r="N185" i="2" s="1"/>
  <c r="M186" i="2"/>
  <c r="N186" i="2" s="1" a="1"/>
  <c r="N186" i="2" s="1"/>
  <c r="M187" i="2"/>
  <c r="N187" i="2" s="1" a="1"/>
  <c r="N187" i="2" s="1"/>
  <c r="M188" i="2"/>
  <c r="N188" i="2" s="1" a="1"/>
  <c r="N188" i="2" s="1"/>
  <c r="M189" i="2"/>
  <c r="N189" i="2" s="1" a="1"/>
  <c r="N189" i="2" s="1"/>
  <c r="M190" i="2"/>
  <c r="N190" i="2" s="1" a="1"/>
  <c r="N190" i="2" s="1"/>
  <c r="M191" i="2"/>
  <c r="N191" i="2" s="1" a="1"/>
  <c r="N191" i="2" s="1"/>
  <c r="M192" i="2"/>
  <c r="N192" i="2" s="1" a="1"/>
  <c r="N192" i="2" s="1"/>
  <c r="M193" i="2"/>
  <c r="N193" i="2" s="1" a="1"/>
  <c r="N193" i="2" s="1"/>
  <c r="M194" i="2"/>
  <c r="N194" i="2" s="1" a="1"/>
  <c r="N194" i="2" s="1"/>
  <c r="M195" i="2"/>
  <c r="N195" i="2" s="1" a="1"/>
  <c r="N195" i="2" s="1"/>
  <c r="M196" i="2"/>
  <c r="N196" i="2" s="1" a="1"/>
  <c r="N196" i="2" s="1"/>
  <c r="M197" i="2"/>
  <c r="N197" i="2" s="1" a="1"/>
  <c r="N197" i="2" s="1"/>
  <c r="M198" i="2"/>
  <c r="N198" i="2" s="1" a="1"/>
  <c r="N198" i="2" s="1"/>
  <c r="M199" i="2"/>
  <c r="N199" i="2" s="1" a="1"/>
  <c r="N199" i="2" s="1"/>
  <c r="M200" i="2"/>
  <c r="N200" i="2" s="1" a="1"/>
  <c r="N200" i="2" s="1"/>
  <c r="M201" i="2"/>
  <c r="N201" i="2" s="1" a="1"/>
  <c r="N201" i="2" s="1"/>
  <c r="M202" i="2"/>
  <c r="N202" i="2" s="1" a="1"/>
  <c r="N202" i="2" s="1"/>
  <c r="M203" i="2"/>
  <c r="N203" i="2" s="1" a="1"/>
  <c r="N203" i="2" s="1"/>
  <c r="M204" i="2"/>
  <c r="N204" i="2" s="1" a="1"/>
  <c r="N204" i="2" s="1"/>
  <c r="M205" i="2"/>
  <c r="N205" i="2" s="1" a="1"/>
  <c r="N205" i="2" s="1"/>
  <c r="M206" i="2"/>
  <c r="N206" i="2" s="1" a="1"/>
  <c r="N206" i="2" s="1"/>
  <c r="M207" i="2"/>
  <c r="N207" i="2" s="1" a="1"/>
  <c r="N207" i="2" s="1"/>
  <c r="M208" i="2"/>
  <c r="N208" i="2" s="1" a="1"/>
  <c r="N208" i="2" s="1"/>
  <c r="M209" i="2"/>
  <c r="N209" i="2" s="1" a="1"/>
  <c r="N209" i="2" s="1"/>
  <c r="M210" i="2"/>
  <c r="N210" i="2" s="1" a="1"/>
  <c r="N210" i="2" s="1"/>
  <c r="M211" i="2"/>
  <c r="N211" i="2" s="1" a="1"/>
  <c r="N211" i="2" s="1"/>
  <c r="M212" i="2"/>
  <c r="N212" i="2" s="1" a="1"/>
  <c r="N212" i="2" s="1"/>
  <c r="M213" i="2"/>
  <c r="N213" i="2" s="1" a="1"/>
  <c r="N213" i="2" s="1"/>
  <c r="M214" i="2"/>
  <c r="N214" i="2" s="1" a="1"/>
  <c r="N214" i="2" s="1"/>
  <c r="M215" i="2"/>
  <c r="N215" i="2" s="1" a="1"/>
  <c r="N215" i="2" s="1"/>
  <c r="M216" i="2"/>
  <c r="N216" i="2" s="1" a="1"/>
  <c r="N216" i="2" s="1"/>
  <c r="M217" i="2"/>
  <c r="N217" i="2" s="1" a="1"/>
  <c r="N217" i="2" s="1"/>
  <c r="M218" i="2"/>
  <c r="N218" i="2" s="1" a="1"/>
  <c r="N218" i="2" s="1"/>
  <c r="M219" i="2"/>
  <c r="N219" i="2" s="1" a="1"/>
  <c r="N219" i="2" s="1"/>
  <c r="M220" i="2"/>
  <c r="N220" i="2" s="1" a="1"/>
  <c r="N220" i="2" s="1"/>
  <c r="M221" i="2"/>
  <c r="N221" i="2" s="1" a="1"/>
  <c r="N221" i="2" s="1"/>
  <c r="M222" i="2"/>
  <c r="N222" i="2" s="1" a="1"/>
  <c r="N222" i="2" s="1"/>
  <c r="M223" i="2"/>
  <c r="N223" i="2" s="1" a="1"/>
  <c r="N223" i="2" s="1"/>
  <c r="M224" i="2"/>
  <c r="N224" i="2" s="1" a="1"/>
  <c r="N224" i="2" s="1"/>
  <c r="M225" i="2"/>
  <c r="N225" i="2" s="1" a="1"/>
  <c r="N225" i="2" s="1"/>
  <c r="M226" i="2"/>
  <c r="N226" i="2" s="1" a="1"/>
  <c r="N226" i="2" s="1"/>
  <c r="M227" i="2"/>
  <c r="N227" i="2" s="1" a="1"/>
  <c r="N227" i="2" s="1"/>
  <c r="M228" i="2"/>
  <c r="N228" i="2" s="1" a="1"/>
  <c r="N228" i="2" s="1"/>
  <c r="M229" i="2"/>
  <c r="N229" i="2" s="1" a="1"/>
  <c r="N229" i="2" s="1"/>
  <c r="M230" i="2"/>
  <c r="N230" i="2" s="1" a="1"/>
  <c r="N230" i="2" s="1"/>
  <c r="M231" i="2"/>
  <c r="N231" i="2" s="1" a="1"/>
  <c r="N231" i="2" s="1"/>
  <c r="M232" i="2"/>
  <c r="N232" i="2" s="1" a="1"/>
  <c r="N232" i="2" s="1"/>
  <c r="M233" i="2"/>
  <c r="N233" i="2" s="1" a="1"/>
  <c r="N233" i="2" s="1"/>
  <c r="M234" i="2"/>
  <c r="N234" i="2" s="1" a="1"/>
  <c r="N234" i="2" s="1"/>
  <c r="M235" i="2"/>
  <c r="N235" i="2" s="1" a="1"/>
  <c r="N235" i="2" s="1"/>
  <c r="M236" i="2"/>
  <c r="N236" i="2" s="1" a="1"/>
  <c r="N236" i="2" s="1"/>
  <c r="M237" i="2"/>
  <c r="N237" i="2" s="1" a="1"/>
  <c r="N237" i="2" s="1"/>
  <c r="M238" i="2"/>
  <c r="N238" i="2" s="1" a="1"/>
  <c r="N238" i="2" s="1"/>
  <c r="M239" i="2"/>
  <c r="N239" i="2" s="1" a="1"/>
  <c r="N239" i="2" s="1"/>
  <c r="M240" i="2"/>
  <c r="N240" i="2" s="1" a="1"/>
  <c r="N240" i="2" s="1"/>
  <c r="M241" i="2"/>
  <c r="N241" i="2" s="1" a="1"/>
  <c r="N241" i="2" s="1"/>
  <c r="M242" i="2"/>
  <c r="N242" i="2" s="1" a="1"/>
  <c r="N242" i="2" s="1"/>
  <c r="M243" i="2"/>
  <c r="N243" i="2" s="1" a="1"/>
  <c r="N243" i="2" s="1"/>
  <c r="M244" i="2"/>
  <c r="N244" i="2" s="1" a="1"/>
  <c r="N244" i="2" s="1"/>
  <c r="M245" i="2"/>
  <c r="N245" i="2" s="1" a="1"/>
  <c r="N245" i="2" s="1"/>
  <c r="M246" i="2"/>
  <c r="N246" i="2" s="1" a="1"/>
  <c r="N246" i="2" s="1"/>
  <c r="M247" i="2"/>
  <c r="N247" i="2" s="1" a="1"/>
  <c r="N247" i="2" s="1"/>
  <c r="M248" i="2"/>
  <c r="N248" i="2" s="1" a="1"/>
  <c r="N248" i="2" s="1"/>
  <c r="M249" i="2"/>
  <c r="N249" i="2" s="1" a="1"/>
  <c r="N249" i="2" s="1"/>
  <c r="M250" i="2"/>
  <c r="N250" i="2" s="1" a="1"/>
  <c r="N250" i="2" s="1"/>
  <c r="M251" i="2"/>
  <c r="N251" i="2" s="1" a="1"/>
  <c r="N251" i="2" s="1"/>
  <c r="M252" i="2"/>
  <c r="N252" i="2" s="1" a="1"/>
  <c r="N252" i="2" s="1"/>
  <c r="M253" i="2"/>
  <c r="N253" i="2" s="1" a="1"/>
  <c r="N253" i="2" s="1"/>
  <c r="M254" i="2"/>
  <c r="N254" i="2" s="1" a="1"/>
  <c r="N254" i="2" s="1"/>
  <c r="M255" i="2"/>
  <c r="N255" i="2" s="1" a="1"/>
  <c r="N255" i="2" s="1"/>
  <c r="M256" i="2"/>
  <c r="N256" i="2" s="1" a="1"/>
  <c r="N256" i="2" s="1"/>
  <c r="M257" i="2"/>
  <c r="N257" i="2" s="1" a="1"/>
  <c r="N257" i="2" s="1"/>
  <c r="M258" i="2"/>
  <c r="N258" i="2" s="1" a="1"/>
  <c r="N258" i="2" s="1"/>
  <c r="M259" i="2"/>
  <c r="N259" i="2" s="1" a="1"/>
  <c r="N259" i="2" s="1"/>
  <c r="M260" i="2"/>
  <c r="N260" i="2" s="1" a="1"/>
  <c r="N260" i="2" s="1"/>
  <c r="M261" i="2"/>
  <c r="N261" i="2" s="1" a="1"/>
  <c r="N261" i="2" s="1"/>
  <c r="M262" i="2"/>
  <c r="N262" i="2" s="1" a="1"/>
  <c r="N262" i="2" s="1"/>
  <c r="M263" i="2"/>
  <c r="N263" i="2" s="1" a="1"/>
  <c r="N263" i="2" s="1"/>
  <c r="M264" i="2"/>
  <c r="N264" i="2" s="1" a="1"/>
  <c r="N264" i="2" s="1"/>
  <c r="M265" i="2"/>
  <c r="N265" i="2" s="1" a="1"/>
  <c r="N265" i="2" s="1"/>
  <c r="M266" i="2"/>
  <c r="N266" i="2" s="1" a="1"/>
  <c r="N266" i="2" s="1"/>
  <c r="M267" i="2"/>
  <c r="N267" i="2" s="1" a="1"/>
  <c r="N267" i="2" s="1"/>
  <c r="M268" i="2"/>
  <c r="N268" i="2" s="1" a="1"/>
  <c r="N268" i="2" s="1"/>
  <c r="M269" i="2"/>
  <c r="N269" i="2" s="1" a="1"/>
  <c r="N269" i="2" s="1"/>
  <c r="M270" i="2"/>
  <c r="N270" i="2" s="1" a="1"/>
  <c r="N270" i="2" s="1"/>
  <c r="M271" i="2"/>
  <c r="N271" i="2" s="1" a="1"/>
  <c r="N271" i="2" s="1"/>
  <c r="M272" i="2"/>
  <c r="N272" i="2" s="1" a="1"/>
  <c r="N272" i="2" s="1"/>
  <c r="M273" i="2"/>
  <c r="N273" i="2" s="1" a="1"/>
  <c r="N273" i="2" s="1"/>
  <c r="M274" i="2"/>
  <c r="N274" i="2" s="1" a="1"/>
  <c r="N274" i="2" s="1"/>
  <c r="M275" i="2"/>
  <c r="N275" i="2" s="1" a="1"/>
  <c r="N275" i="2" s="1"/>
  <c r="M276" i="2"/>
  <c r="N276" i="2" s="1" a="1"/>
  <c r="N276" i="2" s="1"/>
  <c r="M277" i="2"/>
  <c r="N277" i="2" s="1" a="1"/>
  <c r="N277" i="2" s="1"/>
  <c r="M278" i="2"/>
  <c r="N278" i="2" s="1" a="1"/>
  <c r="N278" i="2" s="1"/>
  <c r="M279" i="2"/>
  <c r="N279" i="2" s="1" a="1"/>
  <c r="N279" i="2" s="1"/>
  <c r="M280" i="2"/>
  <c r="N280" i="2" s="1" a="1"/>
  <c r="N280" i="2" s="1"/>
  <c r="M281" i="2"/>
  <c r="N281" i="2" s="1" a="1"/>
  <c r="N281" i="2" s="1"/>
  <c r="M282" i="2"/>
  <c r="N282" i="2" s="1" a="1"/>
  <c r="N282" i="2" s="1"/>
  <c r="M283" i="2"/>
  <c r="N283" i="2" s="1" a="1"/>
  <c r="N283" i="2" s="1"/>
  <c r="M284" i="2"/>
  <c r="N284" i="2" s="1" a="1"/>
  <c r="N284" i="2" s="1"/>
  <c r="M285" i="2"/>
  <c r="N285" i="2" s="1" a="1"/>
  <c r="N285" i="2" s="1"/>
  <c r="M286" i="2"/>
  <c r="N286" i="2" s="1" a="1"/>
  <c r="N286" i="2" s="1"/>
  <c r="M287" i="2"/>
  <c r="N287" i="2" s="1" a="1"/>
  <c r="N287" i="2" s="1"/>
  <c r="M288" i="2"/>
  <c r="N288" i="2" s="1" a="1"/>
  <c r="N288" i="2" s="1"/>
  <c r="M289" i="2"/>
  <c r="N289" i="2" s="1" a="1"/>
  <c r="N289" i="2" s="1"/>
  <c r="M290" i="2"/>
  <c r="N290" i="2" s="1" a="1"/>
  <c r="N290" i="2" s="1"/>
  <c r="M291" i="2"/>
  <c r="N291" i="2" s="1" a="1"/>
  <c r="N291" i="2" s="1"/>
  <c r="M292" i="2"/>
  <c r="N292" i="2" s="1" a="1"/>
  <c r="N292" i="2" s="1"/>
  <c r="M293" i="2"/>
  <c r="N293" i="2" s="1" a="1"/>
  <c r="N293" i="2" s="1"/>
  <c r="M294" i="2"/>
  <c r="N294" i="2" s="1" a="1"/>
  <c r="N294" i="2" s="1"/>
  <c r="M295" i="2"/>
  <c r="N295" i="2" s="1" a="1"/>
  <c r="N295" i="2" s="1"/>
  <c r="M296" i="2"/>
  <c r="N296" i="2" s="1" a="1"/>
  <c r="N296" i="2" s="1"/>
  <c r="M297" i="2"/>
  <c r="N297" i="2" s="1" a="1"/>
  <c r="N297" i="2" s="1"/>
  <c r="M298" i="2"/>
  <c r="N298" i="2" s="1" a="1"/>
  <c r="N298" i="2" s="1"/>
  <c r="M299" i="2"/>
  <c r="N299" i="2" s="1" a="1"/>
  <c r="N299" i="2" s="1"/>
  <c r="M300" i="2"/>
  <c r="N300" i="2" s="1" a="1"/>
  <c r="N300" i="2" s="1"/>
  <c r="M301" i="2"/>
  <c r="N301" i="2" s="1" a="1"/>
  <c r="N301" i="2" s="1"/>
  <c r="M302" i="2"/>
  <c r="N302" i="2" s="1" a="1"/>
  <c r="N302" i="2" s="1"/>
  <c r="M303" i="2"/>
  <c r="N303" i="2" s="1" a="1"/>
  <c r="N303" i="2" s="1"/>
  <c r="M304" i="2"/>
  <c r="N304" i="2" s="1" a="1"/>
  <c r="N304" i="2" s="1"/>
  <c r="M305" i="2"/>
  <c r="N305" i="2" s="1" a="1"/>
  <c r="N305" i="2" s="1"/>
  <c r="M306" i="2"/>
  <c r="N306" i="2" s="1" a="1"/>
  <c r="N306" i="2" s="1"/>
  <c r="M307" i="2"/>
  <c r="N307" i="2" s="1" a="1"/>
  <c r="N307" i="2" s="1"/>
  <c r="M308" i="2"/>
  <c r="N308" i="2" s="1" a="1"/>
  <c r="N308" i="2" s="1"/>
  <c r="M309" i="2"/>
  <c r="N309" i="2" s="1" a="1"/>
  <c r="N309" i="2" s="1"/>
  <c r="M310" i="2"/>
  <c r="N310" i="2" s="1" a="1"/>
  <c r="N310" i="2" s="1"/>
  <c r="M311" i="2"/>
  <c r="N311" i="2" s="1" a="1"/>
  <c r="N311" i="2" s="1"/>
  <c r="M312" i="2"/>
  <c r="N312" i="2" s="1" a="1"/>
  <c r="N312" i="2" s="1"/>
  <c r="M313" i="2"/>
  <c r="N313" i="2" s="1" a="1"/>
  <c r="N313" i="2" s="1"/>
  <c r="M314" i="2"/>
  <c r="N314" i="2" s="1" a="1"/>
  <c r="N314" i="2" s="1"/>
  <c r="M315" i="2"/>
  <c r="N315" i="2" s="1" a="1"/>
  <c r="N315" i="2" s="1"/>
  <c r="M316" i="2"/>
  <c r="N316" i="2" s="1" a="1"/>
  <c r="N316" i="2" s="1"/>
  <c r="M317" i="2"/>
  <c r="N317" i="2" s="1" a="1"/>
  <c r="N317" i="2" s="1"/>
  <c r="M318" i="2"/>
  <c r="N318" i="2" s="1" a="1"/>
  <c r="N318" i="2" s="1"/>
  <c r="M319" i="2"/>
  <c r="N319" i="2" s="1" a="1"/>
  <c r="N319" i="2" s="1"/>
  <c r="M320" i="2"/>
  <c r="N320" i="2" s="1" a="1"/>
  <c r="N320" i="2" s="1"/>
  <c r="M321" i="2"/>
  <c r="N321" i="2" s="1" a="1"/>
  <c r="N321" i="2" s="1"/>
  <c r="M322" i="2"/>
  <c r="N322" i="2" s="1" a="1"/>
  <c r="N322" i="2" s="1"/>
  <c r="M323" i="2"/>
  <c r="N323" i="2" s="1" a="1"/>
  <c r="N323" i="2" s="1"/>
  <c r="M324" i="2"/>
  <c r="N324" i="2" s="1" a="1"/>
  <c r="N324" i="2" s="1"/>
  <c r="M325" i="2"/>
  <c r="N325" i="2" s="1" a="1"/>
  <c r="N325" i="2" s="1"/>
  <c r="M326" i="2"/>
  <c r="N326" i="2" s="1" a="1"/>
  <c r="N326" i="2" s="1"/>
  <c r="M327" i="2"/>
  <c r="N327" i="2" s="1" a="1"/>
  <c r="N327" i="2" s="1"/>
  <c r="M328" i="2"/>
  <c r="N328" i="2" s="1" a="1"/>
  <c r="N328" i="2" s="1"/>
  <c r="M329" i="2"/>
  <c r="N329" i="2" s="1" a="1"/>
  <c r="N329" i="2" s="1"/>
  <c r="M330" i="2"/>
  <c r="N330" i="2" s="1" a="1"/>
  <c r="N330" i="2" s="1"/>
  <c r="M331" i="2"/>
  <c r="N331" i="2" s="1" a="1"/>
  <c r="N331" i="2" s="1"/>
  <c r="M332" i="2"/>
  <c r="N332" i="2" s="1" a="1"/>
  <c r="N332" i="2" s="1"/>
  <c r="M333" i="2"/>
  <c r="N333" i="2" s="1" a="1"/>
  <c r="N333" i="2" s="1"/>
  <c r="M334" i="2"/>
  <c r="N334" i="2" s="1" a="1"/>
  <c r="N334" i="2" s="1"/>
  <c r="M335" i="2"/>
  <c r="N335" i="2" s="1" a="1"/>
  <c r="N335" i="2" s="1"/>
  <c r="M336" i="2"/>
  <c r="N336" i="2" s="1" a="1"/>
  <c r="N336" i="2" s="1"/>
  <c r="M337" i="2"/>
  <c r="N337" i="2" s="1" a="1"/>
  <c r="N337" i="2" s="1"/>
  <c r="M338" i="2"/>
  <c r="N338" i="2" s="1" a="1"/>
  <c r="N338" i="2" s="1"/>
  <c r="M339" i="2"/>
  <c r="N339" i="2" s="1" a="1"/>
  <c r="N339" i="2" s="1"/>
  <c r="M340" i="2"/>
  <c r="N340" i="2" s="1" a="1"/>
  <c r="N340" i="2" s="1"/>
  <c r="M341" i="2"/>
  <c r="N341" i="2" s="1" a="1"/>
  <c r="N341" i="2" s="1"/>
  <c r="M342" i="2"/>
  <c r="N342" i="2" s="1" a="1"/>
  <c r="N342" i="2" s="1"/>
  <c r="M343" i="2"/>
  <c r="N343" i="2" s="1" a="1"/>
  <c r="N343" i="2" s="1"/>
  <c r="M344" i="2"/>
  <c r="N344" i="2" s="1" a="1"/>
  <c r="N344" i="2" s="1"/>
  <c r="M345" i="2"/>
  <c r="N345" i="2" s="1" a="1"/>
  <c r="N345" i="2" s="1"/>
  <c r="M346" i="2"/>
  <c r="N346" i="2" s="1" a="1"/>
  <c r="N346" i="2" s="1"/>
  <c r="M347" i="2"/>
  <c r="N347" i="2" s="1" a="1"/>
  <c r="N347" i="2" s="1"/>
  <c r="M348" i="2"/>
  <c r="N348" i="2" s="1" a="1"/>
  <c r="N348" i="2" s="1"/>
  <c r="M349" i="2"/>
  <c r="N349" i="2" s="1" a="1"/>
  <c r="N349" i="2" s="1"/>
  <c r="M350" i="2"/>
  <c r="N350" i="2" s="1" a="1"/>
  <c r="N350" i="2" s="1"/>
  <c r="M351" i="2"/>
  <c r="N351" i="2" s="1" a="1"/>
  <c r="N351" i="2" s="1"/>
  <c r="M352" i="2"/>
  <c r="N352" i="2" s="1" a="1"/>
  <c r="N352" i="2" s="1"/>
  <c r="M353" i="2"/>
  <c r="N353" i="2" s="1" a="1"/>
  <c r="N353" i="2" s="1"/>
  <c r="M354" i="2"/>
  <c r="N354" i="2" s="1" a="1"/>
  <c r="N354" i="2" s="1"/>
  <c r="M355" i="2"/>
  <c r="N355" i="2" s="1" a="1"/>
  <c r="N355" i="2" s="1"/>
  <c r="M356" i="2"/>
  <c r="N356" i="2" s="1" a="1"/>
  <c r="N356" i="2" s="1"/>
  <c r="M357" i="2"/>
  <c r="N357" i="2" s="1" a="1"/>
  <c r="N357" i="2" s="1"/>
  <c r="M358" i="2"/>
  <c r="N358" i="2" s="1" a="1"/>
  <c r="N358" i="2" s="1"/>
  <c r="M359" i="2"/>
  <c r="N359" i="2" s="1" a="1"/>
  <c r="N359" i="2" s="1"/>
  <c r="M360" i="2"/>
  <c r="N360" i="2" s="1" a="1"/>
  <c r="N360" i="2" s="1"/>
  <c r="M361" i="2"/>
  <c r="N361" i="2" s="1" a="1"/>
  <c r="N361" i="2" s="1"/>
  <c r="M362" i="2"/>
  <c r="N362" i="2" s="1" a="1"/>
  <c r="N362" i="2" s="1"/>
  <c r="M363" i="2"/>
  <c r="N363" i="2" s="1" a="1"/>
  <c r="N363" i="2" s="1"/>
  <c r="M364" i="2"/>
  <c r="N364" i="2" s="1" a="1"/>
  <c r="N364" i="2" s="1"/>
  <c r="M365" i="2"/>
  <c r="N365" i="2" s="1" a="1"/>
  <c r="N365" i="2" s="1"/>
  <c r="M366" i="2"/>
  <c r="N366" i="2" s="1" a="1"/>
  <c r="N366" i="2" s="1"/>
  <c r="M367" i="2"/>
  <c r="N367" i="2" s="1" a="1"/>
  <c r="N367" i="2" s="1"/>
  <c r="M368" i="2"/>
  <c r="N368" i="2" s="1" a="1"/>
  <c r="N368" i="2" s="1"/>
  <c r="M369" i="2"/>
  <c r="N369" i="2" s="1" a="1"/>
  <c r="N369" i="2" s="1"/>
  <c r="M370" i="2"/>
  <c r="N370" i="2" s="1" a="1"/>
  <c r="N370" i="2" s="1"/>
  <c r="M371" i="2"/>
  <c r="N371" i="2" s="1" a="1"/>
  <c r="N371" i="2" s="1"/>
  <c r="M372" i="2"/>
  <c r="N372" i="2" s="1" a="1"/>
  <c r="N372" i="2" s="1"/>
  <c r="M373" i="2"/>
  <c r="N373" i="2" s="1" a="1"/>
  <c r="N373" i="2" s="1"/>
  <c r="M374" i="2"/>
  <c r="N374" i="2" s="1" a="1"/>
  <c r="N374" i="2" s="1"/>
  <c r="M375" i="2"/>
  <c r="N375" i="2" s="1" a="1"/>
  <c r="N375" i="2" s="1"/>
  <c r="M376" i="2"/>
  <c r="N376" i="2" s="1" a="1"/>
  <c r="N376" i="2" s="1"/>
  <c r="M377" i="2"/>
  <c r="N377" i="2" s="1" a="1"/>
  <c r="N377" i="2" s="1"/>
  <c r="M378" i="2"/>
  <c r="N378" i="2" s="1" a="1"/>
  <c r="N378" i="2" s="1"/>
  <c r="M379" i="2"/>
  <c r="N379" i="2" s="1" a="1"/>
  <c r="N379" i="2" s="1"/>
  <c r="M380" i="2"/>
  <c r="N380" i="2" s="1" a="1"/>
  <c r="N380" i="2" s="1"/>
  <c r="M381" i="2"/>
  <c r="N381" i="2" s="1" a="1"/>
  <c r="N381" i="2" s="1"/>
  <c r="M382" i="2"/>
  <c r="N382" i="2" s="1" a="1"/>
  <c r="N382" i="2" s="1"/>
  <c r="M383" i="2"/>
  <c r="N383" i="2" s="1" a="1"/>
  <c r="N383" i="2" s="1"/>
  <c r="M384" i="2"/>
  <c r="N384" i="2" s="1" a="1"/>
  <c r="N384" i="2" s="1"/>
  <c r="M385" i="2"/>
  <c r="N385" i="2" s="1" a="1"/>
  <c r="N385" i="2" s="1"/>
  <c r="M386" i="2"/>
  <c r="N386" i="2" s="1" a="1"/>
  <c r="N386" i="2" s="1"/>
  <c r="M387" i="2"/>
  <c r="N387" i="2" s="1" a="1"/>
  <c r="N387" i="2" s="1"/>
  <c r="M388" i="2"/>
  <c r="N388" i="2" s="1" a="1"/>
  <c r="N388" i="2" s="1"/>
  <c r="M389" i="2"/>
  <c r="N389" i="2" s="1" a="1"/>
  <c r="N389" i="2" s="1"/>
  <c r="M390" i="2"/>
  <c r="N390" i="2" s="1" a="1"/>
  <c r="N390" i="2" s="1"/>
  <c r="M391" i="2"/>
  <c r="N391" i="2" s="1" a="1"/>
  <c r="N391" i="2" s="1"/>
  <c r="M392" i="2"/>
  <c r="N392" i="2" s="1" a="1"/>
  <c r="N392" i="2" s="1"/>
  <c r="M393" i="2"/>
  <c r="N393" i="2" s="1" a="1"/>
  <c r="N393" i="2" s="1"/>
  <c r="M394" i="2"/>
  <c r="N394" i="2" s="1" a="1"/>
  <c r="N394" i="2" s="1"/>
  <c r="M395" i="2"/>
  <c r="N395" i="2" s="1" a="1"/>
  <c r="N395" i="2" s="1"/>
  <c r="M396" i="2"/>
  <c r="N396" i="2" s="1" a="1"/>
  <c r="N396" i="2" s="1"/>
  <c r="M397" i="2"/>
  <c r="N397" i="2" s="1" a="1"/>
  <c r="N397" i="2" s="1"/>
  <c r="M398" i="2"/>
  <c r="N398" i="2" s="1" a="1"/>
  <c r="N398" i="2" s="1"/>
  <c r="M399" i="2"/>
  <c r="N399" i="2" s="1" a="1"/>
  <c r="N399" i="2" s="1"/>
  <c r="M400" i="2"/>
  <c r="N400" i="2" s="1" a="1"/>
  <c r="N400" i="2" s="1"/>
  <c r="M401" i="2"/>
  <c r="N401" i="2" s="1" a="1"/>
  <c r="N401" i="2" s="1"/>
  <c r="M402" i="2"/>
  <c r="N402" i="2" s="1" a="1"/>
  <c r="N402" i="2" s="1"/>
  <c r="M403" i="2"/>
  <c r="N403" i="2" s="1" a="1"/>
  <c r="N403" i="2" s="1"/>
  <c r="M404" i="2"/>
  <c r="N404" i="2" s="1" a="1"/>
  <c r="N404" i="2" s="1"/>
  <c r="M405" i="2"/>
  <c r="N405" i="2" s="1" a="1"/>
  <c r="N405" i="2" s="1"/>
  <c r="M406" i="2"/>
  <c r="N406" i="2" s="1" a="1"/>
  <c r="N406" i="2" s="1"/>
  <c r="M407" i="2"/>
  <c r="N407" i="2" s="1" a="1"/>
  <c r="N407" i="2" s="1"/>
  <c r="M408" i="2"/>
  <c r="N408" i="2" s="1" a="1"/>
  <c r="N408" i="2" s="1"/>
  <c r="M409" i="2"/>
  <c r="N409" i="2" s="1" a="1"/>
  <c r="N409" i="2" s="1"/>
  <c r="M410" i="2"/>
  <c r="N410" i="2" s="1" a="1"/>
  <c r="N410" i="2" s="1"/>
  <c r="M411" i="2"/>
  <c r="N411" i="2" s="1" a="1"/>
  <c r="N411" i="2" s="1"/>
  <c r="M412" i="2"/>
  <c r="N412" i="2" s="1" a="1"/>
  <c r="N412" i="2" s="1"/>
  <c r="M413" i="2"/>
  <c r="N413" i="2" s="1" a="1"/>
  <c r="N413" i="2" s="1"/>
  <c r="M414" i="2"/>
  <c r="N414" i="2" s="1" a="1"/>
  <c r="N414" i="2" s="1"/>
  <c r="M415" i="2"/>
  <c r="N415" i="2" s="1" a="1"/>
  <c r="N415" i="2" s="1"/>
  <c r="M416" i="2"/>
  <c r="N416" i="2" s="1" a="1"/>
  <c r="N416" i="2" s="1"/>
  <c r="M417" i="2"/>
  <c r="N417" i="2" s="1" a="1"/>
  <c r="N417" i="2" s="1"/>
  <c r="M418" i="2"/>
  <c r="N418" i="2" s="1" a="1"/>
  <c r="N418" i="2" s="1"/>
  <c r="M419" i="2"/>
  <c r="N419" i="2" s="1" a="1"/>
  <c r="N419" i="2" s="1"/>
  <c r="M420" i="2"/>
  <c r="N420" i="2" s="1" a="1"/>
  <c r="N420" i="2" s="1"/>
  <c r="M421" i="2"/>
  <c r="N421" i="2" s="1" a="1"/>
  <c r="N421" i="2" s="1"/>
  <c r="M422" i="2"/>
  <c r="N422" i="2" s="1" a="1"/>
  <c r="N422" i="2" s="1"/>
  <c r="M423" i="2"/>
  <c r="N423" i="2" s="1" a="1"/>
  <c r="N423" i="2" s="1"/>
  <c r="M424" i="2"/>
  <c r="N424" i="2" s="1" a="1"/>
  <c r="N424" i="2" s="1"/>
  <c r="M425" i="2"/>
  <c r="N425" i="2" s="1" a="1"/>
  <c r="N425" i="2" s="1"/>
  <c r="M426" i="2"/>
  <c r="N426" i="2" s="1" a="1"/>
  <c r="N426" i="2" s="1"/>
  <c r="M427" i="2"/>
  <c r="N427" i="2" s="1" a="1"/>
  <c r="N427" i="2" s="1"/>
  <c r="M428" i="2"/>
  <c r="N428" i="2" s="1" a="1"/>
  <c r="N428" i="2" s="1"/>
  <c r="M429" i="2"/>
  <c r="N429" i="2" s="1" a="1"/>
  <c r="N429" i="2" s="1"/>
  <c r="M430" i="2"/>
  <c r="N430" i="2" s="1" a="1"/>
  <c r="N430" i="2" s="1"/>
  <c r="M431" i="2"/>
  <c r="N431" i="2" s="1" a="1"/>
  <c r="N431" i="2" s="1"/>
  <c r="M432" i="2"/>
  <c r="N432" i="2" s="1" a="1"/>
  <c r="N432" i="2" s="1"/>
  <c r="M433" i="2"/>
  <c r="N433" i="2" s="1" a="1"/>
  <c r="N433" i="2" s="1"/>
  <c r="M434" i="2"/>
  <c r="N434" i="2" s="1" a="1"/>
  <c r="N434" i="2" s="1"/>
  <c r="M435" i="2"/>
  <c r="N435" i="2" s="1" a="1"/>
  <c r="N435" i="2" s="1"/>
  <c r="M436" i="2"/>
  <c r="N436" i="2" s="1" a="1"/>
  <c r="N436" i="2" s="1"/>
  <c r="M437" i="2"/>
  <c r="N437" i="2" s="1" a="1"/>
  <c r="N437" i="2" s="1"/>
  <c r="M438" i="2"/>
  <c r="N438" i="2" s="1" a="1"/>
  <c r="N438" i="2" s="1"/>
  <c r="M439" i="2"/>
  <c r="N439" i="2" s="1" a="1"/>
  <c r="N439" i="2" s="1"/>
  <c r="M440" i="2"/>
  <c r="N440" i="2" s="1" a="1"/>
  <c r="N440" i="2" s="1"/>
  <c r="M441" i="2"/>
  <c r="N441" i="2" s="1" a="1"/>
  <c r="N441" i="2" s="1"/>
  <c r="M442" i="2"/>
  <c r="N442" i="2" s="1" a="1"/>
  <c r="N442" i="2" s="1"/>
  <c r="M443" i="2"/>
  <c r="N443" i="2" s="1" a="1"/>
  <c r="N443" i="2" s="1"/>
  <c r="M444" i="2"/>
  <c r="N444" i="2" s="1" a="1"/>
  <c r="N444" i="2" s="1"/>
  <c r="M445" i="2"/>
  <c r="N445" i="2" s="1" a="1"/>
  <c r="N445" i="2" s="1"/>
  <c r="M446" i="2"/>
  <c r="N446" i="2" s="1" a="1"/>
  <c r="N446" i="2" s="1"/>
  <c r="M447" i="2"/>
  <c r="N447" i="2" s="1" a="1"/>
  <c r="N447" i="2" s="1"/>
  <c r="M448" i="2"/>
  <c r="N448" i="2" s="1" a="1"/>
  <c r="N448" i="2" s="1"/>
  <c r="M449" i="2"/>
  <c r="N449" i="2" s="1" a="1"/>
  <c r="N449" i="2" s="1"/>
  <c r="M450" i="2"/>
  <c r="N450" i="2" s="1" a="1"/>
  <c r="N450" i="2" s="1"/>
  <c r="M451" i="2"/>
  <c r="N451" i="2" s="1" a="1"/>
  <c r="N451" i="2" s="1"/>
  <c r="M452" i="2"/>
  <c r="N452" i="2" s="1" a="1"/>
  <c r="N452" i="2" s="1"/>
  <c r="M453" i="2"/>
  <c r="N453" i="2" s="1" a="1"/>
  <c r="N453" i="2" s="1"/>
  <c r="M454" i="2"/>
  <c r="N454" i="2" s="1" a="1"/>
  <c r="N454" i="2" s="1"/>
  <c r="M455" i="2"/>
  <c r="N455" i="2" s="1" a="1"/>
  <c r="N455" i="2" s="1"/>
  <c r="M456" i="2"/>
  <c r="N456" i="2" s="1" a="1"/>
  <c r="N456" i="2" s="1"/>
  <c r="M457" i="2"/>
  <c r="N457" i="2" s="1" a="1"/>
  <c r="N457" i="2" s="1"/>
  <c r="M458" i="2"/>
  <c r="N458" i="2" s="1" a="1"/>
  <c r="N458" i="2" s="1"/>
  <c r="M459" i="2"/>
  <c r="N459" i="2" s="1" a="1"/>
  <c r="N459" i="2" s="1"/>
  <c r="M460" i="2"/>
  <c r="N460" i="2" s="1" a="1"/>
  <c r="N460" i="2" s="1"/>
  <c r="M461" i="2"/>
  <c r="N461" i="2" s="1" a="1"/>
  <c r="N461" i="2" s="1"/>
  <c r="M462" i="2"/>
  <c r="N462" i="2" s="1" a="1"/>
  <c r="N462" i="2" s="1"/>
  <c r="M463" i="2"/>
  <c r="N463" i="2" s="1" a="1"/>
  <c r="N463" i="2" s="1"/>
  <c r="M464" i="2"/>
  <c r="N464" i="2" s="1" a="1"/>
  <c r="N464" i="2" s="1"/>
  <c r="M465" i="2"/>
  <c r="N465" i="2" s="1" a="1"/>
  <c r="N465" i="2" s="1"/>
  <c r="M466" i="2"/>
  <c r="N466" i="2" s="1" a="1"/>
  <c r="N466" i="2" s="1"/>
  <c r="M467" i="2"/>
  <c r="N467" i="2" s="1" a="1"/>
  <c r="N467" i="2" s="1"/>
  <c r="M468" i="2"/>
  <c r="N468" i="2" s="1" a="1"/>
  <c r="N468" i="2" s="1"/>
  <c r="M469" i="2"/>
  <c r="N469" i="2" s="1" a="1"/>
  <c r="N469" i="2" s="1"/>
  <c r="M470" i="2"/>
  <c r="N470" i="2" s="1" a="1"/>
  <c r="N470" i="2" s="1"/>
  <c r="M471" i="2"/>
  <c r="N471" i="2" s="1" a="1"/>
  <c r="N471" i="2" s="1"/>
  <c r="M472" i="2"/>
  <c r="N472" i="2" s="1" a="1"/>
  <c r="N472" i="2" s="1"/>
  <c r="M473" i="2"/>
  <c r="N473" i="2" s="1" a="1"/>
  <c r="N473" i="2" s="1"/>
  <c r="M474" i="2"/>
  <c r="N474" i="2" s="1" a="1"/>
  <c r="N474" i="2" s="1"/>
  <c r="M475" i="2"/>
  <c r="N475" i="2" s="1" a="1"/>
  <c r="N475" i="2" s="1"/>
  <c r="M476" i="2"/>
  <c r="N476" i="2" s="1" a="1"/>
  <c r="N476" i="2" s="1"/>
  <c r="M477" i="2"/>
  <c r="N477" i="2" s="1" a="1"/>
  <c r="N477" i="2" s="1"/>
  <c r="M478" i="2"/>
  <c r="N478" i="2" s="1" a="1"/>
  <c r="N478" i="2" s="1"/>
  <c r="M479" i="2"/>
  <c r="N479" i="2" s="1" a="1"/>
  <c r="N479" i="2" s="1"/>
  <c r="M480" i="2"/>
  <c r="N480" i="2" s="1" a="1"/>
  <c r="N480" i="2" s="1"/>
  <c r="M481" i="2"/>
  <c r="N481" i="2" s="1" a="1"/>
  <c r="N481" i="2" s="1"/>
  <c r="M482" i="2"/>
  <c r="N482" i="2" s="1" a="1"/>
  <c r="N482" i="2" s="1"/>
  <c r="M483" i="2"/>
  <c r="N483" i="2" s="1" a="1"/>
  <c r="N483" i="2" s="1"/>
  <c r="M484" i="2"/>
  <c r="N484" i="2" s="1" a="1"/>
  <c r="N484" i="2" s="1"/>
  <c r="M485" i="2"/>
  <c r="N485" i="2" s="1" a="1"/>
  <c r="N485" i="2" s="1"/>
  <c r="M486" i="2"/>
  <c r="N486" i="2" s="1" a="1"/>
  <c r="N486" i="2" s="1"/>
  <c r="M487" i="2"/>
  <c r="N487" i="2" s="1" a="1"/>
  <c r="N487" i="2" s="1"/>
  <c r="M488" i="2"/>
  <c r="N488" i="2" s="1" a="1"/>
  <c r="N488" i="2" s="1"/>
  <c r="M489" i="2"/>
  <c r="N489" i="2" s="1" a="1"/>
  <c r="N489" i="2" s="1"/>
  <c r="M490" i="2"/>
  <c r="N490" i="2" s="1" a="1"/>
  <c r="N490" i="2" s="1"/>
  <c r="M491" i="2"/>
  <c r="N491" i="2" s="1" a="1"/>
  <c r="N491" i="2" s="1"/>
  <c r="M492" i="2"/>
  <c r="N492" i="2" s="1" a="1"/>
  <c r="N492" i="2" s="1"/>
  <c r="M493" i="2"/>
  <c r="N493" i="2" s="1" a="1"/>
  <c r="N493" i="2" s="1"/>
  <c r="M494" i="2"/>
  <c r="N494" i="2" s="1" a="1"/>
  <c r="N494" i="2" s="1"/>
  <c r="M495" i="2"/>
  <c r="N495" i="2" s="1" a="1"/>
  <c r="N495" i="2" s="1"/>
  <c r="M496" i="2"/>
  <c r="N496" i="2" s="1" a="1"/>
  <c r="N496" i="2" s="1"/>
  <c r="M497" i="2"/>
  <c r="N497" i="2" s="1" a="1"/>
  <c r="N497" i="2" s="1"/>
  <c r="M498" i="2"/>
  <c r="N498" i="2" s="1" a="1"/>
  <c r="N498" i="2" s="1"/>
  <c r="M499" i="2"/>
  <c r="N499" i="2" s="1" a="1"/>
  <c r="N499" i="2" s="1"/>
  <c r="M500" i="2"/>
  <c r="N500" i="2" s="1" a="1"/>
  <c r="N500" i="2" s="1"/>
  <c r="M501" i="2"/>
  <c r="N501" i="2" s="1" a="1"/>
  <c r="N501" i="2" s="1"/>
  <c r="M502" i="2"/>
  <c r="N502" i="2" s="1" a="1"/>
  <c r="N502" i="2" s="1"/>
  <c r="M503" i="2"/>
  <c r="N503" i="2" s="1" a="1"/>
  <c r="N503" i="2" s="1"/>
  <c r="M504" i="2"/>
  <c r="N504" i="2" s="1" a="1"/>
  <c r="N504" i="2" s="1"/>
  <c r="M505" i="2"/>
  <c r="N505" i="2" s="1" a="1"/>
  <c r="N505" i="2" s="1"/>
  <c r="M506" i="2"/>
  <c r="N506" i="2" s="1" a="1"/>
  <c r="N506" i="2" s="1"/>
  <c r="M507" i="2"/>
  <c r="N507" i="2" s="1" a="1"/>
  <c r="N507" i="2" s="1"/>
  <c r="M508" i="2"/>
  <c r="N508" i="2" s="1" a="1"/>
  <c r="N508" i="2" s="1"/>
  <c r="M509" i="2"/>
  <c r="N509" i="2" s="1" a="1"/>
  <c r="N509" i="2" s="1"/>
  <c r="M510" i="2"/>
  <c r="N510" i="2" s="1" a="1"/>
  <c r="N510" i="2" s="1"/>
  <c r="M511" i="2"/>
  <c r="N511" i="2" s="1" a="1"/>
  <c r="N511" i="2" s="1"/>
  <c r="M512" i="2"/>
  <c r="N512" i="2" s="1" a="1"/>
  <c r="N512" i="2" s="1"/>
  <c r="M513" i="2"/>
  <c r="N513" i="2" s="1" a="1"/>
  <c r="N513" i="2" s="1"/>
  <c r="M514" i="2"/>
  <c r="N514" i="2" s="1" a="1"/>
  <c r="N514" i="2" s="1"/>
  <c r="M515" i="2"/>
  <c r="N515" i="2" s="1" a="1"/>
  <c r="N515" i="2" s="1"/>
  <c r="M516" i="2"/>
  <c r="N516" i="2" s="1" a="1"/>
  <c r="N516" i="2" s="1"/>
  <c r="M517" i="2"/>
  <c r="N517" i="2" s="1" a="1"/>
  <c r="N517" i="2" s="1"/>
  <c r="M518" i="2"/>
  <c r="N518" i="2" s="1" a="1"/>
  <c r="N518" i="2" s="1"/>
  <c r="M519" i="2"/>
  <c r="N519" i="2" s="1" a="1"/>
  <c r="N519" i="2" s="1"/>
  <c r="M520" i="2"/>
  <c r="N520" i="2" s="1" a="1"/>
  <c r="N520" i="2" s="1"/>
  <c r="M521" i="2"/>
  <c r="N521" i="2" s="1" a="1"/>
  <c r="N521" i="2" s="1"/>
  <c r="M522" i="2"/>
  <c r="N522" i="2" s="1" a="1"/>
  <c r="N522" i="2" s="1"/>
  <c r="M523" i="2"/>
  <c r="N523" i="2" s="1" a="1"/>
  <c r="N523" i="2" s="1"/>
  <c r="M524" i="2"/>
  <c r="N524" i="2" s="1" a="1"/>
  <c r="N524" i="2" s="1"/>
  <c r="M525" i="2"/>
  <c r="N525" i="2" s="1" a="1"/>
  <c r="N525" i="2" s="1"/>
  <c r="M526" i="2"/>
  <c r="N526" i="2" s="1" a="1"/>
  <c r="N526" i="2" s="1"/>
  <c r="M527" i="2"/>
  <c r="N527" i="2" s="1" a="1"/>
  <c r="N527" i="2" s="1"/>
  <c r="M528" i="2"/>
  <c r="N528" i="2" s="1" a="1"/>
  <c r="N528" i="2" s="1"/>
  <c r="M529" i="2"/>
  <c r="N529" i="2" s="1" a="1"/>
  <c r="N529" i="2" s="1"/>
  <c r="M530" i="2"/>
  <c r="N530" i="2" s="1" a="1"/>
  <c r="N530" i="2" s="1"/>
  <c r="M531" i="2"/>
  <c r="N531" i="2" s="1" a="1"/>
  <c r="N531" i="2" s="1"/>
  <c r="M532" i="2"/>
  <c r="N532" i="2" s="1" a="1"/>
  <c r="N532" i="2" s="1"/>
  <c r="M533" i="2"/>
  <c r="N533" i="2" s="1" a="1"/>
  <c r="N533" i="2" s="1"/>
  <c r="M534" i="2"/>
  <c r="N534" i="2" s="1" a="1"/>
  <c r="N534" i="2" s="1"/>
  <c r="M535" i="2"/>
  <c r="N535" i="2" s="1" a="1"/>
  <c r="N535" i="2" s="1"/>
  <c r="M536" i="2"/>
  <c r="N536" i="2" s="1" a="1"/>
  <c r="N536" i="2" s="1"/>
  <c r="M537" i="2"/>
  <c r="N537" i="2" s="1" a="1"/>
  <c r="N537" i="2" s="1"/>
  <c r="M538" i="2"/>
  <c r="N538" i="2" s="1" a="1"/>
  <c r="N538" i="2" s="1"/>
  <c r="M539" i="2"/>
  <c r="N539" i="2" s="1" a="1"/>
  <c r="N539" i="2" s="1"/>
  <c r="M540" i="2"/>
  <c r="N540" i="2" s="1" a="1"/>
  <c r="N540" i="2" s="1"/>
  <c r="M541" i="2"/>
  <c r="N541" i="2" s="1" a="1"/>
  <c r="N541" i="2" s="1"/>
  <c r="M542" i="2"/>
  <c r="N542" i="2" s="1" a="1"/>
  <c r="N542" i="2" s="1"/>
  <c r="M543" i="2"/>
  <c r="N543" i="2" s="1" a="1"/>
  <c r="N543" i="2" s="1"/>
  <c r="M544" i="2"/>
  <c r="N544" i="2" s="1" a="1"/>
  <c r="N544" i="2" s="1"/>
  <c r="M545" i="2"/>
  <c r="N545" i="2" s="1" a="1"/>
  <c r="N545" i="2" s="1"/>
  <c r="M546" i="2"/>
  <c r="N546" i="2" s="1" a="1"/>
  <c r="N546" i="2" s="1"/>
  <c r="M547" i="2"/>
  <c r="N547" i="2" s="1" a="1"/>
  <c r="N547" i="2" s="1"/>
  <c r="M548" i="2"/>
  <c r="N548" i="2" s="1" a="1"/>
  <c r="N548" i="2" s="1"/>
  <c r="M549" i="2"/>
  <c r="N549" i="2" s="1" a="1"/>
  <c r="N549" i="2" s="1"/>
  <c r="M550" i="2"/>
  <c r="N550" i="2" s="1" a="1"/>
  <c r="N550" i="2" s="1"/>
  <c r="M551" i="2"/>
  <c r="N551" i="2" s="1" a="1"/>
  <c r="N551" i="2" s="1"/>
  <c r="M552" i="2"/>
  <c r="N552" i="2" s="1" a="1"/>
  <c r="N552" i="2" s="1"/>
  <c r="M553" i="2"/>
  <c r="N553" i="2" s="1" a="1"/>
  <c r="N553" i="2" s="1"/>
  <c r="M554" i="2"/>
  <c r="N554" i="2" s="1" a="1"/>
  <c r="N554" i="2" s="1"/>
  <c r="M555" i="2"/>
  <c r="N555" i="2" s="1" a="1"/>
  <c r="N555" i="2" s="1"/>
  <c r="M556" i="2"/>
  <c r="N556" i="2" s="1" a="1"/>
  <c r="N556" i="2" s="1"/>
  <c r="M557" i="2"/>
  <c r="N557" i="2" s="1" a="1"/>
  <c r="N557" i="2" s="1"/>
  <c r="M558" i="2"/>
  <c r="N558" i="2" s="1" a="1"/>
  <c r="N558" i="2" s="1"/>
  <c r="M559" i="2"/>
  <c r="N559" i="2" s="1" a="1"/>
  <c r="N559" i="2" s="1"/>
  <c r="M560" i="2"/>
  <c r="N560" i="2" s="1" a="1"/>
  <c r="N560" i="2" s="1"/>
  <c r="M561" i="2"/>
  <c r="N561" i="2" s="1" a="1"/>
  <c r="N561" i="2" s="1"/>
  <c r="M562" i="2"/>
  <c r="N562" i="2" s="1" a="1"/>
  <c r="N562" i="2" s="1"/>
  <c r="M563" i="2"/>
  <c r="N563" i="2" s="1" a="1"/>
  <c r="N563" i="2" s="1"/>
  <c r="M564" i="2"/>
  <c r="N564" i="2" s="1" a="1"/>
  <c r="N564" i="2" s="1"/>
  <c r="M565" i="2"/>
  <c r="N565" i="2" s="1" a="1"/>
  <c r="N565" i="2" s="1"/>
  <c r="M566" i="2"/>
  <c r="N566" i="2" s="1" a="1"/>
  <c r="N566" i="2" s="1"/>
  <c r="M567" i="2"/>
  <c r="N567" i="2" s="1" a="1"/>
  <c r="N567" i="2" s="1"/>
  <c r="M568" i="2"/>
  <c r="N568" i="2" s="1" a="1"/>
  <c r="N568" i="2" s="1"/>
  <c r="M569" i="2"/>
  <c r="N569" i="2" s="1" a="1"/>
  <c r="N569" i="2" s="1"/>
  <c r="M570" i="2"/>
  <c r="N570" i="2" s="1" a="1"/>
  <c r="N570" i="2" s="1"/>
  <c r="M571" i="2"/>
  <c r="N571" i="2" s="1" a="1"/>
  <c r="N571" i="2" s="1"/>
  <c r="M572" i="2"/>
  <c r="N572" i="2" s="1" a="1"/>
  <c r="N572" i="2" s="1"/>
  <c r="M573" i="2"/>
  <c r="N573" i="2" s="1" a="1"/>
  <c r="N573" i="2" s="1"/>
  <c r="M574" i="2"/>
  <c r="N574" i="2" s="1" a="1"/>
  <c r="N574" i="2" s="1"/>
  <c r="M575" i="2"/>
  <c r="N575" i="2" s="1" a="1"/>
  <c r="N575" i="2" s="1"/>
  <c r="M576" i="2"/>
  <c r="N576" i="2" s="1" a="1"/>
  <c r="N576" i="2" s="1"/>
  <c r="M577" i="2"/>
  <c r="N577" i="2" s="1" a="1"/>
  <c r="N577" i="2" s="1"/>
  <c r="M578" i="2"/>
  <c r="N578" i="2" s="1" a="1"/>
  <c r="N578" i="2" s="1"/>
  <c r="M579" i="2"/>
  <c r="N579" i="2" s="1" a="1"/>
  <c r="N579" i="2" s="1"/>
  <c r="M580" i="2"/>
  <c r="N580" i="2" s="1" a="1"/>
  <c r="N580" i="2" s="1"/>
  <c r="M581" i="2"/>
  <c r="N581" i="2" s="1" a="1"/>
  <c r="N581" i="2" s="1"/>
  <c r="M582" i="2"/>
  <c r="N582" i="2" s="1" a="1"/>
  <c r="N582" i="2" s="1"/>
  <c r="M583" i="2"/>
  <c r="N583" i="2" s="1" a="1"/>
  <c r="N583" i="2" s="1"/>
  <c r="M584" i="2"/>
  <c r="N584" i="2" s="1" a="1"/>
  <c r="N584" i="2" s="1"/>
  <c r="M585" i="2"/>
  <c r="N585" i="2" s="1" a="1"/>
  <c r="N585" i="2" s="1"/>
  <c r="M586" i="2"/>
  <c r="N586" i="2" s="1" a="1"/>
  <c r="N586" i="2" s="1"/>
  <c r="M587" i="2"/>
  <c r="N587" i="2" s="1" a="1"/>
  <c r="N587" i="2" s="1"/>
  <c r="M588" i="2"/>
  <c r="N588" i="2" s="1" a="1"/>
  <c r="N588" i="2" s="1"/>
  <c r="M589" i="2"/>
  <c r="N589" i="2" s="1" a="1"/>
  <c r="N589" i="2" s="1"/>
  <c r="M590" i="2"/>
  <c r="N590" i="2" s="1" a="1"/>
  <c r="N590" i="2" s="1"/>
  <c r="M591" i="2"/>
  <c r="N591" i="2" s="1" a="1"/>
  <c r="N591" i="2" s="1"/>
  <c r="M592" i="2"/>
  <c r="N592" i="2" s="1" a="1"/>
  <c r="N592" i="2" s="1"/>
  <c r="M593" i="2"/>
  <c r="N593" i="2" s="1" a="1"/>
  <c r="N593" i="2" s="1"/>
  <c r="M594" i="2"/>
  <c r="N594" i="2" s="1" a="1"/>
  <c r="N594" i="2" s="1"/>
  <c r="M595" i="2"/>
  <c r="N595" i="2" s="1" a="1"/>
  <c r="N595" i="2" s="1"/>
  <c r="M596" i="2"/>
  <c r="N596" i="2" s="1" a="1"/>
  <c r="N596" i="2" s="1"/>
  <c r="M597" i="2"/>
  <c r="N597" i="2" s="1" a="1"/>
  <c r="N597" i="2" s="1"/>
  <c r="M598" i="2"/>
  <c r="N598" i="2" s="1" a="1"/>
  <c r="N598" i="2" s="1"/>
  <c r="M599" i="2"/>
  <c r="N599" i="2" s="1" a="1"/>
  <c r="N599" i="2" s="1"/>
  <c r="M600" i="2"/>
  <c r="N600" i="2" s="1" a="1"/>
  <c r="N600" i="2" s="1"/>
  <c r="M601" i="2"/>
  <c r="N601" i="2" s="1" a="1"/>
  <c r="N601" i="2" s="1"/>
  <c r="M602" i="2"/>
  <c r="N602" i="2" s="1" a="1"/>
  <c r="N602" i="2" s="1"/>
  <c r="M603" i="2"/>
  <c r="N603" i="2" s="1" a="1"/>
  <c r="N603" i="2" s="1"/>
  <c r="M604" i="2"/>
  <c r="N604" i="2" s="1" a="1"/>
  <c r="N604" i="2" s="1"/>
  <c r="M605" i="2"/>
  <c r="N605" i="2" s="1" a="1"/>
  <c r="N605" i="2" s="1"/>
  <c r="M606" i="2"/>
  <c r="N606" i="2" s="1" a="1"/>
  <c r="N606" i="2" s="1"/>
  <c r="M607" i="2"/>
  <c r="N607" i="2" s="1" a="1"/>
  <c r="N607" i="2" s="1"/>
  <c r="M608" i="2"/>
  <c r="N608" i="2" s="1" a="1"/>
  <c r="N608" i="2" s="1"/>
  <c r="M609" i="2"/>
  <c r="N609" i="2" s="1" a="1"/>
  <c r="N609" i="2" s="1"/>
  <c r="M610" i="2"/>
  <c r="N610" i="2" s="1" a="1"/>
  <c r="N610" i="2" s="1"/>
  <c r="M611" i="2"/>
  <c r="N611" i="2" s="1" a="1"/>
  <c r="N611" i="2" s="1"/>
  <c r="M612" i="2"/>
  <c r="N612" i="2" s="1" a="1"/>
  <c r="N612" i="2" s="1"/>
  <c r="M613" i="2"/>
  <c r="N613" i="2" s="1" a="1"/>
  <c r="N613" i="2" s="1"/>
  <c r="M614" i="2"/>
  <c r="N614" i="2" s="1" a="1"/>
  <c r="N614" i="2" s="1"/>
  <c r="M615" i="2"/>
  <c r="N615" i="2" s="1" a="1"/>
  <c r="N615" i="2" s="1"/>
  <c r="M616" i="2"/>
  <c r="N616" i="2" s="1" a="1"/>
  <c r="N616" i="2" s="1"/>
  <c r="M617" i="2"/>
  <c r="N617" i="2" s="1" a="1"/>
  <c r="N617" i="2" s="1"/>
  <c r="M618" i="2"/>
  <c r="N618" i="2" s="1" a="1"/>
  <c r="N618" i="2" s="1"/>
  <c r="M619" i="2"/>
  <c r="N619" i="2" s="1" a="1"/>
  <c r="N619" i="2" s="1"/>
  <c r="M620" i="2"/>
  <c r="N620" i="2" s="1" a="1"/>
  <c r="N620" i="2" s="1"/>
  <c r="M621" i="2"/>
  <c r="N621" i="2" s="1" a="1"/>
  <c r="N621" i="2" s="1"/>
  <c r="M622" i="2"/>
  <c r="N622" i="2" s="1" a="1"/>
  <c r="N622" i="2" s="1"/>
  <c r="M623" i="2"/>
  <c r="N623" i="2" s="1" a="1"/>
  <c r="N623" i="2" s="1"/>
  <c r="M624" i="2"/>
  <c r="N624" i="2" s="1" a="1"/>
  <c r="N624" i="2" s="1"/>
  <c r="M625" i="2"/>
  <c r="N625" i="2" s="1" a="1"/>
  <c r="N625" i="2" s="1"/>
  <c r="M626" i="2"/>
  <c r="N626" i="2" s="1" a="1"/>
  <c r="N626" i="2" s="1"/>
  <c r="M627" i="2"/>
  <c r="N627" i="2" s="1" a="1"/>
  <c r="N627" i="2" s="1"/>
  <c r="M628" i="2"/>
  <c r="N628" i="2" s="1" a="1"/>
  <c r="N628" i="2" s="1"/>
  <c r="M629" i="2"/>
  <c r="N629" i="2" s="1" a="1"/>
  <c r="N629" i="2" s="1"/>
  <c r="M630" i="2"/>
  <c r="N630" i="2" s="1" a="1"/>
  <c r="N630" i="2" s="1"/>
  <c r="M631" i="2"/>
  <c r="N631" i="2" s="1" a="1"/>
  <c r="N631" i="2" s="1"/>
  <c r="M632" i="2"/>
  <c r="N632" i="2" s="1" a="1"/>
  <c r="N632" i="2" s="1"/>
  <c r="M633" i="2"/>
  <c r="N633" i="2" s="1" a="1"/>
  <c r="N633" i="2" s="1"/>
  <c r="M634" i="2"/>
  <c r="N634" i="2" s="1" a="1"/>
  <c r="N634" i="2" s="1"/>
  <c r="M635" i="2"/>
  <c r="N635" i="2" s="1" a="1"/>
  <c r="N635" i="2" s="1"/>
  <c r="M636" i="2"/>
  <c r="N636" i="2" s="1" a="1"/>
  <c r="N636" i="2" s="1"/>
  <c r="M637" i="2"/>
  <c r="N637" i="2" s="1" a="1"/>
  <c r="N637" i="2" s="1"/>
  <c r="M638" i="2"/>
  <c r="N638" i="2" s="1" a="1"/>
  <c r="N638" i="2" s="1"/>
  <c r="M639" i="2"/>
  <c r="N639" i="2" s="1" a="1"/>
  <c r="N639" i="2" s="1"/>
  <c r="M640" i="2"/>
  <c r="N640" i="2" s="1" a="1"/>
  <c r="N640" i="2" s="1"/>
  <c r="M641" i="2"/>
  <c r="N641" i="2" s="1" a="1"/>
  <c r="N641" i="2" s="1"/>
  <c r="M642" i="2"/>
  <c r="N642" i="2" s="1" a="1"/>
  <c r="N642" i="2" s="1"/>
  <c r="M643" i="2"/>
  <c r="N643" i="2" s="1" a="1"/>
  <c r="N643" i="2" s="1"/>
  <c r="M644" i="2"/>
  <c r="N644" i="2" s="1" a="1"/>
  <c r="N644" i="2" s="1"/>
  <c r="M645" i="2"/>
  <c r="N645" i="2" s="1" a="1"/>
  <c r="N645" i="2" s="1"/>
  <c r="M646" i="2"/>
  <c r="N646" i="2" s="1" a="1"/>
  <c r="N646" i="2" s="1"/>
  <c r="M647" i="2"/>
  <c r="N647" i="2" s="1" a="1"/>
  <c r="N647" i="2" s="1"/>
  <c r="M648" i="2"/>
  <c r="N648" i="2" s="1" a="1"/>
  <c r="N648" i="2" s="1"/>
  <c r="M649" i="2"/>
  <c r="N649" i="2" s="1" a="1"/>
  <c r="N649" i="2" s="1"/>
  <c r="M650" i="2"/>
  <c r="N650" i="2" s="1" a="1"/>
  <c r="N650" i="2" s="1"/>
  <c r="M651" i="2"/>
  <c r="N651" i="2" s="1" a="1"/>
  <c r="N651" i="2" s="1"/>
  <c r="M652" i="2"/>
  <c r="N652" i="2" s="1" a="1"/>
  <c r="N652" i="2" s="1"/>
  <c r="M653" i="2"/>
  <c r="N653" i="2" s="1" a="1"/>
  <c r="N653" i="2" s="1"/>
  <c r="M654" i="2"/>
  <c r="N654" i="2" s="1" a="1"/>
  <c r="N654" i="2" s="1"/>
  <c r="M655" i="2"/>
  <c r="N655" i="2" s="1" a="1"/>
  <c r="N655" i="2" s="1"/>
  <c r="M656" i="2"/>
  <c r="N656" i="2" s="1" a="1"/>
  <c r="N656" i="2" s="1"/>
  <c r="M657" i="2"/>
  <c r="N657" i="2" s="1" a="1"/>
  <c r="N657" i="2" s="1"/>
  <c r="M658" i="2"/>
  <c r="N658" i="2" s="1" a="1"/>
  <c r="N658" i="2" s="1"/>
  <c r="M659" i="2"/>
  <c r="N659" i="2" s="1" a="1"/>
  <c r="N659" i="2" s="1"/>
  <c r="M660" i="2"/>
  <c r="N660" i="2" s="1" a="1"/>
  <c r="N660" i="2" s="1"/>
  <c r="M661" i="2"/>
  <c r="N661" i="2" s="1" a="1"/>
  <c r="N661" i="2" s="1"/>
  <c r="M662" i="2"/>
  <c r="N662" i="2" s="1" a="1"/>
  <c r="N662" i="2" s="1"/>
  <c r="M663" i="2"/>
  <c r="N663" i="2" s="1" a="1"/>
  <c r="N663" i="2" s="1"/>
  <c r="M664" i="2"/>
  <c r="N664" i="2" s="1" a="1"/>
  <c r="N664" i="2" s="1"/>
  <c r="M665" i="2"/>
  <c r="N665" i="2" s="1" a="1"/>
  <c r="N665" i="2" s="1"/>
  <c r="M666" i="2"/>
  <c r="N666" i="2" s="1" a="1"/>
  <c r="N666" i="2" s="1"/>
  <c r="M667" i="2"/>
  <c r="N667" i="2" s="1" a="1"/>
  <c r="N667" i="2" s="1"/>
  <c r="M668" i="2"/>
  <c r="N668" i="2" s="1" a="1"/>
  <c r="N668" i="2" s="1"/>
  <c r="M669" i="2"/>
  <c r="N669" i="2" s="1" a="1"/>
  <c r="N669" i="2" s="1"/>
  <c r="M670" i="2"/>
  <c r="N670" i="2" s="1" a="1"/>
  <c r="N670" i="2" s="1"/>
  <c r="M671" i="2"/>
  <c r="N671" i="2" s="1" a="1"/>
  <c r="N671" i="2" s="1"/>
  <c r="M672" i="2"/>
  <c r="N672" i="2" s="1" a="1"/>
  <c r="N672" i="2" s="1"/>
  <c r="M673" i="2"/>
  <c r="N673" i="2" s="1" a="1"/>
  <c r="N673" i="2" s="1"/>
  <c r="M674" i="2"/>
  <c r="N674" i="2" s="1" a="1"/>
  <c r="N674" i="2" s="1"/>
  <c r="M675" i="2"/>
  <c r="N675" i="2" s="1" a="1"/>
  <c r="N675" i="2" s="1"/>
  <c r="M676" i="2"/>
  <c r="N676" i="2" s="1" a="1"/>
  <c r="N676" i="2" s="1"/>
  <c r="M677" i="2"/>
  <c r="N677" i="2" s="1" a="1"/>
  <c r="N677" i="2" s="1"/>
  <c r="M678" i="2"/>
  <c r="N678" i="2" s="1" a="1"/>
  <c r="N678" i="2" s="1"/>
  <c r="M679" i="2"/>
  <c r="N679" i="2" s="1" a="1"/>
  <c r="N679" i="2" s="1"/>
  <c r="M680" i="2"/>
  <c r="N680" i="2" s="1" a="1"/>
  <c r="N680" i="2" s="1"/>
  <c r="M681" i="2"/>
  <c r="N681" i="2" s="1" a="1"/>
  <c r="N681" i="2" s="1"/>
  <c r="M682" i="2"/>
  <c r="N682" i="2" s="1" a="1"/>
  <c r="N682" i="2" s="1"/>
  <c r="M683" i="2"/>
  <c r="N683" i="2" s="1" a="1"/>
  <c r="N683" i="2" s="1"/>
  <c r="M684" i="2"/>
  <c r="N684" i="2" s="1" a="1"/>
  <c r="N684" i="2" s="1"/>
  <c r="M685" i="2"/>
  <c r="N685" i="2" s="1" a="1"/>
  <c r="N685" i="2" s="1"/>
  <c r="M686" i="2"/>
  <c r="N686" i="2" s="1" a="1"/>
  <c r="N686" i="2" s="1"/>
  <c r="M687" i="2"/>
  <c r="N687" i="2" s="1" a="1"/>
  <c r="N687" i="2" s="1"/>
  <c r="M688" i="2"/>
  <c r="N688" i="2" s="1" a="1"/>
  <c r="N688" i="2" s="1"/>
  <c r="M689" i="2"/>
  <c r="N689" i="2" s="1" a="1"/>
  <c r="N689" i="2" s="1"/>
  <c r="M690" i="2"/>
  <c r="N690" i="2" s="1" a="1"/>
  <c r="N690" i="2" s="1"/>
  <c r="M691" i="2"/>
  <c r="N691" i="2" s="1" a="1"/>
  <c r="N691" i="2" s="1"/>
  <c r="M692" i="2"/>
  <c r="N692" i="2" s="1" a="1"/>
  <c r="N692" i="2" s="1"/>
  <c r="M693" i="2"/>
  <c r="N693" i="2" s="1" a="1"/>
  <c r="N693" i="2" s="1"/>
  <c r="M694" i="2"/>
  <c r="N694" i="2" s="1" a="1"/>
  <c r="N694" i="2" s="1"/>
  <c r="M695" i="2"/>
  <c r="N695" i="2" s="1" a="1"/>
  <c r="N695" i="2" s="1"/>
  <c r="M696" i="2"/>
  <c r="N696" i="2" s="1" a="1"/>
  <c r="N696" i="2" s="1"/>
  <c r="M697" i="2"/>
  <c r="N697" i="2" s="1" a="1"/>
  <c r="N697" i="2" s="1"/>
  <c r="M698" i="2"/>
  <c r="N698" i="2" s="1" a="1"/>
  <c r="N698" i="2" s="1"/>
  <c r="M699" i="2"/>
  <c r="N699" i="2" s="1" a="1"/>
  <c r="N699" i="2" s="1"/>
  <c r="M700" i="2"/>
  <c r="N700" i="2" s="1" a="1"/>
  <c r="N700" i="2" s="1"/>
  <c r="M701" i="2"/>
  <c r="N701" i="2" s="1" a="1"/>
  <c r="N701" i="2" s="1"/>
  <c r="M702" i="2"/>
  <c r="N702" i="2" s="1" a="1"/>
  <c r="N702" i="2" s="1"/>
  <c r="M703" i="2"/>
  <c r="N703" i="2" s="1" a="1"/>
  <c r="N703" i="2" s="1"/>
  <c r="M704" i="2"/>
  <c r="N704" i="2" s="1" a="1"/>
  <c r="N704" i="2" s="1"/>
  <c r="M705" i="2"/>
  <c r="N705" i="2" s="1" a="1"/>
  <c r="N705" i="2" s="1"/>
  <c r="M706" i="2"/>
  <c r="N706" i="2" s="1" a="1"/>
  <c r="N706" i="2" s="1"/>
  <c r="M707" i="2"/>
  <c r="N707" i="2" s="1" a="1"/>
  <c r="N707" i="2" s="1"/>
  <c r="M708" i="2"/>
  <c r="N708" i="2" s="1" a="1"/>
  <c r="N708" i="2" s="1"/>
  <c r="M709" i="2"/>
  <c r="N709" i="2" s="1" a="1"/>
  <c r="N709" i="2" s="1"/>
  <c r="M710" i="2"/>
  <c r="N710" i="2" s="1" a="1"/>
  <c r="N710" i="2" s="1"/>
  <c r="M711" i="2"/>
  <c r="N711" i="2" s="1" a="1"/>
  <c r="N711" i="2" s="1"/>
  <c r="M712" i="2"/>
  <c r="N712" i="2" s="1" a="1"/>
  <c r="N712" i="2" s="1"/>
  <c r="M713" i="2"/>
  <c r="N713" i="2" s="1" a="1"/>
  <c r="N713" i="2" s="1"/>
  <c r="M714" i="2"/>
  <c r="N714" i="2" s="1" a="1"/>
  <c r="N714" i="2" s="1"/>
  <c r="M715" i="2"/>
  <c r="N715" i="2" s="1" a="1"/>
  <c r="N715" i="2" s="1"/>
  <c r="M716" i="2"/>
  <c r="N716" i="2" s="1" a="1"/>
  <c r="N716" i="2" s="1"/>
  <c r="M717" i="2"/>
  <c r="N717" i="2" s="1" a="1"/>
  <c r="N717" i="2" s="1"/>
  <c r="M718" i="2"/>
  <c r="N718" i="2" s="1" a="1"/>
  <c r="N718" i="2" s="1"/>
  <c r="M719" i="2"/>
  <c r="N719" i="2" s="1" a="1"/>
  <c r="N719" i="2" s="1"/>
  <c r="M720" i="2"/>
  <c r="N720" i="2" s="1" a="1"/>
  <c r="N720" i="2" s="1"/>
  <c r="M721" i="2"/>
  <c r="N721" i="2" s="1" a="1"/>
  <c r="N721" i="2" s="1"/>
  <c r="M722" i="2"/>
  <c r="N722" i="2" s="1" a="1"/>
  <c r="N722" i="2" s="1"/>
  <c r="M723" i="2"/>
  <c r="N723" i="2" s="1" a="1"/>
  <c r="N723" i="2" s="1"/>
  <c r="M724" i="2"/>
  <c r="N724" i="2" s="1" a="1"/>
  <c r="N724" i="2" s="1"/>
  <c r="M725" i="2"/>
  <c r="N725" i="2" s="1" a="1"/>
  <c r="N725" i="2" s="1"/>
  <c r="M726" i="2"/>
  <c r="N726" i="2" s="1" a="1"/>
  <c r="N726" i="2" s="1"/>
  <c r="M727" i="2"/>
  <c r="N727" i="2" s="1" a="1"/>
  <c r="N727" i="2" s="1"/>
  <c r="M728" i="2"/>
  <c r="N728" i="2" s="1" a="1"/>
  <c r="N728" i="2" s="1"/>
  <c r="M729" i="2"/>
  <c r="N729" i="2" s="1" a="1"/>
  <c r="N729" i="2" s="1"/>
  <c r="M730" i="2"/>
  <c r="N730" i="2" s="1" a="1"/>
  <c r="N730" i="2" s="1"/>
  <c r="M731" i="2"/>
  <c r="N731" i="2" s="1" a="1"/>
  <c r="N731" i="2" s="1"/>
  <c r="M732" i="2"/>
  <c r="N732" i="2" s="1" a="1"/>
  <c r="N732" i="2" s="1"/>
  <c r="M733" i="2"/>
  <c r="N733" i="2" s="1" a="1"/>
  <c r="N733" i="2" s="1"/>
  <c r="M734" i="2"/>
  <c r="N734" i="2" s="1" a="1"/>
  <c r="N734" i="2" s="1"/>
  <c r="M735" i="2"/>
  <c r="N735" i="2" s="1" a="1"/>
  <c r="N735" i="2" s="1"/>
  <c r="M736" i="2"/>
  <c r="N736" i="2" s="1" a="1"/>
  <c r="N736" i="2" s="1"/>
  <c r="M737" i="2"/>
  <c r="N737" i="2" s="1" a="1"/>
  <c r="N737" i="2" s="1"/>
  <c r="M738" i="2"/>
  <c r="N738" i="2" s="1" a="1"/>
  <c r="N738" i="2" s="1"/>
  <c r="M739" i="2"/>
  <c r="N739" i="2" s="1" a="1"/>
  <c r="N739" i="2" s="1"/>
  <c r="M740" i="2"/>
  <c r="N740" i="2" s="1" a="1"/>
  <c r="N740" i="2" s="1"/>
  <c r="M741" i="2"/>
  <c r="N741" i="2" s="1" a="1"/>
  <c r="N741" i="2" s="1"/>
  <c r="M742" i="2"/>
  <c r="N742" i="2" s="1" a="1"/>
  <c r="N742" i="2" s="1"/>
  <c r="M743" i="2"/>
  <c r="N743" i="2" s="1" a="1"/>
  <c r="N743" i="2" s="1"/>
  <c r="M744" i="2"/>
  <c r="N744" i="2" s="1" a="1"/>
  <c r="N744" i="2" s="1"/>
  <c r="M745" i="2"/>
  <c r="N745" i="2" s="1" a="1"/>
  <c r="N745" i="2" s="1"/>
  <c r="M746" i="2"/>
  <c r="N746" i="2" s="1" a="1"/>
  <c r="N746" i="2" s="1"/>
  <c r="M747" i="2"/>
  <c r="N747" i="2" s="1" a="1"/>
  <c r="N747" i="2" s="1"/>
  <c r="M748" i="2"/>
  <c r="N748" i="2" s="1" a="1"/>
  <c r="N748" i="2" s="1"/>
  <c r="M749" i="2"/>
  <c r="N749" i="2" s="1" a="1"/>
  <c r="N749" i="2" s="1"/>
  <c r="M750" i="2"/>
  <c r="N750" i="2" s="1" a="1"/>
  <c r="N750" i="2" s="1"/>
  <c r="M751" i="2"/>
  <c r="N751" i="2" s="1" a="1"/>
  <c r="N751" i="2" s="1"/>
  <c r="M752" i="2"/>
  <c r="N752" i="2" s="1" a="1"/>
  <c r="N752" i="2" s="1"/>
  <c r="M753" i="2"/>
  <c r="N753" i="2" s="1" a="1"/>
  <c r="N753" i="2" s="1"/>
  <c r="M754" i="2"/>
  <c r="N754" i="2" s="1" a="1"/>
  <c r="N754" i="2" s="1"/>
  <c r="M755" i="2"/>
  <c r="N755" i="2" s="1" a="1"/>
  <c r="N755" i="2" s="1"/>
  <c r="M756" i="2"/>
  <c r="N756" i="2" s="1" a="1"/>
  <c r="N756" i="2" s="1"/>
  <c r="M757" i="2"/>
  <c r="N757" i="2" s="1" a="1"/>
  <c r="N757" i="2" s="1"/>
  <c r="M758" i="2"/>
  <c r="N758" i="2" s="1" a="1"/>
  <c r="N758" i="2" s="1"/>
  <c r="M759" i="2"/>
  <c r="N759" i="2" s="1" a="1"/>
  <c r="N759" i="2" s="1"/>
  <c r="M760" i="2"/>
  <c r="N760" i="2" s="1" a="1"/>
  <c r="N760" i="2" s="1"/>
  <c r="M761" i="2"/>
  <c r="N761" i="2" s="1" a="1"/>
  <c r="N761" i="2" s="1"/>
  <c r="M762" i="2"/>
  <c r="N762" i="2" s="1" a="1"/>
  <c r="N762" i="2" s="1"/>
  <c r="M763" i="2"/>
  <c r="N763" i="2" s="1" a="1"/>
  <c r="N763" i="2" s="1"/>
  <c r="M764" i="2"/>
  <c r="N764" i="2" s="1" a="1"/>
  <c r="N764" i="2" s="1"/>
  <c r="M765" i="2"/>
  <c r="N765" i="2" s="1" a="1"/>
  <c r="N765" i="2" s="1"/>
  <c r="M766" i="2"/>
  <c r="N766" i="2" s="1" a="1"/>
  <c r="N766" i="2" s="1"/>
  <c r="M767" i="2"/>
  <c r="N767" i="2" s="1" a="1"/>
  <c r="N767" i="2" s="1"/>
  <c r="M768" i="2"/>
  <c r="N768" i="2" s="1" a="1"/>
  <c r="N768" i="2" s="1"/>
  <c r="M769" i="2"/>
  <c r="N769" i="2" s="1" a="1"/>
  <c r="N769" i="2" s="1"/>
  <c r="M770" i="2"/>
  <c r="N770" i="2" s="1" a="1"/>
  <c r="N770" i="2" s="1"/>
  <c r="M771" i="2"/>
  <c r="N771" i="2" s="1" a="1"/>
  <c r="N771" i="2" s="1"/>
  <c r="M772" i="2"/>
  <c r="N772" i="2" s="1" a="1"/>
  <c r="N772" i="2" s="1"/>
  <c r="M773" i="2"/>
  <c r="N773" i="2" s="1" a="1"/>
  <c r="N773" i="2" s="1"/>
  <c r="M774" i="2"/>
  <c r="N774" i="2" s="1" a="1"/>
  <c r="N774" i="2" s="1"/>
  <c r="M775" i="2"/>
  <c r="N775" i="2" s="1" a="1"/>
  <c r="N775" i="2" s="1"/>
  <c r="M776" i="2"/>
  <c r="N776" i="2" s="1" a="1"/>
  <c r="N776" i="2" s="1"/>
  <c r="M777" i="2"/>
  <c r="N777" i="2" s="1" a="1"/>
  <c r="N777" i="2" s="1"/>
  <c r="M778" i="2"/>
  <c r="N778" i="2" s="1" a="1"/>
  <c r="N778" i="2" s="1"/>
  <c r="M779" i="2"/>
  <c r="N779" i="2" s="1" a="1"/>
  <c r="N779" i="2" s="1"/>
  <c r="M780" i="2"/>
  <c r="N780" i="2" s="1" a="1"/>
  <c r="N780" i="2" s="1"/>
  <c r="M781" i="2"/>
  <c r="N781" i="2" s="1" a="1"/>
  <c r="N781" i="2" s="1"/>
  <c r="M782" i="2"/>
  <c r="N782" i="2" s="1" a="1"/>
  <c r="N782" i="2" s="1"/>
  <c r="M783" i="2"/>
  <c r="N783" i="2" s="1" a="1"/>
  <c r="N783" i="2" s="1"/>
  <c r="M784" i="2"/>
  <c r="N784" i="2" s="1" a="1"/>
  <c r="N784" i="2" s="1"/>
  <c r="M785" i="2"/>
  <c r="N785" i="2" s="1" a="1"/>
  <c r="N785" i="2" s="1"/>
  <c r="M786" i="2"/>
  <c r="N786" i="2" s="1" a="1"/>
  <c r="N786" i="2" s="1"/>
  <c r="M787" i="2"/>
  <c r="N787" i="2" s="1" a="1"/>
  <c r="N787" i="2" s="1"/>
  <c r="M788" i="2"/>
  <c r="N788" i="2" s="1" a="1"/>
  <c r="N788" i="2" s="1"/>
  <c r="M789" i="2"/>
  <c r="N789" i="2" s="1" a="1"/>
  <c r="N789" i="2" s="1"/>
  <c r="M790" i="2"/>
  <c r="N790" i="2" s="1" a="1"/>
  <c r="N790" i="2" s="1"/>
  <c r="M791" i="2"/>
  <c r="N791" i="2" s="1" a="1"/>
  <c r="N791" i="2" s="1"/>
  <c r="M792" i="2"/>
  <c r="N792" i="2" s="1" a="1"/>
  <c r="N792" i="2" s="1"/>
  <c r="M793" i="2"/>
  <c r="N793" i="2" s="1" a="1"/>
  <c r="N793" i="2" s="1"/>
  <c r="M794" i="2"/>
  <c r="N794" i="2" s="1" a="1"/>
  <c r="N794" i="2" s="1"/>
  <c r="M795" i="2"/>
  <c r="N795" i="2" s="1" a="1"/>
  <c r="N795" i="2" s="1"/>
  <c r="M796" i="2"/>
  <c r="N796" i="2" s="1" a="1"/>
  <c r="N796" i="2" s="1"/>
  <c r="M797" i="2"/>
  <c r="N797" i="2" s="1" a="1"/>
  <c r="N797" i="2" s="1"/>
  <c r="M798" i="2"/>
  <c r="N798" i="2" s="1" a="1"/>
  <c r="N798" i="2" s="1"/>
  <c r="M799" i="2"/>
  <c r="N799" i="2" s="1" a="1"/>
  <c r="N799" i="2" s="1"/>
  <c r="M800" i="2"/>
  <c r="N800" i="2" s="1" a="1"/>
  <c r="N800" i="2" s="1"/>
  <c r="M801" i="2"/>
  <c r="N801" i="2" s="1" a="1"/>
  <c r="N801" i="2" s="1"/>
  <c r="M802" i="2"/>
  <c r="N802" i="2" s="1" a="1"/>
  <c r="N802" i="2" s="1"/>
  <c r="M803" i="2"/>
  <c r="N803" i="2" s="1" a="1"/>
  <c r="N803" i="2" s="1"/>
  <c r="M804" i="2"/>
  <c r="N804" i="2" s="1" a="1"/>
  <c r="N804" i="2" s="1"/>
  <c r="M805" i="2"/>
  <c r="N805" i="2" s="1" a="1"/>
  <c r="N805" i="2" s="1"/>
  <c r="M806" i="2"/>
  <c r="N806" i="2" s="1" a="1"/>
  <c r="N806" i="2" s="1"/>
  <c r="M807" i="2"/>
  <c r="N807" i="2" s="1" a="1"/>
  <c r="N807" i="2" s="1"/>
  <c r="M808" i="2"/>
  <c r="N808" i="2" s="1" a="1"/>
  <c r="N808" i="2" s="1"/>
  <c r="M809" i="2"/>
  <c r="N809" i="2" s="1" a="1"/>
  <c r="N809" i="2" s="1"/>
  <c r="M810" i="2"/>
  <c r="N810" i="2" s="1" a="1"/>
  <c r="N810" i="2" s="1"/>
  <c r="M811" i="2"/>
  <c r="N811" i="2" s="1" a="1"/>
  <c r="N811" i="2" s="1"/>
  <c r="M812" i="2"/>
  <c r="N812" i="2" s="1" a="1"/>
  <c r="N812" i="2" s="1"/>
  <c r="M813" i="2"/>
  <c r="N813" i="2" s="1" a="1"/>
  <c r="N813" i="2" s="1"/>
  <c r="M814" i="2"/>
  <c r="N814" i="2" s="1" a="1"/>
  <c r="N814" i="2" s="1"/>
  <c r="M815" i="2"/>
  <c r="N815" i="2" s="1" a="1"/>
  <c r="N815" i="2" s="1"/>
  <c r="M816" i="2"/>
  <c r="N816" i="2" s="1" a="1"/>
  <c r="N816" i="2" s="1"/>
  <c r="M817" i="2"/>
  <c r="N817" i="2" s="1" a="1"/>
  <c r="N817" i="2" s="1"/>
  <c r="M818" i="2"/>
  <c r="N818" i="2" s="1" a="1"/>
  <c r="N818" i="2" s="1"/>
  <c r="M819" i="2"/>
  <c r="N819" i="2" s="1" a="1"/>
  <c r="N819" i="2" s="1"/>
  <c r="M820" i="2"/>
  <c r="N820" i="2" s="1" a="1"/>
  <c r="N820" i="2" s="1"/>
  <c r="M821" i="2"/>
  <c r="N821" i="2" s="1" a="1"/>
  <c r="N821" i="2" s="1"/>
  <c r="M822" i="2"/>
  <c r="N822" i="2" s="1" a="1"/>
  <c r="N822" i="2" s="1"/>
  <c r="M823" i="2"/>
  <c r="N823" i="2" s="1" a="1"/>
  <c r="N823" i="2" s="1"/>
  <c r="M824" i="2"/>
  <c r="N824" i="2" s="1" a="1"/>
  <c r="N824" i="2" s="1"/>
  <c r="M825" i="2"/>
  <c r="N825" i="2" s="1" a="1"/>
  <c r="N825" i="2" s="1"/>
  <c r="M826" i="2"/>
  <c r="N826" i="2" s="1" a="1"/>
  <c r="N826" i="2" s="1"/>
  <c r="M827" i="2"/>
  <c r="N827" i="2" s="1" a="1"/>
  <c r="N827" i="2" s="1"/>
  <c r="M828" i="2"/>
  <c r="N828" i="2" s="1" a="1"/>
  <c r="N828" i="2" s="1"/>
  <c r="M829" i="2"/>
  <c r="N829" i="2" s="1" a="1"/>
  <c r="N829" i="2" s="1"/>
  <c r="M830" i="2"/>
  <c r="N830" i="2" s="1" a="1"/>
  <c r="N830" i="2" s="1"/>
  <c r="M831" i="2"/>
  <c r="N831" i="2" s="1" a="1"/>
  <c r="N831" i="2" s="1"/>
  <c r="M832" i="2"/>
  <c r="N832" i="2" s="1" a="1"/>
  <c r="N832" i="2" s="1"/>
  <c r="M833" i="2"/>
  <c r="N833" i="2" s="1" a="1"/>
  <c r="N833" i="2" s="1"/>
  <c r="M834" i="2"/>
  <c r="N834" i="2" s="1" a="1"/>
  <c r="N834" i="2" s="1"/>
  <c r="M835" i="2"/>
  <c r="N835" i="2" s="1" a="1"/>
  <c r="N835" i="2" s="1"/>
  <c r="M836" i="2"/>
  <c r="N836" i="2" s="1" a="1"/>
  <c r="N836" i="2" s="1"/>
  <c r="M837" i="2"/>
  <c r="N837" i="2" s="1" a="1"/>
  <c r="N837" i="2" s="1"/>
  <c r="M838" i="2"/>
  <c r="N838" i="2" s="1" a="1"/>
  <c r="N838" i="2" s="1"/>
  <c r="M839" i="2"/>
  <c r="N839" i="2" s="1" a="1"/>
  <c r="N839" i="2" s="1"/>
  <c r="M840" i="2"/>
  <c r="N840" i="2" s="1" a="1"/>
  <c r="N840" i="2" s="1"/>
  <c r="M841" i="2"/>
  <c r="N841" i="2" s="1" a="1"/>
  <c r="N841" i="2" s="1"/>
  <c r="M842" i="2"/>
  <c r="N842" i="2" s="1" a="1"/>
  <c r="N842" i="2" s="1"/>
  <c r="M843" i="2"/>
  <c r="N843" i="2" s="1" a="1"/>
  <c r="N843" i="2" s="1"/>
  <c r="M844" i="2"/>
  <c r="N844" i="2" s="1" a="1"/>
  <c r="N844" i="2" s="1"/>
  <c r="M845" i="2"/>
  <c r="N845" i="2" s="1" a="1"/>
  <c r="N845" i="2" s="1"/>
  <c r="M846" i="2"/>
  <c r="N846" i="2" s="1" a="1"/>
  <c r="N846" i="2" s="1"/>
  <c r="M847" i="2"/>
  <c r="N847" i="2" s="1" a="1"/>
  <c r="N847" i="2" s="1"/>
  <c r="M848" i="2"/>
  <c r="N848" i="2" s="1" a="1"/>
  <c r="N848" i="2" s="1"/>
  <c r="M849" i="2"/>
  <c r="N849" i="2" s="1" a="1"/>
  <c r="N849" i="2" s="1"/>
  <c r="M850" i="2"/>
  <c r="N850" i="2" s="1" a="1"/>
  <c r="N850" i="2" s="1"/>
  <c r="M851" i="2"/>
  <c r="N851" i="2" s="1" a="1"/>
  <c r="N851" i="2" s="1"/>
  <c r="M852" i="2"/>
  <c r="N852" i="2" s="1" a="1"/>
  <c r="N852" i="2" s="1"/>
  <c r="M853" i="2"/>
  <c r="N853" i="2" s="1" a="1"/>
  <c r="N853" i="2" s="1"/>
  <c r="M854" i="2"/>
  <c r="N854" i="2" s="1" a="1"/>
  <c r="N854" i="2" s="1"/>
  <c r="M855" i="2"/>
  <c r="N855" i="2" s="1" a="1"/>
  <c r="N855" i="2" s="1"/>
  <c r="M856" i="2"/>
  <c r="N856" i="2" s="1" a="1"/>
  <c r="N856" i="2" s="1"/>
  <c r="M857" i="2"/>
  <c r="N857" i="2" s="1" a="1"/>
  <c r="N857" i="2" s="1"/>
  <c r="M858" i="2"/>
  <c r="N858" i="2" s="1" a="1"/>
  <c r="N858" i="2" s="1"/>
  <c r="M859" i="2"/>
  <c r="N859" i="2" s="1" a="1"/>
  <c r="N859" i="2" s="1"/>
  <c r="M860" i="2"/>
  <c r="N860" i="2" s="1" a="1"/>
  <c r="N860" i="2" s="1"/>
  <c r="M861" i="2"/>
  <c r="N861" i="2" s="1" a="1"/>
  <c r="N861" i="2" s="1"/>
  <c r="M862" i="2"/>
  <c r="N862" i="2" s="1" a="1"/>
  <c r="N862" i="2" s="1"/>
  <c r="M863" i="2"/>
  <c r="N863" i="2" s="1" a="1"/>
  <c r="N863" i="2" s="1"/>
  <c r="M864" i="2"/>
  <c r="N864" i="2" s="1" a="1"/>
  <c r="N864" i="2" s="1"/>
  <c r="M865" i="2"/>
  <c r="N865" i="2" s="1" a="1"/>
  <c r="N865" i="2" s="1"/>
  <c r="M866" i="2"/>
  <c r="N866" i="2" s="1" a="1"/>
  <c r="N866" i="2" s="1"/>
  <c r="M867" i="2"/>
  <c r="N867" i="2" s="1" a="1"/>
  <c r="N867" i="2" s="1"/>
  <c r="M868" i="2"/>
  <c r="N868" i="2" s="1" a="1"/>
  <c r="N868" i="2" s="1"/>
  <c r="M869" i="2"/>
  <c r="N869" i="2" s="1" a="1"/>
  <c r="N869" i="2" s="1"/>
  <c r="M870" i="2"/>
  <c r="N870" i="2" s="1" a="1"/>
  <c r="N870" i="2" s="1"/>
  <c r="M871" i="2"/>
  <c r="N871" i="2" s="1" a="1"/>
  <c r="N871" i="2" s="1"/>
  <c r="M872" i="2"/>
  <c r="N872" i="2" s="1" a="1"/>
  <c r="N872" i="2" s="1"/>
  <c r="M873" i="2"/>
  <c r="N873" i="2" s="1" a="1"/>
  <c r="N873" i="2" s="1"/>
  <c r="M874" i="2"/>
  <c r="N874" i="2" s="1" a="1"/>
  <c r="N874" i="2" s="1"/>
  <c r="M875" i="2"/>
  <c r="N875" i="2" s="1" a="1"/>
  <c r="N875" i="2" s="1"/>
  <c r="M876" i="2"/>
  <c r="N876" i="2" s="1" a="1"/>
  <c r="N876" i="2" s="1"/>
  <c r="M877" i="2"/>
  <c r="N877" i="2" s="1" a="1"/>
  <c r="N877" i="2" s="1"/>
  <c r="M878" i="2"/>
  <c r="N878" i="2" s="1" a="1"/>
  <c r="N878" i="2" s="1"/>
  <c r="M879" i="2"/>
  <c r="N879" i="2" s="1" a="1"/>
  <c r="N879" i="2" s="1"/>
  <c r="M880" i="2"/>
  <c r="N880" i="2" s="1" a="1"/>
  <c r="N880" i="2" s="1"/>
  <c r="M881" i="2"/>
  <c r="N881" i="2" s="1" a="1"/>
  <c r="N881" i="2" s="1"/>
  <c r="M882" i="2"/>
  <c r="N882" i="2" s="1" a="1"/>
  <c r="N882" i="2" s="1"/>
  <c r="M883" i="2"/>
  <c r="N883" i="2" s="1" a="1"/>
  <c r="N883" i="2" s="1"/>
  <c r="M884" i="2"/>
  <c r="N884" i="2" s="1" a="1"/>
  <c r="N884" i="2" s="1"/>
  <c r="M885" i="2"/>
  <c r="N885" i="2" s="1" a="1"/>
  <c r="N885" i="2" s="1"/>
  <c r="M886" i="2"/>
  <c r="N886" i="2" s="1" a="1"/>
  <c r="N886" i="2" s="1"/>
  <c r="M887" i="2"/>
  <c r="N887" i="2" s="1" a="1"/>
  <c r="N887" i="2" s="1"/>
  <c r="M888" i="2"/>
  <c r="N888" i="2" s="1" a="1"/>
  <c r="N888" i="2" s="1"/>
  <c r="M889" i="2"/>
  <c r="N889" i="2" s="1" a="1"/>
  <c r="N889" i="2" s="1"/>
  <c r="M890" i="2"/>
  <c r="N890" i="2" s="1" a="1"/>
  <c r="N890" i="2" s="1"/>
  <c r="M891" i="2"/>
  <c r="N891" i="2" s="1" a="1"/>
  <c r="N891" i="2" s="1"/>
  <c r="M892" i="2"/>
  <c r="N892" i="2" s="1" a="1"/>
  <c r="N892" i="2" s="1"/>
  <c r="M893" i="2"/>
  <c r="N893" i="2" s="1" a="1"/>
  <c r="N893" i="2" s="1"/>
  <c r="M894" i="2"/>
  <c r="N894" i="2" s="1" a="1"/>
  <c r="N894" i="2" s="1"/>
  <c r="M895" i="2"/>
  <c r="N895" i="2" s="1" a="1"/>
  <c r="N895" i="2" s="1"/>
  <c r="M896" i="2"/>
  <c r="N896" i="2" s="1" a="1"/>
  <c r="N896" i="2" s="1"/>
  <c r="M897" i="2"/>
  <c r="N897" i="2" s="1" a="1"/>
  <c r="N897" i="2" s="1"/>
  <c r="M898" i="2"/>
  <c r="N898" i="2" s="1" a="1"/>
  <c r="N898" i="2" s="1"/>
  <c r="M899" i="2"/>
  <c r="N899" i="2" s="1" a="1"/>
  <c r="N899" i="2" s="1"/>
  <c r="M900" i="2"/>
  <c r="N900" i="2" s="1" a="1"/>
  <c r="N900" i="2" s="1"/>
  <c r="M901" i="2"/>
  <c r="N901" i="2" s="1" a="1"/>
  <c r="N901" i="2" s="1"/>
  <c r="M902" i="2"/>
  <c r="N902" i="2" s="1" a="1"/>
  <c r="N902" i="2" s="1"/>
  <c r="M903" i="2"/>
  <c r="N903" i="2" s="1" a="1"/>
  <c r="N903" i="2" s="1"/>
  <c r="M904" i="2"/>
  <c r="N904" i="2" s="1" a="1"/>
  <c r="N904" i="2" s="1"/>
  <c r="M905" i="2"/>
  <c r="N905" i="2" s="1" a="1"/>
  <c r="N905" i="2" s="1"/>
  <c r="M906" i="2"/>
  <c r="N906" i="2" s="1" a="1"/>
  <c r="N906" i="2" s="1"/>
  <c r="M907" i="2"/>
  <c r="N907" i="2" s="1" a="1"/>
  <c r="N907" i="2" s="1"/>
  <c r="M908" i="2"/>
  <c r="N908" i="2" s="1" a="1"/>
  <c r="N908" i="2" s="1"/>
  <c r="M909" i="2"/>
  <c r="N909" i="2" s="1" a="1"/>
  <c r="N909" i="2" s="1"/>
  <c r="M910" i="2"/>
  <c r="N910" i="2" s="1" a="1"/>
  <c r="N910" i="2" s="1"/>
  <c r="M911" i="2"/>
  <c r="N911" i="2" s="1" a="1"/>
  <c r="N911" i="2" s="1"/>
  <c r="M912" i="2"/>
  <c r="N912" i="2" s="1" a="1"/>
  <c r="N912" i="2" s="1"/>
  <c r="M913" i="2"/>
  <c r="N913" i="2" s="1" a="1"/>
  <c r="N913" i="2" s="1"/>
  <c r="M914" i="2"/>
  <c r="N914" i="2" s="1" a="1"/>
  <c r="N914" i="2" s="1"/>
  <c r="M915" i="2"/>
  <c r="N915" i="2" s="1" a="1"/>
  <c r="N915" i="2" s="1"/>
  <c r="M916" i="2"/>
  <c r="N916" i="2" s="1" a="1"/>
  <c r="N916" i="2" s="1"/>
  <c r="M917" i="2"/>
  <c r="N917" i="2" s="1" a="1"/>
  <c r="N917" i="2" s="1"/>
  <c r="M918" i="2"/>
  <c r="N918" i="2" s="1" a="1"/>
  <c r="N918" i="2" s="1"/>
  <c r="M919" i="2"/>
  <c r="N919" i="2" s="1" a="1"/>
  <c r="N919" i="2" s="1"/>
  <c r="M920" i="2"/>
  <c r="N920" i="2" s="1" a="1"/>
  <c r="N920" i="2" s="1"/>
  <c r="M921" i="2"/>
  <c r="N921" i="2" s="1" a="1"/>
  <c r="N921" i="2" s="1"/>
  <c r="M922" i="2"/>
  <c r="N922" i="2" s="1" a="1"/>
  <c r="N922" i="2" s="1"/>
  <c r="M923" i="2"/>
  <c r="N923" i="2" s="1" a="1"/>
  <c r="N923" i="2" s="1"/>
  <c r="M924" i="2"/>
  <c r="N924" i="2" s="1" a="1"/>
  <c r="N924" i="2" s="1"/>
  <c r="M925" i="2"/>
  <c r="N925" i="2" s="1" a="1"/>
  <c r="N925" i="2" s="1"/>
  <c r="M926" i="2"/>
  <c r="N926" i="2" s="1" a="1"/>
  <c r="N926" i="2" s="1"/>
  <c r="M927" i="2"/>
  <c r="N927" i="2" s="1" a="1"/>
  <c r="N927" i="2" s="1"/>
  <c r="M928" i="2"/>
  <c r="N928" i="2" s="1" a="1"/>
  <c r="N928" i="2" s="1"/>
  <c r="M929" i="2"/>
  <c r="N929" i="2" s="1" a="1"/>
  <c r="N929" i="2" s="1"/>
  <c r="M930" i="2"/>
  <c r="N930" i="2" s="1" a="1"/>
  <c r="N930" i="2" s="1"/>
  <c r="M931" i="2"/>
  <c r="N931" i="2" s="1" a="1"/>
  <c r="N931" i="2" s="1"/>
  <c r="M932" i="2"/>
  <c r="N932" i="2" s="1" a="1"/>
  <c r="N932" i="2" s="1"/>
  <c r="M933" i="2"/>
  <c r="N933" i="2" s="1" a="1"/>
  <c r="N933" i="2" s="1"/>
  <c r="M934" i="2"/>
  <c r="N934" i="2" s="1" a="1"/>
  <c r="N934" i="2" s="1"/>
  <c r="M935" i="2"/>
  <c r="N935" i="2" s="1" a="1"/>
  <c r="N935" i="2" s="1"/>
  <c r="M936" i="2"/>
  <c r="N936" i="2" s="1" a="1"/>
  <c r="N936" i="2" s="1"/>
  <c r="M937" i="2"/>
  <c r="N937" i="2" s="1" a="1"/>
  <c r="N937" i="2" s="1"/>
  <c r="M938" i="2"/>
  <c r="N938" i="2" s="1" a="1"/>
  <c r="N938" i="2" s="1"/>
  <c r="M939" i="2"/>
  <c r="N939" i="2" s="1" a="1"/>
  <c r="N939" i="2" s="1"/>
  <c r="M940" i="2"/>
  <c r="N940" i="2" s="1" a="1"/>
  <c r="N940" i="2" s="1"/>
  <c r="M941" i="2"/>
  <c r="N941" i="2" s="1" a="1"/>
  <c r="N941" i="2" s="1"/>
  <c r="M942" i="2"/>
  <c r="N942" i="2" s="1" a="1"/>
  <c r="N942" i="2" s="1"/>
  <c r="M943" i="2"/>
  <c r="N943" i="2" s="1" a="1"/>
  <c r="N943" i="2" s="1"/>
  <c r="M944" i="2"/>
  <c r="N944" i="2" s="1" a="1"/>
  <c r="N944" i="2" s="1"/>
  <c r="M945" i="2"/>
  <c r="N945" i="2" s="1" a="1"/>
  <c r="N945" i="2" s="1"/>
  <c r="M946" i="2"/>
  <c r="N946" i="2" s="1" a="1"/>
  <c r="N946" i="2" s="1"/>
  <c r="M947" i="2"/>
  <c r="N947" i="2" s="1" a="1"/>
  <c r="N947" i="2" s="1"/>
  <c r="M948" i="2"/>
  <c r="N948" i="2" s="1" a="1"/>
  <c r="N948" i="2" s="1"/>
  <c r="M949" i="2"/>
  <c r="N949" i="2" s="1" a="1"/>
  <c r="N949" i="2" s="1"/>
  <c r="M950" i="2"/>
  <c r="N950" i="2" s="1" a="1"/>
  <c r="N950" i="2" s="1"/>
  <c r="M951" i="2"/>
  <c r="N951" i="2" s="1" a="1"/>
  <c r="N951" i="2" s="1"/>
  <c r="M952" i="2"/>
  <c r="N952" i="2" s="1" a="1"/>
  <c r="N952" i="2" s="1"/>
  <c r="M953" i="2"/>
  <c r="N953" i="2" s="1" a="1"/>
  <c r="N953" i="2" s="1"/>
  <c r="M954" i="2"/>
  <c r="N954" i="2" s="1" a="1"/>
  <c r="N954" i="2" s="1"/>
  <c r="M955" i="2"/>
  <c r="N955" i="2" s="1" a="1"/>
  <c r="N955" i="2" s="1"/>
  <c r="M956" i="2"/>
  <c r="N956" i="2" s="1" a="1"/>
  <c r="N956" i="2" s="1"/>
  <c r="M957" i="2"/>
  <c r="N957" i="2" s="1" a="1"/>
  <c r="N957" i="2" s="1"/>
  <c r="M958" i="2"/>
  <c r="N958" i="2" s="1" a="1"/>
  <c r="N958" i="2" s="1"/>
  <c r="M959" i="2"/>
  <c r="N959" i="2" s="1" a="1"/>
  <c r="N959" i="2" s="1"/>
  <c r="M960" i="2"/>
  <c r="N960" i="2" s="1" a="1"/>
  <c r="N960" i="2" s="1"/>
  <c r="M961" i="2"/>
  <c r="N961" i="2" s="1" a="1"/>
  <c r="N961" i="2" s="1"/>
  <c r="M962" i="2"/>
  <c r="N962" i="2" s="1" a="1"/>
  <c r="N962" i="2" s="1"/>
  <c r="M963" i="2"/>
  <c r="N963" i="2" s="1" a="1"/>
  <c r="N963" i="2" s="1"/>
  <c r="M964" i="2"/>
  <c r="N964" i="2" s="1" a="1"/>
  <c r="N964" i="2" s="1"/>
  <c r="M965" i="2"/>
  <c r="N965" i="2" s="1" a="1"/>
  <c r="N965" i="2" s="1"/>
  <c r="M966" i="2"/>
  <c r="N966" i="2" s="1" a="1"/>
  <c r="N966" i="2" s="1"/>
  <c r="M967" i="2"/>
  <c r="N967" i="2" s="1" a="1"/>
  <c r="N967" i="2" s="1"/>
  <c r="M968" i="2"/>
  <c r="N968" i="2" s="1" a="1"/>
  <c r="N968" i="2" s="1"/>
  <c r="M969" i="2"/>
  <c r="N969" i="2" s="1" a="1"/>
  <c r="N969" i="2" s="1"/>
  <c r="M970" i="2"/>
  <c r="N970" i="2" s="1" a="1"/>
  <c r="N970" i="2" s="1"/>
  <c r="M971" i="2"/>
  <c r="N971" i="2" s="1" a="1"/>
  <c r="N971" i="2" s="1"/>
  <c r="M972" i="2"/>
  <c r="N972" i="2" s="1" a="1"/>
  <c r="N972" i="2" s="1"/>
  <c r="M973" i="2"/>
  <c r="N973" i="2" s="1" a="1"/>
  <c r="N973" i="2" s="1"/>
  <c r="M974" i="2"/>
  <c r="N974" i="2" s="1" a="1"/>
  <c r="N974" i="2" s="1"/>
  <c r="M975" i="2"/>
  <c r="N975" i="2" s="1" a="1"/>
  <c r="N975" i="2" s="1"/>
  <c r="M976" i="2"/>
  <c r="N976" i="2" s="1" a="1"/>
  <c r="N976" i="2" s="1"/>
  <c r="M977" i="2"/>
  <c r="N977" i="2" s="1" a="1"/>
  <c r="N977" i="2" s="1"/>
  <c r="M978" i="2"/>
  <c r="N978" i="2" s="1" a="1"/>
  <c r="N978" i="2" s="1"/>
  <c r="M979" i="2"/>
  <c r="N979" i="2" s="1" a="1"/>
  <c r="N979" i="2" s="1"/>
  <c r="M980" i="2"/>
  <c r="N980" i="2" s="1" a="1"/>
  <c r="N980" i="2" s="1"/>
  <c r="M981" i="2"/>
  <c r="N981" i="2" s="1" a="1"/>
  <c r="N981" i="2" s="1"/>
  <c r="M982" i="2"/>
  <c r="N982" i="2" s="1" a="1"/>
  <c r="N982" i="2" s="1"/>
  <c r="M983" i="2"/>
  <c r="N983" i="2" s="1" a="1"/>
  <c r="N983" i="2" s="1"/>
  <c r="M984" i="2"/>
  <c r="N984" i="2" s="1" a="1"/>
  <c r="N984" i="2" s="1"/>
  <c r="M985" i="2"/>
  <c r="N985" i="2" s="1" a="1"/>
  <c r="N985" i="2" s="1"/>
  <c r="M986" i="2"/>
  <c r="N986" i="2" s="1" a="1"/>
  <c r="N986" i="2" s="1"/>
  <c r="M987" i="2"/>
  <c r="N987" i="2" s="1" a="1"/>
  <c r="N987" i="2" s="1"/>
  <c r="M988" i="2"/>
  <c r="N988" i="2" s="1" a="1"/>
  <c r="N988" i="2" s="1"/>
  <c r="M989" i="2"/>
  <c r="N989" i="2" s="1" a="1"/>
  <c r="N989" i="2" s="1"/>
  <c r="M990" i="2"/>
  <c r="N990" i="2" s="1" a="1"/>
  <c r="N990" i="2" s="1"/>
  <c r="M991" i="2"/>
  <c r="N991" i="2" s="1" a="1"/>
  <c r="N991" i="2" s="1"/>
  <c r="M992" i="2"/>
  <c r="N992" i="2" s="1" a="1"/>
  <c r="N992" i="2" s="1"/>
  <c r="M993" i="2"/>
  <c r="N993" i="2" s="1" a="1"/>
  <c r="N993" i="2" s="1"/>
  <c r="M994" i="2"/>
  <c r="N994" i="2" s="1" a="1"/>
  <c r="N994" i="2" s="1"/>
  <c r="M995" i="2"/>
  <c r="N995" i="2" s="1" a="1"/>
  <c r="N995" i="2" s="1"/>
  <c r="M996" i="2"/>
  <c r="N996" i="2" s="1" a="1"/>
  <c r="N996" i="2" s="1"/>
  <c r="M997" i="2"/>
  <c r="N997" i="2" s="1" a="1"/>
  <c r="N997" i="2" s="1"/>
  <c r="M998" i="2"/>
  <c r="N998" i="2" s="1" a="1"/>
  <c r="N998" i="2" s="1"/>
  <c r="M999" i="2"/>
  <c r="N999" i="2" s="1" a="1"/>
  <c r="N999" i="2" s="1"/>
  <c r="M1000" i="2"/>
  <c r="N1000" i="2" s="1" a="1"/>
  <c r="N1000" i="2" s="1"/>
  <c r="M1001" i="2"/>
  <c r="N1001" i="2" s="1" a="1"/>
  <c r="N1001" i="2" s="1"/>
  <c r="M1002" i="2"/>
  <c r="N1002" i="2" s="1" a="1"/>
  <c r="N1002" i="2" s="1"/>
  <c r="M1003" i="2"/>
  <c r="N1003" i="2" s="1" a="1"/>
  <c r="N1003" i="2" s="1"/>
  <c r="M1004" i="2"/>
  <c r="N1004" i="2" s="1" a="1"/>
  <c r="N1004" i="2" s="1"/>
  <c r="M1005" i="2"/>
  <c r="N1005" i="2" s="1" a="1"/>
  <c r="N1005" i="2" s="1"/>
  <c r="M1006" i="2"/>
  <c r="N1006" i="2" s="1" a="1"/>
  <c r="N1006" i="2" s="1"/>
  <c r="M1007" i="2"/>
  <c r="N1007" i="2" s="1" a="1"/>
  <c r="N1007" i="2" s="1"/>
  <c r="M1008" i="2"/>
  <c r="N1008" i="2" s="1" a="1"/>
  <c r="N1008" i="2" s="1"/>
  <c r="M1009" i="2"/>
  <c r="N1009" i="2" s="1" a="1"/>
  <c r="N1009" i="2" s="1"/>
  <c r="M1010" i="2"/>
  <c r="N1010" i="2" s="1" a="1"/>
  <c r="N1010" i="2" s="1"/>
  <c r="M1011" i="2"/>
  <c r="N1011" i="2" s="1" a="1"/>
  <c r="N1011" i="2" s="1"/>
  <c r="M1012" i="2"/>
  <c r="N1012" i="2" s="1" a="1"/>
  <c r="N1012" i="2" s="1"/>
  <c r="M1013" i="2"/>
  <c r="N1013" i="2" s="1" a="1"/>
  <c r="N1013" i="2" s="1"/>
  <c r="M1014" i="2"/>
  <c r="N1014" i="2" s="1" a="1"/>
  <c r="N1014" i="2" s="1"/>
  <c r="M1015" i="2"/>
  <c r="N1015" i="2" s="1" a="1"/>
  <c r="N1015" i="2" s="1"/>
  <c r="M1016" i="2"/>
  <c r="N1016" i="2" s="1" a="1"/>
  <c r="N1016" i="2" s="1"/>
  <c r="M1017" i="2"/>
  <c r="N1017" i="2" s="1" a="1"/>
  <c r="N1017" i="2" s="1"/>
  <c r="M1018" i="2"/>
  <c r="N1018" i="2" s="1" a="1"/>
  <c r="N1018" i="2" s="1"/>
  <c r="M1019" i="2"/>
  <c r="N1019" i="2" s="1" a="1"/>
  <c r="N1019" i="2" s="1"/>
  <c r="M1020" i="2"/>
  <c r="N1020" i="2" s="1" a="1"/>
  <c r="N1020" i="2" s="1"/>
  <c r="M1021" i="2"/>
  <c r="N1021" i="2" s="1" a="1"/>
  <c r="N1021" i="2" s="1"/>
  <c r="M1022" i="2"/>
  <c r="N1022" i="2" s="1" a="1"/>
  <c r="N1022" i="2" s="1"/>
  <c r="M1023" i="2"/>
  <c r="N1023" i="2" s="1" a="1"/>
  <c r="N1023" i="2" s="1"/>
  <c r="M1024" i="2"/>
  <c r="N1024" i="2" s="1" a="1"/>
  <c r="N1024" i="2" s="1"/>
  <c r="M1025" i="2"/>
  <c r="N1025" i="2" s="1" a="1"/>
  <c r="N1025" i="2" s="1"/>
  <c r="M1026" i="2"/>
  <c r="N1026" i="2" s="1" a="1"/>
  <c r="N1026" i="2" s="1"/>
  <c r="M1027" i="2"/>
  <c r="N1027" i="2" s="1" a="1"/>
  <c r="N1027" i="2" s="1"/>
  <c r="M1028" i="2"/>
  <c r="N1028" i="2" s="1" a="1"/>
  <c r="N1028" i="2" s="1"/>
  <c r="M1029" i="2"/>
  <c r="N1029" i="2" s="1" a="1"/>
  <c r="N1029" i="2" s="1"/>
  <c r="M1030" i="2"/>
  <c r="N1030" i="2" s="1" a="1"/>
  <c r="N1030" i="2" s="1"/>
  <c r="M1031" i="2"/>
  <c r="N1031" i="2" s="1" a="1"/>
  <c r="N1031" i="2" s="1"/>
  <c r="M1032" i="2"/>
  <c r="N1032" i="2" s="1" a="1"/>
  <c r="N1032" i="2" s="1"/>
  <c r="M1033" i="2"/>
  <c r="N1033" i="2" s="1" a="1"/>
  <c r="N1033" i="2" s="1"/>
  <c r="M1034" i="2"/>
  <c r="N1034" i="2" s="1" a="1"/>
  <c r="N1034" i="2" s="1"/>
  <c r="M1035" i="2"/>
  <c r="N1035" i="2" s="1" a="1"/>
  <c r="N1035" i="2" s="1"/>
  <c r="M1036" i="2"/>
  <c r="N1036" i="2" s="1" a="1"/>
  <c r="N1036" i="2" s="1"/>
  <c r="M1037" i="2"/>
  <c r="N1037" i="2" s="1" a="1"/>
  <c r="N1037" i="2" s="1"/>
  <c r="M1038" i="2"/>
  <c r="N1038" i="2" s="1" a="1"/>
  <c r="N1038" i="2" s="1"/>
  <c r="M1039" i="2"/>
  <c r="N1039" i="2" s="1" a="1"/>
  <c r="N1039" i="2" s="1"/>
  <c r="M1040" i="2"/>
  <c r="N1040" i="2" s="1" a="1"/>
  <c r="N1040" i="2" s="1"/>
  <c r="M1041" i="2"/>
  <c r="N1041" i="2" s="1" a="1"/>
  <c r="N1041" i="2" s="1"/>
  <c r="M1042" i="2"/>
  <c r="N1042" i="2" s="1" a="1"/>
  <c r="N1042" i="2" s="1"/>
  <c r="M1043" i="2"/>
  <c r="N1043" i="2" s="1" a="1"/>
  <c r="N1043" i="2" s="1"/>
  <c r="M1044" i="2"/>
  <c r="N1044" i="2" s="1" a="1"/>
  <c r="N1044" i="2" s="1"/>
  <c r="M1045" i="2"/>
  <c r="N1045" i="2" s="1" a="1"/>
  <c r="N1045" i="2" s="1"/>
  <c r="M1046" i="2"/>
  <c r="N1046" i="2" s="1" a="1"/>
  <c r="N1046" i="2" s="1"/>
  <c r="M1047" i="2"/>
  <c r="N1047" i="2" s="1" a="1"/>
  <c r="N1047" i="2" s="1"/>
  <c r="M1048" i="2"/>
  <c r="N1048" i="2" s="1" a="1"/>
  <c r="N1048" i="2" s="1"/>
  <c r="M1049" i="2"/>
  <c r="N1049" i="2" s="1" a="1"/>
  <c r="N1049" i="2" s="1"/>
  <c r="M1050" i="2"/>
  <c r="N1050" i="2" s="1" a="1"/>
  <c r="N1050" i="2" s="1"/>
  <c r="M1051" i="2"/>
  <c r="N1051" i="2" s="1" a="1"/>
  <c r="N1051" i="2" s="1"/>
  <c r="M1052" i="2"/>
  <c r="N1052" i="2" s="1" a="1"/>
  <c r="N1052" i="2" s="1"/>
  <c r="M1053" i="2"/>
  <c r="N1053" i="2" s="1" a="1"/>
  <c r="N1053" i="2" s="1"/>
  <c r="M1054" i="2"/>
  <c r="N1054" i="2" s="1" a="1"/>
  <c r="N1054" i="2" s="1"/>
  <c r="M1055" i="2"/>
  <c r="N1055" i="2" s="1" a="1"/>
  <c r="N1055" i="2" s="1"/>
  <c r="M1056" i="2"/>
  <c r="N1056" i="2" s="1" a="1"/>
  <c r="N1056" i="2" s="1"/>
  <c r="M1057" i="2"/>
  <c r="N1057" i="2" s="1" a="1"/>
  <c r="N1057" i="2" s="1"/>
  <c r="M1058" i="2"/>
  <c r="N1058" i="2" s="1" a="1"/>
  <c r="N1058" i="2" s="1"/>
  <c r="M1059" i="2"/>
  <c r="N1059" i="2" s="1" a="1"/>
  <c r="N1059" i="2" s="1"/>
  <c r="M1060" i="2"/>
  <c r="N1060" i="2" s="1" a="1"/>
  <c r="N1060" i="2" s="1"/>
  <c r="M1061" i="2"/>
  <c r="N1061" i="2" s="1" a="1"/>
  <c r="N1061" i="2" s="1"/>
  <c r="M1062" i="2"/>
  <c r="N1062" i="2" s="1" a="1"/>
  <c r="N1062" i="2" s="1"/>
  <c r="M1063" i="2"/>
  <c r="N1063" i="2" s="1" a="1"/>
  <c r="N1063" i="2" s="1"/>
  <c r="M1064" i="2"/>
  <c r="N1064" i="2" s="1" a="1"/>
  <c r="N1064" i="2" s="1"/>
  <c r="M1065" i="2"/>
  <c r="N1065" i="2" s="1" a="1"/>
  <c r="N1065" i="2" s="1"/>
  <c r="M1066" i="2"/>
  <c r="N1066" i="2" s="1" a="1"/>
  <c r="N1066" i="2" s="1"/>
  <c r="M1067" i="2"/>
  <c r="N1067" i="2" s="1" a="1"/>
  <c r="N1067" i="2" s="1"/>
  <c r="M1068" i="2"/>
  <c r="N1068" i="2" s="1" a="1"/>
  <c r="N1068" i="2" s="1"/>
  <c r="M1069" i="2"/>
  <c r="N1069" i="2" s="1" a="1"/>
  <c r="N1069" i="2" s="1"/>
  <c r="M1070" i="2"/>
  <c r="N1070" i="2" s="1" a="1"/>
  <c r="N1070" i="2" s="1"/>
  <c r="M1071" i="2"/>
  <c r="N1071" i="2" s="1" a="1"/>
  <c r="N1071" i="2" s="1"/>
  <c r="M1072" i="2"/>
  <c r="N1072" i="2" s="1" a="1"/>
  <c r="N1072" i="2" s="1"/>
  <c r="M1073" i="2"/>
  <c r="N1073" i="2" s="1" a="1"/>
  <c r="N1073" i="2" s="1"/>
  <c r="M1074" i="2"/>
  <c r="N1074" i="2" s="1" a="1"/>
  <c r="N1074" i="2" s="1"/>
  <c r="M1075" i="2"/>
  <c r="N1075" i="2" s="1" a="1"/>
  <c r="N1075" i="2" s="1"/>
  <c r="M1076" i="2"/>
  <c r="N1076" i="2" s="1" a="1"/>
  <c r="N1076" i="2" s="1"/>
  <c r="M1077" i="2"/>
  <c r="N1077" i="2" s="1" a="1"/>
  <c r="N1077" i="2" s="1"/>
  <c r="M1078" i="2"/>
  <c r="N1078" i="2" s="1" a="1"/>
  <c r="N1078" i="2" s="1"/>
  <c r="M1079" i="2"/>
  <c r="N1079" i="2" s="1" a="1"/>
  <c r="N1079" i="2" s="1"/>
  <c r="M1080" i="2"/>
  <c r="N1080" i="2" s="1" a="1"/>
  <c r="N1080" i="2" s="1"/>
  <c r="M1081" i="2"/>
  <c r="N1081" i="2" s="1" a="1"/>
  <c r="N1081" i="2" s="1"/>
  <c r="M1082" i="2"/>
  <c r="N1082" i="2" s="1" a="1"/>
  <c r="N1082" i="2" s="1"/>
  <c r="M1083" i="2"/>
  <c r="N1083" i="2" s="1" a="1"/>
  <c r="N1083" i="2" s="1"/>
  <c r="M1084" i="2"/>
  <c r="N1084" i="2" s="1" a="1"/>
  <c r="N1084" i="2" s="1"/>
  <c r="M1085" i="2"/>
  <c r="N1085" i="2" s="1" a="1"/>
  <c r="N1085" i="2" s="1"/>
  <c r="M1086" i="2"/>
  <c r="N1086" i="2" s="1" a="1"/>
  <c r="N1086" i="2" s="1"/>
  <c r="M1087" i="2"/>
  <c r="N1087" i="2" s="1" a="1"/>
  <c r="N1087" i="2" s="1"/>
  <c r="M1088" i="2"/>
  <c r="N1088" i="2" s="1" a="1"/>
  <c r="N1088" i="2" s="1"/>
  <c r="M1089" i="2"/>
  <c r="N1089" i="2" s="1" a="1"/>
  <c r="N1089" i="2" s="1"/>
  <c r="M1090" i="2"/>
  <c r="N1090" i="2" s="1" a="1"/>
  <c r="N1090" i="2" s="1"/>
  <c r="M1091" i="2"/>
  <c r="N1091" i="2" s="1" a="1"/>
  <c r="N1091" i="2" s="1"/>
  <c r="M1092" i="2"/>
  <c r="N1092" i="2" s="1" a="1"/>
  <c r="N1092" i="2" s="1"/>
  <c r="M1093" i="2"/>
  <c r="N1093" i="2" s="1" a="1"/>
  <c r="N1093" i="2" s="1"/>
  <c r="M1094" i="2"/>
  <c r="N1094" i="2" s="1" a="1"/>
  <c r="N1094" i="2" s="1"/>
  <c r="M1095" i="2"/>
  <c r="N1095" i="2" s="1" a="1"/>
  <c r="N1095" i="2" s="1"/>
  <c r="M1096" i="2"/>
  <c r="N1096" i="2" s="1" a="1"/>
  <c r="N1096" i="2" s="1"/>
  <c r="M1097" i="2"/>
  <c r="N1097" i="2" s="1" a="1"/>
  <c r="N1097" i="2" s="1"/>
  <c r="M1098" i="2"/>
  <c r="N1098" i="2" s="1" a="1"/>
  <c r="N1098" i="2" s="1"/>
  <c r="M1099" i="2"/>
  <c r="N1099" i="2" s="1" a="1"/>
  <c r="N1099" i="2" s="1"/>
  <c r="M1100" i="2"/>
  <c r="N1100" i="2" s="1" a="1"/>
  <c r="N1100" i="2" s="1"/>
  <c r="M1101" i="2"/>
  <c r="N1101" i="2" s="1" a="1"/>
  <c r="N1101" i="2" s="1"/>
  <c r="M1102" i="2"/>
  <c r="N1102" i="2" s="1" a="1"/>
  <c r="N1102" i="2" s="1"/>
  <c r="M1103" i="2"/>
  <c r="N1103" i="2" s="1" a="1"/>
  <c r="N1103" i="2" s="1"/>
  <c r="M1104" i="2"/>
  <c r="N1104" i="2" s="1" a="1"/>
  <c r="N1104" i="2" s="1"/>
  <c r="M1105" i="2"/>
  <c r="N1105" i="2" s="1" a="1"/>
  <c r="N1105" i="2" s="1"/>
  <c r="M1106" i="2"/>
  <c r="N1106" i="2" s="1" a="1"/>
  <c r="N1106" i="2" s="1"/>
  <c r="M1107" i="2"/>
  <c r="N1107" i="2" s="1" a="1"/>
  <c r="N1107" i="2" s="1"/>
  <c r="M1108" i="2"/>
  <c r="N1108" i="2" s="1" a="1"/>
  <c r="N1108" i="2" s="1"/>
  <c r="M1109" i="2"/>
  <c r="N1109" i="2" s="1" a="1"/>
  <c r="N1109" i="2" s="1"/>
  <c r="M1110" i="2"/>
  <c r="N1110" i="2" s="1" a="1"/>
  <c r="N1110" i="2" s="1"/>
  <c r="M1111" i="2"/>
  <c r="N1111" i="2" s="1" a="1"/>
  <c r="N1111" i="2" s="1"/>
  <c r="M1112" i="2"/>
  <c r="N1112" i="2" s="1" a="1"/>
  <c r="N1112" i="2" s="1"/>
  <c r="M1113" i="2"/>
  <c r="N1113" i="2" s="1" a="1"/>
  <c r="N1113" i="2" s="1"/>
  <c r="M1114" i="2"/>
  <c r="N1114" i="2" s="1" a="1"/>
  <c r="N1114" i="2" s="1"/>
  <c r="M1115" i="2"/>
  <c r="N1115" i="2" s="1" a="1"/>
  <c r="N1115" i="2" s="1"/>
  <c r="M1116" i="2"/>
  <c r="N1116" i="2" s="1" a="1"/>
  <c r="N1116" i="2" s="1"/>
  <c r="M1117" i="2"/>
  <c r="N1117" i="2" s="1" a="1"/>
  <c r="N1117" i="2" s="1"/>
  <c r="M1118" i="2"/>
  <c r="N1118" i="2" s="1" a="1"/>
  <c r="N1118" i="2" s="1"/>
  <c r="M1119" i="2"/>
  <c r="N1119" i="2" s="1" a="1"/>
  <c r="N1119" i="2" s="1"/>
  <c r="M1120" i="2"/>
  <c r="N1120" i="2" s="1" a="1"/>
  <c r="N1120" i="2" s="1"/>
  <c r="M1121" i="2"/>
  <c r="N1121" i="2" s="1" a="1"/>
  <c r="N1121" i="2" s="1"/>
  <c r="M1122" i="2"/>
  <c r="N1122" i="2" s="1" a="1"/>
  <c r="N1122" i="2" s="1"/>
  <c r="M1123" i="2"/>
  <c r="N1123" i="2" s="1" a="1"/>
  <c r="N1123" i="2" s="1"/>
  <c r="M1124" i="2"/>
  <c r="N1124" i="2" s="1" a="1"/>
  <c r="N1124" i="2" s="1"/>
  <c r="M1125" i="2"/>
  <c r="N1125" i="2" s="1" a="1"/>
  <c r="N1125" i="2" s="1"/>
  <c r="M1126" i="2"/>
  <c r="N1126" i="2" s="1" a="1"/>
  <c r="N1126" i="2" s="1"/>
  <c r="M1127" i="2"/>
  <c r="N1127" i="2" s="1" a="1"/>
  <c r="N1127" i="2" s="1"/>
  <c r="M1128" i="2"/>
  <c r="N1128" i="2" s="1" a="1"/>
  <c r="N1128" i="2" s="1"/>
  <c r="M1129" i="2"/>
  <c r="N1129" i="2" s="1" a="1"/>
  <c r="N1129" i="2" s="1"/>
  <c r="M1130" i="2"/>
  <c r="N1130" i="2" s="1" a="1"/>
  <c r="N1130" i="2" s="1"/>
  <c r="M1131" i="2"/>
  <c r="N1131" i="2" s="1" a="1"/>
  <c r="N1131" i="2" s="1"/>
  <c r="M1132" i="2"/>
  <c r="N1132" i="2" s="1" a="1"/>
  <c r="N1132" i="2" s="1"/>
  <c r="M1133" i="2"/>
  <c r="N1133" i="2" s="1" a="1"/>
  <c r="N1133" i="2" s="1"/>
  <c r="M1134" i="2"/>
  <c r="N1134" i="2" s="1" a="1"/>
  <c r="N1134" i="2" s="1"/>
  <c r="M1135" i="2"/>
  <c r="N1135" i="2" s="1" a="1"/>
  <c r="N1135" i="2" s="1"/>
  <c r="M1136" i="2"/>
  <c r="N1136" i="2" s="1" a="1"/>
  <c r="N1136" i="2" s="1"/>
  <c r="M1137" i="2"/>
  <c r="N1137" i="2" s="1" a="1"/>
  <c r="N1137" i="2" s="1"/>
  <c r="M1138" i="2"/>
  <c r="N1138" i="2" s="1" a="1"/>
  <c r="N1138" i="2" s="1"/>
  <c r="M1139" i="2"/>
  <c r="N1139" i="2" s="1" a="1"/>
  <c r="N1139" i="2" s="1"/>
  <c r="M1140" i="2"/>
  <c r="N1140" i="2" s="1" a="1"/>
  <c r="N1140" i="2" s="1"/>
  <c r="M1141" i="2"/>
  <c r="N1141" i="2" s="1" a="1"/>
  <c r="N1141" i="2" s="1"/>
  <c r="M1142" i="2"/>
  <c r="N1142" i="2" s="1" a="1"/>
  <c r="N1142" i="2" s="1"/>
  <c r="M1143" i="2"/>
  <c r="N1143" i="2" s="1" a="1"/>
  <c r="N1143" i="2" s="1"/>
  <c r="M1144" i="2"/>
  <c r="N1144" i="2" s="1" a="1"/>
  <c r="N1144" i="2" s="1"/>
  <c r="M1145" i="2"/>
  <c r="N1145" i="2" s="1" a="1"/>
  <c r="N1145" i="2" s="1"/>
  <c r="M1146" i="2"/>
  <c r="N1146" i="2" s="1" a="1"/>
  <c r="N1146" i="2" s="1"/>
  <c r="M1147" i="2"/>
  <c r="N1147" i="2" s="1" a="1"/>
  <c r="N1147" i="2" s="1"/>
  <c r="M1148" i="2"/>
  <c r="N1148" i="2" s="1" a="1"/>
  <c r="N1148" i="2" s="1"/>
  <c r="M1149" i="2"/>
  <c r="N1149" i="2" s="1" a="1"/>
  <c r="N1149" i="2" s="1"/>
  <c r="M1150" i="2"/>
  <c r="N1150" i="2" s="1" a="1"/>
  <c r="N1150" i="2" s="1"/>
  <c r="M1151" i="2"/>
  <c r="N1151" i="2" s="1" a="1"/>
  <c r="N1151" i="2" s="1"/>
  <c r="M1152" i="2"/>
  <c r="N1152" i="2" s="1" a="1"/>
  <c r="N1152" i="2" s="1"/>
  <c r="M1153" i="2"/>
  <c r="N1153" i="2" s="1" a="1"/>
  <c r="N1153" i="2" s="1"/>
  <c r="M1154" i="2"/>
  <c r="N1154" i="2" s="1" a="1"/>
  <c r="N1154" i="2" s="1"/>
  <c r="M1155" i="2"/>
  <c r="N1155" i="2" s="1" a="1"/>
  <c r="N1155" i="2" s="1"/>
  <c r="M1156" i="2"/>
  <c r="N1156" i="2" s="1" a="1"/>
  <c r="N1156" i="2" s="1"/>
  <c r="M1157" i="2"/>
  <c r="N1157" i="2" s="1" a="1"/>
  <c r="N1157" i="2" s="1"/>
  <c r="M1158" i="2"/>
  <c r="N1158" i="2" s="1" a="1"/>
  <c r="N1158" i="2" s="1"/>
  <c r="M1159" i="2"/>
  <c r="N1159" i="2" s="1" a="1"/>
  <c r="N1159" i="2" s="1"/>
  <c r="M1160" i="2"/>
  <c r="N1160" i="2" s="1" a="1"/>
  <c r="N1160" i="2" s="1"/>
  <c r="M1161" i="2"/>
  <c r="N1161" i="2" s="1" a="1"/>
  <c r="N1161" i="2" s="1"/>
  <c r="M1162" i="2"/>
  <c r="N1162" i="2" s="1" a="1"/>
  <c r="N1162" i="2" s="1"/>
  <c r="M1163" i="2"/>
  <c r="N1163" i="2" s="1" a="1"/>
  <c r="N1163" i="2" s="1"/>
  <c r="M1164" i="2"/>
  <c r="N1164" i="2" s="1" a="1"/>
  <c r="N1164" i="2" s="1"/>
  <c r="M1165" i="2"/>
  <c r="N1165" i="2" s="1" a="1"/>
  <c r="N1165" i="2" s="1"/>
  <c r="M1166" i="2"/>
  <c r="N1166" i="2" s="1" a="1"/>
  <c r="N1166" i="2" s="1"/>
  <c r="M1167" i="2"/>
  <c r="N1167" i="2" s="1" a="1"/>
  <c r="N1167" i="2" s="1"/>
  <c r="M1168" i="2"/>
  <c r="N1168" i="2" s="1" a="1"/>
  <c r="N1168" i="2" s="1"/>
  <c r="M1169" i="2"/>
  <c r="N1169" i="2" s="1" a="1"/>
  <c r="N1169" i="2" s="1"/>
  <c r="M1170" i="2"/>
  <c r="N1170" i="2" s="1" a="1"/>
  <c r="N1170" i="2" s="1"/>
  <c r="M1171" i="2"/>
  <c r="N1171" i="2" s="1" a="1"/>
  <c r="N1171" i="2" s="1"/>
  <c r="M1172" i="2"/>
  <c r="N1172" i="2" s="1" a="1"/>
  <c r="N1172" i="2" s="1"/>
  <c r="M1173" i="2"/>
  <c r="N1173" i="2" s="1" a="1"/>
  <c r="N1173" i="2" s="1"/>
  <c r="M1174" i="2"/>
  <c r="N1174" i="2" s="1" a="1"/>
  <c r="N1174" i="2" s="1"/>
  <c r="M1175" i="2"/>
  <c r="N1175" i="2" s="1" a="1"/>
  <c r="N1175" i="2" s="1"/>
  <c r="M1176" i="2"/>
  <c r="N1176" i="2" s="1" a="1"/>
  <c r="N1176" i="2" s="1"/>
  <c r="M1177" i="2"/>
  <c r="N1177" i="2" s="1" a="1"/>
  <c r="N1177" i="2" s="1"/>
  <c r="M1178" i="2"/>
  <c r="N1178" i="2" s="1" a="1"/>
  <c r="N1178" i="2" s="1"/>
  <c r="M1179" i="2"/>
  <c r="N1179" i="2" s="1" a="1"/>
  <c r="N1179" i="2" s="1"/>
  <c r="M1180" i="2"/>
  <c r="N1180" i="2" s="1" a="1"/>
  <c r="N1180" i="2" s="1"/>
  <c r="M1181" i="2"/>
  <c r="N1181" i="2" s="1" a="1"/>
  <c r="N1181" i="2" s="1"/>
  <c r="M1182" i="2"/>
  <c r="N1182" i="2" s="1" a="1"/>
  <c r="N1182" i="2" s="1"/>
  <c r="M1183" i="2"/>
  <c r="N1183" i="2" s="1" a="1"/>
  <c r="N1183" i="2" s="1"/>
  <c r="M1184" i="2"/>
  <c r="N1184" i="2" s="1" a="1"/>
  <c r="N1184" i="2" s="1"/>
  <c r="M1185" i="2"/>
  <c r="N1185" i="2" s="1" a="1"/>
  <c r="N1185" i="2" s="1"/>
  <c r="M1186" i="2"/>
  <c r="N1186" i="2" s="1" a="1"/>
  <c r="N1186" i="2" s="1"/>
  <c r="M1187" i="2"/>
  <c r="N1187" i="2" s="1" a="1"/>
  <c r="N1187" i="2" s="1"/>
  <c r="M1188" i="2"/>
  <c r="N1188" i="2" s="1" a="1"/>
  <c r="N1188" i="2" s="1"/>
  <c r="M1189" i="2"/>
  <c r="N1189" i="2" s="1" a="1"/>
  <c r="N1189" i="2" s="1"/>
  <c r="M1190" i="2"/>
  <c r="N1190" i="2" s="1" a="1"/>
  <c r="N1190" i="2" s="1"/>
  <c r="M1191" i="2"/>
  <c r="N1191" i="2" s="1" a="1"/>
  <c r="N1191" i="2" s="1"/>
  <c r="M1192" i="2"/>
  <c r="N1192" i="2" s="1" a="1"/>
  <c r="N1192" i="2" s="1"/>
  <c r="M1193" i="2"/>
  <c r="N1193" i="2" s="1" a="1"/>
  <c r="N1193" i="2" s="1"/>
  <c r="M1194" i="2"/>
  <c r="N1194" i="2" s="1" a="1"/>
  <c r="N1194" i="2" s="1"/>
  <c r="M1195" i="2"/>
  <c r="N1195" i="2" s="1" a="1"/>
  <c r="N1195" i="2" s="1"/>
  <c r="M1196" i="2"/>
  <c r="N1196" i="2" s="1" a="1"/>
  <c r="N1196" i="2" s="1"/>
  <c r="M1197" i="2"/>
  <c r="N1197" i="2" s="1" a="1"/>
  <c r="N1197" i="2" s="1"/>
  <c r="M1198" i="2"/>
  <c r="N1198" i="2" s="1" a="1"/>
  <c r="N1198" i="2" s="1"/>
  <c r="M1199" i="2"/>
  <c r="N1199" i="2" s="1" a="1"/>
  <c r="N1199" i="2" s="1"/>
  <c r="M1200" i="2"/>
  <c r="N1200" i="2" s="1" a="1"/>
  <c r="N1200" i="2" s="1"/>
  <c r="M1201" i="2"/>
  <c r="N1201" i="2" s="1" a="1"/>
  <c r="N1201" i="2" s="1"/>
  <c r="M1202" i="2"/>
  <c r="N1202" i="2" s="1" a="1"/>
  <c r="N1202" i="2" s="1"/>
  <c r="M1203" i="2"/>
  <c r="N1203" i="2" s="1" a="1"/>
  <c r="N1203" i="2" s="1"/>
  <c r="M1204" i="2"/>
  <c r="N1204" i="2" s="1" a="1"/>
  <c r="N1204" i="2" s="1"/>
  <c r="M1205" i="2"/>
  <c r="N1205" i="2" s="1" a="1"/>
  <c r="N1205" i="2" s="1"/>
  <c r="M1206" i="2"/>
  <c r="N1206" i="2" s="1" a="1"/>
  <c r="N1206" i="2" s="1"/>
  <c r="M1207" i="2"/>
  <c r="N1207" i="2" s="1" a="1"/>
  <c r="N1207" i="2" s="1"/>
  <c r="M1208" i="2"/>
  <c r="N1208" i="2" s="1" a="1"/>
  <c r="N1208" i="2" s="1"/>
  <c r="M1209" i="2"/>
  <c r="N1209" i="2" s="1" a="1"/>
  <c r="N1209" i="2" s="1"/>
  <c r="M1210" i="2"/>
  <c r="N1210" i="2" s="1" a="1"/>
  <c r="N1210" i="2" s="1"/>
  <c r="M1211" i="2"/>
  <c r="N1211" i="2" s="1" a="1"/>
  <c r="N1211" i="2" s="1"/>
  <c r="M1212" i="2"/>
  <c r="N1212" i="2" s="1" a="1"/>
  <c r="N1212" i="2" s="1"/>
  <c r="M1213" i="2"/>
  <c r="N1213" i="2" s="1" a="1"/>
  <c r="N1213" i="2" s="1"/>
  <c r="M1214" i="2"/>
  <c r="N1214" i="2" s="1" a="1"/>
  <c r="N1214" i="2" s="1"/>
  <c r="M1215" i="2"/>
  <c r="N1215" i="2" s="1" a="1"/>
  <c r="N1215" i="2" s="1"/>
  <c r="M1216" i="2"/>
  <c r="N1216" i="2" s="1" a="1"/>
  <c r="N1216" i="2" s="1"/>
  <c r="M1217" i="2"/>
  <c r="N1217" i="2" s="1" a="1"/>
  <c r="N1217" i="2" s="1"/>
  <c r="M1218" i="2"/>
  <c r="N1218" i="2" s="1" a="1"/>
  <c r="N1218" i="2" s="1"/>
  <c r="M1219" i="2"/>
  <c r="N1219" i="2" s="1" a="1"/>
  <c r="N1219" i="2" s="1"/>
  <c r="M1220" i="2"/>
  <c r="N1220" i="2" s="1" a="1"/>
  <c r="N1220" i="2" s="1"/>
  <c r="M1221" i="2"/>
  <c r="N1221" i="2" s="1" a="1"/>
  <c r="N1221" i="2" s="1"/>
  <c r="M1222" i="2"/>
  <c r="N1222" i="2" s="1" a="1"/>
  <c r="N1222" i="2" s="1"/>
  <c r="M1223" i="2"/>
  <c r="N1223" i="2" s="1" a="1"/>
  <c r="N1223" i="2" s="1"/>
  <c r="M1224" i="2"/>
  <c r="N1224" i="2" s="1" a="1"/>
  <c r="N1224" i="2" s="1"/>
  <c r="M1225" i="2"/>
  <c r="N1225" i="2" s="1" a="1"/>
  <c r="N1225" i="2" s="1"/>
  <c r="M1226" i="2"/>
  <c r="N1226" i="2" s="1" a="1"/>
  <c r="N1226" i="2" s="1"/>
  <c r="M1227" i="2"/>
  <c r="N1227" i="2" s="1" a="1"/>
  <c r="N1227" i="2" s="1"/>
  <c r="M1228" i="2"/>
  <c r="N1228" i="2" s="1" a="1"/>
  <c r="N1228" i="2" s="1"/>
  <c r="M1229" i="2"/>
  <c r="N1229" i="2" s="1" a="1"/>
  <c r="N1229" i="2" s="1"/>
  <c r="M1230" i="2"/>
  <c r="N1230" i="2" s="1" a="1"/>
  <c r="N1230" i="2" s="1"/>
  <c r="M1231" i="2"/>
  <c r="N1231" i="2" s="1" a="1"/>
  <c r="N1231" i="2" s="1"/>
  <c r="M1232" i="2"/>
  <c r="N1232" i="2" s="1" a="1"/>
  <c r="N1232" i="2" s="1"/>
  <c r="M1233" i="2"/>
  <c r="N1233" i="2" s="1" a="1"/>
  <c r="N1233" i="2" s="1"/>
  <c r="M1234" i="2"/>
  <c r="N1234" i="2" s="1" a="1"/>
  <c r="N1234" i="2" s="1"/>
  <c r="M1235" i="2"/>
  <c r="N1235" i="2" s="1" a="1"/>
  <c r="N1235" i="2" s="1"/>
  <c r="M1236" i="2"/>
  <c r="N1236" i="2" s="1" a="1"/>
  <c r="N1236" i="2" s="1"/>
  <c r="M1237" i="2"/>
  <c r="N1237" i="2" s="1" a="1"/>
  <c r="N1237" i="2" s="1"/>
  <c r="M1238" i="2"/>
  <c r="N1238" i="2" s="1" a="1"/>
  <c r="N1238" i="2" s="1"/>
  <c r="M1239" i="2"/>
  <c r="N1239" i="2" s="1" a="1"/>
  <c r="N1239" i="2" s="1"/>
  <c r="M1240" i="2"/>
  <c r="N1240" i="2" s="1" a="1"/>
  <c r="N1240" i="2" s="1"/>
  <c r="M1241" i="2"/>
  <c r="N1241" i="2" s="1" a="1"/>
  <c r="N1241" i="2" s="1"/>
  <c r="M1242" i="2"/>
  <c r="N1242" i="2" s="1" a="1"/>
  <c r="N1242" i="2" s="1"/>
  <c r="M1243" i="2"/>
  <c r="N1243" i="2" s="1" a="1"/>
  <c r="N1243" i="2" s="1"/>
  <c r="M1244" i="2"/>
  <c r="N1244" i="2" s="1" a="1"/>
  <c r="N1244" i="2" s="1"/>
  <c r="M1245" i="2"/>
  <c r="N1245" i="2" s="1" a="1"/>
  <c r="N1245" i="2" s="1"/>
  <c r="M1246" i="2"/>
  <c r="N1246" i="2" s="1" a="1"/>
  <c r="N1246" i="2" s="1"/>
  <c r="M1247" i="2"/>
  <c r="N1247" i="2" s="1" a="1"/>
  <c r="N1247" i="2" s="1"/>
  <c r="M1248" i="2"/>
  <c r="N1248" i="2" s="1" a="1"/>
  <c r="N1248" i="2" s="1"/>
  <c r="M1249" i="2"/>
  <c r="N1249" i="2" s="1" a="1"/>
  <c r="N1249" i="2" s="1"/>
  <c r="M1250" i="2"/>
  <c r="N1250" i="2" s="1" a="1"/>
  <c r="N1250" i="2" s="1"/>
  <c r="M1251" i="2"/>
  <c r="N1251" i="2" s="1" a="1"/>
  <c r="N1251" i="2" s="1"/>
  <c r="M1252" i="2"/>
  <c r="N1252" i="2" s="1" a="1"/>
  <c r="N1252" i="2" s="1"/>
  <c r="M1253" i="2"/>
  <c r="N1253" i="2" s="1" a="1"/>
  <c r="N1253" i="2" s="1"/>
  <c r="M1254" i="2"/>
  <c r="N1254" i="2" s="1" a="1"/>
  <c r="N1254" i="2" s="1"/>
  <c r="M1255" i="2"/>
  <c r="N1255" i="2" s="1" a="1"/>
  <c r="N1255" i="2" s="1"/>
  <c r="M1256" i="2"/>
  <c r="N1256" i="2" s="1" a="1"/>
  <c r="N1256" i="2" s="1"/>
  <c r="M1257" i="2"/>
  <c r="N1257" i="2" s="1" a="1"/>
  <c r="N1257" i="2" s="1"/>
  <c r="M1258" i="2"/>
  <c r="N1258" i="2" s="1" a="1"/>
  <c r="N1258" i="2" s="1"/>
  <c r="M1259" i="2"/>
  <c r="N1259" i="2" s="1" a="1"/>
  <c r="N1259" i="2" s="1"/>
  <c r="M1260" i="2"/>
  <c r="N1260" i="2" s="1" a="1"/>
  <c r="N1260" i="2" s="1"/>
  <c r="M1261" i="2"/>
  <c r="N1261" i="2" s="1" a="1"/>
  <c r="N1261" i="2" s="1"/>
  <c r="M1262" i="2"/>
  <c r="N1262" i="2" s="1" a="1"/>
  <c r="N1262" i="2" s="1"/>
  <c r="M1263" i="2"/>
  <c r="N1263" i="2" s="1" a="1"/>
  <c r="N1263" i="2" s="1"/>
  <c r="M1264" i="2"/>
  <c r="N1264" i="2" s="1" a="1"/>
  <c r="N1264" i="2" s="1"/>
  <c r="M1265" i="2"/>
  <c r="N1265" i="2" s="1" a="1"/>
  <c r="N1265" i="2" s="1"/>
  <c r="M1266" i="2"/>
  <c r="N1266" i="2" s="1" a="1"/>
  <c r="N1266" i="2" s="1"/>
  <c r="M1267" i="2"/>
  <c r="N1267" i="2" s="1" a="1"/>
  <c r="N1267" i="2" s="1"/>
  <c r="M1268" i="2"/>
  <c r="N1268" i="2" s="1" a="1"/>
  <c r="N1268" i="2" s="1"/>
  <c r="M1269" i="2"/>
  <c r="N1269" i="2" s="1" a="1"/>
  <c r="N1269" i="2" s="1"/>
  <c r="M1270" i="2"/>
  <c r="N1270" i="2" s="1" a="1"/>
  <c r="N1270" i="2" s="1"/>
  <c r="M1271" i="2"/>
  <c r="N1271" i="2" s="1" a="1"/>
  <c r="N1271" i="2" s="1"/>
  <c r="M1272" i="2"/>
  <c r="N1272" i="2" s="1" a="1"/>
  <c r="N1272" i="2" s="1"/>
  <c r="M1273" i="2"/>
  <c r="N1273" i="2" s="1" a="1"/>
  <c r="N1273" i="2" s="1"/>
  <c r="M1274" i="2"/>
  <c r="N1274" i="2" s="1" a="1"/>
  <c r="N1274" i="2" s="1"/>
  <c r="M1275" i="2"/>
  <c r="N1275" i="2" s="1" a="1"/>
  <c r="N1275" i="2" s="1"/>
  <c r="M1276" i="2"/>
  <c r="N1276" i="2" s="1" a="1"/>
  <c r="N1276" i="2" s="1"/>
  <c r="M1277" i="2"/>
  <c r="N1277" i="2" s="1" a="1"/>
  <c r="N1277" i="2" s="1"/>
  <c r="M1278" i="2"/>
  <c r="N1278" i="2" s="1" a="1"/>
  <c r="N1278" i="2" s="1"/>
  <c r="M1279" i="2"/>
  <c r="N1279" i="2" s="1" a="1"/>
  <c r="N1279" i="2" s="1"/>
  <c r="M1280" i="2"/>
  <c r="N1280" i="2" s="1" a="1"/>
  <c r="N1280" i="2" s="1"/>
  <c r="M1281" i="2"/>
  <c r="N1281" i="2" s="1" a="1"/>
  <c r="N1281" i="2" s="1"/>
  <c r="M1282" i="2"/>
  <c r="N1282" i="2" s="1" a="1"/>
  <c r="N1282" i="2" s="1"/>
  <c r="M1283" i="2"/>
  <c r="N1283" i="2" s="1" a="1"/>
  <c r="N1283" i="2" s="1"/>
  <c r="M1284" i="2"/>
  <c r="N1284" i="2" s="1" a="1"/>
  <c r="N1284" i="2" s="1"/>
  <c r="M1285" i="2"/>
  <c r="N1285" i="2" s="1" a="1"/>
  <c r="N1285" i="2" s="1"/>
  <c r="M1286" i="2"/>
  <c r="N1286" i="2" s="1" a="1"/>
  <c r="N1286" i="2" s="1"/>
  <c r="M1287" i="2"/>
  <c r="N1287" i="2" s="1" a="1"/>
  <c r="N1287" i="2" s="1"/>
  <c r="M1288" i="2"/>
  <c r="N1288" i="2" s="1" a="1"/>
  <c r="N1288" i="2" s="1"/>
  <c r="M1289" i="2"/>
  <c r="N1289" i="2" s="1" a="1"/>
  <c r="N1289" i="2" s="1"/>
  <c r="M1290" i="2"/>
  <c r="N1290" i="2" s="1" a="1"/>
  <c r="N1290" i="2" s="1"/>
  <c r="M1291" i="2"/>
  <c r="N1291" i="2" s="1" a="1"/>
  <c r="N1291" i="2" s="1"/>
  <c r="M1292" i="2"/>
  <c r="N1292" i="2" s="1" a="1"/>
  <c r="N1292" i="2" s="1"/>
  <c r="M1293" i="2"/>
  <c r="N1293" i="2" s="1" a="1"/>
  <c r="N1293" i="2" s="1"/>
  <c r="M1294" i="2"/>
  <c r="N1294" i="2" s="1" a="1"/>
  <c r="N1294" i="2" s="1"/>
  <c r="M1295" i="2"/>
  <c r="N1295" i="2" s="1" a="1"/>
  <c r="N1295" i="2" s="1"/>
  <c r="M1296" i="2"/>
  <c r="N1296" i="2" s="1" a="1"/>
  <c r="N1296" i="2" s="1"/>
  <c r="M1297" i="2"/>
  <c r="N1297" i="2" s="1" a="1"/>
  <c r="N1297" i="2" s="1"/>
  <c r="M1298" i="2"/>
  <c r="N1298" i="2" s="1" a="1"/>
  <c r="N1298" i="2" s="1"/>
  <c r="M1299" i="2"/>
  <c r="N1299" i="2" s="1" a="1"/>
  <c r="N1299" i="2" s="1"/>
  <c r="M1300" i="2"/>
  <c r="N1300" i="2" s="1" a="1"/>
  <c r="N1300" i="2" s="1"/>
  <c r="M1301" i="2"/>
  <c r="N1301" i="2" s="1" a="1"/>
  <c r="N1301" i="2" s="1"/>
  <c r="M1302" i="2"/>
  <c r="N1302" i="2" s="1" a="1"/>
  <c r="N1302" i="2" s="1"/>
  <c r="M1303" i="2"/>
  <c r="N1303" i="2" s="1" a="1"/>
  <c r="N1303" i="2" s="1"/>
  <c r="M1304" i="2"/>
  <c r="N1304" i="2" s="1" a="1"/>
  <c r="N1304" i="2" s="1"/>
  <c r="M1305" i="2"/>
  <c r="N1305" i="2" s="1" a="1"/>
  <c r="N1305" i="2" s="1"/>
  <c r="M1306" i="2"/>
  <c r="N1306" i="2" s="1" a="1"/>
  <c r="N1306" i="2" s="1"/>
  <c r="M1307" i="2"/>
  <c r="N1307" i="2" s="1" a="1"/>
  <c r="N1307" i="2" s="1"/>
  <c r="M1308" i="2"/>
  <c r="N1308" i="2" s="1" a="1"/>
  <c r="N1308" i="2" s="1"/>
  <c r="M1309" i="2"/>
  <c r="N1309" i="2" s="1" a="1"/>
  <c r="N1309" i="2" s="1"/>
  <c r="M1310" i="2"/>
  <c r="N1310" i="2" s="1" a="1"/>
  <c r="N1310" i="2" s="1"/>
  <c r="M1311" i="2"/>
  <c r="N1311" i="2" s="1" a="1"/>
  <c r="N1311" i="2" s="1"/>
  <c r="M1312" i="2"/>
  <c r="N1312" i="2" s="1" a="1"/>
  <c r="N1312" i="2" s="1"/>
  <c r="M1313" i="2"/>
  <c r="N1313" i="2" s="1" a="1"/>
  <c r="N1313" i="2" s="1"/>
  <c r="M1314" i="2"/>
  <c r="N1314" i="2" s="1" a="1"/>
  <c r="N1314" i="2" s="1"/>
  <c r="M1315" i="2"/>
  <c r="N1315" i="2" s="1" a="1"/>
  <c r="N1315" i="2" s="1"/>
  <c r="M1316" i="2"/>
  <c r="N1316" i="2" s="1" a="1"/>
  <c r="N1316" i="2" s="1"/>
  <c r="M1317" i="2"/>
  <c r="N1317" i="2" s="1" a="1"/>
  <c r="N1317" i="2" s="1"/>
  <c r="M1318" i="2"/>
  <c r="N1318" i="2" s="1" a="1"/>
  <c r="N1318" i="2" s="1"/>
  <c r="M1319" i="2"/>
  <c r="N1319" i="2" s="1" a="1"/>
  <c r="N1319" i="2" s="1"/>
  <c r="M1320" i="2"/>
  <c r="N1320" i="2" s="1" a="1"/>
  <c r="N1320" i="2" s="1"/>
  <c r="M1321" i="2"/>
  <c r="N1321" i="2" s="1" a="1"/>
  <c r="N1321" i="2" s="1"/>
  <c r="M1322" i="2"/>
  <c r="N1322" i="2" s="1" a="1"/>
  <c r="N1322" i="2" s="1"/>
  <c r="M1323" i="2"/>
  <c r="N1323" i="2" s="1" a="1"/>
  <c r="N1323" i="2" s="1"/>
  <c r="M1324" i="2"/>
  <c r="N1324" i="2" s="1" a="1"/>
  <c r="N1324" i="2" s="1"/>
  <c r="M1325" i="2"/>
  <c r="N1325" i="2" s="1" a="1"/>
  <c r="N1325" i="2" s="1"/>
  <c r="M1326" i="2"/>
  <c r="N1326" i="2" s="1" a="1"/>
  <c r="N1326" i="2" s="1"/>
  <c r="M1327" i="2"/>
  <c r="N1327" i="2" s="1" a="1"/>
  <c r="N1327" i="2" s="1"/>
  <c r="M1328" i="2"/>
  <c r="N1328" i="2" s="1" a="1"/>
  <c r="N1328" i="2" s="1"/>
  <c r="M1329" i="2"/>
  <c r="N1329" i="2" s="1" a="1"/>
  <c r="N1329" i="2" s="1"/>
  <c r="M1330" i="2"/>
  <c r="N1330" i="2" s="1" a="1"/>
  <c r="N1330" i="2" s="1"/>
  <c r="M1331" i="2"/>
  <c r="N1331" i="2" s="1" a="1"/>
  <c r="N1331" i="2" s="1"/>
  <c r="M1332" i="2"/>
  <c r="N1332" i="2" s="1" a="1"/>
  <c r="N1332" i="2" s="1"/>
  <c r="M1333" i="2"/>
  <c r="N1333" i="2" s="1" a="1"/>
  <c r="N1333" i="2" s="1"/>
  <c r="M1334" i="2"/>
  <c r="N1334" i="2" s="1" a="1"/>
  <c r="N1334" i="2" s="1"/>
  <c r="M1335" i="2"/>
  <c r="N1335" i="2" s="1" a="1"/>
  <c r="N1335" i="2" s="1"/>
  <c r="M1336" i="2"/>
  <c r="N1336" i="2" s="1" a="1"/>
  <c r="N1336" i="2" s="1"/>
  <c r="M1337" i="2"/>
  <c r="N1337" i="2" s="1" a="1"/>
  <c r="N1337" i="2" s="1"/>
  <c r="M1338" i="2"/>
  <c r="N1338" i="2" s="1" a="1"/>
  <c r="N1338" i="2" s="1"/>
  <c r="M1339" i="2"/>
  <c r="N1339" i="2" s="1" a="1"/>
  <c r="N1339" i="2" s="1"/>
  <c r="M1340" i="2"/>
  <c r="N1340" i="2" s="1" a="1"/>
  <c r="N1340" i="2" s="1"/>
  <c r="M1341" i="2"/>
  <c r="N1341" i="2" s="1" a="1"/>
  <c r="N1341" i="2" s="1"/>
  <c r="M1342" i="2"/>
  <c r="N1342" i="2" s="1" a="1"/>
  <c r="N1342" i="2" s="1"/>
  <c r="M1343" i="2"/>
  <c r="N1343" i="2" s="1" a="1"/>
  <c r="N1343" i="2" s="1"/>
  <c r="M1344" i="2"/>
  <c r="N1344" i="2" s="1" a="1"/>
  <c r="N1344" i="2" s="1"/>
  <c r="M1345" i="2"/>
  <c r="N1345" i="2" s="1" a="1"/>
  <c r="N1345" i="2" s="1"/>
  <c r="M1346" i="2"/>
  <c r="N1346" i="2" s="1" a="1"/>
  <c r="N1346" i="2" s="1"/>
  <c r="M1347" i="2"/>
  <c r="N1347" i="2" s="1" a="1"/>
  <c r="N1347" i="2" s="1"/>
  <c r="M1348" i="2"/>
  <c r="N1348" i="2" s="1" a="1"/>
  <c r="N1348" i="2" s="1"/>
  <c r="M1349" i="2"/>
  <c r="N1349" i="2" s="1" a="1"/>
  <c r="N1349" i="2" s="1"/>
  <c r="M1350" i="2"/>
  <c r="N1350" i="2" s="1" a="1"/>
  <c r="N1350" i="2" s="1"/>
  <c r="M1351" i="2"/>
  <c r="N1351" i="2" s="1" a="1"/>
  <c r="N1351" i="2" s="1"/>
  <c r="M1352" i="2"/>
  <c r="N1352" i="2" s="1" a="1"/>
  <c r="N1352" i="2" s="1"/>
  <c r="M1353" i="2"/>
  <c r="N1353" i="2" s="1" a="1"/>
  <c r="N1353" i="2" s="1"/>
  <c r="M1354" i="2"/>
  <c r="N1354" i="2" s="1" a="1"/>
  <c r="N1354" i="2" s="1"/>
  <c r="M1355" i="2"/>
  <c r="N1355" i="2" s="1" a="1"/>
  <c r="N1355" i="2" s="1"/>
  <c r="M1356" i="2"/>
  <c r="N1356" i="2" s="1" a="1"/>
  <c r="N1356" i="2" s="1"/>
  <c r="M1357" i="2"/>
  <c r="N1357" i="2" s="1" a="1"/>
  <c r="N1357" i="2" s="1"/>
  <c r="M1358" i="2"/>
  <c r="N1358" i="2" s="1" a="1"/>
  <c r="N1358" i="2" s="1"/>
  <c r="M1359" i="2"/>
  <c r="N1359" i="2" s="1" a="1"/>
  <c r="N1359" i="2" s="1"/>
  <c r="M1360" i="2"/>
  <c r="N1360" i="2" s="1" a="1"/>
  <c r="N1360" i="2" s="1"/>
  <c r="M1361" i="2"/>
  <c r="N1361" i="2" s="1" a="1"/>
  <c r="N1361" i="2" s="1"/>
  <c r="M1362" i="2"/>
  <c r="N1362" i="2" s="1" a="1"/>
  <c r="N1362" i="2" s="1"/>
  <c r="M1363" i="2"/>
  <c r="N1363" i="2" s="1" a="1"/>
  <c r="N1363" i="2" s="1"/>
  <c r="M1364" i="2"/>
  <c r="N1364" i="2" s="1" a="1"/>
  <c r="N1364" i="2" s="1"/>
  <c r="M1365" i="2"/>
  <c r="N1365" i="2" s="1" a="1"/>
  <c r="N1365" i="2" s="1"/>
  <c r="M1366" i="2"/>
  <c r="N1366" i="2" s="1" a="1"/>
  <c r="N1366" i="2" s="1"/>
  <c r="M1367" i="2"/>
  <c r="N1367" i="2" s="1" a="1"/>
  <c r="N1367" i="2" s="1"/>
  <c r="M1368" i="2"/>
  <c r="N1368" i="2" s="1" a="1"/>
  <c r="N1368" i="2" s="1"/>
  <c r="M1369" i="2"/>
  <c r="N1369" i="2" s="1" a="1"/>
  <c r="N1369" i="2" s="1"/>
  <c r="M1370" i="2"/>
  <c r="N1370" i="2" s="1" a="1"/>
  <c r="N1370" i="2" s="1"/>
  <c r="M1371" i="2"/>
  <c r="N1371" i="2" s="1" a="1"/>
  <c r="N1371" i="2" s="1"/>
  <c r="M1372" i="2"/>
  <c r="N1372" i="2" s="1" a="1"/>
  <c r="N1372" i="2" s="1"/>
  <c r="M1373" i="2"/>
  <c r="N1373" i="2" s="1" a="1"/>
  <c r="N1373" i="2" s="1"/>
  <c r="M1374" i="2"/>
  <c r="N1374" i="2" s="1" a="1"/>
  <c r="N1374" i="2" s="1"/>
  <c r="M1375" i="2"/>
  <c r="N1375" i="2" s="1" a="1"/>
  <c r="N1375" i="2" s="1"/>
  <c r="M1376" i="2"/>
  <c r="N1376" i="2" s="1" a="1"/>
  <c r="N1376" i="2" s="1"/>
  <c r="M1377" i="2"/>
  <c r="N1377" i="2" s="1" a="1"/>
  <c r="N1377" i="2" s="1"/>
  <c r="M1378" i="2"/>
  <c r="N1378" i="2" s="1" a="1"/>
  <c r="N1378" i="2" s="1"/>
  <c r="M1379" i="2"/>
  <c r="N1379" i="2" s="1" a="1"/>
  <c r="N1379" i="2" s="1"/>
  <c r="M1380" i="2"/>
  <c r="N1380" i="2" s="1" a="1"/>
  <c r="N1380" i="2" s="1"/>
  <c r="M1381" i="2"/>
  <c r="N1381" i="2" s="1" a="1"/>
  <c r="N1381" i="2" s="1"/>
  <c r="M1382" i="2"/>
  <c r="N1382" i="2" s="1" a="1"/>
  <c r="N1382" i="2" s="1"/>
  <c r="M1383" i="2"/>
  <c r="N1383" i="2" s="1" a="1"/>
  <c r="N1383" i="2" s="1"/>
  <c r="M1384" i="2"/>
  <c r="N1384" i="2" s="1" a="1"/>
  <c r="N1384" i="2" s="1"/>
  <c r="M1385" i="2"/>
  <c r="N1385" i="2" s="1" a="1"/>
  <c r="N1385" i="2" s="1"/>
  <c r="M1386" i="2"/>
  <c r="N1386" i="2" s="1" a="1"/>
  <c r="N1386" i="2" s="1"/>
  <c r="M1387" i="2"/>
  <c r="N1387" i="2" s="1" a="1"/>
  <c r="N1387" i="2" s="1"/>
  <c r="M1388" i="2"/>
  <c r="N1388" i="2" s="1" a="1"/>
  <c r="N1388" i="2" s="1"/>
  <c r="M1389" i="2"/>
  <c r="N1389" i="2" s="1" a="1"/>
  <c r="N1389" i="2" s="1"/>
  <c r="M1390" i="2"/>
  <c r="N1390" i="2" s="1" a="1"/>
  <c r="N1390" i="2" s="1"/>
  <c r="M1391" i="2"/>
  <c r="N1391" i="2" s="1" a="1"/>
  <c r="N1391" i="2" s="1"/>
  <c r="M1392" i="2"/>
  <c r="N1392" i="2" s="1" a="1"/>
  <c r="N1392" i="2" s="1"/>
  <c r="M1393" i="2"/>
  <c r="N1393" i="2" s="1" a="1"/>
  <c r="N1393" i="2" s="1"/>
  <c r="M1394" i="2"/>
  <c r="N1394" i="2" s="1" a="1"/>
  <c r="N1394" i="2" s="1"/>
  <c r="M1395" i="2"/>
  <c r="N1395" i="2" s="1" a="1"/>
  <c r="N1395" i="2" s="1"/>
  <c r="M1396" i="2"/>
  <c r="N1396" i="2" s="1" a="1"/>
  <c r="N1396" i="2" s="1"/>
  <c r="M1397" i="2"/>
  <c r="N1397" i="2" s="1" a="1"/>
  <c r="N1397" i="2" s="1"/>
  <c r="M1398" i="2"/>
  <c r="N1398" i="2" s="1" a="1"/>
  <c r="N1398" i="2" s="1"/>
  <c r="M1399" i="2"/>
  <c r="N1399" i="2" s="1" a="1"/>
  <c r="N1399" i="2" s="1"/>
  <c r="M1400" i="2"/>
  <c r="N1400" i="2" s="1" a="1"/>
  <c r="N1400" i="2" s="1"/>
  <c r="M1401" i="2"/>
  <c r="N1401" i="2" s="1" a="1"/>
  <c r="N1401" i="2" s="1"/>
  <c r="M1402" i="2"/>
  <c r="N1402" i="2" s="1" a="1"/>
  <c r="N1402" i="2" s="1"/>
  <c r="M1403" i="2"/>
  <c r="N1403" i="2" s="1" a="1"/>
  <c r="N1403" i="2" s="1"/>
  <c r="M1404" i="2"/>
  <c r="N1404" i="2" s="1" a="1"/>
  <c r="N1404" i="2" s="1"/>
  <c r="M1405" i="2"/>
  <c r="N1405" i="2" s="1" a="1"/>
  <c r="N1405" i="2" s="1"/>
  <c r="M1406" i="2"/>
  <c r="N1406" i="2" s="1" a="1"/>
  <c r="N1406" i="2" s="1"/>
  <c r="M1407" i="2"/>
  <c r="N1407" i="2" s="1" a="1"/>
  <c r="N1407" i="2" s="1"/>
  <c r="M1408" i="2"/>
  <c r="N1408" i="2" s="1" a="1"/>
  <c r="N1408" i="2" s="1"/>
  <c r="M1409" i="2"/>
  <c r="N1409" i="2" s="1" a="1"/>
  <c r="N1409" i="2" s="1"/>
  <c r="M1410" i="2"/>
  <c r="N1410" i="2" s="1" a="1"/>
  <c r="N1410" i="2" s="1"/>
  <c r="M1411" i="2"/>
  <c r="N1411" i="2" s="1" a="1"/>
  <c r="N1411" i="2" s="1"/>
  <c r="M1412" i="2"/>
  <c r="N1412" i="2" s="1" a="1"/>
  <c r="N1412" i="2" s="1"/>
  <c r="M1413" i="2"/>
  <c r="N1413" i="2" s="1" a="1"/>
  <c r="N1413" i="2" s="1"/>
  <c r="M1414" i="2"/>
  <c r="N1414" i="2" s="1" a="1"/>
  <c r="N1414" i="2" s="1"/>
  <c r="M1415" i="2"/>
  <c r="N1415" i="2" s="1" a="1"/>
  <c r="N1415" i="2" s="1"/>
  <c r="M1416" i="2"/>
  <c r="N1416" i="2" s="1" a="1"/>
  <c r="N1416" i="2" s="1"/>
  <c r="M1417" i="2"/>
  <c r="N1417" i="2" s="1" a="1"/>
  <c r="N1417" i="2" s="1"/>
  <c r="M1418" i="2"/>
  <c r="N1418" i="2" s="1" a="1"/>
  <c r="N1418" i="2" s="1"/>
  <c r="M1419" i="2"/>
  <c r="N1419" i="2" s="1" a="1"/>
  <c r="N1419" i="2" s="1"/>
  <c r="M1420" i="2"/>
  <c r="N1420" i="2" s="1" a="1"/>
  <c r="N1420" i="2" s="1"/>
  <c r="M1421" i="2"/>
  <c r="N1421" i="2" s="1" a="1"/>
  <c r="N1421" i="2" s="1"/>
  <c r="M1422" i="2"/>
  <c r="N1422" i="2" s="1" a="1"/>
  <c r="N1422" i="2" s="1"/>
  <c r="M1423" i="2"/>
  <c r="N1423" i="2" s="1" a="1"/>
  <c r="N1423" i="2" s="1"/>
  <c r="M1424" i="2"/>
  <c r="N1424" i="2" s="1" a="1"/>
  <c r="N1424" i="2" s="1"/>
  <c r="M1425" i="2"/>
  <c r="N1425" i="2" s="1" a="1"/>
  <c r="N1425" i="2" s="1"/>
  <c r="M1426" i="2"/>
  <c r="N1426" i="2" s="1" a="1"/>
  <c r="N1426" i="2" s="1"/>
  <c r="M1427" i="2"/>
  <c r="N1427" i="2" s="1" a="1"/>
  <c r="N1427" i="2" s="1"/>
  <c r="M1428" i="2"/>
  <c r="N1428" i="2" s="1" a="1"/>
  <c r="N1428" i="2" s="1"/>
  <c r="M1429" i="2"/>
  <c r="N1429" i="2" s="1" a="1"/>
  <c r="N1429" i="2" s="1"/>
  <c r="M1430" i="2"/>
  <c r="N1430" i="2" s="1" a="1"/>
  <c r="N1430" i="2" s="1"/>
  <c r="M1431" i="2"/>
  <c r="N1431" i="2" s="1" a="1"/>
  <c r="N1431" i="2" s="1"/>
  <c r="M1432" i="2"/>
  <c r="N1432" i="2" s="1" a="1"/>
  <c r="N1432" i="2" s="1"/>
  <c r="M1433" i="2"/>
  <c r="N1433" i="2" s="1" a="1"/>
  <c r="N1433" i="2" s="1"/>
  <c r="M1434" i="2"/>
  <c r="N1434" i="2" s="1" a="1"/>
  <c r="N1434" i="2" s="1"/>
  <c r="M1435" i="2"/>
  <c r="N1435" i="2" s="1" a="1"/>
  <c r="N1435" i="2" s="1"/>
  <c r="M1436" i="2"/>
  <c r="N1436" i="2" s="1" a="1"/>
  <c r="N1436" i="2" s="1"/>
  <c r="M1437" i="2"/>
  <c r="N1437" i="2" s="1" a="1"/>
  <c r="N1437" i="2" s="1"/>
  <c r="M1438" i="2"/>
  <c r="N1438" i="2" s="1" a="1"/>
  <c r="N1438" i="2" s="1"/>
  <c r="M1439" i="2"/>
  <c r="N1439" i="2" s="1" a="1"/>
  <c r="N1439" i="2" s="1"/>
  <c r="M1440" i="2"/>
  <c r="N1440" i="2" s="1" a="1"/>
  <c r="N1440" i="2" s="1"/>
  <c r="M1441" i="2"/>
  <c r="N1441" i="2" s="1" a="1"/>
  <c r="N1441" i="2" s="1"/>
  <c r="M1442" i="2"/>
  <c r="N1442" i="2" s="1" a="1"/>
  <c r="N1442" i="2" s="1"/>
  <c r="M1443" i="2"/>
  <c r="N1443" i="2" s="1" a="1"/>
  <c r="N1443" i="2" s="1"/>
  <c r="M1444" i="2"/>
  <c r="N1444" i="2" s="1" a="1"/>
  <c r="N1444" i="2" s="1"/>
  <c r="M1445" i="2"/>
  <c r="N1445" i="2" s="1" a="1"/>
  <c r="N1445" i="2" s="1"/>
  <c r="M1446" i="2"/>
  <c r="N1446" i="2" s="1" a="1"/>
  <c r="N1446" i="2" s="1"/>
  <c r="M1447" i="2"/>
  <c r="N1447" i="2" s="1" a="1"/>
  <c r="N1447" i="2" s="1"/>
  <c r="M1448" i="2"/>
  <c r="N1448" i="2" s="1" a="1"/>
  <c r="N1448" i="2" s="1"/>
  <c r="M1449" i="2"/>
  <c r="N1449" i="2" s="1" a="1"/>
  <c r="N1449" i="2" s="1"/>
  <c r="M1450" i="2"/>
  <c r="N1450" i="2" s="1" a="1"/>
  <c r="N1450" i="2" s="1"/>
  <c r="M1451" i="2"/>
  <c r="N1451" i="2" s="1" a="1"/>
  <c r="N1451" i="2" s="1"/>
  <c r="M1452" i="2"/>
  <c r="N1452" i="2" s="1" a="1"/>
  <c r="N1452" i="2" s="1"/>
  <c r="M1453" i="2"/>
  <c r="N1453" i="2" s="1" a="1"/>
  <c r="N1453" i="2" s="1"/>
  <c r="M1454" i="2"/>
  <c r="N1454" i="2" s="1" a="1"/>
  <c r="N1454" i="2" s="1"/>
  <c r="M1455" i="2"/>
  <c r="N1455" i="2" s="1" a="1"/>
  <c r="N1455" i="2" s="1"/>
  <c r="M1456" i="2"/>
  <c r="N1456" i="2" s="1" a="1"/>
  <c r="N1456" i="2" s="1"/>
  <c r="M1457" i="2"/>
  <c r="N1457" i="2" s="1" a="1"/>
  <c r="N1457" i="2" s="1"/>
  <c r="M1458" i="2"/>
  <c r="N1458" i="2" s="1" a="1"/>
  <c r="N1458" i="2" s="1"/>
  <c r="M1459" i="2"/>
  <c r="N1459" i="2" s="1" a="1"/>
  <c r="N1459" i="2" s="1"/>
  <c r="M1460" i="2"/>
  <c r="N1460" i="2" s="1" a="1"/>
  <c r="N1460" i="2" s="1"/>
  <c r="M1461" i="2"/>
  <c r="N1461" i="2" s="1" a="1"/>
  <c r="N1461" i="2" s="1"/>
  <c r="M1462" i="2"/>
  <c r="N1462" i="2" s="1" a="1"/>
  <c r="N1462" i="2" s="1"/>
  <c r="M1463" i="2"/>
  <c r="N1463" i="2" s="1" a="1"/>
  <c r="N1463" i="2" s="1"/>
  <c r="M1464" i="2"/>
  <c r="N1464" i="2" s="1" a="1"/>
  <c r="N1464" i="2" s="1"/>
  <c r="M1465" i="2"/>
  <c r="N1465" i="2" s="1" a="1"/>
  <c r="N1465" i="2" s="1"/>
  <c r="M1466" i="2"/>
  <c r="N1466" i="2" s="1" a="1"/>
  <c r="N1466" i="2" s="1"/>
  <c r="M1467" i="2"/>
  <c r="N1467" i="2" s="1" a="1"/>
  <c r="N1467" i="2" s="1"/>
  <c r="M1468" i="2"/>
  <c r="N1468" i="2" s="1" a="1"/>
  <c r="N1468" i="2" s="1"/>
  <c r="M1469" i="2"/>
  <c r="N1469" i="2" s="1" a="1"/>
  <c r="N1469" i="2" s="1"/>
  <c r="M1470" i="2"/>
  <c r="N1470" i="2" s="1" a="1"/>
  <c r="N1470" i="2" s="1"/>
  <c r="M1471" i="2"/>
  <c r="N1471" i="2" s="1" a="1"/>
  <c r="N1471" i="2" s="1"/>
  <c r="M1472" i="2"/>
  <c r="N1472" i="2" s="1" a="1"/>
  <c r="N1472" i="2" s="1"/>
  <c r="M1473" i="2"/>
  <c r="N1473" i="2" s="1" a="1"/>
  <c r="N1473" i="2" s="1"/>
  <c r="M1474" i="2"/>
  <c r="N1474" i="2" s="1" a="1"/>
  <c r="N1474" i="2" s="1"/>
  <c r="M1475" i="2"/>
  <c r="N1475" i="2" s="1" a="1"/>
  <c r="N1475" i="2" s="1"/>
  <c r="M1476" i="2"/>
  <c r="N1476" i="2" s="1" a="1"/>
  <c r="N1476" i="2" s="1"/>
  <c r="M1477" i="2"/>
  <c r="N1477" i="2" s="1" a="1"/>
  <c r="N1477" i="2" s="1"/>
  <c r="M1478" i="2"/>
  <c r="N1478" i="2" s="1" a="1"/>
  <c r="N1478" i="2" s="1"/>
  <c r="M1479" i="2"/>
  <c r="N1479" i="2" s="1" a="1"/>
  <c r="N1479" i="2" s="1"/>
  <c r="M1480" i="2"/>
  <c r="N1480" i="2" s="1" a="1"/>
  <c r="N1480" i="2" s="1"/>
  <c r="M1481" i="2"/>
  <c r="N1481" i="2" s="1" a="1"/>
  <c r="N1481" i="2" s="1"/>
  <c r="M1482" i="2"/>
  <c r="N1482" i="2" s="1" a="1"/>
  <c r="N1482" i="2" s="1"/>
  <c r="M1483" i="2"/>
  <c r="N1483" i="2" s="1" a="1"/>
  <c r="N1483" i="2" s="1"/>
  <c r="M1484" i="2"/>
  <c r="N1484" i="2" s="1" a="1"/>
  <c r="N1484" i="2" s="1"/>
  <c r="M1485" i="2"/>
  <c r="N1485" i="2" s="1" a="1"/>
  <c r="N1485" i="2" s="1"/>
  <c r="M1486" i="2"/>
  <c r="N1486" i="2" s="1" a="1"/>
  <c r="N1486" i="2" s="1"/>
  <c r="M1487" i="2"/>
  <c r="N1487" i="2" s="1" a="1"/>
  <c r="N1487" i="2" s="1"/>
  <c r="M1488" i="2"/>
  <c r="N1488" i="2" s="1" a="1"/>
  <c r="N1488" i="2" s="1"/>
  <c r="M1489" i="2"/>
  <c r="N1489" i="2" s="1" a="1"/>
  <c r="N1489" i="2" s="1"/>
  <c r="M1490" i="2"/>
  <c r="N1490" i="2" s="1" a="1"/>
  <c r="N1490" i="2" s="1"/>
  <c r="M1491" i="2"/>
  <c r="N1491" i="2" s="1" a="1"/>
  <c r="N1491" i="2" s="1"/>
  <c r="M1492" i="2"/>
  <c r="N1492" i="2" s="1" a="1"/>
  <c r="N1492" i="2" s="1"/>
  <c r="M1493" i="2"/>
  <c r="N1493" i="2" s="1" a="1"/>
  <c r="N1493" i="2" s="1"/>
  <c r="M1494" i="2"/>
  <c r="N1494" i="2" s="1" a="1"/>
  <c r="N1494" i="2" s="1"/>
  <c r="M1495" i="2"/>
  <c r="N1495" i="2" s="1" a="1"/>
  <c r="N1495" i="2" s="1"/>
  <c r="M1496" i="2"/>
  <c r="N1496" i="2" s="1" a="1"/>
  <c r="N1496" i="2" s="1"/>
  <c r="M1497" i="2"/>
  <c r="N1497" i="2" s="1" a="1"/>
  <c r="N1497" i="2" s="1"/>
  <c r="M1498" i="2"/>
  <c r="N1498" i="2" s="1" a="1"/>
  <c r="N1498" i="2" s="1"/>
  <c r="M1499" i="2"/>
  <c r="N1499" i="2" s="1" a="1"/>
  <c r="N1499" i="2" s="1"/>
  <c r="M1500" i="2"/>
  <c r="N1500" i="2" s="1" a="1"/>
  <c r="N1500" i="2" s="1"/>
  <c r="M1501" i="2"/>
  <c r="N1501" i="2" s="1" a="1"/>
  <c r="N1501" i="2" s="1"/>
  <c r="M1502" i="2"/>
  <c r="N1502" i="2" s="1" a="1"/>
  <c r="N1502" i="2" s="1"/>
  <c r="M1503" i="2"/>
  <c r="N1503" i="2" s="1" a="1"/>
  <c r="N1503" i="2" s="1"/>
  <c r="M1504" i="2"/>
  <c r="N1504" i="2" s="1" a="1"/>
  <c r="N1504" i="2" s="1"/>
  <c r="M1505" i="2"/>
  <c r="N1505" i="2" s="1" a="1"/>
  <c r="N1505" i="2" s="1"/>
  <c r="M1506" i="2"/>
  <c r="N1506" i="2" s="1" a="1"/>
  <c r="N1506" i="2" s="1"/>
  <c r="M1507" i="2"/>
  <c r="N1507" i="2" s="1" a="1"/>
  <c r="N1507" i="2" s="1"/>
  <c r="M1508" i="2"/>
  <c r="N1508" i="2" s="1" a="1"/>
  <c r="N1508" i="2" s="1"/>
  <c r="M1509" i="2"/>
  <c r="N1509" i="2" s="1" a="1"/>
  <c r="N1509" i="2" s="1"/>
  <c r="M1510" i="2"/>
  <c r="N1510" i="2" s="1" a="1"/>
  <c r="N1510" i="2" s="1"/>
  <c r="M1511" i="2"/>
  <c r="N1511" i="2" s="1" a="1"/>
  <c r="N1511" i="2" s="1"/>
  <c r="M1512" i="2"/>
  <c r="N1512" i="2" s="1" a="1"/>
  <c r="N1512" i="2" s="1"/>
  <c r="M1513" i="2"/>
  <c r="N1513" i="2" s="1" a="1"/>
  <c r="N1513" i="2" s="1"/>
  <c r="M1514" i="2"/>
  <c r="N1514" i="2" s="1" a="1"/>
  <c r="N1514" i="2" s="1"/>
  <c r="M1515" i="2"/>
  <c r="N1515" i="2" s="1" a="1"/>
  <c r="N1515" i="2" s="1"/>
  <c r="M1516" i="2"/>
  <c r="N1516" i="2" s="1" a="1"/>
  <c r="N1516" i="2" s="1"/>
  <c r="M1517" i="2"/>
  <c r="N1517" i="2" s="1" a="1"/>
  <c r="N1517" i="2" s="1"/>
  <c r="M1518" i="2"/>
  <c r="N1518" i="2" s="1" a="1"/>
  <c r="N1518" i="2" s="1"/>
  <c r="M1519" i="2"/>
  <c r="N1519" i="2" s="1" a="1"/>
  <c r="N1519" i="2" s="1"/>
  <c r="M1520" i="2"/>
  <c r="N1520" i="2" s="1" a="1"/>
  <c r="N1520" i="2" s="1"/>
  <c r="M1521" i="2"/>
  <c r="N1521" i="2" s="1" a="1"/>
  <c r="N1521" i="2" s="1"/>
  <c r="M1522" i="2"/>
  <c r="N1522" i="2" s="1" a="1"/>
  <c r="N1522" i="2" s="1"/>
  <c r="M1523" i="2"/>
  <c r="N1523" i="2" s="1" a="1"/>
  <c r="N1523" i="2" s="1"/>
  <c r="M1524" i="2"/>
  <c r="N1524" i="2" s="1" a="1"/>
  <c r="N1524" i="2" s="1"/>
  <c r="M1525" i="2"/>
  <c r="N1525" i="2" s="1" a="1"/>
  <c r="N1525" i="2" s="1"/>
  <c r="M1526" i="2"/>
  <c r="N1526" i="2" s="1" a="1"/>
  <c r="N1526" i="2" s="1"/>
  <c r="M1527" i="2"/>
  <c r="N1527" i="2" s="1" a="1"/>
  <c r="N1527" i="2" s="1"/>
  <c r="M1528" i="2"/>
  <c r="N1528" i="2" s="1" a="1"/>
  <c r="N1528" i="2" s="1"/>
  <c r="M1529" i="2"/>
  <c r="N1529" i="2" s="1" a="1"/>
  <c r="N1529" i="2" s="1"/>
  <c r="M1530" i="2"/>
  <c r="N1530" i="2" s="1" a="1"/>
  <c r="N1530" i="2" s="1"/>
  <c r="M1531" i="2"/>
  <c r="N1531" i="2" s="1" a="1"/>
  <c r="N1531" i="2" s="1"/>
  <c r="M1532" i="2"/>
  <c r="N1532" i="2" s="1" a="1"/>
  <c r="N1532" i="2" s="1"/>
  <c r="M1533" i="2"/>
  <c r="N1533" i="2" s="1" a="1"/>
  <c r="N1533" i="2" s="1"/>
  <c r="M1534" i="2"/>
  <c r="N1534" i="2" s="1" a="1"/>
  <c r="N1534" i="2" s="1"/>
  <c r="M1535" i="2"/>
  <c r="N1535" i="2" s="1" a="1"/>
  <c r="N1535" i="2" s="1"/>
  <c r="M1536" i="2"/>
  <c r="N1536" i="2" s="1" a="1"/>
  <c r="N1536" i="2" s="1"/>
  <c r="M1537" i="2"/>
  <c r="N1537" i="2" s="1" a="1"/>
  <c r="N1537" i="2" s="1"/>
  <c r="M1538" i="2"/>
  <c r="N1538" i="2" s="1" a="1"/>
  <c r="N1538" i="2" s="1"/>
  <c r="M1539" i="2"/>
  <c r="N1539" i="2" s="1" a="1"/>
  <c r="N1539" i="2" s="1"/>
  <c r="M1540" i="2"/>
  <c r="N1540" i="2" s="1" a="1"/>
  <c r="N1540" i="2" s="1"/>
  <c r="M1541" i="2"/>
  <c r="N1541" i="2" s="1" a="1"/>
  <c r="N1541" i="2" s="1"/>
  <c r="M1542" i="2"/>
  <c r="N1542" i="2" s="1" a="1"/>
  <c r="N1542" i="2" s="1"/>
  <c r="M1543" i="2"/>
  <c r="N1543" i="2" s="1" a="1"/>
  <c r="N1543" i="2" s="1"/>
  <c r="M1544" i="2"/>
  <c r="N1544" i="2" s="1" a="1"/>
  <c r="N1544" i="2" s="1"/>
  <c r="M1545" i="2"/>
  <c r="N1545" i="2" s="1" a="1"/>
  <c r="N1545" i="2" s="1"/>
  <c r="M1546" i="2"/>
  <c r="N1546" i="2" s="1" a="1"/>
  <c r="N1546" i="2" s="1"/>
  <c r="M1547" i="2"/>
  <c r="N1547" i="2" s="1" a="1"/>
  <c r="N1547" i="2" s="1"/>
  <c r="M1548" i="2"/>
  <c r="N1548" i="2" s="1" a="1"/>
  <c r="N1548" i="2" s="1"/>
  <c r="M1549" i="2"/>
  <c r="N1549" i="2" s="1" a="1"/>
  <c r="N1549" i="2" s="1"/>
  <c r="M1550" i="2"/>
  <c r="N1550" i="2" s="1" a="1"/>
  <c r="N1550" i="2" s="1"/>
  <c r="M1551" i="2"/>
  <c r="N1551" i="2" s="1" a="1"/>
  <c r="N1551" i="2" s="1"/>
  <c r="M1552" i="2"/>
  <c r="N1552" i="2" s="1" a="1"/>
  <c r="N1552" i="2" s="1"/>
  <c r="M1553" i="2"/>
  <c r="N1553" i="2" s="1" a="1"/>
  <c r="N1553" i="2" s="1"/>
  <c r="M1554" i="2"/>
  <c r="N1554" i="2" s="1" a="1"/>
  <c r="N1554" i="2" s="1"/>
  <c r="M1555" i="2"/>
  <c r="N1555" i="2" s="1" a="1"/>
  <c r="N1555" i="2" s="1"/>
  <c r="M1556" i="2"/>
  <c r="N1556" i="2" s="1" a="1"/>
  <c r="N1556" i="2" s="1"/>
  <c r="M1557" i="2"/>
  <c r="N1557" i="2" s="1" a="1"/>
  <c r="N1557" i="2" s="1"/>
  <c r="M1558" i="2"/>
  <c r="N1558" i="2" s="1" a="1"/>
  <c r="N1558" i="2" s="1"/>
  <c r="M1559" i="2"/>
  <c r="N1559" i="2" s="1" a="1"/>
  <c r="N1559" i="2" s="1"/>
  <c r="M1560" i="2"/>
  <c r="N1560" i="2" s="1" a="1"/>
  <c r="N1560" i="2" s="1"/>
  <c r="M1561" i="2"/>
  <c r="N1561" i="2" s="1" a="1"/>
  <c r="N1561" i="2" s="1"/>
  <c r="M1562" i="2"/>
  <c r="N1562" i="2" s="1" a="1"/>
  <c r="N1562" i="2" s="1"/>
  <c r="M1563" i="2"/>
  <c r="N1563" i="2" s="1" a="1"/>
  <c r="N1563" i="2" s="1"/>
  <c r="M1564" i="2"/>
  <c r="N1564" i="2" s="1" a="1"/>
  <c r="N1564" i="2" s="1"/>
  <c r="M1565" i="2"/>
  <c r="N1565" i="2" s="1" a="1"/>
  <c r="N1565" i="2" s="1"/>
  <c r="M1566" i="2"/>
  <c r="N1566" i="2" s="1" a="1"/>
  <c r="N1566" i="2" s="1"/>
  <c r="M1567" i="2"/>
  <c r="N1567" i="2" s="1" a="1"/>
  <c r="N1567" i="2" s="1"/>
  <c r="M1568" i="2"/>
  <c r="N1568" i="2" s="1" a="1"/>
  <c r="N1568" i="2" s="1"/>
  <c r="M1569" i="2"/>
  <c r="N1569" i="2" s="1" a="1"/>
  <c r="N1569" i="2" s="1"/>
  <c r="M1570" i="2"/>
  <c r="N1570" i="2" s="1" a="1"/>
  <c r="N1570" i="2" s="1"/>
  <c r="M1571" i="2"/>
  <c r="N1571" i="2" s="1" a="1"/>
  <c r="N1571" i="2" s="1"/>
  <c r="M1572" i="2"/>
  <c r="N1572" i="2" s="1" a="1"/>
  <c r="N1572" i="2" s="1"/>
  <c r="M1573" i="2"/>
  <c r="N1573" i="2" s="1" a="1"/>
  <c r="N1573" i="2" s="1"/>
  <c r="M1574" i="2"/>
  <c r="N1574" i="2" s="1" a="1"/>
  <c r="N1574" i="2" s="1"/>
  <c r="M1575" i="2"/>
  <c r="N1575" i="2" s="1" a="1"/>
  <c r="N1575" i="2" s="1"/>
  <c r="M1576" i="2"/>
  <c r="N1576" i="2" s="1" a="1"/>
  <c r="N1576" i="2" s="1"/>
  <c r="M1577" i="2"/>
  <c r="N1577" i="2" s="1" a="1"/>
  <c r="N1577" i="2" s="1"/>
  <c r="M1578" i="2"/>
  <c r="N1578" i="2" s="1" a="1"/>
  <c r="N1578" i="2" s="1"/>
  <c r="M1579" i="2"/>
  <c r="N1579" i="2" s="1" a="1"/>
  <c r="N1579" i="2" s="1"/>
  <c r="M1580" i="2"/>
  <c r="N1580" i="2" s="1" a="1"/>
  <c r="N1580" i="2" s="1"/>
  <c r="M1581" i="2"/>
  <c r="N1581" i="2" s="1" a="1"/>
  <c r="N1581" i="2" s="1"/>
  <c r="M1582" i="2"/>
  <c r="N1582" i="2" s="1" a="1"/>
  <c r="N1582" i="2" s="1"/>
  <c r="M1583" i="2"/>
  <c r="N1583" i="2" s="1" a="1"/>
  <c r="N1583" i="2" s="1"/>
  <c r="M1584" i="2"/>
  <c r="N1584" i="2" s="1" a="1"/>
  <c r="N1584" i="2" s="1"/>
  <c r="M1585" i="2"/>
  <c r="N1585" i="2" s="1" a="1"/>
  <c r="N1585" i="2" s="1"/>
  <c r="M1586" i="2"/>
  <c r="N1586" i="2" s="1" a="1"/>
  <c r="N1586" i="2" s="1"/>
  <c r="M1587" i="2"/>
  <c r="N1587" i="2" s="1" a="1"/>
  <c r="N1587" i="2" s="1"/>
  <c r="M1588" i="2"/>
  <c r="N1588" i="2" s="1" a="1"/>
  <c r="N1588" i="2" s="1"/>
  <c r="M1589" i="2"/>
  <c r="N1589" i="2" s="1" a="1"/>
  <c r="N1589" i="2" s="1"/>
  <c r="M1590" i="2"/>
  <c r="N1590" i="2" s="1" a="1"/>
  <c r="N1590" i="2" s="1"/>
  <c r="M1591" i="2"/>
  <c r="N1591" i="2" s="1" a="1"/>
  <c r="N1591" i="2" s="1"/>
  <c r="M1592" i="2"/>
  <c r="N1592" i="2" s="1" a="1"/>
  <c r="N1592" i="2" s="1"/>
  <c r="M1593" i="2"/>
  <c r="N1593" i="2" s="1" a="1"/>
  <c r="N1593" i="2" s="1"/>
  <c r="M1594" i="2"/>
  <c r="N1594" i="2" s="1" a="1"/>
  <c r="N1594" i="2" s="1"/>
  <c r="M1595" i="2"/>
  <c r="N1595" i="2" s="1" a="1"/>
  <c r="N1595" i="2" s="1"/>
  <c r="M1596" i="2"/>
  <c r="N1596" i="2" s="1" a="1"/>
  <c r="N1596" i="2" s="1"/>
  <c r="M1597" i="2"/>
  <c r="N1597" i="2" s="1" a="1"/>
  <c r="N1597" i="2" s="1"/>
  <c r="M1598" i="2"/>
  <c r="N1598" i="2" s="1" a="1"/>
  <c r="N1598" i="2" s="1"/>
  <c r="M1599" i="2"/>
  <c r="N1599" i="2" s="1" a="1"/>
  <c r="N1599" i="2" s="1"/>
  <c r="M1600" i="2"/>
  <c r="N1600" i="2" s="1" a="1"/>
  <c r="N1600" i="2" s="1"/>
  <c r="M1601" i="2"/>
  <c r="N1601" i="2" s="1" a="1"/>
  <c r="N1601" i="2" s="1"/>
  <c r="M1602" i="2"/>
  <c r="N1602" i="2" s="1" a="1"/>
  <c r="N1602" i="2" s="1"/>
  <c r="M1603" i="2"/>
  <c r="N1603" i="2" s="1" a="1"/>
  <c r="N1603" i="2" s="1"/>
  <c r="M1604" i="2"/>
  <c r="N1604" i="2" s="1" a="1"/>
  <c r="N1604" i="2" s="1"/>
  <c r="M1605" i="2"/>
  <c r="N1605" i="2" s="1" a="1"/>
  <c r="N1605" i="2" s="1"/>
  <c r="M1606" i="2"/>
  <c r="N1606" i="2" s="1" a="1"/>
  <c r="N1606" i="2" s="1"/>
  <c r="M1607" i="2"/>
  <c r="N1607" i="2" s="1" a="1"/>
  <c r="N1607" i="2" s="1"/>
  <c r="M1608" i="2"/>
  <c r="N1608" i="2" s="1" a="1"/>
  <c r="N1608" i="2" s="1"/>
  <c r="M1609" i="2"/>
  <c r="N1609" i="2" s="1" a="1"/>
  <c r="N1609" i="2" s="1"/>
  <c r="M1610" i="2"/>
  <c r="N1610" i="2" s="1" a="1"/>
  <c r="N1610" i="2" s="1"/>
  <c r="M1611" i="2"/>
  <c r="N1611" i="2" s="1" a="1"/>
  <c r="N1611" i="2" s="1"/>
  <c r="M1612" i="2"/>
  <c r="N1612" i="2" s="1" a="1"/>
  <c r="N1612" i="2" s="1"/>
  <c r="M1613" i="2"/>
  <c r="N1613" i="2" s="1" a="1"/>
  <c r="N1613" i="2" s="1"/>
  <c r="M1614" i="2"/>
  <c r="N1614" i="2" s="1" a="1"/>
  <c r="N1614" i="2" s="1"/>
  <c r="M1615" i="2"/>
  <c r="N1615" i="2" s="1" a="1"/>
  <c r="N1615" i="2" s="1"/>
  <c r="M1616" i="2"/>
  <c r="N1616" i="2" s="1" a="1"/>
  <c r="N1616" i="2" s="1"/>
  <c r="M1617" i="2"/>
  <c r="N1617" i="2" s="1" a="1"/>
  <c r="N1617" i="2" s="1"/>
  <c r="M1618" i="2"/>
  <c r="N1618" i="2" s="1" a="1"/>
  <c r="N1618" i="2" s="1"/>
  <c r="M1619" i="2"/>
  <c r="N1619" i="2" s="1" a="1"/>
  <c r="N1619" i="2" s="1"/>
  <c r="M1620" i="2"/>
  <c r="N1620" i="2" s="1" a="1"/>
  <c r="N1620" i="2" s="1"/>
  <c r="M1621" i="2"/>
  <c r="N1621" i="2" s="1" a="1"/>
  <c r="N1621" i="2" s="1"/>
  <c r="M1622" i="2"/>
  <c r="N1622" i="2" s="1" a="1"/>
  <c r="N1622" i="2" s="1"/>
  <c r="M1623" i="2"/>
  <c r="N1623" i="2" s="1" a="1"/>
  <c r="N1623" i="2" s="1"/>
  <c r="M1624" i="2"/>
  <c r="N1624" i="2" s="1" a="1"/>
  <c r="N1624" i="2" s="1"/>
  <c r="M1625" i="2"/>
  <c r="N1625" i="2" s="1" a="1"/>
  <c r="N1625" i="2" s="1"/>
  <c r="M1626" i="2"/>
  <c r="N1626" i="2" s="1" a="1"/>
  <c r="N1626" i="2" s="1"/>
  <c r="M1627" i="2"/>
  <c r="N1627" i="2" s="1" a="1"/>
  <c r="N1627" i="2" s="1"/>
  <c r="M1628" i="2"/>
  <c r="N1628" i="2" s="1" a="1"/>
  <c r="N1628" i="2" s="1"/>
  <c r="M1629" i="2"/>
  <c r="N1629" i="2" s="1" a="1"/>
  <c r="N1629" i="2" s="1"/>
  <c r="M1630" i="2"/>
  <c r="N1630" i="2" s="1" a="1"/>
  <c r="N1630" i="2" s="1"/>
  <c r="M1631" i="2"/>
  <c r="N1631" i="2" s="1" a="1"/>
  <c r="N1631" i="2" s="1"/>
  <c r="M1632" i="2"/>
  <c r="N1632" i="2" s="1" a="1"/>
  <c r="N1632" i="2" s="1"/>
  <c r="M1633" i="2"/>
  <c r="N1633" i="2" s="1" a="1"/>
  <c r="N1633" i="2" s="1"/>
  <c r="M1634" i="2"/>
  <c r="N1634" i="2" s="1" a="1"/>
  <c r="N1634" i="2" s="1"/>
  <c r="M1635" i="2"/>
  <c r="N1635" i="2" s="1" a="1"/>
  <c r="N1635" i="2" s="1"/>
  <c r="M1636" i="2"/>
  <c r="N1636" i="2" s="1" a="1"/>
  <c r="N1636" i="2" s="1"/>
  <c r="M1637" i="2"/>
  <c r="N1637" i="2" s="1" a="1"/>
  <c r="N1637" i="2" s="1"/>
  <c r="M1638" i="2"/>
  <c r="N1638" i="2" s="1" a="1"/>
  <c r="N1638" i="2" s="1"/>
  <c r="M1639" i="2"/>
  <c r="N1639" i="2" s="1" a="1"/>
  <c r="N1639" i="2" s="1"/>
  <c r="M1640" i="2"/>
  <c r="N1640" i="2" s="1" a="1"/>
  <c r="N1640" i="2" s="1"/>
  <c r="M1641" i="2"/>
  <c r="N1641" i="2" s="1" a="1"/>
  <c r="N1641" i="2" s="1"/>
  <c r="M1642" i="2"/>
  <c r="N1642" i="2" s="1" a="1"/>
  <c r="N1642" i="2" s="1"/>
  <c r="M1643" i="2"/>
  <c r="N1643" i="2" s="1" a="1"/>
  <c r="N1643" i="2" s="1"/>
  <c r="M1644" i="2"/>
  <c r="N1644" i="2" s="1" a="1"/>
  <c r="N1644" i="2" s="1"/>
  <c r="M1645" i="2"/>
  <c r="N1645" i="2" s="1" a="1"/>
  <c r="N1645" i="2" s="1"/>
  <c r="M1646" i="2"/>
  <c r="N1646" i="2" s="1" a="1"/>
  <c r="N1646" i="2" s="1"/>
  <c r="M1647" i="2"/>
  <c r="N1647" i="2" s="1" a="1"/>
  <c r="N1647" i="2" s="1"/>
  <c r="M1648" i="2"/>
  <c r="N1648" i="2" s="1" a="1"/>
  <c r="N1648" i="2" s="1"/>
  <c r="M1649" i="2"/>
  <c r="N1649" i="2" s="1" a="1"/>
  <c r="N1649" i="2" s="1"/>
  <c r="M1650" i="2"/>
  <c r="N1650" i="2" s="1" a="1"/>
  <c r="N1650" i="2" s="1"/>
  <c r="M1651" i="2"/>
  <c r="N1651" i="2" s="1" a="1"/>
  <c r="N1651" i="2" s="1"/>
  <c r="M1652" i="2"/>
  <c r="N1652" i="2" s="1" a="1"/>
  <c r="N1652" i="2" s="1"/>
  <c r="M1653" i="2"/>
  <c r="N1653" i="2" s="1" a="1"/>
  <c r="N1653" i="2" s="1"/>
  <c r="M1654" i="2"/>
  <c r="N1654" i="2" s="1" a="1"/>
  <c r="N1654" i="2" s="1"/>
  <c r="M1655" i="2"/>
  <c r="N1655" i="2" s="1" a="1"/>
  <c r="N1655" i="2" s="1"/>
  <c r="M1656" i="2"/>
  <c r="N1656" i="2" s="1" a="1"/>
  <c r="N1656" i="2" s="1"/>
  <c r="M1657" i="2"/>
  <c r="N1657" i="2" s="1" a="1"/>
  <c r="N1657" i="2" s="1"/>
  <c r="M1658" i="2"/>
  <c r="N1658" i="2" s="1" a="1"/>
  <c r="N1658" i="2" s="1"/>
  <c r="M1659" i="2"/>
  <c r="N1659" i="2" s="1" a="1"/>
  <c r="N1659" i="2" s="1"/>
  <c r="M1660" i="2"/>
  <c r="N1660" i="2" s="1" a="1"/>
  <c r="N1660" i="2" s="1"/>
  <c r="M1661" i="2"/>
  <c r="N1661" i="2" s="1" a="1"/>
  <c r="N1661" i="2" s="1"/>
  <c r="M1662" i="2"/>
  <c r="N1662" i="2" s="1" a="1"/>
  <c r="N1662" i="2" s="1"/>
  <c r="M1663" i="2"/>
  <c r="N1663" i="2" s="1" a="1"/>
  <c r="N1663" i="2" s="1"/>
  <c r="M1664" i="2"/>
  <c r="N1664" i="2" s="1" a="1"/>
  <c r="N1664" i="2" s="1"/>
  <c r="M1665" i="2"/>
  <c r="N1665" i="2" s="1" a="1"/>
  <c r="N1665" i="2" s="1"/>
  <c r="M1666" i="2"/>
  <c r="N1666" i="2" s="1" a="1"/>
  <c r="N1666" i="2" s="1"/>
  <c r="M1667" i="2"/>
  <c r="N1667" i="2" s="1" a="1"/>
  <c r="N1667" i="2" s="1"/>
  <c r="M1668" i="2"/>
  <c r="N1668" i="2" s="1" a="1"/>
  <c r="N1668" i="2" s="1"/>
  <c r="M1669" i="2"/>
  <c r="N1669" i="2" s="1" a="1"/>
  <c r="N1669" i="2" s="1"/>
  <c r="M1670" i="2"/>
  <c r="N1670" i="2" s="1" a="1"/>
  <c r="N1670" i="2" s="1"/>
  <c r="M1671" i="2"/>
  <c r="N1671" i="2" s="1" a="1"/>
  <c r="N1671" i="2" s="1"/>
  <c r="M1672" i="2"/>
  <c r="N1672" i="2" s="1" a="1"/>
  <c r="N1672" i="2" s="1"/>
  <c r="M1673" i="2"/>
  <c r="N1673" i="2" s="1" a="1"/>
  <c r="N1673" i="2" s="1"/>
  <c r="M1674" i="2"/>
  <c r="N1674" i="2" s="1" a="1"/>
  <c r="N1674" i="2" s="1"/>
  <c r="M1675" i="2"/>
  <c r="N1675" i="2" s="1" a="1"/>
  <c r="N1675" i="2" s="1"/>
  <c r="M1676" i="2"/>
  <c r="N1676" i="2" s="1" a="1"/>
  <c r="N1676" i="2" s="1"/>
  <c r="M1677" i="2"/>
  <c r="N1677" i="2" s="1" a="1"/>
  <c r="N1677" i="2" s="1"/>
  <c r="M1678" i="2"/>
  <c r="N1678" i="2" s="1" a="1"/>
  <c r="N1678" i="2" s="1"/>
  <c r="M1679" i="2"/>
  <c r="N1679" i="2" s="1" a="1"/>
  <c r="N1679" i="2" s="1"/>
  <c r="M1680" i="2"/>
  <c r="N1680" i="2" s="1" a="1"/>
  <c r="N1680" i="2" s="1"/>
  <c r="M1681" i="2"/>
  <c r="N1681" i="2" s="1" a="1"/>
  <c r="N1681" i="2" s="1"/>
  <c r="M1682" i="2"/>
  <c r="N1682" i="2" s="1" a="1"/>
  <c r="N1682" i="2" s="1"/>
  <c r="M1683" i="2"/>
  <c r="N1683" i="2" s="1" a="1"/>
  <c r="N1683" i="2" s="1"/>
  <c r="M1684" i="2"/>
  <c r="N1684" i="2" s="1" a="1"/>
  <c r="N1684" i="2" s="1"/>
  <c r="M1685" i="2"/>
  <c r="N1685" i="2" s="1" a="1"/>
  <c r="N1685" i="2" s="1"/>
  <c r="M1686" i="2"/>
  <c r="N1686" i="2" s="1" a="1"/>
  <c r="N1686" i="2" s="1"/>
  <c r="M1687" i="2"/>
  <c r="N1687" i="2" s="1" a="1"/>
  <c r="N1687" i="2" s="1"/>
  <c r="M1688" i="2"/>
  <c r="N1688" i="2" s="1" a="1"/>
  <c r="N1688" i="2" s="1"/>
  <c r="M1689" i="2"/>
  <c r="N1689" i="2" s="1" a="1"/>
  <c r="N1689" i="2" s="1"/>
  <c r="M1690" i="2"/>
  <c r="N1690" i="2" s="1" a="1"/>
  <c r="N1690" i="2" s="1"/>
  <c r="M1691" i="2"/>
  <c r="N1691" i="2" s="1" a="1"/>
  <c r="N1691" i="2" s="1"/>
  <c r="M1692" i="2"/>
  <c r="N1692" i="2" s="1" a="1"/>
  <c r="N1692" i="2" s="1"/>
  <c r="M1693" i="2"/>
  <c r="N1693" i="2" s="1" a="1"/>
  <c r="N1693" i="2" s="1"/>
  <c r="M1694" i="2"/>
  <c r="N1694" i="2" s="1" a="1"/>
  <c r="N1694" i="2" s="1"/>
  <c r="M1695" i="2"/>
  <c r="N1695" i="2" s="1" a="1"/>
  <c r="N1695" i="2" s="1"/>
  <c r="M1696" i="2"/>
  <c r="N1696" i="2" s="1" a="1"/>
  <c r="N1696" i="2" s="1"/>
  <c r="M1697" i="2"/>
  <c r="N1697" i="2" s="1" a="1"/>
  <c r="N1697" i="2" s="1"/>
  <c r="M1698" i="2"/>
  <c r="N1698" i="2" s="1" a="1"/>
  <c r="N1698" i="2" s="1"/>
  <c r="M1699" i="2"/>
  <c r="N1699" i="2" s="1" a="1"/>
  <c r="N1699" i="2" s="1"/>
  <c r="M1700" i="2"/>
  <c r="N1700" i="2" s="1" a="1"/>
  <c r="N1700" i="2" s="1"/>
  <c r="M1701" i="2"/>
  <c r="N1701" i="2" s="1" a="1"/>
  <c r="N1701" i="2" s="1"/>
  <c r="M1702" i="2"/>
  <c r="N1702" i="2" s="1" a="1"/>
  <c r="N1702" i="2" s="1"/>
  <c r="M1703" i="2"/>
  <c r="N1703" i="2" s="1" a="1"/>
  <c r="N1703" i="2" s="1"/>
  <c r="M1704" i="2"/>
  <c r="N1704" i="2" s="1" a="1"/>
  <c r="N1704" i="2" s="1"/>
  <c r="M1705" i="2"/>
  <c r="N1705" i="2" s="1" a="1"/>
  <c r="N1705" i="2" s="1"/>
  <c r="M1706" i="2"/>
  <c r="N1706" i="2" s="1" a="1"/>
  <c r="N1706" i="2" s="1"/>
  <c r="M1707" i="2"/>
  <c r="N1707" i="2" s="1" a="1"/>
  <c r="N1707" i="2" s="1"/>
  <c r="M1708" i="2"/>
  <c r="N1708" i="2" s="1" a="1"/>
  <c r="N1708" i="2" s="1"/>
  <c r="M1709" i="2"/>
  <c r="N1709" i="2" s="1" a="1"/>
  <c r="N1709" i="2" s="1"/>
  <c r="M1710" i="2"/>
  <c r="N1710" i="2" s="1" a="1"/>
  <c r="N1710" i="2" s="1"/>
  <c r="M1711" i="2"/>
  <c r="N1711" i="2" s="1" a="1"/>
  <c r="N1711" i="2" s="1"/>
  <c r="M1712" i="2"/>
  <c r="N1712" i="2" s="1" a="1"/>
  <c r="N1712" i="2" s="1"/>
  <c r="M1713" i="2"/>
  <c r="N1713" i="2" s="1" a="1"/>
  <c r="N1713" i="2" s="1"/>
  <c r="M1714" i="2"/>
  <c r="N1714" i="2" s="1" a="1"/>
  <c r="N1714" i="2" s="1"/>
  <c r="M1715" i="2"/>
  <c r="N1715" i="2" s="1" a="1"/>
  <c r="N1715" i="2" s="1"/>
  <c r="M1716" i="2"/>
  <c r="N1716" i="2" s="1" a="1"/>
  <c r="N1716" i="2" s="1"/>
  <c r="M1717" i="2"/>
  <c r="N1717" i="2" s="1" a="1"/>
  <c r="N1717" i="2" s="1"/>
  <c r="M1718" i="2"/>
  <c r="N1718" i="2" s="1" a="1"/>
  <c r="N1718" i="2" s="1"/>
  <c r="M1719" i="2"/>
  <c r="N1719" i="2" s="1" a="1"/>
  <c r="N1719" i="2" s="1"/>
  <c r="M1720" i="2"/>
  <c r="N1720" i="2" s="1" a="1"/>
  <c r="N1720" i="2" s="1"/>
  <c r="M1721" i="2"/>
  <c r="N1721" i="2" s="1" a="1"/>
  <c r="N1721" i="2" s="1"/>
  <c r="M1722" i="2"/>
  <c r="N1722" i="2" s="1" a="1"/>
  <c r="N1722" i="2" s="1"/>
  <c r="M1723" i="2"/>
  <c r="N1723" i="2" s="1" a="1"/>
  <c r="N1723" i="2" s="1"/>
  <c r="M1724" i="2"/>
  <c r="N1724" i="2" s="1" a="1"/>
  <c r="N1724" i="2" s="1"/>
  <c r="M1725" i="2"/>
  <c r="N1725" i="2" s="1" a="1"/>
  <c r="N1725" i="2" s="1"/>
  <c r="M1726" i="2"/>
  <c r="N1726" i="2" s="1" a="1"/>
  <c r="N1726" i="2" s="1"/>
  <c r="M1727" i="2"/>
  <c r="N1727" i="2" s="1" a="1"/>
  <c r="N1727" i="2" s="1"/>
  <c r="M1728" i="2"/>
  <c r="N1728" i="2" s="1" a="1"/>
  <c r="N1728" i="2" s="1"/>
  <c r="M1729" i="2"/>
  <c r="N1729" i="2" s="1" a="1"/>
  <c r="N1729" i="2" s="1"/>
  <c r="M1730" i="2"/>
  <c r="N1730" i="2" s="1" a="1"/>
  <c r="N1730" i="2" s="1"/>
  <c r="M1731" i="2"/>
  <c r="N1731" i="2" s="1" a="1"/>
  <c r="N1731" i="2" s="1"/>
  <c r="M1732" i="2"/>
  <c r="N1732" i="2" s="1" a="1"/>
  <c r="N1732" i="2" s="1"/>
  <c r="M1733" i="2"/>
  <c r="N1733" i="2" s="1" a="1"/>
  <c r="N1733" i="2" s="1"/>
  <c r="M1734" i="2"/>
  <c r="N1734" i="2" s="1" a="1"/>
  <c r="N1734" i="2" s="1"/>
  <c r="M1735" i="2"/>
  <c r="N1735" i="2" s="1" a="1"/>
  <c r="N1735" i="2" s="1"/>
  <c r="M1736" i="2"/>
  <c r="N1736" i="2" s="1" a="1"/>
  <c r="N1736" i="2" s="1"/>
  <c r="M1737" i="2"/>
  <c r="N1737" i="2" s="1" a="1"/>
  <c r="N1737" i="2" s="1"/>
  <c r="M1738" i="2"/>
  <c r="N1738" i="2" s="1" a="1"/>
  <c r="N1738" i="2" s="1"/>
  <c r="M1739" i="2"/>
  <c r="N1739" i="2" s="1" a="1"/>
  <c r="N1739" i="2" s="1"/>
  <c r="M1740" i="2"/>
  <c r="N1740" i="2" s="1" a="1"/>
  <c r="N1740" i="2" s="1"/>
  <c r="M1741" i="2"/>
  <c r="N1741" i="2" s="1" a="1"/>
  <c r="N1741" i="2" s="1"/>
  <c r="M1742" i="2"/>
  <c r="N1742" i="2" s="1" a="1"/>
  <c r="N1742" i="2" s="1"/>
  <c r="M1743" i="2"/>
  <c r="N1743" i="2" s="1" a="1"/>
  <c r="N1743" i="2" s="1"/>
  <c r="M1744" i="2"/>
  <c r="N1744" i="2" s="1" a="1"/>
  <c r="N1744" i="2" s="1"/>
  <c r="M1745" i="2"/>
  <c r="N1745" i="2" s="1" a="1"/>
  <c r="N1745" i="2" s="1"/>
  <c r="M1746" i="2"/>
  <c r="N1746" i="2" s="1" a="1"/>
  <c r="N1746" i="2" s="1"/>
  <c r="M1747" i="2"/>
  <c r="N1747" i="2" s="1" a="1"/>
  <c r="N1747" i="2" s="1"/>
  <c r="M1748" i="2"/>
  <c r="N1748" i="2" s="1" a="1"/>
  <c r="N1748" i="2" s="1"/>
  <c r="M1749" i="2"/>
  <c r="N1749" i="2" s="1" a="1"/>
  <c r="N1749" i="2" s="1"/>
  <c r="M1750" i="2"/>
  <c r="N1750" i="2" s="1" a="1"/>
  <c r="N1750" i="2" s="1"/>
  <c r="M1751" i="2"/>
  <c r="N1751" i="2" s="1" a="1"/>
  <c r="N1751" i="2" s="1"/>
  <c r="M1752" i="2"/>
  <c r="N1752" i="2" s="1" a="1"/>
  <c r="N1752" i="2" s="1"/>
  <c r="M1753" i="2"/>
  <c r="N1753" i="2" s="1" a="1"/>
  <c r="N1753" i="2" s="1"/>
  <c r="M1754" i="2"/>
  <c r="N1754" i="2" s="1" a="1"/>
  <c r="N1754" i="2" s="1"/>
  <c r="M1755" i="2"/>
  <c r="N1755" i="2" s="1" a="1"/>
  <c r="N1755" i="2" s="1"/>
  <c r="M1756" i="2"/>
  <c r="N1756" i="2" s="1" a="1"/>
  <c r="N1756" i="2" s="1"/>
  <c r="M1757" i="2"/>
  <c r="N1757" i="2" s="1" a="1"/>
  <c r="N1757" i="2" s="1"/>
  <c r="M1758" i="2"/>
  <c r="N1758" i="2" s="1" a="1"/>
  <c r="N1758" i="2" s="1"/>
  <c r="M1759" i="2"/>
  <c r="N1759" i="2" s="1" a="1"/>
  <c r="N1759" i="2" s="1"/>
  <c r="M1760" i="2"/>
  <c r="N1760" i="2" s="1" a="1"/>
  <c r="N1760" i="2" s="1"/>
  <c r="M1761" i="2"/>
  <c r="N1761" i="2" s="1" a="1"/>
  <c r="N1761" i="2" s="1"/>
  <c r="M1762" i="2"/>
  <c r="N1762" i="2" s="1" a="1"/>
  <c r="N1762" i="2" s="1"/>
  <c r="M1763" i="2"/>
  <c r="N1763" i="2" s="1" a="1"/>
  <c r="N1763" i="2" s="1"/>
  <c r="M1764" i="2"/>
  <c r="N1764" i="2" s="1" a="1"/>
  <c r="N1764" i="2" s="1"/>
  <c r="M1765" i="2"/>
  <c r="N1765" i="2" s="1" a="1"/>
  <c r="N1765" i="2" s="1"/>
  <c r="M1766" i="2"/>
  <c r="N1766" i="2" s="1" a="1"/>
  <c r="N1766" i="2" s="1"/>
  <c r="M1767" i="2"/>
  <c r="N1767" i="2" s="1" a="1"/>
  <c r="N1767" i="2" s="1"/>
  <c r="M1768" i="2"/>
  <c r="N1768" i="2" s="1" a="1"/>
  <c r="N1768" i="2" s="1"/>
  <c r="M1769" i="2"/>
  <c r="N1769" i="2" s="1" a="1"/>
  <c r="N1769" i="2" s="1"/>
  <c r="M1770" i="2"/>
  <c r="N1770" i="2" s="1" a="1"/>
  <c r="N1770" i="2" s="1"/>
  <c r="M1771" i="2"/>
  <c r="N1771" i="2" s="1" a="1"/>
  <c r="N1771" i="2" s="1"/>
  <c r="M1772" i="2"/>
  <c r="N1772" i="2" s="1" a="1"/>
  <c r="N1772" i="2" s="1"/>
  <c r="M1773" i="2"/>
  <c r="N1773" i="2" s="1" a="1"/>
  <c r="N1773" i="2" s="1"/>
  <c r="M1774" i="2"/>
  <c r="N1774" i="2" s="1" a="1"/>
  <c r="N1774" i="2" s="1"/>
  <c r="M1775" i="2"/>
  <c r="N1775" i="2" s="1" a="1"/>
  <c r="N1775" i="2" s="1"/>
  <c r="M1776" i="2"/>
  <c r="N1776" i="2" s="1" a="1"/>
  <c r="N1776" i="2" s="1"/>
  <c r="M1777" i="2"/>
  <c r="N1777" i="2" s="1" a="1"/>
  <c r="N1777" i="2" s="1"/>
  <c r="M1778" i="2"/>
  <c r="N1778" i="2" s="1" a="1"/>
  <c r="N1778" i="2" s="1"/>
  <c r="M1779" i="2"/>
  <c r="N1779" i="2" s="1" a="1"/>
  <c r="N1779" i="2" s="1"/>
  <c r="M1780" i="2"/>
  <c r="N1780" i="2" s="1" a="1"/>
  <c r="N1780" i="2" s="1"/>
  <c r="M1781" i="2"/>
  <c r="N1781" i="2" s="1" a="1"/>
  <c r="N1781" i="2" s="1"/>
  <c r="M1782" i="2"/>
  <c r="N1782" i="2" s="1" a="1"/>
  <c r="N1782" i="2" s="1"/>
  <c r="M1783" i="2"/>
  <c r="N1783" i="2" s="1" a="1"/>
  <c r="N1783" i="2" s="1"/>
  <c r="M1784" i="2"/>
  <c r="N1784" i="2" s="1" a="1"/>
  <c r="N1784" i="2" s="1"/>
  <c r="M1785" i="2"/>
  <c r="N1785" i="2" s="1" a="1"/>
  <c r="N1785" i="2" s="1"/>
  <c r="M1786" i="2"/>
  <c r="N1786" i="2" s="1" a="1"/>
  <c r="N1786" i="2" s="1"/>
  <c r="M1787" i="2"/>
  <c r="N1787" i="2" s="1" a="1"/>
  <c r="N1787" i="2" s="1"/>
  <c r="M1788" i="2"/>
  <c r="N1788" i="2" s="1" a="1"/>
  <c r="N1788" i="2" s="1"/>
  <c r="M1789" i="2"/>
  <c r="N1789" i="2" s="1" a="1"/>
  <c r="N1789" i="2" s="1"/>
  <c r="M1790" i="2"/>
  <c r="N1790" i="2" s="1" a="1"/>
  <c r="N1790" i="2" s="1"/>
  <c r="M1791" i="2"/>
  <c r="N1791" i="2" s="1" a="1"/>
  <c r="N1791" i="2" s="1"/>
  <c r="M1792" i="2"/>
  <c r="N1792" i="2" s="1" a="1"/>
  <c r="N1792" i="2" s="1"/>
  <c r="M1793" i="2"/>
  <c r="N1793" i="2" s="1" a="1"/>
  <c r="N1793" i="2" s="1"/>
  <c r="M1794" i="2"/>
  <c r="N1794" i="2" s="1" a="1"/>
  <c r="N1794" i="2" s="1"/>
  <c r="M1795" i="2"/>
  <c r="N1795" i="2" s="1" a="1"/>
  <c r="N1795" i="2" s="1"/>
  <c r="M1796" i="2"/>
  <c r="N1796" i="2" s="1" a="1"/>
  <c r="N1796" i="2" s="1"/>
  <c r="M1797" i="2"/>
  <c r="N1797" i="2" s="1" a="1"/>
  <c r="N1797" i="2" s="1"/>
  <c r="M1798" i="2"/>
  <c r="N1798" i="2" s="1" a="1"/>
  <c r="N1798" i="2" s="1"/>
  <c r="M1799" i="2"/>
  <c r="N1799" i="2" s="1" a="1"/>
  <c r="N1799" i="2" s="1"/>
  <c r="M1800" i="2"/>
  <c r="N1800" i="2" s="1" a="1"/>
  <c r="N1800" i="2" s="1"/>
  <c r="M1801" i="2"/>
  <c r="N1801" i="2" s="1" a="1"/>
  <c r="N1801" i="2" s="1"/>
  <c r="M1802" i="2"/>
  <c r="N1802" i="2" s="1" a="1"/>
  <c r="N1802" i="2" s="1"/>
  <c r="M1803" i="2"/>
  <c r="N1803" i="2" s="1" a="1"/>
  <c r="N1803" i="2" s="1"/>
  <c r="M1804" i="2"/>
  <c r="N1804" i="2" s="1" a="1"/>
  <c r="N1804" i="2" s="1"/>
  <c r="M1805" i="2"/>
  <c r="N1805" i="2" s="1" a="1"/>
  <c r="N1805" i="2" s="1"/>
  <c r="M1806" i="2"/>
  <c r="N1806" i="2" s="1" a="1"/>
  <c r="N1806" i="2" s="1"/>
  <c r="M1807" i="2"/>
  <c r="N1807" i="2" s="1" a="1"/>
  <c r="N1807" i="2" s="1"/>
  <c r="M1808" i="2"/>
  <c r="N1808" i="2" s="1" a="1"/>
  <c r="N1808" i="2" s="1"/>
  <c r="M1809" i="2"/>
  <c r="N1809" i="2" s="1" a="1"/>
  <c r="N1809" i="2" s="1"/>
  <c r="M1810" i="2"/>
  <c r="N1810" i="2" s="1" a="1"/>
  <c r="N1810" i="2" s="1"/>
  <c r="M1811" i="2"/>
  <c r="N1811" i="2" s="1" a="1"/>
  <c r="N1811" i="2" s="1"/>
  <c r="M1812" i="2"/>
  <c r="N1812" i="2" s="1" a="1"/>
  <c r="N1812" i="2" s="1"/>
  <c r="M1813" i="2"/>
  <c r="N1813" i="2" s="1" a="1"/>
  <c r="N1813" i="2" s="1"/>
  <c r="M1814" i="2"/>
  <c r="N1814" i="2" s="1" a="1"/>
  <c r="N1814" i="2" s="1"/>
  <c r="M1815" i="2"/>
  <c r="N1815" i="2" s="1" a="1"/>
  <c r="N1815" i="2" s="1"/>
  <c r="M1816" i="2"/>
  <c r="N1816" i="2" s="1" a="1"/>
  <c r="N1816" i="2" s="1"/>
  <c r="M1817" i="2"/>
  <c r="N1817" i="2" s="1" a="1"/>
  <c r="N1817" i="2" s="1"/>
  <c r="M1818" i="2"/>
  <c r="N1818" i="2" s="1" a="1"/>
  <c r="N1818" i="2" s="1"/>
  <c r="M1819" i="2"/>
  <c r="N1819" i="2" s="1" a="1"/>
  <c r="N1819" i="2" s="1"/>
  <c r="M1820" i="2"/>
  <c r="N1820" i="2" s="1" a="1"/>
  <c r="N1820" i="2" s="1"/>
  <c r="M1821" i="2"/>
  <c r="N1821" i="2" s="1" a="1"/>
  <c r="N1821" i="2" s="1"/>
  <c r="M1822" i="2"/>
  <c r="N1822" i="2" s="1" a="1"/>
  <c r="N1822" i="2" s="1"/>
  <c r="M1823" i="2"/>
  <c r="N1823" i="2" s="1" a="1"/>
  <c r="N1823" i="2" s="1"/>
  <c r="M1824" i="2"/>
  <c r="N1824" i="2" s="1" a="1"/>
  <c r="N1824" i="2" s="1"/>
  <c r="M1825" i="2"/>
  <c r="N1825" i="2" s="1" a="1"/>
  <c r="N1825" i="2" s="1"/>
  <c r="M1826" i="2"/>
  <c r="N1826" i="2" s="1" a="1"/>
  <c r="N1826" i="2" s="1"/>
  <c r="M1827" i="2"/>
  <c r="N1827" i="2" s="1" a="1"/>
  <c r="N1827" i="2" s="1"/>
  <c r="M1828" i="2"/>
  <c r="N1828" i="2" s="1" a="1"/>
  <c r="N1828" i="2" s="1"/>
  <c r="M1829" i="2"/>
  <c r="N1829" i="2" s="1" a="1"/>
  <c r="N1829" i="2" s="1"/>
  <c r="M1830" i="2"/>
  <c r="N1830" i="2" s="1" a="1"/>
  <c r="N1830" i="2" s="1"/>
  <c r="M1831" i="2"/>
  <c r="N1831" i="2" s="1" a="1"/>
  <c r="N1831" i="2" s="1"/>
  <c r="M1832" i="2"/>
  <c r="N1832" i="2" s="1" a="1"/>
  <c r="N1832" i="2" s="1"/>
  <c r="M1833" i="2"/>
  <c r="N1833" i="2" s="1" a="1"/>
  <c r="N1833" i="2" s="1"/>
  <c r="M1834" i="2"/>
  <c r="N1834" i="2" s="1" a="1"/>
  <c r="N1834" i="2" s="1"/>
  <c r="M1835" i="2"/>
  <c r="N1835" i="2" s="1" a="1"/>
  <c r="N1835" i="2" s="1"/>
  <c r="M1836" i="2"/>
  <c r="N1836" i="2" s="1" a="1"/>
  <c r="N1836" i="2" s="1"/>
  <c r="M1837" i="2"/>
  <c r="N1837" i="2" s="1" a="1"/>
  <c r="N1837" i="2" s="1"/>
  <c r="M1838" i="2"/>
  <c r="N1838" i="2" s="1" a="1"/>
  <c r="N1838" i="2" s="1"/>
  <c r="M1839" i="2"/>
  <c r="N1839" i="2" s="1" a="1"/>
  <c r="N1839" i="2" s="1"/>
  <c r="M1840" i="2"/>
  <c r="N1840" i="2" s="1" a="1"/>
  <c r="N1840" i="2" s="1"/>
  <c r="M1841" i="2"/>
  <c r="N1841" i="2" s="1" a="1"/>
  <c r="N1841" i="2" s="1"/>
  <c r="M1842" i="2"/>
  <c r="N1842" i="2" s="1" a="1"/>
  <c r="N1842" i="2" s="1"/>
  <c r="M1843" i="2"/>
  <c r="N1843" i="2" s="1" a="1"/>
  <c r="N1843" i="2" s="1"/>
  <c r="M1844" i="2"/>
  <c r="N1844" i="2" s="1" a="1"/>
  <c r="N1844" i="2" s="1"/>
  <c r="M1845" i="2"/>
  <c r="N1845" i="2" s="1" a="1"/>
  <c r="N1845" i="2" s="1"/>
  <c r="M1846" i="2"/>
  <c r="N1846" i="2" s="1" a="1"/>
  <c r="N1846" i="2" s="1"/>
  <c r="M1847" i="2"/>
  <c r="N1847" i="2" s="1" a="1"/>
  <c r="N1847" i="2" s="1"/>
  <c r="M1848" i="2"/>
  <c r="N1848" i="2" s="1" a="1"/>
  <c r="N1848" i="2" s="1"/>
  <c r="M1849" i="2"/>
  <c r="N1849" i="2" s="1" a="1"/>
  <c r="N1849" i="2" s="1"/>
  <c r="M1850" i="2"/>
  <c r="N1850" i="2" s="1" a="1"/>
  <c r="N1850" i="2" s="1"/>
  <c r="M1851" i="2"/>
  <c r="N1851" i="2" s="1" a="1"/>
  <c r="N1851" i="2" s="1"/>
  <c r="M1852" i="2"/>
  <c r="N1852" i="2" s="1" a="1"/>
  <c r="N1852" i="2" s="1"/>
  <c r="M1853" i="2"/>
  <c r="N1853" i="2" s="1" a="1"/>
  <c r="N1853" i="2" s="1"/>
  <c r="M1854" i="2"/>
  <c r="N1854" i="2" s="1" a="1"/>
  <c r="N1854" i="2" s="1"/>
  <c r="M1855" i="2"/>
  <c r="N1855" i="2" s="1" a="1"/>
  <c r="N1855" i="2" s="1"/>
  <c r="M1856" i="2"/>
  <c r="N1856" i="2" s="1" a="1"/>
  <c r="N1856" i="2" s="1"/>
  <c r="M1857" i="2"/>
  <c r="N1857" i="2" s="1" a="1"/>
  <c r="N1857" i="2" s="1"/>
  <c r="M1858" i="2"/>
  <c r="N1858" i="2" s="1" a="1"/>
  <c r="N1858" i="2" s="1"/>
  <c r="M1859" i="2"/>
  <c r="N1859" i="2" s="1" a="1"/>
  <c r="N1859" i="2" s="1"/>
  <c r="M1860" i="2"/>
  <c r="N1860" i="2" s="1" a="1"/>
  <c r="N1860" i="2" s="1"/>
  <c r="M1861" i="2"/>
  <c r="N1861" i="2" s="1" a="1"/>
  <c r="N1861" i="2" s="1"/>
  <c r="M1862" i="2"/>
  <c r="N1862" i="2" s="1" a="1"/>
  <c r="N1862" i="2" s="1"/>
  <c r="M1863" i="2"/>
  <c r="N1863" i="2" s="1" a="1"/>
  <c r="N1863" i="2" s="1"/>
  <c r="M1864" i="2"/>
  <c r="N1864" i="2" s="1" a="1"/>
  <c r="N1864" i="2" s="1"/>
  <c r="M1865" i="2"/>
  <c r="N1865" i="2" s="1" a="1"/>
  <c r="N1865" i="2" s="1"/>
  <c r="M1866" i="2"/>
  <c r="N1866" i="2" s="1" a="1"/>
  <c r="N1866" i="2" s="1"/>
  <c r="M1867" i="2"/>
  <c r="N1867" i="2" s="1" a="1"/>
  <c r="N1867" i="2" s="1"/>
  <c r="M1868" i="2"/>
  <c r="N1868" i="2" s="1" a="1"/>
  <c r="N1868" i="2" s="1"/>
  <c r="M1869" i="2"/>
  <c r="N1869" i="2" s="1" a="1"/>
  <c r="N1869" i="2" s="1"/>
  <c r="M1870" i="2"/>
  <c r="N1870" i="2" s="1" a="1"/>
  <c r="N1870" i="2" s="1"/>
  <c r="M1871" i="2"/>
  <c r="N1871" i="2" s="1" a="1"/>
  <c r="N1871" i="2" s="1"/>
  <c r="M1872" i="2"/>
  <c r="N1872" i="2" s="1" a="1"/>
  <c r="N1872" i="2" s="1"/>
  <c r="M1873" i="2"/>
  <c r="N1873" i="2" s="1" a="1"/>
  <c r="N1873" i="2" s="1"/>
  <c r="M1874" i="2"/>
  <c r="N1874" i="2" s="1" a="1"/>
  <c r="N1874" i="2" s="1"/>
  <c r="M1875" i="2"/>
  <c r="N1875" i="2" s="1" a="1"/>
  <c r="N1875" i="2" s="1"/>
  <c r="M1876" i="2"/>
  <c r="N1876" i="2" s="1" a="1"/>
  <c r="N1876" i="2" s="1"/>
  <c r="M1877" i="2"/>
  <c r="N1877" i="2" s="1" a="1"/>
  <c r="N1877" i="2" s="1"/>
  <c r="M1878" i="2"/>
  <c r="N1878" i="2" s="1" a="1"/>
  <c r="N1878" i="2" s="1"/>
  <c r="M1879" i="2"/>
  <c r="N1879" i="2" s="1" a="1"/>
  <c r="N1879" i="2" s="1"/>
  <c r="M1880" i="2"/>
  <c r="N1880" i="2" s="1" a="1"/>
  <c r="N1880" i="2" s="1"/>
  <c r="M1881" i="2"/>
  <c r="N1881" i="2" s="1" a="1"/>
  <c r="N1881" i="2" s="1"/>
  <c r="M1882" i="2"/>
  <c r="N1882" i="2" s="1" a="1"/>
  <c r="N1882" i="2" s="1"/>
  <c r="M1883" i="2"/>
  <c r="N1883" i="2" s="1" a="1"/>
  <c r="N1883" i="2" s="1"/>
  <c r="M1884" i="2"/>
  <c r="N1884" i="2" s="1" a="1"/>
  <c r="N1884" i="2" s="1"/>
  <c r="M1885" i="2"/>
  <c r="N1885" i="2" s="1" a="1"/>
  <c r="N1885" i="2" s="1"/>
  <c r="M1886" i="2"/>
  <c r="N1886" i="2" s="1" a="1"/>
  <c r="N1886" i="2" s="1"/>
  <c r="M1887" i="2"/>
  <c r="N1887" i="2" s="1" a="1"/>
  <c r="N1887" i="2" s="1"/>
  <c r="M1888" i="2"/>
  <c r="N1888" i="2" s="1" a="1"/>
  <c r="N1888" i="2" s="1"/>
  <c r="M1889" i="2"/>
  <c r="N1889" i="2" s="1" a="1"/>
  <c r="N1889" i="2" s="1"/>
  <c r="M1890" i="2"/>
  <c r="N1890" i="2" s="1" a="1"/>
  <c r="N1890" i="2" s="1"/>
  <c r="M1891" i="2"/>
  <c r="N1891" i="2" s="1" a="1"/>
  <c r="N1891" i="2" s="1"/>
  <c r="M1892" i="2"/>
  <c r="N1892" i="2" s="1" a="1"/>
  <c r="N1892" i="2" s="1"/>
  <c r="M1893" i="2"/>
  <c r="N1893" i="2" s="1" a="1"/>
  <c r="N1893" i="2" s="1"/>
  <c r="M1894" i="2"/>
  <c r="N1894" i="2" s="1" a="1"/>
  <c r="N1894" i="2" s="1"/>
  <c r="M1895" i="2"/>
  <c r="N1895" i="2" s="1" a="1"/>
  <c r="N1895" i="2" s="1"/>
  <c r="M1896" i="2"/>
  <c r="N1896" i="2" s="1" a="1"/>
  <c r="N1896" i="2" s="1"/>
  <c r="M1897" i="2"/>
  <c r="N1897" i="2" s="1" a="1"/>
  <c r="N1897" i="2" s="1"/>
  <c r="M1898" i="2"/>
  <c r="N1898" i="2" s="1" a="1"/>
  <c r="N1898" i="2" s="1"/>
  <c r="M1899" i="2"/>
  <c r="N1899" i="2" s="1" a="1"/>
  <c r="N1899" i="2" s="1"/>
  <c r="M1900" i="2"/>
  <c r="N1900" i="2" s="1" a="1"/>
  <c r="N1900" i="2" s="1"/>
  <c r="M1901" i="2"/>
  <c r="N1901" i="2" s="1" a="1"/>
  <c r="N1901" i="2" s="1"/>
  <c r="M1902" i="2"/>
  <c r="N1902" i="2" s="1" a="1"/>
  <c r="N1902" i="2" s="1"/>
  <c r="M1903" i="2"/>
  <c r="N1903" i="2" s="1" a="1"/>
  <c r="N1903" i="2" s="1"/>
  <c r="M1904" i="2"/>
  <c r="N1904" i="2" s="1" a="1"/>
  <c r="N1904" i="2" s="1"/>
  <c r="M1905" i="2"/>
  <c r="N1905" i="2" s="1" a="1"/>
  <c r="N1905" i="2" s="1"/>
  <c r="M1906" i="2"/>
  <c r="N1906" i="2" s="1" a="1"/>
  <c r="N1906" i="2" s="1"/>
  <c r="M1907" i="2"/>
  <c r="N1907" i="2" s="1" a="1"/>
  <c r="N1907" i="2" s="1"/>
  <c r="M1908" i="2"/>
  <c r="N1908" i="2" s="1" a="1"/>
  <c r="N1908" i="2" s="1"/>
  <c r="M1909" i="2"/>
  <c r="N1909" i="2" s="1" a="1"/>
  <c r="N1909" i="2" s="1"/>
  <c r="M1910" i="2"/>
  <c r="N1910" i="2" s="1" a="1"/>
  <c r="N1910" i="2" s="1"/>
  <c r="M1911" i="2"/>
  <c r="N1911" i="2" s="1" a="1"/>
  <c r="N1911" i="2" s="1"/>
  <c r="M1912" i="2"/>
  <c r="N1912" i="2" s="1" a="1"/>
  <c r="N1912" i="2" s="1"/>
  <c r="M1913" i="2"/>
  <c r="N1913" i="2" s="1" a="1"/>
  <c r="N1913" i="2" s="1"/>
  <c r="M1914" i="2"/>
  <c r="N1914" i="2" s="1" a="1"/>
  <c r="N1914" i="2" s="1"/>
  <c r="M1915" i="2"/>
  <c r="N1915" i="2" s="1" a="1"/>
  <c r="N1915" i="2" s="1"/>
  <c r="M1916" i="2"/>
  <c r="N1916" i="2" s="1" a="1"/>
  <c r="N1916" i="2" s="1"/>
  <c r="M1917" i="2"/>
  <c r="N1917" i="2" s="1" a="1"/>
  <c r="N1917" i="2" s="1"/>
  <c r="M1918" i="2"/>
  <c r="N1918" i="2" s="1" a="1"/>
  <c r="N1918" i="2" s="1"/>
  <c r="M1919" i="2"/>
  <c r="N1919" i="2" s="1" a="1"/>
  <c r="N1919" i="2" s="1"/>
  <c r="M1920" i="2"/>
  <c r="N1920" i="2" s="1" a="1"/>
  <c r="N1920" i="2" s="1"/>
  <c r="M1921" i="2"/>
  <c r="N1921" i="2" s="1" a="1"/>
  <c r="N1921" i="2" s="1"/>
  <c r="M1922" i="2"/>
  <c r="N1922" i="2" s="1" a="1"/>
  <c r="N1922" i="2" s="1"/>
  <c r="M1923" i="2"/>
  <c r="N1923" i="2" s="1" a="1"/>
  <c r="N1923" i="2" s="1"/>
  <c r="M1924" i="2"/>
  <c r="N1924" i="2" s="1" a="1"/>
  <c r="N1924" i="2" s="1"/>
  <c r="M1925" i="2"/>
  <c r="N1925" i="2" s="1" a="1"/>
  <c r="N1925" i="2" s="1"/>
  <c r="M1926" i="2"/>
  <c r="N1926" i="2" s="1" a="1"/>
  <c r="N1926" i="2" s="1"/>
  <c r="M1927" i="2"/>
  <c r="N1927" i="2" s="1" a="1"/>
  <c r="N1927" i="2" s="1"/>
  <c r="M1928" i="2"/>
  <c r="N1928" i="2" s="1" a="1"/>
  <c r="N1928" i="2" s="1"/>
  <c r="M1929" i="2"/>
  <c r="N1929" i="2" s="1" a="1"/>
  <c r="N1929" i="2" s="1"/>
  <c r="M1930" i="2"/>
  <c r="N1930" i="2" s="1" a="1"/>
  <c r="N1930" i="2" s="1"/>
  <c r="M1931" i="2"/>
  <c r="N1931" i="2" s="1" a="1"/>
  <c r="N1931" i="2" s="1"/>
  <c r="M1932" i="2"/>
  <c r="N1932" i="2" s="1" a="1"/>
  <c r="N1932" i="2" s="1"/>
  <c r="M1933" i="2"/>
  <c r="N1933" i="2" s="1" a="1"/>
  <c r="N1933" i="2" s="1"/>
  <c r="M1934" i="2"/>
  <c r="N1934" i="2" s="1" a="1"/>
  <c r="N1934" i="2" s="1"/>
  <c r="M1935" i="2"/>
  <c r="N1935" i="2" s="1" a="1"/>
  <c r="N1935" i="2" s="1"/>
  <c r="M1936" i="2"/>
  <c r="N1936" i="2" s="1" a="1"/>
  <c r="N1936" i="2" s="1"/>
  <c r="M1937" i="2"/>
  <c r="N1937" i="2" s="1" a="1"/>
  <c r="N1937" i="2" s="1"/>
  <c r="M1938" i="2"/>
  <c r="N1938" i="2" s="1" a="1"/>
  <c r="N1938" i="2" s="1"/>
  <c r="M1939" i="2"/>
  <c r="N1939" i="2" s="1" a="1"/>
  <c r="N1939" i="2" s="1"/>
  <c r="M1940" i="2"/>
  <c r="N1940" i="2" s="1" a="1"/>
  <c r="N1940" i="2" s="1"/>
  <c r="M1941" i="2"/>
  <c r="N1941" i="2" s="1" a="1"/>
  <c r="N1941" i="2" s="1"/>
  <c r="M1942" i="2"/>
  <c r="N1942" i="2" s="1" a="1"/>
  <c r="N1942" i="2" s="1"/>
  <c r="M1943" i="2"/>
  <c r="N1943" i="2" s="1" a="1"/>
  <c r="N1943" i="2" s="1"/>
  <c r="M1944" i="2"/>
  <c r="N1944" i="2" s="1" a="1"/>
  <c r="N1944" i="2" s="1"/>
  <c r="M1945" i="2"/>
  <c r="N1945" i="2" s="1" a="1"/>
  <c r="N1945" i="2" s="1"/>
  <c r="M1946" i="2"/>
  <c r="N1946" i="2" s="1" a="1"/>
  <c r="N1946" i="2" s="1"/>
  <c r="M1947" i="2"/>
  <c r="N1947" i="2" s="1" a="1"/>
  <c r="N1947" i="2" s="1"/>
  <c r="M1948" i="2"/>
  <c r="N1948" i="2" s="1" a="1"/>
  <c r="N1948" i="2" s="1"/>
  <c r="M1949" i="2"/>
  <c r="N1949" i="2" s="1" a="1"/>
  <c r="N1949" i="2" s="1"/>
  <c r="M1950" i="2"/>
  <c r="N1950" i="2" s="1" a="1"/>
  <c r="N1950" i="2" s="1"/>
  <c r="M1951" i="2"/>
  <c r="N1951" i="2" s="1" a="1"/>
  <c r="N1951" i="2" s="1"/>
  <c r="M1952" i="2"/>
  <c r="N1952" i="2" s="1" a="1"/>
  <c r="N1952" i="2" s="1"/>
  <c r="M1953" i="2"/>
  <c r="N1953" i="2" s="1" a="1"/>
  <c r="N1953" i="2" s="1"/>
  <c r="M1954" i="2"/>
  <c r="N1954" i="2" s="1" a="1"/>
  <c r="N1954" i="2" s="1"/>
  <c r="M1955" i="2"/>
  <c r="N1955" i="2" s="1" a="1"/>
  <c r="N1955" i="2" s="1"/>
  <c r="M1956" i="2"/>
  <c r="N1956" i="2" s="1" a="1"/>
  <c r="N1956" i="2" s="1"/>
  <c r="M1957" i="2"/>
  <c r="N1957" i="2" s="1" a="1"/>
  <c r="N1957" i="2" s="1"/>
  <c r="M1958" i="2"/>
  <c r="N1958" i="2" s="1" a="1"/>
  <c r="N1958" i="2" s="1"/>
  <c r="M1959" i="2"/>
  <c r="N1959" i="2" s="1" a="1"/>
  <c r="N1959" i="2" s="1"/>
  <c r="M1960" i="2"/>
  <c r="N1960" i="2" s="1" a="1"/>
  <c r="N1960" i="2" s="1"/>
  <c r="M1961" i="2"/>
  <c r="N1961" i="2" s="1" a="1"/>
  <c r="N1961" i="2" s="1"/>
  <c r="M1962" i="2"/>
  <c r="N1962" i="2" s="1" a="1"/>
  <c r="N1962" i="2" s="1"/>
  <c r="M1963" i="2"/>
  <c r="N1963" i="2" s="1" a="1"/>
  <c r="N1963" i="2" s="1"/>
  <c r="M1964" i="2"/>
  <c r="N1964" i="2" s="1" a="1"/>
  <c r="N1964" i="2" s="1"/>
  <c r="M1965" i="2"/>
  <c r="N1965" i="2" s="1" a="1"/>
  <c r="N1965" i="2" s="1"/>
  <c r="M1966" i="2"/>
  <c r="N1966" i="2" s="1" a="1"/>
  <c r="N1966" i="2" s="1"/>
  <c r="M1967" i="2"/>
  <c r="N1967" i="2" s="1" a="1"/>
  <c r="N1967" i="2" s="1"/>
  <c r="M1968" i="2"/>
  <c r="N1968" i="2" s="1" a="1"/>
  <c r="N1968" i="2" s="1"/>
  <c r="M1969" i="2"/>
  <c r="N1969" i="2" s="1" a="1"/>
  <c r="N1969" i="2" s="1"/>
  <c r="M1970" i="2"/>
  <c r="N1970" i="2" s="1" a="1"/>
  <c r="N1970" i="2" s="1"/>
  <c r="M1971" i="2"/>
  <c r="N1971" i="2" s="1" a="1"/>
  <c r="N1971" i="2" s="1"/>
  <c r="M1972" i="2"/>
  <c r="N1972" i="2" s="1" a="1"/>
  <c r="N1972" i="2" s="1"/>
  <c r="M1973" i="2"/>
  <c r="N1973" i="2" s="1" a="1"/>
  <c r="N1973" i="2" s="1"/>
  <c r="M1974" i="2"/>
  <c r="N1974" i="2" s="1" a="1"/>
  <c r="N1974" i="2" s="1"/>
  <c r="M1975" i="2"/>
  <c r="N1975" i="2" s="1" a="1"/>
  <c r="N1975" i="2" s="1"/>
  <c r="M1976" i="2"/>
  <c r="N1976" i="2" s="1" a="1"/>
  <c r="N1976" i="2" s="1"/>
  <c r="M1977" i="2"/>
  <c r="N1977" i="2" s="1" a="1"/>
  <c r="N1977" i="2" s="1"/>
  <c r="M1978" i="2"/>
  <c r="N1978" i="2" s="1" a="1"/>
  <c r="N1978" i="2" s="1"/>
  <c r="M1979" i="2"/>
  <c r="N1979" i="2" s="1" a="1"/>
  <c r="N1979" i="2" s="1"/>
  <c r="M1980" i="2"/>
  <c r="N1980" i="2" s="1" a="1"/>
  <c r="N1980" i="2" s="1"/>
  <c r="M1981" i="2"/>
  <c r="N1981" i="2" s="1" a="1"/>
  <c r="N1981" i="2" s="1"/>
  <c r="M1982" i="2"/>
  <c r="N1982" i="2" s="1" a="1"/>
  <c r="N1982" i="2" s="1"/>
  <c r="M1983" i="2"/>
  <c r="N1983" i="2" s="1" a="1"/>
  <c r="N1983" i="2" s="1"/>
  <c r="M1984" i="2"/>
  <c r="N1984" i="2" s="1" a="1"/>
  <c r="N1984" i="2" s="1"/>
  <c r="M1985" i="2"/>
  <c r="N1985" i="2" s="1" a="1"/>
  <c r="N1985" i="2" s="1"/>
  <c r="M1986" i="2"/>
  <c r="N1986" i="2" s="1" a="1"/>
  <c r="N1986" i="2" s="1"/>
  <c r="M1987" i="2"/>
  <c r="N1987" i="2" s="1" a="1"/>
  <c r="N1987" i="2" s="1"/>
  <c r="M1988" i="2"/>
  <c r="N1988" i="2" s="1" a="1"/>
  <c r="N1988" i="2" s="1"/>
  <c r="M1989" i="2"/>
  <c r="N1989" i="2" s="1" a="1"/>
  <c r="N1989" i="2" s="1"/>
  <c r="M1990" i="2"/>
  <c r="N1990" i="2" s="1" a="1"/>
  <c r="N1990" i="2" s="1"/>
  <c r="M1991" i="2"/>
  <c r="N1991" i="2" s="1" a="1"/>
  <c r="N1991" i="2" s="1"/>
  <c r="M1992" i="2"/>
  <c r="N1992" i="2" s="1" a="1"/>
  <c r="N1992" i="2" s="1"/>
  <c r="M1993" i="2"/>
  <c r="N1993" i="2" s="1" a="1"/>
  <c r="N1993" i="2" s="1"/>
  <c r="M1994" i="2"/>
  <c r="N1994" i="2" s="1" a="1"/>
  <c r="N1994" i="2" s="1"/>
  <c r="M1995" i="2"/>
  <c r="N1995" i="2" s="1" a="1"/>
  <c r="N1995" i="2" s="1"/>
  <c r="M1996" i="2"/>
  <c r="N1996" i="2" s="1" a="1"/>
  <c r="N1996" i="2" s="1"/>
  <c r="M1997" i="2"/>
  <c r="N1997" i="2" s="1" a="1"/>
  <c r="N1997" i="2" s="1"/>
  <c r="M1998" i="2"/>
  <c r="N1998" i="2" s="1" a="1"/>
  <c r="N1998" i="2" s="1"/>
  <c r="M1999" i="2"/>
  <c r="N1999" i="2" s="1" a="1"/>
  <c r="N1999" i="2" s="1"/>
  <c r="M2000" i="2"/>
  <c r="N2000" i="2" s="1" a="1"/>
  <c r="N2000" i="2" s="1"/>
  <c r="M2001" i="2"/>
  <c r="N2001" i="2" s="1" a="1"/>
  <c r="N2001" i="2" s="1"/>
  <c r="M2002" i="2"/>
  <c r="N2002" i="2" s="1" a="1"/>
  <c r="N2002" i="2" s="1"/>
  <c r="M2003" i="2"/>
  <c r="N2003" i="2" s="1" a="1"/>
  <c r="N2003" i="2" s="1"/>
  <c r="M2004" i="2"/>
  <c r="N2004" i="2" s="1" a="1"/>
  <c r="N2004" i="2" s="1"/>
  <c r="M2005" i="2"/>
  <c r="N2005" i="2" s="1" a="1"/>
  <c r="N2005" i="2" s="1"/>
  <c r="M2006" i="2"/>
  <c r="N2006" i="2" s="1" a="1"/>
  <c r="N2006" i="2" s="1"/>
  <c r="M2007" i="2"/>
  <c r="N2007" i="2" s="1" a="1"/>
  <c r="N2007" i="2" s="1"/>
  <c r="M2008" i="2"/>
  <c r="N2008" i="2" s="1" a="1"/>
  <c r="N2008" i="2" s="1"/>
  <c r="M2009" i="2"/>
  <c r="N2009" i="2" s="1" a="1"/>
  <c r="N2009" i="2" s="1"/>
  <c r="M2010" i="2"/>
  <c r="N2010" i="2" s="1" a="1"/>
  <c r="N2010" i="2" s="1"/>
  <c r="M2011" i="2"/>
  <c r="N2011" i="2" s="1" a="1"/>
  <c r="N2011" i="2" s="1"/>
  <c r="M2012" i="2"/>
  <c r="N2012" i="2" s="1" a="1"/>
  <c r="N2012" i="2" s="1"/>
  <c r="M2013" i="2"/>
  <c r="N2013" i="2" s="1" a="1"/>
  <c r="N2013" i="2" s="1"/>
  <c r="M2014" i="2"/>
  <c r="N2014" i="2" s="1" a="1"/>
  <c r="N2014" i="2" s="1"/>
  <c r="M2015" i="2"/>
  <c r="N2015" i="2" s="1" a="1"/>
  <c r="N2015" i="2" s="1"/>
  <c r="M2016" i="2"/>
  <c r="N2016" i="2" s="1" a="1"/>
  <c r="N2016" i="2" s="1"/>
  <c r="M2017" i="2"/>
  <c r="N2017" i="2" s="1" a="1"/>
  <c r="N2017" i="2" s="1"/>
  <c r="M2018" i="2"/>
  <c r="N2018" i="2" s="1" a="1"/>
  <c r="N2018" i="2" s="1"/>
  <c r="M2019" i="2"/>
  <c r="N2019" i="2" s="1" a="1"/>
  <c r="N2019" i="2" s="1"/>
  <c r="M2020" i="2"/>
  <c r="N2020" i="2" s="1" a="1"/>
  <c r="N2020" i="2" s="1"/>
  <c r="M2021" i="2"/>
  <c r="N2021" i="2" s="1" a="1"/>
  <c r="N2021" i="2" s="1"/>
  <c r="M2022" i="2"/>
  <c r="N2022" i="2" s="1" a="1"/>
  <c r="N2022" i="2" s="1"/>
  <c r="M2023" i="2"/>
  <c r="N2023" i="2" s="1" a="1"/>
  <c r="N2023" i="2" s="1"/>
  <c r="M2024" i="2"/>
  <c r="N2024" i="2" s="1" a="1"/>
  <c r="N2024" i="2" s="1"/>
  <c r="M2025" i="2"/>
  <c r="N2025" i="2" s="1" a="1"/>
  <c r="N2025" i="2" s="1"/>
  <c r="M2026" i="2"/>
  <c r="N2026" i="2" s="1" a="1"/>
  <c r="N2026" i="2" s="1"/>
  <c r="M2027" i="2"/>
  <c r="N2027" i="2" s="1" a="1"/>
  <c r="N2027" i="2" s="1"/>
  <c r="M2028" i="2"/>
  <c r="N2028" i="2" s="1" a="1"/>
  <c r="N2028" i="2" s="1"/>
  <c r="M2029" i="2"/>
  <c r="N2029" i="2" s="1" a="1"/>
  <c r="N2029" i="2" s="1"/>
  <c r="M2030" i="2"/>
  <c r="N2030" i="2" s="1" a="1"/>
  <c r="N2030" i="2" s="1"/>
  <c r="M2031" i="2"/>
  <c r="N2031" i="2" s="1" a="1"/>
  <c r="N2031" i="2" s="1"/>
  <c r="M2032" i="2"/>
  <c r="N2032" i="2" s="1" a="1"/>
  <c r="N2032" i="2" s="1"/>
  <c r="M2033" i="2"/>
  <c r="N2033" i="2" s="1" a="1"/>
  <c r="N2033" i="2" s="1"/>
  <c r="M2034" i="2"/>
  <c r="N2034" i="2" s="1" a="1"/>
  <c r="N2034" i="2" s="1"/>
  <c r="M2035" i="2"/>
  <c r="N2035" i="2" s="1" a="1"/>
  <c r="N2035" i="2" s="1"/>
  <c r="M2036" i="2"/>
  <c r="N2036" i="2" s="1" a="1"/>
  <c r="N2036" i="2" s="1"/>
  <c r="M2037" i="2"/>
  <c r="N2037" i="2" s="1" a="1"/>
  <c r="N2037" i="2" s="1"/>
  <c r="M2038" i="2"/>
  <c r="N2038" i="2" s="1" a="1"/>
  <c r="N2038" i="2" s="1"/>
  <c r="M2039" i="2"/>
  <c r="N2039" i="2" s="1" a="1"/>
  <c r="N2039" i="2" s="1"/>
  <c r="M2040" i="2"/>
  <c r="N2040" i="2" s="1" a="1"/>
  <c r="N2040" i="2" s="1"/>
  <c r="M2041" i="2"/>
  <c r="N2041" i="2" s="1" a="1"/>
  <c r="N2041" i="2" s="1"/>
  <c r="M2042" i="2"/>
  <c r="N2042" i="2" s="1" a="1"/>
  <c r="N2042" i="2" s="1"/>
  <c r="M2043" i="2"/>
  <c r="N2043" i="2" s="1" a="1"/>
  <c r="N2043" i="2" s="1"/>
  <c r="M2044" i="2"/>
  <c r="N2044" i="2" s="1" a="1"/>
  <c r="N2044" i="2" s="1"/>
  <c r="M2045" i="2"/>
  <c r="N2045" i="2" s="1" a="1"/>
  <c r="N2045" i="2" s="1"/>
  <c r="M2046" i="2"/>
  <c r="N2046" i="2" s="1" a="1"/>
  <c r="N2046" i="2" s="1"/>
  <c r="M2047" i="2"/>
  <c r="N2047" i="2" s="1" a="1"/>
  <c r="N2047" i="2" s="1"/>
  <c r="M2048" i="2"/>
  <c r="N2048" i="2" s="1" a="1"/>
  <c r="N2048" i="2" s="1"/>
  <c r="M2049" i="2"/>
  <c r="N2049" i="2" s="1" a="1"/>
  <c r="N2049" i="2" s="1"/>
  <c r="M2050" i="2"/>
  <c r="N2050" i="2" s="1" a="1"/>
  <c r="N2050" i="2" s="1"/>
  <c r="M2051" i="2"/>
  <c r="N2051" i="2" s="1" a="1"/>
  <c r="N2051" i="2" s="1"/>
  <c r="M2052" i="2"/>
  <c r="N2052" i="2" s="1" a="1"/>
  <c r="N2052" i="2" s="1"/>
  <c r="M2053" i="2"/>
  <c r="N2053" i="2" s="1" a="1"/>
  <c r="N2053" i="2" s="1"/>
  <c r="M2054" i="2"/>
  <c r="N2054" i="2" s="1" a="1"/>
  <c r="N2054" i="2" s="1"/>
  <c r="M2055" i="2"/>
  <c r="N2055" i="2" s="1" a="1"/>
  <c r="N2055" i="2" s="1"/>
  <c r="M2056" i="2"/>
  <c r="N2056" i="2" s="1" a="1"/>
  <c r="N2056" i="2" s="1"/>
  <c r="M2057" i="2"/>
  <c r="N2057" i="2" s="1" a="1"/>
  <c r="N2057" i="2" s="1"/>
  <c r="M2058" i="2"/>
  <c r="N2058" i="2" s="1" a="1"/>
  <c r="N2058" i="2" s="1"/>
  <c r="M2059" i="2"/>
  <c r="N2059" i="2" s="1" a="1"/>
  <c r="N2059" i="2" s="1"/>
  <c r="M2060" i="2"/>
  <c r="N2060" i="2" s="1" a="1"/>
  <c r="N2060" i="2" s="1"/>
  <c r="M2061" i="2"/>
  <c r="N2061" i="2" s="1" a="1"/>
  <c r="N2061" i="2" s="1"/>
  <c r="M2062" i="2"/>
  <c r="N2062" i="2" s="1" a="1"/>
  <c r="N2062" i="2" s="1"/>
  <c r="M2063" i="2"/>
  <c r="N2063" i="2" s="1" a="1"/>
  <c r="N2063" i="2" s="1"/>
  <c r="M2064" i="2"/>
  <c r="N2064" i="2" s="1" a="1"/>
  <c r="N2064" i="2" s="1"/>
  <c r="M2065" i="2"/>
  <c r="N2065" i="2" s="1" a="1"/>
  <c r="N2065" i="2" s="1"/>
  <c r="M2066" i="2"/>
  <c r="N2066" i="2" s="1" a="1"/>
  <c r="N2066" i="2" s="1"/>
  <c r="M2067" i="2"/>
  <c r="N2067" i="2" s="1" a="1"/>
  <c r="N2067" i="2" s="1"/>
  <c r="M2068" i="2"/>
  <c r="N2068" i="2" s="1" a="1"/>
  <c r="N2068" i="2" s="1"/>
  <c r="M2069" i="2"/>
  <c r="N2069" i="2" s="1" a="1"/>
  <c r="N2069" i="2" s="1"/>
  <c r="M2070" i="2"/>
  <c r="N2070" i="2" s="1" a="1"/>
  <c r="N2070" i="2" s="1"/>
  <c r="M2071" i="2"/>
  <c r="N2071" i="2" s="1" a="1"/>
  <c r="N2071" i="2" s="1"/>
  <c r="M2072" i="2"/>
  <c r="N2072" i="2" s="1" a="1"/>
  <c r="N2072" i="2" s="1"/>
  <c r="M2073" i="2"/>
  <c r="N2073" i="2" s="1" a="1"/>
  <c r="N2073" i="2" s="1"/>
  <c r="M2074" i="2"/>
  <c r="N2074" i="2" s="1" a="1"/>
  <c r="N2074" i="2" s="1"/>
  <c r="M2075" i="2"/>
  <c r="N2075" i="2" s="1" a="1"/>
  <c r="N2075" i="2" s="1"/>
  <c r="M2076" i="2"/>
  <c r="N2076" i="2" s="1" a="1"/>
  <c r="N2076" i="2" s="1"/>
  <c r="M2077" i="2"/>
  <c r="N2077" i="2" s="1" a="1"/>
  <c r="N2077" i="2" s="1"/>
  <c r="M2078" i="2"/>
  <c r="N2078" i="2" s="1" a="1"/>
  <c r="N2078" i="2" s="1"/>
  <c r="M2079" i="2"/>
  <c r="N2079" i="2" s="1" a="1"/>
  <c r="N2079" i="2" s="1"/>
  <c r="M2080" i="2"/>
  <c r="N2080" i="2" s="1" a="1"/>
  <c r="N2080" i="2" s="1"/>
  <c r="M2081" i="2"/>
  <c r="N2081" i="2" s="1" a="1"/>
  <c r="N2081" i="2" s="1"/>
  <c r="M2082" i="2"/>
  <c r="N2082" i="2" s="1" a="1"/>
  <c r="N2082" i="2" s="1"/>
  <c r="M2083" i="2"/>
  <c r="N2083" i="2" s="1" a="1"/>
  <c r="N2083" i="2" s="1"/>
  <c r="M2084" i="2"/>
  <c r="N2084" i="2" s="1" a="1"/>
  <c r="N2084" i="2" s="1"/>
  <c r="M2085" i="2"/>
  <c r="N2085" i="2" s="1" a="1"/>
  <c r="N2085" i="2" s="1"/>
  <c r="M2086" i="2"/>
  <c r="N2086" i="2" s="1" a="1"/>
  <c r="N2086" i="2" s="1"/>
  <c r="M2087" i="2"/>
  <c r="N2087" i="2" s="1" a="1"/>
  <c r="N2087" i="2" s="1"/>
  <c r="M2088" i="2"/>
  <c r="N2088" i="2" s="1" a="1"/>
  <c r="N2088" i="2" s="1"/>
  <c r="M2089" i="2"/>
  <c r="N2089" i="2" s="1" a="1"/>
  <c r="N2089" i="2" s="1"/>
  <c r="M2090" i="2"/>
  <c r="N2090" i="2" s="1" a="1"/>
  <c r="N2090" i="2" s="1"/>
  <c r="M2091" i="2"/>
  <c r="N2091" i="2" s="1" a="1"/>
  <c r="N2091" i="2" s="1"/>
  <c r="M2092" i="2"/>
  <c r="N2092" i="2" s="1" a="1"/>
  <c r="N2092" i="2" s="1"/>
  <c r="M2093" i="2"/>
  <c r="N2093" i="2" s="1" a="1"/>
  <c r="N2093" i="2" s="1"/>
  <c r="M2094" i="2"/>
  <c r="N2094" i="2" s="1" a="1"/>
  <c r="N2094" i="2" s="1"/>
  <c r="M2095" i="2"/>
  <c r="N2095" i="2" s="1" a="1"/>
  <c r="N2095" i="2" s="1"/>
  <c r="M2096" i="2"/>
  <c r="N2096" i="2" s="1" a="1"/>
  <c r="N2096" i="2" s="1"/>
  <c r="M2097" i="2"/>
  <c r="N2097" i="2" s="1" a="1"/>
  <c r="N2097" i="2" s="1"/>
  <c r="M2098" i="2"/>
  <c r="N2098" i="2" s="1" a="1"/>
  <c r="N2098" i="2" s="1"/>
  <c r="M2099" i="2"/>
  <c r="N2099" i="2" s="1" a="1"/>
  <c r="N2099" i="2" s="1"/>
  <c r="M2100" i="2"/>
  <c r="N2100" i="2" s="1" a="1"/>
  <c r="N2100" i="2" s="1"/>
  <c r="M2101" i="2"/>
  <c r="N2101" i="2" s="1" a="1"/>
  <c r="N2101" i="2" s="1"/>
  <c r="M2102" i="2"/>
  <c r="N2102" i="2" s="1" a="1"/>
  <c r="N2102" i="2" s="1"/>
  <c r="M2103" i="2"/>
  <c r="N2103" i="2" s="1" a="1"/>
  <c r="N2103" i="2" s="1"/>
  <c r="M2104" i="2"/>
  <c r="N2104" i="2" s="1" a="1"/>
  <c r="N2104" i="2" s="1"/>
  <c r="M2105" i="2"/>
  <c r="N2105" i="2" s="1" a="1"/>
  <c r="N2105" i="2" s="1"/>
  <c r="M2106" i="2"/>
  <c r="N2106" i="2" s="1" a="1"/>
  <c r="N2106" i="2" s="1"/>
  <c r="M2107" i="2"/>
  <c r="N2107" i="2" s="1" a="1"/>
  <c r="N2107" i="2" s="1"/>
  <c r="M2108" i="2"/>
  <c r="N2108" i="2" s="1" a="1"/>
  <c r="N2108" i="2" s="1"/>
  <c r="M2109" i="2"/>
  <c r="N2109" i="2" s="1" a="1"/>
  <c r="N2109" i="2" s="1"/>
  <c r="M2110" i="2"/>
  <c r="N2110" i="2" s="1" a="1"/>
  <c r="N2110" i="2" s="1"/>
  <c r="M2111" i="2"/>
  <c r="N2111" i="2" s="1" a="1"/>
  <c r="N2111" i="2" s="1"/>
  <c r="M2112" i="2"/>
  <c r="N2112" i="2" s="1" a="1"/>
  <c r="N2112" i="2" s="1"/>
  <c r="M2113" i="2"/>
  <c r="N2113" i="2" s="1" a="1"/>
  <c r="N2113" i="2" s="1"/>
  <c r="M2114" i="2"/>
  <c r="N2114" i="2" s="1" a="1"/>
  <c r="N2114" i="2" s="1"/>
  <c r="M2115" i="2"/>
  <c r="N2115" i="2" s="1" a="1"/>
  <c r="N2115" i="2" s="1"/>
  <c r="M2116" i="2"/>
  <c r="N2116" i="2" s="1" a="1"/>
  <c r="N2116" i="2" s="1"/>
  <c r="M2117" i="2"/>
  <c r="N2117" i="2" s="1" a="1"/>
  <c r="N2117" i="2" s="1"/>
  <c r="M2118" i="2"/>
  <c r="N2118" i="2" s="1" a="1"/>
  <c r="N2118" i="2" s="1"/>
  <c r="M2119" i="2"/>
  <c r="N2119" i="2" s="1" a="1"/>
  <c r="N2119" i="2" s="1"/>
  <c r="M2120" i="2"/>
  <c r="N2120" i="2" s="1" a="1"/>
  <c r="N2120" i="2" s="1"/>
  <c r="M2121" i="2"/>
  <c r="N2121" i="2" s="1" a="1"/>
  <c r="N2121" i="2" s="1"/>
  <c r="M2122" i="2"/>
  <c r="N2122" i="2" s="1" a="1"/>
  <c r="N2122" i="2" s="1"/>
  <c r="M2123" i="2"/>
  <c r="N2123" i="2" s="1" a="1"/>
  <c r="N2123" i="2" s="1"/>
  <c r="M2124" i="2"/>
  <c r="N2124" i="2" s="1" a="1"/>
  <c r="N2124" i="2" s="1"/>
  <c r="M2125" i="2"/>
  <c r="N2125" i="2" s="1" a="1"/>
  <c r="N2125" i="2" s="1"/>
  <c r="M2126" i="2"/>
  <c r="N2126" i="2" s="1" a="1"/>
  <c r="N2126" i="2" s="1"/>
  <c r="M2127" i="2"/>
  <c r="N2127" i="2" s="1" a="1"/>
  <c r="N2127" i="2" s="1"/>
  <c r="M2128" i="2"/>
  <c r="N2128" i="2" s="1" a="1"/>
  <c r="N2128" i="2" s="1"/>
  <c r="M2129" i="2"/>
  <c r="N2129" i="2" s="1" a="1"/>
  <c r="N2129" i="2" s="1"/>
  <c r="M2130" i="2"/>
  <c r="N2130" i="2" s="1" a="1"/>
  <c r="N2130" i="2" s="1"/>
  <c r="M2131" i="2"/>
  <c r="N2131" i="2" s="1" a="1"/>
  <c r="N2131" i="2" s="1"/>
  <c r="M2132" i="2"/>
  <c r="N2132" i="2" s="1" a="1"/>
  <c r="N2132" i="2" s="1"/>
  <c r="M2133" i="2"/>
  <c r="N2133" i="2" s="1" a="1"/>
  <c r="N2133" i="2" s="1"/>
  <c r="M2134" i="2"/>
  <c r="N2134" i="2" s="1" a="1"/>
  <c r="N2134" i="2" s="1"/>
  <c r="M2135" i="2"/>
  <c r="N2135" i="2" s="1" a="1"/>
  <c r="N2135" i="2" s="1"/>
  <c r="M2136" i="2"/>
  <c r="N2136" i="2" s="1" a="1"/>
  <c r="N2136" i="2" s="1"/>
  <c r="M2137" i="2"/>
  <c r="N2137" i="2" s="1" a="1"/>
  <c r="N2137" i="2" s="1"/>
  <c r="M2138" i="2"/>
  <c r="N2138" i="2" s="1" a="1"/>
  <c r="N2138" i="2" s="1"/>
  <c r="M2139" i="2"/>
  <c r="N2139" i="2" s="1" a="1"/>
  <c r="N2139" i="2" s="1"/>
  <c r="M2140" i="2"/>
  <c r="N2140" i="2" s="1" a="1"/>
  <c r="N2140" i="2" s="1"/>
  <c r="M2141" i="2"/>
  <c r="N2141" i="2" s="1" a="1"/>
  <c r="N2141" i="2" s="1"/>
  <c r="M2142" i="2"/>
  <c r="N2142" i="2" s="1" a="1"/>
  <c r="N2142" i="2" s="1"/>
  <c r="M2143" i="2"/>
  <c r="N2143" i="2" s="1" a="1"/>
  <c r="N2143" i="2" s="1"/>
  <c r="M2144" i="2"/>
  <c r="N2144" i="2" s="1" a="1"/>
  <c r="N2144" i="2" s="1"/>
  <c r="M2145" i="2"/>
  <c r="N2145" i="2" s="1" a="1"/>
  <c r="N2145" i="2" s="1"/>
  <c r="M2146" i="2"/>
  <c r="N2146" i="2" s="1" a="1"/>
  <c r="N2146" i="2" s="1"/>
  <c r="M2147" i="2"/>
  <c r="N2147" i="2" s="1" a="1"/>
  <c r="N2147" i="2" s="1"/>
  <c r="M2148" i="2"/>
  <c r="N2148" i="2" s="1" a="1"/>
  <c r="N2148" i="2" s="1"/>
  <c r="M2149" i="2"/>
  <c r="N2149" i="2" s="1" a="1"/>
  <c r="N2149" i="2" s="1"/>
  <c r="M2150" i="2"/>
  <c r="N2150" i="2" s="1" a="1"/>
  <c r="N2150" i="2" s="1"/>
  <c r="M2151" i="2"/>
  <c r="N2151" i="2" s="1" a="1"/>
  <c r="N2151" i="2" s="1"/>
  <c r="M2152" i="2"/>
  <c r="N2152" i="2" s="1" a="1"/>
  <c r="N2152" i="2" s="1"/>
  <c r="M2153" i="2"/>
  <c r="N2153" i="2" s="1" a="1"/>
  <c r="N2153" i="2" s="1"/>
  <c r="M2154" i="2"/>
  <c r="N2154" i="2" s="1" a="1"/>
  <c r="N2154" i="2" s="1"/>
  <c r="M2155" i="2"/>
  <c r="N2155" i="2" s="1" a="1"/>
  <c r="N2155" i="2" s="1"/>
  <c r="M2156" i="2"/>
  <c r="N2156" i="2" s="1" a="1"/>
  <c r="N2156" i="2" s="1"/>
  <c r="M2157" i="2"/>
  <c r="N2157" i="2" s="1" a="1"/>
  <c r="N2157" i="2" s="1"/>
  <c r="M2158" i="2"/>
  <c r="N2158" i="2" s="1" a="1"/>
  <c r="N2158" i="2" s="1"/>
  <c r="M2159" i="2"/>
  <c r="N2159" i="2" s="1" a="1"/>
  <c r="N2159" i="2" s="1"/>
  <c r="M2160" i="2"/>
  <c r="N2160" i="2" s="1" a="1"/>
  <c r="N2160" i="2" s="1"/>
  <c r="M2161" i="2"/>
  <c r="N2161" i="2" s="1" a="1"/>
  <c r="N2161" i="2" s="1"/>
  <c r="M2162" i="2"/>
  <c r="N2162" i="2" s="1" a="1"/>
  <c r="N2162" i="2" s="1"/>
  <c r="M2163" i="2"/>
  <c r="N2163" i="2" s="1" a="1"/>
  <c r="N2163" i="2" s="1"/>
  <c r="M2164" i="2"/>
  <c r="N2164" i="2" s="1" a="1"/>
  <c r="N2164" i="2" s="1"/>
  <c r="M2165" i="2"/>
  <c r="N2165" i="2" s="1" a="1"/>
  <c r="N2165" i="2" s="1"/>
  <c r="M2166" i="2"/>
  <c r="N2166" i="2" s="1" a="1"/>
  <c r="N2166" i="2" s="1"/>
  <c r="M2167" i="2"/>
  <c r="N2167" i="2" s="1" a="1"/>
  <c r="N2167" i="2" s="1"/>
  <c r="M2168" i="2"/>
  <c r="N2168" i="2" s="1" a="1"/>
  <c r="N2168" i="2" s="1"/>
  <c r="M2169" i="2"/>
  <c r="N2169" i="2" s="1" a="1"/>
  <c r="N2169" i="2" s="1"/>
  <c r="M2170" i="2"/>
  <c r="N2170" i="2" s="1" a="1"/>
  <c r="N2170" i="2" s="1"/>
  <c r="M2171" i="2"/>
  <c r="N2171" i="2" s="1" a="1"/>
  <c r="N2171" i="2" s="1"/>
  <c r="M2172" i="2"/>
  <c r="N2172" i="2" s="1" a="1"/>
  <c r="N2172" i="2" s="1"/>
  <c r="M2173" i="2"/>
  <c r="N2173" i="2" s="1" a="1"/>
  <c r="N2173" i="2" s="1"/>
  <c r="M2174" i="2"/>
  <c r="N2174" i="2" s="1" a="1"/>
  <c r="N2174" i="2" s="1"/>
  <c r="M2175" i="2"/>
  <c r="N2175" i="2" s="1" a="1"/>
  <c r="N2175" i="2" s="1"/>
  <c r="M2176" i="2"/>
  <c r="N2176" i="2" s="1" a="1"/>
  <c r="N2176" i="2" s="1"/>
  <c r="M2177" i="2"/>
  <c r="N2177" i="2" s="1" a="1"/>
  <c r="N2177" i="2" s="1"/>
  <c r="M2178" i="2"/>
  <c r="N2178" i="2" s="1" a="1"/>
  <c r="N2178" i="2" s="1"/>
  <c r="M2179" i="2"/>
  <c r="N2179" i="2" s="1" a="1"/>
  <c r="N2179" i="2" s="1"/>
  <c r="M2180" i="2"/>
  <c r="N2180" i="2" s="1" a="1"/>
  <c r="N2180" i="2" s="1"/>
  <c r="M2181" i="2"/>
  <c r="N2181" i="2" s="1" a="1"/>
  <c r="N2181" i="2" s="1"/>
  <c r="M2182" i="2"/>
  <c r="N2182" i="2" s="1" a="1"/>
  <c r="N2182" i="2" s="1"/>
  <c r="M2183" i="2"/>
  <c r="N2183" i="2" s="1" a="1"/>
  <c r="N2183" i="2" s="1"/>
  <c r="M2184" i="2"/>
  <c r="N2184" i="2" s="1" a="1"/>
  <c r="N2184" i="2" s="1"/>
  <c r="M2185" i="2"/>
  <c r="N2185" i="2" s="1" a="1"/>
  <c r="N2185" i="2" s="1"/>
  <c r="M2186" i="2"/>
  <c r="N2186" i="2" s="1" a="1"/>
  <c r="N2186" i="2" s="1"/>
  <c r="M2187" i="2"/>
  <c r="N2187" i="2" s="1" a="1"/>
  <c r="N2187" i="2" s="1"/>
  <c r="M2188" i="2"/>
  <c r="N2188" i="2" s="1" a="1"/>
  <c r="N2188" i="2" s="1"/>
  <c r="M2189" i="2"/>
  <c r="N2189" i="2" s="1" a="1"/>
  <c r="N2189" i="2" s="1"/>
  <c r="M2190" i="2"/>
  <c r="N2190" i="2" s="1" a="1"/>
  <c r="N2190" i="2" s="1"/>
  <c r="M2191" i="2"/>
  <c r="N2191" i="2" s="1" a="1"/>
  <c r="N2191" i="2" s="1"/>
  <c r="M2192" i="2"/>
  <c r="N2192" i="2" s="1" a="1"/>
  <c r="N2192" i="2" s="1"/>
  <c r="M2193" i="2"/>
  <c r="N2193" i="2" s="1" a="1"/>
  <c r="N2193" i="2" s="1"/>
  <c r="M2194" i="2"/>
  <c r="N2194" i="2" s="1" a="1"/>
  <c r="N2194" i="2" s="1"/>
  <c r="M2195" i="2"/>
  <c r="N2195" i="2" s="1" a="1"/>
  <c r="N2195" i="2" s="1"/>
  <c r="M2196" i="2"/>
  <c r="N2196" i="2" s="1" a="1"/>
  <c r="N2196" i="2" s="1"/>
  <c r="M2197" i="2"/>
  <c r="N2197" i="2" s="1" a="1"/>
  <c r="N2197" i="2" s="1"/>
  <c r="M2198" i="2"/>
  <c r="N2198" i="2" s="1" a="1"/>
  <c r="N2198" i="2" s="1"/>
  <c r="M2199" i="2"/>
  <c r="N2199" i="2" s="1" a="1"/>
  <c r="N2199" i="2" s="1"/>
  <c r="M2200" i="2"/>
  <c r="N2200" i="2" s="1" a="1"/>
  <c r="N2200" i="2" s="1"/>
  <c r="M2201" i="2"/>
  <c r="N2201" i="2" s="1" a="1"/>
  <c r="N2201" i="2" s="1"/>
  <c r="M2202" i="2"/>
  <c r="N2202" i="2" s="1" a="1"/>
  <c r="N2202" i="2" s="1"/>
  <c r="M2203" i="2"/>
  <c r="N2203" i="2" s="1" a="1"/>
  <c r="N2203" i="2" s="1"/>
  <c r="M2204" i="2"/>
  <c r="N2204" i="2" s="1" a="1"/>
  <c r="N2204" i="2" s="1"/>
  <c r="M2205" i="2"/>
  <c r="N2205" i="2" s="1" a="1"/>
  <c r="N2205" i="2" s="1"/>
  <c r="M2206" i="2"/>
  <c r="N2206" i="2" s="1" a="1"/>
  <c r="N2206" i="2" s="1"/>
  <c r="M2207" i="2"/>
  <c r="N2207" i="2" s="1" a="1"/>
  <c r="N2207" i="2" s="1"/>
  <c r="M2208" i="2"/>
  <c r="N2208" i="2" s="1" a="1"/>
  <c r="N2208" i="2" s="1"/>
  <c r="M2209" i="2"/>
  <c r="N2209" i="2" s="1" a="1"/>
  <c r="N2209" i="2" s="1"/>
  <c r="M2210" i="2"/>
  <c r="N2210" i="2" s="1" a="1"/>
  <c r="N2210" i="2" s="1"/>
  <c r="M2211" i="2"/>
  <c r="N2211" i="2" s="1" a="1"/>
  <c r="N2211" i="2" s="1"/>
  <c r="M2212" i="2"/>
  <c r="N2212" i="2" s="1" a="1"/>
  <c r="N2212" i="2" s="1"/>
  <c r="M2213" i="2"/>
  <c r="N2213" i="2" s="1" a="1"/>
  <c r="N2213" i="2" s="1"/>
  <c r="M2214" i="2"/>
  <c r="N2214" i="2" s="1" a="1"/>
  <c r="N2214" i="2" s="1"/>
  <c r="M2215" i="2"/>
  <c r="N2215" i="2" s="1" a="1"/>
  <c r="N2215" i="2" s="1"/>
  <c r="M2216" i="2"/>
  <c r="N2216" i="2" s="1" a="1"/>
  <c r="N2216" i="2" s="1"/>
  <c r="M2217" i="2"/>
  <c r="N2217" i="2" s="1" a="1"/>
  <c r="N2217" i="2" s="1"/>
  <c r="M2218" i="2"/>
  <c r="N2218" i="2" s="1" a="1"/>
  <c r="N2218" i="2" s="1"/>
  <c r="M2219" i="2"/>
  <c r="N2219" i="2" s="1" a="1"/>
  <c r="N2219" i="2" s="1"/>
  <c r="M2220" i="2"/>
  <c r="N2220" i="2" s="1" a="1"/>
  <c r="N2220" i="2" s="1"/>
  <c r="M2221" i="2"/>
  <c r="N2221" i="2" s="1" a="1"/>
  <c r="N2221" i="2" s="1"/>
  <c r="M2222" i="2"/>
  <c r="N2222" i="2" s="1" a="1"/>
  <c r="N2222" i="2" s="1"/>
  <c r="M2223" i="2"/>
  <c r="N2223" i="2" s="1" a="1"/>
  <c r="N2223" i="2" s="1"/>
  <c r="M2224" i="2"/>
  <c r="N2224" i="2" s="1" a="1"/>
  <c r="N2224" i="2" s="1"/>
  <c r="M2225" i="2"/>
  <c r="N2225" i="2" s="1" a="1"/>
  <c r="N2225" i="2" s="1"/>
  <c r="M2226" i="2"/>
  <c r="N2226" i="2" s="1" a="1"/>
  <c r="N2226" i="2" s="1"/>
  <c r="M2227" i="2"/>
  <c r="N2227" i="2" s="1" a="1"/>
  <c r="N2227" i="2" s="1"/>
  <c r="M2228" i="2"/>
  <c r="N2228" i="2" s="1" a="1"/>
  <c r="N2228" i="2" s="1"/>
  <c r="M2229" i="2"/>
  <c r="N2229" i="2" s="1" a="1"/>
  <c r="N2229" i="2" s="1"/>
  <c r="M2230" i="2"/>
  <c r="N2230" i="2" s="1" a="1"/>
  <c r="N2230" i="2" s="1"/>
  <c r="M2231" i="2"/>
  <c r="N2231" i="2" s="1" a="1"/>
  <c r="N2231" i="2" s="1"/>
  <c r="M2232" i="2"/>
  <c r="N2232" i="2" s="1" a="1"/>
  <c r="N2232" i="2" s="1"/>
  <c r="M2233" i="2"/>
  <c r="N2233" i="2" s="1" a="1"/>
  <c r="N2233" i="2" s="1"/>
  <c r="M2234" i="2"/>
  <c r="N2234" i="2" s="1" a="1"/>
  <c r="N2234" i="2" s="1"/>
  <c r="M2235" i="2"/>
  <c r="N2235" i="2" s="1" a="1"/>
  <c r="N2235" i="2" s="1"/>
  <c r="M2236" i="2"/>
  <c r="N2236" i="2" s="1" a="1"/>
  <c r="N2236" i="2" s="1"/>
  <c r="M2237" i="2"/>
  <c r="N2237" i="2" s="1" a="1"/>
  <c r="N2237" i="2" s="1"/>
  <c r="M2238" i="2"/>
  <c r="N2238" i="2" s="1" a="1"/>
  <c r="N2238" i="2" s="1"/>
  <c r="M2239" i="2"/>
  <c r="N2239" i="2" s="1" a="1"/>
  <c r="N2239" i="2" s="1"/>
  <c r="M2240" i="2"/>
  <c r="N2240" i="2" s="1" a="1"/>
  <c r="N2240" i="2" s="1"/>
  <c r="M2241" i="2"/>
  <c r="N2241" i="2" s="1" a="1"/>
  <c r="N2241" i="2" s="1"/>
  <c r="M2242" i="2"/>
  <c r="N2242" i="2" s="1" a="1"/>
  <c r="N2242" i="2" s="1"/>
  <c r="M2243" i="2"/>
  <c r="N2243" i="2" s="1" a="1"/>
  <c r="N2243" i="2" s="1"/>
  <c r="M2244" i="2"/>
  <c r="N2244" i="2" s="1" a="1"/>
  <c r="N2244" i="2" s="1"/>
  <c r="M2245" i="2"/>
  <c r="N2245" i="2" s="1" a="1"/>
  <c r="N2245" i="2" s="1"/>
  <c r="M2246" i="2"/>
  <c r="N2246" i="2" s="1" a="1"/>
  <c r="N2246" i="2" s="1"/>
  <c r="M2247" i="2"/>
  <c r="N2247" i="2" s="1" a="1"/>
  <c r="N2247" i="2" s="1"/>
  <c r="M2248" i="2"/>
  <c r="N2248" i="2" s="1" a="1"/>
  <c r="N2248" i="2" s="1"/>
  <c r="M2249" i="2"/>
  <c r="N2249" i="2" s="1" a="1"/>
  <c r="N2249" i="2" s="1"/>
  <c r="M2250" i="2"/>
  <c r="N2250" i="2" s="1" a="1"/>
  <c r="N2250" i="2" s="1"/>
  <c r="M2251" i="2"/>
  <c r="N2251" i="2" s="1" a="1"/>
  <c r="N2251" i="2" s="1"/>
  <c r="M2252" i="2"/>
  <c r="N2252" i="2" s="1" a="1"/>
  <c r="N2252" i="2" s="1"/>
  <c r="M2253" i="2"/>
  <c r="N2253" i="2" s="1" a="1"/>
  <c r="N2253" i="2" s="1"/>
  <c r="M2254" i="2"/>
  <c r="N2254" i="2" s="1" a="1"/>
  <c r="N2254" i="2" s="1"/>
  <c r="M2255" i="2"/>
  <c r="N2255" i="2" s="1" a="1"/>
  <c r="N2255" i="2" s="1"/>
  <c r="M2256" i="2"/>
  <c r="N2256" i="2" s="1" a="1"/>
  <c r="N2256" i="2" s="1"/>
  <c r="M2257" i="2"/>
  <c r="N2257" i="2" s="1" a="1"/>
  <c r="N2257" i="2" s="1"/>
  <c r="M2258" i="2"/>
  <c r="N2258" i="2" s="1" a="1"/>
  <c r="N2258" i="2" s="1"/>
  <c r="M2259" i="2"/>
  <c r="N2259" i="2" s="1" a="1"/>
  <c r="N2259" i="2" s="1"/>
  <c r="M2260" i="2"/>
  <c r="N2260" i="2" s="1" a="1"/>
  <c r="N2260" i="2" s="1"/>
  <c r="M2261" i="2"/>
  <c r="N2261" i="2" s="1" a="1"/>
  <c r="N2261" i="2" s="1"/>
  <c r="M2262" i="2"/>
  <c r="N2262" i="2" s="1" a="1"/>
  <c r="N2262" i="2" s="1"/>
  <c r="M2263" i="2"/>
  <c r="N2263" i="2" s="1" a="1"/>
  <c r="N2263" i="2" s="1"/>
  <c r="M2264" i="2"/>
  <c r="N2264" i="2" s="1" a="1"/>
  <c r="N2264" i="2" s="1"/>
  <c r="M2265" i="2"/>
  <c r="N2265" i="2" s="1" a="1"/>
  <c r="N2265" i="2" s="1"/>
  <c r="M2266" i="2"/>
  <c r="N2266" i="2" s="1" a="1"/>
  <c r="N2266" i="2" s="1"/>
  <c r="M2267" i="2"/>
  <c r="N2267" i="2" s="1" a="1"/>
  <c r="N2267" i="2" s="1"/>
  <c r="M2268" i="2"/>
  <c r="N2268" i="2" s="1" a="1"/>
  <c r="N2268" i="2" s="1"/>
  <c r="M2269" i="2"/>
  <c r="N2269" i="2" s="1" a="1"/>
  <c r="N2269" i="2" s="1"/>
  <c r="M2270" i="2"/>
  <c r="N2270" i="2" s="1" a="1"/>
  <c r="N2270" i="2" s="1"/>
  <c r="M2271" i="2"/>
  <c r="N2271" i="2" s="1" a="1"/>
  <c r="N2271" i="2" s="1"/>
  <c r="M2272" i="2"/>
  <c r="N2272" i="2" s="1" a="1"/>
  <c r="N2272" i="2" s="1"/>
  <c r="M2273" i="2"/>
  <c r="N2273" i="2" s="1" a="1"/>
  <c r="N2273" i="2" s="1"/>
  <c r="M2274" i="2"/>
  <c r="N2274" i="2" s="1" a="1"/>
  <c r="N2274" i="2" s="1"/>
  <c r="M2275" i="2"/>
  <c r="N2275" i="2" s="1" a="1"/>
  <c r="N2275" i="2" s="1"/>
  <c r="M2276" i="2"/>
  <c r="N2276" i="2" s="1" a="1"/>
  <c r="N2276" i="2" s="1"/>
  <c r="M2277" i="2"/>
  <c r="N2277" i="2" s="1" a="1"/>
  <c r="N2277" i="2" s="1"/>
  <c r="M2278" i="2"/>
  <c r="N2278" i="2" s="1" a="1"/>
  <c r="N2278" i="2" s="1"/>
  <c r="M2279" i="2"/>
  <c r="N2279" i="2" s="1" a="1"/>
  <c r="N2279" i="2" s="1"/>
  <c r="M2280" i="2"/>
  <c r="N2280" i="2" s="1" a="1"/>
  <c r="N2280" i="2" s="1"/>
  <c r="M2281" i="2"/>
  <c r="N2281" i="2" s="1" a="1"/>
  <c r="N2281" i="2" s="1"/>
  <c r="M2282" i="2"/>
  <c r="N2282" i="2" s="1" a="1"/>
  <c r="N2282" i="2" s="1"/>
  <c r="M2283" i="2"/>
  <c r="N2283" i="2" s="1" a="1"/>
  <c r="N2283" i="2" s="1"/>
  <c r="M2284" i="2"/>
  <c r="N2284" i="2" s="1" a="1"/>
  <c r="N2284" i="2" s="1"/>
  <c r="M2285" i="2"/>
  <c r="N2285" i="2" s="1" a="1"/>
  <c r="N2285" i="2" s="1"/>
  <c r="M2286" i="2"/>
  <c r="N2286" i="2" s="1" a="1"/>
  <c r="N2286" i="2" s="1"/>
  <c r="M2287" i="2"/>
  <c r="N2287" i="2" s="1" a="1"/>
  <c r="N2287" i="2" s="1"/>
  <c r="M2288" i="2"/>
  <c r="N2288" i="2" s="1" a="1"/>
  <c r="N2288" i="2" s="1"/>
  <c r="M2289" i="2"/>
  <c r="N2289" i="2" s="1" a="1"/>
  <c r="N2289" i="2" s="1"/>
  <c r="M2290" i="2"/>
  <c r="N2290" i="2" s="1" a="1"/>
  <c r="N2290" i="2" s="1"/>
  <c r="M2291" i="2"/>
  <c r="N2291" i="2" s="1" a="1"/>
  <c r="N2291" i="2" s="1"/>
  <c r="M2292" i="2"/>
  <c r="N2292" i="2" s="1" a="1"/>
  <c r="N2292" i="2" s="1"/>
  <c r="M2293" i="2"/>
  <c r="N2293" i="2" s="1" a="1"/>
  <c r="N2293" i="2" s="1"/>
  <c r="M2294" i="2"/>
  <c r="N2294" i="2" s="1" a="1"/>
  <c r="N2294" i="2" s="1"/>
  <c r="M2295" i="2"/>
  <c r="N2295" i="2" s="1" a="1"/>
  <c r="N2295" i="2" s="1"/>
  <c r="M2296" i="2"/>
  <c r="N2296" i="2" s="1" a="1"/>
  <c r="N2296" i="2" s="1"/>
  <c r="M2297" i="2"/>
  <c r="N2297" i="2" s="1" a="1"/>
  <c r="N2297" i="2" s="1"/>
  <c r="M2298" i="2"/>
  <c r="N2298" i="2" s="1" a="1"/>
  <c r="N2298" i="2" s="1"/>
  <c r="M2299" i="2"/>
  <c r="N2299" i="2" s="1" a="1"/>
  <c r="N2299" i="2" s="1"/>
  <c r="M2300" i="2"/>
  <c r="N2300" i="2" s="1" a="1"/>
  <c r="N2300" i="2" s="1"/>
  <c r="M2301" i="2"/>
  <c r="N2301" i="2" s="1" a="1"/>
  <c r="N2301" i="2" s="1"/>
  <c r="M2302" i="2"/>
  <c r="N2302" i="2" s="1" a="1"/>
  <c r="N2302" i="2" s="1"/>
  <c r="M2303" i="2"/>
  <c r="N2303" i="2" s="1" a="1"/>
  <c r="N2303" i="2" s="1"/>
  <c r="M2304" i="2"/>
  <c r="N2304" i="2" s="1" a="1"/>
  <c r="N2304" i="2" s="1"/>
  <c r="M2305" i="2"/>
  <c r="N2305" i="2" s="1" a="1"/>
  <c r="N2305" i="2" s="1"/>
  <c r="M2306" i="2"/>
  <c r="N2306" i="2" s="1" a="1"/>
  <c r="N2306" i="2" s="1"/>
  <c r="M2307" i="2"/>
  <c r="N2307" i="2" s="1" a="1"/>
  <c r="N2307" i="2" s="1"/>
  <c r="M2308" i="2"/>
  <c r="N2308" i="2" s="1" a="1"/>
  <c r="N2308" i="2" s="1"/>
  <c r="M2309" i="2"/>
  <c r="N2309" i="2" s="1" a="1"/>
  <c r="N2309" i="2" s="1"/>
  <c r="M2310" i="2"/>
  <c r="N2310" i="2" s="1" a="1"/>
  <c r="N2310" i="2" s="1"/>
  <c r="M2311" i="2"/>
  <c r="N2311" i="2" s="1" a="1"/>
  <c r="N2311" i="2" s="1"/>
  <c r="M2312" i="2"/>
  <c r="N2312" i="2" s="1" a="1"/>
  <c r="N2312" i="2" s="1"/>
  <c r="M2313" i="2"/>
  <c r="N2313" i="2" s="1" a="1"/>
  <c r="N2313" i="2" s="1"/>
  <c r="M2314" i="2"/>
  <c r="N2314" i="2" s="1" a="1"/>
  <c r="N2314" i="2" s="1"/>
  <c r="M2315" i="2"/>
  <c r="N2315" i="2" s="1" a="1"/>
  <c r="N2315" i="2" s="1"/>
  <c r="M2316" i="2"/>
  <c r="N2316" i="2" s="1" a="1"/>
  <c r="N2316" i="2" s="1"/>
  <c r="M2317" i="2"/>
  <c r="N2317" i="2" s="1" a="1"/>
  <c r="N2317" i="2" s="1"/>
  <c r="M2318" i="2"/>
  <c r="N2318" i="2" s="1" a="1"/>
  <c r="N2318" i="2" s="1"/>
  <c r="M2319" i="2"/>
  <c r="N2319" i="2" s="1" a="1"/>
  <c r="N2319" i="2" s="1"/>
  <c r="M2320" i="2"/>
  <c r="N2320" i="2" s="1" a="1"/>
  <c r="N2320" i="2" s="1"/>
  <c r="M2321" i="2"/>
  <c r="N2321" i="2" s="1" a="1"/>
  <c r="N2321" i="2" s="1"/>
  <c r="M2322" i="2"/>
  <c r="N2322" i="2" s="1" a="1"/>
  <c r="N2322" i="2" s="1"/>
  <c r="M2323" i="2"/>
  <c r="N2323" i="2" s="1" a="1"/>
  <c r="N2323" i="2" s="1"/>
  <c r="M2324" i="2"/>
  <c r="N2324" i="2" s="1" a="1"/>
  <c r="N2324" i="2" s="1"/>
  <c r="M2325" i="2"/>
  <c r="N2325" i="2" s="1" a="1"/>
  <c r="N2325" i="2" s="1"/>
  <c r="M2326" i="2"/>
  <c r="N2326" i="2" s="1" a="1"/>
  <c r="N2326" i="2" s="1"/>
  <c r="M2327" i="2"/>
  <c r="N2327" i="2" s="1" a="1"/>
  <c r="N2327" i="2" s="1"/>
  <c r="M2328" i="2"/>
  <c r="N2328" i="2" s="1" a="1"/>
  <c r="N2328" i="2" s="1"/>
  <c r="M2329" i="2"/>
  <c r="N2329" i="2" s="1" a="1"/>
  <c r="N2329" i="2" s="1"/>
  <c r="M2330" i="2"/>
  <c r="N2330" i="2" s="1" a="1"/>
  <c r="N2330" i="2" s="1"/>
  <c r="M2331" i="2"/>
  <c r="N2331" i="2" s="1" a="1"/>
  <c r="N2331" i="2" s="1"/>
  <c r="M2332" i="2"/>
  <c r="N2332" i="2" s="1" a="1"/>
  <c r="N2332" i="2" s="1"/>
  <c r="M2333" i="2"/>
  <c r="N2333" i="2" s="1" a="1"/>
  <c r="N2333" i="2" s="1"/>
  <c r="M2334" i="2"/>
  <c r="N2334" i="2" s="1" a="1"/>
  <c r="N2334" i="2" s="1"/>
  <c r="M2335" i="2"/>
  <c r="N2335" i="2" s="1" a="1"/>
  <c r="N2335" i="2" s="1"/>
  <c r="M2336" i="2"/>
  <c r="N2336" i="2" s="1" a="1"/>
  <c r="N2336" i="2" s="1"/>
  <c r="M2337" i="2"/>
  <c r="N2337" i="2" s="1" a="1"/>
  <c r="N2337" i="2" s="1"/>
  <c r="M2338" i="2"/>
  <c r="N2338" i="2" s="1" a="1"/>
  <c r="N2338" i="2" s="1"/>
  <c r="M2339" i="2"/>
  <c r="N2339" i="2" s="1" a="1"/>
  <c r="N2339" i="2" s="1"/>
  <c r="M2340" i="2"/>
  <c r="N2340" i="2" s="1" a="1"/>
  <c r="N2340" i="2" s="1"/>
  <c r="M2341" i="2"/>
  <c r="N2341" i="2" s="1" a="1"/>
  <c r="N2341" i="2" s="1"/>
  <c r="M2342" i="2"/>
  <c r="N2342" i="2" s="1" a="1"/>
  <c r="N2342" i="2" s="1"/>
  <c r="M2343" i="2"/>
  <c r="N2343" i="2" s="1" a="1"/>
  <c r="N2343" i="2" s="1"/>
  <c r="M2344" i="2"/>
  <c r="N2344" i="2" s="1" a="1"/>
  <c r="N2344" i="2" s="1"/>
  <c r="M2345" i="2"/>
  <c r="N2345" i="2" s="1" a="1"/>
  <c r="N2345" i="2" s="1"/>
  <c r="M2346" i="2"/>
  <c r="N2346" i="2" s="1" a="1"/>
  <c r="N2346" i="2" s="1"/>
  <c r="M2347" i="2"/>
  <c r="N2347" i="2" s="1" a="1"/>
  <c r="N2347" i="2" s="1"/>
  <c r="M2348" i="2"/>
  <c r="N2348" i="2" s="1" a="1"/>
  <c r="N2348" i="2" s="1"/>
  <c r="M2349" i="2"/>
  <c r="N2349" i="2" s="1" a="1"/>
  <c r="N2349" i="2" s="1"/>
  <c r="M2350" i="2"/>
  <c r="N2350" i="2" s="1" a="1"/>
  <c r="N2350" i="2" s="1"/>
  <c r="M2351" i="2"/>
  <c r="N2351" i="2" s="1" a="1"/>
  <c r="N2351" i="2" s="1"/>
  <c r="M2352" i="2"/>
  <c r="N2352" i="2" s="1" a="1"/>
  <c r="N2352" i="2" s="1"/>
  <c r="M2353" i="2"/>
  <c r="N2353" i="2" s="1" a="1"/>
  <c r="N2353" i="2" s="1"/>
  <c r="M2354" i="2"/>
  <c r="N2354" i="2" s="1" a="1"/>
  <c r="N2354" i="2" s="1"/>
  <c r="M2355" i="2"/>
  <c r="N2355" i="2" s="1" a="1"/>
  <c r="N2355" i="2" s="1"/>
  <c r="M2356" i="2"/>
  <c r="N2356" i="2" s="1" a="1"/>
  <c r="N2356" i="2" s="1"/>
  <c r="M2357" i="2"/>
  <c r="N2357" i="2" s="1" a="1"/>
  <c r="N2357" i="2" s="1"/>
  <c r="M2358" i="2"/>
  <c r="N2358" i="2" s="1" a="1"/>
  <c r="N2358" i="2" s="1"/>
  <c r="M2359" i="2"/>
  <c r="N2359" i="2" s="1" a="1"/>
  <c r="N2359" i="2" s="1"/>
  <c r="M2360" i="2"/>
  <c r="N2360" i="2" s="1" a="1"/>
  <c r="N2360" i="2" s="1"/>
  <c r="M2361" i="2"/>
  <c r="N2361" i="2" s="1" a="1"/>
  <c r="N2361" i="2" s="1"/>
  <c r="M2362" i="2"/>
  <c r="N2362" i="2" s="1" a="1"/>
  <c r="N2362" i="2" s="1"/>
  <c r="M2363" i="2"/>
  <c r="N2363" i="2" s="1" a="1"/>
  <c r="N2363" i="2" s="1"/>
  <c r="M2364" i="2"/>
  <c r="N2364" i="2" s="1" a="1"/>
  <c r="N2364" i="2" s="1"/>
  <c r="M2365" i="2"/>
  <c r="N2365" i="2" s="1" a="1"/>
  <c r="N2365" i="2" s="1"/>
  <c r="M2366" i="2"/>
  <c r="N2366" i="2" s="1" a="1"/>
  <c r="N2366" i="2" s="1"/>
  <c r="M2367" i="2"/>
  <c r="N2367" i="2" s="1" a="1"/>
  <c r="N2367" i="2" s="1"/>
  <c r="M2368" i="2"/>
  <c r="N2368" i="2" s="1" a="1"/>
  <c r="N2368" i="2" s="1"/>
  <c r="M2369" i="2"/>
  <c r="N2369" i="2" s="1" a="1"/>
  <c r="N2369" i="2" s="1"/>
  <c r="M2370" i="2"/>
  <c r="N2370" i="2" s="1" a="1"/>
  <c r="N2370" i="2" s="1"/>
  <c r="M2371" i="2"/>
  <c r="N2371" i="2" s="1" a="1"/>
  <c r="N2371" i="2" s="1"/>
  <c r="M2372" i="2"/>
  <c r="N2372" i="2" s="1" a="1"/>
  <c r="N2372" i="2" s="1"/>
  <c r="M2373" i="2"/>
  <c r="N2373" i="2" s="1" a="1"/>
  <c r="N2373" i="2" s="1"/>
  <c r="M2374" i="2"/>
  <c r="N2374" i="2" s="1" a="1"/>
  <c r="N2374" i="2" s="1"/>
  <c r="M2375" i="2"/>
  <c r="N2375" i="2" s="1" a="1"/>
  <c r="N2375" i="2" s="1"/>
  <c r="M2376" i="2"/>
  <c r="N2376" i="2" s="1" a="1"/>
  <c r="N2376" i="2" s="1"/>
  <c r="M2377" i="2"/>
  <c r="N2377" i="2" s="1" a="1"/>
  <c r="N2377" i="2" s="1"/>
  <c r="M2378" i="2"/>
  <c r="N2378" i="2" s="1" a="1"/>
  <c r="N2378" i="2" s="1"/>
  <c r="M2379" i="2"/>
  <c r="N2379" i="2" s="1" a="1"/>
  <c r="N2379" i="2" s="1"/>
  <c r="M2380" i="2"/>
  <c r="N2380" i="2" s="1" a="1"/>
  <c r="N2380" i="2" s="1"/>
  <c r="M2381" i="2"/>
  <c r="N2381" i="2" s="1" a="1"/>
  <c r="N2381" i="2" s="1"/>
  <c r="M2382" i="2"/>
  <c r="N2382" i="2" s="1" a="1"/>
  <c r="N2382" i="2" s="1"/>
  <c r="M2383" i="2"/>
  <c r="N2383" i="2" s="1" a="1"/>
  <c r="N2383" i="2" s="1"/>
  <c r="M2384" i="2"/>
  <c r="N2384" i="2" s="1" a="1"/>
  <c r="N2384" i="2" s="1"/>
  <c r="M2385" i="2"/>
  <c r="N2385" i="2" s="1" a="1"/>
  <c r="N2385" i="2" s="1"/>
  <c r="M2386" i="2"/>
  <c r="N2386" i="2" s="1" a="1"/>
  <c r="N2386" i="2" s="1"/>
  <c r="M2387" i="2"/>
  <c r="N2387" i="2" s="1" a="1"/>
  <c r="N2387" i="2" s="1"/>
  <c r="M2388" i="2"/>
  <c r="N2388" i="2" s="1" a="1"/>
  <c r="N2388" i="2" s="1"/>
  <c r="M2389" i="2"/>
  <c r="N2389" i="2" s="1" a="1"/>
  <c r="N2389" i="2" s="1"/>
  <c r="M2390" i="2"/>
  <c r="N2390" i="2" s="1" a="1"/>
  <c r="N2390" i="2" s="1"/>
  <c r="M2391" i="2"/>
  <c r="N2391" i="2" s="1" a="1"/>
  <c r="N2391" i="2" s="1"/>
  <c r="M2392" i="2"/>
  <c r="N2392" i="2" s="1" a="1"/>
  <c r="N2392" i="2" s="1"/>
  <c r="M2393" i="2"/>
  <c r="N2393" i="2" s="1" a="1"/>
  <c r="N2393" i="2" s="1"/>
  <c r="M2394" i="2"/>
  <c r="N2394" i="2" s="1" a="1"/>
  <c r="N2394" i="2" s="1"/>
  <c r="M2395" i="2"/>
  <c r="N2395" i="2" s="1" a="1"/>
  <c r="N2395" i="2" s="1"/>
  <c r="M2396" i="2"/>
  <c r="N2396" i="2" s="1" a="1"/>
  <c r="N2396" i="2" s="1"/>
  <c r="M2397" i="2"/>
  <c r="N2397" i="2" s="1" a="1"/>
  <c r="N2397" i="2" s="1"/>
  <c r="M2398" i="2"/>
  <c r="N2398" i="2" s="1" a="1"/>
  <c r="N2398" i="2" s="1"/>
  <c r="M2399" i="2"/>
  <c r="N2399" i="2" s="1" a="1"/>
  <c r="N2399" i="2" s="1"/>
  <c r="M2400" i="2"/>
  <c r="N2400" i="2" s="1" a="1"/>
  <c r="N2400" i="2" s="1"/>
  <c r="M2401" i="2"/>
  <c r="N2401" i="2" s="1" a="1"/>
  <c r="N2401" i="2" s="1"/>
  <c r="M2402" i="2"/>
  <c r="N2402" i="2" s="1" a="1"/>
  <c r="N2402" i="2" s="1"/>
  <c r="M2403" i="2"/>
  <c r="N2403" i="2" s="1" a="1"/>
  <c r="N2403" i="2" s="1"/>
  <c r="M2404" i="2"/>
  <c r="N2404" i="2" s="1" a="1"/>
  <c r="N2404" i="2" s="1"/>
  <c r="M2405" i="2"/>
  <c r="N2405" i="2" s="1" a="1"/>
  <c r="N2405" i="2" s="1"/>
  <c r="M2406" i="2"/>
  <c r="N2406" i="2" s="1" a="1"/>
  <c r="N2406" i="2" s="1"/>
  <c r="M2407" i="2"/>
  <c r="N2407" i="2" s="1" a="1"/>
  <c r="N2407" i="2" s="1"/>
  <c r="M2408" i="2"/>
  <c r="N2408" i="2" s="1" a="1"/>
  <c r="N2408" i="2" s="1"/>
  <c r="M2409" i="2"/>
  <c r="N2409" i="2" s="1" a="1"/>
  <c r="N2409" i="2" s="1"/>
  <c r="M2410" i="2"/>
  <c r="N2410" i="2" s="1" a="1"/>
  <c r="N2410" i="2" s="1"/>
  <c r="M2411" i="2"/>
  <c r="N2411" i="2" s="1" a="1"/>
  <c r="N2411" i="2" s="1"/>
  <c r="M2412" i="2"/>
  <c r="N2412" i="2" s="1" a="1"/>
  <c r="N2412" i="2" s="1"/>
  <c r="M2413" i="2"/>
  <c r="N2413" i="2" s="1" a="1"/>
  <c r="N2413" i="2" s="1"/>
  <c r="M2414" i="2"/>
  <c r="N2414" i="2" s="1" a="1"/>
  <c r="N2414" i="2" s="1"/>
  <c r="M2415" i="2"/>
  <c r="N2415" i="2" s="1" a="1"/>
  <c r="N2415" i="2" s="1"/>
  <c r="M2416" i="2"/>
  <c r="N2416" i="2" s="1" a="1"/>
  <c r="N2416" i="2" s="1"/>
  <c r="M2417" i="2"/>
  <c r="N2417" i="2" s="1" a="1"/>
  <c r="N2417" i="2" s="1"/>
  <c r="M2418" i="2"/>
  <c r="N2418" i="2" s="1" a="1"/>
  <c r="N2418" i="2" s="1"/>
  <c r="M2419" i="2"/>
  <c r="N2419" i="2" s="1" a="1"/>
  <c r="N2419" i="2" s="1"/>
  <c r="M2420" i="2"/>
  <c r="N2420" i="2" s="1" a="1"/>
  <c r="N2420" i="2" s="1"/>
  <c r="M2421" i="2"/>
  <c r="N2421" i="2" s="1" a="1"/>
  <c r="N2421" i="2" s="1"/>
  <c r="M2422" i="2"/>
  <c r="N2422" i="2" s="1" a="1"/>
  <c r="N2422" i="2" s="1"/>
  <c r="M2423" i="2"/>
  <c r="N2423" i="2" s="1" a="1"/>
  <c r="N2423" i="2" s="1"/>
  <c r="M2424" i="2"/>
  <c r="N2424" i="2" s="1" a="1"/>
  <c r="N2424" i="2" s="1"/>
  <c r="M2425" i="2"/>
  <c r="N2425" i="2" s="1" a="1"/>
  <c r="N2425" i="2" s="1"/>
  <c r="M2426" i="2"/>
  <c r="N2426" i="2" s="1" a="1"/>
  <c r="N2426" i="2" s="1"/>
  <c r="M2427" i="2"/>
  <c r="N2427" i="2" s="1" a="1"/>
  <c r="N2427" i="2" s="1"/>
  <c r="M2428" i="2"/>
  <c r="N2428" i="2" s="1" a="1"/>
  <c r="N2428" i="2" s="1"/>
  <c r="M2429" i="2"/>
  <c r="N2429" i="2" s="1" a="1"/>
  <c r="N2429" i="2" s="1"/>
  <c r="M2430" i="2"/>
  <c r="N2430" i="2" s="1" a="1"/>
  <c r="N2430" i="2" s="1"/>
  <c r="M2431" i="2"/>
  <c r="N2431" i="2" s="1" a="1"/>
  <c r="N2431" i="2" s="1"/>
  <c r="M2432" i="2"/>
  <c r="N2432" i="2" s="1" a="1"/>
  <c r="N2432" i="2" s="1"/>
  <c r="M2433" i="2"/>
  <c r="N2433" i="2" s="1" a="1"/>
  <c r="N2433" i="2" s="1"/>
  <c r="M2434" i="2"/>
  <c r="N2434" i="2" s="1" a="1"/>
  <c r="N2434" i="2" s="1"/>
  <c r="M2435" i="2"/>
  <c r="N2435" i="2" s="1" a="1"/>
  <c r="N2435" i="2" s="1"/>
  <c r="M2436" i="2"/>
  <c r="N2436" i="2" s="1" a="1"/>
  <c r="N2436" i="2" s="1"/>
  <c r="M2437" i="2"/>
  <c r="N2437" i="2" s="1" a="1"/>
  <c r="N2437" i="2" s="1"/>
  <c r="M2438" i="2"/>
  <c r="N2438" i="2" s="1" a="1"/>
  <c r="N2438" i="2" s="1"/>
  <c r="M2439" i="2"/>
  <c r="N2439" i="2" s="1" a="1"/>
  <c r="N2439" i="2" s="1"/>
  <c r="M2440" i="2"/>
  <c r="N2440" i="2" s="1" a="1"/>
  <c r="N2440" i="2" s="1"/>
  <c r="M2441" i="2"/>
  <c r="N2441" i="2" s="1" a="1"/>
  <c r="N2441" i="2" s="1"/>
  <c r="M2442" i="2"/>
  <c r="N2442" i="2" s="1" a="1"/>
  <c r="N2442" i="2" s="1"/>
  <c r="M2443" i="2"/>
  <c r="N2443" i="2" s="1" a="1"/>
  <c r="N2443" i="2" s="1"/>
  <c r="M2444" i="2"/>
  <c r="N2444" i="2" s="1" a="1"/>
  <c r="N2444" i="2" s="1"/>
  <c r="M2445" i="2"/>
  <c r="N2445" i="2" s="1" a="1"/>
  <c r="N2445" i="2" s="1"/>
  <c r="M2446" i="2"/>
  <c r="N2446" i="2" s="1" a="1"/>
  <c r="N2446" i="2" s="1"/>
  <c r="M2447" i="2"/>
  <c r="N2447" i="2" s="1" a="1"/>
  <c r="N2447" i="2" s="1"/>
  <c r="M2448" i="2"/>
  <c r="N2448" i="2" s="1" a="1"/>
  <c r="N2448" i="2" s="1"/>
  <c r="M2449" i="2"/>
  <c r="N2449" i="2" s="1" a="1"/>
  <c r="N2449" i="2" s="1"/>
  <c r="M2450" i="2"/>
  <c r="N2450" i="2" s="1" a="1"/>
  <c r="N2450" i="2" s="1"/>
  <c r="M2451" i="2"/>
  <c r="N2451" i="2" s="1" a="1"/>
  <c r="N2451" i="2" s="1"/>
  <c r="M2452" i="2"/>
  <c r="N2452" i="2" s="1" a="1"/>
  <c r="N2452" i="2" s="1"/>
  <c r="M2453" i="2"/>
  <c r="N2453" i="2" s="1" a="1"/>
  <c r="N2453" i="2" s="1"/>
  <c r="M2454" i="2"/>
  <c r="N2454" i="2" s="1" a="1"/>
  <c r="N2454" i="2" s="1"/>
  <c r="M2455" i="2"/>
  <c r="N2455" i="2" s="1" a="1"/>
  <c r="N2455" i="2" s="1"/>
  <c r="M2456" i="2"/>
  <c r="N2456" i="2" s="1" a="1"/>
  <c r="N2456" i="2" s="1"/>
  <c r="M2457" i="2"/>
  <c r="N2457" i="2" s="1" a="1"/>
  <c r="N2457" i="2" s="1"/>
  <c r="M2458" i="2"/>
  <c r="N2458" i="2" s="1" a="1"/>
  <c r="N2458" i="2" s="1"/>
  <c r="M2459" i="2"/>
  <c r="N2459" i="2" s="1" a="1"/>
  <c r="N2459" i="2" s="1"/>
  <c r="M2460" i="2"/>
  <c r="N2460" i="2" s="1" a="1"/>
  <c r="N2460" i="2" s="1"/>
  <c r="M2461" i="2"/>
  <c r="N2461" i="2" s="1" a="1"/>
  <c r="N2461" i="2" s="1"/>
  <c r="M2462" i="2"/>
  <c r="N2462" i="2" s="1" a="1"/>
  <c r="N2462" i="2" s="1"/>
  <c r="M2463" i="2"/>
  <c r="N2463" i="2" s="1" a="1"/>
  <c r="N2463" i="2" s="1"/>
  <c r="M2464" i="2"/>
  <c r="N2464" i="2" s="1" a="1"/>
  <c r="N2464" i="2" s="1"/>
  <c r="M2465" i="2"/>
  <c r="N2465" i="2" s="1" a="1"/>
  <c r="N2465" i="2" s="1"/>
  <c r="M2466" i="2"/>
  <c r="N2466" i="2" s="1" a="1"/>
  <c r="N2466" i="2" s="1"/>
  <c r="M2467" i="2"/>
  <c r="N2467" i="2" s="1" a="1"/>
  <c r="N2467" i="2" s="1"/>
  <c r="M2468" i="2"/>
  <c r="N2468" i="2" s="1" a="1"/>
  <c r="N2468" i="2" s="1"/>
  <c r="M2469" i="2"/>
  <c r="N2469" i="2" s="1" a="1"/>
  <c r="N2469" i="2" s="1"/>
  <c r="M2470" i="2"/>
  <c r="N2470" i="2" s="1" a="1"/>
  <c r="N2470" i="2" s="1"/>
  <c r="M2471" i="2"/>
  <c r="N2471" i="2" s="1" a="1"/>
  <c r="N2471" i="2" s="1"/>
  <c r="M2472" i="2"/>
  <c r="N2472" i="2" s="1" a="1"/>
  <c r="N2472" i="2" s="1"/>
  <c r="M2473" i="2"/>
  <c r="N2473" i="2" s="1" a="1"/>
  <c r="N2473" i="2" s="1"/>
  <c r="M2474" i="2"/>
  <c r="N2474" i="2" s="1" a="1"/>
  <c r="N2474" i="2" s="1"/>
  <c r="M2475" i="2"/>
  <c r="N2475" i="2" s="1" a="1"/>
  <c r="N2475" i="2" s="1"/>
  <c r="M2476" i="2"/>
  <c r="N2476" i="2" s="1" a="1"/>
  <c r="N2476" i="2" s="1"/>
  <c r="M2477" i="2"/>
  <c r="N2477" i="2" s="1" a="1"/>
  <c r="N2477" i="2" s="1"/>
  <c r="M2478" i="2"/>
  <c r="N2478" i="2" s="1" a="1"/>
  <c r="N2478" i="2" s="1"/>
  <c r="M2479" i="2"/>
  <c r="N2479" i="2" s="1" a="1"/>
  <c r="N2479" i="2" s="1"/>
  <c r="M2480" i="2"/>
  <c r="N2480" i="2" s="1" a="1"/>
  <c r="N2480" i="2" s="1"/>
  <c r="M2481" i="2"/>
  <c r="N2481" i="2" s="1" a="1"/>
  <c r="N2481" i="2" s="1"/>
  <c r="M2482" i="2"/>
  <c r="N2482" i="2" s="1" a="1"/>
  <c r="N2482" i="2" s="1"/>
  <c r="M2483" i="2"/>
  <c r="N2483" i="2" s="1" a="1"/>
  <c r="N2483" i="2" s="1"/>
  <c r="M2484" i="2"/>
  <c r="N2484" i="2" s="1" a="1"/>
  <c r="N2484" i="2" s="1"/>
  <c r="M2485" i="2"/>
  <c r="N2485" i="2" s="1" a="1"/>
  <c r="N2485" i="2" s="1"/>
  <c r="M2486" i="2"/>
  <c r="N2486" i="2" s="1" a="1"/>
  <c r="N2486" i="2" s="1"/>
  <c r="M2487" i="2"/>
  <c r="N2487" i="2" s="1" a="1"/>
  <c r="N2487" i="2" s="1"/>
  <c r="M2488" i="2"/>
  <c r="N2488" i="2" s="1" a="1"/>
  <c r="N2488" i="2" s="1"/>
  <c r="M2489" i="2"/>
  <c r="N2489" i="2" s="1" a="1"/>
  <c r="N2489" i="2" s="1"/>
  <c r="M2490" i="2"/>
  <c r="N2490" i="2" s="1" a="1"/>
  <c r="N2490" i="2" s="1"/>
  <c r="M2491" i="2"/>
  <c r="N2491" i="2" s="1" a="1"/>
  <c r="N2491" i="2" s="1"/>
  <c r="M2492" i="2"/>
  <c r="N2492" i="2" s="1" a="1"/>
  <c r="N2492" i="2" s="1"/>
  <c r="M2493" i="2"/>
  <c r="N2493" i="2" s="1" a="1"/>
  <c r="N2493" i="2" s="1"/>
  <c r="M2494" i="2"/>
  <c r="N2494" i="2" s="1" a="1"/>
  <c r="N2494" i="2" s="1"/>
  <c r="M2495" i="2"/>
  <c r="N2495" i="2" s="1" a="1"/>
  <c r="N2495" i="2" s="1"/>
  <c r="M2496" i="2"/>
  <c r="N2496" i="2" s="1" a="1"/>
  <c r="N2496" i="2" s="1"/>
  <c r="M2497" i="2"/>
  <c r="N2497" i="2" s="1" a="1"/>
  <c r="N2497" i="2" s="1"/>
  <c r="M2498" i="2"/>
  <c r="N2498" i="2" s="1" a="1"/>
  <c r="N2498" i="2" s="1"/>
  <c r="M2499" i="2"/>
  <c r="N2499" i="2" s="1" a="1"/>
  <c r="N2499" i="2" s="1"/>
  <c r="M2500" i="2"/>
  <c r="N2500" i="2" s="1" a="1"/>
  <c r="N2500" i="2" s="1"/>
  <c r="M2501" i="2"/>
  <c r="N2501" i="2" s="1" a="1"/>
  <c r="N2501" i="2" s="1"/>
  <c r="M2502" i="2"/>
  <c r="N2502" i="2" s="1" a="1"/>
  <c r="N2502" i="2" s="1"/>
  <c r="M2503" i="2"/>
  <c r="N2503" i="2" s="1" a="1"/>
  <c r="N2503" i="2" s="1"/>
  <c r="M2504" i="2"/>
  <c r="N2504" i="2" s="1" a="1"/>
  <c r="N2504" i="2" s="1"/>
  <c r="M2505" i="2"/>
  <c r="N2505" i="2" s="1" a="1"/>
  <c r="N2505" i="2" s="1"/>
  <c r="M2506" i="2"/>
  <c r="N2506" i="2" s="1" a="1"/>
  <c r="N2506" i="2" s="1"/>
  <c r="M2507" i="2"/>
  <c r="N2507" i="2" s="1" a="1"/>
  <c r="N2507" i="2" s="1"/>
  <c r="M2508" i="2"/>
  <c r="N2508" i="2" s="1" a="1"/>
  <c r="N2508" i="2" s="1"/>
  <c r="M2509" i="2"/>
  <c r="N2509" i="2" s="1" a="1"/>
  <c r="N2509" i="2" s="1"/>
  <c r="M2510" i="2"/>
  <c r="N2510" i="2" s="1" a="1"/>
  <c r="N2510" i="2" s="1"/>
  <c r="M2511" i="2"/>
  <c r="N2511" i="2" s="1" a="1"/>
  <c r="N2511" i="2" s="1"/>
  <c r="M2512" i="2"/>
  <c r="N2512" i="2" s="1" a="1"/>
  <c r="N2512" i="2" s="1"/>
  <c r="M2513" i="2"/>
  <c r="N2513" i="2" s="1" a="1"/>
  <c r="N2513" i="2" s="1"/>
  <c r="M2514" i="2"/>
  <c r="N2514" i="2" s="1" a="1"/>
  <c r="N2514" i="2" s="1"/>
  <c r="M2515" i="2"/>
  <c r="N2515" i="2" s="1" a="1"/>
  <c r="N2515" i="2" s="1"/>
  <c r="M2516" i="2"/>
  <c r="N2516" i="2" s="1" a="1"/>
  <c r="N2516" i="2" s="1"/>
  <c r="M2517" i="2"/>
  <c r="N2517" i="2" s="1" a="1"/>
  <c r="N2517" i="2" s="1"/>
  <c r="M2518" i="2"/>
  <c r="N2518" i="2" s="1" a="1"/>
  <c r="N2518" i="2" s="1"/>
  <c r="M2519" i="2"/>
  <c r="N2519" i="2" s="1" a="1"/>
  <c r="N2519" i="2" s="1"/>
  <c r="M2520" i="2"/>
  <c r="N2520" i="2" s="1" a="1"/>
  <c r="N2520" i="2" s="1"/>
  <c r="M2521" i="2"/>
  <c r="N2521" i="2" s="1" a="1"/>
  <c r="N2521" i="2" s="1"/>
  <c r="M2522" i="2"/>
  <c r="N2522" i="2" s="1" a="1"/>
  <c r="N2522" i="2" s="1"/>
  <c r="M2523" i="2"/>
  <c r="N2523" i="2" s="1" a="1"/>
  <c r="N2523" i="2" s="1"/>
  <c r="M2524" i="2"/>
  <c r="N2524" i="2" s="1" a="1"/>
  <c r="N2524" i="2" s="1"/>
  <c r="M2525" i="2"/>
  <c r="N2525" i="2" s="1" a="1"/>
  <c r="N2525" i="2" s="1"/>
  <c r="M2526" i="2"/>
  <c r="N2526" i="2" s="1" a="1"/>
  <c r="N2526" i="2" s="1"/>
  <c r="M2527" i="2"/>
  <c r="N2527" i="2" s="1" a="1"/>
  <c r="N2527" i="2" s="1"/>
  <c r="M2528" i="2"/>
  <c r="N2528" i="2" s="1" a="1"/>
  <c r="N2528" i="2" s="1"/>
  <c r="M2529" i="2"/>
  <c r="N2529" i="2" s="1" a="1"/>
  <c r="N2529" i="2" s="1"/>
  <c r="M2530" i="2"/>
  <c r="N2530" i="2" s="1" a="1"/>
  <c r="N2530" i="2" s="1"/>
  <c r="M2531" i="2"/>
  <c r="N2531" i="2" s="1" a="1"/>
  <c r="N2531" i="2" s="1"/>
  <c r="M2532" i="2"/>
  <c r="N2532" i="2" s="1" a="1"/>
  <c r="N2532" i="2" s="1"/>
  <c r="M2533" i="2"/>
  <c r="N2533" i="2" s="1" a="1"/>
  <c r="N2533" i="2" s="1"/>
  <c r="M2534" i="2"/>
  <c r="N2534" i="2" s="1" a="1"/>
  <c r="N2534" i="2" s="1"/>
  <c r="M2535" i="2"/>
  <c r="N2535" i="2" s="1" a="1"/>
  <c r="N2535" i="2" s="1"/>
  <c r="M2536" i="2"/>
  <c r="N2536" i="2" s="1" a="1"/>
  <c r="N2536" i="2" s="1"/>
  <c r="M2537" i="2"/>
  <c r="N2537" i="2" s="1" a="1"/>
  <c r="N2537" i="2" s="1"/>
  <c r="M2538" i="2"/>
  <c r="N2538" i="2" s="1" a="1"/>
  <c r="N2538" i="2" s="1"/>
  <c r="M2539" i="2"/>
  <c r="N2539" i="2" s="1" a="1"/>
  <c r="N2539" i="2" s="1"/>
  <c r="M2540" i="2"/>
  <c r="N2540" i="2" s="1" a="1"/>
  <c r="N2540" i="2" s="1"/>
  <c r="M2541" i="2"/>
  <c r="N2541" i="2" s="1" a="1"/>
  <c r="N2541" i="2" s="1"/>
  <c r="M2542" i="2"/>
  <c r="N2542" i="2" s="1" a="1"/>
  <c r="N2542" i="2" s="1"/>
  <c r="M2543" i="2"/>
  <c r="N2543" i="2" s="1" a="1"/>
  <c r="N2543" i="2" s="1"/>
  <c r="M2544" i="2"/>
  <c r="N2544" i="2" s="1" a="1"/>
  <c r="N2544" i="2" s="1"/>
  <c r="M2545" i="2"/>
  <c r="N2545" i="2" s="1" a="1"/>
  <c r="N2545" i="2" s="1"/>
  <c r="M2546" i="2"/>
  <c r="N2546" i="2" s="1" a="1"/>
  <c r="N2546" i="2" s="1"/>
  <c r="M2547" i="2"/>
  <c r="N2547" i="2" s="1" a="1"/>
  <c r="N2547" i="2" s="1"/>
  <c r="M2548" i="2"/>
  <c r="N2548" i="2" s="1" a="1"/>
  <c r="N2548" i="2" s="1"/>
  <c r="M2549" i="2"/>
  <c r="N2549" i="2" s="1" a="1"/>
  <c r="N2549" i="2" s="1"/>
  <c r="M2550" i="2"/>
  <c r="N2550" i="2" s="1" a="1"/>
  <c r="N2550" i="2" s="1"/>
  <c r="M2551" i="2"/>
  <c r="N2551" i="2" s="1" a="1"/>
  <c r="N2551" i="2" s="1"/>
  <c r="M2552" i="2"/>
  <c r="N2552" i="2" s="1" a="1"/>
  <c r="N2552" i="2" s="1"/>
  <c r="M2553" i="2"/>
  <c r="N2553" i="2" s="1" a="1"/>
  <c r="N2553" i="2" s="1"/>
  <c r="M2554" i="2"/>
  <c r="N2554" i="2" s="1" a="1"/>
  <c r="N2554" i="2" s="1"/>
  <c r="M2555" i="2"/>
  <c r="N2555" i="2" s="1" a="1"/>
  <c r="N2555" i="2" s="1"/>
  <c r="M2556" i="2"/>
  <c r="N2556" i="2" s="1" a="1"/>
  <c r="N2556" i="2" s="1"/>
  <c r="M2557" i="2"/>
  <c r="N2557" i="2" s="1" a="1"/>
  <c r="N2557" i="2" s="1"/>
  <c r="M2558" i="2"/>
  <c r="N2558" i="2" s="1" a="1"/>
  <c r="N2558" i="2" s="1"/>
  <c r="M2559" i="2"/>
  <c r="N2559" i="2" s="1" a="1"/>
  <c r="N2559" i="2" s="1"/>
  <c r="M2560" i="2"/>
  <c r="N2560" i="2" s="1" a="1"/>
  <c r="N2560" i="2" s="1"/>
  <c r="M2561" i="2"/>
  <c r="N2561" i="2" s="1" a="1"/>
  <c r="N2561" i="2" s="1"/>
  <c r="M2562" i="2"/>
  <c r="N2562" i="2" s="1" a="1"/>
  <c r="N2562" i="2" s="1"/>
  <c r="M2563" i="2"/>
  <c r="N2563" i="2" s="1" a="1"/>
  <c r="N2563" i="2" s="1"/>
  <c r="M2564" i="2"/>
  <c r="N2564" i="2" s="1" a="1"/>
  <c r="N2564" i="2" s="1"/>
  <c r="M2565" i="2"/>
  <c r="N2565" i="2" s="1" a="1"/>
  <c r="N2565" i="2" s="1"/>
  <c r="M2566" i="2"/>
  <c r="N2566" i="2" s="1" a="1"/>
  <c r="N2566" i="2" s="1"/>
  <c r="M2567" i="2"/>
  <c r="N2567" i="2" s="1" a="1"/>
  <c r="N2567" i="2" s="1"/>
  <c r="M2568" i="2"/>
  <c r="N2568" i="2" s="1" a="1"/>
  <c r="N2568" i="2" s="1"/>
  <c r="M2569" i="2"/>
  <c r="N2569" i="2" s="1" a="1"/>
  <c r="N2569" i="2" s="1"/>
  <c r="M2570" i="2"/>
  <c r="N2570" i="2" s="1" a="1"/>
  <c r="N2570" i="2" s="1"/>
  <c r="M2571" i="2"/>
  <c r="N2571" i="2" s="1" a="1"/>
  <c r="N2571" i="2" s="1"/>
  <c r="M2572" i="2"/>
  <c r="N2572" i="2" s="1" a="1"/>
  <c r="N2572" i="2" s="1"/>
  <c r="M2573" i="2"/>
  <c r="N2573" i="2" s="1" a="1"/>
  <c r="N2573" i="2" s="1"/>
  <c r="M2574" i="2"/>
  <c r="N2574" i="2" s="1" a="1"/>
  <c r="N2574" i="2" s="1"/>
  <c r="M2575" i="2"/>
  <c r="N2575" i="2" s="1" a="1"/>
  <c r="N2575" i="2" s="1"/>
  <c r="M2576" i="2"/>
  <c r="N2576" i="2" s="1" a="1"/>
  <c r="N2576" i="2" s="1"/>
  <c r="M2577" i="2"/>
  <c r="N2577" i="2" s="1" a="1"/>
  <c r="N2577" i="2" s="1"/>
  <c r="M2578" i="2"/>
  <c r="N2578" i="2" s="1" a="1"/>
  <c r="N2578" i="2" s="1"/>
  <c r="M2579" i="2"/>
  <c r="N2579" i="2" s="1" a="1"/>
  <c r="N2579" i="2" s="1"/>
  <c r="M2580" i="2"/>
  <c r="N2580" i="2" s="1" a="1"/>
  <c r="N2580" i="2" s="1"/>
  <c r="M2581" i="2"/>
  <c r="N2581" i="2" s="1" a="1"/>
  <c r="N2581" i="2" s="1"/>
  <c r="M2582" i="2"/>
  <c r="N2582" i="2" s="1" a="1"/>
  <c r="N2582" i="2" s="1"/>
  <c r="M2583" i="2"/>
  <c r="N2583" i="2" s="1" a="1"/>
  <c r="N2583" i="2" s="1"/>
  <c r="M2584" i="2"/>
  <c r="N2584" i="2" s="1" a="1"/>
  <c r="N2584" i="2" s="1"/>
  <c r="M2585" i="2"/>
  <c r="N2585" i="2" s="1" a="1"/>
  <c r="N2585" i="2" s="1"/>
  <c r="M2586" i="2"/>
  <c r="N2586" i="2" s="1" a="1"/>
  <c r="N2586" i="2" s="1"/>
  <c r="M2587" i="2"/>
  <c r="N2587" i="2" s="1" a="1"/>
  <c r="N2587" i="2" s="1"/>
  <c r="M2588" i="2"/>
  <c r="N2588" i="2" s="1" a="1"/>
  <c r="N2588" i="2" s="1"/>
  <c r="M2589" i="2"/>
  <c r="N2589" i="2" s="1" a="1"/>
  <c r="N2589" i="2" s="1"/>
  <c r="M2590" i="2"/>
  <c r="N2590" i="2" s="1" a="1"/>
  <c r="N2590" i="2" s="1"/>
  <c r="M2591" i="2"/>
  <c r="N2591" i="2" s="1" a="1"/>
  <c r="N2591" i="2" s="1"/>
  <c r="M2592" i="2"/>
  <c r="N2592" i="2" s="1" a="1"/>
  <c r="N2592" i="2" s="1"/>
  <c r="M2593" i="2"/>
  <c r="N2593" i="2" s="1" a="1"/>
  <c r="N2593" i="2" s="1"/>
  <c r="M2594" i="2"/>
  <c r="N2594" i="2" s="1" a="1"/>
  <c r="N2594" i="2" s="1"/>
  <c r="M2595" i="2"/>
  <c r="N2595" i="2" s="1" a="1"/>
  <c r="N2595" i="2" s="1"/>
  <c r="M2596" i="2"/>
  <c r="N2596" i="2" s="1" a="1"/>
  <c r="N2596" i="2" s="1"/>
  <c r="M2597" i="2"/>
  <c r="N2597" i="2" s="1" a="1"/>
  <c r="N2597" i="2" s="1"/>
  <c r="M2598" i="2"/>
  <c r="N2598" i="2" s="1" a="1"/>
  <c r="N2598" i="2" s="1"/>
  <c r="M2599" i="2"/>
  <c r="N2599" i="2" s="1" a="1"/>
  <c r="N2599" i="2" s="1"/>
  <c r="M2600" i="2"/>
  <c r="N2600" i="2" s="1" a="1"/>
  <c r="N2600" i="2" s="1"/>
  <c r="M2601" i="2"/>
  <c r="N2601" i="2" s="1" a="1"/>
  <c r="N2601" i="2" s="1"/>
  <c r="M2602" i="2"/>
  <c r="N2602" i="2" s="1" a="1"/>
  <c r="N2602" i="2" s="1"/>
  <c r="M2603" i="2"/>
  <c r="N2603" i="2" s="1" a="1"/>
  <c r="N2603" i="2" s="1"/>
  <c r="M2604" i="2"/>
  <c r="N2604" i="2" s="1" a="1"/>
  <c r="N2604" i="2" s="1"/>
  <c r="M2605" i="2"/>
  <c r="N2605" i="2" s="1" a="1"/>
  <c r="N2605" i="2" s="1"/>
  <c r="M2606" i="2"/>
  <c r="N2606" i="2" s="1" a="1"/>
  <c r="N2606" i="2" s="1"/>
  <c r="M2607" i="2"/>
  <c r="N2607" i="2" s="1" a="1"/>
  <c r="N2607" i="2" s="1"/>
  <c r="M2608" i="2"/>
  <c r="N2608" i="2" s="1" a="1"/>
  <c r="N2608" i="2" s="1"/>
  <c r="M2609" i="2"/>
  <c r="N2609" i="2" s="1" a="1"/>
  <c r="N2609" i="2" s="1"/>
  <c r="M2610" i="2"/>
  <c r="N2610" i="2" s="1" a="1"/>
  <c r="N2610" i="2" s="1"/>
  <c r="M2611" i="2"/>
  <c r="N2611" i="2" s="1" a="1"/>
  <c r="N2611" i="2" s="1"/>
  <c r="M2612" i="2"/>
  <c r="N2612" i="2" s="1" a="1"/>
  <c r="N2612" i="2" s="1"/>
  <c r="M2613" i="2"/>
  <c r="N2613" i="2" s="1" a="1"/>
  <c r="N2613" i="2" s="1"/>
  <c r="M2614" i="2"/>
  <c r="N2614" i="2" s="1" a="1"/>
  <c r="N2614" i="2" s="1"/>
  <c r="M2615" i="2"/>
  <c r="N2615" i="2" s="1" a="1"/>
  <c r="N2615" i="2" s="1"/>
  <c r="M2616" i="2"/>
  <c r="N2616" i="2" s="1" a="1"/>
  <c r="N2616" i="2" s="1"/>
  <c r="M2617" i="2"/>
  <c r="N2617" i="2" s="1" a="1"/>
  <c r="N2617" i="2" s="1"/>
  <c r="M2618" i="2"/>
  <c r="N2618" i="2" s="1" a="1"/>
  <c r="N2618" i="2" s="1"/>
  <c r="M2619" i="2"/>
  <c r="N2619" i="2" s="1" a="1"/>
  <c r="N2619" i="2" s="1"/>
  <c r="M2620" i="2"/>
  <c r="N2620" i="2" s="1" a="1"/>
  <c r="N2620" i="2" s="1"/>
  <c r="M2621" i="2"/>
  <c r="N2621" i="2" s="1" a="1"/>
  <c r="N2621" i="2" s="1"/>
  <c r="M2622" i="2"/>
  <c r="N2622" i="2" s="1" a="1"/>
  <c r="N2622" i="2" s="1"/>
  <c r="M2623" i="2"/>
  <c r="N2623" i="2" s="1" a="1"/>
  <c r="N2623" i="2" s="1"/>
  <c r="M2624" i="2"/>
  <c r="N2624" i="2" s="1" a="1"/>
  <c r="N2624" i="2" s="1"/>
  <c r="M2625" i="2"/>
  <c r="N2625" i="2" s="1" a="1"/>
  <c r="N2625" i="2" s="1"/>
  <c r="M2626" i="2"/>
  <c r="N2626" i="2" s="1" a="1"/>
  <c r="N2626" i="2" s="1"/>
  <c r="M2627" i="2"/>
  <c r="N2627" i="2" s="1" a="1"/>
  <c r="N2627" i="2" s="1"/>
  <c r="M2628" i="2"/>
  <c r="N2628" i="2" s="1" a="1"/>
  <c r="N2628" i="2" s="1"/>
  <c r="M2629" i="2"/>
  <c r="N2629" i="2" s="1" a="1"/>
  <c r="N2629" i="2" s="1"/>
  <c r="M2630" i="2"/>
  <c r="N2630" i="2" s="1" a="1"/>
  <c r="N2630" i="2" s="1"/>
  <c r="M2631" i="2"/>
  <c r="N2631" i="2" s="1" a="1"/>
  <c r="N2631" i="2" s="1"/>
  <c r="M2632" i="2"/>
  <c r="N2632" i="2" s="1" a="1"/>
  <c r="N2632" i="2" s="1"/>
  <c r="M2633" i="2"/>
  <c r="N2633" i="2" s="1" a="1"/>
  <c r="N2633" i="2" s="1"/>
  <c r="M2634" i="2"/>
  <c r="N2634" i="2" s="1" a="1"/>
  <c r="N2634" i="2" s="1"/>
  <c r="M2635" i="2"/>
  <c r="N2635" i="2" s="1" a="1"/>
  <c r="N2635" i="2" s="1"/>
  <c r="M2636" i="2"/>
  <c r="N2636" i="2" s="1" a="1"/>
  <c r="N2636" i="2" s="1"/>
  <c r="M2637" i="2"/>
  <c r="N2637" i="2" s="1" a="1"/>
  <c r="N2637" i="2" s="1"/>
  <c r="M2638" i="2"/>
  <c r="N2638" i="2" s="1" a="1"/>
  <c r="N2638" i="2" s="1"/>
  <c r="M2639" i="2"/>
  <c r="N2639" i="2" s="1" a="1"/>
  <c r="N2639" i="2" s="1"/>
  <c r="M2640" i="2"/>
  <c r="N2640" i="2" s="1" a="1"/>
  <c r="N2640" i="2" s="1"/>
  <c r="M2641" i="2"/>
  <c r="N2641" i="2" s="1" a="1"/>
  <c r="N2641" i="2" s="1"/>
  <c r="M2642" i="2"/>
  <c r="N2642" i="2" s="1" a="1"/>
  <c r="N2642" i="2" s="1"/>
  <c r="M2643" i="2"/>
  <c r="N2643" i="2" s="1" a="1"/>
  <c r="N2643" i="2" s="1"/>
  <c r="M2644" i="2"/>
  <c r="N2644" i="2" s="1" a="1"/>
  <c r="N2644" i="2" s="1"/>
  <c r="M2645" i="2"/>
  <c r="N2645" i="2" s="1" a="1"/>
  <c r="N2645" i="2" s="1"/>
  <c r="M2646" i="2"/>
  <c r="N2646" i="2" s="1" a="1"/>
  <c r="N2646" i="2" s="1"/>
  <c r="M2647" i="2"/>
  <c r="N2647" i="2" s="1" a="1"/>
  <c r="N2647" i="2" s="1"/>
  <c r="M2648" i="2"/>
  <c r="N2648" i="2" s="1" a="1"/>
  <c r="N2648" i="2" s="1"/>
  <c r="M2649" i="2"/>
  <c r="N2649" i="2" s="1" a="1"/>
  <c r="N2649" i="2" s="1"/>
  <c r="M2650" i="2"/>
  <c r="N2650" i="2" s="1" a="1"/>
  <c r="N2650" i="2" s="1"/>
  <c r="M2651" i="2"/>
  <c r="N2651" i="2" s="1" a="1"/>
  <c r="N2651" i="2" s="1"/>
  <c r="M2652" i="2"/>
  <c r="N2652" i="2" s="1" a="1"/>
  <c r="N2652" i="2" s="1"/>
  <c r="M2653" i="2"/>
  <c r="N2653" i="2" s="1" a="1"/>
  <c r="N2653" i="2" s="1"/>
  <c r="M2654" i="2"/>
  <c r="N2654" i="2" s="1" a="1"/>
  <c r="N2654" i="2" s="1"/>
  <c r="M2655" i="2"/>
  <c r="N2655" i="2" s="1" a="1"/>
  <c r="N2655" i="2" s="1"/>
  <c r="M2656" i="2"/>
  <c r="N2656" i="2" s="1" a="1"/>
  <c r="N2656" i="2" s="1"/>
  <c r="M2657" i="2"/>
  <c r="N2657" i="2" s="1" a="1"/>
  <c r="N2657" i="2" s="1"/>
  <c r="M2658" i="2"/>
  <c r="N2658" i="2" s="1" a="1"/>
  <c r="N2658" i="2" s="1"/>
  <c r="M2659" i="2"/>
  <c r="N2659" i="2" s="1" a="1"/>
  <c r="N2659" i="2" s="1"/>
  <c r="M2660" i="2"/>
  <c r="N2660" i="2" s="1" a="1"/>
  <c r="N2660" i="2" s="1"/>
  <c r="M2661" i="2"/>
  <c r="N2661" i="2" s="1" a="1"/>
  <c r="N2661" i="2" s="1"/>
  <c r="M2662" i="2"/>
  <c r="N2662" i="2" s="1" a="1"/>
  <c r="N2662" i="2" s="1"/>
  <c r="M2663" i="2"/>
  <c r="N2663" i="2" s="1" a="1"/>
  <c r="N2663" i="2" s="1"/>
  <c r="M2664" i="2"/>
  <c r="N2664" i="2" s="1" a="1"/>
  <c r="N2664" i="2" s="1"/>
  <c r="M2665" i="2"/>
  <c r="N2665" i="2" s="1" a="1"/>
  <c r="N2665" i="2" s="1"/>
  <c r="M2666" i="2"/>
  <c r="N2666" i="2" s="1" a="1"/>
  <c r="N2666" i="2" s="1"/>
  <c r="M2667" i="2"/>
  <c r="N2667" i="2" s="1" a="1"/>
  <c r="N2667" i="2" s="1"/>
  <c r="M2668" i="2"/>
  <c r="N2668" i="2" s="1" a="1"/>
  <c r="N2668" i="2" s="1"/>
  <c r="M2669" i="2"/>
  <c r="N2669" i="2" s="1" a="1"/>
  <c r="N2669" i="2" s="1"/>
  <c r="M2670" i="2"/>
  <c r="N2670" i="2" s="1" a="1"/>
  <c r="N2670" i="2" s="1"/>
  <c r="M2671" i="2"/>
  <c r="N2671" i="2" s="1" a="1"/>
  <c r="N2671" i="2" s="1"/>
  <c r="M2672" i="2"/>
  <c r="N2672" i="2" s="1" a="1"/>
  <c r="N2672" i="2" s="1"/>
  <c r="M2673" i="2"/>
  <c r="N2673" i="2" s="1" a="1"/>
  <c r="N2673" i="2" s="1"/>
  <c r="M2674" i="2"/>
  <c r="N2674" i="2" s="1" a="1"/>
  <c r="N2674" i="2" s="1"/>
  <c r="M2675" i="2"/>
  <c r="N2675" i="2" s="1" a="1"/>
  <c r="N2675" i="2" s="1"/>
  <c r="M2676" i="2"/>
  <c r="N2676" i="2" s="1" a="1"/>
  <c r="N2676" i="2" s="1"/>
  <c r="M2677" i="2"/>
  <c r="N2677" i="2" s="1" a="1"/>
  <c r="N2677" i="2" s="1"/>
  <c r="M2678" i="2"/>
  <c r="N2678" i="2" s="1" a="1"/>
  <c r="N2678" i="2" s="1"/>
  <c r="M2679" i="2"/>
  <c r="N2679" i="2" s="1" a="1"/>
  <c r="N2679" i="2" s="1"/>
  <c r="M2680" i="2"/>
  <c r="N2680" i="2" s="1" a="1"/>
  <c r="N2680" i="2" s="1"/>
  <c r="M2681" i="2"/>
  <c r="N2681" i="2" s="1" a="1"/>
  <c r="N2681" i="2" s="1"/>
  <c r="M2682" i="2"/>
  <c r="N2682" i="2" s="1" a="1"/>
  <c r="N2682" i="2" s="1"/>
  <c r="M2683" i="2"/>
  <c r="N2683" i="2" s="1" a="1"/>
  <c r="N2683" i="2" s="1"/>
  <c r="M2684" i="2"/>
  <c r="N2684" i="2" s="1" a="1"/>
  <c r="N2684" i="2" s="1"/>
  <c r="M2685" i="2"/>
  <c r="N2685" i="2" s="1" a="1"/>
  <c r="N2685" i="2" s="1"/>
  <c r="M2686" i="2"/>
  <c r="N2686" i="2" s="1" a="1"/>
  <c r="N2686" i="2" s="1"/>
  <c r="M2687" i="2"/>
  <c r="N2687" i="2" s="1" a="1"/>
  <c r="N2687" i="2" s="1"/>
  <c r="M2688" i="2"/>
  <c r="N2688" i="2" s="1" a="1"/>
  <c r="N2688" i="2" s="1"/>
  <c r="M2689" i="2"/>
  <c r="N2689" i="2" s="1" a="1"/>
  <c r="N2689" i="2" s="1"/>
  <c r="M2690" i="2"/>
  <c r="N2690" i="2" s="1" a="1"/>
  <c r="N2690" i="2" s="1"/>
  <c r="M2691" i="2"/>
  <c r="N2691" i="2" s="1" a="1"/>
  <c r="N2691" i="2" s="1"/>
  <c r="M2692" i="2"/>
  <c r="N2692" i="2" s="1" a="1"/>
  <c r="N2692" i="2" s="1"/>
  <c r="M2693" i="2"/>
  <c r="N2693" i="2" s="1" a="1"/>
  <c r="N2693" i="2" s="1"/>
  <c r="M2694" i="2"/>
  <c r="N2694" i="2" s="1" a="1"/>
  <c r="N2694" i="2" s="1"/>
  <c r="M2695" i="2"/>
  <c r="N2695" i="2" s="1" a="1"/>
  <c r="N2695" i="2" s="1"/>
  <c r="M2696" i="2"/>
  <c r="N2696" i="2" s="1" a="1"/>
  <c r="N2696" i="2" s="1"/>
  <c r="M2697" i="2"/>
  <c r="N2697" i="2" s="1" a="1"/>
  <c r="N2697" i="2" s="1"/>
  <c r="M2698" i="2"/>
  <c r="N2698" i="2" s="1" a="1"/>
  <c r="N2698" i="2" s="1"/>
  <c r="M2699" i="2"/>
  <c r="N2699" i="2" s="1" a="1"/>
  <c r="N2699" i="2" s="1"/>
  <c r="M2700" i="2"/>
  <c r="N2700" i="2" s="1" a="1"/>
  <c r="N2700" i="2" s="1"/>
  <c r="M2701" i="2"/>
  <c r="N2701" i="2" s="1" a="1"/>
  <c r="N2701" i="2" s="1"/>
  <c r="M2702" i="2"/>
  <c r="N2702" i="2" s="1" a="1"/>
  <c r="N2702" i="2" s="1"/>
  <c r="M2703" i="2"/>
  <c r="N2703" i="2" s="1" a="1"/>
  <c r="N2703" i="2" s="1"/>
  <c r="M2704" i="2"/>
  <c r="N2704" i="2" s="1" a="1"/>
  <c r="N2704" i="2" s="1"/>
  <c r="M2705" i="2"/>
  <c r="N2705" i="2" s="1" a="1"/>
  <c r="N2705" i="2" s="1"/>
  <c r="M2706" i="2"/>
  <c r="N2706" i="2" s="1" a="1"/>
  <c r="N2706" i="2" s="1"/>
  <c r="M2707" i="2"/>
  <c r="N2707" i="2" s="1" a="1"/>
  <c r="N2707" i="2" s="1"/>
  <c r="M2708" i="2"/>
  <c r="N2708" i="2" s="1" a="1"/>
  <c r="N2708" i="2" s="1"/>
  <c r="M2709" i="2"/>
  <c r="N2709" i="2" s="1" a="1"/>
  <c r="N2709" i="2" s="1"/>
  <c r="M2710" i="2"/>
  <c r="N2710" i="2" s="1" a="1"/>
  <c r="N2710" i="2" s="1"/>
  <c r="M2711" i="2"/>
  <c r="N2711" i="2" s="1" a="1"/>
  <c r="N2711" i="2" s="1"/>
  <c r="M2712" i="2"/>
  <c r="N2712" i="2" s="1" a="1"/>
  <c r="N2712" i="2" s="1"/>
  <c r="M2713" i="2"/>
  <c r="N2713" i="2" s="1" a="1"/>
  <c r="N2713" i="2" s="1"/>
  <c r="M2714" i="2"/>
  <c r="N2714" i="2" s="1" a="1"/>
  <c r="N2714" i="2" s="1"/>
  <c r="M2715" i="2"/>
  <c r="N2715" i="2" s="1" a="1"/>
  <c r="N2715" i="2" s="1"/>
  <c r="M2716" i="2"/>
  <c r="N2716" i="2" s="1" a="1"/>
  <c r="N2716" i="2" s="1"/>
  <c r="M2717" i="2"/>
  <c r="N2717" i="2" s="1" a="1"/>
  <c r="N2717" i="2" s="1"/>
  <c r="M2718" i="2"/>
  <c r="N2718" i="2" s="1" a="1"/>
  <c r="N2718" i="2" s="1"/>
  <c r="M2719" i="2"/>
  <c r="N2719" i="2" s="1" a="1"/>
  <c r="N2719" i="2" s="1"/>
  <c r="M2720" i="2"/>
  <c r="N2720" i="2" s="1" a="1"/>
  <c r="N2720" i="2" s="1"/>
  <c r="M2721" i="2"/>
  <c r="N2721" i="2" s="1" a="1"/>
  <c r="N2721" i="2" s="1"/>
  <c r="M2722" i="2"/>
  <c r="N2722" i="2" s="1" a="1"/>
  <c r="N2722" i="2" s="1"/>
  <c r="M2723" i="2"/>
  <c r="N2723" i="2" s="1" a="1"/>
  <c r="N2723" i="2" s="1"/>
  <c r="M2724" i="2"/>
  <c r="N2724" i="2" s="1" a="1"/>
  <c r="N2724" i="2" s="1"/>
  <c r="M2725" i="2"/>
  <c r="N2725" i="2" s="1" a="1"/>
  <c r="N2725" i="2" s="1"/>
  <c r="M2726" i="2"/>
  <c r="N2726" i="2" s="1" a="1"/>
  <c r="N2726" i="2" s="1"/>
  <c r="M2727" i="2"/>
  <c r="N2727" i="2" s="1" a="1"/>
  <c r="N2727" i="2" s="1"/>
  <c r="M2728" i="2"/>
  <c r="N2728" i="2" s="1" a="1"/>
  <c r="N2728" i="2" s="1"/>
  <c r="M2729" i="2"/>
  <c r="N2729" i="2" s="1" a="1"/>
  <c r="N2729" i="2" s="1"/>
  <c r="M2730" i="2"/>
  <c r="N2730" i="2" s="1" a="1"/>
  <c r="N2730" i="2" s="1"/>
  <c r="M2731" i="2"/>
  <c r="N2731" i="2" s="1" a="1"/>
  <c r="N2731" i="2" s="1"/>
  <c r="M2732" i="2"/>
  <c r="N2732" i="2" s="1" a="1"/>
  <c r="N2732" i="2" s="1"/>
  <c r="M2733" i="2"/>
  <c r="N2733" i="2" s="1" a="1"/>
  <c r="N2733" i="2" s="1"/>
  <c r="M2734" i="2"/>
  <c r="N2734" i="2" s="1" a="1"/>
  <c r="N2734" i="2" s="1"/>
  <c r="M2735" i="2"/>
  <c r="N2735" i="2" s="1" a="1"/>
  <c r="N2735" i="2" s="1"/>
  <c r="M2736" i="2"/>
  <c r="N2736" i="2" s="1" a="1"/>
  <c r="N2736" i="2" s="1"/>
  <c r="M2737" i="2"/>
  <c r="N2737" i="2" s="1" a="1"/>
  <c r="N2737" i="2" s="1"/>
  <c r="M2738" i="2"/>
  <c r="N2738" i="2" s="1" a="1"/>
  <c r="N2738" i="2" s="1"/>
  <c r="M2739" i="2"/>
  <c r="N2739" i="2" s="1" a="1"/>
  <c r="N2739" i="2" s="1"/>
  <c r="M2740" i="2"/>
  <c r="N2740" i="2" s="1" a="1"/>
  <c r="N2740" i="2" s="1"/>
  <c r="M2741" i="2"/>
  <c r="N2741" i="2" s="1" a="1"/>
  <c r="N2741" i="2" s="1"/>
  <c r="M2742" i="2"/>
  <c r="N2742" i="2" s="1" a="1"/>
  <c r="N2742" i="2" s="1"/>
  <c r="M2743" i="2"/>
  <c r="N2743" i="2" s="1" a="1"/>
  <c r="N2743" i="2" s="1"/>
  <c r="M2744" i="2"/>
  <c r="N2744" i="2" s="1" a="1"/>
  <c r="N2744" i="2" s="1"/>
  <c r="M2745" i="2"/>
  <c r="N2745" i="2" s="1" a="1"/>
  <c r="N2745" i="2" s="1"/>
  <c r="M2746" i="2"/>
  <c r="N2746" i="2" s="1" a="1"/>
  <c r="N2746" i="2" s="1"/>
  <c r="M2747" i="2"/>
  <c r="N2747" i="2" s="1" a="1"/>
  <c r="N2747" i="2" s="1"/>
  <c r="M2748" i="2"/>
  <c r="N2748" i="2" s="1" a="1"/>
  <c r="N2748" i="2" s="1"/>
  <c r="M2749" i="2"/>
  <c r="N2749" i="2" s="1" a="1"/>
  <c r="N2749" i="2" s="1"/>
  <c r="M2750" i="2"/>
  <c r="N2750" i="2" s="1" a="1"/>
  <c r="N2750" i="2" s="1"/>
  <c r="M2751" i="2"/>
  <c r="N2751" i="2" s="1" a="1"/>
  <c r="N2751" i="2" s="1"/>
  <c r="M2752" i="2"/>
  <c r="N2752" i="2" s="1" a="1"/>
  <c r="N2752" i="2" s="1"/>
  <c r="M2753" i="2"/>
  <c r="N2753" i="2" s="1" a="1"/>
  <c r="N2753" i="2" s="1"/>
  <c r="M2754" i="2"/>
  <c r="N2754" i="2" s="1" a="1"/>
  <c r="N2754" i="2" s="1"/>
  <c r="M2755" i="2"/>
  <c r="N2755" i="2" s="1" a="1"/>
  <c r="N2755" i="2" s="1"/>
  <c r="M2756" i="2"/>
  <c r="N2756" i="2" s="1" a="1"/>
  <c r="N2756" i="2" s="1"/>
  <c r="M2757" i="2"/>
  <c r="N2757" i="2" s="1" a="1"/>
  <c r="N2757" i="2" s="1"/>
  <c r="M2758" i="2"/>
  <c r="N2758" i="2" s="1" a="1"/>
  <c r="N2758" i="2" s="1"/>
  <c r="M2759" i="2"/>
  <c r="N2759" i="2" s="1" a="1"/>
  <c r="N2759" i="2" s="1"/>
  <c r="M2760" i="2"/>
  <c r="N2760" i="2" s="1" a="1"/>
  <c r="N2760" i="2" s="1"/>
  <c r="M2761" i="2"/>
  <c r="N2761" i="2" s="1" a="1"/>
  <c r="N2761" i="2" s="1"/>
  <c r="M2762" i="2"/>
  <c r="N2762" i="2" s="1" a="1"/>
  <c r="N2762" i="2" s="1"/>
  <c r="M2763" i="2"/>
  <c r="N2763" i="2" s="1" a="1"/>
  <c r="N2763" i="2" s="1"/>
  <c r="M2764" i="2"/>
  <c r="N2764" i="2" s="1" a="1"/>
  <c r="N2764" i="2" s="1"/>
  <c r="M2765" i="2"/>
  <c r="N2765" i="2" s="1" a="1"/>
  <c r="N2765" i="2" s="1"/>
  <c r="M2766" i="2"/>
  <c r="N2766" i="2" s="1" a="1"/>
  <c r="N2766" i="2" s="1"/>
  <c r="M2767" i="2"/>
  <c r="N2767" i="2" s="1" a="1"/>
  <c r="N2767" i="2" s="1"/>
  <c r="M2768" i="2"/>
  <c r="N2768" i="2" s="1" a="1"/>
  <c r="N2768" i="2" s="1"/>
  <c r="M2769" i="2"/>
  <c r="N2769" i="2" s="1" a="1"/>
  <c r="N2769" i="2" s="1"/>
  <c r="M2770" i="2"/>
  <c r="N2770" i="2" s="1" a="1"/>
  <c r="N2770" i="2" s="1"/>
  <c r="M2771" i="2"/>
  <c r="N2771" i="2" s="1" a="1"/>
  <c r="N2771" i="2" s="1"/>
  <c r="M2772" i="2"/>
  <c r="N2772" i="2" s="1" a="1"/>
  <c r="N2772" i="2" s="1"/>
  <c r="M2773" i="2"/>
  <c r="N2773" i="2" s="1" a="1"/>
  <c r="N2773" i="2" s="1"/>
  <c r="M2774" i="2"/>
  <c r="N2774" i="2" s="1" a="1"/>
  <c r="N2774" i="2" s="1"/>
  <c r="M2775" i="2"/>
  <c r="N2775" i="2" s="1" a="1"/>
  <c r="N2775" i="2" s="1"/>
  <c r="M2776" i="2"/>
  <c r="N2776" i="2" s="1" a="1"/>
  <c r="N2776" i="2" s="1"/>
  <c r="M2777" i="2"/>
  <c r="N2777" i="2" s="1" a="1"/>
  <c r="N2777" i="2" s="1"/>
  <c r="M2778" i="2"/>
  <c r="N2778" i="2" s="1" a="1"/>
  <c r="N2778" i="2" s="1"/>
  <c r="M2779" i="2"/>
  <c r="N2779" i="2" s="1" a="1"/>
  <c r="N2779" i="2" s="1"/>
  <c r="M2780" i="2"/>
  <c r="N2780" i="2" s="1" a="1"/>
  <c r="N2780" i="2" s="1"/>
  <c r="M2781" i="2"/>
  <c r="N2781" i="2" s="1" a="1"/>
  <c r="N2781" i="2" s="1"/>
  <c r="M2782" i="2"/>
  <c r="N2782" i="2" s="1" a="1"/>
  <c r="N2782" i="2" s="1"/>
  <c r="M2783" i="2"/>
  <c r="N2783" i="2" s="1" a="1"/>
  <c r="N2783" i="2" s="1"/>
  <c r="M2784" i="2"/>
  <c r="N2784" i="2" s="1" a="1"/>
  <c r="N2784" i="2" s="1"/>
  <c r="M2785" i="2"/>
  <c r="N2785" i="2" s="1" a="1"/>
  <c r="N2785" i="2" s="1"/>
  <c r="M2786" i="2"/>
  <c r="N2786" i="2" s="1" a="1"/>
  <c r="N2786" i="2" s="1"/>
  <c r="M2787" i="2"/>
  <c r="N2787" i="2" s="1" a="1"/>
  <c r="N2787" i="2" s="1"/>
  <c r="M2788" i="2"/>
  <c r="N2788" i="2" s="1" a="1"/>
  <c r="N2788" i="2" s="1"/>
  <c r="M2789" i="2"/>
  <c r="N2789" i="2" s="1" a="1"/>
  <c r="N2789" i="2" s="1"/>
  <c r="M2790" i="2"/>
  <c r="N2790" i="2" s="1" a="1"/>
  <c r="N2790" i="2" s="1"/>
  <c r="M2791" i="2"/>
  <c r="N2791" i="2" s="1" a="1"/>
  <c r="N2791" i="2" s="1"/>
  <c r="M2792" i="2"/>
  <c r="N2792" i="2" s="1" a="1"/>
  <c r="N2792" i="2" s="1"/>
  <c r="M2793" i="2"/>
  <c r="N2793" i="2" s="1" a="1"/>
  <c r="N2793" i="2" s="1"/>
  <c r="M2794" i="2"/>
  <c r="N2794" i="2" s="1" a="1"/>
  <c r="N2794" i="2" s="1"/>
  <c r="M2795" i="2"/>
  <c r="N2795" i="2" s="1" a="1"/>
  <c r="N2795" i="2" s="1"/>
  <c r="M2796" i="2"/>
  <c r="N2796" i="2" s="1" a="1"/>
  <c r="N2796" i="2" s="1"/>
  <c r="M2797" i="2"/>
  <c r="N2797" i="2" s="1" a="1"/>
  <c r="N2797" i="2" s="1"/>
  <c r="M2798" i="2"/>
  <c r="N2798" i="2" s="1" a="1"/>
  <c r="N2798" i="2" s="1"/>
  <c r="M2799" i="2"/>
  <c r="N2799" i="2" s="1" a="1"/>
  <c r="N2799" i="2" s="1"/>
  <c r="M2800" i="2"/>
  <c r="N2800" i="2" s="1" a="1"/>
  <c r="N2800" i="2" s="1"/>
  <c r="M2801" i="2"/>
  <c r="N2801" i="2" s="1" a="1"/>
  <c r="N2801" i="2" s="1"/>
  <c r="M2802" i="2"/>
  <c r="N2802" i="2" s="1" a="1"/>
  <c r="N2802" i="2" s="1"/>
  <c r="M2803" i="2"/>
  <c r="N2803" i="2" s="1" a="1"/>
  <c r="N2803" i="2" s="1"/>
  <c r="M2804" i="2"/>
  <c r="N2804" i="2" s="1" a="1"/>
  <c r="N2804" i="2" s="1"/>
  <c r="M2805" i="2"/>
  <c r="N2805" i="2" s="1" a="1"/>
  <c r="N2805" i="2" s="1"/>
  <c r="M2806" i="2"/>
  <c r="N2806" i="2" s="1" a="1"/>
  <c r="N2806" i="2" s="1"/>
  <c r="M2807" i="2"/>
  <c r="N2807" i="2" s="1" a="1"/>
  <c r="N2807" i="2" s="1"/>
  <c r="M2808" i="2"/>
  <c r="N2808" i="2" s="1" a="1"/>
  <c r="N2808" i="2" s="1"/>
  <c r="M2809" i="2"/>
  <c r="N2809" i="2" s="1" a="1"/>
  <c r="N2809" i="2" s="1"/>
  <c r="M2810" i="2"/>
  <c r="N2810" i="2" s="1" a="1"/>
  <c r="N2810" i="2" s="1"/>
  <c r="M2811" i="2"/>
  <c r="N2811" i="2" s="1" a="1"/>
  <c r="N2811" i="2" s="1"/>
  <c r="M2812" i="2"/>
  <c r="N2812" i="2" s="1" a="1"/>
  <c r="N2812" i="2" s="1"/>
  <c r="M2813" i="2"/>
  <c r="N2813" i="2" s="1" a="1"/>
  <c r="N2813" i="2" s="1"/>
  <c r="M2814" i="2"/>
  <c r="N2814" i="2" s="1" a="1"/>
  <c r="N2814" i="2" s="1"/>
  <c r="M2815" i="2"/>
  <c r="N2815" i="2" s="1" a="1"/>
  <c r="N2815" i="2" s="1"/>
  <c r="M2816" i="2"/>
  <c r="N2816" i="2" s="1" a="1"/>
  <c r="N2816" i="2" s="1"/>
  <c r="M2817" i="2"/>
  <c r="N2817" i="2" s="1" a="1"/>
  <c r="N2817" i="2" s="1"/>
  <c r="M2818" i="2"/>
  <c r="N2818" i="2" s="1" a="1"/>
  <c r="N2818" i="2" s="1"/>
  <c r="M2819" i="2"/>
  <c r="N2819" i="2" s="1" a="1"/>
  <c r="N2819" i="2" s="1"/>
  <c r="M2820" i="2"/>
  <c r="N2820" i="2" s="1" a="1"/>
  <c r="N2820" i="2" s="1"/>
  <c r="M2821" i="2"/>
  <c r="N2821" i="2" s="1" a="1"/>
  <c r="N2821" i="2" s="1"/>
  <c r="M2822" i="2"/>
  <c r="N2822" i="2" s="1" a="1"/>
  <c r="N2822" i="2" s="1"/>
  <c r="M2823" i="2"/>
  <c r="N2823" i="2" s="1" a="1"/>
  <c r="N2823" i="2" s="1"/>
  <c r="M2824" i="2"/>
  <c r="N2824" i="2" s="1" a="1"/>
  <c r="N2824" i="2" s="1"/>
  <c r="M2825" i="2"/>
  <c r="N2825" i="2" s="1" a="1"/>
  <c r="N2825" i="2" s="1"/>
  <c r="M2826" i="2"/>
  <c r="N2826" i="2" s="1" a="1"/>
  <c r="N2826" i="2" s="1"/>
  <c r="M2827" i="2"/>
  <c r="N2827" i="2" s="1" a="1"/>
  <c r="N2827" i="2" s="1"/>
  <c r="M2828" i="2"/>
  <c r="N2828" i="2" s="1" a="1"/>
  <c r="N2828" i="2" s="1"/>
  <c r="M2829" i="2"/>
  <c r="N2829" i="2" s="1" a="1"/>
  <c r="N2829" i="2" s="1"/>
  <c r="M2830" i="2"/>
  <c r="N2830" i="2" s="1" a="1"/>
  <c r="N2830" i="2" s="1"/>
  <c r="M2831" i="2"/>
  <c r="N2831" i="2" s="1" a="1"/>
  <c r="N2831" i="2" s="1"/>
  <c r="M2832" i="2"/>
  <c r="N2832" i="2" s="1" a="1"/>
  <c r="N2832" i="2" s="1"/>
  <c r="M2833" i="2"/>
  <c r="N2833" i="2" s="1" a="1"/>
  <c r="N2833" i="2" s="1"/>
  <c r="M2834" i="2"/>
  <c r="N2834" i="2" s="1" a="1"/>
  <c r="N2834" i="2" s="1"/>
  <c r="M2835" i="2"/>
  <c r="N2835" i="2" s="1" a="1"/>
  <c r="N2835" i="2" s="1"/>
  <c r="M2836" i="2"/>
  <c r="N2836" i="2" s="1" a="1"/>
  <c r="N2836" i="2" s="1"/>
  <c r="M2837" i="2"/>
  <c r="N2837" i="2" s="1" a="1"/>
  <c r="N2837" i="2" s="1"/>
  <c r="M2838" i="2"/>
  <c r="N2838" i="2" s="1" a="1"/>
  <c r="N2838" i="2" s="1"/>
  <c r="M2839" i="2"/>
  <c r="N2839" i="2" s="1" a="1"/>
  <c r="N2839" i="2" s="1"/>
  <c r="M2840" i="2"/>
  <c r="N2840" i="2" s="1" a="1"/>
  <c r="N2840" i="2" s="1"/>
  <c r="M2841" i="2"/>
  <c r="N2841" i="2" s="1" a="1"/>
  <c r="N2841" i="2" s="1"/>
  <c r="M2842" i="2"/>
  <c r="N2842" i="2" s="1" a="1"/>
  <c r="N2842" i="2" s="1"/>
  <c r="M2843" i="2"/>
  <c r="N2843" i="2" s="1" a="1"/>
  <c r="N2843" i="2" s="1"/>
  <c r="M2844" i="2"/>
  <c r="N2844" i="2" s="1" a="1"/>
  <c r="N2844" i="2" s="1"/>
  <c r="M2845" i="2"/>
  <c r="N2845" i="2" s="1" a="1"/>
  <c r="N2845" i="2" s="1"/>
  <c r="M2846" i="2"/>
  <c r="N2846" i="2" s="1" a="1"/>
  <c r="N2846" i="2" s="1"/>
  <c r="M2847" i="2"/>
  <c r="N2847" i="2" s="1" a="1"/>
  <c r="N2847" i="2" s="1"/>
  <c r="M2848" i="2"/>
  <c r="N2848" i="2" s="1" a="1"/>
  <c r="N2848" i="2" s="1"/>
  <c r="M2849" i="2"/>
  <c r="N2849" i="2" s="1" a="1"/>
  <c r="N2849" i="2" s="1"/>
  <c r="M2850" i="2"/>
  <c r="N2850" i="2" s="1" a="1"/>
  <c r="N2850" i="2" s="1"/>
  <c r="M2851" i="2"/>
  <c r="N2851" i="2" s="1" a="1"/>
  <c r="N2851" i="2" s="1"/>
  <c r="M2852" i="2"/>
  <c r="N2852" i="2" s="1" a="1"/>
  <c r="N2852" i="2" s="1"/>
  <c r="M2853" i="2"/>
  <c r="N2853" i="2" s="1" a="1"/>
  <c r="N2853" i="2" s="1"/>
  <c r="M2854" i="2"/>
  <c r="N2854" i="2" s="1" a="1"/>
  <c r="N2854" i="2" s="1"/>
  <c r="M2855" i="2"/>
  <c r="N2855" i="2" s="1" a="1"/>
  <c r="N2855" i="2" s="1"/>
  <c r="M2856" i="2"/>
  <c r="N2856" i="2" s="1" a="1"/>
  <c r="N2856" i="2" s="1"/>
  <c r="M2857" i="2"/>
  <c r="N2857" i="2" s="1" a="1"/>
  <c r="N2857" i="2" s="1"/>
  <c r="M2858" i="2"/>
  <c r="N2858" i="2" s="1" a="1"/>
  <c r="N2858" i="2" s="1"/>
  <c r="M2859" i="2"/>
  <c r="N2859" i="2" s="1" a="1"/>
  <c r="N2859" i="2" s="1"/>
  <c r="M2860" i="2"/>
  <c r="N2860" i="2" s="1" a="1"/>
  <c r="N2860" i="2" s="1"/>
  <c r="M2861" i="2"/>
  <c r="N2861" i="2" s="1" a="1"/>
  <c r="N2861" i="2" s="1"/>
  <c r="M2862" i="2"/>
  <c r="N2862" i="2" s="1" a="1"/>
  <c r="N2862" i="2" s="1"/>
  <c r="M2863" i="2"/>
  <c r="N2863" i="2" s="1" a="1"/>
  <c r="N2863" i="2" s="1"/>
  <c r="M2864" i="2"/>
  <c r="N2864" i="2" s="1" a="1"/>
  <c r="N2864" i="2" s="1"/>
  <c r="M2865" i="2"/>
  <c r="N2865" i="2" s="1" a="1"/>
  <c r="N2865" i="2" s="1"/>
  <c r="M2866" i="2"/>
  <c r="N2866" i="2" s="1" a="1"/>
  <c r="N2866" i="2" s="1"/>
  <c r="M2867" i="2"/>
  <c r="N2867" i="2" s="1" a="1"/>
  <c r="N2867" i="2" s="1"/>
  <c r="M2868" i="2"/>
  <c r="N2868" i="2" s="1" a="1"/>
  <c r="N2868" i="2" s="1"/>
  <c r="M2869" i="2"/>
  <c r="N2869" i="2" s="1" a="1"/>
  <c r="N2869" i="2" s="1"/>
  <c r="M2870" i="2"/>
  <c r="N2870" i="2" s="1" a="1"/>
  <c r="N2870" i="2" s="1"/>
  <c r="M2871" i="2"/>
  <c r="N2871" i="2" s="1" a="1"/>
  <c r="N2871" i="2" s="1"/>
  <c r="M2872" i="2"/>
  <c r="N2872" i="2" s="1" a="1"/>
  <c r="N2872" i="2" s="1"/>
  <c r="M2873" i="2"/>
  <c r="N2873" i="2" s="1" a="1"/>
  <c r="N2873" i="2" s="1"/>
  <c r="M2874" i="2"/>
  <c r="N2874" i="2" s="1" a="1"/>
  <c r="N2874" i="2" s="1"/>
  <c r="M2875" i="2"/>
  <c r="N2875" i="2" s="1" a="1"/>
  <c r="N2875" i="2" s="1"/>
  <c r="M2876" i="2"/>
  <c r="N2876" i="2" s="1" a="1"/>
  <c r="N2876" i="2" s="1"/>
  <c r="M2877" i="2"/>
  <c r="N2877" i="2" s="1" a="1"/>
  <c r="N2877" i="2" s="1"/>
  <c r="M2878" i="2"/>
  <c r="N2878" i="2" s="1" a="1"/>
  <c r="N2878" i="2" s="1"/>
  <c r="M2879" i="2"/>
  <c r="N2879" i="2" s="1" a="1"/>
  <c r="N2879" i="2" s="1"/>
  <c r="M2880" i="2"/>
  <c r="N2880" i="2" s="1" a="1"/>
  <c r="N2880" i="2" s="1"/>
  <c r="M2881" i="2"/>
  <c r="N2881" i="2" s="1" a="1"/>
  <c r="N2881" i="2" s="1"/>
  <c r="M2882" i="2"/>
  <c r="N2882" i="2" s="1" a="1"/>
  <c r="N2882" i="2" s="1"/>
  <c r="M2883" i="2"/>
  <c r="N2883" i="2" s="1" a="1"/>
  <c r="N2883" i="2" s="1"/>
  <c r="M2884" i="2"/>
  <c r="N2884" i="2" s="1" a="1"/>
  <c r="N2884" i="2" s="1"/>
  <c r="M2885" i="2"/>
  <c r="N2885" i="2" s="1" a="1"/>
  <c r="N2885" i="2" s="1"/>
  <c r="M2886" i="2"/>
  <c r="N2886" i="2" s="1" a="1"/>
  <c r="N2886" i="2" s="1"/>
  <c r="M2887" i="2"/>
  <c r="N2887" i="2" s="1" a="1"/>
  <c r="N2887" i="2" s="1"/>
  <c r="M2888" i="2"/>
  <c r="N2888" i="2" s="1" a="1"/>
  <c r="N2888" i="2" s="1"/>
  <c r="M2889" i="2"/>
  <c r="N2889" i="2" s="1" a="1"/>
  <c r="N2889" i="2" s="1"/>
  <c r="M2890" i="2"/>
  <c r="N2890" i="2" s="1" a="1"/>
  <c r="N2890" i="2" s="1"/>
  <c r="M2891" i="2"/>
  <c r="N2891" i="2" s="1" a="1"/>
  <c r="N2891" i="2" s="1"/>
  <c r="M2892" i="2"/>
  <c r="N2892" i="2" s="1" a="1"/>
  <c r="N2892" i="2" s="1"/>
  <c r="M2893" i="2"/>
  <c r="N2893" i="2" s="1" a="1"/>
  <c r="N2893" i="2" s="1"/>
  <c r="M2894" i="2"/>
  <c r="N2894" i="2" s="1" a="1"/>
  <c r="N2894" i="2" s="1"/>
  <c r="M2895" i="2"/>
  <c r="N2895" i="2" s="1" a="1"/>
  <c r="N2895" i="2" s="1"/>
  <c r="M2896" i="2"/>
  <c r="N2896" i="2" s="1" a="1"/>
  <c r="N2896" i="2" s="1"/>
  <c r="M2897" i="2"/>
  <c r="N2897" i="2" s="1" a="1"/>
  <c r="N2897" i="2" s="1"/>
  <c r="M2898" i="2"/>
  <c r="N2898" i="2" s="1" a="1"/>
  <c r="N2898" i="2" s="1"/>
  <c r="M2899" i="2"/>
  <c r="N2899" i="2" s="1" a="1"/>
  <c r="N2899" i="2" s="1"/>
  <c r="M2900" i="2"/>
  <c r="N2900" i="2" s="1" a="1"/>
  <c r="N2900" i="2" s="1"/>
  <c r="M2901" i="2"/>
  <c r="N2901" i="2" s="1" a="1"/>
  <c r="N2901" i="2" s="1"/>
  <c r="M2902" i="2"/>
  <c r="N2902" i="2" s="1" a="1"/>
  <c r="N2902" i="2" s="1"/>
  <c r="M2903" i="2"/>
  <c r="N2903" i="2" s="1" a="1"/>
  <c r="N2903" i="2" s="1"/>
  <c r="M2904" i="2"/>
  <c r="N2904" i="2" s="1" a="1"/>
  <c r="N2904" i="2" s="1"/>
  <c r="M2905" i="2"/>
  <c r="N2905" i="2" s="1" a="1"/>
  <c r="N2905" i="2" s="1"/>
  <c r="M2906" i="2"/>
  <c r="N2906" i="2" s="1" a="1"/>
  <c r="N2906" i="2" s="1"/>
  <c r="M2907" i="2"/>
  <c r="N2907" i="2" s="1" a="1"/>
  <c r="N2907" i="2" s="1"/>
  <c r="M2908" i="2"/>
  <c r="N2908" i="2" s="1" a="1"/>
  <c r="N2908" i="2" s="1"/>
  <c r="M2909" i="2"/>
  <c r="N2909" i="2" s="1" a="1"/>
  <c r="N2909" i="2" s="1"/>
  <c r="M2910" i="2"/>
  <c r="N2910" i="2" s="1" a="1"/>
  <c r="N2910" i="2" s="1"/>
  <c r="M2911" i="2"/>
  <c r="N2911" i="2" s="1" a="1"/>
  <c r="N2911" i="2" s="1"/>
  <c r="M2912" i="2"/>
  <c r="N2912" i="2" s="1" a="1"/>
  <c r="N2912" i="2" s="1"/>
  <c r="M2913" i="2"/>
  <c r="N2913" i="2" s="1" a="1"/>
  <c r="N2913" i="2" s="1"/>
  <c r="M2914" i="2"/>
  <c r="N2914" i="2" s="1" a="1"/>
  <c r="N2914" i="2" s="1"/>
  <c r="M2915" i="2"/>
  <c r="N2915" i="2" s="1" a="1"/>
  <c r="N2915" i="2" s="1"/>
  <c r="M2916" i="2"/>
  <c r="N2916" i="2" s="1" a="1"/>
  <c r="N2916" i="2" s="1"/>
  <c r="M2917" i="2"/>
  <c r="N2917" i="2" s="1" a="1"/>
  <c r="N2917" i="2" s="1"/>
  <c r="M2918" i="2"/>
  <c r="N2918" i="2" s="1" a="1"/>
  <c r="N2918" i="2" s="1"/>
  <c r="M2919" i="2"/>
  <c r="N2919" i="2" s="1" a="1"/>
  <c r="N2919" i="2" s="1"/>
  <c r="M2920" i="2"/>
  <c r="N2920" i="2" s="1" a="1"/>
  <c r="N2920" i="2" s="1"/>
  <c r="M2921" i="2"/>
  <c r="N2921" i="2" s="1" a="1"/>
  <c r="N2921" i="2" s="1"/>
  <c r="M2922" i="2"/>
  <c r="N2922" i="2" s="1" a="1"/>
  <c r="N2922" i="2" s="1"/>
  <c r="M2923" i="2"/>
  <c r="N2923" i="2" s="1" a="1"/>
  <c r="N2923" i="2" s="1"/>
  <c r="M2924" i="2"/>
  <c r="N2924" i="2" s="1" a="1"/>
  <c r="N2924" i="2" s="1"/>
  <c r="M2925" i="2"/>
  <c r="N2925" i="2" s="1" a="1"/>
  <c r="N2925" i="2" s="1"/>
  <c r="M2926" i="2"/>
  <c r="N2926" i="2" s="1" a="1"/>
  <c r="N2926" i="2" s="1"/>
  <c r="M2927" i="2"/>
  <c r="N2927" i="2" s="1" a="1"/>
  <c r="N2927" i="2" s="1"/>
  <c r="M2928" i="2"/>
  <c r="N2928" i="2" s="1" a="1"/>
  <c r="N2928" i="2" s="1"/>
  <c r="M2929" i="2"/>
  <c r="N2929" i="2" s="1" a="1"/>
  <c r="N2929" i="2" s="1"/>
  <c r="M2930" i="2"/>
  <c r="N2930" i="2" s="1" a="1"/>
  <c r="N2930" i="2" s="1"/>
  <c r="M2931" i="2"/>
  <c r="N2931" i="2" s="1" a="1"/>
  <c r="N2931" i="2" s="1"/>
  <c r="M2932" i="2"/>
  <c r="N2932" i="2" s="1" a="1"/>
  <c r="N2932" i="2" s="1"/>
  <c r="M2933" i="2"/>
  <c r="N2933" i="2" s="1" a="1"/>
  <c r="N2933" i="2" s="1"/>
  <c r="M2934" i="2"/>
  <c r="N2934" i="2" s="1" a="1"/>
  <c r="N2934" i="2" s="1"/>
  <c r="M2935" i="2"/>
  <c r="N2935" i="2" s="1" a="1"/>
  <c r="N2935" i="2" s="1"/>
  <c r="M2936" i="2"/>
  <c r="N2936" i="2" s="1" a="1"/>
  <c r="N2936" i="2" s="1"/>
  <c r="M2937" i="2"/>
  <c r="N2937" i="2" s="1" a="1"/>
  <c r="N2937" i="2" s="1"/>
  <c r="M2938" i="2"/>
  <c r="N2938" i="2" s="1" a="1"/>
  <c r="N2938" i="2" s="1"/>
  <c r="M2939" i="2"/>
  <c r="N2939" i="2" s="1" a="1"/>
  <c r="N2939" i="2" s="1"/>
  <c r="M2940" i="2"/>
  <c r="N2940" i="2" s="1" a="1"/>
  <c r="N2940" i="2" s="1"/>
  <c r="M2941" i="2"/>
  <c r="N2941" i="2" s="1" a="1"/>
  <c r="N2941" i="2" s="1"/>
  <c r="M2942" i="2"/>
  <c r="N2942" i="2" s="1" a="1"/>
  <c r="N2942" i="2" s="1"/>
  <c r="M2943" i="2"/>
  <c r="N2943" i="2" s="1" a="1"/>
  <c r="N2943" i="2" s="1"/>
  <c r="M2944" i="2"/>
  <c r="N2944" i="2" s="1" a="1"/>
  <c r="N2944" i="2" s="1"/>
  <c r="M2945" i="2"/>
  <c r="N2945" i="2" s="1" a="1"/>
  <c r="N2945" i="2" s="1"/>
  <c r="M2946" i="2"/>
  <c r="N2946" i="2" s="1" a="1"/>
  <c r="N2946" i="2" s="1"/>
  <c r="M2947" i="2"/>
  <c r="N2947" i="2" s="1" a="1"/>
  <c r="N2947" i="2" s="1"/>
  <c r="M2948" i="2"/>
  <c r="N2948" i="2" s="1" a="1"/>
  <c r="N2948" i="2" s="1"/>
  <c r="M2949" i="2"/>
  <c r="N2949" i="2" s="1" a="1"/>
  <c r="N2949" i="2" s="1"/>
  <c r="M2950" i="2"/>
  <c r="N2950" i="2" s="1" a="1"/>
  <c r="N2950" i="2" s="1"/>
  <c r="M2951" i="2"/>
  <c r="N2951" i="2" s="1" a="1"/>
  <c r="N2951" i="2" s="1"/>
  <c r="M2952" i="2"/>
  <c r="N2952" i="2" s="1" a="1"/>
  <c r="N2952" i="2" s="1"/>
  <c r="M2953" i="2"/>
  <c r="N2953" i="2" s="1" a="1"/>
  <c r="N2953" i="2" s="1"/>
  <c r="M2954" i="2"/>
  <c r="N2954" i="2" s="1" a="1"/>
  <c r="N2954" i="2" s="1"/>
  <c r="M2955" i="2"/>
  <c r="N2955" i="2" s="1" a="1"/>
  <c r="N2955" i="2" s="1"/>
  <c r="M2956" i="2"/>
  <c r="N2956" i="2" s="1" a="1"/>
  <c r="N2956" i="2" s="1"/>
  <c r="M2957" i="2"/>
  <c r="N2957" i="2" s="1" a="1"/>
  <c r="N2957" i="2" s="1"/>
  <c r="M2958" i="2"/>
  <c r="N2958" i="2" s="1" a="1"/>
  <c r="N2958" i="2" s="1"/>
  <c r="M2959" i="2"/>
  <c r="N2959" i="2" s="1" a="1"/>
  <c r="N2959" i="2" s="1"/>
  <c r="M2960" i="2"/>
  <c r="N2960" i="2" s="1" a="1"/>
  <c r="N2960" i="2" s="1"/>
  <c r="M2961" i="2"/>
  <c r="N2961" i="2" s="1" a="1"/>
  <c r="N2961" i="2" s="1"/>
  <c r="M2962" i="2"/>
  <c r="N2962" i="2" s="1" a="1"/>
  <c r="N2962" i="2" s="1"/>
  <c r="M2963" i="2"/>
  <c r="N2963" i="2" s="1" a="1"/>
  <c r="N2963" i="2" s="1"/>
  <c r="M2964" i="2"/>
  <c r="N2964" i="2" s="1" a="1"/>
  <c r="N2964" i="2" s="1"/>
  <c r="M2965" i="2"/>
  <c r="N2965" i="2" s="1" a="1"/>
  <c r="N2965" i="2" s="1"/>
  <c r="M2966" i="2"/>
  <c r="N2966" i="2" s="1" a="1"/>
  <c r="N2966" i="2" s="1"/>
  <c r="M2967" i="2"/>
  <c r="N2967" i="2" s="1" a="1"/>
  <c r="N2967" i="2" s="1"/>
  <c r="M2968" i="2"/>
  <c r="N2968" i="2" s="1" a="1"/>
  <c r="N2968" i="2" s="1"/>
  <c r="M2969" i="2"/>
  <c r="N2969" i="2" s="1" a="1"/>
  <c r="N2969" i="2" s="1"/>
  <c r="M2970" i="2"/>
  <c r="N2970" i="2" s="1" a="1"/>
  <c r="N2970" i="2" s="1"/>
  <c r="M2971" i="2"/>
  <c r="N2971" i="2" s="1" a="1"/>
  <c r="N2971" i="2" s="1"/>
  <c r="M2972" i="2"/>
  <c r="N2972" i="2" s="1" a="1"/>
  <c r="N2972" i="2" s="1"/>
  <c r="M2973" i="2"/>
  <c r="N2973" i="2" s="1" a="1"/>
  <c r="N2973" i="2" s="1"/>
  <c r="M2974" i="2"/>
  <c r="N2974" i="2" s="1" a="1"/>
  <c r="N2974" i="2" s="1"/>
  <c r="M2975" i="2"/>
  <c r="N2975" i="2" s="1" a="1"/>
  <c r="N2975" i="2" s="1"/>
  <c r="M2976" i="2"/>
  <c r="N2976" i="2" s="1" a="1"/>
  <c r="N2976" i="2" s="1"/>
  <c r="M2977" i="2"/>
  <c r="N2977" i="2" s="1" a="1"/>
  <c r="N2977" i="2" s="1"/>
  <c r="M2978" i="2"/>
  <c r="N2978" i="2" s="1" a="1"/>
  <c r="N2978" i="2" s="1"/>
  <c r="M2979" i="2"/>
  <c r="N2979" i="2" s="1" a="1"/>
  <c r="N2979" i="2" s="1"/>
  <c r="M2980" i="2"/>
  <c r="N2980" i="2" s="1" a="1"/>
  <c r="N2980" i="2" s="1"/>
  <c r="M2981" i="2"/>
  <c r="N2981" i="2" s="1" a="1"/>
  <c r="N2981" i="2" s="1"/>
  <c r="M2982" i="2"/>
  <c r="N2982" i="2" s="1" a="1"/>
  <c r="N2982" i="2" s="1"/>
  <c r="M2983" i="2"/>
  <c r="N2983" i="2" s="1" a="1"/>
  <c r="N2983" i="2" s="1"/>
  <c r="M2984" i="2"/>
  <c r="N2984" i="2" s="1" a="1"/>
  <c r="N2984" i="2" s="1"/>
  <c r="M2985" i="2"/>
  <c r="N2985" i="2" s="1" a="1"/>
  <c r="N2985" i="2" s="1"/>
  <c r="M2986" i="2"/>
  <c r="N2986" i="2" s="1" a="1"/>
  <c r="N2986" i="2" s="1"/>
  <c r="M2987" i="2"/>
  <c r="N2987" i="2" s="1" a="1"/>
  <c r="N2987" i="2" s="1"/>
  <c r="M2988" i="2"/>
  <c r="N2988" i="2" s="1" a="1"/>
  <c r="N2988" i="2" s="1"/>
  <c r="M2989" i="2"/>
  <c r="N2989" i="2" s="1" a="1"/>
  <c r="N2989" i="2" s="1"/>
  <c r="M2990" i="2"/>
  <c r="N2990" i="2" s="1" a="1"/>
  <c r="N2990" i="2" s="1"/>
  <c r="M2991" i="2"/>
  <c r="N2991" i="2" s="1" a="1"/>
  <c r="N2991" i="2" s="1"/>
  <c r="M2992" i="2"/>
  <c r="N2992" i="2" s="1" a="1"/>
  <c r="N2992" i="2" s="1"/>
  <c r="M2993" i="2"/>
  <c r="N2993" i="2" s="1" a="1"/>
  <c r="N2993" i="2" s="1"/>
  <c r="M2994" i="2"/>
  <c r="N2994" i="2" s="1" a="1"/>
  <c r="N2994" i="2" s="1"/>
  <c r="M2995" i="2"/>
  <c r="N2995" i="2" s="1" a="1"/>
  <c r="N2995" i="2" s="1"/>
  <c r="M2996" i="2"/>
  <c r="N2996" i="2" s="1" a="1"/>
  <c r="N2996" i="2" s="1"/>
  <c r="M2997" i="2"/>
  <c r="N2997" i="2" s="1" a="1"/>
  <c r="N2997" i="2" s="1"/>
  <c r="M2998" i="2"/>
  <c r="N2998" i="2" s="1" a="1"/>
  <c r="N2998" i="2" s="1"/>
  <c r="M2999" i="2"/>
  <c r="N2999" i="2" s="1" a="1"/>
  <c r="N2999" i="2" s="1"/>
  <c r="M3000" i="2"/>
  <c r="N3000" i="2" s="1" a="1"/>
  <c r="N3000" i="2" s="1"/>
  <c r="M3001" i="2"/>
  <c r="N3001" i="2" s="1" a="1"/>
  <c r="N3001" i="2" s="1"/>
  <c r="M3002" i="2"/>
  <c r="N3002" i="2" s="1" a="1"/>
  <c r="N3002" i="2" s="1"/>
  <c r="M3003" i="2"/>
  <c r="N3003" i="2" s="1" a="1"/>
  <c r="N3003" i="2" s="1"/>
  <c r="M3004" i="2"/>
  <c r="N3004" i="2" s="1" a="1"/>
  <c r="N3004" i="2" s="1"/>
  <c r="M3005" i="2"/>
  <c r="N3005" i="2" s="1" a="1"/>
  <c r="N3005" i="2" s="1"/>
  <c r="M3006" i="2"/>
  <c r="N3006" i="2" s="1" a="1"/>
  <c r="N3006" i="2" s="1"/>
  <c r="M3007" i="2"/>
  <c r="N3007" i="2" s="1" a="1"/>
  <c r="N3007" i="2" s="1"/>
  <c r="M3008" i="2"/>
  <c r="N3008" i="2" s="1" a="1"/>
  <c r="N3008" i="2" s="1"/>
  <c r="M3009" i="2"/>
  <c r="N3009" i="2" s="1" a="1"/>
  <c r="N3009" i="2" s="1"/>
  <c r="M3010" i="2"/>
  <c r="N3010" i="2" s="1" a="1"/>
  <c r="N3010" i="2" s="1"/>
  <c r="M3011" i="2"/>
  <c r="N3011" i="2" s="1" a="1"/>
  <c r="N3011" i="2" s="1"/>
  <c r="M3012" i="2"/>
  <c r="N3012" i="2" s="1" a="1"/>
  <c r="N3012" i="2" s="1"/>
  <c r="M3013" i="2"/>
  <c r="N3013" i="2" s="1" a="1"/>
  <c r="N3013" i="2" s="1"/>
  <c r="M3014" i="2"/>
  <c r="N3014" i="2" s="1" a="1"/>
  <c r="N3014" i="2" s="1"/>
  <c r="M3015" i="2"/>
  <c r="N3015" i="2" s="1" a="1"/>
  <c r="N3015" i="2" s="1"/>
  <c r="M3016" i="2"/>
  <c r="N3016" i="2" s="1" a="1"/>
  <c r="N3016" i="2" s="1"/>
  <c r="M3017" i="2"/>
  <c r="N3017" i="2" s="1" a="1"/>
  <c r="N3017" i="2" s="1"/>
  <c r="M3018" i="2"/>
  <c r="N3018" i="2" s="1" a="1"/>
  <c r="N3018" i="2" s="1"/>
  <c r="M3019" i="2"/>
  <c r="N3019" i="2" s="1" a="1"/>
  <c r="N3019" i="2" s="1"/>
  <c r="M3020" i="2"/>
  <c r="N3020" i="2" s="1" a="1"/>
  <c r="N3020" i="2" s="1"/>
  <c r="M3021" i="2"/>
  <c r="N3021" i="2" s="1" a="1"/>
  <c r="N3021" i="2" s="1"/>
  <c r="M3022" i="2"/>
  <c r="N3022" i="2" s="1" a="1"/>
  <c r="N3022" i="2" s="1"/>
  <c r="M3023" i="2"/>
  <c r="N3023" i="2" s="1" a="1"/>
  <c r="N3023" i="2" s="1"/>
  <c r="M3024" i="2"/>
  <c r="N3024" i="2" s="1" a="1"/>
  <c r="N3024" i="2" s="1"/>
  <c r="M3025" i="2"/>
  <c r="N3025" i="2" s="1" a="1"/>
  <c r="N3025" i="2" s="1"/>
  <c r="M3026" i="2"/>
  <c r="N3026" i="2" s="1" a="1"/>
  <c r="N3026" i="2" s="1"/>
  <c r="M3027" i="2"/>
  <c r="N3027" i="2" s="1" a="1"/>
  <c r="N3027" i="2" s="1"/>
  <c r="M3028" i="2"/>
  <c r="N3028" i="2" s="1" a="1"/>
  <c r="N3028" i="2" s="1"/>
  <c r="M3029" i="2"/>
  <c r="N3029" i="2" s="1" a="1"/>
  <c r="N3029" i="2" s="1"/>
  <c r="M3030" i="2"/>
  <c r="N3030" i="2" s="1" a="1"/>
  <c r="N3030" i="2" s="1"/>
  <c r="M3031" i="2"/>
  <c r="N3031" i="2" s="1" a="1"/>
  <c r="N3031" i="2" s="1"/>
  <c r="M3032" i="2"/>
  <c r="N3032" i="2" s="1" a="1"/>
  <c r="N3032" i="2" s="1"/>
  <c r="M3033" i="2"/>
  <c r="N3033" i="2" s="1" a="1"/>
  <c r="N3033" i="2" s="1"/>
  <c r="M3034" i="2"/>
  <c r="N3034" i="2" s="1" a="1"/>
  <c r="N3034" i="2" s="1"/>
  <c r="M3035" i="2"/>
  <c r="N3035" i="2" s="1" a="1"/>
  <c r="N3035" i="2" s="1"/>
  <c r="M3036" i="2"/>
  <c r="N3036" i="2" s="1" a="1"/>
  <c r="N3036" i="2" s="1"/>
  <c r="M3037" i="2"/>
  <c r="N3037" i="2" s="1" a="1"/>
  <c r="N3037" i="2" s="1"/>
  <c r="M3038" i="2"/>
  <c r="N3038" i="2" s="1" a="1"/>
  <c r="N3038" i="2" s="1"/>
  <c r="M3039" i="2"/>
  <c r="N3039" i="2" s="1" a="1"/>
  <c r="N3039" i="2" s="1"/>
  <c r="M3040" i="2"/>
  <c r="N3040" i="2" s="1" a="1"/>
  <c r="N3040" i="2" s="1"/>
  <c r="M3041" i="2"/>
  <c r="N3041" i="2" s="1" a="1"/>
  <c r="N3041" i="2" s="1"/>
  <c r="M3042" i="2"/>
  <c r="N3042" i="2" s="1" a="1"/>
  <c r="N3042" i="2" s="1"/>
  <c r="M3043" i="2"/>
  <c r="N3043" i="2" s="1" a="1"/>
  <c r="N3043" i="2" s="1"/>
  <c r="M3044" i="2"/>
  <c r="N3044" i="2" s="1" a="1"/>
  <c r="N3044" i="2" s="1"/>
  <c r="M3045" i="2"/>
  <c r="N3045" i="2" s="1" a="1"/>
  <c r="N3045" i="2" s="1"/>
  <c r="M3046" i="2"/>
  <c r="N3046" i="2" s="1" a="1"/>
  <c r="N3046" i="2" s="1"/>
  <c r="M3047" i="2"/>
  <c r="N3047" i="2" s="1" a="1"/>
  <c r="N3047" i="2" s="1"/>
  <c r="M3048" i="2"/>
  <c r="N3048" i="2" s="1" a="1"/>
  <c r="N3048" i="2" s="1"/>
  <c r="M3049" i="2"/>
  <c r="N3049" i="2" s="1" a="1"/>
  <c r="N3049" i="2" s="1"/>
  <c r="M3050" i="2"/>
  <c r="N3050" i="2" s="1" a="1"/>
  <c r="N3050" i="2" s="1"/>
  <c r="M3051" i="2"/>
  <c r="N3051" i="2" s="1" a="1"/>
  <c r="N3051" i="2" s="1"/>
  <c r="M3052" i="2"/>
  <c r="N3052" i="2" s="1" a="1"/>
  <c r="N3052" i="2" s="1"/>
  <c r="M3053" i="2"/>
  <c r="N3053" i="2" s="1" a="1"/>
  <c r="N3053" i="2" s="1"/>
  <c r="M3054" i="2"/>
  <c r="N3054" i="2" s="1" a="1"/>
  <c r="N3054" i="2" s="1"/>
  <c r="M3055" i="2"/>
  <c r="N3055" i="2" s="1" a="1"/>
  <c r="N3055" i="2" s="1"/>
  <c r="M3056" i="2"/>
  <c r="N3056" i="2" s="1" a="1"/>
  <c r="N3056" i="2" s="1"/>
  <c r="M3057" i="2"/>
  <c r="N3057" i="2" s="1" a="1"/>
  <c r="N3057" i="2" s="1"/>
  <c r="M3058" i="2"/>
  <c r="N3058" i="2" s="1" a="1"/>
  <c r="N3058" i="2" s="1"/>
  <c r="M3059" i="2"/>
  <c r="N3059" i="2" s="1" a="1"/>
  <c r="N3059" i="2" s="1"/>
  <c r="M3060" i="2"/>
  <c r="N3060" i="2" s="1" a="1"/>
  <c r="N3060" i="2" s="1"/>
  <c r="M3061" i="2"/>
  <c r="N3061" i="2" s="1" a="1"/>
  <c r="N3061" i="2" s="1"/>
  <c r="M3062" i="2"/>
  <c r="N3062" i="2" s="1" a="1"/>
  <c r="N3062" i="2" s="1"/>
  <c r="M3063" i="2"/>
  <c r="N3063" i="2" s="1" a="1"/>
  <c r="N3063" i="2" s="1"/>
  <c r="M3064" i="2"/>
  <c r="N3064" i="2" s="1" a="1"/>
  <c r="N3064" i="2" s="1"/>
  <c r="M3065" i="2"/>
  <c r="N3065" i="2" s="1" a="1"/>
  <c r="N3065" i="2" s="1"/>
  <c r="M3066" i="2"/>
  <c r="N3066" i="2" s="1" a="1"/>
  <c r="N3066" i="2" s="1"/>
  <c r="M3067" i="2"/>
  <c r="N3067" i="2" s="1" a="1"/>
  <c r="N3067" i="2" s="1"/>
  <c r="M3068" i="2"/>
  <c r="N3068" i="2" s="1" a="1"/>
  <c r="N3068" i="2" s="1"/>
  <c r="M3069" i="2"/>
  <c r="N3069" i="2" s="1" a="1"/>
  <c r="N3069" i="2" s="1"/>
  <c r="M3070" i="2"/>
  <c r="N3070" i="2" s="1" a="1"/>
  <c r="N3070" i="2" s="1"/>
  <c r="M3071" i="2"/>
  <c r="N3071" i="2" s="1" a="1"/>
  <c r="N3071" i="2" s="1"/>
  <c r="M3072" i="2"/>
  <c r="N3072" i="2" s="1" a="1"/>
  <c r="N3072" i="2" s="1"/>
  <c r="M3073" i="2"/>
  <c r="N3073" i="2" s="1" a="1"/>
  <c r="N3073" i="2" s="1"/>
  <c r="M3074" i="2"/>
  <c r="N3074" i="2" s="1" a="1"/>
  <c r="N3074" i="2" s="1"/>
  <c r="M3075" i="2"/>
  <c r="N3075" i="2" s="1" a="1"/>
  <c r="N3075" i="2" s="1"/>
  <c r="M3076" i="2"/>
  <c r="N3076" i="2" s="1" a="1"/>
  <c r="N3076" i="2" s="1"/>
  <c r="M3077" i="2"/>
  <c r="N3077" i="2" s="1" a="1"/>
  <c r="N3077" i="2" s="1"/>
  <c r="M3078" i="2"/>
  <c r="N3078" i="2" s="1" a="1"/>
  <c r="N3078" i="2" s="1"/>
  <c r="M3079" i="2"/>
  <c r="N3079" i="2" s="1" a="1"/>
  <c r="N3079" i="2" s="1"/>
  <c r="M3080" i="2"/>
  <c r="N3080" i="2" s="1" a="1"/>
  <c r="N3080" i="2" s="1"/>
  <c r="M3081" i="2"/>
  <c r="N3081" i="2" s="1" a="1"/>
  <c r="N3081" i="2" s="1"/>
  <c r="M3082" i="2"/>
  <c r="N3082" i="2" s="1" a="1"/>
  <c r="N3082" i="2" s="1"/>
  <c r="M3083" i="2"/>
  <c r="N3083" i="2" s="1" a="1"/>
  <c r="N3083" i="2" s="1"/>
  <c r="M3084" i="2"/>
  <c r="N3084" i="2" s="1" a="1"/>
  <c r="N3084" i="2" s="1"/>
  <c r="M3085" i="2"/>
  <c r="N3085" i="2" s="1" a="1"/>
  <c r="N3085" i="2" s="1"/>
  <c r="M3086" i="2"/>
  <c r="N3086" i="2" s="1" a="1"/>
  <c r="N3086" i="2" s="1"/>
  <c r="M3087" i="2"/>
  <c r="N3087" i="2" s="1" a="1"/>
  <c r="N3087" i="2" s="1"/>
  <c r="M3088" i="2"/>
  <c r="N3088" i="2" s="1" a="1"/>
  <c r="N3088" i="2" s="1"/>
  <c r="M3089" i="2"/>
  <c r="N3089" i="2" s="1" a="1"/>
  <c r="N3089" i="2" s="1"/>
  <c r="M3090" i="2"/>
  <c r="N3090" i="2" s="1" a="1"/>
  <c r="N3090" i="2" s="1"/>
  <c r="M3091" i="2"/>
  <c r="N3091" i="2" s="1" a="1"/>
  <c r="N3091" i="2" s="1"/>
  <c r="M3092" i="2"/>
  <c r="N3092" i="2" s="1" a="1"/>
  <c r="N3092" i="2" s="1"/>
  <c r="M3093" i="2"/>
  <c r="N3093" i="2" s="1" a="1"/>
  <c r="N3093" i="2" s="1"/>
  <c r="M3094" i="2"/>
  <c r="N3094" i="2" s="1" a="1"/>
  <c r="N3094" i="2" s="1"/>
  <c r="M3095" i="2"/>
  <c r="N3095" i="2" s="1" a="1"/>
  <c r="N3095" i="2" s="1"/>
  <c r="M3096" i="2"/>
  <c r="N3096" i="2" s="1" a="1"/>
  <c r="N3096" i="2" s="1"/>
  <c r="M3097" i="2"/>
  <c r="N3097" i="2" s="1" a="1"/>
  <c r="N3097" i="2" s="1"/>
  <c r="M3098" i="2"/>
  <c r="N3098" i="2" s="1" a="1"/>
  <c r="N3098" i="2" s="1"/>
  <c r="M3099" i="2"/>
  <c r="N3099" i="2" s="1" a="1"/>
  <c r="N3099" i="2" s="1"/>
  <c r="M3100" i="2"/>
  <c r="N3100" i="2" s="1" a="1"/>
  <c r="N3100" i="2" s="1"/>
  <c r="M3101" i="2"/>
  <c r="N3101" i="2" s="1" a="1"/>
  <c r="N3101" i="2" s="1"/>
  <c r="M3102" i="2"/>
  <c r="N3102" i="2" s="1" a="1"/>
  <c r="N3102" i="2" s="1"/>
  <c r="M3103" i="2"/>
  <c r="N3103" i="2" s="1" a="1"/>
  <c r="N3103" i="2" s="1"/>
  <c r="M3104" i="2"/>
  <c r="N3104" i="2" s="1" a="1"/>
  <c r="N3104" i="2" s="1"/>
  <c r="M3105" i="2"/>
  <c r="N3105" i="2" s="1" a="1"/>
  <c r="N3105" i="2" s="1"/>
  <c r="M3106" i="2"/>
  <c r="N3106" i="2" s="1" a="1"/>
  <c r="N3106" i="2" s="1"/>
  <c r="M3107" i="2"/>
  <c r="N3107" i="2" s="1" a="1"/>
  <c r="N3107" i="2" s="1"/>
  <c r="M3108" i="2"/>
  <c r="N3108" i="2" s="1" a="1"/>
  <c r="N3108" i="2" s="1"/>
  <c r="M3109" i="2"/>
  <c r="N3109" i="2" s="1" a="1"/>
  <c r="N3109" i="2" s="1"/>
  <c r="M3110" i="2"/>
  <c r="N3110" i="2" s="1" a="1"/>
  <c r="N3110" i="2" s="1"/>
  <c r="M3111" i="2"/>
  <c r="N3111" i="2" s="1" a="1"/>
  <c r="N3111" i="2" s="1"/>
  <c r="M3112" i="2"/>
  <c r="N3112" i="2" s="1" a="1"/>
  <c r="N3112" i="2" s="1"/>
  <c r="M3113" i="2"/>
  <c r="N3113" i="2" s="1" a="1"/>
  <c r="N3113" i="2" s="1"/>
  <c r="M3114" i="2"/>
  <c r="N3114" i="2" s="1" a="1"/>
  <c r="N3114" i="2" s="1"/>
  <c r="M3115" i="2"/>
  <c r="N3115" i="2" s="1" a="1"/>
  <c r="N3115" i="2" s="1"/>
  <c r="M3116" i="2"/>
  <c r="N3116" i="2" s="1" a="1"/>
  <c r="N3116" i="2" s="1"/>
  <c r="M3117" i="2"/>
  <c r="N3117" i="2" s="1" a="1"/>
  <c r="N3117" i="2" s="1"/>
  <c r="M3118" i="2"/>
  <c r="N3118" i="2" s="1" a="1"/>
  <c r="N3118" i="2" s="1"/>
  <c r="M3119" i="2"/>
  <c r="N3119" i="2" s="1" a="1"/>
  <c r="N3119" i="2" s="1"/>
  <c r="M3120" i="2"/>
  <c r="N3120" i="2" s="1" a="1"/>
  <c r="N3120" i="2" s="1"/>
  <c r="M3121" i="2"/>
  <c r="N3121" i="2" s="1" a="1"/>
  <c r="N3121" i="2" s="1"/>
  <c r="M3122" i="2"/>
  <c r="N3122" i="2" s="1" a="1"/>
  <c r="N3122" i="2" s="1"/>
  <c r="M3123" i="2"/>
  <c r="N3123" i="2" s="1" a="1"/>
  <c r="N3123" i="2" s="1"/>
  <c r="M3124" i="2"/>
  <c r="N3124" i="2" s="1" a="1"/>
  <c r="N3124" i="2" s="1"/>
  <c r="M3125" i="2"/>
  <c r="N3125" i="2" s="1" a="1"/>
  <c r="N3125" i="2" s="1"/>
  <c r="M3126" i="2"/>
  <c r="N3126" i="2" s="1" a="1"/>
  <c r="N3126" i="2" s="1"/>
  <c r="M3127" i="2"/>
  <c r="N3127" i="2" s="1" a="1"/>
  <c r="N3127" i="2" s="1"/>
  <c r="M3128" i="2"/>
  <c r="N3128" i="2" s="1" a="1"/>
  <c r="N3128" i="2" s="1"/>
  <c r="M3129" i="2"/>
  <c r="N3129" i="2" s="1" a="1"/>
  <c r="N3129" i="2" s="1"/>
  <c r="M3130" i="2"/>
  <c r="N3130" i="2" s="1" a="1"/>
  <c r="N3130" i="2" s="1"/>
  <c r="M3131" i="2"/>
  <c r="N3131" i="2" s="1" a="1"/>
  <c r="N3131" i="2" s="1"/>
  <c r="M3132" i="2"/>
  <c r="N3132" i="2" s="1" a="1"/>
  <c r="N3132" i="2" s="1"/>
  <c r="M3133" i="2"/>
  <c r="N3133" i="2" s="1" a="1"/>
  <c r="N3133" i="2" s="1"/>
  <c r="M3134" i="2"/>
  <c r="N3134" i="2" s="1" a="1"/>
  <c r="N3134" i="2" s="1"/>
  <c r="M3135" i="2"/>
  <c r="N3135" i="2" s="1" a="1"/>
  <c r="N3135" i="2" s="1"/>
  <c r="M3136" i="2"/>
  <c r="N3136" i="2" s="1" a="1"/>
  <c r="N3136" i="2" s="1"/>
  <c r="M3137" i="2"/>
  <c r="N3137" i="2" s="1" a="1"/>
  <c r="N3137" i="2" s="1"/>
  <c r="M3138" i="2"/>
  <c r="N3138" i="2" s="1" a="1"/>
  <c r="N3138" i="2" s="1"/>
  <c r="M3139" i="2"/>
  <c r="N3139" i="2" s="1" a="1"/>
  <c r="N3139" i="2" s="1"/>
  <c r="M3140" i="2"/>
  <c r="N3140" i="2" s="1" a="1"/>
  <c r="N3140" i="2" s="1"/>
  <c r="M3141" i="2"/>
  <c r="N3141" i="2" s="1" a="1"/>
  <c r="N3141" i="2" s="1"/>
  <c r="M3142" i="2"/>
  <c r="N3142" i="2" s="1" a="1"/>
  <c r="N3142" i="2" s="1"/>
  <c r="M3143" i="2"/>
  <c r="N3143" i="2" s="1" a="1"/>
  <c r="N3143" i="2" s="1"/>
  <c r="M3144" i="2"/>
  <c r="N3144" i="2" s="1" a="1"/>
  <c r="N3144" i="2" s="1"/>
  <c r="M3145" i="2"/>
  <c r="N3145" i="2" s="1" a="1"/>
  <c r="N3145" i="2" s="1"/>
  <c r="M3146" i="2"/>
  <c r="N3146" i="2" s="1" a="1"/>
  <c r="N3146" i="2" s="1"/>
  <c r="M3147" i="2"/>
  <c r="N3147" i="2" s="1" a="1"/>
  <c r="N3147" i="2" s="1"/>
  <c r="M3148" i="2"/>
  <c r="N3148" i="2" s="1" a="1"/>
  <c r="N3148" i="2" s="1"/>
  <c r="M3149" i="2"/>
  <c r="N3149" i="2" s="1" a="1"/>
  <c r="N3149" i="2" s="1"/>
  <c r="M3150" i="2"/>
  <c r="N3150" i="2" s="1" a="1"/>
  <c r="N3150" i="2" s="1"/>
  <c r="M3151" i="2"/>
  <c r="N3151" i="2" s="1" a="1"/>
  <c r="N3151" i="2" s="1"/>
  <c r="M3152" i="2"/>
  <c r="N3152" i="2" s="1" a="1"/>
  <c r="N3152" i="2" s="1"/>
  <c r="M3153" i="2"/>
  <c r="N3153" i="2" s="1" a="1"/>
  <c r="N3153" i="2" s="1"/>
  <c r="M3154" i="2"/>
  <c r="N3154" i="2" s="1" a="1"/>
  <c r="N3154" i="2" s="1"/>
  <c r="M3155" i="2"/>
  <c r="N3155" i="2" s="1" a="1"/>
  <c r="N3155" i="2" s="1"/>
  <c r="M3156" i="2"/>
  <c r="N3156" i="2" s="1" a="1"/>
  <c r="N3156" i="2" s="1"/>
  <c r="M3157" i="2"/>
  <c r="N3157" i="2" s="1" a="1"/>
  <c r="N3157" i="2" s="1"/>
  <c r="M3158" i="2"/>
  <c r="N3158" i="2" s="1" a="1"/>
  <c r="N3158" i="2" s="1"/>
  <c r="M3159" i="2"/>
  <c r="N3159" i="2" s="1" a="1"/>
  <c r="N3159" i="2" s="1"/>
  <c r="M3160" i="2"/>
  <c r="N3160" i="2" s="1" a="1"/>
  <c r="N3160" i="2" s="1"/>
  <c r="M3161" i="2"/>
  <c r="N3161" i="2" s="1" a="1"/>
  <c r="N3161" i="2" s="1"/>
  <c r="M3162" i="2"/>
  <c r="N3162" i="2" s="1" a="1"/>
  <c r="N3162" i="2" s="1"/>
  <c r="M3163" i="2"/>
  <c r="N3163" i="2" s="1" a="1"/>
  <c r="N3163" i="2" s="1"/>
  <c r="M3164" i="2"/>
  <c r="N3164" i="2" s="1" a="1"/>
  <c r="N3164" i="2" s="1"/>
  <c r="M3165" i="2"/>
  <c r="N3165" i="2" s="1" a="1"/>
  <c r="N3165" i="2" s="1"/>
  <c r="M3166" i="2"/>
  <c r="N3166" i="2" s="1" a="1"/>
  <c r="N3166" i="2" s="1"/>
  <c r="M3167" i="2"/>
  <c r="N3167" i="2" s="1" a="1"/>
  <c r="N3167" i="2" s="1"/>
  <c r="M3168" i="2"/>
  <c r="N3168" i="2" s="1" a="1"/>
  <c r="N3168" i="2" s="1"/>
  <c r="M3169" i="2"/>
  <c r="N3169" i="2" s="1" a="1"/>
  <c r="N3169" i="2" s="1"/>
  <c r="M3170" i="2"/>
  <c r="N3170" i="2" s="1" a="1"/>
  <c r="N3170" i="2" s="1"/>
  <c r="M3171" i="2"/>
  <c r="N3171" i="2" s="1" a="1"/>
  <c r="N3171" i="2" s="1"/>
  <c r="M3172" i="2"/>
  <c r="N3172" i="2" s="1" a="1"/>
  <c r="N3172" i="2" s="1"/>
  <c r="M3173" i="2"/>
  <c r="N3173" i="2" s="1" a="1"/>
  <c r="N3173" i="2" s="1"/>
  <c r="M3174" i="2"/>
  <c r="N3174" i="2" s="1" a="1"/>
  <c r="N3174" i="2" s="1"/>
  <c r="M3175" i="2"/>
  <c r="N3175" i="2" s="1" a="1"/>
  <c r="N3175" i="2" s="1"/>
  <c r="M3176" i="2"/>
  <c r="N3176" i="2" s="1" a="1"/>
  <c r="N3176" i="2" s="1"/>
  <c r="M3177" i="2"/>
  <c r="N3177" i="2" s="1" a="1"/>
  <c r="N3177" i="2" s="1"/>
  <c r="M3178" i="2"/>
  <c r="N3178" i="2" s="1" a="1"/>
  <c r="N3178" i="2" s="1"/>
  <c r="M3179" i="2"/>
  <c r="N3179" i="2" s="1" a="1"/>
  <c r="N3179" i="2" s="1"/>
  <c r="M3180" i="2"/>
  <c r="N3180" i="2" s="1" a="1"/>
  <c r="N3180" i="2" s="1"/>
  <c r="M3181" i="2"/>
  <c r="N3181" i="2" s="1" a="1"/>
  <c r="N3181" i="2" s="1"/>
  <c r="M3182" i="2"/>
  <c r="N3182" i="2" s="1" a="1"/>
  <c r="N3182" i="2" s="1"/>
  <c r="M3183" i="2"/>
  <c r="N3183" i="2" s="1" a="1"/>
  <c r="N3183" i="2" s="1"/>
  <c r="M3184" i="2"/>
  <c r="N3184" i="2" s="1" a="1"/>
  <c r="N3184" i="2" s="1"/>
  <c r="M3185" i="2"/>
  <c r="N3185" i="2" s="1" a="1"/>
  <c r="N3185" i="2" s="1"/>
  <c r="M3186" i="2"/>
  <c r="N3186" i="2" s="1" a="1"/>
  <c r="N3186" i="2" s="1"/>
  <c r="M3187" i="2"/>
  <c r="N3187" i="2" s="1" a="1"/>
  <c r="N3187" i="2" s="1"/>
  <c r="M3188" i="2"/>
  <c r="N3188" i="2" s="1" a="1"/>
  <c r="N3188" i="2" s="1"/>
  <c r="M3189" i="2"/>
  <c r="N3189" i="2" s="1" a="1"/>
  <c r="N3189" i="2" s="1"/>
  <c r="M3190" i="2"/>
  <c r="N3190" i="2" s="1" a="1"/>
  <c r="N3190" i="2" s="1"/>
  <c r="M3191" i="2"/>
  <c r="N3191" i="2" s="1" a="1"/>
  <c r="N3191" i="2" s="1"/>
  <c r="M3192" i="2"/>
  <c r="N3192" i="2" s="1" a="1"/>
  <c r="N3192" i="2" s="1"/>
  <c r="M3193" i="2"/>
  <c r="N3193" i="2" s="1" a="1"/>
  <c r="N3193" i="2" s="1"/>
  <c r="M3194" i="2"/>
  <c r="N3194" i="2" s="1" a="1"/>
  <c r="N3194" i="2" s="1"/>
  <c r="M3195" i="2"/>
  <c r="N3195" i="2" s="1" a="1"/>
  <c r="N3195" i="2" s="1"/>
  <c r="M3196" i="2"/>
  <c r="N3196" i="2" s="1" a="1"/>
  <c r="N3196" i="2" s="1"/>
  <c r="M3197" i="2"/>
  <c r="N3197" i="2" s="1" a="1"/>
  <c r="N3197" i="2" s="1"/>
  <c r="M3198" i="2"/>
  <c r="N3198" i="2" s="1" a="1"/>
  <c r="N3198" i="2" s="1"/>
  <c r="M3199" i="2"/>
  <c r="N3199" i="2" s="1" a="1"/>
  <c r="N3199" i="2" s="1"/>
  <c r="M3200" i="2"/>
  <c r="N3200" i="2" s="1" a="1"/>
  <c r="N3200" i="2" s="1"/>
  <c r="M3201" i="2"/>
  <c r="N3201" i="2" s="1" a="1"/>
  <c r="N3201" i="2" s="1"/>
  <c r="M3202" i="2"/>
  <c r="N3202" i="2" s="1" a="1"/>
  <c r="N3202" i="2" s="1"/>
  <c r="M3203" i="2"/>
  <c r="N3203" i="2" s="1" a="1"/>
  <c r="N3203" i="2" s="1"/>
  <c r="M3204" i="2"/>
  <c r="N3204" i="2" s="1" a="1"/>
  <c r="N3204" i="2" s="1"/>
  <c r="M3205" i="2"/>
  <c r="N3205" i="2" s="1" a="1"/>
  <c r="N3205" i="2" s="1"/>
  <c r="M3206" i="2"/>
  <c r="N3206" i="2" s="1" a="1"/>
  <c r="N3206" i="2" s="1"/>
  <c r="M3207" i="2"/>
  <c r="N3207" i="2" s="1" a="1"/>
  <c r="N3207" i="2" s="1"/>
  <c r="M3208" i="2"/>
  <c r="N3208" i="2" s="1" a="1"/>
  <c r="N3208" i="2" s="1"/>
  <c r="M3209" i="2"/>
  <c r="N3209" i="2" s="1" a="1"/>
  <c r="N3209" i="2" s="1"/>
  <c r="M3210" i="2"/>
  <c r="N3210" i="2" s="1" a="1"/>
  <c r="N3210" i="2" s="1"/>
  <c r="M3211" i="2"/>
  <c r="N3211" i="2" s="1" a="1"/>
  <c r="N3211" i="2" s="1"/>
  <c r="M3212" i="2"/>
  <c r="N3212" i="2" s="1" a="1"/>
  <c r="N3212" i="2" s="1"/>
  <c r="M3213" i="2"/>
  <c r="N3213" i="2" s="1" a="1"/>
  <c r="N3213" i="2" s="1"/>
  <c r="M3214" i="2"/>
  <c r="N3214" i="2" s="1" a="1"/>
  <c r="N3214" i="2" s="1"/>
  <c r="M3215" i="2"/>
  <c r="N3215" i="2" s="1" a="1"/>
  <c r="N3215" i="2" s="1"/>
  <c r="M3216" i="2"/>
  <c r="N3216" i="2" s="1" a="1"/>
  <c r="N3216" i="2" s="1"/>
  <c r="M3217" i="2"/>
  <c r="N3217" i="2" s="1" a="1"/>
  <c r="N3217" i="2" s="1"/>
  <c r="M3218" i="2"/>
  <c r="N3218" i="2" s="1" a="1"/>
  <c r="N3218" i="2" s="1"/>
  <c r="M3219" i="2"/>
  <c r="N3219" i="2" s="1" a="1"/>
  <c r="N3219" i="2" s="1"/>
  <c r="M3220" i="2"/>
  <c r="N3220" i="2" s="1" a="1"/>
  <c r="N3220" i="2" s="1"/>
  <c r="M3221" i="2"/>
  <c r="N3221" i="2" s="1" a="1"/>
  <c r="N3221" i="2" s="1"/>
  <c r="M3222" i="2"/>
  <c r="N3222" i="2" s="1" a="1"/>
  <c r="N3222" i="2" s="1"/>
  <c r="M3223" i="2"/>
  <c r="N3223" i="2" s="1" a="1"/>
  <c r="N3223" i="2" s="1"/>
  <c r="M3224" i="2"/>
  <c r="N3224" i="2" s="1" a="1"/>
  <c r="N3224" i="2" s="1"/>
  <c r="M3225" i="2"/>
  <c r="N3225" i="2" s="1" a="1"/>
  <c r="N3225" i="2" s="1"/>
  <c r="M3226" i="2"/>
  <c r="N3226" i="2" s="1" a="1"/>
  <c r="N3226" i="2" s="1"/>
  <c r="M3227" i="2"/>
  <c r="N3227" i="2" s="1" a="1"/>
  <c r="N3227" i="2" s="1"/>
  <c r="M3228" i="2"/>
  <c r="N3228" i="2" s="1" a="1"/>
  <c r="N3228" i="2" s="1"/>
  <c r="M3229" i="2"/>
  <c r="N3229" i="2" s="1" a="1"/>
  <c r="N3229" i="2" s="1"/>
  <c r="M3230" i="2"/>
  <c r="N3230" i="2" s="1" a="1"/>
  <c r="N3230" i="2" s="1"/>
  <c r="M3231" i="2"/>
  <c r="N3231" i="2" s="1" a="1"/>
  <c r="N3231" i="2" s="1"/>
  <c r="M3232" i="2"/>
  <c r="N3232" i="2" s="1" a="1"/>
  <c r="N3232" i="2" s="1"/>
  <c r="M3233" i="2"/>
  <c r="N3233" i="2" s="1" a="1"/>
  <c r="N3233" i="2" s="1"/>
  <c r="M3234" i="2"/>
  <c r="N3234" i="2" s="1" a="1"/>
  <c r="N3234" i="2" s="1"/>
  <c r="M3235" i="2"/>
  <c r="N3235" i="2" s="1" a="1"/>
  <c r="N3235" i="2" s="1"/>
  <c r="M3236" i="2"/>
  <c r="N3236" i="2" s="1" a="1"/>
  <c r="N3236" i="2" s="1"/>
  <c r="M3237" i="2"/>
  <c r="N3237" i="2" s="1" a="1"/>
  <c r="N3237" i="2" s="1"/>
  <c r="M3238" i="2"/>
  <c r="N3238" i="2" s="1" a="1"/>
  <c r="N3238" i="2" s="1"/>
  <c r="M3239" i="2"/>
  <c r="N3239" i="2" s="1" a="1"/>
  <c r="N3239" i="2" s="1"/>
  <c r="M3240" i="2"/>
  <c r="N3240" i="2" s="1" a="1"/>
  <c r="N3240" i="2" s="1"/>
  <c r="M3241" i="2"/>
  <c r="N3241" i="2" s="1" a="1"/>
  <c r="N3241" i="2" s="1"/>
  <c r="M3242" i="2"/>
  <c r="N3242" i="2" s="1" a="1"/>
  <c r="N3242" i="2" s="1"/>
  <c r="M3243" i="2"/>
  <c r="N3243" i="2" s="1" a="1"/>
  <c r="N3243" i="2" s="1"/>
  <c r="M3244" i="2"/>
  <c r="N3244" i="2" s="1" a="1"/>
  <c r="N3244" i="2" s="1"/>
  <c r="M3245" i="2"/>
  <c r="N3245" i="2" s="1" a="1"/>
  <c r="N3245" i="2" s="1"/>
  <c r="M3246" i="2"/>
  <c r="N3246" i="2" s="1" a="1"/>
  <c r="N3246" i="2" s="1"/>
  <c r="M3247" i="2"/>
  <c r="N3247" i="2" s="1" a="1"/>
  <c r="N3247" i="2" s="1"/>
  <c r="M3248" i="2"/>
  <c r="N3248" i="2" s="1" a="1"/>
  <c r="N3248" i="2" s="1"/>
  <c r="M3249" i="2"/>
  <c r="N3249" i="2" s="1" a="1"/>
  <c r="N3249" i="2" s="1"/>
  <c r="M3250" i="2"/>
  <c r="N3250" i="2" s="1" a="1"/>
  <c r="N3250" i="2" s="1"/>
  <c r="M3251" i="2"/>
  <c r="N3251" i="2" s="1" a="1"/>
  <c r="N3251" i="2" s="1"/>
  <c r="M3252" i="2"/>
  <c r="N3252" i="2" s="1" a="1"/>
  <c r="N3252" i="2" s="1"/>
  <c r="M3253" i="2"/>
  <c r="N3253" i="2" s="1" a="1"/>
  <c r="N3253" i="2" s="1"/>
  <c r="M3254" i="2"/>
  <c r="N3254" i="2" s="1" a="1"/>
  <c r="N3254" i="2" s="1"/>
  <c r="M3255" i="2"/>
  <c r="N3255" i="2" s="1" a="1"/>
  <c r="N3255" i="2" s="1"/>
  <c r="M3256" i="2"/>
  <c r="N3256" i="2" s="1" a="1"/>
  <c r="N3256" i="2" s="1"/>
  <c r="M3257" i="2"/>
  <c r="N3257" i="2" s="1" a="1"/>
  <c r="N3257" i="2" s="1"/>
  <c r="M3258" i="2"/>
  <c r="N3258" i="2" s="1" a="1"/>
  <c r="N3258" i="2" s="1"/>
  <c r="M3259" i="2"/>
  <c r="N3259" i="2" s="1" a="1"/>
  <c r="N3259" i="2" s="1"/>
  <c r="M3260" i="2"/>
  <c r="N3260" i="2" s="1" a="1"/>
  <c r="N3260" i="2" s="1"/>
  <c r="M3261" i="2"/>
  <c r="N3261" i="2" s="1" a="1"/>
  <c r="N3261" i="2" s="1"/>
  <c r="M3262" i="2"/>
  <c r="N3262" i="2" s="1" a="1"/>
  <c r="N3262" i="2" s="1"/>
  <c r="M3263" i="2"/>
  <c r="N3263" i="2" s="1" a="1"/>
  <c r="N3263" i="2" s="1"/>
  <c r="M3264" i="2"/>
  <c r="N3264" i="2" s="1" a="1"/>
  <c r="N3264" i="2" s="1"/>
  <c r="M3265" i="2"/>
  <c r="N3265" i="2" s="1" a="1"/>
  <c r="N3265" i="2" s="1"/>
  <c r="M3266" i="2"/>
  <c r="N3266" i="2" s="1" a="1"/>
  <c r="N3266" i="2" s="1"/>
  <c r="M3267" i="2"/>
  <c r="N3267" i="2" s="1" a="1"/>
  <c r="N3267" i="2" s="1"/>
  <c r="M3268" i="2"/>
  <c r="N3268" i="2" s="1" a="1"/>
  <c r="N3268" i="2" s="1"/>
  <c r="M3269" i="2"/>
  <c r="N3269" i="2" s="1" a="1"/>
  <c r="N3269" i="2" s="1"/>
  <c r="M3270" i="2"/>
  <c r="N3270" i="2" s="1" a="1"/>
  <c r="N3270" i="2" s="1"/>
  <c r="M3271" i="2"/>
  <c r="N3271" i="2" s="1" a="1"/>
  <c r="N3271" i="2" s="1"/>
  <c r="M3272" i="2"/>
  <c r="N3272" i="2" s="1" a="1"/>
  <c r="N3272" i="2" s="1"/>
  <c r="M3273" i="2"/>
  <c r="N3273" i="2" s="1" a="1"/>
  <c r="N3273" i="2" s="1"/>
  <c r="M3274" i="2"/>
  <c r="N3274" i="2" s="1" a="1"/>
  <c r="N3274" i="2" s="1"/>
  <c r="M3275" i="2"/>
  <c r="N3275" i="2" s="1" a="1"/>
  <c r="N3275" i="2" s="1"/>
  <c r="M3276" i="2"/>
  <c r="N3276" i="2" s="1" a="1"/>
  <c r="N3276" i="2" s="1"/>
  <c r="M3277" i="2"/>
  <c r="N3277" i="2" s="1" a="1"/>
  <c r="N3277" i="2" s="1"/>
  <c r="M3278" i="2"/>
  <c r="N3278" i="2" s="1" a="1"/>
  <c r="N3278" i="2" s="1"/>
  <c r="M3279" i="2"/>
  <c r="N3279" i="2" s="1" a="1"/>
  <c r="N3279" i="2" s="1"/>
  <c r="M3280" i="2"/>
  <c r="N3280" i="2" s="1" a="1"/>
  <c r="N3280" i="2" s="1"/>
  <c r="M3281" i="2"/>
  <c r="N3281" i="2" s="1" a="1"/>
  <c r="N3281" i="2" s="1"/>
  <c r="M3282" i="2"/>
  <c r="N3282" i="2" s="1" a="1"/>
  <c r="N3282" i="2" s="1"/>
  <c r="M3283" i="2"/>
  <c r="N3283" i="2" s="1" a="1"/>
  <c r="N3283" i="2" s="1"/>
  <c r="M3284" i="2"/>
  <c r="N3284" i="2" s="1" a="1"/>
  <c r="N3284" i="2" s="1"/>
  <c r="M3285" i="2"/>
  <c r="N3285" i="2" s="1" a="1"/>
  <c r="N3285" i="2" s="1"/>
  <c r="M3286" i="2"/>
  <c r="N3286" i="2" s="1" a="1"/>
  <c r="N3286" i="2" s="1"/>
  <c r="M3287" i="2"/>
  <c r="N3287" i="2" s="1" a="1"/>
  <c r="N3287" i="2" s="1"/>
  <c r="M3288" i="2"/>
  <c r="N3288" i="2" s="1" a="1"/>
  <c r="N3288" i="2" s="1"/>
  <c r="M3289" i="2"/>
  <c r="N3289" i="2" s="1" a="1"/>
  <c r="N3289" i="2" s="1"/>
  <c r="M3290" i="2"/>
  <c r="N3290" i="2" s="1" a="1"/>
  <c r="N3290" i="2" s="1"/>
  <c r="M3291" i="2"/>
  <c r="N3291" i="2" s="1" a="1"/>
  <c r="N3291" i="2" s="1"/>
  <c r="M3292" i="2"/>
  <c r="N3292" i="2" s="1" a="1"/>
  <c r="N3292" i="2" s="1"/>
  <c r="M3293" i="2"/>
  <c r="N3293" i="2" s="1" a="1"/>
  <c r="N3293" i="2" s="1"/>
  <c r="M3294" i="2"/>
  <c r="N3294" i="2" s="1" a="1"/>
  <c r="N3294" i="2" s="1"/>
  <c r="M3295" i="2"/>
  <c r="N3295" i="2" s="1" a="1"/>
  <c r="N3295" i="2" s="1"/>
  <c r="M3296" i="2"/>
  <c r="N3296" i="2" s="1" a="1"/>
  <c r="N3296" i="2" s="1"/>
  <c r="M3297" i="2"/>
  <c r="N3297" i="2" s="1" a="1"/>
  <c r="N3297" i="2" s="1"/>
  <c r="M3298" i="2"/>
  <c r="N3298" i="2" s="1" a="1"/>
  <c r="N3298" i="2" s="1"/>
  <c r="M3299" i="2"/>
  <c r="N3299" i="2" s="1" a="1"/>
  <c r="N3299" i="2" s="1"/>
  <c r="M3300" i="2"/>
  <c r="N3300" i="2" s="1" a="1"/>
  <c r="N3300" i="2" s="1"/>
  <c r="M3301" i="2"/>
  <c r="N3301" i="2" s="1" a="1"/>
  <c r="N3301" i="2" s="1"/>
  <c r="M3302" i="2"/>
  <c r="N3302" i="2" s="1" a="1"/>
  <c r="N3302" i="2" s="1"/>
  <c r="M3303" i="2"/>
  <c r="N3303" i="2" s="1" a="1"/>
  <c r="N3303" i="2" s="1"/>
  <c r="M3304" i="2"/>
  <c r="N3304" i="2" s="1" a="1"/>
  <c r="N3304" i="2" s="1"/>
  <c r="M3305" i="2"/>
  <c r="N3305" i="2" s="1" a="1"/>
  <c r="N3305" i="2" s="1"/>
  <c r="M3306" i="2"/>
  <c r="N3306" i="2" s="1" a="1"/>
  <c r="N3306" i="2" s="1"/>
  <c r="M3307" i="2"/>
  <c r="N3307" i="2" s="1" a="1"/>
  <c r="N3307" i="2" s="1"/>
  <c r="M3308" i="2"/>
  <c r="N3308" i="2" s="1" a="1"/>
  <c r="N3308" i="2" s="1"/>
  <c r="M3309" i="2"/>
  <c r="N3309" i="2" s="1" a="1"/>
  <c r="N3309" i="2" s="1"/>
  <c r="M3310" i="2"/>
  <c r="N3310" i="2" s="1" a="1"/>
  <c r="N3310" i="2" s="1"/>
  <c r="M3311" i="2"/>
  <c r="N3311" i="2" s="1" a="1"/>
  <c r="N3311" i="2" s="1"/>
  <c r="M3312" i="2"/>
  <c r="N3312" i="2" s="1" a="1"/>
  <c r="N3312" i="2" s="1"/>
  <c r="M3313" i="2"/>
  <c r="N3313" i="2" s="1" a="1"/>
  <c r="N3313" i="2" s="1"/>
  <c r="M3314" i="2"/>
  <c r="N3314" i="2" s="1" a="1"/>
  <c r="N3314" i="2" s="1"/>
  <c r="M3315" i="2"/>
  <c r="N3315" i="2" s="1" a="1"/>
  <c r="N3315" i="2" s="1"/>
  <c r="M3316" i="2"/>
  <c r="N3316" i="2" s="1" a="1"/>
  <c r="N3316" i="2" s="1"/>
  <c r="M3317" i="2"/>
  <c r="N3317" i="2" s="1" a="1"/>
  <c r="N3317" i="2" s="1"/>
  <c r="M3318" i="2"/>
  <c r="N3318" i="2" s="1" a="1"/>
  <c r="N3318" i="2" s="1"/>
  <c r="M3319" i="2"/>
  <c r="N3319" i="2" s="1" a="1"/>
  <c r="N3319" i="2" s="1"/>
  <c r="M3320" i="2"/>
  <c r="N3320" i="2" s="1" a="1"/>
  <c r="N3320" i="2" s="1"/>
  <c r="M3321" i="2"/>
  <c r="N3321" i="2" s="1" a="1"/>
  <c r="N3321" i="2" s="1"/>
  <c r="M3322" i="2"/>
  <c r="N3322" i="2" s="1" a="1"/>
  <c r="N3322" i="2" s="1"/>
  <c r="M3323" i="2"/>
  <c r="N3323" i="2" s="1" a="1"/>
  <c r="N3323" i="2" s="1"/>
  <c r="M3324" i="2"/>
  <c r="N3324" i="2" s="1" a="1"/>
  <c r="N3324" i="2" s="1"/>
  <c r="M3325" i="2"/>
  <c r="N3325" i="2" s="1" a="1"/>
  <c r="N3325" i="2" s="1"/>
  <c r="M3326" i="2"/>
  <c r="N3326" i="2" s="1" a="1"/>
  <c r="N3326" i="2" s="1"/>
  <c r="M3327" i="2"/>
  <c r="N3327" i="2" s="1" a="1"/>
  <c r="N3327" i="2" s="1"/>
  <c r="M3328" i="2"/>
  <c r="N3328" i="2" s="1" a="1"/>
  <c r="N3328" i="2" s="1"/>
  <c r="M3329" i="2"/>
  <c r="N3329" i="2" s="1" a="1"/>
  <c r="N3329" i="2" s="1"/>
  <c r="M3330" i="2"/>
  <c r="N3330" i="2" s="1" a="1"/>
  <c r="N3330" i="2" s="1"/>
  <c r="M3331" i="2"/>
  <c r="N3331" i="2" s="1" a="1"/>
  <c r="N3331" i="2" s="1"/>
  <c r="M3332" i="2"/>
  <c r="N3332" i="2" s="1" a="1"/>
  <c r="N3332" i="2" s="1"/>
  <c r="M3333" i="2"/>
  <c r="N3333" i="2" s="1" a="1"/>
  <c r="N3333" i="2" s="1"/>
  <c r="M3334" i="2"/>
  <c r="N3334" i="2" s="1" a="1"/>
  <c r="N3334" i="2" s="1"/>
  <c r="M3335" i="2"/>
  <c r="N3335" i="2" s="1" a="1"/>
  <c r="N3335" i="2" s="1"/>
  <c r="M3336" i="2"/>
  <c r="N3336" i="2" s="1" a="1"/>
  <c r="N3336" i="2" s="1"/>
  <c r="M3337" i="2"/>
  <c r="N3337" i="2" s="1" a="1"/>
  <c r="N3337" i="2" s="1"/>
  <c r="M3338" i="2"/>
  <c r="N3338" i="2" s="1" a="1"/>
  <c r="N3338" i="2" s="1"/>
  <c r="M3339" i="2"/>
  <c r="N3339" i="2" s="1" a="1"/>
  <c r="N3339" i="2" s="1"/>
  <c r="M3340" i="2"/>
  <c r="N3340" i="2" s="1" a="1"/>
  <c r="N3340" i="2" s="1"/>
  <c r="M3341" i="2"/>
  <c r="N3341" i="2" s="1" a="1"/>
  <c r="N3341" i="2" s="1"/>
  <c r="M3342" i="2"/>
  <c r="N3342" i="2" s="1" a="1"/>
  <c r="N3342" i="2" s="1"/>
  <c r="M3343" i="2"/>
  <c r="N3343" i="2" s="1" a="1"/>
  <c r="N3343" i="2" s="1"/>
  <c r="M3344" i="2"/>
  <c r="N3344" i="2" s="1" a="1"/>
  <c r="N3344" i="2" s="1"/>
  <c r="M3345" i="2"/>
  <c r="N3345" i="2" s="1" a="1"/>
  <c r="N3345" i="2" s="1"/>
  <c r="M3346" i="2"/>
  <c r="N3346" i="2" s="1" a="1"/>
  <c r="N3346" i="2" s="1"/>
  <c r="M3347" i="2"/>
  <c r="N3347" i="2" s="1" a="1"/>
  <c r="N3347" i="2" s="1"/>
  <c r="M3348" i="2"/>
  <c r="N3348" i="2" s="1" a="1"/>
  <c r="N3348" i="2" s="1"/>
  <c r="M3349" i="2"/>
  <c r="N3349" i="2" s="1" a="1"/>
  <c r="N3349" i="2" s="1"/>
  <c r="M3350" i="2"/>
  <c r="N3350" i="2" s="1" a="1"/>
  <c r="N3350" i="2" s="1"/>
  <c r="M3351" i="2"/>
  <c r="N3351" i="2" s="1" a="1"/>
  <c r="N3351" i="2" s="1"/>
  <c r="M3352" i="2"/>
  <c r="N3352" i="2" s="1" a="1"/>
  <c r="N3352" i="2" s="1"/>
  <c r="M3353" i="2"/>
  <c r="N3353" i="2" s="1" a="1"/>
  <c r="N3353" i="2" s="1"/>
  <c r="M3354" i="2"/>
  <c r="N3354" i="2" s="1" a="1"/>
  <c r="N3354" i="2" s="1"/>
  <c r="M3355" i="2"/>
  <c r="N3355" i="2" s="1" a="1"/>
  <c r="N3355" i="2" s="1"/>
  <c r="M3356" i="2"/>
  <c r="N3356" i="2" s="1" a="1"/>
  <c r="N3356" i="2" s="1"/>
  <c r="M3357" i="2"/>
  <c r="N3357" i="2" s="1" a="1"/>
  <c r="N3357" i="2" s="1"/>
  <c r="M3358" i="2"/>
  <c r="N3358" i="2" s="1" a="1"/>
  <c r="N3358" i="2" s="1"/>
  <c r="M3359" i="2"/>
  <c r="N3359" i="2" s="1" a="1"/>
  <c r="N3359" i="2" s="1"/>
  <c r="M3360" i="2"/>
  <c r="N3360" i="2" s="1" a="1"/>
  <c r="N3360" i="2" s="1"/>
  <c r="M3361" i="2"/>
  <c r="N3361" i="2" s="1" a="1"/>
  <c r="N3361" i="2" s="1"/>
  <c r="M3362" i="2"/>
  <c r="N3362" i="2" s="1" a="1"/>
  <c r="N3362" i="2" s="1"/>
  <c r="M3363" i="2"/>
  <c r="N3363" i="2" s="1" a="1"/>
  <c r="N3363" i="2" s="1"/>
  <c r="M3364" i="2"/>
  <c r="N3364" i="2" s="1" a="1"/>
  <c r="N3364" i="2" s="1"/>
  <c r="M3365" i="2"/>
  <c r="N3365" i="2" s="1" a="1"/>
  <c r="N3365" i="2" s="1"/>
  <c r="M3366" i="2"/>
  <c r="N3366" i="2" s="1" a="1"/>
  <c r="N3366" i="2" s="1"/>
  <c r="M3367" i="2"/>
  <c r="N3367" i="2" s="1" a="1"/>
  <c r="N3367" i="2" s="1"/>
  <c r="M3368" i="2"/>
  <c r="N3368" i="2" s="1" a="1"/>
  <c r="N3368" i="2" s="1"/>
  <c r="M3369" i="2"/>
  <c r="N3369" i="2" s="1" a="1"/>
  <c r="N3369" i="2" s="1"/>
  <c r="M3370" i="2"/>
  <c r="N3370" i="2" s="1" a="1"/>
  <c r="N3370" i="2" s="1"/>
  <c r="M3371" i="2"/>
  <c r="N3371" i="2" s="1" a="1"/>
  <c r="N3371" i="2" s="1"/>
  <c r="M3372" i="2"/>
  <c r="N3372" i="2" s="1" a="1"/>
  <c r="N3372" i="2" s="1"/>
  <c r="M3373" i="2"/>
  <c r="N3373" i="2" s="1" a="1"/>
  <c r="N3373" i="2" s="1"/>
  <c r="M3374" i="2"/>
  <c r="N3374" i="2" s="1" a="1"/>
  <c r="N3374" i="2" s="1"/>
  <c r="M3375" i="2"/>
  <c r="N3375" i="2" s="1" a="1"/>
  <c r="N3375" i="2" s="1"/>
  <c r="M3376" i="2"/>
  <c r="N3376" i="2" s="1" a="1"/>
  <c r="N3376" i="2" s="1"/>
  <c r="M3377" i="2"/>
  <c r="N3377" i="2" s="1" a="1"/>
  <c r="N3377" i="2" s="1"/>
  <c r="M3378" i="2"/>
  <c r="N3378" i="2" s="1" a="1"/>
  <c r="N3378" i="2" s="1"/>
  <c r="M3379" i="2"/>
  <c r="N3379" i="2" s="1" a="1"/>
  <c r="N3379" i="2" s="1"/>
  <c r="M3380" i="2"/>
  <c r="N3380" i="2" s="1" a="1"/>
  <c r="N3380" i="2" s="1"/>
  <c r="M3381" i="2"/>
  <c r="N3381" i="2" s="1" a="1"/>
  <c r="N3381" i="2" s="1"/>
  <c r="M3382" i="2"/>
  <c r="N3382" i="2" s="1" a="1"/>
  <c r="N3382" i="2" s="1"/>
  <c r="M3383" i="2"/>
  <c r="N3383" i="2" s="1" a="1"/>
  <c r="N3383" i="2" s="1"/>
  <c r="M3384" i="2"/>
  <c r="N3384" i="2" s="1" a="1"/>
  <c r="N3384" i="2" s="1"/>
  <c r="M3385" i="2"/>
  <c r="N3385" i="2" s="1" a="1"/>
  <c r="N3385" i="2" s="1"/>
  <c r="M3386" i="2"/>
  <c r="N3386" i="2" s="1" a="1"/>
  <c r="N3386" i="2" s="1"/>
  <c r="M3387" i="2"/>
  <c r="N3387" i="2" s="1" a="1"/>
  <c r="N3387" i="2" s="1"/>
  <c r="M3388" i="2"/>
  <c r="N3388" i="2" s="1" a="1"/>
  <c r="N3388" i="2" s="1"/>
  <c r="M3389" i="2"/>
  <c r="N3389" i="2" s="1" a="1"/>
  <c r="N3389" i="2" s="1"/>
  <c r="M3390" i="2"/>
  <c r="N3390" i="2" s="1" a="1"/>
  <c r="N3390" i="2" s="1"/>
  <c r="M3391" i="2"/>
  <c r="N3391" i="2" s="1" a="1"/>
  <c r="N3391" i="2" s="1"/>
  <c r="M3392" i="2"/>
  <c r="N3392" i="2" s="1" a="1"/>
  <c r="N3392" i="2" s="1"/>
  <c r="M3393" i="2"/>
  <c r="N3393" i="2" s="1" a="1"/>
  <c r="N3393" i="2" s="1"/>
  <c r="M3394" i="2"/>
  <c r="N3394" i="2" s="1" a="1"/>
  <c r="N3394" i="2" s="1"/>
  <c r="M3395" i="2"/>
  <c r="N3395" i="2" s="1" a="1"/>
  <c r="N3395" i="2" s="1"/>
  <c r="M3396" i="2"/>
  <c r="N3396" i="2" s="1" a="1"/>
  <c r="N3396" i="2" s="1"/>
  <c r="M3397" i="2"/>
  <c r="N3397" i="2" s="1" a="1"/>
  <c r="N3397" i="2" s="1"/>
  <c r="M3398" i="2"/>
  <c r="N3398" i="2" s="1" a="1"/>
  <c r="N3398" i="2" s="1"/>
  <c r="M3399" i="2"/>
  <c r="N3399" i="2" s="1" a="1"/>
  <c r="N3399" i="2" s="1"/>
  <c r="M3400" i="2"/>
  <c r="N3400" i="2" s="1" a="1"/>
  <c r="N3400" i="2" s="1"/>
  <c r="M3401" i="2"/>
  <c r="N3401" i="2" s="1" a="1"/>
  <c r="N3401" i="2" s="1"/>
  <c r="M3402" i="2"/>
  <c r="N3402" i="2" s="1" a="1"/>
  <c r="N3402" i="2" s="1"/>
  <c r="M3403" i="2"/>
  <c r="N3403" i="2" s="1" a="1"/>
  <c r="N3403" i="2" s="1"/>
  <c r="M3404" i="2"/>
  <c r="N3404" i="2" s="1" a="1"/>
  <c r="N3404" i="2" s="1"/>
  <c r="M3405" i="2"/>
  <c r="N3405" i="2" s="1" a="1"/>
  <c r="N3405" i="2" s="1"/>
  <c r="M3406" i="2"/>
  <c r="N3406" i="2" s="1" a="1"/>
  <c r="N3406" i="2" s="1"/>
  <c r="M3407" i="2"/>
  <c r="N3407" i="2" s="1" a="1"/>
  <c r="N3407" i="2" s="1"/>
  <c r="M3408" i="2"/>
  <c r="N3408" i="2" s="1" a="1"/>
  <c r="N3408" i="2" s="1"/>
  <c r="M3409" i="2"/>
  <c r="N3409" i="2" s="1" a="1"/>
  <c r="N3409" i="2" s="1"/>
  <c r="M3410" i="2"/>
  <c r="N3410" i="2" s="1" a="1"/>
  <c r="N3410" i="2" s="1"/>
  <c r="M3411" i="2"/>
  <c r="N3411" i="2" s="1" a="1"/>
  <c r="N3411" i="2" s="1"/>
  <c r="M3412" i="2"/>
  <c r="N3412" i="2" s="1" a="1"/>
  <c r="N3412" i="2" s="1"/>
  <c r="M3413" i="2"/>
  <c r="N3413" i="2" s="1" a="1"/>
  <c r="N3413" i="2" s="1"/>
  <c r="M3414" i="2"/>
  <c r="N3414" i="2" s="1" a="1"/>
  <c r="N3414" i="2" s="1"/>
  <c r="M3415" i="2"/>
  <c r="N3415" i="2" s="1" a="1"/>
  <c r="N3415" i="2" s="1"/>
  <c r="M3416" i="2"/>
  <c r="N3416" i="2" s="1" a="1"/>
  <c r="N3416" i="2" s="1"/>
  <c r="M3417" i="2"/>
  <c r="N3417" i="2" s="1" a="1"/>
  <c r="N3417" i="2" s="1"/>
  <c r="M3418" i="2"/>
  <c r="N3418" i="2" s="1" a="1"/>
  <c r="N3418" i="2" s="1"/>
  <c r="M3419" i="2"/>
  <c r="N3419" i="2" s="1" a="1"/>
  <c r="N3419" i="2" s="1"/>
  <c r="M3420" i="2"/>
  <c r="N3420" i="2" s="1" a="1"/>
  <c r="N3420" i="2" s="1"/>
  <c r="M3421" i="2"/>
  <c r="N3421" i="2" s="1" a="1"/>
  <c r="N3421" i="2" s="1"/>
  <c r="M3422" i="2"/>
  <c r="N3422" i="2" s="1" a="1"/>
  <c r="N3422" i="2" s="1"/>
  <c r="M3423" i="2"/>
  <c r="N3423" i="2" s="1" a="1"/>
  <c r="N3423" i="2" s="1"/>
  <c r="M3424" i="2"/>
  <c r="N3424" i="2" s="1" a="1"/>
  <c r="N3424" i="2" s="1"/>
  <c r="M3425" i="2"/>
  <c r="N3425" i="2" s="1" a="1"/>
  <c r="N3425" i="2" s="1"/>
  <c r="M3426" i="2"/>
  <c r="N3426" i="2" s="1" a="1"/>
  <c r="N3426" i="2" s="1"/>
  <c r="M3427" i="2"/>
  <c r="N3427" i="2" s="1" a="1"/>
  <c r="N3427" i="2" s="1"/>
  <c r="M3428" i="2"/>
  <c r="N3428" i="2" s="1" a="1"/>
  <c r="N3428" i="2" s="1"/>
  <c r="M3429" i="2"/>
  <c r="N3429" i="2" s="1" a="1"/>
  <c r="N3429" i="2" s="1"/>
  <c r="M3430" i="2"/>
  <c r="N3430" i="2" s="1" a="1"/>
  <c r="N3430" i="2" s="1"/>
  <c r="M3431" i="2"/>
  <c r="N3431" i="2" s="1" a="1"/>
  <c r="N3431" i="2" s="1"/>
  <c r="M3432" i="2"/>
  <c r="N3432" i="2" s="1" a="1"/>
  <c r="N3432" i="2" s="1"/>
  <c r="M3433" i="2"/>
  <c r="N3433" i="2" s="1" a="1"/>
  <c r="N3433" i="2" s="1"/>
  <c r="M3434" i="2"/>
  <c r="N3434" i="2" s="1" a="1"/>
  <c r="N3434" i="2" s="1"/>
  <c r="M3435" i="2"/>
  <c r="N3435" i="2" s="1" a="1"/>
  <c r="N3435" i="2" s="1"/>
  <c r="M3436" i="2"/>
  <c r="N3436" i="2" s="1" a="1"/>
  <c r="N3436" i="2" s="1"/>
  <c r="M3437" i="2"/>
  <c r="N3437" i="2" s="1" a="1"/>
  <c r="N3437" i="2" s="1"/>
  <c r="M3438" i="2"/>
  <c r="N3438" i="2" s="1" a="1"/>
  <c r="N3438" i="2" s="1"/>
  <c r="M3439" i="2"/>
  <c r="N3439" i="2" s="1" a="1"/>
  <c r="N3439" i="2" s="1"/>
  <c r="M3440" i="2"/>
  <c r="N3440" i="2" s="1" a="1"/>
  <c r="N3440" i="2" s="1"/>
  <c r="M3441" i="2"/>
  <c r="N3441" i="2" s="1" a="1"/>
  <c r="N3441" i="2" s="1"/>
  <c r="M3442" i="2"/>
  <c r="N3442" i="2" s="1" a="1"/>
  <c r="N3442" i="2" s="1"/>
  <c r="M3443" i="2"/>
  <c r="N3443" i="2" s="1" a="1"/>
  <c r="N3443" i="2" s="1"/>
  <c r="M3444" i="2"/>
  <c r="N3444" i="2" s="1" a="1"/>
  <c r="N3444" i="2" s="1"/>
  <c r="M3445" i="2"/>
  <c r="N3445" i="2" s="1" a="1"/>
  <c r="N3445" i="2" s="1"/>
  <c r="M3446" i="2"/>
  <c r="N3446" i="2" s="1" a="1"/>
  <c r="N3446" i="2" s="1"/>
  <c r="M3447" i="2"/>
  <c r="N3447" i="2" s="1" a="1"/>
  <c r="N3447" i="2" s="1"/>
  <c r="M3448" i="2"/>
  <c r="N3448" i="2" s="1" a="1"/>
  <c r="N3448" i="2" s="1"/>
  <c r="M3449" i="2"/>
  <c r="N3449" i="2" s="1" a="1"/>
  <c r="N3449" i="2" s="1"/>
  <c r="M3450" i="2"/>
  <c r="N3450" i="2" s="1" a="1"/>
  <c r="N3450" i="2" s="1"/>
  <c r="M3451" i="2"/>
  <c r="N3451" i="2" s="1" a="1"/>
  <c r="N3451" i="2" s="1"/>
  <c r="M3452" i="2"/>
  <c r="N3452" i="2" s="1" a="1"/>
  <c r="N3452" i="2" s="1"/>
  <c r="M3453" i="2"/>
  <c r="N3453" i="2" s="1" a="1"/>
  <c r="N3453" i="2" s="1"/>
  <c r="M3454" i="2"/>
  <c r="N3454" i="2" s="1" a="1"/>
  <c r="N3454" i="2" s="1"/>
  <c r="M3455" i="2"/>
  <c r="N3455" i="2" s="1" a="1"/>
  <c r="N3455" i="2" s="1"/>
  <c r="M3456" i="2"/>
  <c r="N3456" i="2" s="1" a="1"/>
  <c r="N3456" i="2" s="1"/>
  <c r="M3457" i="2"/>
  <c r="N3457" i="2" s="1" a="1"/>
  <c r="N3457" i="2" s="1"/>
  <c r="M3458" i="2"/>
  <c r="N3458" i="2" s="1" a="1"/>
  <c r="N3458" i="2" s="1"/>
  <c r="M3459" i="2"/>
  <c r="N3459" i="2" s="1" a="1"/>
  <c r="N3459" i="2" s="1"/>
  <c r="M3460" i="2"/>
  <c r="N3460" i="2" s="1" a="1"/>
  <c r="N3460" i="2" s="1"/>
  <c r="M3461" i="2"/>
  <c r="N3461" i="2" s="1" a="1"/>
  <c r="N3461" i="2" s="1"/>
  <c r="M3462" i="2"/>
  <c r="N3462" i="2" s="1" a="1"/>
  <c r="N3462" i="2" s="1"/>
  <c r="M3463" i="2"/>
  <c r="N3463" i="2" s="1" a="1"/>
  <c r="N3463" i="2" s="1"/>
  <c r="M3464" i="2"/>
  <c r="N3464" i="2" s="1" a="1"/>
  <c r="N3464" i="2" s="1"/>
  <c r="M3465" i="2"/>
  <c r="N3465" i="2" s="1" a="1"/>
  <c r="N3465" i="2" s="1"/>
  <c r="M3466" i="2"/>
  <c r="N3466" i="2" s="1" a="1"/>
  <c r="N3466" i="2" s="1"/>
  <c r="M3467" i="2"/>
  <c r="N3467" i="2" s="1" a="1"/>
  <c r="N3467" i="2" s="1"/>
  <c r="M3468" i="2"/>
  <c r="N3468" i="2" s="1" a="1"/>
  <c r="N3468" i="2" s="1"/>
  <c r="M3469" i="2"/>
  <c r="N3469" i="2" s="1" a="1"/>
  <c r="N3469" i="2" s="1"/>
  <c r="M3470" i="2"/>
  <c r="N3470" i="2" s="1" a="1"/>
  <c r="N3470" i="2" s="1"/>
  <c r="M3471" i="2"/>
  <c r="N3471" i="2" s="1" a="1"/>
  <c r="N3471" i="2" s="1"/>
  <c r="M3472" i="2"/>
  <c r="N3472" i="2" s="1" a="1"/>
  <c r="N3472" i="2" s="1"/>
  <c r="M3473" i="2"/>
  <c r="N3473" i="2" s="1" a="1"/>
  <c r="N3473" i="2" s="1"/>
  <c r="M3474" i="2"/>
  <c r="N3474" i="2" s="1" a="1"/>
  <c r="N3474" i="2" s="1"/>
  <c r="M3475" i="2"/>
  <c r="N3475" i="2" s="1" a="1"/>
  <c r="N3475" i="2" s="1"/>
  <c r="M3476" i="2"/>
  <c r="N3476" i="2" s="1" a="1"/>
  <c r="N3476" i="2" s="1"/>
  <c r="M3477" i="2"/>
  <c r="N3477" i="2" s="1" a="1"/>
  <c r="N3477" i="2" s="1"/>
  <c r="M3478" i="2"/>
  <c r="N3478" i="2" s="1" a="1"/>
  <c r="N3478" i="2" s="1"/>
  <c r="M3479" i="2"/>
  <c r="N3479" i="2" s="1" a="1"/>
  <c r="N3479" i="2" s="1"/>
  <c r="M3480" i="2"/>
  <c r="N3480" i="2" s="1" a="1"/>
  <c r="N3480" i="2" s="1"/>
  <c r="M3481" i="2"/>
  <c r="N3481" i="2" s="1" a="1"/>
  <c r="N3481" i="2" s="1"/>
  <c r="M3482" i="2"/>
  <c r="N3482" i="2" s="1" a="1"/>
  <c r="N3482" i="2" s="1"/>
  <c r="M3483" i="2"/>
  <c r="N3483" i="2" s="1" a="1"/>
  <c r="N3483" i="2" s="1"/>
  <c r="M3484" i="2"/>
  <c r="N3484" i="2" s="1" a="1"/>
  <c r="N3484" i="2" s="1"/>
  <c r="M3485" i="2"/>
  <c r="N3485" i="2" s="1" a="1"/>
  <c r="N3485" i="2" s="1"/>
  <c r="M3486" i="2"/>
  <c r="N3486" i="2" s="1" a="1"/>
  <c r="N3486" i="2" s="1"/>
  <c r="M3487" i="2"/>
  <c r="N3487" i="2" s="1" a="1"/>
  <c r="N3487" i="2" s="1"/>
  <c r="M3488" i="2"/>
  <c r="N3488" i="2" s="1" a="1"/>
  <c r="N3488" i="2" s="1"/>
  <c r="M3489" i="2"/>
  <c r="N3489" i="2" s="1" a="1"/>
  <c r="N3489" i="2" s="1"/>
  <c r="M3490" i="2"/>
  <c r="N3490" i="2" s="1" a="1"/>
  <c r="N3490" i="2" s="1"/>
  <c r="M3491" i="2"/>
  <c r="N3491" i="2" s="1" a="1"/>
  <c r="N3491" i="2" s="1"/>
  <c r="M3492" i="2"/>
  <c r="N3492" i="2" s="1" a="1"/>
  <c r="N3492" i="2" s="1"/>
  <c r="M3493" i="2"/>
  <c r="N3493" i="2" s="1" a="1"/>
  <c r="N3493" i="2" s="1"/>
  <c r="M3494" i="2"/>
  <c r="N3494" i="2" s="1" a="1"/>
  <c r="N3494" i="2" s="1"/>
  <c r="M3495" i="2"/>
  <c r="N3495" i="2" s="1" a="1"/>
  <c r="N3495" i="2" s="1"/>
  <c r="M3496" i="2"/>
  <c r="N3496" i="2" s="1" a="1"/>
  <c r="N3496" i="2" s="1"/>
  <c r="M3497" i="2"/>
  <c r="N3497" i="2" s="1" a="1"/>
  <c r="N3497" i="2" s="1"/>
  <c r="M3498" i="2"/>
  <c r="N3498" i="2" s="1" a="1"/>
  <c r="N3498" i="2" s="1"/>
  <c r="M3499" i="2"/>
  <c r="N3499" i="2" s="1" a="1"/>
  <c r="N3499" i="2" s="1"/>
  <c r="M3500" i="2"/>
  <c r="N3500" i="2" s="1" a="1"/>
  <c r="N3500" i="2" s="1"/>
  <c r="M3501" i="2"/>
  <c r="N3501" i="2" s="1" a="1"/>
  <c r="N3501" i="2" s="1"/>
  <c r="M3502" i="2"/>
  <c r="N3502" i="2" s="1" a="1"/>
  <c r="N3502" i="2" s="1"/>
  <c r="M3503" i="2"/>
  <c r="N3503" i="2" s="1" a="1"/>
  <c r="N3503" i="2" s="1"/>
  <c r="M3504" i="2"/>
  <c r="N3504" i="2" s="1" a="1"/>
  <c r="N3504" i="2" s="1"/>
  <c r="M3505" i="2"/>
  <c r="N3505" i="2" s="1" a="1"/>
  <c r="N3505" i="2" s="1"/>
  <c r="M3506" i="2"/>
  <c r="N3506" i="2" s="1" a="1"/>
  <c r="N3506" i="2" s="1"/>
  <c r="M3507" i="2"/>
  <c r="N3507" i="2" s="1" a="1"/>
  <c r="N3507" i="2" s="1"/>
  <c r="M3508" i="2"/>
  <c r="N3508" i="2" s="1" a="1"/>
  <c r="N3508" i="2" s="1"/>
  <c r="M3509" i="2"/>
  <c r="N3509" i="2" s="1" a="1"/>
  <c r="N3509" i="2" s="1"/>
  <c r="M3510" i="2"/>
  <c r="N3510" i="2" s="1" a="1"/>
  <c r="N3510" i="2" s="1"/>
  <c r="M3511" i="2"/>
  <c r="N3511" i="2" s="1" a="1"/>
  <c r="N3511" i="2" s="1"/>
  <c r="M3512" i="2"/>
  <c r="N3512" i="2" s="1" a="1"/>
  <c r="N3512" i="2" s="1"/>
  <c r="M3513" i="2"/>
  <c r="N3513" i="2" s="1" a="1"/>
  <c r="N3513" i="2" s="1"/>
  <c r="M3514" i="2"/>
  <c r="N3514" i="2" s="1" a="1"/>
  <c r="N3514" i="2" s="1"/>
  <c r="M3515" i="2"/>
  <c r="N3515" i="2" s="1" a="1"/>
  <c r="N3515" i="2" s="1"/>
  <c r="M3516" i="2"/>
  <c r="N3516" i="2" s="1" a="1"/>
  <c r="N3516" i="2" s="1"/>
  <c r="M3517" i="2"/>
  <c r="N3517" i="2" s="1" a="1"/>
  <c r="N3517" i="2" s="1"/>
  <c r="M3518" i="2"/>
  <c r="N3518" i="2" s="1" a="1"/>
  <c r="N3518" i="2" s="1"/>
  <c r="M3519" i="2"/>
  <c r="N3519" i="2" s="1" a="1"/>
  <c r="N3519" i="2" s="1"/>
  <c r="M3520" i="2"/>
  <c r="N3520" i="2" s="1" a="1"/>
  <c r="N3520" i="2" s="1"/>
  <c r="M3521" i="2"/>
  <c r="N3521" i="2" s="1" a="1"/>
  <c r="N3521" i="2" s="1"/>
  <c r="M3522" i="2"/>
  <c r="N3522" i="2" s="1" a="1"/>
  <c r="N3522" i="2" s="1"/>
  <c r="M3523" i="2"/>
  <c r="N3523" i="2" s="1" a="1"/>
  <c r="N3523" i="2" s="1"/>
  <c r="M3524" i="2"/>
  <c r="N3524" i="2" s="1" a="1"/>
  <c r="N3524" i="2" s="1"/>
  <c r="M3525" i="2"/>
  <c r="N3525" i="2" s="1" a="1"/>
  <c r="N3525" i="2" s="1"/>
  <c r="M3526" i="2"/>
  <c r="N3526" i="2" s="1" a="1"/>
  <c r="N3526" i="2" s="1"/>
  <c r="M3527" i="2"/>
  <c r="N3527" i="2" s="1" a="1"/>
  <c r="N3527" i="2" s="1"/>
  <c r="M3528" i="2"/>
  <c r="N3528" i="2" s="1" a="1"/>
  <c r="N3528" i="2" s="1"/>
  <c r="M3529" i="2"/>
  <c r="N3529" i="2" s="1" a="1"/>
  <c r="N3529" i="2" s="1"/>
  <c r="M3530" i="2"/>
  <c r="N3530" i="2" s="1" a="1"/>
  <c r="N3530" i="2" s="1"/>
  <c r="M3531" i="2"/>
  <c r="N3531" i="2" s="1" a="1"/>
  <c r="N3531" i="2" s="1"/>
  <c r="M3532" i="2"/>
  <c r="N3532" i="2" s="1" a="1"/>
  <c r="N3532" i="2" s="1"/>
  <c r="M3533" i="2"/>
  <c r="N3533" i="2" s="1" a="1"/>
  <c r="N3533" i="2" s="1"/>
  <c r="M3534" i="2"/>
  <c r="N3534" i="2" s="1" a="1"/>
  <c r="N3534" i="2" s="1"/>
  <c r="M3535" i="2"/>
  <c r="N3535" i="2" s="1" a="1"/>
  <c r="N3535" i="2" s="1"/>
  <c r="M3536" i="2"/>
  <c r="N3536" i="2" s="1" a="1"/>
  <c r="N3536" i="2" s="1"/>
  <c r="M3537" i="2"/>
  <c r="N3537" i="2" s="1" a="1"/>
  <c r="N3537" i="2" s="1"/>
  <c r="M3538" i="2"/>
  <c r="N3538" i="2" s="1" a="1"/>
  <c r="N3538" i="2" s="1"/>
  <c r="M3539" i="2"/>
  <c r="N3539" i="2" s="1" a="1"/>
  <c r="N3539" i="2" s="1"/>
  <c r="M3540" i="2"/>
  <c r="N3540" i="2" s="1" a="1"/>
  <c r="N3540" i="2" s="1"/>
  <c r="M3541" i="2"/>
  <c r="N3541" i="2" s="1" a="1"/>
  <c r="N3541" i="2" s="1"/>
  <c r="M3542" i="2"/>
  <c r="N3542" i="2" s="1" a="1"/>
  <c r="N3542" i="2" s="1"/>
  <c r="M3543" i="2"/>
  <c r="N3543" i="2" s="1" a="1"/>
  <c r="N3543" i="2" s="1"/>
  <c r="M3544" i="2"/>
  <c r="N3544" i="2" s="1" a="1"/>
  <c r="N3544" i="2" s="1"/>
  <c r="M3545" i="2"/>
  <c r="N3545" i="2" s="1" a="1"/>
  <c r="N3545" i="2" s="1"/>
  <c r="M3546" i="2"/>
  <c r="N3546" i="2" s="1" a="1"/>
  <c r="N3546" i="2" s="1"/>
  <c r="M3547" i="2"/>
  <c r="N3547" i="2" s="1" a="1"/>
  <c r="N3547" i="2" s="1"/>
  <c r="M3548" i="2"/>
  <c r="N3548" i="2" s="1" a="1"/>
  <c r="N3548" i="2" s="1"/>
  <c r="M3549" i="2"/>
  <c r="N3549" i="2" s="1" a="1"/>
  <c r="N3549" i="2" s="1"/>
  <c r="M3550" i="2"/>
  <c r="N3550" i="2" s="1" a="1"/>
  <c r="N3550" i="2" s="1"/>
  <c r="M3551" i="2"/>
  <c r="N3551" i="2" s="1" a="1"/>
  <c r="N3551" i="2" s="1"/>
  <c r="M3552" i="2"/>
  <c r="N3552" i="2" s="1" a="1"/>
  <c r="N3552" i="2" s="1"/>
  <c r="M3553" i="2"/>
  <c r="N3553" i="2" s="1" a="1"/>
  <c r="N3553" i="2" s="1"/>
  <c r="M3554" i="2"/>
  <c r="N3554" i="2" s="1" a="1"/>
  <c r="N3554" i="2" s="1"/>
  <c r="M3555" i="2"/>
  <c r="N3555" i="2" s="1" a="1"/>
  <c r="N3555" i="2" s="1"/>
  <c r="M3556" i="2"/>
  <c r="N3556" i="2" s="1" a="1"/>
  <c r="N3556" i="2" s="1"/>
  <c r="M3557" i="2"/>
  <c r="N3557" i="2" s="1" a="1"/>
  <c r="N3557" i="2" s="1"/>
  <c r="M3558" i="2"/>
  <c r="N3558" i="2" s="1" a="1"/>
  <c r="N3558" i="2" s="1"/>
  <c r="M3559" i="2"/>
  <c r="N3559" i="2" s="1" a="1"/>
  <c r="N3559" i="2" s="1"/>
  <c r="M3560" i="2"/>
  <c r="N3560" i="2" s="1" a="1"/>
  <c r="N3560" i="2" s="1"/>
  <c r="M3561" i="2"/>
  <c r="N3561" i="2" s="1" a="1"/>
  <c r="N3561" i="2" s="1"/>
  <c r="M3562" i="2"/>
  <c r="N3562" i="2" s="1" a="1"/>
  <c r="N3562" i="2" s="1"/>
  <c r="M3563" i="2"/>
  <c r="N3563" i="2" s="1" a="1"/>
  <c r="N3563" i="2" s="1"/>
  <c r="M3564" i="2"/>
  <c r="N3564" i="2" s="1" a="1"/>
  <c r="N3564" i="2" s="1"/>
  <c r="M3565" i="2"/>
  <c r="N3565" i="2" s="1" a="1"/>
  <c r="N3565" i="2" s="1"/>
  <c r="M3566" i="2"/>
  <c r="N3566" i="2" s="1" a="1"/>
  <c r="N3566" i="2" s="1"/>
  <c r="M3567" i="2"/>
  <c r="N3567" i="2" s="1" a="1"/>
  <c r="N3567" i="2" s="1"/>
  <c r="M3568" i="2"/>
  <c r="N3568" i="2" s="1" a="1"/>
  <c r="N3568" i="2" s="1"/>
  <c r="M3569" i="2"/>
  <c r="N3569" i="2" s="1" a="1"/>
  <c r="N3569" i="2" s="1"/>
  <c r="M3570" i="2"/>
  <c r="N3570" i="2" s="1" a="1"/>
  <c r="N3570" i="2" s="1"/>
  <c r="M3571" i="2"/>
  <c r="N3571" i="2" s="1" a="1"/>
  <c r="N3571" i="2" s="1"/>
  <c r="M3572" i="2"/>
  <c r="N3572" i="2" s="1" a="1"/>
  <c r="N3572" i="2" s="1"/>
  <c r="M3573" i="2"/>
  <c r="N3573" i="2" s="1" a="1"/>
  <c r="N3573" i="2" s="1"/>
  <c r="M3574" i="2"/>
  <c r="N3574" i="2" s="1" a="1"/>
  <c r="N3574" i="2" s="1"/>
  <c r="M3575" i="2"/>
  <c r="N3575" i="2" s="1" a="1"/>
  <c r="N3575" i="2" s="1"/>
  <c r="M3576" i="2"/>
  <c r="N3576" i="2" s="1" a="1"/>
  <c r="N3576" i="2" s="1"/>
  <c r="M3577" i="2"/>
  <c r="N3577" i="2" s="1" a="1"/>
  <c r="N3577" i="2" s="1"/>
  <c r="M3578" i="2"/>
  <c r="N3578" i="2" s="1" a="1"/>
  <c r="N3578" i="2" s="1"/>
  <c r="M3579" i="2"/>
  <c r="N3579" i="2" s="1" a="1"/>
  <c r="N3579" i="2" s="1"/>
  <c r="M3580" i="2"/>
  <c r="N3580" i="2" s="1" a="1"/>
  <c r="N3580" i="2" s="1"/>
  <c r="M3581" i="2"/>
  <c r="N3581" i="2" s="1" a="1"/>
  <c r="N3581" i="2" s="1"/>
  <c r="M3582" i="2"/>
  <c r="N3582" i="2" s="1" a="1"/>
  <c r="N3582" i="2" s="1"/>
  <c r="M3583" i="2"/>
  <c r="N3583" i="2" s="1" a="1"/>
  <c r="N3583" i="2" s="1"/>
  <c r="M3584" i="2"/>
  <c r="N3584" i="2" s="1" a="1"/>
  <c r="N3584" i="2" s="1"/>
  <c r="M3585" i="2"/>
  <c r="N3585" i="2" s="1" a="1"/>
  <c r="N3585" i="2" s="1"/>
  <c r="M3586" i="2"/>
  <c r="N3586" i="2" s="1" a="1"/>
  <c r="N3586" i="2" s="1"/>
  <c r="M3587" i="2"/>
  <c r="N3587" i="2" s="1" a="1"/>
  <c r="N3587" i="2" s="1"/>
  <c r="M3588" i="2"/>
  <c r="N3588" i="2" s="1" a="1"/>
  <c r="N3588" i="2" s="1"/>
  <c r="M3589" i="2"/>
  <c r="N3589" i="2" s="1" a="1"/>
  <c r="N3589" i="2" s="1"/>
  <c r="M3590" i="2"/>
  <c r="N3590" i="2" s="1" a="1"/>
  <c r="N3590" i="2" s="1"/>
  <c r="M3591" i="2"/>
  <c r="N3591" i="2" s="1" a="1"/>
  <c r="N3591" i="2" s="1"/>
  <c r="M3592" i="2"/>
  <c r="N3592" i="2" s="1" a="1"/>
  <c r="N3592" i="2" s="1"/>
  <c r="M3593" i="2"/>
  <c r="N3593" i="2" s="1" a="1"/>
  <c r="N3593" i="2" s="1"/>
  <c r="M3594" i="2"/>
  <c r="N3594" i="2" s="1" a="1"/>
  <c r="N3594" i="2" s="1"/>
  <c r="M3595" i="2"/>
  <c r="N3595" i="2" s="1" a="1"/>
  <c r="N3595" i="2" s="1"/>
  <c r="M3596" i="2"/>
  <c r="N3596" i="2" s="1" a="1"/>
  <c r="N3596" i="2" s="1"/>
  <c r="M3597" i="2"/>
  <c r="N3597" i="2" s="1" a="1"/>
  <c r="N3597" i="2" s="1"/>
  <c r="M3598" i="2"/>
  <c r="N3598" i="2" s="1" a="1"/>
  <c r="N3598" i="2" s="1"/>
  <c r="M3599" i="2"/>
  <c r="N3599" i="2" s="1" a="1"/>
  <c r="N3599" i="2" s="1"/>
  <c r="M3600" i="2"/>
  <c r="N3600" i="2" s="1" a="1"/>
  <c r="N3600" i="2" s="1"/>
  <c r="M3601" i="2"/>
  <c r="N3601" i="2" s="1" a="1"/>
  <c r="N3601" i="2" s="1"/>
  <c r="M3602" i="2"/>
  <c r="N3602" i="2" s="1" a="1"/>
  <c r="N3602" i="2" s="1"/>
  <c r="M3603" i="2"/>
  <c r="N3603" i="2" s="1" a="1"/>
  <c r="N3603" i="2" s="1"/>
  <c r="M3604" i="2"/>
  <c r="N3604" i="2" s="1" a="1"/>
  <c r="N3604" i="2" s="1"/>
  <c r="M3605" i="2"/>
  <c r="N3605" i="2" s="1" a="1"/>
  <c r="N3605" i="2" s="1"/>
  <c r="M3606" i="2"/>
  <c r="N3606" i="2" s="1" a="1"/>
  <c r="N3606" i="2" s="1"/>
  <c r="M3607" i="2"/>
  <c r="N3607" i="2" s="1" a="1"/>
  <c r="N3607" i="2" s="1"/>
  <c r="M3608" i="2"/>
  <c r="N3608" i="2" s="1" a="1"/>
  <c r="N3608" i="2" s="1"/>
  <c r="M3609" i="2"/>
  <c r="N3609" i="2" s="1" a="1"/>
  <c r="N3609" i="2" s="1"/>
  <c r="M3610" i="2"/>
  <c r="N3610" i="2" s="1" a="1"/>
  <c r="N3610" i="2" s="1"/>
  <c r="M3611" i="2"/>
  <c r="N3611" i="2" s="1" a="1"/>
  <c r="N3611" i="2" s="1"/>
  <c r="M3612" i="2"/>
  <c r="N3612" i="2" s="1" a="1"/>
  <c r="N3612" i="2" s="1"/>
  <c r="M3613" i="2"/>
  <c r="N3613" i="2" s="1" a="1"/>
  <c r="N3613" i="2" s="1"/>
  <c r="M3614" i="2"/>
  <c r="N3614" i="2" s="1" a="1"/>
  <c r="N3614" i="2" s="1"/>
  <c r="M3615" i="2"/>
  <c r="N3615" i="2" s="1" a="1"/>
  <c r="N3615" i="2" s="1"/>
  <c r="M3616" i="2"/>
  <c r="N3616" i="2" s="1" a="1"/>
  <c r="N3616" i="2" s="1"/>
  <c r="M3617" i="2"/>
  <c r="N3617" i="2" s="1" a="1"/>
  <c r="N3617" i="2" s="1"/>
  <c r="M3618" i="2"/>
  <c r="N3618" i="2" s="1" a="1"/>
  <c r="N3618" i="2" s="1"/>
  <c r="M3619" i="2"/>
  <c r="N3619" i="2" s="1" a="1"/>
  <c r="N3619" i="2" s="1"/>
  <c r="M3620" i="2"/>
  <c r="N3620" i="2" s="1" a="1"/>
  <c r="N3620" i="2" s="1"/>
  <c r="M3621" i="2"/>
  <c r="N3621" i="2" s="1" a="1"/>
  <c r="N3621" i="2" s="1"/>
  <c r="M3622" i="2"/>
  <c r="N3622" i="2" s="1" a="1"/>
  <c r="N3622" i="2" s="1"/>
  <c r="M3623" i="2"/>
  <c r="N3623" i="2" s="1" a="1"/>
  <c r="N3623" i="2" s="1"/>
  <c r="M3624" i="2"/>
  <c r="N3624" i="2" s="1" a="1"/>
  <c r="N3624" i="2" s="1"/>
  <c r="M3625" i="2"/>
  <c r="N3625" i="2" s="1" a="1"/>
  <c r="N3625" i="2" s="1"/>
  <c r="M3626" i="2"/>
  <c r="N3626" i="2" s="1" a="1"/>
  <c r="N3626" i="2" s="1"/>
  <c r="M3627" i="2"/>
  <c r="N3627" i="2" s="1" a="1"/>
  <c r="N3627" i="2" s="1"/>
  <c r="M3628" i="2"/>
  <c r="N3628" i="2" s="1" a="1"/>
  <c r="N3628" i="2" s="1"/>
  <c r="M3629" i="2"/>
  <c r="N3629" i="2" s="1" a="1"/>
  <c r="N3629" i="2" s="1"/>
  <c r="M3630" i="2"/>
  <c r="N3630" i="2" s="1" a="1"/>
  <c r="N3630" i="2" s="1"/>
  <c r="M3631" i="2"/>
  <c r="N3631" i="2" s="1" a="1"/>
  <c r="N3631" i="2" s="1"/>
  <c r="M3632" i="2"/>
  <c r="N3632" i="2" s="1" a="1"/>
  <c r="N3632" i="2" s="1"/>
  <c r="M3633" i="2"/>
  <c r="N3633" i="2" s="1" a="1"/>
  <c r="N3633" i="2" s="1"/>
  <c r="M3634" i="2"/>
  <c r="N3634" i="2" s="1" a="1"/>
  <c r="N3634" i="2" s="1"/>
  <c r="M3635" i="2"/>
  <c r="N3635" i="2" s="1" a="1"/>
  <c r="N3635" i="2" s="1"/>
  <c r="M3636" i="2"/>
  <c r="N3636" i="2" s="1" a="1"/>
  <c r="N3636" i="2" s="1"/>
  <c r="M3637" i="2"/>
  <c r="N3637" i="2" s="1" a="1"/>
  <c r="N3637" i="2" s="1"/>
  <c r="M3638" i="2"/>
  <c r="N3638" i="2" s="1" a="1"/>
  <c r="N3638" i="2" s="1"/>
  <c r="M3639" i="2"/>
  <c r="N3639" i="2" s="1" a="1"/>
  <c r="N3639" i="2" s="1"/>
  <c r="M3640" i="2"/>
  <c r="N3640" i="2" s="1" a="1"/>
  <c r="N3640" i="2" s="1"/>
  <c r="M3641" i="2"/>
  <c r="N3641" i="2" s="1" a="1"/>
  <c r="N3641" i="2" s="1"/>
  <c r="M3642" i="2"/>
  <c r="N3642" i="2" s="1" a="1"/>
  <c r="N3642" i="2" s="1"/>
  <c r="M3643" i="2"/>
  <c r="N3643" i="2" s="1" a="1"/>
  <c r="N3643" i="2" s="1"/>
  <c r="M3644" i="2"/>
  <c r="N3644" i="2" s="1" a="1"/>
  <c r="N3644" i="2" s="1"/>
  <c r="M3645" i="2"/>
  <c r="N3645" i="2" s="1" a="1"/>
  <c r="N3645" i="2" s="1"/>
  <c r="M3646" i="2"/>
  <c r="N3646" i="2" s="1" a="1"/>
  <c r="N3646" i="2" s="1"/>
  <c r="M3647" i="2"/>
  <c r="N3647" i="2" s="1" a="1"/>
  <c r="N3647" i="2" s="1"/>
  <c r="M3648" i="2"/>
  <c r="N3648" i="2" s="1" a="1"/>
  <c r="N3648" i="2" s="1"/>
  <c r="M3649" i="2"/>
  <c r="N3649" i="2" s="1" a="1"/>
  <c r="N3649" i="2" s="1"/>
  <c r="M3650" i="2"/>
  <c r="N3650" i="2" s="1" a="1"/>
  <c r="N3650" i="2" s="1"/>
  <c r="M3651" i="2"/>
  <c r="N3651" i="2" s="1" a="1"/>
  <c r="N3651" i="2" s="1"/>
  <c r="M3652" i="2"/>
  <c r="N3652" i="2" s="1" a="1"/>
  <c r="N3652" i="2" s="1"/>
  <c r="M3653" i="2"/>
  <c r="N3653" i="2" s="1" a="1"/>
  <c r="N3653" i="2" s="1"/>
  <c r="M3654" i="2"/>
  <c r="N3654" i="2" s="1" a="1"/>
  <c r="N3654" i="2" s="1"/>
  <c r="M3655" i="2"/>
  <c r="N3655" i="2" s="1" a="1"/>
  <c r="N3655" i="2" s="1"/>
  <c r="M3656" i="2"/>
  <c r="N3656" i="2" s="1" a="1"/>
  <c r="N3656" i="2" s="1"/>
  <c r="M3657" i="2"/>
  <c r="N3657" i="2" s="1" a="1"/>
  <c r="N3657" i="2" s="1"/>
  <c r="M3658" i="2"/>
  <c r="N3658" i="2" s="1" a="1"/>
  <c r="N3658" i="2" s="1"/>
  <c r="M3659" i="2"/>
  <c r="N3659" i="2" s="1" a="1"/>
  <c r="N3659" i="2" s="1"/>
  <c r="M3660" i="2"/>
  <c r="N3660" i="2" s="1" a="1"/>
  <c r="N3660" i="2" s="1"/>
  <c r="M3661" i="2"/>
  <c r="N3661" i="2" s="1" a="1"/>
  <c r="N3661" i="2" s="1"/>
  <c r="M3662" i="2"/>
  <c r="N3662" i="2" s="1" a="1"/>
  <c r="N3662" i="2" s="1"/>
  <c r="M3663" i="2"/>
  <c r="N3663" i="2" s="1" a="1"/>
  <c r="N3663" i="2" s="1"/>
  <c r="M3664" i="2"/>
  <c r="N3664" i="2" s="1" a="1"/>
  <c r="N3664" i="2" s="1"/>
  <c r="M3665" i="2"/>
  <c r="N3665" i="2" s="1" a="1"/>
  <c r="N3665" i="2" s="1"/>
  <c r="M3666" i="2"/>
  <c r="N3666" i="2" s="1" a="1"/>
  <c r="N3666" i="2" s="1"/>
  <c r="M3667" i="2"/>
  <c r="N3667" i="2" s="1" a="1"/>
  <c r="N3667" i="2" s="1"/>
  <c r="M3668" i="2"/>
  <c r="N3668" i="2" s="1" a="1"/>
  <c r="N3668" i="2" s="1"/>
  <c r="M3669" i="2"/>
  <c r="N3669" i="2" s="1" a="1"/>
  <c r="N3669" i="2" s="1"/>
  <c r="M3670" i="2"/>
  <c r="N3670" i="2" s="1" a="1"/>
  <c r="N3670" i="2" s="1"/>
  <c r="M3671" i="2"/>
  <c r="N3671" i="2" s="1" a="1"/>
  <c r="N3671" i="2" s="1"/>
  <c r="M3672" i="2"/>
  <c r="N3672" i="2" s="1" a="1"/>
  <c r="N3672" i="2" s="1"/>
  <c r="M3673" i="2"/>
  <c r="N3673" i="2" s="1" a="1"/>
  <c r="N3673" i="2" s="1"/>
  <c r="M3674" i="2"/>
  <c r="N3674" i="2" s="1" a="1"/>
  <c r="N3674" i="2" s="1"/>
  <c r="M3675" i="2"/>
  <c r="N3675" i="2" s="1" a="1"/>
  <c r="N3675" i="2" s="1"/>
  <c r="M3676" i="2"/>
  <c r="N3676" i="2" s="1" a="1"/>
  <c r="N3676" i="2" s="1"/>
  <c r="M3677" i="2"/>
  <c r="N3677" i="2" s="1" a="1"/>
  <c r="N3677" i="2" s="1"/>
  <c r="M3678" i="2"/>
  <c r="N3678" i="2" s="1" a="1"/>
  <c r="N3678" i="2" s="1"/>
  <c r="M3679" i="2"/>
  <c r="N3679" i="2" s="1" a="1"/>
  <c r="N3679" i="2" s="1"/>
  <c r="M3680" i="2"/>
  <c r="N3680" i="2" s="1" a="1"/>
  <c r="N3680" i="2" s="1"/>
  <c r="M3681" i="2"/>
  <c r="N3681" i="2" s="1" a="1"/>
  <c r="N3681" i="2" s="1"/>
  <c r="M3682" i="2"/>
  <c r="N3682" i="2" s="1" a="1"/>
  <c r="N3682" i="2" s="1"/>
  <c r="M3683" i="2"/>
  <c r="N3683" i="2" s="1" a="1"/>
  <c r="N3683" i="2" s="1"/>
  <c r="M3684" i="2"/>
  <c r="N3684" i="2" s="1" a="1"/>
  <c r="N3684" i="2" s="1"/>
  <c r="M3685" i="2"/>
  <c r="N3685" i="2" s="1" a="1"/>
  <c r="N3685" i="2" s="1"/>
  <c r="M3686" i="2"/>
  <c r="N3686" i="2" s="1" a="1"/>
  <c r="N3686" i="2" s="1"/>
  <c r="M3687" i="2"/>
  <c r="N3687" i="2" s="1" a="1"/>
  <c r="N3687" i="2" s="1"/>
  <c r="M3688" i="2"/>
  <c r="N3688" i="2" s="1" a="1"/>
  <c r="N3688" i="2" s="1"/>
  <c r="M3689" i="2"/>
  <c r="N3689" i="2" s="1" a="1"/>
  <c r="N3689" i="2" s="1"/>
  <c r="M3690" i="2"/>
  <c r="N3690" i="2" s="1" a="1"/>
  <c r="N3690" i="2" s="1"/>
  <c r="M3691" i="2"/>
  <c r="N3691" i="2" s="1" a="1"/>
  <c r="N3691" i="2" s="1"/>
  <c r="M3692" i="2"/>
  <c r="N3692" i="2" s="1" a="1"/>
  <c r="N3692" i="2" s="1"/>
  <c r="M3693" i="2"/>
  <c r="N3693" i="2" s="1" a="1"/>
  <c r="N3693" i="2" s="1"/>
  <c r="M3694" i="2"/>
  <c r="N3694" i="2" s="1" a="1"/>
  <c r="N3694" i="2" s="1"/>
  <c r="M3695" i="2"/>
  <c r="N3695" i="2" s="1" a="1"/>
  <c r="N3695" i="2" s="1"/>
  <c r="M3696" i="2"/>
  <c r="N3696" i="2" s="1" a="1"/>
  <c r="N3696" i="2" s="1"/>
  <c r="M3697" i="2"/>
  <c r="N3697" i="2" s="1" a="1"/>
  <c r="N3697" i="2" s="1"/>
  <c r="M3698" i="2"/>
  <c r="N3698" i="2" s="1" a="1"/>
  <c r="N3698" i="2" s="1"/>
  <c r="M3699" i="2"/>
  <c r="N3699" i="2" s="1" a="1"/>
  <c r="N3699" i="2" s="1"/>
  <c r="M3700" i="2"/>
  <c r="N3700" i="2" s="1" a="1"/>
  <c r="N3700" i="2" s="1"/>
  <c r="M3701" i="2"/>
  <c r="N3701" i="2" s="1" a="1"/>
  <c r="N3701" i="2" s="1"/>
  <c r="M3702" i="2"/>
  <c r="N3702" i="2" s="1" a="1"/>
  <c r="N3702" i="2" s="1"/>
  <c r="M3703" i="2"/>
  <c r="N3703" i="2" s="1" a="1"/>
  <c r="N3703" i="2" s="1"/>
  <c r="M3704" i="2"/>
  <c r="N3704" i="2" s="1" a="1"/>
  <c r="N3704" i="2" s="1"/>
  <c r="M3705" i="2"/>
  <c r="N3705" i="2" s="1" a="1"/>
  <c r="N3705" i="2" s="1"/>
  <c r="M3706" i="2"/>
  <c r="N3706" i="2" s="1" a="1"/>
  <c r="N3706" i="2" s="1"/>
  <c r="M3707" i="2"/>
  <c r="N3707" i="2" s="1" a="1"/>
  <c r="N3707" i="2" s="1"/>
  <c r="M3708" i="2"/>
  <c r="N3708" i="2" s="1" a="1"/>
  <c r="N3708" i="2" s="1"/>
  <c r="M3709" i="2"/>
  <c r="N3709" i="2" s="1" a="1"/>
  <c r="N3709" i="2" s="1"/>
  <c r="M3710" i="2"/>
  <c r="N3710" i="2" s="1" a="1"/>
  <c r="N3710" i="2" s="1"/>
  <c r="M3711" i="2"/>
  <c r="N3711" i="2" s="1" a="1"/>
  <c r="N3711" i="2" s="1"/>
  <c r="M3712" i="2"/>
  <c r="N3712" i="2" s="1" a="1"/>
  <c r="N3712" i="2" s="1"/>
  <c r="M3713" i="2"/>
  <c r="N3713" i="2" s="1" a="1"/>
  <c r="N3713" i="2" s="1"/>
  <c r="M3714" i="2"/>
  <c r="N3714" i="2" s="1" a="1"/>
  <c r="N3714" i="2" s="1"/>
  <c r="M3715" i="2"/>
  <c r="N3715" i="2" s="1" a="1"/>
  <c r="N3715" i="2" s="1"/>
  <c r="M3716" i="2"/>
  <c r="N3716" i="2" s="1" a="1"/>
  <c r="N3716" i="2" s="1"/>
  <c r="M3717" i="2"/>
  <c r="N3717" i="2" s="1" a="1"/>
  <c r="N3717" i="2" s="1"/>
  <c r="M3718" i="2"/>
  <c r="N3718" i="2" s="1" a="1"/>
  <c r="N3718" i="2" s="1"/>
  <c r="M3719" i="2"/>
  <c r="N3719" i="2" s="1" a="1"/>
  <c r="N3719" i="2" s="1"/>
  <c r="M3720" i="2"/>
  <c r="N3720" i="2" s="1" a="1"/>
  <c r="N3720" i="2" s="1"/>
  <c r="M3721" i="2"/>
  <c r="N3721" i="2" s="1" a="1"/>
  <c r="N3721" i="2" s="1"/>
  <c r="M3722" i="2"/>
  <c r="N3722" i="2" s="1" a="1"/>
  <c r="N3722" i="2" s="1"/>
  <c r="M3723" i="2"/>
  <c r="N3723" i="2" s="1" a="1"/>
  <c r="N3723" i="2" s="1"/>
  <c r="M3724" i="2"/>
  <c r="N3724" i="2" s="1" a="1"/>
  <c r="N3724" i="2" s="1"/>
  <c r="M3725" i="2"/>
  <c r="N3725" i="2" s="1" a="1"/>
  <c r="N3725" i="2" s="1"/>
  <c r="M3726" i="2"/>
  <c r="N3726" i="2" s="1" a="1"/>
  <c r="N3726" i="2" s="1"/>
  <c r="M3727" i="2"/>
  <c r="N3727" i="2" s="1" a="1"/>
  <c r="N3727" i="2" s="1"/>
  <c r="M3728" i="2"/>
  <c r="N3728" i="2" s="1" a="1"/>
  <c r="N3728" i="2" s="1"/>
  <c r="M3729" i="2"/>
  <c r="N3729" i="2" s="1" a="1"/>
  <c r="N3729" i="2" s="1"/>
  <c r="M3730" i="2"/>
  <c r="N3730" i="2" s="1" a="1"/>
  <c r="N3730" i="2" s="1"/>
  <c r="M3731" i="2"/>
  <c r="N3731" i="2" s="1" a="1"/>
  <c r="N3731" i="2" s="1"/>
  <c r="M3732" i="2"/>
  <c r="N3732" i="2" s="1" a="1"/>
  <c r="N3732" i="2" s="1"/>
  <c r="M3733" i="2"/>
  <c r="N3733" i="2" s="1" a="1"/>
  <c r="N3733" i="2" s="1"/>
  <c r="M3734" i="2"/>
  <c r="N3734" i="2" s="1" a="1"/>
  <c r="N3734" i="2" s="1"/>
  <c r="M3735" i="2"/>
  <c r="N3735" i="2" s="1" a="1"/>
  <c r="N3735" i="2" s="1"/>
  <c r="M3736" i="2"/>
  <c r="N3736" i="2" s="1" a="1"/>
  <c r="N3736" i="2" s="1"/>
  <c r="M3737" i="2"/>
  <c r="N3737" i="2" s="1" a="1"/>
  <c r="N3737" i="2" s="1"/>
  <c r="M3738" i="2"/>
  <c r="N3738" i="2" s="1" a="1"/>
  <c r="N3738" i="2" s="1"/>
  <c r="M3739" i="2"/>
  <c r="N3739" i="2" s="1" a="1"/>
  <c r="N3739" i="2" s="1"/>
  <c r="M3740" i="2"/>
  <c r="N3740" i="2" s="1" a="1"/>
  <c r="N3740" i="2" s="1"/>
  <c r="M3741" i="2"/>
  <c r="N3741" i="2" s="1" a="1"/>
  <c r="N3741" i="2" s="1"/>
  <c r="M3742" i="2"/>
  <c r="N3742" i="2" s="1" a="1"/>
  <c r="N3742" i="2" s="1"/>
  <c r="M3743" i="2"/>
  <c r="N3743" i="2" s="1" a="1"/>
  <c r="N3743" i="2" s="1"/>
  <c r="M3744" i="2"/>
  <c r="N3744" i="2" s="1" a="1"/>
  <c r="N3744" i="2" s="1"/>
  <c r="M3745" i="2"/>
  <c r="N3745" i="2" s="1" a="1"/>
  <c r="N3745" i="2" s="1"/>
  <c r="M3746" i="2"/>
  <c r="N3746" i="2" s="1" a="1"/>
  <c r="N3746" i="2" s="1"/>
  <c r="M3747" i="2"/>
  <c r="N3747" i="2" s="1" a="1"/>
  <c r="N3747" i="2" s="1"/>
  <c r="M3748" i="2"/>
  <c r="N3748" i="2" s="1" a="1"/>
  <c r="N3748" i="2" s="1"/>
  <c r="M3749" i="2"/>
  <c r="N3749" i="2" s="1" a="1"/>
  <c r="N3749" i="2" s="1"/>
  <c r="M3750" i="2"/>
  <c r="N3750" i="2" s="1" a="1"/>
  <c r="N3750" i="2" s="1"/>
  <c r="M3751" i="2"/>
  <c r="N3751" i="2" s="1" a="1"/>
  <c r="N3751" i="2" s="1"/>
  <c r="M3752" i="2"/>
  <c r="N3752" i="2" s="1" a="1"/>
  <c r="N3752" i="2" s="1"/>
  <c r="M3753" i="2"/>
  <c r="N3753" i="2" s="1" a="1"/>
  <c r="N3753" i="2" s="1"/>
  <c r="M3754" i="2"/>
  <c r="N3754" i="2" s="1" a="1"/>
  <c r="N3754" i="2" s="1"/>
  <c r="M3755" i="2"/>
  <c r="N3755" i="2" s="1" a="1"/>
  <c r="N3755" i="2" s="1"/>
  <c r="M3756" i="2"/>
  <c r="N3756" i="2" s="1" a="1"/>
  <c r="N3756" i="2" s="1"/>
  <c r="M3757" i="2"/>
  <c r="N3757" i="2" s="1" a="1"/>
  <c r="N3757" i="2" s="1"/>
  <c r="M3758" i="2"/>
  <c r="N3758" i="2" s="1" a="1"/>
  <c r="N3758" i="2" s="1"/>
  <c r="M3759" i="2"/>
  <c r="N3759" i="2" s="1" a="1"/>
  <c r="N3759" i="2" s="1"/>
  <c r="M3760" i="2"/>
  <c r="N3760" i="2" s="1" a="1"/>
  <c r="N3760" i="2" s="1"/>
  <c r="M3761" i="2"/>
  <c r="N3761" i="2" s="1" a="1"/>
  <c r="N3761" i="2" s="1"/>
  <c r="M3762" i="2"/>
  <c r="N3762" i="2" s="1" a="1"/>
  <c r="N3762" i="2" s="1"/>
  <c r="M3763" i="2"/>
  <c r="N3763" i="2" s="1" a="1"/>
  <c r="N3763" i="2" s="1"/>
  <c r="M3764" i="2"/>
  <c r="N3764" i="2" s="1" a="1"/>
  <c r="N3764" i="2" s="1"/>
  <c r="M3765" i="2"/>
  <c r="N3765" i="2" s="1" a="1"/>
  <c r="N3765" i="2" s="1"/>
  <c r="M3766" i="2"/>
  <c r="N3766" i="2" s="1" a="1"/>
  <c r="N3766" i="2" s="1"/>
  <c r="M3767" i="2"/>
  <c r="N3767" i="2" s="1" a="1"/>
  <c r="N3767" i="2" s="1"/>
  <c r="M3768" i="2"/>
  <c r="N3768" i="2" s="1" a="1"/>
  <c r="N3768" i="2" s="1"/>
  <c r="M3769" i="2"/>
  <c r="N3769" i="2" s="1" a="1"/>
  <c r="N3769" i="2" s="1"/>
  <c r="M3770" i="2"/>
  <c r="N3770" i="2" s="1" a="1"/>
  <c r="N3770" i="2" s="1"/>
  <c r="M3771" i="2"/>
  <c r="N3771" i="2" s="1" a="1"/>
  <c r="N3771" i="2" s="1"/>
  <c r="M3772" i="2"/>
  <c r="N3772" i="2" s="1" a="1"/>
  <c r="N3772" i="2" s="1"/>
  <c r="M3773" i="2"/>
  <c r="N3773" i="2" s="1" a="1"/>
  <c r="N3773" i="2" s="1"/>
  <c r="M3774" i="2"/>
  <c r="N3774" i="2" s="1" a="1"/>
  <c r="N3774" i="2" s="1"/>
  <c r="M3775" i="2"/>
  <c r="N3775" i="2" s="1" a="1"/>
  <c r="N3775" i="2" s="1"/>
  <c r="M3776" i="2"/>
  <c r="N3776" i="2" s="1" a="1"/>
  <c r="N3776" i="2" s="1"/>
  <c r="M3777" i="2"/>
  <c r="N3777" i="2" s="1" a="1"/>
  <c r="N3777" i="2" s="1"/>
  <c r="M3778" i="2"/>
  <c r="N3778" i="2" s="1" a="1"/>
  <c r="N3778" i="2" s="1"/>
  <c r="M3779" i="2"/>
  <c r="N3779" i="2" s="1" a="1"/>
  <c r="N3779" i="2" s="1"/>
  <c r="M3780" i="2"/>
  <c r="N3780" i="2" s="1" a="1"/>
  <c r="N3780" i="2" s="1"/>
  <c r="M3781" i="2"/>
  <c r="N3781" i="2" s="1" a="1"/>
  <c r="N3781" i="2" s="1"/>
  <c r="M3782" i="2"/>
  <c r="N3782" i="2" s="1" a="1"/>
  <c r="N3782" i="2" s="1"/>
  <c r="M3783" i="2"/>
  <c r="N3783" i="2" s="1" a="1"/>
  <c r="N3783" i="2" s="1"/>
  <c r="M3784" i="2"/>
  <c r="N3784" i="2" s="1" a="1"/>
  <c r="N3784" i="2" s="1"/>
  <c r="M3785" i="2"/>
  <c r="N3785" i="2" s="1" a="1"/>
  <c r="N3785" i="2" s="1"/>
  <c r="M3786" i="2"/>
  <c r="N3786" i="2" s="1" a="1"/>
  <c r="N3786" i="2" s="1"/>
  <c r="M3787" i="2"/>
  <c r="N3787" i="2" s="1" a="1"/>
  <c r="N3787" i="2" s="1"/>
  <c r="M3788" i="2"/>
  <c r="N3788" i="2" s="1" a="1"/>
  <c r="N3788" i="2" s="1"/>
  <c r="M3789" i="2"/>
  <c r="N3789" i="2" s="1" a="1"/>
  <c r="N3789" i="2" s="1"/>
  <c r="M3790" i="2"/>
  <c r="N3790" i="2" s="1" a="1"/>
  <c r="N3790" i="2" s="1"/>
  <c r="M3791" i="2"/>
  <c r="N3791" i="2" s="1" a="1"/>
  <c r="N3791" i="2" s="1"/>
  <c r="M3792" i="2"/>
  <c r="N3792" i="2" s="1" a="1"/>
  <c r="N3792" i="2" s="1"/>
  <c r="M3793" i="2"/>
  <c r="N3793" i="2" s="1" a="1"/>
  <c r="N3793" i="2" s="1"/>
  <c r="M3794" i="2"/>
  <c r="N3794" i="2" s="1" a="1"/>
  <c r="N3794" i="2" s="1"/>
  <c r="M3795" i="2"/>
  <c r="N3795" i="2" s="1" a="1"/>
  <c r="N3795" i="2" s="1"/>
  <c r="M3796" i="2"/>
  <c r="N3796" i="2" s="1" a="1"/>
  <c r="N3796" i="2" s="1"/>
  <c r="M3797" i="2"/>
  <c r="N3797" i="2" s="1" a="1"/>
  <c r="N3797" i="2" s="1"/>
  <c r="M3798" i="2"/>
  <c r="N3798" i="2" s="1" a="1"/>
  <c r="N3798" i="2" s="1"/>
  <c r="M3799" i="2"/>
  <c r="N3799" i="2" s="1" a="1"/>
  <c r="N3799" i="2" s="1"/>
  <c r="M3800" i="2"/>
  <c r="N3800" i="2" s="1" a="1"/>
  <c r="N3800" i="2" s="1"/>
  <c r="M3801" i="2"/>
  <c r="N3801" i="2" s="1" a="1"/>
  <c r="N3801" i="2" s="1"/>
  <c r="M3802" i="2"/>
  <c r="N3802" i="2" s="1" a="1"/>
  <c r="N3802" i="2" s="1"/>
  <c r="M3803" i="2"/>
  <c r="N3803" i="2" s="1" a="1"/>
  <c r="N3803" i="2" s="1"/>
  <c r="M3804" i="2"/>
  <c r="N3804" i="2" s="1" a="1"/>
  <c r="N3804" i="2" s="1"/>
  <c r="M3805" i="2"/>
  <c r="N3805" i="2" s="1" a="1"/>
  <c r="N3805" i="2" s="1"/>
  <c r="M3806" i="2"/>
  <c r="N3806" i="2" s="1" a="1"/>
  <c r="N3806" i="2" s="1"/>
  <c r="M3807" i="2"/>
  <c r="N3807" i="2" s="1" a="1"/>
  <c r="N3807" i="2" s="1"/>
  <c r="M3808" i="2"/>
  <c r="N3808" i="2" s="1" a="1"/>
  <c r="N3808" i="2" s="1"/>
  <c r="M3809" i="2"/>
  <c r="N3809" i="2" s="1" a="1"/>
  <c r="N3809" i="2" s="1"/>
  <c r="M3810" i="2"/>
  <c r="N3810" i="2" s="1" a="1"/>
  <c r="N3810" i="2" s="1"/>
  <c r="M3811" i="2"/>
  <c r="N3811" i="2" s="1" a="1"/>
  <c r="N3811" i="2" s="1"/>
  <c r="M3812" i="2"/>
  <c r="N3812" i="2" s="1" a="1"/>
  <c r="N3812" i="2" s="1"/>
  <c r="M3813" i="2"/>
  <c r="N3813" i="2" s="1" a="1"/>
  <c r="N3813" i="2" s="1"/>
  <c r="M3814" i="2"/>
  <c r="N3814" i="2" s="1" a="1"/>
  <c r="N3814" i="2" s="1"/>
  <c r="M3815" i="2"/>
  <c r="N3815" i="2" s="1" a="1"/>
  <c r="N3815" i="2" s="1"/>
  <c r="M3816" i="2"/>
  <c r="N3816" i="2" s="1" a="1"/>
  <c r="N3816" i="2" s="1"/>
  <c r="M3817" i="2"/>
  <c r="N3817" i="2" s="1" a="1"/>
  <c r="N3817" i="2" s="1"/>
  <c r="M3818" i="2"/>
  <c r="N3818" i="2" s="1" a="1"/>
  <c r="N3818" i="2" s="1"/>
  <c r="M3819" i="2"/>
  <c r="N3819" i="2" s="1" a="1"/>
  <c r="N3819" i="2" s="1"/>
  <c r="M3820" i="2"/>
  <c r="N3820" i="2" s="1" a="1"/>
  <c r="N3820" i="2" s="1"/>
  <c r="M3821" i="2"/>
  <c r="N3821" i="2" s="1" a="1"/>
  <c r="N3821" i="2" s="1"/>
  <c r="M3822" i="2"/>
  <c r="N3822" i="2" s="1" a="1"/>
  <c r="N3822" i="2" s="1"/>
  <c r="M3823" i="2"/>
  <c r="N3823" i="2" s="1" a="1"/>
  <c r="N3823" i="2" s="1"/>
  <c r="M3824" i="2"/>
  <c r="N3824" i="2" s="1" a="1"/>
  <c r="N3824" i="2" s="1"/>
  <c r="M3825" i="2"/>
  <c r="N3825" i="2" s="1" a="1"/>
  <c r="N3825" i="2" s="1"/>
  <c r="M3826" i="2"/>
  <c r="N3826" i="2" s="1" a="1"/>
  <c r="N3826" i="2" s="1"/>
  <c r="M3827" i="2"/>
  <c r="N3827" i="2" s="1" a="1"/>
  <c r="N3827" i="2" s="1"/>
  <c r="M3828" i="2"/>
  <c r="N3828" i="2" s="1" a="1"/>
  <c r="N3828" i="2" s="1"/>
  <c r="M3829" i="2"/>
  <c r="N3829" i="2" s="1" a="1"/>
  <c r="N3829" i="2" s="1"/>
  <c r="M3830" i="2"/>
  <c r="N3830" i="2" s="1" a="1"/>
  <c r="N3830" i="2" s="1"/>
  <c r="M3831" i="2"/>
  <c r="N3831" i="2" s="1" a="1"/>
  <c r="N3831" i="2" s="1"/>
  <c r="M3832" i="2"/>
  <c r="N3832" i="2" s="1" a="1"/>
  <c r="N3832" i="2" s="1"/>
  <c r="M3833" i="2"/>
  <c r="N3833" i="2" s="1" a="1"/>
  <c r="N3833" i="2" s="1"/>
  <c r="M3834" i="2"/>
  <c r="N3834" i="2" s="1" a="1"/>
  <c r="N3834" i="2" s="1"/>
  <c r="M3835" i="2"/>
  <c r="N3835" i="2" s="1" a="1"/>
  <c r="N3835" i="2" s="1"/>
  <c r="M3836" i="2"/>
  <c r="N3836" i="2" s="1" a="1"/>
  <c r="N3836" i="2" s="1"/>
  <c r="M3837" i="2"/>
  <c r="N3837" i="2" s="1" a="1"/>
  <c r="N3837" i="2" s="1"/>
  <c r="M3838" i="2"/>
  <c r="N3838" i="2" s="1" a="1"/>
  <c r="N3838" i="2" s="1"/>
  <c r="M3839" i="2"/>
  <c r="N3839" i="2" s="1" a="1"/>
  <c r="N3839" i="2" s="1"/>
  <c r="M3840" i="2"/>
  <c r="N3840" i="2" s="1" a="1"/>
  <c r="N3840" i="2" s="1"/>
  <c r="M3841" i="2"/>
  <c r="N3841" i="2" s="1" a="1"/>
  <c r="N3841" i="2" s="1"/>
  <c r="M3842" i="2"/>
  <c r="N3842" i="2" s="1" a="1"/>
  <c r="N3842" i="2" s="1"/>
  <c r="M3843" i="2"/>
  <c r="N3843" i="2" s="1" a="1"/>
  <c r="N3843" i="2" s="1"/>
  <c r="M3844" i="2"/>
  <c r="N3844" i="2" s="1" a="1"/>
  <c r="N3844" i="2" s="1"/>
  <c r="M3845" i="2"/>
  <c r="N3845" i="2" s="1" a="1"/>
  <c r="N3845" i="2" s="1"/>
  <c r="M3846" i="2"/>
  <c r="N3846" i="2" s="1" a="1"/>
  <c r="N3846" i="2" s="1"/>
  <c r="M3847" i="2"/>
  <c r="N3847" i="2" s="1" a="1"/>
  <c r="N3847" i="2" s="1"/>
  <c r="M3848" i="2"/>
  <c r="N3848" i="2" s="1" a="1"/>
  <c r="N3848" i="2" s="1"/>
  <c r="M3849" i="2"/>
  <c r="N3849" i="2" s="1" a="1"/>
  <c r="N3849" i="2" s="1"/>
  <c r="M3850" i="2"/>
  <c r="N3850" i="2" s="1" a="1"/>
  <c r="N3850" i="2" s="1"/>
  <c r="M3851" i="2"/>
  <c r="N3851" i="2" s="1" a="1"/>
  <c r="N3851" i="2" s="1"/>
  <c r="M3852" i="2"/>
  <c r="N3852" i="2" s="1" a="1"/>
  <c r="N3852" i="2" s="1"/>
  <c r="M3853" i="2"/>
  <c r="N3853" i="2" s="1" a="1"/>
  <c r="N3853" i="2" s="1"/>
  <c r="M3854" i="2"/>
  <c r="N3854" i="2" s="1" a="1"/>
  <c r="N3854" i="2" s="1"/>
  <c r="M3855" i="2"/>
  <c r="N3855" i="2" s="1" a="1"/>
  <c r="N3855" i="2" s="1"/>
  <c r="M3856" i="2"/>
  <c r="N3856" i="2" s="1" a="1"/>
  <c r="N3856" i="2" s="1"/>
  <c r="M3857" i="2"/>
  <c r="N3857" i="2" s="1" a="1"/>
  <c r="N3857" i="2" s="1"/>
  <c r="M3858" i="2"/>
  <c r="N3858" i="2" s="1" a="1"/>
  <c r="N3858" i="2" s="1"/>
  <c r="M3859" i="2"/>
  <c r="N3859" i="2" s="1" a="1"/>
  <c r="N3859" i="2" s="1"/>
  <c r="M3860" i="2"/>
  <c r="N3860" i="2" s="1" a="1"/>
  <c r="N3860" i="2" s="1"/>
  <c r="M3861" i="2"/>
  <c r="N3861" i="2" s="1" a="1"/>
  <c r="N3861" i="2" s="1"/>
  <c r="M3862" i="2"/>
  <c r="N3862" i="2" s="1" a="1"/>
  <c r="N3862" i="2" s="1"/>
  <c r="M3863" i="2"/>
  <c r="N3863" i="2" s="1" a="1"/>
  <c r="N3863" i="2" s="1"/>
  <c r="M3864" i="2"/>
  <c r="N3864" i="2" s="1" a="1"/>
  <c r="N3864" i="2" s="1"/>
  <c r="M3865" i="2"/>
  <c r="N3865" i="2" s="1" a="1"/>
  <c r="N3865" i="2" s="1"/>
  <c r="M3866" i="2"/>
  <c r="N3866" i="2" s="1" a="1"/>
  <c r="N3866" i="2" s="1"/>
  <c r="M3867" i="2"/>
  <c r="N3867" i="2" s="1" a="1"/>
  <c r="N3867" i="2" s="1"/>
  <c r="M3868" i="2"/>
  <c r="N3868" i="2" s="1" a="1"/>
  <c r="N3868" i="2" s="1"/>
  <c r="M3869" i="2"/>
  <c r="N3869" i="2" s="1" a="1"/>
  <c r="N3869" i="2" s="1"/>
  <c r="M3870" i="2"/>
  <c r="N3870" i="2" s="1" a="1"/>
  <c r="N3870" i="2" s="1"/>
  <c r="M3871" i="2"/>
  <c r="N3871" i="2" s="1" a="1"/>
  <c r="N3871" i="2" s="1"/>
  <c r="M3872" i="2"/>
  <c r="N3872" i="2" s="1" a="1"/>
  <c r="N3872" i="2" s="1"/>
  <c r="M3873" i="2"/>
  <c r="N3873" i="2" s="1" a="1"/>
  <c r="N3873" i="2" s="1"/>
  <c r="M3874" i="2"/>
  <c r="N3874" i="2" s="1" a="1"/>
  <c r="N3874" i="2" s="1"/>
  <c r="M3875" i="2"/>
  <c r="N3875" i="2" s="1" a="1"/>
  <c r="N3875" i="2" s="1"/>
  <c r="M3876" i="2"/>
  <c r="N3876" i="2" s="1" a="1"/>
  <c r="N3876" i="2" s="1"/>
  <c r="M3877" i="2"/>
  <c r="N3877" i="2" s="1" a="1"/>
  <c r="N3877" i="2" s="1"/>
  <c r="M3878" i="2"/>
  <c r="N3878" i="2" s="1" a="1"/>
  <c r="N3878" i="2" s="1"/>
  <c r="M3879" i="2"/>
  <c r="N3879" i="2" s="1" a="1"/>
  <c r="N3879" i="2" s="1"/>
  <c r="M3880" i="2"/>
  <c r="N3880" i="2" s="1" a="1"/>
  <c r="N3880" i="2" s="1"/>
  <c r="M3881" i="2"/>
  <c r="N3881" i="2" s="1" a="1"/>
  <c r="N3881" i="2" s="1"/>
  <c r="M3882" i="2"/>
  <c r="N3882" i="2" s="1" a="1"/>
  <c r="N3882" i="2" s="1"/>
  <c r="M3883" i="2"/>
  <c r="N3883" i="2" s="1" a="1"/>
  <c r="N3883" i="2" s="1"/>
  <c r="M3884" i="2"/>
  <c r="N3884" i="2" s="1" a="1"/>
  <c r="N3884" i="2" s="1"/>
  <c r="M3885" i="2"/>
  <c r="N3885" i="2" s="1" a="1"/>
  <c r="N3885" i="2" s="1"/>
  <c r="M3886" i="2"/>
  <c r="N3886" i="2" s="1" a="1"/>
  <c r="N3886" i="2" s="1"/>
  <c r="M3887" i="2"/>
  <c r="N3887" i="2" s="1" a="1"/>
  <c r="N3887" i="2" s="1"/>
  <c r="M3888" i="2"/>
  <c r="N3888" i="2" s="1" a="1"/>
  <c r="N3888" i="2" s="1"/>
  <c r="M3889" i="2"/>
  <c r="N3889" i="2" s="1" a="1"/>
  <c r="N3889" i="2" s="1"/>
  <c r="M3890" i="2"/>
  <c r="N3890" i="2" s="1" a="1"/>
  <c r="N3890" i="2" s="1"/>
  <c r="M3891" i="2"/>
  <c r="N3891" i="2" s="1" a="1"/>
  <c r="N3891" i="2" s="1"/>
  <c r="M3892" i="2"/>
  <c r="N3892" i="2" s="1" a="1"/>
  <c r="N3892" i="2" s="1"/>
  <c r="M3893" i="2"/>
  <c r="N3893" i="2" s="1" a="1"/>
  <c r="N3893" i="2" s="1"/>
  <c r="M3894" i="2"/>
  <c r="N3894" i="2" s="1" a="1"/>
  <c r="N3894" i="2" s="1"/>
  <c r="M3895" i="2"/>
  <c r="N3895" i="2" s="1" a="1"/>
  <c r="N3895" i="2" s="1"/>
  <c r="M3896" i="2"/>
  <c r="N3896" i="2" s="1" a="1"/>
  <c r="N3896" i="2" s="1"/>
  <c r="M3897" i="2"/>
  <c r="N3897" i="2" s="1" a="1"/>
  <c r="N3897" i="2" s="1"/>
  <c r="M3898" i="2"/>
  <c r="N3898" i="2" s="1" a="1"/>
  <c r="N3898" i="2" s="1"/>
  <c r="M3899" i="2"/>
  <c r="N3899" i="2" s="1" a="1"/>
  <c r="N3899" i="2" s="1"/>
  <c r="M3900" i="2"/>
  <c r="N3900" i="2" s="1" a="1"/>
  <c r="N3900" i="2" s="1"/>
  <c r="M3901" i="2"/>
  <c r="N3901" i="2" s="1" a="1"/>
  <c r="N3901" i="2" s="1"/>
  <c r="M3902" i="2"/>
  <c r="N3902" i="2" s="1" a="1"/>
  <c r="N3902" i="2" s="1"/>
  <c r="M3903" i="2"/>
  <c r="N3903" i="2" s="1" a="1"/>
  <c r="N3903" i="2" s="1"/>
  <c r="M3904" i="2"/>
  <c r="N3904" i="2" s="1" a="1"/>
  <c r="N3904" i="2" s="1"/>
  <c r="M3905" i="2"/>
  <c r="N3905" i="2" s="1" a="1"/>
  <c r="N3905" i="2" s="1"/>
  <c r="M3906" i="2"/>
  <c r="N3906" i="2" s="1" a="1"/>
  <c r="N3906" i="2" s="1"/>
  <c r="M3907" i="2"/>
  <c r="N3907" i="2" s="1" a="1"/>
  <c r="N3907" i="2" s="1"/>
  <c r="M3908" i="2"/>
  <c r="N3908" i="2" s="1" a="1"/>
  <c r="N3908" i="2" s="1"/>
  <c r="M3909" i="2"/>
  <c r="N3909" i="2" s="1" a="1"/>
  <c r="N3909" i="2" s="1"/>
  <c r="M3910" i="2"/>
  <c r="N3910" i="2" s="1" a="1"/>
  <c r="N3910" i="2" s="1"/>
  <c r="M3911" i="2"/>
  <c r="N3911" i="2" s="1" a="1"/>
  <c r="N3911" i="2" s="1"/>
  <c r="M3912" i="2"/>
  <c r="N3912" i="2" s="1" a="1"/>
  <c r="N3912" i="2" s="1"/>
  <c r="M3913" i="2"/>
  <c r="N3913" i="2" s="1" a="1"/>
  <c r="N3913" i="2" s="1"/>
  <c r="M3914" i="2"/>
  <c r="N3914" i="2" s="1" a="1"/>
  <c r="N3914" i="2" s="1"/>
  <c r="M3915" i="2"/>
  <c r="N3915" i="2" s="1" a="1"/>
  <c r="N3915" i="2" s="1"/>
  <c r="M3916" i="2"/>
  <c r="N3916" i="2" s="1" a="1"/>
  <c r="N3916" i="2" s="1"/>
  <c r="M3917" i="2"/>
  <c r="N3917" i="2" s="1" a="1"/>
  <c r="N3917" i="2" s="1"/>
  <c r="M3918" i="2"/>
  <c r="N3918" i="2" s="1" a="1"/>
  <c r="N3918" i="2" s="1"/>
  <c r="M3919" i="2"/>
  <c r="N3919" i="2" s="1" a="1"/>
  <c r="N3919" i="2" s="1"/>
  <c r="M3920" i="2"/>
  <c r="N3920" i="2" s="1" a="1"/>
  <c r="N3920" i="2" s="1"/>
  <c r="M3921" i="2"/>
  <c r="N3921" i="2" s="1" a="1"/>
  <c r="N3921" i="2" s="1"/>
  <c r="M3922" i="2"/>
  <c r="N3922" i="2" s="1" a="1"/>
  <c r="N3922" i="2" s="1"/>
  <c r="M3923" i="2"/>
  <c r="N3923" i="2" s="1" a="1"/>
  <c r="N3923" i="2" s="1"/>
  <c r="M3924" i="2"/>
  <c r="N3924" i="2" s="1" a="1"/>
  <c r="N3924" i="2" s="1"/>
  <c r="M3925" i="2"/>
  <c r="N3925" i="2" s="1" a="1"/>
  <c r="N3925" i="2" s="1"/>
  <c r="M3926" i="2"/>
  <c r="N3926" i="2" s="1" a="1"/>
  <c r="N3926" i="2" s="1"/>
  <c r="M3927" i="2"/>
  <c r="N3927" i="2" s="1" a="1"/>
  <c r="N3927" i="2" s="1"/>
  <c r="M3928" i="2"/>
  <c r="N3928" i="2" s="1" a="1"/>
  <c r="N3928" i="2" s="1"/>
  <c r="M3929" i="2"/>
  <c r="N3929" i="2" s="1" a="1"/>
  <c r="N3929" i="2" s="1"/>
  <c r="M3930" i="2"/>
  <c r="N3930" i="2" s="1" a="1"/>
  <c r="N3930" i="2" s="1"/>
  <c r="M3931" i="2"/>
  <c r="N3931" i="2" s="1" a="1"/>
  <c r="N3931" i="2" s="1"/>
  <c r="M3932" i="2"/>
  <c r="N3932" i="2" s="1" a="1"/>
  <c r="N3932" i="2" s="1"/>
  <c r="M3933" i="2"/>
  <c r="N3933" i="2" s="1" a="1"/>
  <c r="N3933" i="2" s="1"/>
  <c r="M3934" i="2"/>
  <c r="N3934" i="2" s="1" a="1"/>
  <c r="N3934" i="2" s="1"/>
  <c r="M3935" i="2"/>
  <c r="N3935" i="2" s="1" a="1"/>
  <c r="N3935" i="2" s="1"/>
  <c r="M3936" i="2"/>
  <c r="N3936" i="2" s="1" a="1"/>
  <c r="N3936" i="2" s="1"/>
  <c r="M3937" i="2"/>
  <c r="N3937" i="2" s="1" a="1"/>
  <c r="N3937" i="2" s="1"/>
  <c r="M3938" i="2"/>
  <c r="N3938" i="2" s="1" a="1"/>
  <c r="N3938" i="2" s="1"/>
  <c r="M3939" i="2"/>
  <c r="N3939" i="2" s="1" a="1"/>
  <c r="N3939" i="2" s="1"/>
  <c r="M3940" i="2"/>
  <c r="N3940" i="2" s="1" a="1"/>
  <c r="N3940" i="2" s="1"/>
  <c r="M3941" i="2"/>
  <c r="N3941" i="2" s="1" a="1"/>
  <c r="N3941" i="2" s="1"/>
  <c r="M3942" i="2"/>
  <c r="N3942" i="2" s="1" a="1"/>
  <c r="N3942" i="2" s="1"/>
  <c r="M3943" i="2"/>
  <c r="N3943" i="2" s="1" a="1"/>
  <c r="N3943" i="2" s="1"/>
  <c r="M3944" i="2"/>
  <c r="N3944" i="2" s="1" a="1"/>
  <c r="N3944" i="2" s="1"/>
  <c r="M3945" i="2"/>
  <c r="N3945" i="2" s="1" a="1"/>
  <c r="N3945" i="2" s="1"/>
  <c r="M3946" i="2"/>
  <c r="N3946" i="2" s="1" a="1"/>
  <c r="N3946" i="2" s="1"/>
  <c r="M3947" i="2"/>
  <c r="N3947" i="2" s="1" a="1"/>
  <c r="N3947" i="2" s="1"/>
  <c r="M3948" i="2"/>
  <c r="N3948" i="2" s="1" a="1"/>
  <c r="N3948" i="2" s="1"/>
  <c r="M3949" i="2"/>
  <c r="N3949" i="2" s="1" a="1"/>
  <c r="N3949" i="2" s="1"/>
  <c r="M3950" i="2"/>
  <c r="N3950" i="2" s="1" a="1"/>
  <c r="N3950" i="2" s="1"/>
  <c r="M3951" i="2"/>
  <c r="N3951" i="2" s="1" a="1"/>
  <c r="N3951" i="2" s="1"/>
  <c r="M3952" i="2"/>
  <c r="N3952" i="2" s="1" a="1"/>
  <c r="N3952" i="2" s="1"/>
  <c r="M3953" i="2"/>
  <c r="N3953" i="2" s="1" a="1"/>
  <c r="N3953" i="2" s="1"/>
  <c r="M3954" i="2"/>
  <c r="N3954" i="2" s="1" a="1"/>
  <c r="N3954" i="2" s="1"/>
  <c r="M3955" i="2"/>
  <c r="N3955" i="2" s="1" a="1"/>
  <c r="N3955" i="2" s="1"/>
  <c r="M3956" i="2"/>
  <c r="N3956" i="2" s="1" a="1"/>
  <c r="N3956" i="2" s="1"/>
  <c r="M3957" i="2"/>
  <c r="N3957" i="2" s="1" a="1"/>
  <c r="N3957" i="2" s="1"/>
  <c r="M3958" i="2"/>
  <c r="N3958" i="2" s="1" a="1"/>
  <c r="N3958" i="2" s="1"/>
  <c r="M3959" i="2"/>
  <c r="N3959" i="2" s="1" a="1"/>
  <c r="N3959" i="2" s="1"/>
  <c r="M3960" i="2"/>
  <c r="N3960" i="2" s="1" a="1"/>
  <c r="N3960" i="2" s="1"/>
  <c r="M3961" i="2"/>
  <c r="N3961" i="2" s="1" a="1"/>
  <c r="N3961" i="2" s="1"/>
  <c r="M3962" i="2"/>
  <c r="N3962" i="2" s="1" a="1"/>
  <c r="N3962" i="2" s="1"/>
  <c r="M3963" i="2"/>
  <c r="N3963" i="2" s="1" a="1"/>
  <c r="N3963" i="2" s="1"/>
  <c r="M3964" i="2"/>
  <c r="N3964" i="2" s="1" a="1"/>
  <c r="N3964" i="2" s="1"/>
  <c r="M3965" i="2"/>
  <c r="N3965" i="2" s="1" a="1"/>
  <c r="N3965" i="2" s="1"/>
  <c r="M3966" i="2"/>
  <c r="N3966" i="2" s="1" a="1"/>
  <c r="N3966" i="2" s="1"/>
  <c r="M3967" i="2"/>
  <c r="N3967" i="2" s="1" a="1"/>
  <c r="N3967" i="2" s="1"/>
  <c r="M3968" i="2"/>
  <c r="N3968" i="2" s="1" a="1"/>
  <c r="N3968" i="2" s="1"/>
  <c r="M3969" i="2"/>
  <c r="N3969" i="2" s="1" a="1"/>
  <c r="N3969" i="2" s="1"/>
  <c r="M3970" i="2"/>
  <c r="N3970" i="2" s="1" a="1"/>
  <c r="N3970" i="2" s="1"/>
  <c r="M3971" i="2"/>
  <c r="N3971" i="2" s="1" a="1"/>
  <c r="N3971" i="2" s="1"/>
  <c r="M3972" i="2"/>
  <c r="N3972" i="2" s="1" a="1"/>
  <c r="N3972" i="2" s="1"/>
  <c r="M3973" i="2"/>
  <c r="N3973" i="2" s="1" a="1"/>
  <c r="N3973" i="2" s="1"/>
  <c r="M3974" i="2"/>
  <c r="N3974" i="2" s="1" a="1"/>
  <c r="N3974" i="2" s="1"/>
  <c r="M3975" i="2"/>
  <c r="N3975" i="2" s="1" a="1"/>
  <c r="N3975" i="2" s="1"/>
  <c r="M3976" i="2"/>
  <c r="N3976" i="2" s="1" a="1"/>
  <c r="N3976" i="2" s="1"/>
  <c r="M3977" i="2"/>
  <c r="N3977" i="2" s="1" a="1"/>
  <c r="N3977" i="2" s="1"/>
  <c r="M3978" i="2"/>
  <c r="N3978" i="2" s="1" a="1"/>
  <c r="N3978" i="2" s="1"/>
  <c r="M3979" i="2"/>
  <c r="N3979" i="2" s="1" a="1"/>
  <c r="N3979" i="2" s="1"/>
  <c r="M3980" i="2"/>
  <c r="N3980" i="2" s="1" a="1"/>
  <c r="N3980" i="2" s="1"/>
  <c r="M3981" i="2"/>
  <c r="N3981" i="2" s="1" a="1"/>
  <c r="N3981" i="2" s="1"/>
  <c r="M3982" i="2"/>
  <c r="N3982" i="2" s="1" a="1"/>
  <c r="N3982" i="2" s="1"/>
  <c r="M3983" i="2"/>
  <c r="N3983" i="2" s="1" a="1"/>
  <c r="N3983" i="2" s="1"/>
  <c r="M3984" i="2"/>
  <c r="N3984" i="2" s="1" a="1"/>
  <c r="N3984" i="2" s="1"/>
  <c r="M3985" i="2"/>
  <c r="N3985" i="2" s="1" a="1"/>
  <c r="N3985" i="2" s="1"/>
  <c r="M3986" i="2"/>
  <c r="N3986" i="2" s="1" a="1"/>
  <c r="N3986" i="2" s="1"/>
  <c r="M3987" i="2"/>
  <c r="N3987" i="2" s="1" a="1"/>
  <c r="N3987" i="2" s="1"/>
  <c r="M3988" i="2"/>
  <c r="N3988" i="2" s="1" a="1"/>
  <c r="N3988" i="2" s="1"/>
  <c r="M3989" i="2"/>
  <c r="N3989" i="2" s="1" a="1"/>
  <c r="N3989" i="2" s="1"/>
  <c r="M3990" i="2"/>
  <c r="N3990" i="2" s="1" a="1"/>
  <c r="N3990" i="2" s="1"/>
  <c r="M3991" i="2"/>
  <c r="N3991" i="2" s="1" a="1"/>
  <c r="N3991" i="2" s="1"/>
  <c r="M3992" i="2"/>
  <c r="N3992" i="2" s="1" a="1"/>
  <c r="N3992" i="2" s="1"/>
  <c r="M3993" i="2"/>
  <c r="N3993" i="2" s="1" a="1"/>
  <c r="N3993" i="2" s="1"/>
  <c r="M3994" i="2"/>
  <c r="N3994" i="2" s="1" a="1"/>
  <c r="N3994" i="2" s="1"/>
  <c r="M3995" i="2"/>
  <c r="N3995" i="2" s="1" a="1"/>
  <c r="N3995" i="2" s="1"/>
  <c r="M3996" i="2"/>
  <c r="N3996" i="2" s="1" a="1"/>
  <c r="N3996" i="2" s="1"/>
  <c r="M3997" i="2"/>
  <c r="N3997" i="2" s="1" a="1"/>
  <c r="N3997" i="2" s="1"/>
  <c r="M3998" i="2"/>
  <c r="N3998" i="2" s="1" a="1"/>
  <c r="N3998" i="2" s="1"/>
  <c r="M3999" i="2"/>
  <c r="N3999" i="2" s="1" a="1"/>
  <c r="N3999" i="2" s="1"/>
  <c r="M4000" i="2"/>
  <c r="N4000" i="2" s="1" a="1"/>
  <c r="N4000" i="2" s="1"/>
  <c r="M4001" i="2"/>
  <c r="N4001" i="2" s="1" a="1"/>
  <c r="N4001" i="2" s="1"/>
  <c r="M4002" i="2"/>
  <c r="N4002" i="2" s="1" a="1"/>
  <c r="N4002" i="2" s="1"/>
  <c r="M4003" i="2"/>
  <c r="N4003" i="2" s="1" a="1"/>
  <c r="N4003" i="2" s="1"/>
  <c r="M4004" i="2"/>
  <c r="N4004" i="2" s="1" a="1"/>
  <c r="N4004" i="2" s="1"/>
  <c r="M4005" i="2"/>
  <c r="N4005" i="2" s="1" a="1"/>
  <c r="N4005" i="2" s="1"/>
  <c r="M4006" i="2"/>
  <c r="N4006" i="2" s="1" a="1"/>
  <c r="N4006" i="2" s="1"/>
  <c r="M4007" i="2"/>
  <c r="N4007" i="2" s="1" a="1"/>
  <c r="N4007" i="2" s="1"/>
  <c r="M4008" i="2"/>
  <c r="N4008" i="2" s="1" a="1"/>
  <c r="N4008" i="2" s="1"/>
  <c r="M4009" i="2"/>
  <c r="N4009" i="2" s="1" a="1"/>
  <c r="N4009" i="2" s="1"/>
  <c r="M4010" i="2"/>
  <c r="N4010" i="2" s="1" a="1"/>
  <c r="N4010" i="2" s="1"/>
  <c r="M4011" i="2"/>
  <c r="N4011" i="2" s="1" a="1"/>
  <c r="N4011" i="2" s="1"/>
  <c r="M4012" i="2"/>
  <c r="N4012" i="2" s="1" a="1"/>
  <c r="N4012" i="2" s="1"/>
  <c r="M4013" i="2"/>
  <c r="N4013" i="2" s="1" a="1"/>
  <c r="N4013" i="2" s="1"/>
  <c r="M4014" i="2"/>
  <c r="N4014" i="2" s="1" a="1"/>
  <c r="N4014" i="2" s="1"/>
  <c r="M4015" i="2"/>
  <c r="N4015" i="2" s="1" a="1"/>
  <c r="N4015" i="2" s="1"/>
  <c r="M4016" i="2"/>
  <c r="N4016" i="2" s="1" a="1"/>
  <c r="N4016" i="2" s="1"/>
  <c r="M4017" i="2"/>
  <c r="N4017" i="2" s="1" a="1"/>
  <c r="N4017" i="2" s="1"/>
  <c r="M4018" i="2"/>
  <c r="N4018" i="2" s="1" a="1"/>
  <c r="N4018" i="2" s="1"/>
  <c r="M4019" i="2"/>
  <c r="N4019" i="2" s="1" a="1"/>
  <c r="N4019" i="2" s="1"/>
  <c r="M4020" i="2"/>
  <c r="N4020" i="2" s="1" a="1"/>
  <c r="N4020" i="2" s="1"/>
  <c r="M4021" i="2"/>
  <c r="N4021" i="2" s="1" a="1"/>
  <c r="N4021" i="2" s="1"/>
  <c r="M4022" i="2"/>
  <c r="N4022" i="2" s="1" a="1"/>
  <c r="N4022" i="2" s="1"/>
  <c r="M4023" i="2"/>
  <c r="N4023" i="2" s="1" a="1"/>
  <c r="N4023" i="2" s="1"/>
  <c r="M4024" i="2"/>
  <c r="N4024" i="2" s="1" a="1"/>
  <c r="N4024" i="2" s="1"/>
  <c r="M4025" i="2"/>
  <c r="N4025" i="2" s="1" a="1"/>
  <c r="N4025" i="2" s="1"/>
  <c r="M4026" i="2"/>
  <c r="N4026" i="2" s="1" a="1"/>
  <c r="N4026" i="2" s="1"/>
  <c r="M4027" i="2"/>
  <c r="N4027" i="2" s="1" a="1"/>
  <c r="N4027" i="2" s="1"/>
  <c r="M4028" i="2"/>
  <c r="N4028" i="2" s="1" a="1"/>
  <c r="N4028" i="2" s="1"/>
  <c r="M4029" i="2"/>
  <c r="N4029" i="2" s="1" a="1"/>
  <c r="N4029" i="2" s="1"/>
  <c r="M4030" i="2"/>
  <c r="N4030" i="2" s="1" a="1"/>
  <c r="N4030" i="2" s="1"/>
  <c r="M4031" i="2"/>
  <c r="N4031" i="2" s="1" a="1"/>
  <c r="N4031" i="2" s="1"/>
  <c r="M4032" i="2"/>
  <c r="N4032" i="2" s="1" a="1"/>
  <c r="N4032" i="2" s="1"/>
  <c r="M4033" i="2"/>
  <c r="N4033" i="2" s="1" a="1"/>
  <c r="N4033" i="2" s="1"/>
  <c r="M4034" i="2"/>
  <c r="N4034" i="2" s="1" a="1"/>
  <c r="N4034" i="2" s="1"/>
  <c r="M4035" i="2"/>
  <c r="N4035" i="2" s="1" a="1"/>
  <c r="N4035" i="2" s="1"/>
  <c r="M4036" i="2"/>
  <c r="N4036" i="2" s="1" a="1"/>
  <c r="N4036" i="2" s="1"/>
  <c r="M4037" i="2"/>
  <c r="N4037" i="2" s="1" a="1"/>
  <c r="N4037" i="2" s="1"/>
  <c r="M4038" i="2"/>
  <c r="N4038" i="2" s="1" a="1"/>
  <c r="N4038" i="2" s="1"/>
  <c r="M4039" i="2"/>
  <c r="N4039" i="2" s="1" a="1"/>
  <c r="N4039" i="2" s="1"/>
  <c r="M4040" i="2"/>
  <c r="N4040" i="2" s="1" a="1"/>
  <c r="N4040" i="2" s="1"/>
  <c r="M4041" i="2"/>
  <c r="N4041" i="2" s="1" a="1"/>
  <c r="N4041" i="2" s="1"/>
  <c r="M4042" i="2"/>
  <c r="N4042" i="2" s="1" a="1"/>
  <c r="N4042" i="2" s="1"/>
  <c r="M4043" i="2"/>
  <c r="N4043" i="2" s="1" a="1"/>
  <c r="N4043" i="2" s="1"/>
  <c r="M4044" i="2"/>
  <c r="N4044" i="2" s="1" a="1"/>
  <c r="N4044" i="2" s="1"/>
  <c r="M4045" i="2"/>
  <c r="N4045" i="2" s="1" a="1"/>
  <c r="N4045" i="2" s="1"/>
  <c r="M4046" i="2"/>
  <c r="N4046" i="2" s="1" a="1"/>
  <c r="N4046" i="2" s="1"/>
  <c r="M4047" i="2"/>
  <c r="N4047" i="2" s="1" a="1"/>
  <c r="N4047" i="2" s="1"/>
  <c r="M4048" i="2"/>
  <c r="N4048" i="2" s="1" a="1"/>
  <c r="N4048" i="2" s="1"/>
  <c r="M4049" i="2"/>
  <c r="N4049" i="2" s="1" a="1"/>
  <c r="N4049" i="2" s="1"/>
  <c r="M4050" i="2"/>
  <c r="N4050" i="2" s="1" a="1"/>
  <c r="N4050" i="2" s="1"/>
  <c r="M4051" i="2"/>
  <c r="N4051" i="2" s="1" a="1"/>
  <c r="N4051" i="2" s="1"/>
  <c r="M4052" i="2"/>
  <c r="N4052" i="2" s="1" a="1"/>
  <c r="N4052" i="2" s="1"/>
  <c r="M4053" i="2"/>
  <c r="N4053" i="2" s="1" a="1"/>
  <c r="N4053" i="2" s="1"/>
  <c r="M4054" i="2"/>
  <c r="N4054" i="2" s="1" a="1"/>
  <c r="N4054" i="2" s="1"/>
  <c r="M4055" i="2"/>
  <c r="N4055" i="2" s="1" a="1"/>
  <c r="N4055" i="2" s="1"/>
  <c r="M4056" i="2"/>
  <c r="N4056" i="2" s="1" a="1"/>
  <c r="N4056" i="2" s="1"/>
  <c r="M4057" i="2"/>
  <c r="N4057" i="2" s="1" a="1"/>
  <c r="N4057" i="2" s="1"/>
  <c r="M4058" i="2"/>
  <c r="N4058" i="2" s="1" a="1"/>
  <c r="N4058" i="2" s="1"/>
  <c r="M4059" i="2"/>
  <c r="N4059" i="2" s="1" a="1"/>
  <c r="N4059" i="2" s="1"/>
  <c r="M4060" i="2"/>
  <c r="N4060" i="2" s="1" a="1"/>
  <c r="N4060" i="2" s="1"/>
  <c r="M4061" i="2"/>
  <c r="N4061" i="2" s="1" a="1"/>
  <c r="N4061" i="2" s="1"/>
  <c r="M4062" i="2"/>
  <c r="N4062" i="2" s="1" a="1"/>
  <c r="N4062" i="2" s="1"/>
  <c r="M4063" i="2"/>
  <c r="N4063" i="2" s="1" a="1"/>
  <c r="N4063" i="2" s="1"/>
  <c r="M4064" i="2"/>
  <c r="N4064" i="2" s="1" a="1"/>
  <c r="N4064" i="2" s="1"/>
  <c r="M4065" i="2"/>
  <c r="N4065" i="2" s="1" a="1"/>
  <c r="N4065" i="2" s="1"/>
  <c r="M4066" i="2"/>
  <c r="N4066" i="2" s="1" a="1"/>
  <c r="N4066" i="2" s="1"/>
  <c r="M4067" i="2"/>
  <c r="N4067" i="2" s="1" a="1"/>
  <c r="N4067" i="2" s="1"/>
  <c r="M4068" i="2"/>
  <c r="N4068" i="2" s="1" a="1"/>
  <c r="N4068" i="2" s="1"/>
  <c r="M4069" i="2"/>
  <c r="N4069" i="2" s="1" a="1"/>
  <c r="N4069" i="2" s="1"/>
  <c r="M4070" i="2"/>
  <c r="N4070" i="2" s="1" a="1"/>
  <c r="N4070" i="2" s="1"/>
  <c r="M4071" i="2"/>
  <c r="N4071" i="2" s="1" a="1"/>
  <c r="N4071" i="2" s="1"/>
  <c r="M4072" i="2"/>
  <c r="N4072" i="2" s="1" a="1"/>
  <c r="N4072" i="2" s="1"/>
  <c r="M4073" i="2"/>
  <c r="N4073" i="2" s="1" a="1"/>
  <c r="N4073" i="2" s="1"/>
  <c r="M4074" i="2"/>
  <c r="N4074" i="2" s="1" a="1"/>
  <c r="N4074" i="2" s="1"/>
  <c r="M4075" i="2"/>
  <c r="N4075" i="2" s="1" a="1"/>
  <c r="N4075" i="2" s="1"/>
  <c r="M4076" i="2"/>
  <c r="N4076" i="2" s="1" a="1"/>
  <c r="N4076" i="2" s="1"/>
  <c r="M4077" i="2"/>
  <c r="N4077" i="2" s="1" a="1"/>
  <c r="N4077" i="2" s="1"/>
  <c r="M4078" i="2"/>
  <c r="N4078" i="2" s="1" a="1"/>
  <c r="N4078" i="2" s="1"/>
  <c r="M4079" i="2"/>
  <c r="N4079" i="2" s="1" a="1"/>
  <c r="N4079" i="2" s="1"/>
  <c r="M4080" i="2"/>
  <c r="N4080" i="2" s="1" a="1"/>
  <c r="N4080" i="2" s="1"/>
  <c r="M4081" i="2"/>
  <c r="N4081" i="2" s="1" a="1"/>
  <c r="N4081" i="2" s="1"/>
  <c r="M4082" i="2"/>
  <c r="N4082" i="2" s="1" a="1"/>
  <c r="N4082" i="2" s="1"/>
  <c r="M4083" i="2"/>
  <c r="N4083" i="2" s="1" a="1"/>
  <c r="N4083" i="2" s="1"/>
  <c r="M4084" i="2"/>
  <c r="N4084" i="2" s="1" a="1"/>
  <c r="N4084" i="2" s="1"/>
  <c r="M4085" i="2"/>
  <c r="N4085" i="2" s="1" a="1"/>
  <c r="N4085" i="2" s="1"/>
  <c r="M4086" i="2"/>
  <c r="N4086" i="2" s="1" a="1"/>
  <c r="N4086" i="2" s="1"/>
  <c r="M4087" i="2"/>
  <c r="N4087" i="2" s="1" a="1"/>
  <c r="N4087" i="2" s="1"/>
  <c r="M4088" i="2"/>
  <c r="N4088" i="2" s="1" a="1"/>
  <c r="N4088" i="2" s="1"/>
  <c r="M4089" i="2"/>
  <c r="N4089" i="2" s="1" a="1"/>
  <c r="N4089" i="2" s="1"/>
  <c r="M4090" i="2"/>
  <c r="N4090" i="2" s="1" a="1"/>
  <c r="N4090" i="2" s="1"/>
  <c r="M4091" i="2"/>
  <c r="N4091" i="2" s="1" a="1"/>
  <c r="N4091" i="2" s="1"/>
  <c r="M4092" i="2"/>
  <c r="N4092" i="2" s="1" a="1"/>
  <c r="N4092" i="2" s="1"/>
  <c r="M4093" i="2"/>
  <c r="N4093" i="2" s="1" a="1"/>
  <c r="N4093" i="2" s="1"/>
  <c r="M4094" i="2"/>
  <c r="N4094" i="2" s="1" a="1"/>
  <c r="N4094" i="2" s="1"/>
  <c r="M4095" i="2"/>
  <c r="N4095" i="2" s="1" a="1"/>
  <c r="N4095" i="2" s="1"/>
  <c r="M4096" i="2"/>
  <c r="N4096" i="2" s="1" a="1"/>
  <c r="N4096" i="2" s="1"/>
  <c r="M4097" i="2"/>
  <c r="N4097" i="2" s="1" a="1"/>
  <c r="N4097" i="2" s="1"/>
  <c r="M4098" i="2"/>
  <c r="N4098" i="2" s="1" a="1"/>
  <c r="N4098" i="2" s="1"/>
  <c r="M4099" i="2"/>
  <c r="N4099" i="2" s="1" a="1"/>
  <c r="N4099" i="2" s="1"/>
  <c r="M4100" i="2"/>
  <c r="N4100" i="2" s="1" a="1"/>
  <c r="N4100" i="2" s="1"/>
  <c r="M4101" i="2"/>
  <c r="N4101" i="2" s="1" a="1"/>
  <c r="N4101" i="2" s="1"/>
  <c r="M4102" i="2"/>
  <c r="N4102" i="2" s="1" a="1"/>
  <c r="N4102" i="2" s="1"/>
  <c r="M4103" i="2"/>
  <c r="N4103" i="2" s="1" a="1"/>
  <c r="N4103" i="2" s="1"/>
  <c r="M4104" i="2"/>
  <c r="N4104" i="2" s="1" a="1"/>
  <c r="N4104" i="2" s="1"/>
  <c r="M4105" i="2"/>
  <c r="N4105" i="2" s="1" a="1"/>
  <c r="N4105" i="2" s="1"/>
  <c r="M4106" i="2"/>
  <c r="N4106" i="2" s="1" a="1"/>
  <c r="N4106" i="2" s="1"/>
  <c r="M4107" i="2"/>
  <c r="N4107" i="2" s="1" a="1"/>
  <c r="N4107" i="2" s="1"/>
  <c r="M4108" i="2"/>
  <c r="N4108" i="2" s="1" a="1"/>
  <c r="N4108" i="2" s="1"/>
  <c r="M4109" i="2"/>
  <c r="N4109" i="2" s="1" a="1"/>
  <c r="N4109" i="2" s="1"/>
  <c r="M4110" i="2"/>
  <c r="N4110" i="2" s="1" a="1"/>
  <c r="N4110" i="2" s="1"/>
  <c r="M4111" i="2"/>
  <c r="N4111" i="2" s="1" a="1"/>
  <c r="N4111" i="2" s="1"/>
  <c r="M4112" i="2"/>
  <c r="N4112" i="2" s="1" a="1"/>
  <c r="N4112" i="2" s="1"/>
  <c r="M4113" i="2"/>
  <c r="N4113" i="2" s="1" a="1"/>
  <c r="N4113" i="2" s="1"/>
  <c r="M4114" i="2"/>
  <c r="N4114" i="2" s="1" a="1"/>
  <c r="N4114" i="2" s="1"/>
  <c r="M4115" i="2"/>
  <c r="N4115" i="2" s="1" a="1"/>
  <c r="N4115" i="2" s="1"/>
  <c r="M4116" i="2"/>
  <c r="N4116" i="2" s="1" a="1"/>
  <c r="N4116" i="2" s="1"/>
  <c r="M4117" i="2"/>
  <c r="N4117" i="2" s="1" a="1"/>
  <c r="N4117" i="2" s="1"/>
  <c r="M4118" i="2"/>
  <c r="N4118" i="2" s="1" a="1"/>
  <c r="N4118" i="2" s="1"/>
  <c r="M4119" i="2"/>
  <c r="N4119" i="2" s="1" a="1"/>
  <c r="N4119" i="2" s="1"/>
  <c r="M4120" i="2"/>
  <c r="N4120" i="2" s="1" a="1"/>
  <c r="N4120" i="2" s="1"/>
  <c r="M4121" i="2"/>
  <c r="N4121" i="2" s="1" a="1"/>
  <c r="N4121" i="2" s="1"/>
  <c r="M4122" i="2"/>
  <c r="N4122" i="2" s="1" a="1"/>
  <c r="N4122" i="2" s="1"/>
  <c r="M4123" i="2"/>
  <c r="N4123" i="2" s="1" a="1"/>
  <c r="N4123" i="2" s="1"/>
  <c r="M4124" i="2"/>
  <c r="N4124" i="2" s="1" a="1"/>
  <c r="N4124" i="2" s="1"/>
  <c r="M4125" i="2"/>
  <c r="N4125" i="2" s="1" a="1"/>
  <c r="N4125" i="2" s="1"/>
  <c r="M4126" i="2"/>
  <c r="N4126" i="2" s="1" a="1"/>
  <c r="N4126" i="2" s="1"/>
  <c r="M4127" i="2"/>
  <c r="N4127" i="2" s="1" a="1"/>
  <c r="N4127" i="2" s="1"/>
  <c r="M4128" i="2"/>
  <c r="N4128" i="2" s="1" a="1"/>
  <c r="N4128" i="2" s="1"/>
  <c r="M4129" i="2"/>
  <c r="N4129" i="2" s="1" a="1"/>
  <c r="N4129" i="2" s="1"/>
  <c r="M4130" i="2"/>
  <c r="N4130" i="2" s="1" a="1"/>
  <c r="N4130" i="2" s="1"/>
  <c r="M4131" i="2"/>
  <c r="N4131" i="2" s="1" a="1"/>
  <c r="N4131" i="2" s="1"/>
  <c r="M4132" i="2"/>
  <c r="N4132" i="2" s="1" a="1"/>
  <c r="N4132" i="2" s="1"/>
  <c r="M4133" i="2"/>
  <c r="N4133" i="2" s="1" a="1"/>
  <c r="N4133" i="2" s="1"/>
  <c r="M4134" i="2"/>
  <c r="N4134" i="2" s="1" a="1"/>
  <c r="N4134" i="2" s="1"/>
  <c r="M4135" i="2"/>
  <c r="N4135" i="2" s="1" a="1"/>
  <c r="N4135" i="2" s="1"/>
  <c r="M4136" i="2"/>
  <c r="N4136" i="2" s="1" a="1"/>
  <c r="N4136" i="2" s="1"/>
  <c r="M4137" i="2"/>
  <c r="N4137" i="2" s="1" a="1"/>
  <c r="N4137" i="2" s="1"/>
  <c r="M4138" i="2"/>
  <c r="N4138" i="2" s="1" a="1"/>
  <c r="N4138" i="2" s="1"/>
  <c r="M4139" i="2"/>
  <c r="N4139" i="2" s="1" a="1"/>
  <c r="N4139" i="2" s="1"/>
  <c r="M4140" i="2"/>
  <c r="N4140" i="2" s="1" a="1"/>
  <c r="N4140" i="2" s="1"/>
  <c r="M4141" i="2"/>
  <c r="N4141" i="2" s="1" a="1"/>
  <c r="N4141" i="2" s="1"/>
  <c r="M4142" i="2"/>
  <c r="N4142" i="2" s="1" a="1"/>
  <c r="N4142" i="2" s="1"/>
  <c r="M4143" i="2"/>
  <c r="N4143" i="2" s="1" a="1"/>
  <c r="N4143" i="2" s="1"/>
  <c r="M4144" i="2"/>
  <c r="N4144" i="2" s="1" a="1"/>
  <c r="N4144" i="2" s="1"/>
  <c r="M4145" i="2"/>
  <c r="N4145" i="2" s="1" a="1"/>
  <c r="N4145" i="2" s="1"/>
  <c r="M4146" i="2"/>
  <c r="N4146" i="2" s="1" a="1"/>
  <c r="N4146" i="2" s="1"/>
  <c r="M4147" i="2"/>
  <c r="N4147" i="2" s="1" a="1"/>
  <c r="N4147" i="2" s="1"/>
  <c r="M4148" i="2"/>
  <c r="N4148" i="2" s="1" a="1"/>
  <c r="N4148" i="2" s="1"/>
  <c r="M4149" i="2"/>
  <c r="N4149" i="2" s="1" a="1"/>
  <c r="N4149" i="2" s="1"/>
  <c r="M4150" i="2"/>
  <c r="N4150" i="2" s="1" a="1"/>
  <c r="N4150" i="2" s="1"/>
  <c r="M4151" i="2"/>
  <c r="N4151" i="2" s="1" a="1"/>
  <c r="N4151" i="2" s="1"/>
  <c r="M4152" i="2"/>
  <c r="N4152" i="2" s="1" a="1"/>
  <c r="N4152" i="2" s="1"/>
  <c r="M4153" i="2"/>
  <c r="N4153" i="2" s="1" a="1"/>
  <c r="N4153" i="2" s="1"/>
  <c r="M4154" i="2"/>
  <c r="N4154" i="2" s="1" a="1"/>
  <c r="N4154" i="2" s="1"/>
  <c r="M4155" i="2"/>
  <c r="N4155" i="2" s="1" a="1"/>
  <c r="N4155" i="2" s="1"/>
  <c r="M4156" i="2"/>
  <c r="N4156" i="2" s="1" a="1"/>
  <c r="N4156" i="2" s="1"/>
  <c r="M4157" i="2"/>
  <c r="N4157" i="2" s="1" a="1"/>
  <c r="N4157" i="2" s="1"/>
  <c r="M4158" i="2"/>
  <c r="N4158" i="2" s="1" a="1"/>
  <c r="N4158" i="2" s="1"/>
  <c r="M4159" i="2"/>
  <c r="N4159" i="2" s="1" a="1"/>
  <c r="N4159" i="2" s="1"/>
  <c r="M4160" i="2"/>
  <c r="N4160" i="2" s="1" a="1"/>
  <c r="N4160" i="2" s="1"/>
  <c r="M4161" i="2"/>
  <c r="N4161" i="2" s="1" a="1"/>
  <c r="N4161" i="2" s="1"/>
  <c r="M4162" i="2"/>
  <c r="N4162" i="2" s="1" a="1"/>
  <c r="N4162" i="2" s="1"/>
  <c r="M4163" i="2"/>
  <c r="N4163" i="2" s="1" a="1"/>
  <c r="N4163" i="2" s="1"/>
  <c r="M4164" i="2"/>
  <c r="N4164" i="2" s="1" a="1"/>
  <c r="N4164" i="2" s="1"/>
  <c r="M4165" i="2"/>
  <c r="N4165" i="2" s="1" a="1"/>
  <c r="N4165" i="2" s="1"/>
  <c r="M4166" i="2"/>
  <c r="N4166" i="2" s="1" a="1"/>
  <c r="N4166" i="2" s="1"/>
  <c r="M4167" i="2"/>
  <c r="N4167" i="2" s="1" a="1"/>
  <c r="N4167" i="2" s="1"/>
  <c r="M4168" i="2"/>
  <c r="N4168" i="2" s="1" a="1"/>
  <c r="N4168" i="2" s="1"/>
  <c r="M4169" i="2"/>
  <c r="N4169" i="2" s="1" a="1"/>
  <c r="N4169" i="2" s="1"/>
  <c r="M4170" i="2"/>
  <c r="N4170" i="2" s="1" a="1"/>
  <c r="N4170" i="2" s="1"/>
  <c r="M4171" i="2"/>
  <c r="N4171" i="2" s="1" a="1"/>
  <c r="N4171" i="2" s="1"/>
  <c r="M4172" i="2"/>
  <c r="N4172" i="2" s="1" a="1"/>
  <c r="N4172" i="2" s="1"/>
  <c r="M4173" i="2"/>
  <c r="N4173" i="2" s="1" a="1"/>
  <c r="N4173" i="2" s="1"/>
  <c r="M4174" i="2"/>
  <c r="N4174" i="2" s="1" a="1"/>
  <c r="N4174" i="2" s="1"/>
  <c r="M4175" i="2"/>
  <c r="N4175" i="2" s="1" a="1"/>
  <c r="N4175" i="2" s="1"/>
  <c r="M4176" i="2"/>
  <c r="N4176" i="2" s="1" a="1"/>
  <c r="N4176" i="2" s="1"/>
  <c r="M4177" i="2"/>
  <c r="N4177" i="2" s="1" a="1"/>
  <c r="N4177" i="2" s="1"/>
  <c r="M4178" i="2"/>
  <c r="N4178" i="2" s="1" a="1"/>
  <c r="N4178" i="2" s="1"/>
  <c r="M4179" i="2"/>
  <c r="N4179" i="2" s="1" a="1"/>
  <c r="N4179" i="2" s="1"/>
  <c r="M4180" i="2"/>
  <c r="N4180" i="2" s="1" a="1"/>
  <c r="N4180" i="2" s="1"/>
  <c r="M4181" i="2"/>
  <c r="N4181" i="2" s="1" a="1"/>
  <c r="N4181" i="2" s="1"/>
  <c r="M4182" i="2"/>
  <c r="N4182" i="2" s="1" a="1"/>
  <c r="N4182" i="2" s="1"/>
  <c r="M4183" i="2"/>
  <c r="N4183" i="2" s="1" a="1"/>
  <c r="N4183" i="2" s="1"/>
  <c r="M4184" i="2"/>
  <c r="N4184" i="2" s="1" a="1"/>
  <c r="N4184" i="2" s="1"/>
  <c r="M4185" i="2"/>
  <c r="N4185" i="2" s="1" a="1"/>
  <c r="N4185" i="2" s="1"/>
  <c r="M4186" i="2"/>
  <c r="N4186" i="2" s="1" a="1"/>
  <c r="N4186" i="2" s="1"/>
  <c r="M4187" i="2"/>
  <c r="N4187" i="2" s="1" a="1"/>
  <c r="N4187" i="2" s="1"/>
  <c r="M4188" i="2"/>
  <c r="N4188" i="2" s="1" a="1"/>
  <c r="N4188" i="2" s="1"/>
  <c r="M4189" i="2"/>
  <c r="N4189" i="2" s="1" a="1"/>
  <c r="N4189" i="2" s="1"/>
  <c r="M4190" i="2"/>
  <c r="N4190" i="2" s="1" a="1"/>
  <c r="N4190" i="2" s="1"/>
  <c r="M4191" i="2"/>
  <c r="N4191" i="2" s="1" a="1"/>
  <c r="N4191" i="2" s="1"/>
  <c r="M4192" i="2"/>
  <c r="N4192" i="2" s="1" a="1"/>
  <c r="N4192" i="2" s="1"/>
  <c r="M4193" i="2"/>
  <c r="N4193" i="2" s="1" a="1"/>
  <c r="N4193" i="2" s="1"/>
  <c r="M4194" i="2"/>
  <c r="N4194" i="2" s="1" a="1"/>
  <c r="N4194" i="2" s="1"/>
  <c r="M4195" i="2"/>
  <c r="N4195" i="2" s="1" a="1"/>
  <c r="N4195" i="2" s="1"/>
  <c r="M4196" i="2"/>
  <c r="N4196" i="2" s="1" a="1"/>
  <c r="N4196" i="2" s="1"/>
  <c r="M4197" i="2"/>
  <c r="N4197" i="2" s="1" a="1"/>
  <c r="N4197" i="2" s="1"/>
  <c r="M4198" i="2"/>
  <c r="N4198" i="2" s="1" a="1"/>
  <c r="N4198" i="2" s="1"/>
  <c r="M4199" i="2"/>
  <c r="N4199" i="2" s="1" a="1"/>
  <c r="N4199" i="2" s="1"/>
  <c r="M4200" i="2"/>
  <c r="N4200" i="2" s="1" a="1"/>
  <c r="N4200" i="2" s="1"/>
  <c r="M4201" i="2"/>
  <c r="N4201" i="2" s="1" a="1"/>
  <c r="N4201" i="2" s="1"/>
  <c r="M4202" i="2"/>
  <c r="N4202" i="2" s="1" a="1"/>
  <c r="N4202" i="2" s="1"/>
  <c r="M4203" i="2"/>
  <c r="N4203" i="2" s="1" a="1"/>
  <c r="N4203" i="2" s="1"/>
  <c r="M4204" i="2"/>
  <c r="N4204" i="2" s="1" a="1"/>
  <c r="N4204" i="2" s="1"/>
  <c r="M4205" i="2"/>
  <c r="N4205" i="2" s="1" a="1"/>
  <c r="N4205" i="2" s="1"/>
  <c r="M4206" i="2"/>
  <c r="N4206" i="2" s="1" a="1"/>
  <c r="N4206" i="2" s="1"/>
  <c r="M4207" i="2"/>
  <c r="N4207" i="2" s="1" a="1"/>
  <c r="N4207" i="2" s="1"/>
  <c r="M4208" i="2"/>
  <c r="N4208" i="2" s="1" a="1"/>
  <c r="N4208" i="2" s="1"/>
  <c r="M4209" i="2"/>
  <c r="N4209" i="2" s="1" a="1"/>
  <c r="N4209" i="2" s="1"/>
  <c r="M4210" i="2"/>
  <c r="N4210" i="2" s="1" a="1"/>
  <c r="N4210" i="2" s="1"/>
  <c r="M4211" i="2"/>
  <c r="N4211" i="2" s="1" a="1"/>
  <c r="N4211" i="2" s="1"/>
  <c r="M4212" i="2"/>
  <c r="N4212" i="2" s="1" a="1"/>
  <c r="N4212" i="2" s="1"/>
  <c r="M4213" i="2"/>
  <c r="N4213" i="2" s="1" a="1"/>
  <c r="N4213" i="2" s="1"/>
  <c r="M4214" i="2"/>
  <c r="N4214" i="2" s="1" a="1"/>
  <c r="N4214" i="2" s="1"/>
  <c r="M4215" i="2"/>
  <c r="N4215" i="2" s="1" a="1"/>
  <c r="N4215" i="2" s="1"/>
  <c r="M4216" i="2"/>
  <c r="N4216" i="2" s="1" a="1"/>
  <c r="N4216" i="2" s="1"/>
  <c r="M4217" i="2"/>
  <c r="N4217" i="2" s="1" a="1"/>
  <c r="N4217" i="2" s="1"/>
  <c r="M4218" i="2"/>
  <c r="N4218" i="2" s="1" a="1"/>
  <c r="N4218" i="2" s="1"/>
  <c r="M4219" i="2"/>
  <c r="N4219" i="2" s="1" a="1"/>
  <c r="N4219" i="2" s="1"/>
  <c r="M4220" i="2"/>
  <c r="N4220" i="2" s="1" a="1"/>
  <c r="N4220" i="2" s="1"/>
  <c r="M4221" i="2"/>
  <c r="N4221" i="2" s="1" a="1"/>
  <c r="N4221" i="2" s="1"/>
  <c r="M4222" i="2"/>
  <c r="N4222" i="2" s="1" a="1"/>
  <c r="N4222" i="2" s="1"/>
  <c r="M4223" i="2"/>
  <c r="N4223" i="2" s="1" a="1"/>
  <c r="N4223" i="2" s="1"/>
  <c r="M4224" i="2"/>
  <c r="N4224" i="2" s="1" a="1"/>
  <c r="N4224" i="2" s="1"/>
  <c r="M4225" i="2"/>
  <c r="N4225" i="2" s="1" a="1"/>
  <c r="N4225" i="2" s="1"/>
  <c r="M4226" i="2"/>
  <c r="N4226" i="2" s="1" a="1"/>
  <c r="N4226" i="2" s="1"/>
  <c r="M4227" i="2"/>
  <c r="N4227" i="2" s="1" a="1"/>
  <c r="N4227" i="2" s="1"/>
  <c r="M4228" i="2"/>
  <c r="N4228" i="2" s="1" a="1"/>
  <c r="N4228" i="2" s="1"/>
  <c r="M4229" i="2"/>
  <c r="N4229" i="2" s="1" a="1"/>
  <c r="N4229" i="2" s="1"/>
  <c r="M4230" i="2"/>
  <c r="N4230" i="2" s="1" a="1"/>
  <c r="N4230" i="2" s="1"/>
  <c r="M4231" i="2"/>
  <c r="N4231" i="2" s="1" a="1"/>
  <c r="N4231" i="2" s="1"/>
  <c r="M4232" i="2"/>
  <c r="N4232" i="2" s="1" a="1"/>
  <c r="N4232" i="2" s="1"/>
  <c r="M4233" i="2"/>
  <c r="N4233" i="2" s="1" a="1"/>
  <c r="N4233" i="2" s="1"/>
  <c r="M4234" i="2"/>
  <c r="N4234" i="2" s="1" a="1"/>
  <c r="N4234" i="2" s="1"/>
  <c r="M4235" i="2"/>
  <c r="N4235" i="2" s="1" a="1"/>
  <c r="N4235" i="2" s="1"/>
  <c r="M4236" i="2"/>
  <c r="N4236" i="2" s="1" a="1"/>
  <c r="N4236" i="2" s="1"/>
  <c r="M4237" i="2"/>
  <c r="N4237" i="2" s="1" a="1"/>
  <c r="N4237" i="2" s="1"/>
  <c r="M4238" i="2"/>
  <c r="N4238" i="2" s="1" a="1"/>
  <c r="N4238" i="2" s="1"/>
  <c r="M4239" i="2"/>
  <c r="N4239" i="2" s="1" a="1"/>
  <c r="N4239" i="2" s="1"/>
  <c r="M4240" i="2"/>
  <c r="N4240" i="2" s="1" a="1"/>
  <c r="N4240" i="2" s="1"/>
  <c r="M4241" i="2"/>
  <c r="N4241" i="2" s="1" a="1"/>
  <c r="N4241" i="2" s="1"/>
  <c r="M4242" i="2"/>
  <c r="N4242" i="2" s="1" a="1"/>
  <c r="N4242" i="2" s="1"/>
  <c r="M4243" i="2"/>
  <c r="N4243" i="2" s="1" a="1"/>
  <c r="N4243" i="2" s="1"/>
  <c r="M4244" i="2"/>
  <c r="N4244" i="2" s="1" a="1"/>
  <c r="N4244" i="2" s="1"/>
  <c r="M4245" i="2"/>
  <c r="N4245" i="2" s="1" a="1"/>
  <c r="N4245" i="2" s="1"/>
  <c r="M4246" i="2"/>
  <c r="N4246" i="2" s="1" a="1"/>
  <c r="N4246" i="2" s="1"/>
  <c r="M4247" i="2"/>
  <c r="N4247" i="2" s="1" a="1"/>
  <c r="N4247" i="2" s="1"/>
  <c r="M4248" i="2"/>
  <c r="N4248" i="2" s="1" a="1"/>
  <c r="N4248" i="2" s="1"/>
  <c r="M4249" i="2"/>
  <c r="N4249" i="2" s="1" a="1"/>
  <c r="N4249" i="2" s="1"/>
  <c r="M4250" i="2"/>
  <c r="N4250" i="2" s="1" a="1"/>
  <c r="N4250" i="2" s="1"/>
  <c r="M4251" i="2"/>
  <c r="N4251" i="2" s="1" a="1"/>
  <c r="N4251" i="2" s="1"/>
  <c r="M4252" i="2"/>
  <c r="N4252" i="2" s="1" a="1"/>
  <c r="N4252" i="2" s="1"/>
  <c r="M4253" i="2"/>
  <c r="N4253" i="2" s="1" a="1"/>
  <c r="N4253" i="2" s="1"/>
  <c r="M4254" i="2"/>
  <c r="N4254" i="2" s="1" a="1"/>
  <c r="N4254" i="2" s="1"/>
  <c r="M4255" i="2"/>
  <c r="N4255" i="2" s="1" a="1"/>
  <c r="N4255" i="2" s="1"/>
  <c r="M4256" i="2"/>
  <c r="N4256" i="2" s="1" a="1"/>
  <c r="N4256" i="2" s="1"/>
  <c r="M4257" i="2"/>
  <c r="N4257" i="2" s="1" a="1"/>
  <c r="N4257" i="2" s="1"/>
  <c r="M4258" i="2"/>
  <c r="N4258" i="2" s="1" a="1"/>
  <c r="N4258" i="2" s="1"/>
  <c r="M4259" i="2"/>
  <c r="N4259" i="2" s="1" a="1"/>
  <c r="N4259" i="2" s="1"/>
  <c r="M4260" i="2"/>
  <c r="N4260" i="2" s="1" a="1"/>
  <c r="N4260" i="2" s="1"/>
  <c r="M4261" i="2"/>
  <c r="N4261" i="2" s="1" a="1"/>
  <c r="N4261" i="2" s="1"/>
  <c r="M4262" i="2"/>
  <c r="N4262" i="2" s="1" a="1"/>
  <c r="N4262" i="2" s="1"/>
  <c r="M4263" i="2"/>
  <c r="N4263" i="2" s="1" a="1"/>
  <c r="N4263" i="2" s="1"/>
  <c r="M4264" i="2"/>
  <c r="N4264" i="2" s="1" a="1"/>
  <c r="N4264" i="2" s="1"/>
  <c r="M4265" i="2"/>
  <c r="N4265" i="2" s="1" a="1"/>
  <c r="N4265" i="2" s="1"/>
  <c r="M4266" i="2"/>
  <c r="N4266" i="2" s="1" a="1"/>
  <c r="N4266" i="2" s="1"/>
  <c r="M4267" i="2"/>
  <c r="N4267" i="2" s="1" a="1"/>
  <c r="N4267" i="2" s="1"/>
  <c r="M4268" i="2"/>
  <c r="N4268" i="2" s="1" a="1"/>
  <c r="N4268" i="2" s="1"/>
  <c r="M4269" i="2"/>
  <c r="N4269" i="2" s="1" a="1"/>
  <c r="N4269" i="2" s="1"/>
  <c r="M4270" i="2"/>
  <c r="N4270" i="2" s="1" a="1"/>
  <c r="N4270" i="2" s="1"/>
  <c r="M4271" i="2"/>
  <c r="N4271" i="2" s="1" a="1"/>
  <c r="N4271" i="2" s="1"/>
  <c r="M4272" i="2"/>
  <c r="N4272" i="2" s="1" a="1"/>
  <c r="N4272" i="2" s="1"/>
  <c r="M4273" i="2"/>
  <c r="N4273" i="2" s="1" a="1"/>
  <c r="N4273" i="2" s="1"/>
  <c r="M4274" i="2"/>
  <c r="N4274" i="2" s="1" a="1"/>
  <c r="N4274" i="2" s="1"/>
  <c r="M4275" i="2"/>
  <c r="N4275" i="2" s="1" a="1"/>
  <c r="N4275" i="2" s="1"/>
  <c r="M4276" i="2"/>
  <c r="N4276" i="2" s="1" a="1"/>
  <c r="N4276" i="2" s="1"/>
  <c r="M4277" i="2"/>
  <c r="N4277" i="2" s="1" a="1"/>
  <c r="N4277" i="2" s="1"/>
  <c r="M4278" i="2"/>
  <c r="N4278" i="2" s="1" a="1"/>
  <c r="N4278" i="2" s="1"/>
  <c r="M4279" i="2"/>
  <c r="N4279" i="2" s="1" a="1"/>
  <c r="N4279" i="2" s="1"/>
  <c r="M4280" i="2"/>
  <c r="N4280" i="2" s="1" a="1"/>
  <c r="N4280" i="2" s="1"/>
  <c r="M4281" i="2"/>
  <c r="N4281" i="2" s="1" a="1"/>
  <c r="N4281" i="2" s="1"/>
  <c r="M4282" i="2"/>
  <c r="N4282" i="2" s="1" a="1"/>
  <c r="N4282" i="2" s="1"/>
  <c r="M4283" i="2"/>
  <c r="N4283" i="2" s="1" a="1"/>
  <c r="N4283" i="2" s="1"/>
  <c r="M4284" i="2"/>
  <c r="N4284" i="2" s="1" a="1"/>
  <c r="N4284" i="2" s="1"/>
  <c r="M4285" i="2"/>
  <c r="N4285" i="2" s="1" a="1"/>
  <c r="N4285" i="2" s="1"/>
  <c r="M4286" i="2"/>
  <c r="N4286" i="2" s="1" a="1"/>
  <c r="N4286" i="2" s="1"/>
  <c r="M4287" i="2"/>
  <c r="N4287" i="2" s="1" a="1"/>
  <c r="N4287" i="2" s="1"/>
  <c r="M4288" i="2"/>
  <c r="N4288" i="2" s="1" a="1"/>
  <c r="N4288" i="2" s="1"/>
  <c r="M4289" i="2"/>
  <c r="N4289" i="2" s="1" a="1"/>
  <c r="N4289" i="2" s="1"/>
  <c r="M4290" i="2"/>
  <c r="N4290" i="2" s="1" a="1"/>
  <c r="N4290" i="2" s="1"/>
  <c r="M4291" i="2"/>
  <c r="N4291" i="2" s="1" a="1"/>
  <c r="N4291" i="2" s="1"/>
  <c r="M4292" i="2"/>
  <c r="N4292" i="2" s="1" a="1"/>
  <c r="N4292" i="2" s="1"/>
  <c r="M4293" i="2"/>
  <c r="N4293" i="2" s="1" a="1"/>
  <c r="N4293" i="2" s="1"/>
  <c r="M4294" i="2"/>
  <c r="N4294" i="2" s="1" a="1"/>
  <c r="N4294" i="2" s="1"/>
  <c r="M4295" i="2"/>
  <c r="N4295" i="2" s="1" a="1"/>
  <c r="N4295" i="2" s="1"/>
  <c r="M4296" i="2"/>
  <c r="N4296" i="2" s="1" a="1"/>
  <c r="N4296" i="2" s="1"/>
  <c r="M4297" i="2"/>
  <c r="N4297" i="2" s="1" a="1"/>
  <c r="N4297" i="2" s="1"/>
  <c r="M4298" i="2"/>
  <c r="N4298" i="2" s="1" a="1"/>
  <c r="N4298" i="2" s="1"/>
  <c r="M4299" i="2"/>
  <c r="N4299" i="2" s="1" a="1"/>
  <c r="N4299" i="2" s="1"/>
  <c r="M4300" i="2"/>
  <c r="N4300" i="2" s="1" a="1"/>
  <c r="N4300" i="2" s="1"/>
  <c r="M4301" i="2"/>
  <c r="N4301" i="2" s="1" a="1"/>
  <c r="N4301" i="2" s="1"/>
  <c r="M4302" i="2"/>
  <c r="N4302" i="2" s="1" a="1"/>
  <c r="N4302" i="2" s="1"/>
  <c r="M4303" i="2"/>
  <c r="N4303" i="2" s="1" a="1"/>
  <c r="N4303" i="2" s="1"/>
  <c r="M4304" i="2"/>
  <c r="N4304" i="2" s="1" a="1"/>
  <c r="N4304" i="2" s="1"/>
  <c r="M4305" i="2"/>
  <c r="N4305" i="2" s="1" a="1"/>
  <c r="N4305" i="2" s="1"/>
  <c r="M4306" i="2"/>
  <c r="N4306" i="2" s="1" a="1"/>
  <c r="N4306" i="2" s="1"/>
  <c r="M4307" i="2"/>
  <c r="N4307" i="2" s="1" a="1"/>
  <c r="N4307" i="2" s="1"/>
  <c r="M4308" i="2"/>
  <c r="N4308" i="2" s="1" a="1"/>
  <c r="N4308" i="2" s="1"/>
  <c r="M4309" i="2"/>
  <c r="N4309" i="2" s="1" a="1"/>
  <c r="N4309" i="2" s="1"/>
  <c r="M4310" i="2"/>
  <c r="N4310" i="2" s="1" a="1"/>
  <c r="N4310" i="2" s="1"/>
  <c r="M4311" i="2"/>
  <c r="N4311" i="2" s="1" a="1"/>
  <c r="N4311" i="2" s="1"/>
  <c r="M4312" i="2"/>
  <c r="N4312" i="2" s="1" a="1"/>
  <c r="N4312" i="2" s="1"/>
  <c r="M4313" i="2"/>
  <c r="N4313" i="2" s="1" a="1"/>
  <c r="N4313" i="2" s="1"/>
  <c r="M4314" i="2"/>
  <c r="N4314" i="2" s="1" a="1"/>
  <c r="N4314" i="2" s="1"/>
  <c r="M4315" i="2"/>
  <c r="N4315" i="2" s="1" a="1"/>
  <c r="N4315" i="2" s="1"/>
  <c r="M4316" i="2"/>
  <c r="N4316" i="2" s="1" a="1"/>
  <c r="N4316" i="2" s="1"/>
  <c r="M4317" i="2"/>
  <c r="N4317" i="2" s="1" a="1"/>
  <c r="N4317" i="2" s="1"/>
  <c r="M4318" i="2"/>
  <c r="N4318" i="2" s="1" a="1"/>
  <c r="N4318" i="2" s="1"/>
  <c r="M4319" i="2"/>
  <c r="N4319" i="2" s="1" a="1"/>
  <c r="N4319" i="2" s="1"/>
  <c r="M4320" i="2"/>
  <c r="N4320" i="2" s="1" a="1"/>
  <c r="N4320" i="2" s="1"/>
  <c r="M4321" i="2"/>
  <c r="N4321" i="2" s="1" a="1"/>
  <c r="N4321" i="2" s="1"/>
  <c r="M4322" i="2"/>
  <c r="N4322" i="2" s="1" a="1"/>
  <c r="N4322" i="2" s="1"/>
  <c r="M4323" i="2"/>
  <c r="N4323" i="2" s="1" a="1"/>
  <c r="N4323" i="2" s="1"/>
  <c r="M4324" i="2"/>
  <c r="N4324" i="2" s="1" a="1"/>
  <c r="N4324" i="2" s="1"/>
  <c r="M4325" i="2"/>
  <c r="N4325" i="2" s="1" a="1"/>
  <c r="N4325" i="2" s="1"/>
  <c r="M4326" i="2"/>
  <c r="N4326" i="2" s="1" a="1"/>
  <c r="N4326" i="2" s="1"/>
  <c r="M4327" i="2"/>
  <c r="N4327" i="2" s="1" a="1"/>
  <c r="N4327" i="2" s="1"/>
  <c r="M4328" i="2"/>
  <c r="N4328" i="2" s="1" a="1"/>
  <c r="N4328" i="2" s="1"/>
  <c r="M4329" i="2"/>
  <c r="N4329" i="2" s="1" a="1"/>
  <c r="N4329" i="2" s="1"/>
  <c r="M4330" i="2"/>
  <c r="N4330" i="2" s="1" a="1"/>
  <c r="N4330" i="2" s="1"/>
  <c r="M4331" i="2"/>
  <c r="N4331" i="2" s="1" a="1"/>
  <c r="N4331" i="2" s="1"/>
  <c r="M4332" i="2"/>
  <c r="N4332" i="2" s="1" a="1"/>
  <c r="N4332" i="2" s="1"/>
  <c r="M4333" i="2"/>
  <c r="N4333" i="2" s="1" a="1"/>
  <c r="N4333" i="2" s="1"/>
  <c r="M4334" i="2"/>
  <c r="N4334" i="2" s="1" a="1"/>
  <c r="N4334" i="2" s="1"/>
  <c r="M4335" i="2"/>
  <c r="N4335" i="2" s="1" a="1"/>
  <c r="N4335" i="2" s="1"/>
  <c r="M4336" i="2"/>
  <c r="N4336" i="2" s="1" a="1"/>
  <c r="N4336" i="2" s="1"/>
  <c r="M4337" i="2"/>
  <c r="N4337" i="2" s="1" a="1"/>
  <c r="N4337" i="2" s="1"/>
  <c r="M4338" i="2"/>
  <c r="N4338" i="2" s="1" a="1"/>
  <c r="N4338" i="2" s="1"/>
  <c r="M4339" i="2"/>
  <c r="N4339" i="2" s="1" a="1"/>
  <c r="N4339" i="2" s="1"/>
  <c r="M4340" i="2"/>
  <c r="N4340" i="2" s="1" a="1"/>
  <c r="N4340" i="2" s="1"/>
  <c r="M4341" i="2"/>
  <c r="N4341" i="2" s="1" a="1"/>
  <c r="N4341" i="2" s="1"/>
  <c r="M4342" i="2"/>
  <c r="N4342" i="2" s="1" a="1"/>
  <c r="N4342" i="2" s="1"/>
  <c r="M4343" i="2"/>
  <c r="N4343" i="2" s="1" a="1"/>
  <c r="N4343" i="2" s="1"/>
  <c r="M4344" i="2"/>
  <c r="N4344" i="2" s="1" a="1"/>
  <c r="N4344" i="2" s="1"/>
  <c r="M4345" i="2"/>
  <c r="N4345" i="2" s="1" a="1"/>
  <c r="N4345" i="2" s="1"/>
  <c r="M4346" i="2"/>
  <c r="N4346" i="2" s="1" a="1"/>
  <c r="N4346" i="2" s="1"/>
  <c r="M4347" i="2"/>
  <c r="N4347" i="2" s="1" a="1"/>
  <c r="N4347" i="2" s="1"/>
  <c r="M4348" i="2"/>
  <c r="N4348" i="2" s="1" a="1"/>
  <c r="N4348" i="2" s="1"/>
  <c r="M4349" i="2"/>
  <c r="N4349" i="2" s="1" a="1"/>
  <c r="N4349" i="2" s="1"/>
  <c r="M4350" i="2"/>
  <c r="N4350" i="2" s="1" a="1"/>
  <c r="N4350" i="2" s="1"/>
  <c r="M4351" i="2"/>
  <c r="N4351" i="2" s="1" a="1"/>
  <c r="N4351" i="2" s="1"/>
  <c r="M4352" i="2"/>
  <c r="N4352" i="2" s="1" a="1"/>
  <c r="N4352" i="2" s="1"/>
  <c r="M4353" i="2"/>
  <c r="N4353" i="2" s="1" a="1"/>
  <c r="N4353" i="2" s="1"/>
  <c r="M4354" i="2"/>
  <c r="N4354" i="2" s="1" a="1"/>
  <c r="N4354" i="2" s="1"/>
  <c r="M4355" i="2"/>
  <c r="N4355" i="2" s="1" a="1"/>
  <c r="N4355" i="2" s="1"/>
  <c r="M4356" i="2"/>
  <c r="N4356" i="2" s="1" a="1"/>
  <c r="N4356" i="2" s="1"/>
  <c r="M4357" i="2"/>
  <c r="N4357" i="2" s="1" a="1"/>
  <c r="N4357" i="2" s="1"/>
  <c r="M4358" i="2"/>
  <c r="N4358" i="2" s="1" a="1"/>
  <c r="N4358" i="2" s="1"/>
  <c r="M4359" i="2"/>
  <c r="N4359" i="2" s="1" a="1"/>
  <c r="N4359" i="2" s="1"/>
  <c r="M4360" i="2"/>
  <c r="N4360" i="2" s="1" a="1"/>
  <c r="N4360" i="2" s="1"/>
  <c r="M4361" i="2"/>
  <c r="N4361" i="2" s="1" a="1"/>
  <c r="N4361" i="2" s="1"/>
  <c r="M4362" i="2"/>
  <c r="N4362" i="2" s="1" a="1"/>
  <c r="N4362" i="2" s="1"/>
  <c r="M4363" i="2"/>
  <c r="N4363" i="2" s="1" a="1"/>
  <c r="N4363" i="2" s="1"/>
  <c r="M4364" i="2"/>
  <c r="N4364" i="2" s="1" a="1"/>
  <c r="N4364" i="2" s="1"/>
  <c r="M4365" i="2"/>
  <c r="N4365" i="2" s="1" a="1"/>
  <c r="N4365" i="2" s="1"/>
  <c r="M4366" i="2"/>
  <c r="N4366" i="2" s="1" a="1"/>
  <c r="N4366" i="2" s="1"/>
  <c r="M4367" i="2"/>
  <c r="N4367" i="2" s="1" a="1"/>
  <c r="N4367" i="2" s="1"/>
  <c r="M4368" i="2"/>
  <c r="N4368" i="2" s="1" a="1"/>
  <c r="N4368" i="2" s="1"/>
  <c r="M4369" i="2"/>
  <c r="N4369" i="2" s="1" a="1"/>
  <c r="N4369" i="2" s="1"/>
  <c r="M4370" i="2"/>
  <c r="N4370" i="2" s="1" a="1"/>
  <c r="N4370" i="2" s="1"/>
  <c r="M4371" i="2"/>
  <c r="N4371" i="2" s="1" a="1"/>
  <c r="N4371" i="2" s="1"/>
  <c r="M4372" i="2"/>
  <c r="N4372" i="2" s="1" a="1"/>
  <c r="N4372" i="2" s="1"/>
  <c r="M4373" i="2"/>
  <c r="N4373" i="2" s="1" a="1"/>
  <c r="N4373" i="2" s="1"/>
  <c r="M4374" i="2"/>
  <c r="N4374" i="2" s="1" a="1"/>
  <c r="N4374" i="2" s="1"/>
  <c r="M4375" i="2"/>
  <c r="N4375" i="2" s="1" a="1"/>
  <c r="N4375" i="2" s="1"/>
  <c r="M4376" i="2"/>
  <c r="N4376" i="2" s="1" a="1"/>
  <c r="N4376" i="2" s="1"/>
  <c r="M4377" i="2"/>
  <c r="N4377" i="2" s="1" a="1"/>
  <c r="N4377" i="2" s="1"/>
  <c r="M4378" i="2"/>
  <c r="N4378" i="2" s="1" a="1"/>
  <c r="N4378" i="2" s="1"/>
  <c r="M4379" i="2"/>
  <c r="N4379" i="2" s="1" a="1"/>
  <c r="N4379" i="2" s="1"/>
  <c r="M4380" i="2"/>
  <c r="N4380" i="2" s="1" a="1"/>
  <c r="N4380" i="2" s="1"/>
  <c r="M4381" i="2"/>
  <c r="N4381" i="2" s="1" a="1"/>
  <c r="N4381" i="2" s="1"/>
  <c r="M4382" i="2"/>
  <c r="N4382" i="2" s="1" a="1"/>
  <c r="N4382" i="2" s="1"/>
  <c r="M4383" i="2"/>
  <c r="N4383" i="2" s="1" a="1"/>
  <c r="N4383" i="2" s="1"/>
  <c r="M4384" i="2"/>
  <c r="N4384" i="2" s="1" a="1"/>
  <c r="N4384" i="2" s="1"/>
  <c r="M4385" i="2"/>
  <c r="N4385" i="2" s="1" a="1"/>
  <c r="N4385" i="2" s="1"/>
  <c r="M4386" i="2"/>
  <c r="N4386" i="2" s="1" a="1"/>
  <c r="N4386" i="2" s="1"/>
  <c r="M4387" i="2"/>
  <c r="N4387" i="2" s="1" a="1"/>
  <c r="N4387" i="2" s="1"/>
  <c r="M4388" i="2"/>
  <c r="N4388" i="2" s="1" a="1"/>
  <c r="N4388" i="2" s="1"/>
  <c r="M4389" i="2"/>
  <c r="N4389" i="2" s="1" a="1"/>
  <c r="N4389" i="2" s="1"/>
  <c r="M4390" i="2"/>
  <c r="N4390" i="2" s="1" a="1"/>
  <c r="N4390" i="2" s="1"/>
  <c r="M4391" i="2"/>
  <c r="N4391" i="2" s="1" a="1"/>
  <c r="N4391" i="2" s="1"/>
  <c r="M4392" i="2"/>
  <c r="N4392" i="2" s="1" a="1"/>
  <c r="N4392" i="2" s="1"/>
  <c r="M4393" i="2"/>
  <c r="N4393" i="2" s="1" a="1"/>
  <c r="N4393" i="2" s="1"/>
  <c r="M4394" i="2"/>
  <c r="N4394" i="2" s="1" a="1"/>
  <c r="N4394" i="2" s="1"/>
  <c r="M4395" i="2"/>
  <c r="N4395" i="2" s="1" a="1"/>
  <c r="N4395" i="2" s="1"/>
  <c r="M4396" i="2"/>
  <c r="N4396" i="2" s="1" a="1"/>
  <c r="N4396" i="2" s="1"/>
  <c r="M4397" i="2"/>
  <c r="N4397" i="2" s="1" a="1"/>
  <c r="N4397" i="2" s="1"/>
  <c r="M4398" i="2"/>
  <c r="N4398" i="2" s="1" a="1"/>
  <c r="N4398" i="2" s="1"/>
  <c r="M4399" i="2"/>
  <c r="N4399" i="2" s="1" a="1"/>
  <c r="N4399" i="2" s="1"/>
  <c r="M4400" i="2"/>
  <c r="N4400" i="2" s="1" a="1"/>
  <c r="N4400" i="2" s="1"/>
  <c r="M4401" i="2"/>
  <c r="N4401" i="2" s="1" a="1"/>
  <c r="N4401" i="2" s="1"/>
  <c r="M4402" i="2"/>
  <c r="N4402" i="2" s="1" a="1"/>
  <c r="N4402" i="2" s="1"/>
  <c r="M4403" i="2"/>
  <c r="N4403" i="2" s="1" a="1"/>
  <c r="N4403" i="2" s="1"/>
  <c r="M4404" i="2"/>
  <c r="N4404" i="2" s="1" a="1"/>
  <c r="N4404" i="2" s="1"/>
  <c r="M4405" i="2"/>
  <c r="N4405" i="2" s="1" a="1"/>
  <c r="N4405" i="2" s="1"/>
  <c r="M4406" i="2"/>
  <c r="N4406" i="2" s="1" a="1"/>
  <c r="N4406" i="2" s="1"/>
  <c r="M4407" i="2"/>
  <c r="N4407" i="2" s="1" a="1"/>
  <c r="N4407" i="2" s="1"/>
  <c r="M4408" i="2"/>
  <c r="N4408" i="2" s="1" a="1"/>
  <c r="N4408" i="2" s="1"/>
  <c r="M4409" i="2"/>
  <c r="N4409" i="2" s="1" a="1"/>
  <c r="N4409" i="2" s="1"/>
  <c r="M4410" i="2"/>
  <c r="N4410" i="2" s="1" a="1"/>
  <c r="N4410" i="2" s="1"/>
  <c r="M4411" i="2"/>
  <c r="N4411" i="2" s="1" a="1"/>
  <c r="N4411" i="2" s="1"/>
  <c r="M4412" i="2"/>
  <c r="N4412" i="2" s="1" a="1"/>
  <c r="N4412" i="2" s="1"/>
  <c r="M4413" i="2"/>
  <c r="N4413" i="2" s="1" a="1"/>
  <c r="N4413" i="2" s="1"/>
  <c r="M4414" i="2"/>
  <c r="N4414" i="2" s="1" a="1"/>
  <c r="N4414" i="2" s="1"/>
  <c r="M4415" i="2"/>
  <c r="N4415" i="2" s="1" a="1"/>
  <c r="N4415" i="2" s="1"/>
  <c r="M4416" i="2"/>
  <c r="N4416" i="2" s="1" a="1"/>
  <c r="N4416" i="2" s="1"/>
  <c r="M4417" i="2"/>
  <c r="N4417" i="2" s="1" a="1"/>
  <c r="N4417" i="2" s="1"/>
  <c r="M4418" i="2"/>
  <c r="N4418" i="2" s="1" a="1"/>
  <c r="N4418" i="2" s="1"/>
  <c r="M4419" i="2"/>
  <c r="N4419" i="2" s="1" a="1"/>
  <c r="N4419" i="2" s="1"/>
  <c r="M4420" i="2"/>
  <c r="N4420" i="2" s="1" a="1"/>
  <c r="N4420" i="2" s="1"/>
  <c r="M4421" i="2"/>
  <c r="N4421" i="2" s="1" a="1"/>
  <c r="N4421" i="2" s="1"/>
  <c r="M4422" i="2"/>
  <c r="N4422" i="2" s="1" a="1"/>
  <c r="N4422" i="2" s="1"/>
  <c r="M4423" i="2"/>
  <c r="N4423" i="2" s="1" a="1"/>
  <c r="N4423" i="2" s="1"/>
  <c r="M4424" i="2"/>
  <c r="N4424" i="2" s="1" a="1"/>
  <c r="N4424" i="2" s="1"/>
  <c r="M4425" i="2"/>
  <c r="N4425" i="2" s="1" a="1"/>
  <c r="N4425" i="2" s="1"/>
  <c r="M4426" i="2"/>
  <c r="N4426" i="2" s="1" a="1"/>
  <c r="N4426" i="2" s="1"/>
  <c r="M4427" i="2"/>
  <c r="N4427" i="2" s="1" a="1"/>
  <c r="N4427" i="2" s="1"/>
  <c r="M4428" i="2"/>
  <c r="N4428" i="2" s="1" a="1"/>
  <c r="N4428" i="2" s="1"/>
  <c r="M4429" i="2"/>
  <c r="N4429" i="2" s="1" a="1"/>
  <c r="N4429" i="2" s="1"/>
  <c r="M4430" i="2"/>
  <c r="N4430" i="2" s="1" a="1"/>
  <c r="N4430" i="2" s="1"/>
  <c r="M4431" i="2"/>
  <c r="N4431" i="2" s="1" a="1"/>
  <c r="N4431" i="2" s="1"/>
  <c r="M4432" i="2"/>
  <c r="N4432" i="2" s="1" a="1"/>
  <c r="N4432" i="2" s="1"/>
  <c r="M4433" i="2"/>
  <c r="N4433" i="2" s="1" a="1"/>
  <c r="N4433" i="2" s="1"/>
  <c r="M4434" i="2"/>
  <c r="N4434" i="2" s="1" a="1"/>
  <c r="N4434" i="2" s="1"/>
  <c r="M4435" i="2"/>
  <c r="N4435" i="2" s="1" a="1"/>
  <c r="N4435" i="2" s="1"/>
  <c r="M4436" i="2"/>
  <c r="N4436" i="2" s="1" a="1"/>
  <c r="N4436" i="2" s="1"/>
  <c r="M4437" i="2"/>
  <c r="N4437" i="2" s="1" a="1"/>
  <c r="N4437" i="2" s="1"/>
  <c r="M4438" i="2"/>
  <c r="N4438" i="2" s="1" a="1"/>
  <c r="N4438" i="2" s="1"/>
  <c r="M4439" i="2"/>
  <c r="N4439" i="2" s="1" a="1"/>
  <c r="N4439" i="2" s="1"/>
  <c r="M4440" i="2"/>
  <c r="N4440" i="2" s="1" a="1"/>
  <c r="N4440" i="2" s="1"/>
  <c r="M4441" i="2"/>
  <c r="N4441" i="2" s="1" a="1"/>
  <c r="N4441" i="2" s="1"/>
  <c r="M4442" i="2"/>
  <c r="N4442" i="2" s="1" a="1"/>
  <c r="N4442" i="2" s="1"/>
  <c r="M4443" i="2"/>
  <c r="N4443" i="2" s="1" a="1"/>
  <c r="N4443" i="2" s="1"/>
  <c r="M4444" i="2"/>
  <c r="N4444" i="2" s="1" a="1"/>
  <c r="N4444" i="2" s="1"/>
  <c r="M4445" i="2"/>
  <c r="N4445" i="2" s="1" a="1"/>
  <c r="N4445" i="2" s="1"/>
  <c r="M4446" i="2"/>
  <c r="N4446" i="2" s="1" a="1"/>
  <c r="N4446" i="2" s="1"/>
  <c r="M4447" i="2"/>
  <c r="N4447" i="2" s="1" a="1"/>
  <c r="N4447" i="2" s="1"/>
  <c r="M4448" i="2"/>
  <c r="N4448" i="2" s="1" a="1"/>
  <c r="N4448" i="2" s="1"/>
  <c r="M4449" i="2"/>
  <c r="N4449" i="2" s="1" a="1"/>
  <c r="N4449" i="2" s="1"/>
  <c r="M4450" i="2"/>
  <c r="N4450" i="2" s="1" a="1"/>
  <c r="N4450" i="2" s="1"/>
  <c r="M4451" i="2"/>
  <c r="N4451" i="2" s="1" a="1"/>
  <c r="N4451" i="2" s="1"/>
  <c r="M4452" i="2"/>
  <c r="N4452" i="2" s="1" a="1"/>
  <c r="N4452" i="2" s="1"/>
  <c r="M4453" i="2"/>
  <c r="N4453" i="2" s="1" a="1"/>
  <c r="N4453" i="2" s="1"/>
  <c r="M4454" i="2"/>
  <c r="N4454" i="2" s="1" a="1"/>
  <c r="N4454" i="2" s="1"/>
  <c r="M4455" i="2"/>
  <c r="N4455" i="2" s="1" a="1"/>
  <c r="N4455" i="2" s="1"/>
  <c r="M4456" i="2"/>
  <c r="N4456" i="2" s="1" a="1"/>
  <c r="N4456" i="2" s="1"/>
  <c r="M4457" i="2"/>
  <c r="N4457" i="2" s="1" a="1"/>
  <c r="N4457" i="2" s="1"/>
  <c r="M4458" i="2"/>
  <c r="N4458" i="2" s="1" a="1"/>
  <c r="N4458" i="2" s="1"/>
  <c r="M4459" i="2"/>
  <c r="N4459" i="2" s="1" a="1"/>
  <c r="N4459" i="2" s="1"/>
  <c r="M4460" i="2"/>
  <c r="N4460" i="2" s="1" a="1"/>
  <c r="N4460" i="2" s="1"/>
  <c r="M4461" i="2"/>
  <c r="N4461" i="2" s="1" a="1"/>
  <c r="N4461" i="2" s="1"/>
  <c r="M4462" i="2"/>
  <c r="N4462" i="2" s="1" a="1"/>
  <c r="N4462" i="2" s="1"/>
  <c r="M4463" i="2"/>
  <c r="N4463" i="2" s="1" a="1"/>
  <c r="N4463" i="2" s="1"/>
  <c r="M4464" i="2"/>
  <c r="N4464" i="2" s="1" a="1"/>
  <c r="N4464" i="2" s="1"/>
  <c r="M4465" i="2"/>
  <c r="N4465" i="2" s="1" a="1"/>
  <c r="N4465" i="2" s="1"/>
  <c r="M4466" i="2"/>
  <c r="N4466" i="2" s="1" a="1"/>
  <c r="N4466" i="2" s="1"/>
  <c r="M4467" i="2"/>
  <c r="N4467" i="2" s="1" a="1"/>
  <c r="N4467" i="2" s="1"/>
  <c r="M4468" i="2"/>
  <c r="N4468" i="2" s="1" a="1"/>
  <c r="N4468" i="2" s="1"/>
  <c r="M4469" i="2"/>
  <c r="N4469" i="2" s="1" a="1"/>
  <c r="N4469" i="2" s="1"/>
  <c r="M4470" i="2"/>
  <c r="N4470" i="2" s="1" a="1"/>
  <c r="N4470" i="2" s="1"/>
  <c r="M4471" i="2"/>
  <c r="N4471" i="2" s="1" a="1"/>
  <c r="N4471" i="2" s="1"/>
  <c r="M4472" i="2"/>
  <c r="N4472" i="2" s="1" a="1"/>
  <c r="N4472" i="2" s="1"/>
  <c r="M4473" i="2"/>
  <c r="N4473" i="2" s="1" a="1"/>
  <c r="N4473" i="2" s="1"/>
  <c r="M4474" i="2"/>
  <c r="N4474" i="2" s="1" a="1"/>
  <c r="N4474" i="2" s="1"/>
  <c r="M4475" i="2"/>
  <c r="N4475" i="2" s="1" a="1"/>
  <c r="N4475" i="2" s="1"/>
  <c r="M4476" i="2"/>
  <c r="N4476" i="2" s="1" a="1"/>
  <c r="N4476" i="2" s="1"/>
  <c r="M4477" i="2"/>
  <c r="N4477" i="2" s="1" a="1"/>
  <c r="N4477" i="2" s="1"/>
  <c r="M4478" i="2"/>
  <c r="N4478" i="2" s="1" a="1"/>
  <c r="N4478" i="2" s="1"/>
  <c r="M4479" i="2"/>
  <c r="N4479" i="2" s="1" a="1"/>
  <c r="N4479" i="2" s="1"/>
  <c r="M4480" i="2"/>
  <c r="N4480" i="2" s="1" a="1"/>
  <c r="N4480" i="2" s="1"/>
  <c r="M4481" i="2"/>
  <c r="N4481" i="2" s="1" a="1"/>
  <c r="N4481" i="2" s="1"/>
  <c r="M4482" i="2"/>
  <c r="N4482" i="2" s="1" a="1"/>
  <c r="N4482" i="2" s="1"/>
  <c r="M4483" i="2"/>
  <c r="N4483" i="2" s="1" a="1"/>
  <c r="N4483" i="2" s="1"/>
  <c r="M4484" i="2"/>
  <c r="N4484" i="2" s="1" a="1"/>
  <c r="N4484" i="2" s="1"/>
  <c r="M4485" i="2"/>
  <c r="N4485" i="2" s="1" a="1"/>
  <c r="N4485" i="2" s="1"/>
  <c r="M4486" i="2"/>
  <c r="N4486" i="2" s="1" a="1"/>
  <c r="N4486" i="2" s="1"/>
  <c r="M4487" i="2"/>
  <c r="N4487" i="2" s="1" a="1"/>
  <c r="N4487" i="2" s="1"/>
  <c r="M4488" i="2"/>
  <c r="N4488" i="2" s="1" a="1"/>
  <c r="N4488" i="2" s="1"/>
  <c r="M4489" i="2"/>
  <c r="N4489" i="2" s="1" a="1"/>
  <c r="N4489" i="2" s="1"/>
  <c r="M4490" i="2"/>
  <c r="N4490" i="2" s="1" a="1"/>
  <c r="N4490" i="2" s="1"/>
  <c r="M4491" i="2"/>
  <c r="N4491" i="2" s="1" a="1"/>
  <c r="N4491" i="2" s="1"/>
  <c r="M4492" i="2"/>
  <c r="N4492" i="2" s="1" a="1"/>
  <c r="N4492" i="2" s="1"/>
  <c r="M4493" i="2"/>
  <c r="N4493" i="2" s="1" a="1"/>
  <c r="N4493" i="2" s="1"/>
  <c r="M4494" i="2"/>
  <c r="N4494" i="2" s="1" a="1"/>
  <c r="N4494" i="2" s="1"/>
  <c r="M4495" i="2"/>
  <c r="N4495" i="2" s="1" a="1"/>
  <c r="N4495" i="2" s="1"/>
  <c r="M4496" i="2"/>
  <c r="N4496" i="2" s="1" a="1"/>
  <c r="N4496" i="2" s="1"/>
  <c r="M4497" i="2"/>
  <c r="N4497" i="2" s="1" a="1"/>
  <c r="N4497" i="2" s="1"/>
  <c r="M4498" i="2"/>
  <c r="N4498" i="2" s="1" a="1"/>
  <c r="N4498" i="2" s="1"/>
  <c r="M4499" i="2"/>
  <c r="N4499" i="2" s="1" a="1"/>
  <c r="N4499" i="2" s="1"/>
  <c r="M4500" i="2"/>
  <c r="N4500" i="2" s="1" a="1"/>
  <c r="N4500" i="2" s="1"/>
  <c r="M4501" i="2"/>
  <c r="N4501" i="2" s="1" a="1"/>
  <c r="N4501" i="2" s="1"/>
  <c r="M4502" i="2"/>
  <c r="N4502" i="2" s="1" a="1"/>
  <c r="N4502" i="2" s="1"/>
  <c r="M4503" i="2"/>
  <c r="N4503" i="2" s="1" a="1"/>
  <c r="N4503" i="2" s="1"/>
  <c r="M4504" i="2"/>
  <c r="N4504" i="2" s="1" a="1"/>
  <c r="N4504" i="2" s="1"/>
  <c r="M4505" i="2"/>
  <c r="N4505" i="2" s="1" a="1"/>
  <c r="N4505" i="2" s="1"/>
  <c r="M4506" i="2"/>
  <c r="N4506" i="2" s="1" a="1"/>
  <c r="N4506" i="2" s="1"/>
  <c r="M4507" i="2"/>
  <c r="N4507" i="2" s="1" a="1"/>
  <c r="N4507" i="2" s="1"/>
  <c r="M4508" i="2"/>
  <c r="N4508" i="2" s="1" a="1"/>
  <c r="N4508" i="2" s="1"/>
  <c r="M4509" i="2"/>
  <c r="N4509" i="2" s="1" a="1"/>
  <c r="N4509" i="2" s="1"/>
  <c r="M4510" i="2"/>
  <c r="N4510" i="2" s="1" a="1"/>
  <c r="N4510" i="2" s="1"/>
  <c r="M4511" i="2"/>
  <c r="N4511" i="2" s="1" a="1"/>
  <c r="N4511" i="2" s="1"/>
  <c r="M4512" i="2"/>
  <c r="N4512" i="2" s="1" a="1"/>
  <c r="N4512" i="2" s="1"/>
  <c r="M4513" i="2"/>
  <c r="N4513" i="2" s="1" a="1"/>
  <c r="N4513" i="2" s="1"/>
  <c r="M4514" i="2"/>
  <c r="N4514" i="2" s="1" a="1"/>
  <c r="N4514" i="2" s="1"/>
  <c r="M4515" i="2"/>
  <c r="N4515" i="2" s="1" a="1"/>
  <c r="N4515" i="2" s="1"/>
  <c r="M4516" i="2"/>
  <c r="N4516" i="2" s="1" a="1"/>
  <c r="N4516" i="2" s="1"/>
  <c r="M4517" i="2"/>
  <c r="N4517" i="2" s="1" a="1"/>
  <c r="N4517" i="2" s="1"/>
  <c r="M4518" i="2"/>
  <c r="N4518" i="2" s="1" a="1"/>
  <c r="N4518" i="2" s="1"/>
  <c r="M4519" i="2"/>
  <c r="N4519" i="2" s="1" a="1"/>
  <c r="N4519" i="2" s="1"/>
  <c r="M4520" i="2"/>
  <c r="N4520" i="2" s="1" a="1"/>
  <c r="N4520" i="2" s="1"/>
  <c r="M4521" i="2"/>
  <c r="N4521" i="2" s="1" a="1"/>
  <c r="N4521" i="2" s="1"/>
  <c r="M4522" i="2"/>
  <c r="N4522" i="2" s="1" a="1"/>
  <c r="N4522" i="2" s="1"/>
  <c r="M4523" i="2"/>
  <c r="N4523" i="2" s="1" a="1"/>
  <c r="N4523" i="2" s="1"/>
  <c r="M4524" i="2"/>
  <c r="N4524" i="2" s="1" a="1"/>
  <c r="N4524" i="2" s="1"/>
  <c r="M4525" i="2"/>
  <c r="N4525" i="2" s="1" a="1"/>
  <c r="N4525" i="2" s="1"/>
  <c r="M4526" i="2"/>
  <c r="N4526" i="2" s="1" a="1"/>
  <c r="N4526" i="2" s="1"/>
  <c r="M4527" i="2"/>
  <c r="N4527" i="2" s="1" a="1"/>
  <c r="N4527" i="2" s="1"/>
  <c r="M4528" i="2"/>
  <c r="N4528" i="2" s="1" a="1"/>
  <c r="N4528" i="2" s="1"/>
  <c r="M4529" i="2"/>
  <c r="N4529" i="2" s="1" a="1"/>
  <c r="N4529" i="2" s="1"/>
  <c r="M4530" i="2"/>
  <c r="N4530" i="2" s="1" a="1"/>
  <c r="N4530" i="2" s="1"/>
  <c r="M4531" i="2"/>
  <c r="N4531" i="2" s="1" a="1"/>
  <c r="N4531" i="2" s="1"/>
  <c r="M4532" i="2"/>
  <c r="N4532" i="2" s="1" a="1"/>
  <c r="N4532" i="2" s="1"/>
  <c r="M4533" i="2"/>
  <c r="N4533" i="2" s="1" a="1"/>
  <c r="N4533" i="2" s="1"/>
  <c r="M4534" i="2"/>
  <c r="N4534" i="2" s="1" a="1"/>
  <c r="N4534" i="2" s="1"/>
  <c r="M4535" i="2"/>
  <c r="N4535" i="2" s="1" a="1"/>
  <c r="N4535" i="2" s="1"/>
  <c r="M4536" i="2"/>
  <c r="N4536" i="2" s="1" a="1"/>
  <c r="N4536" i="2" s="1"/>
  <c r="M4537" i="2"/>
  <c r="N4537" i="2" s="1" a="1"/>
  <c r="N4537" i="2" s="1"/>
  <c r="M4538" i="2"/>
  <c r="N4538" i="2" s="1" a="1"/>
  <c r="N4538" i="2" s="1"/>
  <c r="M4539" i="2"/>
  <c r="N4539" i="2" s="1" a="1"/>
  <c r="N4539" i="2" s="1"/>
  <c r="M4540" i="2"/>
  <c r="N4540" i="2" s="1" a="1"/>
  <c r="N4540" i="2" s="1"/>
  <c r="M4541" i="2"/>
  <c r="N4541" i="2" s="1" a="1"/>
  <c r="N4541" i="2" s="1"/>
  <c r="M4542" i="2"/>
  <c r="N4542" i="2" s="1" a="1"/>
  <c r="N4542" i="2" s="1"/>
  <c r="M4543" i="2"/>
  <c r="N4543" i="2" s="1" a="1"/>
  <c r="N4543" i="2" s="1"/>
  <c r="M4544" i="2"/>
  <c r="N4544" i="2" s="1" a="1"/>
  <c r="N4544" i="2" s="1"/>
  <c r="M4545" i="2"/>
  <c r="N4545" i="2" s="1" a="1"/>
  <c r="N4545" i="2" s="1"/>
  <c r="M4546" i="2"/>
  <c r="N4546" i="2" s="1" a="1"/>
  <c r="N4546" i="2" s="1"/>
  <c r="M4547" i="2"/>
  <c r="N4547" i="2" s="1" a="1"/>
  <c r="N4547" i="2" s="1"/>
  <c r="M4548" i="2"/>
  <c r="N4548" i="2" s="1" a="1"/>
  <c r="N4548" i="2" s="1"/>
  <c r="M4549" i="2"/>
  <c r="N4549" i="2" s="1" a="1"/>
  <c r="N4549" i="2" s="1"/>
  <c r="M4550" i="2"/>
  <c r="N4550" i="2" s="1" a="1"/>
  <c r="N4550" i="2" s="1"/>
  <c r="M4551" i="2"/>
  <c r="N4551" i="2" s="1" a="1"/>
  <c r="N4551" i="2" s="1"/>
  <c r="M4552" i="2"/>
  <c r="N4552" i="2" s="1" a="1"/>
  <c r="N4552" i="2" s="1"/>
  <c r="M4553" i="2"/>
  <c r="N4553" i="2" s="1" a="1"/>
  <c r="N4553" i="2" s="1"/>
  <c r="M4554" i="2"/>
  <c r="N4554" i="2" s="1" a="1"/>
  <c r="N4554" i="2" s="1"/>
  <c r="M4555" i="2"/>
  <c r="N4555" i="2" s="1" a="1"/>
  <c r="N4555" i="2" s="1"/>
  <c r="M4556" i="2"/>
  <c r="N4556" i="2" s="1" a="1"/>
  <c r="N4556" i="2" s="1"/>
  <c r="M4557" i="2"/>
  <c r="N4557" i="2" s="1" a="1"/>
  <c r="N4557" i="2" s="1"/>
  <c r="M4558" i="2"/>
  <c r="N4558" i="2" s="1" a="1"/>
  <c r="N4558" i="2" s="1"/>
  <c r="M4559" i="2"/>
  <c r="N4559" i="2" s="1" a="1"/>
  <c r="N4559" i="2" s="1"/>
  <c r="M4560" i="2"/>
  <c r="N4560" i="2" s="1" a="1"/>
  <c r="N4560" i="2" s="1"/>
  <c r="M4561" i="2"/>
  <c r="N4561" i="2" s="1" a="1"/>
  <c r="N4561" i="2" s="1"/>
  <c r="M4562" i="2"/>
  <c r="N4562" i="2" s="1" a="1"/>
  <c r="N4562" i="2" s="1"/>
  <c r="M4563" i="2"/>
  <c r="N4563" i="2" s="1" a="1"/>
  <c r="N4563" i="2" s="1"/>
  <c r="M4564" i="2"/>
  <c r="N4564" i="2" s="1" a="1"/>
  <c r="N4564" i="2" s="1"/>
  <c r="M4565" i="2"/>
  <c r="N4565" i="2" s="1" a="1"/>
  <c r="N4565" i="2" s="1"/>
  <c r="M4566" i="2"/>
  <c r="N4566" i="2" s="1" a="1"/>
  <c r="N4566" i="2" s="1"/>
  <c r="M4567" i="2"/>
  <c r="N4567" i="2" s="1" a="1"/>
  <c r="N4567" i="2" s="1"/>
  <c r="M4568" i="2"/>
  <c r="N4568" i="2" s="1" a="1"/>
  <c r="N4568" i="2" s="1"/>
  <c r="M4569" i="2"/>
  <c r="N4569" i="2" s="1" a="1"/>
  <c r="N4569" i="2" s="1"/>
  <c r="M4570" i="2"/>
  <c r="N4570" i="2" s="1" a="1"/>
  <c r="N4570" i="2" s="1"/>
  <c r="M4571" i="2"/>
  <c r="N4571" i="2" s="1" a="1"/>
  <c r="N4571" i="2" s="1"/>
  <c r="M4572" i="2"/>
  <c r="N4572" i="2" s="1" a="1"/>
  <c r="N4572" i="2" s="1"/>
  <c r="M4573" i="2"/>
  <c r="N4573" i="2" s="1" a="1"/>
  <c r="N4573" i="2" s="1"/>
  <c r="M4574" i="2"/>
  <c r="N4574" i="2" s="1" a="1"/>
  <c r="N4574" i="2" s="1"/>
  <c r="M4575" i="2"/>
  <c r="N4575" i="2" s="1" a="1"/>
  <c r="N4575" i="2" s="1"/>
  <c r="M4576" i="2"/>
  <c r="N4576" i="2" s="1" a="1"/>
  <c r="N4576" i="2" s="1"/>
  <c r="M4577" i="2"/>
  <c r="N4577" i="2" s="1" a="1"/>
  <c r="N4577" i="2" s="1"/>
  <c r="M4578" i="2"/>
  <c r="N4578" i="2" s="1" a="1"/>
  <c r="N4578" i="2" s="1"/>
  <c r="M4579" i="2"/>
  <c r="N4579" i="2" s="1" a="1"/>
  <c r="N4579" i="2" s="1"/>
  <c r="M4580" i="2"/>
  <c r="N4580" i="2" s="1" a="1"/>
  <c r="N4580" i="2" s="1"/>
  <c r="M4581" i="2"/>
  <c r="N4581" i="2" s="1" a="1"/>
  <c r="N4581" i="2" s="1"/>
  <c r="M4582" i="2"/>
  <c r="N4582" i="2" s="1" a="1"/>
  <c r="N4582" i="2" s="1"/>
  <c r="M4583" i="2"/>
  <c r="N4583" i="2" s="1" a="1"/>
  <c r="N4583" i="2" s="1"/>
  <c r="M4584" i="2"/>
  <c r="N4584" i="2" s="1" a="1"/>
  <c r="N4584" i="2" s="1"/>
  <c r="M4585" i="2"/>
  <c r="N4585" i="2" s="1" a="1"/>
  <c r="N4585" i="2" s="1"/>
  <c r="M4586" i="2"/>
  <c r="N4586" i="2" s="1" a="1"/>
  <c r="N4586" i="2" s="1"/>
  <c r="M4587" i="2"/>
  <c r="N4587" i="2" s="1" a="1"/>
  <c r="N4587" i="2" s="1"/>
  <c r="M4588" i="2"/>
  <c r="N4588" i="2" s="1" a="1"/>
  <c r="N4588" i="2" s="1"/>
  <c r="M4589" i="2"/>
  <c r="N4589" i="2" s="1" a="1"/>
  <c r="N4589" i="2" s="1"/>
  <c r="M4590" i="2"/>
  <c r="N4590" i="2" s="1" a="1"/>
  <c r="N4590" i="2" s="1"/>
  <c r="M4591" i="2"/>
  <c r="N4591" i="2" s="1" a="1"/>
  <c r="N4591" i="2" s="1"/>
  <c r="M4592" i="2"/>
  <c r="N4592" i="2" s="1" a="1"/>
  <c r="N4592" i="2" s="1"/>
  <c r="M4593" i="2"/>
  <c r="N4593" i="2" s="1" a="1"/>
  <c r="N4593" i="2" s="1"/>
  <c r="M4594" i="2"/>
  <c r="N4594" i="2" s="1" a="1"/>
  <c r="N4594" i="2" s="1"/>
  <c r="M4595" i="2"/>
  <c r="N4595" i="2" s="1" a="1"/>
  <c r="N4595" i="2" s="1"/>
  <c r="M4596" i="2"/>
  <c r="N4596" i="2" s="1" a="1"/>
  <c r="N4596" i="2" s="1"/>
  <c r="M4597" i="2"/>
  <c r="N4597" i="2" s="1" a="1"/>
  <c r="N4597" i="2" s="1"/>
  <c r="M4598" i="2"/>
  <c r="N4598" i="2" s="1" a="1"/>
  <c r="N4598" i="2" s="1"/>
  <c r="M4599" i="2"/>
  <c r="N4599" i="2" s="1" a="1"/>
  <c r="N4599" i="2" s="1"/>
  <c r="M4600" i="2"/>
  <c r="N4600" i="2" s="1" a="1"/>
  <c r="N4600" i="2" s="1"/>
  <c r="M4601" i="2"/>
  <c r="N4601" i="2" s="1" a="1"/>
  <c r="N4601" i="2" s="1"/>
  <c r="M4602" i="2"/>
  <c r="N4602" i="2" s="1" a="1"/>
  <c r="N4602" i="2" s="1"/>
  <c r="M4603" i="2"/>
  <c r="N4603" i="2" s="1" a="1"/>
  <c r="N4603" i="2" s="1"/>
  <c r="M4604" i="2"/>
  <c r="N4604" i="2" s="1" a="1"/>
  <c r="N4604" i="2" s="1"/>
  <c r="M4605" i="2"/>
  <c r="N4605" i="2" s="1" a="1"/>
  <c r="N4605" i="2" s="1"/>
  <c r="M4606" i="2"/>
  <c r="N4606" i="2" s="1" a="1"/>
  <c r="N4606" i="2" s="1"/>
  <c r="M4607" i="2"/>
  <c r="N4607" i="2" s="1" a="1"/>
  <c r="N4607" i="2" s="1"/>
  <c r="M4608" i="2"/>
  <c r="N4608" i="2" s="1" a="1"/>
  <c r="N4608" i="2" s="1"/>
  <c r="M4609" i="2"/>
  <c r="N4609" i="2" s="1" a="1"/>
  <c r="N4609" i="2" s="1"/>
  <c r="M4610" i="2"/>
  <c r="N4610" i="2" s="1" a="1"/>
  <c r="N4610" i="2" s="1"/>
  <c r="M4611" i="2"/>
  <c r="N4611" i="2" s="1" a="1"/>
  <c r="N4611" i="2" s="1"/>
  <c r="M4612" i="2"/>
  <c r="N4612" i="2" s="1" a="1"/>
  <c r="N4612" i="2" s="1"/>
  <c r="M4613" i="2"/>
  <c r="N4613" i="2" s="1" a="1"/>
  <c r="N4613" i="2" s="1"/>
  <c r="M4614" i="2"/>
  <c r="N4614" i="2" s="1" a="1"/>
  <c r="N4614" i="2" s="1"/>
  <c r="M4615" i="2"/>
  <c r="N4615" i="2" s="1" a="1"/>
  <c r="N4615" i="2" s="1"/>
  <c r="M4616" i="2"/>
  <c r="N4616" i="2" s="1" a="1"/>
  <c r="N4616" i="2" s="1"/>
  <c r="M4617" i="2"/>
  <c r="N4617" i="2" s="1" a="1"/>
  <c r="N4617" i="2" s="1"/>
  <c r="M4618" i="2"/>
  <c r="N4618" i="2" s="1" a="1"/>
  <c r="N4618" i="2" s="1"/>
  <c r="M4619" i="2"/>
  <c r="N4619" i="2" s="1" a="1"/>
  <c r="N4619" i="2" s="1"/>
  <c r="M4620" i="2"/>
  <c r="N4620" i="2" s="1" a="1"/>
  <c r="N4620" i="2" s="1"/>
  <c r="M4621" i="2"/>
  <c r="N4621" i="2" s="1" a="1"/>
  <c r="N4621" i="2" s="1"/>
  <c r="M4622" i="2"/>
  <c r="N4622" i="2" s="1" a="1"/>
  <c r="N4622" i="2" s="1"/>
  <c r="M4623" i="2"/>
  <c r="N4623" i="2" s="1" a="1"/>
  <c r="N4623" i="2" s="1"/>
  <c r="M4624" i="2"/>
  <c r="N4624" i="2" s="1" a="1"/>
  <c r="N4624" i="2" s="1"/>
  <c r="M4625" i="2"/>
  <c r="N4625" i="2" s="1" a="1"/>
  <c r="N4625" i="2" s="1"/>
  <c r="M4626" i="2"/>
  <c r="N4626" i="2" s="1" a="1"/>
  <c r="N4626" i="2" s="1"/>
  <c r="M4627" i="2"/>
  <c r="N4627" i="2" s="1" a="1"/>
  <c r="N4627" i="2" s="1"/>
  <c r="M4628" i="2"/>
  <c r="N4628" i="2" s="1" a="1"/>
  <c r="N4628" i="2" s="1"/>
  <c r="M4629" i="2"/>
  <c r="N4629" i="2" s="1" a="1"/>
  <c r="N4629" i="2" s="1"/>
  <c r="M4630" i="2"/>
  <c r="N4630" i="2" s="1" a="1"/>
  <c r="N4630" i="2" s="1"/>
  <c r="M4631" i="2"/>
  <c r="N4631" i="2" s="1" a="1"/>
  <c r="N4631" i="2" s="1"/>
  <c r="M4632" i="2"/>
  <c r="N4632" i="2" s="1" a="1"/>
  <c r="N4632" i="2" s="1"/>
  <c r="M4633" i="2"/>
  <c r="N4633" i="2" s="1" a="1"/>
  <c r="N4633" i="2" s="1"/>
  <c r="M4634" i="2"/>
  <c r="N4634" i="2" s="1" a="1"/>
  <c r="N4634" i="2" s="1"/>
  <c r="M4635" i="2"/>
  <c r="N4635" i="2" s="1" a="1"/>
  <c r="N4635" i="2" s="1"/>
  <c r="M4636" i="2"/>
  <c r="N4636" i="2" s="1" a="1"/>
  <c r="N4636" i="2" s="1"/>
  <c r="M4637" i="2"/>
  <c r="N4637" i="2" s="1" a="1"/>
  <c r="N4637" i="2" s="1"/>
  <c r="M4638" i="2"/>
  <c r="N4638" i="2" s="1" a="1"/>
  <c r="N4638" i="2" s="1"/>
  <c r="M4639" i="2"/>
  <c r="N4639" i="2" s="1" a="1"/>
  <c r="N4639" i="2" s="1"/>
  <c r="M4640" i="2"/>
  <c r="N4640" i="2" s="1" a="1"/>
  <c r="N4640" i="2" s="1"/>
  <c r="M4641" i="2"/>
  <c r="N4641" i="2" s="1" a="1"/>
  <c r="N4641" i="2" s="1"/>
  <c r="M4642" i="2"/>
  <c r="N4642" i="2" s="1" a="1"/>
  <c r="N4642" i="2" s="1"/>
  <c r="M4643" i="2"/>
  <c r="N4643" i="2" s="1" a="1"/>
  <c r="N4643" i="2" s="1"/>
  <c r="M4644" i="2"/>
  <c r="N4644" i="2" s="1" a="1"/>
  <c r="N4644" i="2" s="1"/>
  <c r="M4645" i="2"/>
  <c r="N4645" i="2" s="1" a="1"/>
  <c r="N4645" i="2" s="1"/>
  <c r="M4646" i="2"/>
  <c r="N4646" i="2" s="1" a="1"/>
  <c r="N4646" i="2" s="1"/>
  <c r="M4647" i="2"/>
  <c r="N4647" i="2" s="1" a="1"/>
  <c r="N4647" i="2" s="1"/>
  <c r="M4648" i="2"/>
  <c r="N4648" i="2" s="1" a="1"/>
  <c r="N4648" i="2" s="1"/>
  <c r="M4649" i="2"/>
  <c r="N4649" i="2" s="1" a="1"/>
  <c r="N4649" i="2" s="1"/>
  <c r="M4650" i="2"/>
  <c r="N4650" i="2" s="1" a="1"/>
  <c r="N4650" i="2" s="1"/>
  <c r="M4651" i="2"/>
  <c r="N4651" i="2" s="1" a="1"/>
  <c r="N4651" i="2" s="1"/>
  <c r="M4652" i="2"/>
  <c r="N4652" i="2" s="1" a="1"/>
  <c r="N4652" i="2" s="1"/>
  <c r="M4653" i="2"/>
  <c r="N4653" i="2" s="1" a="1"/>
  <c r="N4653" i="2" s="1"/>
  <c r="M4654" i="2"/>
  <c r="N4654" i="2" s="1" a="1"/>
  <c r="N4654" i="2" s="1"/>
  <c r="M4655" i="2"/>
  <c r="N4655" i="2" s="1" a="1"/>
  <c r="N4655" i="2" s="1"/>
  <c r="M4656" i="2"/>
  <c r="N4656" i="2" s="1" a="1"/>
  <c r="N4656" i="2" s="1"/>
  <c r="M4657" i="2"/>
  <c r="N4657" i="2" s="1" a="1"/>
  <c r="N4657" i="2" s="1"/>
  <c r="M4658" i="2"/>
  <c r="N4658" i="2" s="1" a="1"/>
  <c r="N4658" i="2" s="1"/>
  <c r="M4659" i="2"/>
  <c r="N4659" i="2" s="1" a="1"/>
  <c r="N4659" i="2" s="1"/>
  <c r="M4660" i="2"/>
  <c r="N4660" i="2" s="1" a="1"/>
  <c r="N4660" i="2" s="1"/>
  <c r="M4661" i="2"/>
  <c r="N4661" i="2" s="1" a="1"/>
  <c r="N4661" i="2" s="1"/>
  <c r="M4662" i="2"/>
  <c r="N4662" i="2" s="1" a="1"/>
  <c r="N4662" i="2" s="1"/>
  <c r="M4663" i="2"/>
  <c r="N4663" i="2" s="1" a="1"/>
  <c r="N4663" i="2" s="1"/>
  <c r="M4664" i="2"/>
  <c r="N4664" i="2" s="1" a="1"/>
  <c r="N4664" i="2" s="1"/>
  <c r="M4665" i="2"/>
  <c r="N4665" i="2" s="1" a="1"/>
  <c r="N4665" i="2" s="1"/>
  <c r="M4666" i="2"/>
  <c r="N4666" i="2" s="1" a="1"/>
  <c r="N4666" i="2" s="1"/>
  <c r="M4667" i="2"/>
  <c r="N4667" i="2" s="1" a="1"/>
  <c r="N4667" i="2" s="1"/>
  <c r="M4668" i="2"/>
  <c r="N4668" i="2" s="1" a="1"/>
  <c r="N4668" i="2" s="1"/>
  <c r="M4669" i="2"/>
  <c r="N4669" i="2" s="1" a="1"/>
  <c r="N4669" i="2" s="1"/>
  <c r="M4670" i="2"/>
  <c r="N4670" i="2" s="1" a="1"/>
  <c r="N4670" i="2" s="1"/>
  <c r="M4671" i="2"/>
  <c r="N4671" i="2" s="1" a="1"/>
  <c r="N4671" i="2" s="1"/>
  <c r="M4672" i="2"/>
  <c r="N4672" i="2" s="1" a="1"/>
  <c r="N4672" i="2" s="1"/>
  <c r="M4673" i="2"/>
  <c r="N4673" i="2" s="1" a="1"/>
  <c r="N4673" i="2" s="1"/>
  <c r="M4674" i="2"/>
  <c r="N4674" i="2" s="1" a="1"/>
  <c r="N4674" i="2" s="1"/>
  <c r="M4675" i="2"/>
  <c r="N4675" i="2" s="1" a="1"/>
  <c r="N4675" i="2" s="1"/>
  <c r="M4676" i="2"/>
  <c r="N4676" i="2" s="1" a="1"/>
  <c r="N4676" i="2" s="1"/>
  <c r="M4677" i="2"/>
  <c r="N4677" i="2" s="1" a="1"/>
  <c r="N4677" i="2" s="1"/>
  <c r="M4678" i="2"/>
  <c r="N4678" i="2" s="1" a="1"/>
  <c r="N4678" i="2" s="1"/>
  <c r="M4679" i="2"/>
  <c r="N4679" i="2" s="1" a="1"/>
  <c r="N4679" i="2" s="1"/>
  <c r="M4680" i="2"/>
  <c r="N4680" i="2" s="1" a="1"/>
  <c r="N4680" i="2" s="1"/>
  <c r="M4681" i="2"/>
  <c r="N4681" i="2" s="1" a="1"/>
  <c r="N4681" i="2" s="1"/>
  <c r="M4682" i="2"/>
  <c r="N4682" i="2" s="1" a="1"/>
  <c r="N4682" i="2" s="1"/>
  <c r="M4683" i="2"/>
  <c r="N4683" i="2" s="1" a="1"/>
  <c r="N4683" i="2" s="1"/>
  <c r="M4684" i="2"/>
  <c r="N4684" i="2" s="1" a="1"/>
  <c r="N4684" i="2" s="1"/>
  <c r="M4685" i="2"/>
  <c r="N4685" i="2" s="1" a="1"/>
  <c r="N4685" i="2" s="1"/>
  <c r="M4686" i="2"/>
  <c r="N4686" i="2" s="1" a="1"/>
  <c r="N4686" i="2" s="1"/>
  <c r="M4687" i="2"/>
  <c r="N4687" i="2" s="1" a="1"/>
  <c r="N4687" i="2" s="1"/>
  <c r="M4688" i="2"/>
  <c r="N4688" i="2" s="1" a="1"/>
  <c r="N4688" i="2" s="1"/>
  <c r="M4689" i="2"/>
  <c r="N4689" i="2" s="1" a="1"/>
  <c r="N4689" i="2" s="1"/>
  <c r="M4690" i="2"/>
  <c r="N4690" i="2" s="1" a="1"/>
  <c r="N4690" i="2" s="1"/>
  <c r="M4691" i="2"/>
  <c r="N4691" i="2" s="1" a="1"/>
  <c r="N4691" i="2" s="1"/>
  <c r="M4692" i="2"/>
  <c r="N4692" i="2" s="1" a="1"/>
  <c r="N4692" i="2" s="1"/>
  <c r="M4693" i="2"/>
  <c r="N4693" i="2" s="1" a="1"/>
  <c r="N4693" i="2" s="1"/>
  <c r="M4694" i="2"/>
  <c r="N4694" i="2" s="1" a="1"/>
  <c r="N4694" i="2" s="1"/>
  <c r="M4695" i="2"/>
  <c r="N4695" i="2" s="1" a="1"/>
  <c r="N4695" i="2" s="1"/>
  <c r="M4696" i="2"/>
  <c r="N4696" i="2" s="1" a="1"/>
  <c r="N4696" i="2" s="1"/>
  <c r="M4697" i="2"/>
  <c r="N4697" i="2" s="1" a="1"/>
  <c r="N4697" i="2" s="1"/>
  <c r="M4698" i="2"/>
  <c r="N4698" i="2" s="1" a="1"/>
  <c r="N4698" i="2" s="1"/>
  <c r="M4699" i="2"/>
  <c r="N4699" i="2" s="1" a="1"/>
  <c r="N4699" i="2" s="1"/>
  <c r="M4700" i="2"/>
  <c r="N4700" i="2" s="1" a="1"/>
  <c r="N4700" i="2" s="1"/>
  <c r="M4701" i="2"/>
  <c r="N4701" i="2" s="1" a="1"/>
  <c r="N4701" i="2" s="1"/>
  <c r="M4702" i="2"/>
  <c r="N4702" i="2" s="1" a="1"/>
  <c r="N4702" i="2" s="1"/>
  <c r="M4703" i="2"/>
  <c r="N4703" i="2" s="1" a="1"/>
  <c r="N4703" i="2" s="1"/>
  <c r="M4704" i="2"/>
  <c r="N4704" i="2" s="1" a="1"/>
  <c r="N4704" i="2" s="1"/>
  <c r="M4705" i="2"/>
  <c r="N4705" i="2" s="1" a="1"/>
  <c r="N4705" i="2" s="1"/>
  <c r="M4706" i="2"/>
  <c r="N4706" i="2" s="1" a="1"/>
  <c r="N4706" i="2" s="1"/>
  <c r="M4707" i="2"/>
  <c r="N4707" i="2" s="1" a="1"/>
  <c r="N4707" i="2" s="1"/>
  <c r="M4708" i="2"/>
  <c r="N4708" i="2" s="1" a="1"/>
  <c r="N4708" i="2" s="1"/>
  <c r="M4709" i="2"/>
  <c r="N4709" i="2" s="1" a="1"/>
  <c r="N4709" i="2" s="1"/>
  <c r="M4710" i="2"/>
  <c r="N4710" i="2" s="1" a="1"/>
  <c r="N4710" i="2" s="1"/>
  <c r="M4711" i="2"/>
  <c r="N4711" i="2" s="1" a="1"/>
  <c r="N4711" i="2" s="1"/>
  <c r="M4712" i="2"/>
  <c r="N4712" i="2" s="1" a="1"/>
  <c r="N4712" i="2" s="1"/>
  <c r="M4713" i="2"/>
  <c r="N4713" i="2" s="1" a="1"/>
  <c r="N4713" i="2" s="1"/>
  <c r="M4714" i="2"/>
  <c r="N4714" i="2" s="1" a="1"/>
  <c r="N4714" i="2" s="1"/>
  <c r="M4715" i="2"/>
  <c r="N4715" i="2" s="1" a="1"/>
  <c r="N4715" i="2" s="1"/>
  <c r="M4716" i="2"/>
  <c r="N4716" i="2" s="1" a="1"/>
  <c r="N4716" i="2" s="1"/>
  <c r="M4717" i="2"/>
  <c r="N4717" i="2" s="1" a="1"/>
  <c r="N4717" i="2" s="1"/>
  <c r="M4718" i="2"/>
  <c r="N4718" i="2" s="1" a="1"/>
  <c r="N4718" i="2" s="1"/>
  <c r="M4719" i="2"/>
  <c r="N4719" i="2" s="1" a="1"/>
  <c r="N4719" i="2" s="1"/>
  <c r="M4720" i="2"/>
  <c r="N4720" i="2" s="1" a="1"/>
  <c r="N4720" i="2" s="1"/>
  <c r="M4721" i="2"/>
  <c r="N4721" i="2" s="1" a="1"/>
  <c r="N4721" i="2" s="1"/>
  <c r="M4722" i="2"/>
  <c r="N4722" i="2" s="1" a="1"/>
  <c r="N4722" i="2" s="1"/>
  <c r="M4723" i="2"/>
  <c r="N4723" i="2" s="1" a="1"/>
  <c r="N4723" i="2" s="1"/>
  <c r="M4724" i="2"/>
  <c r="N4724" i="2" s="1" a="1"/>
  <c r="N4724" i="2" s="1"/>
  <c r="M4725" i="2"/>
  <c r="N4725" i="2" s="1" a="1"/>
  <c r="N4725" i="2" s="1"/>
  <c r="M4726" i="2"/>
  <c r="N4726" i="2" s="1" a="1"/>
  <c r="N4726" i="2" s="1"/>
  <c r="M4727" i="2"/>
  <c r="N4727" i="2" s="1" a="1"/>
  <c r="N4727" i="2" s="1"/>
  <c r="M4728" i="2"/>
  <c r="N4728" i="2" s="1" a="1"/>
  <c r="N4728" i="2" s="1"/>
  <c r="M4729" i="2"/>
  <c r="N4729" i="2" s="1" a="1"/>
  <c r="N4729" i="2" s="1"/>
  <c r="M4730" i="2"/>
  <c r="N4730" i="2" s="1" a="1"/>
  <c r="N4730" i="2" s="1"/>
  <c r="M4731" i="2"/>
  <c r="N4731" i="2" s="1" a="1"/>
  <c r="N4731" i="2" s="1"/>
  <c r="M4732" i="2"/>
  <c r="N4732" i="2" s="1" a="1"/>
  <c r="N4732" i="2" s="1"/>
  <c r="M4733" i="2"/>
  <c r="N4733" i="2" s="1" a="1"/>
  <c r="N4733" i="2" s="1"/>
  <c r="M4734" i="2"/>
  <c r="N4734" i="2" s="1" a="1"/>
  <c r="N4734" i="2" s="1"/>
  <c r="M4735" i="2"/>
  <c r="N4735" i="2" s="1" a="1"/>
  <c r="N4735" i="2" s="1"/>
  <c r="M4736" i="2"/>
  <c r="N4736" i="2" s="1" a="1"/>
  <c r="N4736" i="2" s="1"/>
  <c r="M4737" i="2"/>
  <c r="N4737" i="2" s="1" a="1"/>
  <c r="N4737" i="2" s="1"/>
  <c r="M4738" i="2"/>
  <c r="N4738" i="2" s="1" a="1"/>
  <c r="N4738" i="2" s="1"/>
  <c r="M4739" i="2"/>
  <c r="N4739" i="2" s="1" a="1"/>
  <c r="N4739" i="2" s="1"/>
  <c r="M4740" i="2"/>
  <c r="N4740" i="2" s="1" a="1"/>
  <c r="N4740" i="2" s="1"/>
  <c r="M4741" i="2"/>
  <c r="N4741" i="2" s="1" a="1"/>
  <c r="N4741" i="2" s="1"/>
  <c r="M4742" i="2"/>
  <c r="N4742" i="2" s="1" a="1"/>
  <c r="N4742" i="2" s="1"/>
  <c r="M4743" i="2"/>
  <c r="N4743" i="2" s="1" a="1"/>
  <c r="N4743" i="2" s="1"/>
  <c r="M4744" i="2"/>
  <c r="N4744" i="2" s="1" a="1"/>
  <c r="N4744" i="2" s="1"/>
  <c r="M4745" i="2"/>
  <c r="N4745" i="2" s="1" a="1"/>
  <c r="N4745" i="2" s="1"/>
  <c r="M4746" i="2"/>
  <c r="N4746" i="2" s="1" a="1"/>
  <c r="N4746" i="2" s="1"/>
  <c r="M4747" i="2"/>
  <c r="N4747" i="2" s="1" a="1"/>
  <c r="N4747" i="2" s="1"/>
  <c r="M4748" i="2"/>
  <c r="N4748" i="2" s="1" a="1"/>
  <c r="N4748" i="2" s="1"/>
  <c r="M4749" i="2"/>
  <c r="N4749" i="2" s="1" a="1"/>
  <c r="N4749" i="2" s="1"/>
  <c r="M4750" i="2"/>
  <c r="N4750" i="2" s="1" a="1"/>
  <c r="N4750" i="2" s="1"/>
  <c r="M4751" i="2"/>
  <c r="N4751" i="2" s="1" a="1"/>
  <c r="N4751" i="2" s="1"/>
  <c r="M4752" i="2"/>
  <c r="N4752" i="2" s="1" a="1"/>
  <c r="N4752" i="2" s="1"/>
  <c r="M4753" i="2"/>
  <c r="N4753" i="2" s="1" a="1"/>
  <c r="N4753" i="2" s="1"/>
  <c r="M4754" i="2"/>
  <c r="N4754" i="2" s="1" a="1"/>
  <c r="N4754" i="2" s="1"/>
  <c r="M4755" i="2"/>
  <c r="N4755" i="2" s="1" a="1"/>
  <c r="N4755" i="2" s="1"/>
  <c r="M4756" i="2"/>
  <c r="N4756" i="2" s="1" a="1"/>
  <c r="N4756" i="2" s="1"/>
  <c r="M4757" i="2"/>
  <c r="N4757" i="2" s="1" a="1"/>
  <c r="N4757" i="2" s="1"/>
  <c r="M4758" i="2"/>
  <c r="N4758" i="2" s="1" a="1"/>
  <c r="N4758" i="2" s="1"/>
  <c r="M4759" i="2"/>
  <c r="N4759" i="2" s="1" a="1"/>
  <c r="N4759" i="2" s="1"/>
  <c r="M4760" i="2"/>
  <c r="N4760" i="2" s="1" a="1"/>
  <c r="N4760" i="2" s="1"/>
  <c r="M4761" i="2"/>
  <c r="N4761" i="2" s="1" a="1"/>
  <c r="N4761" i="2" s="1"/>
  <c r="M4762" i="2"/>
  <c r="N4762" i="2" s="1" a="1"/>
  <c r="N4762" i="2" s="1"/>
  <c r="M4763" i="2"/>
  <c r="N4763" i="2" s="1" a="1"/>
  <c r="N4763" i="2" s="1"/>
  <c r="M4764" i="2"/>
  <c r="N4764" i="2" s="1" a="1"/>
  <c r="N4764" i="2" s="1"/>
  <c r="M4765" i="2"/>
  <c r="N4765" i="2" s="1" a="1"/>
  <c r="N4765" i="2" s="1"/>
  <c r="M4766" i="2"/>
  <c r="N4766" i="2" s="1" a="1"/>
  <c r="N4766" i="2" s="1"/>
  <c r="M4767" i="2"/>
  <c r="N4767" i="2" s="1" a="1"/>
  <c r="N4767" i="2" s="1"/>
  <c r="M4768" i="2"/>
  <c r="N4768" i="2" s="1" a="1"/>
  <c r="N4768" i="2" s="1"/>
  <c r="M4769" i="2"/>
  <c r="N4769" i="2" s="1" a="1"/>
  <c r="N4769" i="2" s="1"/>
  <c r="M4770" i="2"/>
  <c r="N4770" i="2" s="1" a="1"/>
  <c r="N4770" i="2" s="1"/>
  <c r="M4771" i="2"/>
  <c r="N4771" i="2" s="1" a="1"/>
  <c r="N4771" i="2" s="1"/>
  <c r="M4772" i="2"/>
  <c r="N4772" i="2" s="1" a="1"/>
  <c r="N4772" i="2" s="1"/>
  <c r="M4773" i="2"/>
  <c r="N4773" i="2" s="1" a="1"/>
  <c r="N4773" i="2" s="1"/>
  <c r="M4774" i="2"/>
  <c r="N4774" i="2" s="1" a="1"/>
  <c r="N4774" i="2" s="1"/>
  <c r="M4775" i="2"/>
  <c r="N4775" i="2" s="1" a="1"/>
  <c r="N4775" i="2" s="1"/>
  <c r="M4776" i="2"/>
  <c r="N4776" i="2" s="1" a="1"/>
  <c r="N4776" i="2" s="1"/>
  <c r="M4777" i="2"/>
  <c r="N4777" i="2" s="1" a="1"/>
  <c r="N4777" i="2" s="1"/>
  <c r="M4778" i="2"/>
  <c r="N4778" i="2" s="1" a="1"/>
  <c r="N4778" i="2" s="1"/>
  <c r="M4779" i="2"/>
  <c r="N4779" i="2" s="1" a="1"/>
  <c r="N4779" i="2" s="1"/>
  <c r="M4780" i="2"/>
  <c r="N4780" i="2" s="1" a="1"/>
  <c r="N4780" i="2" s="1"/>
  <c r="M4781" i="2"/>
  <c r="N4781" i="2" s="1" a="1"/>
  <c r="N4781" i="2" s="1"/>
  <c r="M4782" i="2"/>
  <c r="N4782" i="2" s="1" a="1"/>
  <c r="N4782" i="2" s="1"/>
  <c r="M4783" i="2"/>
  <c r="N4783" i="2" s="1" a="1"/>
  <c r="N4783" i="2" s="1"/>
  <c r="M4784" i="2"/>
  <c r="N4784" i="2" s="1" a="1"/>
  <c r="N4784" i="2" s="1"/>
  <c r="M4785" i="2"/>
  <c r="N4785" i="2" s="1" a="1"/>
  <c r="N4785" i="2" s="1"/>
  <c r="M4786" i="2"/>
  <c r="N4786" i="2" s="1" a="1"/>
  <c r="N4786" i="2" s="1"/>
  <c r="M4787" i="2"/>
  <c r="N4787" i="2" s="1" a="1"/>
  <c r="N4787" i="2" s="1"/>
  <c r="M4788" i="2"/>
  <c r="N4788" i="2" s="1" a="1"/>
  <c r="N4788" i="2" s="1"/>
  <c r="M4789" i="2"/>
  <c r="N4789" i="2" s="1" a="1"/>
  <c r="N4789" i="2" s="1"/>
  <c r="M4790" i="2"/>
  <c r="N4790" i="2" s="1" a="1"/>
  <c r="N4790" i="2" s="1"/>
  <c r="M4791" i="2"/>
  <c r="N4791" i="2" s="1" a="1"/>
  <c r="N4791" i="2" s="1"/>
  <c r="M4792" i="2"/>
  <c r="N4792" i="2" s="1" a="1"/>
  <c r="N4792" i="2" s="1"/>
  <c r="M4793" i="2"/>
  <c r="N4793" i="2" s="1" a="1"/>
  <c r="N4793" i="2" s="1"/>
  <c r="M4794" i="2"/>
  <c r="N4794" i="2" s="1" a="1"/>
  <c r="N4794" i="2" s="1"/>
  <c r="M4795" i="2"/>
  <c r="N4795" i="2" s="1" a="1"/>
  <c r="N4795" i="2" s="1"/>
  <c r="M4796" i="2"/>
  <c r="N4796" i="2" s="1" a="1"/>
  <c r="N4796" i="2" s="1"/>
  <c r="M4797" i="2"/>
  <c r="N4797" i="2" s="1" a="1"/>
  <c r="N4797" i="2" s="1"/>
  <c r="M4798" i="2"/>
  <c r="N4798" i="2" s="1" a="1"/>
  <c r="N4798" i="2" s="1"/>
  <c r="M4799" i="2"/>
  <c r="N4799" i="2" s="1" a="1"/>
  <c r="N4799" i="2" s="1"/>
  <c r="M4800" i="2"/>
  <c r="N4800" i="2" s="1" a="1"/>
  <c r="N4800" i="2" s="1"/>
  <c r="M4801" i="2"/>
  <c r="N4801" i="2" s="1" a="1"/>
  <c r="N4801" i="2" s="1"/>
  <c r="M4802" i="2"/>
  <c r="N4802" i="2" s="1" a="1"/>
  <c r="N4802" i="2" s="1"/>
  <c r="M4803" i="2"/>
  <c r="N4803" i="2" s="1" a="1"/>
  <c r="N4803" i="2" s="1"/>
  <c r="M4804" i="2"/>
  <c r="N4804" i="2" s="1" a="1"/>
  <c r="N4804" i="2" s="1"/>
  <c r="M4805" i="2"/>
  <c r="N4805" i="2" s="1" a="1"/>
  <c r="N4805" i="2" s="1"/>
  <c r="M4806" i="2"/>
  <c r="N4806" i="2" s="1" a="1"/>
  <c r="N4806" i="2" s="1"/>
  <c r="M4807" i="2"/>
  <c r="N4807" i="2" s="1" a="1"/>
  <c r="N4807" i="2" s="1"/>
  <c r="M4808" i="2"/>
  <c r="N4808" i="2" s="1" a="1"/>
  <c r="N4808" i="2" s="1"/>
  <c r="M4809" i="2"/>
  <c r="N4809" i="2" s="1" a="1"/>
  <c r="N4809" i="2" s="1"/>
  <c r="M4810" i="2"/>
  <c r="N4810" i="2" s="1" a="1"/>
  <c r="N4810" i="2" s="1"/>
  <c r="M4811" i="2"/>
  <c r="N4811" i="2" s="1" a="1"/>
  <c r="N4811" i="2" s="1"/>
  <c r="M4812" i="2"/>
  <c r="N4812" i="2" s="1" a="1"/>
  <c r="N4812" i="2" s="1"/>
  <c r="M4813" i="2"/>
  <c r="N4813" i="2" s="1" a="1"/>
  <c r="N4813" i="2" s="1"/>
  <c r="M4814" i="2"/>
  <c r="N4814" i="2" s="1" a="1"/>
  <c r="N4814" i="2" s="1"/>
  <c r="M4815" i="2"/>
  <c r="N4815" i="2" s="1" a="1"/>
  <c r="N4815" i="2" s="1"/>
  <c r="M4816" i="2"/>
  <c r="N4816" i="2" s="1" a="1"/>
  <c r="N4816" i="2" s="1"/>
  <c r="M4817" i="2"/>
  <c r="N4817" i="2" s="1" a="1"/>
  <c r="N4817" i="2" s="1"/>
  <c r="M4818" i="2"/>
  <c r="N4818" i="2" s="1" a="1"/>
  <c r="N4818" i="2" s="1"/>
  <c r="M4819" i="2"/>
  <c r="N4819" i="2" s="1" a="1"/>
  <c r="N4819" i="2" s="1"/>
  <c r="M4820" i="2"/>
  <c r="N4820" i="2" s="1" a="1"/>
  <c r="N4820" i="2" s="1"/>
  <c r="M4821" i="2"/>
  <c r="N4821" i="2" s="1" a="1"/>
  <c r="N4821" i="2" s="1"/>
  <c r="M4822" i="2"/>
  <c r="N4822" i="2" s="1" a="1"/>
  <c r="N4822" i="2" s="1"/>
  <c r="M4823" i="2"/>
  <c r="N4823" i="2" s="1" a="1"/>
  <c r="N4823" i="2" s="1"/>
  <c r="M4824" i="2"/>
  <c r="N4824" i="2" s="1" a="1"/>
  <c r="N4824" i="2" s="1"/>
  <c r="M4825" i="2"/>
  <c r="N4825" i="2" s="1" a="1"/>
  <c r="N4825" i="2" s="1"/>
  <c r="M4826" i="2"/>
  <c r="N4826" i="2" s="1" a="1"/>
  <c r="N4826" i="2" s="1"/>
  <c r="M4827" i="2"/>
  <c r="N4827" i="2" s="1" a="1"/>
  <c r="N4827" i="2" s="1"/>
  <c r="M4828" i="2"/>
  <c r="N4828" i="2" s="1" a="1"/>
  <c r="N4828" i="2" s="1"/>
  <c r="M4829" i="2"/>
  <c r="N4829" i="2" s="1" a="1"/>
  <c r="N4829" i="2" s="1"/>
  <c r="M4830" i="2"/>
  <c r="N4830" i="2" s="1" a="1"/>
  <c r="N4830" i="2" s="1"/>
  <c r="M4831" i="2"/>
  <c r="N4831" i="2" s="1" a="1"/>
  <c r="N4831" i="2" s="1"/>
  <c r="M4832" i="2"/>
  <c r="N4832" i="2" s="1" a="1"/>
  <c r="N4832" i="2" s="1"/>
  <c r="M4833" i="2"/>
  <c r="N4833" i="2" s="1" a="1"/>
  <c r="N4833" i="2" s="1"/>
  <c r="M4834" i="2"/>
  <c r="N4834" i="2" s="1" a="1"/>
  <c r="N4834" i="2" s="1"/>
  <c r="M4835" i="2"/>
  <c r="N4835" i="2" s="1" a="1"/>
  <c r="N4835" i="2" s="1"/>
  <c r="M4836" i="2"/>
  <c r="N4836" i="2" s="1" a="1"/>
  <c r="N4836" i="2" s="1"/>
  <c r="M4837" i="2"/>
  <c r="N4837" i="2" s="1" a="1"/>
  <c r="N4837" i="2" s="1"/>
  <c r="M4838" i="2"/>
  <c r="N4838" i="2" s="1" a="1"/>
  <c r="N4838" i="2" s="1"/>
  <c r="M4839" i="2"/>
  <c r="N4839" i="2" s="1" a="1"/>
  <c r="N4839" i="2" s="1"/>
  <c r="M4840" i="2"/>
  <c r="N4840" i="2" s="1" a="1"/>
  <c r="N4840" i="2" s="1"/>
  <c r="M4841" i="2"/>
  <c r="N4841" i="2" s="1" a="1"/>
  <c r="N4841" i="2" s="1"/>
  <c r="M4842" i="2"/>
  <c r="N4842" i="2" s="1" a="1"/>
  <c r="N4842" i="2" s="1"/>
  <c r="M4843" i="2"/>
  <c r="N4843" i="2" s="1" a="1"/>
  <c r="N4843" i="2" s="1"/>
  <c r="M4844" i="2"/>
  <c r="N4844" i="2" s="1" a="1"/>
  <c r="N4844" i="2" s="1"/>
  <c r="M4845" i="2"/>
  <c r="N4845" i="2" s="1" a="1"/>
  <c r="N4845" i="2" s="1"/>
  <c r="M4846" i="2"/>
  <c r="N4846" i="2" s="1" a="1"/>
  <c r="N4846" i="2" s="1"/>
  <c r="M4847" i="2"/>
  <c r="N4847" i="2" s="1" a="1"/>
  <c r="N4847" i="2" s="1"/>
  <c r="M4848" i="2"/>
  <c r="N4848" i="2" s="1" a="1"/>
  <c r="N4848" i="2" s="1"/>
  <c r="M4849" i="2"/>
  <c r="N4849" i="2" s="1" a="1"/>
  <c r="N4849" i="2" s="1"/>
  <c r="M4850" i="2"/>
  <c r="N4850" i="2" s="1" a="1"/>
  <c r="N4850" i="2" s="1"/>
  <c r="M4851" i="2"/>
  <c r="N4851" i="2" s="1" a="1"/>
  <c r="N4851" i="2" s="1"/>
  <c r="M4852" i="2"/>
  <c r="N4852" i="2" s="1" a="1"/>
  <c r="N4852" i="2" s="1"/>
  <c r="M4853" i="2"/>
  <c r="N4853" i="2" s="1" a="1"/>
  <c r="N4853" i="2" s="1"/>
  <c r="M4854" i="2"/>
  <c r="N4854" i="2" s="1" a="1"/>
  <c r="N4854" i="2" s="1"/>
  <c r="M4855" i="2"/>
  <c r="N4855" i="2" s="1" a="1"/>
  <c r="N4855" i="2" s="1"/>
  <c r="M4856" i="2"/>
  <c r="N4856" i="2" s="1" a="1"/>
  <c r="N4856" i="2" s="1"/>
  <c r="M4857" i="2"/>
  <c r="N4857" i="2" s="1" a="1"/>
  <c r="N4857" i="2" s="1"/>
  <c r="M4858" i="2"/>
  <c r="N4858" i="2" s="1" a="1"/>
  <c r="N4858" i="2" s="1"/>
  <c r="M4859" i="2"/>
  <c r="N4859" i="2" s="1" a="1"/>
  <c r="N4859" i="2" s="1"/>
  <c r="M4860" i="2"/>
  <c r="N4860" i="2" s="1" a="1"/>
  <c r="N4860" i="2" s="1"/>
  <c r="M4861" i="2"/>
  <c r="N4861" i="2" s="1" a="1"/>
  <c r="N4861" i="2" s="1"/>
  <c r="M4862" i="2"/>
  <c r="N4862" i="2" s="1" a="1"/>
  <c r="N4862" i="2" s="1"/>
  <c r="M4863" i="2"/>
  <c r="N4863" i="2" s="1" a="1"/>
  <c r="N4863" i="2" s="1"/>
  <c r="M4864" i="2"/>
  <c r="N4864" i="2" s="1" a="1"/>
  <c r="N4864" i="2" s="1"/>
  <c r="M4865" i="2"/>
  <c r="N4865" i="2" s="1" a="1"/>
  <c r="N4865" i="2" s="1"/>
  <c r="M4866" i="2"/>
  <c r="N4866" i="2" s="1" a="1"/>
  <c r="N4866" i="2" s="1"/>
  <c r="M4867" i="2"/>
  <c r="N4867" i="2" s="1" a="1"/>
  <c r="N4867" i="2" s="1"/>
  <c r="M4868" i="2"/>
  <c r="N4868" i="2" s="1" a="1"/>
  <c r="N4868" i="2" s="1"/>
  <c r="M4869" i="2"/>
  <c r="N4869" i="2" s="1" a="1"/>
  <c r="N4869" i="2" s="1"/>
  <c r="M4870" i="2"/>
  <c r="N4870" i="2" s="1" a="1"/>
  <c r="N4870" i="2" s="1"/>
  <c r="M4871" i="2"/>
  <c r="N4871" i="2" s="1" a="1"/>
  <c r="N4871" i="2" s="1"/>
  <c r="M4872" i="2"/>
  <c r="N4872" i="2" s="1" a="1"/>
  <c r="N4872" i="2" s="1"/>
  <c r="M4873" i="2"/>
  <c r="N4873" i="2" s="1" a="1"/>
  <c r="N4873" i="2" s="1"/>
  <c r="M4874" i="2"/>
  <c r="N4874" i="2" s="1" a="1"/>
  <c r="N4874" i="2" s="1"/>
  <c r="M4875" i="2"/>
  <c r="N4875" i="2" s="1" a="1"/>
  <c r="N4875" i="2" s="1"/>
  <c r="M4876" i="2"/>
  <c r="N4876" i="2" s="1" a="1"/>
  <c r="N4876" i="2" s="1"/>
  <c r="M4877" i="2"/>
  <c r="N4877" i="2" s="1" a="1"/>
  <c r="N4877" i="2" s="1"/>
  <c r="M4878" i="2"/>
  <c r="N4878" i="2" s="1" a="1"/>
  <c r="N4878" i="2" s="1"/>
  <c r="M4879" i="2"/>
  <c r="N4879" i="2" s="1" a="1"/>
  <c r="N4879" i="2" s="1"/>
  <c r="M4880" i="2"/>
  <c r="N4880" i="2" s="1" a="1"/>
  <c r="N4880" i="2" s="1"/>
  <c r="M4881" i="2"/>
  <c r="N4881" i="2" s="1" a="1"/>
  <c r="N4881" i="2" s="1"/>
  <c r="M4882" i="2"/>
  <c r="N4882" i="2" s="1" a="1"/>
  <c r="N4882" i="2" s="1"/>
  <c r="M4883" i="2"/>
  <c r="N4883" i="2" s="1" a="1"/>
  <c r="N4883" i="2" s="1"/>
  <c r="M4884" i="2"/>
  <c r="N4884" i="2" s="1" a="1"/>
  <c r="N4884" i="2" s="1"/>
  <c r="M4885" i="2"/>
  <c r="N4885" i="2" s="1" a="1"/>
  <c r="N4885" i="2" s="1"/>
  <c r="M4886" i="2"/>
  <c r="N4886" i="2" s="1" a="1"/>
  <c r="N4886" i="2" s="1"/>
  <c r="M4887" i="2"/>
  <c r="N4887" i="2" s="1" a="1"/>
  <c r="N4887" i="2" s="1"/>
  <c r="M4888" i="2"/>
  <c r="N4888" i="2" s="1" a="1"/>
  <c r="N4888" i="2" s="1"/>
  <c r="M4889" i="2"/>
  <c r="N4889" i="2" s="1" a="1"/>
  <c r="N4889" i="2" s="1"/>
  <c r="M4890" i="2"/>
  <c r="N4890" i="2" s="1" a="1"/>
  <c r="N4890" i="2" s="1"/>
  <c r="M4891" i="2"/>
  <c r="N4891" i="2" s="1" a="1"/>
  <c r="N4891" i="2" s="1"/>
  <c r="M4892" i="2"/>
  <c r="N4892" i="2" s="1" a="1"/>
  <c r="N4892" i="2" s="1"/>
  <c r="M4893" i="2"/>
  <c r="N4893" i="2" s="1" a="1"/>
  <c r="N4893" i="2" s="1"/>
  <c r="M4894" i="2"/>
  <c r="N4894" i="2" s="1" a="1"/>
  <c r="N4894" i="2" s="1"/>
  <c r="M4895" i="2"/>
  <c r="N4895" i="2" s="1" a="1"/>
  <c r="N4895" i="2" s="1"/>
  <c r="M4896" i="2"/>
  <c r="N4896" i="2" s="1" a="1"/>
  <c r="N4896" i="2" s="1"/>
  <c r="M4897" i="2"/>
  <c r="N4897" i="2" s="1" a="1"/>
  <c r="N4897" i="2" s="1"/>
  <c r="M4898" i="2"/>
  <c r="N4898" i="2" s="1" a="1"/>
  <c r="N4898" i="2" s="1"/>
  <c r="M4899" i="2"/>
  <c r="N4899" i="2" s="1" a="1"/>
  <c r="N4899" i="2" s="1"/>
  <c r="M4900" i="2"/>
  <c r="N4900" i="2" s="1" a="1"/>
  <c r="N4900" i="2" s="1"/>
  <c r="M4901" i="2"/>
  <c r="N4901" i="2" s="1" a="1"/>
  <c r="N4901" i="2" s="1"/>
  <c r="M4902" i="2"/>
  <c r="N4902" i="2" s="1" a="1"/>
  <c r="N4902" i="2" s="1"/>
  <c r="M4903" i="2"/>
  <c r="N4903" i="2" s="1" a="1"/>
  <c r="N4903" i="2" s="1"/>
  <c r="M4904" i="2"/>
  <c r="N4904" i="2" s="1" a="1"/>
  <c r="N4904" i="2" s="1"/>
  <c r="M4905" i="2"/>
  <c r="N4905" i="2" s="1" a="1"/>
  <c r="N4905" i="2" s="1"/>
  <c r="M4906" i="2"/>
  <c r="N4906" i="2" s="1" a="1"/>
  <c r="N4906" i="2" s="1"/>
  <c r="M4907" i="2"/>
  <c r="N4907" i="2" s="1" a="1"/>
  <c r="N4907" i="2" s="1"/>
  <c r="M4908" i="2"/>
  <c r="N4908" i="2" s="1" a="1"/>
  <c r="N4908" i="2" s="1"/>
  <c r="M4909" i="2"/>
  <c r="N4909" i="2" s="1" a="1"/>
  <c r="N4909" i="2" s="1"/>
  <c r="M4910" i="2"/>
  <c r="N4910" i="2" s="1" a="1"/>
  <c r="N4910" i="2" s="1"/>
  <c r="M4911" i="2"/>
  <c r="N4911" i="2" s="1" a="1"/>
  <c r="N4911" i="2" s="1"/>
  <c r="M4912" i="2"/>
  <c r="N4912" i="2" s="1" a="1"/>
  <c r="N4912" i="2" s="1"/>
  <c r="M4913" i="2"/>
  <c r="N4913" i="2" s="1" a="1"/>
  <c r="N4913" i="2" s="1"/>
  <c r="M4914" i="2"/>
  <c r="N4914" i="2" s="1" a="1"/>
  <c r="N4914" i="2" s="1"/>
  <c r="M4915" i="2"/>
  <c r="N4915" i="2" s="1" a="1"/>
  <c r="N4915" i="2" s="1"/>
  <c r="M4916" i="2"/>
  <c r="N4916" i="2" s="1" a="1"/>
  <c r="N4916" i="2" s="1"/>
  <c r="M4917" i="2"/>
  <c r="N4917" i="2" s="1" a="1"/>
  <c r="N4917" i="2" s="1"/>
  <c r="M4918" i="2"/>
  <c r="N4918" i="2" s="1" a="1"/>
  <c r="N4918" i="2" s="1"/>
  <c r="M4919" i="2"/>
  <c r="N4919" i="2" s="1" a="1"/>
  <c r="N4919" i="2" s="1"/>
  <c r="M4920" i="2"/>
  <c r="N4920" i="2" s="1" a="1"/>
  <c r="N4920" i="2" s="1"/>
  <c r="M4921" i="2"/>
  <c r="N4921" i="2" s="1" a="1"/>
  <c r="N4921" i="2" s="1"/>
  <c r="M4922" i="2"/>
  <c r="N4922" i="2" s="1" a="1"/>
  <c r="N4922" i="2" s="1"/>
  <c r="M4923" i="2"/>
  <c r="N4923" i="2" s="1" a="1"/>
  <c r="N4923" i="2" s="1"/>
  <c r="M4924" i="2"/>
  <c r="N4924" i="2" s="1" a="1"/>
  <c r="N4924" i="2" s="1"/>
  <c r="M4925" i="2"/>
  <c r="N4925" i="2" s="1" a="1"/>
  <c r="N4925" i="2" s="1"/>
  <c r="M4926" i="2"/>
  <c r="N4926" i="2" s="1" a="1"/>
  <c r="N4926" i="2" s="1"/>
  <c r="M4927" i="2"/>
  <c r="N4927" i="2" s="1" a="1"/>
  <c r="N4927" i="2" s="1"/>
  <c r="M4928" i="2"/>
  <c r="N4928" i="2" s="1" a="1"/>
  <c r="N4928" i="2" s="1"/>
  <c r="M4929" i="2"/>
  <c r="N4929" i="2" s="1" a="1"/>
  <c r="N4929" i="2" s="1"/>
  <c r="M4930" i="2"/>
  <c r="N4930" i="2" s="1" a="1"/>
  <c r="N4930" i="2" s="1"/>
  <c r="M4931" i="2"/>
  <c r="N4931" i="2" s="1" a="1"/>
  <c r="N4931" i="2" s="1"/>
  <c r="M4932" i="2"/>
  <c r="N4932" i="2" s="1" a="1"/>
  <c r="N4932" i="2" s="1"/>
  <c r="M4933" i="2"/>
  <c r="N4933" i="2" s="1" a="1"/>
  <c r="N4933" i="2" s="1"/>
  <c r="M4934" i="2"/>
  <c r="N4934" i="2" s="1" a="1"/>
  <c r="N4934" i="2" s="1"/>
  <c r="M4935" i="2"/>
  <c r="N4935" i="2" s="1" a="1"/>
  <c r="N4935" i="2" s="1"/>
  <c r="M4936" i="2"/>
  <c r="N4936" i="2" s="1" a="1"/>
  <c r="N4936" i="2" s="1"/>
  <c r="M4937" i="2"/>
  <c r="N4937" i="2" s="1" a="1"/>
  <c r="N4937" i="2" s="1"/>
  <c r="M4938" i="2"/>
  <c r="N4938" i="2" s="1" a="1"/>
  <c r="N4938" i="2" s="1"/>
  <c r="M4939" i="2"/>
  <c r="N4939" i="2" s="1" a="1"/>
  <c r="N4939" i="2" s="1"/>
  <c r="M4940" i="2"/>
  <c r="N4940" i="2" s="1" a="1"/>
  <c r="N4940" i="2" s="1"/>
  <c r="M4941" i="2"/>
  <c r="N4941" i="2" s="1" a="1"/>
  <c r="N4941" i="2" s="1"/>
  <c r="M4942" i="2"/>
  <c r="N4942" i="2" s="1" a="1"/>
  <c r="N4942" i="2" s="1"/>
  <c r="M4943" i="2"/>
  <c r="N4943" i="2" s="1" a="1"/>
  <c r="N4943" i="2" s="1"/>
  <c r="M4944" i="2"/>
  <c r="N4944" i="2" s="1" a="1"/>
  <c r="N4944" i="2" s="1"/>
  <c r="M4945" i="2"/>
  <c r="N4945" i="2" s="1" a="1"/>
  <c r="N4945" i="2" s="1"/>
  <c r="M4946" i="2"/>
  <c r="N4946" i="2" s="1" a="1"/>
  <c r="N4946" i="2" s="1"/>
  <c r="M4947" i="2"/>
  <c r="N4947" i="2" s="1" a="1"/>
  <c r="N4947" i="2" s="1"/>
  <c r="M4948" i="2"/>
  <c r="N4948" i="2" s="1" a="1"/>
  <c r="N4948" i="2" s="1"/>
  <c r="M4949" i="2"/>
  <c r="N4949" i="2" s="1" a="1"/>
  <c r="N4949" i="2" s="1"/>
  <c r="M4950" i="2"/>
  <c r="N4950" i="2" s="1" a="1"/>
  <c r="N4950" i="2" s="1"/>
  <c r="M4951" i="2"/>
  <c r="N4951" i="2" s="1" a="1"/>
  <c r="N4951" i="2" s="1"/>
  <c r="M4952" i="2"/>
  <c r="N4952" i="2" s="1" a="1"/>
  <c r="N4952" i="2" s="1"/>
  <c r="M4953" i="2"/>
  <c r="N4953" i="2" s="1" a="1"/>
  <c r="N4953" i="2" s="1"/>
  <c r="M4954" i="2"/>
  <c r="N4954" i="2" s="1" a="1"/>
  <c r="N4954" i="2" s="1"/>
  <c r="M4955" i="2"/>
  <c r="N4955" i="2" s="1" a="1"/>
  <c r="N4955" i="2" s="1"/>
  <c r="M4956" i="2"/>
  <c r="N4956" i="2" s="1" a="1"/>
  <c r="N4956" i="2" s="1"/>
  <c r="M4957" i="2"/>
  <c r="N4957" i="2" s="1" a="1"/>
  <c r="N4957" i="2" s="1"/>
  <c r="M4958" i="2"/>
  <c r="N4958" i="2" s="1" a="1"/>
  <c r="N4958" i="2" s="1"/>
  <c r="M4959" i="2"/>
  <c r="N4959" i="2" s="1" a="1"/>
  <c r="N4959" i="2" s="1"/>
  <c r="M4960" i="2"/>
  <c r="N4960" i="2" s="1" a="1"/>
  <c r="N4960" i="2" s="1"/>
  <c r="M4961" i="2"/>
  <c r="N4961" i="2" s="1" a="1"/>
  <c r="N4961" i="2" s="1"/>
  <c r="M4962" i="2"/>
  <c r="N4962" i="2" s="1" a="1"/>
  <c r="N4962" i="2" s="1"/>
  <c r="M4963" i="2"/>
  <c r="N4963" i="2" s="1" a="1"/>
  <c r="N4963" i="2" s="1"/>
  <c r="M4964" i="2"/>
  <c r="N4964" i="2" s="1" a="1"/>
  <c r="N4964" i="2" s="1"/>
  <c r="M4965" i="2"/>
  <c r="N4965" i="2" s="1" a="1"/>
  <c r="N4965" i="2" s="1"/>
  <c r="M4966" i="2"/>
  <c r="N4966" i="2" s="1" a="1"/>
  <c r="N4966" i="2" s="1"/>
  <c r="M4967" i="2"/>
  <c r="N4967" i="2" s="1" a="1"/>
  <c r="N4967" i="2" s="1"/>
  <c r="M4968" i="2"/>
  <c r="N4968" i="2" s="1" a="1"/>
  <c r="N4968" i="2" s="1"/>
  <c r="M4969" i="2"/>
  <c r="N4969" i="2" s="1" a="1"/>
  <c r="N4969" i="2" s="1"/>
  <c r="M4970" i="2"/>
  <c r="N4970" i="2" s="1" a="1"/>
  <c r="N4970" i="2" s="1"/>
  <c r="M4971" i="2"/>
  <c r="N4971" i="2" s="1" a="1"/>
  <c r="N4971" i="2" s="1"/>
  <c r="M4972" i="2"/>
  <c r="N4972" i="2" s="1" a="1"/>
  <c r="N4972" i="2" s="1"/>
  <c r="M4973" i="2"/>
  <c r="N4973" i="2" s="1" a="1"/>
  <c r="N4973" i="2" s="1"/>
  <c r="M4974" i="2"/>
  <c r="N4974" i="2" s="1" a="1"/>
  <c r="N4974" i="2" s="1"/>
  <c r="M4975" i="2"/>
  <c r="N4975" i="2" s="1" a="1"/>
  <c r="N4975" i="2" s="1"/>
  <c r="M4976" i="2"/>
  <c r="N4976" i="2" s="1" a="1"/>
  <c r="N4976" i="2" s="1"/>
  <c r="M4977" i="2"/>
  <c r="N4977" i="2" s="1" a="1"/>
  <c r="N4977" i="2" s="1"/>
  <c r="M4978" i="2"/>
  <c r="N4978" i="2" s="1" a="1"/>
  <c r="N4978" i="2" s="1"/>
  <c r="M4979" i="2"/>
  <c r="N4979" i="2" s="1" a="1"/>
  <c r="N4979" i="2" s="1"/>
  <c r="M4980" i="2"/>
  <c r="N4980" i="2" s="1" a="1"/>
  <c r="N4980" i="2" s="1"/>
  <c r="M4981" i="2"/>
  <c r="N4981" i="2" s="1" a="1"/>
  <c r="N4981" i="2" s="1"/>
  <c r="M4982" i="2"/>
  <c r="N4982" i="2" s="1" a="1"/>
  <c r="N4982" i="2" s="1"/>
  <c r="M4983" i="2"/>
  <c r="N4983" i="2" s="1" a="1"/>
  <c r="N4983" i="2" s="1"/>
  <c r="M4984" i="2"/>
  <c r="N4984" i="2" s="1" a="1"/>
  <c r="N4984" i="2" s="1"/>
  <c r="M4985" i="2"/>
  <c r="N4985" i="2" s="1" a="1"/>
  <c r="N4985" i="2" s="1"/>
  <c r="M4986" i="2"/>
  <c r="N4986" i="2" s="1" a="1"/>
  <c r="N4986" i="2" s="1"/>
  <c r="M4987" i="2"/>
  <c r="N4987" i="2" s="1" a="1"/>
  <c r="N4987" i="2" s="1"/>
  <c r="M4988" i="2"/>
  <c r="N4988" i="2" s="1" a="1"/>
  <c r="N4988" i="2" s="1"/>
  <c r="M4989" i="2"/>
  <c r="N4989" i="2" s="1" a="1"/>
  <c r="N4989" i="2" s="1"/>
  <c r="M4990" i="2"/>
  <c r="N4990" i="2" s="1" a="1"/>
  <c r="N4990" i="2" s="1"/>
  <c r="M4991" i="2"/>
  <c r="N4991" i="2" s="1" a="1"/>
  <c r="N4991" i="2" s="1"/>
  <c r="M4992" i="2"/>
  <c r="N4992" i="2" s="1" a="1"/>
  <c r="N4992" i="2" s="1"/>
  <c r="M4993" i="2"/>
  <c r="N4993" i="2" s="1" a="1"/>
  <c r="N4993" i="2" s="1"/>
  <c r="M4994" i="2"/>
  <c r="N4994" i="2" s="1" a="1"/>
  <c r="N4994" i="2" s="1"/>
  <c r="M4995" i="2"/>
  <c r="N4995" i="2" s="1" a="1"/>
  <c r="N4995" i="2" s="1"/>
  <c r="M4996" i="2"/>
  <c r="N4996" i="2" s="1" a="1"/>
  <c r="N4996" i="2" s="1"/>
  <c r="M4997" i="2"/>
  <c r="N4997" i="2" s="1" a="1"/>
  <c r="N4997" i="2" s="1"/>
  <c r="M4998" i="2"/>
  <c r="N4998" i="2" s="1" a="1"/>
  <c r="N4998" i="2" s="1"/>
  <c r="M4999" i="2"/>
  <c r="N4999" i="2" s="1" a="1"/>
  <c r="N4999" i="2" s="1"/>
  <c r="M5000" i="2"/>
  <c r="N5000" i="2" s="1" a="1"/>
  <c r="N5000" i="2" s="1"/>
  <c r="M5001" i="2"/>
  <c r="N5001" i="2" s="1" a="1"/>
  <c r="N5001" i="2" s="1"/>
  <c r="M5002" i="2"/>
  <c r="N5002" i="2" s="1" a="1"/>
  <c r="N5002" i="2" s="1"/>
  <c r="M5003" i="2"/>
  <c r="N5003" i="2" s="1" a="1"/>
  <c r="N5003" i="2" s="1"/>
  <c r="M5004" i="2"/>
  <c r="N5004" i="2" s="1" a="1"/>
  <c r="N5004" i="2" s="1"/>
  <c r="M5005" i="2"/>
  <c r="N5005" i="2" s="1" a="1"/>
  <c r="N5005" i="2" s="1"/>
  <c r="M5006" i="2"/>
  <c r="N5006" i="2" s="1" a="1"/>
  <c r="N5006" i="2" s="1"/>
  <c r="M5007" i="2"/>
  <c r="N5007" i="2" s="1" a="1"/>
  <c r="N5007" i="2" s="1"/>
  <c r="M5008" i="2"/>
  <c r="N5008" i="2" s="1" a="1"/>
  <c r="N5008" i="2" s="1"/>
  <c r="M5009" i="2"/>
  <c r="N5009" i="2" s="1" a="1"/>
  <c r="N5009" i="2" s="1"/>
  <c r="M5010" i="2"/>
  <c r="N5010" i="2" s="1" a="1"/>
  <c r="N5010" i="2" s="1"/>
  <c r="M5011" i="2"/>
  <c r="N5011" i="2" s="1" a="1"/>
  <c r="N5011" i="2" s="1"/>
  <c r="M5012" i="2"/>
  <c r="N5012" i="2" s="1" a="1"/>
  <c r="N5012" i="2" s="1"/>
  <c r="M5013" i="2"/>
  <c r="N5013" i="2" s="1" a="1"/>
  <c r="N5013" i="2" s="1"/>
  <c r="M5014" i="2"/>
  <c r="N5014" i="2" s="1" a="1"/>
  <c r="N5014" i="2" s="1"/>
  <c r="M5015" i="2"/>
  <c r="N5015" i="2" s="1" a="1"/>
  <c r="N5015" i="2" s="1"/>
  <c r="M5016" i="2"/>
  <c r="N5016" i="2" s="1" a="1"/>
  <c r="N5016" i="2" s="1"/>
  <c r="M5017" i="2"/>
  <c r="N5017" i="2" s="1" a="1"/>
  <c r="N5017" i="2" s="1"/>
  <c r="M5018" i="2"/>
  <c r="N5018" i="2" s="1" a="1"/>
  <c r="N5018" i="2" s="1"/>
  <c r="M5019" i="2"/>
  <c r="N5019" i="2" s="1" a="1"/>
  <c r="N5019" i="2" s="1"/>
  <c r="M5020" i="2"/>
  <c r="N5020" i="2" s="1" a="1"/>
  <c r="N5020" i="2" s="1"/>
  <c r="M5021" i="2"/>
  <c r="N5021" i="2" s="1" a="1"/>
  <c r="N5021" i="2" s="1"/>
  <c r="M5022" i="2"/>
  <c r="N5022" i="2" s="1" a="1"/>
  <c r="N5022" i="2" s="1"/>
  <c r="M5023" i="2"/>
  <c r="N5023" i="2" s="1" a="1"/>
  <c r="N5023" i="2" s="1"/>
  <c r="M5024" i="2"/>
  <c r="N5024" i="2" s="1" a="1"/>
  <c r="N5024" i="2" s="1"/>
  <c r="M5025" i="2"/>
  <c r="N5025" i="2" s="1" a="1"/>
  <c r="N5025" i="2" s="1"/>
  <c r="M5026" i="2"/>
  <c r="N5026" i="2" s="1" a="1"/>
  <c r="N5026" i="2" s="1"/>
  <c r="M5027" i="2"/>
  <c r="N5027" i="2" s="1" a="1"/>
  <c r="N5027" i="2" s="1"/>
  <c r="M5028" i="2"/>
  <c r="N5028" i="2" s="1" a="1"/>
  <c r="N5028" i="2" s="1"/>
  <c r="M5029" i="2"/>
  <c r="N5029" i="2" s="1" a="1"/>
  <c r="N5029" i="2" s="1"/>
  <c r="M5030" i="2"/>
  <c r="N5030" i="2" s="1" a="1"/>
  <c r="N5030" i="2" s="1"/>
  <c r="M5031" i="2"/>
  <c r="N5031" i="2" s="1" a="1"/>
  <c r="N5031" i="2" s="1"/>
  <c r="M5032" i="2"/>
  <c r="N5032" i="2" s="1" a="1"/>
  <c r="N5032" i="2" s="1"/>
  <c r="M5033" i="2"/>
  <c r="N5033" i="2" s="1" a="1"/>
  <c r="N5033" i="2" s="1"/>
  <c r="M5034" i="2"/>
  <c r="N5034" i="2" s="1" a="1"/>
  <c r="N5034" i="2" s="1"/>
  <c r="M5035" i="2"/>
  <c r="N5035" i="2" s="1" a="1"/>
  <c r="N5035" i="2" s="1"/>
  <c r="M5036" i="2"/>
  <c r="N5036" i="2" s="1" a="1"/>
  <c r="N5036" i="2" s="1"/>
  <c r="M5037" i="2"/>
  <c r="N5037" i="2" s="1" a="1"/>
  <c r="N5037" i="2" s="1"/>
  <c r="M5038" i="2"/>
  <c r="N5038" i="2" s="1" a="1"/>
  <c r="N5038" i="2" s="1"/>
  <c r="M5039" i="2"/>
  <c r="N5039" i="2" s="1" a="1"/>
  <c r="N5039" i="2" s="1"/>
  <c r="M5040" i="2"/>
  <c r="N5040" i="2" s="1" a="1"/>
  <c r="N5040" i="2" s="1"/>
  <c r="M5041" i="2"/>
  <c r="N5041" i="2" s="1" a="1"/>
  <c r="N5041" i="2" s="1"/>
  <c r="M5042" i="2"/>
  <c r="N5042" i="2" s="1" a="1"/>
  <c r="N5042" i="2" s="1"/>
  <c r="M5043" i="2"/>
  <c r="N5043" i="2" s="1" a="1"/>
  <c r="N5043" i="2" s="1"/>
  <c r="M5044" i="2"/>
  <c r="N5044" i="2" s="1" a="1"/>
  <c r="N5044" i="2" s="1"/>
  <c r="M5045" i="2"/>
  <c r="N5045" i="2" s="1" a="1"/>
  <c r="N5045" i="2" s="1"/>
  <c r="M5046" i="2"/>
  <c r="N5046" i="2" s="1" a="1"/>
  <c r="N5046" i="2" s="1"/>
  <c r="M5047" i="2"/>
  <c r="N5047" i="2" s="1" a="1"/>
  <c r="N5047" i="2" s="1"/>
  <c r="M5048" i="2"/>
  <c r="N5048" i="2" s="1" a="1"/>
  <c r="N5048" i="2" s="1"/>
  <c r="M5049" i="2"/>
  <c r="N5049" i="2" s="1" a="1"/>
  <c r="N5049" i="2" s="1"/>
  <c r="M5050" i="2"/>
  <c r="N5050" i="2" s="1" a="1"/>
  <c r="N5050" i="2" s="1"/>
  <c r="M5051" i="2"/>
  <c r="N5051" i="2" s="1" a="1"/>
  <c r="N5051" i="2" s="1"/>
  <c r="M5052" i="2"/>
  <c r="N5052" i="2" s="1" a="1"/>
  <c r="N5052" i="2" s="1"/>
  <c r="M5053" i="2"/>
  <c r="N5053" i="2" s="1" a="1"/>
  <c r="N5053" i="2" s="1"/>
  <c r="M5054" i="2"/>
  <c r="N5054" i="2" s="1" a="1"/>
  <c r="N5054" i="2" s="1"/>
  <c r="M5055" i="2"/>
  <c r="N5055" i="2" s="1" a="1"/>
  <c r="N5055" i="2" s="1"/>
  <c r="M5056" i="2"/>
  <c r="N5056" i="2" s="1" a="1"/>
  <c r="N5056" i="2" s="1"/>
  <c r="M5057" i="2"/>
  <c r="N5057" i="2" s="1" a="1"/>
  <c r="N5057" i="2" s="1"/>
  <c r="M5058" i="2"/>
  <c r="N5058" i="2" s="1" a="1"/>
  <c r="N5058" i="2" s="1"/>
  <c r="M5059" i="2"/>
  <c r="N5059" i="2" s="1" a="1"/>
  <c r="N5059" i="2" s="1"/>
  <c r="M5060" i="2"/>
  <c r="N5060" i="2" s="1" a="1"/>
  <c r="N5060" i="2" s="1"/>
  <c r="M5061" i="2"/>
  <c r="N5061" i="2" s="1" a="1"/>
  <c r="N5061" i="2" s="1"/>
  <c r="M5062" i="2"/>
  <c r="N5062" i="2" s="1" a="1"/>
  <c r="N5062" i="2" s="1"/>
  <c r="M5063" i="2"/>
  <c r="N5063" i="2" s="1" a="1"/>
  <c r="N5063" i="2" s="1"/>
  <c r="M5064" i="2"/>
  <c r="N5064" i="2" s="1" a="1"/>
  <c r="N5064" i="2" s="1"/>
  <c r="M5065" i="2"/>
  <c r="N5065" i="2" s="1" a="1"/>
  <c r="N5065" i="2" s="1"/>
  <c r="M5066" i="2"/>
  <c r="N5066" i="2" s="1" a="1"/>
  <c r="N5066" i="2" s="1"/>
  <c r="M5067" i="2"/>
  <c r="N5067" i="2" s="1" a="1"/>
  <c r="N5067" i="2" s="1"/>
  <c r="M5068" i="2"/>
  <c r="N5068" i="2" s="1" a="1"/>
  <c r="N5068" i="2" s="1"/>
  <c r="M5069" i="2"/>
  <c r="N5069" i="2" s="1" a="1"/>
  <c r="N5069" i="2" s="1"/>
  <c r="M5070" i="2"/>
  <c r="N5070" i="2" s="1" a="1"/>
  <c r="N5070" i="2" s="1"/>
  <c r="M5071" i="2"/>
  <c r="N5071" i="2" s="1" a="1"/>
  <c r="N5071" i="2" s="1"/>
  <c r="M5072" i="2"/>
  <c r="N5072" i="2" s="1" a="1"/>
  <c r="N5072" i="2" s="1"/>
  <c r="M5073" i="2"/>
  <c r="N5073" i="2" s="1" a="1"/>
  <c r="N5073" i="2" s="1"/>
  <c r="M5074" i="2"/>
  <c r="N5074" i="2" s="1" a="1"/>
  <c r="N5074" i="2" s="1"/>
  <c r="M5075" i="2"/>
  <c r="N5075" i="2" s="1" a="1"/>
  <c r="N5075" i="2" s="1"/>
  <c r="M5076" i="2"/>
  <c r="N5076" i="2" s="1" a="1"/>
  <c r="N5076" i="2" s="1"/>
  <c r="M5077" i="2"/>
  <c r="N5077" i="2" s="1" a="1"/>
  <c r="N5077" i="2" s="1"/>
  <c r="M5078" i="2"/>
  <c r="N5078" i="2" s="1" a="1"/>
  <c r="N5078" i="2" s="1"/>
  <c r="M5079" i="2"/>
  <c r="N5079" i="2" s="1" a="1"/>
  <c r="N5079" i="2" s="1"/>
  <c r="M5080" i="2"/>
  <c r="N5080" i="2" s="1" a="1"/>
  <c r="N5080" i="2" s="1"/>
  <c r="M5081" i="2"/>
  <c r="N5081" i="2" s="1" a="1"/>
  <c r="N5081" i="2" s="1"/>
  <c r="M5082" i="2"/>
  <c r="N5082" i="2" s="1" a="1"/>
  <c r="N5082" i="2" s="1"/>
  <c r="M5083" i="2"/>
  <c r="N5083" i="2" s="1" a="1"/>
  <c r="N5083" i="2" s="1"/>
  <c r="M5084" i="2"/>
  <c r="N5084" i="2" s="1" a="1"/>
  <c r="N5084" i="2" s="1"/>
  <c r="M5085" i="2"/>
  <c r="N5085" i="2" s="1" a="1"/>
  <c r="N5085" i="2" s="1"/>
  <c r="M5086" i="2"/>
  <c r="N5086" i="2" s="1" a="1"/>
  <c r="N5086" i="2" s="1"/>
  <c r="M5087" i="2"/>
  <c r="N5087" i="2" s="1" a="1"/>
  <c r="N5087" i="2" s="1"/>
  <c r="M5088" i="2"/>
  <c r="N5088" i="2" s="1" a="1"/>
  <c r="N5088" i="2" s="1"/>
  <c r="M5089" i="2"/>
  <c r="N5089" i="2" s="1" a="1"/>
  <c r="N5089" i="2" s="1"/>
  <c r="M5090" i="2"/>
  <c r="N5090" i="2" s="1" a="1"/>
  <c r="N5090" i="2" s="1"/>
  <c r="M5091" i="2"/>
  <c r="N5091" i="2" s="1" a="1"/>
  <c r="N5091" i="2" s="1"/>
  <c r="M5092" i="2"/>
  <c r="N5092" i="2" s="1" a="1"/>
  <c r="N5092" i="2" s="1"/>
  <c r="M5093" i="2"/>
  <c r="N5093" i="2" s="1" a="1"/>
  <c r="N5093" i="2" s="1"/>
  <c r="M5094" i="2"/>
  <c r="N5094" i="2" s="1" a="1"/>
  <c r="N5094" i="2" s="1"/>
  <c r="M5095" i="2"/>
  <c r="N5095" i="2" s="1" a="1"/>
  <c r="N5095" i="2" s="1"/>
  <c r="M5096" i="2"/>
  <c r="N5096" i="2" s="1" a="1"/>
  <c r="N5096" i="2" s="1"/>
  <c r="M5097" i="2"/>
  <c r="N5097" i="2" s="1" a="1"/>
  <c r="N5097" i="2" s="1"/>
  <c r="M5098" i="2"/>
  <c r="N5098" i="2" s="1" a="1"/>
  <c r="N5098" i="2" s="1"/>
  <c r="M5099" i="2"/>
  <c r="N5099" i="2" s="1" a="1"/>
  <c r="N5099" i="2" s="1"/>
  <c r="M5100" i="2"/>
  <c r="N5100" i="2" s="1" a="1"/>
  <c r="N5100" i="2" s="1"/>
  <c r="M5101" i="2"/>
  <c r="N5101" i="2" s="1" a="1"/>
  <c r="N5101" i="2" s="1"/>
  <c r="M5102" i="2"/>
  <c r="N5102" i="2" s="1" a="1"/>
  <c r="N5102" i="2" s="1"/>
  <c r="M5103" i="2"/>
  <c r="N5103" i="2" s="1" a="1"/>
  <c r="N5103" i="2" s="1"/>
  <c r="M5104" i="2"/>
  <c r="N5104" i="2" s="1" a="1"/>
  <c r="N5104" i="2" s="1"/>
  <c r="M5105" i="2"/>
  <c r="N5105" i="2" s="1" a="1"/>
  <c r="N5105" i="2" s="1"/>
  <c r="M5106" i="2"/>
  <c r="N5106" i="2" s="1" a="1"/>
  <c r="N5106" i="2" s="1"/>
  <c r="M5107" i="2"/>
  <c r="N5107" i="2" s="1" a="1"/>
  <c r="N5107" i="2" s="1"/>
  <c r="M5108" i="2"/>
  <c r="N5108" i="2" s="1" a="1"/>
  <c r="N5108" i="2" s="1"/>
  <c r="M5109" i="2"/>
  <c r="N5109" i="2" s="1" a="1"/>
  <c r="N5109" i="2" s="1"/>
  <c r="M5110" i="2"/>
  <c r="N5110" i="2" s="1" a="1"/>
  <c r="N5110" i="2" s="1"/>
  <c r="M5111" i="2"/>
  <c r="N5111" i="2" s="1" a="1"/>
  <c r="N5111" i="2" s="1"/>
  <c r="M5112" i="2"/>
  <c r="N5112" i="2" s="1" a="1"/>
  <c r="N5112" i="2" s="1"/>
  <c r="M5113" i="2"/>
  <c r="N5113" i="2" s="1" a="1"/>
  <c r="N5113" i="2" s="1"/>
  <c r="M5114" i="2"/>
  <c r="N5114" i="2" s="1" a="1"/>
  <c r="N5114" i="2" s="1"/>
  <c r="M5115" i="2"/>
  <c r="N5115" i="2" s="1" a="1"/>
  <c r="N5115" i="2" s="1"/>
  <c r="M5116" i="2"/>
  <c r="N5116" i="2" s="1" a="1"/>
  <c r="N5116" i="2" s="1"/>
  <c r="M5117" i="2"/>
  <c r="N5117" i="2" s="1" a="1"/>
  <c r="N5117" i="2" s="1"/>
  <c r="M5118" i="2"/>
  <c r="N5118" i="2" s="1" a="1"/>
  <c r="N5118" i="2" s="1"/>
  <c r="M5119" i="2"/>
  <c r="N5119" i="2" s="1" a="1"/>
  <c r="N5119" i="2" s="1"/>
  <c r="M5120" i="2"/>
  <c r="N5120" i="2" s="1" a="1"/>
  <c r="N5120" i="2" s="1"/>
  <c r="M5121" i="2"/>
  <c r="N5121" i="2" s="1" a="1"/>
  <c r="N5121" i="2" s="1"/>
  <c r="M5122" i="2"/>
  <c r="N5122" i="2" s="1" a="1"/>
  <c r="N5122" i="2" s="1"/>
  <c r="M5123" i="2"/>
  <c r="N5123" i="2" s="1" a="1"/>
  <c r="N5123" i="2" s="1"/>
  <c r="M5124" i="2"/>
  <c r="N5124" i="2" s="1" a="1"/>
  <c r="N5124" i="2" s="1"/>
  <c r="M5125" i="2"/>
  <c r="N5125" i="2" s="1" a="1"/>
  <c r="N5125" i="2" s="1"/>
  <c r="M5126" i="2"/>
  <c r="N5126" i="2" s="1" a="1"/>
  <c r="N5126" i="2" s="1"/>
  <c r="M5127" i="2"/>
  <c r="N5127" i="2" s="1" a="1"/>
  <c r="N5127" i="2" s="1"/>
  <c r="M5128" i="2"/>
  <c r="N5128" i="2" s="1" a="1"/>
  <c r="N5128" i="2" s="1"/>
  <c r="M5129" i="2"/>
  <c r="N5129" i="2" s="1" a="1"/>
  <c r="N5129" i="2" s="1"/>
  <c r="M5130" i="2"/>
  <c r="N5130" i="2" s="1" a="1"/>
  <c r="N5130" i="2" s="1"/>
  <c r="M5131" i="2"/>
  <c r="N5131" i="2" s="1" a="1"/>
  <c r="N5131" i="2" s="1"/>
  <c r="M5132" i="2"/>
  <c r="N5132" i="2" s="1" a="1"/>
  <c r="N5132" i="2" s="1"/>
  <c r="M5133" i="2"/>
  <c r="N5133" i="2" s="1" a="1"/>
  <c r="N5133" i="2" s="1"/>
  <c r="M5134" i="2"/>
  <c r="N5134" i="2" s="1" a="1"/>
  <c r="N5134" i="2" s="1"/>
  <c r="M5135" i="2"/>
  <c r="N5135" i="2" s="1" a="1"/>
  <c r="N5135" i="2" s="1"/>
  <c r="M5136" i="2"/>
  <c r="N5136" i="2" s="1" a="1"/>
  <c r="N5136" i="2" s="1"/>
  <c r="M5137" i="2"/>
  <c r="N5137" i="2" s="1" a="1"/>
  <c r="N5137" i="2" s="1"/>
  <c r="M5138" i="2"/>
  <c r="N5138" i="2" s="1" a="1"/>
  <c r="N5138" i="2" s="1"/>
  <c r="M5139" i="2"/>
  <c r="N5139" i="2" s="1" a="1"/>
  <c r="N5139" i="2" s="1"/>
  <c r="M5140" i="2"/>
  <c r="N5140" i="2" s="1" a="1"/>
  <c r="N5140" i="2" s="1"/>
  <c r="M5141" i="2"/>
  <c r="N5141" i="2" s="1" a="1"/>
  <c r="N5141" i="2" s="1"/>
  <c r="M5142" i="2"/>
  <c r="N5142" i="2" s="1" a="1"/>
  <c r="N5142" i="2" s="1"/>
  <c r="M5143" i="2"/>
  <c r="N5143" i="2" s="1" a="1"/>
  <c r="N5143" i="2" s="1"/>
  <c r="M5144" i="2"/>
  <c r="N5144" i="2" s="1" a="1"/>
  <c r="N5144" i="2" s="1"/>
  <c r="M5145" i="2"/>
  <c r="N5145" i="2" s="1" a="1"/>
  <c r="N5145" i="2" s="1"/>
  <c r="M5146" i="2"/>
  <c r="N5146" i="2" s="1" a="1"/>
  <c r="N5146" i="2" s="1"/>
  <c r="M5147" i="2"/>
  <c r="N5147" i="2" s="1" a="1"/>
  <c r="N5147" i="2" s="1"/>
  <c r="M5148" i="2"/>
  <c r="N5148" i="2" s="1" a="1"/>
  <c r="N5148" i="2" s="1"/>
  <c r="M5149" i="2"/>
  <c r="N5149" i="2" s="1" a="1"/>
  <c r="N5149" i="2" s="1"/>
  <c r="M5150" i="2"/>
  <c r="N5150" i="2" s="1" a="1"/>
  <c r="N5150" i="2" s="1"/>
  <c r="M5151" i="2"/>
  <c r="N5151" i="2" s="1" a="1"/>
  <c r="N5151" i="2" s="1"/>
  <c r="M5152" i="2"/>
  <c r="N5152" i="2" s="1" a="1"/>
  <c r="N5152" i="2" s="1"/>
  <c r="M5153" i="2"/>
  <c r="N5153" i="2" s="1" a="1"/>
  <c r="N5153" i="2" s="1"/>
  <c r="M5154" i="2"/>
  <c r="N5154" i="2" s="1" a="1"/>
  <c r="N5154" i="2" s="1"/>
  <c r="M5155" i="2"/>
  <c r="N5155" i="2" s="1" a="1"/>
  <c r="N5155" i="2" s="1"/>
  <c r="M5156" i="2"/>
  <c r="N5156" i="2" s="1" a="1"/>
  <c r="N5156" i="2" s="1"/>
  <c r="M5157" i="2"/>
  <c r="N5157" i="2" s="1" a="1"/>
  <c r="N5157" i="2" s="1"/>
  <c r="M5158" i="2"/>
  <c r="N5158" i="2" s="1" a="1"/>
  <c r="N5158" i="2" s="1"/>
  <c r="M5159" i="2"/>
  <c r="N5159" i="2" s="1" a="1"/>
  <c r="N5159" i="2" s="1"/>
  <c r="M5160" i="2"/>
  <c r="N5160" i="2" s="1" a="1"/>
  <c r="N5160" i="2" s="1"/>
  <c r="M5161" i="2"/>
  <c r="N5161" i="2" s="1" a="1"/>
  <c r="N5161" i="2" s="1"/>
  <c r="M5162" i="2"/>
  <c r="N5162" i="2" s="1" a="1"/>
  <c r="N5162" i="2" s="1"/>
  <c r="M5163" i="2"/>
  <c r="N5163" i="2" s="1" a="1"/>
  <c r="N5163" i="2" s="1"/>
  <c r="M5164" i="2"/>
  <c r="N5164" i="2" s="1" a="1"/>
  <c r="N5164" i="2" s="1"/>
  <c r="M5165" i="2"/>
  <c r="N5165" i="2" s="1" a="1"/>
  <c r="N5165" i="2" s="1"/>
  <c r="M5166" i="2"/>
  <c r="N5166" i="2" s="1" a="1"/>
  <c r="N5166" i="2" s="1"/>
  <c r="M5167" i="2"/>
  <c r="N5167" i="2" s="1" a="1"/>
  <c r="N5167" i="2" s="1"/>
  <c r="M5168" i="2"/>
  <c r="N5168" i="2" s="1" a="1"/>
  <c r="N5168" i="2" s="1"/>
  <c r="M5169" i="2"/>
  <c r="N5169" i="2" s="1" a="1"/>
  <c r="N5169" i="2" s="1"/>
  <c r="M5170" i="2"/>
  <c r="N5170" i="2" s="1" a="1"/>
  <c r="N5170" i="2" s="1"/>
  <c r="M5171" i="2"/>
  <c r="N5171" i="2" s="1" a="1"/>
  <c r="N5171" i="2" s="1"/>
  <c r="M5172" i="2"/>
  <c r="N5172" i="2" s="1" a="1"/>
  <c r="N5172" i="2" s="1"/>
  <c r="M5173" i="2"/>
  <c r="N5173" i="2" s="1" a="1"/>
  <c r="N5173" i="2" s="1"/>
  <c r="M5174" i="2"/>
  <c r="N5174" i="2" s="1" a="1"/>
  <c r="N5174" i="2" s="1"/>
  <c r="M5175" i="2"/>
  <c r="N5175" i="2" s="1" a="1"/>
  <c r="N5175" i="2" s="1"/>
  <c r="M5176" i="2"/>
  <c r="N5176" i="2" s="1" a="1"/>
  <c r="N5176" i="2" s="1"/>
  <c r="M5177" i="2"/>
  <c r="N5177" i="2" s="1" a="1"/>
  <c r="N5177" i="2" s="1"/>
  <c r="M5178" i="2"/>
  <c r="N5178" i="2" s="1" a="1"/>
  <c r="N5178" i="2" s="1"/>
  <c r="M5179" i="2"/>
  <c r="N5179" i="2" s="1" a="1"/>
  <c r="N5179" i="2" s="1"/>
  <c r="M5180" i="2"/>
  <c r="N5180" i="2" s="1" a="1"/>
  <c r="N5180" i="2" s="1"/>
  <c r="M5181" i="2"/>
  <c r="N5181" i="2" s="1" a="1"/>
  <c r="N5181" i="2" s="1"/>
  <c r="M5182" i="2"/>
  <c r="N5182" i="2" s="1" a="1"/>
  <c r="N5182" i="2" s="1"/>
  <c r="M5183" i="2"/>
  <c r="N5183" i="2" s="1" a="1"/>
  <c r="N5183" i="2" s="1"/>
  <c r="M5184" i="2"/>
  <c r="N5184" i="2" s="1" a="1"/>
  <c r="N5184" i="2" s="1"/>
  <c r="M5185" i="2"/>
  <c r="N5185" i="2" s="1" a="1"/>
  <c r="N5185" i="2" s="1"/>
  <c r="M5186" i="2"/>
  <c r="N5186" i="2" s="1" a="1"/>
  <c r="N5186" i="2" s="1"/>
  <c r="M5187" i="2"/>
  <c r="N5187" i="2" s="1" a="1"/>
  <c r="N5187" i="2" s="1"/>
  <c r="M5188" i="2"/>
  <c r="N5188" i="2" s="1" a="1"/>
  <c r="N5188" i="2" s="1"/>
  <c r="M5189" i="2"/>
  <c r="N5189" i="2" s="1" a="1"/>
  <c r="N5189" i="2" s="1"/>
  <c r="M5190" i="2"/>
  <c r="N5190" i="2" s="1" a="1"/>
  <c r="N5190" i="2" s="1"/>
  <c r="M5191" i="2"/>
  <c r="N5191" i="2" s="1" a="1"/>
  <c r="N5191" i="2" s="1"/>
  <c r="M5192" i="2"/>
  <c r="N5192" i="2" s="1" a="1"/>
  <c r="N5192" i="2" s="1"/>
  <c r="M5193" i="2"/>
  <c r="N5193" i="2" s="1" a="1"/>
  <c r="N5193" i="2" s="1"/>
  <c r="M5194" i="2"/>
  <c r="N5194" i="2" s="1" a="1"/>
  <c r="N5194" i="2" s="1"/>
  <c r="M5195" i="2"/>
  <c r="N5195" i="2" s="1" a="1"/>
  <c r="N5195" i="2" s="1"/>
  <c r="M5196" i="2"/>
  <c r="N5196" i="2" s="1" a="1"/>
  <c r="N5196" i="2" s="1"/>
  <c r="M5197" i="2"/>
  <c r="N5197" i="2" s="1" a="1"/>
  <c r="N5197" i="2" s="1"/>
  <c r="M5198" i="2"/>
  <c r="N5198" i="2" s="1" a="1"/>
  <c r="N5198" i="2" s="1"/>
  <c r="M5199" i="2"/>
  <c r="N5199" i="2" s="1" a="1"/>
  <c r="N5199" i="2" s="1"/>
  <c r="M5200" i="2"/>
  <c r="N5200" i="2" s="1" a="1"/>
  <c r="N5200" i="2" s="1"/>
  <c r="M5201" i="2"/>
  <c r="N5201" i="2" s="1" a="1"/>
  <c r="N5201" i="2" s="1"/>
  <c r="M5202" i="2"/>
  <c r="N5202" i="2" s="1" a="1"/>
  <c r="N5202" i="2" s="1"/>
  <c r="M5203" i="2"/>
  <c r="N5203" i="2" s="1" a="1"/>
  <c r="N5203" i="2" s="1"/>
  <c r="M5204" i="2"/>
  <c r="N5204" i="2" s="1" a="1"/>
  <c r="N5204" i="2" s="1"/>
  <c r="M5205" i="2"/>
  <c r="N5205" i="2" s="1" a="1"/>
  <c r="N5205" i="2" s="1"/>
  <c r="M5206" i="2"/>
  <c r="N5206" i="2" s="1" a="1"/>
  <c r="N5206" i="2" s="1"/>
  <c r="M5207" i="2"/>
  <c r="N5207" i="2" s="1" a="1"/>
  <c r="N5207" i="2" s="1"/>
  <c r="M5208" i="2"/>
  <c r="N5208" i="2" s="1" a="1"/>
  <c r="N5208" i="2" s="1"/>
  <c r="M5209" i="2"/>
  <c r="N5209" i="2" s="1" a="1"/>
  <c r="N5209" i="2" s="1"/>
  <c r="M5210" i="2"/>
  <c r="N5210" i="2" s="1" a="1"/>
  <c r="N5210" i="2" s="1"/>
  <c r="M5211" i="2"/>
  <c r="N5211" i="2" s="1" a="1"/>
  <c r="N5211" i="2" s="1"/>
  <c r="M5212" i="2"/>
  <c r="N5212" i="2" s="1" a="1"/>
  <c r="N5212" i="2" s="1"/>
  <c r="M5213" i="2"/>
  <c r="N5213" i="2" s="1" a="1"/>
  <c r="N5213" i="2" s="1"/>
  <c r="M5214" i="2"/>
  <c r="N5214" i="2" s="1" a="1"/>
  <c r="N5214" i="2" s="1"/>
  <c r="M5215" i="2"/>
  <c r="N5215" i="2" s="1" a="1"/>
  <c r="N5215" i="2" s="1"/>
  <c r="M5216" i="2"/>
  <c r="N5216" i="2" s="1" a="1"/>
  <c r="N5216" i="2" s="1"/>
  <c r="M5217" i="2"/>
  <c r="N5217" i="2" s="1" a="1"/>
  <c r="N5217" i="2" s="1"/>
  <c r="M5218" i="2"/>
  <c r="N5218" i="2" s="1" a="1"/>
  <c r="N5218" i="2" s="1"/>
  <c r="M5219" i="2"/>
  <c r="N5219" i="2" s="1" a="1"/>
  <c r="N5219" i="2" s="1"/>
  <c r="M5220" i="2"/>
  <c r="N5220" i="2" s="1" a="1"/>
  <c r="N5220" i="2" s="1"/>
  <c r="M5221" i="2"/>
  <c r="N5221" i="2" s="1" a="1"/>
  <c r="N5221" i="2" s="1"/>
  <c r="M5222" i="2"/>
  <c r="N5222" i="2" s="1" a="1"/>
  <c r="N5222" i="2" s="1"/>
  <c r="M5223" i="2"/>
  <c r="N5223" i="2" s="1" a="1"/>
  <c r="N5223" i="2" s="1"/>
  <c r="M5224" i="2"/>
  <c r="N5224" i="2" s="1" a="1"/>
  <c r="N5224" i="2" s="1"/>
  <c r="M5225" i="2"/>
  <c r="N5225" i="2" s="1" a="1"/>
  <c r="N5225" i="2" s="1"/>
  <c r="M5226" i="2"/>
  <c r="N5226" i="2" s="1" a="1"/>
  <c r="N5226" i="2" s="1"/>
  <c r="M5227" i="2"/>
  <c r="N5227" i="2" s="1" a="1"/>
  <c r="N5227" i="2" s="1"/>
  <c r="M5228" i="2"/>
  <c r="N5228" i="2" s="1" a="1"/>
  <c r="N5228" i="2" s="1"/>
  <c r="M5229" i="2"/>
  <c r="N5229" i="2" s="1" a="1"/>
  <c r="N5229" i="2" s="1"/>
  <c r="M5230" i="2"/>
  <c r="N5230" i="2" s="1" a="1"/>
  <c r="N5230" i="2" s="1"/>
  <c r="M5231" i="2"/>
  <c r="N5231" i="2" s="1" a="1"/>
  <c r="N5231" i="2" s="1"/>
  <c r="M5232" i="2"/>
  <c r="N5232" i="2" s="1" a="1"/>
  <c r="N5232" i="2" s="1"/>
  <c r="M5233" i="2"/>
  <c r="N5233" i="2" s="1" a="1"/>
  <c r="N5233" i="2" s="1"/>
  <c r="M5234" i="2"/>
  <c r="N5234" i="2" s="1" a="1"/>
  <c r="N5234" i="2" s="1"/>
  <c r="M5235" i="2"/>
  <c r="N5235" i="2" s="1" a="1"/>
  <c r="N5235" i="2" s="1"/>
  <c r="M5236" i="2"/>
  <c r="N5236" i="2" s="1" a="1"/>
  <c r="N5236" i="2" s="1"/>
  <c r="M5237" i="2"/>
  <c r="N5237" i="2" s="1" a="1"/>
  <c r="N5237" i="2" s="1"/>
  <c r="M5238" i="2"/>
  <c r="N5238" i="2" s="1" a="1"/>
  <c r="N5238" i="2" s="1"/>
  <c r="M5239" i="2"/>
  <c r="N5239" i="2" s="1" a="1"/>
  <c r="N5239" i="2" s="1"/>
  <c r="M5240" i="2"/>
  <c r="N5240" i="2" s="1" a="1"/>
  <c r="N5240" i="2" s="1"/>
  <c r="M5241" i="2"/>
  <c r="N5241" i="2" s="1" a="1"/>
  <c r="N5241" i="2" s="1"/>
  <c r="M5242" i="2"/>
  <c r="N5242" i="2" s="1" a="1"/>
  <c r="N5242" i="2" s="1"/>
  <c r="M5243" i="2"/>
  <c r="N5243" i="2" s="1" a="1"/>
  <c r="N5243" i="2" s="1"/>
  <c r="M5244" i="2"/>
  <c r="N5244" i="2" s="1" a="1"/>
  <c r="N5244" i="2" s="1"/>
  <c r="M5245" i="2"/>
  <c r="N5245" i="2" s="1" a="1"/>
  <c r="N5245" i="2" s="1"/>
  <c r="M5246" i="2"/>
  <c r="N5246" i="2" s="1" a="1"/>
  <c r="N5246" i="2" s="1"/>
  <c r="M5247" i="2"/>
  <c r="N5247" i="2" s="1" a="1"/>
  <c r="N5247" i="2" s="1"/>
  <c r="M5248" i="2"/>
  <c r="N5248" i="2" s="1" a="1"/>
  <c r="N5248" i="2" s="1"/>
  <c r="M5249" i="2"/>
  <c r="N5249" i="2" s="1" a="1"/>
  <c r="N5249" i="2" s="1"/>
  <c r="M5250" i="2"/>
  <c r="N5250" i="2" s="1" a="1"/>
  <c r="N5250" i="2" s="1"/>
  <c r="M5251" i="2"/>
  <c r="N5251" i="2" s="1" a="1"/>
  <c r="N5251" i="2" s="1"/>
  <c r="M5252" i="2"/>
  <c r="N5252" i="2" s="1" a="1"/>
  <c r="N5252" i="2" s="1"/>
  <c r="M5253" i="2"/>
  <c r="N5253" i="2" s="1" a="1"/>
  <c r="N5253" i="2" s="1"/>
  <c r="M5254" i="2"/>
  <c r="N5254" i="2" s="1" a="1"/>
  <c r="N5254" i="2" s="1"/>
  <c r="M5255" i="2"/>
  <c r="N5255" i="2" s="1" a="1"/>
  <c r="N5255" i="2" s="1"/>
  <c r="M5256" i="2"/>
  <c r="N5256" i="2" s="1" a="1"/>
  <c r="N5256" i="2" s="1"/>
  <c r="M5257" i="2"/>
  <c r="N5257" i="2" s="1" a="1"/>
  <c r="N5257" i="2" s="1"/>
  <c r="M5258" i="2"/>
  <c r="N5258" i="2" s="1" a="1"/>
  <c r="N5258" i="2" s="1"/>
  <c r="M5259" i="2"/>
  <c r="N5259" i="2" s="1" a="1"/>
  <c r="N5259" i="2" s="1"/>
  <c r="M5260" i="2"/>
  <c r="N5260" i="2" s="1" a="1"/>
  <c r="N5260" i="2" s="1"/>
  <c r="M5261" i="2"/>
  <c r="N5261" i="2" s="1" a="1"/>
  <c r="N5261" i="2" s="1"/>
  <c r="M5262" i="2"/>
  <c r="N5262" i="2" s="1" a="1"/>
  <c r="N5262" i="2" s="1"/>
  <c r="M5263" i="2"/>
  <c r="N5263" i="2" s="1" a="1"/>
  <c r="N5263" i="2" s="1"/>
  <c r="M5264" i="2"/>
  <c r="N5264" i="2" s="1" a="1"/>
  <c r="N5264" i="2" s="1"/>
  <c r="M5265" i="2"/>
  <c r="N5265" i="2" s="1" a="1"/>
  <c r="N5265" i="2" s="1"/>
  <c r="M5266" i="2"/>
  <c r="N5266" i="2" s="1" a="1"/>
  <c r="N5266" i="2" s="1"/>
  <c r="M5267" i="2"/>
  <c r="N5267" i="2" s="1" a="1"/>
  <c r="N5267" i="2" s="1"/>
  <c r="M5268" i="2"/>
  <c r="N5268" i="2" s="1" a="1"/>
  <c r="N5268" i="2" s="1"/>
  <c r="M5269" i="2"/>
  <c r="N5269" i="2" s="1" a="1"/>
  <c r="N5269" i="2" s="1"/>
  <c r="M5270" i="2"/>
  <c r="N5270" i="2" s="1" a="1"/>
  <c r="N5270" i="2" s="1"/>
  <c r="M5271" i="2"/>
  <c r="N5271" i="2" s="1" a="1"/>
  <c r="N5271" i="2" s="1"/>
  <c r="M5272" i="2"/>
  <c r="N5272" i="2" s="1" a="1"/>
  <c r="N5272" i="2" s="1"/>
  <c r="M5273" i="2"/>
  <c r="N5273" i="2" s="1" a="1"/>
  <c r="N5273" i="2" s="1"/>
  <c r="M5274" i="2"/>
  <c r="N5274" i="2" s="1" a="1"/>
  <c r="N5274" i="2" s="1"/>
  <c r="M5275" i="2"/>
  <c r="N5275" i="2" s="1" a="1"/>
  <c r="N5275" i="2" s="1"/>
  <c r="M5276" i="2"/>
  <c r="N5276" i="2" s="1" a="1"/>
  <c r="N5276" i="2" s="1"/>
  <c r="M5277" i="2"/>
  <c r="N5277" i="2" s="1" a="1"/>
  <c r="N5277" i="2" s="1"/>
  <c r="M5278" i="2"/>
  <c r="N5278" i="2" s="1" a="1"/>
  <c r="N5278" i="2" s="1"/>
  <c r="M5279" i="2"/>
  <c r="N5279" i="2" s="1" a="1"/>
  <c r="N5279" i="2" s="1"/>
  <c r="M5280" i="2"/>
  <c r="N5280" i="2" s="1" a="1"/>
  <c r="N5280" i="2" s="1"/>
  <c r="M5281" i="2"/>
  <c r="N5281" i="2" s="1" a="1"/>
  <c r="N5281" i="2" s="1"/>
  <c r="M5282" i="2"/>
  <c r="N5282" i="2" s="1" a="1"/>
  <c r="N5282" i="2" s="1"/>
  <c r="M5283" i="2"/>
  <c r="N5283" i="2" s="1" a="1"/>
  <c r="N5283" i="2" s="1"/>
  <c r="M5284" i="2"/>
  <c r="N5284" i="2" s="1" a="1"/>
  <c r="N5284" i="2" s="1"/>
  <c r="M5285" i="2"/>
  <c r="N5285" i="2" s="1" a="1"/>
  <c r="N5285" i="2" s="1"/>
  <c r="M5286" i="2"/>
  <c r="N5286" i="2" s="1" a="1"/>
  <c r="N5286" i="2" s="1"/>
  <c r="M5287" i="2"/>
  <c r="N5287" i="2" s="1" a="1"/>
  <c r="N5287" i="2" s="1"/>
  <c r="M5288" i="2"/>
  <c r="N5288" i="2" s="1" a="1"/>
  <c r="N5288" i="2" s="1"/>
  <c r="M5289" i="2"/>
  <c r="N5289" i="2" s="1" a="1"/>
  <c r="N5289" i="2" s="1"/>
  <c r="M5290" i="2"/>
  <c r="N5290" i="2" s="1" a="1"/>
  <c r="N5290" i="2" s="1"/>
  <c r="M5291" i="2"/>
  <c r="N5291" i="2" s="1" a="1"/>
  <c r="N5291" i="2" s="1"/>
  <c r="M5292" i="2"/>
  <c r="N5292" i="2" s="1" a="1"/>
  <c r="N5292" i="2" s="1"/>
  <c r="M5293" i="2"/>
  <c r="N5293" i="2" s="1" a="1"/>
  <c r="N5293" i="2" s="1"/>
  <c r="M5294" i="2"/>
  <c r="N5294" i="2" s="1" a="1"/>
  <c r="N5294" i="2" s="1"/>
  <c r="M5295" i="2"/>
  <c r="N5295" i="2" s="1" a="1"/>
  <c r="N5295" i="2" s="1"/>
  <c r="M5296" i="2"/>
  <c r="N5296" i="2" s="1" a="1"/>
  <c r="N5296" i="2" s="1"/>
  <c r="M5297" i="2"/>
  <c r="N5297" i="2" s="1" a="1"/>
  <c r="N5297" i="2" s="1"/>
  <c r="M5298" i="2"/>
  <c r="N5298" i="2" s="1" a="1"/>
  <c r="N5298" i="2" s="1"/>
  <c r="M5299" i="2"/>
  <c r="N5299" i="2" s="1" a="1"/>
  <c r="N5299" i="2" s="1"/>
  <c r="M5300" i="2"/>
  <c r="N5300" i="2" s="1" a="1"/>
  <c r="N5300" i="2" s="1"/>
  <c r="M5301" i="2"/>
  <c r="N5301" i="2" s="1" a="1"/>
  <c r="N5301" i="2" s="1"/>
  <c r="M5302" i="2"/>
  <c r="N5302" i="2" s="1" a="1"/>
  <c r="N5302" i="2" s="1"/>
  <c r="M5303" i="2"/>
  <c r="N5303" i="2" s="1" a="1"/>
  <c r="N5303" i="2" s="1"/>
  <c r="M5304" i="2"/>
  <c r="N5304" i="2" s="1" a="1"/>
  <c r="N5304" i="2" s="1"/>
  <c r="M5305" i="2"/>
  <c r="N5305" i="2" s="1" a="1"/>
  <c r="N5305" i="2" s="1"/>
  <c r="M5306" i="2"/>
  <c r="N5306" i="2" s="1" a="1"/>
  <c r="N5306" i="2" s="1"/>
  <c r="M5307" i="2"/>
  <c r="N5307" i="2" s="1" a="1"/>
  <c r="N5307" i="2" s="1"/>
  <c r="M5308" i="2"/>
  <c r="N5308" i="2" s="1" a="1"/>
  <c r="N5308" i="2" s="1"/>
  <c r="M5309" i="2"/>
  <c r="N5309" i="2" s="1" a="1"/>
  <c r="N5309" i="2" s="1"/>
  <c r="M5310" i="2"/>
  <c r="N5310" i="2" s="1" a="1"/>
  <c r="N5310" i="2" s="1"/>
  <c r="M5311" i="2"/>
  <c r="N5311" i="2" s="1" a="1"/>
  <c r="N5311" i="2" s="1"/>
  <c r="M5312" i="2"/>
  <c r="N5312" i="2" s="1" a="1"/>
  <c r="N5312" i="2" s="1"/>
  <c r="M5313" i="2"/>
  <c r="N5313" i="2" s="1" a="1"/>
  <c r="N5313" i="2" s="1"/>
  <c r="M5314" i="2"/>
  <c r="N5314" i="2" s="1" a="1"/>
  <c r="N5314" i="2" s="1"/>
  <c r="M5315" i="2"/>
  <c r="N5315" i="2" s="1" a="1"/>
  <c r="N5315" i="2" s="1"/>
  <c r="M5316" i="2"/>
  <c r="N5316" i="2" s="1" a="1"/>
  <c r="N5316" i="2" s="1"/>
  <c r="M5317" i="2"/>
  <c r="N5317" i="2" s="1" a="1"/>
  <c r="N5317" i="2" s="1"/>
  <c r="M5318" i="2"/>
  <c r="N5318" i="2" s="1" a="1"/>
  <c r="N5318" i="2" s="1"/>
  <c r="M5319" i="2"/>
  <c r="N5319" i="2" s="1" a="1"/>
  <c r="N5319" i="2" s="1"/>
  <c r="M5320" i="2"/>
  <c r="N5320" i="2" s="1" a="1"/>
  <c r="N5320" i="2" s="1"/>
  <c r="M5321" i="2"/>
  <c r="N5321" i="2" s="1" a="1"/>
  <c r="N5321" i="2" s="1"/>
  <c r="M5322" i="2"/>
  <c r="N5322" i="2" s="1" a="1"/>
  <c r="N5322" i="2" s="1"/>
  <c r="M5323" i="2"/>
  <c r="N5323" i="2" s="1" a="1"/>
  <c r="N5323" i="2" s="1"/>
  <c r="M5324" i="2"/>
  <c r="N5324" i="2" s="1" a="1"/>
  <c r="N5324" i="2" s="1"/>
  <c r="M5325" i="2"/>
  <c r="N5325" i="2" s="1" a="1"/>
  <c r="N5325" i="2" s="1"/>
  <c r="M5326" i="2"/>
  <c r="N5326" i="2" s="1" a="1"/>
  <c r="N5326" i="2" s="1"/>
  <c r="M5327" i="2"/>
  <c r="N5327" i="2" s="1" a="1"/>
  <c r="N5327" i="2" s="1"/>
  <c r="M5328" i="2"/>
  <c r="N5328" i="2" s="1" a="1"/>
  <c r="N5328" i="2" s="1"/>
  <c r="M5329" i="2"/>
  <c r="N5329" i="2" s="1" a="1"/>
  <c r="N5329" i="2" s="1"/>
  <c r="M5330" i="2"/>
  <c r="N5330" i="2" s="1" a="1"/>
  <c r="N5330" i="2" s="1"/>
  <c r="M5331" i="2"/>
  <c r="N5331" i="2" s="1" a="1"/>
  <c r="N5331" i="2" s="1"/>
  <c r="M5332" i="2"/>
  <c r="N5332" i="2" s="1" a="1"/>
  <c r="N5332" i="2" s="1"/>
  <c r="M5333" i="2"/>
  <c r="N5333" i="2" s="1" a="1"/>
  <c r="N5333" i="2" s="1"/>
  <c r="M5334" i="2"/>
  <c r="N5334" i="2" s="1" a="1"/>
  <c r="N5334" i="2" s="1"/>
  <c r="M5335" i="2"/>
  <c r="N5335" i="2" s="1" a="1"/>
  <c r="N5335" i="2" s="1"/>
  <c r="M5336" i="2"/>
  <c r="N5336" i="2" s="1" a="1"/>
  <c r="N5336" i="2" s="1"/>
  <c r="M5337" i="2"/>
  <c r="N5337" i="2" s="1" a="1"/>
  <c r="N5337" i="2" s="1"/>
  <c r="M5338" i="2"/>
  <c r="N5338" i="2" s="1" a="1"/>
  <c r="N5338" i="2" s="1"/>
  <c r="M5339" i="2"/>
  <c r="N5339" i="2" s="1" a="1"/>
  <c r="N5339" i="2" s="1"/>
  <c r="M5340" i="2"/>
  <c r="N5340" i="2" s="1" a="1"/>
  <c r="N5340" i="2" s="1"/>
  <c r="M5341" i="2"/>
  <c r="N5341" i="2" s="1" a="1"/>
  <c r="N5341" i="2" s="1"/>
  <c r="M5342" i="2"/>
  <c r="N5342" i="2" s="1" a="1"/>
  <c r="N5342" i="2" s="1"/>
  <c r="M5343" i="2"/>
  <c r="N5343" i="2" s="1" a="1"/>
  <c r="N5343" i="2" s="1"/>
  <c r="M5344" i="2"/>
  <c r="N5344" i="2" s="1" a="1"/>
  <c r="N5344" i="2" s="1"/>
  <c r="M5345" i="2"/>
  <c r="N5345" i="2" s="1" a="1"/>
  <c r="N5345" i="2" s="1"/>
  <c r="M5346" i="2"/>
  <c r="N5346" i="2" s="1" a="1"/>
  <c r="N5346" i="2" s="1"/>
  <c r="M5347" i="2"/>
  <c r="N5347" i="2" s="1" a="1"/>
  <c r="N5347" i="2" s="1"/>
  <c r="M5348" i="2"/>
  <c r="N5348" i="2" s="1" a="1"/>
  <c r="N5348" i="2" s="1"/>
  <c r="M5349" i="2"/>
  <c r="N5349" i="2" s="1" a="1"/>
  <c r="N5349" i="2" s="1"/>
  <c r="M5350" i="2"/>
  <c r="N5350" i="2" s="1" a="1"/>
  <c r="N5350" i="2" s="1"/>
  <c r="M5351" i="2"/>
  <c r="N5351" i="2" s="1" a="1"/>
  <c r="N5351" i="2" s="1"/>
  <c r="M5352" i="2"/>
  <c r="N5352" i="2" s="1" a="1"/>
  <c r="N5352" i="2" s="1"/>
  <c r="M5353" i="2"/>
  <c r="N5353" i="2" s="1" a="1"/>
  <c r="N5353" i="2" s="1"/>
  <c r="M5354" i="2"/>
  <c r="N5354" i="2" s="1" a="1"/>
  <c r="N5354" i="2" s="1"/>
  <c r="M5355" i="2"/>
  <c r="N5355" i="2" s="1" a="1"/>
  <c r="N5355" i="2" s="1"/>
  <c r="M5356" i="2"/>
  <c r="N5356" i="2" s="1" a="1"/>
  <c r="N5356" i="2" s="1"/>
  <c r="M5357" i="2"/>
  <c r="N5357" i="2" s="1" a="1"/>
  <c r="N5357" i="2" s="1"/>
  <c r="M5358" i="2"/>
  <c r="N5358" i="2" s="1" a="1"/>
  <c r="N5358" i="2" s="1"/>
  <c r="M5359" i="2"/>
  <c r="N5359" i="2" s="1" a="1"/>
  <c r="N5359" i="2" s="1"/>
  <c r="M5360" i="2"/>
  <c r="N5360" i="2" s="1" a="1"/>
  <c r="N5360" i="2" s="1"/>
  <c r="M5361" i="2"/>
  <c r="N5361" i="2" s="1" a="1"/>
  <c r="N5361" i="2" s="1"/>
  <c r="M5362" i="2"/>
  <c r="N5362" i="2" s="1" a="1"/>
  <c r="N5362" i="2" s="1"/>
  <c r="M5363" i="2"/>
  <c r="N5363" i="2" s="1" a="1"/>
  <c r="N5363" i="2" s="1"/>
  <c r="M5364" i="2"/>
  <c r="N5364" i="2" s="1" a="1"/>
  <c r="N5364" i="2" s="1"/>
  <c r="M5365" i="2"/>
  <c r="N5365" i="2" s="1" a="1"/>
  <c r="N5365" i="2" s="1"/>
  <c r="M5366" i="2"/>
  <c r="N5366" i="2" s="1" a="1"/>
  <c r="N5366" i="2" s="1"/>
  <c r="M5367" i="2"/>
  <c r="N5367" i="2" s="1" a="1"/>
  <c r="N5367" i="2" s="1"/>
  <c r="M5368" i="2"/>
  <c r="N5368" i="2" s="1" a="1"/>
  <c r="N5368" i="2" s="1"/>
  <c r="M5369" i="2"/>
  <c r="N5369" i="2" s="1" a="1"/>
  <c r="N5369" i="2" s="1"/>
  <c r="M5370" i="2"/>
  <c r="N5370" i="2" s="1" a="1"/>
  <c r="N5370" i="2" s="1"/>
  <c r="M5371" i="2"/>
  <c r="N5371" i="2" s="1" a="1"/>
  <c r="N5371" i="2" s="1"/>
  <c r="M5372" i="2"/>
  <c r="N5372" i="2" s="1" a="1"/>
  <c r="N5372" i="2" s="1"/>
  <c r="M5373" i="2"/>
  <c r="N5373" i="2" s="1" a="1"/>
  <c r="N5373" i="2" s="1"/>
  <c r="M5374" i="2"/>
  <c r="N5374" i="2" s="1" a="1"/>
  <c r="N5374" i="2" s="1"/>
  <c r="M5375" i="2"/>
  <c r="N5375" i="2" s="1" a="1"/>
  <c r="N5375" i="2" s="1"/>
  <c r="M5376" i="2"/>
  <c r="N5376" i="2" s="1" a="1"/>
  <c r="N5376" i="2" s="1"/>
  <c r="M5377" i="2"/>
  <c r="N5377" i="2" s="1" a="1"/>
  <c r="N5377" i="2" s="1"/>
  <c r="M5378" i="2"/>
  <c r="N5378" i="2" s="1" a="1"/>
  <c r="N5378" i="2" s="1"/>
  <c r="M5379" i="2"/>
  <c r="N5379" i="2" s="1" a="1"/>
  <c r="N5379" i="2" s="1"/>
  <c r="M5380" i="2"/>
  <c r="N5380" i="2" s="1" a="1"/>
  <c r="N5380" i="2" s="1"/>
  <c r="M5381" i="2"/>
  <c r="N5381" i="2" s="1" a="1"/>
  <c r="N5381" i="2" s="1"/>
  <c r="M5382" i="2"/>
  <c r="N5382" i="2" s="1" a="1"/>
  <c r="N5382" i="2" s="1"/>
  <c r="M5383" i="2"/>
  <c r="N5383" i="2" s="1" a="1"/>
  <c r="N5383" i="2" s="1"/>
  <c r="M5384" i="2"/>
  <c r="N5384" i="2" s="1" a="1"/>
  <c r="N5384" i="2" s="1"/>
  <c r="M5385" i="2"/>
  <c r="N5385" i="2" s="1" a="1"/>
  <c r="N5385" i="2" s="1"/>
  <c r="M5386" i="2"/>
  <c r="N5386" i="2" s="1" a="1"/>
  <c r="N5386" i="2" s="1"/>
  <c r="M5387" i="2"/>
  <c r="N5387" i="2" s="1" a="1"/>
  <c r="N5387" i="2" s="1"/>
  <c r="M5388" i="2"/>
  <c r="N5388" i="2" s="1" a="1"/>
  <c r="N5388" i="2" s="1"/>
  <c r="M5389" i="2"/>
  <c r="N5389" i="2" s="1" a="1"/>
  <c r="N5389" i="2" s="1"/>
  <c r="M5390" i="2"/>
  <c r="N5390" i="2" s="1" a="1"/>
  <c r="N5390" i="2" s="1"/>
  <c r="M5391" i="2"/>
  <c r="N5391" i="2" s="1" a="1"/>
  <c r="N5391" i="2" s="1"/>
  <c r="M5392" i="2"/>
  <c r="N5392" i="2" s="1" a="1"/>
  <c r="N5392" i="2" s="1"/>
  <c r="M5393" i="2"/>
  <c r="N5393" i="2" s="1" a="1"/>
  <c r="N5393" i="2" s="1"/>
  <c r="M5394" i="2"/>
  <c r="N5394" i="2" s="1" a="1"/>
  <c r="N5394" i="2" s="1"/>
  <c r="M5395" i="2"/>
  <c r="N5395" i="2" s="1" a="1"/>
  <c r="N5395" i="2" s="1"/>
  <c r="M5396" i="2"/>
  <c r="N5396" i="2" s="1" a="1"/>
  <c r="N5396" i="2" s="1"/>
  <c r="M5397" i="2"/>
  <c r="N5397" i="2" s="1" a="1"/>
  <c r="N5397" i="2" s="1"/>
  <c r="M5398" i="2"/>
  <c r="N5398" i="2" s="1" a="1"/>
  <c r="N5398" i="2" s="1"/>
  <c r="M5399" i="2"/>
  <c r="N5399" i="2" s="1" a="1"/>
  <c r="N5399" i="2" s="1"/>
  <c r="M5400" i="2"/>
  <c r="N5400" i="2" s="1" a="1"/>
  <c r="N5400" i="2" s="1"/>
  <c r="M5401" i="2"/>
  <c r="N5401" i="2" s="1" a="1"/>
  <c r="N5401" i="2" s="1"/>
  <c r="M5402" i="2"/>
  <c r="N5402" i="2" s="1" a="1"/>
  <c r="N5402" i="2" s="1"/>
  <c r="M5403" i="2"/>
  <c r="N5403" i="2" s="1" a="1"/>
  <c r="N5403" i="2" s="1"/>
  <c r="M5404" i="2"/>
  <c r="N5404" i="2" s="1" a="1"/>
  <c r="N5404" i="2" s="1"/>
  <c r="M5405" i="2"/>
  <c r="N5405" i="2" s="1" a="1"/>
  <c r="N5405" i="2" s="1"/>
  <c r="M5406" i="2"/>
  <c r="N5406" i="2" s="1" a="1"/>
  <c r="N5406" i="2" s="1"/>
  <c r="M5407" i="2"/>
  <c r="N5407" i="2" s="1" a="1"/>
  <c r="N5407" i="2" s="1"/>
  <c r="M5408" i="2"/>
  <c r="N5408" i="2" s="1" a="1"/>
  <c r="N5408" i="2" s="1"/>
  <c r="M5409" i="2"/>
  <c r="N5409" i="2" s="1" a="1"/>
  <c r="N5409" i="2" s="1"/>
  <c r="M5410" i="2"/>
  <c r="N5410" i="2" s="1" a="1"/>
  <c r="N5410" i="2" s="1"/>
  <c r="M5411" i="2"/>
  <c r="N5411" i="2" s="1" a="1"/>
  <c r="N5411" i="2" s="1"/>
  <c r="M5412" i="2"/>
  <c r="N5412" i="2" s="1" a="1"/>
  <c r="N5412" i="2" s="1"/>
  <c r="M5413" i="2"/>
  <c r="N5413" i="2" s="1" a="1"/>
  <c r="N5413" i="2" s="1"/>
  <c r="M5414" i="2"/>
  <c r="N5414" i="2" s="1" a="1"/>
  <c r="N5414" i="2" s="1"/>
  <c r="M5415" i="2"/>
  <c r="N5415" i="2" s="1" a="1"/>
  <c r="N5415" i="2" s="1"/>
  <c r="M5416" i="2"/>
  <c r="N5416" i="2" s="1" a="1"/>
  <c r="N5416" i="2" s="1"/>
  <c r="M5417" i="2"/>
  <c r="N5417" i="2" s="1" a="1"/>
  <c r="N5417" i="2" s="1"/>
  <c r="M5418" i="2"/>
  <c r="N5418" i="2" s="1" a="1"/>
  <c r="N5418" i="2" s="1"/>
  <c r="M5419" i="2"/>
  <c r="N5419" i="2" s="1" a="1"/>
  <c r="N5419" i="2" s="1"/>
  <c r="M5420" i="2"/>
  <c r="N5420" i="2" s="1" a="1"/>
  <c r="N5420" i="2" s="1"/>
  <c r="M5421" i="2"/>
  <c r="N5421" i="2" s="1" a="1"/>
  <c r="N5421" i="2" s="1"/>
  <c r="M5422" i="2"/>
  <c r="N5422" i="2" s="1" a="1"/>
  <c r="N5422" i="2" s="1"/>
  <c r="M5423" i="2"/>
  <c r="N5423" i="2" s="1" a="1"/>
  <c r="N5423" i="2" s="1"/>
  <c r="M5424" i="2"/>
  <c r="N5424" i="2" s="1" a="1"/>
  <c r="N5424" i="2" s="1"/>
  <c r="M5425" i="2"/>
  <c r="N5425" i="2" s="1" a="1"/>
  <c r="N5425" i="2" s="1"/>
  <c r="M5426" i="2"/>
  <c r="N5426" i="2" s="1" a="1"/>
  <c r="N5426" i="2" s="1"/>
  <c r="M5427" i="2"/>
  <c r="N5427" i="2" s="1" a="1"/>
  <c r="N5427" i="2" s="1"/>
  <c r="M5428" i="2"/>
  <c r="N5428" i="2" s="1" a="1"/>
  <c r="N5428" i="2" s="1"/>
  <c r="M5429" i="2"/>
  <c r="N5429" i="2" s="1" a="1"/>
  <c r="N5429" i="2" s="1"/>
  <c r="M5430" i="2"/>
  <c r="N5430" i="2" s="1" a="1"/>
  <c r="N5430" i="2" s="1"/>
  <c r="M5431" i="2"/>
  <c r="N5431" i="2" s="1" a="1"/>
  <c r="N5431" i="2" s="1"/>
  <c r="M5432" i="2"/>
  <c r="N5432" i="2" s="1" a="1"/>
  <c r="N5432" i="2" s="1"/>
  <c r="M5433" i="2"/>
  <c r="N5433" i="2" s="1" a="1"/>
  <c r="N5433" i="2" s="1"/>
  <c r="M5434" i="2"/>
  <c r="N5434" i="2" s="1" a="1"/>
  <c r="N5434" i="2" s="1"/>
  <c r="M5435" i="2"/>
  <c r="N5435" i="2" s="1" a="1"/>
  <c r="N5435" i="2" s="1"/>
  <c r="M5436" i="2"/>
  <c r="N5436" i="2" s="1" a="1"/>
  <c r="N5436" i="2" s="1"/>
  <c r="M5437" i="2"/>
  <c r="N5437" i="2" s="1" a="1"/>
  <c r="N5437" i="2" s="1"/>
  <c r="M5438" i="2"/>
  <c r="N5438" i="2" s="1" a="1"/>
  <c r="N5438" i="2" s="1"/>
  <c r="M5439" i="2"/>
  <c r="N5439" i="2" s="1" a="1"/>
  <c r="N5439" i="2" s="1"/>
  <c r="M5440" i="2"/>
  <c r="N5440" i="2" s="1" a="1"/>
  <c r="N5440" i="2" s="1"/>
  <c r="M5441" i="2"/>
  <c r="N5441" i="2" s="1" a="1"/>
  <c r="N5441" i="2" s="1"/>
  <c r="M5442" i="2"/>
  <c r="N5442" i="2" s="1" a="1"/>
  <c r="N5442" i="2" s="1"/>
  <c r="M5443" i="2"/>
  <c r="N5443" i="2" s="1" a="1"/>
  <c r="N5443" i="2" s="1"/>
  <c r="M5444" i="2"/>
  <c r="N5444" i="2" s="1" a="1"/>
  <c r="N5444" i="2" s="1"/>
  <c r="M5445" i="2"/>
  <c r="N5445" i="2" s="1" a="1"/>
  <c r="N5445" i="2" s="1"/>
  <c r="M5446" i="2"/>
  <c r="N5446" i="2" s="1" a="1"/>
  <c r="N5446" i="2" s="1"/>
  <c r="M5447" i="2"/>
  <c r="N5447" i="2" s="1" a="1"/>
  <c r="N5447" i="2" s="1"/>
  <c r="M5448" i="2"/>
  <c r="N5448" i="2" s="1" a="1"/>
  <c r="N5448" i="2" s="1"/>
  <c r="M5449" i="2"/>
  <c r="N5449" i="2" s="1" a="1"/>
  <c r="N5449" i="2" s="1"/>
  <c r="M5450" i="2"/>
  <c r="N5450" i="2" s="1" a="1"/>
  <c r="N5450" i="2" s="1"/>
  <c r="M5451" i="2"/>
  <c r="N5451" i="2" s="1" a="1"/>
  <c r="N5451" i="2" s="1"/>
  <c r="M5452" i="2"/>
  <c r="N5452" i="2" s="1" a="1"/>
  <c r="N5452" i="2" s="1"/>
  <c r="M5453" i="2"/>
  <c r="N5453" i="2" s="1" a="1"/>
  <c r="N5453" i="2" s="1"/>
  <c r="M5454" i="2"/>
  <c r="N5454" i="2" s="1" a="1"/>
  <c r="N5454" i="2" s="1"/>
  <c r="M5455" i="2"/>
  <c r="N5455" i="2" s="1" a="1"/>
  <c r="N5455" i="2" s="1"/>
  <c r="M5456" i="2"/>
  <c r="N5456" i="2" s="1" a="1"/>
  <c r="N5456" i="2" s="1"/>
  <c r="M5457" i="2"/>
  <c r="N5457" i="2" s="1" a="1"/>
  <c r="N5457" i="2" s="1"/>
  <c r="M5458" i="2"/>
  <c r="N5458" i="2" s="1" a="1"/>
  <c r="N5458" i="2" s="1"/>
  <c r="M5459" i="2"/>
  <c r="N5459" i="2" s="1" a="1"/>
  <c r="N5459" i="2" s="1"/>
  <c r="M5460" i="2"/>
  <c r="N5460" i="2" s="1" a="1"/>
  <c r="N5460" i="2" s="1"/>
  <c r="M5461" i="2"/>
  <c r="N5461" i="2" s="1" a="1"/>
  <c r="N5461" i="2" s="1"/>
  <c r="M5462" i="2"/>
  <c r="N5462" i="2" s="1" a="1"/>
  <c r="N5462" i="2" s="1"/>
  <c r="M5463" i="2"/>
  <c r="N5463" i="2" s="1" a="1"/>
  <c r="N5463" i="2" s="1"/>
  <c r="M5464" i="2"/>
  <c r="N5464" i="2" s="1" a="1"/>
  <c r="N5464" i="2" s="1"/>
  <c r="M5465" i="2"/>
  <c r="N5465" i="2" s="1" a="1"/>
  <c r="N5465" i="2" s="1"/>
  <c r="M5466" i="2"/>
  <c r="N5466" i="2" s="1" a="1"/>
  <c r="N5466" i="2" s="1"/>
  <c r="M5467" i="2"/>
  <c r="N5467" i="2" s="1" a="1"/>
  <c r="N5467" i="2" s="1"/>
  <c r="M5468" i="2"/>
  <c r="N5468" i="2" s="1" a="1"/>
  <c r="N5468" i="2" s="1"/>
  <c r="M5469" i="2"/>
  <c r="N5469" i="2" s="1" a="1"/>
  <c r="N5469" i="2" s="1"/>
  <c r="M5470" i="2"/>
  <c r="N5470" i="2" s="1" a="1"/>
  <c r="N5470" i="2" s="1"/>
  <c r="M5471" i="2"/>
  <c r="N5471" i="2" s="1" a="1"/>
  <c r="N5471" i="2" s="1"/>
  <c r="M5472" i="2"/>
  <c r="N5472" i="2" s="1" a="1"/>
  <c r="N5472" i="2" s="1"/>
  <c r="M5473" i="2"/>
  <c r="N5473" i="2" s="1" a="1"/>
  <c r="N5473" i="2" s="1"/>
  <c r="M5474" i="2"/>
  <c r="N5474" i="2" s="1" a="1"/>
  <c r="N5474" i="2" s="1"/>
  <c r="M5475" i="2"/>
  <c r="N5475" i="2" s="1" a="1"/>
  <c r="N5475" i="2" s="1"/>
  <c r="M5476" i="2"/>
  <c r="N5476" i="2" s="1" a="1"/>
  <c r="N5476" i="2" s="1"/>
  <c r="M5477" i="2"/>
  <c r="N5477" i="2" s="1" a="1"/>
  <c r="N5477" i="2" s="1"/>
  <c r="M5478" i="2"/>
  <c r="N5478" i="2" s="1" a="1"/>
  <c r="N5478" i="2" s="1"/>
  <c r="M5479" i="2"/>
  <c r="N5479" i="2" s="1" a="1"/>
  <c r="N5479" i="2" s="1"/>
  <c r="M5480" i="2"/>
  <c r="N5480" i="2" s="1" a="1"/>
  <c r="N5480" i="2" s="1"/>
  <c r="M5481" i="2"/>
  <c r="N5481" i="2" s="1" a="1"/>
  <c r="N5481" i="2" s="1"/>
  <c r="M5482" i="2"/>
  <c r="N5482" i="2" s="1" a="1"/>
  <c r="N5482" i="2" s="1"/>
  <c r="M5483" i="2"/>
  <c r="N5483" i="2" s="1" a="1"/>
  <c r="N5483" i="2" s="1"/>
  <c r="M5484" i="2"/>
  <c r="N5484" i="2" s="1" a="1"/>
  <c r="N5484" i="2" s="1"/>
  <c r="M5485" i="2"/>
  <c r="N5485" i="2" s="1" a="1"/>
  <c r="N5485" i="2" s="1"/>
  <c r="M5486" i="2"/>
  <c r="N5486" i="2" s="1" a="1"/>
  <c r="N5486" i="2" s="1"/>
  <c r="M5487" i="2"/>
  <c r="N5487" i="2" s="1" a="1"/>
  <c r="N5487" i="2" s="1"/>
  <c r="M5488" i="2"/>
  <c r="N5488" i="2" s="1" a="1"/>
  <c r="N5488" i="2" s="1"/>
  <c r="M5489" i="2"/>
  <c r="N5489" i="2" s="1" a="1"/>
  <c r="N5489" i="2" s="1"/>
  <c r="M5490" i="2"/>
  <c r="N5490" i="2" s="1" a="1"/>
  <c r="N5490" i="2" s="1"/>
  <c r="M5491" i="2"/>
  <c r="N5491" i="2" s="1" a="1"/>
  <c r="N5491" i="2" s="1"/>
  <c r="M5492" i="2"/>
  <c r="N5492" i="2" s="1" a="1"/>
  <c r="N5492" i="2" s="1"/>
  <c r="M5493" i="2"/>
  <c r="N5493" i="2" s="1" a="1"/>
  <c r="N5493" i="2" s="1"/>
  <c r="M5494" i="2"/>
  <c r="N5494" i="2" s="1" a="1"/>
  <c r="N5494" i="2" s="1"/>
  <c r="M5495" i="2"/>
  <c r="N5495" i="2" s="1" a="1"/>
  <c r="N5495" i="2" s="1"/>
  <c r="M5496" i="2"/>
  <c r="N5496" i="2" s="1" a="1"/>
  <c r="N5496" i="2" s="1"/>
  <c r="M5497" i="2"/>
  <c r="N5497" i="2" s="1" a="1"/>
  <c r="N5497" i="2" s="1"/>
  <c r="M5498" i="2"/>
  <c r="N5498" i="2" s="1" a="1"/>
  <c r="N5498" i="2" s="1"/>
  <c r="M5499" i="2"/>
  <c r="N5499" i="2" s="1" a="1"/>
  <c r="N5499" i="2" s="1"/>
  <c r="M5500" i="2"/>
  <c r="N5500" i="2" s="1" a="1"/>
  <c r="N5500" i="2" s="1"/>
  <c r="M5501" i="2"/>
  <c r="N5501" i="2" s="1" a="1"/>
  <c r="N5501" i="2" s="1"/>
  <c r="M5502" i="2"/>
  <c r="N5502" i="2" s="1" a="1"/>
  <c r="N5502" i="2" s="1"/>
  <c r="M5503" i="2"/>
  <c r="N5503" i="2" s="1" a="1"/>
  <c r="N5503" i="2" s="1"/>
  <c r="M5504" i="2"/>
  <c r="N5504" i="2" s="1" a="1"/>
  <c r="N5504" i="2" s="1"/>
  <c r="M5505" i="2"/>
  <c r="N5505" i="2" s="1" a="1"/>
  <c r="N5505" i="2" s="1"/>
  <c r="M5506" i="2"/>
  <c r="N5506" i="2" s="1" a="1"/>
  <c r="N5506" i="2" s="1"/>
  <c r="M5507" i="2"/>
  <c r="N5507" i="2" s="1" a="1"/>
  <c r="N5507" i="2" s="1"/>
  <c r="M5508" i="2"/>
  <c r="N5508" i="2" s="1" a="1"/>
  <c r="N5508" i="2" s="1"/>
  <c r="M5509" i="2"/>
  <c r="N5509" i="2" s="1" a="1"/>
  <c r="N5509" i="2" s="1"/>
  <c r="M5510" i="2"/>
  <c r="N5510" i="2" s="1" a="1"/>
  <c r="N5510" i="2" s="1"/>
  <c r="M5511" i="2"/>
  <c r="N5511" i="2" s="1" a="1"/>
  <c r="N5511" i="2" s="1"/>
  <c r="M5512" i="2"/>
  <c r="N5512" i="2" s="1" a="1"/>
  <c r="N5512" i="2" s="1"/>
  <c r="M5513" i="2"/>
  <c r="N5513" i="2" s="1" a="1"/>
  <c r="N5513" i="2" s="1"/>
  <c r="M5514" i="2"/>
  <c r="N5514" i="2" s="1" a="1"/>
  <c r="N5514" i="2" s="1"/>
  <c r="M5515" i="2"/>
  <c r="N5515" i="2" s="1" a="1"/>
  <c r="N5515" i="2" s="1"/>
  <c r="M5516" i="2"/>
  <c r="N5516" i="2" s="1" a="1"/>
  <c r="N5516" i="2" s="1"/>
  <c r="M5517" i="2"/>
  <c r="N5517" i="2" s="1" a="1"/>
  <c r="N5517" i="2" s="1"/>
  <c r="M5518" i="2"/>
  <c r="N5518" i="2" s="1" a="1"/>
  <c r="N5518" i="2" s="1"/>
  <c r="M5519" i="2"/>
  <c r="N5519" i="2" s="1" a="1"/>
  <c r="N5519" i="2" s="1"/>
  <c r="M5520" i="2"/>
  <c r="N5520" i="2" s="1" a="1"/>
  <c r="N5520" i="2" s="1"/>
  <c r="M5521" i="2"/>
  <c r="N5521" i="2" s="1" a="1"/>
  <c r="N5521" i="2" s="1"/>
  <c r="M5522" i="2"/>
  <c r="N5522" i="2" s="1" a="1"/>
  <c r="N5522" i="2" s="1"/>
  <c r="M5523" i="2"/>
  <c r="N5523" i="2" s="1" a="1"/>
  <c r="N5523" i="2" s="1"/>
  <c r="M5524" i="2"/>
  <c r="N5524" i="2" s="1" a="1"/>
  <c r="N5524" i="2" s="1"/>
  <c r="M5525" i="2"/>
  <c r="N5525" i="2" s="1" a="1"/>
  <c r="N5525" i="2" s="1"/>
  <c r="M5526" i="2"/>
  <c r="N5526" i="2" s="1" a="1"/>
  <c r="N5526" i="2" s="1"/>
  <c r="M5527" i="2"/>
  <c r="N5527" i="2" s="1" a="1"/>
  <c r="N5527" i="2" s="1"/>
  <c r="M5528" i="2"/>
  <c r="N5528" i="2" s="1" a="1"/>
  <c r="N5528" i="2" s="1"/>
  <c r="M5529" i="2"/>
  <c r="N5529" i="2" s="1" a="1"/>
  <c r="N5529" i="2" s="1"/>
  <c r="M5530" i="2"/>
  <c r="N5530" i="2" s="1" a="1"/>
  <c r="N5530" i="2" s="1"/>
  <c r="M5531" i="2"/>
  <c r="N5531" i="2" s="1" a="1"/>
  <c r="N5531" i="2" s="1"/>
  <c r="M5532" i="2"/>
  <c r="N5532" i="2" s="1" a="1"/>
  <c r="N5532" i="2" s="1"/>
  <c r="M5533" i="2"/>
  <c r="N5533" i="2" s="1" a="1"/>
  <c r="N5533" i="2" s="1"/>
  <c r="M5534" i="2"/>
  <c r="N5534" i="2" s="1" a="1"/>
  <c r="N5534" i="2" s="1"/>
  <c r="M5535" i="2"/>
  <c r="N5535" i="2" s="1" a="1"/>
  <c r="N5535" i="2" s="1"/>
  <c r="M5536" i="2"/>
  <c r="N5536" i="2" s="1" a="1"/>
  <c r="N5536" i="2" s="1"/>
  <c r="M5537" i="2"/>
  <c r="N5537" i="2" s="1" a="1"/>
  <c r="N5537" i="2" s="1"/>
  <c r="M5538" i="2"/>
  <c r="N5538" i="2" s="1" a="1"/>
  <c r="N5538" i="2" s="1"/>
  <c r="M5539" i="2"/>
  <c r="N5539" i="2" s="1" a="1"/>
  <c r="N5539" i="2" s="1"/>
  <c r="M5540" i="2"/>
  <c r="N5540" i="2" s="1" a="1"/>
  <c r="N5540" i="2" s="1"/>
  <c r="M5541" i="2"/>
  <c r="N5541" i="2" s="1" a="1"/>
  <c r="N5541" i="2" s="1"/>
  <c r="M5542" i="2"/>
  <c r="N5542" i="2" s="1" a="1"/>
  <c r="N5542" i="2" s="1"/>
  <c r="M5543" i="2"/>
  <c r="N5543" i="2" s="1" a="1"/>
  <c r="N5543" i="2" s="1"/>
  <c r="M5544" i="2"/>
  <c r="N5544" i="2" s="1" a="1"/>
  <c r="N5544" i="2" s="1"/>
  <c r="M5545" i="2"/>
  <c r="N5545" i="2" s="1" a="1"/>
  <c r="N5545" i="2" s="1"/>
  <c r="M5546" i="2"/>
  <c r="N5546" i="2" s="1" a="1"/>
  <c r="N5546" i="2" s="1"/>
  <c r="M5547" i="2"/>
  <c r="N5547" i="2" s="1" a="1"/>
  <c r="N5547" i="2" s="1"/>
  <c r="M5548" i="2"/>
  <c r="N5548" i="2" s="1" a="1"/>
  <c r="N5548" i="2" s="1"/>
  <c r="M5549" i="2"/>
  <c r="N5549" i="2" s="1" a="1"/>
  <c r="N5549" i="2" s="1"/>
  <c r="M5550" i="2"/>
  <c r="N5550" i="2" s="1" a="1"/>
  <c r="N5550" i="2" s="1"/>
  <c r="M5551" i="2"/>
  <c r="N5551" i="2" s="1" a="1"/>
  <c r="N5551" i="2" s="1"/>
  <c r="M5552" i="2"/>
  <c r="N5552" i="2" s="1" a="1"/>
  <c r="N5552" i="2" s="1"/>
  <c r="M5553" i="2"/>
  <c r="N5553" i="2" s="1" a="1"/>
  <c r="N5553" i="2" s="1"/>
  <c r="M5554" i="2"/>
  <c r="N5554" i="2" s="1" a="1"/>
  <c r="N5554" i="2" s="1"/>
  <c r="M5555" i="2"/>
  <c r="N5555" i="2" s="1" a="1"/>
  <c r="N5555" i="2" s="1"/>
  <c r="M5556" i="2"/>
  <c r="N5556" i="2" s="1" a="1"/>
  <c r="N5556" i="2" s="1"/>
  <c r="M5557" i="2"/>
  <c r="N5557" i="2" s="1" a="1"/>
  <c r="N5557" i="2" s="1"/>
  <c r="M5558" i="2"/>
  <c r="N5558" i="2" s="1" a="1"/>
  <c r="N5558" i="2" s="1"/>
  <c r="M5559" i="2"/>
  <c r="N5559" i="2" s="1" a="1"/>
  <c r="N5559" i="2" s="1"/>
  <c r="M5560" i="2"/>
  <c r="N5560" i="2" s="1" a="1"/>
  <c r="N5560" i="2" s="1"/>
  <c r="M5561" i="2"/>
  <c r="N5561" i="2" s="1" a="1"/>
  <c r="N5561" i="2" s="1"/>
  <c r="M5562" i="2"/>
  <c r="N5562" i="2" s="1" a="1"/>
  <c r="N5562" i="2" s="1"/>
  <c r="M5563" i="2"/>
  <c r="N5563" i="2" s="1" a="1"/>
  <c r="N5563" i="2" s="1"/>
  <c r="M5564" i="2"/>
  <c r="N5564" i="2" s="1" a="1"/>
  <c r="N5564" i="2" s="1"/>
  <c r="M5565" i="2"/>
  <c r="N5565" i="2" s="1" a="1"/>
  <c r="N5565" i="2" s="1"/>
  <c r="M5566" i="2"/>
  <c r="N5566" i="2" s="1" a="1"/>
  <c r="N5566" i="2" s="1"/>
  <c r="M5567" i="2"/>
  <c r="N5567" i="2" s="1" a="1"/>
  <c r="N5567" i="2" s="1"/>
  <c r="M5568" i="2"/>
  <c r="N5568" i="2" s="1" a="1"/>
  <c r="N5568" i="2" s="1"/>
  <c r="M5569" i="2"/>
  <c r="N5569" i="2" s="1" a="1"/>
  <c r="N5569" i="2" s="1"/>
  <c r="M5570" i="2"/>
  <c r="N5570" i="2" s="1" a="1"/>
  <c r="N5570" i="2" s="1"/>
  <c r="M5571" i="2"/>
  <c r="N5571" i="2" s="1" a="1"/>
  <c r="N5571" i="2" s="1"/>
  <c r="M5572" i="2"/>
  <c r="N5572" i="2" s="1" a="1"/>
  <c r="N5572" i="2" s="1"/>
  <c r="M5573" i="2"/>
  <c r="N5573" i="2" s="1" a="1"/>
  <c r="N5573" i="2" s="1"/>
  <c r="M5574" i="2"/>
  <c r="N5574" i="2" s="1" a="1"/>
  <c r="N5574" i="2" s="1"/>
  <c r="M5575" i="2"/>
  <c r="N5575" i="2" s="1" a="1"/>
  <c r="N5575" i="2" s="1"/>
  <c r="M5576" i="2"/>
  <c r="N5576" i="2" s="1" a="1"/>
  <c r="N5576" i="2" s="1"/>
  <c r="M5577" i="2"/>
  <c r="N5577" i="2" s="1" a="1"/>
  <c r="N5577" i="2" s="1"/>
  <c r="M5578" i="2"/>
  <c r="N5578" i="2" s="1" a="1"/>
  <c r="N5578" i="2" s="1"/>
  <c r="M5579" i="2"/>
  <c r="N5579" i="2" s="1" a="1"/>
  <c r="N5579" i="2" s="1"/>
  <c r="M5580" i="2"/>
  <c r="N5580" i="2" s="1" a="1"/>
  <c r="N5580" i="2" s="1"/>
  <c r="M5581" i="2"/>
  <c r="N5581" i="2" s="1" a="1"/>
  <c r="N5581" i="2" s="1"/>
  <c r="M5582" i="2"/>
  <c r="N5582" i="2" s="1" a="1"/>
  <c r="N5582" i="2" s="1"/>
  <c r="M5583" i="2"/>
  <c r="N5583" i="2" s="1" a="1"/>
  <c r="N5583" i="2" s="1"/>
  <c r="M5584" i="2"/>
  <c r="N5584" i="2" s="1" a="1"/>
  <c r="N5584" i="2" s="1"/>
  <c r="M5585" i="2"/>
  <c r="N5585" i="2" s="1" a="1"/>
  <c r="N5585" i="2" s="1"/>
  <c r="M5586" i="2"/>
  <c r="N5586" i="2" s="1" a="1"/>
  <c r="N5586" i="2" s="1"/>
  <c r="M5587" i="2"/>
  <c r="N5587" i="2" s="1" a="1"/>
  <c r="N5587" i="2" s="1"/>
  <c r="M5588" i="2"/>
  <c r="N5588" i="2" s="1" a="1"/>
  <c r="N5588" i="2" s="1"/>
  <c r="M5589" i="2"/>
  <c r="N5589" i="2" s="1" a="1"/>
  <c r="N5589" i="2" s="1"/>
  <c r="M5590" i="2"/>
  <c r="N5590" i="2" s="1" a="1"/>
  <c r="N5590" i="2" s="1"/>
  <c r="M5591" i="2"/>
  <c r="N5591" i="2" s="1" a="1"/>
  <c r="N5591" i="2" s="1"/>
  <c r="M5592" i="2"/>
  <c r="N5592" i="2" s="1" a="1"/>
  <c r="N5592" i="2" s="1"/>
  <c r="M5593" i="2"/>
  <c r="N5593" i="2" s="1" a="1"/>
  <c r="N5593" i="2" s="1"/>
  <c r="M5594" i="2"/>
  <c r="N5594" i="2" s="1" a="1"/>
  <c r="N5594" i="2" s="1"/>
  <c r="M5595" i="2"/>
  <c r="N5595" i="2" s="1" a="1"/>
  <c r="N5595" i="2" s="1"/>
  <c r="M5596" i="2"/>
  <c r="N5596" i="2" s="1" a="1"/>
  <c r="N5596" i="2" s="1"/>
  <c r="M5597" i="2"/>
  <c r="N5597" i="2" s="1" a="1"/>
  <c r="N5597" i="2" s="1"/>
  <c r="M5598" i="2"/>
  <c r="N5598" i="2" s="1" a="1"/>
  <c r="N5598" i="2" s="1"/>
  <c r="M5599" i="2"/>
  <c r="N5599" i="2" s="1" a="1"/>
  <c r="N5599" i="2" s="1"/>
  <c r="M5600" i="2"/>
  <c r="N5600" i="2" s="1" a="1"/>
  <c r="N5600" i="2" s="1"/>
  <c r="M5601" i="2"/>
  <c r="N5601" i="2" s="1" a="1"/>
  <c r="N5601" i="2" s="1"/>
  <c r="M5602" i="2"/>
  <c r="N5602" i="2" s="1" a="1"/>
  <c r="N5602" i="2" s="1"/>
  <c r="M5603" i="2"/>
  <c r="N5603" i="2" s="1" a="1"/>
  <c r="N5603" i="2" s="1"/>
  <c r="M5604" i="2"/>
  <c r="N5604" i="2" s="1" a="1"/>
  <c r="N5604" i="2" s="1"/>
  <c r="M5605" i="2"/>
  <c r="N5605" i="2" s="1" a="1"/>
  <c r="N5605" i="2" s="1"/>
  <c r="M5606" i="2"/>
  <c r="N5606" i="2" s="1" a="1"/>
  <c r="N5606" i="2" s="1"/>
  <c r="M5607" i="2"/>
  <c r="N5607" i="2" s="1" a="1"/>
  <c r="N5607" i="2" s="1"/>
  <c r="M5608" i="2"/>
  <c r="N5608" i="2" s="1" a="1"/>
  <c r="N5608" i="2" s="1"/>
  <c r="M5609" i="2"/>
  <c r="N5609" i="2" s="1" a="1"/>
  <c r="N5609" i="2" s="1"/>
  <c r="M5610" i="2"/>
  <c r="N5610" i="2" s="1" a="1"/>
  <c r="N5610" i="2" s="1"/>
  <c r="M5611" i="2"/>
  <c r="N5611" i="2" s="1" a="1"/>
  <c r="N5611" i="2" s="1"/>
  <c r="M5612" i="2"/>
  <c r="N5612" i="2" s="1" a="1"/>
  <c r="N5612" i="2" s="1"/>
  <c r="M5613" i="2"/>
  <c r="N5613" i="2" s="1" a="1"/>
  <c r="N5613" i="2" s="1"/>
  <c r="M5614" i="2"/>
  <c r="N5614" i="2" s="1" a="1"/>
  <c r="N5614" i="2" s="1"/>
  <c r="M5615" i="2"/>
  <c r="N5615" i="2" s="1" a="1"/>
  <c r="N5615" i="2" s="1"/>
  <c r="M5616" i="2"/>
  <c r="N5616" i="2" s="1" a="1"/>
  <c r="N5616" i="2" s="1"/>
  <c r="M5617" i="2"/>
  <c r="N5617" i="2" s="1" a="1"/>
  <c r="N5617" i="2" s="1"/>
  <c r="M5618" i="2"/>
  <c r="N5618" i="2" s="1" a="1"/>
  <c r="N5618" i="2" s="1"/>
  <c r="M5619" i="2"/>
  <c r="N5619" i="2" s="1" a="1"/>
  <c r="N5619" i="2" s="1"/>
  <c r="M5620" i="2"/>
  <c r="N5620" i="2" s="1" a="1"/>
  <c r="N5620" i="2" s="1"/>
  <c r="M5621" i="2"/>
  <c r="N5621" i="2" s="1" a="1"/>
  <c r="N5621" i="2" s="1"/>
  <c r="M5622" i="2"/>
  <c r="N5622" i="2" s="1" a="1"/>
  <c r="N5622" i="2" s="1"/>
  <c r="M5623" i="2"/>
  <c r="N5623" i="2" s="1" a="1"/>
  <c r="N5623" i="2" s="1"/>
  <c r="M5624" i="2"/>
  <c r="N5624" i="2" s="1" a="1"/>
  <c r="N5624" i="2" s="1"/>
  <c r="M5625" i="2"/>
  <c r="N5625" i="2" s="1" a="1"/>
  <c r="N5625" i="2" s="1"/>
  <c r="M5626" i="2"/>
  <c r="N5626" i="2" s="1" a="1"/>
  <c r="N5626" i="2" s="1"/>
  <c r="M5627" i="2"/>
  <c r="N5627" i="2" s="1" a="1"/>
  <c r="N5627" i="2" s="1"/>
  <c r="M5628" i="2"/>
  <c r="N5628" i="2" s="1" a="1"/>
  <c r="N5628" i="2" s="1"/>
  <c r="M5629" i="2"/>
  <c r="N5629" i="2" s="1" a="1"/>
  <c r="N5629" i="2" s="1"/>
  <c r="M5630" i="2"/>
  <c r="N5630" i="2" s="1" a="1"/>
  <c r="N5630" i="2" s="1"/>
  <c r="M5631" i="2"/>
  <c r="N5631" i="2" s="1" a="1"/>
  <c r="N5631" i="2" s="1"/>
  <c r="M5632" i="2"/>
  <c r="N5632" i="2" s="1" a="1"/>
  <c r="N5632" i="2" s="1"/>
  <c r="M5633" i="2"/>
  <c r="N5633" i="2" s="1" a="1"/>
  <c r="N5633" i="2" s="1"/>
  <c r="M5634" i="2"/>
  <c r="N5634" i="2" s="1" a="1"/>
  <c r="N5634" i="2" s="1"/>
  <c r="M5635" i="2"/>
  <c r="N5635" i="2" s="1" a="1"/>
  <c r="N5635" i="2" s="1"/>
  <c r="M5636" i="2"/>
  <c r="N5636" i="2" s="1" a="1"/>
  <c r="N5636" i="2" s="1"/>
  <c r="M5637" i="2"/>
  <c r="N5637" i="2" s="1" a="1"/>
  <c r="N5637" i="2" s="1"/>
  <c r="M5638" i="2"/>
  <c r="N5638" i="2" s="1" a="1"/>
  <c r="N5638" i="2" s="1"/>
  <c r="M5639" i="2"/>
  <c r="N5639" i="2" s="1" a="1"/>
  <c r="N5639" i="2" s="1"/>
  <c r="M5640" i="2"/>
  <c r="N5640" i="2" s="1" a="1"/>
  <c r="N5640" i="2" s="1"/>
  <c r="M5641" i="2"/>
  <c r="N5641" i="2" s="1" a="1"/>
  <c r="N5641" i="2" s="1"/>
  <c r="M5642" i="2"/>
  <c r="N5642" i="2" s="1" a="1"/>
  <c r="N5642" i="2" s="1"/>
  <c r="M5643" i="2"/>
  <c r="N5643" i="2" s="1" a="1"/>
  <c r="N5643" i="2" s="1"/>
  <c r="M5644" i="2"/>
  <c r="N5644" i="2" s="1" a="1"/>
  <c r="N5644" i="2" s="1"/>
  <c r="M5645" i="2"/>
  <c r="N5645" i="2" s="1" a="1"/>
  <c r="N5645" i="2" s="1"/>
  <c r="M5646" i="2"/>
  <c r="N5646" i="2" s="1" a="1"/>
  <c r="N5646" i="2" s="1"/>
  <c r="M5647" i="2"/>
  <c r="N5647" i="2" s="1" a="1"/>
  <c r="N5647" i="2" s="1"/>
  <c r="M5648" i="2"/>
  <c r="N5648" i="2" s="1" a="1"/>
  <c r="N5648" i="2" s="1"/>
  <c r="M5649" i="2"/>
  <c r="N5649" i="2" s="1" a="1"/>
  <c r="N5649" i="2" s="1"/>
  <c r="M5650" i="2"/>
  <c r="N5650" i="2" s="1" a="1"/>
  <c r="N5650" i="2" s="1"/>
  <c r="M5651" i="2"/>
  <c r="N5651" i="2" s="1" a="1"/>
  <c r="N5651" i="2" s="1"/>
  <c r="M5652" i="2"/>
  <c r="N5652" i="2" s="1" a="1"/>
  <c r="N5652" i="2" s="1"/>
  <c r="M5653" i="2"/>
  <c r="N5653" i="2" s="1" a="1"/>
  <c r="N5653" i="2" s="1"/>
  <c r="M5654" i="2"/>
  <c r="N5654" i="2" s="1" a="1"/>
  <c r="N5654" i="2" s="1"/>
  <c r="M5655" i="2"/>
  <c r="N5655" i="2" s="1" a="1"/>
  <c r="N5655" i="2" s="1"/>
  <c r="M5656" i="2"/>
  <c r="N5656" i="2" s="1" a="1"/>
  <c r="N5656" i="2" s="1"/>
  <c r="M5657" i="2"/>
  <c r="N5657" i="2" s="1" a="1"/>
  <c r="N5657" i="2" s="1"/>
  <c r="M5658" i="2"/>
  <c r="N5658" i="2" s="1" a="1"/>
  <c r="N5658" i="2" s="1"/>
  <c r="M5659" i="2"/>
  <c r="N5659" i="2" s="1" a="1"/>
  <c r="N5659" i="2" s="1"/>
  <c r="M5660" i="2"/>
  <c r="N5660" i="2" s="1" a="1"/>
  <c r="N5660" i="2" s="1"/>
  <c r="M5661" i="2"/>
  <c r="N5661" i="2" s="1" a="1"/>
  <c r="N5661" i="2" s="1"/>
  <c r="M5662" i="2"/>
  <c r="N5662" i="2" s="1" a="1"/>
  <c r="N5662" i="2" s="1"/>
  <c r="M5663" i="2"/>
  <c r="N5663" i="2" s="1" a="1"/>
  <c r="N5663" i="2" s="1"/>
  <c r="M5664" i="2"/>
  <c r="N5664" i="2" s="1" a="1"/>
  <c r="N5664" i="2" s="1"/>
  <c r="M5665" i="2"/>
  <c r="N5665" i="2" s="1" a="1"/>
  <c r="N5665" i="2" s="1"/>
  <c r="M5666" i="2"/>
  <c r="N5666" i="2" s="1" a="1"/>
  <c r="N5666" i="2" s="1"/>
  <c r="M5667" i="2"/>
  <c r="N5667" i="2" s="1" a="1"/>
  <c r="N5667" i="2" s="1"/>
  <c r="M5668" i="2"/>
  <c r="N5668" i="2" s="1" a="1"/>
  <c r="N5668" i="2" s="1"/>
  <c r="M5669" i="2"/>
  <c r="N5669" i="2" s="1" a="1"/>
  <c r="N5669" i="2" s="1"/>
  <c r="M5670" i="2"/>
  <c r="N5670" i="2" s="1" a="1"/>
  <c r="N5670" i="2" s="1"/>
  <c r="M5671" i="2"/>
  <c r="N5671" i="2" s="1" a="1"/>
  <c r="N5671" i="2" s="1"/>
  <c r="M5672" i="2"/>
  <c r="N5672" i="2" s="1" a="1"/>
  <c r="N5672" i="2" s="1"/>
  <c r="M5673" i="2"/>
  <c r="N5673" i="2" s="1" a="1"/>
  <c r="N5673" i="2" s="1"/>
  <c r="M5674" i="2"/>
  <c r="N5674" i="2" s="1" a="1"/>
  <c r="N5674" i="2" s="1"/>
  <c r="M5675" i="2"/>
  <c r="N5675" i="2" s="1" a="1"/>
  <c r="N5675" i="2" s="1"/>
  <c r="M5676" i="2"/>
  <c r="N5676" i="2" s="1" a="1"/>
  <c r="N5676" i="2" s="1"/>
  <c r="M5677" i="2"/>
  <c r="N5677" i="2" s="1" a="1"/>
  <c r="N5677" i="2" s="1"/>
  <c r="M5678" i="2"/>
  <c r="N5678" i="2" s="1" a="1"/>
  <c r="N5678" i="2" s="1"/>
  <c r="M5679" i="2"/>
  <c r="N5679" i="2" s="1" a="1"/>
  <c r="N5679" i="2" s="1"/>
  <c r="M5680" i="2"/>
  <c r="N5680" i="2" s="1" a="1"/>
  <c r="N5680" i="2" s="1"/>
  <c r="M5681" i="2"/>
  <c r="N5681" i="2" s="1" a="1"/>
  <c r="N5681" i="2" s="1"/>
  <c r="M5682" i="2"/>
  <c r="N5682" i="2" s="1" a="1"/>
  <c r="N5682" i="2" s="1"/>
  <c r="M5683" i="2"/>
  <c r="N5683" i="2" s="1" a="1"/>
  <c r="N5683" i="2" s="1"/>
  <c r="M5684" i="2"/>
  <c r="N5684" i="2" s="1" a="1"/>
  <c r="N5684" i="2" s="1"/>
  <c r="M5685" i="2"/>
  <c r="N5685" i="2" s="1" a="1"/>
  <c r="N5685" i="2" s="1"/>
  <c r="M5686" i="2"/>
  <c r="N5686" i="2" s="1" a="1"/>
  <c r="N5686" i="2" s="1"/>
  <c r="M5687" i="2"/>
  <c r="N5687" i="2" s="1" a="1"/>
  <c r="N5687" i="2" s="1"/>
  <c r="M5688" i="2"/>
  <c r="N5688" i="2" s="1" a="1"/>
  <c r="N5688" i="2" s="1"/>
  <c r="M5689" i="2"/>
  <c r="N5689" i="2" s="1" a="1"/>
  <c r="N5689" i="2" s="1"/>
  <c r="M5690" i="2"/>
  <c r="N5690" i="2" s="1" a="1"/>
  <c r="N5690" i="2" s="1"/>
  <c r="M5691" i="2"/>
  <c r="N5691" i="2" s="1" a="1"/>
  <c r="N5691" i="2" s="1"/>
  <c r="M5692" i="2"/>
  <c r="N5692" i="2" s="1" a="1"/>
  <c r="N5692" i="2" s="1"/>
  <c r="M5693" i="2"/>
  <c r="N5693" i="2" s="1" a="1"/>
  <c r="N5693" i="2" s="1"/>
  <c r="M5694" i="2"/>
  <c r="N5694" i="2" s="1" a="1"/>
  <c r="N5694" i="2" s="1"/>
  <c r="M5695" i="2"/>
  <c r="N5695" i="2" s="1" a="1"/>
  <c r="N5695" i="2" s="1"/>
  <c r="M5696" i="2"/>
  <c r="N5696" i="2" s="1" a="1"/>
  <c r="N5696" i="2" s="1"/>
  <c r="M5697" i="2"/>
  <c r="N5697" i="2" s="1" a="1"/>
  <c r="N5697" i="2" s="1"/>
  <c r="M5698" i="2"/>
  <c r="N5698" i="2" s="1" a="1"/>
  <c r="N5698" i="2" s="1"/>
  <c r="M5699" i="2"/>
  <c r="N5699" i="2" s="1" a="1"/>
  <c r="N5699" i="2" s="1"/>
  <c r="M5700" i="2"/>
  <c r="N5700" i="2" s="1" a="1"/>
  <c r="N5700" i="2" s="1"/>
  <c r="M5701" i="2"/>
  <c r="N5701" i="2" s="1" a="1"/>
  <c r="N5701" i="2" s="1"/>
  <c r="M5702" i="2"/>
  <c r="N5702" i="2" s="1" a="1"/>
  <c r="N5702" i="2" s="1"/>
  <c r="M5703" i="2"/>
  <c r="N5703" i="2" s="1" a="1"/>
  <c r="N5703" i="2" s="1"/>
  <c r="M5704" i="2"/>
  <c r="N5704" i="2" s="1" a="1"/>
  <c r="N5704" i="2" s="1"/>
  <c r="M5705" i="2"/>
  <c r="N5705" i="2" s="1" a="1"/>
  <c r="N5705" i="2" s="1"/>
  <c r="M5706" i="2"/>
  <c r="N5706" i="2" s="1" a="1"/>
  <c r="N5706" i="2" s="1"/>
  <c r="M5707" i="2"/>
  <c r="N5707" i="2" s="1" a="1"/>
  <c r="N5707" i="2" s="1"/>
  <c r="M5708" i="2"/>
  <c r="N5708" i="2" s="1" a="1"/>
  <c r="N5708" i="2" s="1"/>
  <c r="M5709" i="2"/>
  <c r="N5709" i="2" s="1" a="1"/>
  <c r="N5709" i="2" s="1"/>
  <c r="M5710" i="2"/>
  <c r="N5710" i="2" s="1" a="1"/>
  <c r="N5710" i="2" s="1"/>
  <c r="M5711" i="2"/>
  <c r="N5711" i="2" s="1" a="1"/>
  <c r="N5711" i="2" s="1"/>
  <c r="M5712" i="2"/>
  <c r="N5712" i="2" s="1" a="1"/>
  <c r="N5712" i="2" s="1"/>
  <c r="M5713" i="2"/>
  <c r="N5713" i="2" s="1" a="1"/>
  <c r="N5713" i="2" s="1"/>
  <c r="M5714" i="2"/>
  <c r="N5714" i="2" s="1" a="1"/>
  <c r="N5714" i="2" s="1"/>
  <c r="M5715" i="2"/>
  <c r="N5715" i="2" s="1" a="1"/>
  <c r="N5715" i="2" s="1"/>
  <c r="M5716" i="2"/>
  <c r="N5716" i="2" s="1" a="1"/>
  <c r="N5716" i="2" s="1"/>
  <c r="M5717" i="2"/>
  <c r="N5717" i="2" s="1" a="1"/>
  <c r="N5717" i="2" s="1"/>
  <c r="M5718" i="2"/>
  <c r="N5718" i="2" s="1" a="1"/>
  <c r="N5718" i="2" s="1"/>
  <c r="M5719" i="2"/>
  <c r="N5719" i="2" s="1" a="1"/>
  <c r="N5719" i="2" s="1"/>
  <c r="M5720" i="2"/>
  <c r="N5720" i="2" s="1" a="1"/>
  <c r="N5720" i="2" s="1"/>
  <c r="M5721" i="2"/>
  <c r="N5721" i="2" s="1" a="1"/>
  <c r="N5721" i="2" s="1"/>
  <c r="M5722" i="2"/>
  <c r="N5722" i="2" s="1" a="1"/>
  <c r="N5722" i="2" s="1"/>
  <c r="M5723" i="2"/>
  <c r="N5723" i="2" s="1" a="1"/>
  <c r="N5723" i="2" s="1"/>
  <c r="M5724" i="2"/>
  <c r="N5724" i="2" s="1" a="1"/>
  <c r="N5724" i="2" s="1"/>
  <c r="M5725" i="2"/>
  <c r="N5725" i="2" s="1" a="1"/>
  <c r="N5725" i="2" s="1"/>
  <c r="M5726" i="2"/>
  <c r="N5726" i="2" s="1" a="1"/>
  <c r="N5726" i="2" s="1"/>
  <c r="M5727" i="2"/>
  <c r="N5727" i="2" s="1" a="1"/>
  <c r="N5727" i="2" s="1"/>
  <c r="M5728" i="2"/>
  <c r="N5728" i="2" s="1" a="1"/>
  <c r="N5728" i="2" s="1"/>
  <c r="M5729" i="2"/>
  <c r="N5729" i="2" s="1" a="1"/>
  <c r="N5729" i="2" s="1"/>
  <c r="M5730" i="2"/>
  <c r="N5730" i="2" s="1" a="1"/>
  <c r="N5730" i="2" s="1"/>
  <c r="M5731" i="2"/>
  <c r="N5731" i="2" s="1" a="1"/>
  <c r="N5731" i="2" s="1"/>
  <c r="M5732" i="2"/>
  <c r="N5732" i="2" s="1" a="1"/>
  <c r="N5732" i="2" s="1"/>
  <c r="M5733" i="2"/>
  <c r="N5733" i="2" s="1" a="1"/>
  <c r="N5733" i="2" s="1"/>
  <c r="M5734" i="2"/>
  <c r="N5734" i="2" s="1" a="1"/>
  <c r="N5734" i="2" s="1"/>
  <c r="M5735" i="2"/>
  <c r="N5735" i="2" s="1" a="1"/>
  <c r="N5735" i="2" s="1"/>
  <c r="M5736" i="2"/>
  <c r="N5736" i="2" s="1" a="1"/>
  <c r="N5736" i="2" s="1"/>
  <c r="M5737" i="2"/>
  <c r="N5737" i="2" s="1" a="1"/>
  <c r="N5737" i="2" s="1"/>
  <c r="M5738" i="2"/>
  <c r="N5738" i="2" s="1" a="1"/>
  <c r="N5738" i="2" s="1"/>
  <c r="M5739" i="2"/>
  <c r="N5739" i="2" s="1" a="1"/>
  <c r="N5739" i="2" s="1"/>
  <c r="M5740" i="2"/>
  <c r="N5740" i="2" s="1" a="1"/>
  <c r="N5740" i="2" s="1"/>
  <c r="M5741" i="2"/>
  <c r="N5741" i="2" s="1" a="1"/>
  <c r="N5741" i="2" s="1"/>
  <c r="M5742" i="2"/>
  <c r="N5742" i="2" s="1" a="1"/>
  <c r="N5742" i="2" s="1"/>
  <c r="M5743" i="2"/>
  <c r="N5743" i="2" s="1" a="1"/>
  <c r="N5743" i="2" s="1"/>
  <c r="M5744" i="2"/>
  <c r="N5744" i="2" s="1" a="1"/>
  <c r="N5744" i="2" s="1"/>
  <c r="M5745" i="2"/>
  <c r="N5745" i="2" s="1" a="1"/>
  <c r="N5745" i="2" s="1"/>
  <c r="M5746" i="2"/>
  <c r="N5746" i="2" s="1" a="1"/>
  <c r="N5746" i="2" s="1"/>
  <c r="M5747" i="2"/>
  <c r="N5747" i="2" s="1" a="1"/>
  <c r="N5747" i="2" s="1"/>
  <c r="M5748" i="2"/>
  <c r="N5748" i="2" s="1" a="1"/>
  <c r="N5748" i="2" s="1"/>
  <c r="M5749" i="2"/>
  <c r="N5749" i="2" s="1" a="1"/>
  <c r="N5749" i="2" s="1"/>
  <c r="M5750" i="2"/>
  <c r="N5750" i="2" s="1" a="1"/>
  <c r="N5750" i="2" s="1"/>
  <c r="M5751" i="2"/>
  <c r="N5751" i="2" s="1" a="1"/>
  <c r="N5751" i="2" s="1"/>
  <c r="M5752" i="2"/>
  <c r="N5752" i="2" s="1" a="1"/>
  <c r="N5752" i="2" s="1"/>
  <c r="M5753" i="2"/>
  <c r="N5753" i="2" s="1" a="1"/>
  <c r="N5753" i="2" s="1"/>
  <c r="M5754" i="2"/>
  <c r="N5754" i="2" s="1" a="1"/>
  <c r="N5754" i="2" s="1"/>
  <c r="M5755" i="2"/>
  <c r="N5755" i="2" s="1" a="1"/>
  <c r="N5755" i="2" s="1"/>
  <c r="M5756" i="2"/>
  <c r="N5756" i="2" s="1" a="1"/>
  <c r="N5756" i="2" s="1"/>
  <c r="M5757" i="2"/>
  <c r="N5757" i="2" s="1" a="1"/>
  <c r="N5757" i="2" s="1"/>
  <c r="M5758" i="2"/>
  <c r="N5758" i="2" s="1" a="1"/>
  <c r="N5758" i="2" s="1"/>
  <c r="M5759" i="2"/>
  <c r="N5759" i="2" s="1" a="1"/>
  <c r="N5759" i="2" s="1"/>
  <c r="M5760" i="2"/>
  <c r="N5760" i="2" s="1" a="1"/>
  <c r="N5760" i="2" s="1"/>
  <c r="M5761" i="2"/>
  <c r="N5761" i="2" s="1" a="1"/>
  <c r="N5761" i="2" s="1"/>
  <c r="M5762" i="2"/>
  <c r="N5762" i="2" s="1" a="1"/>
  <c r="N5762" i="2" s="1"/>
  <c r="M5763" i="2"/>
  <c r="N5763" i="2" s="1" a="1"/>
  <c r="N5763" i="2" s="1"/>
  <c r="M5764" i="2"/>
  <c r="N5764" i="2" s="1" a="1"/>
  <c r="N5764" i="2" s="1"/>
  <c r="M5765" i="2"/>
  <c r="N5765" i="2" s="1" a="1"/>
  <c r="N5765" i="2" s="1"/>
  <c r="M5766" i="2"/>
  <c r="N5766" i="2" s="1" a="1"/>
  <c r="N5766" i="2" s="1"/>
  <c r="M5767" i="2"/>
  <c r="N5767" i="2" s="1" a="1"/>
  <c r="N5767" i="2" s="1"/>
  <c r="M5768" i="2"/>
  <c r="N5768" i="2" s="1" a="1"/>
  <c r="N5768" i="2" s="1"/>
  <c r="M5769" i="2"/>
  <c r="N5769" i="2" s="1" a="1"/>
  <c r="N5769" i="2" s="1"/>
  <c r="M5770" i="2"/>
  <c r="N5770" i="2" s="1" a="1"/>
  <c r="N5770" i="2" s="1"/>
  <c r="M5771" i="2"/>
  <c r="N5771" i="2" s="1" a="1"/>
  <c r="N5771" i="2" s="1"/>
  <c r="M5772" i="2"/>
  <c r="N5772" i="2" s="1" a="1"/>
  <c r="N5772" i="2" s="1"/>
  <c r="M5773" i="2"/>
  <c r="N5773" i="2" s="1" a="1"/>
  <c r="N5773" i="2" s="1"/>
  <c r="M5774" i="2"/>
  <c r="N5774" i="2" s="1" a="1"/>
  <c r="N5774" i="2" s="1"/>
  <c r="M5775" i="2"/>
  <c r="N5775" i="2" s="1" a="1"/>
  <c r="N5775" i="2" s="1"/>
  <c r="M5776" i="2"/>
  <c r="N5776" i="2" s="1" a="1"/>
  <c r="N5776" i="2" s="1"/>
  <c r="M5777" i="2"/>
  <c r="N5777" i="2" s="1" a="1"/>
  <c r="N5777" i="2" s="1"/>
  <c r="M5778" i="2"/>
  <c r="N5778" i="2" s="1" a="1"/>
  <c r="N5778" i="2" s="1"/>
  <c r="M5779" i="2"/>
  <c r="N5779" i="2" s="1" a="1"/>
  <c r="N5779" i="2" s="1"/>
  <c r="M5780" i="2"/>
  <c r="N5780" i="2" s="1" a="1"/>
  <c r="N5780" i="2" s="1"/>
  <c r="M5781" i="2"/>
  <c r="N5781" i="2" s="1" a="1"/>
  <c r="N5781" i="2" s="1"/>
  <c r="M5782" i="2"/>
  <c r="N5782" i="2" s="1" a="1"/>
  <c r="N5782" i="2" s="1"/>
  <c r="M5783" i="2"/>
  <c r="N5783" i="2" s="1" a="1"/>
  <c r="N5783" i="2" s="1"/>
  <c r="M5784" i="2"/>
  <c r="N5784" i="2" s="1" a="1"/>
  <c r="N5784" i="2" s="1"/>
  <c r="M5785" i="2"/>
  <c r="N5785" i="2" s="1" a="1"/>
  <c r="N5785" i="2" s="1"/>
  <c r="M5786" i="2"/>
  <c r="N5786" i="2" s="1" a="1"/>
  <c r="N5786" i="2" s="1"/>
  <c r="M5787" i="2"/>
  <c r="N5787" i="2" s="1" a="1"/>
  <c r="N5787" i="2" s="1"/>
  <c r="M5788" i="2"/>
  <c r="N5788" i="2" s="1" a="1"/>
  <c r="N5788" i="2" s="1"/>
  <c r="M5789" i="2"/>
  <c r="N5789" i="2" s="1" a="1"/>
  <c r="N5789" i="2" s="1"/>
  <c r="M5790" i="2"/>
  <c r="N5790" i="2" s="1" a="1"/>
  <c r="N5790" i="2" s="1"/>
  <c r="M5791" i="2"/>
  <c r="N5791" i="2" s="1" a="1"/>
  <c r="N5791" i="2" s="1"/>
  <c r="M5792" i="2"/>
  <c r="N5792" i="2" s="1" a="1"/>
  <c r="N5792" i="2" s="1"/>
  <c r="M5793" i="2"/>
  <c r="N5793" i="2" s="1" a="1"/>
  <c r="N5793" i="2" s="1"/>
  <c r="M5794" i="2"/>
  <c r="N5794" i="2" s="1" a="1"/>
  <c r="N5794" i="2" s="1"/>
  <c r="M5795" i="2"/>
  <c r="N5795" i="2" s="1" a="1"/>
  <c r="N5795" i="2" s="1"/>
  <c r="M5796" i="2"/>
  <c r="N5796" i="2" s="1" a="1"/>
  <c r="N5796" i="2" s="1"/>
  <c r="M5797" i="2"/>
  <c r="N5797" i="2" s="1" a="1"/>
  <c r="N5797" i="2" s="1"/>
  <c r="M5798" i="2"/>
  <c r="N5798" i="2" s="1" a="1"/>
  <c r="N5798" i="2" s="1"/>
  <c r="M5799" i="2"/>
  <c r="N5799" i="2" s="1" a="1"/>
  <c r="N5799" i="2" s="1"/>
  <c r="M5800" i="2"/>
  <c r="N5800" i="2" s="1" a="1"/>
  <c r="N5800" i="2" s="1"/>
  <c r="M5801" i="2"/>
  <c r="N5801" i="2" s="1" a="1"/>
  <c r="N5801" i="2" s="1"/>
  <c r="M5802" i="2"/>
  <c r="N5802" i="2" s="1" a="1"/>
  <c r="N5802" i="2" s="1"/>
  <c r="M5803" i="2"/>
  <c r="N5803" i="2" s="1" a="1"/>
  <c r="N5803" i="2" s="1"/>
  <c r="M5804" i="2"/>
  <c r="N5804" i="2" s="1" a="1"/>
  <c r="N5804" i="2" s="1"/>
  <c r="M5805" i="2"/>
  <c r="N5805" i="2" s="1" a="1"/>
  <c r="N5805" i="2" s="1"/>
  <c r="M5806" i="2"/>
  <c r="N5806" i="2" s="1" a="1"/>
  <c r="N5806" i="2" s="1"/>
  <c r="M5807" i="2"/>
  <c r="N5807" i="2" s="1" a="1"/>
  <c r="N5807" i="2" s="1"/>
  <c r="M5808" i="2"/>
  <c r="N5808" i="2" s="1" a="1"/>
  <c r="N5808" i="2" s="1"/>
  <c r="M5809" i="2"/>
  <c r="N5809" i="2" s="1" a="1"/>
  <c r="N5809" i="2" s="1"/>
  <c r="M5810" i="2"/>
  <c r="N5810" i="2" s="1" a="1"/>
  <c r="N5810" i="2" s="1"/>
  <c r="M5811" i="2"/>
  <c r="N5811" i="2" s="1" a="1"/>
  <c r="N5811" i="2" s="1"/>
  <c r="M5812" i="2"/>
  <c r="N5812" i="2" s="1" a="1"/>
  <c r="N5812" i="2" s="1"/>
  <c r="M5813" i="2"/>
  <c r="N5813" i="2" s="1" a="1"/>
  <c r="N5813" i="2" s="1"/>
  <c r="M5814" i="2"/>
  <c r="N5814" i="2" s="1" a="1"/>
  <c r="N5814" i="2" s="1"/>
  <c r="M5815" i="2"/>
  <c r="N5815" i="2" s="1" a="1"/>
  <c r="N5815" i="2" s="1"/>
  <c r="M5816" i="2"/>
  <c r="N5816" i="2" s="1" a="1"/>
  <c r="N5816" i="2" s="1"/>
  <c r="M5817" i="2"/>
  <c r="N5817" i="2" s="1" a="1"/>
  <c r="N5817" i="2" s="1"/>
  <c r="M5818" i="2"/>
  <c r="N5818" i="2" s="1" a="1"/>
  <c r="N5818" i="2" s="1"/>
  <c r="M5819" i="2"/>
  <c r="N5819" i="2" s="1" a="1"/>
  <c r="N5819" i="2" s="1"/>
  <c r="M5820" i="2"/>
  <c r="N5820" i="2" s="1" a="1"/>
  <c r="N5820" i="2" s="1"/>
  <c r="M5821" i="2"/>
  <c r="N5821" i="2" s="1" a="1"/>
  <c r="N5821" i="2" s="1"/>
  <c r="M5822" i="2"/>
  <c r="N5822" i="2" s="1" a="1"/>
  <c r="N5822" i="2" s="1"/>
  <c r="M5823" i="2"/>
  <c r="N5823" i="2" s="1" a="1"/>
  <c r="N5823" i="2" s="1"/>
  <c r="M5824" i="2"/>
  <c r="N5824" i="2" s="1" a="1"/>
  <c r="N5824" i="2" s="1"/>
  <c r="M5825" i="2"/>
  <c r="N5825" i="2" s="1" a="1"/>
  <c r="N5825" i="2" s="1"/>
  <c r="M5826" i="2"/>
  <c r="N5826" i="2" s="1" a="1"/>
  <c r="N5826" i="2" s="1"/>
  <c r="M5827" i="2"/>
  <c r="N5827" i="2" s="1" a="1"/>
  <c r="N5827" i="2" s="1"/>
  <c r="M5828" i="2"/>
  <c r="N5828" i="2" s="1" a="1"/>
  <c r="N5828" i="2" s="1"/>
  <c r="M5829" i="2"/>
  <c r="N5829" i="2" s="1" a="1"/>
  <c r="N5829" i="2" s="1"/>
  <c r="M5830" i="2"/>
  <c r="N5830" i="2" s="1" a="1"/>
  <c r="N5830" i="2" s="1"/>
  <c r="M5831" i="2"/>
  <c r="N5831" i="2" s="1" a="1"/>
  <c r="N5831" i="2" s="1"/>
  <c r="M5832" i="2"/>
  <c r="N5832" i="2" s="1" a="1"/>
  <c r="N5832" i="2" s="1"/>
  <c r="M5833" i="2"/>
  <c r="N5833" i="2" s="1" a="1"/>
  <c r="N5833" i="2" s="1"/>
  <c r="M5834" i="2"/>
  <c r="N5834" i="2" s="1" a="1"/>
  <c r="N5834" i="2" s="1"/>
  <c r="M5835" i="2"/>
  <c r="N5835" i="2" s="1" a="1"/>
  <c r="N5835" i="2" s="1"/>
  <c r="M5836" i="2"/>
  <c r="N5836" i="2" s="1" a="1"/>
  <c r="N5836" i="2" s="1"/>
  <c r="M5837" i="2"/>
  <c r="N5837" i="2" s="1" a="1"/>
  <c r="N5837" i="2" s="1"/>
  <c r="M5838" i="2"/>
  <c r="N5838" i="2" s="1" a="1"/>
  <c r="N5838" i="2" s="1"/>
  <c r="M5839" i="2"/>
  <c r="N5839" i="2" s="1" a="1"/>
  <c r="N5839" i="2" s="1"/>
  <c r="M5840" i="2"/>
  <c r="N5840" i="2" s="1" a="1"/>
  <c r="N5840" i="2" s="1"/>
  <c r="M5841" i="2"/>
  <c r="N5841" i="2" s="1" a="1"/>
  <c r="N5841" i="2" s="1"/>
  <c r="M5842" i="2"/>
  <c r="N5842" i="2" s="1" a="1"/>
  <c r="N5842" i="2" s="1"/>
  <c r="M5843" i="2"/>
  <c r="N5843" i="2" s="1" a="1"/>
  <c r="N5843" i="2" s="1"/>
  <c r="M5844" i="2"/>
  <c r="N5844" i="2" s="1" a="1"/>
  <c r="N5844" i="2" s="1"/>
  <c r="M5845" i="2"/>
  <c r="N5845" i="2" s="1" a="1"/>
  <c r="N5845" i="2" s="1"/>
  <c r="M5846" i="2"/>
  <c r="N5846" i="2" s="1" a="1"/>
  <c r="N5846" i="2" s="1"/>
  <c r="M5847" i="2"/>
  <c r="N5847" i="2" s="1" a="1"/>
  <c r="N5847" i="2" s="1"/>
  <c r="M5848" i="2"/>
  <c r="N5848" i="2" s="1" a="1"/>
  <c r="N5848" i="2" s="1"/>
  <c r="M5849" i="2"/>
  <c r="N5849" i="2" s="1" a="1"/>
  <c r="N5849" i="2" s="1"/>
  <c r="M5850" i="2"/>
  <c r="N5850" i="2" s="1" a="1"/>
  <c r="N5850" i="2" s="1"/>
  <c r="M5851" i="2"/>
  <c r="N5851" i="2" s="1" a="1"/>
  <c r="N5851" i="2" s="1"/>
  <c r="M5852" i="2"/>
  <c r="N5852" i="2" s="1" a="1"/>
  <c r="N5852" i="2" s="1"/>
  <c r="M5853" i="2"/>
  <c r="N5853" i="2" s="1" a="1"/>
  <c r="N5853" i="2" s="1"/>
  <c r="M5854" i="2"/>
  <c r="N5854" i="2" s="1" a="1"/>
  <c r="N5854" i="2" s="1"/>
  <c r="M5855" i="2"/>
  <c r="N5855" i="2" s="1" a="1"/>
  <c r="N5855" i="2" s="1"/>
  <c r="M5856" i="2"/>
  <c r="N5856" i="2" s="1" a="1"/>
  <c r="N5856" i="2" s="1"/>
  <c r="M5857" i="2"/>
  <c r="N5857" i="2" s="1" a="1"/>
  <c r="N5857" i="2" s="1"/>
  <c r="M5858" i="2"/>
  <c r="N5858" i="2" s="1" a="1"/>
  <c r="N5858" i="2" s="1"/>
  <c r="M5859" i="2"/>
  <c r="N5859" i="2" s="1" a="1"/>
  <c r="N5859" i="2" s="1"/>
  <c r="M5860" i="2"/>
  <c r="N5860" i="2" s="1" a="1"/>
  <c r="N5860" i="2" s="1"/>
  <c r="M5861" i="2"/>
  <c r="N5861" i="2" s="1" a="1"/>
  <c r="N5861" i="2" s="1"/>
  <c r="M5862" i="2"/>
  <c r="N5862" i="2" s="1" a="1"/>
  <c r="N5862" i="2" s="1"/>
  <c r="M5863" i="2"/>
  <c r="N5863" i="2" s="1" a="1"/>
  <c r="N5863" i="2" s="1"/>
  <c r="M5864" i="2"/>
  <c r="N5864" i="2" s="1" a="1"/>
  <c r="N5864" i="2" s="1"/>
  <c r="M5865" i="2"/>
  <c r="N5865" i="2" s="1" a="1"/>
  <c r="N5865" i="2" s="1"/>
  <c r="M5866" i="2"/>
  <c r="N5866" i="2" s="1" a="1"/>
  <c r="N5866" i="2" s="1"/>
  <c r="M5867" i="2"/>
  <c r="N5867" i="2" s="1" a="1"/>
  <c r="N5867" i="2" s="1"/>
  <c r="M5868" i="2"/>
  <c r="N5868" i="2" s="1" a="1"/>
  <c r="N5868" i="2" s="1"/>
  <c r="M5869" i="2"/>
  <c r="N5869" i="2" s="1" a="1"/>
  <c r="N5869" i="2" s="1"/>
  <c r="M5870" i="2"/>
  <c r="N5870" i="2" s="1" a="1"/>
  <c r="N5870" i="2" s="1"/>
  <c r="M5871" i="2"/>
  <c r="N5871" i="2" s="1" a="1"/>
  <c r="N5871" i="2" s="1"/>
  <c r="M5872" i="2"/>
  <c r="N5872" i="2" s="1" a="1"/>
  <c r="N5872" i="2" s="1"/>
  <c r="M5873" i="2"/>
  <c r="N5873" i="2" s="1" a="1"/>
  <c r="N5873" i="2" s="1"/>
  <c r="M5874" i="2"/>
  <c r="N5874" i="2" s="1" a="1"/>
  <c r="N5874" i="2" s="1"/>
  <c r="M5875" i="2"/>
  <c r="N5875" i="2" s="1" a="1"/>
  <c r="N5875" i="2" s="1"/>
  <c r="M5876" i="2"/>
  <c r="N5876" i="2" s="1" a="1"/>
  <c r="N5876" i="2" s="1"/>
  <c r="M5877" i="2"/>
  <c r="N5877" i="2" s="1" a="1"/>
  <c r="N5877" i="2" s="1"/>
  <c r="M5878" i="2"/>
  <c r="N5878" i="2" s="1" a="1"/>
  <c r="N5878" i="2" s="1"/>
  <c r="M5879" i="2"/>
  <c r="N5879" i="2" s="1" a="1"/>
  <c r="N5879" i="2" s="1"/>
  <c r="M5880" i="2"/>
  <c r="N5880" i="2" s="1" a="1"/>
  <c r="N5880" i="2" s="1"/>
  <c r="M5881" i="2"/>
  <c r="N5881" i="2" s="1" a="1"/>
  <c r="N5881" i="2" s="1"/>
  <c r="M5882" i="2"/>
  <c r="N5882" i="2" s="1" a="1"/>
  <c r="N5882" i="2" s="1"/>
  <c r="M5883" i="2"/>
  <c r="N5883" i="2" s="1" a="1"/>
  <c r="N5883" i="2" s="1"/>
  <c r="M5884" i="2"/>
  <c r="N5884" i="2" s="1" a="1"/>
  <c r="N5884" i="2" s="1"/>
  <c r="M5885" i="2"/>
  <c r="N5885" i="2" s="1" a="1"/>
  <c r="N5885" i="2" s="1"/>
  <c r="M5886" i="2"/>
  <c r="N5886" i="2" s="1" a="1"/>
  <c r="N5886" i="2" s="1"/>
  <c r="M5887" i="2"/>
  <c r="N5887" i="2" s="1" a="1"/>
  <c r="N5887" i="2" s="1"/>
  <c r="M5888" i="2"/>
  <c r="N5888" i="2" s="1" a="1"/>
  <c r="N5888" i="2" s="1"/>
  <c r="M5889" i="2"/>
  <c r="N5889" i="2" s="1" a="1"/>
  <c r="N5889" i="2" s="1"/>
  <c r="M5890" i="2"/>
  <c r="N5890" i="2" s="1" a="1"/>
  <c r="N5890" i="2" s="1"/>
  <c r="M5891" i="2"/>
  <c r="N5891" i="2" s="1" a="1"/>
  <c r="N5891" i="2" s="1"/>
  <c r="M5892" i="2"/>
  <c r="N5892" i="2" s="1" a="1"/>
  <c r="N5892" i="2" s="1"/>
  <c r="M5893" i="2"/>
  <c r="N5893" i="2" s="1" a="1"/>
  <c r="N5893" i="2" s="1"/>
  <c r="M5894" i="2"/>
  <c r="N5894" i="2" s="1" a="1"/>
  <c r="N5894" i="2" s="1"/>
  <c r="M5895" i="2"/>
  <c r="N5895" i="2" s="1" a="1"/>
  <c r="N5895" i="2" s="1"/>
  <c r="M5896" i="2"/>
  <c r="N5896" i="2" s="1" a="1"/>
  <c r="N5896" i="2" s="1"/>
  <c r="M5897" i="2"/>
  <c r="N5897" i="2" s="1" a="1"/>
  <c r="N5897" i="2" s="1"/>
  <c r="M5898" i="2"/>
  <c r="N5898" i="2" s="1" a="1"/>
  <c r="N5898" i="2" s="1"/>
  <c r="M5899" i="2"/>
  <c r="N5899" i="2" s="1" a="1"/>
  <c r="N5899" i="2" s="1"/>
  <c r="M5900" i="2"/>
  <c r="N5900" i="2" s="1" a="1"/>
  <c r="N5900" i="2" s="1"/>
  <c r="M5901" i="2"/>
  <c r="N5901" i="2" s="1" a="1"/>
  <c r="N5901" i="2" s="1"/>
  <c r="M5902" i="2"/>
  <c r="N5902" i="2" s="1" a="1"/>
  <c r="N5902" i="2" s="1"/>
  <c r="M5903" i="2"/>
  <c r="N5903" i="2" s="1" a="1"/>
  <c r="N5903" i="2" s="1"/>
  <c r="M5904" i="2"/>
  <c r="N5904" i="2" s="1" a="1"/>
  <c r="N5904" i="2" s="1"/>
  <c r="M5905" i="2"/>
  <c r="N5905" i="2" s="1" a="1"/>
  <c r="N5905" i="2" s="1"/>
  <c r="M5906" i="2"/>
  <c r="N5906" i="2" s="1" a="1"/>
  <c r="N5906" i="2" s="1"/>
  <c r="M5907" i="2"/>
  <c r="N5907" i="2" s="1" a="1"/>
  <c r="N5907" i="2" s="1"/>
  <c r="M5908" i="2"/>
  <c r="N5908" i="2" s="1" a="1"/>
  <c r="N5908" i="2" s="1"/>
  <c r="M5909" i="2"/>
  <c r="N5909" i="2" s="1" a="1"/>
  <c r="N5909" i="2" s="1"/>
  <c r="M5910" i="2"/>
  <c r="N5910" i="2" s="1" a="1"/>
  <c r="N5910" i="2" s="1"/>
  <c r="M5911" i="2"/>
  <c r="N5911" i="2" s="1" a="1"/>
  <c r="N5911" i="2" s="1"/>
  <c r="M5912" i="2"/>
  <c r="N5912" i="2" s="1" a="1"/>
  <c r="N5912" i="2" s="1"/>
  <c r="M5913" i="2"/>
  <c r="N5913" i="2" s="1" a="1"/>
  <c r="N5913" i="2" s="1"/>
  <c r="M5914" i="2"/>
  <c r="N5914" i="2" s="1" a="1"/>
  <c r="N5914" i="2" s="1"/>
  <c r="M5915" i="2"/>
  <c r="N5915" i="2" s="1" a="1"/>
  <c r="N5915" i="2" s="1"/>
  <c r="M5916" i="2"/>
  <c r="N5916" i="2" s="1" a="1"/>
  <c r="N5916" i="2" s="1"/>
  <c r="M5917" i="2"/>
  <c r="N5917" i="2" s="1" a="1"/>
  <c r="N5917" i="2" s="1"/>
  <c r="M5918" i="2"/>
  <c r="N5918" i="2" s="1" a="1"/>
  <c r="N5918" i="2" s="1"/>
  <c r="M5919" i="2"/>
  <c r="N5919" i="2" s="1" a="1"/>
  <c r="N5919" i="2" s="1"/>
  <c r="M5920" i="2"/>
  <c r="N5920" i="2" s="1" a="1"/>
  <c r="N5920" i="2" s="1"/>
  <c r="M5921" i="2"/>
  <c r="N5921" i="2" s="1" a="1"/>
  <c r="N5921" i="2" s="1"/>
  <c r="M5922" i="2"/>
  <c r="N5922" i="2" s="1" a="1"/>
  <c r="N5922" i="2" s="1"/>
  <c r="M5923" i="2"/>
  <c r="N5923" i="2" s="1" a="1"/>
  <c r="N5923" i="2" s="1"/>
  <c r="M5924" i="2"/>
  <c r="N5924" i="2" s="1" a="1"/>
  <c r="N5924" i="2" s="1"/>
  <c r="M5925" i="2"/>
  <c r="N5925" i="2" s="1" a="1"/>
  <c r="N5925" i="2" s="1"/>
  <c r="M5926" i="2"/>
  <c r="N5926" i="2" s="1" a="1"/>
  <c r="N5926" i="2" s="1"/>
  <c r="M5927" i="2"/>
  <c r="N5927" i="2" s="1" a="1"/>
  <c r="N5927" i="2" s="1"/>
  <c r="M5928" i="2"/>
  <c r="N5928" i="2" s="1" a="1"/>
  <c r="N5928" i="2" s="1"/>
  <c r="M5929" i="2"/>
  <c r="N5929" i="2" s="1" a="1"/>
  <c r="N5929" i="2" s="1"/>
  <c r="M5930" i="2"/>
  <c r="N5930" i="2" s="1" a="1"/>
  <c r="N5930" i="2" s="1"/>
  <c r="M5931" i="2"/>
  <c r="N5931" i="2" s="1" a="1"/>
  <c r="N5931" i="2" s="1"/>
  <c r="M5932" i="2"/>
  <c r="N5932" i="2" s="1" a="1"/>
  <c r="N5932" i="2" s="1"/>
  <c r="M5933" i="2"/>
  <c r="N5933" i="2" s="1" a="1"/>
  <c r="N5933" i="2" s="1"/>
  <c r="M5934" i="2"/>
  <c r="N5934" i="2" s="1" a="1"/>
  <c r="N5934" i="2" s="1"/>
  <c r="M5935" i="2"/>
  <c r="N5935" i="2" s="1" a="1"/>
  <c r="N5935" i="2" s="1"/>
  <c r="M5936" i="2"/>
  <c r="N5936" i="2" s="1" a="1"/>
  <c r="N5936" i="2" s="1"/>
  <c r="M5937" i="2"/>
  <c r="N5937" i="2" s="1" a="1"/>
  <c r="N5937" i="2" s="1"/>
  <c r="M5938" i="2"/>
  <c r="N5938" i="2" s="1" a="1"/>
  <c r="N5938" i="2" s="1"/>
  <c r="M5939" i="2"/>
  <c r="N5939" i="2" s="1" a="1"/>
  <c r="N5939" i="2" s="1"/>
  <c r="M5940" i="2"/>
  <c r="N5940" i="2" s="1" a="1"/>
  <c r="N5940" i="2" s="1"/>
  <c r="M5941" i="2"/>
  <c r="N5941" i="2" s="1" a="1"/>
  <c r="N5941" i="2" s="1"/>
  <c r="M5942" i="2"/>
  <c r="N5942" i="2" s="1" a="1"/>
  <c r="N5942" i="2" s="1"/>
  <c r="M5943" i="2"/>
  <c r="N5943" i="2" s="1" a="1"/>
  <c r="N5943" i="2" s="1"/>
  <c r="M5944" i="2"/>
  <c r="N5944" i="2" s="1" a="1"/>
  <c r="N5944" i="2" s="1"/>
  <c r="M5945" i="2"/>
  <c r="N5945" i="2" s="1" a="1"/>
  <c r="N5945" i="2" s="1"/>
  <c r="M5946" i="2"/>
  <c r="N5946" i="2" s="1" a="1"/>
  <c r="N5946" i="2" s="1"/>
  <c r="M5947" i="2"/>
  <c r="N5947" i="2" s="1" a="1"/>
  <c r="N5947" i="2" s="1"/>
  <c r="M5948" i="2"/>
  <c r="N5948" i="2" s="1" a="1"/>
  <c r="N5948" i="2" s="1"/>
  <c r="M5949" i="2"/>
  <c r="N5949" i="2" s="1" a="1"/>
  <c r="N5949" i="2" s="1"/>
  <c r="M5950" i="2"/>
  <c r="N5950" i="2" s="1" a="1"/>
  <c r="N5950" i="2" s="1"/>
  <c r="M5951" i="2"/>
  <c r="N5951" i="2" s="1" a="1"/>
  <c r="N5951" i="2" s="1"/>
  <c r="M5952" i="2"/>
  <c r="N5952" i="2" s="1" a="1"/>
  <c r="N5952" i="2" s="1"/>
  <c r="M5953" i="2"/>
  <c r="N5953" i="2" s="1" a="1"/>
  <c r="N5953" i="2" s="1"/>
  <c r="M5954" i="2"/>
  <c r="N5954" i="2" s="1" a="1"/>
  <c r="N5954" i="2" s="1"/>
  <c r="M5955" i="2"/>
  <c r="N5955" i="2" s="1" a="1"/>
  <c r="N5955" i="2" s="1"/>
  <c r="M5956" i="2"/>
  <c r="N5956" i="2" s="1" a="1"/>
  <c r="N5956" i="2" s="1"/>
  <c r="M5957" i="2"/>
  <c r="N5957" i="2" s="1" a="1"/>
  <c r="N5957" i="2" s="1"/>
  <c r="M5958" i="2"/>
  <c r="N5958" i="2" s="1" a="1"/>
  <c r="N5958" i="2" s="1"/>
  <c r="M5959" i="2"/>
  <c r="N5959" i="2" s="1" a="1"/>
  <c r="N5959" i="2" s="1"/>
  <c r="M5960" i="2"/>
  <c r="N5960" i="2" s="1" a="1"/>
  <c r="N5960" i="2" s="1"/>
  <c r="M5961" i="2"/>
  <c r="N5961" i="2" s="1" a="1"/>
  <c r="N5961" i="2" s="1"/>
  <c r="M5962" i="2"/>
  <c r="N5962" i="2" s="1" a="1"/>
  <c r="N5962" i="2" s="1"/>
  <c r="M5963" i="2"/>
  <c r="N5963" i="2" s="1" a="1"/>
  <c r="N5963" i="2" s="1"/>
  <c r="M5964" i="2"/>
  <c r="N5964" i="2" s="1" a="1"/>
  <c r="N5964" i="2" s="1"/>
  <c r="M5965" i="2"/>
  <c r="N5965" i="2" s="1" a="1"/>
  <c r="N5965" i="2" s="1"/>
  <c r="M5966" i="2"/>
  <c r="N5966" i="2" s="1" a="1"/>
  <c r="N5966" i="2" s="1"/>
  <c r="M5967" i="2"/>
  <c r="N5967" i="2" s="1" a="1"/>
  <c r="N5967" i="2" s="1"/>
  <c r="M5968" i="2"/>
  <c r="N5968" i="2" s="1" a="1"/>
  <c r="N5968" i="2" s="1"/>
  <c r="M5969" i="2"/>
  <c r="N5969" i="2" s="1" a="1"/>
  <c r="N5969" i="2" s="1"/>
  <c r="M5970" i="2"/>
  <c r="N5970" i="2" s="1" a="1"/>
  <c r="N5970" i="2" s="1"/>
  <c r="M5971" i="2"/>
  <c r="N5971" i="2" s="1" a="1"/>
  <c r="N5971" i="2" s="1"/>
  <c r="M5972" i="2"/>
  <c r="N5972" i="2" s="1" a="1"/>
  <c r="N5972" i="2" s="1"/>
  <c r="M5973" i="2"/>
  <c r="N5973" i="2" s="1" a="1"/>
  <c r="N5973" i="2" s="1"/>
  <c r="M5974" i="2"/>
  <c r="N5974" i="2" s="1" a="1"/>
  <c r="N5974" i="2" s="1"/>
  <c r="M5975" i="2"/>
  <c r="N5975" i="2" s="1" a="1"/>
  <c r="N5975" i="2" s="1"/>
  <c r="M5976" i="2"/>
  <c r="N5976" i="2" s="1" a="1"/>
  <c r="N5976" i="2" s="1"/>
  <c r="M5977" i="2"/>
  <c r="N5977" i="2" s="1" a="1"/>
  <c r="N5977" i="2" s="1"/>
  <c r="M5978" i="2"/>
  <c r="N5978" i="2" s="1" a="1"/>
  <c r="N5978" i="2" s="1"/>
  <c r="M5979" i="2"/>
  <c r="N5979" i="2" s="1" a="1"/>
  <c r="N5979" i="2" s="1"/>
  <c r="M5980" i="2"/>
  <c r="N5980" i="2" s="1" a="1"/>
  <c r="N5980" i="2" s="1"/>
  <c r="M5981" i="2"/>
  <c r="N5981" i="2" s="1" a="1"/>
  <c r="N5981" i="2" s="1"/>
  <c r="M5982" i="2"/>
  <c r="N5982" i="2" s="1" a="1"/>
  <c r="N5982" i="2" s="1"/>
  <c r="M5983" i="2"/>
  <c r="N5983" i="2" s="1" a="1"/>
  <c r="N5983" i="2" s="1"/>
  <c r="M5984" i="2"/>
  <c r="N5984" i="2" s="1" a="1"/>
  <c r="N5984" i="2" s="1"/>
  <c r="M5985" i="2"/>
  <c r="N5985" i="2" s="1" a="1"/>
  <c r="N5985" i="2" s="1"/>
  <c r="M5986" i="2"/>
  <c r="N5986" i="2" s="1" a="1"/>
  <c r="N5986" i="2" s="1"/>
  <c r="M5987" i="2"/>
  <c r="N5987" i="2" s="1" a="1"/>
  <c r="N5987" i="2" s="1"/>
  <c r="M5988" i="2"/>
  <c r="N5988" i="2" s="1" a="1"/>
  <c r="N5988" i="2" s="1"/>
  <c r="M5989" i="2"/>
  <c r="N5989" i="2" s="1" a="1"/>
  <c r="N5989" i="2" s="1"/>
  <c r="M5990" i="2"/>
  <c r="N5990" i="2" s="1" a="1"/>
  <c r="N5990" i="2" s="1"/>
  <c r="M5991" i="2"/>
  <c r="N5991" i="2" s="1" a="1"/>
  <c r="N5991" i="2" s="1"/>
  <c r="M5992" i="2"/>
  <c r="N5992" i="2" s="1" a="1"/>
  <c r="N5992" i="2" s="1"/>
  <c r="M5993" i="2"/>
  <c r="N5993" i="2" s="1" a="1"/>
  <c r="N5993" i="2" s="1"/>
  <c r="M5994" i="2"/>
  <c r="N5994" i="2" s="1" a="1"/>
  <c r="N5994" i="2" s="1"/>
  <c r="M5995" i="2"/>
  <c r="N5995" i="2" s="1" a="1"/>
  <c r="N5995" i="2" s="1"/>
  <c r="M5996" i="2"/>
  <c r="N5996" i="2" s="1" a="1"/>
  <c r="N5996" i="2" s="1"/>
  <c r="M5997" i="2"/>
  <c r="N5997" i="2" s="1" a="1"/>
  <c r="N5997" i="2" s="1"/>
  <c r="M5998" i="2"/>
  <c r="N5998" i="2" s="1" a="1"/>
  <c r="N5998" i="2" s="1"/>
  <c r="M5999" i="2"/>
  <c r="N5999" i="2" s="1" a="1"/>
  <c r="N5999" i="2" s="1"/>
  <c r="M6000" i="2"/>
  <c r="N6000" i="2" s="1" a="1"/>
  <c r="N6000" i="2" s="1"/>
  <c r="M6001" i="2"/>
  <c r="N6001" i="2" s="1" a="1"/>
  <c r="N6001" i="2" s="1"/>
  <c r="M6002" i="2"/>
  <c r="N6002" i="2" s="1" a="1"/>
  <c r="N6002" i="2" s="1"/>
  <c r="M6003" i="2"/>
  <c r="N6003" i="2" s="1" a="1"/>
  <c r="N6003" i="2" s="1"/>
  <c r="M6004" i="2"/>
  <c r="N6004" i="2" s="1" a="1"/>
  <c r="N6004" i="2" s="1"/>
  <c r="M6005" i="2"/>
  <c r="N6005" i="2" s="1" a="1"/>
  <c r="N6005" i="2" s="1"/>
  <c r="M6006" i="2"/>
  <c r="N6006" i="2" s="1" a="1"/>
  <c r="N6006" i="2" s="1"/>
  <c r="M6007" i="2"/>
  <c r="N6007" i="2" s="1" a="1"/>
  <c r="N6007" i="2" s="1"/>
  <c r="M6008" i="2"/>
  <c r="N6008" i="2" s="1" a="1"/>
  <c r="N6008" i="2" s="1"/>
  <c r="M6009" i="2"/>
  <c r="N6009" i="2" s="1" a="1"/>
  <c r="N6009" i="2" s="1"/>
  <c r="M6010" i="2"/>
  <c r="N6010" i="2" s="1" a="1"/>
  <c r="N6010" i="2" s="1"/>
  <c r="M6011" i="2"/>
  <c r="N6011" i="2" s="1" a="1"/>
  <c r="N6011" i="2" s="1"/>
  <c r="M6012" i="2"/>
  <c r="N6012" i="2" s="1" a="1"/>
  <c r="N6012" i="2" s="1"/>
  <c r="M6013" i="2"/>
  <c r="N6013" i="2" s="1" a="1"/>
  <c r="N6013" i="2" s="1"/>
  <c r="M6014" i="2"/>
  <c r="N6014" i="2" s="1" a="1"/>
  <c r="N6014" i="2" s="1"/>
  <c r="M6015" i="2"/>
  <c r="N6015" i="2" s="1" a="1"/>
  <c r="N6015" i="2" s="1"/>
  <c r="M6016" i="2"/>
  <c r="N6016" i="2" s="1" a="1"/>
  <c r="N6016" i="2" s="1"/>
  <c r="M6017" i="2"/>
  <c r="N6017" i="2" s="1" a="1"/>
  <c r="N6017" i="2" s="1"/>
  <c r="M6018" i="2"/>
  <c r="N6018" i="2" s="1" a="1"/>
  <c r="N6018" i="2" s="1"/>
  <c r="M6019" i="2"/>
  <c r="N6019" i="2" s="1" a="1"/>
  <c r="N6019" i="2" s="1"/>
  <c r="M6020" i="2"/>
  <c r="N6020" i="2" s="1" a="1"/>
  <c r="N6020" i="2" s="1"/>
  <c r="M6021" i="2"/>
  <c r="N6021" i="2" s="1" a="1"/>
  <c r="N6021" i="2" s="1"/>
  <c r="M6022" i="2"/>
  <c r="N6022" i="2" s="1" a="1"/>
  <c r="N6022" i="2" s="1"/>
  <c r="M6023" i="2"/>
  <c r="N6023" i="2" s="1" a="1"/>
  <c r="N6023" i="2" s="1"/>
  <c r="M6024" i="2"/>
  <c r="N6024" i="2" s="1" a="1"/>
  <c r="N6024" i="2" s="1"/>
  <c r="M6025" i="2"/>
  <c r="N6025" i="2" s="1" a="1"/>
  <c r="N6025" i="2" s="1"/>
  <c r="M6026" i="2"/>
  <c r="N6026" i="2" s="1" a="1"/>
  <c r="N6026" i="2" s="1"/>
  <c r="M6027" i="2"/>
  <c r="N6027" i="2" s="1" a="1"/>
  <c r="N6027" i="2" s="1"/>
  <c r="M6028" i="2"/>
  <c r="N6028" i="2" s="1" a="1"/>
  <c r="N6028" i="2" s="1"/>
  <c r="M6029" i="2"/>
  <c r="N6029" i="2" s="1" a="1"/>
  <c r="N6029" i="2" s="1"/>
  <c r="M6030" i="2"/>
  <c r="N6030" i="2" s="1" a="1"/>
  <c r="N6030" i="2" s="1"/>
  <c r="M6031" i="2"/>
  <c r="N6031" i="2" s="1" a="1"/>
  <c r="N6031" i="2" s="1"/>
  <c r="M6032" i="2"/>
  <c r="N6032" i="2" s="1" a="1"/>
  <c r="N6032" i="2" s="1"/>
  <c r="M6033" i="2"/>
  <c r="N6033" i="2" s="1" a="1"/>
  <c r="N6033" i="2" s="1"/>
  <c r="M6034" i="2"/>
  <c r="N6034" i="2" s="1" a="1"/>
  <c r="N6034" i="2" s="1"/>
  <c r="M6035" i="2"/>
  <c r="N6035" i="2" s="1" a="1"/>
  <c r="N6035" i="2" s="1"/>
  <c r="M6036" i="2"/>
  <c r="N6036" i="2" s="1" a="1"/>
  <c r="N6036" i="2" s="1"/>
  <c r="M6037" i="2"/>
  <c r="N6037" i="2" s="1" a="1"/>
  <c r="N6037" i="2" s="1"/>
  <c r="M6038" i="2"/>
  <c r="N6038" i="2" s="1" a="1"/>
  <c r="N6038" i="2" s="1"/>
  <c r="M6039" i="2"/>
  <c r="N6039" i="2" s="1" a="1"/>
  <c r="N6039" i="2" s="1"/>
  <c r="M6040" i="2"/>
  <c r="N6040" i="2" s="1" a="1"/>
  <c r="N6040" i="2" s="1"/>
  <c r="M6041" i="2"/>
  <c r="N6041" i="2" s="1" a="1"/>
  <c r="N6041" i="2" s="1"/>
  <c r="M6042" i="2"/>
  <c r="N6042" i="2" s="1" a="1"/>
  <c r="N6042" i="2" s="1"/>
  <c r="M6043" i="2"/>
  <c r="N6043" i="2" s="1" a="1"/>
  <c r="N6043" i="2" s="1"/>
  <c r="M6044" i="2"/>
  <c r="N6044" i="2" s="1" a="1"/>
  <c r="N6044" i="2" s="1"/>
  <c r="M6045" i="2"/>
  <c r="N6045" i="2" s="1" a="1"/>
  <c r="N6045" i="2" s="1"/>
  <c r="M6046" i="2"/>
  <c r="N6046" i="2" s="1" a="1"/>
  <c r="N6046" i="2" s="1"/>
  <c r="M6047" i="2"/>
  <c r="N6047" i="2" s="1" a="1"/>
  <c r="N6047" i="2" s="1"/>
  <c r="M6048" i="2"/>
  <c r="N6048" i="2" s="1" a="1"/>
  <c r="N6048" i="2" s="1"/>
  <c r="M6049" i="2"/>
  <c r="N6049" i="2" s="1" a="1"/>
  <c r="N6049" i="2" s="1"/>
  <c r="M6050" i="2"/>
  <c r="N6050" i="2" s="1" a="1"/>
  <c r="N6050" i="2" s="1"/>
  <c r="M6051" i="2"/>
  <c r="N6051" i="2" s="1" a="1"/>
  <c r="N6051" i="2" s="1"/>
  <c r="M6052" i="2"/>
  <c r="N6052" i="2" s="1" a="1"/>
  <c r="N6052" i="2" s="1"/>
  <c r="M6053" i="2"/>
  <c r="N6053" i="2" s="1" a="1"/>
  <c r="N6053" i="2" s="1"/>
  <c r="M6054" i="2"/>
  <c r="N6054" i="2" s="1" a="1"/>
  <c r="N6054" i="2" s="1"/>
  <c r="M6055" i="2"/>
  <c r="N6055" i="2" s="1" a="1"/>
  <c r="N6055" i="2" s="1"/>
  <c r="M6056" i="2"/>
  <c r="N6056" i="2" s="1" a="1"/>
  <c r="N6056" i="2" s="1"/>
  <c r="M6057" i="2"/>
  <c r="N6057" i="2" s="1" a="1"/>
  <c r="N6057" i="2" s="1"/>
  <c r="M6058" i="2"/>
  <c r="N6058" i="2" s="1" a="1"/>
  <c r="N6058" i="2" s="1"/>
  <c r="M6059" i="2"/>
  <c r="N6059" i="2" s="1" a="1"/>
  <c r="N6059" i="2" s="1"/>
  <c r="M6060" i="2"/>
  <c r="N6060" i="2" s="1" a="1"/>
  <c r="N6060" i="2" s="1"/>
  <c r="M6061" i="2"/>
  <c r="N6061" i="2" s="1" a="1"/>
  <c r="N6061" i="2" s="1"/>
  <c r="M6062" i="2"/>
  <c r="N6062" i="2" s="1" a="1"/>
  <c r="N6062" i="2" s="1"/>
  <c r="M6063" i="2"/>
  <c r="N6063" i="2" s="1" a="1"/>
  <c r="N6063" i="2" s="1"/>
  <c r="M6064" i="2"/>
  <c r="N6064" i="2" s="1" a="1"/>
  <c r="N6064" i="2" s="1"/>
  <c r="M6065" i="2"/>
  <c r="N6065" i="2" s="1" a="1"/>
  <c r="N6065" i="2" s="1"/>
  <c r="M6066" i="2"/>
  <c r="N6066" i="2" s="1" a="1"/>
  <c r="N6066" i="2" s="1"/>
  <c r="M6067" i="2"/>
  <c r="N6067" i="2" s="1" a="1"/>
  <c r="N6067" i="2" s="1"/>
  <c r="M6068" i="2"/>
  <c r="N6068" i="2" s="1" a="1"/>
  <c r="N6068" i="2" s="1"/>
  <c r="M6069" i="2"/>
  <c r="N6069" i="2" s="1" a="1"/>
  <c r="N6069" i="2" s="1"/>
  <c r="M6070" i="2"/>
  <c r="N6070" i="2" s="1" a="1"/>
  <c r="N6070" i="2" s="1"/>
  <c r="M6071" i="2"/>
  <c r="N6071" i="2" s="1" a="1"/>
  <c r="N6071" i="2" s="1"/>
  <c r="M6072" i="2"/>
  <c r="N6072" i="2" s="1" a="1"/>
  <c r="N6072" i="2" s="1"/>
  <c r="M6073" i="2"/>
  <c r="N6073" i="2" s="1" a="1"/>
  <c r="N6073" i="2" s="1"/>
  <c r="M6074" i="2"/>
  <c r="N6074" i="2" s="1" a="1"/>
  <c r="N6074" i="2" s="1"/>
  <c r="M6075" i="2"/>
  <c r="N6075" i="2" s="1" a="1"/>
  <c r="N6075" i="2" s="1"/>
  <c r="M6076" i="2"/>
  <c r="N6076" i="2" s="1" a="1"/>
  <c r="N6076" i="2" s="1"/>
  <c r="M6077" i="2"/>
  <c r="N6077" i="2" s="1" a="1"/>
  <c r="N6077" i="2" s="1"/>
  <c r="M6078" i="2"/>
  <c r="N6078" i="2" s="1" a="1"/>
  <c r="N6078" i="2" s="1"/>
  <c r="M6079" i="2"/>
  <c r="N6079" i="2" s="1" a="1"/>
  <c r="N6079" i="2" s="1"/>
  <c r="M6080" i="2"/>
  <c r="N6080" i="2" s="1" a="1"/>
  <c r="N6080" i="2" s="1"/>
  <c r="M6081" i="2"/>
  <c r="N6081" i="2" s="1" a="1"/>
  <c r="N6081" i="2" s="1"/>
  <c r="M6082" i="2"/>
  <c r="N6082" i="2" s="1" a="1"/>
  <c r="N6082" i="2" s="1"/>
  <c r="M6083" i="2"/>
  <c r="N6083" i="2" s="1" a="1"/>
  <c r="N6083" i="2" s="1"/>
  <c r="M6084" i="2"/>
  <c r="N6084" i="2" s="1" a="1"/>
  <c r="N6084" i="2" s="1"/>
  <c r="M6085" i="2"/>
  <c r="N6085" i="2" s="1" a="1"/>
  <c r="N6085" i="2" s="1"/>
  <c r="M6086" i="2"/>
  <c r="N6086" i="2" s="1" a="1"/>
  <c r="N6086" i="2" s="1"/>
  <c r="M6087" i="2"/>
  <c r="N6087" i="2" s="1" a="1"/>
  <c r="N6087" i="2" s="1"/>
  <c r="M6088" i="2"/>
  <c r="N6088" i="2" s="1" a="1"/>
  <c r="N6088" i="2" s="1"/>
  <c r="M6089" i="2"/>
  <c r="N6089" i="2" s="1" a="1"/>
  <c r="N6089" i="2" s="1"/>
  <c r="M6090" i="2"/>
  <c r="N6090" i="2" s="1" a="1"/>
  <c r="N6090" i="2" s="1"/>
  <c r="M6091" i="2"/>
  <c r="N6091" i="2" s="1" a="1"/>
  <c r="N6091" i="2" s="1"/>
  <c r="M6092" i="2"/>
  <c r="N6092" i="2" s="1" a="1"/>
  <c r="N6092" i="2" s="1"/>
  <c r="M6093" i="2"/>
  <c r="N6093" i="2" s="1" a="1"/>
  <c r="N6093" i="2" s="1"/>
  <c r="M6094" i="2"/>
  <c r="N6094" i="2" s="1" a="1"/>
  <c r="N6094" i="2" s="1"/>
  <c r="M6095" i="2"/>
  <c r="N6095" i="2" s="1" a="1"/>
  <c r="N6095" i="2" s="1"/>
  <c r="M6096" i="2"/>
  <c r="N6096" i="2" s="1" a="1"/>
  <c r="N6096" i="2" s="1"/>
  <c r="M6097" i="2"/>
  <c r="N6097" i="2" s="1" a="1"/>
  <c r="N6097" i="2" s="1"/>
  <c r="M6098" i="2"/>
  <c r="N6098" i="2" s="1" a="1"/>
  <c r="N6098" i="2" s="1"/>
  <c r="M6099" i="2"/>
  <c r="N6099" i="2" s="1" a="1"/>
  <c r="N6099" i="2" s="1"/>
  <c r="M6100" i="2"/>
  <c r="N6100" i="2" s="1" a="1"/>
  <c r="N6100" i="2" s="1"/>
  <c r="M6101" i="2"/>
  <c r="N6101" i="2" s="1" a="1"/>
  <c r="N6101" i="2" s="1"/>
  <c r="M6102" i="2"/>
  <c r="N6102" i="2" s="1" a="1"/>
  <c r="N6102" i="2" s="1"/>
  <c r="M6103" i="2"/>
  <c r="N6103" i="2" s="1" a="1"/>
  <c r="N6103" i="2" s="1"/>
  <c r="M6104" i="2"/>
  <c r="N6104" i="2" s="1" a="1"/>
  <c r="N6104" i="2" s="1"/>
  <c r="M6105" i="2"/>
  <c r="N6105" i="2" s="1" a="1"/>
  <c r="N6105" i="2" s="1"/>
  <c r="M6106" i="2"/>
  <c r="N6106" i="2" s="1" a="1"/>
  <c r="N6106" i="2" s="1"/>
  <c r="M6107" i="2"/>
  <c r="N6107" i="2" s="1" a="1"/>
  <c r="N6107" i="2" s="1"/>
  <c r="M6108" i="2"/>
  <c r="N6108" i="2" s="1" a="1"/>
  <c r="N6108" i="2" s="1"/>
  <c r="M6109" i="2"/>
  <c r="N6109" i="2" s="1" a="1"/>
  <c r="N6109" i="2" s="1"/>
  <c r="M6110" i="2"/>
  <c r="N6110" i="2" s="1" a="1"/>
  <c r="N6110" i="2" s="1"/>
  <c r="M6111" i="2"/>
  <c r="N6111" i="2" s="1" a="1"/>
  <c r="N6111" i="2" s="1"/>
  <c r="M6112" i="2"/>
  <c r="N6112" i="2" s="1" a="1"/>
  <c r="N6112" i="2" s="1"/>
  <c r="M6113" i="2"/>
  <c r="N6113" i="2" s="1" a="1"/>
  <c r="N6113" i="2" s="1"/>
  <c r="M6114" i="2"/>
  <c r="N6114" i="2" s="1" a="1"/>
  <c r="N6114" i="2" s="1"/>
  <c r="M6115" i="2"/>
  <c r="N6115" i="2" s="1" a="1"/>
  <c r="N6115" i="2" s="1"/>
  <c r="M6116" i="2"/>
  <c r="N6116" i="2" s="1" a="1"/>
  <c r="N6116" i="2" s="1"/>
  <c r="M6117" i="2"/>
  <c r="N6117" i="2" s="1" a="1"/>
  <c r="N6117" i="2" s="1"/>
  <c r="M6118" i="2"/>
  <c r="N6118" i="2" s="1" a="1"/>
  <c r="N6118" i="2" s="1"/>
  <c r="M6119" i="2"/>
  <c r="N6119" i="2" s="1" a="1"/>
  <c r="N6119" i="2" s="1"/>
  <c r="M6120" i="2"/>
  <c r="N6120" i="2" s="1" a="1"/>
  <c r="N6120" i="2" s="1"/>
  <c r="M6121" i="2"/>
  <c r="N6121" i="2" s="1" a="1"/>
  <c r="N6121" i="2" s="1"/>
  <c r="M6122" i="2"/>
  <c r="N6122" i="2" s="1" a="1"/>
  <c r="N6122" i="2" s="1"/>
  <c r="M6123" i="2"/>
  <c r="N6123" i="2" s="1" a="1"/>
  <c r="N6123" i="2" s="1"/>
  <c r="M6124" i="2"/>
  <c r="N6124" i="2" s="1" a="1"/>
  <c r="N6124" i="2" s="1"/>
  <c r="M6125" i="2"/>
  <c r="N6125" i="2" s="1" a="1"/>
  <c r="N6125" i="2" s="1"/>
  <c r="M6126" i="2"/>
  <c r="N6126" i="2" s="1" a="1"/>
  <c r="N6126" i="2" s="1"/>
  <c r="M6127" i="2"/>
  <c r="N6127" i="2" s="1" a="1"/>
  <c r="N6127" i="2" s="1"/>
  <c r="M6128" i="2"/>
  <c r="N6128" i="2" s="1" a="1"/>
  <c r="N6128" i="2" s="1"/>
  <c r="M6129" i="2"/>
  <c r="N6129" i="2" s="1" a="1"/>
  <c r="N6129" i="2" s="1"/>
  <c r="M6130" i="2"/>
  <c r="N6130" i="2" s="1" a="1"/>
  <c r="N6130" i="2" s="1"/>
  <c r="M6131" i="2"/>
  <c r="N6131" i="2" s="1" a="1"/>
  <c r="N6131" i="2" s="1"/>
  <c r="M6132" i="2"/>
  <c r="N6132" i="2" s="1" a="1"/>
  <c r="N6132" i="2" s="1"/>
  <c r="M6133" i="2"/>
  <c r="N6133" i="2" s="1" a="1"/>
  <c r="N6133" i="2" s="1"/>
  <c r="M6134" i="2"/>
  <c r="N6134" i="2" s="1" a="1"/>
  <c r="N6134" i="2" s="1"/>
  <c r="M6135" i="2"/>
  <c r="N6135" i="2" s="1" a="1"/>
  <c r="N6135" i="2" s="1"/>
  <c r="M6136" i="2"/>
  <c r="N6136" i="2" s="1" a="1"/>
  <c r="N6136" i="2" s="1"/>
  <c r="M6137" i="2"/>
  <c r="N6137" i="2" s="1" a="1"/>
  <c r="N6137" i="2" s="1"/>
  <c r="M6138" i="2"/>
  <c r="N6138" i="2" s="1" a="1"/>
  <c r="N6138" i="2" s="1"/>
  <c r="M6139" i="2"/>
  <c r="N6139" i="2" s="1" a="1"/>
  <c r="N6139" i="2" s="1"/>
  <c r="M6140" i="2"/>
  <c r="N6140" i="2" s="1" a="1"/>
  <c r="N6140" i="2" s="1"/>
  <c r="M6141" i="2"/>
  <c r="N6141" i="2" s="1" a="1"/>
  <c r="N6141" i="2" s="1"/>
  <c r="M6142" i="2"/>
  <c r="N6142" i="2" s="1" a="1"/>
  <c r="N6142" i="2" s="1"/>
  <c r="M6143" i="2"/>
  <c r="N6143" i="2" s="1" a="1"/>
  <c r="N6143" i="2" s="1"/>
  <c r="M6144" i="2"/>
  <c r="N6144" i="2" s="1" a="1"/>
  <c r="N6144" i="2" s="1"/>
  <c r="M6145" i="2"/>
  <c r="N6145" i="2" s="1" a="1"/>
  <c r="N6145" i="2" s="1"/>
  <c r="M6146" i="2"/>
  <c r="N6146" i="2" s="1" a="1"/>
  <c r="N6146" i="2" s="1"/>
  <c r="M6147" i="2"/>
  <c r="N6147" i="2" s="1" a="1"/>
  <c r="N6147" i="2" s="1"/>
  <c r="M6148" i="2"/>
  <c r="N6148" i="2" s="1" a="1"/>
  <c r="N6148" i="2" s="1"/>
  <c r="M6149" i="2"/>
  <c r="N6149" i="2" s="1" a="1"/>
  <c r="N6149" i="2" s="1"/>
  <c r="M6150" i="2"/>
  <c r="N6150" i="2" s="1" a="1"/>
  <c r="N6150" i="2" s="1"/>
  <c r="M6151" i="2"/>
  <c r="N6151" i="2" s="1" a="1"/>
  <c r="N6151" i="2" s="1"/>
  <c r="M6152" i="2"/>
  <c r="N6152" i="2" s="1" a="1"/>
  <c r="N6152" i="2" s="1"/>
  <c r="M6153" i="2"/>
  <c r="N6153" i="2" s="1" a="1"/>
  <c r="N6153" i="2" s="1"/>
  <c r="M6154" i="2"/>
  <c r="N6154" i="2" s="1" a="1"/>
  <c r="N6154" i="2" s="1"/>
  <c r="M6155" i="2"/>
  <c r="N6155" i="2" s="1" a="1"/>
  <c r="N6155" i="2" s="1"/>
  <c r="M6156" i="2"/>
  <c r="N6156" i="2" s="1" a="1"/>
  <c r="N6156" i="2" s="1"/>
  <c r="M6157" i="2"/>
  <c r="N6157" i="2" s="1" a="1"/>
  <c r="N6157" i="2" s="1"/>
  <c r="M6158" i="2"/>
  <c r="N6158" i="2" s="1" a="1"/>
  <c r="N6158" i="2" s="1"/>
  <c r="M6159" i="2"/>
  <c r="N6159" i="2" s="1" a="1"/>
  <c r="N6159" i="2" s="1"/>
  <c r="M6160" i="2"/>
  <c r="N6160" i="2" s="1" a="1"/>
  <c r="N6160" i="2" s="1"/>
  <c r="M6161" i="2"/>
  <c r="N6161" i="2" s="1" a="1"/>
  <c r="N6161" i="2" s="1"/>
  <c r="M6162" i="2"/>
  <c r="N6162" i="2" s="1" a="1"/>
  <c r="N6162" i="2" s="1"/>
  <c r="M6163" i="2"/>
  <c r="N6163" i="2" s="1" a="1"/>
  <c r="N6163" i="2" s="1"/>
  <c r="M6164" i="2"/>
  <c r="N6164" i="2" s="1" a="1"/>
  <c r="N6164" i="2" s="1"/>
  <c r="M6165" i="2"/>
  <c r="N6165" i="2" s="1" a="1"/>
  <c r="N6165" i="2" s="1"/>
  <c r="M6166" i="2"/>
  <c r="N6166" i="2" s="1" a="1"/>
  <c r="N6166" i="2" s="1"/>
  <c r="M6167" i="2"/>
  <c r="N6167" i="2" s="1" a="1"/>
  <c r="N6167" i="2" s="1"/>
  <c r="M6168" i="2"/>
  <c r="N6168" i="2" s="1" a="1"/>
  <c r="N6168" i="2" s="1"/>
  <c r="M6169" i="2"/>
  <c r="N6169" i="2" s="1" a="1"/>
  <c r="N6169" i="2" s="1"/>
  <c r="M6170" i="2"/>
  <c r="N6170" i="2" s="1" a="1"/>
  <c r="N6170" i="2" s="1"/>
  <c r="M6171" i="2"/>
  <c r="N6171" i="2" s="1" a="1"/>
  <c r="N6171" i="2" s="1"/>
  <c r="M6172" i="2"/>
  <c r="N6172" i="2" s="1" a="1"/>
  <c r="N6172" i="2" s="1"/>
  <c r="M6173" i="2"/>
  <c r="N6173" i="2" s="1" a="1"/>
  <c r="N6173" i="2" s="1"/>
  <c r="M6174" i="2"/>
  <c r="N6174" i="2" s="1" a="1"/>
  <c r="N6174" i="2" s="1"/>
  <c r="M6175" i="2"/>
  <c r="N6175" i="2" s="1" a="1"/>
  <c r="N6175" i="2" s="1"/>
  <c r="M6176" i="2"/>
  <c r="N6176" i="2" s="1" a="1"/>
  <c r="N6176" i="2" s="1"/>
  <c r="M6177" i="2"/>
  <c r="N6177" i="2" s="1" a="1"/>
  <c r="N6177" i="2" s="1"/>
  <c r="M6178" i="2"/>
  <c r="N6178" i="2" s="1" a="1"/>
  <c r="N6178" i="2" s="1"/>
  <c r="M6179" i="2"/>
  <c r="N6179" i="2" s="1" a="1"/>
  <c r="N6179" i="2" s="1"/>
  <c r="M6180" i="2"/>
  <c r="N6180" i="2" s="1" a="1"/>
  <c r="N6180" i="2" s="1"/>
  <c r="M6181" i="2"/>
  <c r="N6181" i="2" s="1" a="1"/>
  <c r="N6181" i="2" s="1"/>
  <c r="M6182" i="2"/>
  <c r="N6182" i="2" s="1" a="1"/>
  <c r="N6182" i="2" s="1"/>
  <c r="M6183" i="2"/>
  <c r="N6183" i="2" s="1" a="1"/>
  <c r="N6183" i="2" s="1"/>
  <c r="M6184" i="2"/>
  <c r="N6184" i="2" s="1" a="1"/>
  <c r="N6184" i="2" s="1"/>
  <c r="M6185" i="2"/>
  <c r="N6185" i="2" s="1" a="1"/>
  <c r="N6185" i="2" s="1"/>
  <c r="M6186" i="2"/>
  <c r="N6186" i="2" s="1" a="1"/>
  <c r="N6186" i="2" s="1"/>
  <c r="M6187" i="2"/>
  <c r="N6187" i="2" s="1" a="1"/>
  <c r="N6187" i="2" s="1"/>
  <c r="M6188" i="2"/>
  <c r="N6188" i="2" s="1" a="1"/>
  <c r="N6188" i="2" s="1"/>
  <c r="M6189" i="2"/>
  <c r="N6189" i="2" s="1" a="1"/>
  <c r="N6189" i="2" s="1"/>
  <c r="M6190" i="2"/>
  <c r="N6190" i="2" s="1" a="1"/>
  <c r="N6190" i="2" s="1"/>
  <c r="M6191" i="2"/>
  <c r="N6191" i="2" s="1" a="1"/>
  <c r="N6191" i="2" s="1"/>
  <c r="M6192" i="2"/>
  <c r="N6192" i="2" s="1" a="1"/>
  <c r="N6192" i="2" s="1"/>
  <c r="M6193" i="2"/>
  <c r="N6193" i="2" s="1" a="1"/>
  <c r="N6193" i="2" s="1"/>
  <c r="M6194" i="2"/>
  <c r="N6194" i="2" s="1" a="1"/>
  <c r="N6194" i="2" s="1"/>
  <c r="M6195" i="2"/>
  <c r="N6195" i="2" s="1" a="1"/>
  <c r="N6195" i="2" s="1"/>
  <c r="M6196" i="2"/>
  <c r="N6196" i="2" s="1" a="1"/>
  <c r="N6196" i="2" s="1"/>
  <c r="M6197" i="2"/>
  <c r="N6197" i="2" s="1" a="1"/>
  <c r="N6197" i="2" s="1"/>
  <c r="M6198" i="2"/>
  <c r="N6198" i="2" s="1" a="1"/>
  <c r="N6198" i="2" s="1"/>
  <c r="M6199" i="2"/>
  <c r="N6199" i="2" s="1" a="1"/>
  <c r="N6199" i="2" s="1"/>
  <c r="M6200" i="2"/>
  <c r="N6200" i="2" s="1" a="1"/>
  <c r="N6200" i="2" s="1"/>
  <c r="M6201" i="2"/>
  <c r="N6201" i="2" s="1" a="1"/>
  <c r="N6201" i="2" s="1"/>
  <c r="M6202" i="2"/>
  <c r="N6202" i="2" s="1" a="1"/>
  <c r="N6202" i="2" s="1"/>
  <c r="M6203" i="2"/>
  <c r="N6203" i="2" s="1" a="1"/>
  <c r="N6203" i="2" s="1"/>
  <c r="M6204" i="2"/>
  <c r="N6204" i="2" s="1" a="1"/>
  <c r="N6204" i="2" s="1"/>
  <c r="M6205" i="2"/>
  <c r="N6205" i="2" s="1" a="1"/>
  <c r="N6205" i="2" s="1"/>
  <c r="M6206" i="2"/>
  <c r="N6206" i="2" s="1" a="1"/>
  <c r="N6206" i="2" s="1"/>
  <c r="M6207" i="2"/>
  <c r="N6207" i="2" s="1" a="1"/>
  <c r="N6207" i="2" s="1"/>
  <c r="M6208" i="2"/>
  <c r="N6208" i="2" s="1" a="1"/>
  <c r="N6208" i="2" s="1"/>
  <c r="M6209" i="2"/>
  <c r="N6209" i="2" s="1" a="1"/>
  <c r="N6209" i="2" s="1"/>
  <c r="M6210" i="2"/>
  <c r="N6210" i="2" s="1" a="1"/>
  <c r="N6210" i="2" s="1"/>
  <c r="M6211" i="2"/>
  <c r="N6211" i="2" s="1" a="1"/>
  <c r="N6211" i="2" s="1"/>
  <c r="M6212" i="2"/>
  <c r="N6212" i="2" s="1" a="1"/>
  <c r="N6212" i="2" s="1"/>
  <c r="M6213" i="2"/>
  <c r="N6213" i="2" s="1" a="1"/>
  <c r="N6213" i="2" s="1"/>
  <c r="M6214" i="2"/>
  <c r="N6214" i="2" s="1" a="1"/>
  <c r="N6214" i="2" s="1"/>
  <c r="M6215" i="2"/>
  <c r="N6215" i="2" s="1" a="1"/>
  <c r="N6215" i="2" s="1"/>
  <c r="M6216" i="2"/>
  <c r="N6216" i="2" s="1" a="1"/>
  <c r="N6216" i="2" s="1"/>
  <c r="M6217" i="2"/>
  <c r="N6217" i="2" s="1" a="1"/>
  <c r="N6217" i="2" s="1"/>
  <c r="M6218" i="2"/>
  <c r="N6218" i="2" s="1" a="1"/>
  <c r="N6218" i="2" s="1"/>
  <c r="M6219" i="2"/>
  <c r="N6219" i="2" s="1" a="1"/>
  <c r="N6219" i="2" s="1"/>
  <c r="M6220" i="2"/>
  <c r="N6220" i="2" s="1" a="1"/>
  <c r="N6220" i="2" s="1"/>
  <c r="M6221" i="2"/>
  <c r="N6221" i="2" s="1" a="1"/>
  <c r="N6221" i="2" s="1"/>
  <c r="M6222" i="2"/>
  <c r="N6222" i="2" s="1" a="1"/>
  <c r="N6222" i="2" s="1"/>
  <c r="M6223" i="2"/>
  <c r="N6223" i="2" s="1" a="1"/>
  <c r="N6223" i="2" s="1"/>
  <c r="M6224" i="2"/>
  <c r="N6224" i="2" s="1" a="1"/>
  <c r="N6224" i="2" s="1"/>
  <c r="M6225" i="2"/>
  <c r="N6225" i="2" s="1" a="1"/>
  <c r="N6225" i="2" s="1"/>
  <c r="M6226" i="2"/>
  <c r="N6226" i="2" s="1" a="1"/>
  <c r="N6226" i="2" s="1"/>
  <c r="M6227" i="2"/>
  <c r="N6227" i="2" s="1" a="1"/>
  <c r="N6227" i="2" s="1"/>
  <c r="M6228" i="2"/>
  <c r="N6228" i="2" s="1" a="1"/>
  <c r="N6228" i="2" s="1"/>
  <c r="M6229" i="2"/>
  <c r="N6229" i="2" s="1" a="1"/>
  <c r="N6229" i="2" s="1"/>
  <c r="M6230" i="2"/>
  <c r="N6230" i="2" s="1" a="1"/>
  <c r="N6230" i="2" s="1"/>
  <c r="M6231" i="2"/>
  <c r="N6231" i="2" s="1" a="1"/>
  <c r="N6231" i="2" s="1"/>
  <c r="M6232" i="2"/>
  <c r="N6232" i="2" s="1" a="1"/>
  <c r="N6232" i="2" s="1"/>
  <c r="M6233" i="2"/>
  <c r="N6233" i="2" s="1" a="1"/>
  <c r="N6233" i="2" s="1"/>
  <c r="M6234" i="2"/>
  <c r="N6234" i="2" s="1" a="1"/>
  <c r="N6234" i="2" s="1"/>
  <c r="M6235" i="2"/>
  <c r="N6235" i="2" s="1" a="1"/>
  <c r="N6235" i="2" s="1"/>
  <c r="M6236" i="2"/>
  <c r="N6236" i="2" s="1" a="1"/>
  <c r="N6236" i="2" s="1"/>
  <c r="M6237" i="2"/>
  <c r="N6237" i="2" s="1" a="1"/>
  <c r="N6237" i="2" s="1"/>
  <c r="M6238" i="2"/>
  <c r="N6238" i="2" s="1" a="1"/>
  <c r="N6238" i="2" s="1"/>
  <c r="M6239" i="2"/>
  <c r="N6239" i="2" s="1" a="1"/>
  <c r="N6239" i="2" s="1"/>
  <c r="M6240" i="2"/>
  <c r="N6240" i="2" s="1" a="1"/>
  <c r="N6240" i="2" s="1"/>
  <c r="M6241" i="2"/>
  <c r="N6241" i="2" s="1" a="1"/>
  <c r="N6241" i="2" s="1"/>
  <c r="M6242" i="2"/>
  <c r="N6242" i="2" s="1" a="1"/>
  <c r="N6242" i="2" s="1"/>
  <c r="M6243" i="2"/>
  <c r="N6243" i="2" s="1" a="1"/>
  <c r="N6243" i="2" s="1"/>
  <c r="M6244" i="2"/>
  <c r="N6244" i="2" s="1" a="1"/>
  <c r="N6244" i="2" s="1"/>
  <c r="M6245" i="2"/>
  <c r="N6245" i="2" s="1" a="1"/>
  <c r="N6245" i="2" s="1"/>
  <c r="M6246" i="2"/>
  <c r="N6246" i="2" s="1" a="1"/>
  <c r="N6246" i="2" s="1"/>
  <c r="M6247" i="2"/>
  <c r="N6247" i="2" s="1" a="1"/>
  <c r="N6247" i="2" s="1"/>
  <c r="M6248" i="2"/>
  <c r="N6248" i="2" s="1" a="1"/>
  <c r="N6248" i="2" s="1"/>
  <c r="M6249" i="2"/>
  <c r="N6249" i="2" s="1" a="1"/>
  <c r="N6249" i="2" s="1"/>
  <c r="M6250" i="2"/>
  <c r="N6250" i="2" s="1" a="1"/>
  <c r="N6250" i="2" s="1"/>
  <c r="M6251" i="2"/>
  <c r="N6251" i="2" s="1" a="1"/>
  <c r="N6251" i="2" s="1"/>
  <c r="M6252" i="2"/>
  <c r="N6252" i="2" s="1" a="1"/>
  <c r="N6252" i="2" s="1"/>
  <c r="M6253" i="2"/>
  <c r="N6253" i="2" s="1" a="1"/>
  <c r="N6253" i="2" s="1"/>
  <c r="M6254" i="2"/>
  <c r="N6254" i="2" s="1" a="1"/>
  <c r="N6254" i="2" s="1"/>
  <c r="M6255" i="2"/>
  <c r="N6255" i="2" s="1" a="1"/>
  <c r="N6255" i="2" s="1"/>
  <c r="M6256" i="2"/>
  <c r="N6256" i="2" s="1" a="1"/>
  <c r="N6256" i="2" s="1"/>
  <c r="M6257" i="2"/>
  <c r="N6257" i="2" s="1" a="1"/>
  <c r="N6257" i="2" s="1"/>
  <c r="M6258" i="2"/>
  <c r="N6258" i="2" s="1" a="1"/>
  <c r="N6258" i="2" s="1"/>
  <c r="M6259" i="2"/>
  <c r="N6259" i="2" s="1" a="1"/>
  <c r="N6259" i="2" s="1"/>
  <c r="M6260" i="2"/>
  <c r="N6260" i="2" s="1" a="1"/>
  <c r="N6260" i="2" s="1"/>
  <c r="M6261" i="2"/>
  <c r="N6261" i="2" s="1" a="1"/>
  <c r="N6261" i="2" s="1"/>
  <c r="M6262" i="2"/>
  <c r="N6262" i="2" s="1" a="1"/>
  <c r="N6262" i="2" s="1"/>
  <c r="M6263" i="2"/>
  <c r="N6263" i="2" s="1" a="1"/>
  <c r="N6263" i="2" s="1"/>
  <c r="M6264" i="2"/>
  <c r="N6264" i="2" s="1" a="1"/>
  <c r="N6264" i="2" s="1"/>
  <c r="M6265" i="2"/>
  <c r="N6265" i="2" s="1" a="1"/>
  <c r="N6265" i="2" s="1"/>
  <c r="M6266" i="2"/>
  <c r="N6266" i="2" s="1" a="1"/>
  <c r="N6266" i="2" s="1"/>
  <c r="M6267" i="2"/>
  <c r="N6267" i="2" s="1" a="1"/>
  <c r="N6267" i="2" s="1"/>
  <c r="M6268" i="2"/>
  <c r="N6268" i="2" s="1" a="1"/>
  <c r="N6268" i="2" s="1"/>
  <c r="M6269" i="2"/>
  <c r="N6269" i="2" s="1" a="1"/>
  <c r="N6269" i="2" s="1"/>
  <c r="M6270" i="2"/>
  <c r="N6270" i="2" s="1" a="1"/>
  <c r="N6270" i="2" s="1"/>
  <c r="M6271" i="2"/>
  <c r="N6271" i="2" s="1" a="1"/>
  <c r="N6271" i="2" s="1"/>
  <c r="M6272" i="2"/>
  <c r="N6272" i="2" s="1" a="1"/>
  <c r="N6272" i="2" s="1"/>
  <c r="M6273" i="2"/>
  <c r="N6273" i="2" s="1" a="1"/>
  <c r="N6273" i="2" s="1"/>
  <c r="M6274" i="2"/>
  <c r="N6274" i="2" s="1" a="1"/>
  <c r="N6274" i="2" s="1"/>
  <c r="M6275" i="2"/>
  <c r="N6275" i="2" s="1" a="1"/>
  <c r="N6275" i="2" s="1"/>
  <c r="M6276" i="2"/>
  <c r="N6276" i="2" s="1" a="1"/>
  <c r="N6276" i="2" s="1"/>
  <c r="M6277" i="2"/>
  <c r="N6277" i="2" s="1" a="1"/>
  <c r="N6277" i="2" s="1"/>
  <c r="M6278" i="2"/>
  <c r="N6278" i="2" s="1" a="1"/>
  <c r="N6278" i="2" s="1"/>
  <c r="M6279" i="2"/>
  <c r="N6279" i="2" s="1" a="1"/>
  <c r="N6279" i="2" s="1"/>
  <c r="M6280" i="2"/>
  <c r="N6280" i="2" s="1" a="1"/>
  <c r="N6280" i="2" s="1"/>
  <c r="M6281" i="2"/>
  <c r="N6281" i="2" s="1" a="1"/>
  <c r="N6281" i="2" s="1"/>
  <c r="M6282" i="2"/>
  <c r="N6282" i="2" s="1" a="1"/>
  <c r="N6282" i="2" s="1"/>
  <c r="M6283" i="2"/>
  <c r="N6283" i="2" s="1" a="1"/>
  <c r="N6283" i="2" s="1"/>
  <c r="M6284" i="2"/>
  <c r="N6284" i="2" s="1" a="1"/>
  <c r="N6284" i="2" s="1"/>
  <c r="M6285" i="2"/>
  <c r="N6285" i="2" s="1" a="1"/>
  <c r="N6285" i="2" s="1"/>
  <c r="M6286" i="2"/>
  <c r="N6286" i="2" s="1" a="1"/>
  <c r="N6286" i="2" s="1"/>
  <c r="M6287" i="2"/>
  <c r="N6287" i="2" s="1" a="1"/>
  <c r="N6287" i="2" s="1"/>
  <c r="M6288" i="2"/>
  <c r="N6288" i="2" s="1" a="1"/>
  <c r="N6288" i="2" s="1"/>
  <c r="M6289" i="2"/>
  <c r="N6289" i="2" s="1" a="1"/>
  <c r="N6289" i="2" s="1"/>
  <c r="M6290" i="2"/>
  <c r="N6290" i="2" s="1" a="1"/>
  <c r="N6290" i="2" s="1"/>
  <c r="M6291" i="2"/>
  <c r="N6291" i="2" s="1" a="1"/>
  <c r="N6291" i="2" s="1"/>
  <c r="M6292" i="2"/>
  <c r="N6292" i="2" s="1" a="1"/>
  <c r="N6292" i="2" s="1"/>
  <c r="M6293" i="2"/>
  <c r="N6293" i="2" s="1" a="1"/>
  <c r="N6293" i="2" s="1"/>
  <c r="M6294" i="2"/>
  <c r="N6294" i="2" s="1" a="1"/>
  <c r="N6294" i="2" s="1"/>
  <c r="M6295" i="2"/>
  <c r="N6295" i="2" s="1" a="1"/>
  <c r="N6295" i="2" s="1"/>
  <c r="M6296" i="2"/>
  <c r="N6296" i="2" s="1" a="1"/>
  <c r="N6296" i="2" s="1"/>
  <c r="M6297" i="2"/>
  <c r="N6297" i="2" s="1" a="1"/>
  <c r="N6297" i="2" s="1"/>
  <c r="M6298" i="2"/>
  <c r="N6298" i="2" s="1" a="1"/>
  <c r="N6298" i="2" s="1"/>
  <c r="M6299" i="2"/>
  <c r="N6299" i="2" s="1" a="1"/>
  <c r="N6299" i="2" s="1"/>
  <c r="M6300" i="2"/>
  <c r="N6300" i="2" s="1" a="1"/>
  <c r="N6300" i="2" s="1"/>
  <c r="M6301" i="2"/>
  <c r="N6301" i="2" s="1" a="1"/>
  <c r="N6301" i="2" s="1"/>
  <c r="M6302" i="2"/>
  <c r="N6302" i="2" s="1" a="1"/>
  <c r="N6302" i="2" s="1"/>
  <c r="M6303" i="2"/>
  <c r="N6303" i="2" s="1" a="1"/>
  <c r="N6303" i="2" s="1"/>
  <c r="M6304" i="2"/>
  <c r="N6304" i="2" s="1" a="1"/>
  <c r="N6304" i="2" s="1"/>
  <c r="M6305" i="2"/>
  <c r="N6305" i="2" s="1" a="1"/>
  <c r="N6305" i="2" s="1"/>
  <c r="M6306" i="2"/>
  <c r="N6306" i="2" s="1" a="1"/>
  <c r="N6306" i="2" s="1"/>
  <c r="M6307" i="2"/>
  <c r="N6307" i="2" s="1" a="1"/>
  <c r="N6307" i="2" s="1"/>
  <c r="M6308" i="2"/>
  <c r="N6308" i="2" s="1" a="1"/>
  <c r="N6308" i="2" s="1"/>
  <c r="M6309" i="2"/>
  <c r="N6309" i="2" s="1" a="1"/>
  <c r="N6309" i="2" s="1"/>
  <c r="M6310" i="2"/>
  <c r="N6310" i="2" s="1" a="1"/>
  <c r="N6310" i="2" s="1"/>
  <c r="M6311" i="2"/>
  <c r="N6311" i="2" s="1" a="1"/>
  <c r="N6311" i="2" s="1"/>
  <c r="M6312" i="2"/>
  <c r="N6312" i="2" s="1" a="1"/>
  <c r="N6312" i="2" s="1"/>
  <c r="M6313" i="2"/>
  <c r="N6313" i="2" s="1" a="1"/>
  <c r="N6313" i="2" s="1"/>
  <c r="M6314" i="2"/>
  <c r="N6314" i="2" s="1" a="1"/>
  <c r="N6314" i="2" s="1"/>
  <c r="M6315" i="2"/>
  <c r="N6315" i="2" s="1" a="1"/>
  <c r="N6315" i="2" s="1"/>
  <c r="M6316" i="2"/>
  <c r="N6316" i="2" s="1" a="1"/>
  <c r="N6316" i="2" s="1"/>
  <c r="M6317" i="2"/>
  <c r="N6317" i="2" s="1" a="1"/>
  <c r="N6317" i="2" s="1"/>
  <c r="M6318" i="2"/>
  <c r="N6318" i="2" s="1" a="1"/>
  <c r="N6318" i="2" s="1"/>
  <c r="M6319" i="2"/>
  <c r="N6319" i="2" s="1" a="1"/>
  <c r="N6319" i="2" s="1"/>
  <c r="M6320" i="2"/>
  <c r="N6320" i="2" s="1" a="1"/>
  <c r="N6320" i="2" s="1"/>
  <c r="M6321" i="2"/>
  <c r="N6321" i="2" s="1" a="1"/>
  <c r="N6321" i="2" s="1"/>
  <c r="M6322" i="2"/>
  <c r="N6322" i="2" s="1" a="1"/>
  <c r="N6322" i="2" s="1"/>
  <c r="M6323" i="2"/>
  <c r="N6323" i="2" s="1" a="1"/>
  <c r="N6323" i="2" s="1"/>
  <c r="M6324" i="2"/>
  <c r="N6324" i="2" s="1" a="1"/>
  <c r="N6324" i="2" s="1"/>
  <c r="M6325" i="2"/>
  <c r="N6325" i="2" s="1" a="1"/>
  <c r="N6325" i="2" s="1"/>
  <c r="M6326" i="2"/>
  <c r="N6326" i="2" s="1" a="1"/>
  <c r="N6326" i="2" s="1"/>
  <c r="M6327" i="2"/>
  <c r="N6327" i="2" s="1" a="1"/>
  <c r="N6327" i="2" s="1"/>
  <c r="M6328" i="2"/>
  <c r="N6328" i="2" s="1" a="1"/>
  <c r="N6328" i="2" s="1"/>
  <c r="M6329" i="2"/>
  <c r="N6329" i="2" s="1" a="1"/>
  <c r="N6329" i="2" s="1"/>
  <c r="M6330" i="2"/>
  <c r="N6330" i="2" s="1" a="1"/>
  <c r="N6330" i="2" s="1"/>
  <c r="M6331" i="2"/>
  <c r="N6331" i="2" s="1" a="1"/>
  <c r="N6331" i="2" s="1"/>
  <c r="M6332" i="2"/>
  <c r="N6332" i="2" s="1" a="1"/>
  <c r="N6332" i="2" s="1"/>
  <c r="M6333" i="2"/>
  <c r="N6333" i="2" s="1" a="1"/>
  <c r="N6333" i="2" s="1"/>
  <c r="M6334" i="2"/>
  <c r="N6334" i="2" s="1" a="1"/>
  <c r="N6334" i="2" s="1"/>
  <c r="M6335" i="2"/>
  <c r="N6335" i="2" s="1" a="1"/>
  <c r="N6335" i="2" s="1"/>
  <c r="M6336" i="2"/>
  <c r="N6336" i="2" s="1" a="1"/>
  <c r="N6336" i="2" s="1"/>
  <c r="M6337" i="2"/>
  <c r="N6337" i="2" s="1" a="1"/>
  <c r="N6337" i="2" s="1"/>
  <c r="M6338" i="2"/>
  <c r="N6338" i="2" s="1" a="1"/>
  <c r="N6338" i="2" s="1"/>
  <c r="M6339" i="2"/>
  <c r="N6339" i="2" s="1" a="1"/>
  <c r="N6339" i="2" s="1"/>
  <c r="M6340" i="2"/>
  <c r="N6340" i="2" s="1" a="1"/>
  <c r="N6340" i="2" s="1"/>
  <c r="M6341" i="2"/>
  <c r="N6341" i="2" s="1" a="1"/>
  <c r="N6341" i="2" s="1"/>
  <c r="M6342" i="2"/>
  <c r="N6342" i="2" s="1" a="1"/>
  <c r="N6342" i="2" s="1"/>
  <c r="M6343" i="2"/>
  <c r="N6343" i="2" s="1" a="1"/>
  <c r="N6343" i="2" s="1"/>
  <c r="M6344" i="2"/>
  <c r="N6344" i="2" s="1" a="1"/>
  <c r="N6344" i="2" s="1"/>
  <c r="M6345" i="2"/>
  <c r="N6345" i="2" s="1" a="1"/>
  <c r="N6345" i="2" s="1"/>
  <c r="M6346" i="2"/>
  <c r="N6346" i="2" s="1" a="1"/>
  <c r="N6346" i="2" s="1"/>
  <c r="M6347" i="2"/>
  <c r="N6347" i="2" s="1" a="1"/>
  <c r="N6347" i="2" s="1"/>
  <c r="M6348" i="2"/>
  <c r="N6348" i="2" s="1" a="1"/>
  <c r="N6348" i="2" s="1"/>
  <c r="M6349" i="2"/>
  <c r="N6349" i="2" s="1" a="1"/>
  <c r="N6349" i="2" s="1"/>
  <c r="M6350" i="2"/>
  <c r="N6350" i="2" s="1" a="1"/>
  <c r="N6350" i="2" s="1"/>
  <c r="M6351" i="2"/>
  <c r="N6351" i="2" s="1" a="1"/>
  <c r="N6351" i="2" s="1"/>
  <c r="M6352" i="2"/>
  <c r="N6352" i="2" s="1" a="1"/>
  <c r="N6352" i="2" s="1"/>
  <c r="M6353" i="2"/>
  <c r="N6353" i="2" s="1" a="1"/>
  <c r="N6353" i="2" s="1"/>
  <c r="M6354" i="2"/>
  <c r="N6354" i="2" s="1" a="1"/>
  <c r="N6354" i="2" s="1"/>
  <c r="M6355" i="2"/>
  <c r="N6355" i="2" s="1" a="1"/>
  <c r="N6355" i="2" s="1"/>
  <c r="M6356" i="2"/>
  <c r="N6356" i="2" s="1" a="1"/>
  <c r="N6356" i="2" s="1"/>
  <c r="M6357" i="2"/>
  <c r="N6357" i="2" s="1" a="1"/>
  <c r="N6357" i="2" s="1"/>
  <c r="M6358" i="2"/>
  <c r="N6358" i="2" s="1" a="1"/>
  <c r="N6358" i="2" s="1"/>
  <c r="M6359" i="2"/>
  <c r="N6359" i="2" s="1" a="1"/>
  <c r="N6359" i="2" s="1"/>
  <c r="M6360" i="2"/>
  <c r="N6360" i="2" s="1" a="1"/>
  <c r="N6360" i="2" s="1"/>
  <c r="M6361" i="2"/>
  <c r="N6361" i="2" s="1" a="1"/>
  <c r="N6361" i="2" s="1"/>
  <c r="M6362" i="2"/>
  <c r="N6362" i="2" s="1" a="1"/>
  <c r="N6362" i="2" s="1"/>
  <c r="M6363" i="2"/>
  <c r="N6363" i="2" s="1" a="1"/>
  <c r="N6363" i="2" s="1"/>
  <c r="M6364" i="2"/>
  <c r="N6364" i="2" s="1" a="1"/>
  <c r="N6364" i="2" s="1"/>
  <c r="M6365" i="2"/>
  <c r="N6365" i="2" s="1" a="1"/>
  <c r="N6365" i="2" s="1"/>
  <c r="M6366" i="2"/>
  <c r="N6366" i="2" s="1" a="1"/>
  <c r="N6366" i="2" s="1"/>
  <c r="M6367" i="2"/>
  <c r="N6367" i="2" s="1" a="1"/>
  <c r="N6367" i="2" s="1"/>
  <c r="M6368" i="2"/>
  <c r="N6368" i="2" s="1" a="1"/>
  <c r="N6368" i="2" s="1"/>
  <c r="M6369" i="2"/>
  <c r="N6369" i="2" s="1" a="1"/>
  <c r="N6369" i="2" s="1"/>
  <c r="M6370" i="2"/>
  <c r="N6370" i="2" s="1" a="1"/>
  <c r="N6370" i="2" s="1"/>
  <c r="M6371" i="2"/>
  <c r="N6371" i="2" s="1" a="1"/>
  <c r="N6371" i="2" s="1"/>
  <c r="M6372" i="2"/>
  <c r="N6372" i="2" s="1" a="1"/>
  <c r="N6372" i="2" s="1"/>
  <c r="M6373" i="2"/>
  <c r="N6373" i="2" s="1" a="1"/>
  <c r="N6373" i="2" s="1"/>
  <c r="M6374" i="2"/>
  <c r="N6374" i="2" s="1" a="1"/>
  <c r="N6374" i="2" s="1"/>
  <c r="M6375" i="2"/>
  <c r="N6375" i="2" s="1" a="1"/>
  <c r="N6375" i="2" s="1"/>
  <c r="M6376" i="2"/>
  <c r="N6376" i="2" s="1" a="1"/>
  <c r="N6376" i="2" s="1"/>
  <c r="M6377" i="2"/>
  <c r="N6377" i="2" s="1" a="1"/>
  <c r="N6377" i="2" s="1"/>
  <c r="M6378" i="2"/>
  <c r="N6378" i="2" s="1" a="1"/>
  <c r="N6378" i="2" s="1"/>
  <c r="M6379" i="2"/>
  <c r="N6379" i="2" s="1" a="1"/>
  <c r="N6379" i="2" s="1"/>
  <c r="M6380" i="2"/>
  <c r="N6380" i="2" s="1" a="1"/>
  <c r="N6380" i="2" s="1"/>
  <c r="M6381" i="2"/>
  <c r="N6381" i="2" s="1" a="1"/>
  <c r="N6381" i="2" s="1"/>
  <c r="M6382" i="2"/>
  <c r="N6382" i="2" s="1" a="1"/>
  <c r="N6382" i="2" s="1"/>
  <c r="M6383" i="2"/>
  <c r="N6383" i="2" s="1" a="1"/>
  <c r="N6383" i="2" s="1"/>
  <c r="M6384" i="2"/>
  <c r="N6384" i="2" s="1" a="1"/>
  <c r="N6384" i="2" s="1"/>
  <c r="M6385" i="2"/>
  <c r="N6385" i="2" s="1" a="1"/>
  <c r="N6385" i="2" s="1"/>
  <c r="M6386" i="2"/>
  <c r="N6386" i="2" s="1" a="1"/>
  <c r="N6386" i="2" s="1"/>
  <c r="M6387" i="2"/>
  <c r="N6387" i="2" s="1" a="1"/>
  <c r="N6387" i="2" s="1"/>
  <c r="M6388" i="2"/>
  <c r="N6388" i="2" s="1" a="1"/>
  <c r="N6388" i="2" s="1"/>
  <c r="M6389" i="2"/>
  <c r="N6389" i="2" s="1" a="1"/>
  <c r="N6389" i="2" s="1"/>
  <c r="M6390" i="2"/>
  <c r="N6390" i="2" s="1" a="1"/>
  <c r="N6390" i="2" s="1"/>
  <c r="M6391" i="2"/>
  <c r="N6391" i="2" s="1" a="1"/>
  <c r="N6391" i="2" s="1"/>
  <c r="M6392" i="2"/>
  <c r="N6392" i="2" s="1" a="1"/>
  <c r="N6392" i="2" s="1"/>
  <c r="M6393" i="2"/>
  <c r="N6393" i="2" s="1" a="1"/>
  <c r="N6393" i="2" s="1"/>
  <c r="M6394" i="2"/>
  <c r="N6394" i="2" s="1" a="1"/>
  <c r="N6394" i="2" s="1"/>
  <c r="M6395" i="2"/>
  <c r="N6395" i="2" s="1" a="1"/>
  <c r="N6395" i="2" s="1"/>
  <c r="M6396" i="2"/>
  <c r="N6396" i="2" s="1" a="1"/>
  <c r="N6396" i="2" s="1"/>
  <c r="M6397" i="2"/>
  <c r="N6397" i="2" s="1" a="1"/>
  <c r="N6397" i="2" s="1"/>
  <c r="M6398" i="2"/>
  <c r="N6398" i="2" s="1" a="1"/>
  <c r="N6398" i="2" s="1"/>
  <c r="M6399" i="2"/>
  <c r="N6399" i="2" s="1" a="1"/>
  <c r="N6399" i="2" s="1"/>
  <c r="M6400" i="2"/>
  <c r="N6400" i="2" s="1" a="1"/>
  <c r="N6400" i="2" s="1"/>
  <c r="M6401" i="2"/>
  <c r="N6401" i="2" s="1" a="1"/>
  <c r="N6401" i="2" s="1"/>
  <c r="M6402" i="2"/>
  <c r="N6402" i="2" s="1" a="1"/>
  <c r="N6402" i="2" s="1"/>
  <c r="M6403" i="2"/>
  <c r="N6403" i="2" s="1" a="1"/>
  <c r="N6403" i="2" s="1"/>
  <c r="M6404" i="2"/>
  <c r="N6404" i="2" s="1" a="1"/>
  <c r="N6404" i="2" s="1"/>
  <c r="M6405" i="2"/>
  <c r="N6405" i="2" s="1" a="1"/>
  <c r="N6405" i="2" s="1"/>
  <c r="M6406" i="2"/>
  <c r="N6406" i="2" s="1" a="1"/>
  <c r="N6406" i="2" s="1"/>
  <c r="M6407" i="2"/>
  <c r="N6407" i="2" s="1" a="1"/>
  <c r="N6407" i="2" s="1"/>
  <c r="M6408" i="2"/>
  <c r="N6408" i="2" s="1" a="1"/>
  <c r="N6408" i="2" s="1"/>
  <c r="M6409" i="2"/>
  <c r="N6409" i="2" s="1" a="1"/>
  <c r="N6409" i="2" s="1"/>
  <c r="M6410" i="2"/>
  <c r="N6410" i="2" s="1" a="1"/>
  <c r="N6410" i="2" s="1"/>
  <c r="M6411" i="2"/>
  <c r="N6411" i="2" s="1" a="1"/>
  <c r="N6411" i="2" s="1"/>
  <c r="M6412" i="2"/>
  <c r="N6412" i="2" s="1" a="1"/>
  <c r="N6412" i="2" s="1"/>
  <c r="M6413" i="2"/>
  <c r="N6413" i="2" s="1" a="1"/>
  <c r="N6413" i="2" s="1"/>
  <c r="M6414" i="2"/>
  <c r="N6414" i="2" s="1" a="1"/>
  <c r="N6414" i="2" s="1"/>
  <c r="M6415" i="2"/>
  <c r="N6415" i="2" s="1" a="1"/>
  <c r="N6415" i="2" s="1"/>
  <c r="M6416" i="2"/>
  <c r="N6416" i="2" s="1" a="1"/>
  <c r="N6416" i="2" s="1"/>
  <c r="M6417" i="2"/>
  <c r="N6417" i="2" s="1" a="1"/>
  <c r="N6417" i="2" s="1"/>
  <c r="M6418" i="2"/>
  <c r="N6418" i="2" s="1" a="1"/>
  <c r="N6418" i="2" s="1"/>
  <c r="M6419" i="2"/>
  <c r="N6419" i="2" s="1" a="1"/>
  <c r="N6419" i="2" s="1"/>
  <c r="M6420" i="2"/>
  <c r="N6420" i="2" s="1" a="1"/>
  <c r="N6420" i="2" s="1"/>
  <c r="M6421" i="2"/>
  <c r="N6421" i="2" s="1" a="1"/>
  <c r="N6421" i="2" s="1"/>
  <c r="M6422" i="2"/>
  <c r="N6422" i="2" s="1" a="1"/>
  <c r="N6422" i="2" s="1"/>
  <c r="M6423" i="2"/>
  <c r="N6423" i="2" s="1" a="1"/>
  <c r="N6423" i="2" s="1"/>
  <c r="M6424" i="2"/>
  <c r="N6424" i="2" s="1" a="1"/>
  <c r="N6424" i="2" s="1"/>
  <c r="M6425" i="2"/>
  <c r="N6425" i="2" s="1" a="1"/>
  <c r="N6425" i="2" s="1"/>
  <c r="M6426" i="2"/>
  <c r="N6426" i="2" s="1" a="1"/>
  <c r="N6426" i="2" s="1"/>
  <c r="M6427" i="2"/>
  <c r="N6427" i="2" s="1" a="1"/>
  <c r="N6427" i="2" s="1"/>
  <c r="M6428" i="2"/>
  <c r="N6428" i="2" s="1" a="1"/>
  <c r="N6428" i="2" s="1"/>
  <c r="M6429" i="2"/>
  <c r="N6429" i="2" s="1" a="1"/>
  <c r="N6429" i="2" s="1"/>
  <c r="M6430" i="2"/>
  <c r="N6430" i="2" s="1" a="1"/>
  <c r="N6430" i="2" s="1"/>
  <c r="M6431" i="2"/>
  <c r="N6431" i="2" s="1" a="1"/>
  <c r="N6431" i="2" s="1"/>
  <c r="M6432" i="2"/>
  <c r="N6432" i="2" s="1" a="1"/>
  <c r="N6432" i="2" s="1"/>
  <c r="M6433" i="2"/>
  <c r="N6433" i="2" s="1" a="1"/>
  <c r="N6433" i="2" s="1"/>
  <c r="M6434" i="2"/>
  <c r="N6434" i="2" s="1" a="1"/>
  <c r="N6434" i="2" s="1"/>
  <c r="M6435" i="2"/>
  <c r="N6435" i="2" s="1" a="1"/>
  <c r="N6435" i="2" s="1"/>
  <c r="M6436" i="2"/>
  <c r="N6436" i="2" s="1" a="1"/>
  <c r="N6436" i="2" s="1"/>
  <c r="M6437" i="2"/>
  <c r="N6437" i="2" s="1" a="1"/>
  <c r="N6437" i="2" s="1"/>
  <c r="M6438" i="2"/>
  <c r="N6438" i="2" s="1" a="1"/>
  <c r="N6438" i="2" s="1"/>
  <c r="M6439" i="2"/>
  <c r="N6439" i="2" s="1" a="1"/>
  <c r="N6439" i="2" s="1"/>
  <c r="M6440" i="2"/>
  <c r="N6440" i="2" s="1" a="1"/>
  <c r="N6440" i="2" s="1"/>
  <c r="M6441" i="2"/>
  <c r="N6441" i="2" s="1" a="1"/>
  <c r="N6441" i="2" s="1"/>
  <c r="M6442" i="2"/>
  <c r="N6442" i="2" s="1" a="1"/>
  <c r="N6442" i="2" s="1"/>
  <c r="M6443" i="2"/>
  <c r="N6443" i="2" s="1" a="1"/>
  <c r="N6443" i="2" s="1"/>
  <c r="M6444" i="2"/>
  <c r="N6444" i="2" s="1" a="1"/>
  <c r="N6444" i="2" s="1"/>
  <c r="M6445" i="2"/>
  <c r="N6445" i="2" s="1" a="1"/>
  <c r="N6445" i="2" s="1"/>
  <c r="M6446" i="2"/>
  <c r="N6446" i="2" s="1" a="1"/>
  <c r="N6446" i="2" s="1"/>
  <c r="M6447" i="2"/>
  <c r="N6447" i="2" s="1" a="1"/>
  <c r="N6447" i="2" s="1"/>
  <c r="M6448" i="2"/>
  <c r="N6448" i="2" s="1" a="1"/>
  <c r="N6448" i="2" s="1"/>
  <c r="M6449" i="2"/>
  <c r="N6449" i="2" s="1" a="1"/>
  <c r="N6449" i="2" s="1"/>
  <c r="M6450" i="2"/>
  <c r="N6450" i="2" s="1" a="1"/>
  <c r="N6450" i="2" s="1"/>
  <c r="M6451" i="2"/>
  <c r="N6451" i="2" s="1" a="1"/>
  <c r="N6451" i="2" s="1"/>
  <c r="M6452" i="2"/>
  <c r="N6452" i="2" s="1" a="1"/>
  <c r="N6452" i="2" s="1"/>
  <c r="M6453" i="2"/>
  <c r="N6453" i="2" s="1" a="1"/>
  <c r="N6453" i="2" s="1"/>
  <c r="M6454" i="2"/>
  <c r="N6454" i="2" s="1" a="1"/>
  <c r="N6454" i="2" s="1"/>
  <c r="M6455" i="2"/>
  <c r="N6455" i="2" s="1" a="1"/>
  <c r="N6455" i="2" s="1"/>
  <c r="M6456" i="2"/>
  <c r="N6456" i="2" s="1" a="1"/>
  <c r="N6456" i="2" s="1"/>
  <c r="M6457" i="2"/>
  <c r="N6457" i="2" s="1" a="1"/>
  <c r="N6457" i="2" s="1"/>
  <c r="M6458" i="2"/>
  <c r="N6458" i="2" s="1" a="1"/>
  <c r="N6458" i="2" s="1"/>
  <c r="M6459" i="2"/>
  <c r="N6459" i="2" s="1" a="1"/>
  <c r="N6459" i="2" s="1"/>
  <c r="M6460" i="2"/>
  <c r="N6460" i="2" s="1" a="1"/>
  <c r="N6460" i="2" s="1"/>
  <c r="M6461" i="2"/>
  <c r="N6461" i="2" s="1" a="1"/>
  <c r="N6461" i="2" s="1"/>
  <c r="M6462" i="2"/>
  <c r="N6462" i="2" s="1" a="1"/>
  <c r="N6462" i="2" s="1"/>
  <c r="M6463" i="2"/>
  <c r="N6463" i="2" s="1" a="1"/>
  <c r="N6463" i="2" s="1"/>
  <c r="M6464" i="2"/>
  <c r="N6464" i="2" s="1" a="1"/>
  <c r="N6464" i="2" s="1"/>
  <c r="M6465" i="2"/>
  <c r="N6465" i="2" s="1" a="1"/>
  <c r="N6465" i="2" s="1"/>
  <c r="M6466" i="2"/>
  <c r="N6466" i="2" s="1" a="1"/>
  <c r="N6466" i="2" s="1"/>
  <c r="M6467" i="2"/>
  <c r="N6467" i="2" s="1" a="1"/>
  <c r="N6467" i="2" s="1"/>
  <c r="M6468" i="2"/>
  <c r="N6468" i="2" s="1" a="1"/>
  <c r="N6468" i="2" s="1"/>
  <c r="M6469" i="2"/>
  <c r="N6469" i="2" s="1" a="1"/>
  <c r="N6469" i="2" s="1"/>
  <c r="M6470" i="2"/>
  <c r="N6470" i="2" s="1" a="1"/>
  <c r="N6470" i="2" s="1"/>
  <c r="M6471" i="2"/>
  <c r="N6471" i="2" s="1" a="1"/>
  <c r="N6471" i="2" s="1"/>
  <c r="M6472" i="2"/>
  <c r="N6472" i="2" s="1" a="1"/>
  <c r="N6472" i="2" s="1"/>
  <c r="M6473" i="2"/>
  <c r="N6473" i="2" s="1" a="1"/>
  <c r="N6473" i="2" s="1"/>
  <c r="M6474" i="2"/>
  <c r="N6474" i="2" s="1" a="1"/>
  <c r="N6474" i="2" s="1"/>
  <c r="M6475" i="2"/>
  <c r="N6475" i="2" s="1" a="1"/>
  <c r="N6475" i="2" s="1"/>
  <c r="M6476" i="2"/>
  <c r="N6476" i="2" s="1" a="1"/>
  <c r="N6476" i="2" s="1"/>
  <c r="M6477" i="2"/>
  <c r="N6477" i="2" s="1" a="1"/>
  <c r="N6477" i="2" s="1"/>
  <c r="M6478" i="2"/>
  <c r="N6478" i="2" s="1" a="1"/>
  <c r="N6478" i="2" s="1"/>
  <c r="M6479" i="2"/>
  <c r="N6479" i="2" s="1" a="1"/>
  <c r="N6479" i="2" s="1"/>
  <c r="M6480" i="2"/>
  <c r="N6480" i="2" s="1" a="1"/>
  <c r="N6480" i="2" s="1"/>
  <c r="M6481" i="2"/>
  <c r="N6481" i="2" s="1" a="1"/>
  <c r="N6481" i="2" s="1"/>
  <c r="M6482" i="2"/>
  <c r="N6482" i="2" s="1" a="1"/>
  <c r="N6482" i="2" s="1"/>
  <c r="M6483" i="2"/>
  <c r="N6483" i="2" s="1" a="1"/>
  <c r="N6483" i="2" s="1"/>
  <c r="M6484" i="2"/>
  <c r="N6484" i="2" s="1" a="1"/>
  <c r="N6484" i="2" s="1"/>
  <c r="M6485" i="2"/>
  <c r="N6485" i="2" s="1" a="1"/>
  <c r="N6485" i="2" s="1"/>
  <c r="M6486" i="2"/>
  <c r="N6486" i="2" s="1" a="1"/>
  <c r="N6486" i="2" s="1"/>
  <c r="M6487" i="2"/>
  <c r="N6487" i="2" s="1" a="1"/>
  <c r="N6487" i="2" s="1"/>
  <c r="M6488" i="2"/>
  <c r="N6488" i="2" s="1" a="1"/>
  <c r="N6488" i="2" s="1"/>
  <c r="M6489" i="2"/>
  <c r="N6489" i="2" s="1" a="1"/>
  <c r="N6489" i="2" s="1"/>
  <c r="M6490" i="2"/>
  <c r="N6490" i="2" s="1" a="1"/>
  <c r="N6490" i="2" s="1"/>
  <c r="M6491" i="2"/>
  <c r="N6491" i="2" s="1" a="1"/>
  <c r="N6491" i="2" s="1"/>
  <c r="M6492" i="2"/>
  <c r="N6492" i="2" s="1" a="1"/>
  <c r="N6492" i="2" s="1"/>
  <c r="M6493" i="2"/>
  <c r="N6493" i="2" s="1" a="1"/>
  <c r="N6493" i="2" s="1"/>
  <c r="M6494" i="2"/>
  <c r="N6494" i="2" s="1" a="1"/>
  <c r="N6494" i="2" s="1"/>
  <c r="M6495" i="2"/>
  <c r="N6495" i="2" s="1" a="1"/>
  <c r="N6495" i="2" s="1"/>
  <c r="M6496" i="2"/>
  <c r="N6496" i="2" s="1" a="1"/>
  <c r="N6496" i="2" s="1"/>
  <c r="M6497" i="2"/>
  <c r="N6497" i="2" s="1" a="1"/>
  <c r="N6497" i="2" s="1"/>
  <c r="M6498" i="2"/>
  <c r="N6498" i="2" s="1" a="1"/>
  <c r="N6498" i="2" s="1"/>
  <c r="M6499" i="2"/>
  <c r="N6499" i="2" s="1" a="1"/>
  <c r="N6499" i="2" s="1"/>
  <c r="M6500" i="2"/>
  <c r="N6500" i="2" s="1" a="1"/>
  <c r="N6500" i="2" s="1"/>
  <c r="M6501" i="2"/>
  <c r="N6501" i="2" s="1" a="1"/>
  <c r="N6501" i="2" s="1"/>
  <c r="M6502" i="2"/>
  <c r="N6502" i="2" s="1" a="1"/>
  <c r="N6502" i="2" s="1"/>
  <c r="M6503" i="2"/>
  <c r="N6503" i="2" s="1" a="1"/>
  <c r="N6503" i="2" s="1"/>
  <c r="M6504" i="2"/>
  <c r="N6504" i="2" s="1" a="1"/>
  <c r="N6504" i="2" s="1"/>
  <c r="M6505" i="2"/>
  <c r="N6505" i="2" s="1" a="1"/>
  <c r="N6505" i="2" s="1"/>
  <c r="M6506" i="2"/>
  <c r="N6506" i="2" s="1" a="1"/>
  <c r="N6506" i="2" s="1"/>
  <c r="M6507" i="2"/>
  <c r="N6507" i="2" s="1" a="1"/>
  <c r="N6507" i="2" s="1"/>
  <c r="M6508" i="2"/>
  <c r="N6508" i="2" s="1" a="1"/>
  <c r="N6508" i="2" s="1"/>
  <c r="M6509" i="2"/>
  <c r="N6509" i="2" s="1" a="1"/>
  <c r="N6509" i="2" s="1"/>
  <c r="M6510" i="2"/>
  <c r="N6510" i="2" s="1" a="1"/>
  <c r="N6510" i="2" s="1"/>
  <c r="M6511" i="2"/>
  <c r="N6511" i="2" s="1" a="1"/>
  <c r="N6511" i="2" s="1"/>
  <c r="M6512" i="2"/>
  <c r="N6512" i="2" s="1" a="1"/>
  <c r="N6512" i="2" s="1"/>
  <c r="M6513" i="2"/>
  <c r="N6513" i="2" s="1" a="1"/>
  <c r="N6513" i="2" s="1"/>
  <c r="M6514" i="2"/>
  <c r="N6514" i="2" s="1" a="1"/>
  <c r="N6514" i="2" s="1"/>
  <c r="M6515" i="2"/>
  <c r="N6515" i="2" s="1" a="1"/>
  <c r="N6515" i="2" s="1"/>
  <c r="M6516" i="2"/>
  <c r="N6516" i="2" s="1" a="1"/>
  <c r="N6516" i="2" s="1"/>
  <c r="M6517" i="2"/>
  <c r="N6517" i="2" s="1" a="1"/>
  <c r="N6517" i="2" s="1"/>
  <c r="M6518" i="2"/>
  <c r="N6518" i="2" s="1" a="1"/>
  <c r="N6518" i="2" s="1"/>
  <c r="M6519" i="2"/>
  <c r="N6519" i="2" s="1" a="1"/>
  <c r="N6519" i="2" s="1"/>
  <c r="M6520" i="2"/>
  <c r="N6520" i="2" s="1" a="1"/>
  <c r="N6520" i="2" s="1"/>
  <c r="M6521" i="2"/>
  <c r="N6521" i="2" s="1" a="1"/>
  <c r="N6521" i="2" s="1"/>
  <c r="M6522" i="2"/>
  <c r="N6522" i="2" s="1" a="1"/>
  <c r="N6522" i="2" s="1"/>
  <c r="M6523" i="2"/>
  <c r="N6523" i="2" s="1" a="1"/>
  <c r="N6523" i="2" s="1"/>
  <c r="M6524" i="2"/>
  <c r="N6524" i="2" s="1" a="1"/>
  <c r="N6524" i="2" s="1"/>
  <c r="M6525" i="2"/>
  <c r="N6525" i="2" s="1" a="1"/>
  <c r="N6525" i="2" s="1"/>
  <c r="M6526" i="2"/>
  <c r="N6526" i="2" s="1" a="1"/>
  <c r="N6526" i="2" s="1"/>
  <c r="M6527" i="2"/>
  <c r="N6527" i="2" s="1" a="1"/>
  <c r="N6527" i="2" s="1"/>
  <c r="M6528" i="2"/>
  <c r="N6528" i="2" s="1" a="1"/>
  <c r="N6528" i="2" s="1"/>
  <c r="M6529" i="2"/>
  <c r="N6529" i="2" s="1" a="1"/>
  <c r="N6529" i="2" s="1"/>
  <c r="M6530" i="2"/>
  <c r="N6530" i="2" s="1" a="1"/>
  <c r="N6530" i="2" s="1"/>
  <c r="M6531" i="2"/>
  <c r="N6531" i="2" s="1" a="1"/>
  <c r="N6531" i="2" s="1"/>
  <c r="M6532" i="2"/>
  <c r="N6532" i="2" s="1" a="1"/>
  <c r="N6532" i="2" s="1"/>
  <c r="M6533" i="2"/>
  <c r="N6533" i="2" s="1" a="1"/>
  <c r="N6533" i="2" s="1"/>
  <c r="M6534" i="2"/>
  <c r="N6534" i="2" s="1" a="1"/>
  <c r="N6534" i="2" s="1"/>
  <c r="M6535" i="2"/>
  <c r="N6535" i="2" s="1" a="1"/>
  <c r="N6535" i="2" s="1"/>
  <c r="M6536" i="2"/>
  <c r="N6536" i="2" s="1" a="1"/>
  <c r="N6536" i="2" s="1"/>
  <c r="M6537" i="2"/>
  <c r="N6537" i="2" s="1" a="1"/>
  <c r="N6537" i="2" s="1"/>
  <c r="M6538" i="2"/>
  <c r="N6538" i="2" s="1" a="1"/>
  <c r="N6538" i="2" s="1"/>
  <c r="M6539" i="2"/>
  <c r="N6539" i="2" s="1" a="1"/>
  <c r="N6539" i="2" s="1"/>
  <c r="M6540" i="2"/>
  <c r="N6540" i="2" s="1" a="1"/>
  <c r="N6540" i="2" s="1"/>
  <c r="M6541" i="2"/>
  <c r="N6541" i="2" s="1" a="1"/>
  <c r="N6541" i="2" s="1"/>
  <c r="M6542" i="2"/>
  <c r="N6542" i="2" s="1" a="1"/>
  <c r="N6542" i="2" s="1"/>
  <c r="M6543" i="2"/>
  <c r="N6543" i="2" s="1" a="1"/>
  <c r="N6543" i="2" s="1"/>
  <c r="M6544" i="2"/>
  <c r="N6544" i="2" s="1" a="1"/>
  <c r="N6544" i="2" s="1"/>
  <c r="M6545" i="2"/>
  <c r="N6545" i="2" s="1" a="1"/>
  <c r="N6545" i="2" s="1"/>
  <c r="M6546" i="2"/>
  <c r="N6546" i="2" s="1" a="1"/>
  <c r="N6546" i="2" s="1"/>
  <c r="M6547" i="2"/>
  <c r="N6547" i="2" s="1" a="1"/>
  <c r="N6547" i="2" s="1"/>
  <c r="M6548" i="2"/>
  <c r="N6548" i="2" s="1" a="1"/>
  <c r="N6548" i="2" s="1"/>
  <c r="M6549" i="2"/>
  <c r="N6549" i="2" s="1" a="1"/>
  <c r="N6549" i="2" s="1"/>
  <c r="M6550" i="2"/>
  <c r="N6550" i="2" s="1" a="1"/>
  <c r="N6550" i="2" s="1"/>
  <c r="M6551" i="2"/>
  <c r="N6551" i="2" s="1" a="1"/>
  <c r="N6551" i="2" s="1"/>
  <c r="M6552" i="2"/>
  <c r="N6552" i="2" s="1" a="1"/>
  <c r="N6552" i="2" s="1"/>
  <c r="M6553" i="2"/>
  <c r="N6553" i="2" s="1" a="1"/>
  <c r="N6553" i="2" s="1"/>
  <c r="M6554" i="2"/>
  <c r="N6554" i="2" s="1" a="1"/>
  <c r="N6554" i="2" s="1"/>
  <c r="M6555" i="2"/>
  <c r="N6555" i="2" s="1" a="1"/>
  <c r="N6555" i="2" s="1"/>
  <c r="M6556" i="2"/>
  <c r="N6556" i="2" s="1" a="1"/>
  <c r="N6556" i="2" s="1"/>
  <c r="M6557" i="2"/>
  <c r="N6557" i="2" s="1" a="1"/>
  <c r="N6557" i="2" s="1"/>
  <c r="M6558" i="2"/>
  <c r="N6558" i="2" s="1" a="1"/>
  <c r="N6558" i="2" s="1"/>
  <c r="M6559" i="2"/>
  <c r="N6559" i="2" s="1" a="1"/>
  <c r="N6559" i="2" s="1"/>
  <c r="M6560" i="2"/>
  <c r="N6560" i="2" s="1" a="1"/>
  <c r="N6560" i="2" s="1"/>
  <c r="M6561" i="2"/>
  <c r="N6561" i="2" s="1" a="1"/>
  <c r="N6561" i="2" s="1"/>
  <c r="M6562" i="2"/>
  <c r="N6562" i="2" s="1" a="1"/>
  <c r="N6562" i="2" s="1"/>
  <c r="M6563" i="2"/>
  <c r="N6563" i="2" s="1" a="1"/>
  <c r="N6563" i="2" s="1"/>
  <c r="M6564" i="2"/>
  <c r="N6564" i="2" s="1" a="1"/>
  <c r="N6564" i="2" s="1"/>
  <c r="M6565" i="2"/>
  <c r="N6565" i="2" s="1" a="1"/>
  <c r="N6565" i="2" s="1"/>
  <c r="M6566" i="2"/>
  <c r="N6566" i="2" s="1" a="1"/>
  <c r="N6566" i="2" s="1"/>
  <c r="M6567" i="2"/>
  <c r="N6567" i="2" s="1" a="1"/>
  <c r="N6567" i="2" s="1"/>
  <c r="M6568" i="2"/>
  <c r="N6568" i="2" s="1" a="1"/>
  <c r="N6568" i="2" s="1"/>
  <c r="M6569" i="2"/>
  <c r="N6569" i="2" s="1" a="1"/>
  <c r="N6569" i="2" s="1"/>
  <c r="M6570" i="2"/>
  <c r="N6570" i="2" s="1" a="1"/>
  <c r="N6570" i="2" s="1"/>
  <c r="M6571" i="2"/>
  <c r="N6571" i="2" s="1" a="1"/>
  <c r="N6571" i="2" s="1"/>
  <c r="M6572" i="2"/>
  <c r="N6572" i="2" s="1" a="1"/>
  <c r="N6572" i="2" s="1"/>
  <c r="M6573" i="2"/>
  <c r="N6573" i="2" s="1" a="1"/>
  <c r="N6573" i="2" s="1"/>
  <c r="M6574" i="2"/>
  <c r="N6574" i="2" s="1" a="1"/>
  <c r="N6574" i="2" s="1"/>
  <c r="M6575" i="2"/>
  <c r="N6575" i="2" s="1" a="1"/>
  <c r="N6575" i="2" s="1"/>
  <c r="M6576" i="2"/>
  <c r="N6576" i="2" s="1" a="1"/>
  <c r="N6576" i="2" s="1"/>
  <c r="M6577" i="2"/>
  <c r="N6577" i="2" s="1" a="1"/>
  <c r="N6577" i="2" s="1"/>
  <c r="M6578" i="2"/>
  <c r="N6578" i="2" s="1" a="1"/>
  <c r="N6578" i="2" s="1"/>
  <c r="M6579" i="2"/>
  <c r="N6579" i="2" s="1" a="1"/>
  <c r="N6579" i="2" s="1"/>
  <c r="M6580" i="2"/>
  <c r="N6580" i="2" s="1" a="1"/>
  <c r="N6580" i="2" s="1"/>
  <c r="M6581" i="2"/>
  <c r="N6581" i="2" s="1" a="1"/>
  <c r="N6581" i="2" s="1"/>
  <c r="M6582" i="2"/>
  <c r="N6582" i="2" s="1" a="1"/>
  <c r="N6582" i="2" s="1"/>
  <c r="M6583" i="2"/>
  <c r="N6583" i="2" s="1" a="1"/>
  <c r="N6583" i="2" s="1"/>
  <c r="M6584" i="2"/>
  <c r="N6584" i="2" s="1" a="1"/>
  <c r="N6584" i="2" s="1"/>
  <c r="M6585" i="2"/>
  <c r="N6585" i="2" s="1" a="1"/>
  <c r="N6585" i="2" s="1"/>
  <c r="M6586" i="2"/>
  <c r="N6586" i="2" s="1" a="1"/>
  <c r="N6586" i="2" s="1"/>
  <c r="M6587" i="2"/>
  <c r="N6587" i="2" s="1" a="1"/>
  <c r="N6587" i="2" s="1"/>
  <c r="M6588" i="2"/>
  <c r="N6588" i="2" s="1" a="1"/>
  <c r="N6588" i="2" s="1"/>
  <c r="M6589" i="2"/>
  <c r="N6589" i="2" s="1" a="1"/>
  <c r="N6589" i="2" s="1"/>
  <c r="M6590" i="2"/>
  <c r="N6590" i="2" s="1" a="1"/>
  <c r="N6590" i="2" s="1"/>
  <c r="M6591" i="2"/>
  <c r="N6591" i="2" s="1" a="1"/>
  <c r="N6591" i="2" s="1"/>
  <c r="M6592" i="2"/>
  <c r="N6592" i="2" s="1" a="1"/>
  <c r="N6592" i="2" s="1"/>
  <c r="M6593" i="2"/>
  <c r="N6593" i="2" s="1" a="1"/>
  <c r="N6593" i="2" s="1"/>
  <c r="M6594" i="2"/>
  <c r="N6594" i="2" s="1" a="1"/>
  <c r="N6594" i="2" s="1"/>
  <c r="M6595" i="2"/>
  <c r="N6595" i="2" s="1" a="1"/>
  <c r="N6595" i="2" s="1"/>
  <c r="M6596" i="2"/>
  <c r="N6596" i="2" s="1" a="1"/>
  <c r="N6596" i="2" s="1"/>
  <c r="M6597" i="2"/>
  <c r="N6597" i="2" s="1" a="1"/>
  <c r="N6597" i="2" s="1"/>
  <c r="M6598" i="2"/>
  <c r="N6598" i="2" s="1" a="1"/>
  <c r="N6598" i="2" s="1"/>
  <c r="M6599" i="2"/>
  <c r="N6599" i="2" s="1" a="1"/>
  <c r="N6599" i="2" s="1"/>
  <c r="M6600" i="2"/>
  <c r="N6600" i="2" s="1" a="1"/>
  <c r="N6600" i="2" s="1"/>
  <c r="M6601" i="2"/>
  <c r="N6601" i="2" s="1" a="1"/>
  <c r="N6601" i="2" s="1"/>
  <c r="M6602" i="2"/>
  <c r="N6602" i="2" s="1" a="1"/>
  <c r="N6602" i="2" s="1"/>
  <c r="M6603" i="2"/>
  <c r="N6603" i="2" s="1" a="1"/>
  <c r="N6603" i="2" s="1"/>
  <c r="M6604" i="2"/>
  <c r="N6604" i="2" s="1" a="1"/>
  <c r="N6604" i="2" s="1"/>
  <c r="M6605" i="2"/>
  <c r="N6605" i="2" s="1" a="1"/>
  <c r="N6605" i="2" s="1"/>
  <c r="M6606" i="2"/>
  <c r="N6606" i="2" s="1" a="1"/>
  <c r="N6606" i="2" s="1"/>
  <c r="M6607" i="2"/>
  <c r="N6607" i="2" s="1" a="1"/>
  <c r="N6607" i="2" s="1"/>
  <c r="M6608" i="2"/>
  <c r="N6608" i="2" s="1" a="1"/>
  <c r="N6608" i="2" s="1"/>
  <c r="M6609" i="2"/>
  <c r="N6609" i="2" s="1" a="1"/>
  <c r="N6609" i="2" s="1"/>
  <c r="M6610" i="2"/>
  <c r="N6610" i="2" s="1" a="1"/>
  <c r="N6610" i="2" s="1"/>
  <c r="M6611" i="2"/>
  <c r="N6611" i="2" s="1" a="1"/>
  <c r="N6611" i="2" s="1"/>
  <c r="M6612" i="2"/>
  <c r="N6612" i="2" s="1" a="1"/>
  <c r="N6612" i="2" s="1"/>
  <c r="M6613" i="2"/>
  <c r="N6613" i="2" s="1" a="1"/>
  <c r="N6613" i="2" s="1"/>
  <c r="M6614" i="2"/>
  <c r="N6614" i="2" s="1" a="1"/>
  <c r="N6614" i="2" s="1"/>
  <c r="M6615" i="2"/>
  <c r="N6615" i="2" s="1" a="1"/>
  <c r="N6615" i="2" s="1"/>
  <c r="M6616" i="2"/>
  <c r="N6616" i="2" s="1" a="1"/>
  <c r="N6616" i="2" s="1"/>
  <c r="M6617" i="2"/>
  <c r="N6617" i="2" s="1" a="1"/>
  <c r="N6617" i="2" s="1"/>
  <c r="M6618" i="2"/>
  <c r="N6618" i="2" s="1" a="1"/>
  <c r="N6618" i="2" s="1"/>
  <c r="M6619" i="2"/>
  <c r="N6619" i="2" s="1" a="1"/>
  <c r="N6619" i="2" s="1"/>
  <c r="M6620" i="2"/>
  <c r="N6620" i="2" s="1" a="1"/>
  <c r="N6620" i="2" s="1"/>
  <c r="M6621" i="2"/>
  <c r="N6621" i="2" s="1" a="1"/>
  <c r="N6621" i="2" s="1"/>
  <c r="M6622" i="2"/>
  <c r="N6622" i="2" s="1" a="1"/>
  <c r="N6622" i="2" s="1"/>
  <c r="M6623" i="2"/>
  <c r="N6623" i="2" s="1" a="1"/>
  <c r="N6623" i="2" s="1"/>
  <c r="M6624" i="2"/>
  <c r="N6624" i="2" s="1" a="1"/>
  <c r="N6624" i="2" s="1"/>
  <c r="M6625" i="2"/>
  <c r="N6625" i="2" s="1" a="1"/>
  <c r="N6625" i="2" s="1"/>
  <c r="M6626" i="2"/>
  <c r="N6626" i="2" s="1" a="1"/>
  <c r="N6626" i="2" s="1"/>
  <c r="M6627" i="2"/>
  <c r="N6627" i="2" s="1" a="1"/>
  <c r="N6627" i="2" s="1"/>
  <c r="M6628" i="2"/>
  <c r="N6628" i="2" s="1" a="1"/>
  <c r="N6628" i="2" s="1"/>
  <c r="M6629" i="2"/>
  <c r="N6629" i="2" s="1" a="1"/>
  <c r="N6629" i="2" s="1"/>
  <c r="M6630" i="2"/>
  <c r="N6630" i="2" s="1" a="1"/>
  <c r="N6630" i="2" s="1"/>
  <c r="M6631" i="2"/>
  <c r="N6631" i="2" s="1" a="1"/>
  <c r="N6631" i="2" s="1"/>
  <c r="M6632" i="2"/>
  <c r="N6632" i="2" s="1" a="1"/>
  <c r="N6632" i="2" s="1"/>
  <c r="M6633" i="2"/>
  <c r="N6633" i="2" s="1" a="1"/>
  <c r="N6633" i="2" s="1"/>
  <c r="M6634" i="2"/>
  <c r="N6634" i="2" s="1" a="1"/>
  <c r="N6634" i="2" s="1"/>
  <c r="M6635" i="2"/>
  <c r="N6635" i="2" s="1" a="1"/>
  <c r="N6635" i="2" s="1"/>
  <c r="M6636" i="2"/>
  <c r="N6636" i="2" s="1" a="1"/>
  <c r="N6636" i="2" s="1"/>
  <c r="M6637" i="2"/>
  <c r="N6637" i="2" s="1" a="1"/>
  <c r="N6637" i="2" s="1"/>
  <c r="M6638" i="2"/>
  <c r="N6638" i="2" s="1" a="1"/>
  <c r="N6638" i="2" s="1"/>
  <c r="M6639" i="2"/>
  <c r="N6639" i="2" s="1" a="1"/>
  <c r="N6639" i="2" s="1"/>
  <c r="M6640" i="2"/>
  <c r="N6640" i="2" s="1" a="1"/>
  <c r="N6640" i="2" s="1"/>
  <c r="M6641" i="2"/>
  <c r="N6641" i="2" s="1" a="1"/>
  <c r="N6641" i="2" s="1"/>
  <c r="M6642" i="2"/>
  <c r="N6642" i="2" s="1" a="1"/>
  <c r="N6642" i="2" s="1"/>
  <c r="M6643" i="2"/>
  <c r="N6643" i="2" s="1" a="1"/>
  <c r="N6643" i="2" s="1"/>
  <c r="M6644" i="2"/>
  <c r="N6644" i="2" s="1" a="1"/>
  <c r="N6644" i="2" s="1"/>
  <c r="M6645" i="2"/>
  <c r="N6645" i="2" s="1" a="1"/>
  <c r="N6645" i="2" s="1"/>
  <c r="M6646" i="2"/>
  <c r="N6646" i="2" s="1" a="1"/>
  <c r="N6646" i="2" s="1"/>
  <c r="M6647" i="2"/>
  <c r="N6647" i="2" s="1" a="1"/>
  <c r="N6647" i="2" s="1"/>
  <c r="M6648" i="2"/>
  <c r="N6648" i="2" s="1" a="1"/>
  <c r="N6648" i="2" s="1"/>
  <c r="M6649" i="2"/>
  <c r="N6649" i="2" s="1" a="1"/>
  <c r="N6649" i="2" s="1"/>
  <c r="M6650" i="2"/>
  <c r="N6650" i="2" s="1" a="1"/>
  <c r="N6650" i="2" s="1"/>
  <c r="M6651" i="2"/>
  <c r="N6651" i="2" s="1" a="1"/>
  <c r="N6651" i="2" s="1"/>
  <c r="M6652" i="2"/>
  <c r="N6652" i="2" s="1" a="1"/>
  <c r="N6652" i="2" s="1"/>
  <c r="M6653" i="2"/>
  <c r="N6653" i="2" s="1" a="1"/>
  <c r="N6653" i="2" s="1"/>
  <c r="M6654" i="2"/>
  <c r="N6654" i="2" s="1" a="1"/>
  <c r="N6654" i="2" s="1"/>
  <c r="M6655" i="2"/>
  <c r="N6655" i="2" s="1" a="1"/>
  <c r="N6655" i="2" s="1"/>
  <c r="M6656" i="2"/>
  <c r="N6656" i="2" s="1" a="1"/>
  <c r="N6656" i="2" s="1"/>
  <c r="M6657" i="2"/>
  <c r="N6657" i="2" s="1" a="1"/>
  <c r="N6657" i="2" s="1"/>
  <c r="M6658" i="2"/>
  <c r="N6658" i="2" s="1" a="1"/>
  <c r="N6658" i="2" s="1"/>
  <c r="M6659" i="2"/>
  <c r="N6659" i="2" s="1" a="1"/>
  <c r="N6659" i="2" s="1"/>
  <c r="M6660" i="2"/>
  <c r="N6660" i="2" s="1" a="1"/>
  <c r="N6660" i="2" s="1"/>
  <c r="M6661" i="2"/>
  <c r="N6661" i="2" s="1" a="1"/>
  <c r="N6661" i="2" s="1"/>
  <c r="M6662" i="2"/>
  <c r="N6662" i="2" s="1" a="1"/>
  <c r="N6662" i="2" s="1"/>
  <c r="M6663" i="2"/>
  <c r="N6663" i="2" s="1" a="1"/>
  <c r="N6663" i="2" s="1"/>
  <c r="M6664" i="2"/>
  <c r="N6664" i="2" s="1" a="1"/>
  <c r="N6664" i="2" s="1"/>
  <c r="M6665" i="2"/>
  <c r="N6665" i="2" s="1" a="1"/>
  <c r="N6665" i="2" s="1"/>
  <c r="M6666" i="2"/>
  <c r="N6666" i="2" s="1" a="1"/>
  <c r="N6666" i="2" s="1"/>
  <c r="M6667" i="2"/>
  <c r="N6667" i="2" s="1" a="1"/>
  <c r="N6667" i="2" s="1"/>
  <c r="M6668" i="2"/>
  <c r="N6668" i="2" s="1" a="1"/>
  <c r="N6668" i="2" s="1"/>
  <c r="M6669" i="2"/>
  <c r="N6669" i="2" s="1" a="1"/>
  <c r="N6669" i="2" s="1"/>
  <c r="M6670" i="2"/>
  <c r="N6670" i="2" s="1" a="1"/>
  <c r="N6670" i="2" s="1"/>
  <c r="M6671" i="2"/>
  <c r="N6671" i="2" s="1" a="1"/>
  <c r="N6671" i="2" s="1"/>
  <c r="M6672" i="2"/>
  <c r="N6672" i="2" s="1" a="1"/>
  <c r="N6672" i="2" s="1"/>
  <c r="M6673" i="2"/>
  <c r="N6673" i="2" s="1" a="1"/>
  <c r="N6673" i="2" s="1"/>
  <c r="M6674" i="2"/>
  <c r="N6674" i="2" s="1" a="1"/>
  <c r="N6674" i="2" s="1"/>
  <c r="M6675" i="2"/>
  <c r="N6675" i="2" s="1" a="1"/>
  <c r="N6675" i="2" s="1"/>
  <c r="M6676" i="2"/>
  <c r="N6676" i="2" s="1" a="1"/>
  <c r="N6676" i="2" s="1"/>
  <c r="M6677" i="2"/>
  <c r="N6677" i="2" s="1" a="1"/>
  <c r="N6677" i="2" s="1"/>
  <c r="M6678" i="2"/>
  <c r="N6678" i="2" s="1" a="1"/>
  <c r="N6678" i="2" s="1"/>
  <c r="M6679" i="2"/>
  <c r="N6679" i="2" s="1" a="1"/>
  <c r="N6679" i="2" s="1"/>
  <c r="M6680" i="2"/>
  <c r="N6680" i="2" s="1" a="1"/>
  <c r="N6680" i="2" s="1"/>
  <c r="M6681" i="2"/>
  <c r="N6681" i="2" s="1" a="1"/>
  <c r="N6681" i="2" s="1"/>
  <c r="M6682" i="2"/>
  <c r="N6682" i="2" s="1" a="1"/>
  <c r="N6682" i="2" s="1"/>
  <c r="M6683" i="2"/>
  <c r="N6683" i="2" s="1" a="1"/>
  <c r="N6683" i="2" s="1"/>
  <c r="M6684" i="2"/>
  <c r="N6684" i="2" s="1" a="1"/>
  <c r="N6684" i="2" s="1"/>
  <c r="M6685" i="2"/>
  <c r="N6685" i="2" s="1" a="1"/>
  <c r="N6685" i="2" s="1"/>
  <c r="M6686" i="2"/>
  <c r="N6686" i="2" s="1" a="1"/>
  <c r="N6686" i="2" s="1"/>
  <c r="M6687" i="2"/>
  <c r="N6687" i="2" s="1" a="1"/>
  <c r="N6687" i="2" s="1"/>
  <c r="M6688" i="2"/>
  <c r="N6688" i="2" s="1" a="1"/>
  <c r="N6688" i="2" s="1"/>
  <c r="M6689" i="2"/>
  <c r="N6689" i="2" s="1" a="1"/>
  <c r="N6689" i="2" s="1"/>
  <c r="M6690" i="2"/>
  <c r="N6690" i="2" s="1" a="1"/>
  <c r="N6690" i="2" s="1"/>
  <c r="M6691" i="2"/>
  <c r="N6691" i="2" s="1" a="1"/>
  <c r="N6691" i="2" s="1"/>
  <c r="M6692" i="2"/>
  <c r="N6692" i="2" s="1" a="1"/>
  <c r="N6692" i="2" s="1"/>
  <c r="M6693" i="2"/>
  <c r="N6693" i="2" s="1" a="1"/>
  <c r="N6693" i="2" s="1"/>
  <c r="M6694" i="2"/>
  <c r="N6694" i="2" s="1" a="1"/>
  <c r="N6694" i="2" s="1"/>
  <c r="M6695" i="2"/>
  <c r="N6695" i="2" s="1" a="1"/>
  <c r="N6695" i="2" s="1"/>
  <c r="M6696" i="2"/>
  <c r="N6696" i="2" s="1" a="1"/>
  <c r="N6696" i="2" s="1"/>
  <c r="M6697" i="2"/>
  <c r="N6697" i="2" s="1" a="1"/>
  <c r="N6697" i="2" s="1"/>
  <c r="M6698" i="2"/>
  <c r="N6698" i="2" s="1" a="1"/>
  <c r="N6698" i="2" s="1"/>
  <c r="M6699" i="2"/>
  <c r="N6699" i="2" s="1" a="1"/>
  <c r="N6699" i="2" s="1"/>
  <c r="M6700" i="2"/>
  <c r="N6700" i="2" s="1" a="1"/>
  <c r="N6700" i="2" s="1"/>
  <c r="M6701" i="2"/>
  <c r="N6701" i="2" s="1" a="1"/>
  <c r="N6701" i="2" s="1"/>
  <c r="M6702" i="2"/>
  <c r="N6702" i="2" s="1" a="1"/>
  <c r="N6702" i="2" s="1"/>
  <c r="M6703" i="2"/>
  <c r="N6703" i="2" s="1" a="1"/>
  <c r="N6703" i="2" s="1"/>
  <c r="M6704" i="2"/>
  <c r="N6704" i="2" s="1" a="1"/>
  <c r="N6704" i="2" s="1"/>
  <c r="M6705" i="2"/>
  <c r="N6705" i="2" s="1" a="1"/>
  <c r="N6705" i="2" s="1"/>
  <c r="M6706" i="2"/>
  <c r="N6706" i="2" s="1" a="1"/>
  <c r="N6706" i="2" s="1"/>
  <c r="M6707" i="2"/>
  <c r="N6707" i="2" s="1" a="1"/>
  <c r="N6707" i="2" s="1"/>
  <c r="M6708" i="2"/>
  <c r="N6708" i="2" s="1" a="1"/>
  <c r="N6708" i="2" s="1"/>
  <c r="M6709" i="2"/>
  <c r="N6709" i="2" s="1" a="1"/>
  <c r="N6709" i="2" s="1"/>
  <c r="M6710" i="2"/>
  <c r="N6710" i="2" s="1" a="1"/>
  <c r="N6710" i="2" s="1"/>
  <c r="M6711" i="2"/>
  <c r="N6711" i="2" s="1" a="1"/>
  <c r="N6711" i="2" s="1"/>
  <c r="M6712" i="2"/>
  <c r="N6712" i="2" s="1" a="1"/>
  <c r="N6712" i="2" s="1"/>
  <c r="M6713" i="2"/>
  <c r="N6713" i="2" s="1" a="1"/>
  <c r="N6713" i="2" s="1"/>
  <c r="M6714" i="2"/>
  <c r="N6714" i="2" s="1" a="1"/>
  <c r="N6714" i="2" s="1"/>
  <c r="M6715" i="2"/>
  <c r="N6715" i="2" s="1" a="1"/>
  <c r="N6715" i="2" s="1"/>
  <c r="M6716" i="2"/>
  <c r="N6716" i="2" s="1" a="1"/>
  <c r="N6716" i="2" s="1"/>
  <c r="M6717" i="2"/>
  <c r="N6717" i="2" s="1" a="1"/>
  <c r="N6717" i="2" s="1"/>
  <c r="M6718" i="2"/>
  <c r="N6718" i="2" s="1" a="1"/>
  <c r="N6718" i="2" s="1"/>
  <c r="M6719" i="2"/>
  <c r="N6719" i="2" s="1" a="1"/>
  <c r="N6719" i="2" s="1"/>
  <c r="M6720" i="2"/>
  <c r="N6720" i="2" s="1" a="1"/>
  <c r="N6720" i="2" s="1"/>
  <c r="M6721" i="2"/>
  <c r="N6721" i="2" s="1" a="1"/>
  <c r="N6721" i="2" s="1"/>
  <c r="M6722" i="2"/>
  <c r="N6722" i="2" s="1" a="1"/>
  <c r="N6722" i="2" s="1"/>
  <c r="M6723" i="2"/>
  <c r="N6723" i="2" s="1" a="1"/>
  <c r="N6723" i="2" s="1"/>
  <c r="M6724" i="2"/>
  <c r="N6724" i="2" s="1" a="1"/>
  <c r="N6724" i="2" s="1"/>
  <c r="M6725" i="2"/>
  <c r="N6725" i="2" s="1" a="1"/>
  <c r="N6725" i="2" s="1"/>
  <c r="M6726" i="2"/>
  <c r="N6726" i="2" s="1" a="1"/>
  <c r="N6726" i="2" s="1"/>
  <c r="M6727" i="2"/>
  <c r="N6727" i="2" s="1" a="1"/>
  <c r="N6727" i="2" s="1"/>
  <c r="M6728" i="2"/>
  <c r="N6728" i="2" s="1" a="1"/>
  <c r="N6728" i="2" s="1"/>
  <c r="M6729" i="2"/>
  <c r="N6729" i="2" s="1" a="1"/>
  <c r="N6729" i="2" s="1"/>
  <c r="M6730" i="2"/>
  <c r="N6730" i="2" s="1" a="1"/>
  <c r="N6730" i="2" s="1"/>
  <c r="M6731" i="2"/>
  <c r="N6731" i="2" s="1" a="1"/>
  <c r="N6731" i="2" s="1"/>
  <c r="M6732" i="2"/>
  <c r="N6732" i="2" s="1" a="1"/>
  <c r="N6732" i="2" s="1"/>
  <c r="M6733" i="2"/>
  <c r="N6733" i="2" s="1" a="1"/>
  <c r="N6733" i="2" s="1"/>
  <c r="M6734" i="2"/>
  <c r="N6734" i="2" s="1" a="1"/>
  <c r="N6734" i="2" s="1"/>
  <c r="M6735" i="2"/>
  <c r="N6735" i="2" s="1" a="1"/>
  <c r="N6735" i="2" s="1"/>
  <c r="M6736" i="2"/>
  <c r="N6736" i="2" s="1" a="1"/>
  <c r="N6736" i="2" s="1"/>
  <c r="M6737" i="2"/>
  <c r="N6737" i="2" s="1" a="1"/>
  <c r="N6737" i="2" s="1"/>
  <c r="M6738" i="2"/>
  <c r="N6738" i="2" s="1" a="1"/>
  <c r="N6738" i="2" s="1"/>
  <c r="M6739" i="2"/>
  <c r="N6739" i="2" s="1" a="1"/>
  <c r="N6739" i="2" s="1"/>
  <c r="M6740" i="2"/>
  <c r="N6740" i="2" s="1" a="1"/>
  <c r="N6740" i="2" s="1"/>
  <c r="M6741" i="2"/>
  <c r="N6741" i="2" s="1" a="1"/>
  <c r="N6741" i="2" s="1"/>
  <c r="M6742" i="2"/>
  <c r="N6742" i="2" s="1" a="1"/>
  <c r="N6742" i="2" s="1"/>
  <c r="M6743" i="2"/>
  <c r="N6743" i="2" s="1" a="1"/>
  <c r="N6743" i="2" s="1"/>
  <c r="M6744" i="2"/>
  <c r="N6744" i="2" s="1" a="1"/>
  <c r="N6744" i="2" s="1"/>
  <c r="M6745" i="2"/>
  <c r="N6745" i="2" s="1" a="1"/>
  <c r="N6745" i="2" s="1"/>
  <c r="M6746" i="2"/>
  <c r="N6746" i="2" s="1" a="1"/>
  <c r="N6746" i="2" s="1"/>
  <c r="M6747" i="2"/>
  <c r="N6747" i="2" s="1" a="1"/>
  <c r="N6747" i="2" s="1"/>
  <c r="M6748" i="2"/>
  <c r="N6748" i="2" s="1" a="1"/>
  <c r="N6748" i="2" s="1"/>
  <c r="M6749" i="2"/>
  <c r="N6749" i="2" s="1" a="1"/>
  <c r="N6749" i="2" s="1"/>
  <c r="M6750" i="2"/>
  <c r="N6750" i="2" s="1" a="1"/>
  <c r="N6750" i="2" s="1"/>
  <c r="M6751" i="2"/>
  <c r="N6751" i="2" s="1" a="1"/>
  <c r="N6751" i="2" s="1"/>
  <c r="M6752" i="2"/>
  <c r="N6752" i="2" s="1" a="1"/>
  <c r="N6752" i="2" s="1"/>
  <c r="M6753" i="2"/>
  <c r="N6753" i="2" s="1" a="1"/>
  <c r="N6753" i="2" s="1"/>
  <c r="M6754" i="2"/>
  <c r="N6754" i="2" s="1" a="1"/>
  <c r="N6754" i="2" s="1"/>
  <c r="M6755" i="2"/>
  <c r="N6755" i="2" s="1" a="1"/>
  <c r="N6755" i="2" s="1"/>
  <c r="M6756" i="2"/>
  <c r="N6756" i="2" s="1" a="1"/>
  <c r="N6756" i="2" s="1"/>
  <c r="M6757" i="2"/>
  <c r="N6757" i="2" s="1" a="1"/>
  <c r="N6757" i="2" s="1"/>
  <c r="M6758" i="2"/>
  <c r="N6758" i="2" s="1" a="1"/>
  <c r="N6758" i="2" s="1"/>
  <c r="M6759" i="2"/>
  <c r="N6759" i="2" s="1" a="1"/>
  <c r="N6759" i="2" s="1"/>
  <c r="M6760" i="2"/>
  <c r="N6760" i="2" s="1" a="1"/>
  <c r="N6760" i="2" s="1"/>
  <c r="M6761" i="2"/>
  <c r="N6761" i="2" s="1" a="1"/>
  <c r="N6761" i="2" s="1"/>
  <c r="M6762" i="2"/>
  <c r="N6762" i="2" s="1" a="1"/>
  <c r="N6762" i="2" s="1"/>
  <c r="M6763" i="2"/>
  <c r="N6763" i="2" s="1" a="1"/>
  <c r="N6763" i="2" s="1"/>
  <c r="M6764" i="2"/>
  <c r="N6764" i="2" s="1" a="1"/>
  <c r="N6764" i="2" s="1"/>
  <c r="M6765" i="2"/>
  <c r="N6765" i="2" s="1" a="1"/>
  <c r="N6765" i="2" s="1"/>
  <c r="M6766" i="2"/>
  <c r="N6766" i="2" s="1" a="1"/>
  <c r="N6766" i="2" s="1"/>
  <c r="M6767" i="2"/>
  <c r="N6767" i="2" s="1" a="1"/>
  <c r="N6767" i="2" s="1"/>
  <c r="M6768" i="2"/>
  <c r="N6768" i="2" s="1" a="1"/>
  <c r="N6768" i="2" s="1"/>
  <c r="M6769" i="2"/>
  <c r="N6769" i="2" s="1" a="1"/>
  <c r="N6769" i="2" s="1"/>
  <c r="M6770" i="2"/>
  <c r="N6770" i="2" s="1" a="1"/>
  <c r="N6770" i="2" s="1"/>
  <c r="M6771" i="2"/>
  <c r="N6771" i="2" s="1" a="1"/>
  <c r="N6771" i="2" s="1"/>
  <c r="M6772" i="2"/>
  <c r="N6772" i="2" s="1" a="1"/>
  <c r="N6772" i="2" s="1"/>
  <c r="M6773" i="2"/>
  <c r="N6773" i="2" s="1" a="1"/>
  <c r="N6773" i="2" s="1"/>
  <c r="M6774" i="2"/>
  <c r="N6774" i="2" s="1" a="1"/>
  <c r="N6774" i="2" s="1"/>
  <c r="M6775" i="2"/>
  <c r="N6775" i="2" s="1" a="1"/>
  <c r="N6775" i="2" s="1"/>
  <c r="M6776" i="2"/>
  <c r="N6776" i="2" s="1" a="1"/>
  <c r="N6776" i="2" s="1"/>
  <c r="M6777" i="2"/>
  <c r="N6777" i="2" s="1" a="1"/>
  <c r="N6777" i="2" s="1"/>
  <c r="M6778" i="2"/>
  <c r="N6778" i="2" s="1" a="1"/>
  <c r="N6778" i="2" s="1"/>
  <c r="M6779" i="2"/>
  <c r="N6779" i="2" s="1" a="1"/>
  <c r="N6779" i="2" s="1"/>
  <c r="M6780" i="2"/>
  <c r="N6780" i="2" s="1" a="1"/>
  <c r="N6780" i="2" s="1"/>
  <c r="M6781" i="2"/>
  <c r="N6781" i="2" s="1" a="1"/>
  <c r="N6781" i="2" s="1"/>
  <c r="M6782" i="2"/>
  <c r="N6782" i="2" s="1" a="1"/>
  <c r="N6782" i="2" s="1"/>
  <c r="M6783" i="2"/>
  <c r="N6783" i="2" s="1" a="1"/>
  <c r="N6783" i="2" s="1"/>
  <c r="M6784" i="2"/>
  <c r="N6784" i="2" s="1" a="1"/>
  <c r="N6784" i="2" s="1"/>
  <c r="M6785" i="2"/>
  <c r="N6785" i="2" s="1" a="1"/>
  <c r="N6785" i="2" s="1"/>
  <c r="M6786" i="2"/>
  <c r="N6786" i="2" s="1" a="1"/>
  <c r="N6786" i="2" s="1"/>
  <c r="M6787" i="2"/>
  <c r="N6787" i="2" s="1" a="1"/>
  <c r="N6787" i="2" s="1"/>
  <c r="M6788" i="2"/>
  <c r="N6788" i="2" s="1" a="1"/>
  <c r="N6788" i="2" s="1"/>
  <c r="M6789" i="2"/>
  <c r="N6789" i="2" s="1" a="1"/>
  <c r="N6789" i="2" s="1"/>
  <c r="M6790" i="2"/>
  <c r="N6790" i="2" s="1" a="1"/>
  <c r="N6790" i="2" s="1"/>
  <c r="M6791" i="2"/>
  <c r="N6791" i="2" s="1" a="1"/>
  <c r="N6791" i="2" s="1"/>
  <c r="M6792" i="2"/>
  <c r="N6792" i="2" s="1" a="1"/>
  <c r="N6792" i="2" s="1"/>
  <c r="M6793" i="2"/>
  <c r="N6793" i="2" s="1" a="1"/>
  <c r="N6793" i="2" s="1"/>
  <c r="M6794" i="2"/>
  <c r="N6794" i="2" s="1" a="1"/>
  <c r="N6794" i="2" s="1"/>
  <c r="M6795" i="2"/>
  <c r="N6795" i="2" s="1" a="1"/>
  <c r="N6795" i="2" s="1"/>
  <c r="M6796" i="2"/>
  <c r="N6796" i="2" s="1" a="1"/>
  <c r="N6796" i="2" s="1"/>
  <c r="M6797" i="2"/>
  <c r="N6797" i="2" s="1" a="1"/>
  <c r="N6797" i="2" s="1"/>
  <c r="M6798" i="2"/>
  <c r="N6798" i="2" s="1" a="1"/>
  <c r="N6798" i="2" s="1"/>
  <c r="M6799" i="2"/>
  <c r="N6799" i="2" s="1" a="1"/>
  <c r="N6799" i="2" s="1"/>
  <c r="M6800" i="2"/>
  <c r="N6800" i="2" s="1" a="1"/>
  <c r="N6800" i="2" s="1"/>
  <c r="M6801" i="2"/>
  <c r="N6801" i="2" s="1" a="1"/>
  <c r="N6801" i="2" s="1"/>
  <c r="M6802" i="2"/>
  <c r="N6802" i="2" s="1" a="1"/>
  <c r="N6802" i="2" s="1"/>
  <c r="M6803" i="2"/>
  <c r="N6803" i="2" s="1" a="1"/>
  <c r="N6803" i="2" s="1"/>
  <c r="M6804" i="2"/>
  <c r="N6804" i="2" s="1" a="1"/>
  <c r="N6804" i="2" s="1"/>
  <c r="M6805" i="2"/>
  <c r="N6805" i="2" s="1" a="1"/>
  <c r="N6805" i="2" s="1"/>
  <c r="M6806" i="2"/>
  <c r="N6806" i="2" s="1" a="1"/>
  <c r="N6806" i="2" s="1"/>
  <c r="M6807" i="2"/>
  <c r="N6807" i="2" s="1" a="1"/>
  <c r="N6807" i="2" s="1"/>
  <c r="M6808" i="2"/>
  <c r="N6808" i="2" s="1" a="1"/>
  <c r="N6808" i="2" s="1"/>
  <c r="M6809" i="2"/>
  <c r="N6809" i="2" s="1" a="1"/>
  <c r="N6809" i="2" s="1"/>
  <c r="M6810" i="2"/>
  <c r="N6810" i="2" s="1" a="1"/>
  <c r="N6810" i="2" s="1"/>
  <c r="M6811" i="2"/>
  <c r="N6811" i="2" s="1" a="1"/>
  <c r="N6811" i="2" s="1"/>
  <c r="M6812" i="2"/>
  <c r="N6812" i="2" s="1" a="1"/>
  <c r="N6812" i="2" s="1"/>
  <c r="M6813" i="2"/>
  <c r="N6813" i="2" s="1" a="1"/>
  <c r="N6813" i="2" s="1"/>
  <c r="M6814" i="2"/>
  <c r="N6814" i="2" s="1" a="1"/>
  <c r="N6814" i="2" s="1"/>
  <c r="M6815" i="2"/>
  <c r="N6815" i="2" s="1" a="1"/>
  <c r="N6815" i="2" s="1"/>
  <c r="M6816" i="2"/>
  <c r="N6816" i="2" s="1" a="1"/>
  <c r="N6816" i="2" s="1"/>
  <c r="M6817" i="2"/>
  <c r="N6817" i="2" s="1" a="1"/>
  <c r="N6817" i="2" s="1"/>
  <c r="M6818" i="2"/>
  <c r="N6818" i="2" s="1" a="1"/>
  <c r="N6818" i="2" s="1"/>
  <c r="M6819" i="2"/>
  <c r="N6819" i="2" s="1" a="1"/>
  <c r="N6819" i="2" s="1"/>
  <c r="M6820" i="2"/>
  <c r="N6820" i="2" s="1" a="1"/>
  <c r="N6820" i="2" s="1"/>
  <c r="M6821" i="2"/>
  <c r="N6821" i="2" s="1" a="1"/>
  <c r="N6821" i="2" s="1"/>
  <c r="M6822" i="2"/>
  <c r="N6822" i="2" s="1" a="1"/>
  <c r="N6822" i="2" s="1"/>
  <c r="M6823" i="2"/>
  <c r="N6823" i="2" s="1" a="1"/>
  <c r="N6823" i="2" s="1"/>
  <c r="M6824" i="2"/>
  <c r="N6824" i="2" s="1" a="1"/>
  <c r="N6824" i="2" s="1"/>
  <c r="M6825" i="2"/>
  <c r="N6825" i="2" s="1" a="1"/>
  <c r="N6825" i="2" s="1"/>
  <c r="M6826" i="2"/>
  <c r="N6826" i="2" s="1" a="1"/>
  <c r="N6826" i="2" s="1"/>
  <c r="M6827" i="2"/>
  <c r="N6827" i="2" s="1" a="1"/>
  <c r="N6827" i="2" s="1"/>
  <c r="M6828" i="2"/>
  <c r="N6828" i="2" s="1" a="1"/>
  <c r="N6828" i="2" s="1"/>
  <c r="M6829" i="2"/>
  <c r="N6829" i="2" s="1" a="1"/>
  <c r="N6829" i="2" s="1"/>
  <c r="M6830" i="2"/>
  <c r="N6830" i="2" s="1" a="1"/>
  <c r="N6830" i="2" s="1"/>
  <c r="M6831" i="2"/>
  <c r="N6831" i="2" s="1" a="1"/>
  <c r="N6831" i="2" s="1"/>
  <c r="M6832" i="2"/>
  <c r="N6832" i="2" s="1" a="1"/>
  <c r="N6832" i="2" s="1"/>
  <c r="M6833" i="2"/>
  <c r="N6833" i="2" s="1" a="1"/>
  <c r="N6833" i="2" s="1"/>
  <c r="M6834" i="2"/>
  <c r="N6834" i="2" s="1" a="1"/>
  <c r="N6834" i="2" s="1"/>
  <c r="M6835" i="2"/>
  <c r="N6835" i="2" s="1" a="1"/>
  <c r="N6835" i="2" s="1"/>
  <c r="M6836" i="2"/>
  <c r="N6836" i="2" s="1" a="1"/>
  <c r="N6836" i="2" s="1"/>
  <c r="M6837" i="2"/>
  <c r="N6837" i="2" s="1" a="1"/>
  <c r="N6837" i="2" s="1"/>
  <c r="M6838" i="2"/>
  <c r="N6838" i="2" s="1" a="1"/>
  <c r="N6838" i="2" s="1"/>
  <c r="M6839" i="2"/>
  <c r="N6839" i="2" s="1" a="1"/>
  <c r="N6839" i="2" s="1"/>
  <c r="M6840" i="2"/>
  <c r="N6840" i="2" s="1" a="1"/>
  <c r="N6840" i="2" s="1"/>
  <c r="M6841" i="2"/>
  <c r="N6841" i="2" s="1" a="1"/>
  <c r="N6841" i="2" s="1"/>
  <c r="M6842" i="2"/>
  <c r="N6842" i="2" s="1" a="1"/>
  <c r="N6842" i="2" s="1"/>
  <c r="M6843" i="2"/>
  <c r="N6843" i="2" s="1" a="1"/>
  <c r="N6843" i="2" s="1"/>
  <c r="M6844" i="2"/>
  <c r="N6844" i="2" s="1" a="1"/>
  <c r="N6844" i="2" s="1"/>
  <c r="M6845" i="2"/>
  <c r="N6845" i="2" s="1" a="1"/>
  <c r="N6845" i="2" s="1"/>
  <c r="M6846" i="2"/>
  <c r="N6846" i="2" s="1" a="1"/>
  <c r="N6846" i="2" s="1"/>
  <c r="M6847" i="2"/>
  <c r="N6847" i="2" s="1" a="1"/>
  <c r="N6847" i="2" s="1"/>
  <c r="M6848" i="2"/>
  <c r="N6848" i="2" s="1" a="1"/>
  <c r="N6848" i="2" s="1"/>
  <c r="M6849" i="2"/>
  <c r="N6849" i="2" s="1" a="1"/>
  <c r="N6849" i="2" s="1"/>
  <c r="M6850" i="2"/>
  <c r="N6850" i="2" s="1" a="1"/>
  <c r="N6850" i="2" s="1"/>
  <c r="M6851" i="2"/>
  <c r="N6851" i="2" s="1" a="1"/>
  <c r="N6851" i="2" s="1"/>
  <c r="M6852" i="2"/>
  <c r="N6852" i="2" s="1" a="1"/>
  <c r="N6852" i="2" s="1"/>
  <c r="M6853" i="2"/>
  <c r="N6853" i="2" s="1" a="1"/>
  <c r="N6853" i="2" s="1"/>
  <c r="M6854" i="2"/>
  <c r="N6854" i="2" s="1" a="1"/>
  <c r="N6854" i="2" s="1"/>
  <c r="M6855" i="2"/>
  <c r="N6855" i="2" s="1" a="1"/>
  <c r="N6855" i="2" s="1"/>
  <c r="M6856" i="2"/>
  <c r="N6856" i="2" s="1" a="1"/>
  <c r="N6856" i="2" s="1"/>
  <c r="M6857" i="2"/>
  <c r="N6857" i="2" s="1" a="1"/>
  <c r="N6857" i="2" s="1"/>
  <c r="M6858" i="2"/>
  <c r="N6858" i="2" s="1" a="1"/>
  <c r="N6858" i="2" s="1"/>
  <c r="M6859" i="2"/>
  <c r="N6859" i="2" s="1" a="1"/>
  <c r="N6859" i="2" s="1"/>
  <c r="M6860" i="2"/>
  <c r="N6860" i="2" s="1" a="1"/>
  <c r="N6860" i="2" s="1"/>
  <c r="M6861" i="2"/>
  <c r="N6861" i="2" s="1" a="1"/>
  <c r="N6861" i="2" s="1"/>
  <c r="M6862" i="2"/>
  <c r="N6862" i="2" s="1" a="1"/>
  <c r="N6862" i="2" s="1"/>
  <c r="M6863" i="2"/>
  <c r="N6863" i="2" s="1" a="1"/>
  <c r="N6863" i="2" s="1"/>
  <c r="M6864" i="2"/>
  <c r="N6864" i="2" s="1" a="1"/>
  <c r="N6864" i="2" s="1"/>
  <c r="M6865" i="2"/>
  <c r="N6865" i="2" s="1" a="1"/>
  <c r="N6865" i="2" s="1"/>
  <c r="M6866" i="2"/>
  <c r="N6866" i="2" s="1" a="1"/>
  <c r="N6866" i="2" s="1"/>
  <c r="M6867" i="2"/>
  <c r="N6867" i="2" s="1" a="1"/>
  <c r="N6867" i="2" s="1"/>
  <c r="M6868" i="2"/>
  <c r="N6868" i="2" s="1" a="1"/>
  <c r="N6868" i="2" s="1"/>
  <c r="M6869" i="2"/>
  <c r="N6869" i="2" s="1" a="1"/>
  <c r="N6869" i="2" s="1"/>
  <c r="M6870" i="2"/>
  <c r="N6870" i="2" s="1" a="1"/>
  <c r="N6870" i="2" s="1"/>
  <c r="M6871" i="2"/>
  <c r="N6871" i="2" s="1" a="1"/>
  <c r="N6871" i="2" s="1"/>
  <c r="M6872" i="2"/>
  <c r="N6872" i="2" s="1" a="1"/>
  <c r="N6872" i="2" s="1"/>
  <c r="M6873" i="2"/>
  <c r="N6873" i="2" s="1" a="1"/>
  <c r="N6873" i="2" s="1"/>
  <c r="M6874" i="2"/>
  <c r="N6874" i="2" s="1" a="1"/>
  <c r="N6874" i="2" s="1"/>
  <c r="M6875" i="2"/>
  <c r="N6875" i="2" s="1" a="1"/>
  <c r="N6875" i="2" s="1"/>
  <c r="M6876" i="2"/>
  <c r="N6876" i="2" s="1" a="1"/>
  <c r="N6876" i="2" s="1"/>
  <c r="M6877" i="2"/>
  <c r="N6877" i="2" s="1" a="1"/>
  <c r="N6877" i="2" s="1"/>
  <c r="M6878" i="2"/>
  <c r="N6878" i="2" s="1" a="1"/>
  <c r="N6878" i="2" s="1"/>
  <c r="M6879" i="2"/>
  <c r="N6879" i="2" s="1" a="1"/>
  <c r="N6879" i="2" s="1"/>
  <c r="M6880" i="2"/>
  <c r="N6880" i="2" s="1" a="1"/>
  <c r="N6880" i="2" s="1"/>
  <c r="M6881" i="2"/>
  <c r="N6881" i="2" s="1" a="1"/>
  <c r="N6881" i="2" s="1"/>
  <c r="M6882" i="2"/>
  <c r="N6882" i="2" s="1" a="1"/>
  <c r="N6882" i="2" s="1"/>
  <c r="M6883" i="2"/>
  <c r="N6883" i="2" s="1" a="1"/>
  <c r="N6883" i="2" s="1"/>
  <c r="M6884" i="2"/>
  <c r="N6884" i="2" s="1" a="1"/>
  <c r="N6884" i="2" s="1"/>
  <c r="M6885" i="2"/>
  <c r="N6885" i="2" s="1" a="1"/>
  <c r="N6885" i="2" s="1"/>
  <c r="M6886" i="2"/>
  <c r="N6886" i="2" s="1" a="1"/>
  <c r="N6886" i="2" s="1"/>
  <c r="M6887" i="2"/>
  <c r="N6887" i="2" s="1" a="1"/>
  <c r="N6887" i="2" s="1"/>
  <c r="M6888" i="2"/>
  <c r="N6888" i="2" s="1" a="1"/>
  <c r="N6888" i="2" s="1"/>
  <c r="M6889" i="2"/>
  <c r="N6889" i="2" s="1" a="1"/>
  <c r="N6889" i="2" s="1"/>
  <c r="M6890" i="2"/>
  <c r="N6890" i="2" s="1" a="1"/>
  <c r="N6890" i="2" s="1"/>
  <c r="M6891" i="2"/>
  <c r="N6891" i="2" s="1" a="1"/>
  <c r="N6891" i="2" s="1"/>
  <c r="M6892" i="2"/>
  <c r="N6892" i="2" s="1" a="1"/>
  <c r="N6892" i="2" s="1"/>
  <c r="M6893" i="2"/>
  <c r="N6893" i="2" s="1" a="1"/>
  <c r="N6893" i="2" s="1"/>
  <c r="M6894" i="2"/>
  <c r="N6894" i="2" s="1" a="1"/>
  <c r="N6894" i="2" s="1"/>
  <c r="M6895" i="2"/>
  <c r="N6895" i="2" s="1" a="1"/>
  <c r="N6895" i="2" s="1"/>
  <c r="M6896" i="2"/>
  <c r="N6896" i="2" s="1" a="1"/>
  <c r="N6896" i="2" s="1"/>
  <c r="M6897" i="2"/>
  <c r="N6897" i="2" s="1" a="1"/>
  <c r="N6897" i="2" s="1"/>
  <c r="M6898" i="2"/>
  <c r="N6898" i="2" s="1" a="1"/>
  <c r="N6898" i="2" s="1"/>
  <c r="M6899" i="2"/>
  <c r="N6899" i="2" s="1" a="1"/>
  <c r="N6899" i="2" s="1"/>
  <c r="M6900" i="2"/>
  <c r="N6900" i="2" s="1" a="1"/>
  <c r="N6900" i="2" s="1"/>
  <c r="M6901" i="2"/>
  <c r="N6901" i="2" s="1" a="1"/>
  <c r="N6901" i="2" s="1"/>
  <c r="M6902" i="2"/>
  <c r="N6902" i="2" s="1" a="1"/>
  <c r="N6902" i="2" s="1"/>
  <c r="M6903" i="2"/>
  <c r="N6903" i="2" s="1" a="1"/>
  <c r="N6903" i="2" s="1"/>
  <c r="M6904" i="2"/>
  <c r="N6904" i="2" s="1" a="1"/>
  <c r="N6904" i="2" s="1"/>
  <c r="M6905" i="2"/>
  <c r="N6905" i="2" s="1" a="1"/>
  <c r="N6905" i="2" s="1"/>
  <c r="M6906" i="2"/>
  <c r="N6906" i="2" s="1" a="1"/>
  <c r="N6906" i="2" s="1"/>
  <c r="M6907" i="2"/>
  <c r="N6907" i="2" s="1" a="1"/>
  <c r="N6907" i="2" s="1"/>
  <c r="M6908" i="2"/>
  <c r="N6908" i="2" s="1" a="1"/>
  <c r="N6908" i="2" s="1"/>
  <c r="M6909" i="2"/>
  <c r="N6909" i="2" s="1" a="1"/>
  <c r="N6909" i="2" s="1"/>
  <c r="M6910" i="2"/>
  <c r="N6910" i="2" s="1" a="1"/>
  <c r="N6910" i="2" s="1"/>
  <c r="M6911" i="2"/>
  <c r="N6911" i="2" s="1" a="1"/>
  <c r="N6911" i="2" s="1"/>
  <c r="M6912" i="2"/>
  <c r="N6912" i="2" s="1" a="1"/>
  <c r="N6912" i="2" s="1"/>
  <c r="M6913" i="2"/>
  <c r="N6913" i="2" s="1" a="1"/>
  <c r="N6913" i="2" s="1"/>
  <c r="M6914" i="2"/>
  <c r="N6914" i="2" s="1" a="1"/>
  <c r="N6914" i="2" s="1"/>
  <c r="M6915" i="2"/>
  <c r="N6915" i="2" s="1" a="1"/>
  <c r="N6915" i="2" s="1"/>
  <c r="M6916" i="2"/>
  <c r="N6916" i="2" s="1" a="1"/>
  <c r="N6916" i="2" s="1"/>
  <c r="M6917" i="2"/>
  <c r="N6917" i="2" s="1" a="1"/>
  <c r="N6917" i="2" s="1"/>
  <c r="M6918" i="2"/>
  <c r="N6918" i="2" s="1" a="1"/>
  <c r="N6918" i="2" s="1"/>
  <c r="M6919" i="2"/>
  <c r="N6919" i="2" s="1" a="1"/>
  <c r="N6919" i="2" s="1"/>
  <c r="M6920" i="2"/>
  <c r="N6920" i="2" s="1" a="1"/>
  <c r="N6920" i="2" s="1"/>
  <c r="M6921" i="2"/>
  <c r="N6921" i="2" s="1" a="1"/>
  <c r="N6921" i="2" s="1"/>
  <c r="M6922" i="2"/>
  <c r="N6922" i="2" s="1" a="1"/>
  <c r="N6922" i="2" s="1"/>
  <c r="M6923" i="2"/>
  <c r="N6923" i="2" s="1" a="1"/>
  <c r="N6923" i="2" s="1"/>
  <c r="M6924" i="2"/>
  <c r="N6924" i="2" s="1" a="1"/>
  <c r="N6924" i="2" s="1"/>
  <c r="M6925" i="2"/>
  <c r="N6925" i="2" s="1" a="1"/>
  <c r="N6925" i="2" s="1"/>
  <c r="M6926" i="2"/>
  <c r="N6926" i="2" s="1" a="1"/>
  <c r="N6926" i="2" s="1"/>
  <c r="M6927" i="2"/>
  <c r="N6927" i="2" s="1" a="1"/>
  <c r="N6927" i="2" s="1"/>
  <c r="M6928" i="2"/>
  <c r="N6928" i="2" s="1" a="1"/>
  <c r="N6928" i="2" s="1"/>
  <c r="M6929" i="2"/>
  <c r="N6929" i="2" s="1" a="1"/>
  <c r="N6929" i="2" s="1"/>
  <c r="M6930" i="2"/>
  <c r="N6930" i="2" s="1" a="1"/>
  <c r="N6930" i="2" s="1"/>
  <c r="M6931" i="2"/>
  <c r="N6931" i="2" s="1" a="1"/>
  <c r="N6931" i="2" s="1"/>
  <c r="M6932" i="2"/>
  <c r="N6932" i="2" s="1" a="1"/>
  <c r="N6932" i="2" s="1"/>
  <c r="M6933" i="2"/>
  <c r="N6933" i="2" s="1" a="1"/>
  <c r="N6933" i="2" s="1"/>
  <c r="M6934" i="2"/>
  <c r="N6934" i="2" s="1" a="1"/>
  <c r="N6934" i="2" s="1"/>
  <c r="M6935" i="2"/>
  <c r="N6935" i="2" s="1" a="1"/>
  <c r="N6935" i="2" s="1"/>
  <c r="M6936" i="2"/>
  <c r="N6936" i="2" s="1" a="1"/>
  <c r="N6936" i="2" s="1"/>
  <c r="M6937" i="2"/>
  <c r="N6937" i="2" s="1" a="1"/>
  <c r="N6937" i="2" s="1"/>
  <c r="M6938" i="2"/>
  <c r="N6938" i="2" s="1" a="1"/>
  <c r="N6938" i="2" s="1"/>
  <c r="M6939" i="2"/>
  <c r="N6939" i="2" s="1" a="1"/>
  <c r="N6939" i="2" s="1"/>
  <c r="M6940" i="2"/>
  <c r="N6940" i="2" s="1" a="1"/>
  <c r="N6940" i="2" s="1"/>
  <c r="M6941" i="2"/>
  <c r="N6941" i="2" s="1" a="1"/>
  <c r="N6941" i="2" s="1"/>
  <c r="M6942" i="2"/>
  <c r="N6942" i="2" s="1" a="1"/>
  <c r="N6942" i="2" s="1"/>
  <c r="M6943" i="2"/>
  <c r="N6943" i="2" s="1" a="1"/>
  <c r="N6943" i="2" s="1"/>
  <c r="M6944" i="2"/>
  <c r="N6944" i="2" s="1" a="1"/>
  <c r="N6944" i="2" s="1"/>
  <c r="M6945" i="2"/>
  <c r="N6945" i="2" s="1" a="1"/>
  <c r="N6945" i="2" s="1"/>
  <c r="M6946" i="2"/>
  <c r="N6946" i="2" s="1" a="1"/>
  <c r="N6946" i="2" s="1"/>
  <c r="M6947" i="2"/>
  <c r="N6947" i="2" s="1" a="1"/>
  <c r="N6947" i="2" s="1"/>
  <c r="M6948" i="2"/>
  <c r="N6948" i="2" s="1" a="1"/>
  <c r="N6948" i="2" s="1"/>
  <c r="M6949" i="2"/>
  <c r="N6949" i="2" s="1" a="1"/>
  <c r="N6949" i="2" s="1"/>
  <c r="M6950" i="2"/>
  <c r="N6950" i="2" s="1" a="1"/>
  <c r="N6950" i="2" s="1"/>
  <c r="M6951" i="2"/>
  <c r="N6951" i="2" s="1" a="1"/>
  <c r="N6951" i="2" s="1"/>
  <c r="M6952" i="2"/>
  <c r="N6952" i="2" s="1" a="1"/>
  <c r="N6952" i="2" s="1"/>
  <c r="M6953" i="2"/>
  <c r="N6953" i="2" s="1" a="1"/>
  <c r="N6953" i="2" s="1"/>
  <c r="M6954" i="2"/>
  <c r="N6954" i="2" s="1" a="1"/>
  <c r="N6954" i="2" s="1"/>
  <c r="M6955" i="2"/>
  <c r="N6955" i="2" s="1" a="1"/>
  <c r="N6955" i="2" s="1"/>
  <c r="M6956" i="2"/>
  <c r="N6956" i="2" s="1" a="1"/>
  <c r="N6956" i="2" s="1"/>
  <c r="M6957" i="2"/>
  <c r="N6957" i="2" s="1" a="1"/>
  <c r="N6957" i="2" s="1"/>
  <c r="M6958" i="2"/>
  <c r="N6958" i="2" s="1" a="1"/>
  <c r="N6958" i="2" s="1"/>
  <c r="M6959" i="2"/>
  <c r="N6959" i="2" s="1" a="1"/>
  <c r="N6959" i="2" s="1"/>
  <c r="M6960" i="2"/>
  <c r="N6960" i="2" s="1" a="1"/>
  <c r="N6960" i="2" s="1"/>
  <c r="M6961" i="2"/>
  <c r="N6961" i="2" s="1" a="1"/>
  <c r="N6961" i="2" s="1"/>
  <c r="M6962" i="2"/>
  <c r="N6962" i="2" s="1" a="1"/>
  <c r="N6962" i="2" s="1"/>
  <c r="M6963" i="2"/>
  <c r="N6963" i="2" s="1" a="1"/>
  <c r="N6963" i="2" s="1"/>
  <c r="M6964" i="2"/>
  <c r="N6964" i="2" s="1" a="1"/>
  <c r="N6964" i="2" s="1"/>
  <c r="M6965" i="2"/>
  <c r="N6965" i="2" s="1" a="1"/>
  <c r="N6965" i="2" s="1"/>
  <c r="M6966" i="2"/>
  <c r="N6966" i="2" s="1" a="1"/>
  <c r="N6966" i="2" s="1"/>
  <c r="M6967" i="2"/>
  <c r="N6967" i="2" s="1" a="1"/>
  <c r="N6967" i="2" s="1"/>
  <c r="M6968" i="2"/>
  <c r="N6968" i="2" s="1" a="1"/>
  <c r="N6968" i="2" s="1"/>
  <c r="M6969" i="2"/>
  <c r="N6969" i="2" s="1" a="1"/>
  <c r="N6969" i="2" s="1"/>
  <c r="M6970" i="2"/>
  <c r="N6970" i="2" s="1" a="1"/>
  <c r="N6970" i="2" s="1"/>
  <c r="M6971" i="2"/>
  <c r="N6971" i="2" s="1" a="1"/>
  <c r="N6971" i="2" s="1"/>
  <c r="M6972" i="2"/>
  <c r="N6972" i="2" s="1" a="1"/>
  <c r="N6972" i="2" s="1"/>
  <c r="M6973" i="2"/>
  <c r="N6973" i="2" s="1" a="1"/>
  <c r="N6973" i="2" s="1"/>
  <c r="M6974" i="2"/>
  <c r="N6974" i="2" s="1" a="1"/>
  <c r="N6974" i="2" s="1"/>
  <c r="M6975" i="2"/>
  <c r="N6975" i="2" s="1" a="1"/>
  <c r="N6975" i="2" s="1"/>
  <c r="M6976" i="2"/>
  <c r="N6976" i="2" s="1" a="1"/>
  <c r="N6976" i="2" s="1"/>
  <c r="M6977" i="2"/>
  <c r="N6977" i="2" s="1" a="1"/>
  <c r="N6977" i="2" s="1"/>
  <c r="M6978" i="2"/>
  <c r="N6978" i="2" s="1" a="1"/>
  <c r="N6978" i="2" s="1"/>
  <c r="M6979" i="2"/>
  <c r="N6979" i="2" s="1" a="1"/>
  <c r="N6979" i="2" s="1"/>
  <c r="M6980" i="2"/>
  <c r="N6980" i="2" s="1" a="1"/>
  <c r="N6980" i="2" s="1"/>
  <c r="M6981" i="2"/>
  <c r="N6981" i="2" s="1" a="1"/>
  <c r="N6981" i="2" s="1"/>
  <c r="M6982" i="2"/>
  <c r="N6982" i="2" s="1" a="1"/>
  <c r="N6982" i="2" s="1"/>
  <c r="M6983" i="2"/>
  <c r="N6983" i="2" s="1" a="1"/>
  <c r="N6983" i="2" s="1"/>
  <c r="M6984" i="2"/>
  <c r="N6984" i="2" s="1" a="1"/>
  <c r="N6984" i="2" s="1"/>
  <c r="M6985" i="2"/>
  <c r="N6985" i="2" s="1" a="1"/>
  <c r="N6985" i="2" s="1"/>
  <c r="M6986" i="2"/>
  <c r="N6986" i="2" s="1" a="1"/>
  <c r="N6986" i="2" s="1"/>
  <c r="M6987" i="2"/>
  <c r="N6987" i="2" s="1" a="1"/>
  <c r="N6987" i="2" s="1"/>
  <c r="M6988" i="2"/>
  <c r="N6988" i="2" s="1" a="1"/>
  <c r="N6988" i="2" s="1"/>
  <c r="M6989" i="2"/>
  <c r="N6989" i="2" s="1" a="1"/>
  <c r="N6989" i="2" s="1"/>
  <c r="M6990" i="2"/>
  <c r="N6990" i="2" s="1" a="1"/>
  <c r="N6990" i="2" s="1"/>
  <c r="M6991" i="2"/>
  <c r="N6991" i="2" s="1" a="1"/>
  <c r="N6991" i="2" s="1"/>
  <c r="M6992" i="2"/>
  <c r="N6992" i="2" s="1" a="1"/>
  <c r="N6992" i="2" s="1"/>
  <c r="M6993" i="2"/>
  <c r="N6993" i="2" s="1" a="1"/>
  <c r="N6993" i="2" s="1"/>
  <c r="M6994" i="2"/>
  <c r="N6994" i="2" s="1" a="1"/>
  <c r="N6994" i="2" s="1"/>
  <c r="M6995" i="2"/>
  <c r="N6995" i="2" s="1" a="1"/>
  <c r="N6995" i="2" s="1"/>
  <c r="M6996" i="2"/>
  <c r="N6996" i="2" s="1" a="1"/>
  <c r="N6996" i="2" s="1"/>
  <c r="M6997" i="2"/>
  <c r="N6997" i="2" s="1" a="1"/>
  <c r="N6997" i="2" s="1"/>
  <c r="M6998" i="2"/>
  <c r="N6998" i="2" s="1" a="1"/>
  <c r="N6998" i="2" s="1"/>
  <c r="M6999" i="2"/>
  <c r="N6999" i="2" s="1" a="1"/>
  <c r="N6999" i="2" s="1"/>
  <c r="M7000" i="2"/>
  <c r="N7000" i="2" s="1" a="1"/>
  <c r="N7000" i="2" s="1"/>
  <c r="M7001" i="2"/>
  <c r="N7001" i="2" s="1" a="1"/>
  <c r="N7001" i="2" s="1"/>
  <c r="M7002" i="2"/>
  <c r="N7002" i="2" s="1" a="1"/>
  <c r="N7002" i="2" s="1"/>
  <c r="M7003" i="2"/>
  <c r="N7003" i="2" s="1" a="1"/>
  <c r="N7003" i="2" s="1"/>
  <c r="M7004" i="2"/>
  <c r="N7004" i="2" s="1" a="1"/>
  <c r="N7004" i="2" s="1"/>
  <c r="M7005" i="2"/>
  <c r="N7005" i="2" s="1" a="1"/>
  <c r="N7005" i="2" s="1"/>
  <c r="M7006" i="2"/>
  <c r="N7006" i="2" s="1" a="1"/>
  <c r="N7006" i="2" s="1"/>
  <c r="M7007" i="2"/>
  <c r="N7007" i="2" s="1" a="1"/>
  <c r="N7007" i="2" s="1"/>
  <c r="M7008" i="2"/>
  <c r="N7008" i="2" s="1" a="1"/>
  <c r="N7008" i="2" s="1"/>
  <c r="M7009" i="2"/>
  <c r="N7009" i="2" s="1" a="1"/>
  <c r="N7009" i="2" s="1"/>
  <c r="M7010" i="2"/>
  <c r="N7010" i="2" s="1" a="1"/>
  <c r="N7010" i="2" s="1"/>
  <c r="M7011" i="2"/>
  <c r="N7011" i="2" s="1" a="1"/>
  <c r="N7011" i="2" s="1"/>
  <c r="M7012" i="2"/>
  <c r="N7012" i="2" s="1" a="1"/>
  <c r="N7012" i="2" s="1"/>
  <c r="M7013" i="2"/>
  <c r="N7013" i="2" s="1" a="1"/>
  <c r="N7013" i="2" s="1"/>
  <c r="M7014" i="2"/>
  <c r="N7014" i="2" s="1" a="1"/>
  <c r="N7014" i="2" s="1"/>
  <c r="M7015" i="2"/>
  <c r="N7015" i="2" s="1" a="1"/>
  <c r="N7015" i="2" s="1"/>
  <c r="M7016" i="2"/>
  <c r="N7016" i="2" s="1" a="1"/>
  <c r="N7016" i="2" s="1"/>
  <c r="M7017" i="2"/>
  <c r="N7017" i="2" s="1" a="1"/>
  <c r="N7017" i="2" s="1"/>
  <c r="M7018" i="2"/>
  <c r="N7018" i="2" s="1" a="1"/>
  <c r="N7018" i="2" s="1"/>
  <c r="M7019" i="2"/>
  <c r="N7019" i="2" s="1" a="1"/>
  <c r="N7019" i="2" s="1"/>
  <c r="M7020" i="2"/>
  <c r="N7020" i="2" s="1" a="1"/>
  <c r="N7020" i="2" s="1"/>
  <c r="M7021" i="2"/>
  <c r="N7021" i="2" s="1" a="1"/>
  <c r="N7021" i="2" s="1"/>
  <c r="M7022" i="2"/>
  <c r="N7022" i="2" s="1" a="1"/>
  <c r="N7022" i="2" s="1"/>
  <c r="M7023" i="2"/>
  <c r="N7023" i="2" s="1" a="1"/>
  <c r="N7023" i="2" s="1"/>
  <c r="M7024" i="2"/>
  <c r="N7024" i="2" s="1" a="1"/>
  <c r="N7024" i="2" s="1"/>
  <c r="M7025" i="2"/>
  <c r="N7025" i="2" s="1" a="1"/>
  <c r="N7025" i="2" s="1"/>
  <c r="M7026" i="2"/>
  <c r="N7026" i="2" s="1" a="1"/>
  <c r="N7026" i="2" s="1"/>
  <c r="M7027" i="2"/>
  <c r="N7027" i="2" s="1" a="1"/>
  <c r="N7027" i="2" s="1"/>
  <c r="M7028" i="2"/>
  <c r="N7028" i="2" s="1" a="1"/>
  <c r="N7028" i="2" s="1"/>
  <c r="M7029" i="2"/>
  <c r="N7029" i="2" s="1" a="1"/>
  <c r="N7029" i="2" s="1"/>
  <c r="M7030" i="2"/>
  <c r="N7030" i="2" s="1" a="1"/>
  <c r="N7030" i="2" s="1"/>
  <c r="M7031" i="2"/>
  <c r="N7031" i="2" s="1" a="1"/>
  <c r="N7031" i="2" s="1"/>
  <c r="M7032" i="2"/>
  <c r="N7032" i="2" s="1" a="1"/>
  <c r="N7032" i="2" s="1"/>
  <c r="M7033" i="2"/>
  <c r="N7033" i="2" s="1" a="1"/>
  <c r="N7033" i="2" s="1"/>
  <c r="M7034" i="2"/>
  <c r="N7034" i="2" s="1" a="1"/>
  <c r="N7034" i="2" s="1"/>
  <c r="M7035" i="2"/>
  <c r="N7035" i="2" s="1" a="1"/>
  <c r="N7035" i="2" s="1"/>
  <c r="M7036" i="2"/>
  <c r="N7036" i="2" s="1" a="1"/>
  <c r="N7036" i="2" s="1"/>
  <c r="M7037" i="2"/>
  <c r="N7037" i="2" s="1" a="1"/>
  <c r="N7037" i="2" s="1"/>
  <c r="M7038" i="2"/>
  <c r="N7038" i="2" s="1" a="1"/>
  <c r="N7038" i="2" s="1"/>
  <c r="M7039" i="2"/>
  <c r="N7039" i="2" s="1" a="1"/>
  <c r="N7039" i="2" s="1"/>
  <c r="M7040" i="2"/>
  <c r="N7040" i="2" s="1" a="1"/>
  <c r="N7040" i="2" s="1"/>
  <c r="M7041" i="2"/>
  <c r="N7041" i="2" s="1" a="1"/>
  <c r="N7041" i="2" s="1"/>
  <c r="M7042" i="2"/>
  <c r="N7042" i="2" s="1" a="1"/>
  <c r="N7042" i="2" s="1"/>
  <c r="M7043" i="2"/>
  <c r="N7043" i="2" s="1" a="1"/>
  <c r="N7043" i="2" s="1"/>
  <c r="M7044" i="2"/>
  <c r="N7044" i="2" s="1" a="1"/>
  <c r="N7044" i="2" s="1"/>
  <c r="M7045" i="2"/>
  <c r="N7045" i="2" s="1" a="1"/>
  <c r="N7045" i="2" s="1"/>
  <c r="M7046" i="2"/>
  <c r="N7046" i="2" s="1" a="1"/>
  <c r="N7046" i="2" s="1"/>
  <c r="M7047" i="2"/>
  <c r="N7047" i="2" s="1" a="1"/>
  <c r="N7047" i="2" s="1"/>
  <c r="M7048" i="2"/>
  <c r="N7048" i="2" s="1" a="1"/>
  <c r="N7048" i="2" s="1"/>
  <c r="M7049" i="2"/>
  <c r="N7049" i="2" s="1" a="1"/>
  <c r="N7049" i="2" s="1"/>
  <c r="M7050" i="2"/>
  <c r="N7050" i="2" s="1" a="1"/>
  <c r="N7050" i="2" s="1"/>
  <c r="M7051" i="2"/>
  <c r="N7051" i="2" s="1" a="1"/>
  <c r="N7051" i="2" s="1"/>
  <c r="M7052" i="2"/>
  <c r="N7052" i="2" s="1" a="1"/>
  <c r="N7052" i="2" s="1"/>
  <c r="M7053" i="2"/>
  <c r="N7053" i="2" s="1" a="1"/>
  <c r="N7053" i="2" s="1"/>
  <c r="M7054" i="2"/>
  <c r="N7054" i="2" s="1" a="1"/>
  <c r="N7054" i="2" s="1"/>
  <c r="M7055" i="2"/>
  <c r="N7055" i="2" s="1" a="1"/>
  <c r="N7055" i="2" s="1"/>
  <c r="M7056" i="2"/>
  <c r="N7056" i="2" s="1" a="1"/>
  <c r="N7056" i="2" s="1"/>
  <c r="M7057" i="2"/>
  <c r="N7057" i="2" s="1" a="1"/>
  <c r="N7057" i="2" s="1"/>
  <c r="M7058" i="2"/>
  <c r="N7058" i="2" s="1" a="1"/>
  <c r="N7058" i="2" s="1"/>
  <c r="M7059" i="2"/>
  <c r="N7059" i="2" s="1" a="1"/>
  <c r="N7059" i="2" s="1"/>
  <c r="M7060" i="2"/>
  <c r="N7060" i="2" s="1" a="1"/>
  <c r="N7060" i="2" s="1"/>
  <c r="M7061" i="2"/>
  <c r="N7061" i="2" s="1" a="1"/>
  <c r="N7061" i="2" s="1"/>
  <c r="M7062" i="2"/>
  <c r="N7062" i="2" s="1" a="1"/>
  <c r="N7062" i="2" s="1"/>
  <c r="M7063" i="2"/>
  <c r="N7063" i="2" s="1" a="1"/>
  <c r="N7063" i="2" s="1"/>
  <c r="M7064" i="2"/>
  <c r="N7064" i="2" s="1" a="1"/>
  <c r="N7064" i="2" s="1"/>
  <c r="M7065" i="2"/>
  <c r="N7065" i="2" s="1" a="1"/>
  <c r="N7065" i="2" s="1"/>
  <c r="M7066" i="2"/>
  <c r="N7066" i="2" s="1" a="1"/>
  <c r="N7066" i="2" s="1"/>
  <c r="M7067" i="2"/>
  <c r="N7067" i="2" s="1" a="1"/>
  <c r="N7067" i="2" s="1"/>
  <c r="M7068" i="2"/>
  <c r="N7068" i="2" s="1" a="1"/>
  <c r="N7068" i="2" s="1"/>
  <c r="M7069" i="2"/>
  <c r="N7069" i="2" s="1" a="1"/>
  <c r="N7069" i="2" s="1"/>
  <c r="M7070" i="2"/>
  <c r="N7070" i="2" s="1" a="1"/>
  <c r="N7070" i="2" s="1"/>
  <c r="M7071" i="2"/>
  <c r="N7071" i="2" s="1" a="1"/>
  <c r="N7071" i="2" s="1"/>
  <c r="M7072" i="2"/>
  <c r="N7072" i="2" s="1" a="1"/>
  <c r="N7072" i="2" s="1"/>
  <c r="M7073" i="2"/>
  <c r="N7073" i="2" s="1" a="1"/>
  <c r="N7073" i="2" s="1"/>
  <c r="M7074" i="2"/>
  <c r="N7074" i="2" s="1" a="1"/>
  <c r="N7074" i="2" s="1"/>
  <c r="M7075" i="2"/>
  <c r="N7075" i="2" s="1" a="1"/>
  <c r="N7075" i="2" s="1"/>
  <c r="M7076" i="2"/>
  <c r="N7076" i="2" s="1" a="1"/>
  <c r="N7076" i="2" s="1"/>
  <c r="M7077" i="2"/>
  <c r="N7077" i="2" s="1" a="1"/>
  <c r="N7077" i="2" s="1"/>
  <c r="M7078" i="2"/>
  <c r="N7078" i="2" s="1" a="1"/>
  <c r="N7078" i="2" s="1"/>
  <c r="M7079" i="2"/>
  <c r="N7079" i="2" s="1" a="1"/>
  <c r="N7079" i="2" s="1"/>
  <c r="M7080" i="2"/>
  <c r="N7080" i="2" s="1" a="1"/>
  <c r="N7080" i="2" s="1"/>
  <c r="M7081" i="2"/>
  <c r="N7081" i="2" s="1" a="1"/>
  <c r="N7081" i="2" s="1"/>
  <c r="M7082" i="2"/>
  <c r="N7082" i="2" s="1" a="1"/>
  <c r="N7082" i="2" s="1"/>
  <c r="M7083" i="2"/>
  <c r="N7083" i="2" s="1" a="1"/>
  <c r="N7083" i="2" s="1"/>
  <c r="M7084" i="2"/>
  <c r="N7084" i="2" s="1" a="1"/>
  <c r="N7084" i="2" s="1"/>
  <c r="M7085" i="2"/>
  <c r="N7085" i="2" s="1" a="1"/>
  <c r="N7085" i="2" s="1"/>
  <c r="M7086" i="2"/>
  <c r="N7086" i="2" s="1" a="1"/>
  <c r="N7086" i="2" s="1"/>
  <c r="M7087" i="2"/>
  <c r="N7087" i="2" s="1" a="1"/>
  <c r="N7087" i="2" s="1"/>
  <c r="M7088" i="2"/>
  <c r="N7088" i="2" s="1" a="1"/>
  <c r="N7088" i="2" s="1"/>
  <c r="M7089" i="2"/>
  <c r="N7089" i="2" s="1" a="1"/>
  <c r="N7089" i="2" s="1"/>
  <c r="M7090" i="2"/>
  <c r="N7090" i="2" s="1" a="1"/>
  <c r="N7090" i="2" s="1"/>
  <c r="M7091" i="2"/>
  <c r="N7091" i="2" s="1" a="1"/>
  <c r="N7091" i="2" s="1"/>
  <c r="M7092" i="2"/>
  <c r="N7092" i="2" s="1" a="1"/>
  <c r="N7092" i="2" s="1"/>
  <c r="M7093" i="2"/>
  <c r="N7093" i="2" s="1" a="1"/>
  <c r="N7093" i="2" s="1"/>
  <c r="M7094" i="2"/>
  <c r="N7094" i="2" s="1" a="1"/>
  <c r="N7094" i="2" s="1"/>
  <c r="M7095" i="2"/>
  <c r="N7095" i="2" s="1" a="1"/>
  <c r="N7095" i="2" s="1"/>
  <c r="M7096" i="2"/>
  <c r="N7096" i="2" s="1" a="1"/>
  <c r="N7096" i="2" s="1"/>
  <c r="M7097" i="2"/>
  <c r="N7097" i="2" s="1" a="1"/>
  <c r="N7097" i="2" s="1"/>
  <c r="M7098" i="2"/>
  <c r="N7098" i="2" s="1" a="1"/>
  <c r="N7098" i="2" s="1"/>
  <c r="M7099" i="2"/>
  <c r="N7099" i="2" s="1" a="1"/>
  <c r="N7099" i="2" s="1"/>
  <c r="M7100" i="2"/>
  <c r="N7100" i="2" s="1" a="1"/>
  <c r="N7100" i="2" s="1"/>
  <c r="M7101" i="2"/>
  <c r="N7101" i="2" s="1" a="1"/>
  <c r="N7101" i="2" s="1"/>
  <c r="M7102" i="2"/>
  <c r="N7102" i="2" s="1" a="1"/>
  <c r="N7102" i="2" s="1"/>
  <c r="M7103" i="2"/>
  <c r="N7103" i="2" s="1" a="1"/>
  <c r="N7103" i="2" s="1"/>
  <c r="M7104" i="2"/>
  <c r="N7104" i="2" s="1" a="1"/>
  <c r="N7104" i="2" s="1"/>
  <c r="M7105" i="2"/>
  <c r="N7105" i="2" s="1" a="1"/>
  <c r="N7105" i="2" s="1"/>
  <c r="M7106" i="2"/>
  <c r="N7106" i="2" s="1" a="1"/>
  <c r="N7106" i="2" s="1"/>
  <c r="M7107" i="2"/>
  <c r="N7107" i="2" s="1" a="1"/>
  <c r="N7107" i="2" s="1"/>
  <c r="M7108" i="2"/>
  <c r="N7108" i="2" s="1" a="1"/>
  <c r="N7108" i="2" s="1"/>
  <c r="M7109" i="2"/>
  <c r="N7109" i="2" s="1" a="1"/>
  <c r="N7109" i="2" s="1"/>
  <c r="M7110" i="2"/>
  <c r="N7110" i="2" s="1" a="1"/>
  <c r="N7110" i="2" s="1"/>
  <c r="M7111" i="2"/>
  <c r="N7111" i="2" s="1" a="1"/>
  <c r="N7111" i="2" s="1"/>
  <c r="M7112" i="2"/>
  <c r="N7112" i="2" s="1" a="1"/>
  <c r="N7112" i="2" s="1"/>
  <c r="M7113" i="2"/>
  <c r="N7113" i="2" s="1" a="1"/>
  <c r="N7113" i="2" s="1"/>
  <c r="M7114" i="2"/>
  <c r="N7114" i="2" s="1" a="1"/>
  <c r="N7114" i="2" s="1"/>
  <c r="M7115" i="2"/>
  <c r="N7115" i="2" s="1" a="1"/>
  <c r="N7115" i="2" s="1"/>
  <c r="M7116" i="2"/>
  <c r="N7116" i="2" s="1" a="1"/>
  <c r="N7116" i="2" s="1"/>
  <c r="M7117" i="2"/>
  <c r="N7117" i="2" s="1" a="1"/>
  <c r="N7117" i="2" s="1"/>
  <c r="M7118" i="2"/>
  <c r="N7118" i="2" s="1" a="1"/>
  <c r="N7118" i="2" s="1"/>
  <c r="M7119" i="2"/>
  <c r="N7119" i="2" s="1" a="1"/>
  <c r="N7119" i="2" s="1"/>
  <c r="M7120" i="2"/>
  <c r="N7120" i="2" s="1" a="1"/>
  <c r="N7120" i="2" s="1"/>
  <c r="M7121" i="2"/>
  <c r="N7121" i="2" s="1" a="1"/>
  <c r="N7121" i="2" s="1"/>
  <c r="M7122" i="2"/>
  <c r="N7122" i="2" s="1" a="1"/>
  <c r="N7122" i="2" s="1"/>
  <c r="M7123" i="2"/>
  <c r="N7123" i="2" s="1" a="1"/>
  <c r="N7123" i="2" s="1"/>
  <c r="M7124" i="2"/>
  <c r="N7124" i="2" s="1" a="1"/>
  <c r="N7124" i="2" s="1"/>
  <c r="M7125" i="2"/>
  <c r="N7125" i="2" s="1" a="1"/>
  <c r="N7125" i="2" s="1"/>
  <c r="M7126" i="2"/>
  <c r="N7126" i="2" s="1" a="1"/>
  <c r="N7126" i="2" s="1"/>
  <c r="M7127" i="2"/>
  <c r="N7127" i="2" s="1" a="1"/>
  <c r="N7127" i="2" s="1"/>
  <c r="M7128" i="2"/>
  <c r="N7128" i="2" s="1" a="1"/>
  <c r="N7128" i="2" s="1"/>
  <c r="M7129" i="2"/>
  <c r="N7129" i="2" s="1" a="1"/>
  <c r="N7129" i="2" s="1"/>
  <c r="M7130" i="2"/>
  <c r="N7130" i="2" s="1" a="1"/>
  <c r="N7130" i="2" s="1"/>
  <c r="M7131" i="2"/>
  <c r="N7131" i="2" s="1" a="1"/>
  <c r="N7131" i="2" s="1"/>
  <c r="M7132" i="2"/>
  <c r="N7132" i="2" s="1" a="1"/>
  <c r="N7132" i="2" s="1"/>
  <c r="M7133" i="2"/>
  <c r="N7133" i="2" s="1" a="1"/>
  <c r="N7133" i="2" s="1"/>
  <c r="M7134" i="2"/>
  <c r="N7134" i="2" s="1" a="1"/>
  <c r="N7134" i="2" s="1"/>
  <c r="M7135" i="2"/>
  <c r="N7135" i="2" s="1" a="1"/>
  <c r="N7135" i="2" s="1"/>
  <c r="M7136" i="2"/>
  <c r="N7136" i="2" s="1" a="1"/>
  <c r="N7136" i="2" s="1"/>
  <c r="M7137" i="2"/>
  <c r="N7137" i="2" s="1" a="1"/>
  <c r="N7137" i="2" s="1"/>
  <c r="M7138" i="2"/>
  <c r="N7138" i="2" s="1" a="1"/>
  <c r="N7138" i="2" s="1"/>
  <c r="M7139" i="2"/>
  <c r="N7139" i="2" s="1" a="1"/>
  <c r="N7139" i="2" s="1"/>
  <c r="M7140" i="2"/>
  <c r="N7140" i="2" s="1" a="1"/>
  <c r="N7140" i="2" s="1"/>
  <c r="M7141" i="2"/>
  <c r="N7141" i="2" s="1" a="1"/>
  <c r="N7141" i="2" s="1"/>
  <c r="M7142" i="2"/>
  <c r="N7142" i="2" s="1" a="1"/>
  <c r="N7142" i="2" s="1"/>
  <c r="M7143" i="2"/>
  <c r="N7143" i="2" s="1" a="1"/>
  <c r="N7143" i="2" s="1"/>
  <c r="M7144" i="2"/>
  <c r="N7144" i="2" s="1" a="1"/>
  <c r="N7144" i="2" s="1"/>
  <c r="M7145" i="2"/>
  <c r="N7145" i="2" s="1" a="1"/>
  <c r="N7145" i="2" s="1"/>
  <c r="M7146" i="2"/>
  <c r="N7146" i="2" s="1" a="1"/>
  <c r="N7146" i="2" s="1"/>
  <c r="M7147" i="2"/>
  <c r="N7147" i="2" s="1" a="1"/>
  <c r="N7147" i="2" s="1"/>
  <c r="M7148" i="2"/>
  <c r="N7148" i="2" s="1" a="1"/>
  <c r="N7148" i="2" s="1"/>
  <c r="M7149" i="2"/>
  <c r="N7149" i="2" s="1" a="1"/>
  <c r="N7149" i="2" s="1"/>
  <c r="M7150" i="2"/>
  <c r="N7150" i="2" s="1" a="1"/>
  <c r="N7150" i="2" s="1"/>
  <c r="M7151" i="2"/>
  <c r="N7151" i="2" s="1" a="1"/>
  <c r="N7151" i="2" s="1"/>
  <c r="M7152" i="2"/>
  <c r="N7152" i="2" s="1" a="1"/>
  <c r="N7152" i="2" s="1"/>
  <c r="M7153" i="2"/>
  <c r="N7153" i="2" s="1" a="1"/>
  <c r="N7153" i="2" s="1"/>
  <c r="M7154" i="2"/>
  <c r="N7154" i="2" s="1" a="1"/>
  <c r="N7154" i="2" s="1"/>
  <c r="M7155" i="2"/>
  <c r="N7155" i="2" s="1" a="1"/>
  <c r="N7155" i="2" s="1"/>
  <c r="M7156" i="2"/>
  <c r="N7156" i="2" s="1" a="1"/>
  <c r="N7156" i="2" s="1"/>
  <c r="M7157" i="2"/>
  <c r="N7157" i="2" s="1" a="1"/>
  <c r="N7157" i="2" s="1"/>
  <c r="M7158" i="2"/>
  <c r="N7158" i="2" s="1" a="1"/>
  <c r="N7158" i="2" s="1"/>
  <c r="M7159" i="2"/>
  <c r="N7159" i="2" s="1" a="1"/>
  <c r="N7159" i="2" s="1"/>
  <c r="M7160" i="2"/>
  <c r="N7160" i="2" s="1" a="1"/>
  <c r="N7160" i="2" s="1"/>
  <c r="M7161" i="2"/>
  <c r="N7161" i="2" s="1" a="1"/>
  <c r="N7161" i="2" s="1"/>
  <c r="M7162" i="2"/>
  <c r="N7162" i="2" s="1" a="1"/>
  <c r="N7162" i="2" s="1"/>
  <c r="M7163" i="2"/>
  <c r="N7163" i="2" s="1" a="1"/>
  <c r="N7163" i="2" s="1"/>
  <c r="M7164" i="2"/>
  <c r="N7164" i="2" s="1" a="1"/>
  <c r="N7164" i="2" s="1"/>
  <c r="M7165" i="2"/>
  <c r="N7165" i="2" s="1" a="1"/>
  <c r="N7165" i="2" s="1"/>
  <c r="M7166" i="2"/>
  <c r="N7166" i="2" s="1" a="1"/>
  <c r="N7166" i="2" s="1"/>
  <c r="M7167" i="2"/>
  <c r="N7167" i="2" s="1" a="1"/>
  <c r="N7167" i="2" s="1"/>
  <c r="M7168" i="2"/>
  <c r="N7168" i="2" s="1" a="1"/>
  <c r="N7168" i="2" s="1"/>
  <c r="M7169" i="2"/>
  <c r="N7169" i="2" s="1" a="1"/>
  <c r="N7169" i="2" s="1"/>
  <c r="M7170" i="2"/>
  <c r="N7170" i="2" s="1" a="1"/>
  <c r="N7170" i="2" s="1"/>
  <c r="M7171" i="2"/>
  <c r="N7171" i="2" s="1" a="1"/>
  <c r="N7171" i="2" s="1"/>
  <c r="M7172" i="2"/>
  <c r="N7172" i="2" s="1" a="1"/>
  <c r="N7172" i="2" s="1"/>
  <c r="M7173" i="2"/>
  <c r="N7173" i="2" s="1" a="1"/>
  <c r="N7173" i="2" s="1"/>
  <c r="M7174" i="2"/>
  <c r="N7174" i="2" s="1" a="1"/>
  <c r="N7174" i="2" s="1"/>
  <c r="M7175" i="2"/>
  <c r="N7175" i="2" s="1" a="1"/>
  <c r="N7175" i="2" s="1"/>
  <c r="M7176" i="2"/>
  <c r="N7176" i="2" s="1" a="1"/>
  <c r="N7176" i="2" s="1"/>
  <c r="M7177" i="2"/>
  <c r="N7177" i="2" s="1" a="1"/>
  <c r="N7177" i="2" s="1"/>
  <c r="M7178" i="2"/>
  <c r="N7178" i="2" s="1" a="1"/>
  <c r="N7178" i="2" s="1"/>
  <c r="M7179" i="2"/>
  <c r="N7179" i="2" s="1" a="1"/>
  <c r="N7179" i="2" s="1"/>
  <c r="M7180" i="2"/>
  <c r="N7180" i="2" s="1" a="1"/>
  <c r="N7180" i="2" s="1"/>
  <c r="M7181" i="2"/>
  <c r="N7181" i="2" s="1" a="1"/>
  <c r="N7181" i="2" s="1"/>
  <c r="M7182" i="2"/>
  <c r="N7182" i="2" s="1" a="1"/>
  <c r="N7182" i="2" s="1"/>
  <c r="M7183" i="2"/>
  <c r="N7183" i="2" s="1" a="1"/>
  <c r="N7183" i="2" s="1"/>
  <c r="M7184" i="2"/>
  <c r="N7184" i="2" s="1" a="1"/>
  <c r="N7184" i="2" s="1"/>
  <c r="M7185" i="2"/>
  <c r="N7185" i="2" s="1" a="1"/>
  <c r="N7185" i="2" s="1"/>
  <c r="M7186" i="2"/>
  <c r="N7186" i="2" s="1" a="1"/>
  <c r="N7186" i="2" s="1"/>
  <c r="M7187" i="2"/>
  <c r="N7187" i="2" s="1" a="1"/>
  <c r="N7187" i="2" s="1"/>
  <c r="M7188" i="2"/>
  <c r="N7188" i="2" s="1" a="1"/>
  <c r="N7188" i="2" s="1"/>
  <c r="M7189" i="2"/>
  <c r="N7189" i="2" s="1" a="1"/>
  <c r="N7189" i="2" s="1"/>
  <c r="M7190" i="2"/>
  <c r="N7190" i="2" s="1" a="1"/>
  <c r="N7190" i="2" s="1"/>
  <c r="M7191" i="2"/>
  <c r="N7191" i="2" s="1" a="1"/>
  <c r="N7191" i="2" s="1"/>
  <c r="M7192" i="2"/>
  <c r="N7192" i="2" s="1" a="1"/>
  <c r="N7192" i="2" s="1"/>
  <c r="M7193" i="2"/>
  <c r="N7193" i="2" s="1" a="1"/>
  <c r="N7193" i="2" s="1"/>
  <c r="M7194" i="2"/>
  <c r="N7194" i="2" s="1" a="1"/>
  <c r="N7194" i="2" s="1"/>
  <c r="M7195" i="2"/>
  <c r="N7195" i="2" s="1" a="1"/>
  <c r="N7195" i="2" s="1"/>
  <c r="M7196" i="2"/>
  <c r="N7196" i="2" s="1" a="1"/>
  <c r="N7196" i="2" s="1"/>
  <c r="M7197" i="2"/>
  <c r="N7197" i="2" s="1" a="1"/>
  <c r="N7197" i="2" s="1"/>
  <c r="M7198" i="2"/>
  <c r="N7198" i="2" s="1" a="1"/>
  <c r="N7198" i="2" s="1"/>
  <c r="M7199" i="2"/>
  <c r="N7199" i="2" s="1" a="1"/>
  <c r="N7199" i="2" s="1"/>
  <c r="M7200" i="2"/>
  <c r="N7200" i="2" s="1" a="1"/>
  <c r="N7200" i="2" s="1"/>
  <c r="M7201" i="2"/>
  <c r="N7201" i="2" s="1" a="1"/>
  <c r="N7201" i="2" s="1"/>
  <c r="M7202" i="2"/>
  <c r="N7202" i="2" s="1" a="1"/>
  <c r="N7202" i="2" s="1"/>
  <c r="M7203" i="2"/>
  <c r="N7203" i="2" s="1" a="1"/>
  <c r="N7203" i="2" s="1"/>
  <c r="M7204" i="2"/>
  <c r="N7204" i="2" s="1" a="1"/>
  <c r="N7204" i="2" s="1"/>
  <c r="M7205" i="2"/>
  <c r="N7205" i="2" s="1" a="1"/>
  <c r="N7205" i="2" s="1"/>
  <c r="M7206" i="2"/>
  <c r="N7206" i="2" s="1" a="1"/>
  <c r="N7206" i="2" s="1"/>
  <c r="M7207" i="2"/>
  <c r="N7207" i="2" s="1" a="1"/>
  <c r="N7207" i="2" s="1"/>
  <c r="M7208" i="2"/>
  <c r="N7208" i="2" s="1" a="1"/>
  <c r="N7208" i="2" s="1"/>
  <c r="M7209" i="2"/>
  <c r="N7209" i="2" s="1" a="1"/>
  <c r="N7209" i="2" s="1"/>
  <c r="M7210" i="2"/>
  <c r="N7210" i="2" s="1" a="1"/>
  <c r="N7210" i="2" s="1"/>
  <c r="M7211" i="2"/>
  <c r="N7211" i="2" s="1" a="1"/>
  <c r="N7211" i="2" s="1"/>
  <c r="M7212" i="2"/>
  <c r="N7212" i="2" s="1" a="1"/>
  <c r="N7212" i="2" s="1"/>
  <c r="M7213" i="2"/>
  <c r="N7213" i="2" s="1" a="1"/>
  <c r="N7213" i="2" s="1"/>
  <c r="M7214" i="2"/>
  <c r="N7214" i="2" s="1" a="1"/>
  <c r="N7214" i="2" s="1"/>
  <c r="M7215" i="2"/>
  <c r="N7215" i="2" s="1" a="1"/>
  <c r="N7215" i="2" s="1"/>
  <c r="M7216" i="2"/>
  <c r="N7216" i="2" s="1" a="1"/>
  <c r="N7216" i="2" s="1"/>
  <c r="M7217" i="2"/>
  <c r="N7217" i="2" s="1" a="1"/>
  <c r="N7217" i="2" s="1"/>
  <c r="M7218" i="2"/>
  <c r="N7218" i="2" s="1" a="1"/>
  <c r="N7218" i="2" s="1"/>
  <c r="M7219" i="2"/>
  <c r="N7219" i="2" s="1" a="1"/>
  <c r="N7219" i="2" s="1"/>
  <c r="M7220" i="2"/>
  <c r="N7220" i="2" s="1" a="1"/>
  <c r="N7220" i="2" s="1"/>
  <c r="M7221" i="2"/>
  <c r="N7221" i="2" s="1" a="1"/>
  <c r="N7221" i="2" s="1"/>
  <c r="M7222" i="2"/>
  <c r="N7222" i="2" s="1" a="1"/>
  <c r="N7222" i="2" s="1"/>
  <c r="M7223" i="2"/>
  <c r="N7223" i="2" s="1" a="1"/>
  <c r="N7223" i="2" s="1"/>
  <c r="M7224" i="2"/>
  <c r="N7224" i="2" s="1" a="1"/>
  <c r="N7224" i="2" s="1"/>
  <c r="M7225" i="2"/>
  <c r="N7225" i="2" s="1" a="1"/>
  <c r="N7225" i="2" s="1"/>
  <c r="M7226" i="2"/>
  <c r="N7226" i="2" s="1" a="1"/>
  <c r="N7226" i="2" s="1"/>
  <c r="M7227" i="2"/>
  <c r="N7227" i="2" s="1" a="1"/>
  <c r="N7227" i="2" s="1"/>
  <c r="M7228" i="2"/>
  <c r="N7228" i="2" s="1" a="1"/>
  <c r="N7228" i="2" s="1"/>
  <c r="M7229" i="2"/>
  <c r="N7229" i="2" s="1" a="1"/>
  <c r="N7229" i="2" s="1"/>
  <c r="M7230" i="2"/>
  <c r="N7230" i="2" s="1" a="1"/>
  <c r="N7230" i="2" s="1"/>
  <c r="M7231" i="2"/>
  <c r="N7231" i="2" s="1" a="1"/>
  <c r="N7231" i="2" s="1"/>
  <c r="M7232" i="2"/>
  <c r="N7232" i="2" s="1" a="1"/>
  <c r="N7232" i="2" s="1"/>
  <c r="M7233" i="2"/>
  <c r="N7233" i="2" s="1" a="1"/>
  <c r="N7233" i="2" s="1"/>
  <c r="M7234" i="2"/>
  <c r="N7234" i="2" s="1" a="1"/>
  <c r="N7234" i="2" s="1"/>
  <c r="M7235" i="2"/>
  <c r="N7235" i="2" s="1" a="1"/>
  <c r="N7235" i="2" s="1"/>
  <c r="M7236" i="2"/>
  <c r="N7236" i="2" s="1" a="1"/>
  <c r="N7236" i="2" s="1"/>
  <c r="M7237" i="2"/>
  <c r="N7237" i="2" s="1" a="1"/>
  <c r="N7237" i="2" s="1"/>
  <c r="M7238" i="2"/>
  <c r="N7238" i="2" s="1" a="1"/>
  <c r="N7238" i="2" s="1"/>
  <c r="M7239" i="2"/>
  <c r="N7239" i="2" s="1" a="1"/>
  <c r="N7239" i="2" s="1"/>
  <c r="M7240" i="2"/>
  <c r="N7240" i="2" s="1" a="1"/>
  <c r="N7240" i="2" s="1"/>
  <c r="M7241" i="2"/>
  <c r="N7241" i="2" s="1" a="1"/>
  <c r="N7241" i="2" s="1"/>
  <c r="M7242" i="2"/>
  <c r="N7242" i="2" s="1" a="1"/>
  <c r="N7242" i="2" s="1"/>
  <c r="M7243" i="2"/>
  <c r="N7243" i="2" s="1" a="1"/>
  <c r="N7243" i="2" s="1"/>
  <c r="M7244" i="2"/>
  <c r="N7244" i="2" s="1" a="1"/>
  <c r="N7244" i="2" s="1"/>
  <c r="M7245" i="2"/>
  <c r="N7245" i="2" s="1" a="1"/>
  <c r="N7245" i="2" s="1"/>
  <c r="M7246" i="2"/>
  <c r="N7246" i="2" s="1" a="1"/>
  <c r="N7246" i="2" s="1"/>
  <c r="M7247" i="2"/>
  <c r="N7247" i="2" s="1" a="1"/>
  <c r="N7247" i="2" s="1"/>
  <c r="M7248" i="2"/>
  <c r="N7248" i="2" s="1" a="1"/>
  <c r="N7248" i="2" s="1"/>
  <c r="M7249" i="2"/>
  <c r="N7249" i="2" s="1" a="1"/>
  <c r="N7249" i="2" s="1"/>
  <c r="M7250" i="2"/>
  <c r="N7250" i="2" s="1" a="1"/>
  <c r="N7250" i="2" s="1"/>
  <c r="M7251" i="2"/>
  <c r="N7251" i="2" s="1" a="1"/>
  <c r="N7251" i="2" s="1"/>
  <c r="M7252" i="2"/>
  <c r="N7252" i="2" s="1" a="1"/>
  <c r="N7252" i="2" s="1"/>
  <c r="M7253" i="2"/>
  <c r="N7253" i="2" s="1" a="1"/>
  <c r="N7253" i="2" s="1"/>
  <c r="M7254" i="2"/>
  <c r="N7254" i="2" s="1" a="1"/>
  <c r="N7254" i="2" s="1"/>
  <c r="M7255" i="2"/>
  <c r="N7255" i="2" s="1" a="1"/>
  <c r="N7255" i="2" s="1"/>
  <c r="M7256" i="2"/>
  <c r="N7256" i="2" s="1" a="1"/>
  <c r="N7256" i="2" s="1"/>
  <c r="M7257" i="2"/>
  <c r="N7257" i="2" s="1" a="1"/>
  <c r="N7257" i="2" s="1"/>
  <c r="M7258" i="2"/>
  <c r="N7258" i="2" s="1" a="1"/>
  <c r="N7258" i="2" s="1"/>
  <c r="M7259" i="2"/>
  <c r="N7259" i="2" s="1" a="1"/>
  <c r="N7259" i="2" s="1"/>
  <c r="M7260" i="2"/>
  <c r="N7260" i="2" s="1" a="1"/>
  <c r="N7260" i="2" s="1"/>
  <c r="M7261" i="2"/>
  <c r="N7261" i="2" s="1" a="1"/>
  <c r="N7261" i="2" s="1"/>
  <c r="M7262" i="2"/>
  <c r="N7262" i="2" s="1" a="1"/>
  <c r="N7262" i="2" s="1"/>
  <c r="M7263" i="2"/>
  <c r="N7263" i="2" s="1" a="1"/>
  <c r="N7263" i="2" s="1"/>
  <c r="M7264" i="2"/>
  <c r="N7264" i="2" s="1" a="1"/>
  <c r="N7264" i="2" s="1"/>
  <c r="M7265" i="2"/>
  <c r="N7265" i="2" s="1" a="1"/>
  <c r="N7265" i="2" s="1"/>
  <c r="M7266" i="2"/>
  <c r="N7266" i="2" s="1" a="1"/>
  <c r="N7266" i="2" s="1"/>
  <c r="M7267" i="2"/>
  <c r="N7267" i="2" s="1" a="1"/>
  <c r="N7267" i="2" s="1"/>
  <c r="M7268" i="2"/>
  <c r="N7268" i="2" s="1" a="1"/>
  <c r="N7268" i="2" s="1"/>
  <c r="M7269" i="2"/>
  <c r="N7269" i="2" s="1" a="1"/>
  <c r="N7269" i="2" s="1"/>
  <c r="M7270" i="2"/>
  <c r="N7270" i="2" s="1" a="1"/>
  <c r="N7270" i="2" s="1"/>
  <c r="M7271" i="2"/>
  <c r="N7271" i="2" s="1" a="1"/>
  <c r="N7271" i="2" s="1"/>
  <c r="M7272" i="2"/>
  <c r="N7272" i="2" s="1" a="1"/>
  <c r="N7272" i="2" s="1"/>
  <c r="M7273" i="2"/>
  <c r="N7273" i="2" s="1" a="1"/>
  <c r="N7273" i="2" s="1"/>
  <c r="M7274" i="2"/>
  <c r="N7274" i="2" s="1" a="1"/>
  <c r="N7274" i="2" s="1"/>
  <c r="M7275" i="2"/>
  <c r="N7275" i="2" s="1" a="1"/>
  <c r="N7275" i="2" s="1"/>
  <c r="M7276" i="2"/>
  <c r="N7276" i="2" s="1" a="1"/>
  <c r="N7276" i="2" s="1"/>
  <c r="M7277" i="2"/>
  <c r="N7277" i="2" s="1" a="1"/>
  <c r="N7277" i="2" s="1"/>
  <c r="M7278" i="2"/>
  <c r="N7278" i="2" s="1" a="1"/>
  <c r="N7278" i="2" s="1"/>
  <c r="M7279" i="2"/>
  <c r="N7279" i="2" s="1" a="1"/>
  <c r="N7279" i="2" s="1"/>
  <c r="M7280" i="2"/>
  <c r="N7280" i="2" s="1" a="1"/>
  <c r="N7280" i="2" s="1"/>
  <c r="M7281" i="2"/>
  <c r="N7281" i="2" s="1" a="1"/>
  <c r="N7281" i="2" s="1"/>
  <c r="M7282" i="2"/>
  <c r="N7282" i="2" s="1" a="1"/>
  <c r="N7282" i="2" s="1"/>
  <c r="M7283" i="2"/>
  <c r="N7283" i="2" s="1" a="1"/>
  <c r="N7283" i="2" s="1"/>
  <c r="M7284" i="2"/>
  <c r="N7284" i="2" s="1" a="1"/>
  <c r="N7284" i="2" s="1"/>
  <c r="M7285" i="2"/>
  <c r="N7285" i="2" s="1" a="1"/>
  <c r="N7285" i="2" s="1"/>
  <c r="M7286" i="2"/>
  <c r="N7286" i="2" s="1" a="1"/>
  <c r="N7286" i="2" s="1"/>
  <c r="M7287" i="2"/>
  <c r="N7287" i="2" s="1" a="1"/>
  <c r="N7287" i="2" s="1"/>
  <c r="M7288" i="2"/>
  <c r="N7288" i="2" s="1" a="1"/>
  <c r="N7288" i="2" s="1"/>
  <c r="M7289" i="2"/>
  <c r="N7289" i="2" s="1" a="1"/>
  <c r="N7289" i="2" s="1"/>
  <c r="M7290" i="2"/>
  <c r="N7290" i="2" s="1" a="1"/>
  <c r="N7290" i="2" s="1"/>
  <c r="M7291" i="2"/>
  <c r="N7291" i="2" s="1" a="1"/>
  <c r="N7291" i="2" s="1"/>
  <c r="M7292" i="2"/>
  <c r="N7292" i="2" s="1" a="1"/>
  <c r="N7292" i="2" s="1"/>
  <c r="M7293" i="2"/>
  <c r="N7293" i="2" s="1" a="1"/>
  <c r="N7293" i="2" s="1"/>
  <c r="M7294" i="2"/>
  <c r="N7294" i="2" s="1" a="1"/>
  <c r="N7294" i="2" s="1"/>
  <c r="M7295" i="2"/>
  <c r="N7295" i="2" s="1" a="1"/>
  <c r="N7295" i="2" s="1"/>
  <c r="M7296" i="2"/>
  <c r="N7296" i="2" s="1" a="1"/>
  <c r="N7296" i="2" s="1"/>
  <c r="M7297" i="2"/>
  <c r="N7297" i="2" s="1" a="1"/>
  <c r="N7297" i="2" s="1"/>
  <c r="M7298" i="2"/>
  <c r="N7298" i="2" s="1" a="1"/>
  <c r="N7298" i="2" s="1"/>
  <c r="M7299" i="2"/>
  <c r="N7299" i="2" s="1" a="1"/>
  <c r="N7299" i="2" s="1"/>
  <c r="M7300" i="2"/>
  <c r="N7300" i="2" s="1" a="1"/>
  <c r="N7300" i="2" s="1"/>
  <c r="M7301" i="2"/>
  <c r="N7301" i="2" s="1" a="1"/>
  <c r="N7301" i="2" s="1"/>
  <c r="M7302" i="2"/>
  <c r="N7302" i="2" s="1" a="1"/>
  <c r="N7302" i="2" s="1"/>
  <c r="M7303" i="2"/>
  <c r="N7303" i="2" s="1" a="1"/>
  <c r="N7303" i="2" s="1"/>
  <c r="M7304" i="2"/>
  <c r="N7304" i="2" s="1" a="1"/>
  <c r="N7304" i="2" s="1"/>
  <c r="M7305" i="2"/>
  <c r="N7305" i="2" s="1" a="1"/>
  <c r="N7305" i="2" s="1"/>
  <c r="M7306" i="2"/>
  <c r="N7306" i="2" s="1" a="1"/>
  <c r="N7306" i="2" s="1"/>
  <c r="M7307" i="2"/>
  <c r="N7307" i="2" s="1" a="1"/>
  <c r="N7307" i="2" s="1"/>
  <c r="M7308" i="2"/>
  <c r="N7308" i="2" s="1" a="1"/>
  <c r="N7308" i="2" s="1"/>
  <c r="M7309" i="2"/>
  <c r="N7309" i="2" s="1" a="1"/>
  <c r="N7309" i="2" s="1"/>
  <c r="M7310" i="2"/>
  <c r="N7310" i="2" s="1" a="1"/>
  <c r="N7310" i="2" s="1"/>
  <c r="M7311" i="2"/>
  <c r="N7311" i="2" s="1" a="1"/>
  <c r="N7311" i="2" s="1"/>
  <c r="M7312" i="2"/>
  <c r="N7312" i="2" s="1" a="1"/>
  <c r="N7312" i="2" s="1"/>
  <c r="M7313" i="2"/>
  <c r="N7313" i="2" s="1" a="1"/>
  <c r="N7313" i="2" s="1"/>
  <c r="M7314" i="2"/>
  <c r="N7314" i="2" s="1" a="1"/>
  <c r="N7314" i="2" s="1"/>
  <c r="M7315" i="2"/>
  <c r="N7315" i="2" s="1" a="1"/>
  <c r="N7315" i="2" s="1"/>
  <c r="M7316" i="2"/>
  <c r="N7316" i="2" s="1" a="1"/>
  <c r="N7316" i="2" s="1"/>
  <c r="M7317" i="2"/>
  <c r="N7317" i="2" s="1" a="1"/>
  <c r="N7317" i="2" s="1"/>
  <c r="M7318" i="2"/>
  <c r="N7318" i="2" s="1" a="1"/>
  <c r="N7318" i="2" s="1"/>
  <c r="M7319" i="2"/>
  <c r="N7319" i="2" s="1" a="1"/>
  <c r="N7319" i="2" s="1"/>
  <c r="M7320" i="2"/>
  <c r="N7320" i="2" s="1" a="1"/>
  <c r="N7320" i="2" s="1"/>
  <c r="M7321" i="2"/>
  <c r="N7321" i="2" s="1" a="1"/>
  <c r="N7321" i="2" s="1"/>
  <c r="M7322" i="2"/>
  <c r="N7322" i="2" s="1" a="1"/>
  <c r="N7322" i="2" s="1"/>
  <c r="M7323" i="2"/>
  <c r="N7323" i="2" s="1" a="1"/>
  <c r="N7323" i="2" s="1"/>
  <c r="M7324" i="2"/>
  <c r="N7324" i="2" s="1" a="1"/>
  <c r="N7324" i="2" s="1"/>
  <c r="M7325" i="2"/>
  <c r="N7325" i="2" s="1" a="1"/>
  <c r="N7325" i="2" s="1"/>
  <c r="M7326" i="2"/>
  <c r="N7326" i="2" s="1" a="1"/>
  <c r="N7326" i="2" s="1"/>
  <c r="M7327" i="2"/>
  <c r="N7327" i="2" s="1" a="1"/>
  <c r="N7327" i="2" s="1"/>
  <c r="M7328" i="2"/>
  <c r="N7328" i="2" s="1" a="1"/>
  <c r="N7328" i="2" s="1"/>
  <c r="M7329" i="2"/>
  <c r="N7329" i="2" s="1" a="1"/>
  <c r="N7329" i="2" s="1"/>
  <c r="M7330" i="2"/>
  <c r="N7330" i="2" s="1" a="1"/>
  <c r="N7330" i="2" s="1"/>
  <c r="M7331" i="2"/>
  <c r="N7331" i="2" s="1" a="1"/>
  <c r="N7331" i="2" s="1"/>
  <c r="M7332" i="2"/>
  <c r="N7332" i="2" s="1" a="1"/>
  <c r="N7332" i="2" s="1"/>
  <c r="M7333" i="2"/>
  <c r="N7333" i="2" s="1" a="1"/>
  <c r="N7333" i="2" s="1"/>
  <c r="M7334" i="2"/>
  <c r="N7334" i="2" s="1" a="1"/>
  <c r="N7334" i="2" s="1"/>
  <c r="M7335" i="2"/>
  <c r="N7335" i="2" s="1" a="1"/>
  <c r="N7335" i="2" s="1"/>
  <c r="M7336" i="2"/>
  <c r="N7336" i="2" s="1" a="1"/>
  <c r="N7336" i="2" s="1"/>
  <c r="M7337" i="2"/>
  <c r="N7337" i="2" s="1" a="1"/>
  <c r="N7337" i="2" s="1"/>
  <c r="M7338" i="2"/>
  <c r="N7338" i="2" s="1" a="1"/>
  <c r="N7338" i="2" s="1"/>
  <c r="M7339" i="2"/>
  <c r="N7339" i="2" s="1" a="1"/>
  <c r="N7339" i="2" s="1"/>
  <c r="M7340" i="2"/>
  <c r="N7340" i="2" s="1" a="1"/>
  <c r="N7340" i="2" s="1"/>
  <c r="M7341" i="2"/>
  <c r="N7341" i="2" s="1" a="1"/>
  <c r="N7341" i="2" s="1"/>
  <c r="M7342" i="2"/>
  <c r="N7342" i="2" s="1" a="1"/>
  <c r="N7342" i="2" s="1"/>
  <c r="M7343" i="2"/>
  <c r="N7343" i="2" s="1" a="1"/>
  <c r="N7343" i="2" s="1"/>
  <c r="M7344" i="2"/>
  <c r="N7344" i="2" s="1" a="1"/>
  <c r="N7344" i="2" s="1"/>
  <c r="M7345" i="2"/>
  <c r="N7345" i="2" s="1" a="1"/>
  <c r="N7345" i="2" s="1"/>
  <c r="M7346" i="2"/>
  <c r="N7346" i="2" s="1" a="1"/>
  <c r="N7346" i="2" s="1"/>
  <c r="M7347" i="2"/>
  <c r="N7347" i="2" s="1" a="1"/>
  <c r="N7347" i="2" s="1"/>
  <c r="M7348" i="2"/>
  <c r="N7348" i="2" s="1" a="1"/>
  <c r="N7348" i="2" s="1"/>
  <c r="M7349" i="2"/>
  <c r="N7349" i="2" s="1" a="1"/>
  <c r="N7349" i="2" s="1"/>
  <c r="M7350" i="2"/>
  <c r="N7350" i="2" s="1" a="1"/>
  <c r="N7350" i="2" s="1"/>
  <c r="M7351" i="2"/>
  <c r="N7351" i="2" s="1" a="1"/>
  <c r="N7351" i="2" s="1"/>
  <c r="M7352" i="2"/>
  <c r="N7352" i="2" s="1" a="1"/>
  <c r="N7352" i="2" s="1"/>
  <c r="M7353" i="2"/>
  <c r="N7353" i="2" s="1" a="1"/>
  <c r="N7353" i="2" s="1"/>
  <c r="M7354" i="2"/>
  <c r="N7354" i="2" s="1" a="1"/>
  <c r="N7354" i="2" s="1"/>
  <c r="M7355" i="2"/>
  <c r="N7355" i="2" s="1" a="1"/>
  <c r="N7355" i="2" s="1"/>
  <c r="M7356" i="2"/>
  <c r="N7356" i="2" s="1" a="1"/>
  <c r="N7356" i="2" s="1"/>
  <c r="M7357" i="2"/>
  <c r="N7357" i="2" s="1" a="1"/>
  <c r="N7357" i="2" s="1"/>
  <c r="M7358" i="2"/>
  <c r="N7358" i="2" s="1" a="1"/>
  <c r="N7358" i="2" s="1"/>
  <c r="M7359" i="2"/>
  <c r="N7359" i="2" s="1" a="1"/>
  <c r="N7359" i="2" s="1"/>
  <c r="M7360" i="2"/>
  <c r="N7360" i="2" s="1" a="1"/>
  <c r="N7360" i="2" s="1"/>
  <c r="M7361" i="2"/>
  <c r="N7361" i="2" s="1" a="1"/>
  <c r="N7361" i="2" s="1"/>
  <c r="M7362" i="2"/>
  <c r="N7362" i="2" s="1" a="1"/>
  <c r="N7362" i="2" s="1"/>
  <c r="M7363" i="2"/>
  <c r="N7363" i="2" s="1" a="1"/>
  <c r="N7363" i="2" s="1"/>
  <c r="M7364" i="2"/>
  <c r="N7364" i="2" s="1" a="1"/>
  <c r="N7364" i="2" s="1"/>
  <c r="M7365" i="2"/>
  <c r="N7365" i="2" s="1" a="1"/>
  <c r="N7365" i="2" s="1"/>
  <c r="M7366" i="2"/>
  <c r="N7366" i="2" s="1" a="1"/>
  <c r="N7366" i="2" s="1"/>
  <c r="M7367" i="2"/>
  <c r="N7367" i="2" s="1" a="1"/>
  <c r="N7367" i="2" s="1"/>
  <c r="M7368" i="2"/>
  <c r="N7368" i="2" s="1" a="1"/>
  <c r="N7368" i="2" s="1"/>
  <c r="M7369" i="2"/>
  <c r="N7369" i="2" s="1" a="1"/>
  <c r="N7369" i="2" s="1"/>
  <c r="M7370" i="2"/>
  <c r="N7370" i="2" s="1" a="1"/>
  <c r="N7370" i="2" s="1"/>
  <c r="M7371" i="2"/>
  <c r="N7371" i="2" s="1" a="1"/>
  <c r="N7371" i="2" s="1"/>
  <c r="M7372" i="2"/>
  <c r="N7372" i="2" s="1" a="1"/>
  <c r="N7372" i="2" s="1"/>
  <c r="M7373" i="2"/>
  <c r="N7373" i="2" s="1" a="1"/>
  <c r="N7373" i="2" s="1"/>
  <c r="M7374" i="2"/>
  <c r="N7374" i="2" s="1" a="1"/>
  <c r="N7374" i="2" s="1"/>
  <c r="M7375" i="2"/>
  <c r="N7375" i="2" s="1" a="1"/>
  <c r="N7375" i="2" s="1"/>
  <c r="M7376" i="2"/>
  <c r="N7376" i="2" s="1" a="1"/>
  <c r="N7376" i="2" s="1"/>
  <c r="M7377" i="2"/>
  <c r="N7377" i="2" s="1" a="1"/>
  <c r="N7377" i="2" s="1"/>
  <c r="M7378" i="2"/>
  <c r="N7378" i="2" s="1" a="1"/>
  <c r="N7378" i="2" s="1"/>
  <c r="M7379" i="2"/>
  <c r="N7379" i="2" s="1" a="1"/>
  <c r="N7379" i="2" s="1"/>
  <c r="M7380" i="2"/>
  <c r="N7380" i="2" s="1" a="1"/>
  <c r="N7380" i="2" s="1"/>
  <c r="M7381" i="2"/>
  <c r="N7381" i="2" s="1" a="1"/>
  <c r="N7381" i="2" s="1"/>
  <c r="M7382" i="2"/>
  <c r="N7382" i="2" s="1" a="1"/>
  <c r="N7382" i="2" s="1"/>
  <c r="M7383" i="2"/>
  <c r="N7383" i="2" s="1" a="1"/>
  <c r="N7383" i="2" s="1"/>
  <c r="M7384" i="2"/>
  <c r="N7384" i="2" s="1" a="1"/>
  <c r="N7384" i="2" s="1"/>
  <c r="M7385" i="2"/>
  <c r="N7385" i="2" s="1" a="1"/>
  <c r="N7385" i="2" s="1"/>
  <c r="M7386" i="2"/>
  <c r="N7386" i="2" s="1" a="1"/>
  <c r="N7386" i="2" s="1"/>
  <c r="M7387" i="2"/>
  <c r="N7387" i="2" s="1" a="1"/>
  <c r="N7387" i="2" s="1"/>
  <c r="M7388" i="2"/>
  <c r="N7388" i="2" s="1" a="1"/>
  <c r="N7388" i="2" s="1"/>
  <c r="M7389" i="2"/>
  <c r="N7389" i="2" s="1" a="1"/>
  <c r="N7389" i="2" s="1"/>
  <c r="M7390" i="2"/>
  <c r="N7390" i="2" s="1" a="1"/>
  <c r="N7390" i="2" s="1"/>
  <c r="M7391" i="2"/>
  <c r="N7391" i="2" s="1" a="1"/>
  <c r="N7391" i="2" s="1"/>
  <c r="M7392" i="2"/>
  <c r="N7392" i="2" s="1" a="1"/>
  <c r="N7392" i="2" s="1"/>
  <c r="M7393" i="2"/>
  <c r="N7393" i="2" s="1" a="1"/>
  <c r="N7393" i="2" s="1"/>
  <c r="M7394" i="2"/>
  <c r="N7394" i="2" s="1" a="1"/>
  <c r="N7394" i="2" s="1"/>
  <c r="M7395" i="2"/>
  <c r="N7395" i="2" s="1" a="1"/>
  <c r="N7395" i="2" s="1"/>
  <c r="M7396" i="2"/>
  <c r="N7396" i="2" s="1" a="1"/>
  <c r="N7396" i="2" s="1"/>
  <c r="M7397" i="2"/>
  <c r="N7397" i="2" s="1" a="1"/>
  <c r="N7397" i="2" s="1"/>
  <c r="M7398" i="2"/>
  <c r="N7398" i="2" s="1" a="1"/>
  <c r="N7398" i="2" s="1"/>
  <c r="M7399" i="2"/>
  <c r="N7399" i="2" s="1" a="1"/>
  <c r="N7399" i="2" s="1"/>
  <c r="M7400" i="2"/>
  <c r="N7400" i="2" s="1" a="1"/>
  <c r="N7400" i="2" s="1"/>
  <c r="M7401" i="2"/>
  <c r="N7401" i="2" s="1" a="1"/>
  <c r="N7401" i="2" s="1"/>
  <c r="M7402" i="2"/>
  <c r="N7402" i="2" s="1" a="1"/>
  <c r="N7402" i="2" s="1"/>
  <c r="M7403" i="2"/>
  <c r="N7403" i="2" s="1" a="1"/>
  <c r="N7403" i="2" s="1"/>
  <c r="M7404" i="2"/>
  <c r="N7404" i="2" s="1" a="1"/>
  <c r="N7404" i="2" s="1"/>
  <c r="M7405" i="2"/>
  <c r="N7405" i="2" s="1" a="1"/>
  <c r="N7405" i="2" s="1"/>
  <c r="M7406" i="2"/>
  <c r="N7406" i="2" s="1" a="1"/>
  <c r="N7406" i="2" s="1"/>
  <c r="M7407" i="2"/>
  <c r="N7407" i="2" s="1" a="1"/>
  <c r="N7407" i="2" s="1"/>
  <c r="M7408" i="2"/>
  <c r="N7408" i="2" s="1" a="1"/>
  <c r="N7408" i="2" s="1"/>
  <c r="M7409" i="2"/>
  <c r="N7409" i="2" s="1" a="1"/>
  <c r="N7409" i="2" s="1"/>
  <c r="M7410" i="2"/>
  <c r="N7410" i="2" s="1" a="1"/>
  <c r="N7410" i="2" s="1"/>
  <c r="M7411" i="2"/>
  <c r="N7411" i="2" s="1" a="1"/>
  <c r="N7411" i="2" s="1"/>
  <c r="M7412" i="2"/>
  <c r="N7412" i="2" s="1" a="1"/>
  <c r="N7412" i="2" s="1"/>
  <c r="M7413" i="2"/>
  <c r="N7413" i="2" s="1" a="1"/>
  <c r="N7413" i="2" s="1"/>
  <c r="M7414" i="2"/>
  <c r="N7414" i="2" s="1" a="1"/>
  <c r="N7414" i="2" s="1"/>
  <c r="M7415" i="2"/>
  <c r="N7415" i="2" s="1" a="1"/>
  <c r="N7415" i="2" s="1"/>
  <c r="M7416" i="2"/>
  <c r="N7416" i="2" s="1" a="1"/>
  <c r="N7416" i="2" s="1"/>
  <c r="M7417" i="2"/>
  <c r="N7417" i="2" s="1" a="1"/>
  <c r="N7417" i="2" s="1"/>
  <c r="M7418" i="2"/>
  <c r="N7418" i="2" s="1" a="1"/>
  <c r="N7418" i="2" s="1"/>
  <c r="M7419" i="2"/>
  <c r="N7419" i="2" s="1" a="1"/>
  <c r="N7419" i="2" s="1"/>
  <c r="M7420" i="2"/>
  <c r="N7420" i="2" s="1" a="1"/>
  <c r="N7420" i="2" s="1"/>
  <c r="M7421" i="2"/>
  <c r="N7421" i="2" s="1" a="1"/>
  <c r="N7421" i="2" s="1"/>
  <c r="M7422" i="2"/>
  <c r="N7422" i="2" s="1" a="1"/>
  <c r="N7422" i="2" s="1"/>
  <c r="M7423" i="2"/>
  <c r="N7423" i="2" s="1" a="1"/>
  <c r="N7423" i="2" s="1"/>
  <c r="M7424" i="2"/>
  <c r="N7424" i="2" s="1" a="1"/>
  <c r="N7424" i="2" s="1"/>
  <c r="M7425" i="2"/>
  <c r="N7425" i="2" s="1" a="1"/>
  <c r="N7425" i="2" s="1"/>
  <c r="M7426" i="2"/>
  <c r="N7426" i="2" s="1" a="1"/>
  <c r="N7426" i="2" s="1"/>
  <c r="M7427" i="2"/>
  <c r="N7427" i="2" s="1" a="1"/>
  <c r="N7427" i="2" s="1"/>
  <c r="M7428" i="2"/>
  <c r="N7428" i="2" s="1" a="1"/>
  <c r="N7428" i="2" s="1"/>
  <c r="M7429" i="2"/>
  <c r="N7429" i="2" s="1" a="1"/>
  <c r="N7429" i="2" s="1"/>
  <c r="M7430" i="2"/>
  <c r="N7430" i="2" s="1" a="1"/>
  <c r="N7430" i="2" s="1"/>
  <c r="M7431" i="2"/>
  <c r="N7431" i="2" s="1" a="1"/>
  <c r="N7431" i="2" s="1"/>
  <c r="M7432" i="2"/>
  <c r="N7432" i="2" s="1" a="1"/>
  <c r="N7432" i="2" s="1"/>
  <c r="M7433" i="2"/>
  <c r="N7433" i="2" s="1" a="1"/>
  <c r="N7433" i="2" s="1"/>
  <c r="M7434" i="2"/>
  <c r="N7434" i="2" s="1" a="1"/>
  <c r="N7434" i="2" s="1"/>
  <c r="M7435" i="2"/>
  <c r="N7435" i="2" s="1" a="1"/>
  <c r="N7435" i="2" s="1"/>
  <c r="M7436" i="2"/>
  <c r="N7436" i="2" s="1" a="1"/>
  <c r="N7436" i="2" s="1"/>
  <c r="M7437" i="2"/>
  <c r="N7437" i="2" s="1" a="1"/>
  <c r="N7437" i="2" s="1"/>
  <c r="M7438" i="2"/>
  <c r="N7438" i="2" s="1" a="1"/>
  <c r="N7438" i="2" s="1"/>
  <c r="M7439" i="2"/>
  <c r="N7439" i="2" s="1" a="1"/>
  <c r="N7439" i="2" s="1"/>
  <c r="M7440" i="2"/>
  <c r="N7440" i="2" s="1" a="1"/>
  <c r="N7440" i="2" s="1"/>
  <c r="M7441" i="2"/>
  <c r="N7441" i="2" s="1" a="1"/>
  <c r="N7441" i="2" s="1"/>
  <c r="M7442" i="2"/>
  <c r="N7442" i="2" s="1" a="1"/>
  <c r="N7442" i="2" s="1"/>
  <c r="M7443" i="2"/>
  <c r="N7443" i="2" s="1" a="1"/>
  <c r="N7443" i="2" s="1"/>
  <c r="M7444" i="2"/>
  <c r="N7444" i="2" s="1" a="1"/>
  <c r="N7444" i="2" s="1"/>
  <c r="M7445" i="2"/>
  <c r="N7445" i="2" s="1" a="1"/>
  <c r="N7445" i="2" s="1"/>
  <c r="M7446" i="2"/>
  <c r="N7446" i="2" s="1" a="1"/>
  <c r="N7446" i="2" s="1"/>
  <c r="M7447" i="2"/>
  <c r="N7447" i="2" s="1" a="1"/>
  <c r="N7447" i="2" s="1"/>
  <c r="M7448" i="2"/>
  <c r="N7448" i="2" s="1" a="1"/>
  <c r="N7448" i="2" s="1"/>
  <c r="M7449" i="2"/>
  <c r="N7449" i="2" s="1" a="1"/>
  <c r="N7449" i="2" s="1"/>
  <c r="M7450" i="2"/>
  <c r="N7450" i="2" s="1" a="1"/>
  <c r="N7450" i="2" s="1"/>
  <c r="M7451" i="2"/>
  <c r="N7451" i="2" s="1" a="1"/>
  <c r="N7451" i="2" s="1"/>
  <c r="M7452" i="2"/>
  <c r="N7452" i="2" s="1" a="1"/>
  <c r="N7452" i="2" s="1"/>
  <c r="M7453" i="2"/>
  <c r="N7453" i="2" s="1" a="1"/>
  <c r="N7453" i="2" s="1"/>
  <c r="M7454" i="2"/>
  <c r="N7454" i="2" s="1" a="1"/>
  <c r="N7454" i="2" s="1"/>
  <c r="M7455" i="2"/>
  <c r="N7455" i="2" s="1" a="1"/>
  <c r="N7455" i="2" s="1"/>
  <c r="M7456" i="2"/>
  <c r="N7456" i="2" s="1" a="1"/>
  <c r="N7456" i="2" s="1"/>
  <c r="M7457" i="2"/>
  <c r="N7457" i="2" s="1" a="1"/>
  <c r="N7457" i="2" s="1"/>
  <c r="M7458" i="2"/>
  <c r="N7458" i="2" s="1" a="1"/>
  <c r="N7458" i="2" s="1"/>
  <c r="M7459" i="2"/>
  <c r="N7459" i="2" s="1" a="1"/>
  <c r="N7459" i="2" s="1"/>
  <c r="M7460" i="2"/>
  <c r="N7460" i="2" s="1" a="1"/>
  <c r="N7460" i="2" s="1"/>
  <c r="M7461" i="2"/>
  <c r="N7461" i="2" s="1" a="1"/>
  <c r="N7461" i="2" s="1"/>
  <c r="M7462" i="2"/>
  <c r="N7462" i="2" s="1" a="1"/>
  <c r="N7462" i="2" s="1"/>
  <c r="M7463" i="2"/>
  <c r="N7463" i="2" s="1" a="1"/>
  <c r="N7463" i="2" s="1"/>
  <c r="M7464" i="2"/>
  <c r="N7464" i="2" s="1" a="1"/>
  <c r="N7464" i="2" s="1"/>
  <c r="M7465" i="2"/>
  <c r="N7465" i="2" s="1" a="1"/>
  <c r="N7465" i="2" s="1"/>
  <c r="M7466" i="2"/>
  <c r="N7466" i="2" s="1" a="1"/>
  <c r="N7466" i="2" s="1"/>
  <c r="M7467" i="2"/>
  <c r="N7467" i="2" s="1" a="1"/>
  <c r="N7467" i="2" s="1"/>
  <c r="M7468" i="2"/>
  <c r="N7468" i="2" s="1" a="1"/>
  <c r="N7468" i="2" s="1"/>
  <c r="M7469" i="2"/>
  <c r="N7469" i="2" s="1" a="1"/>
  <c r="N7469" i="2" s="1"/>
  <c r="M7470" i="2"/>
  <c r="N7470" i="2" s="1" a="1"/>
  <c r="N7470" i="2" s="1"/>
  <c r="M7471" i="2"/>
  <c r="N7471" i="2" s="1" a="1"/>
  <c r="N7471" i="2" s="1"/>
  <c r="M7472" i="2"/>
  <c r="N7472" i="2" s="1" a="1"/>
  <c r="N7472" i="2" s="1"/>
  <c r="M7473" i="2"/>
  <c r="N7473" i="2" s="1" a="1"/>
  <c r="N7473" i="2" s="1"/>
  <c r="M7474" i="2"/>
  <c r="N7474" i="2" s="1" a="1"/>
  <c r="N7474" i="2" s="1"/>
  <c r="M7475" i="2"/>
  <c r="N7475" i="2" s="1" a="1"/>
  <c r="N7475" i="2" s="1"/>
  <c r="M7476" i="2"/>
  <c r="N7476" i="2" s="1" a="1"/>
  <c r="N7476" i="2" s="1"/>
  <c r="M7477" i="2"/>
  <c r="N7477" i="2" s="1" a="1"/>
  <c r="N7477" i="2" s="1"/>
  <c r="M7478" i="2"/>
  <c r="N7478" i="2" s="1" a="1"/>
  <c r="N7478" i="2" s="1"/>
  <c r="M7479" i="2"/>
  <c r="N7479" i="2" s="1" a="1"/>
  <c r="N7479" i="2" s="1"/>
  <c r="M7480" i="2"/>
  <c r="N7480" i="2" s="1" a="1"/>
  <c r="N7480" i="2" s="1"/>
  <c r="M7481" i="2"/>
  <c r="N7481" i="2" s="1" a="1"/>
  <c r="N7481" i="2" s="1"/>
  <c r="M7482" i="2"/>
  <c r="N7482" i="2" s="1" a="1"/>
  <c r="N7482" i="2" s="1"/>
  <c r="M7483" i="2"/>
  <c r="N7483" i="2" s="1" a="1"/>
  <c r="N7483" i="2" s="1"/>
  <c r="M7484" i="2"/>
  <c r="N7484" i="2" s="1" a="1"/>
  <c r="N7484" i="2" s="1"/>
  <c r="M7485" i="2"/>
  <c r="N7485" i="2" s="1" a="1"/>
  <c r="N7485" i="2" s="1"/>
  <c r="M7486" i="2"/>
  <c r="N7486" i="2" s="1" a="1"/>
  <c r="N7486" i="2" s="1"/>
  <c r="M7487" i="2"/>
  <c r="N7487" i="2" s="1" a="1"/>
  <c r="N7487" i="2" s="1"/>
  <c r="M7488" i="2"/>
  <c r="N7488" i="2" s="1" a="1"/>
  <c r="N7488" i="2" s="1"/>
  <c r="M7489" i="2"/>
  <c r="N7489" i="2" s="1" a="1"/>
  <c r="N7489" i="2" s="1"/>
  <c r="M7490" i="2"/>
  <c r="N7490" i="2" s="1" a="1"/>
  <c r="N7490" i="2" s="1"/>
  <c r="M7491" i="2"/>
  <c r="N7491" i="2" s="1" a="1"/>
  <c r="N7491" i="2" s="1"/>
  <c r="M7492" i="2"/>
  <c r="N7492" i="2" s="1" a="1"/>
  <c r="N7492" i="2" s="1"/>
  <c r="M7493" i="2"/>
  <c r="N7493" i="2" s="1" a="1"/>
  <c r="N7493" i="2" s="1"/>
  <c r="M7494" i="2"/>
  <c r="N7494" i="2" s="1" a="1"/>
  <c r="N7494" i="2" s="1"/>
  <c r="M7495" i="2"/>
  <c r="N7495" i="2" s="1" a="1"/>
  <c r="N7495" i="2" s="1"/>
  <c r="M7496" i="2"/>
  <c r="N7496" i="2" s="1" a="1"/>
  <c r="N7496" i="2" s="1"/>
  <c r="M7497" i="2"/>
  <c r="N7497" i="2" s="1" a="1"/>
  <c r="N7497" i="2" s="1"/>
  <c r="M7498" i="2"/>
  <c r="N7498" i="2" s="1" a="1"/>
  <c r="N7498" i="2" s="1"/>
  <c r="M7499" i="2"/>
  <c r="N7499" i="2" s="1" a="1"/>
  <c r="N7499" i="2" s="1"/>
  <c r="M7500" i="2"/>
  <c r="N7500" i="2" s="1" a="1"/>
  <c r="N7500" i="2" s="1"/>
  <c r="M7501" i="2"/>
  <c r="N7501" i="2" s="1" a="1"/>
  <c r="N7501" i="2" s="1"/>
  <c r="M7502" i="2"/>
  <c r="N7502" i="2" s="1" a="1"/>
  <c r="N7502" i="2" s="1"/>
  <c r="M7503" i="2"/>
  <c r="N7503" i="2" s="1" a="1"/>
  <c r="N7503" i="2" s="1"/>
  <c r="M7504" i="2"/>
  <c r="N7504" i="2" s="1" a="1"/>
  <c r="N7504" i="2" s="1"/>
  <c r="M7505" i="2"/>
  <c r="N7505" i="2" s="1" a="1"/>
  <c r="N7505" i="2" s="1"/>
  <c r="M7506" i="2"/>
  <c r="N7506" i="2" s="1" a="1"/>
  <c r="N7506" i="2" s="1"/>
  <c r="M7507" i="2"/>
  <c r="N7507" i="2" s="1" a="1"/>
  <c r="N7507" i="2" s="1"/>
  <c r="M7508" i="2"/>
  <c r="N7508" i="2" s="1" a="1"/>
  <c r="N7508" i="2" s="1"/>
  <c r="M7509" i="2"/>
  <c r="N7509" i="2" s="1" a="1"/>
  <c r="N7509" i="2" s="1"/>
  <c r="M7510" i="2"/>
  <c r="N7510" i="2" s="1" a="1"/>
  <c r="N7510" i="2" s="1"/>
  <c r="M7511" i="2"/>
  <c r="N7511" i="2" s="1" a="1"/>
  <c r="N7511" i="2" s="1"/>
  <c r="M7512" i="2"/>
  <c r="N7512" i="2" s="1" a="1"/>
  <c r="N7512" i="2" s="1"/>
  <c r="M7513" i="2"/>
  <c r="N7513" i="2" s="1" a="1"/>
  <c r="N7513" i="2" s="1"/>
  <c r="M7514" i="2"/>
  <c r="N7514" i="2" s="1" a="1"/>
  <c r="N7514" i="2" s="1"/>
  <c r="M7515" i="2"/>
  <c r="N7515" i="2" s="1" a="1"/>
  <c r="N7515" i="2" s="1"/>
  <c r="M7516" i="2"/>
  <c r="N7516" i="2" s="1" a="1"/>
  <c r="N7516" i="2" s="1"/>
  <c r="M7517" i="2"/>
  <c r="N7517" i="2" s="1" a="1"/>
  <c r="N7517" i="2" s="1"/>
  <c r="M7518" i="2"/>
  <c r="N7518" i="2" s="1" a="1"/>
  <c r="N7518" i="2" s="1"/>
  <c r="M7519" i="2"/>
  <c r="N7519" i="2" s="1" a="1"/>
  <c r="N7519" i="2" s="1"/>
  <c r="M7520" i="2"/>
  <c r="N7520" i="2" s="1" a="1"/>
  <c r="N7520" i="2" s="1"/>
  <c r="M7521" i="2"/>
  <c r="N7521" i="2" s="1" a="1"/>
  <c r="N7521" i="2" s="1"/>
  <c r="M7522" i="2"/>
  <c r="N7522" i="2" s="1" a="1"/>
  <c r="N7522" i="2" s="1"/>
  <c r="M7523" i="2"/>
  <c r="N7523" i="2" s="1" a="1"/>
  <c r="N7523" i="2" s="1"/>
  <c r="M7524" i="2"/>
  <c r="N7524" i="2" s="1" a="1"/>
  <c r="N7524" i="2" s="1"/>
  <c r="M7525" i="2"/>
  <c r="N7525" i="2" s="1" a="1"/>
  <c r="N7525" i="2" s="1"/>
  <c r="M7526" i="2"/>
  <c r="N7526" i="2" s="1" a="1"/>
  <c r="N7526" i="2" s="1"/>
  <c r="M7527" i="2"/>
  <c r="N7527" i="2" s="1" a="1"/>
  <c r="N7527" i="2" s="1"/>
  <c r="M7528" i="2"/>
  <c r="N7528" i="2" s="1" a="1"/>
  <c r="N7528" i="2" s="1"/>
  <c r="M7529" i="2"/>
  <c r="N7529" i="2" s="1" a="1"/>
  <c r="N7529" i="2" s="1"/>
  <c r="M7530" i="2"/>
  <c r="N7530" i="2" s="1" a="1"/>
  <c r="N7530" i="2" s="1"/>
  <c r="M7531" i="2"/>
  <c r="N7531" i="2" s="1" a="1"/>
  <c r="N7531" i="2" s="1"/>
  <c r="M7532" i="2"/>
  <c r="N7532" i="2" s="1" a="1"/>
  <c r="N7532" i="2" s="1"/>
  <c r="M7533" i="2"/>
  <c r="N7533" i="2" s="1" a="1"/>
  <c r="N7533" i="2" s="1"/>
  <c r="M7534" i="2"/>
  <c r="N7534" i="2" s="1" a="1"/>
  <c r="N7534" i="2" s="1"/>
  <c r="M7535" i="2"/>
  <c r="N7535" i="2" s="1" a="1"/>
  <c r="N7535" i="2" s="1"/>
  <c r="M7536" i="2"/>
  <c r="N7536" i="2" s="1" a="1"/>
  <c r="N7536" i="2" s="1"/>
  <c r="M7537" i="2"/>
  <c r="N7537" i="2" s="1" a="1"/>
  <c r="N7537" i="2" s="1"/>
  <c r="M7538" i="2"/>
  <c r="N7538" i="2" s="1" a="1"/>
  <c r="N7538" i="2" s="1"/>
  <c r="M7539" i="2"/>
  <c r="N7539" i="2" s="1" a="1"/>
  <c r="N7539" i="2" s="1"/>
  <c r="M7540" i="2"/>
  <c r="N7540" i="2" s="1" a="1"/>
  <c r="N7540" i="2" s="1"/>
  <c r="M7541" i="2"/>
  <c r="N7541" i="2" s="1" a="1"/>
  <c r="N7541" i="2" s="1"/>
  <c r="M7542" i="2"/>
  <c r="N7542" i="2" s="1" a="1"/>
  <c r="N7542" i="2" s="1"/>
  <c r="M7543" i="2"/>
  <c r="N7543" i="2" s="1" a="1"/>
  <c r="N7543" i="2" s="1"/>
  <c r="M7544" i="2"/>
  <c r="N7544" i="2" s="1" a="1"/>
  <c r="N7544" i="2" s="1"/>
  <c r="M7545" i="2"/>
  <c r="N7545" i="2" s="1" a="1"/>
  <c r="N7545" i="2" s="1"/>
  <c r="M7546" i="2"/>
  <c r="N7546" i="2" s="1" a="1"/>
  <c r="N7546" i="2" s="1"/>
  <c r="M7547" i="2"/>
  <c r="N7547" i="2" s="1" a="1"/>
  <c r="N7547" i="2" s="1"/>
  <c r="M7548" i="2"/>
  <c r="N7548" i="2" s="1" a="1"/>
  <c r="N7548" i="2" s="1"/>
  <c r="M7549" i="2"/>
  <c r="N7549" i="2" s="1" a="1"/>
  <c r="N7549" i="2" s="1"/>
  <c r="M7550" i="2"/>
  <c r="N7550" i="2" s="1" a="1"/>
  <c r="N7550" i="2" s="1"/>
  <c r="M7551" i="2"/>
  <c r="N7551" i="2" s="1" a="1"/>
  <c r="N7551" i="2" s="1"/>
  <c r="M7552" i="2"/>
  <c r="N7552" i="2" s="1" a="1"/>
  <c r="N7552" i="2" s="1"/>
  <c r="M7553" i="2"/>
  <c r="N7553" i="2" s="1" a="1"/>
  <c r="N7553" i="2" s="1"/>
  <c r="M7554" i="2"/>
  <c r="N7554" i="2" s="1" a="1"/>
  <c r="N7554" i="2" s="1"/>
  <c r="M7555" i="2"/>
  <c r="N7555" i="2" s="1" a="1"/>
  <c r="N7555" i="2" s="1"/>
  <c r="M7556" i="2"/>
  <c r="N7556" i="2" s="1" a="1"/>
  <c r="N7556" i="2" s="1"/>
  <c r="M7557" i="2"/>
  <c r="N7557" i="2" s="1" a="1"/>
  <c r="N7557" i="2" s="1"/>
  <c r="M7558" i="2"/>
  <c r="N7558" i="2" s="1" a="1"/>
  <c r="N7558" i="2" s="1"/>
  <c r="M7559" i="2"/>
  <c r="N7559" i="2" s="1" a="1"/>
  <c r="N7559" i="2" s="1"/>
  <c r="M7560" i="2"/>
  <c r="N7560" i="2" s="1" a="1"/>
  <c r="N7560" i="2" s="1"/>
  <c r="M7561" i="2"/>
  <c r="N7561" i="2" s="1" a="1"/>
  <c r="N7561" i="2" s="1"/>
  <c r="M7562" i="2"/>
  <c r="N7562" i="2" s="1" a="1"/>
  <c r="N7562" i="2" s="1"/>
  <c r="M7563" i="2"/>
  <c r="N7563" i="2" s="1" a="1"/>
  <c r="N7563" i="2" s="1"/>
  <c r="M7564" i="2"/>
  <c r="N7564" i="2" s="1" a="1"/>
  <c r="N7564" i="2" s="1"/>
  <c r="M7565" i="2"/>
  <c r="N7565" i="2" s="1" a="1"/>
  <c r="N7565" i="2" s="1"/>
  <c r="M7566" i="2"/>
  <c r="N7566" i="2" s="1" a="1"/>
  <c r="N7566" i="2" s="1"/>
  <c r="M7567" i="2"/>
  <c r="N7567" i="2" s="1" a="1"/>
  <c r="N7567" i="2" s="1"/>
  <c r="M7568" i="2"/>
  <c r="N7568" i="2" s="1" a="1"/>
  <c r="N7568" i="2" s="1"/>
  <c r="M7569" i="2"/>
  <c r="N7569" i="2" s="1" a="1"/>
  <c r="N7569" i="2" s="1"/>
  <c r="M7570" i="2"/>
  <c r="N7570" i="2" s="1" a="1"/>
  <c r="N7570" i="2" s="1"/>
  <c r="M7571" i="2"/>
  <c r="N7571" i="2" s="1" a="1"/>
  <c r="N7571" i="2" s="1"/>
  <c r="M7572" i="2"/>
  <c r="N7572" i="2" s="1" a="1"/>
  <c r="N7572" i="2" s="1"/>
  <c r="M7573" i="2"/>
  <c r="N7573" i="2" s="1" a="1"/>
  <c r="N7573" i="2" s="1"/>
  <c r="M7574" i="2"/>
  <c r="N7574" i="2" s="1" a="1"/>
  <c r="N7574" i="2" s="1"/>
  <c r="M7575" i="2"/>
  <c r="N7575" i="2" s="1" a="1"/>
  <c r="N7575" i="2" s="1"/>
  <c r="M7576" i="2"/>
  <c r="N7576" i="2" s="1" a="1"/>
  <c r="N7576" i="2" s="1"/>
  <c r="M7577" i="2"/>
  <c r="N7577" i="2" s="1" a="1"/>
  <c r="N7577" i="2" s="1"/>
  <c r="M7578" i="2"/>
  <c r="N7578" i="2" s="1" a="1"/>
  <c r="N7578" i="2" s="1"/>
  <c r="M7579" i="2"/>
  <c r="N7579" i="2" s="1" a="1"/>
  <c r="N7579" i="2" s="1"/>
  <c r="M7580" i="2"/>
  <c r="N7580" i="2" s="1" a="1"/>
  <c r="N7580" i="2" s="1"/>
  <c r="M7581" i="2"/>
  <c r="N7581" i="2" s="1" a="1"/>
  <c r="N7581" i="2" s="1"/>
  <c r="M7582" i="2"/>
  <c r="N7582" i="2" s="1" a="1"/>
  <c r="N7582" i="2" s="1"/>
  <c r="M7583" i="2"/>
  <c r="N7583" i="2" s="1" a="1"/>
  <c r="N7583" i="2" s="1"/>
  <c r="M7584" i="2"/>
  <c r="N7584" i="2" s="1" a="1"/>
  <c r="N7584" i="2" s="1"/>
  <c r="M7585" i="2"/>
  <c r="N7585" i="2" s="1" a="1"/>
  <c r="N7585" i="2" s="1"/>
  <c r="M7586" i="2"/>
  <c r="N7586" i="2" s="1" a="1"/>
  <c r="N7586" i="2" s="1"/>
  <c r="M7587" i="2"/>
  <c r="N7587" i="2" s="1" a="1"/>
  <c r="N7587" i="2" s="1"/>
  <c r="M7588" i="2"/>
  <c r="N7588" i="2" s="1" a="1"/>
  <c r="N7588" i="2" s="1"/>
  <c r="M7589" i="2"/>
  <c r="N7589" i="2" s="1" a="1"/>
  <c r="N7589" i="2" s="1"/>
  <c r="M7590" i="2"/>
  <c r="N7590" i="2" s="1" a="1"/>
  <c r="N7590" i="2" s="1"/>
  <c r="M7591" i="2"/>
  <c r="N7591" i="2" s="1" a="1"/>
  <c r="N7591" i="2" s="1"/>
  <c r="M7592" i="2"/>
  <c r="N7592" i="2" s="1" a="1"/>
  <c r="N7592" i="2" s="1"/>
  <c r="M7593" i="2"/>
  <c r="N7593" i="2" s="1" a="1"/>
  <c r="N7593" i="2" s="1"/>
  <c r="M7594" i="2"/>
  <c r="N7594" i="2" s="1" a="1"/>
  <c r="N7594" i="2" s="1"/>
  <c r="M7595" i="2"/>
  <c r="N7595" i="2" s="1" a="1"/>
  <c r="N7595" i="2" s="1"/>
  <c r="M7596" i="2"/>
  <c r="N7596" i="2" s="1" a="1"/>
  <c r="N7596" i="2" s="1"/>
  <c r="M7597" i="2"/>
  <c r="N7597" i="2" s="1" a="1"/>
  <c r="N7597" i="2" s="1"/>
  <c r="M7598" i="2"/>
  <c r="N7598" i="2" s="1" a="1"/>
  <c r="N7598" i="2" s="1"/>
  <c r="M7599" i="2"/>
  <c r="N7599" i="2" s="1" a="1"/>
  <c r="N7599" i="2" s="1"/>
  <c r="M7600" i="2"/>
  <c r="N7600" i="2" s="1" a="1"/>
  <c r="N7600" i="2" s="1"/>
  <c r="M7601" i="2"/>
  <c r="N7601" i="2" s="1" a="1"/>
  <c r="N7601" i="2" s="1"/>
  <c r="M7602" i="2"/>
  <c r="N7602" i="2" s="1" a="1"/>
  <c r="N7602" i="2" s="1"/>
  <c r="M7603" i="2"/>
  <c r="N7603" i="2" s="1" a="1"/>
  <c r="N7603" i="2" s="1"/>
  <c r="M7604" i="2"/>
  <c r="N7604" i="2" s="1" a="1"/>
  <c r="N7604" i="2" s="1"/>
  <c r="M7605" i="2"/>
  <c r="N7605" i="2" s="1" a="1"/>
  <c r="N7605" i="2" s="1"/>
  <c r="M7606" i="2"/>
  <c r="N7606" i="2" s="1" a="1"/>
  <c r="N7606" i="2" s="1"/>
  <c r="M7607" i="2"/>
  <c r="N7607" i="2" s="1" a="1"/>
  <c r="N7607" i="2" s="1"/>
  <c r="M7608" i="2"/>
  <c r="N7608" i="2" s="1" a="1"/>
  <c r="N7608" i="2" s="1"/>
  <c r="M7609" i="2"/>
  <c r="N7609" i="2" s="1" a="1"/>
  <c r="N7609" i="2" s="1"/>
  <c r="M7610" i="2"/>
  <c r="N7610" i="2" s="1" a="1"/>
  <c r="N7610" i="2" s="1"/>
  <c r="M7611" i="2"/>
  <c r="N7611" i="2" s="1" a="1"/>
  <c r="N7611" i="2" s="1"/>
  <c r="M7612" i="2"/>
  <c r="N7612" i="2" s="1" a="1"/>
  <c r="N7612" i="2" s="1"/>
  <c r="M7613" i="2"/>
  <c r="N7613" i="2" s="1" a="1"/>
  <c r="N7613" i="2" s="1"/>
  <c r="M7614" i="2"/>
  <c r="N7614" i="2" s="1" a="1"/>
  <c r="N7614" i="2" s="1"/>
  <c r="M7615" i="2"/>
  <c r="N7615" i="2" s="1" a="1"/>
  <c r="N7615" i="2" s="1"/>
  <c r="M7616" i="2"/>
  <c r="N7616" i="2" s="1" a="1"/>
  <c r="N7616" i="2" s="1"/>
  <c r="M7617" i="2"/>
  <c r="N7617" i="2" s="1" a="1"/>
  <c r="N7617" i="2" s="1"/>
  <c r="M7618" i="2"/>
  <c r="N7618" i="2" s="1" a="1"/>
  <c r="N7618" i="2" s="1"/>
  <c r="M7619" i="2"/>
  <c r="N7619" i="2" s="1" a="1"/>
  <c r="N7619" i="2" s="1"/>
  <c r="M7620" i="2"/>
  <c r="N7620" i="2" s="1" a="1"/>
  <c r="N7620" i="2" s="1"/>
  <c r="M7621" i="2"/>
  <c r="N7621" i="2" s="1" a="1"/>
  <c r="N7621" i="2" s="1"/>
  <c r="M7622" i="2"/>
  <c r="N7622" i="2" s="1" a="1"/>
  <c r="N7622" i="2" s="1"/>
  <c r="M7623" i="2"/>
  <c r="N7623" i="2" s="1" a="1"/>
  <c r="N7623" i="2" s="1"/>
  <c r="M7624" i="2"/>
  <c r="N7624" i="2" s="1" a="1"/>
  <c r="N7624" i="2" s="1"/>
  <c r="M7625" i="2"/>
  <c r="N7625" i="2" s="1" a="1"/>
  <c r="N7625" i="2" s="1"/>
  <c r="M7626" i="2"/>
  <c r="N7626" i="2" s="1" a="1"/>
  <c r="N7626" i="2" s="1"/>
  <c r="M7627" i="2"/>
  <c r="N7627" i="2" s="1" a="1"/>
  <c r="N7627" i="2" s="1"/>
  <c r="M7628" i="2"/>
  <c r="N7628" i="2" s="1" a="1"/>
  <c r="N7628" i="2" s="1"/>
  <c r="M7629" i="2"/>
  <c r="N7629" i="2" s="1" a="1"/>
  <c r="N7629" i="2" s="1"/>
  <c r="M7630" i="2"/>
  <c r="N7630" i="2" s="1" a="1"/>
  <c r="N7630" i="2" s="1"/>
  <c r="M7631" i="2"/>
  <c r="N7631" i="2" s="1" a="1"/>
  <c r="N7631" i="2" s="1"/>
  <c r="M7632" i="2"/>
  <c r="N7632" i="2" s="1" a="1"/>
  <c r="N7632" i="2" s="1"/>
  <c r="M7633" i="2"/>
  <c r="N7633" i="2" s="1" a="1"/>
  <c r="N7633" i="2" s="1"/>
  <c r="M7634" i="2"/>
  <c r="N7634" i="2" s="1" a="1"/>
  <c r="N7634" i="2" s="1"/>
  <c r="M7635" i="2"/>
  <c r="N7635" i="2" s="1" a="1"/>
  <c r="N7635" i="2" s="1"/>
  <c r="M7636" i="2"/>
  <c r="N7636" i="2" s="1" a="1"/>
  <c r="N7636" i="2" s="1"/>
  <c r="M7637" i="2"/>
  <c r="N7637" i="2" s="1" a="1"/>
  <c r="N7637" i="2" s="1"/>
  <c r="M7638" i="2"/>
  <c r="N7638" i="2" s="1" a="1"/>
  <c r="N7638" i="2" s="1"/>
  <c r="M7639" i="2"/>
  <c r="N7639" i="2" s="1" a="1"/>
  <c r="N7639" i="2" s="1"/>
  <c r="M7640" i="2"/>
  <c r="N7640" i="2" s="1" a="1"/>
  <c r="N7640" i="2" s="1"/>
  <c r="M7641" i="2"/>
  <c r="N7641" i="2" s="1" a="1"/>
  <c r="N7641" i="2" s="1"/>
  <c r="M7642" i="2"/>
  <c r="N7642" i="2" s="1" a="1"/>
  <c r="N7642" i="2" s="1"/>
  <c r="M7643" i="2"/>
  <c r="N7643" i="2" s="1" a="1"/>
  <c r="N7643" i="2" s="1"/>
  <c r="M7644" i="2"/>
  <c r="N7644" i="2" s="1" a="1"/>
  <c r="N7644" i="2" s="1"/>
  <c r="M7645" i="2"/>
  <c r="N7645" i="2" s="1" a="1"/>
  <c r="N7645" i="2" s="1"/>
  <c r="M7646" i="2"/>
  <c r="N7646" i="2" s="1" a="1"/>
  <c r="N7646" i="2" s="1"/>
  <c r="M7647" i="2"/>
  <c r="N7647" i="2" s="1" a="1"/>
  <c r="N7647" i="2" s="1"/>
  <c r="M7648" i="2"/>
  <c r="N7648" i="2" s="1" a="1"/>
  <c r="N7648" i="2" s="1"/>
  <c r="M7649" i="2"/>
  <c r="N7649" i="2" s="1" a="1"/>
  <c r="N7649" i="2" s="1"/>
  <c r="M7650" i="2"/>
  <c r="N7650" i="2" s="1" a="1"/>
  <c r="N7650" i="2" s="1"/>
  <c r="M7651" i="2"/>
  <c r="N7651" i="2" s="1" a="1"/>
  <c r="N7651" i="2" s="1"/>
  <c r="M7652" i="2"/>
  <c r="N7652" i="2" s="1" a="1"/>
  <c r="N7652" i="2" s="1"/>
  <c r="M7653" i="2"/>
  <c r="N7653" i="2" s="1" a="1"/>
  <c r="N7653" i="2" s="1"/>
  <c r="M7654" i="2"/>
  <c r="N7654" i="2" s="1" a="1"/>
  <c r="N7654" i="2" s="1"/>
  <c r="M7655" i="2"/>
  <c r="N7655" i="2" s="1" a="1"/>
  <c r="N7655" i="2" s="1"/>
  <c r="M7656" i="2"/>
  <c r="N7656" i="2" s="1" a="1"/>
  <c r="N7656" i="2" s="1"/>
  <c r="M7657" i="2"/>
  <c r="N7657" i="2" s="1" a="1"/>
  <c r="N7657" i="2" s="1"/>
  <c r="M7658" i="2"/>
  <c r="N7658" i="2" s="1" a="1"/>
  <c r="N7658" i="2" s="1"/>
  <c r="M7659" i="2"/>
  <c r="N7659" i="2" s="1" a="1"/>
  <c r="N7659" i="2" s="1"/>
  <c r="M7660" i="2"/>
  <c r="N7660" i="2" s="1" a="1"/>
  <c r="N7660" i="2" s="1"/>
  <c r="M7661" i="2"/>
  <c r="N7661" i="2" s="1" a="1"/>
  <c r="N7661" i="2" s="1"/>
  <c r="M7662" i="2"/>
  <c r="N7662" i="2" s="1" a="1"/>
  <c r="N7662" i="2" s="1"/>
  <c r="M7663" i="2"/>
  <c r="N7663" i="2" s="1" a="1"/>
  <c r="N7663" i="2" s="1"/>
  <c r="M7664" i="2"/>
  <c r="N7664" i="2" s="1" a="1"/>
  <c r="N7664" i="2" s="1"/>
  <c r="M7665" i="2"/>
  <c r="N7665" i="2" s="1" a="1"/>
  <c r="N7665" i="2" s="1"/>
  <c r="M7666" i="2"/>
  <c r="N7666" i="2" s="1" a="1"/>
  <c r="N7666" i="2" s="1"/>
  <c r="M7667" i="2"/>
  <c r="N7667" i="2" s="1" a="1"/>
  <c r="N7667" i="2" s="1"/>
  <c r="M7668" i="2"/>
  <c r="N7668" i="2" s="1" a="1"/>
  <c r="N7668" i="2" s="1"/>
  <c r="M7669" i="2"/>
  <c r="N7669" i="2" s="1" a="1"/>
  <c r="N7669" i="2" s="1"/>
  <c r="M7670" i="2"/>
  <c r="N7670" i="2" s="1" a="1"/>
  <c r="N7670" i="2" s="1"/>
  <c r="M7671" i="2"/>
  <c r="N7671" i="2" s="1" a="1"/>
  <c r="N7671" i="2" s="1"/>
  <c r="M7672" i="2"/>
  <c r="N7672" i="2" s="1" a="1"/>
  <c r="N7672" i="2" s="1"/>
  <c r="M7673" i="2"/>
  <c r="N7673" i="2" s="1" a="1"/>
  <c r="N7673" i="2" s="1"/>
  <c r="M7674" i="2"/>
  <c r="N7674" i="2" s="1" a="1"/>
  <c r="N7674" i="2" s="1"/>
  <c r="M7675" i="2"/>
  <c r="N7675" i="2" s="1" a="1"/>
  <c r="N7675" i="2" s="1"/>
  <c r="M7676" i="2"/>
  <c r="N7676" i="2" s="1" a="1"/>
  <c r="N7676" i="2" s="1"/>
  <c r="M7677" i="2"/>
  <c r="N7677" i="2" s="1" a="1"/>
  <c r="N7677" i="2" s="1"/>
  <c r="M7678" i="2"/>
  <c r="N7678" i="2" s="1" a="1"/>
  <c r="N7678" i="2" s="1"/>
  <c r="M7679" i="2"/>
  <c r="N7679" i="2" s="1" a="1"/>
  <c r="N7679" i="2" s="1"/>
  <c r="M7680" i="2"/>
  <c r="N7680" i="2" s="1" a="1"/>
  <c r="N7680" i="2" s="1"/>
  <c r="M7681" i="2"/>
  <c r="N7681" i="2" s="1" a="1"/>
  <c r="N7681" i="2" s="1"/>
  <c r="M7682" i="2"/>
  <c r="N7682" i="2" s="1" a="1"/>
  <c r="N7682" i="2" s="1"/>
  <c r="M7683" i="2"/>
  <c r="N7683" i="2" s="1" a="1"/>
  <c r="N7683" i="2" s="1"/>
  <c r="M7684" i="2"/>
  <c r="N7684" i="2" s="1" a="1"/>
  <c r="N7684" i="2" s="1"/>
  <c r="M7685" i="2"/>
  <c r="N7685" i="2" s="1" a="1"/>
  <c r="N7685" i="2" s="1"/>
  <c r="M7686" i="2"/>
  <c r="N7686" i="2" s="1" a="1"/>
  <c r="N7686" i="2" s="1"/>
  <c r="M7687" i="2"/>
  <c r="N7687" i="2" s="1" a="1"/>
  <c r="N7687" i="2" s="1"/>
  <c r="M7688" i="2"/>
  <c r="N7688" i="2" s="1" a="1"/>
  <c r="N7688" i="2" s="1"/>
  <c r="M7689" i="2"/>
  <c r="N7689" i="2" s="1" a="1"/>
  <c r="N7689" i="2" s="1"/>
  <c r="M7690" i="2"/>
  <c r="N7690" i="2" s="1" a="1"/>
  <c r="N7690" i="2" s="1"/>
  <c r="M7691" i="2"/>
  <c r="N7691" i="2" s="1" a="1"/>
  <c r="N7691" i="2" s="1"/>
  <c r="M7692" i="2"/>
  <c r="N7692" i="2" s="1" a="1"/>
  <c r="N7692" i="2" s="1"/>
  <c r="M7693" i="2"/>
  <c r="N7693" i="2" s="1" a="1"/>
  <c r="N7693" i="2" s="1"/>
  <c r="M7694" i="2"/>
  <c r="N7694" i="2" s="1" a="1"/>
  <c r="N7694" i="2" s="1"/>
  <c r="M7695" i="2"/>
  <c r="N7695" i="2" s="1" a="1"/>
  <c r="N7695" i="2" s="1"/>
  <c r="M7696" i="2"/>
  <c r="N7696" i="2" s="1" a="1"/>
  <c r="N7696" i="2" s="1"/>
  <c r="M7697" i="2"/>
  <c r="N7697" i="2" s="1" a="1"/>
  <c r="N7697" i="2" s="1"/>
  <c r="M7698" i="2"/>
  <c r="N7698" i="2" s="1" a="1"/>
  <c r="N7698" i="2" s="1"/>
  <c r="M7699" i="2"/>
  <c r="N7699" i="2" s="1" a="1"/>
  <c r="N7699" i="2" s="1"/>
  <c r="M7700" i="2"/>
  <c r="N7700" i="2" s="1" a="1"/>
  <c r="N7700" i="2" s="1"/>
  <c r="M7701" i="2"/>
  <c r="N7701" i="2" s="1" a="1"/>
  <c r="N7701" i="2" s="1"/>
  <c r="M7702" i="2"/>
  <c r="N7702" i="2" s="1" a="1"/>
  <c r="N7702" i="2" s="1"/>
  <c r="M7703" i="2"/>
  <c r="N7703" i="2" s="1" a="1"/>
  <c r="N7703" i="2" s="1"/>
  <c r="M7704" i="2"/>
  <c r="N7704" i="2" s="1" a="1"/>
  <c r="N7704" i="2" s="1"/>
  <c r="M7705" i="2"/>
  <c r="N7705" i="2" s="1" a="1"/>
  <c r="N7705" i="2" s="1"/>
  <c r="M7706" i="2"/>
  <c r="N7706" i="2" s="1" a="1"/>
  <c r="N7706" i="2" s="1"/>
  <c r="M7707" i="2"/>
  <c r="N7707" i="2" s="1" a="1"/>
  <c r="N7707" i="2" s="1"/>
  <c r="M7708" i="2"/>
  <c r="N7708" i="2" s="1" a="1"/>
  <c r="N7708" i="2" s="1"/>
  <c r="M7709" i="2"/>
  <c r="N7709" i="2" s="1" a="1"/>
  <c r="N7709" i="2" s="1"/>
  <c r="M7710" i="2"/>
  <c r="N7710" i="2" s="1" a="1"/>
  <c r="N7710" i="2" s="1"/>
  <c r="M7711" i="2"/>
  <c r="N7711" i="2" s="1" a="1"/>
  <c r="N7711" i="2" s="1"/>
  <c r="M7712" i="2"/>
  <c r="N7712" i="2" s="1" a="1"/>
  <c r="N7712" i="2" s="1"/>
  <c r="M7713" i="2"/>
  <c r="N7713" i="2" s="1" a="1"/>
  <c r="N7713" i="2" s="1"/>
  <c r="M7714" i="2"/>
  <c r="N7714" i="2" s="1" a="1"/>
  <c r="N7714" i="2" s="1"/>
  <c r="M7715" i="2"/>
  <c r="N7715" i="2" s="1" a="1"/>
  <c r="N7715" i="2" s="1"/>
  <c r="M7716" i="2"/>
  <c r="N7716" i="2" s="1" a="1"/>
  <c r="N7716" i="2" s="1"/>
  <c r="M7717" i="2"/>
  <c r="N7717" i="2" s="1" a="1"/>
  <c r="N7717" i="2" s="1"/>
  <c r="M7718" i="2"/>
  <c r="N7718" i="2" s="1" a="1"/>
  <c r="N7718" i="2" s="1"/>
  <c r="M7719" i="2"/>
  <c r="N7719" i="2" s="1" a="1"/>
  <c r="N7719" i="2" s="1"/>
  <c r="M7720" i="2"/>
  <c r="N7720" i="2" s="1" a="1"/>
  <c r="N7720" i="2" s="1"/>
  <c r="M7721" i="2"/>
  <c r="N7721" i="2" s="1" a="1"/>
  <c r="N7721" i="2" s="1"/>
  <c r="M7722" i="2"/>
  <c r="N7722" i="2" s="1" a="1"/>
  <c r="N7722" i="2" s="1"/>
  <c r="M7723" i="2"/>
  <c r="N7723" i="2" s="1" a="1"/>
  <c r="N7723" i="2" s="1"/>
  <c r="M7724" i="2"/>
  <c r="N7724" i="2" s="1" a="1"/>
  <c r="N7724" i="2" s="1"/>
  <c r="M7725" i="2"/>
  <c r="N7725" i="2" s="1" a="1"/>
  <c r="N7725" i="2" s="1"/>
  <c r="M7726" i="2"/>
  <c r="N7726" i="2" s="1" a="1"/>
  <c r="N7726" i="2" s="1"/>
  <c r="M7727" i="2"/>
  <c r="N7727" i="2" s="1" a="1"/>
  <c r="N7727" i="2" s="1"/>
  <c r="M7728" i="2"/>
  <c r="N7728" i="2" s="1" a="1"/>
  <c r="N7728" i="2" s="1"/>
  <c r="M7729" i="2"/>
  <c r="N7729" i="2" s="1" a="1"/>
  <c r="N7729" i="2" s="1"/>
  <c r="M7730" i="2"/>
  <c r="N7730" i="2" s="1" a="1"/>
  <c r="N7730" i="2" s="1"/>
  <c r="M7731" i="2"/>
  <c r="N7731" i="2" s="1" a="1"/>
  <c r="N7731" i="2" s="1"/>
  <c r="M7732" i="2"/>
  <c r="N7732" i="2" s="1" a="1"/>
  <c r="N7732" i="2" s="1"/>
  <c r="M7733" i="2"/>
  <c r="N7733" i="2" s="1" a="1"/>
  <c r="N7733" i="2" s="1"/>
  <c r="M7734" i="2"/>
  <c r="N7734" i="2" s="1" a="1"/>
  <c r="N7734" i="2" s="1"/>
  <c r="M7735" i="2"/>
  <c r="N7735" i="2" s="1" a="1"/>
  <c r="N7735" i="2" s="1"/>
  <c r="M7736" i="2"/>
  <c r="N7736" i="2" s="1" a="1"/>
  <c r="N7736" i="2" s="1"/>
  <c r="M7737" i="2"/>
  <c r="N7737" i="2" s="1" a="1"/>
  <c r="N7737" i="2" s="1"/>
  <c r="M7738" i="2"/>
  <c r="N7738" i="2" s="1" a="1"/>
  <c r="N7738" i="2" s="1"/>
  <c r="M7739" i="2"/>
  <c r="N7739" i="2" s="1" a="1"/>
  <c r="N7739" i="2" s="1"/>
  <c r="M7740" i="2"/>
  <c r="N7740" i="2" s="1" a="1"/>
  <c r="N7740" i="2" s="1"/>
  <c r="M7741" i="2"/>
  <c r="N7741" i="2" s="1" a="1"/>
  <c r="N7741" i="2" s="1"/>
  <c r="M7742" i="2"/>
  <c r="N7742" i="2" s="1" a="1"/>
  <c r="N7742" i="2" s="1"/>
  <c r="M7743" i="2"/>
  <c r="N7743" i="2" s="1" a="1"/>
  <c r="N7743" i="2" s="1"/>
  <c r="M7744" i="2"/>
  <c r="N7744" i="2" s="1" a="1"/>
  <c r="N7744" i="2" s="1"/>
  <c r="M7745" i="2"/>
  <c r="N7745" i="2" s="1" a="1"/>
  <c r="N7745" i="2" s="1"/>
  <c r="M7746" i="2"/>
  <c r="N7746" i="2" s="1" a="1"/>
  <c r="N7746" i="2" s="1"/>
  <c r="M7747" i="2"/>
  <c r="N7747" i="2" s="1" a="1"/>
  <c r="N7747" i="2" s="1"/>
  <c r="M7748" i="2"/>
  <c r="N7748" i="2" s="1" a="1"/>
  <c r="N7748" i="2" s="1"/>
  <c r="M7749" i="2"/>
  <c r="N7749" i="2" s="1" a="1"/>
  <c r="N7749" i="2" s="1"/>
  <c r="M7750" i="2"/>
  <c r="N7750" i="2" s="1" a="1"/>
  <c r="N7750" i="2" s="1"/>
  <c r="M7751" i="2"/>
  <c r="N7751" i="2" s="1" a="1"/>
  <c r="N7751" i="2" s="1"/>
  <c r="M7752" i="2"/>
  <c r="N7752" i="2" s="1" a="1"/>
  <c r="N7752" i="2" s="1"/>
  <c r="M7753" i="2"/>
  <c r="N7753" i="2" s="1" a="1"/>
  <c r="N7753" i="2" s="1"/>
  <c r="M7754" i="2"/>
  <c r="N7754" i="2" s="1" a="1"/>
  <c r="N7754" i="2" s="1"/>
  <c r="M7755" i="2"/>
  <c r="N7755" i="2" s="1" a="1"/>
  <c r="N7755" i="2" s="1"/>
  <c r="M7756" i="2"/>
  <c r="N7756" i="2" s="1" a="1"/>
  <c r="N7756" i="2" s="1"/>
  <c r="M7757" i="2"/>
  <c r="N7757" i="2" s="1" a="1"/>
  <c r="N7757" i="2" s="1"/>
  <c r="M7758" i="2"/>
  <c r="N7758" i="2" s="1" a="1"/>
  <c r="N7758" i="2" s="1"/>
  <c r="M7759" i="2"/>
  <c r="N7759" i="2" s="1" a="1"/>
  <c r="N7759" i="2" s="1"/>
  <c r="M7760" i="2"/>
  <c r="N7760" i="2" s="1" a="1"/>
  <c r="N7760" i="2" s="1"/>
  <c r="M7761" i="2"/>
  <c r="N7761" i="2" s="1" a="1"/>
  <c r="N7761" i="2" s="1"/>
  <c r="M7762" i="2"/>
  <c r="N7762" i="2" s="1" a="1"/>
  <c r="N7762" i="2" s="1"/>
  <c r="M7763" i="2"/>
  <c r="N7763" i="2" s="1" a="1"/>
  <c r="N7763" i="2" s="1"/>
  <c r="M7764" i="2"/>
  <c r="N7764" i="2" s="1" a="1"/>
  <c r="N7764" i="2" s="1"/>
  <c r="M7765" i="2"/>
  <c r="N7765" i="2" s="1" a="1"/>
  <c r="N7765" i="2" s="1"/>
  <c r="M7766" i="2"/>
  <c r="N7766" i="2" s="1" a="1"/>
  <c r="N7766" i="2" s="1"/>
  <c r="M7767" i="2"/>
  <c r="N7767" i="2" s="1" a="1"/>
  <c r="N7767" i="2" s="1"/>
  <c r="M7768" i="2"/>
  <c r="N7768" i="2" s="1" a="1"/>
  <c r="N7768" i="2" s="1"/>
  <c r="M7769" i="2"/>
  <c r="N7769" i="2" s="1" a="1"/>
  <c r="N7769" i="2" s="1"/>
  <c r="M7770" i="2"/>
  <c r="N7770" i="2" s="1" a="1"/>
  <c r="N7770" i="2" s="1"/>
  <c r="M7771" i="2"/>
  <c r="N7771" i="2" s="1" a="1"/>
  <c r="N7771" i="2" s="1"/>
  <c r="M7772" i="2"/>
  <c r="N7772" i="2" s="1" a="1"/>
  <c r="N7772" i="2" s="1"/>
  <c r="M7773" i="2"/>
  <c r="N7773" i="2" s="1" a="1"/>
  <c r="N7773" i="2" s="1"/>
  <c r="M7774" i="2"/>
  <c r="N7774" i="2" s="1" a="1"/>
  <c r="N7774" i="2" s="1"/>
  <c r="M7775" i="2"/>
  <c r="N7775" i="2" s="1" a="1"/>
  <c r="N7775" i="2" s="1"/>
  <c r="M7776" i="2"/>
  <c r="N7776" i="2" s="1" a="1"/>
  <c r="N7776" i="2" s="1"/>
  <c r="M7777" i="2"/>
  <c r="N7777" i="2" s="1" a="1"/>
  <c r="N7777" i="2" s="1"/>
  <c r="M7778" i="2"/>
  <c r="N7778" i="2" s="1" a="1"/>
  <c r="N7778" i="2" s="1"/>
  <c r="M7779" i="2"/>
  <c r="N7779" i="2" s="1" a="1"/>
  <c r="N7779" i="2" s="1"/>
  <c r="M7780" i="2"/>
  <c r="N7780" i="2" s="1" a="1"/>
  <c r="N7780" i="2" s="1"/>
  <c r="M7781" i="2"/>
  <c r="N7781" i="2" s="1" a="1"/>
  <c r="N7781" i="2" s="1"/>
  <c r="M7782" i="2"/>
  <c r="N7782" i="2" s="1" a="1"/>
  <c r="N7782" i="2" s="1"/>
  <c r="M7783" i="2"/>
  <c r="N7783" i="2" s="1" a="1"/>
  <c r="N7783" i="2" s="1"/>
  <c r="M7784" i="2"/>
  <c r="N7784" i="2" s="1" a="1"/>
  <c r="N7784" i="2" s="1"/>
  <c r="M7785" i="2"/>
  <c r="N7785" i="2" s="1" a="1"/>
  <c r="N7785" i="2" s="1"/>
  <c r="M7786" i="2"/>
  <c r="N7786" i="2" s="1" a="1"/>
  <c r="N7786" i="2" s="1"/>
  <c r="M7787" i="2"/>
  <c r="N7787" i="2" s="1" a="1"/>
  <c r="N7787" i="2" s="1"/>
  <c r="M7788" i="2"/>
  <c r="N7788" i="2" s="1" a="1"/>
  <c r="N7788" i="2" s="1"/>
  <c r="M7789" i="2"/>
  <c r="N7789" i="2" s="1" a="1"/>
  <c r="N7789" i="2" s="1"/>
  <c r="M7790" i="2"/>
  <c r="N7790" i="2" s="1" a="1"/>
  <c r="N7790" i="2" s="1"/>
  <c r="M7791" i="2"/>
  <c r="N7791" i="2" s="1" a="1"/>
  <c r="N7791" i="2" s="1"/>
  <c r="M7792" i="2"/>
  <c r="N7792" i="2" s="1" a="1"/>
  <c r="N7792" i="2" s="1"/>
  <c r="M7793" i="2"/>
  <c r="N7793" i="2" s="1" a="1"/>
  <c r="N7793" i="2" s="1"/>
  <c r="M7794" i="2"/>
  <c r="N7794" i="2" s="1" a="1"/>
  <c r="N7794" i="2" s="1"/>
  <c r="M7795" i="2"/>
  <c r="N7795" i="2" s="1" a="1"/>
  <c r="N7795" i="2" s="1"/>
  <c r="M7796" i="2"/>
  <c r="N7796" i="2" s="1" a="1"/>
  <c r="N7796" i="2" s="1"/>
  <c r="M7797" i="2"/>
  <c r="N7797" i="2" s="1" a="1"/>
  <c r="N7797" i="2" s="1"/>
  <c r="M7798" i="2"/>
  <c r="N7798" i="2" s="1" a="1"/>
  <c r="N7798" i="2" s="1"/>
  <c r="M7799" i="2"/>
  <c r="N7799" i="2" s="1" a="1"/>
  <c r="N7799" i="2" s="1"/>
  <c r="M7800" i="2"/>
  <c r="N7800" i="2" s="1" a="1"/>
  <c r="N7800" i="2" s="1"/>
  <c r="M7801" i="2"/>
  <c r="N7801" i="2" s="1" a="1"/>
  <c r="N7801" i="2" s="1"/>
  <c r="M7802" i="2"/>
  <c r="N7802" i="2" s="1" a="1"/>
  <c r="N7802" i="2" s="1"/>
  <c r="M7803" i="2"/>
  <c r="N7803" i="2" s="1" a="1"/>
  <c r="N7803" i="2" s="1"/>
  <c r="M7804" i="2"/>
  <c r="N7804" i="2" s="1" a="1"/>
  <c r="N7804" i="2" s="1"/>
  <c r="M7805" i="2"/>
  <c r="N7805" i="2" s="1" a="1"/>
  <c r="N7805" i="2" s="1"/>
  <c r="M7806" i="2"/>
  <c r="N7806" i="2" s="1" a="1"/>
  <c r="N7806" i="2" s="1"/>
  <c r="M7807" i="2"/>
  <c r="N7807" i="2" s="1" a="1"/>
  <c r="N7807" i="2" s="1"/>
  <c r="M7808" i="2"/>
  <c r="N7808" i="2" s="1" a="1"/>
  <c r="N7808" i="2" s="1"/>
  <c r="M7809" i="2"/>
  <c r="N7809" i="2" s="1" a="1"/>
  <c r="N7809" i="2" s="1"/>
  <c r="M7810" i="2"/>
  <c r="N7810" i="2" s="1" a="1"/>
  <c r="N7810" i="2" s="1"/>
  <c r="M7811" i="2"/>
  <c r="N7811" i="2" s="1" a="1"/>
  <c r="N7811" i="2" s="1"/>
  <c r="M7812" i="2"/>
  <c r="N7812" i="2" s="1" a="1"/>
  <c r="N7812" i="2" s="1"/>
  <c r="M7813" i="2"/>
  <c r="N7813" i="2" s="1" a="1"/>
  <c r="N7813" i="2" s="1"/>
  <c r="M7814" i="2"/>
  <c r="N7814" i="2" s="1" a="1"/>
  <c r="N7814" i="2" s="1"/>
  <c r="M7815" i="2"/>
  <c r="N7815" i="2" s="1" a="1"/>
  <c r="N7815" i="2" s="1"/>
  <c r="M7816" i="2"/>
  <c r="N7816" i="2" s="1" a="1"/>
  <c r="N7816" i="2" s="1"/>
  <c r="M7817" i="2"/>
  <c r="N7817" i="2" s="1" a="1"/>
  <c r="N7817" i="2" s="1"/>
  <c r="M7818" i="2"/>
  <c r="N7818" i="2" s="1" a="1"/>
  <c r="N7818" i="2" s="1"/>
  <c r="M7819" i="2"/>
  <c r="N7819" i="2" s="1" a="1"/>
  <c r="N7819" i="2" s="1"/>
  <c r="M7820" i="2"/>
  <c r="N7820" i="2" s="1" a="1"/>
  <c r="N7820" i="2" s="1"/>
  <c r="M7821" i="2"/>
  <c r="N7821" i="2" s="1" a="1"/>
  <c r="N7821" i="2" s="1"/>
  <c r="M7822" i="2"/>
  <c r="N7822" i="2" s="1" a="1"/>
  <c r="N7822" i="2" s="1"/>
  <c r="M7823" i="2"/>
  <c r="N7823" i="2" s="1" a="1"/>
  <c r="N7823" i="2" s="1"/>
  <c r="M7824" i="2"/>
  <c r="N7824" i="2" s="1" a="1"/>
  <c r="N7824" i="2" s="1"/>
  <c r="M7825" i="2"/>
  <c r="N7825" i="2" s="1" a="1"/>
  <c r="N7825" i="2" s="1"/>
  <c r="M7826" i="2"/>
  <c r="N7826" i="2" s="1" a="1"/>
  <c r="N7826" i="2" s="1"/>
  <c r="M7827" i="2"/>
  <c r="N7827" i="2" s="1" a="1"/>
  <c r="N7827" i="2" s="1"/>
  <c r="M7828" i="2"/>
  <c r="N7828" i="2" s="1" a="1"/>
  <c r="N7828" i="2" s="1"/>
  <c r="M7829" i="2"/>
  <c r="N7829" i="2" s="1" a="1"/>
  <c r="N7829" i="2" s="1"/>
  <c r="M7830" i="2"/>
  <c r="N7830" i="2" s="1" a="1"/>
  <c r="N7830" i="2" s="1"/>
  <c r="M7831" i="2"/>
  <c r="N7831" i="2" s="1" a="1"/>
  <c r="N7831" i="2" s="1"/>
  <c r="M7832" i="2"/>
  <c r="N7832" i="2" s="1" a="1"/>
  <c r="N7832" i="2" s="1"/>
  <c r="M7833" i="2"/>
  <c r="N7833" i="2" s="1" a="1"/>
  <c r="N7833" i="2" s="1"/>
  <c r="M7834" i="2"/>
  <c r="N7834" i="2" s="1" a="1"/>
  <c r="N7834" i="2" s="1"/>
  <c r="M7835" i="2"/>
  <c r="N7835" i="2" s="1" a="1"/>
  <c r="N7835" i="2" s="1"/>
  <c r="M7836" i="2"/>
  <c r="N7836" i="2" s="1" a="1"/>
  <c r="N7836" i="2" s="1"/>
  <c r="M7837" i="2"/>
  <c r="N7837" i="2" s="1" a="1"/>
  <c r="N7837" i="2" s="1"/>
  <c r="M7838" i="2"/>
  <c r="N7838" i="2" s="1" a="1"/>
  <c r="N7838" i="2" s="1"/>
  <c r="M7839" i="2"/>
  <c r="N7839" i="2" s="1" a="1"/>
  <c r="N7839" i="2" s="1"/>
  <c r="M7840" i="2"/>
  <c r="N7840" i="2" s="1" a="1"/>
  <c r="N7840" i="2" s="1"/>
  <c r="M7841" i="2"/>
  <c r="N7841" i="2" s="1" a="1"/>
  <c r="N7841" i="2" s="1"/>
  <c r="M7842" i="2"/>
  <c r="N7842" i="2" s="1" a="1"/>
  <c r="N7842" i="2" s="1"/>
  <c r="M7843" i="2"/>
  <c r="N7843" i="2" s="1" a="1"/>
  <c r="N7843" i="2" s="1"/>
  <c r="M7844" i="2"/>
  <c r="N7844" i="2" s="1" a="1"/>
  <c r="N7844" i="2" s="1"/>
  <c r="M7845" i="2"/>
  <c r="N7845" i="2" s="1" a="1"/>
  <c r="N7845" i="2" s="1"/>
  <c r="M7846" i="2"/>
  <c r="N7846" i="2" s="1" a="1"/>
  <c r="N7846" i="2" s="1"/>
  <c r="M7847" i="2"/>
  <c r="N7847" i="2" s="1" a="1"/>
  <c r="N7847" i="2" s="1"/>
  <c r="M7848" i="2"/>
  <c r="N7848" i="2" s="1" a="1"/>
  <c r="N7848" i="2" s="1"/>
  <c r="M7849" i="2"/>
  <c r="N7849" i="2" s="1" a="1"/>
  <c r="N7849" i="2" s="1"/>
  <c r="M7850" i="2"/>
  <c r="N7850" i="2" s="1" a="1"/>
  <c r="N7850" i="2" s="1"/>
  <c r="M7851" i="2"/>
  <c r="N7851" i="2" s="1" a="1"/>
  <c r="N7851" i="2" s="1"/>
  <c r="M7852" i="2"/>
  <c r="N7852" i="2" s="1" a="1"/>
  <c r="N7852" i="2" s="1"/>
  <c r="M7853" i="2"/>
  <c r="N7853" i="2" s="1" a="1"/>
  <c r="N7853" i="2" s="1"/>
  <c r="M7854" i="2"/>
  <c r="N7854" i="2" s="1" a="1"/>
  <c r="N7854" i="2" s="1"/>
  <c r="M7855" i="2"/>
  <c r="N7855" i="2" s="1" a="1"/>
  <c r="N7855" i="2" s="1"/>
  <c r="M7856" i="2"/>
  <c r="N7856" i="2" s="1" a="1"/>
  <c r="N7856" i="2" s="1"/>
  <c r="M7857" i="2"/>
  <c r="N7857" i="2" s="1" a="1"/>
  <c r="N7857" i="2" s="1"/>
  <c r="M7858" i="2"/>
  <c r="N7858" i="2" s="1" a="1"/>
  <c r="N7858" i="2" s="1"/>
  <c r="M7859" i="2"/>
  <c r="N7859" i="2" s="1" a="1"/>
  <c r="N7859" i="2" s="1"/>
  <c r="M7860" i="2"/>
  <c r="N7860" i="2" s="1" a="1"/>
  <c r="N7860" i="2" s="1"/>
  <c r="M7861" i="2"/>
  <c r="N7861" i="2" s="1" a="1"/>
  <c r="N7861" i="2" s="1"/>
  <c r="M7862" i="2"/>
  <c r="N7862" i="2" s="1" a="1"/>
  <c r="N7862" i="2" s="1"/>
  <c r="M7863" i="2"/>
  <c r="N7863" i="2" s="1" a="1"/>
  <c r="N7863" i="2" s="1"/>
  <c r="M7864" i="2"/>
  <c r="N7864" i="2" s="1" a="1"/>
  <c r="N7864" i="2" s="1"/>
  <c r="M7865" i="2"/>
  <c r="N7865" i="2" s="1" a="1"/>
  <c r="N7865" i="2" s="1"/>
  <c r="M7866" i="2"/>
  <c r="N7866" i="2" s="1" a="1"/>
  <c r="N7866" i="2" s="1"/>
  <c r="M7867" i="2"/>
  <c r="N7867" i="2" s="1" a="1"/>
  <c r="N7867" i="2" s="1"/>
  <c r="M7868" i="2"/>
  <c r="N7868" i="2" s="1" a="1"/>
  <c r="N7868" i="2" s="1"/>
  <c r="M7869" i="2"/>
  <c r="N7869" i="2" s="1" a="1"/>
  <c r="N7869" i="2" s="1"/>
  <c r="M7870" i="2"/>
  <c r="N7870" i="2" s="1" a="1"/>
  <c r="N7870" i="2" s="1"/>
  <c r="M7871" i="2"/>
  <c r="N7871" i="2" s="1" a="1"/>
  <c r="N7871" i="2" s="1"/>
  <c r="M7872" i="2"/>
  <c r="N7872" i="2" s="1" a="1"/>
  <c r="N7872" i="2" s="1"/>
  <c r="M7873" i="2"/>
  <c r="N7873" i="2" s="1" a="1"/>
  <c r="N7873" i="2" s="1"/>
  <c r="M7874" i="2"/>
  <c r="N7874" i="2" s="1" a="1"/>
  <c r="N7874" i="2" s="1"/>
  <c r="M7875" i="2"/>
  <c r="N7875" i="2" s="1" a="1"/>
  <c r="N7875" i="2" s="1"/>
  <c r="M7876" i="2"/>
  <c r="N7876" i="2" s="1" a="1"/>
  <c r="N7876" i="2" s="1"/>
  <c r="M7877" i="2"/>
  <c r="N7877" i="2" s="1" a="1"/>
  <c r="N7877" i="2" s="1"/>
  <c r="M7878" i="2"/>
  <c r="N7878" i="2" s="1" a="1"/>
  <c r="N7878" i="2" s="1"/>
  <c r="M7879" i="2"/>
  <c r="N7879" i="2" s="1" a="1"/>
  <c r="N7879" i="2" s="1"/>
  <c r="M7880" i="2"/>
  <c r="N7880" i="2" s="1" a="1"/>
  <c r="N7880" i="2" s="1"/>
  <c r="M7881" i="2"/>
  <c r="N7881" i="2" s="1" a="1"/>
  <c r="N7881" i="2" s="1"/>
  <c r="M7882" i="2"/>
  <c r="N7882" i="2" s="1" a="1"/>
  <c r="N7882" i="2" s="1"/>
  <c r="M7883" i="2"/>
  <c r="N7883" i="2" s="1" a="1"/>
  <c r="N7883" i="2" s="1"/>
  <c r="M7884" i="2"/>
  <c r="N7884" i="2" s="1" a="1"/>
  <c r="N7884" i="2" s="1"/>
  <c r="M7885" i="2"/>
  <c r="N7885" i="2" s="1" a="1"/>
  <c r="N7885" i="2" s="1"/>
  <c r="M7886" i="2"/>
  <c r="N7886" i="2" s="1" a="1"/>
  <c r="N7886" i="2" s="1"/>
  <c r="M7887" i="2"/>
  <c r="N7887" i="2" s="1" a="1"/>
  <c r="N7887" i="2" s="1"/>
  <c r="M7888" i="2"/>
  <c r="N7888" i="2" s="1" a="1"/>
  <c r="N7888" i="2" s="1"/>
  <c r="M7889" i="2"/>
  <c r="N7889" i="2" s="1" a="1"/>
  <c r="N7889" i="2" s="1"/>
  <c r="M7890" i="2"/>
  <c r="N7890" i="2" s="1" a="1"/>
  <c r="N7890" i="2" s="1"/>
  <c r="M7891" i="2"/>
  <c r="N7891" i="2" s="1" a="1"/>
  <c r="N7891" i="2" s="1"/>
  <c r="M7892" i="2"/>
  <c r="N7892" i="2" s="1" a="1"/>
  <c r="N7892" i="2" s="1"/>
  <c r="M7893" i="2"/>
  <c r="N7893" i="2" s="1" a="1"/>
  <c r="N7893" i="2" s="1"/>
  <c r="M7894" i="2"/>
  <c r="N7894" i="2" s="1" a="1"/>
  <c r="N7894" i="2" s="1"/>
  <c r="M7895" i="2"/>
  <c r="N7895" i="2" s="1" a="1"/>
  <c r="N7895" i="2" s="1"/>
  <c r="M7896" i="2"/>
  <c r="N7896" i="2" s="1" a="1"/>
  <c r="N7896" i="2" s="1"/>
  <c r="M7897" i="2"/>
  <c r="N7897" i="2" s="1" a="1"/>
  <c r="N7897" i="2" s="1"/>
  <c r="M7898" i="2"/>
  <c r="N7898" i="2" s="1" a="1"/>
  <c r="N7898" i="2" s="1"/>
  <c r="M7899" i="2"/>
  <c r="N7899" i="2" s="1" a="1"/>
  <c r="N7899" i="2" s="1"/>
  <c r="M7900" i="2"/>
  <c r="N7900" i="2" s="1" a="1"/>
  <c r="N7900" i="2" s="1"/>
  <c r="M7901" i="2"/>
  <c r="N7901" i="2" s="1" a="1"/>
  <c r="N7901" i="2" s="1"/>
  <c r="M7902" i="2"/>
  <c r="N7902" i="2" s="1" a="1"/>
  <c r="N7902" i="2" s="1"/>
  <c r="M7903" i="2"/>
  <c r="N7903" i="2" s="1" a="1"/>
  <c r="N7903" i="2" s="1"/>
  <c r="M7904" i="2"/>
  <c r="N7904" i="2" s="1" a="1"/>
  <c r="N7904" i="2" s="1"/>
  <c r="M7905" i="2"/>
  <c r="N7905" i="2" s="1" a="1"/>
  <c r="N7905" i="2" s="1"/>
  <c r="M7906" i="2"/>
  <c r="N7906" i="2" s="1" a="1"/>
  <c r="N7906" i="2" s="1"/>
  <c r="M7907" i="2"/>
  <c r="N7907" i="2" s="1" a="1"/>
  <c r="N7907" i="2" s="1"/>
  <c r="M7908" i="2"/>
  <c r="N7908" i="2" s="1" a="1"/>
  <c r="N7908" i="2" s="1"/>
  <c r="M7909" i="2"/>
  <c r="N7909" i="2" s="1" a="1"/>
  <c r="N7909" i="2" s="1"/>
  <c r="M7910" i="2"/>
  <c r="N7910" i="2" s="1" a="1"/>
  <c r="N7910" i="2" s="1"/>
  <c r="M7911" i="2"/>
  <c r="N7911" i="2" s="1" a="1"/>
  <c r="N7911" i="2" s="1"/>
  <c r="M7912" i="2"/>
  <c r="N7912" i="2" s="1" a="1"/>
  <c r="N7912" i="2" s="1"/>
  <c r="M7913" i="2"/>
  <c r="N7913" i="2" s="1" a="1"/>
  <c r="N7913" i="2" s="1"/>
  <c r="M7914" i="2"/>
  <c r="N7914" i="2" s="1" a="1"/>
  <c r="N7914" i="2" s="1"/>
  <c r="M7915" i="2"/>
  <c r="N7915" i="2" s="1" a="1"/>
  <c r="N7915" i="2" s="1"/>
  <c r="M7916" i="2"/>
  <c r="N7916" i="2" s="1" a="1"/>
  <c r="N7916" i="2" s="1"/>
  <c r="M7917" i="2"/>
  <c r="N7917" i="2" s="1" a="1"/>
  <c r="N7917" i="2" s="1"/>
  <c r="M7918" i="2"/>
  <c r="N7918" i="2" s="1" a="1"/>
  <c r="N7918" i="2" s="1"/>
  <c r="M7919" i="2"/>
  <c r="N7919" i="2" s="1" a="1"/>
  <c r="N7919" i="2" s="1"/>
  <c r="M7920" i="2"/>
  <c r="N7920" i="2" s="1" a="1"/>
  <c r="N7920" i="2" s="1"/>
  <c r="M7921" i="2"/>
  <c r="N7921" i="2" s="1" a="1"/>
  <c r="N7921" i="2" s="1"/>
  <c r="M7922" i="2"/>
  <c r="N7922" i="2" s="1" a="1"/>
  <c r="N7922" i="2" s="1"/>
  <c r="M7923" i="2"/>
  <c r="N7923" i="2" s="1" a="1"/>
  <c r="N7923" i="2" s="1"/>
  <c r="M7924" i="2"/>
  <c r="N7924" i="2" s="1" a="1"/>
  <c r="N7924" i="2" s="1"/>
  <c r="M7925" i="2"/>
  <c r="N7925" i="2" s="1" a="1"/>
  <c r="N7925" i="2" s="1"/>
  <c r="M7926" i="2"/>
  <c r="N7926" i="2" s="1" a="1"/>
  <c r="N7926" i="2" s="1"/>
  <c r="M7927" i="2"/>
  <c r="N7927" i="2" s="1" a="1"/>
  <c r="N7927" i="2" s="1"/>
  <c r="M7928" i="2"/>
  <c r="N7928" i="2" s="1" a="1"/>
  <c r="N7928" i="2" s="1"/>
  <c r="M7929" i="2"/>
  <c r="N7929" i="2" s="1" a="1"/>
  <c r="N7929" i="2" s="1"/>
  <c r="M7930" i="2"/>
  <c r="N7930" i="2" s="1" a="1"/>
  <c r="N7930" i="2" s="1"/>
  <c r="M7931" i="2"/>
  <c r="N7931" i="2" s="1" a="1"/>
  <c r="N7931" i="2" s="1"/>
  <c r="M7932" i="2"/>
  <c r="N7932" i="2" s="1" a="1"/>
  <c r="N7932" i="2" s="1"/>
  <c r="M7933" i="2"/>
  <c r="N7933" i="2" s="1" a="1"/>
  <c r="N7933" i="2" s="1"/>
  <c r="M7934" i="2"/>
  <c r="N7934" i="2" s="1" a="1"/>
  <c r="N7934" i="2" s="1"/>
  <c r="M7935" i="2"/>
  <c r="N7935" i="2" s="1" a="1"/>
  <c r="N7935" i="2" s="1"/>
  <c r="M7936" i="2"/>
  <c r="N7936" i="2" s="1" a="1"/>
  <c r="N7936" i="2" s="1"/>
  <c r="M7937" i="2"/>
  <c r="N7937" i="2" s="1" a="1"/>
  <c r="N7937" i="2" s="1"/>
  <c r="M7938" i="2"/>
  <c r="N7938" i="2" s="1" a="1"/>
  <c r="N7938" i="2" s="1"/>
  <c r="M7939" i="2"/>
  <c r="N7939" i="2" s="1" a="1"/>
  <c r="N7939" i="2" s="1"/>
  <c r="M7940" i="2"/>
  <c r="N7940" i="2" s="1" a="1"/>
  <c r="N7940" i="2" s="1"/>
  <c r="M7941" i="2"/>
  <c r="N7941" i="2" s="1" a="1"/>
  <c r="N7941" i="2" s="1"/>
  <c r="M7942" i="2"/>
  <c r="N7942" i="2" s="1" a="1"/>
  <c r="N7942" i="2" s="1"/>
  <c r="M7943" i="2"/>
  <c r="N7943" i="2" s="1" a="1"/>
  <c r="N7943" i="2" s="1"/>
  <c r="M7944" i="2"/>
  <c r="N7944" i="2" s="1" a="1"/>
  <c r="N7944" i="2" s="1"/>
  <c r="M7945" i="2"/>
  <c r="N7945" i="2" s="1" a="1"/>
  <c r="N7945" i="2" s="1"/>
  <c r="M7946" i="2"/>
  <c r="N7946" i="2" s="1" a="1"/>
  <c r="N7946" i="2" s="1"/>
  <c r="M7947" i="2"/>
  <c r="N7947" i="2" s="1" a="1"/>
  <c r="N7947" i="2" s="1"/>
  <c r="M7948" i="2"/>
  <c r="N7948" i="2" s="1" a="1"/>
  <c r="N7948" i="2" s="1"/>
  <c r="M7949" i="2"/>
  <c r="N7949" i="2" s="1" a="1"/>
  <c r="N7949" i="2" s="1"/>
  <c r="M7950" i="2"/>
  <c r="N7950" i="2" s="1" a="1"/>
  <c r="N7950" i="2" s="1"/>
  <c r="M7951" i="2"/>
  <c r="N7951" i="2" s="1" a="1"/>
  <c r="N7951" i="2" s="1"/>
  <c r="M7952" i="2"/>
  <c r="N7952" i="2" s="1" a="1"/>
  <c r="N7952" i="2" s="1"/>
  <c r="M7953" i="2"/>
  <c r="N7953" i="2" s="1" a="1"/>
  <c r="N7953" i="2" s="1"/>
  <c r="M7954" i="2"/>
  <c r="N7954" i="2" s="1" a="1"/>
  <c r="N7954" i="2" s="1"/>
  <c r="M7955" i="2"/>
  <c r="N7955" i="2" s="1" a="1"/>
  <c r="N7955" i="2" s="1"/>
  <c r="M7956" i="2"/>
  <c r="N7956" i="2" s="1" a="1"/>
  <c r="N7956" i="2" s="1"/>
  <c r="M7957" i="2"/>
  <c r="N7957" i="2" s="1" a="1"/>
  <c r="N7957" i="2" s="1"/>
  <c r="M7958" i="2"/>
  <c r="N7958" i="2" s="1" a="1"/>
  <c r="N7958" i="2" s="1"/>
  <c r="M7959" i="2"/>
  <c r="N7959" i="2" s="1" a="1"/>
  <c r="N7959" i="2" s="1"/>
  <c r="M7960" i="2"/>
  <c r="N7960" i="2" s="1" a="1"/>
  <c r="N7960" i="2" s="1"/>
  <c r="M7961" i="2"/>
  <c r="N7961" i="2" s="1" a="1"/>
  <c r="N7961" i="2" s="1"/>
  <c r="M7962" i="2"/>
  <c r="N7962" i="2" s="1" a="1"/>
  <c r="N7962" i="2" s="1"/>
  <c r="M7963" i="2"/>
  <c r="N7963" i="2" s="1" a="1"/>
  <c r="N7963" i="2" s="1"/>
  <c r="M7964" i="2"/>
  <c r="N7964" i="2" s="1" a="1"/>
  <c r="N7964" i="2" s="1"/>
  <c r="M7965" i="2"/>
  <c r="N7965" i="2" s="1" a="1"/>
  <c r="N7965" i="2" s="1"/>
  <c r="M7966" i="2"/>
  <c r="N7966" i="2" s="1" a="1"/>
  <c r="N7966" i="2" s="1"/>
  <c r="M7967" i="2"/>
  <c r="N7967" i="2" s="1" a="1"/>
  <c r="N7967" i="2" s="1"/>
  <c r="M7968" i="2"/>
  <c r="N7968" i="2" s="1" a="1"/>
  <c r="N7968" i="2" s="1"/>
  <c r="M7969" i="2"/>
  <c r="N7969" i="2" s="1" a="1"/>
  <c r="N7969" i="2" s="1"/>
  <c r="M7970" i="2"/>
  <c r="N7970" i="2" s="1" a="1"/>
  <c r="N7970" i="2" s="1"/>
  <c r="M7971" i="2"/>
  <c r="N7971" i="2" s="1" a="1"/>
  <c r="N7971" i="2" s="1"/>
  <c r="M7972" i="2"/>
  <c r="N7972" i="2" s="1" a="1"/>
  <c r="N7972" i="2" s="1"/>
  <c r="M7973" i="2"/>
  <c r="N7973" i="2" s="1" a="1"/>
  <c r="N7973" i="2" s="1"/>
  <c r="M7974" i="2"/>
  <c r="N7974" i="2" s="1" a="1"/>
  <c r="N7974" i="2" s="1"/>
  <c r="M7975" i="2"/>
  <c r="N7975" i="2" s="1" a="1"/>
  <c r="N7975" i="2" s="1"/>
  <c r="M7976" i="2"/>
  <c r="N7976" i="2" s="1" a="1"/>
  <c r="N7976" i="2" s="1"/>
  <c r="M7977" i="2"/>
  <c r="N7977" i="2" s="1" a="1"/>
  <c r="N7977" i="2" s="1"/>
  <c r="M7978" i="2"/>
  <c r="N7978" i="2" s="1" a="1"/>
  <c r="N7978" i="2" s="1"/>
  <c r="M7979" i="2"/>
  <c r="N7979" i="2" s="1" a="1"/>
  <c r="N7979" i="2" s="1"/>
  <c r="M7980" i="2"/>
  <c r="N7980" i="2" s="1" a="1"/>
  <c r="N7980" i="2" s="1"/>
  <c r="M7981" i="2"/>
  <c r="N7981" i="2" s="1" a="1"/>
  <c r="N7981" i="2" s="1"/>
  <c r="M7982" i="2"/>
  <c r="N7982" i="2" s="1" a="1"/>
  <c r="N7982" i="2" s="1"/>
  <c r="M7983" i="2"/>
  <c r="N7983" i="2" s="1" a="1"/>
  <c r="N7983" i="2" s="1"/>
  <c r="M7984" i="2"/>
  <c r="N7984" i="2" s="1" a="1"/>
  <c r="N7984" i="2" s="1"/>
  <c r="M7985" i="2"/>
  <c r="N7985" i="2" s="1" a="1"/>
  <c r="N7985" i="2" s="1"/>
  <c r="M7986" i="2"/>
  <c r="N7986" i="2" s="1" a="1"/>
  <c r="N7986" i="2" s="1"/>
  <c r="M7987" i="2"/>
  <c r="N7987" i="2" s="1" a="1"/>
  <c r="N7987" i="2" s="1"/>
  <c r="M7988" i="2"/>
  <c r="N7988" i="2" s="1" a="1"/>
  <c r="N7988" i="2" s="1"/>
  <c r="M7989" i="2"/>
  <c r="N7989" i="2" s="1" a="1"/>
  <c r="N7989" i="2" s="1"/>
  <c r="M7990" i="2"/>
  <c r="N7990" i="2" s="1" a="1"/>
  <c r="N7990" i="2" s="1"/>
  <c r="M7991" i="2"/>
  <c r="N7991" i="2" s="1" a="1"/>
  <c r="N7991" i="2" s="1"/>
  <c r="M7992" i="2"/>
  <c r="N7992" i="2" s="1" a="1"/>
  <c r="N7992" i="2" s="1"/>
  <c r="M7993" i="2"/>
  <c r="N7993" i="2" s="1" a="1"/>
  <c r="N7993" i="2" s="1"/>
  <c r="M7994" i="2"/>
  <c r="N7994" i="2" s="1" a="1"/>
  <c r="N7994" i="2" s="1"/>
  <c r="M7995" i="2"/>
  <c r="N7995" i="2" s="1" a="1"/>
  <c r="N7995" i="2" s="1"/>
  <c r="M7996" i="2"/>
  <c r="N7996" i="2" s="1" a="1"/>
  <c r="N7996" i="2" s="1"/>
  <c r="M7997" i="2"/>
  <c r="N7997" i="2" s="1" a="1"/>
  <c r="N7997" i="2" s="1"/>
  <c r="M7998" i="2"/>
  <c r="N7998" i="2" s="1" a="1"/>
  <c r="N7998" i="2" s="1"/>
  <c r="M7999" i="2"/>
  <c r="N7999" i="2" s="1" a="1"/>
  <c r="N7999" i="2" s="1"/>
  <c r="M8000" i="2"/>
  <c r="N8000" i="2" s="1" a="1"/>
  <c r="N8000" i="2" s="1"/>
  <c r="M8001" i="2"/>
  <c r="N8001" i="2" s="1" a="1"/>
  <c r="N8001" i="2" s="1"/>
  <c r="M8002" i="2"/>
  <c r="N8002" i="2" s="1" a="1"/>
  <c r="N8002" i="2" s="1"/>
  <c r="M8003" i="2"/>
  <c r="N8003" i="2" s="1" a="1"/>
  <c r="N8003" i="2" s="1"/>
  <c r="M8004" i="2"/>
  <c r="N8004" i="2" s="1" a="1"/>
  <c r="N8004" i="2" s="1"/>
  <c r="M8005" i="2"/>
  <c r="N8005" i="2" s="1" a="1"/>
  <c r="N8005" i="2" s="1"/>
  <c r="M8006" i="2"/>
  <c r="N8006" i="2" s="1" a="1"/>
  <c r="N8006" i="2" s="1"/>
  <c r="M8007" i="2"/>
  <c r="N8007" i="2" s="1" a="1"/>
  <c r="N8007" i="2" s="1"/>
  <c r="M8008" i="2"/>
  <c r="N8008" i="2" s="1" a="1"/>
  <c r="N8008" i="2" s="1"/>
  <c r="M8009" i="2"/>
  <c r="N8009" i="2" s="1" a="1"/>
  <c r="N8009" i="2" s="1"/>
  <c r="M8010" i="2"/>
  <c r="N8010" i="2" s="1" a="1"/>
  <c r="N8010" i="2" s="1"/>
  <c r="M8011" i="2"/>
  <c r="N8011" i="2" s="1" a="1"/>
  <c r="N8011" i="2" s="1"/>
  <c r="M8012" i="2"/>
  <c r="N8012" i="2" s="1" a="1"/>
  <c r="N8012" i="2" s="1"/>
  <c r="M8013" i="2"/>
  <c r="N8013" i="2" s="1" a="1"/>
  <c r="N8013" i="2" s="1"/>
  <c r="M8014" i="2"/>
  <c r="N8014" i="2" s="1" a="1"/>
  <c r="N8014" i="2" s="1"/>
  <c r="M8015" i="2"/>
  <c r="N8015" i="2" s="1" a="1"/>
  <c r="N8015" i="2" s="1"/>
  <c r="M8016" i="2"/>
  <c r="N8016" i="2" s="1" a="1"/>
  <c r="N8016" i="2" s="1"/>
  <c r="M8017" i="2"/>
  <c r="N8017" i="2" s="1" a="1"/>
  <c r="N8017" i="2" s="1"/>
  <c r="M8018" i="2"/>
  <c r="N8018" i="2" s="1" a="1"/>
  <c r="N8018" i="2" s="1"/>
  <c r="M8019" i="2"/>
  <c r="N8019" i="2" s="1" a="1"/>
  <c r="N8019" i="2" s="1"/>
  <c r="M8020" i="2"/>
  <c r="N8020" i="2" s="1" a="1"/>
  <c r="N8020" i="2" s="1"/>
  <c r="M8021" i="2"/>
  <c r="N8021" i="2" s="1" a="1"/>
  <c r="N8021" i="2" s="1"/>
  <c r="M8022" i="2"/>
  <c r="N8022" i="2" s="1" a="1"/>
  <c r="N8022" i="2" s="1"/>
  <c r="M8023" i="2"/>
  <c r="N8023" i="2" s="1" a="1"/>
  <c r="N8023" i="2" s="1"/>
  <c r="M8024" i="2"/>
  <c r="N8024" i="2" s="1" a="1"/>
  <c r="N8024" i="2" s="1"/>
  <c r="M8025" i="2"/>
  <c r="N8025" i="2" s="1" a="1"/>
  <c r="N8025" i="2" s="1"/>
  <c r="M8026" i="2"/>
  <c r="N8026" i="2" s="1" a="1"/>
  <c r="N8026" i="2" s="1"/>
  <c r="M8027" i="2"/>
  <c r="N8027" i="2" s="1" a="1"/>
  <c r="N8027" i="2" s="1"/>
  <c r="M8028" i="2"/>
  <c r="N8028" i="2" s="1" a="1"/>
  <c r="N8028" i="2" s="1"/>
  <c r="M8029" i="2"/>
  <c r="N8029" i="2" s="1" a="1"/>
  <c r="N8029" i="2" s="1"/>
  <c r="M8030" i="2"/>
  <c r="N8030" i="2" s="1" a="1"/>
  <c r="N8030" i="2" s="1"/>
  <c r="M8031" i="2"/>
  <c r="N8031" i="2" s="1" a="1"/>
  <c r="N8031" i="2" s="1"/>
  <c r="M8032" i="2"/>
  <c r="N8032" i="2" s="1" a="1"/>
  <c r="N8032" i="2" s="1"/>
  <c r="M8033" i="2"/>
  <c r="N8033" i="2" s="1" a="1"/>
  <c r="N8033" i="2" s="1"/>
  <c r="M8034" i="2"/>
  <c r="N8034" i="2" s="1" a="1"/>
  <c r="N8034" i="2" s="1"/>
  <c r="M8035" i="2"/>
  <c r="N8035" i="2" s="1" a="1"/>
  <c r="N8035" i="2" s="1"/>
  <c r="M8036" i="2"/>
  <c r="N8036" i="2" s="1" a="1"/>
  <c r="N8036" i="2" s="1"/>
  <c r="M8037" i="2"/>
  <c r="N8037" i="2" s="1" a="1"/>
  <c r="N8037" i="2" s="1"/>
  <c r="M8038" i="2"/>
  <c r="N8038" i="2" s="1" a="1"/>
  <c r="N8038" i="2" s="1"/>
  <c r="M8039" i="2"/>
  <c r="N8039" i="2" s="1" a="1"/>
  <c r="N8039" i="2" s="1"/>
  <c r="M8040" i="2"/>
  <c r="N8040" i="2" s="1" a="1"/>
  <c r="N8040" i="2" s="1"/>
  <c r="M8041" i="2"/>
  <c r="N8041" i="2" s="1" a="1"/>
  <c r="N8041" i="2" s="1"/>
  <c r="M8042" i="2"/>
  <c r="N8042" i="2" s="1" a="1"/>
  <c r="N8042" i="2" s="1"/>
  <c r="M8043" i="2"/>
  <c r="N8043" i="2" s="1" a="1"/>
  <c r="N8043" i="2" s="1"/>
  <c r="M8044" i="2"/>
  <c r="N8044" i="2" s="1" a="1"/>
  <c r="N8044" i="2" s="1"/>
  <c r="M8045" i="2"/>
  <c r="N8045" i="2" s="1" a="1"/>
  <c r="N8045" i="2" s="1"/>
  <c r="M8046" i="2"/>
  <c r="N8046" i="2" s="1" a="1"/>
  <c r="N8046" i="2" s="1"/>
  <c r="M8047" i="2"/>
  <c r="N8047" i="2" s="1" a="1"/>
  <c r="N8047" i="2" s="1"/>
  <c r="M8048" i="2"/>
  <c r="N8048" i="2" s="1" a="1"/>
  <c r="N8048" i="2" s="1"/>
  <c r="M8049" i="2"/>
  <c r="N8049" i="2" s="1" a="1"/>
  <c r="N8049" i="2" s="1"/>
  <c r="M8050" i="2"/>
  <c r="N8050" i="2" s="1" a="1"/>
  <c r="N8050" i="2" s="1"/>
  <c r="M8051" i="2"/>
  <c r="N8051" i="2" s="1" a="1"/>
  <c r="N8051" i="2" s="1"/>
  <c r="M8052" i="2"/>
  <c r="N8052" i="2" s="1" a="1"/>
  <c r="N8052" i="2" s="1"/>
  <c r="M8053" i="2"/>
  <c r="N8053" i="2" s="1" a="1"/>
  <c r="N8053" i="2" s="1"/>
  <c r="M8054" i="2"/>
  <c r="N8054" i="2" s="1" a="1"/>
  <c r="N8054" i="2" s="1"/>
  <c r="M8055" i="2"/>
  <c r="N8055" i="2" s="1" a="1"/>
  <c r="N8055" i="2" s="1"/>
  <c r="M8056" i="2"/>
  <c r="N8056" i="2" s="1" a="1"/>
  <c r="N8056" i="2" s="1"/>
  <c r="M8057" i="2"/>
  <c r="N8057" i="2" s="1" a="1"/>
  <c r="N8057" i="2" s="1"/>
  <c r="M8058" i="2"/>
  <c r="N8058" i="2" s="1" a="1"/>
  <c r="N8058" i="2" s="1"/>
  <c r="M8059" i="2"/>
  <c r="N8059" i="2" s="1" a="1"/>
  <c r="N8059" i="2" s="1"/>
  <c r="M8060" i="2"/>
  <c r="N8060" i="2" s="1" a="1"/>
  <c r="N8060" i="2" s="1"/>
  <c r="M8061" i="2"/>
  <c r="N8061" i="2" s="1" a="1"/>
  <c r="N8061" i="2" s="1"/>
  <c r="M8062" i="2"/>
  <c r="N8062" i="2" s="1" a="1"/>
  <c r="N8062" i="2" s="1"/>
  <c r="M8063" i="2"/>
  <c r="N8063" i="2" s="1" a="1"/>
  <c r="N8063" i="2" s="1"/>
  <c r="M8064" i="2"/>
  <c r="N8064" i="2" s="1" a="1"/>
  <c r="N8064" i="2" s="1"/>
  <c r="M8065" i="2"/>
  <c r="N8065" i="2" s="1" a="1"/>
  <c r="N8065" i="2" s="1"/>
  <c r="M8066" i="2"/>
  <c r="N8066" i="2" s="1" a="1"/>
  <c r="N8066" i="2" s="1"/>
  <c r="M8067" i="2"/>
  <c r="N8067" i="2" s="1" a="1"/>
  <c r="N8067" i="2" s="1"/>
  <c r="M8068" i="2"/>
  <c r="N8068" i="2" s="1" a="1"/>
  <c r="N8068" i="2" s="1"/>
  <c r="M8069" i="2"/>
  <c r="N8069" i="2" s="1" a="1"/>
  <c r="N8069" i="2" s="1"/>
  <c r="M8070" i="2"/>
  <c r="N8070" i="2" s="1" a="1"/>
  <c r="N8070" i="2" s="1"/>
  <c r="M8071" i="2"/>
  <c r="N8071" i="2" s="1" a="1"/>
  <c r="N8071" i="2" s="1"/>
  <c r="M8072" i="2"/>
  <c r="N8072" i="2" s="1" a="1"/>
  <c r="N8072" i="2" s="1"/>
  <c r="M8073" i="2"/>
  <c r="N8073" i="2" s="1" a="1"/>
  <c r="N8073" i="2" s="1"/>
  <c r="M8074" i="2"/>
  <c r="N8074" i="2" s="1" a="1"/>
  <c r="N8074" i="2" s="1"/>
  <c r="M8075" i="2"/>
  <c r="N8075" i="2" s="1" a="1"/>
  <c r="N8075" i="2" s="1"/>
  <c r="M8076" i="2"/>
  <c r="N8076" i="2" s="1" a="1"/>
  <c r="N8076" i="2" s="1"/>
  <c r="M8077" i="2"/>
  <c r="N8077" i="2" s="1" a="1"/>
  <c r="N8077" i="2" s="1"/>
  <c r="M8078" i="2"/>
  <c r="N8078" i="2" s="1" a="1"/>
  <c r="N8078" i="2" s="1"/>
  <c r="M8079" i="2"/>
  <c r="N8079" i="2" s="1" a="1"/>
  <c r="N8079" i="2" s="1"/>
  <c r="M8080" i="2"/>
  <c r="N8080" i="2" s="1" a="1"/>
  <c r="N8080" i="2" s="1"/>
  <c r="M8081" i="2"/>
  <c r="N8081" i="2" s="1" a="1"/>
  <c r="N8081" i="2" s="1"/>
  <c r="M8082" i="2"/>
  <c r="N8082" i="2" s="1" a="1"/>
  <c r="N8082" i="2" s="1"/>
  <c r="M8083" i="2"/>
  <c r="N8083" i="2" s="1" a="1"/>
  <c r="N8083" i="2" s="1"/>
  <c r="M8084" i="2"/>
  <c r="N8084" i="2" s="1" a="1"/>
  <c r="N8084" i="2" s="1"/>
  <c r="M8085" i="2"/>
  <c r="N8085" i="2" s="1" a="1"/>
  <c r="N8085" i="2" s="1"/>
  <c r="M8086" i="2"/>
  <c r="N8086" i="2" s="1" a="1"/>
  <c r="N8086" i="2" s="1"/>
  <c r="M8087" i="2"/>
  <c r="N8087" i="2" s="1" a="1"/>
  <c r="N8087" i="2" s="1"/>
  <c r="M8088" i="2"/>
  <c r="N8088" i="2" s="1" a="1"/>
  <c r="N8088" i="2" s="1"/>
  <c r="M8089" i="2"/>
  <c r="N8089" i="2" s="1" a="1"/>
  <c r="N8089" i="2" s="1"/>
  <c r="M8090" i="2"/>
  <c r="N8090" i="2" s="1" a="1"/>
  <c r="N8090" i="2" s="1"/>
  <c r="M8091" i="2"/>
  <c r="N8091" i="2" s="1" a="1"/>
  <c r="N8091" i="2" s="1"/>
  <c r="M8092" i="2"/>
  <c r="N8092" i="2" s="1" a="1"/>
  <c r="N8092" i="2" s="1"/>
  <c r="M8093" i="2"/>
  <c r="N8093" i="2" s="1" a="1"/>
  <c r="N8093" i="2" s="1"/>
  <c r="M8094" i="2"/>
  <c r="N8094" i="2" s="1" a="1"/>
  <c r="N8094" i="2" s="1"/>
  <c r="M8095" i="2"/>
  <c r="N8095" i="2" s="1" a="1"/>
  <c r="N8095" i="2" s="1"/>
  <c r="M8096" i="2"/>
  <c r="N8096" i="2" s="1" a="1"/>
  <c r="N8096" i="2" s="1"/>
  <c r="M8097" i="2"/>
  <c r="N8097" i="2" s="1" a="1"/>
  <c r="N8097" i="2" s="1"/>
  <c r="M8098" i="2"/>
  <c r="N8098" i="2" s="1" a="1"/>
  <c r="N8098" i="2" s="1"/>
  <c r="M8099" i="2"/>
  <c r="N8099" i="2" s="1" a="1"/>
  <c r="N8099" i="2" s="1"/>
  <c r="M8100" i="2"/>
  <c r="N8100" i="2" s="1" a="1"/>
  <c r="N8100" i="2" s="1"/>
  <c r="M8101" i="2"/>
  <c r="N8101" i="2" s="1" a="1"/>
  <c r="N8101" i="2" s="1"/>
  <c r="M8102" i="2"/>
  <c r="N8102" i="2" s="1" a="1"/>
  <c r="N8102" i="2" s="1"/>
  <c r="M8103" i="2"/>
  <c r="N8103" i="2" s="1" a="1"/>
  <c r="N8103" i="2" s="1"/>
  <c r="M8104" i="2"/>
  <c r="N8104" i="2" s="1" a="1"/>
  <c r="N8104" i="2" s="1"/>
  <c r="M8105" i="2"/>
  <c r="N8105" i="2" s="1" a="1"/>
  <c r="N8105" i="2" s="1"/>
  <c r="M8106" i="2"/>
  <c r="N8106" i="2" s="1" a="1"/>
  <c r="N8106" i="2" s="1"/>
  <c r="M8107" i="2"/>
  <c r="N8107" i="2" s="1" a="1"/>
  <c r="N8107" i="2" s="1"/>
  <c r="M8108" i="2"/>
  <c r="N8108" i="2" s="1" a="1"/>
  <c r="N8108" i="2" s="1"/>
  <c r="M8109" i="2"/>
  <c r="N8109" i="2" s="1" a="1"/>
  <c r="N8109" i="2" s="1"/>
  <c r="M8110" i="2"/>
  <c r="N8110" i="2" s="1" a="1"/>
  <c r="N8110" i="2" s="1"/>
  <c r="M8111" i="2"/>
  <c r="N8111" i="2" s="1" a="1"/>
  <c r="N8111" i="2" s="1"/>
  <c r="M8112" i="2"/>
  <c r="N8112" i="2" s="1" a="1"/>
  <c r="N8112" i="2" s="1"/>
  <c r="M8113" i="2"/>
  <c r="N8113" i="2" s="1" a="1"/>
  <c r="N8113" i="2" s="1"/>
  <c r="M8114" i="2"/>
  <c r="N8114" i="2" s="1" a="1"/>
  <c r="N8114" i="2" s="1"/>
  <c r="M8115" i="2"/>
  <c r="N8115" i="2" s="1" a="1"/>
  <c r="N8115" i="2" s="1"/>
  <c r="M8116" i="2"/>
  <c r="N8116" i="2" s="1" a="1"/>
  <c r="N8116" i="2" s="1"/>
  <c r="M8117" i="2"/>
  <c r="N8117" i="2" s="1" a="1"/>
  <c r="N8117" i="2" s="1"/>
  <c r="M8118" i="2"/>
  <c r="N8118" i="2" s="1" a="1"/>
  <c r="N8118" i="2" s="1"/>
  <c r="M8119" i="2"/>
  <c r="N8119" i="2" s="1" a="1"/>
  <c r="N8119" i="2" s="1"/>
  <c r="M8120" i="2"/>
  <c r="N8120" i="2" s="1" a="1"/>
  <c r="N8120" i="2" s="1"/>
  <c r="M8121" i="2"/>
  <c r="N8121" i="2" s="1" a="1"/>
  <c r="N8121" i="2" s="1"/>
  <c r="M8122" i="2"/>
  <c r="N8122" i="2" s="1" a="1"/>
  <c r="N8122" i="2" s="1"/>
  <c r="M8123" i="2"/>
  <c r="N8123" i="2" s="1" a="1"/>
  <c r="N8123" i="2" s="1"/>
  <c r="M8124" i="2"/>
  <c r="N8124" i="2" s="1" a="1"/>
  <c r="N8124" i="2" s="1"/>
  <c r="M8125" i="2"/>
  <c r="N8125" i="2" s="1" a="1"/>
  <c r="N8125" i="2" s="1"/>
  <c r="M8126" i="2"/>
  <c r="N8126" i="2" s="1" a="1"/>
  <c r="N8126" i="2" s="1"/>
  <c r="M8127" i="2"/>
  <c r="N8127" i="2" s="1" a="1"/>
  <c r="N8127" i="2" s="1"/>
  <c r="M8128" i="2"/>
  <c r="N8128" i="2" s="1" a="1"/>
  <c r="N8128" i="2" s="1"/>
  <c r="M8129" i="2"/>
  <c r="N8129" i="2" s="1" a="1"/>
  <c r="N8129" i="2" s="1"/>
  <c r="M8130" i="2"/>
  <c r="N8130" i="2" s="1" a="1"/>
  <c r="N8130" i="2" s="1"/>
  <c r="M8131" i="2"/>
  <c r="N8131" i="2" s="1" a="1"/>
  <c r="N8131" i="2" s="1"/>
  <c r="M8132" i="2"/>
  <c r="N8132" i="2" s="1" a="1"/>
  <c r="N8132" i="2" s="1"/>
  <c r="M8133" i="2"/>
  <c r="N8133" i="2" s="1" a="1"/>
  <c r="N8133" i="2" s="1"/>
  <c r="M8134" i="2"/>
  <c r="N8134" i="2" s="1" a="1"/>
  <c r="N8134" i="2" s="1"/>
  <c r="M8135" i="2"/>
  <c r="N8135" i="2" s="1" a="1"/>
  <c r="N8135" i="2" s="1"/>
  <c r="M8136" i="2"/>
  <c r="N8136" i="2" s="1" a="1"/>
  <c r="N8136" i="2" s="1"/>
  <c r="M8137" i="2"/>
  <c r="N8137" i="2" s="1" a="1"/>
  <c r="N8137" i="2" s="1"/>
  <c r="M8138" i="2"/>
  <c r="N8138" i="2" s="1" a="1"/>
  <c r="N8138" i="2" s="1"/>
  <c r="M8139" i="2"/>
  <c r="N8139" i="2" s="1" a="1"/>
  <c r="N8139" i="2" s="1"/>
  <c r="M8140" i="2"/>
  <c r="N8140" i="2" s="1" a="1"/>
  <c r="N8140" i="2" s="1"/>
  <c r="M8141" i="2"/>
  <c r="N8141" i="2" s="1" a="1"/>
  <c r="N8141" i="2" s="1"/>
  <c r="M8142" i="2"/>
  <c r="N8142" i="2" s="1" a="1"/>
  <c r="N8142" i="2" s="1"/>
  <c r="M8143" i="2"/>
  <c r="N8143" i="2" s="1" a="1"/>
  <c r="N8143" i="2" s="1"/>
  <c r="M8144" i="2"/>
  <c r="N8144" i="2" s="1" a="1"/>
  <c r="N8144" i="2" s="1"/>
  <c r="M8145" i="2"/>
  <c r="N8145" i="2" s="1" a="1"/>
  <c r="N8145" i="2" s="1"/>
  <c r="M8146" i="2"/>
  <c r="N8146" i="2" s="1" a="1"/>
  <c r="N8146" i="2" s="1"/>
  <c r="M8147" i="2"/>
  <c r="N8147" i="2" s="1" a="1"/>
  <c r="N8147" i="2" s="1"/>
  <c r="M8148" i="2"/>
  <c r="N8148" i="2" s="1" a="1"/>
  <c r="N8148" i="2" s="1"/>
  <c r="M8149" i="2"/>
  <c r="N8149" i="2" s="1" a="1"/>
  <c r="N8149" i="2" s="1"/>
  <c r="M8150" i="2"/>
  <c r="N8150" i="2" s="1" a="1"/>
  <c r="N8150" i="2" s="1"/>
  <c r="M8151" i="2"/>
  <c r="N8151" i="2" s="1" a="1"/>
  <c r="N8151" i="2" s="1"/>
  <c r="M8152" i="2"/>
  <c r="N8152" i="2" s="1" a="1"/>
  <c r="N8152" i="2" s="1"/>
  <c r="M8153" i="2"/>
  <c r="N8153" i="2" s="1" a="1"/>
  <c r="N8153" i="2" s="1"/>
  <c r="M8154" i="2"/>
  <c r="N8154" i="2" s="1" a="1"/>
  <c r="N8154" i="2" s="1"/>
  <c r="M8155" i="2"/>
  <c r="N8155" i="2" s="1" a="1"/>
  <c r="N8155" i="2" s="1"/>
  <c r="M8156" i="2"/>
  <c r="N8156" i="2" s="1" a="1"/>
  <c r="N8156" i="2" s="1"/>
  <c r="M8157" i="2"/>
  <c r="N8157" i="2" s="1" a="1"/>
  <c r="N8157" i="2" s="1"/>
  <c r="M8158" i="2"/>
  <c r="N8158" i="2" s="1" a="1"/>
  <c r="N8158" i="2" s="1"/>
  <c r="M8159" i="2"/>
  <c r="N8159" i="2" s="1" a="1"/>
  <c r="N8159" i="2" s="1"/>
  <c r="M8160" i="2"/>
  <c r="N8160" i="2" s="1" a="1"/>
  <c r="N8160" i="2" s="1"/>
  <c r="M8161" i="2"/>
  <c r="N8161" i="2" s="1" a="1"/>
  <c r="N8161" i="2" s="1"/>
  <c r="M8162" i="2"/>
  <c r="N8162" i="2" s="1" a="1"/>
  <c r="N8162" i="2" s="1"/>
  <c r="M8163" i="2"/>
  <c r="N8163" i="2" s="1" a="1"/>
  <c r="N8163" i="2" s="1"/>
  <c r="M8164" i="2"/>
  <c r="N8164" i="2" s="1" a="1"/>
  <c r="N8164" i="2" s="1"/>
  <c r="M8165" i="2"/>
  <c r="N8165" i="2" s="1" a="1"/>
  <c r="N8165" i="2" s="1"/>
  <c r="M8166" i="2"/>
  <c r="N8166" i="2" s="1" a="1"/>
  <c r="N8166" i="2" s="1"/>
  <c r="M8167" i="2"/>
  <c r="N8167" i="2" s="1" a="1"/>
  <c r="N8167" i="2" s="1"/>
  <c r="M8168" i="2"/>
  <c r="N8168" i="2" s="1" a="1"/>
  <c r="N8168" i="2" s="1"/>
  <c r="M8169" i="2"/>
  <c r="N8169" i="2" s="1" a="1"/>
  <c r="N8169" i="2" s="1"/>
  <c r="M8170" i="2"/>
  <c r="N8170" i="2" s="1" a="1"/>
  <c r="N8170" i="2" s="1"/>
  <c r="M8171" i="2"/>
  <c r="N8171" i="2" s="1" a="1"/>
  <c r="N8171" i="2" s="1"/>
  <c r="M8172" i="2"/>
  <c r="N8172" i="2" s="1" a="1"/>
  <c r="N8172" i="2" s="1"/>
  <c r="M8173" i="2"/>
  <c r="N8173" i="2" s="1" a="1"/>
  <c r="N8173" i="2" s="1"/>
  <c r="M8174" i="2"/>
  <c r="N8174" i="2" s="1" a="1"/>
  <c r="N8174" i="2" s="1"/>
  <c r="M8175" i="2"/>
  <c r="N8175" i="2" s="1" a="1"/>
  <c r="N8175" i="2" s="1"/>
  <c r="M8176" i="2"/>
  <c r="N8176" i="2" s="1" a="1"/>
  <c r="N8176" i="2" s="1"/>
  <c r="M8177" i="2"/>
  <c r="N8177" i="2" s="1" a="1"/>
  <c r="N8177" i="2" s="1"/>
  <c r="M8178" i="2"/>
  <c r="N8178" i="2" s="1" a="1"/>
  <c r="N8178" i="2" s="1"/>
  <c r="M8179" i="2"/>
  <c r="N8179" i="2" s="1" a="1"/>
  <c r="N8179" i="2" s="1"/>
  <c r="M8180" i="2"/>
  <c r="N8180" i="2" s="1" a="1"/>
  <c r="N8180" i="2" s="1"/>
  <c r="M8181" i="2"/>
  <c r="N8181" i="2" s="1" a="1"/>
  <c r="N8181" i="2" s="1"/>
  <c r="M8182" i="2"/>
  <c r="N8182" i="2" s="1" a="1"/>
  <c r="N8182" i="2" s="1"/>
  <c r="M8183" i="2"/>
  <c r="N8183" i="2" s="1" a="1"/>
  <c r="N8183" i="2" s="1"/>
  <c r="M8184" i="2"/>
  <c r="N8184" i="2" s="1" a="1"/>
  <c r="N8184" i="2" s="1"/>
  <c r="M8185" i="2"/>
  <c r="N8185" i="2" s="1" a="1"/>
  <c r="N8185" i="2" s="1"/>
  <c r="M8186" i="2"/>
  <c r="N8186" i="2" s="1" a="1"/>
  <c r="N8186" i="2" s="1"/>
  <c r="M8187" i="2"/>
  <c r="N8187" i="2" s="1" a="1"/>
  <c r="N8187" i="2" s="1"/>
  <c r="M8188" i="2"/>
  <c r="N8188" i="2" s="1" a="1"/>
  <c r="N8188" i="2" s="1"/>
  <c r="M8189" i="2"/>
  <c r="N8189" i="2" s="1" a="1"/>
  <c r="N8189" i="2" s="1"/>
  <c r="M8190" i="2"/>
  <c r="N8190" i="2" s="1" a="1"/>
  <c r="N8190" i="2" s="1"/>
  <c r="M8191" i="2"/>
  <c r="N8191" i="2" s="1" a="1"/>
  <c r="N8191" i="2" s="1"/>
  <c r="M8192" i="2"/>
  <c r="N8192" i="2" s="1" a="1"/>
  <c r="N8192" i="2" s="1"/>
  <c r="M8193" i="2"/>
  <c r="N8193" i="2" s="1" a="1"/>
  <c r="N8193" i="2" s="1"/>
  <c r="M8194" i="2"/>
  <c r="N8194" i="2" s="1" a="1"/>
  <c r="N8194" i="2" s="1"/>
  <c r="M8195" i="2"/>
  <c r="N8195" i="2" s="1" a="1"/>
  <c r="N8195" i="2" s="1"/>
  <c r="M8196" i="2"/>
  <c r="N8196" i="2" s="1" a="1"/>
  <c r="N8196" i="2" s="1"/>
  <c r="M8197" i="2"/>
  <c r="N8197" i="2" s="1" a="1"/>
  <c r="N8197" i="2" s="1"/>
  <c r="M8198" i="2"/>
  <c r="N8198" i="2" s="1" a="1"/>
  <c r="N8198" i="2" s="1"/>
  <c r="M8199" i="2"/>
  <c r="N8199" i="2" s="1" a="1"/>
  <c r="N8199" i="2" s="1"/>
  <c r="M8200" i="2"/>
  <c r="N8200" i="2" s="1" a="1"/>
  <c r="N8200" i="2" s="1"/>
  <c r="M8201" i="2"/>
  <c r="N8201" i="2" s="1" a="1"/>
  <c r="N8201" i="2" s="1"/>
  <c r="M8202" i="2"/>
  <c r="N8202" i="2" s="1" a="1"/>
  <c r="N8202" i="2" s="1"/>
  <c r="M8203" i="2"/>
  <c r="N8203" i="2" s="1" a="1"/>
  <c r="N8203" i="2" s="1"/>
  <c r="M8204" i="2"/>
  <c r="N8204" i="2" s="1" a="1"/>
  <c r="N8204" i="2" s="1"/>
  <c r="M8205" i="2"/>
  <c r="N8205" i="2" s="1" a="1"/>
  <c r="N8205" i="2" s="1"/>
  <c r="M8206" i="2"/>
  <c r="N8206" i="2" s="1" a="1"/>
  <c r="N8206" i="2" s="1"/>
  <c r="M8207" i="2"/>
  <c r="N8207" i="2" s="1" a="1"/>
  <c r="N8207" i="2" s="1"/>
  <c r="M8208" i="2"/>
  <c r="N8208" i="2" s="1" a="1"/>
  <c r="N8208" i="2" s="1"/>
  <c r="M8209" i="2"/>
  <c r="N8209" i="2" s="1" a="1"/>
  <c r="N8209" i="2" s="1"/>
  <c r="M8210" i="2"/>
  <c r="N8210" i="2" s="1" a="1"/>
  <c r="N8210" i="2" s="1"/>
  <c r="M8211" i="2"/>
  <c r="N8211" i="2" s="1" a="1"/>
  <c r="N8211" i="2" s="1"/>
  <c r="M8212" i="2"/>
  <c r="N8212" i="2" s="1" a="1"/>
  <c r="N8212" i="2" s="1"/>
  <c r="M8213" i="2"/>
  <c r="N8213" i="2" s="1" a="1"/>
  <c r="N8213" i="2" s="1"/>
  <c r="M8214" i="2"/>
  <c r="N8214" i="2" s="1" a="1"/>
  <c r="N8214" i="2" s="1"/>
  <c r="M8215" i="2"/>
  <c r="N8215" i="2" s="1" a="1"/>
  <c r="N8215" i="2" s="1"/>
  <c r="M8216" i="2"/>
  <c r="N8216" i="2" s="1" a="1"/>
  <c r="N8216" i="2" s="1"/>
  <c r="M8217" i="2"/>
  <c r="N8217" i="2" s="1" a="1"/>
  <c r="N8217" i="2" s="1"/>
  <c r="M8218" i="2"/>
  <c r="N8218" i="2" s="1" a="1"/>
  <c r="N8218" i="2" s="1"/>
  <c r="M8219" i="2"/>
  <c r="N8219" i="2" s="1" a="1"/>
  <c r="N8219" i="2" s="1"/>
  <c r="M8220" i="2"/>
  <c r="N8220" i="2" s="1" a="1"/>
  <c r="N8220" i="2" s="1"/>
  <c r="M8221" i="2"/>
  <c r="N8221" i="2" s="1" a="1"/>
  <c r="N8221" i="2" s="1"/>
  <c r="M8222" i="2"/>
  <c r="N8222" i="2" s="1" a="1"/>
  <c r="N8222" i="2" s="1"/>
  <c r="M8223" i="2"/>
  <c r="N8223" i="2" s="1" a="1"/>
  <c r="N8223" i="2" s="1"/>
  <c r="M8224" i="2"/>
  <c r="N8224" i="2" s="1" a="1"/>
  <c r="N8224" i="2" s="1"/>
  <c r="M8225" i="2"/>
  <c r="N8225" i="2" s="1" a="1"/>
  <c r="N8225" i="2" s="1"/>
  <c r="M8226" i="2"/>
  <c r="N8226" i="2" s="1" a="1"/>
  <c r="N8226" i="2" s="1"/>
  <c r="M8227" i="2"/>
  <c r="N8227" i="2" s="1" a="1"/>
  <c r="N8227" i="2" s="1"/>
  <c r="M8228" i="2"/>
  <c r="N8228" i="2" s="1" a="1"/>
  <c r="N8228" i="2" s="1"/>
  <c r="M8229" i="2"/>
  <c r="N8229" i="2" s="1" a="1"/>
  <c r="N8229" i="2" s="1"/>
  <c r="M8230" i="2"/>
  <c r="N8230" i="2" s="1" a="1"/>
  <c r="N8230" i="2" s="1"/>
  <c r="M8231" i="2"/>
  <c r="N8231" i="2" s="1" a="1"/>
  <c r="N8231" i="2" s="1"/>
  <c r="M8232" i="2"/>
  <c r="N8232" i="2" s="1" a="1"/>
  <c r="N8232" i="2" s="1"/>
  <c r="M8233" i="2"/>
  <c r="N8233" i="2" s="1" a="1"/>
  <c r="N8233" i="2" s="1"/>
  <c r="M8234" i="2"/>
  <c r="N8234" i="2" s="1" a="1"/>
  <c r="N8234" i="2" s="1"/>
  <c r="M8235" i="2"/>
  <c r="N8235" i="2" s="1" a="1"/>
  <c r="N8235" i="2" s="1"/>
  <c r="M8236" i="2"/>
  <c r="N8236" i="2" s="1" a="1"/>
  <c r="N8236" i="2" s="1"/>
  <c r="M8237" i="2"/>
  <c r="N8237" i="2" s="1" a="1"/>
  <c r="N8237" i="2" s="1"/>
  <c r="M8238" i="2"/>
  <c r="N8238" i="2" s="1" a="1"/>
  <c r="N8238" i="2" s="1"/>
  <c r="M8239" i="2"/>
  <c r="N8239" i="2" s="1" a="1"/>
  <c r="N8239" i="2" s="1"/>
  <c r="M8240" i="2"/>
  <c r="N8240" i="2" s="1" a="1"/>
  <c r="N8240" i="2" s="1"/>
  <c r="M8241" i="2"/>
  <c r="N8241" i="2" s="1" a="1"/>
  <c r="N8241" i="2" s="1"/>
  <c r="M8242" i="2"/>
  <c r="N8242" i="2" s="1" a="1"/>
  <c r="N8242" i="2" s="1"/>
  <c r="M8243" i="2"/>
  <c r="N8243" i="2" s="1" a="1"/>
  <c r="N8243" i="2" s="1"/>
  <c r="M8244" i="2"/>
  <c r="N8244" i="2" s="1" a="1"/>
  <c r="N8244" i="2" s="1"/>
  <c r="M8245" i="2"/>
  <c r="N8245" i="2" s="1" a="1"/>
  <c r="N8245" i="2" s="1"/>
  <c r="M8246" i="2"/>
  <c r="N8246" i="2" s="1" a="1"/>
  <c r="N8246" i="2" s="1"/>
  <c r="M8247" i="2"/>
  <c r="N8247" i="2" s="1" a="1"/>
  <c r="N8247" i="2" s="1"/>
  <c r="M8248" i="2"/>
  <c r="N8248" i="2" s="1" a="1"/>
  <c r="N8248" i="2" s="1"/>
  <c r="M8249" i="2"/>
  <c r="N8249" i="2" s="1" a="1"/>
  <c r="N8249" i="2" s="1"/>
  <c r="M8250" i="2"/>
  <c r="N8250" i="2" s="1" a="1"/>
  <c r="N8250" i="2" s="1"/>
  <c r="M8251" i="2"/>
  <c r="N8251" i="2" s="1" a="1"/>
  <c r="N8251" i="2" s="1"/>
  <c r="M8252" i="2"/>
  <c r="N8252" i="2" s="1" a="1"/>
  <c r="N8252" i="2" s="1"/>
  <c r="M8253" i="2"/>
  <c r="N8253" i="2" s="1" a="1"/>
  <c r="N8253" i="2" s="1"/>
  <c r="M8254" i="2"/>
  <c r="N8254" i="2" s="1" a="1"/>
  <c r="N8254" i="2" s="1"/>
  <c r="M8255" i="2"/>
  <c r="N8255" i="2" s="1" a="1"/>
  <c r="N8255" i="2" s="1"/>
  <c r="M8256" i="2"/>
  <c r="N8256" i="2" s="1" a="1"/>
  <c r="N8256" i="2" s="1"/>
  <c r="M8257" i="2"/>
  <c r="N8257" i="2" s="1" a="1"/>
  <c r="N8257" i="2" s="1"/>
  <c r="M8258" i="2"/>
  <c r="N8258" i="2" s="1" a="1"/>
  <c r="N8258" i="2" s="1"/>
  <c r="M8259" i="2"/>
  <c r="N8259" i="2" s="1" a="1"/>
  <c r="N8259" i="2" s="1"/>
  <c r="M8260" i="2"/>
  <c r="N8260" i="2" s="1" a="1"/>
  <c r="N8260" i="2" s="1"/>
  <c r="M8261" i="2"/>
  <c r="N8261" i="2" s="1" a="1"/>
  <c r="N8261" i="2" s="1"/>
  <c r="M8262" i="2"/>
  <c r="N8262" i="2" s="1" a="1"/>
  <c r="N8262" i="2" s="1"/>
  <c r="M8263" i="2"/>
  <c r="N8263" i="2" s="1" a="1"/>
  <c r="N8263" i="2" s="1"/>
  <c r="M8264" i="2"/>
  <c r="N8264" i="2" s="1" a="1"/>
  <c r="N8264" i="2" s="1"/>
  <c r="M8265" i="2"/>
  <c r="N8265" i="2" s="1" a="1"/>
  <c r="N8265" i="2" s="1"/>
  <c r="M8266" i="2"/>
  <c r="N8266" i="2" s="1" a="1"/>
  <c r="N8266" i="2" s="1"/>
  <c r="M8267" i="2"/>
  <c r="N8267" i="2" s="1" a="1"/>
  <c r="N8267" i="2" s="1"/>
  <c r="M8268" i="2"/>
  <c r="N8268" i="2" s="1" a="1"/>
  <c r="N8268" i="2" s="1"/>
  <c r="M8269" i="2"/>
  <c r="N8269" i="2" s="1" a="1"/>
  <c r="N8269" i="2" s="1"/>
  <c r="M8270" i="2"/>
  <c r="N8270" i="2" s="1" a="1"/>
  <c r="N8270" i="2" s="1"/>
  <c r="M8271" i="2"/>
  <c r="N8271" i="2" s="1" a="1"/>
  <c r="N8271" i="2" s="1"/>
  <c r="M8272" i="2"/>
  <c r="N8272" i="2" s="1" a="1"/>
  <c r="N8272" i="2" s="1"/>
  <c r="M8273" i="2"/>
  <c r="N8273" i="2" s="1" a="1"/>
  <c r="N8273" i="2" s="1"/>
  <c r="M8274" i="2"/>
  <c r="N8274" i="2" s="1" a="1"/>
  <c r="N8274" i="2" s="1"/>
  <c r="M8275" i="2"/>
  <c r="N8275" i="2" s="1" a="1"/>
  <c r="N8275" i="2" s="1"/>
  <c r="M8276" i="2"/>
  <c r="N8276" i="2" s="1" a="1"/>
  <c r="N8276" i="2" s="1"/>
  <c r="M8277" i="2"/>
  <c r="N8277" i="2" s="1" a="1"/>
  <c r="N8277" i="2" s="1"/>
  <c r="M8278" i="2"/>
  <c r="N8278" i="2" s="1" a="1"/>
  <c r="N8278" i="2" s="1"/>
  <c r="M8279" i="2"/>
  <c r="N8279" i="2" s="1" a="1"/>
  <c r="N8279" i="2" s="1"/>
  <c r="M8280" i="2"/>
  <c r="N8280" i="2" s="1" a="1"/>
  <c r="N8280" i="2" s="1"/>
  <c r="M8281" i="2"/>
  <c r="N8281" i="2" s="1" a="1"/>
  <c r="N8281" i="2" s="1"/>
  <c r="M8282" i="2"/>
  <c r="N8282" i="2" s="1" a="1"/>
  <c r="N8282" i="2" s="1"/>
  <c r="M8283" i="2"/>
  <c r="N8283" i="2" s="1" a="1"/>
  <c r="N8283" i="2" s="1"/>
  <c r="M8284" i="2"/>
  <c r="N8284" i="2" s="1" a="1"/>
  <c r="N8284" i="2" s="1"/>
  <c r="M8285" i="2"/>
  <c r="N8285" i="2" s="1" a="1"/>
  <c r="N8285" i="2" s="1"/>
  <c r="M8286" i="2"/>
  <c r="N8286" i="2" s="1" a="1"/>
  <c r="N8286" i="2" s="1"/>
  <c r="M8287" i="2"/>
  <c r="N8287" i="2" s="1" a="1"/>
  <c r="N8287" i="2" s="1"/>
  <c r="M8288" i="2"/>
  <c r="N8288" i="2" s="1" a="1"/>
  <c r="N8288" i="2" s="1"/>
  <c r="M8289" i="2"/>
  <c r="N8289" i="2" s="1" a="1"/>
  <c r="N8289" i="2" s="1"/>
  <c r="M8290" i="2"/>
  <c r="N8290" i="2" s="1" a="1"/>
  <c r="N8290" i="2" s="1"/>
  <c r="M8291" i="2"/>
  <c r="N8291" i="2" s="1" a="1"/>
  <c r="N8291" i="2" s="1"/>
  <c r="M8292" i="2"/>
  <c r="N8292" i="2" s="1" a="1"/>
  <c r="N8292" i="2" s="1"/>
  <c r="M8293" i="2"/>
  <c r="N8293" i="2" s="1" a="1"/>
  <c r="N8293" i="2" s="1"/>
  <c r="M8294" i="2"/>
  <c r="N8294" i="2" s="1" a="1"/>
  <c r="N8294" i="2" s="1"/>
  <c r="M8295" i="2"/>
  <c r="N8295" i="2" s="1" a="1"/>
  <c r="N8295" i="2" s="1"/>
  <c r="M8296" i="2"/>
  <c r="N8296" i="2" s="1" a="1"/>
  <c r="N8296" i="2" s="1"/>
  <c r="M8297" i="2"/>
  <c r="N8297" i="2" s="1" a="1"/>
  <c r="N8297" i="2" s="1"/>
  <c r="M8298" i="2"/>
  <c r="N8298" i="2" s="1" a="1"/>
  <c r="N8298" i="2" s="1"/>
  <c r="M8299" i="2"/>
  <c r="N8299" i="2" s="1" a="1"/>
  <c r="N8299" i="2" s="1"/>
  <c r="M8300" i="2"/>
  <c r="N8300" i="2" s="1" a="1"/>
  <c r="N8300" i="2" s="1"/>
  <c r="M8301" i="2"/>
  <c r="N8301" i="2" s="1" a="1"/>
  <c r="N8301" i="2" s="1"/>
  <c r="M8302" i="2"/>
  <c r="N8302" i="2" s="1" a="1"/>
  <c r="N8302" i="2" s="1"/>
  <c r="M8303" i="2"/>
  <c r="N8303" i="2" s="1" a="1"/>
  <c r="N8303" i="2" s="1"/>
  <c r="M8304" i="2"/>
  <c r="N8304" i="2" s="1" a="1"/>
  <c r="N8304" i="2" s="1"/>
  <c r="M8305" i="2"/>
  <c r="N8305" i="2" s="1" a="1"/>
  <c r="N8305" i="2" s="1"/>
  <c r="M8306" i="2"/>
  <c r="N8306" i="2" s="1" a="1"/>
  <c r="N8306" i="2" s="1"/>
  <c r="M8307" i="2"/>
  <c r="N8307" i="2" s="1" a="1"/>
  <c r="N8307" i="2" s="1"/>
  <c r="M8308" i="2"/>
  <c r="N8308" i="2" s="1" a="1"/>
  <c r="N8308" i="2" s="1"/>
  <c r="M8309" i="2"/>
  <c r="N8309" i="2" s="1" a="1"/>
  <c r="N8309" i="2" s="1"/>
  <c r="M8310" i="2"/>
  <c r="N8310" i="2" s="1" a="1"/>
  <c r="N8310" i="2" s="1"/>
  <c r="M8311" i="2"/>
  <c r="N8311" i="2" s="1" a="1"/>
  <c r="N8311" i="2" s="1"/>
  <c r="M8312" i="2"/>
  <c r="N8312" i="2" s="1" a="1"/>
  <c r="N8312" i="2" s="1"/>
  <c r="M8313" i="2"/>
  <c r="N8313" i="2" s="1" a="1"/>
  <c r="N8313" i="2" s="1"/>
  <c r="M8314" i="2"/>
  <c r="N8314" i="2" s="1" a="1"/>
  <c r="N8314" i="2" s="1"/>
  <c r="M8315" i="2"/>
  <c r="N8315" i="2" s="1" a="1"/>
  <c r="N8315" i="2" s="1"/>
  <c r="M8316" i="2"/>
  <c r="N8316" i="2" s="1" a="1"/>
  <c r="N8316" i="2" s="1"/>
  <c r="M8317" i="2"/>
  <c r="N8317" i="2" s="1" a="1"/>
  <c r="N8317" i="2" s="1"/>
  <c r="M8318" i="2"/>
  <c r="N8318" i="2" s="1" a="1"/>
  <c r="N8318" i="2" s="1"/>
  <c r="M8319" i="2"/>
  <c r="N8319" i="2" s="1" a="1"/>
  <c r="N8319" i="2" s="1"/>
  <c r="M8320" i="2"/>
  <c r="N8320" i="2" s="1" a="1"/>
  <c r="N8320" i="2" s="1"/>
  <c r="M8321" i="2"/>
  <c r="N8321" i="2" s="1" a="1"/>
  <c r="N8321" i="2" s="1"/>
  <c r="M8322" i="2"/>
  <c r="N8322" i="2" s="1" a="1"/>
  <c r="N8322" i="2" s="1"/>
  <c r="M8323" i="2"/>
  <c r="N8323" i="2" s="1" a="1"/>
  <c r="N8323" i="2" s="1"/>
  <c r="M8324" i="2"/>
  <c r="N8324" i="2" s="1" a="1"/>
  <c r="N8324" i="2" s="1"/>
  <c r="M8325" i="2"/>
  <c r="N8325" i="2" s="1" a="1"/>
  <c r="N8325" i="2" s="1"/>
  <c r="M8326" i="2"/>
  <c r="N8326" i="2" s="1" a="1"/>
  <c r="N8326" i="2" s="1"/>
  <c r="M8327" i="2"/>
  <c r="N8327" i="2" s="1" a="1"/>
  <c r="N8327" i="2" s="1"/>
  <c r="M8328" i="2"/>
  <c r="N8328" i="2" s="1" a="1"/>
  <c r="N8328" i="2" s="1"/>
  <c r="M8329" i="2"/>
  <c r="N8329" i="2" s="1" a="1"/>
  <c r="N8329" i="2" s="1"/>
  <c r="M8330" i="2"/>
  <c r="N8330" i="2" s="1" a="1"/>
  <c r="N8330" i="2" s="1"/>
  <c r="M8331" i="2"/>
  <c r="N8331" i="2" s="1" a="1"/>
  <c r="N8331" i="2" s="1"/>
  <c r="M8332" i="2"/>
  <c r="N8332" i="2" s="1" a="1"/>
  <c r="N8332" i="2" s="1"/>
  <c r="M8333" i="2"/>
  <c r="N8333" i="2" s="1" a="1"/>
  <c r="N8333" i="2" s="1"/>
  <c r="M8334" i="2"/>
  <c r="N8334" i="2" s="1" a="1"/>
  <c r="N8334" i="2" s="1"/>
  <c r="M8335" i="2"/>
  <c r="N8335" i="2" s="1" a="1"/>
  <c r="N8335" i="2" s="1"/>
  <c r="M8336" i="2"/>
  <c r="N8336" i="2" s="1" a="1"/>
  <c r="N8336" i="2" s="1"/>
  <c r="M8337" i="2"/>
  <c r="N8337" i="2" s="1" a="1"/>
  <c r="N8337" i="2" s="1"/>
  <c r="M8338" i="2"/>
  <c r="N8338" i="2" s="1" a="1"/>
  <c r="N8338" i="2" s="1"/>
  <c r="M8339" i="2"/>
  <c r="N8339" i="2" s="1" a="1"/>
  <c r="N8339" i="2" s="1"/>
  <c r="M8340" i="2"/>
  <c r="N8340" i="2" s="1" a="1"/>
  <c r="N8340" i="2" s="1"/>
  <c r="M8341" i="2"/>
  <c r="N8341" i="2" s="1" a="1"/>
  <c r="N8341" i="2" s="1"/>
  <c r="M8342" i="2"/>
  <c r="N8342" i="2" s="1" a="1"/>
  <c r="N8342" i="2" s="1"/>
  <c r="M8343" i="2"/>
  <c r="N8343" i="2" s="1" a="1"/>
  <c r="N8343" i="2" s="1"/>
  <c r="M8344" i="2"/>
  <c r="N8344" i="2" s="1" a="1"/>
  <c r="N8344" i="2" s="1"/>
  <c r="M8345" i="2"/>
  <c r="N8345" i="2" s="1" a="1"/>
  <c r="N8345" i="2" s="1"/>
  <c r="M8346" i="2"/>
  <c r="N8346" i="2" s="1" a="1"/>
  <c r="N8346" i="2" s="1"/>
  <c r="M8347" i="2"/>
  <c r="N8347" i="2" s="1" a="1"/>
  <c r="N8347" i="2" s="1"/>
  <c r="M8348" i="2"/>
  <c r="N8348" i="2" s="1" a="1"/>
  <c r="N8348" i="2" s="1"/>
  <c r="M8349" i="2"/>
  <c r="N8349" i="2" s="1" a="1"/>
  <c r="N8349" i="2" s="1"/>
  <c r="M8350" i="2"/>
  <c r="N8350" i="2" s="1" a="1"/>
  <c r="N8350" i="2" s="1"/>
  <c r="M8351" i="2"/>
  <c r="N8351" i="2" s="1" a="1"/>
  <c r="N8351" i="2" s="1"/>
  <c r="M8352" i="2"/>
  <c r="N8352" i="2" s="1" a="1"/>
  <c r="N8352" i="2" s="1"/>
  <c r="M8353" i="2"/>
  <c r="N8353" i="2" s="1" a="1"/>
  <c r="N8353" i="2" s="1"/>
  <c r="M8354" i="2"/>
  <c r="N8354" i="2" s="1" a="1"/>
  <c r="N8354" i="2" s="1"/>
  <c r="M8355" i="2"/>
  <c r="N8355" i="2" s="1" a="1"/>
  <c r="N8355" i="2" s="1"/>
  <c r="M8356" i="2"/>
  <c r="N8356" i="2" s="1" a="1"/>
  <c r="N8356" i="2" s="1"/>
  <c r="M8357" i="2"/>
  <c r="N8357" i="2" s="1" a="1"/>
  <c r="N8357" i="2" s="1"/>
  <c r="M8358" i="2"/>
  <c r="N8358" i="2" s="1" a="1"/>
  <c r="N8358" i="2" s="1"/>
  <c r="M8359" i="2"/>
  <c r="N8359" i="2" s="1" a="1"/>
  <c r="N8359" i="2" s="1"/>
  <c r="M8360" i="2"/>
  <c r="N8360" i="2" s="1" a="1"/>
  <c r="N8360" i="2" s="1"/>
  <c r="M8361" i="2"/>
  <c r="N8361" i="2" s="1" a="1"/>
  <c r="N8361" i="2" s="1"/>
  <c r="M8362" i="2"/>
  <c r="N8362" i="2" s="1" a="1"/>
  <c r="N8362" i="2" s="1"/>
  <c r="M8363" i="2"/>
  <c r="N8363" i="2" s="1" a="1"/>
  <c r="N8363" i="2" s="1"/>
  <c r="M8364" i="2"/>
  <c r="N8364" i="2" s="1" a="1"/>
  <c r="N8364" i="2" s="1"/>
  <c r="M8365" i="2"/>
  <c r="N8365" i="2" s="1" a="1"/>
  <c r="N8365" i="2" s="1"/>
  <c r="M8366" i="2"/>
  <c r="N8366" i="2" s="1" a="1"/>
  <c r="N8366" i="2" s="1"/>
  <c r="M8367" i="2"/>
  <c r="N8367" i="2" s="1" a="1"/>
  <c r="N8367" i="2" s="1"/>
  <c r="M8368" i="2"/>
  <c r="N8368" i="2" s="1" a="1"/>
  <c r="N8368" i="2" s="1"/>
  <c r="M8369" i="2"/>
  <c r="N8369" i="2" s="1" a="1"/>
  <c r="N8369" i="2" s="1"/>
  <c r="M8370" i="2"/>
  <c r="N8370" i="2" s="1" a="1"/>
  <c r="N8370" i="2" s="1"/>
  <c r="M8371" i="2"/>
  <c r="N8371" i="2" s="1" a="1"/>
  <c r="N8371" i="2" s="1"/>
  <c r="M8372" i="2"/>
  <c r="N8372" i="2" s="1" a="1"/>
  <c r="N8372" i="2" s="1"/>
  <c r="M8373" i="2"/>
  <c r="N8373" i="2" s="1" a="1"/>
  <c r="N8373" i="2" s="1"/>
  <c r="M8374" i="2"/>
  <c r="N8374" i="2" s="1" a="1"/>
  <c r="N8374" i="2" s="1"/>
  <c r="M8375" i="2"/>
  <c r="N8375" i="2" s="1" a="1"/>
  <c r="N8375" i="2" s="1"/>
  <c r="M8376" i="2"/>
  <c r="N8376" i="2" s="1" a="1"/>
  <c r="N8376" i="2" s="1"/>
  <c r="M8377" i="2"/>
  <c r="N8377" i="2" s="1" a="1"/>
  <c r="N8377" i="2" s="1"/>
  <c r="M8378" i="2"/>
  <c r="N8378" i="2" s="1" a="1"/>
  <c r="N8378" i="2" s="1"/>
  <c r="M8379" i="2"/>
  <c r="N8379" i="2" s="1" a="1"/>
  <c r="N8379" i="2" s="1"/>
  <c r="M8380" i="2"/>
  <c r="N8380" i="2" s="1" a="1"/>
  <c r="N8380" i="2" s="1"/>
  <c r="M8381" i="2"/>
  <c r="N8381" i="2" s="1" a="1"/>
  <c r="N8381" i="2" s="1"/>
  <c r="M8382" i="2"/>
  <c r="N8382" i="2" s="1" a="1"/>
  <c r="N8382" i="2" s="1"/>
  <c r="M8383" i="2"/>
  <c r="N8383" i="2" s="1" a="1"/>
  <c r="N8383" i="2" s="1"/>
  <c r="M8384" i="2"/>
  <c r="N8384" i="2" s="1" a="1"/>
  <c r="N8384" i="2" s="1"/>
  <c r="M8385" i="2"/>
  <c r="N8385" i="2" s="1" a="1"/>
  <c r="N8385" i="2" s="1"/>
  <c r="M8386" i="2"/>
  <c r="N8386" i="2" s="1" a="1"/>
  <c r="N8386" i="2" s="1"/>
  <c r="M8387" i="2"/>
  <c r="N8387" i="2" s="1" a="1"/>
  <c r="N8387" i="2" s="1"/>
  <c r="M8388" i="2"/>
  <c r="N8388" i="2" s="1" a="1"/>
  <c r="N8388" i="2" s="1"/>
  <c r="M8389" i="2"/>
  <c r="N8389" i="2" s="1" a="1"/>
  <c r="N8389" i="2" s="1"/>
  <c r="M8390" i="2"/>
  <c r="N8390" i="2" s="1" a="1"/>
  <c r="N8390" i="2" s="1"/>
  <c r="M8391" i="2"/>
  <c r="N8391" i="2" s="1" a="1"/>
  <c r="N8391" i="2" s="1"/>
  <c r="M8392" i="2"/>
  <c r="N8392" i="2" s="1" a="1"/>
  <c r="N8392" i="2" s="1"/>
  <c r="M8393" i="2"/>
  <c r="N8393" i="2" s="1" a="1"/>
  <c r="N8393" i="2" s="1"/>
  <c r="M8394" i="2"/>
  <c r="N8394" i="2" s="1" a="1"/>
  <c r="N8394" i="2" s="1"/>
  <c r="M8395" i="2"/>
  <c r="N8395" i="2" s="1" a="1"/>
  <c r="N8395" i="2" s="1"/>
  <c r="M8396" i="2"/>
  <c r="N8396" i="2" s="1" a="1"/>
  <c r="N8396" i="2" s="1"/>
  <c r="M8397" i="2"/>
  <c r="N8397" i="2" s="1" a="1"/>
  <c r="N8397" i="2" s="1"/>
  <c r="M8398" i="2"/>
  <c r="N8398" i="2" s="1" a="1"/>
  <c r="N8398" i="2" s="1"/>
  <c r="M8399" i="2"/>
  <c r="N8399" i="2" s="1" a="1"/>
  <c r="N8399" i="2" s="1"/>
  <c r="M8400" i="2"/>
  <c r="N8400" i="2" s="1" a="1"/>
  <c r="N8400" i="2" s="1"/>
  <c r="M8401" i="2"/>
  <c r="N8401" i="2" s="1" a="1"/>
  <c r="N8401" i="2" s="1"/>
  <c r="M8402" i="2"/>
  <c r="N8402" i="2" s="1" a="1"/>
  <c r="N8402" i="2" s="1"/>
  <c r="M8403" i="2"/>
  <c r="N8403" i="2" s="1" a="1"/>
  <c r="N8403" i="2" s="1"/>
  <c r="M8404" i="2"/>
  <c r="N8404" i="2" s="1" a="1"/>
  <c r="N8404" i="2" s="1"/>
  <c r="M8405" i="2"/>
  <c r="N8405" i="2" s="1" a="1"/>
  <c r="N8405" i="2" s="1"/>
  <c r="M8406" i="2"/>
  <c r="N8406" i="2" s="1" a="1"/>
  <c r="N8406" i="2" s="1"/>
  <c r="M8407" i="2"/>
  <c r="N8407" i="2" s="1" a="1"/>
  <c r="N8407" i="2" s="1"/>
  <c r="M8408" i="2"/>
  <c r="N8408" i="2" s="1" a="1"/>
  <c r="N8408" i="2" s="1"/>
  <c r="M8409" i="2"/>
  <c r="N8409" i="2" s="1" a="1"/>
  <c r="N8409" i="2" s="1"/>
  <c r="M8410" i="2"/>
  <c r="N8410" i="2" s="1" a="1"/>
  <c r="N8410" i="2" s="1"/>
  <c r="M8411" i="2"/>
  <c r="N8411" i="2" s="1" a="1"/>
  <c r="N8411" i="2" s="1"/>
  <c r="M8412" i="2"/>
  <c r="N8412" i="2" s="1" a="1"/>
  <c r="N8412" i="2" s="1"/>
  <c r="M8413" i="2"/>
  <c r="N8413" i="2" s="1" a="1"/>
  <c r="N8413" i="2" s="1"/>
  <c r="M8414" i="2"/>
  <c r="N8414" i="2" s="1" a="1"/>
  <c r="N8414" i="2" s="1"/>
  <c r="M8415" i="2"/>
  <c r="N8415" i="2" s="1" a="1"/>
  <c r="N8415" i="2" s="1"/>
  <c r="M8416" i="2"/>
  <c r="N8416" i="2" s="1" a="1"/>
  <c r="N8416" i="2" s="1"/>
  <c r="M8417" i="2"/>
  <c r="N8417" i="2" s="1" a="1"/>
  <c r="N8417" i="2" s="1"/>
  <c r="M8418" i="2"/>
  <c r="N8418" i="2" s="1" a="1"/>
  <c r="N8418" i="2" s="1"/>
  <c r="M8419" i="2"/>
  <c r="N8419" i="2" s="1" a="1"/>
  <c r="N8419" i="2" s="1"/>
  <c r="M8420" i="2"/>
  <c r="N8420" i="2" s="1" a="1"/>
  <c r="N8420" i="2" s="1"/>
  <c r="M8421" i="2"/>
  <c r="N8421" i="2" s="1" a="1"/>
  <c r="N8421" i="2" s="1"/>
  <c r="M8422" i="2"/>
  <c r="N8422" i="2" s="1" a="1"/>
  <c r="N8422" i="2" s="1"/>
  <c r="M8423" i="2"/>
  <c r="N8423" i="2" s="1" a="1"/>
  <c r="N8423" i="2" s="1"/>
  <c r="M8424" i="2"/>
  <c r="N8424" i="2" s="1" a="1"/>
  <c r="N8424" i="2" s="1"/>
  <c r="M8425" i="2"/>
  <c r="N8425" i="2" s="1" a="1"/>
  <c r="N8425" i="2" s="1"/>
  <c r="M8426" i="2"/>
  <c r="N8426" i="2" s="1" a="1"/>
  <c r="N8426" i="2" s="1"/>
  <c r="M8427" i="2"/>
  <c r="N8427" i="2" s="1" a="1"/>
  <c r="N8427" i="2" s="1"/>
  <c r="M8428" i="2"/>
  <c r="N8428" i="2" s="1" a="1"/>
  <c r="N8428" i="2" s="1"/>
  <c r="M8429" i="2"/>
  <c r="N8429" i="2" s="1" a="1"/>
  <c r="N8429" i="2" s="1"/>
  <c r="M8430" i="2"/>
  <c r="N8430" i="2" s="1" a="1"/>
  <c r="N8430" i="2" s="1"/>
  <c r="M8431" i="2"/>
  <c r="N8431" i="2" s="1" a="1"/>
  <c r="N8431" i="2" s="1"/>
  <c r="M8432" i="2"/>
  <c r="N8432" i="2" s="1" a="1"/>
  <c r="N8432" i="2" s="1"/>
  <c r="M8433" i="2"/>
  <c r="N8433" i="2" s="1" a="1"/>
  <c r="N8433" i="2" s="1"/>
  <c r="M8434" i="2"/>
  <c r="N8434" i="2" s="1" a="1"/>
  <c r="N8434" i="2" s="1"/>
  <c r="M8435" i="2"/>
  <c r="N8435" i="2" s="1" a="1"/>
  <c r="N8435" i="2" s="1"/>
  <c r="M8436" i="2"/>
  <c r="N8436" i="2" s="1" a="1"/>
  <c r="N8436" i="2" s="1"/>
  <c r="M8437" i="2"/>
  <c r="N8437" i="2" s="1" a="1"/>
  <c r="N8437" i="2" s="1"/>
  <c r="M8438" i="2"/>
  <c r="N8438" i="2" s="1" a="1"/>
  <c r="N8438" i="2" s="1"/>
  <c r="M8439" i="2"/>
  <c r="N8439" i="2" s="1" a="1"/>
  <c r="N8439" i="2" s="1"/>
  <c r="M8440" i="2"/>
  <c r="N8440" i="2" s="1" a="1"/>
  <c r="N8440" i="2" s="1"/>
  <c r="M8441" i="2"/>
  <c r="N8441" i="2" s="1" a="1"/>
  <c r="N8441" i="2" s="1"/>
  <c r="M8442" i="2"/>
  <c r="N8442" i="2" s="1" a="1"/>
  <c r="N8442" i="2" s="1"/>
  <c r="M8443" i="2"/>
  <c r="N8443" i="2" s="1" a="1"/>
  <c r="N8443" i="2" s="1"/>
  <c r="M8444" i="2"/>
  <c r="N8444" i="2" s="1" a="1"/>
  <c r="N8444" i="2" s="1"/>
  <c r="M8445" i="2"/>
  <c r="N8445" i="2" s="1" a="1"/>
  <c r="N8445" i="2" s="1"/>
  <c r="M8446" i="2"/>
  <c r="N8446" i="2" s="1" a="1"/>
  <c r="N8446" i="2" s="1"/>
  <c r="M8447" i="2"/>
  <c r="N8447" i="2" s="1" a="1"/>
  <c r="N8447" i="2" s="1"/>
  <c r="M8448" i="2"/>
  <c r="N8448" i="2" s="1" a="1"/>
  <c r="N8448" i="2" s="1"/>
  <c r="M8449" i="2"/>
  <c r="N8449" i="2" s="1" a="1"/>
  <c r="N8449" i="2" s="1"/>
  <c r="M8450" i="2"/>
  <c r="N8450" i="2" s="1" a="1"/>
  <c r="N8450" i="2" s="1"/>
  <c r="M8451" i="2"/>
  <c r="N8451" i="2" s="1" a="1"/>
  <c r="N8451" i="2" s="1"/>
  <c r="M8452" i="2"/>
  <c r="N8452" i="2" s="1" a="1"/>
  <c r="N8452" i="2" s="1"/>
  <c r="M8453" i="2"/>
  <c r="N8453" i="2" s="1" a="1"/>
  <c r="N8453" i="2" s="1"/>
  <c r="M8454" i="2"/>
  <c r="N8454" i="2" s="1" a="1"/>
  <c r="N8454" i="2" s="1"/>
  <c r="M8455" i="2"/>
  <c r="N8455" i="2" s="1" a="1"/>
  <c r="N8455" i="2" s="1"/>
  <c r="M8456" i="2"/>
  <c r="N8456" i="2" s="1" a="1"/>
  <c r="N8456" i="2" s="1"/>
  <c r="M8457" i="2"/>
  <c r="N8457" i="2" s="1" a="1"/>
  <c r="N8457" i="2" s="1"/>
  <c r="M8458" i="2"/>
  <c r="N8458" i="2" s="1" a="1"/>
  <c r="N8458" i="2" s="1"/>
  <c r="M8459" i="2"/>
  <c r="N8459" i="2" s="1" a="1"/>
  <c r="N8459" i="2" s="1"/>
  <c r="M8460" i="2"/>
  <c r="N8460" i="2" s="1" a="1"/>
  <c r="N8460" i="2" s="1"/>
  <c r="M8461" i="2"/>
  <c r="N8461" i="2" s="1" a="1"/>
  <c r="N8461" i="2" s="1"/>
  <c r="M8462" i="2"/>
  <c r="N8462" i="2" s="1" a="1"/>
  <c r="N8462" i="2" s="1"/>
  <c r="M8463" i="2"/>
  <c r="N8463" i="2" s="1" a="1"/>
  <c r="N8463" i="2" s="1"/>
  <c r="M8464" i="2"/>
  <c r="N8464" i="2" s="1" a="1"/>
  <c r="N8464" i="2" s="1"/>
  <c r="M8465" i="2"/>
  <c r="N8465" i="2" s="1" a="1"/>
  <c r="N8465" i="2" s="1"/>
  <c r="M8466" i="2"/>
  <c r="N8466" i="2" s="1" a="1"/>
  <c r="N8466" i="2" s="1"/>
  <c r="M8467" i="2"/>
  <c r="N8467" i="2" s="1" a="1"/>
  <c r="N8467" i="2" s="1"/>
  <c r="M8468" i="2"/>
  <c r="N8468" i="2" s="1" a="1"/>
  <c r="N8468" i="2" s="1"/>
  <c r="M8469" i="2"/>
  <c r="N8469" i="2" s="1" a="1"/>
  <c r="N8469" i="2" s="1"/>
  <c r="M8470" i="2"/>
  <c r="N8470" i="2" s="1" a="1"/>
  <c r="N8470" i="2" s="1"/>
  <c r="M8471" i="2"/>
  <c r="N8471" i="2" s="1" a="1"/>
  <c r="N8471" i="2" s="1"/>
  <c r="M8472" i="2"/>
  <c r="N8472" i="2" s="1" a="1"/>
  <c r="N8472" i="2" s="1"/>
  <c r="M8473" i="2"/>
  <c r="N8473" i="2" s="1" a="1"/>
  <c r="N8473" i="2" s="1"/>
  <c r="M8474" i="2"/>
  <c r="N8474" i="2" s="1" a="1"/>
  <c r="N8474" i="2" s="1"/>
  <c r="M8475" i="2"/>
  <c r="N8475" i="2" s="1" a="1"/>
  <c r="N8475" i="2" s="1"/>
  <c r="M8476" i="2"/>
  <c r="N8476" i="2" s="1" a="1"/>
  <c r="N8476" i="2" s="1"/>
  <c r="M8477" i="2"/>
  <c r="N8477" i="2" s="1" a="1"/>
  <c r="N8477" i="2" s="1"/>
  <c r="M8478" i="2"/>
  <c r="N8478" i="2" s="1" a="1"/>
  <c r="N8478" i="2" s="1"/>
  <c r="M8479" i="2"/>
  <c r="N8479" i="2" s="1" a="1"/>
  <c r="N8479" i="2" s="1"/>
  <c r="M8480" i="2"/>
  <c r="N8480" i="2" s="1" a="1"/>
  <c r="N8480" i="2" s="1"/>
  <c r="M8481" i="2"/>
  <c r="N8481" i="2" s="1" a="1"/>
  <c r="N8481" i="2" s="1"/>
  <c r="M8482" i="2"/>
  <c r="N8482" i="2" s="1" a="1"/>
  <c r="N8482" i="2" s="1"/>
  <c r="M8483" i="2"/>
  <c r="N8483" i="2" s="1" a="1"/>
  <c r="N8483" i="2" s="1"/>
  <c r="M8484" i="2"/>
  <c r="N8484" i="2" s="1" a="1"/>
  <c r="N8484" i="2" s="1"/>
  <c r="M8485" i="2"/>
  <c r="N8485" i="2" s="1" a="1"/>
  <c r="N8485" i="2" s="1"/>
  <c r="M8486" i="2"/>
  <c r="N8486" i="2" s="1" a="1"/>
  <c r="N8486" i="2" s="1"/>
  <c r="M8487" i="2"/>
  <c r="N8487" i="2" s="1" a="1"/>
  <c r="N8487" i="2" s="1"/>
  <c r="M8488" i="2"/>
  <c r="N8488" i="2" s="1" a="1"/>
  <c r="N8488" i="2" s="1"/>
  <c r="M8489" i="2"/>
  <c r="N8489" i="2" s="1" a="1"/>
  <c r="N8489" i="2" s="1"/>
  <c r="M8490" i="2"/>
  <c r="N8490" i="2" s="1" a="1"/>
  <c r="N8490" i="2" s="1"/>
  <c r="M8491" i="2"/>
  <c r="N8491" i="2" s="1" a="1"/>
  <c r="N8491" i="2" s="1"/>
  <c r="M8492" i="2"/>
  <c r="N8492" i="2" s="1" a="1"/>
  <c r="N8492" i="2" s="1"/>
  <c r="M8493" i="2"/>
  <c r="N8493" i="2" s="1" a="1"/>
  <c r="N8493" i="2" s="1"/>
  <c r="M8494" i="2"/>
  <c r="N8494" i="2" s="1" a="1"/>
  <c r="N8494" i="2" s="1"/>
  <c r="M8495" i="2"/>
  <c r="N8495" i="2" s="1" a="1"/>
  <c r="N8495" i="2" s="1"/>
  <c r="M8496" i="2"/>
  <c r="N8496" i="2" s="1" a="1"/>
  <c r="N8496" i="2" s="1"/>
  <c r="M8497" i="2"/>
  <c r="N8497" i="2" s="1" a="1"/>
  <c r="N8497" i="2" s="1"/>
  <c r="M8498" i="2"/>
  <c r="N8498" i="2" s="1" a="1"/>
  <c r="N8498" i="2" s="1"/>
  <c r="M8499" i="2"/>
  <c r="N8499" i="2" s="1" a="1"/>
  <c r="N8499" i="2" s="1"/>
  <c r="M8500" i="2"/>
  <c r="N8500" i="2" s="1" a="1"/>
  <c r="N8500" i="2" s="1"/>
  <c r="M8501" i="2"/>
  <c r="N8501" i="2" s="1" a="1"/>
  <c r="N8501" i="2" s="1"/>
  <c r="M8502" i="2"/>
  <c r="N8502" i="2" s="1" a="1"/>
  <c r="N8502" i="2" s="1"/>
  <c r="M8503" i="2"/>
  <c r="N8503" i="2" s="1" a="1"/>
  <c r="N8503" i="2" s="1"/>
  <c r="M8504" i="2"/>
  <c r="N8504" i="2" s="1" a="1"/>
  <c r="N8504" i="2" s="1"/>
  <c r="M8505" i="2"/>
  <c r="N8505" i="2" s="1" a="1"/>
  <c r="N8505" i="2" s="1"/>
  <c r="M8506" i="2"/>
  <c r="N8506" i="2" s="1" a="1"/>
  <c r="N8506" i="2" s="1"/>
  <c r="M8507" i="2"/>
  <c r="N8507" i="2" s="1" a="1"/>
  <c r="N8507" i="2" s="1"/>
  <c r="M8508" i="2"/>
  <c r="N8508" i="2" s="1" a="1"/>
  <c r="N8508" i="2" s="1"/>
  <c r="M8509" i="2"/>
  <c r="N8509" i="2" s="1" a="1"/>
  <c r="N8509" i="2" s="1"/>
  <c r="M8510" i="2"/>
  <c r="N8510" i="2" s="1" a="1"/>
  <c r="N8510" i="2" s="1"/>
  <c r="M8511" i="2"/>
  <c r="N8511" i="2" s="1" a="1"/>
  <c r="N8511" i="2" s="1"/>
  <c r="M8512" i="2"/>
  <c r="N8512" i="2" s="1" a="1"/>
  <c r="N8512" i="2" s="1"/>
  <c r="M8513" i="2"/>
  <c r="N8513" i="2" s="1" a="1"/>
  <c r="N8513" i="2" s="1"/>
  <c r="M8514" i="2"/>
  <c r="N8514" i="2" s="1" a="1"/>
  <c r="N8514" i="2" s="1"/>
  <c r="M8515" i="2"/>
  <c r="N8515" i="2" s="1" a="1"/>
  <c r="N8515" i="2" s="1"/>
  <c r="M8516" i="2"/>
  <c r="N8516" i="2" s="1" a="1"/>
  <c r="N8516" i="2" s="1"/>
  <c r="M8517" i="2"/>
  <c r="N8517" i="2" s="1" a="1"/>
  <c r="N8517" i="2" s="1"/>
  <c r="M8518" i="2"/>
  <c r="N8518" i="2" s="1" a="1"/>
  <c r="N8518" i="2" s="1"/>
  <c r="M8519" i="2"/>
  <c r="N8519" i="2" s="1" a="1"/>
  <c r="N8519" i="2" s="1"/>
  <c r="M8520" i="2"/>
  <c r="N8520" i="2" s="1" a="1"/>
  <c r="N8520" i="2" s="1"/>
  <c r="M8521" i="2"/>
  <c r="N8521" i="2" s="1" a="1"/>
  <c r="N8521" i="2" s="1"/>
  <c r="M8522" i="2"/>
  <c r="N8522" i="2" s="1" a="1"/>
  <c r="N8522" i="2" s="1"/>
  <c r="M8523" i="2"/>
  <c r="N8523" i="2" s="1" a="1"/>
  <c r="N8523" i="2" s="1"/>
  <c r="M8524" i="2"/>
  <c r="N8524" i="2" s="1" a="1"/>
  <c r="N8524" i="2" s="1"/>
  <c r="M8525" i="2"/>
  <c r="N8525" i="2" s="1" a="1"/>
  <c r="N8525" i="2" s="1"/>
  <c r="M8526" i="2"/>
  <c r="N8526" i="2" s="1" a="1"/>
  <c r="N8526" i="2" s="1"/>
  <c r="M8527" i="2"/>
  <c r="N8527" i="2" s="1" a="1"/>
  <c r="N8527" i="2" s="1"/>
  <c r="M8528" i="2"/>
  <c r="N8528" i="2" s="1" a="1"/>
  <c r="N8528" i="2" s="1"/>
  <c r="M8529" i="2"/>
  <c r="N8529" i="2" s="1" a="1"/>
  <c r="N8529" i="2" s="1"/>
  <c r="M8530" i="2"/>
  <c r="N8530" i="2" s="1" a="1"/>
  <c r="N8530" i="2" s="1"/>
  <c r="M8531" i="2"/>
  <c r="N8531" i="2" s="1" a="1"/>
  <c r="N8531" i="2" s="1"/>
  <c r="M8532" i="2"/>
  <c r="N8532" i="2" s="1" a="1"/>
  <c r="N8532" i="2" s="1"/>
  <c r="M8533" i="2"/>
  <c r="N8533" i="2" s="1" a="1"/>
  <c r="N8533" i="2" s="1"/>
  <c r="M8534" i="2"/>
  <c r="N8534" i="2" s="1" a="1"/>
  <c r="N8534" i="2" s="1"/>
  <c r="M8535" i="2"/>
  <c r="N8535" i="2" s="1" a="1"/>
  <c r="N8535" i="2" s="1"/>
  <c r="M8536" i="2"/>
  <c r="N8536" i="2" s="1" a="1"/>
  <c r="N8536" i="2" s="1"/>
  <c r="M8537" i="2"/>
  <c r="N8537" i="2" s="1" a="1"/>
  <c r="N8537" i="2" s="1"/>
  <c r="M8538" i="2"/>
  <c r="N8538" i="2" s="1" a="1"/>
  <c r="N8538" i="2" s="1"/>
  <c r="M8539" i="2"/>
  <c r="N8539" i="2" s="1" a="1"/>
  <c r="N8539" i="2" s="1"/>
  <c r="M8540" i="2"/>
  <c r="N8540" i="2" s="1" a="1"/>
  <c r="N8540" i="2" s="1"/>
  <c r="M8541" i="2"/>
  <c r="N8541" i="2" s="1" a="1"/>
  <c r="N8541" i="2" s="1"/>
  <c r="M8542" i="2"/>
  <c r="N8542" i="2" s="1" a="1"/>
  <c r="N8542" i="2" s="1"/>
  <c r="M8543" i="2"/>
  <c r="N8543" i="2" s="1" a="1"/>
  <c r="N8543" i="2" s="1"/>
  <c r="M8544" i="2"/>
  <c r="N8544" i="2" s="1" a="1"/>
  <c r="N8544" i="2" s="1"/>
  <c r="M8545" i="2"/>
  <c r="N8545" i="2" s="1" a="1"/>
  <c r="N8545" i="2" s="1"/>
  <c r="M8546" i="2"/>
  <c r="N8546" i="2" s="1" a="1"/>
  <c r="N8546" i="2" s="1"/>
  <c r="M8547" i="2"/>
  <c r="N8547" i="2" s="1" a="1"/>
  <c r="N8547" i="2" s="1"/>
  <c r="M8548" i="2"/>
  <c r="N8548" i="2" s="1" a="1"/>
  <c r="N8548" i="2" s="1"/>
  <c r="M8549" i="2"/>
  <c r="N8549" i="2" s="1" a="1"/>
  <c r="N8549" i="2" s="1"/>
  <c r="M8550" i="2"/>
  <c r="N8550" i="2" s="1" a="1"/>
  <c r="N8550" i="2" s="1"/>
  <c r="M8551" i="2"/>
  <c r="N8551" i="2" s="1" a="1"/>
  <c r="N8551" i="2" s="1"/>
  <c r="M8552" i="2"/>
  <c r="N8552" i="2" s="1" a="1"/>
  <c r="N8552" i="2" s="1"/>
  <c r="M8553" i="2"/>
  <c r="N8553" i="2" s="1" a="1"/>
  <c r="N8553" i="2" s="1"/>
  <c r="M8554" i="2"/>
  <c r="N8554" i="2" s="1" a="1"/>
  <c r="N8554" i="2" s="1"/>
  <c r="M8555" i="2"/>
  <c r="N8555" i="2" s="1" a="1"/>
  <c r="N8555" i="2" s="1"/>
  <c r="M8556" i="2"/>
  <c r="N8556" i="2" s="1" a="1"/>
  <c r="N8556" i="2" s="1"/>
  <c r="M8557" i="2"/>
  <c r="N8557" i="2" s="1" a="1"/>
  <c r="N8557" i="2" s="1"/>
  <c r="M8558" i="2"/>
  <c r="N8558" i="2" s="1" a="1"/>
  <c r="N8558" i="2" s="1"/>
  <c r="M8559" i="2"/>
  <c r="N8559" i="2" s="1" a="1"/>
  <c r="N8559" i="2" s="1"/>
  <c r="M8560" i="2"/>
  <c r="N8560" i="2" s="1" a="1"/>
  <c r="N8560" i="2" s="1"/>
  <c r="M8561" i="2"/>
  <c r="N8561" i="2" s="1" a="1"/>
  <c r="N8561" i="2" s="1"/>
  <c r="M8562" i="2"/>
  <c r="N8562" i="2" s="1" a="1"/>
  <c r="N8562" i="2" s="1"/>
  <c r="M8563" i="2"/>
  <c r="N8563" i="2" s="1" a="1"/>
  <c r="N8563" i="2" s="1"/>
  <c r="M8564" i="2"/>
  <c r="N8564" i="2" s="1" a="1"/>
  <c r="N8564" i="2" s="1"/>
  <c r="M8565" i="2"/>
  <c r="N8565" i="2" s="1" a="1"/>
  <c r="N8565" i="2" s="1"/>
  <c r="M8566" i="2"/>
  <c r="N8566" i="2" s="1" a="1"/>
  <c r="N8566" i="2" s="1"/>
  <c r="M8567" i="2"/>
  <c r="N8567" i="2" s="1" a="1"/>
  <c r="N8567" i="2" s="1"/>
  <c r="M8568" i="2"/>
  <c r="N8568" i="2" s="1" a="1"/>
  <c r="N8568" i="2" s="1"/>
  <c r="M8569" i="2"/>
  <c r="N8569" i="2" s="1" a="1"/>
  <c r="N8569" i="2" s="1"/>
  <c r="M8570" i="2"/>
  <c r="N8570" i="2" s="1" a="1"/>
  <c r="N8570" i="2" s="1"/>
  <c r="M8571" i="2"/>
  <c r="N8571" i="2" s="1" a="1"/>
  <c r="N8571" i="2" s="1"/>
  <c r="M8572" i="2"/>
  <c r="N8572" i="2" s="1" a="1"/>
  <c r="N8572" i="2" s="1"/>
  <c r="M8573" i="2"/>
  <c r="N8573" i="2" s="1" a="1"/>
  <c r="N8573" i="2" s="1"/>
  <c r="M8574" i="2"/>
  <c r="N8574" i="2" s="1" a="1"/>
  <c r="N8574" i="2" s="1"/>
  <c r="M8575" i="2"/>
  <c r="N8575" i="2" s="1" a="1"/>
  <c r="N8575" i="2" s="1"/>
  <c r="M8576" i="2"/>
  <c r="N8576" i="2" s="1" a="1"/>
  <c r="N8576" i="2" s="1"/>
  <c r="M8577" i="2"/>
  <c r="N8577" i="2" s="1" a="1"/>
  <c r="N8577" i="2" s="1"/>
  <c r="M8578" i="2"/>
  <c r="N8578" i="2" s="1" a="1"/>
  <c r="N8578" i="2" s="1"/>
  <c r="M8579" i="2"/>
  <c r="N8579" i="2" s="1" a="1"/>
  <c r="N8579" i="2" s="1"/>
  <c r="M8580" i="2"/>
  <c r="N8580" i="2" s="1" a="1"/>
  <c r="N8580" i="2" s="1"/>
  <c r="M8581" i="2"/>
  <c r="N8581" i="2" s="1" a="1"/>
  <c r="N8581" i="2" s="1"/>
  <c r="M8582" i="2"/>
  <c r="N8582" i="2" s="1" a="1"/>
  <c r="N8582" i="2" s="1"/>
  <c r="M8583" i="2"/>
  <c r="N8583" i="2" s="1" a="1"/>
  <c r="N8583" i="2" s="1"/>
  <c r="M8584" i="2"/>
  <c r="N8584" i="2" s="1" a="1"/>
  <c r="N8584" i="2" s="1"/>
  <c r="M8585" i="2"/>
  <c r="N8585" i="2" s="1" a="1"/>
  <c r="N8585" i="2" s="1"/>
  <c r="M8586" i="2"/>
  <c r="N8586" i="2" s="1" a="1"/>
  <c r="N8586" i="2" s="1"/>
  <c r="M8587" i="2"/>
  <c r="N8587" i="2" s="1" a="1"/>
  <c r="N8587" i="2" s="1"/>
  <c r="M8588" i="2"/>
  <c r="N8588" i="2" s="1" a="1"/>
  <c r="N8588" i="2" s="1"/>
  <c r="M8589" i="2"/>
  <c r="N8589" i="2" s="1" a="1"/>
  <c r="N8589" i="2" s="1"/>
  <c r="M8590" i="2"/>
  <c r="N8590" i="2" s="1" a="1"/>
  <c r="N8590" i="2" s="1"/>
  <c r="M8591" i="2"/>
  <c r="N8591" i="2" s="1" a="1"/>
  <c r="N8591" i="2" s="1"/>
  <c r="M8592" i="2"/>
  <c r="N8592" i="2" s="1" a="1"/>
  <c r="N8592" i="2" s="1"/>
  <c r="M8593" i="2"/>
  <c r="N8593" i="2" s="1" a="1"/>
  <c r="N8593" i="2" s="1"/>
  <c r="M8594" i="2"/>
  <c r="N8594" i="2" s="1" a="1"/>
  <c r="N8594" i="2" s="1"/>
  <c r="M8595" i="2"/>
  <c r="N8595" i="2" s="1" a="1"/>
  <c r="N8595" i="2" s="1"/>
  <c r="M8596" i="2"/>
  <c r="N8596" i="2" s="1" a="1"/>
  <c r="N8596" i="2" s="1"/>
  <c r="M8597" i="2"/>
  <c r="N8597" i="2" s="1" a="1"/>
  <c r="N8597" i="2" s="1"/>
  <c r="M8598" i="2"/>
  <c r="N8598" i="2" s="1" a="1"/>
  <c r="N8598" i="2" s="1"/>
  <c r="M8599" i="2"/>
  <c r="N8599" i="2" s="1" a="1"/>
  <c r="N8599" i="2" s="1"/>
  <c r="M8600" i="2"/>
  <c r="N8600" i="2" s="1" a="1"/>
  <c r="N8600" i="2" s="1"/>
  <c r="M8601" i="2"/>
  <c r="N8601" i="2" s="1" a="1"/>
  <c r="N8601" i="2" s="1"/>
  <c r="M8602" i="2"/>
  <c r="N8602" i="2" s="1" a="1"/>
  <c r="N8602" i="2" s="1"/>
  <c r="M8603" i="2"/>
  <c r="N8603" i="2" s="1" a="1"/>
  <c r="N8603" i="2" s="1"/>
  <c r="M8604" i="2"/>
  <c r="N8604" i="2" s="1" a="1"/>
  <c r="N8604" i="2" s="1"/>
  <c r="M8605" i="2"/>
  <c r="N8605" i="2" s="1" a="1"/>
  <c r="N8605" i="2" s="1"/>
  <c r="M8606" i="2"/>
  <c r="N8606" i="2" s="1" a="1"/>
  <c r="N8606" i="2" s="1"/>
  <c r="M8607" i="2"/>
  <c r="N8607" i="2" s="1" a="1"/>
  <c r="N8607" i="2" s="1"/>
  <c r="M8608" i="2"/>
  <c r="N8608" i="2" s="1" a="1"/>
  <c r="N8608" i="2" s="1"/>
  <c r="M8609" i="2"/>
  <c r="N8609" i="2" s="1" a="1"/>
  <c r="N8609" i="2" s="1"/>
  <c r="M8610" i="2"/>
  <c r="N8610" i="2" s="1" a="1"/>
  <c r="N8610" i="2" s="1"/>
  <c r="M8611" i="2"/>
  <c r="N8611" i="2" s="1" a="1"/>
  <c r="N8611" i="2" s="1"/>
  <c r="M8612" i="2"/>
  <c r="N8612" i="2" s="1" a="1"/>
  <c r="N8612" i="2" s="1"/>
  <c r="M8613" i="2"/>
  <c r="N8613" i="2" s="1" a="1"/>
  <c r="N8613" i="2" s="1"/>
  <c r="M8614" i="2"/>
  <c r="N8614" i="2" s="1" a="1"/>
  <c r="N8614" i="2" s="1"/>
  <c r="M8615" i="2"/>
  <c r="N8615" i="2" s="1" a="1"/>
  <c r="N8615" i="2" s="1"/>
  <c r="M8616" i="2"/>
  <c r="N8616" i="2" s="1" a="1"/>
  <c r="N8616" i="2" s="1"/>
  <c r="M8617" i="2"/>
  <c r="N8617" i="2" s="1" a="1"/>
  <c r="N8617" i="2" s="1"/>
  <c r="M8618" i="2"/>
  <c r="N8618" i="2" s="1" a="1"/>
  <c r="N8618" i="2" s="1"/>
  <c r="M8619" i="2"/>
  <c r="N8619" i="2" s="1" a="1"/>
  <c r="N8619" i="2" s="1"/>
  <c r="M8620" i="2"/>
  <c r="N8620" i="2" s="1" a="1"/>
  <c r="N8620" i="2" s="1"/>
  <c r="M8621" i="2"/>
  <c r="N8621" i="2" s="1" a="1"/>
  <c r="N8621" i="2" s="1"/>
  <c r="M8622" i="2"/>
  <c r="N8622" i="2" s="1" a="1"/>
  <c r="N8622" i="2" s="1"/>
  <c r="M8623" i="2"/>
  <c r="N8623" i="2" s="1" a="1"/>
  <c r="N8623" i="2" s="1"/>
  <c r="M8624" i="2"/>
  <c r="N8624" i="2" s="1" a="1"/>
  <c r="N8624" i="2" s="1"/>
  <c r="M8625" i="2"/>
  <c r="N8625" i="2" s="1" a="1"/>
  <c r="N8625" i="2" s="1"/>
  <c r="M8626" i="2"/>
  <c r="N8626" i="2" s="1" a="1"/>
  <c r="N8626" i="2" s="1"/>
  <c r="M8627" i="2"/>
  <c r="N8627" i="2" s="1" a="1"/>
  <c r="N8627" i="2" s="1"/>
  <c r="M8628" i="2"/>
  <c r="N8628" i="2" s="1" a="1"/>
  <c r="N8628" i="2" s="1"/>
  <c r="M8629" i="2"/>
  <c r="N8629" i="2" s="1" a="1"/>
  <c r="N8629" i="2" s="1"/>
  <c r="M8630" i="2"/>
  <c r="N8630" i="2" s="1" a="1"/>
  <c r="N8630" i="2" s="1"/>
  <c r="M8631" i="2"/>
  <c r="N8631" i="2" s="1" a="1"/>
  <c r="N8631" i="2" s="1"/>
  <c r="M8632" i="2"/>
  <c r="N8632" i="2" s="1" a="1"/>
  <c r="N8632" i="2" s="1"/>
  <c r="M8633" i="2"/>
  <c r="N8633" i="2" s="1" a="1"/>
  <c r="N8633" i="2" s="1"/>
  <c r="M8634" i="2"/>
  <c r="N8634" i="2" s="1" a="1"/>
  <c r="N8634" i="2" s="1"/>
  <c r="M8635" i="2"/>
  <c r="N8635" i="2" s="1" a="1"/>
  <c r="N8635" i="2" s="1"/>
  <c r="M8636" i="2"/>
  <c r="N8636" i="2" s="1" a="1"/>
  <c r="N8636" i="2" s="1"/>
  <c r="M8637" i="2"/>
  <c r="N8637" i="2" s="1" a="1"/>
  <c r="N8637" i="2" s="1"/>
  <c r="M8638" i="2"/>
  <c r="N8638" i="2" s="1" a="1"/>
  <c r="N8638" i="2" s="1"/>
  <c r="M8639" i="2"/>
  <c r="N8639" i="2" s="1" a="1"/>
  <c r="N8639" i="2" s="1"/>
  <c r="M8640" i="2"/>
  <c r="N8640" i="2" s="1" a="1"/>
  <c r="N8640" i="2" s="1"/>
  <c r="M8641" i="2"/>
  <c r="N8641" i="2" s="1" a="1"/>
  <c r="N8641" i="2" s="1"/>
  <c r="M8642" i="2"/>
  <c r="N8642" i="2" s="1" a="1"/>
  <c r="N8642" i="2" s="1"/>
  <c r="M8643" i="2"/>
  <c r="N8643" i="2" s="1" a="1"/>
  <c r="N8643" i="2" s="1"/>
  <c r="M8644" i="2"/>
  <c r="N8644" i="2" s="1" a="1"/>
  <c r="N8644" i="2" s="1"/>
  <c r="M8645" i="2"/>
  <c r="N8645" i="2" s="1" a="1"/>
  <c r="N8645" i="2" s="1"/>
  <c r="M8646" i="2"/>
  <c r="N8646" i="2" s="1" a="1"/>
  <c r="N8646" i="2" s="1"/>
  <c r="M8647" i="2"/>
  <c r="N8647" i="2" s="1" a="1"/>
  <c r="N8647" i="2" s="1"/>
  <c r="M8648" i="2"/>
  <c r="N8648" i="2" s="1" a="1"/>
  <c r="N8648" i="2" s="1"/>
  <c r="M8649" i="2"/>
  <c r="N8649" i="2" s="1" a="1"/>
  <c r="N8649" i="2" s="1"/>
  <c r="M8650" i="2"/>
  <c r="N8650" i="2" s="1" a="1"/>
  <c r="N8650" i="2" s="1"/>
  <c r="M8651" i="2"/>
  <c r="N8651" i="2" s="1" a="1"/>
  <c r="N8651" i="2" s="1"/>
  <c r="M8652" i="2"/>
  <c r="N8652" i="2" s="1" a="1"/>
  <c r="N8652" i="2" s="1"/>
  <c r="M8653" i="2"/>
  <c r="N8653" i="2" s="1" a="1"/>
  <c r="N8653" i="2" s="1"/>
  <c r="M8654" i="2"/>
  <c r="N8654" i="2" s="1" a="1"/>
  <c r="N8654" i="2" s="1"/>
  <c r="M8655" i="2"/>
  <c r="N8655" i="2" s="1" a="1"/>
  <c r="N8655" i="2" s="1"/>
  <c r="M8656" i="2"/>
  <c r="N8656" i="2" s="1" a="1"/>
  <c r="N8656" i="2" s="1"/>
  <c r="M8657" i="2"/>
  <c r="N8657" i="2" s="1" a="1"/>
  <c r="N8657" i="2" s="1"/>
  <c r="M8658" i="2"/>
  <c r="N8658" i="2" s="1" a="1"/>
  <c r="N8658" i="2" s="1"/>
  <c r="M8659" i="2"/>
  <c r="N8659" i="2" s="1" a="1"/>
  <c r="N8659" i="2" s="1"/>
  <c r="M8660" i="2"/>
  <c r="N8660" i="2" s="1" a="1"/>
  <c r="N8660" i="2" s="1"/>
  <c r="M8661" i="2"/>
  <c r="N8661" i="2" s="1" a="1"/>
  <c r="N8661" i="2" s="1"/>
  <c r="M8662" i="2"/>
  <c r="N8662" i="2" s="1" a="1"/>
  <c r="N8662" i="2" s="1"/>
  <c r="M8663" i="2"/>
  <c r="N8663" i="2" s="1" a="1"/>
  <c r="N8663" i="2" s="1"/>
  <c r="M8664" i="2"/>
  <c r="N8664" i="2" s="1" a="1"/>
  <c r="N8664" i="2" s="1"/>
  <c r="M8665" i="2"/>
  <c r="N8665" i="2" s="1" a="1"/>
  <c r="N8665" i="2" s="1"/>
  <c r="M8666" i="2"/>
  <c r="N8666" i="2" s="1" a="1"/>
  <c r="N8666" i="2" s="1"/>
  <c r="M8667" i="2"/>
  <c r="N8667" i="2" s="1" a="1"/>
  <c r="N8667" i="2" s="1"/>
  <c r="M8668" i="2"/>
  <c r="N8668" i="2" s="1" a="1"/>
  <c r="N8668" i="2" s="1"/>
  <c r="M8669" i="2"/>
  <c r="N8669" i="2" s="1" a="1"/>
  <c r="N8669" i="2" s="1"/>
  <c r="M8670" i="2"/>
  <c r="N8670" i="2" s="1" a="1"/>
  <c r="N8670" i="2" s="1"/>
  <c r="M8671" i="2"/>
  <c r="N8671" i="2" s="1" a="1"/>
  <c r="N8671" i="2" s="1"/>
  <c r="M8672" i="2"/>
  <c r="N8672" i="2" s="1" a="1"/>
  <c r="N8672" i="2" s="1"/>
  <c r="M8673" i="2"/>
  <c r="N8673" i="2" s="1" a="1"/>
  <c r="N8673" i="2" s="1"/>
  <c r="M8674" i="2"/>
  <c r="N8674" i="2" s="1" a="1"/>
  <c r="N8674" i="2" s="1"/>
  <c r="M8675" i="2"/>
  <c r="N8675" i="2" s="1" a="1"/>
  <c r="N8675" i="2" s="1"/>
  <c r="M8676" i="2"/>
  <c r="N8676" i="2" s="1" a="1"/>
  <c r="N8676" i="2" s="1"/>
  <c r="M8677" i="2"/>
  <c r="N8677" i="2" s="1" a="1"/>
  <c r="N8677" i="2" s="1"/>
  <c r="M8678" i="2"/>
  <c r="N8678" i="2" s="1" a="1"/>
  <c r="N8678" i="2" s="1"/>
  <c r="M8679" i="2"/>
  <c r="N8679" i="2" s="1" a="1"/>
  <c r="N8679" i="2" s="1"/>
  <c r="M8680" i="2"/>
  <c r="N8680" i="2" s="1" a="1"/>
  <c r="N8680" i="2" s="1"/>
  <c r="M8681" i="2"/>
  <c r="N8681" i="2" s="1" a="1"/>
  <c r="N8681" i="2" s="1"/>
  <c r="M8682" i="2"/>
  <c r="N8682" i="2" s="1" a="1"/>
  <c r="N8682" i="2" s="1"/>
  <c r="M8683" i="2"/>
  <c r="N8683" i="2" s="1" a="1"/>
  <c r="N8683" i="2" s="1"/>
  <c r="M8684" i="2"/>
  <c r="N8684" i="2" s="1" a="1"/>
  <c r="N8684" i="2" s="1"/>
  <c r="M8685" i="2"/>
  <c r="N8685" i="2" s="1" a="1"/>
  <c r="N8685" i="2" s="1"/>
  <c r="M8686" i="2"/>
  <c r="N8686" i="2" s="1" a="1"/>
  <c r="N8686" i="2" s="1"/>
  <c r="M8687" i="2"/>
  <c r="N8687" i="2" s="1" a="1"/>
  <c r="N8687" i="2" s="1"/>
  <c r="M8688" i="2"/>
  <c r="N8688" i="2" s="1" a="1"/>
  <c r="N8688" i="2" s="1"/>
  <c r="M8689" i="2"/>
  <c r="N8689" i="2" s="1" a="1"/>
  <c r="N8689" i="2" s="1"/>
  <c r="M8690" i="2"/>
  <c r="N8690" i="2" s="1" a="1"/>
  <c r="N8690" i="2" s="1"/>
  <c r="M8691" i="2"/>
  <c r="N8691" i="2" s="1" a="1"/>
  <c r="N8691" i="2" s="1"/>
  <c r="M8692" i="2"/>
  <c r="N8692" i="2" s="1" a="1"/>
  <c r="N8692" i="2" s="1"/>
  <c r="M8693" i="2"/>
  <c r="N8693" i="2" s="1" a="1"/>
  <c r="N8693" i="2" s="1"/>
  <c r="M8694" i="2"/>
  <c r="N8694" i="2" s="1" a="1"/>
  <c r="N8694" i="2" s="1"/>
  <c r="M8695" i="2"/>
  <c r="N8695" i="2" s="1" a="1"/>
  <c r="N8695" i="2" s="1"/>
  <c r="M8696" i="2"/>
  <c r="N8696" i="2" s="1" a="1"/>
  <c r="N8696" i="2" s="1"/>
  <c r="M8697" i="2"/>
  <c r="N8697" i="2" s="1" a="1"/>
  <c r="N8697" i="2" s="1"/>
  <c r="M8698" i="2"/>
  <c r="N8698" i="2" s="1" a="1"/>
  <c r="N8698" i="2" s="1"/>
  <c r="M8699" i="2"/>
  <c r="N8699" i="2" s="1" a="1"/>
  <c r="N8699" i="2" s="1"/>
  <c r="M8700" i="2"/>
  <c r="N8700" i="2" s="1" a="1"/>
  <c r="N8700" i="2" s="1"/>
  <c r="M8701" i="2"/>
  <c r="N8701" i="2" s="1" a="1"/>
  <c r="N8701" i="2" s="1"/>
  <c r="M8702" i="2"/>
  <c r="N8702" i="2" s="1" a="1"/>
  <c r="N8702" i="2" s="1"/>
  <c r="M8703" i="2"/>
  <c r="N8703" i="2" s="1" a="1"/>
  <c r="N8703" i="2" s="1"/>
  <c r="M8704" i="2"/>
  <c r="N8704" i="2" s="1" a="1"/>
  <c r="N8704" i="2" s="1"/>
  <c r="M8705" i="2"/>
  <c r="N8705" i="2" s="1" a="1"/>
  <c r="N8705" i="2" s="1"/>
  <c r="M8706" i="2"/>
  <c r="N8706" i="2" s="1" a="1"/>
  <c r="N8706" i="2" s="1"/>
  <c r="M8707" i="2"/>
  <c r="N8707" i="2" s="1" a="1"/>
  <c r="N8707" i="2" s="1"/>
  <c r="M8708" i="2"/>
  <c r="N8708" i="2" s="1" a="1"/>
  <c r="N8708" i="2" s="1"/>
  <c r="M8709" i="2"/>
  <c r="N8709" i="2" s="1" a="1"/>
  <c r="N8709" i="2" s="1"/>
  <c r="M8710" i="2"/>
  <c r="N8710" i="2" s="1" a="1"/>
  <c r="N8710" i="2" s="1"/>
  <c r="M8711" i="2"/>
  <c r="N8711" i="2" s="1" a="1"/>
  <c r="N8711" i="2" s="1"/>
  <c r="M8712" i="2"/>
  <c r="N8712" i="2" s="1" a="1"/>
  <c r="N8712" i="2" s="1"/>
  <c r="M8713" i="2"/>
  <c r="N8713" i="2" s="1" a="1"/>
  <c r="N8713" i="2" s="1"/>
  <c r="M8714" i="2"/>
  <c r="N8714" i="2" s="1" a="1"/>
  <c r="N8714" i="2" s="1"/>
  <c r="M8715" i="2"/>
  <c r="N8715" i="2" s="1" a="1"/>
  <c r="N8715" i="2" s="1"/>
  <c r="M8716" i="2"/>
  <c r="N8716" i="2" s="1" a="1"/>
  <c r="N8716" i="2" s="1"/>
  <c r="M8717" i="2"/>
  <c r="N8717" i="2" s="1" a="1"/>
  <c r="N8717" i="2" s="1"/>
  <c r="M8718" i="2"/>
  <c r="N8718" i="2" s="1" a="1"/>
  <c r="N8718" i="2" s="1"/>
  <c r="M8719" i="2"/>
  <c r="N8719" i="2" s="1" a="1"/>
  <c r="N8719" i="2" s="1"/>
  <c r="M8720" i="2"/>
  <c r="N8720" i="2" s="1" a="1"/>
  <c r="N8720" i="2" s="1"/>
  <c r="M8721" i="2"/>
  <c r="N8721" i="2" s="1" a="1"/>
  <c r="N8721" i="2" s="1"/>
  <c r="M8722" i="2"/>
  <c r="N8722" i="2" s="1" a="1"/>
  <c r="N8722" i="2" s="1"/>
  <c r="M8723" i="2"/>
  <c r="N8723" i="2" s="1" a="1"/>
  <c r="N8723" i="2" s="1"/>
  <c r="M8724" i="2"/>
  <c r="N8724" i="2" s="1" a="1"/>
  <c r="N8724" i="2" s="1"/>
  <c r="M8725" i="2"/>
  <c r="N8725" i="2" s="1" a="1"/>
  <c r="N8725" i="2" s="1"/>
  <c r="M8726" i="2"/>
  <c r="N8726" i="2" s="1" a="1"/>
  <c r="N8726" i="2" s="1"/>
  <c r="M8727" i="2"/>
  <c r="N8727" i="2" s="1" a="1"/>
  <c r="N8727" i="2" s="1"/>
  <c r="M8728" i="2"/>
  <c r="N8728" i="2" s="1" a="1"/>
  <c r="N8728" i="2" s="1"/>
  <c r="M8729" i="2"/>
  <c r="N8729" i="2" s="1" a="1"/>
  <c r="N8729" i="2" s="1"/>
  <c r="M8730" i="2"/>
  <c r="N8730" i="2" s="1" a="1"/>
  <c r="N8730" i="2" s="1"/>
  <c r="M8731" i="2"/>
  <c r="N8731" i="2" s="1" a="1"/>
  <c r="N8731" i="2" s="1"/>
  <c r="M8732" i="2"/>
  <c r="N8732" i="2" s="1" a="1"/>
  <c r="N8732" i="2" s="1"/>
  <c r="M8733" i="2"/>
  <c r="N8733" i="2" s="1" a="1"/>
  <c r="N8733" i="2" s="1"/>
  <c r="M8734" i="2"/>
  <c r="N8734" i="2" s="1" a="1"/>
  <c r="N8734" i="2" s="1"/>
  <c r="M8735" i="2"/>
  <c r="N8735" i="2" s="1" a="1"/>
  <c r="N8735" i="2" s="1"/>
  <c r="M8736" i="2"/>
  <c r="N8736" i="2" s="1" a="1"/>
  <c r="N8736" i="2" s="1"/>
  <c r="M8737" i="2"/>
  <c r="N8737" i="2" s="1" a="1"/>
  <c r="N8737" i="2" s="1"/>
  <c r="M8738" i="2"/>
  <c r="N8738" i="2" s="1" a="1"/>
  <c r="N8738" i="2" s="1"/>
  <c r="M8739" i="2"/>
  <c r="N8739" i="2" s="1" a="1"/>
  <c r="N8739" i="2" s="1"/>
  <c r="M8740" i="2"/>
  <c r="N8740" i="2" s="1" a="1"/>
  <c r="N8740" i="2" s="1"/>
  <c r="M8741" i="2"/>
  <c r="N8741" i="2" s="1" a="1"/>
  <c r="N8741" i="2" s="1"/>
  <c r="M8742" i="2"/>
  <c r="N8742" i="2" s="1" a="1"/>
  <c r="N8742" i="2" s="1"/>
  <c r="M8743" i="2"/>
  <c r="N8743" i="2" s="1" a="1"/>
  <c r="N8743" i="2" s="1"/>
  <c r="M8744" i="2"/>
  <c r="N8744" i="2" s="1" a="1"/>
  <c r="N8744" i="2" s="1"/>
  <c r="M8745" i="2"/>
  <c r="N8745" i="2" s="1" a="1"/>
  <c r="N8745" i="2" s="1"/>
  <c r="M8746" i="2"/>
  <c r="N8746" i="2" s="1" a="1"/>
  <c r="N8746" i="2" s="1"/>
  <c r="M8747" i="2"/>
  <c r="N8747" i="2" s="1" a="1"/>
  <c r="N8747" i="2" s="1"/>
  <c r="M8748" i="2"/>
  <c r="N8748" i="2" s="1" a="1"/>
  <c r="N8748" i="2" s="1"/>
  <c r="M8749" i="2"/>
  <c r="N8749" i="2" s="1" a="1"/>
  <c r="N8749" i="2" s="1"/>
  <c r="M8750" i="2"/>
  <c r="N8750" i="2" s="1" a="1"/>
  <c r="N8750" i="2" s="1"/>
  <c r="M8751" i="2"/>
  <c r="N8751" i="2" s="1" a="1"/>
  <c r="N8751" i="2" s="1"/>
  <c r="M8752" i="2"/>
  <c r="N8752" i="2" s="1" a="1"/>
  <c r="N8752" i="2" s="1"/>
  <c r="M8753" i="2"/>
  <c r="N8753" i="2" s="1" a="1"/>
  <c r="N8753" i="2" s="1"/>
  <c r="M8754" i="2"/>
  <c r="N8754" i="2" s="1" a="1"/>
  <c r="N8754" i="2" s="1"/>
  <c r="M8755" i="2"/>
  <c r="N8755" i="2" s="1" a="1"/>
  <c r="N8755" i="2" s="1"/>
  <c r="M8756" i="2"/>
  <c r="N8756" i="2" s="1" a="1"/>
  <c r="N8756" i="2" s="1"/>
  <c r="M8757" i="2"/>
  <c r="N8757" i="2" s="1" a="1"/>
  <c r="N8757" i="2" s="1"/>
  <c r="M8758" i="2"/>
  <c r="N8758" i="2" s="1" a="1"/>
  <c r="N8758" i="2" s="1"/>
  <c r="M8759" i="2"/>
  <c r="N8759" i="2" s="1" a="1"/>
  <c r="N8759" i="2" s="1"/>
  <c r="M8760" i="2"/>
  <c r="N8760" i="2" s="1" a="1"/>
  <c r="N8760" i="2" s="1"/>
  <c r="M8761" i="2"/>
  <c r="N8761" i="2" s="1" a="1"/>
  <c r="N8761" i="2" s="1"/>
  <c r="M8762" i="2"/>
  <c r="N8762" i="2" s="1" a="1"/>
  <c r="N8762" i="2" s="1"/>
  <c r="M8763" i="2"/>
  <c r="N8763" i="2" s="1" a="1"/>
  <c r="N8763" i="2" s="1"/>
  <c r="M8764" i="2"/>
  <c r="N8764" i="2" s="1" a="1"/>
  <c r="N8764" i="2" s="1"/>
  <c r="M8765" i="2"/>
  <c r="N8765" i="2" s="1" a="1"/>
  <c r="N8765" i="2" s="1"/>
  <c r="M8766" i="2"/>
  <c r="N8766" i="2" s="1" a="1"/>
  <c r="N8766" i="2" s="1"/>
  <c r="M8767" i="2"/>
  <c r="N8767" i="2" s="1" a="1"/>
  <c r="N8767" i="2" s="1"/>
  <c r="M8768" i="2"/>
  <c r="N8768" i="2" s="1" a="1"/>
  <c r="N8768" i="2" s="1"/>
  <c r="M8769" i="2"/>
  <c r="N8769" i="2" s="1" a="1"/>
  <c r="N8769" i="2" s="1"/>
  <c r="M8770" i="2"/>
  <c r="N8770" i="2" s="1" a="1"/>
  <c r="N8770" i="2" s="1"/>
  <c r="M8771" i="2"/>
  <c r="N8771" i="2" s="1" a="1"/>
  <c r="N8771" i="2" s="1"/>
  <c r="M8772" i="2"/>
  <c r="N8772" i="2" s="1" a="1"/>
  <c r="N8772" i="2" s="1"/>
  <c r="M8773" i="2"/>
  <c r="N8773" i="2" s="1" a="1"/>
  <c r="N8773" i="2" s="1"/>
  <c r="M8774" i="2"/>
  <c r="N8774" i="2" s="1" a="1"/>
  <c r="N8774" i="2" s="1"/>
  <c r="M8775" i="2"/>
  <c r="N8775" i="2" s="1" a="1"/>
  <c r="N8775" i="2" s="1"/>
  <c r="M8776" i="2"/>
  <c r="N8776" i="2" s="1" a="1"/>
  <c r="N8776" i="2" s="1"/>
  <c r="M8777" i="2"/>
  <c r="N8777" i="2" s="1" a="1"/>
  <c r="N8777" i="2" s="1"/>
  <c r="M8778" i="2"/>
  <c r="N8778" i="2" s="1" a="1"/>
  <c r="N8778" i="2" s="1"/>
  <c r="M8779" i="2"/>
  <c r="N8779" i="2" s="1" a="1"/>
  <c r="N8779" i="2" s="1"/>
  <c r="M8780" i="2"/>
  <c r="N8780" i="2" s="1" a="1"/>
  <c r="N8780" i="2" s="1"/>
  <c r="M8781" i="2"/>
  <c r="N8781" i="2" s="1" a="1"/>
  <c r="N8781" i="2" s="1"/>
  <c r="M8782" i="2"/>
  <c r="N8782" i="2" s="1" a="1"/>
  <c r="N8782" i="2" s="1"/>
  <c r="M8783" i="2"/>
  <c r="N8783" i="2" s="1" a="1"/>
  <c r="N8783" i="2" s="1"/>
  <c r="M8784" i="2"/>
  <c r="N8784" i="2" s="1" a="1"/>
  <c r="N8784" i="2" s="1"/>
  <c r="M8785" i="2"/>
  <c r="N8785" i="2" s="1" a="1"/>
  <c r="N8785" i="2" s="1"/>
  <c r="M8786" i="2"/>
  <c r="N8786" i="2" s="1" a="1"/>
  <c r="N8786" i="2" s="1"/>
  <c r="M8787" i="2"/>
  <c r="N8787" i="2" s="1" a="1"/>
  <c r="N8787" i="2" s="1"/>
  <c r="M8788" i="2"/>
  <c r="N8788" i="2" s="1" a="1"/>
  <c r="N8788" i="2" s="1"/>
  <c r="M8789" i="2"/>
  <c r="N8789" i="2" s="1" a="1"/>
  <c r="N8789" i="2" s="1"/>
  <c r="M8790" i="2"/>
  <c r="N8790" i="2" s="1" a="1"/>
  <c r="N8790" i="2" s="1"/>
  <c r="M8791" i="2"/>
  <c r="N8791" i="2" s="1" a="1"/>
  <c r="N8791" i="2" s="1"/>
  <c r="M8792" i="2"/>
  <c r="N8792" i="2" s="1" a="1"/>
  <c r="N8792" i="2" s="1"/>
  <c r="M8793" i="2"/>
  <c r="N8793" i="2" s="1" a="1"/>
  <c r="N8793" i="2" s="1"/>
  <c r="M8794" i="2"/>
  <c r="N8794" i="2" s="1" a="1"/>
  <c r="N8794" i="2" s="1"/>
  <c r="M8795" i="2"/>
  <c r="N8795" i="2" s="1" a="1"/>
  <c r="N8795" i="2" s="1"/>
  <c r="M8796" i="2"/>
  <c r="N8796" i="2" s="1" a="1"/>
  <c r="N8796" i="2" s="1"/>
  <c r="M8797" i="2"/>
  <c r="N8797" i="2" s="1" a="1"/>
  <c r="N8797" i="2" s="1"/>
  <c r="M8798" i="2"/>
  <c r="N8798" i="2" s="1" a="1"/>
  <c r="N8798" i="2" s="1"/>
  <c r="M8799" i="2"/>
  <c r="N8799" i="2" s="1" a="1"/>
  <c r="N8799" i="2" s="1"/>
  <c r="M8800" i="2"/>
  <c r="N8800" i="2" s="1" a="1"/>
  <c r="N8800" i="2" s="1"/>
  <c r="M8801" i="2"/>
  <c r="N8801" i="2" s="1" a="1"/>
  <c r="N8801" i="2" s="1"/>
  <c r="M8802" i="2"/>
  <c r="N8802" i="2" s="1" a="1"/>
  <c r="N8802" i="2" s="1"/>
  <c r="M8803" i="2"/>
  <c r="N8803" i="2" s="1" a="1"/>
  <c r="N8803" i="2" s="1"/>
  <c r="M8804" i="2"/>
  <c r="N8804" i="2" s="1" a="1"/>
  <c r="N8804" i="2" s="1"/>
  <c r="M8805" i="2"/>
  <c r="N8805" i="2" s="1" a="1"/>
  <c r="N8805" i="2" s="1"/>
  <c r="M8806" i="2"/>
  <c r="N8806" i="2" s="1" a="1"/>
  <c r="N8806" i="2" s="1"/>
  <c r="M8807" i="2"/>
  <c r="N8807" i="2" s="1" a="1"/>
  <c r="N8807" i="2" s="1"/>
  <c r="M8808" i="2"/>
  <c r="N8808" i="2" s="1" a="1"/>
  <c r="N8808" i="2" s="1"/>
  <c r="M8809" i="2"/>
  <c r="N8809" i="2" s="1" a="1"/>
  <c r="N8809" i="2" s="1"/>
  <c r="M8810" i="2"/>
  <c r="N8810" i="2" s="1" a="1"/>
  <c r="N8810" i="2" s="1"/>
  <c r="M8811" i="2"/>
  <c r="N8811" i="2" s="1" a="1"/>
  <c r="N8811" i="2" s="1"/>
  <c r="M8812" i="2"/>
  <c r="N8812" i="2" s="1" a="1"/>
  <c r="N8812" i="2" s="1"/>
  <c r="M8813" i="2"/>
  <c r="N8813" i="2" s="1" a="1"/>
  <c r="N8813" i="2" s="1"/>
  <c r="M8814" i="2"/>
  <c r="N8814" i="2" s="1" a="1"/>
  <c r="N8814" i="2" s="1"/>
  <c r="M8815" i="2"/>
  <c r="N8815" i="2" s="1" a="1"/>
  <c r="N8815" i="2" s="1"/>
  <c r="M8816" i="2"/>
  <c r="N8816" i="2" s="1" a="1"/>
  <c r="N8816" i="2" s="1"/>
  <c r="M8817" i="2"/>
  <c r="N8817" i="2" s="1" a="1"/>
  <c r="N8817" i="2" s="1"/>
  <c r="M8818" i="2"/>
  <c r="N8818" i="2" s="1" a="1"/>
  <c r="N8818" i="2" s="1"/>
  <c r="M8819" i="2"/>
  <c r="N8819" i="2" s="1" a="1"/>
  <c r="N8819" i="2" s="1"/>
  <c r="M8820" i="2"/>
  <c r="N8820" i="2" s="1" a="1"/>
  <c r="N8820" i="2" s="1"/>
  <c r="M8821" i="2"/>
  <c r="N8821" i="2" s="1" a="1"/>
  <c r="N8821" i="2" s="1"/>
  <c r="M8822" i="2"/>
  <c r="N8822" i="2" s="1" a="1"/>
  <c r="N8822" i="2" s="1"/>
  <c r="M8823" i="2"/>
  <c r="N8823" i="2" s="1" a="1"/>
  <c r="N8823" i="2" s="1"/>
  <c r="M8824" i="2"/>
  <c r="N8824" i="2" s="1" a="1"/>
  <c r="N8824" i="2" s="1"/>
  <c r="M8825" i="2"/>
  <c r="N8825" i="2" s="1" a="1"/>
  <c r="N8825" i="2" s="1"/>
  <c r="M8826" i="2"/>
  <c r="N8826" i="2" s="1" a="1"/>
  <c r="N8826" i="2" s="1"/>
  <c r="M8827" i="2"/>
  <c r="N8827" i="2" s="1" a="1"/>
  <c r="N8827" i="2" s="1"/>
  <c r="M8828" i="2"/>
  <c r="N8828" i="2" s="1" a="1"/>
  <c r="N8828" i="2" s="1"/>
  <c r="M8829" i="2"/>
  <c r="N8829" i="2" s="1" a="1"/>
  <c r="N8829" i="2" s="1"/>
  <c r="M8830" i="2"/>
  <c r="N8830" i="2" s="1" a="1"/>
  <c r="N8830" i="2" s="1"/>
  <c r="M8831" i="2"/>
  <c r="N8831" i="2" s="1" a="1"/>
  <c r="N8831" i="2" s="1"/>
  <c r="M8832" i="2"/>
  <c r="N8832" i="2" s="1" a="1"/>
  <c r="N8832" i="2" s="1"/>
  <c r="M8833" i="2"/>
  <c r="N8833" i="2" s="1" a="1"/>
  <c r="N8833" i="2" s="1"/>
  <c r="M8834" i="2"/>
  <c r="N8834" i="2" s="1" a="1"/>
  <c r="N8834" i="2" s="1"/>
  <c r="M8835" i="2"/>
  <c r="N8835" i="2" s="1" a="1"/>
  <c r="N8835" i="2" s="1"/>
  <c r="M8836" i="2"/>
  <c r="N8836" i="2" s="1" a="1"/>
  <c r="N8836" i="2" s="1"/>
  <c r="M8837" i="2"/>
  <c r="N8837" i="2" s="1" a="1"/>
  <c r="N8837" i="2" s="1"/>
  <c r="M8838" i="2"/>
  <c r="N8838" i="2" s="1" a="1"/>
  <c r="N8838" i="2" s="1"/>
  <c r="M8839" i="2"/>
  <c r="N8839" i="2" s="1" a="1"/>
  <c r="N8839" i="2" s="1"/>
  <c r="M8840" i="2"/>
  <c r="N8840" i="2" s="1" a="1"/>
  <c r="N8840" i="2" s="1"/>
  <c r="M8841" i="2"/>
  <c r="N8841" i="2" s="1" a="1"/>
  <c r="N8841" i="2" s="1"/>
  <c r="M8842" i="2"/>
  <c r="N8842" i="2" s="1" a="1"/>
  <c r="N8842" i="2" s="1"/>
  <c r="M8843" i="2"/>
  <c r="N8843" i="2" s="1" a="1"/>
  <c r="N8843" i="2" s="1"/>
  <c r="M8844" i="2"/>
  <c r="N8844" i="2" s="1" a="1"/>
  <c r="N8844" i="2" s="1"/>
  <c r="M8845" i="2"/>
  <c r="N8845" i="2" s="1" a="1"/>
  <c r="N8845" i="2" s="1"/>
  <c r="M8846" i="2"/>
  <c r="N8846" i="2" s="1" a="1"/>
  <c r="N8846" i="2" s="1"/>
  <c r="M8847" i="2"/>
  <c r="N8847" i="2" s="1" a="1"/>
  <c r="N8847" i="2" s="1"/>
  <c r="M8848" i="2"/>
  <c r="N8848" i="2" s="1" a="1"/>
  <c r="N8848" i="2" s="1"/>
  <c r="M8849" i="2"/>
  <c r="N8849" i="2" s="1" a="1"/>
  <c r="N8849" i="2" s="1"/>
  <c r="M8850" i="2"/>
  <c r="N8850" i="2" s="1" a="1"/>
  <c r="N8850" i="2" s="1"/>
  <c r="M8851" i="2"/>
  <c r="N8851" i="2" s="1" a="1"/>
  <c r="N8851" i="2" s="1"/>
  <c r="M8852" i="2"/>
  <c r="N8852" i="2" s="1" a="1"/>
  <c r="N8852" i="2" s="1"/>
  <c r="M8853" i="2"/>
  <c r="N8853" i="2" s="1" a="1"/>
  <c r="N8853" i="2" s="1"/>
  <c r="M8854" i="2"/>
  <c r="N8854" i="2" s="1" a="1"/>
  <c r="N8854" i="2" s="1"/>
  <c r="M8855" i="2"/>
  <c r="N8855" i="2" s="1" a="1"/>
  <c r="N8855" i="2" s="1"/>
  <c r="M8856" i="2"/>
  <c r="N8856" i="2" s="1" a="1"/>
  <c r="N8856" i="2" s="1"/>
  <c r="M8857" i="2"/>
  <c r="N8857" i="2" s="1" a="1"/>
  <c r="N8857" i="2" s="1"/>
  <c r="M8858" i="2"/>
  <c r="N8858" i="2" s="1" a="1"/>
  <c r="N8858" i="2" s="1"/>
  <c r="M8859" i="2"/>
  <c r="N8859" i="2" s="1" a="1"/>
  <c r="N8859" i="2" s="1"/>
  <c r="M8860" i="2"/>
  <c r="N8860" i="2" s="1" a="1"/>
  <c r="N8860" i="2" s="1"/>
  <c r="M8861" i="2"/>
  <c r="N8861" i="2" s="1" a="1"/>
  <c r="N8861" i="2" s="1"/>
  <c r="M8862" i="2"/>
  <c r="N8862" i="2" s="1" a="1"/>
  <c r="N8862" i="2" s="1"/>
  <c r="M8863" i="2"/>
  <c r="N8863" i="2" s="1" a="1"/>
  <c r="N8863" i="2" s="1"/>
  <c r="M8864" i="2"/>
  <c r="N8864" i="2" s="1" a="1"/>
  <c r="N8864" i="2" s="1"/>
  <c r="M8865" i="2"/>
  <c r="N8865" i="2" s="1" a="1"/>
  <c r="N8865" i="2" s="1"/>
  <c r="M8866" i="2"/>
  <c r="N8866" i="2" s="1" a="1"/>
  <c r="N8866" i="2" s="1"/>
  <c r="M8867" i="2"/>
  <c r="N8867" i="2" s="1" a="1"/>
  <c r="N8867" i="2" s="1"/>
  <c r="M8868" i="2"/>
  <c r="N8868" i="2" s="1" a="1"/>
  <c r="N8868" i="2" s="1"/>
  <c r="M8869" i="2"/>
  <c r="N8869" i="2" s="1" a="1"/>
  <c r="N8869" i="2" s="1"/>
  <c r="M8870" i="2"/>
  <c r="N8870" i="2" s="1" a="1"/>
  <c r="N8870" i="2" s="1"/>
  <c r="M8871" i="2"/>
  <c r="N8871" i="2" s="1" a="1"/>
  <c r="N8871" i="2" s="1"/>
  <c r="M8872" i="2"/>
  <c r="N8872" i="2" s="1" a="1"/>
  <c r="N8872" i="2" s="1"/>
  <c r="M8873" i="2"/>
  <c r="N8873" i="2" s="1" a="1"/>
  <c r="N8873" i="2" s="1"/>
  <c r="M8874" i="2"/>
  <c r="N8874" i="2" s="1" a="1"/>
  <c r="N8874" i="2" s="1"/>
  <c r="M8875" i="2"/>
  <c r="N8875" i="2" s="1" a="1"/>
  <c r="N8875" i="2" s="1"/>
  <c r="M8876" i="2"/>
  <c r="N8876" i="2" s="1" a="1"/>
  <c r="N8876" i="2" s="1"/>
  <c r="M8877" i="2"/>
  <c r="N8877" i="2" s="1" a="1"/>
  <c r="N8877" i="2" s="1"/>
  <c r="M8878" i="2"/>
  <c r="N8878" i="2" s="1" a="1"/>
  <c r="N8878" i="2" s="1"/>
  <c r="M8879" i="2"/>
  <c r="N8879" i="2" s="1" a="1"/>
  <c r="N8879" i="2" s="1"/>
  <c r="M8880" i="2"/>
  <c r="N8880" i="2" s="1" a="1"/>
  <c r="N8880" i="2" s="1"/>
  <c r="M8881" i="2"/>
  <c r="N8881" i="2" s="1" a="1"/>
  <c r="N8881" i="2" s="1"/>
  <c r="M8882" i="2"/>
  <c r="N8882" i="2" s="1" a="1"/>
  <c r="N8882" i="2" s="1"/>
  <c r="M8883" i="2"/>
  <c r="N8883" i="2" s="1" a="1"/>
  <c r="N8883" i="2" s="1"/>
  <c r="M8884" i="2"/>
  <c r="N8884" i="2" s="1" a="1"/>
  <c r="N8884" i="2" s="1"/>
  <c r="M8885" i="2"/>
  <c r="N8885" i="2" s="1" a="1"/>
  <c r="N8885" i="2" s="1"/>
  <c r="M8886" i="2"/>
  <c r="N8886" i="2" s="1" a="1"/>
  <c r="N8886" i="2" s="1"/>
  <c r="M8887" i="2"/>
  <c r="N8887" i="2" s="1" a="1"/>
  <c r="N8887" i="2" s="1"/>
  <c r="M8888" i="2"/>
  <c r="N8888" i="2" s="1" a="1"/>
  <c r="N8888" i="2" s="1"/>
  <c r="M8889" i="2"/>
  <c r="N8889" i="2" s="1" a="1"/>
  <c r="N8889" i="2" s="1"/>
  <c r="M8890" i="2"/>
  <c r="N8890" i="2" s="1" a="1"/>
  <c r="N8890" i="2" s="1"/>
  <c r="M8891" i="2"/>
  <c r="N8891" i="2" s="1" a="1"/>
  <c r="N8891" i="2" s="1"/>
  <c r="M8892" i="2"/>
  <c r="N8892" i="2" s="1" a="1"/>
  <c r="N8892" i="2" s="1"/>
  <c r="M8893" i="2"/>
  <c r="N8893" i="2" s="1" a="1"/>
  <c r="N8893" i="2" s="1"/>
  <c r="M8894" i="2"/>
  <c r="N8894" i="2" s="1" a="1"/>
  <c r="N8894" i="2" s="1"/>
  <c r="M8895" i="2"/>
  <c r="N8895" i="2" s="1" a="1"/>
  <c r="N8895" i="2" s="1"/>
  <c r="M8896" i="2"/>
  <c r="N8896" i="2" s="1" a="1"/>
  <c r="N8896" i="2" s="1"/>
  <c r="M8897" i="2"/>
  <c r="N8897" i="2" s="1" a="1"/>
  <c r="N8897" i="2" s="1"/>
  <c r="M8898" i="2"/>
  <c r="N8898" i="2" s="1" a="1"/>
  <c r="N8898" i="2" s="1"/>
  <c r="M8899" i="2"/>
  <c r="N8899" i="2" s="1" a="1"/>
  <c r="N8899" i="2" s="1"/>
  <c r="M8900" i="2"/>
  <c r="N8900" i="2" s="1" a="1"/>
  <c r="N8900" i="2" s="1"/>
  <c r="M8901" i="2"/>
  <c r="N8901" i="2" s="1" a="1"/>
  <c r="N8901" i="2" s="1"/>
  <c r="M8902" i="2"/>
  <c r="N8902" i="2" s="1" a="1"/>
  <c r="N8902" i="2" s="1"/>
  <c r="M8903" i="2"/>
  <c r="N8903" i="2" s="1" a="1"/>
  <c r="N8903" i="2" s="1"/>
  <c r="M8904" i="2"/>
  <c r="N8904" i="2" s="1" a="1"/>
  <c r="N8904" i="2" s="1"/>
  <c r="M8905" i="2"/>
  <c r="N8905" i="2" s="1" a="1"/>
  <c r="N8905" i="2" s="1"/>
  <c r="M8906" i="2"/>
  <c r="N8906" i="2" s="1" a="1"/>
  <c r="N8906" i="2" s="1"/>
  <c r="M8907" i="2"/>
  <c r="N8907" i="2" s="1" a="1"/>
  <c r="N8907" i="2" s="1"/>
  <c r="M8908" i="2"/>
  <c r="N8908" i="2" s="1" a="1"/>
  <c r="N8908" i="2" s="1"/>
  <c r="M8909" i="2"/>
  <c r="N8909" i="2" s="1" a="1"/>
  <c r="N8909" i="2" s="1"/>
  <c r="M8910" i="2"/>
  <c r="N8910" i="2" s="1" a="1"/>
  <c r="N8910" i="2" s="1"/>
  <c r="M8911" i="2"/>
  <c r="N8911" i="2" s="1" a="1"/>
  <c r="N8911" i="2" s="1"/>
  <c r="M8912" i="2"/>
  <c r="N8912" i="2" s="1" a="1"/>
  <c r="N8912" i="2" s="1"/>
  <c r="M8913" i="2"/>
  <c r="N8913" i="2" s="1" a="1"/>
  <c r="N8913" i="2" s="1"/>
  <c r="M8914" i="2"/>
  <c r="N8914" i="2" s="1" a="1"/>
  <c r="N8914" i="2" s="1"/>
  <c r="M8915" i="2"/>
  <c r="N8915" i="2" s="1" a="1"/>
  <c r="N8915" i="2" s="1"/>
  <c r="M8916" i="2"/>
  <c r="N8916" i="2" s="1" a="1"/>
  <c r="N8916" i="2" s="1"/>
  <c r="M8917" i="2"/>
  <c r="N8917" i="2" s="1" a="1"/>
  <c r="N8917" i="2" s="1"/>
  <c r="M8918" i="2"/>
  <c r="N8918" i="2" s="1" a="1"/>
  <c r="N8918" i="2" s="1"/>
  <c r="M8919" i="2"/>
  <c r="N8919" i="2" s="1" a="1"/>
  <c r="N8919" i="2" s="1"/>
  <c r="M8920" i="2"/>
  <c r="N8920" i="2" s="1" a="1"/>
  <c r="N8920" i="2" s="1"/>
  <c r="M8921" i="2"/>
  <c r="N8921" i="2" s="1" a="1"/>
  <c r="N8921" i="2" s="1"/>
  <c r="M8922" i="2"/>
  <c r="N8922" i="2" s="1" a="1"/>
  <c r="N8922" i="2" s="1"/>
  <c r="M8923" i="2"/>
  <c r="N8923" i="2" s="1" a="1"/>
  <c r="N8923" i="2" s="1"/>
  <c r="M8924" i="2"/>
  <c r="N8924" i="2" s="1" a="1"/>
  <c r="N8924" i="2" s="1"/>
  <c r="M8925" i="2"/>
  <c r="N8925" i="2" s="1" a="1"/>
  <c r="N8925" i="2" s="1"/>
  <c r="M8926" i="2"/>
  <c r="N8926" i="2" s="1" a="1"/>
  <c r="N8926" i="2" s="1"/>
  <c r="M8927" i="2"/>
  <c r="N8927" i="2" s="1" a="1"/>
  <c r="N8927" i="2" s="1"/>
  <c r="M8928" i="2"/>
  <c r="N8928" i="2" s="1" a="1"/>
  <c r="N8928" i="2" s="1"/>
  <c r="M8929" i="2"/>
  <c r="N8929" i="2" s="1" a="1"/>
  <c r="N8929" i="2" s="1"/>
  <c r="M8930" i="2"/>
  <c r="N8930" i="2" s="1" a="1"/>
  <c r="N8930" i="2" s="1"/>
  <c r="M8931" i="2"/>
  <c r="N8931" i="2" s="1" a="1"/>
  <c r="N8931" i="2" s="1"/>
  <c r="M8932" i="2"/>
  <c r="N8932" i="2" s="1" a="1"/>
  <c r="N8932" i="2" s="1"/>
  <c r="M8933" i="2"/>
  <c r="N8933" i="2" s="1" a="1"/>
  <c r="N8933" i="2" s="1"/>
  <c r="M8934" i="2"/>
  <c r="N8934" i="2" s="1" a="1"/>
  <c r="N8934" i="2" s="1"/>
  <c r="M8935" i="2"/>
  <c r="N8935" i="2" s="1" a="1"/>
  <c r="N8935" i="2" s="1"/>
  <c r="M8936" i="2"/>
  <c r="N8936" i="2" s="1" a="1"/>
  <c r="N8936" i="2" s="1"/>
  <c r="M8937" i="2"/>
  <c r="N8937" i="2" s="1" a="1"/>
  <c r="N8937" i="2" s="1"/>
  <c r="M8938" i="2"/>
  <c r="N8938" i="2" s="1" a="1"/>
  <c r="N8938" i="2" s="1"/>
  <c r="M8939" i="2"/>
  <c r="N8939" i="2" s="1" a="1"/>
  <c r="N8939" i="2" s="1"/>
  <c r="M8940" i="2"/>
  <c r="N8940" i="2" s="1" a="1"/>
  <c r="N8940" i="2" s="1"/>
  <c r="M8941" i="2"/>
  <c r="N8941" i="2" s="1" a="1"/>
  <c r="N8941" i="2" s="1"/>
  <c r="M8942" i="2"/>
  <c r="N8942" i="2" s="1" a="1"/>
  <c r="N8942" i="2" s="1"/>
  <c r="M8943" i="2"/>
  <c r="N8943" i="2" s="1" a="1"/>
  <c r="N8943" i="2" s="1"/>
  <c r="M8944" i="2"/>
  <c r="N8944" i="2" s="1" a="1"/>
  <c r="N8944" i="2" s="1"/>
  <c r="M8945" i="2"/>
  <c r="N8945" i="2" s="1" a="1"/>
  <c r="N8945" i="2" s="1"/>
  <c r="M8946" i="2"/>
  <c r="N8946" i="2" s="1" a="1"/>
  <c r="N8946" i="2" s="1"/>
  <c r="M8947" i="2"/>
  <c r="N8947" i="2" s="1" a="1"/>
  <c r="N8947" i="2" s="1"/>
  <c r="M8948" i="2"/>
  <c r="N8948" i="2" s="1" a="1"/>
  <c r="N8948" i="2" s="1"/>
  <c r="M8949" i="2"/>
  <c r="N8949" i="2" s="1" a="1"/>
  <c r="N8949" i="2" s="1"/>
  <c r="M8950" i="2"/>
  <c r="N8950" i="2" s="1" a="1"/>
  <c r="N8950" i="2" s="1"/>
  <c r="M8951" i="2"/>
  <c r="N8951" i="2" s="1" a="1"/>
  <c r="N8951" i="2" s="1"/>
  <c r="M8952" i="2"/>
  <c r="N8952" i="2" s="1" a="1"/>
  <c r="N8952" i="2" s="1"/>
  <c r="M8953" i="2"/>
  <c r="N8953" i="2" s="1" a="1"/>
  <c r="N8953" i="2" s="1"/>
  <c r="M8954" i="2"/>
  <c r="N8954" i="2" s="1" a="1"/>
  <c r="N8954" i="2" s="1"/>
  <c r="M8955" i="2"/>
  <c r="N8955" i="2" s="1" a="1"/>
  <c r="N8955" i="2" s="1"/>
  <c r="M8956" i="2"/>
  <c r="N8956" i="2" s="1" a="1"/>
  <c r="N8956" i="2" s="1"/>
  <c r="M8957" i="2"/>
  <c r="N8957" i="2" s="1" a="1"/>
  <c r="N8957" i="2" s="1"/>
  <c r="M8958" i="2"/>
  <c r="N8958" i="2" s="1" a="1"/>
  <c r="N8958" i="2" s="1"/>
  <c r="M8959" i="2"/>
  <c r="N8959" i="2" s="1" a="1"/>
  <c r="N8959" i="2" s="1"/>
  <c r="M8960" i="2"/>
  <c r="N8960" i="2" s="1" a="1"/>
  <c r="N8960" i="2" s="1"/>
  <c r="M8961" i="2"/>
  <c r="N8961" i="2" s="1" a="1"/>
  <c r="N8961" i="2" s="1"/>
  <c r="M8962" i="2"/>
  <c r="N8962" i="2" s="1" a="1"/>
  <c r="N8962" i="2" s="1"/>
  <c r="M8963" i="2"/>
  <c r="N8963" i="2" s="1" a="1"/>
  <c r="N8963" i="2" s="1"/>
  <c r="M8964" i="2"/>
  <c r="N8964" i="2" s="1" a="1"/>
  <c r="N8964" i="2" s="1"/>
  <c r="M8965" i="2"/>
  <c r="N8965" i="2" s="1" a="1"/>
  <c r="N8965" i="2" s="1"/>
  <c r="M8966" i="2"/>
  <c r="N8966" i="2" s="1" a="1"/>
  <c r="N8966" i="2" s="1"/>
  <c r="M8967" i="2"/>
  <c r="N8967" i="2" s="1" a="1"/>
  <c r="N8967" i="2" s="1"/>
  <c r="M8968" i="2"/>
  <c r="N8968" i="2" s="1" a="1"/>
  <c r="N8968" i="2" s="1"/>
  <c r="M8969" i="2"/>
  <c r="N8969" i="2" s="1" a="1"/>
  <c r="N8969" i="2" s="1"/>
  <c r="M8970" i="2"/>
  <c r="N8970" i="2" s="1" a="1"/>
  <c r="N8970" i="2" s="1"/>
  <c r="M8971" i="2"/>
  <c r="N8971" i="2" s="1" a="1"/>
  <c r="N8971" i="2" s="1"/>
  <c r="M8972" i="2"/>
  <c r="N8972" i="2" s="1" a="1"/>
  <c r="N8972" i="2" s="1"/>
  <c r="M8973" i="2"/>
  <c r="N8973" i="2" s="1" a="1"/>
  <c r="N8973" i="2" s="1"/>
  <c r="M8974" i="2"/>
  <c r="N8974" i="2" s="1" a="1"/>
  <c r="N8974" i="2" s="1"/>
  <c r="M8975" i="2"/>
  <c r="N8975" i="2" s="1" a="1"/>
  <c r="N8975" i="2" s="1"/>
  <c r="M8976" i="2"/>
  <c r="N8976" i="2" s="1" a="1"/>
  <c r="N8976" i="2" s="1"/>
  <c r="M8977" i="2"/>
  <c r="N8977" i="2" s="1" a="1"/>
  <c r="N8977" i="2" s="1"/>
  <c r="M8978" i="2"/>
  <c r="N8978" i="2" s="1" a="1"/>
  <c r="N8978" i="2" s="1"/>
  <c r="M8979" i="2"/>
  <c r="N8979" i="2" s="1" a="1"/>
  <c r="N8979" i="2" s="1"/>
  <c r="M8980" i="2"/>
  <c r="N8980" i="2" s="1" a="1"/>
  <c r="N8980" i="2" s="1"/>
  <c r="M8981" i="2"/>
  <c r="N8981" i="2" s="1" a="1"/>
  <c r="N8981" i="2" s="1"/>
  <c r="M8982" i="2"/>
  <c r="N8982" i="2" s="1" a="1"/>
  <c r="N8982" i="2" s="1"/>
  <c r="M8983" i="2"/>
  <c r="N8983" i="2" s="1" a="1"/>
  <c r="N8983" i="2" s="1"/>
  <c r="M8984" i="2"/>
  <c r="N8984" i="2" s="1" a="1"/>
  <c r="N8984" i="2" s="1"/>
  <c r="M8985" i="2"/>
  <c r="N8985" i="2" s="1" a="1"/>
  <c r="N8985" i="2" s="1"/>
  <c r="M8986" i="2"/>
  <c r="N8986" i="2" s="1" a="1"/>
  <c r="N8986" i="2" s="1"/>
  <c r="M8987" i="2"/>
  <c r="N8987" i="2" s="1" a="1"/>
  <c r="N8987" i="2" s="1"/>
  <c r="M8988" i="2"/>
  <c r="N8988" i="2" s="1" a="1"/>
  <c r="N8988" i="2" s="1"/>
  <c r="M8989" i="2"/>
  <c r="N8989" i="2" s="1" a="1"/>
  <c r="N8989" i="2" s="1"/>
  <c r="M8990" i="2"/>
  <c r="N8990" i="2" s="1" a="1"/>
  <c r="N8990" i="2" s="1"/>
  <c r="M8991" i="2"/>
  <c r="N8991" i="2" s="1" a="1"/>
  <c r="N8991" i="2" s="1"/>
  <c r="M8992" i="2"/>
  <c r="N8992" i="2" s="1" a="1"/>
  <c r="N8992" i="2" s="1"/>
  <c r="M8993" i="2"/>
  <c r="N8993" i="2" s="1" a="1"/>
  <c r="N8993" i="2" s="1"/>
  <c r="M8994" i="2"/>
  <c r="N8994" i="2" s="1" a="1"/>
  <c r="N8994" i="2" s="1"/>
  <c r="M8995" i="2"/>
  <c r="N8995" i="2" s="1" a="1"/>
  <c r="N8995" i="2" s="1"/>
  <c r="M8996" i="2"/>
  <c r="N8996" i="2" s="1" a="1"/>
  <c r="N8996" i="2" s="1"/>
  <c r="M8997" i="2"/>
  <c r="N8997" i="2" s="1" a="1"/>
  <c r="N8997" i="2" s="1"/>
  <c r="M8998" i="2"/>
  <c r="N8998" i="2" s="1" a="1"/>
  <c r="N8998" i="2" s="1"/>
  <c r="M8999" i="2"/>
  <c r="N8999" i="2" s="1" a="1"/>
  <c r="N8999" i="2" s="1"/>
  <c r="M9000" i="2"/>
  <c r="N9000" i="2" s="1" a="1"/>
  <c r="N9000" i="2" s="1"/>
  <c r="M9001" i="2"/>
  <c r="N9001" i="2" s="1" a="1"/>
  <c r="N9001" i="2" s="1"/>
  <c r="M9002" i="2"/>
  <c r="N9002" i="2" s="1" a="1"/>
  <c r="N9002" i="2" s="1"/>
  <c r="M9003" i="2"/>
  <c r="N9003" i="2" s="1" a="1"/>
  <c r="N9003" i="2" s="1"/>
  <c r="M9004" i="2"/>
  <c r="N9004" i="2" s="1" a="1"/>
  <c r="N9004" i="2" s="1"/>
  <c r="M9005" i="2"/>
  <c r="N9005" i="2" s="1" a="1"/>
  <c r="N9005" i="2" s="1"/>
  <c r="M9006" i="2"/>
  <c r="N9006" i="2" s="1" a="1"/>
  <c r="N9006" i="2" s="1"/>
  <c r="M9007" i="2"/>
  <c r="N9007" i="2" s="1" a="1"/>
  <c r="N9007" i="2" s="1"/>
  <c r="M9008" i="2"/>
  <c r="N9008" i="2" s="1" a="1"/>
  <c r="N9008" i="2" s="1"/>
  <c r="M9009" i="2"/>
  <c r="N9009" i="2" s="1" a="1"/>
  <c r="N9009" i="2" s="1"/>
  <c r="M9010" i="2"/>
  <c r="N9010" i="2" s="1" a="1"/>
  <c r="N9010" i="2" s="1"/>
  <c r="M9011" i="2"/>
  <c r="N9011" i="2" s="1" a="1"/>
  <c r="N9011" i="2" s="1"/>
  <c r="M9012" i="2"/>
  <c r="N9012" i="2" s="1" a="1"/>
  <c r="N9012" i="2" s="1"/>
  <c r="M9013" i="2"/>
  <c r="N9013" i="2" s="1" a="1"/>
  <c r="N9013" i="2" s="1"/>
  <c r="M9014" i="2"/>
  <c r="N9014" i="2" s="1" a="1"/>
  <c r="N9014" i="2" s="1"/>
  <c r="M9015" i="2"/>
  <c r="N9015" i="2" s="1" a="1"/>
  <c r="N9015" i="2" s="1"/>
  <c r="M9016" i="2"/>
  <c r="N9016" i="2" s="1" a="1"/>
  <c r="N9016" i="2" s="1"/>
  <c r="M9017" i="2"/>
  <c r="N9017" i="2" s="1" a="1"/>
  <c r="N9017" i="2" s="1"/>
  <c r="M9018" i="2"/>
  <c r="N9018" i="2" s="1" a="1"/>
  <c r="N9018" i="2" s="1"/>
  <c r="M9019" i="2"/>
  <c r="N9019" i="2" s="1" a="1"/>
  <c r="N9019" i="2" s="1"/>
  <c r="M9020" i="2"/>
  <c r="N9020" i="2" s="1" a="1"/>
  <c r="N9020" i="2" s="1"/>
  <c r="M9021" i="2"/>
  <c r="N9021" i="2" s="1" a="1"/>
  <c r="N9021" i="2" s="1"/>
  <c r="M9022" i="2"/>
  <c r="N9022" i="2" s="1" a="1"/>
  <c r="N9022" i="2" s="1"/>
  <c r="M9023" i="2"/>
  <c r="N9023" i="2" s="1" a="1"/>
  <c r="N9023" i="2" s="1"/>
  <c r="M9024" i="2"/>
  <c r="N9024" i="2" s="1" a="1"/>
  <c r="N9024" i="2" s="1"/>
  <c r="M9025" i="2"/>
  <c r="N9025" i="2" s="1" a="1"/>
  <c r="N9025" i="2" s="1"/>
  <c r="M9026" i="2"/>
  <c r="N9026" i="2" s="1" a="1"/>
  <c r="N9026" i="2" s="1"/>
  <c r="M9027" i="2"/>
  <c r="N9027" i="2" s="1" a="1"/>
  <c r="N9027" i="2" s="1"/>
  <c r="M9028" i="2"/>
  <c r="N9028" i="2" s="1" a="1"/>
  <c r="N9028" i="2" s="1"/>
  <c r="M9029" i="2"/>
  <c r="N9029" i="2" s="1" a="1"/>
  <c r="N9029" i="2" s="1"/>
  <c r="M9030" i="2"/>
  <c r="N9030" i="2" s="1" a="1"/>
  <c r="N9030" i="2" s="1"/>
  <c r="M9031" i="2"/>
  <c r="N9031" i="2" s="1" a="1"/>
  <c r="N9031" i="2" s="1"/>
  <c r="M9032" i="2"/>
  <c r="N9032" i="2" s="1" a="1"/>
  <c r="N9032" i="2" s="1"/>
  <c r="M9033" i="2"/>
  <c r="N9033" i="2" s="1" a="1"/>
  <c r="N9033" i="2" s="1"/>
  <c r="M9034" i="2"/>
  <c r="N9034" i="2" s="1" a="1"/>
  <c r="N9034" i="2" s="1"/>
  <c r="M9035" i="2"/>
  <c r="N9035" i="2" s="1" a="1"/>
  <c r="N9035" i="2" s="1"/>
  <c r="M9036" i="2"/>
  <c r="N9036" i="2" s="1" a="1"/>
  <c r="N9036" i="2" s="1"/>
  <c r="M9037" i="2"/>
  <c r="N9037" i="2" s="1" a="1"/>
  <c r="N9037" i="2" s="1"/>
  <c r="M9038" i="2"/>
  <c r="N9038" i="2" s="1" a="1"/>
  <c r="N9038" i="2" s="1"/>
  <c r="M9039" i="2"/>
  <c r="N9039" i="2" s="1" a="1"/>
  <c r="N9039" i="2" s="1"/>
  <c r="M9040" i="2"/>
  <c r="N9040" i="2" s="1" a="1"/>
  <c r="N9040" i="2" s="1"/>
  <c r="M9041" i="2"/>
  <c r="N9041" i="2" s="1" a="1"/>
  <c r="N9041" i="2" s="1"/>
  <c r="M9042" i="2"/>
  <c r="N9042" i="2" s="1" a="1"/>
  <c r="N9042" i="2" s="1"/>
  <c r="M9043" i="2"/>
  <c r="N9043" i="2" s="1" a="1"/>
  <c r="N9043" i="2" s="1"/>
  <c r="M9044" i="2"/>
  <c r="N9044" i="2" s="1" a="1"/>
  <c r="N9044" i="2" s="1"/>
  <c r="M9045" i="2"/>
  <c r="N9045" i="2" s="1" a="1"/>
  <c r="N9045" i="2" s="1"/>
  <c r="M9046" i="2"/>
  <c r="N9046" i="2" s="1" a="1"/>
  <c r="N9046" i="2" s="1"/>
  <c r="M9047" i="2"/>
  <c r="N9047" i="2" s="1" a="1"/>
  <c r="N9047" i="2" s="1"/>
  <c r="M9048" i="2"/>
  <c r="N9048" i="2" s="1" a="1"/>
  <c r="N9048" i="2" s="1"/>
  <c r="M9049" i="2"/>
  <c r="N9049" i="2" s="1" a="1"/>
  <c r="N9049" i="2" s="1"/>
  <c r="M9050" i="2"/>
  <c r="N9050" i="2" s="1" a="1"/>
  <c r="N9050" i="2" s="1"/>
  <c r="M9051" i="2"/>
  <c r="N9051" i="2" s="1" a="1"/>
  <c r="N9051" i="2" s="1"/>
  <c r="M9052" i="2"/>
  <c r="N9052" i="2" s="1" a="1"/>
  <c r="N9052" i="2" s="1"/>
  <c r="M9053" i="2"/>
  <c r="N9053" i="2" s="1" a="1"/>
  <c r="N9053" i="2" s="1"/>
  <c r="M9054" i="2"/>
  <c r="N9054" i="2" s="1" a="1"/>
  <c r="N9054" i="2" s="1"/>
  <c r="M9055" i="2"/>
  <c r="N9055" i="2" s="1" a="1"/>
  <c r="N9055" i="2" s="1"/>
  <c r="M9056" i="2"/>
  <c r="N9056" i="2" s="1" a="1"/>
  <c r="N9056" i="2" s="1"/>
  <c r="M9057" i="2"/>
  <c r="N9057" i="2" s="1" a="1"/>
  <c r="N9057" i="2" s="1"/>
  <c r="M9058" i="2"/>
  <c r="N9058" i="2" s="1" a="1"/>
  <c r="N9058" i="2" s="1"/>
  <c r="M9059" i="2"/>
  <c r="N9059" i="2" s="1" a="1"/>
  <c r="N9059" i="2" s="1"/>
  <c r="M9060" i="2"/>
  <c r="N9060" i="2" s="1" a="1"/>
  <c r="N9060" i="2" s="1"/>
  <c r="M9061" i="2"/>
  <c r="N9061" i="2" s="1" a="1"/>
  <c r="N9061" i="2" s="1"/>
  <c r="M9062" i="2"/>
  <c r="N9062" i="2" s="1" a="1"/>
  <c r="N9062" i="2" s="1"/>
  <c r="M9063" i="2"/>
  <c r="N9063" i="2" s="1" a="1"/>
  <c r="N9063" i="2" s="1"/>
  <c r="M9064" i="2"/>
  <c r="N9064" i="2" s="1" a="1"/>
  <c r="N9064" i="2" s="1"/>
  <c r="M9065" i="2"/>
  <c r="N9065" i="2" s="1" a="1"/>
  <c r="N9065" i="2" s="1"/>
  <c r="M9066" i="2"/>
  <c r="N9066" i="2" s="1" a="1"/>
  <c r="N9066" i="2" s="1"/>
  <c r="M9067" i="2"/>
  <c r="N9067" i="2" s="1" a="1"/>
  <c r="N9067" i="2" s="1"/>
  <c r="M9068" i="2"/>
  <c r="N9068" i="2" s="1" a="1"/>
  <c r="N9068" i="2" s="1"/>
  <c r="M9069" i="2"/>
  <c r="N9069" i="2" s="1" a="1"/>
  <c r="N9069" i="2" s="1"/>
  <c r="M9070" i="2"/>
  <c r="N9070" i="2" s="1" a="1"/>
  <c r="N9070" i="2" s="1"/>
  <c r="M9071" i="2"/>
  <c r="N9071" i="2" s="1" a="1"/>
  <c r="N9071" i="2" s="1"/>
  <c r="M9072" i="2"/>
  <c r="N9072" i="2" s="1" a="1"/>
  <c r="N9072" i="2" s="1"/>
  <c r="M9073" i="2"/>
  <c r="N9073" i="2" s="1" a="1"/>
  <c r="N9073" i="2" s="1"/>
  <c r="M9074" i="2"/>
  <c r="N9074" i="2" s="1" a="1"/>
  <c r="N9074" i="2" s="1"/>
  <c r="M9075" i="2"/>
  <c r="N9075" i="2" s="1" a="1"/>
  <c r="N9075" i="2" s="1"/>
  <c r="M9076" i="2"/>
  <c r="N9076" i="2" s="1" a="1"/>
  <c r="N9076" i="2" s="1"/>
  <c r="M9077" i="2"/>
  <c r="N9077" i="2" s="1" a="1"/>
  <c r="N9077" i="2" s="1"/>
  <c r="M9078" i="2"/>
  <c r="N9078" i="2" s="1" a="1"/>
  <c r="N9078" i="2" s="1"/>
  <c r="M9079" i="2"/>
  <c r="N9079" i="2" s="1" a="1"/>
  <c r="N9079" i="2" s="1"/>
  <c r="M9080" i="2"/>
  <c r="N9080" i="2" s="1" a="1"/>
  <c r="N9080" i="2" s="1"/>
  <c r="M9081" i="2"/>
  <c r="N9081" i="2" s="1" a="1"/>
  <c r="N9081" i="2" s="1"/>
  <c r="M9082" i="2"/>
  <c r="N9082" i="2" s="1" a="1"/>
  <c r="N9082" i="2" s="1"/>
  <c r="M9083" i="2"/>
  <c r="N9083" i="2" s="1" a="1"/>
  <c r="N9083" i="2" s="1"/>
  <c r="M9084" i="2"/>
  <c r="N9084" i="2" s="1" a="1"/>
  <c r="N9084" i="2" s="1"/>
  <c r="M9085" i="2"/>
  <c r="N9085" i="2" s="1" a="1"/>
  <c r="N9085" i="2" s="1"/>
  <c r="M9086" i="2"/>
  <c r="N9086" i="2" s="1" a="1"/>
  <c r="N9086" i="2" s="1"/>
  <c r="M9087" i="2"/>
  <c r="N9087" i="2" s="1" a="1"/>
  <c r="N9087" i="2" s="1"/>
  <c r="M9088" i="2"/>
  <c r="N9088" i="2" s="1" a="1"/>
  <c r="N9088" i="2" s="1"/>
  <c r="M9089" i="2"/>
  <c r="N9089" i="2" s="1" a="1"/>
  <c r="N9089" i="2" s="1"/>
  <c r="M9090" i="2"/>
  <c r="N9090" i="2" s="1" a="1"/>
  <c r="N9090" i="2" s="1"/>
  <c r="M9091" i="2"/>
  <c r="N9091" i="2" s="1" a="1"/>
  <c r="N9091" i="2" s="1"/>
  <c r="M9092" i="2"/>
  <c r="N9092" i="2" s="1" a="1"/>
  <c r="N9092" i="2" s="1"/>
  <c r="M9093" i="2"/>
  <c r="N9093" i="2" s="1" a="1"/>
  <c r="N9093" i="2" s="1"/>
  <c r="M9094" i="2"/>
  <c r="N9094" i="2" s="1" a="1"/>
  <c r="N9094" i="2" s="1"/>
  <c r="M9095" i="2"/>
  <c r="N9095" i="2" s="1" a="1"/>
  <c r="N9095" i="2" s="1"/>
  <c r="M9096" i="2"/>
  <c r="N9096" i="2" s="1" a="1"/>
  <c r="N9096" i="2" s="1"/>
  <c r="M9097" i="2"/>
  <c r="N9097" i="2" s="1" a="1"/>
  <c r="N9097" i="2" s="1"/>
  <c r="M9098" i="2"/>
  <c r="N9098" i="2" s="1" a="1"/>
  <c r="N9098" i="2" s="1"/>
  <c r="M9099" i="2"/>
  <c r="N9099" i="2" s="1" a="1"/>
  <c r="N9099" i="2" s="1"/>
  <c r="M9100" i="2"/>
  <c r="N9100" i="2" s="1" a="1"/>
  <c r="N9100" i="2" s="1"/>
  <c r="M9101" i="2"/>
  <c r="N9101" i="2" s="1" a="1"/>
  <c r="N9101" i="2" s="1"/>
  <c r="M9102" i="2"/>
  <c r="N9102" i="2" s="1" a="1"/>
  <c r="N9102" i="2" s="1"/>
  <c r="M9103" i="2"/>
  <c r="N9103" i="2" s="1" a="1"/>
  <c r="N9103" i="2" s="1"/>
  <c r="M9104" i="2"/>
  <c r="N9104" i="2" s="1" a="1"/>
  <c r="N9104" i="2" s="1"/>
  <c r="M9105" i="2"/>
  <c r="N9105" i="2" s="1" a="1"/>
  <c r="N9105" i="2" s="1"/>
  <c r="M9106" i="2"/>
  <c r="N9106" i="2" s="1" a="1"/>
  <c r="N9106" i="2" s="1"/>
  <c r="M9107" i="2"/>
  <c r="N9107" i="2" s="1" a="1"/>
  <c r="N9107" i="2" s="1"/>
  <c r="M9108" i="2"/>
  <c r="N9108" i="2" s="1" a="1"/>
  <c r="N9108" i="2" s="1"/>
  <c r="M9109" i="2"/>
  <c r="N9109" i="2" s="1" a="1"/>
  <c r="N9109" i="2" s="1"/>
  <c r="M9110" i="2"/>
  <c r="N9110" i="2" s="1" a="1"/>
  <c r="N9110" i="2" s="1"/>
  <c r="M9111" i="2"/>
  <c r="N9111" i="2" s="1" a="1"/>
  <c r="N9111" i="2" s="1"/>
  <c r="M9112" i="2"/>
  <c r="N9112" i="2" s="1" a="1"/>
  <c r="N9112" i="2" s="1"/>
  <c r="M9113" i="2"/>
  <c r="N9113" i="2" s="1" a="1"/>
  <c r="N9113" i="2" s="1"/>
  <c r="M9114" i="2"/>
  <c r="N9114" i="2" s="1" a="1"/>
  <c r="N9114" i="2" s="1"/>
  <c r="M9115" i="2"/>
  <c r="N9115" i="2" s="1" a="1"/>
  <c r="N9115" i="2" s="1"/>
  <c r="M9116" i="2"/>
  <c r="N9116" i="2" s="1" a="1"/>
  <c r="N9116" i="2" s="1"/>
  <c r="M9117" i="2"/>
  <c r="N9117" i="2" s="1" a="1"/>
  <c r="N9117" i="2" s="1"/>
  <c r="M9118" i="2"/>
  <c r="N9118" i="2" s="1" a="1"/>
  <c r="N9118" i="2" s="1"/>
  <c r="M9119" i="2"/>
  <c r="N9119" i="2" s="1" a="1"/>
  <c r="N9119" i="2" s="1"/>
  <c r="M9120" i="2"/>
  <c r="N9120" i="2" s="1" a="1"/>
  <c r="N9120" i="2" s="1"/>
  <c r="M9121" i="2"/>
  <c r="N9121" i="2" s="1" a="1"/>
  <c r="N9121" i="2" s="1"/>
  <c r="M9122" i="2"/>
  <c r="N9122" i="2" s="1" a="1"/>
  <c r="N9122" i="2" s="1"/>
  <c r="M9123" i="2"/>
  <c r="N9123" i="2" s="1" a="1"/>
  <c r="N9123" i="2" s="1"/>
  <c r="M9124" i="2"/>
  <c r="N9124" i="2" s="1" a="1"/>
  <c r="N9124" i="2" s="1"/>
  <c r="M9125" i="2"/>
  <c r="N9125" i="2" s="1" a="1"/>
  <c r="N9125" i="2" s="1"/>
  <c r="M9126" i="2"/>
  <c r="N9126" i="2" s="1" a="1"/>
  <c r="N9126" i="2" s="1"/>
  <c r="M9127" i="2"/>
  <c r="N9127" i="2" s="1" a="1"/>
  <c r="N9127" i="2" s="1"/>
  <c r="M9128" i="2"/>
  <c r="N9128" i="2" s="1" a="1"/>
  <c r="N9128" i="2" s="1"/>
  <c r="M9129" i="2"/>
  <c r="N9129" i="2" s="1" a="1"/>
  <c r="N9129" i="2" s="1"/>
  <c r="M9130" i="2"/>
  <c r="N9130" i="2" s="1" a="1"/>
  <c r="N9130" i="2" s="1"/>
  <c r="M9131" i="2"/>
  <c r="N9131" i="2" s="1" a="1"/>
  <c r="N9131" i="2" s="1"/>
  <c r="M9132" i="2"/>
  <c r="N9132" i="2" s="1" a="1"/>
  <c r="N9132" i="2" s="1"/>
  <c r="M9133" i="2"/>
  <c r="N9133" i="2" s="1" a="1"/>
  <c r="N9133" i="2" s="1"/>
  <c r="M9134" i="2"/>
  <c r="N9134" i="2" s="1" a="1"/>
  <c r="N9134" i="2" s="1"/>
  <c r="M9135" i="2"/>
  <c r="N9135" i="2" s="1" a="1"/>
  <c r="N9135" i="2" s="1"/>
  <c r="M9136" i="2"/>
  <c r="N9136" i="2" s="1" a="1"/>
  <c r="N9136" i="2" s="1"/>
  <c r="M9137" i="2"/>
  <c r="N9137" i="2" s="1" a="1"/>
  <c r="N9137" i="2" s="1"/>
  <c r="M9138" i="2"/>
  <c r="N9138" i="2" s="1" a="1"/>
  <c r="N9138" i="2" s="1"/>
  <c r="M9139" i="2"/>
  <c r="N9139" i="2" s="1" a="1"/>
  <c r="N9139" i="2" s="1"/>
  <c r="M9140" i="2"/>
  <c r="N9140" i="2" s="1" a="1"/>
  <c r="N9140" i="2" s="1"/>
  <c r="M9141" i="2"/>
  <c r="N9141" i="2" s="1" a="1"/>
  <c r="N9141" i="2" s="1"/>
  <c r="M9142" i="2"/>
  <c r="N9142" i="2" s="1" a="1"/>
  <c r="N9142" i="2" s="1"/>
  <c r="M9143" i="2"/>
  <c r="N9143" i="2" s="1" a="1"/>
  <c r="N9143" i="2" s="1"/>
  <c r="M9144" i="2"/>
  <c r="N9144" i="2" s="1" a="1"/>
  <c r="N9144" i="2" s="1"/>
  <c r="M9145" i="2"/>
  <c r="N9145" i="2" s="1" a="1"/>
  <c r="N9145" i="2" s="1"/>
  <c r="M9146" i="2"/>
  <c r="N9146" i="2" s="1" a="1"/>
  <c r="N9146" i="2" s="1"/>
  <c r="M9147" i="2"/>
  <c r="N9147" i="2" s="1" a="1"/>
  <c r="N9147" i="2" s="1"/>
  <c r="M9148" i="2"/>
  <c r="N9148" i="2" s="1" a="1"/>
  <c r="N9148" i="2" s="1"/>
  <c r="M9149" i="2"/>
  <c r="N9149" i="2" s="1" a="1"/>
  <c r="N9149" i="2" s="1"/>
  <c r="M9150" i="2"/>
  <c r="N9150" i="2" s="1" a="1"/>
  <c r="N9150" i="2" s="1"/>
  <c r="M9151" i="2"/>
  <c r="N9151" i="2" s="1" a="1"/>
  <c r="N9151" i="2" s="1"/>
  <c r="M9152" i="2"/>
  <c r="N9152" i="2" s="1" a="1"/>
  <c r="N9152" i="2" s="1"/>
  <c r="M9153" i="2"/>
  <c r="N9153" i="2" s="1" a="1"/>
  <c r="N9153" i="2" s="1"/>
  <c r="M9154" i="2"/>
  <c r="N9154" i="2" s="1" a="1"/>
  <c r="N9154" i="2" s="1"/>
  <c r="M9155" i="2"/>
  <c r="N9155" i="2" s="1" a="1"/>
  <c r="N9155" i="2" s="1"/>
  <c r="M9156" i="2"/>
  <c r="N9156" i="2" s="1" a="1"/>
  <c r="N9156" i="2" s="1"/>
  <c r="M9157" i="2"/>
  <c r="N9157" i="2" s="1" a="1"/>
  <c r="N9157" i="2" s="1"/>
  <c r="M9158" i="2"/>
  <c r="N9158" i="2" s="1" a="1"/>
  <c r="N9158" i="2" s="1"/>
  <c r="M9159" i="2"/>
  <c r="N9159" i="2" s="1" a="1"/>
  <c r="N9159" i="2" s="1"/>
  <c r="M9160" i="2"/>
  <c r="N9160" i="2" s="1" a="1"/>
  <c r="N9160" i="2" s="1"/>
  <c r="M9161" i="2"/>
  <c r="N9161" i="2" s="1" a="1"/>
  <c r="N9161" i="2" s="1"/>
  <c r="M9162" i="2"/>
  <c r="N9162" i="2" s="1" a="1"/>
  <c r="N9162" i="2" s="1"/>
  <c r="M9163" i="2"/>
  <c r="N9163" i="2" s="1" a="1"/>
  <c r="N9163" i="2" s="1"/>
  <c r="M9164" i="2"/>
  <c r="N9164" i="2" s="1" a="1"/>
  <c r="N9164" i="2" s="1"/>
  <c r="M9165" i="2"/>
  <c r="N9165" i="2" s="1" a="1"/>
  <c r="N9165" i="2" s="1"/>
  <c r="M9166" i="2"/>
  <c r="N9166" i="2" s="1" a="1"/>
  <c r="N9166" i="2" s="1"/>
  <c r="M9167" i="2"/>
  <c r="N9167" i="2" s="1" a="1"/>
  <c r="N9167" i="2" s="1"/>
  <c r="M9168" i="2"/>
  <c r="N9168" i="2" s="1" a="1"/>
  <c r="N9168" i="2" s="1"/>
  <c r="M9169" i="2"/>
  <c r="N9169" i="2" s="1" a="1"/>
  <c r="N9169" i="2" s="1"/>
  <c r="M9170" i="2"/>
  <c r="N9170" i="2" s="1" a="1"/>
  <c r="N9170" i="2" s="1"/>
  <c r="M9171" i="2"/>
  <c r="N9171" i="2" s="1" a="1"/>
  <c r="N9171" i="2" s="1"/>
  <c r="M9172" i="2"/>
  <c r="N9172" i="2" s="1" a="1"/>
  <c r="N9172" i="2" s="1"/>
  <c r="M9173" i="2"/>
  <c r="N9173" i="2" s="1" a="1"/>
  <c r="N9173" i="2" s="1"/>
  <c r="M9174" i="2"/>
  <c r="N9174" i="2" s="1" a="1"/>
  <c r="N9174" i="2" s="1"/>
  <c r="M9175" i="2"/>
  <c r="N9175" i="2" s="1" a="1"/>
  <c r="N9175" i="2" s="1"/>
  <c r="M9176" i="2"/>
  <c r="N9176" i="2" s="1" a="1"/>
  <c r="N9176" i="2" s="1"/>
  <c r="M9177" i="2"/>
  <c r="N9177" i="2" s="1" a="1"/>
  <c r="N9177" i="2" s="1"/>
  <c r="M9178" i="2"/>
  <c r="N9178" i="2" s="1" a="1"/>
  <c r="N9178" i="2" s="1"/>
  <c r="M9179" i="2"/>
  <c r="N9179" i="2" s="1" a="1"/>
  <c r="N9179" i="2" s="1"/>
  <c r="M9180" i="2"/>
  <c r="N9180" i="2" s="1" a="1"/>
  <c r="N9180" i="2" s="1"/>
  <c r="M9181" i="2"/>
  <c r="N9181" i="2" s="1" a="1"/>
  <c r="N9181" i="2" s="1"/>
  <c r="M9182" i="2"/>
  <c r="N9182" i="2" s="1" a="1"/>
  <c r="N9182" i="2" s="1"/>
  <c r="M9183" i="2"/>
  <c r="N9183" i="2" s="1" a="1"/>
  <c r="N9183" i="2" s="1"/>
  <c r="M9184" i="2"/>
  <c r="N9184" i="2" s="1" a="1"/>
  <c r="N9184" i="2" s="1"/>
  <c r="M9185" i="2"/>
  <c r="N9185" i="2" s="1" a="1"/>
  <c r="N9185" i="2" s="1"/>
  <c r="M9186" i="2"/>
  <c r="N9186" i="2" s="1" a="1"/>
  <c r="N9186" i="2" s="1"/>
  <c r="M9187" i="2"/>
  <c r="N9187" i="2" s="1" a="1"/>
  <c r="N9187" i="2" s="1"/>
  <c r="M9188" i="2"/>
  <c r="N9188" i="2" s="1" a="1"/>
  <c r="N9188" i="2" s="1"/>
  <c r="M9189" i="2"/>
  <c r="N9189" i="2" s="1" a="1"/>
  <c r="N9189" i="2" s="1"/>
  <c r="M9190" i="2"/>
  <c r="N9190" i="2" s="1" a="1"/>
  <c r="N9190" i="2" s="1"/>
  <c r="M9191" i="2"/>
  <c r="N9191" i="2" s="1" a="1"/>
  <c r="N9191" i="2" s="1"/>
  <c r="M9192" i="2"/>
  <c r="N9192" i="2" s="1" a="1"/>
  <c r="N9192" i="2" s="1"/>
  <c r="M9193" i="2"/>
  <c r="N9193" i="2" s="1" a="1"/>
  <c r="N9193" i="2" s="1"/>
  <c r="M9194" i="2"/>
  <c r="N9194" i="2" s="1" a="1"/>
  <c r="N9194" i="2" s="1"/>
  <c r="M9195" i="2"/>
  <c r="N9195" i="2" s="1" a="1"/>
  <c r="N9195" i="2" s="1"/>
  <c r="M9196" i="2"/>
  <c r="N9196" i="2" s="1" a="1"/>
  <c r="N9196" i="2" s="1"/>
  <c r="M9197" i="2"/>
  <c r="N9197" i="2" s="1" a="1"/>
  <c r="N9197" i="2" s="1"/>
  <c r="M9198" i="2"/>
  <c r="N9198" i="2" s="1" a="1"/>
  <c r="N9198" i="2" s="1"/>
  <c r="M9199" i="2"/>
  <c r="N9199" i="2" s="1" a="1"/>
  <c r="N9199" i="2" s="1"/>
  <c r="M9200" i="2"/>
  <c r="N9200" i="2" s="1" a="1"/>
  <c r="N9200" i="2" s="1"/>
  <c r="M9201" i="2"/>
  <c r="N9201" i="2" s="1" a="1"/>
  <c r="N9201" i="2" s="1"/>
  <c r="M9202" i="2"/>
  <c r="N9202" i="2" s="1" a="1"/>
  <c r="N9202" i="2" s="1"/>
  <c r="M9203" i="2"/>
  <c r="N9203" i="2" s="1" a="1"/>
  <c r="N9203" i="2" s="1"/>
  <c r="M9204" i="2"/>
  <c r="N9204" i="2" s="1" a="1"/>
  <c r="N9204" i="2" s="1"/>
  <c r="M9205" i="2"/>
  <c r="N9205" i="2" s="1" a="1"/>
  <c r="N9205" i="2" s="1"/>
  <c r="M9206" i="2"/>
  <c r="N9206" i="2" s="1" a="1"/>
  <c r="N9206" i="2" s="1"/>
  <c r="M9207" i="2"/>
  <c r="N9207" i="2" s="1" a="1"/>
  <c r="N9207" i="2" s="1"/>
  <c r="M9208" i="2"/>
  <c r="N9208" i="2" s="1" a="1"/>
  <c r="N9208" i="2" s="1"/>
  <c r="M9209" i="2"/>
  <c r="N9209" i="2" s="1" a="1"/>
  <c r="N9209" i="2" s="1"/>
  <c r="M9210" i="2"/>
  <c r="N9210" i="2" s="1" a="1"/>
  <c r="N9210" i="2" s="1"/>
  <c r="M9211" i="2"/>
  <c r="N9211" i="2" s="1" a="1"/>
  <c r="N9211" i="2" s="1"/>
  <c r="M9212" i="2"/>
  <c r="N9212" i="2" s="1" a="1"/>
  <c r="N9212" i="2" s="1"/>
  <c r="M9213" i="2"/>
  <c r="N9213" i="2" s="1" a="1"/>
  <c r="N9213" i="2" s="1"/>
  <c r="M9214" i="2"/>
  <c r="N9214" i="2" s="1" a="1"/>
  <c r="N9214" i="2" s="1"/>
  <c r="M9215" i="2"/>
  <c r="N9215" i="2" s="1" a="1"/>
  <c r="N9215" i="2" s="1"/>
  <c r="M9216" i="2"/>
  <c r="N9216" i="2" s="1" a="1"/>
  <c r="N9216" i="2" s="1"/>
  <c r="M9217" i="2"/>
  <c r="N9217" i="2" s="1" a="1"/>
  <c r="N9217" i="2" s="1"/>
  <c r="M9218" i="2"/>
  <c r="N9218" i="2" s="1" a="1"/>
  <c r="N9218" i="2" s="1"/>
  <c r="M9219" i="2"/>
  <c r="N9219" i="2" s="1" a="1"/>
  <c r="N9219" i="2" s="1"/>
  <c r="M9220" i="2"/>
  <c r="N9220" i="2" s="1" a="1"/>
  <c r="N9220" i="2" s="1"/>
  <c r="M9221" i="2"/>
  <c r="N9221" i="2" s="1" a="1"/>
  <c r="N9221" i="2" s="1"/>
  <c r="M9222" i="2"/>
  <c r="N9222" i="2" s="1" a="1"/>
  <c r="N9222" i="2" s="1"/>
  <c r="M9223" i="2"/>
  <c r="N9223" i="2" s="1" a="1"/>
  <c r="N9223" i="2" s="1"/>
  <c r="M9224" i="2"/>
  <c r="N9224" i="2" s="1" a="1"/>
  <c r="N9224" i="2" s="1"/>
  <c r="M9225" i="2"/>
  <c r="N9225" i="2" s="1" a="1"/>
  <c r="N9225" i="2" s="1"/>
  <c r="M9226" i="2"/>
  <c r="N9226" i="2" s="1" a="1"/>
  <c r="N9226" i="2" s="1"/>
  <c r="M9227" i="2"/>
  <c r="N9227" i="2" s="1" a="1"/>
  <c r="N9227" i="2" s="1"/>
  <c r="M9228" i="2"/>
  <c r="N9228" i="2" s="1" a="1"/>
  <c r="N9228" i="2" s="1"/>
  <c r="M9229" i="2"/>
  <c r="N9229" i="2" s="1" a="1"/>
  <c r="N9229" i="2" s="1"/>
  <c r="M9230" i="2"/>
  <c r="N9230" i="2" s="1" a="1"/>
  <c r="N9230" i="2" s="1"/>
  <c r="M9231" i="2"/>
  <c r="N9231" i="2" s="1" a="1"/>
  <c r="N9231" i="2" s="1"/>
  <c r="M9232" i="2"/>
  <c r="N9232" i="2" s="1" a="1"/>
  <c r="N9232" i="2" s="1"/>
  <c r="M9233" i="2"/>
  <c r="N9233" i="2" s="1" a="1"/>
  <c r="N9233" i="2" s="1"/>
  <c r="M9234" i="2"/>
  <c r="N9234" i="2" s="1" a="1"/>
  <c r="N9234" i="2" s="1"/>
  <c r="M9235" i="2"/>
  <c r="N9235" i="2" s="1" a="1"/>
  <c r="N9235" i="2" s="1"/>
  <c r="M9236" i="2"/>
  <c r="N9236" i="2" s="1" a="1"/>
  <c r="N9236" i="2" s="1"/>
  <c r="M9237" i="2"/>
  <c r="N9237" i="2" s="1" a="1"/>
  <c r="N9237" i="2" s="1"/>
  <c r="M9238" i="2"/>
  <c r="N9238" i="2" s="1" a="1"/>
  <c r="N9238" i="2" s="1"/>
  <c r="M9239" i="2"/>
  <c r="N9239" i="2" s="1" a="1"/>
  <c r="N9239" i="2" s="1"/>
  <c r="M9240" i="2"/>
  <c r="N9240" i="2" s="1" a="1"/>
  <c r="N9240" i="2" s="1"/>
  <c r="M9241" i="2"/>
  <c r="N9241" i="2" s="1" a="1"/>
  <c r="N9241" i="2" s="1"/>
  <c r="M9242" i="2"/>
  <c r="N9242" i="2" s="1" a="1"/>
  <c r="N9242" i="2" s="1"/>
  <c r="M9243" i="2"/>
  <c r="N9243" i="2" s="1" a="1"/>
  <c r="N9243" i="2" s="1"/>
  <c r="M9244" i="2"/>
  <c r="N9244" i="2" s="1" a="1"/>
  <c r="N9244" i="2" s="1"/>
  <c r="M9245" i="2"/>
  <c r="N9245" i="2" s="1" a="1"/>
  <c r="N9245" i="2" s="1"/>
  <c r="M9246" i="2"/>
  <c r="N9246" i="2" s="1" a="1"/>
  <c r="N9246" i="2" s="1"/>
  <c r="M9247" i="2"/>
  <c r="N9247" i="2" s="1" a="1"/>
  <c r="N9247" i="2" s="1"/>
  <c r="M9248" i="2"/>
  <c r="N9248" i="2" s="1" a="1"/>
  <c r="N9248" i="2" s="1"/>
  <c r="M9249" i="2"/>
  <c r="N9249" i="2" s="1" a="1"/>
  <c r="N9249" i="2" s="1"/>
  <c r="M9250" i="2"/>
  <c r="N9250" i="2" s="1" a="1"/>
  <c r="N9250" i="2" s="1"/>
  <c r="M9251" i="2"/>
  <c r="N9251" i="2" s="1" a="1"/>
  <c r="N9251" i="2" s="1"/>
  <c r="M9252" i="2"/>
  <c r="N9252" i="2" s="1" a="1"/>
  <c r="N9252" i="2" s="1"/>
  <c r="M9253" i="2"/>
  <c r="N9253" i="2" s="1" a="1"/>
  <c r="N9253" i="2" s="1"/>
  <c r="M9254" i="2"/>
  <c r="N9254" i="2" s="1" a="1"/>
  <c r="N9254" i="2" s="1"/>
  <c r="M9255" i="2"/>
  <c r="N9255" i="2" s="1" a="1"/>
  <c r="N9255" i="2" s="1"/>
  <c r="M9256" i="2"/>
  <c r="N9256" i="2" s="1" a="1"/>
  <c r="N9256" i="2" s="1"/>
  <c r="M9257" i="2"/>
  <c r="N9257" i="2" s="1" a="1"/>
  <c r="N9257" i="2" s="1"/>
  <c r="M9258" i="2"/>
  <c r="N9258" i="2" s="1" a="1"/>
  <c r="N9258" i="2" s="1"/>
  <c r="M9259" i="2"/>
  <c r="N9259" i="2" s="1" a="1"/>
  <c r="N9259" i="2" s="1"/>
  <c r="M9260" i="2"/>
  <c r="N9260" i="2" s="1" a="1"/>
  <c r="N9260" i="2" s="1"/>
  <c r="M9261" i="2"/>
  <c r="N9261" i="2" s="1" a="1"/>
  <c r="N9261" i="2" s="1"/>
  <c r="M9262" i="2"/>
  <c r="N9262" i="2" s="1" a="1"/>
  <c r="N9262" i="2" s="1"/>
  <c r="M9263" i="2"/>
  <c r="N9263" i="2" s="1" a="1"/>
  <c r="N9263" i="2" s="1"/>
  <c r="M9264" i="2"/>
  <c r="N9264" i="2" s="1" a="1"/>
  <c r="N9264" i="2" s="1"/>
  <c r="M9265" i="2"/>
  <c r="N9265" i="2" s="1" a="1"/>
  <c r="N9265" i="2" s="1"/>
  <c r="M9266" i="2"/>
  <c r="N9266" i="2" s="1" a="1"/>
  <c r="N9266" i="2" s="1"/>
  <c r="M9267" i="2"/>
  <c r="N9267" i="2" s="1" a="1"/>
  <c r="N9267" i="2" s="1"/>
  <c r="M9268" i="2"/>
  <c r="N9268" i="2" s="1" a="1"/>
  <c r="N9268" i="2" s="1"/>
  <c r="M9269" i="2"/>
  <c r="N9269" i="2" s="1" a="1"/>
  <c r="N9269" i="2" s="1"/>
  <c r="M9270" i="2"/>
  <c r="N9270" i="2" s="1" a="1"/>
  <c r="N9270" i="2" s="1"/>
  <c r="M9271" i="2"/>
  <c r="N9271" i="2" s="1" a="1"/>
  <c r="N9271" i="2" s="1"/>
  <c r="M9272" i="2"/>
  <c r="N9272" i="2" s="1" a="1"/>
  <c r="N9272" i="2" s="1"/>
  <c r="M9273" i="2"/>
  <c r="N9273" i="2" s="1" a="1"/>
  <c r="N9273" i="2" s="1"/>
  <c r="M9274" i="2"/>
  <c r="N9274" i="2" s="1" a="1"/>
  <c r="N9274" i="2" s="1"/>
  <c r="M9275" i="2"/>
  <c r="N9275" i="2" s="1" a="1"/>
  <c r="N9275" i="2" s="1"/>
  <c r="M9276" i="2"/>
  <c r="N9276" i="2" s="1" a="1"/>
  <c r="N9276" i="2" s="1"/>
  <c r="M9277" i="2"/>
  <c r="N9277" i="2" s="1" a="1"/>
  <c r="N9277" i="2" s="1"/>
  <c r="M9278" i="2"/>
  <c r="N9278" i="2" s="1" a="1"/>
  <c r="N9278" i="2" s="1"/>
  <c r="M9279" i="2"/>
  <c r="N9279" i="2" s="1" a="1"/>
  <c r="N9279" i="2" s="1"/>
  <c r="M9280" i="2"/>
  <c r="N9280" i="2" s="1" a="1"/>
  <c r="N9280" i="2" s="1"/>
  <c r="M9281" i="2"/>
  <c r="N9281" i="2" s="1" a="1"/>
  <c r="N9281" i="2" s="1"/>
  <c r="M9282" i="2"/>
  <c r="N9282" i="2" s="1" a="1"/>
  <c r="N9282" i="2" s="1"/>
  <c r="M9283" i="2"/>
  <c r="N9283" i="2" s="1" a="1"/>
  <c r="N9283" i="2" s="1"/>
  <c r="M9284" i="2"/>
  <c r="N9284" i="2" s="1" a="1"/>
  <c r="N9284" i="2" s="1"/>
  <c r="M9285" i="2"/>
  <c r="N9285" i="2" s="1" a="1"/>
  <c r="N9285" i="2" s="1"/>
  <c r="M9286" i="2"/>
  <c r="N9286" i="2" s="1" a="1"/>
  <c r="N9286" i="2" s="1"/>
  <c r="M9287" i="2"/>
  <c r="N9287" i="2" s="1" a="1"/>
  <c r="N9287" i="2" s="1"/>
  <c r="M9288" i="2"/>
  <c r="N9288" i="2" s="1" a="1"/>
  <c r="N9288" i="2" s="1"/>
  <c r="M9289" i="2"/>
  <c r="N9289" i="2" s="1" a="1"/>
  <c r="N9289" i="2" s="1"/>
  <c r="M9290" i="2"/>
  <c r="N9290" i="2" s="1" a="1"/>
  <c r="N9290" i="2" s="1"/>
  <c r="M9291" i="2"/>
  <c r="N9291" i="2" s="1" a="1"/>
  <c r="N9291" i="2" s="1"/>
  <c r="M9292" i="2"/>
  <c r="N9292" i="2" s="1" a="1"/>
  <c r="N9292" i="2" s="1"/>
  <c r="M9293" i="2"/>
  <c r="N9293" i="2" s="1" a="1"/>
  <c r="N9293" i="2" s="1"/>
  <c r="M9294" i="2"/>
  <c r="N9294" i="2" s="1" a="1"/>
  <c r="N9294" i="2" s="1"/>
  <c r="M9295" i="2"/>
  <c r="N9295" i="2" s="1" a="1"/>
  <c r="N9295" i="2" s="1"/>
  <c r="M9296" i="2"/>
  <c r="N9296" i="2" s="1" a="1"/>
  <c r="N9296" i="2" s="1"/>
  <c r="M9297" i="2"/>
  <c r="N9297" i="2" s="1" a="1"/>
  <c r="N9297" i="2" s="1"/>
  <c r="M9298" i="2"/>
  <c r="N9298" i="2" s="1" a="1"/>
  <c r="N9298" i="2" s="1"/>
  <c r="M9299" i="2"/>
  <c r="N9299" i="2" s="1" a="1"/>
  <c r="N9299" i="2" s="1"/>
  <c r="M9300" i="2"/>
  <c r="N9300" i="2" s="1" a="1"/>
  <c r="N9300" i="2" s="1"/>
  <c r="M9301" i="2"/>
  <c r="N9301" i="2" s="1" a="1"/>
  <c r="N9301" i="2" s="1"/>
  <c r="M9302" i="2"/>
  <c r="N9302" i="2" s="1" a="1"/>
  <c r="N9302" i="2" s="1"/>
  <c r="M9303" i="2"/>
  <c r="N9303" i="2" s="1" a="1"/>
  <c r="N9303" i="2" s="1"/>
  <c r="M9304" i="2"/>
  <c r="N9304" i="2" s="1" a="1"/>
  <c r="N9304" i="2" s="1"/>
  <c r="M9305" i="2"/>
  <c r="N9305" i="2" s="1" a="1"/>
  <c r="N9305" i="2" s="1"/>
  <c r="M9306" i="2"/>
  <c r="N9306" i="2" s="1" a="1"/>
  <c r="N9306" i="2" s="1"/>
  <c r="M9307" i="2"/>
  <c r="N9307" i="2" s="1" a="1"/>
  <c r="N9307" i="2" s="1"/>
  <c r="M9308" i="2"/>
  <c r="N9308" i="2" s="1" a="1"/>
  <c r="N9308" i="2" s="1"/>
  <c r="M9309" i="2"/>
  <c r="N9309" i="2" s="1" a="1"/>
  <c r="N9309" i="2" s="1"/>
  <c r="M9310" i="2"/>
  <c r="N9310" i="2" s="1" a="1"/>
  <c r="N9310" i="2" s="1"/>
  <c r="M9311" i="2"/>
  <c r="N9311" i="2" s="1" a="1"/>
  <c r="N9311" i="2" s="1"/>
  <c r="M9312" i="2"/>
  <c r="N9312" i="2" s="1" a="1"/>
  <c r="N9312" i="2" s="1"/>
  <c r="M9313" i="2"/>
  <c r="N9313" i="2" s="1" a="1"/>
  <c r="N9313" i="2" s="1"/>
  <c r="M9314" i="2"/>
  <c r="N9314" i="2" s="1" a="1"/>
  <c r="N9314" i="2" s="1"/>
  <c r="M9315" i="2"/>
  <c r="N9315" i="2" s="1" a="1"/>
  <c r="N9315" i="2" s="1"/>
  <c r="M9316" i="2"/>
  <c r="N9316" i="2" s="1" a="1"/>
  <c r="N9316" i="2" s="1"/>
  <c r="M9317" i="2"/>
  <c r="N9317" i="2" s="1" a="1"/>
  <c r="N9317" i="2" s="1"/>
  <c r="M9318" i="2"/>
  <c r="N9318" i="2" s="1" a="1"/>
  <c r="N9318" i="2" s="1"/>
  <c r="M9319" i="2"/>
  <c r="N9319" i="2" s="1" a="1"/>
  <c r="N9319" i="2" s="1"/>
  <c r="M9320" i="2"/>
  <c r="N9320" i="2" s="1" a="1"/>
  <c r="N9320" i="2" s="1"/>
  <c r="M9321" i="2"/>
  <c r="N9321" i="2" s="1" a="1"/>
  <c r="N9321" i="2" s="1"/>
  <c r="M9322" i="2"/>
  <c r="N9322" i="2" s="1" a="1"/>
  <c r="N9322" i="2" s="1"/>
  <c r="M9323" i="2"/>
  <c r="N9323" i="2" s="1" a="1"/>
  <c r="N9323" i="2" s="1"/>
  <c r="M9324" i="2"/>
  <c r="N9324" i="2" s="1" a="1"/>
  <c r="N9324" i="2" s="1"/>
  <c r="M9325" i="2"/>
  <c r="N9325" i="2" s="1" a="1"/>
  <c r="N9325" i="2" s="1"/>
  <c r="M9326" i="2"/>
  <c r="N9326" i="2" s="1" a="1"/>
  <c r="N9326" i="2" s="1"/>
  <c r="M9327" i="2"/>
  <c r="N9327" i="2" s="1" a="1"/>
  <c r="N9327" i="2" s="1"/>
  <c r="M9328" i="2"/>
  <c r="N9328" i="2" s="1" a="1"/>
  <c r="N9328" i="2" s="1"/>
  <c r="M9329" i="2"/>
  <c r="N9329" i="2" s="1" a="1"/>
  <c r="N9329" i="2" s="1"/>
  <c r="M9330" i="2"/>
  <c r="N9330" i="2" s="1" a="1"/>
  <c r="N9330" i="2" s="1"/>
  <c r="M9331" i="2"/>
  <c r="N9331" i="2" s="1" a="1"/>
  <c r="N9331" i="2" s="1"/>
  <c r="M9332" i="2"/>
  <c r="N9332" i="2" s="1" a="1"/>
  <c r="N9332" i="2" s="1"/>
  <c r="M9333" i="2"/>
  <c r="N9333" i="2" s="1" a="1"/>
  <c r="N9333" i="2" s="1"/>
  <c r="M9334" i="2"/>
  <c r="N9334" i="2" s="1" a="1"/>
  <c r="N9334" i="2" s="1"/>
  <c r="M9335" i="2"/>
  <c r="N9335" i="2" s="1" a="1"/>
  <c r="N9335" i="2" s="1"/>
  <c r="M9336" i="2"/>
  <c r="N9336" i="2" s="1" a="1"/>
  <c r="N9336" i="2" s="1"/>
  <c r="M9337" i="2"/>
  <c r="N9337" i="2" s="1" a="1"/>
  <c r="N9337" i="2" s="1"/>
  <c r="M9338" i="2"/>
  <c r="N9338" i="2" s="1" a="1"/>
  <c r="N9338" i="2" s="1"/>
  <c r="M9339" i="2"/>
  <c r="N9339" i="2" s="1" a="1"/>
  <c r="N9339" i="2" s="1"/>
  <c r="M9340" i="2"/>
  <c r="N9340" i="2" s="1" a="1"/>
  <c r="N9340" i="2" s="1"/>
  <c r="M9341" i="2"/>
  <c r="N9341" i="2" s="1" a="1"/>
  <c r="N9341" i="2" s="1"/>
  <c r="M9342" i="2"/>
  <c r="N9342" i="2" s="1" a="1"/>
  <c r="N9342" i="2" s="1"/>
  <c r="M9343" i="2"/>
  <c r="N9343" i="2" s="1" a="1"/>
  <c r="N9343" i="2" s="1"/>
  <c r="M9344" i="2"/>
  <c r="N9344" i="2" s="1" a="1"/>
  <c r="N9344" i="2" s="1"/>
  <c r="M9345" i="2"/>
  <c r="N9345" i="2" s="1" a="1"/>
  <c r="N9345" i="2" s="1"/>
  <c r="M9346" i="2"/>
  <c r="N9346" i="2" s="1" a="1"/>
  <c r="N9346" i="2" s="1"/>
  <c r="M9347" i="2"/>
  <c r="N9347" i="2" s="1" a="1"/>
  <c r="N9347" i="2" s="1"/>
  <c r="M9348" i="2"/>
  <c r="N9348" i="2" s="1" a="1"/>
  <c r="N9348" i="2" s="1"/>
  <c r="M9349" i="2"/>
  <c r="N9349" i="2" s="1" a="1"/>
  <c r="N9349" i="2" s="1"/>
  <c r="M9350" i="2"/>
  <c r="N9350" i="2" s="1" a="1"/>
  <c r="N9350" i="2" s="1"/>
  <c r="M9351" i="2"/>
  <c r="N9351" i="2" s="1" a="1"/>
  <c r="N9351" i="2" s="1"/>
  <c r="M9352" i="2"/>
  <c r="N9352" i="2" s="1" a="1"/>
  <c r="N9352" i="2" s="1"/>
  <c r="M9353" i="2"/>
  <c r="N9353" i="2" s="1" a="1"/>
  <c r="N9353" i="2" s="1"/>
  <c r="M9354" i="2"/>
  <c r="N9354" i="2" s="1" a="1"/>
  <c r="N9354" i="2" s="1"/>
  <c r="M9355" i="2"/>
  <c r="N9355" i="2" s="1" a="1"/>
  <c r="N9355" i="2" s="1"/>
  <c r="M9356" i="2"/>
  <c r="N9356" i="2" s="1" a="1"/>
  <c r="N9356" i="2" s="1"/>
  <c r="M9357" i="2"/>
  <c r="N9357" i="2" s="1" a="1"/>
  <c r="N9357" i="2" s="1"/>
  <c r="M9358" i="2"/>
  <c r="N9358" i="2" s="1" a="1"/>
  <c r="N9358" i="2" s="1"/>
  <c r="M9359" i="2"/>
  <c r="N9359" i="2" s="1" a="1"/>
  <c r="N9359" i="2" s="1"/>
  <c r="M9360" i="2"/>
  <c r="N9360" i="2" s="1" a="1"/>
  <c r="N9360" i="2" s="1"/>
  <c r="M9361" i="2"/>
  <c r="N9361" i="2" s="1" a="1"/>
  <c r="N9361" i="2" s="1"/>
  <c r="M9362" i="2"/>
  <c r="N9362" i="2" s="1" a="1"/>
  <c r="N9362" i="2" s="1"/>
  <c r="M9363" i="2"/>
  <c r="N9363" i="2" s="1" a="1"/>
  <c r="N9363" i="2" s="1"/>
  <c r="M9364" i="2"/>
  <c r="N9364" i="2" s="1" a="1"/>
  <c r="N9364" i="2" s="1"/>
  <c r="M9365" i="2"/>
  <c r="N9365" i="2" s="1" a="1"/>
  <c r="N9365" i="2" s="1"/>
  <c r="M9366" i="2"/>
  <c r="N9366" i="2" s="1" a="1"/>
  <c r="N9366" i="2" s="1"/>
  <c r="M9367" i="2"/>
  <c r="N9367" i="2" s="1" a="1"/>
  <c r="N9367" i="2" s="1"/>
  <c r="M9368" i="2"/>
  <c r="N9368" i="2" s="1" a="1"/>
  <c r="N9368" i="2" s="1"/>
  <c r="M9369" i="2"/>
  <c r="N9369" i="2" s="1" a="1"/>
  <c r="N9369" i="2" s="1"/>
  <c r="M9370" i="2"/>
  <c r="N9370" i="2" s="1" a="1"/>
  <c r="N9370" i="2" s="1"/>
  <c r="M9371" i="2"/>
  <c r="N9371" i="2" s="1" a="1"/>
  <c r="N9371" i="2" s="1"/>
  <c r="M9372" i="2"/>
  <c r="N9372" i="2" s="1" a="1"/>
  <c r="N9372" i="2" s="1"/>
  <c r="M9373" i="2"/>
  <c r="N9373" i="2" s="1" a="1"/>
  <c r="N9373" i="2" s="1"/>
  <c r="M9374" i="2"/>
  <c r="N9374" i="2" s="1" a="1"/>
  <c r="N9374" i="2" s="1"/>
  <c r="M9375" i="2"/>
  <c r="N9375" i="2" s="1" a="1"/>
  <c r="N9375" i="2" s="1"/>
  <c r="M9376" i="2"/>
  <c r="N9376" i="2" s="1" a="1"/>
  <c r="N9376" i="2" s="1"/>
  <c r="M9377" i="2"/>
  <c r="N9377" i="2" s="1" a="1"/>
  <c r="N9377" i="2" s="1"/>
  <c r="M9378" i="2"/>
  <c r="N9378" i="2" s="1" a="1"/>
  <c r="N9378" i="2" s="1"/>
  <c r="M9379" i="2"/>
  <c r="N9379" i="2" s="1" a="1"/>
  <c r="N9379" i="2" s="1"/>
  <c r="M9380" i="2"/>
  <c r="N9380" i="2" s="1" a="1"/>
  <c r="N9380" i="2" s="1"/>
  <c r="M9381" i="2"/>
  <c r="N9381" i="2" s="1" a="1"/>
  <c r="N9381" i="2" s="1"/>
  <c r="M9382" i="2"/>
  <c r="N9382" i="2" s="1" a="1"/>
  <c r="N9382" i="2" s="1"/>
  <c r="M9383" i="2"/>
  <c r="N9383" i="2" s="1" a="1"/>
  <c r="N9383" i="2" s="1"/>
  <c r="M9384" i="2"/>
  <c r="N9384" i="2" s="1" a="1"/>
  <c r="N9384" i="2" s="1"/>
  <c r="M9385" i="2"/>
  <c r="N9385" i="2" s="1" a="1"/>
  <c r="N9385" i="2" s="1"/>
  <c r="M9386" i="2"/>
  <c r="N9386" i="2" s="1" a="1"/>
  <c r="N9386" i="2" s="1"/>
  <c r="M9387" i="2"/>
  <c r="N9387" i="2" s="1" a="1"/>
  <c r="N9387" i="2" s="1"/>
  <c r="M9388" i="2"/>
  <c r="N9388" i="2" s="1" a="1"/>
  <c r="N9388" i="2" s="1"/>
  <c r="M9389" i="2"/>
  <c r="N9389" i="2" s="1" a="1"/>
  <c r="N9389" i="2" s="1"/>
  <c r="M9390" i="2"/>
  <c r="N9390" i="2" s="1" a="1"/>
  <c r="N9390" i="2" s="1"/>
  <c r="M9391" i="2"/>
  <c r="N9391" i="2" s="1" a="1"/>
  <c r="N9391" i="2" s="1"/>
  <c r="M9392" i="2"/>
  <c r="N9392" i="2" s="1" a="1"/>
  <c r="N9392" i="2" s="1"/>
  <c r="M9393" i="2"/>
  <c r="N9393" i="2" s="1" a="1"/>
  <c r="N9393" i="2" s="1"/>
  <c r="M9394" i="2"/>
  <c r="N9394" i="2" s="1" a="1"/>
  <c r="N9394" i="2" s="1"/>
  <c r="M9395" i="2"/>
  <c r="N9395" i="2" s="1" a="1"/>
  <c r="N9395" i="2" s="1"/>
  <c r="M9396" i="2"/>
  <c r="N9396" i="2" s="1" a="1"/>
  <c r="N9396" i="2" s="1"/>
  <c r="M9397" i="2"/>
  <c r="N9397" i="2" s="1" a="1"/>
  <c r="N9397" i="2" s="1"/>
  <c r="M9398" i="2"/>
  <c r="N9398" i="2" s="1" a="1"/>
  <c r="N9398" i="2" s="1"/>
  <c r="M9399" i="2"/>
  <c r="N9399" i="2" s="1" a="1"/>
  <c r="N9399" i="2" s="1"/>
  <c r="M9400" i="2"/>
  <c r="N9400" i="2" s="1" a="1"/>
  <c r="N9400" i="2" s="1"/>
  <c r="M9401" i="2"/>
  <c r="N9401" i="2" s="1" a="1"/>
  <c r="N9401" i="2" s="1"/>
  <c r="M9402" i="2"/>
  <c r="N9402" i="2" s="1" a="1"/>
  <c r="N9402" i="2" s="1"/>
  <c r="M9403" i="2"/>
  <c r="N9403" i="2" s="1" a="1"/>
  <c r="N9403" i="2" s="1"/>
  <c r="M9404" i="2"/>
  <c r="N9404" i="2" s="1" a="1"/>
  <c r="N9404" i="2" s="1"/>
  <c r="M9405" i="2"/>
  <c r="N9405" i="2" s="1" a="1"/>
  <c r="N9405" i="2" s="1"/>
  <c r="M9406" i="2"/>
  <c r="N9406" i="2" s="1" a="1"/>
  <c r="N9406" i="2" s="1"/>
  <c r="M9407" i="2"/>
  <c r="N9407" i="2" s="1" a="1"/>
  <c r="N9407" i="2" s="1"/>
  <c r="M9408" i="2"/>
  <c r="N9408" i="2" s="1" a="1"/>
  <c r="N9408" i="2" s="1"/>
  <c r="M9409" i="2"/>
  <c r="N9409" i="2" s="1" a="1"/>
  <c r="N9409" i="2" s="1"/>
  <c r="M9410" i="2"/>
  <c r="N9410" i="2" s="1" a="1"/>
  <c r="N9410" i="2" s="1"/>
  <c r="M9411" i="2"/>
  <c r="N9411" i="2" s="1" a="1"/>
  <c r="N9411" i="2" s="1"/>
  <c r="M9412" i="2"/>
  <c r="N9412" i="2" s="1" a="1"/>
  <c r="N9412" i="2" s="1"/>
  <c r="M9413" i="2"/>
  <c r="N9413" i="2" s="1" a="1"/>
  <c r="N9413" i="2" s="1"/>
  <c r="M9414" i="2"/>
  <c r="N9414" i="2" s="1" a="1"/>
  <c r="N9414" i="2" s="1"/>
  <c r="M9415" i="2"/>
  <c r="N9415" i="2" s="1" a="1"/>
  <c r="N9415" i="2" s="1"/>
  <c r="M9416" i="2"/>
  <c r="N9416" i="2" s="1" a="1"/>
  <c r="N9416" i="2" s="1"/>
  <c r="M9417" i="2"/>
  <c r="N9417" i="2" s="1" a="1"/>
  <c r="N9417" i="2" s="1"/>
  <c r="M9418" i="2"/>
  <c r="N9418" i="2" s="1" a="1"/>
  <c r="N9418" i="2" s="1"/>
  <c r="M9419" i="2"/>
  <c r="N9419" i="2" s="1" a="1"/>
  <c r="N9419" i="2" s="1"/>
  <c r="M9420" i="2"/>
  <c r="N9420" i="2" s="1" a="1"/>
  <c r="N9420" i="2" s="1"/>
  <c r="M9421" i="2"/>
  <c r="N9421" i="2" s="1" a="1"/>
  <c r="N9421" i="2" s="1"/>
  <c r="M9422" i="2"/>
  <c r="N9422" i="2" s="1" a="1"/>
  <c r="N9422" i="2" s="1"/>
  <c r="M9423" i="2"/>
  <c r="N9423" i="2" s="1" a="1"/>
  <c r="N9423" i="2" s="1"/>
  <c r="M9424" i="2"/>
  <c r="N9424" i="2" s="1" a="1"/>
  <c r="N9424" i="2" s="1"/>
  <c r="M9425" i="2"/>
  <c r="N9425" i="2" s="1" a="1"/>
  <c r="N9425" i="2" s="1"/>
  <c r="M9426" i="2"/>
  <c r="N9426" i="2" s="1" a="1"/>
  <c r="N9426" i="2" s="1"/>
  <c r="M9427" i="2"/>
  <c r="N9427" i="2" s="1" a="1"/>
  <c r="N9427" i="2" s="1"/>
  <c r="M9428" i="2"/>
  <c r="N9428" i="2" s="1" a="1"/>
  <c r="N9428" i="2" s="1"/>
  <c r="M9429" i="2"/>
  <c r="N9429" i="2" s="1" a="1"/>
  <c r="N9429" i="2" s="1"/>
  <c r="M9430" i="2"/>
  <c r="N9430" i="2" s="1" a="1"/>
  <c r="N9430" i="2" s="1"/>
  <c r="M9431" i="2"/>
  <c r="N9431" i="2" s="1" a="1"/>
  <c r="N9431" i="2" s="1"/>
  <c r="M9432" i="2"/>
  <c r="N9432" i="2" s="1" a="1"/>
  <c r="N9432" i="2" s="1"/>
  <c r="M9433" i="2"/>
  <c r="N9433" i="2" s="1" a="1"/>
  <c r="N9433" i="2" s="1"/>
  <c r="M9434" i="2"/>
  <c r="N9434" i="2" s="1" a="1"/>
  <c r="N9434" i="2" s="1"/>
  <c r="M9435" i="2"/>
  <c r="N9435" i="2" s="1" a="1"/>
  <c r="N9435" i="2" s="1"/>
  <c r="M9436" i="2"/>
  <c r="N9436" i="2" s="1" a="1"/>
  <c r="N9436" i="2" s="1"/>
  <c r="M9437" i="2"/>
  <c r="N9437" i="2" s="1" a="1"/>
  <c r="N9437" i="2" s="1"/>
  <c r="M9438" i="2"/>
  <c r="N9438" i="2" s="1" a="1"/>
  <c r="N9438" i="2" s="1"/>
  <c r="M9439" i="2"/>
  <c r="N9439" i="2" s="1" a="1"/>
  <c r="N9439" i="2" s="1"/>
  <c r="M9440" i="2"/>
  <c r="N9440" i="2" s="1" a="1"/>
  <c r="N9440" i="2" s="1"/>
  <c r="M9441" i="2"/>
  <c r="N9441" i="2" s="1" a="1"/>
  <c r="N9441" i="2" s="1"/>
  <c r="M9442" i="2"/>
  <c r="N9442" i="2" s="1" a="1"/>
  <c r="N9442" i="2" s="1"/>
  <c r="M9443" i="2"/>
  <c r="N9443" i="2" s="1" a="1"/>
  <c r="N9443" i="2" s="1"/>
  <c r="M9444" i="2"/>
  <c r="N9444" i="2" s="1" a="1"/>
  <c r="N9444" i="2" s="1"/>
  <c r="M9445" i="2"/>
  <c r="N9445" i="2" s="1" a="1"/>
  <c r="N9445" i="2" s="1"/>
  <c r="M9446" i="2"/>
  <c r="N9446" i="2" s="1" a="1"/>
  <c r="N9446" i="2" s="1"/>
  <c r="M9447" i="2"/>
  <c r="N9447" i="2" s="1" a="1"/>
  <c r="N9447" i="2" s="1"/>
  <c r="M9448" i="2"/>
  <c r="N9448" i="2" s="1" a="1"/>
  <c r="N9448" i="2" s="1"/>
  <c r="M9449" i="2"/>
  <c r="N9449" i="2" s="1" a="1"/>
  <c r="N9449" i="2" s="1"/>
  <c r="M9450" i="2"/>
  <c r="N9450" i="2" s="1" a="1"/>
  <c r="N9450" i="2" s="1"/>
  <c r="M9451" i="2"/>
  <c r="N9451" i="2" s="1" a="1"/>
  <c r="N9451" i="2" s="1"/>
  <c r="M9452" i="2"/>
  <c r="N9452" i="2" s="1" a="1"/>
  <c r="N9452" i="2" s="1"/>
  <c r="M9453" i="2"/>
  <c r="N9453" i="2" s="1" a="1"/>
  <c r="N9453" i="2" s="1"/>
  <c r="M9454" i="2"/>
  <c r="N9454" i="2" s="1" a="1"/>
  <c r="N9454" i="2" s="1"/>
  <c r="M9455" i="2"/>
  <c r="N9455" i="2" s="1" a="1"/>
  <c r="N9455" i="2" s="1"/>
  <c r="M9456" i="2"/>
  <c r="N9456" i="2" s="1" a="1"/>
  <c r="N9456" i="2" s="1"/>
  <c r="M9457" i="2"/>
  <c r="N9457" i="2" s="1" a="1"/>
  <c r="N9457" i="2" s="1"/>
  <c r="M9458" i="2"/>
  <c r="N9458" i="2" s="1" a="1"/>
  <c r="N9458" i="2" s="1"/>
  <c r="M9459" i="2"/>
  <c r="N9459" i="2" s="1" a="1"/>
  <c r="N9459" i="2" s="1"/>
  <c r="M9460" i="2"/>
  <c r="N9460" i="2" s="1" a="1"/>
  <c r="N9460" i="2" s="1"/>
  <c r="M9461" i="2"/>
  <c r="N9461" i="2" s="1" a="1"/>
  <c r="N9461" i="2" s="1"/>
  <c r="M9462" i="2"/>
  <c r="N9462" i="2" s="1" a="1"/>
  <c r="N9462" i="2" s="1"/>
  <c r="M9463" i="2"/>
  <c r="N9463" i="2" s="1" a="1"/>
  <c r="N9463" i="2" s="1"/>
  <c r="M9464" i="2"/>
  <c r="N9464" i="2" s="1" a="1"/>
  <c r="N9464" i="2" s="1"/>
  <c r="M9465" i="2"/>
  <c r="N9465" i="2" s="1" a="1"/>
  <c r="N9465" i="2" s="1"/>
  <c r="M9466" i="2"/>
  <c r="N9466" i="2" s="1" a="1"/>
  <c r="N9466" i="2" s="1"/>
  <c r="M9467" i="2"/>
  <c r="N9467" i="2" s="1" a="1"/>
  <c r="N9467" i="2" s="1"/>
  <c r="M9468" i="2"/>
  <c r="N9468" i="2" s="1" a="1"/>
  <c r="N9468" i="2" s="1"/>
  <c r="M9469" i="2"/>
  <c r="N9469" i="2" s="1" a="1"/>
  <c r="N9469" i="2" s="1"/>
  <c r="M9470" i="2"/>
  <c r="N9470" i="2" s="1" a="1"/>
  <c r="N9470" i="2" s="1"/>
  <c r="M9471" i="2"/>
  <c r="N9471" i="2" s="1" a="1"/>
  <c r="N9471" i="2" s="1"/>
  <c r="M9472" i="2"/>
  <c r="N9472" i="2" s="1" a="1"/>
  <c r="N9472" i="2" s="1"/>
  <c r="M9473" i="2"/>
  <c r="N9473" i="2" s="1" a="1"/>
  <c r="N9473" i="2" s="1"/>
  <c r="M9474" i="2"/>
  <c r="N9474" i="2" s="1" a="1"/>
  <c r="N9474" i="2" s="1"/>
  <c r="M9475" i="2"/>
  <c r="N9475" i="2" s="1" a="1"/>
  <c r="N9475" i="2" s="1"/>
  <c r="M9476" i="2"/>
  <c r="N9476" i="2" s="1" a="1"/>
  <c r="N9476" i="2" s="1"/>
  <c r="M9477" i="2"/>
  <c r="N9477" i="2" s="1" a="1"/>
  <c r="N9477" i="2" s="1"/>
  <c r="M9478" i="2"/>
  <c r="N9478" i="2" s="1" a="1"/>
  <c r="N9478" i="2" s="1"/>
  <c r="M9479" i="2"/>
  <c r="N9479" i="2" s="1" a="1"/>
  <c r="N9479" i="2" s="1"/>
  <c r="M9480" i="2"/>
  <c r="N9480" i="2" s="1" a="1"/>
  <c r="N9480" i="2" s="1"/>
  <c r="M9481" i="2"/>
  <c r="N9481" i="2" s="1" a="1"/>
  <c r="N9481" i="2" s="1"/>
  <c r="M9482" i="2"/>
  <c r="N9482" i="2" s="1" a="1"/>
  <c r="N9482" i="2" s="1"/>
  <c r="M9483" i="2"/>
  <c r="N9483" i="2" s="1" a="1"/>
  <c r="N9483" i="2" s="1"/>
  <c r="M9484" i="2"/>
  <c r="N9484" i="2" s="1" a="1"/>
  <c r="N9484" i="2" s="1"/>
  <c r="M9485" i="2"/>
  <c r="N9485" i="2" s="1" a="1"/>
  <c r="N9485" i="2" s="1"/>
  <c r="M9486" i="2"/>
  <c r="N9486" i="2" s="1" a="1"/>
  <c r="N9486" i="2" s="1"/>
  <c r="M9487" i="2"/>
  <c r="N9487" i="2" s="1" a="1"/>
  <c r="N9487" i="2" s="1"/>
  <c r="M9488" i="2"/>
  <c r="N9488" i="2" s="1" a="1"/>
  <c r="N9488" i="2" s="1"/>
  <c r="M9489" i="2"/>
  <c r="N9489" i="2" s="1" a="1"/>
  <c r="N9489" i="2" s="1"/>
  <c r="M9490" i="2"/>
  <c r="N9490" i="2" s="1" a="1"/>
  <c r="N9490" i="2" s="1"/>
  <c r="M9491" i="2"/>
  <c r="N9491" i="2" s="1" a="1"/>
  <c r="N9491" i="2" s="1"/>
  <c r="M9492" i="2"/>
  <c r="N9492" i="2" s="1" a="1"/>
  <c r="N9492" i="2" s="1"/>
  <c r="M9493" i="2"/>
  <c r="N9493" i="2" s="1" a="1"/>
  <c r="N9493" i="2" s="1"/>
  <c r="M9494" i="2"/>
  <c r="N9494" i="2" s="1" a="1"/>
  <c r="N9494" i="2" s="1"/>
  <c r="M9495" i="2"/>
  <c r="N9495" i="2" s="1" a="1"/>
  <c r="N9495" i="2" s="1"/>
  <c r="M9496" i="2"/>
  <c r="N9496" i="2" s="1" a="1"/>
  <c r="N9496" i="2" s="1"/>
  <c r="M9497" i="2"/>
  <c r="N9497" i="2" s="1" a="1"/>
  <c r="N9497" i="2" s="1"/>
  <c r="M9498" i="2"/>
  <c r="N9498" i="2" s="1" a="1"/>
  <c r="N9498" i="2" s="1"/>
  <c r="M9499" i="2"/>
  <c r="N9499" i="2" s="1" a="1"/>
  <c r="N9499" i="2" s="1"/>
  <c r="M9500" i="2"/>
  <c r="N9500" i="2" s="1" a="1"/>
  <c r="N9500" i="2" s="1"/>
  <c r="M9501" i="2"/>
  <c r="N9501" i="2" s="1" a="1"/>
  <c r="N9501" i="2" s="1"/>
  <c r="M9502" i="2"/>
  <c r="N9502" i="2" s="1" a="1"/>
  <c r="N9502" i="2" s="1"/>
  <c r="M9503" i="2"/>
  <c r="N9503" i="2" s="1" a="1"/>
  <c r="N9503" i="2" s="1"/>
  <c r="M9504" i="2"/>
  <c r="N9504" i="2" s="1" a="1"/>
  <c r="N9504" i="2" s="1"/>
  <c r="M9505" i="2"/>
  <c r="N9505" i="2" s="1" a="1"/>
  <c r="N9505" i="2" s="1"/>
  <c r="M9506" i="2"/>
  <c r="N9506" i="2" s="1" a="1"/>
  <c r="N9506" i="2" s="1"/>
  <c r="M9507" i="2"/>
  <c r="N9507" i="2" s="1" a="1"/>
  <c r="N9507" i="2" s="1"/>
  <c r="M9508" i="2"/>
  <c r="N9508" i="2" s="1" a="1"/>
  <c r="N9508" i="2" s="1"/>
  <c r="M9509" i="2"/>
  <c r="N9509" i="2" s="1" a="1"/>
  <c r="N9509" i="2" s="1"/>
  <c r="M9510" i="2"/>
  <c r="N9510" i="2" s="1" a="1"/>
  <c r="N9510" i="2" s="1"/>
  <c r="M9511" i="2"/>
  <c r="N9511" i="2" s="1" a="1"/>
  <c r="N9511" i="2" s="1"/>
  <c r="M9512" i="2"/>
  <c r="N9512" i="2" s="1" a="1"/>
  <c r="N9512" i="2" s="1"/>
  <c r="M9513" i="2"/>
  <c r="N9513" i="2" s="1" a="1"/>
  <c r="N9513" i="2" s="1"/>
  <c r="M9514" i="2"/>
  <c r="N9514" i="2" s="1" a="1"/>
  <c r="N9514" i="2" s="1"/>
  <c r="M9515" i="2"/>
  <c r="N9515" i="2" s="1" a="1"/>
  <c r="N9515" i="2" s="1"/>
  <c r="M9516" i="2"/>
  <c r="N9516" i="2" s="1" a="1"/>
  <c r="N9516" i="2" s="1"/>
  <c r="M9517" i="2"/>
  <c r="N9517" i="2" s="1" a="1"/>
  <c r="N9517" i="2" s="1"/>
  <c r="M9518" i="2"/>
  <c r="N9518" i="2" s="1" a="1"/>
  <c r="N9518" i="2" s="1"/>
  <c r="M9519" i="2"/>
  <c r="N9519" i="2" s="1" a="1"/>
  <c r="N9519" i="2" s="1"/>
  <c r="M9520" i="2"/>
  <c r="N9520" i="2" s="1" a="1"/>
  <c r="N9520" i="2" s="1"/>
  <c r="M9521" i="2"/>
  <c r="N9521" i="2" s="1" a="1"/>
  <c r="N9521" i="2" s="1"/>
  <c r="M9522" i="2"/>
  <c r="N9522" i="2" s="1" a="1"/>
  <c r="N9522" i="2" s="1"/>
  <c r="M9523" i="2"/>
  <c r="N9523" i="2" s="1" a="1"/>
  <c r="N9523" i="2" s="1"/>
  <c r="M9524" i="2"/>
  <c r="N9524" i="2" s="1" a="1"/>
  <c r="N9524" i="2" s="1"/>
  <c r="M9525" i="2"/>
  <c r="N9525" i="2" s="1" a="1"/>
  <c r="N9525" i="2" s="1"/>
  <c r="M9526" i="2"/>
  <c r="N9526" i="2" s="1" a="1"/>
  <c r="N9526" i="2" s="1"/>
  <c r="M9527" i="2"/>
  <c r="N9527" i="2" s="1" a="1"/>
  <c r="N9527" i="2" s="1"/>
  <c r="M9528" i="2"/>
  <c r="N9528" i="2" s="1" a="1"/>
  <c r="N9528" i="2" s="1"/>
  <c r="M9529" i="2"/>
  <c r="N9529" i="2" s="1" a="1"/>
  <c r="N9529" i="2" s="1"/>
  <c r="M9530" i="2"/>
  <c r="N9530" i="2" s="1" a="1"/>
  <c r="N9530" i="2" s="1"/>
  <c r="M9531" i="2"/>
  <c r="N9531" i="2" s="1" a="1"/>
  <c r="N9531" i="2" s="1"/>
  <c r="M9532" i="2"/>
  <c r="N9532" i="2" s="1" a="1"/>
  <c r="N9532" i="2" s="1"/>
  <c r="M9533" i="2"/>
  <c r="N9533" i="2" s="1" a="1"/>
  <c r="N9533" i="2" s="1"/>
  <c r="M9534" i="2"/>
  <c r="N9534" i="2" s="1" a="1"/>
  <c r="N9534" i="2" s="1"/>
  <c r="M9535" i="2"/>
  <c r="N9535" i="2" s="1" a="1"/>
  <c r="N9535" i="2" s="1"/>
  <c r="M9536" i="2"/>
  <c r="N9536" i="2" s="1" a="1"/>
  <c r="N9536" i="2" s="1"/>
  <c r="M9537" i="2"/>
  <c r="N9537" i="2" s="1" a="1"/>
  <c r="N9537" i="2" s="1"/>
  <c r="M9538" i="2"/>
  <c r="N9538" i="2" s="1" a="1"/>
  <c r="N9538" i="2" s="1"/>
  <c r="M9539" i="2"/>
  <c r="N9539" i="2" s="1" a="1"/>
  <c r="N9539" i="2" s="1"/>
  <c r="M9540" i="2"/>
  <c r="N9540" i="2" s="1" a="1"/>
  <c r="N9540" i="2" s="1"/>
  <c r="M9541" i="2"/>
  <c r="N9541" i="2" s="1" a="1"/>
  <c r="N9541" i="2" s="1"/>
  <c r="M9542" i="2"/>
  <c r="N9542" i="2" s="1" a="1"/>
  <c r="N9542" i="2" s="1"/>
  <c r="M9543" i="2"/>
  <c r="N9543" i="2" s="1" a="1"/>
  <c r="N9543" i="2" s="1"/>
  <c r="M9544" i="2"/>
  <c r="N9544" i="2" s="1" a="1"/>
  <c r="N9544" i="2" s="1"/>
  <c r="M9545" i="2"/>
  <c r="N9545" i="2" s="1" a="1"/>
  <c r="N9545" i="2" s="1"/>
  <c r="M9546" i="2"/>
  <c r="N9546" i="2" s="1" a="1"/>
  <c r="N9546" i="2" s="1"/>
  <c r="M9547" i="2"/>
  <c r="N9547" i="2" s="1" a="1"/>
  <c r="N9547" i="2" s="1"/>
  <c r="M9548" i="2"/>
  <c r="N9548" i="2" s="1" a="1"/>
  <c r="N9548" i="2" s="1"/>
  <c r="M9549" i="2"/>
  <c r="N9549" i="2" s="1" a="1"/>
  <c r="N9549" i="2" s="1"/>
  <c r="M9550" i="2"/>
  <c r="N9550" i="2" s="1" a="1"/>
  <c r="N9550" i="2" s="1"/>
  <c r="M9551" i="2"/>
  <c r="N9551" i="2" s="1" a="1"/>
  <c r="N9551" i="2" s="1"/>
  <c r="M9552" i="2"/>
  <c r="N9552" i="2" s="1" a="1"/>
  <c r="N9552" i="2" s="1"/>
  <c r="M9553" i="2"/>
  <c r="N9553" i="2" s="1" a="1"/>
  <c r="N9553" i="2" s="1"/>
  <c r="M9554" i="2"/>
  <c r="N9554" i="2" s="1" a="1"/>
  <c r="N9554" i="2" s="1"/>
  <c r="M9555" i="2"/>
  <c r="N9555" i="2" s="1" a="1"/>
  <c r="N9555" i="2" s="1"/>
  <c r="M9556" i="2"/>
  <c r="N9556" i="2" s="1" a="1"/>
  <c r="N9556" i="2" s="1"/>
  <c r="M9557" i="2"/>
  <c r="N9557" i="2" s="1" a="1"/>
  <c r="N9557" i="2" s="1"/>
  <c r="M9558" i="2"/>
  <c r="N9558" i="2" s="1" a="1"/>
  <c r="N9558" i="2" s="1"/>
  <c r="M9559" i="2"/>
  <c r="N9559" i="2" s="1" a="1"/>
  <c r="N9559" i="2" s="1"/>
  <c r="M9560" i="2"/>
  <c r="N9560" i="2" s="1" a="1"/>
  <c r="N9560" i="2" s="1"/>
  <c r="M9561" i="2"/>
  <c r="N9561" i="2" s="1" a="1"/>
  <c r="N9561" i="2" s="1"/>
  <c r="M9562" i="2"/>
  <c r="N9562" i="2" s="1" a="1"/>
  <c r="N9562" i="2" s="1"/>
  <c r="M9563" i="2"/>
  <c r="N9563" i="2" s="1" a="1"/>
  <c r="N9563" i="2" s="1"/>
  <c r="M9564" i="2"/>
  <c r="N9564" i="2" s="1" a="1"/>
  <c r="N9564" i="2" s="1"/>
  <c r="M9565" i="2"/>
  <c r="N9565" i="2" s="1" a="1"/>
  <c r="N9565" i="2" s="1"/>
  <c r="M9566" i="2"/>
  <c r="N9566" i="2" s="1" a="1"/>
  <c r="N9566" i="2" s="1"/>
  <c r="M9567" i="2"/>
  <c r="N9567" i="2" s="1" a="1"/>
  <c r="N9567" i="2" s="1"/>
  <c r="M9568" i="2"/>
  <c r="N9568" i="2" s="1" a="1"/>
  <c r="N9568" i="2" s="1"/>
  <c r="M9569" i="2"/>
  <c r="N9569" i="2" s="1" a="1"/>
  <c r="N9569" i="2" s="1"/>
  <c r="M9570" i="2"/>
  <c r="N9570" i="2" s="1" a="1"/>
  <c r="N9570" i="2" s="1"/>
  <c r="M9571" i="2"/>
  <c r="N9571" i="2" s="1" a="1"/>
  <c r="N9571" i="2" s="1"/>
  <c r="M9572" i="2"/>
  <c r="N9572" i="2" s="1" a="1"/>
  <c r="N9572" i="2" s="1"/>
  <c r="M9573" i="2"/>
  <c r="N9573" i="2" s="1" a="1"/>
  <c r="N9573" i="2" s="1"/>
  <c r="M9574" i="2"/>
  <c r="N9574" i="2" s="1" a="1"/>
  <c r="N9574" i="2" s="1"/>
  <c r="M9575" i="2"/>
  <c r="N9575" i="2" s="1" a="1"/>
  <c r="N9575" i="2" s="1"/>
  <c r="M9576" i="2"/>
  <c r="N9576" i="2" s="1" a="1"/>
  <c r="N9576" i="2" s="1"/>
  <c r="M9577" i="2"/>
  <c r="N9577" i="2" s="1" a="1"/>
  <c r="N9577" i="2" s="1"/>
  <c r="M9578" i="2"/>
  <c r="N9578" i="2" s="1" a="1"/>
  <c r="N9578" i="2" s="1"/>
  <c r="M9579" i="2"/>
  <c r="N9579" i="2" s="1" a="1"/>
  <c r="N9579" i="2" s="1"/>
  <c r="M9580" i="2"/>
  <c r="N9580" i="2" s="1" a="1"/>
  <c r="N9580" i="2" s="1"/>
  <c r="M9581" i="2"/>
  <c r="N9581" i="2" s="1" a="1"/>
  <c r="N9581" i="2" s="1"/>
  <c r="M9582" i="2"/>
  <c r="N9582" i="2" s="1" a="1"/>
  <c r="N9582" i="2" s="1"/>
  <c r="M9583" i="2"/>
  <c r="N9583" i="2" s="1" a="1"/>
  <c r="N9583" i="2" s="1"/>
  <c r="M9584" i="2"/>
  <c r="N9584" i="2" s="1" a="1"/>
  <c r="N9584" i="2" s="1"/>
  <c r="M9585" i="2"/>
  <c r="N9585" i="2" s="1" a="1"/>
  <c r="N9585" i="2" s="1"/>
  <c r="M9586" i="2"/>
  <c r="N9586" i="2" s="1" a="1"/>
  <c r="N9586" i="2" s="1"/>
  <c r="M9587" i="2"/>
  <c r="N9587" i="2" s="1" a="1"/>
  <c r="N9587" i="2" s="1"/>
  <c r="M9588" i="2"/>
  <c r="N9588" i="2" s="1" a="1"/>
  <c r="N9588" i="2" s="1"/>
  <c r="M9589" i="2"/>
  <c r="N9589" i="2" s="1" a="1"/>
  <c r="N9589" i="2" s="1"/>
  <c r="M9590" i="2"/>
  <c r="N9590" i="2" s="1" a="1"/>
  <c r="N9590" i="2" s="1"/>
  <c r="M9591" i="2"/>
  <c r="N9591" i="2" s="1" a="1"/>
  <c r="N9591" i="2" s="1"/>
  <c r="M9592" i="2"/>
  <c r="N9592" i="2" s="1" a="1"/>
  <c r="N9592" i="2" s="1"/>
  <c r="M9593" i="2"/>
  <c r="N9593" i="2" s="1" a="1"/>
  <c r="N9593" i="2" s="1"/>
  <c r="M9594" i="2"/>
  <c r="N9594" i="2" s="1" a="1"/>
  <c r="N9594" i="2" s="1"/>
  <c r="M9595" i="2"/>
  <c r="N9595" i="2" s="1" a="1"/>
  <c r="N9595" i="2" s="1"/>
  <c r="M9596" i="2"/>
  <c r="N9596" i="2" s="1" a="1"/>
  <c r="N9596" i="2" s="1"/>
  <c r="M9597" i="2"/>
  <c r="N9597" i="2" s="1" a="1"/>
  <c r="N9597" i="2" s="1"/>
  <c r="M9598" i="2"/>
  <c r="N9598" i="2" s="1" a="1"/>
  <c r="N9598" i="2" s="1"/>
  <c r="M9599" i="2"/>
  <c r="N9599" i="2" s="1" a="1"/>
  <c r="N9599" i="2" s="1"/>
  <c r="M9600" i="2"/>
  <c r="N9600" i="2" s="1" a="1"/>
  <c r="N9600" i="2" s="1"/>
  <c r="M9601" i="2"/>
  <c r="N9601" i="2" s="1" a="1"/>
  <c r="N9601" i="2" s="1"/>
  <c r="M9602" i="2"/>
  <c r="N9602" i="2" s="1" a="1"/>
  <c r="N9602" i="2" s="1"/>
  <c r="M9603" i="2"/>
  <c r="N9603" i="2" s="1" a="1"/>
  <c r="N9603" i="2" s="1"/>
  <c r="M9604" i="2"/>
  <c r="N9604" i="2" s="1" a="1"/>
  <c r="N9604" i="2" s="1"/>
  <c r="M9605" i="2"/>
  <c r="N9605" i="2" s="1" a="1"/>
  <c r="N9605" i="2" s="1"/>
  <c r="M9606" i="2"/>
  <c r="N9606" i="2" s="1" a="1"/>
  <c r="N9606" i="2" s="1"/>
  <c r="M9607" i="2"/>
  <c r="N9607" i="2" s="1" a="1"/>
  <c r="N9607" i="2" s="1"/>
  <c r="M9608" i="2"/>
  <c r="N9608" i="2" s="1" a="1"/>
  <c r="N9608" i="2" s="1"/>
  <c r="M9609" i="2"/>
  <c r="N9609" i="2" s="1" a="1"/>
  <c r="N9609" i="2" s="1"/>
  <c r="M9610" i="2"/>
  <c r="N9610" i="2" s="1" a="1"/>
  <c r="N9610" i="2" s="1"/>
  <c r="M9611" i="2"/>
  <c r="N9611" i="2" s="1" a="1"/>
  <c r="N9611" i="2" s="1"/>
  <c r="M9612" i="2"/>
  <c r="N9612" i="2" s="1" a="1"/>
  <c r="N9612" i="2" s="1"/>
  <c r="M9613" i="2"/>
  <c r="N9613" i="2" s="1" a="1"/>
  <c r="N9613" i="2" s="1"/>
  <c r="M9614" i="2"/>
  <c r="N9614" i="2" s="1" a="1"/>
  <c r="N9614" i="2" s="1"/>
  <c r="M9615" i="2"/>
  <c r="N9615" i="2" s="1" a="1"/>
  <c r="N9615" i="2" s="1"/>
  <c r="M9616" i="2"/>
  <c r="N9616" i="2" s="1" a="1"/>
  <c r="N9616" i="2" s="1"/>
  <c r="M9617" i="2"/>
  <c r="N9617" i="2" s="1" a="1"/>
  <c r="N9617" i="2" s="1"/>
  <c r="M9618" i="2"/>
  <c r="N9618" i="2" s="1" a="1"/>
  <c r="N9618" i="2" s="1"/>
  <c r="M9619" i="2"/>
  <c r="N9619" i="2" s="1" a="1"/>
  <c r="N9619" i="2" s="1"/>
  <c r="M9620" i="2"/>
  <c r="N9620" i="2" s="1" a="1"/>
  <c r="N9620" i="2" s="1"/>
  <c r="M9621" i="2"/>
  <c r="N9621" i="2" s="1" a="1"/>
  <c r="N9621" i="2" s="1"/>
  <c r="M9622" i="2"/>
  <c r="N9622" i="2" s="1" a="1"/>
  <c r="N9622" i="2" s="1"/>
  <c r="M9623" i="2"/>
  <c r="N9623" i="2" s="1" a="1"/>
  <c r="N9623" i="2" s="1"/>
  <c r="M9624" i="2"/>
  <c r="N9624" i="2" s="1" a="1"/>
  <c r="N9624" i="2" s="1"/>
  <c r="M9625" i="2"/>
  <c r="N9625" i="2" s="1" a="1"/>
  <c r="N9625" i="2" s="1"/>
  <c r="M9626" i="2"/>
  <c r="N9626" i="2" s="1" a="1"/>
  <c r="N9626" i="2" s="1"/>
  <c r="M9627" i="2"/>
  <c r="N9627" i="2" s="1" a="1"/>
  <c r="N9627" i="2" s="1"/>
  <c r="M9628" i="2"/>
  <c r="N9628" i="2" s="1" a="1"/>
  <c r="N9628" i="2" s="1"/>
  <c r="M9629" i="2"/>
  <c r="N9629" i="2" s="1" a="1"/>
  <c r="N9629" i="2" s="1"/>
  <c r="M9630" i="2"/>
  <c r="N9630" i="2" s="1" a="1"/>
  <c r="N9630" i="2" s="1"/>
  <c r="M9631" i="2"/>
  <c r="N9631" i="2" s="1" a="1"/>
  <c r="N9631" i="2" s="1"/>
  <c r="M9632" i="2"/>
  <c r="N9632" i="2" s="1" a="1"/>
  <c r="N9632" i="2" s="1"/>
  <c r="M9633" i="2"/>
  <c r="N9633" i="2" s="1" a="1"/>
  <c r="N9633" i="2" s="1"/>
  <c r="M9634" i="2"/>
  <c r="N9634" i="2" s="1" a="1"/>
  <c r="N9634" i="2" s="1"/>
  <c r="M9635" i="2"/>
  <c r="N9635" i="2" s="1" a="1"/>
  <c r="N9635" i="2" s="1"/>
  <c r="M9636" i="2"/>
  <c r="N9636" i="2" s="1" a="1"/>
  <c r="N9636" i="2" s="1"/>
  <c r="M9637" i="2"/>
  <c r="N9637" i="2" s="1" a="1"/>
  <c r="N9637" i="2" s="1"/>
  <c r="M9638" i="2"/>
  <c r="N9638" i="2" s="1" a="1"/>
  <c r="N9638" i="2" s="1"/>
  <c r="M9639" i="2"/>
  <c r="N9639" i="2" s="1" a="1"/>
  <c r="N9639" i="2" s="1"/>
  <c r="M9640" i="2"/>
  <c r="N9640" i="2" s="1" a="1"/>
  <c r="N9640" i="2" s="1"/>
  <c r="M9641" i="2"/>
  <c r="N9641" i="2" s="1" a="1"/>
  <c r="N9641" i="2" s="1"/>
  <c r="M9642" i="2"/>
  <c r="N9642" i="2" s="1" a="1"/>
  <c r="N9642" i="2" s="1"/>
  <c r="M9643" i="2"/>
  <c r="N9643" i="2" s="1" a="1"/>
  <c r="N9643" i="2" s="1"/>
  <c r="M9644" i="2"/>
  <c r="N9644" i="2" s="1" a="1"/>
  <c r="N9644" i="2" s="1"/>
  <c r="M9645" i="2"/>
  <c r="N9645" i="2" s="1" a="1"/>
  <c r="N9645" i="2" s="1"/>
  <c r="M9646" i="2"/>
  <c r="N9646" i="2" s="1" a="1"/>
  <c r="N9646" i="2" s="1"/>
  <c r="M9647" i="2"/>
  <c r="N9647" i="2" s="1" a="1"/>
  <c r="N9647" i="2" s="1"/>
  <c r="M9648" i="2"/>
  <c r="N9648" i="2" s="1" a="1"/>
  <c r="N9648" i="2" s="1"/>
  <c r="M9649" i="2"/>
  <c r="N9649" i="2" s="1" a="1"/>
  <c r="N9649" i="2" s="1"/>
  <c r="M9650" i="2"/>
  <c r="N9650" i="2" s="1" a="1"/>
  <c r="N9650" i="2" s="1"/>
  <c r="M9651" i="2"/>
  <c r="N9651" i="2" s="1" a="1"/>
  <c r="N9651" i="2" s="1"/>
  <c r="M9652" i="2"/>
  <c r="N9652" i="2" s="1" a="1"/>
  <c r="N9652" i="2" s="1"/>
  <c r="M9653" i="2"/>
  <c r="N9653" i="2" s="1" a="1"/>
  <c r="N9653" i="2" s="1"/>
  <c r="M9654" i="2"/>
  <c r="N9654" i="2" s="1" a="1"/>
  <c r="N9654" i="2" s="1"/>
  <c r="M9655" i="2"/>
  <c r="N9655" i="2" s="1" a="1"/>
  <c r="N9655" i="2" s="1"/>
  <c r="M9656" i="2"/>
  <c r="N9656" i="2" s="1" a="1"/>
  <c r="N9656" i="2" s="1"/>
  <c r="M9657" i="2"/>
  <c r="N9657" i="2" s="1" a="1"/>
  <c r="N9657" i="2" s="1"/>
  <c r="M9658" i="2"/>
  <c r="N9658" i="2" s="1" a="1"/>
  <c r="N9658" i="2" s="1"/>
  <c r="M9659" i="2"/>
  <c r="N9659" i="2" s="1" a="1"/>
  <c r="N9659" i="2" s="1"/>
  <c r="M9660" i="2"/>
  <c r="N9660" i="2" s="1" a="1"/>
  <c r="N9660" i="2" s="1"/>
  <c r="M9661" i="2"/>
  <c r="N9661" i="2" s="1" a="1"/>
  <c r="N9661" i="2" s="1"/>
  <c r="M9662" i="2"/>
  <c r="N9662" i="2" s="1" a="1"/>
  <c r="N9662" i="2" s="1"/>
  <c r="M9663" i="2"/>
  <c r="N9663" i="2" s="1" a="1"/>
  <c r="N9663" i="2" s="1"/>
  <c r="M9664" i="2"/>
  <c r="N9664" i="2" s="1" a="1"/>
  <c r="N9664" i="2" s="1"/>
  <c r="M9665" i="2"/>
  <c r="N9665" i="2" s="1" a="1"/>
  <c r="N9665" i="2" s="1"/>
  <c r="M9666" i="2"/>
  <c r="N9666" i="2" s="1" a="1"/>
  <c r="N9666" i="2" s="1"/>
  <c r="M9667" i="2"/>
  <c r="N9667" i="2" s="1" a="1"/>
  <c r="N9667" i="2" s="1"/>
  <c r="M9668" i="2"/>
  <c r="N9668" i="2" s="1" a="1"/>
  <c r="N9668" i="2" s="1"/>
  <c r="M9669" i="2"/>
  <c r="N9669" i="2" s="1" a="1"/>
  <c r="N9669" i="2" s="1"/>
  <c r="M9670" i="2"/>
  <c r="N9670" i="2" s="1" a="1"/>
  <c r="N9670" i="2" s="1"/>
  <c r="M9671" i="2"/>
  <c r="N9671" i="2" s="1" a="1"/>
  <c r="N9671" i="2" s="1"/>
  <c r="M9672" i="2"/>
  <c r="N9672" i="2" s="1" a="1"/>
  <c r="N9672" i="2" s="1"/>
  <c r="M9673" i="2"/>
  <c r="N9673" i="2" s="1" a="1"/>
  <c r="N9673" i="2" s="1"/>
  <c r="M9674" i="2"/>
  <c r="N9674" i="2" s="1" a="1"/>
  <c r="N9674" i="2" s="1"/>
  <c r="M9675" i="2"/>
  <c r="N9675" i="2" s="1" a="1"/>
  <c r="N9675" i="2" s="1"/>
  <c r="M9676" i="2"/>
  <c r="N9676" i="2" s="1" a="1"/>
  <c r="N9676" i="2" s="1"/>
  <c r="M9677" i="2"/>
  <c r="N9677" i="2" s="1" a="1"/>
  <c r="N9677" i="2" s="1"/>
  <c r="M9678" i="2"/>
  <c r="N9678" i="2" s="1" a="1"/>
  <c r="N9678" i="2" s="1"/>
  <c r="M9679" i="2"/>
  <c r="N9679" i="2" s="1" a="1"/>
  <c r="N9679" i="2" s="1"/>
  <c r="M9680" i="2"/>
  <c r="N9680" i="2" s="1" a="1"/>
  <c r="N9680" i="2" s="1"/>
  <c r="M9681" i="2"/>
  <c r="N9681" i="2" s="1" a="1"/>
  <c r="N9681" i="2" s="1"/>
  <c r="M9682" i="2"/>
  <c r="N9682" i="2" s="1" a="1"/>
  <c r="N9682" i="2" s="1"/>
  <c r="M9683" i="2"/>
  <c r="N9683" i="2" s="1" a="1"/>
  <c r="N9683" i="2" s="1"/>
  <c r="M9684" i="2"/>
  <c r="N9684" i="2" s="1" a="1"/>
  <c r="N9684" i="2" s="1"/>
  <c r="M9685" i="2"/>
  <c r="N9685" i="2" s="1" a="1"/>
  <c r="N9685" i="2" s="1"/>
  <c r="M9686" i="2"/>
  <c r="N9686" i="2" s="1" a="1"/>
  <c r="N9686" i="2" s="1"/>
  <c r="M9687" i="2"/>
  <c r="N9687" i="2" s="1" a="1"/>
  <c r="N9687" i="2" s="1"/>
  <c r="M9688" i="2"/>
  <c r="N9688" i="2" s="1" a="1"/>
  <c r="N9688" i="2" s="1"/>
  <c r="M9689" i="2"/>
  <c r="N9689" i="2" s="1" a="1"/>
  <c r="N9689" i="2" s="1"/>
  <c r="M9690" i="2"/>
  <c r="N9690" i="2" s="1" a="1"/>
  <c r="N9690" i="2" s="1"/>
  <c r="M9691" i="2"/>
  <c r="N9691" i="2" s="1" a="1"/>
  <c r="N9691" i="2" s="1"/>
  <c r="M9692" i="2"/>
  <c r="N9692" i="2" s="1" a="1"/>
  <c r="N9692" i="2" s="1"/>
  <c r="M9693" i="2"/>
  <c r="N9693" i="2" s="1" a="1"/>
  <c r="N9693" i="2" s="1"/>
  <c r="M9694" i="2"/>
  <c r="N9694" i="2" s="1" a="1"/>
  <c r="N9694" i="2" s="1"/>
  <c r="M9695" i="2"/>
  <c r="N9695" i="2" s="1" a="1"/>
  <c r="N9695" i="2" s="1"/>
  <c r="M9696" i="2"/>
  <c r="N9696" i="2" s="1" a="1"/>
  <c r="N9696" i="2" s="1"/>
  <c r="M9697" i="2"/>
  <c r="N9697" i="2" s="1" a="1"/>
  <c r="N9697" i="2" s="1"/>
  <c r="M9698" i="2"/>
  <c r="N9698" i="2" s="1" a="1"/>
  <c r="N9698" i="2" s="1"/>
  <c r="M9699" i="2"/>
  <c r="N9699" i="2" s="1" a="1"/>
  <c r="N9699" i="2" s="1"/>
  <c r="M9700" i="2"/>
  <c r="N9700" i="2" s="1" a="1"/>
  <c r="N9700" i="2" s="1"/>
  <c r="M9701" i="2"/>
  <c r="N9701" i="2" s="1" a="1"/>
  <c r="N9701" i="2" s="1"/>
  <c r="M9702" i="2"/>
  <c r="N9702" i="2" s="1" a="1"/>
  <c r="N9702" i="2" s="1"/>
  <c r="M9703" i="2"/>
  <c r="N9703" i="2" s="1" a="1"/>
  <c r="N9703" i="2" s="1"/>
  <c r="M9704" i="2"/>
  <c r="N9704" i="2" s="1" a="1"/>
  <c r="N9704" i="2" s="1"/>
  <c r="M9705" i="2"/>
  <c r="N9705" i="2" s="1" a="1"/>
  <c r="N9705" i="2" s="1"/>
  <c r="M9706" i="2"/>
  <c r="N9706" i="2" s="1" a="1"/>
  <c r="N9706" i="2" s="1"/>
  <c r="M9707" i="2"/>
  <c r="N9707" i="2" s="1" a="1"/>
  <c r="N9707" i="2" s="1"/>
  <c r="M9708" i="2"/>
  <c r="N9708" i="2" s="1" a="1"/>
  <c r="N9708" i="2" s="1"/>
  <c r="M9709" i="2"/>
  <c r="N9709" i="2" s="1" a="1"/>
  <c r="N9709" i="2" s="1"/>
  <c r="M9710" i="2"/>
  <c r="N9710" i="2" s="1" a="1"/>
  <c r="N9710" i="2" s="1"/>
  <c r="M9711" i="2"/>
  <c r="N9711" i="2" s="1" a="1"/>
  <c r="N9711" i="2" s="1"/>
  <c r="M9712" i="2"/>
  <c r="N9712" i="2" s="1" a="1"/>
  <c r="N9712" i="2" s="1"/>
  <c r="M9713" i="2"/>
  <c r="N9713" i="2" s="1" a="1"/>
  <c r="N9713" i="2" s="1"/>
  <c r="M9714" i="2"/>
  <c r="N9714" i="2" s="1" a="1"/>
  <c r="N9714" i="2" s="1"/>
  <c r="M9715" i="2"/>
  <c r="N9715" i="2" s="1" a="1"/>
  <c r="N9715" i="2" s="1"/>
  <c r="M9716" i="2"/>
  <c r="N9716" i="2" s="1" a="1"/>
  <c r="N9716" i="2" s="1"/>
  <c r="M9717" i="2"/>
  <c r="N9717" i="2" s="1" a="1"/>
  <c r="N9717" i="2" s="1"/>
  <c r="M9718" i="2"/>
  <c r="N9718" i="2" s="1" a="1"/>
  <c r="N9718" i="2" s="1"/>
  <c r="M9719" i="2"/>
  <c r="N9719" i="2" s="1" a="1"/>
  <c r="N9719" i="2" s="1"/>
  <c r="M9720" i="2"/>
  <c r="N9720" i="2" s="1" a="1"/>
  <c r="N9720" i="2" s="1"/>
  <c r="M9721" i="2"/>
  <c r="N9721" i="2" s="1" a="1"/>
  <c r="N9721" i="2" s="1"/>
  <c r="M9722" i="2"/>
  <c r="N9722" i="2" s="1" a="1"/>
  <c r="N9722" i="2" s="1"/>
  <c r="M9723" i="2"/>
  <c r="N9723" i="2" s="1" a="1"/>
  <c r="N9723" i="2" s="1"/>
  <c r="M9724" i="2"/>
  <c r="N9724" i="2" s="1" a="1"/>
  <c r="N9724" i="2" s="1"/>
  <c r="M9725" i="2"/>
  <c r="N9725" i="2" s="1" a="1"/>
  <c r="N9725" i="2" s="1"/>
  <c r="M9726" i="2"/>
  <c r="N9726" i="2" s="1" a="1"/>
  <c r="N9726" i="2" s="1"/>
  <c r="M9727" i="2"/>
  <c r="N9727" i="2" s="1" a="1"/>
  <c r="N9727" i="2" s="1"/>
  <c r="M9728" i="2"/>
  <c r="N9728" i="2" s="1" a="1"/>
  <c r="N9728" i="2" s="1"/>
  <c r="M9729" i="2"/>
  <c r="N9729" i="2" s="1" a="1"/>
  <c r="N9729" i="2" s="1"/>
  <c r="M9730" i="2"/>
  <c r="N9730" i="2" s="1" a="1"/>
  <c r="N9730" i="2" s="1"/>
  <c r="M9731" i="2"/>
  <c r="N9731" i="2" s="1" a="1"/>
  <c r="N9731" i="2" s="1"/>
  <c r="M9732" i="2"/>
  <c r="N9732" i="2" s="1" a="1"/>
  <c r="N9732" i="2" s="1"/>
  <c r="M9733" i="2"/>
  <c r="N9733" i="2" s="1" a="1"/>
  <c r="N9733" i="2" s="1"/>
  <c r="M9734" i="2"/>
  <c r="N9734" i="2" s="1" a="1"/>
  <c r="N9734" i="2" s="1"/>
  <c r="M9735" i="2"/>
  <c r="N9735" i="2" s="1" a="1"/>
  <c r="N9735" i="2" s="1"/>
  <c r="M9736" i="2"/>
  <c r="N9736" i="2" s="1" a="1"/>
  <c r="N9736" i="2" s="1"/>
  <c r="M9737" i="2"/>
  <c r="N9737" i="2" s="1" a="1"/>
  <c r="N9737" i="2" s="1"/>
  <c r="M9738" i="2"/>
  <c r="N9738" i="2" s="1" a="1"/>
  <c r="N9738" i="2" s="1"/>
  <c r="M9739" i="2"/>
  <c r="N9739" i="2" s="1" a="1"/>
  <c r="N9739" i="2" s="1"/>
  <c r="M9740" i="2"/>
  <c r="N9740" i="2" s="1" a="1"/>
  <c r="N9740" i="2" s="1"/>
  <c r="M9741" i="2"/>
  <c r="N9741" i="2" s="1" a="1"/>
  <c r="N9741" i="2" s="1"/>
  <c r="M9742" i="2"/>
  <c r="N9742" i="2" s="1" a="1"/>
  <c r="N9742" i="2" s="1"/>
  <c r="M9743" i="2"/>
  <c r="N9743" i="2" s="1" a="1"/>
  <c r="N9743" i="2" s="1"/>
  <c r="M9744" i="2"/>
  <c r="N9744" i="2" s="1" a="1"/>
  <c r="N9744" i="2" s="1"/>
  <c r="M9745" i="2"/>
  <c r="N9745" i="2" s="1" a="1"/>
  <c r="N9745" i="2" s="1"/>
  <c r="M9746" i="2"/>
  <c r="N9746" i="2" s="1" a="1"/>
  <c r="N9746" i="2" s="1"/>
  <c r="M9747" i="2"/>
  <c r="N9747" i="2" s="1" a="1"/>
  <c r="N9747" i="2" s="1"/>
  <c r="M9748" i="2"/>
  <c r="N9748" i="2" s="1" a="1"/>
  <c r="N9748" i="2" s="1"/>
  <c r="M9749" i="2"/>
  <c r="N9749" i="2" s="1" a="1"/>
  <c r="N9749" i="2" s="1"/>
  <c r="M9750" i="2"/>
  <c r="N9750" i="2" s="1" a="1"/>
  <c r="N9750" i="2" s="1"/>
  <c r="M9751" i="2"/>
  <c r="N9751" i="2" s="1" a="1"/>
  <c r="N9751" i="2" s="1"/>
  <c r="M9752" i="2"/>
  <c r="N9752" i="2" s="1" a="1"/>
  <c r="N9752" i="2" s="1"/>
  <c r="M9753" i="2"/>
  <c r="N9753" i="2" s="1" a="1"/>
  <c r="N9753" i="2" s="1"/>
  <c r="M9754" i="2"/>
  <c r="N9754" i="2" s="1" a="1"/>
  <c r="N9754" i="2" s="1"/>
  <c r="M9755" i="2"/>
  <c r="N9755" i="2" s="1" a="1"/>
  <c r="N9755" i="2" s="1"/>
  <c r="M9756" i="2"/>
  <c r="N9756" i="2" s="1" a="1"/>
  <c r="N9756" i="2" s="1"/>
  <c r="M9757" i="2"/>
  <c r="N9757" i="2" s="1" a="1"/>
  <c r="N9757" i="2" s="1"/>
  <c r="M9758" i="2"/>
  <c r="N9758" i="2" s="1" a="1"/>
  <c r="N9758" i="2" s="1"/>
  <c r="M9759" i="2"/>
  <c r="N9759" i="2" s="1" a="1"/>
  <c r="N9759" i="2" s="1"/>
  <c r="M9760" i="2"/>
  <c r="N9760" i="2" s="1" a="1"/>
  <c r="N9760" i="2" s="1"/>
  <c r="M9761" i="2"/>
  <c r="N9761" i="2" s="1" a="1"/>
  <c r="N9761" i="2" s="1"/>
  <c r="M9762" i="2"/>
  <c r="N9762" i="2" s="1" a="1"/>
  <c r="N9762" i="2" s="1"/>
  <c r="M9763" i="2"/>
  <c r="N9763" i="2" s="1" a="1"/>
  <c r="N9763" i="2" s="1"/>
  <c r="M9764" i="2"/>
  <c r="N9764" i="2" s="1" a="1"/>
  <c r="N9764" i="2" s="1"/>
  <c r="M9765" i="2"/>
  <c r="N9765" i="2" s="1" a="1"/>
  <c r="N9765" i="2" s="1"/>
  <c r="M9766" i="2"/>
  <c r="N9766" i="2" s="1" a="1"/>
  <c r="N9766" i="2" s="1"/>
  <c r="M9767" i="2"/>
  <c r="N9767" i="2" s="1" a="1"/>
  <c r="N9767" i="2" s="1"/>
  <c r="M9768" i="2"/>
  <c r="N9768" i="2" s="1" a="1"/>
  <c r="N9768" i="2" s="1"/>
  <c r="M9769" i="2"/>
  <c r="N9769" i="2" s="1" a="1"/>
  <c r="N9769" i="2" s="1"/>
  <c r="M9770" i="2"/>
  <c r="N9770" i="2" s="1" a="1"/>
  <c r="N9770" i="2" s="1"/>
  <c r="M9771" i="2"/>
  <c r="N9771" i="2" s="1" a="1"/>
  <c r="N9771" i="2" s="1"/>
  <c r="M9772" i="2"/>
  <c r="N9772" i="2" s="1" a="1"/>
  <c r="N9772" i="2" s="1"/>
  <c r="M9773" i="2"/>
  <c r="N9773" i="2" s="1" a="1"/>
  <c r="N9773" i="2" s="1"/>
  <c r="M9774" i="2"/>
  <c r="N9774" i="2" s="1" a="1"/>
  <c r="N9774" i="2" s="1"/>
  <c r="M9775" i="2"/>
  <c r="N9775" i="2" s="1" a="1"/>
  <c r="N9775" i="2" s="1"/>
  <c r="M9776" i="2"/>
  <c r="N9776" i="2" s="1" a="1"/>
  <c r="N9776" i="2" s="1"/>
  <c r="M9777" i="2"/>
  <c r="N9777" i="2" s="1" a="1"/>
  <c r="N9777" i="2" s="1"/>
  <c r="M9778" i="2"/>
  <c r="N9778" i="2" s="1" a="1"/>
  <c r="N9778" i="2" s="1"/>
  <c r="M9779" i="2"/>
  <c r="N9779" i="2" s="1" a="1"/>
  <c r="N9779" i="2" s="1"/>
  <c r="M9780" i="2"/>
  <c r="N9780" i="2" s="1" a="1"/>
  <c r="N9780" i="2" s="1"/>
  <c r="M9781" i="2"/>
  <c r="N9781" i="2" s="1" a="1"/>
  <c r="N9781" i="2" s="1"/>
  <c r="M9782" i="2"/>
  <c r="N9782" i="2" s="1" a="1"/>
  <c r="N9782" i="2" s="1"/>
  <c r="M9783" i="2"/>
  <c r="N9783" i="2" s="1" a="1"/>
  <c r="N9783" i="2" s="1"/>
  <c r="M9784" i="2"/>
  <c r="N9784" i="2" s="1" a="1"/>
  <c r="N9784" i="2" s="1"/>
  <c r="M9785" i="2"/>
  <c r="N9785" i="2" s="1" a="1"/>
  <c r="N9785" i="2" s="1"/>
  <c r="M9786" i="2"/>
  <c r="N9786" i="2" s="1" a="1"/>
  <c r="N9786" i="2" s="1"/>
  <c r="M9787" i="2"/>
  <c r="N9787" i="2" s="1" a="1"/>
  <c r="N9787" i="2" s="1"/>
  <c r="M9788" i="2"/>
  <c r="N9788" i="2" s="1" a="1"/>
  <c r="N9788" i="2" s="1"/>
  <c r="M9789" i="2"/>
  <c r="N9789" i="2" s="1" a="1"/>
  <c r="N9789" i="2" s="1"/>
  <c r="M9790" i="2"/>
  <c r="N9790" i="2" s="1" a="1"/>
  <c r="N9790" i="2" s="1"/>
  <c r="M9791" i="2"/>
  <c r="N9791" i="2" s="1" a="1"/>
  <c r="N9791" i="2" s="1"/>
  <c r="M9792" i="2"/>
  <c r="N9792" i="2" s="1" a="1"/>
  <c r="N9792" i="2" s="1"/>
  <c r="M9793" i="2"/>
  <c r="N9793" i="2" s="1" a="1"/>
  <c r="N9793" i="2" s="1"/>
  <c r="M9794" i="2"/>
  <c r="N9794" i="2" s="1" a="1"/>
  <c r="N9794" i="2" s="1"/>
  <c r="M9795" i="2"/>
  <c r="N9795" i="2" s="1" a="1"/>
  <c r="N9795" i="2" s="1"/>
  <c r="M9796" i="2"/>
  <c r="N9796" i="2" s="1" a="1"/>
  <c r="N9796" i="2" s="1"/>
  <c r="M9797" i="2"/>
  <c r="N9797" i="2" s="1" a="1"/>
  <c r="N9797" i="2" s="1"/>
  <c r="M9798" i="2"/>
  <c r="N9798" i="2" s="1" a="1"/>
  <c r="N9798" i="2" s="1"/>
  <c r="M9799" i="2"/>
  <c r="N9799" i="2" s="1" a="1"/>
  <c r="N9799" i="2" s="1"/>
  <c r="M9800" i="2"/>
  <c r="N9800" i="2" s="1" a="1"/>
  <c r="N9800" i="2" s="1"/>
  <c r="M9801" i="2"/>
  <c r="N9801" i="2" s="1" a="1"/>
  <c r="N9801" i="2" s="1"/>
  <c r="M9802" i="2"/>
  <c r="N9802" i="2" s="1" a="1"/>
  <c r="N9802" i="2" s="1"/>
  <c r="M9803" i="2"/>
  <c r="N9803" i="2" s="1" a="1"/>
  <c r="N9803" i="2" s="1"/>
  <c r="M9804" i="2"/>
  <c r="N9804" i="2" s="1" a="1"/>
  <c r="N9804" i="2" s="1"/>
  <c r="M9805" i="2"/>
  <c r="N9805" i="2" s="1" a="1"/>
  <c r="N9805" i="2" s="1"/>
  <c r="M9806" i="2"/>
  <c r="N9806" i="2" s="1" a="1"/>
  <c r="N9806" i="2" s="1"/>
  <c r="M9807" i="2"/>
  <c r="N9807" i="2" s="1" a="1"/>
  <c r="N9807" i="2" s="1"/>
  <c r="M9808" i="2"/>
  <c r="N9808" i="2" s="1" a="1"/>
  <c r="N9808" i="2" s="1"/>
  <c r="M9809" i="2"/>
  <c r="N9809" i="2" s="1" a="1"/>
  <c r="N9809" i="2" s="1"/>
  <c r="M9810" i="2"/>
  <c r="N9810" i="2" s="1" a="1"/>
  <c r="N9810" i="2" s="1"/>
  <c r="M9811" i="2"/>
  <c r="N9811" i="2" s="1" a="1"/>
  <c r="N9811" i="2" s="1"/>
  <c r="M9812" i="2"/>
  <c r="N9812" i="2" s="1" a="1"/>
  <c r="N9812" i="2" s="1"/>
  <c r="M9813" i="2"/>
  <c r="N9813" i="2" s="1" a="1"/>
  <c r="N9813" i="2" s="1"/>
  <c r="M9814" i="2"/>
  <c r="N9814" i="2" s="1" a="1"/>
  <c r="N9814" i="2" s="1"/>
  <c r="M9815" i="2"/>
  <c r="N9815" i="2" s="1" a="1"/>
  <c r="N9815" i="2" s="1"/>
  <c r="M9816" i="2"/>
  <c r="N9816" i="2" s="1" a="1"/>
  <c r="N9816" i="2" s="1"/>
  <c r="M9817" i="2"/>
  <c r="N9817" i="2" s="1" a="1"/>
  <c r="N9817" i="2" s="1"/>
  <c r="M9818" i="2"/>
  <c r="N9818" i="2" s="1" a="1"/>
  <c r="N9818" i="2" s="1"/>
  <c r="M9819" i="2"/>
  <c r="N9819" i="2" s="1" a="1"/>
  <c r="N9819" i="2" s="1"/>
  <c r="M9820" i="2"/>
  <c r="N9820" i="2" s="1" a="1"/>
  <c r="N9820" i="2" s="1"/>
  <c r="M9821" i="2"/>
  <c r="N9821" i="2" s="1" a="1"/>
  <c r="N9821" i="2" s="1"/>
  <c r="M9822" i="2"/>
  <c r="N9822" i="2" s="1" a="1"/>
  <c r="N9822" i="2" s="1"/>
  <c r="M9823" i="2"/>
  <c r="N9823" i="2" s="1" a="1"/>
  <c r="N9823" i="2" s="1"/>
  <c r="M9824" i="2"/>
  <c r="N9824" i="2" s="1" a="1"/>
  <c r="N9824" i="2" s="1"/>
  <c r="M9825" i="2"/>
  <c r="N9825" i="2" s="1" a="1"/>
  <c r="N9825" i="2" s="1"/>
  <c r="M9826" i="2"/>
  <c r="N9826" i="2" s="1" a="1"/>
  <c r="N9826" i="2" s="1"/>
  <c r="M9827" i="2"/>
  <c r="N9827" i="2" s="1" a="1"/>
  <c r="N9827" i="2" s="1"/>
  <c r="M9828" i="2"/>
  <c r="N9828" i="2" s="1" a="1"/>
  <c r="N9828" i="2" s="1"/>
  <c r="M9829" i="2"/>
  <c r="N9829" i="2" s="1" a="1"/>
  <c r="N9829" i="2" s="1"/>
  <c r="M9830" i="2"/>
  <c r="N9830" i="2" s="1" a="1"/>
  <c r="N9830" i="2" s="1"/>
  <c r="M9831" i="2"/>
  <c r="N9831" i="2" s="1" a="1"/>
  <c r="N9831" i="2" s="1"/>
  <c r="M9832" i="2"/>
  <c r="N9832" i="2" s="1" a="1"/>
  <c r="N9832" i="2" s="1"/>
  <c r="M9833" i="2"/>
  <c r="N9833" i="2" s="1" a="1"/>
  <c r="N9833" i="2" s="1"/>
  <c r="M9834" i="2"/>
  <c r="N9834" i="2" s="1" a="1"/>
  <c r="N9834" i="2" s="1"/>
  <c r="M9835" i="2"/>
  <c r="N9835" i="2" s="1" a="1"/>
  <c r="N9835" i="2" s="1"/>
  <c r="M9836" i="2"/>
  <c r="N9836" i="2" s="1" a="1"/>
  <c r="N9836" i="2" s="1"/>
  <c r="M9837" i="2"/>
  <c r="N9837" i="2" s="1" a="1"/>
  <c r="N9837" i="2" s="1"/>
  <c r="M9838" i="2"/>
  <c r="N9838" i="2" s="1" a="1"/>
  <c r="N9838" i="2" s="1"/>
  <c r="M9839" i="2"/>
  <c r="N9839" i="2" s="1" a="1"/>
  <c r="N9839" i="2" s="1"/>
  <c r="M9840" i="2"/>
  <c r="N9840" i="2" s="1" a="1"/>
  <c r="N9840" i="2" s="1"/>
  <c r="M9841" i="2"/>
  <c r="N9841" i="2" s="1" a="1"/>
  <c r="N9841" i="2" s="1"/>
  <c r="M9842" i="2"/>
  <c r="N9842" i="2" s="1" a="1"/>
  <c r="N9842" i="2" s="1"/>
  <c r="M9843" i="2"/>
  <c r="N9843" i="2" s="1" a="1"/>
  <c r="N9843" i="2" s="1"/>
  <c r="M9844" i="2"/>
  <c r="N9844" i="2" s="1" a="1"/>
  <c r="N9844" i="2" s="1"/>
  <c r="M9845" i="2"/>
  <c r="N9845" i="2" s="1" a="1"/>
  <c r="N9845" i="2" s="1"/>
  <c r="M9846" i="2"/>
  <c r="N9846" i="2" s="1" a="1"/>
  <c r="N9846" i="2" s="1"/>
  <c r="M9847" i="2"/>
  <c r="N9847" i="2" s="1" a="1"/>
  <c r="N9847" i="2" s="1"/>
  <c r="M9848" i="2"/>
  <c r="N9848" i="2" s="1" a="1"/>
  <c r="N9848" i="2" s="1"/>
  <c r="M9849" i="2"/>
  <c r="N9849" i="2" s="1" a="1"/>
  <c r="N9849" i="2" s="1"/>
  <c r="M9850" i="2"/>
  <c r="N9850" i="2" s="1" a="1"/>
  <c r="N9850" i="2" s="1"/>
  <c r="M9851" i="2"/>
  <c r="N9851" i="2" s="1" a="1"/>
  <c r="N9851" i="2" s="1"/>
  <c r="M9852" i="2"/>
  <c r="N9852" i="2" s="1" a="1"/>
  <c r="N9852" i="2" s="1"/>
  <c r="M9853" i="2"/>
  <c r="N9853" i="2" s="1" a="1"/>
  <c r="N9853" i="2" s="1"/>
  <c r="M9854" i="2"/>
  <c r="N9854" i="2" s="1" a="1"/>
  <c r="N9854" i="2" s="1"/>
  <c r="M9855" i="2"/>
  <c r="N9855" i="2" s="1" a="1"/>
  <c r="N9855" i="2" s="1"/>
  <c r="M9856" i="2"/>
  <c r="N9856" i="2" s="1" a="1"/>
  <c r="N9856" i="2" s="1"/>
  <c r="M9857" i="2"/>
  <c r="N9857" i="2" s="1" a="1"/>
  <c r="N9857" i="2" s="1"/>
  <c r="M9858" i="2"/>
  <c r="N9858" i="2" s="1" a="1"/>
  <c r="N9858" i="2" s="1"/>
  <c r="M9859" i="2"/>
  <c r="N9859" i="2" s="1" a="1"/>
  <c r="N9859" i="2" s="1"/>
  <c r="M9860" i="2"/>
  <c r="N9860" i="2" s="1" a="1"/>
  <c r="N9860" i="2" s="1"/>
  <c r="M9861" i="2"/>
  <c r="N9861" i="2" s="1" a="1"/>
  <c r="N9861" i="2" s="1"/>
  <c r="M9862" i="2"/>
  <c r="N9862" i="2" s="1" a="1"/>
  <c r="N9862" i="2" s="1"/>
  <c r="M9863" i="2"/>
  <c r="N9863" i="2" s="1" a="1"/>
  <c r="N9863" i="2" s="1"/>
  <c r="M9864" i="2"/>
  <c r="N9864" i="2" s="1" a="1"/>
  <c r="N9864" i="2" s="1"/>
  <c r="M9865" i="2"/>
  <c r="N9865" i="2" s="1" a="1"/>
  <c r="N9865" i="2" s="1"/>
  <c r="M9866" i="2"/>
  <c r="N9866" i="2" s="1" a="1"/>
  <c r="N9866" i="2" s="1"/>
  <c r="M9867" i="2"/>
  <c r="N9867" i="2" s="1" a="1"/>
  <c r="N9867" i="2" s="1"/>
  <c r="M9868" i="2"/>
  <c r="N9868" i="2" s="1" a="1"/>
  <c r="N9868" i="2" s="1"/>
  <c r="M9869" i="2"/>
  <c r="N9869" i="2" s="1" a="1"/>
  <c r="N9869" i="2" s="1"/>
  <c r="M9870" i="2"/>
  <c r="N9870" i="2" s="1" a="1"/>
  <c r="N9870" i="2" s="1"/>
  <c r="M9871" i="2"/>
  <c r="N9871" i="2" s="1" a="1"/>
  <c r="N9871" i="2" s="1"/>
  <c r="M9872" i="2"/>
  <c r="N9872" i="2" s="1" a="1"/>
  <c r="N9872" i="2" s="1"/>
  <c r="M9873" i="2"/>
  <c r="N9873" i="2" s="1" a="1"/>
  <c r="N9873" i="2" s="1"/>
  <c r="M9874" i="2"/>
  <c r="N9874" i="2" s="1" a="1"/>
  <c r="N9874" i="2" s="1"/>
  <c r="M9875" i="2"/>
  <c r="N9875" i="2" s="1" a="1"/>
  <c r="N9875" i="2" s="1"/>
  <c r="M9876" i="2"/>
  <c r="N9876" i="2" s="1" a="1"/>
  <c r="N9876" i="2" s="1"/>
  <c r="M9877" i="2"/>
  <c r="N9877" i="2" s="1" a="1"/>
  <c r="N9877" i="2" s="1"/>
  <c r="M9878" i="2"/>
  <c r="N9878" i="2" s="1" a="1"/>
  <c r="N9878" i="2" s="1"/>
  <c r="M9879" i="2"/>
  <c r="N9879" i="2" s="1" a="1"/>
  <c r="N9879" i="2" s="1"/>
  <c r="M9880" i="2"/>
  <c r="N9880" i="2" s="1" a="1"/>
  <c r="N9880" i="2" s="1"/>
  <c r="M9881" i="2"/>
  <c r="N9881" i="2" s="1" a="1"/>
  <c r="N9881" i="2" s="1"/>
  <c r="M9882" i="2"/>
  <c r="N9882" i="2" s="1" a="1"/>
  <c r="N9882" i="2" s="1"/>
  <c r="M9883" i="2"/>
  <c r="N9883" i="2" s="1" a="1"/>
  <c r="N9883" i="2" s="1"/>
  <c r="M9884" i="2"/>
  <c r="N9884" i="2" s="1" a="1"/>
  <c r="N9884" i="2" s="1"/>
  <c r="M9885" i="2"/>
  <c r="N9885" i="2" s="1" a="1"/>
  <c r="N9885" i="2" s="1"/>
  <c r="M9886" i="2"/>
  <c r="N9886" i="2" s="1" a="1"/>
  <c r="N9886" i="2" s="1"/>
  <c r="M9887" i="2"/>
  <c r="N9887" i="2" s="1" a="1"/>
  <c r="N9887" i="2" s="1"/>
  <c r="M9888" i="2"/>
  <c r="N9888" i="2" s="1" a="1"/>
  <c r="N9888" i="2" s="1"/>
  <c r="M9889" i="2"/>
  <c r="N9889" i="2" s="1" a="1"/>
  <c r="N9889" i="2" s="1"/>
  <c r="M9890" i="2"/>
  <c r="N9890" i="2" s="1" a="1"/>
  <c r="N9890" i="2" s="1"/>
  <c r="M9891" i="2"/>
  <c r="N9891" i="2" s="1" a="1"/>
  <c r="N9891" i="2" s="1"/>
  <c r="M9892" i="2"/>
  <c r="N9892" i="2" s="1" a="1"/>
  <c r="N9892" i="2" s="1"/>
  <c r="M9893" i="2"/>
  <c r="N9893" i="2" s="1" a="1"/>
  <c r="N9893" i="2" s="1"/>
  <c r="M9894" i="2"/>
  <c r="N9894" i="2" s="1" a="1"/>
  <c r="N9894" i="2" s="1"/>
  <c r="M9895" i="2"/>
  <c r="N9895" i="2" s="1" a="1"/>
  <c r="N9895" i="2" s="1"/>
  <c r="M9896" i="2"/>
  <c r="N9896" i="2" s="1" a="1"/>
  <c r="N9896" i="2" s="1"/>
  <c r="M9897" i="2"/>
  <c r="N9897" i="2" s="1" a="1"/>
  <c r="N9897" i="2" s="1"/>
  <c r="M9898" i="2"/>
  <c r="N9898" i="2" s="1" a="1"/>
  <c r="N9898" i="2" s="1"/>
  <c r="M9899" i="2"/>
  <c r="N9899" i="2" s="1" a="1"/>
  <c r="N9899" i="2" s="1"/>
  <c r="M9900" i="2"/>
  <c r="N9900" i="2" s="1" a="1"/>
  <c r="N9900" i="2" s="1"/>
  <c r="M9901" i="2"/>
  <c r="N9901" i="2" s="1" a="1"/>
  <c r="N9901" i="2" s="1"/>
  <c r="M9902" i="2"/>
  <c r="N9902" i="2" s="1" a="1"/>
  <c r="N9902" i="2" s="1"/>
  <c r="M9903" i="2"/>
  <c r="N9903" i="2" s="1" a="1"/>
  <c r="N9903" i="2" s="1"/>
  <c r="M9904" i="2"/>
  <c r="N9904" i="2" s="1" a="1"/>
  <c r="N9904" i="2" s="1"/>
  <c r="M9905" i="2"/>
  <c r="N9905" i="2" s="1" a="1"/>
  <c r="N9905" i="2" s="1"/>
  <c r="M9906" i="2"/>
  <c r="N9906" i="2" s="1" a="1"/>
  <c r="N9906" i="2" s="1"/>
  <c r="M9907" i="2"/>
  <c r="N9907" i="2" s="1" a="1"/>
  <c r="N9907" i="2" s="1"/>
  <c r="M9908" i="2"/>
  <c r="N9908" i="2" s="1" a="1"/>
  <c r="N9908" i="2" s="1"/>
  <c r="M9909" i="2"/>
  <c r="N9909" i="2" s="1" a="1"/>
  <c r="N9909" i="2" s="1"/>
  <c r="M9910" i="2"/>
  <c r="N9910" i="2" s="1" a="1"/>
  <c r="N9910" i="2" s="1"/>
  <c r="M9911" i="2"/>
  <c r="N9911" i="2" s="1" a="1"/>
  <c r="N9911" i="2" s="1"/>
  <c r="M9912" i="2"/>
  <c r="N9912" i="2" s="1" a="1"/>
  <c r="N9912" i="2" s="1"/>
  <c r="M9913" i="2"/>
  <c r="N9913" i="2" s="1" a="1"/>
  <c r="N9913" i="2" s="1"/>
  <c r="M9914" i="2"/>
  <c r="N9914" i="2" s="1" a="1"/>
  <c r="N9914" i="2" s="1"/>
  <c r="M9915" i="2"/>
  <c r="N9915" i="2" s="1" a="1"/>
  <c r="N9915" i="2" s="1"/>
  <c r="M9916" i="2"/>
  <c r="N9916" i="2" s="1" a="1"/>
  <c r="N9916" i="2" s="1"/>
  <c r="M9917" i="2"/>
  <c r="N9917" i="2" s="1" a="1"/>
  <c r="N9917" i="2" s="1"/>
  <c r="M9918" i="2"/>
  <c r="N9918" i="2" s="1" a="1"/>
  <c r="N9918" i="2" s="1"/>
  <c r="M9919" i="2"/>
  <c r="N9919" i="2" s="1" a="1"/>
  <c r="N9919" i="2" s="1"/>
  <c r="M9920" i="2"/>
  <c r="N9920" i="2" s="1" a="1"/>
  <c r="N9920" i="2" s="1"/>
  <c r="M9921" i="2"/>
  <c r="N9921" i="2" s="1" a="1"/>
  <c r="N9921" i="2" s="1"/>
  <c r="M9922" i="2"/>
  <c r="N9922" i="2" s="1" a="1"/>
  <c r="N9922" i="2" s="1"/>
  <c r="M9923" i="2"/>
  <c r="N9923" i="2" s="1" a="1"/>
  <c r="N9923" i="2" s="1"/>
  <c r="M9924" i="2"/>
  <c r="N9924" i="2" s="1" a="1"/>
  <c r="N9924" i="2" s="1"/>
  <c r="M9925" i="2"/>
  <c r="N9925" i="2" s="1" a="1"/>
  <c r="N9925" i="2" s="1"/>
  <c r="M9926" i="2"/>
  <c r="N9926" i="2" s="1" a="1"/>
  <c r="N9926" i="2" s="1"/>
  <c r="M9927" i="2"/>
  <c r="N9927" i="2" s="1" a="1"/>
  <c r="N9927" i="2" s="1"/>
  <c r="M9928" i="2"/>
  <c r="N9928" i="2" s="1" a="1"/>
  <c r="N9928" i="2" s="1"/>
  <c r="M9929" i="2"/>
  <c r="N9929" i="2" s="1" a="1"/>
  <c r="N9929" i="2" s="1"/>
  <c r="M9930" i="2"/>
  <c r="N9930" i="2" s="1" a="1"/>
  <c r="N9930" i="2" s="1"/>
  <c r="M9931" i="2"/>
  <c r="N9931" i="2" s="1" a="1"/>
  <c r="N9931" i="2" s="1"/>
  <c r="M9932" i="2"/>
  <c r="N9932" i="2" s="1" a="1"/>
  <c r="N9932" i="2" s="1"/>
  <c r="M9933" i="2"/>
  <c r="N9933" i="2" s="1" a="1"/>
  <c r="N9933" i="2" s="1"/>
  <c r="M9934" i="2"/>
  <c r="N9934" i="2" s="1" a="1"/>
  <c r="N9934" i="2" s="1"/>
  <c r="M9935" i="2"/>
  <c r="N9935" i="2" s="1" a="1"/>
  <c r="N9935" i="2" s="1"/>
  <c r="M9936" i="2"/>
  <c r="N9936" i="2" s="1" a="1"/>
  <c r="N9936" i="2" s="1"/>
  <c r="M9937" i="2"/>
  <c r="N9937" i="2" s="1" a="1"/>
  <c r="N9937" i="2" s="1"/>
  <c r="M9938" i="2"/>
  <c r="N9938" i="2" s="1" a="1"/>
  <c r="N9938" i="2" s="1"/>
  <c r="M9939" i="2"/>
  <c r="N9939" i="2" s="1" a="1"/>
  <c r="N9939" i="2" s="1"/>
  <c r="M9940" i="2"/>
  <c r="N9940" i="2" s="1" a="1"/>
  <c r="N9940" i="2" s="1"/>
  <c r="M9941" i="2"/>
  <c r="N9941" i="2" s="1" a="1"/>
  <c r="N9941" i="2" s="1"/>
  <c r="M9942" i="2"/>
  <c r="N9942" i="2" s="1" a="1"/>
  <c r="N9942" i="2" s="1"/>
  <c r="M9943" i="2"/>
  <c r="N9943" i="2" s="1" a="1"/>
  <c r="N9943" i="2" s="1"/>
  <c r="M9944" i="2"/>
  <c r="N9944" i="2" s="1" a="1"/>
  <c r="N9944" i="2" s="1"/>
  <c r="M9945" i="2"/>
  <c r="N9945" i="2" s="1" a="1"/>
  <c r="N9945" i="2" s="1"/>
  <c r="M9946" i="2"/>
  <c r="N9946" i="2" s="1" a="1"/>
  <c r="N9946" i="2" s="1"/>
  <c r="M9947" i="2"/>
  <c r="N9947" i="2" s="1" a="1"/>
  <c r="N9947" i="2" s="1"/>
  <c r="M9948" i="2"/>
  <c r="N9948" i="2" s="1" a="1"/>
  <c r="N9948" i="2" s="1"/>
  <c r="M9949" i="2"/>
  <c r="N9949" i="2" s="1" a="1"/>
  <c r="N9949" i="2" s="1"/>
  <c r="M9950" i="2"/>
  <c r="N9950" i="2" s="1" a="1"/>
  <c r="N9950" i="2" s="1"/>
  <c r="M9951" i="2"/>
  <c r="N9951" i="2" s="1" a="1"/>
  <c r="N9951" i="2" s="1"/>
  <c r="M9952" i="2"/>
  <c r="N9952" i="2" s="1" a="1"/>
  <c r="N9952" i="2" s="1"/>
  <c r="M9953" i="2"/>
  <c r="N9953" i="2" s="1" a="1"/>
  <c r="N9953" i="2" s="1"/>
  <c r="M9954" i="2"/>
  <c r="N9954" i="2" s="1" a="1"/>
  <c r="N9954" i="2" s="1"/>
  <c r="M9955" i="2"/>
  <c r="N9955" i="2" s="1" a="1"/>
  <c r="N9955" i="2" s="1"/>
  <c r="M9956" i="2"/>
  <c r="N9956" i="2" s="1" a="1"/>
  <c r="N9956" i="2" s="1"/>
  <c r="M9957" i="2"/>
  <c r="N9957" i="2" s="1" a="1"/>
  <c r="N9957" i="2" s="1"/>
  <c r="M9958" i="2"/>
  <c r="N9958" i="2" s="1" a="1"/>
  <c r="N9958" i="2" s="1"/>
  <c r="M9959" i="2"/>
  <c r="N9959" i="2" s="1" a="1"/>
  <c r="N9959" i="2" s="1"/>
  <c r="M9960" i="2"/>
  <c r="N9960" i="2" s="1" a="1"/>
  <c r="N9960" i="2" s="1"/>
  <c r="M9961" i="2"/>
  <c r="N9961" i="2" s="1" a="1"/>
  <c r="N9961" i="2" s="1"/>
  <c r="M9962" i="2"/>
  <c r="N9962" i="2" s="1" a="1"/>
  <c r="N9962" i="2" s="1"/>
  <c r="M9963" i="2"/>
  <c r="N9963" i="2" s="1" a="1"/>
  <c r="N9963" i="2" s="1"/>
  <c r="M9964" i="2"/>
  <c r="N9964" i="2" s="1" a="1"/>
  <c r="N9964" i="2" s="1"/>
  <c r="M9965" i="2"/>
  <c r="N9965" i="2" s="1" a="1"/>
  <c r="N9965" i="2" s="1"/>
  <c r="M9966" i="2"/>
  <c r="N9966" i="2" s="1" a="1"/>
  <c r="N9966" i="2" s="1"/>
  <c r="M9967" i="2"/>
  <c r="N9967" i="2" s="1" a="1"/>
  <c r="N9967" i="2" s="1"/>
  <c r="M9968" i="2"/>
  <c r="N9968" i="2" s="1" a="1"/>
  <c r="N9968" i="2" s="1"/>
  <c r="M9969" i="2"/>
  <c r="N9969" i="2" s="1" a="1"/>
  <c r="N9969" i="2" s="1"/>
  <c r="M9970" i="2"/>
  <c r="N9970" i="2" s="1" a="1"/>
  <c r="N9970" i="2" s="1"/>
  <c r="M9971" i="2"/>
  <c r="N9971" i="2" s="1" a="1"/>
  <c r="N9971" i="2" s="1"/>
  <c r="M9972" i="2"/>
  <c r="N9972" i="2" s="1" a="1"/>
  <c r="N9972" i="2" s="1"/>
  <c r="M9973" i="2"/>
  <c r="N9973" i="2" s="1" a="1"/>
  <c r="N9973" i="2" s="1"/>
  <c r="M9974" i="2"/>
  <c r="N9974" i="2" s="1" a="1"/>
  <c r="N9974" i="2" s="1"/>
  <c r="M9975" i="2"/>
  <c r="N9975" i="2" s="1" a="1"/>
  <c r="N9975" i="2" s="1"/>
  <c r="M9976" i="2"/>
  <c r="N9976" i="2" s="1" a="1"/>
  <c r="N9976" i="2" s="1"/>
  <c r="M9977" i="2"/>
  <c r="N9977" i="2" s="1" a="1"/>
  <c r="N9977" i="2" s="1"/>
  <c r="M9978" i="2"/>
  <c r="N9978" i="2" s="1" a="1"/>
  <c r="N9978" i="2" s="1"/>
  <c r="M9979" i="2"/>
  <c r="N9979" i="2" s="1" a="1"/>
  <c r="N9979" i="2" s="1"/>
  <c r="M9980" i="2"/>
  <c r="N9980" i="2" s="1" a="1"/>
  <c r="N9980" i="2" s="1"/>
  <c r="M9981" i="2"/>
  <c r="N9981" i="2" s="1" a="1"/>
  <c r="N9981" i="2" s="1"/>
  <c r="M9982" i="2"/>
  <c r="N9982" i="2" s="1" a="1"/>
  <c r="N9982" i="2" s="1"/>
  <c r="M9983" i="2"/>
  <c r="N9983" i="2" s="1" a="1"/>
  <c r="N9983" i="2" s="1"/>
  <c r="M9984" i="2"/>
  <c r="N9984" i="2" s="1" a="1"/>
  <c r="N9984" i="2" s="1"/>
  <c r="M9985" i="2"/>
  <c r="N9985" i="2" s="1" a="1"/>
  <c r="N9985" i="2" s="1"/>
  <c r="M9986" i="2"/>
  <c r="N9986" i="2" s="1" a="1"/>
  <c r="N9986" i="2" s="1"/>
  <c r="M9987" i="2"/>
  <c r="N9987" i="2" s="1" a="1"/>
  <c r="N9987" i="2" s="1"/>
  <c r="M9988" i="2"/>
  <c r="N9988" i="2" s="1" a="1"/>
  <c r="N9988" i="2" s="1"/>
  <c r="M9989" i="2"/>
  <c r="N9989" i="2" s="1" a="1"/>
  <c r="N9989" i="2" s="1"/>
  <c r="M9990" i="2"/>
  <c r="N9990" i="2" s="1" a="1"/>
  <c r="N9990" i="2" s="1"/>
  <c r="M9991" i="2"/>
  <c r="N9991" i="2" s="1" a="1"/>
  <c r="N9991" i="2" s="1"/>
  <c r="M9992" i="2"/>
  <c r="N9992" i="2" s="1" a="1"/>
  <c r="N9992" i="2" s="1"/>
  <c r="M9993" i="2"/>
  <c r="N9993" i="2" s="1" a="1"/>
  <c r="N9993" i="2" s="1"/>
  <c r="M9994" i="2"/>
  <c r="N9994" i="2" s="1" a="1"/>
  <c r="N9994" i="2" s="1"/>
  <c r="M9995" i="2"/>
  <c r="N9995" i="2" s="1" a="1"/>
  <c r="N9995" i="2" s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26F1F3-EB36-4EDF-9DA8-7FD58B7A5F5F}" keepAlive="1" name="Consulta - customers" description="Conexão com a consulta 'customers' na pasta de trabalho." type="5" refreshedVersion="7" background="1" saveData="1">
    <dbPr connection="Provider=Microsoft.Mashup.OleDb.1;Data Source=$Workbook$;Location=customers;Extended Properties=&quot;&quot;" command="SELECT * FROM [customers]"/>
  </connection>
  <connection id="2" xr16:uid="{2FFB8A2C-744B-4D70-9664-63C23DACC292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  <connection id="3" xr16:uid="{731C8F66-3997-4755-9756-3DE25AECDE50}" keepAlive="1" name="Consulta - orders (2)" description="Conexão com a consulta 'orders (2)' na pasta de trabalho." type="5" refreshedVersion="7" background="1" saveData="1">
    <dbPr connection="Provider=Microsoft.Mashup.OleDb.1;Data Source=$Workbook$;Location=&quot;orders (2)&quot;;Extended Properties=&quot;&quot;" command="SELECT * FROM [orders (2)]"/>
  </connection>
  <connection id="4" xr16:uid="{A2AB6FD7-4DB5-4251-B751-5758C8D592AD}" keepAlive="1" name="Consulta - product" description="Conexão com a consulta 'product' na pasta de trabalho." type="5" refreshedVersion="7" background="1" saveData="1">
    <dbPr connection="Provider=Microsoft.Mashup.OleDb.1;Data Source=$Workbook$;Location=product;Extended Properties=&quot;&quot;" command="SELECT * FROM [product]"/>
  </connection>
  <connection id="5" xr16:uid="{6AA5F180-B0EE-4D36-BE21-15598035673A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E3346B63-4F5B-4A5B-BD18-9064647006D3}" name="WorksheetConnection_orders!$A:$O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ordersAO"/>
        </x15:connection>
      </ext>
    </extLst>
  </connection>
  <connection id="7" xr16:uid="{2601A5E3-78E9-47FD-894A-57AE9B90DF18}" name="WorksheetConnection_Treino3.xlsx!orders" type="102" refreshedVersion="7" minRefreshableVersion="5">
    <extLst>
      <ext xmlns:x15="http://schemas.microsoft.com/office/spreadsheetml/2010/11/main" uri="{DE250136-89BD-433C-8126-D09CA5730AF9}">
        <x15:connection id="orders">
          <x15:rangePr sourceName="_xlcn.WorksheetConnection_Treino3.xlsxorders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<sst xmlns="http://schemas.openxmlformats.org/spreadsheetml/2006/main" count="54863" uniqueCount="10343">
  <si>
    <t>Order ID</t>
  </si>
  <si>
    <t>Order Date</t>
  </si>
  <si>
    <t>Ship Date</t>
  </si>
  <si>
    <t>Ship Mode</t>
  </si>
  <si>
    <t>Customer ID</t>
  </si>
  <si>
    <t>Product ID</t>
  </si>
  <si>
    <t>Venda</t>
  </si>
  <si>
    <t>Quantidade</t>
  </si>
  <si>
    <t>Desconto</t>
  </si>
  <si>
    <t>Categorias</t>
  </si>
  <si>
    <t>CA-2016-152156</t>
  </si>
  <si>
    <t>Second Class</t>
  </si>
  <si>
    <t>CG-12520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</si>
  <si>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</si>
  <si>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</si>
  <si>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</si>
  <si>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</si>
  <si>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</si>
  <si>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</si>
  <si>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</si>
  <si>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CA-2016-114489</t>
  </si>
  <si>
    <t>Standard Class</t>
  </si>
  <si>
    <t>JE-16165</t>
  </si>
  <si>
    <t>CA-2016-138688</t>
  </si>
  <si>
    <t>DV-13045</t>
  </si>
  <si>
    <t>OFF-LA-10000240</t>
  </si>
  <si>
    <t>Office Supplies</t>
  </si>
  <si>
    <t>Labels</t>
  </si>
  <si>
    <t>Self-Adhesive Address Labels for Typewriters by Universal</t>
  </si>
  <si>
    <t>CA-2014-117345</t>
  </si>
  <si>
    <t>BF-10975</t>
  </si>
  <si>
    <t>US-2015-108966</t>
  </si>
  <si>
    <t>SO-20335</t>
  </si>
  <si>
    <t>FUR-TA-10000577</t>
  </si>
  <si>
    <t>Tables</t>
  </si>
  <si>
    <t>Bretford CR4500 Series Slim Rectangular Table</t>
  </si>
  <si>
    <t>CA-2015-106320</t>
  </si>
  <si>
    <t>EB-13870</t>
  </si>
  <si>
    <t>CA-2016-142958</t>
  </si>
  <si>
    <t>RW-19630</t>
  </si>
  <si>
    <t>US-2017-102890</t>
  </si>
  <si>
    <t>Same Day</t>
  </si>
  <si>
    <t>SG-20470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</si>
  <si>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</si>
  <si>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</si>
  <si>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</si>
  <si>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</si>
  <si>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</si>
  <si>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</si>
  <si>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</si>
  <si>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</si>
  <si>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</si>
  <si>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</si>
  <si>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</si>
  <si>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CA-2017-101483</t>
  </si>
  <si>
    <t>AG-10675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</si>
  <si>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</si>
  <si>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</si>
  <si>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</si>
  <si>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</si>
  <si>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</si>
  <si>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</si>
  <si>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</si>
  <si>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CA-2016-103730</t>
  </si>
  <si>
    <t>First Class</t>
  </si>
  <si>
    <t>SC-20725</t>
  </si>
  <si>
    <t>CA-2017-104220</t>
  </si>
  <si>
    <t>BV-11245</t>
  </si>
  <si>
    <t>US-2017-139465</t>
  </si>
  <si>
    <t>MR-17545</t>
  </si>
  <si>
    <t>OFF-AP-10002892</t>
  </si>
  <si>
    <t>Appliances</t>
  </si>
  <si>
    <t>Belkin F5C206VTEL 6 Outlet Surge</t>
  </si>
  <si>
    <t>FUR-TA-10001539</t>
  </si>
  <si>
    <t>Chromcraft Rectangular Conference Tables</t>
  </si>
  <si>
    <t>CA-2017-147277</t>
  </si>
  <si>
    <t>EB-13705</t>
  </si>
  <si>
    <t>CA-2014-142839</t>
  </si>
  <si>
    <t>TS-21610</t>
  </si>
  <si>
    <t>TEC-PH-10002033</t>
  </si>
  <si>
    <t>Konftel 250 ConferenceÂ phoneÂ - Charcoal black</t>
  </si>
  <si>
    <t>US-2014-117135</t>
  </si>
  <si>
    <t>NP-18325</t>
  </si>
  <si>
    <t>CA-2017-114412</t>
  </si>
  <si>
    <t>AA-10480</t>
  </si>
  <si>
    <t>OFF-PA-10002365</t>
  </si>
  <si>
    <t>Paper</t>
  </si>
  <si>
    <t>Xerox 1967</t>
  </si>
  <si>
    <t>CA-2015-124653</t>
  </si>
  <si>
    <t>DB-13120</t>
  </si>
  <si>
    <t>CA-2016-161389</t>
  </si>
  <si>
    <t>IM-15070</t>
  </si>
  <si>
    <t>OFF-BI-10003656</t>
  </si>
  <si>
    <t>Fellowes PB200 Plastic Comb Binding Machine</t>
  </si>
  <si>
    <t>CA-2014-122336</t>
  </si>
  <si>
    <t>JD-15895</t>
  </si>
  <si>
    <t>US-2015-118983</t>
  </si>
  <si>
    <t>HP-14815</t>
  </si>
  <si>
    <t>OFF-AP-10002311</t>
  </si>
  <si>
    <t>Holmes Replacement Filter for HEPA Air Cleaner, Very Large Room, HEPA Filter</t>
  </si>
  <si>
    <t>CA-2015-121608</t>
  </si>
  <si>
    <t>JB-15400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</si>
  <si>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</si>
  <si>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</si>
  <si>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</si>
  <si>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</si>
  <si>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</si>
  <si>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</si>
  <si>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CA-2014-167164</t>
  </si>
  <si>
    <t>AG-10270</t>
  </si>
  <si>
    <t>OFF-ST-10000107</t>
  </si>
  <si>
    <t>Fellowes Super Stor/Drawer</t>
  </si>
  <si>
    <t>US-2015-120712</t>
  </si>
  <si>
    <t>CS-12130</t>
  </si>
  <si>
    <t>CA-2014-110184</t>
  </si>
  <si>
    <t>BF-11170</t>
  </si>
  <si>
    <t>CA-2014-143336</t>
  </si>
  <si>
    <t>ZD-21925</t>
  </si>
  <si>
    <t>OFF-AR-10003056</t>
  </si>
  <si>
    <t>Newell 341</t>
  </si>
  <si>
    <t>CA-2014-141278</t>
  </si>
  <si>
    <t>RM-19375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</si>
  <si>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</si>
  <si>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</si>
  <si>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</si>
  <si>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</si>
  <si>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</si>
  <si>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</si>
  <si>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</si>
  <si>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</si>
  <si>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</si>
  <si>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</si>
  <si>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</si>
  <si>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</si>
  <si>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</si>
  <si>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</si>
  <si>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CA-2016-121755</t>
  </si>
  <si>
    <t>EH-13945</t>
  </si>
  <si>
    <t>OFF-BI-10001634</t>
  </si>
  <si>
    <t>Wilson Jones Active Use Binders</t>
  </si>
  <si>
    <t>CA-2017-105053</t>
  </si>
  <si>
    <t>CS-12355</t>
  </si>
  <si>
    <t>TEC-AC-10003027</t>
  </si>
  <si>
    <t>Accessories</t>
  </si>
  <si>
    <t>ImationÂ 8GB Mini TravelDrive USB 2.0Â Flash Drive</t>
  </si>
  <si>
    <t>US-2017-113852</t>
  </si>
  <si>
    <t>GW-14605</t>
  </si>
  <si>
    <t>US-2015-150630</t>
  </si>
  <si>
    <t>TB-21520</t>
  </si>
  <si>
    <t>FUR-BO-10004834</t>
  </si>
  <si>
    <t>Riverside Palais Royal Lawyers Bookcase, Royale Cherry Finish</t>
  </si>
  <si>
    <t>CA-2016-108987</t>
  </si>
  <si>
    <t>OFF-BI-10000474</t>
  </si>
  <si>
    <t>Avery Recycled Flexi-View Covers for Binding Systems</t>
  </si>
  <si>
    <t>CA-2016-109820</t>
  </si>
  <si>
    <t>AG-10390</t>
  </si>
  <si>
    <t>CA-2017-113481</t>
  </si>
  <si>
    <t>AS-10045</t>
  </si>
  <si>
    <t>FUR-FU-10004848</t>
  </si>
  <si>
    <t>Howard Miller 13-3/4" Diameter Brushed Chrome Round Wall Clock</t>
  </si>
  <si>
    <t>CA-2016-110366</t>
  </si>
  <si>
    <t>CA-2017-118437</t>
  </si>
  <si>
    <t>PF-19165</t>
  </si>
  <si>
    <t>OFF-EN-10001509</t>
  </si>
  <si>
    <t>Envelopes</t>
  </si>
  <si>
    <t>Poly String Tie Envelopes</t>
  </si>
  <si>
    <t>CA-2015-131457</t>
  </si>
  <si>
    <t>MZ-17515</t>
  </si>
  <si>
    <t>OFF-AR-10004042</t>
  </si>
  <si>
    <t>BOSTON Model 1800 Electric Pencil Sharpeners, Putty/Woodgrain</t>
  </si>
  <si>
    <t>CA-2015-138009</t>
  </si>
  <si>
    <t>SF-20965</t>
  </si>
  <si>
    <t>CA-2014-126522</t>
  </si>
  <si>
    <t>LT-16765</t>
  </si>
  <si>
    <t>CA-2015-144806</t>
  </si>
  <si>
    <t>GH-14425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</si>
  <si>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</si>
  <si>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</si>
  <si>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</si>
  <si>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</si>
  <si>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</si>
  <si>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</si>
  <si>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</si>
  <si>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</si>
  <si>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CA-2017-134306</t>
  </si>
  <si>
    <t>TD-20995</t>
  </si>
  <si>
    <t>CA-2016-117590</t>
  </si>
  <si>
    <t>GH-14485</t>
  </si>
  <si>
    <t>TEC-PH-10004977</t>
  </si>
  <si>
    <t>GE 30524EE4</t>
  </si>
  <si>
    <t>CA-2017-145233</t>
  </si>
  <si>
    <t>DV-13465</t>
  </si>
  <si>
    <t>FUR-FU-10003664</t>
  </si>
  <si>
    <t>Electrix Architect's Clamp-On Swing Arm Lamp, Black</t>
  </si>
  <si>
    <t>CA-2016-137043</t>
  </si>
  <si>
    <t>LC-17140</t>
  </si>
  <si>
    <t>CA-2015-117415</t>
  </si>
  <si>
    <t>SN-20710</t>
  </si>
  <si>
    <t>OFF-EN-10002986</t>
  </si>
  <si>
    <t>#10-4 1/8" x 9 1/2" Premium Diagonal Seam Envelopes</t>
  </si>
  <si>
    <t>CA-2017-151911</t>
  </si>
  <si>
    <t>DL-13495</t>
  </si>
  <si>
    <t>FUR-BO-10002545</t>
  </si>
  <si>
    <t>Atlantic Metals Mobile 3-Shelf Bookcases, Custom Colors</t>
  </si>
  <si>
    <t>CA-2015-102281</t>
  </si>
  <si>
    <t>MP-17470</t>
  </si>
  <si>
    <t>CA-2016-155516</t>
  </si>
  <si>
    <t>MK-17905</t>
  </si>
  <si>
    <t>CA-2017-121888</t>
  </si>
  <si>
    <t>CL-11890</t>
  </si>
  <si>
    <t>FUR-CH-10004218</t>
  </si>
  <si>
    <t>Global Fabric Manager's Chair, Dark Gray</t>
  </si>
  <si>
    <t>TEC-PH-10000486</t>
  </si>
  <si>
    <t>Plantronics HL10 Handset Lifter</t>
  </si>
  <si>
    <t>CA-2014-139192</t>
  </si>
  <si>
    <t>LC-16885</t>
  </si>
  <si>
    <t>CA-2017-120999</t>
  </si>
  <si>
    <t>LC-16930</t>
  </si>
  <si>
    <t>TEC-PH-10004093</t>
  </si>
  <si>
    <t>Panasonic Kx-TS550</t>
  </si>
  <si>
    <t>CA-2016-109806</t>
  </si>
  <si>
    <t>JS-15685</t>
  </si>
  <si>
    <t>CA-2014-164973</t>
  </si>
  <si>
    <t>NM-18445</t>
  </si>
  <si>
    <t>CA-2016-101343</t>
  </si>
  <si>
    <t>RA-19885</t>
  </si>
  <si>
    <t>OFF-ST-10003479</t>
  </si>
  <si>
    <t>Eldon Base for stackable storage shelf, platinum</t>
  </si>
  <si>
    <t>US-2016-134908</t>
  </si>
  <si>
    <t>JS-15940</t>
  </si>
  <si>
    <t>CA-2017-139619</t>
  </si>
  <si>
    <t>ES-14080</t>
  </si>
  <si>
    <t>OFF-ST-10003282</t>
  </si>
  <si>
    <t>Advantus 10-Drawer Portable Organizer, Chrome Metal Frame, Smoke Drawers</t>
  </si>
  <si>
    <t>CA-2016-118255</t>
  </si>
  <si>
    <t>ON-18715</t>
  </si>
  <si>
    <t>TEC-AC-10000171</t>
  </si>
  <si>
    <t>Verbatim 25 GB 6x Blu-ray Single Layer Recordable Disc, 25/Pack</t>
  </si>
  <si>
    <t>CA-2015-157812</t>
  </si>
  <si>
    <t>DB-13210</t>
  </si>
  <si>
    <t>CA-2017-120761</t>
  </si>
  <si>
    <t>AB-10150</t>
  </si>
  <si>
    <t>OFF-BI-10003291</t>
  </si>
  <si>
    <t>Wilson Jones Leather-Like Binders with DublLock Round Rings</t>
  </si>
  <si>
    <t>CA-2017-131954</t>
  </si>
  <si>
    <t>DS-13030</t>
  </si>
  <si>
    <t>CA-2017-146024</t>
  </si>
  <si>
    <t>SC-20770</t>
  </si>
  <si>
    <t>CA-2014-146703</t>
  </si>
  <si>
    <t>PO-18865</t>
  </si>
  <si>
    <t>OFF-ST-10001713</t>
  </si>
  <si>
    <t>Gould Plastics 9-Pocket Panel Bin, 18-3/8w x 5-1/4d x 20-1/2h, Black</t>
  </si>
  <si>
    <t>CA-2014-123344</t>
  </si>
  <si>
    <t>JD-16060</t>
  </si>
  <si>
    <t>CA-2016-169194</t>
  </si>
  <si>
    <t>LH-16900</t>
  </si>
  <si>
    <t>TEC-AC-10002167</t>
  </si>
  <si>
    <t>ImationÂ 8gb Micro Traveldrive Usb 2.0Â Flash Drive</t>
  </si>
  <si>
    <t>CA-2016-111682</t>
  </si>
  <si>
    <t>TB-21055</t>
  </si>
  <si>
    <t>US-2015-157014</t>
  </si>
  <si>
    <t>BM-11785</t>
  </si>
  <si>
    <t>TEC-PH-10003988</t>
  </si>
  <si>
    <t>LF Elite 3D Dazzle Designer Hard Case Cover, Lf Stylus Pen and Wiper For Apple Iphone 5c Mini Lite</t>
  </si>
  <si>
    <t>CA-2016-159212</t>
  </si>
  <si>
    <t>KM-16375</t>
  </si>
  <si>
    <t>CA-2015-115742</t>
  </si>
  <si>
    <t>DP-13000</t>
  </si>
  <si>
    <t>OFF-BI-10004410</t>
  </si>
  <si>
    <t>C-Line Peel &amp; Stick Add-On Filing Pockets, 8-3/4 x 5-1/8, 10/Pack</t>
  </si>
  <si>
    <t>US-2014-158057</t>
  </si>
  <si>
    <t>CC-12685</t>
  </si>
  <si>
    <t>OFF-LA-10002762</t>
  </si>
  <si>
    <t>Avery 485</t>
  </si>
  <si>
    <t>FUR-FU-10001706</t>
  </si>
  <si>
    <t>Longer-Life Soft White Bulbs</t>
  </si>
  <si>
    <t>CA-2016-145583</t>
  </si>
  <si>
    <t>CA-2015-126697</t>
  </si>
  <si>
    <t>SV-20815</t>
  </si>
  <si>
    <t>CA-2015-131338</t>
  </si>
  <si>
    <t>FUR-CH-10003061</t>
  </si>
  <si>
    <t>Global Leather Task Chair, Black</t>
  </si>
  <si>
    <t>CA-2017-123491</t>
  </si>
  <si>
    <t>JK-15205</t>
  </si>
  <si>
    <t>CA-2016-105816</t>
  </si>
  <si>
    <t>JM-15265</t>
  </si>
  <si>
    <t>OFF-FA-10000304</t>
  </si>
  <si>
    <t>Fasteners</t>
  </si>
  <si>
    <t>Advantus Push Pins</t>
  </si>
  <si>
    <t>US-2016-162859</t>
  </si>
  <si>
    <t>PG-18820</t>
  </si>
  <si>
    <t>CA-2016-168956</t>
  </si>
  <si>
    <t>EA-14035</t>
  </si>
  <si>
    <t>TEC-PH-10002447</t>
  </si>
  <si>
    <t>AT&amp;T CL83451 4-Handset Telephone</t>
  </si>
  <si>
    <t>OFF-ST-10000604</t>
  </si>
  <si>
    <t>Home/Office Personal File Carts</t>
  </si>
  <si>
    <t>CA-2015-113173</t>
  </si>
  <si>
    <t>DK-13225</t>
  </si>
  <si>
    <t>CA-2017-119305</t>
  </si>
  <si>
    <t>SW-20275</t>
  </si>
  <si>
    <t>CA-2016-122728</t>
  </si>
  <si>
    <t>EB-13930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</si>
  <si>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</si>
  <si>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</si>
  <si>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</si>
  <si>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</si>
  <si>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</si>
  <si>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</si>
  <si>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</si>
  <si>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</si>
  <si>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</si>
  <si>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</si>
  <si>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CA-2015-153388</t>
  </si>
  <si>
    <t>PC-19000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</si>
  <si>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</si>
  <si>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</si>
  <si>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</si>
  <si>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</si>
  <si>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</si>
  <si>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</si>
  <si>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CA-2017-150707</t>
  </si>
  <si>
    <t>EL-13735</t>
  </si>
  <si>
    <t>OFF-PA-10003892</t>
  </si>
  <si>
    <t>Xerox 1943</t>
  </si>
  <si>
    <t>CA-2017-140844</t>
  </si>
  <si>
    <t>AR-10405</t>
  </si>
  <si>
    <t>US-2016-108504</t>
  </si>
  <si>
    <t>PP-18955</t>
  </si>
  <si>
    <t>FUR-FU-10000397</t>
  </si>
  <si>
    <t>Luxo Economy Swing Arm Lamp</t>
  </si>
  <si>
    <t>CA-2016-154711</t>
  </si>
  <si>
    <t>TB-21355</t>
  </si>
  <si>
    <t>US-2015-164175</t>
  </si>
  <si>
    <t>PS-18970</t>
  </si>
  <si>
    <t>FUR-CH-10001146</t>
  </si>
  <si>
    <t>Global Value Mid-Back Manager's Chair, Gray</t>
  </si>
  <si>
    <t>US-2016-125969</t>
  </si>
  <si>
    <t>LS-16975</t>
  </si>
  <si>
    <t>CA-2016-157686</t>
  </si>
  <si>
    <t>BD-11620</t>
  </si>
  <si>
    <t>US-2014-167738</t>
  </si>
  <si>
    <t>JC-16105</t>
  </si>
  <si>
    <t>CA-2014-106376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</si>
  <si>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</si>
  <si>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</si>
  <si>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</si>
  <si>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</si>
  <si>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</si>
  <si>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CA-2014-156349</t>
  </si>
  <si>
    <t>ML-17395</t>
  </si>
  <si>
    <t>CA-2017-111647</t>
  </si>
  <si>
    <t>RD-19585</t>
  </si>
  <si>
    <t>CA-2015-156335</t>
  </si>
  <si>
    <t>PO-19195</t>
  </si>
  <si>
    <t>CA-2016-119823</t>
  </si>
  <si>
    <t>KD-16270</t>
  </si>
  <si>
    <t>OFF-PA-10000482</t>
  </si>
  <si>
    <t>Snap-A-Way Black Print Carbonless Ruled Speed Letter, Triplicate</t>
  </si>
  <si>
    <t>CA-2016-132661</t>
  </si>
  <si>
    <t>SR-20740</t>
  </si>
  <si>
    <t>CA-2016-106075</t>
  </si>
  <si>
    <t>HM-14980</t>
  </si>
  <si>
    <t>OFF-BI-10004654</t>
  </si>
  <si>
    <t>Avery Binding System Hidden Tab Executive Style Index Sets</t>
  </si>
  <si>
    <t>US-2016-156097</t>
  </si>
  <si>
    <t>EH-14125</t>
  </si>
  <si>
    <t>CA-2017-147039</t>
  </si>
  <si>
    <t>AA-10315</t>
  </si>
  <si>
    <t>CA-2017-114440</t>
  </si>
  <si>
    <t>OFF-PA-10004675</t>
  </si>
  <si>
    <t>Telephone Message Books with Fax/Mobile Section, 5 1/2" x 3 3/16"</t>
  </si>
  <si>
    <t>CA-2016-157266</t>
  </si>
  <si>
    <t>TB-21280</t>
  </si>
  <si>
    <t>US-2015-134026</t>
  </si>
  <si>
    <t>JE-15745</t>
  </si>
  <si>
    <t>FUR-CH-10000513</t>
  </si>
  <si>
    <t>High-Back Leather Manager's Chair</t>
  </si>
  <si>
    <t>CA-2014-120768</t>
  </si>
  <si>
    <t>FUR-FU-10003708</t>
  </si>
  <si>
    <t>Tenex Traditional Chairmats for Medium Pile Carpet, Standard Lip, 36" x 48"</t>
  </si>
  <si>
    <t>OFF-ST-10004123</t>
  </si>
  <si>
    <t>Safco Industrial Wire Shelving System</t>
  </si>
  <si>
    <t>CA-2017-145226</t>
  </si>
  <si>
    <t>DL-13315</t>
  </si>
  <si>
    <t>CA-2016-169943</t>
  </si>
  <si>
    <t>BN-11515</t>
  </si>
  <si>
    <t>US-2017-118038</t>
  </si>
  <si>
    <t>KB-16600</t>
  </si>
  <si>
    <t>OFF-BI-10004182</t>
  </si>
  <si>
    <t>Economy Binders</t>
  </si>
  <si>
    <t>CA-2017-129833</t>
  </si>
  <si>
    <t>HF-14995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</si>
  <si>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</si>
  <si>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</si>
  <si>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</si>
  <si>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</si>
  <si>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</si>
  <si>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</si>
  <si>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</si>
  <si>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US-2014-147627</t>
  </si>
  <si>
    <t>HL-15040</t>
  </si>
  <si>
    <t>CA-2016-127208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</si>
  <si>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</si>
  <si>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</si>
  <si>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</si>
  <si>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</si>
  <si>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</si>
  <si>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</si>
  <si>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</si>
  <si>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</si>
  <si>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CA-2014-127691</t>
  </si>
  <si>
    <t>EM-14065</t>
  </si>
  <si>
    <t>CA-2016-106341</t>
  </si>
  <si>
    <t>LF-17185</t>
  </si>
  <si>
    <t>OFF-ST-10002370</t>
  </si>
  <si>
    <t>Sortfiler Multipurpose Personal File Organizer, Black</t>
  </si>
  <si>
    <t>CA-2015-149734</t>
  </si>
  <si>
    <t>OFF-EN-10000927</t>
  </si>
  <si>
    <t>Jet-Pak Recycled Peel 'N' Seal Padded Mailers</t>
  </si>
  <si>
    <t>CA-2015-119291</t>
  </si>
  <si>
    <t>JO-15550</t>
  </si>
  <si>
    <t>US-2017-119662</t>
  </si>
  <si>
    <t>CS-12400</t>
  </si>
  <si>
    <t>OFF-ST-10003656</t>
  </si>
  <si>
    <t>Safco Industrial Wire Shelving</t>
  </si>
  <si>
    <t>CA-2015-110744</t>
  </si>
  <si>
    <t>HA-14920</t>
  </si>
  <si>
    <t>CA-2017-140088</t>
  </si>
  <si>
    <t>FUR-CH-10000863</t>
  </si>
  <si>
    <t>Novimex Swivel Fabric Task Chair</t>
  </si>
  <si>
    <t>US-2014-157385</t>
  </si>
  <si>
    <t>SC-20095</t>
  </si>
  <si>
    <t>CA-2017-155558</t>
  </si>
  <si>
    <t>PG-18895</t>
  </si>
  <si>
    <t>TEC-AC-10001998</t>
  </si>
  <si>
    <t>LogitechÂ LS21 Speaker System - PC Multimedia - 2.1-CH - Wired</t>
  </si>
  <si>
    <t>CA-2017-101798</t>
  </si>
  <si>
    <t>MV-18190</t>
  </si>
  <si>
    <t>OFF-LA-10000134</t>
  </si>
  <si>
    <t>Avery 511</t>
  </si>
  <si>
    <t>CA-2015-101707</t>
  </si>
  <si>
    <t>CA-2016-159695</t>
  </si>
  <si>
    <t>GM-14455</t>
  </si>
  <si>
    <t>OFF-ST-10003442</t>
  </si>
  <si>
    <t>Eldon Portable Mobile Manager</t>
  </si>
  <si>
    <t>US-2017-132444</t>
  </si>
  <si>
    <t>CD-12280</t>
  </si>
  <si>
    <t>CA-2015-160472</t>
  </si>
  <si>
    <t>RK-19300</t>
  </si>
  <si>
    <t>OFF-AR-10004930</t>
  </si>
  <si>
    <t>Turquoise Lead Holder with Pocket Clip</t>
  </si>
  <si>
    <t>OFF-PA-10000304</t>
  </si>
  <si>
    <t>Xerox 1995</t>
  </si>
  <si>
    <t>CA-2014-157784</t>
  </si>
  <si>
    <t>MC-17845</t>
  </si>
  <si>
    <t>CA-2014-140858</t>
  </si>
  <si>
    <t>CA-12775</t>
  </si>
  <si>
    <t>CA-2015-149587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</si>
  <si>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</si>
  <si>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</si>
  <si>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</si>
  <si>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</si>
  <si>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</si>
  <si>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</si>
  <si>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</si>
  <si>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CA-2015-169397</t>
  </si>
  <si>
    <t>JB-15925</t>
  </si>
  <si>
    <t>CA-2014-126361</t>
  </si>
  <si>
    <t>VD-21670</t>
  </si>
  <si>
    <t>US-2017-109484</t>
  </si>
  <si>
    <t>RB-19705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</si>
  <si>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</si>
  <si>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</si>
  <si>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</si>
  <si>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</si>
  <si>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</si>
  <si>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</si>
  <si>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CA-2014-163552</t>
  </si>
  <si>
    <t>LA-16780</t>
  </si>
  <si>
    <t>CA-2017-157833</t>
  </si>
  <si>
    <t>KD-16345</t>
  </si>
  <si>
    <t>OFF-BI-10001721</t>
  </si>
  <si>
    <t>Trimflex Flexible Post Binders</t>
  </si>
  <si>
    <t>CA-2016-149223</t>
  </si>
  <si>
    <t>ER-13855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</si>
  <si>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</si>
  <si>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</si>
  <si>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</si>
  <si>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</si>
  <si>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</si>
  <si>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</si>
  <si>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</si>
  <si>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</si>
  <si>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CA-2014-151708</t>
  </si>
  <si>
    <t>MB-17305</t>
  </si>
  <si>
    <t>OFF-BI-10002609</t>
  </si>
  <si>
    <t>Avery Hidden Tab Dividers for Binding Systems</t>
  </si>
  <si>
    <t>US-2016-110156</t>
  </si>
  <si>
    <t>CA-2016-129903</t>
  </si>
  <si>
    <t>GZ-14470</t>
  </si>
  <si>
    <t>OFF-PA-10004040</t>
  </si>
  <si>
    <t>Universal Premium White Copier/Laser Paper (20Lb. and 87 Bright)</t>
  </si>
  <si>
    <t>CA-2016-119186</t>
  </si>
  <si>
    <t>MS-17710</t>
  </si>
  <si>
    <t>US-2015-156867</t>
  </si>
  <si>
    <t>LC-16870</t>
  </si>
  <si>
    <t>TEC-AC-10001552</t>
  </si>
  <si>
    <t>Logitech K350 2.4Ghz Wireless Keyboard</t>
  </si>
  <si>
    <t>CA-2015-125416</t>
  </si>
  <si>
    <t>KC-16540</t>
  </si>
  <si>
    <t>FUR-FU-10004006</t>
  </si>
  <si>
    <t>Deflect-o DuraMat Lighweight, Studded, Beveled Mat for Low Pile Carpeting</t>
  </si>
  <si>
    <t>CA-2016-169103</t>
  </si>
  <si>
    <t>ZC-21910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</si>
  <si>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</si>
  <si>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</si>
  <si>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</si>
  <si>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</si>
  <si>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</si>
  <si>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</si>
  <si>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</si>
  <si>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</si>
  <si>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CA-2015-146262</t>
  </si>
  <si>
    <t>VW-21775</t>
  </si>
  <si>
    <t>OFF-AR-10000390</t>
  </si>
  <si>
    <t>Newell Chalk Holder</t>
  </si>
  <si>
    <t>CA-2015-129476</t>
  </si>
  <si>
    <t>PA-19060</t>
  </si>
  <si>
    <t>TEC-AC-10000844</t>
  </si>
  <si>
    <t>LogitechÂ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</si>
  <si>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</si>
  <si>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</si>
  <si>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</si>
  <si>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</si>
  <si>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</si>
  <si>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</si>
  <si>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</si>
  <si>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</si>
  <si>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</si>
  <si>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</si>
  <si>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CA-2015-146563</t>
  </si>
  <si>
    <t>CB-12025</t>
  </si>
  <si>
    <t>CA-2016-141586</t>
  </si>
  <si>
    <t>NK-18490</t>
  </si>
  <si>
    <t>CA-2014-115259</t>
  </si>
  <si>
    <t>RC-19960</t>
  </si>
  <si>
    <t>OFF-FA-10000621</t>
  </si>
  <si>
    <t>OIC Colored Binder Clips, Assorted Sizes</t>
  </si>
  <si>
    <t>CA-2016-143308</t>
  </si>
  <si>
    <t>RC-19825</t>
  </si>
  <si>
    <t>OFF-EN-10002600</t>
  </si>
  <si>
    <t>Redi-Strip #10 Envelopes, 4 1/8 x 9 1/2</t>
  </si>
  <si>
    <t>CA-2015-105312</t>
  </si>
  <si>
    <t>MT-17815</t>
  </si>
  <si>
    <t>US-2015-164448</t>
  </si>
  <si>
    <t>DK-12835</t>
  </si>
  <si>
    <t>OFF-PA-10004965</t>
  </si>
  <si>
    <t>Xerox 1921</t>
  </si>
  <si>
    <t>OFF-EN-10002504</t>
  </si>
  <si>
    <t>Tyvek  Top-Opening Peel &amp; Seel Envelopes, Plain White</t>
  </si>
  <si>
    <t>CA-2017-138779</t>
  </si>
  <si>
    <t>RB-19570</t>
  </si>
  <si>
    <t>CA-2015-110457</t>
  </si>
  <si>
    <t>DK-13090</t>
  </si>
  <si>
    <t>FUR-TA-10001768</t>
  </si>
  <si>
    <t>Hon Racetrack Conference Tables</t>
  </si>
  <si>
    <t>US-2015-136476</t>
  </si>
  <si>
    <t>GG-14650</t>
  </si>
  <si>
    <t>OFF-BI-10003650</t>
  </si>
  <si>
    <t>GBC DocuBind 300 Electric Binding Machine</t>
  </si>
  <si>
    <t>CA-2016-149797</t>
  </si>
  <si>
    <t>AH-10075</t>
  </si>
  <si>
    <t>FUR-FU-10002157</t>
  </si>
  <si>
    <t>Artistic Insta-Plaque</t>
  </si>
  <si>
    <t>OFF-ST-10000777</t>
  </si>
  <si>
    <t>Companion Letter/Legal File, Black</t>
  </si>
  <si>
    <t>CA-2014-104773</t>
  </si>
  <si>
    <t>TB-21175</t>
  </si>
  <si>
    <t>OFF-EN-10002500</t>
  </si>
  <si>
    <t>Globe Weis Peel &amp; Seel First Class Envelopes</t>
  </si>
  <si>
    <t>CA-2016-112102</t>
  </si>
  <si>
    <t>BD-11605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</si>
  <si>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</si>
  <si>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</si>
  <si>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</si>
  <si>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</si>
  <si>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</si>
  <si>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</si>
  <si>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CA-2014-104269</t>
  </si>
  <si>
    <t>DB-13060</t>
  </si>
  <si>
    <t>CA-2014-131926</t>
  </si>
  <si>
    <t>DW-13480</t>
  </si>
  <si>
    <t>US-2014-134614</t>
  </si>
  <si>
    <t>FUR-TA-10004534</t>
  </si>
  <si>
    <t>Bevis 44 x 96 Conference Tables</t>
  </si>
  <si>
    <t>CA-2014-132612</t>
  </si>
  <si>
    <t>FO-14305</t>
  </si>
  <si>
    <t>US-2017-107272</t>
  </si>
  <si>
    <t>OFF-BI-10003274</t>
  </si>
  <si>
    <t>Avery Durable Slant Ring Binders, No Labels</t>
  </si>
  <si>
    <t>CA-2017-135860</t>
  </si>
  <si>
    <t>JH-15985</t>
  </si>
  <si>
    <t>CA-2017-134978</t>
  </si>
  <si>
    <t>OFF-ST-10002974</t>
  </si>
  <si>
    <t>Trav-L-File Heavy-Duty Shuttle II, Black</t>
  </si>
  <si>
    <t>CA-2017-118640</t>
  </si>
  <si>
    <t>CS-11950</t>
  </si>
  <si>
    <t>CA-2015-166135</t>
  </si>
  <si>
    <t>SC-20440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</si>
  <si>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</si>
  <si>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</si>
  <si>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</si>
  <si>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</si>
  <si>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</si>
  <si>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</si>
  <si>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CA-2017-169901</t>
  </si>
  <si>
    <t>CC-12550</t>
  </si>
  <si>
    <t>OFF-PA-10002377</t>
  </si>
  <si>
    <t>Xerox 1916</t>
  </si>
  <si>
    <t>US-2017-106663</t>
  </si>
  <si>
    <t>MO-17800</t>
  </si>
  <si>
    <t>CA-2017-133333</t>
  </si>
  <si>
    <t>BF-11020</t>
  </si>
  <si>
    <t>US-2016-115819</t>
  </si>
  <si>
    <t>JO-15280</t>
  </si>
  <si>
    <t>OFF-FA-10002780</t>
  </si>
  <si>
    <t>Staples</t>
  </si>
  <si>
    <t>OFF-PA-10001804</t>
  </si>
  <si>
    <t>Xerox 195</t>
  </si>
  <si>
    <t>CA-2014-125136</t>
  </si>
  <si>
    <t>KD-16495</t>
  </si>
  <si>
    <t>US-2017-158512</t>
  </si>
  <si>
    <t>DA-13450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</si>
  <si>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</si>
  <si>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</si>
  <si>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</si>
  <si>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</si>
  <si>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</si>
  <si>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</si>
  <si>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CA-2016-137050</t>
  </si>
  <si>
    <t>SW-20755</t>
  </si>
  <si>
    <t>US-2016-132423</t>
  </si>
  <si>
    <t>MY-18295</t>
  </si>
  <si>
    <t>OFF-BI-10004781</t>
  </si>
  <si>
    <t>GBC Wire Binding Strips</t>
  </si>
  <si>
    <t>OFF-SU-10001218</t>
  </si>
  <si>
    <t>Supplies</t>
  </si>
  <si>
    <t>Fiskars Softgrip Scissors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</si>
  <si>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</si>
  <si>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</si>
  <si>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</si>
  <si>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</si>
  <si>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</si>
  <si>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</si>
  <si>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</si>
  <si>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</si>
  <si>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</si>
  <si>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</si>
  <si>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</si>
  <si>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</si>
  <si>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CA-2016-140081</t>
  </si>
  <si>
    <t>CG-12040</t>
  </si>
  <si>
    <t>CA-2014-110072</t>
  </si>
  <si>
    <t>MG-17680</t>
  </si>
  <si>
    <t>FUR-FU-10000521</t>
  </si>
  <si>
    <t>Seth Thomas 14" Putty-Colored Wall Clock</t>
  </si>
  <si>
    <t>CA-2017-117947</t>
  </si>
  <si>
    <t>NG-18355</t>
  </si>
  <si>
    <t>TEC-PH-10000215</t>
  </si>
  <si>
    <t>Plantronics CordlessÂ Phone HeadsetÂ with In-line Volume - M214C</t>
  </si>
  <si>
    <t>CA-2016-155992</t>
  </si>
  <si>
    <t>CC-12220</t>
  </si>
  <si>
    <t>TEC-PH-10001448</t>
  </si>
  <si>
    <t>Anker Astro 15000mAh USB Portable Charger</t>
  </si>
  <si>
    <t>OFF-BI-10002735</t>
  </si>
  <si>
    <t>GBC Prestige Therm-A-Bind Covers</t>
  </si>
  <si>
    <t>CA-2015-110667</t>
  </si>
  <si>
    <t>NF-18595</t>
  </si>
  <si>
    <t>CA-2016-158834</t>
  </si>
  <si>
    <t>TW-21025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</si>
  <si>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</si>
  <si>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</si>
  <si>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</si>
  <si>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</si>
  <si>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</si>
  <si>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</si>
  <si>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OFF-PA-10001950</t>
  </si>
  <si>
    <t>Southworth 25% Cotton Antique Laid Paper &amp; Envelopes</t>
  </si>
  <si>
    <t>CA-2016-157000</t>
  </si>
  <si>
    <t>AM-10360</t>
  </si>
  <si>
    <t>OFF-PA-10002254</t>
  </si>
  <si>
    <t>Xerox 1883</t>
  </si>
  <si>
    <t>OFF-ST-10001590</t>
  </si>
  <si>
    <t>Tenex Personal Project File with Scoop Front Design, Black</t>
  </si>
  <si>
    <t>US-2015-159982</t>
  </si>
  <si>
    <t>DR-12880</t>
  </si>
  <si>
    <t>CA-2015-121391</t>
  </si>
  <si>
    <t>CA-2015-118948</t>
  </si>
  <si>
    <t>OFF-AR-10001547</t>
  </si>
  <si>
    <t>Newell 311</t>
  </si>
  <si>
    <t>CA-2016-114104</t>
  </si>
  <si>
    <t>NP-18670</t>
  </si>
  <si>
    <t>OFF-LA-10002475</t>
  </si>
  <si>
    <t>Avery 519</t>
  </si>
  <si>
    <t>TEC-PH-10004536</t>
  </si>
  <si>
    <t>Avaya 5420 Digital phone</t>
  </si>
  <si>
    <t>CA-2017-132353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</si>
  <si>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</si>
  <si>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</si>
  <si>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</si>
  <si>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</si>
  <si>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</si>
  <si>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</si>
  <si>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</si>
  <si>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</si>
  <si>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</si>
  <si>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</si>
  <si>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OFF-EN-10001990</t>
  </si>
  <si>
    <t>Staple envelope</t>
  </si>
  <si>
    <t>CA-2014-162775</t>
  </si>
  <si>
    <t>CS-12250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</si>
  <si>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</si>
  <si>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</si>
  <si>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</si>
  <si>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</si>
  <si>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</si>
  <si>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</si>
  <si>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</si>
  <si>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</si>
  <si>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</si>
  <si>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</si>
  <si>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</si>
  <si>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US-2014-106992</t>
  </si>
  <si>
    <t>SB-20290</t>
  </si>
  <si>
    <t>CA-2017-159366</t>
  </si>
  <si>
    <t>BW-11110</t>
  </si>
  <si>
    <t>OFF-ST-10000991</t>
  </si>
  <si>
    <t>Space Solutions HD Industrial Steel Shelving.</t>
  </si>
  <si>
    <t>FUR-CH-10004287</t>
  </si>
  <si>
    <t>SAFCO Arco Folding Chair</t>
  </si>
  <si>
    <t>CA-2017-111689</t>
  </si>
  <si>
    <t>OFF-AR-10002656</t>
  </si>
  <si>
    <t>Sanford Liquid Accent Highlighters</t>
  </si>
  <si>
    <t>CA-2014-133270</t>
  </si>
  <si>
    <t>OFF-AP-10002518</t>
  </si>
  <si>
    <t>Kensington 7 Outlet MasterPiece Power Center</t>
  </si>
  <si>
    <t>CA-2015-165085</t>
  </si>
  <si>
    <t>BT-11485</t>
  </si>
  <si>
    <t>CA-2017-122693</t>
  </si>
  <si>
    <t>NH-18610</t>
  </si>
  <si>
    <t>TEC-PH-10003931</t>
  </si>
  <si>
    <t>JBL Micro Wireless Portable Bluetooth Speaker</t>
  </si>
  <si>
    <t>CA-2015-114923</t>
  </si>
  <si>
    <t>LH-17020</t>
  </si>
  <si>
    <t>CA-2017-135034</t>
  </si>
  <si>
    <t>AT-10735</t>
  </si>
  <si>
    <t>CA-2016-113621</t>
  </si>
  <si>
    <t>CA-2014-118962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</si>
  <si>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</si>
  <si>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</si>
  <si>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</si>
  <si>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</si>
  <si>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</si>
  <si>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</si>
  <si>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</si>
  <si>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OFF-AP-10000891</t>
  </si>
  <si>
    <t>Kensington 7 Outlet MasterPiece HOMEOFFICE Power Control Center</t>
  </si>
  <si>
    <t>CA-2017-115602</t>
  </si>
  <si>
    <t>DJ-13630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</si>
  <si>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</si>
  <si>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</si>
  <si>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</si>
  <si>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</si>
  <si>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</si>
  <si>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</si>
  <si>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CA-2016-112697</t>
  </si>
  <si>
    <t>AH-10195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</si>
  <si>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</si>
  <si>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</si>
  <si>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</si>
  <si>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</si>
  <si>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</si>
  <si>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</si>
  <si>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</si>
  <si>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</si>
  <si>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</si>
  <si>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CA-2017-152485</t>
  </si>
  <si>
    <t>JD-15790</t>
  </si>
  <si>
    <t>CA-2014-166191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</si>
  <si>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</si>
  <si>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</si>
  <si>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</si>
  <si>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</si>
  <si>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</si>
  <si>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US-2016-123750</t>
  </si>
  <si>
    <t>RB-19795</t>
  </si>
  <si>
    <t>US-2014-118486</t>
  </si>
  <si>
    <t>SD-20485</t>
  </si>
  <si>
    <t>CA-2014-158274</t>
  </si>
  <si>
    <t>RM-19675</t>
  </si>
  <si>
    <t>TEC-PH-10003273</t>
  </si>
  <si>
    <t>AT&amp;T TR1909W</t>
  </si>
  <si>
    <t>CA-2016-160745</t>
  </si>
  <si>
    <t>AR-10825</t>
  </si>
  <si>
    <t>TEC-PH-10004896</t>
  </si>
  <si>
    <t>Nokia Lumia 521 (T-Mobile)</t>
  </si>
  <si>
    <t>CA-2016-166163</t>
  </si>
  <si>
    <t>CY-12745</t>
  </si>
  <si>
    <t>US-2017-121251</t>
  </si>
  <si>
    <t>GM-14440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</si>
  <si>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</si>
  <si>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</si>
  <si>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</si>
  <si>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</si>
  <si>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</si>
  <si>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</si>
  <si>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</si>
  <si>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</si>
  <si>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</si>
  <si>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</si>
  <si>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CA-2016-124485</t>
  </si>
  <si>
    <t>NC-18340</t>
  </si>
  <si>
    <t>CA-2015-105221</t>
  </si>
  <si>
    <t>VM-21685</t>
  </si>
  <si>
    <t>OFF-ST-10001328</t>
  </si>
  <si>
    <t>Personal Filing Tote with Lid, Black/Gray</t>
  </si>
  <si>
    <t>CA-2016-130162</t>
  </si>
  <si>
    <t>JH-15910</t>
  </si>
  <si>
    <t>CA-2014-151078</t>
  </si>
  <si>
    <t>RF-19840</t>
  </si>
  <si>
    <t>FUR-BO-10002613</t>
  </si>
  <si>
    <t>Atlantic Metals Mobile 4-Shelf Bookcases, Custom Colors</t>
  </si>
  <si>
    <t>US-2015-103471</t>
  </si>
  <si>
    <t>JR-15670</t>
  </si>
  <si>
    <t>CA-2014-150245</t>
  </si>
  <si>
    <t>PC-18745</t>
  </si>
  <si>
    <t>TEC-PH-10001552</t>
  </si>
  <si>
    <t>I Need's 3d Hello Kitty Hybrid Silicone Case Cover for HTC One X 4g with 3d Hello Kitty Stylus Pen Green/pink</t>
  </si>
  <si>
    <t>CA-2015-114300</t>
  </si>
  <si>
    <t>AF-10885</t>
  </si>
  <si>
    <t>OFF-PA-10000061</t>
  </si>
  <si>
    <t>Xerox 205</t>
  </si>
  <si>
    <t>CA-2015-106565</t>
  </si>
  <si>
    <t>OFF-AR-10003514</t>
  </si>
  <si>
    <t>4009 Highlighters by Sanford</t>
  </si>
  <si>
    <t>CA-2017-124828</t>
  </si>
  <si>
    <t>YS-21880</t>
  </si>
  <si>
    <t>CA-2017-100384</t>
  </si>
  <si>
    <t>CA-2014-140004</t>
  </si>
  <si>
    <t>OFF-AR-10004685</t>
  </si>
  <si>
    <t>Binney &amp; Smith Crayola Metallic Colored Pencils, 8-Color Set</t>
  </si>
  <si>
    <t>CA-2016-157749</t>
  </si>
  <si>
    <t>KL-16645</t>
  </si>
  <si>
    <t>CA-2015-164833</t>
  </si>
  <si>
    <t>LL-16840</t>
  </si>
  <si>
    <t>OFF-AR-10004027</t>
  </si>
  <si>
    <t>Binney &amp; Smith inkTank Erasable Desk Highlighter, Chisel Tip, Yellow, 12/Box</t>
  </si>
  <si>
    <t>CA-2017-107720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</si>
  <si>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</si>
  <si>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</si>
  <si>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</si>
  <si>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</si>
  <si>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</si>
  <si>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</si>
  <si>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</si>
  <si>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</si>
  <si>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CA-2017-130386</t>
  </si>
  <si>
    <t>NG-18430</t>
  </si>
  <si>
    <t>CA-2017-105074</t>
  </si>
  <si>
    <t>OFF-PA-10002666</t>
  </si>
  <si>
    <t>Southworth 25% Cotton Linen-Finish Paper &amp; Envelopes</t>
  </si>
  <si>
    <t>CA-2016-130001</t>
  </si>
  <si>
    <t>HK-14890</t>
  </si>
  <si>
    <t>CA-2014-133690</t>
  </si>
  <si>
    <t>BS-11755</t>
  </si>
  <si>
    <t>FUR-TA-10004289</t>
  </si>
  <si>
    <t>BoxOffice By Design Rectangular and Half-Moon Meeting Room Tables</t>
  </si>
  <si>
    <t>US-2017-124968</t>
  </si>
  <si>
    <t>MM-18055</t>
  </si>
  <si>
    <t>OFF-AP-10003622</t>
  </si>
  <si>
    <t>Bravo II Megaboss 12-Amp Hard Body Upright, Replacement Belts, 2 Belts per Pack</t>
  </si>
  <si>
    <t>US-2017-116701</t>
  </si>
  <si>
    <t>OFF-AP-10003217</t>
  </si>
  <si>
    <t>Eureka Sanitaire  Commercial Upright</t>
  </si>
  <si>
    <t>CA-2017-126382</t>
  </si>
  <si>
    <t>FUR-FU-10002960</t>
  </si>
  <si>
    <t>Eldon 200 Class Desk Accessories, Burgundy</t>
  </si>
  <si>
    <t>CA-2017-114552</t>
  </si>
  <si>
    <t>Dl-13600</t>
  </si>
  <si>
    <t>CA-2017-108329</t>
  </si>
  <si>
    <t>LE-16810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</si>
  <si>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</si>
  <si>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</si>
  <si>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</si>
  <si>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</si>
  <si>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</si>
  <si>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</si>
  <si>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</si>
  <si>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</si>
  <si>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</si>
  <si>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</si>
  <si>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CA-2016-123666</t>
  </si>
  <si>
    <t>SP-20545</t>
  </si>
  <si>
    <t>US-2014-160444</t>
  </si>
  <si>
    <t>DC-12850</t>
  </si>
  <si>
    <t>CA-2015-101007</t>
  </si>
  <si>
    <t>MS-17980</t>
  </si>
  <si>
    <t>TEC-AC-10001266</t>
  </si>
  <si>
    <t>Memorex Micro Travel Drive 8 GB</t>
  </si>
  <si>
    <t>CA-2014-135405</t>
  </si>
  <si>
    <t>MS-17830</t>
  </si>
  <si>
    <t>CA-2016-129686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</si>
  <si>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</si>
  <si>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</si>
  <si>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</si>
  <si>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</si>
  <si>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</si>
  <si>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</si>
  <si>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</si>
  <si>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</si>
  <si>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US-2014-102071</t>
  </si>
  <si>
    <t>TEC-PH-10002563</t>
  </si>
  <si>
    <t>Adtran 1202752G1</t>
  </si>
  <si>
    <t>US-2017-155425</t>
  </si>
  <si>
    <t>AB-10600</t>
  </si>
  <si>
    <t>OFF-FA-10000585</t>
  </si>
  <si>
    <t>OIC Bulk Pack Metal Binder Clips</t>
  </si>
  <si>
    <t>CA-2017-164826</t>
  </si>
  <si>
    <t>JF-15415</t>
  </si>
  <si>
    <t>CA-2017-159884</t>
  </si>
  <si>
    <t>JF-15490</t>
  </si>
  <si>
    <t>CA-2016-121034</t>
  </si>
  <si>
    <t>JF-15565</t>
  </si>
  <si>
    <t>OFF-PA-10004000</t>
  </si>
  <si>
    <t>While You Were Out Pads, 50 per Pad, 4 x 5 1/4, Green Cycle</t>
  </si>
  <si>
    <t>CA-2015-158554</t>
  </si>
  <si>
    <t>CM-12190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</si>
  <si>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</si>
  <si>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</si>
  <si>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</si>
  <si>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</si>
  <si>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</si>
  <si>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</si>
  <si>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CA-2017-136539</t>
  </si>
  <si>
    <t>GH-14665</t>
  </si>
  <si>
    <t>CA-2015-163055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</si>
  <si>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</si>
  <si>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</si>
  <si>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</si>
  <si>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</si>
  <si>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</si>
  <si>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US-2015-126214</t>
  </si>
  <si>
    <t>JS-15880</t>
  </si>
  <si>
    <t>OFF-ST-10002485</t>
  </si>
  <si>
    <t>Rogers Deluxe File Chest</t>
  </si>
  <si>
    <t>US-2015-145436</t>
  </si>
  <si>
    <t>FUR-CH-10004860</t>
  </si>
  <si>
    <t>Global Low Back Tilter Chair</t>
  </si>
  <si>
    <t>US-2017-118087</t>
  </si>
  <si>
    <t>SP-20620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</si>
  <si>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</si>
  <si>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</si>
  <si>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</si>
  <si>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</si>
  <si>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</si>
  <si>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</si>
  <si>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</si>
  <si>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</si>
  <si>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</si>
  <si>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</si>
  <si>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CA-2014-168494</t>
  </si>
  <si>
    <t>NP-18700</t>
  </si>
  <si>
    <t>CA-2017-162978</t>
  </si>
  <si>
    <t>LW-16990</t>
  </si>
  <si>
    <t>FUR-FU-10004017</t>
  </si>
  <si>
    <t>Tenex Contemporary Contur Chairmats for Low and Medium Pile Carpet, Computer, 39" x 49"</t>
  </si>
  <si>
    <t>CA-2016-116736</t>
  </si>
  <si>
    <t>CC-12430</t>
  </si>
  <si>
    <t>TEC-AC-10003832</t>
  </si>
  <si>
    <t>LogitechÂ P710e Mobile Speakerphone</t>
  </si>
  <si>
    <t>CA-2016-145625</t>
  </si>
  <si>
    <t>US-2016-139486</t>
  </si>
  <si>
    <t>LH-17155</t>
  </si>
  <si>
    <t>CA-2017-106103</t>
  </si>
  <si>
    <t>SC-20305</t>
  </si>
  <si>
    <t>CA-2017-130351</t>
  </si>
  <si>
    <t>CA-2017-160514</t>
  </si>
  <si>
    <t>OFF-PA-10002479</t>
  </si>
  <si>
    <t>Xerox 4200 Series MultiUse Premium Copy Paper (20Lb. and 84 Bright)</t>
  </si>
  <si>
    <t>US-2017-110576</t>
  </si>
  <si>
    <t>OFF-PA-10003349</t>
  </si>
  <si>
    <t>Xerox 1957</t>
  </si>
  <si>
    <t>FUR-FU-10000576</t>
  </si>
  <si>
    <t>Luxo Professional Fluorescent Magnifier Lamp with Clamp-Mount Base</t>
  </si>
  <si>
    <t>CA-2016-115917</t>
  </si>
  <si>
    <t>FUR-FU-10004351</t>
  </si>
  <si>
    <t>Staple-based wall hangings</t>
  </si>
  <si>
    <t>TEC-PH-10000011</t>
  </si>
  <si>
    <t>PureGear Roll-On Screen Protector</t>
  </si>
  <si>
    <t>CA-2017-138611</t>
  </si>
  <si>
    <t>CK-12595</t>
  </si>
  <si>
    <t>FUR-TA-10002607</t>
  </si>
  <si>
    <t>KI Conference Tables</t>
  </si>
  <si>
    <t>CA-2014-124429</t>
  </si>
  <si>
    <t>MH-17785</t>
  </si>
  <si>
    <t>CA-2015-131597</t>
  </si>
  <si>
    <t>FUR-FU-10002505</t>
  </si>
  <si>
    <t>Eldon 100 Class Desk Accessories</t>
  </si>
  <si>
    <t>OFF-ST-10002276</t>
  </si>
  <si>
    <t>Safco Steel Mobile File Cart</t>
  </si>
  <si>
    <t>CA-2017-112809</t>
  </si>
  <si>
    <t>RA-19915</t>
  </si>
  <si>
    <t>CA-2016-124667</t>
  </si>
  <si>
    <t>BD-11770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</si>
  <si>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</si>
  <si>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</si>
  <si>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</si>
  <si>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</si>
  <si>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</si>
  <si>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FUR-CH-10002965</t>
  </si>
  <si>
    <t>Global Leather Highback Executive Chair with Pneumatic Height Adjustment, Black</t>
  </si>
  <si>
    <t>US-2016-150861</t>
  </si>
  <si>
    <t>EG-13900</t>
  </si>
  <si>
    <t>CA-2017-152142</t>
  </si>
  <si>
    <t>OFF-PA-10004569</t>
  </si>
  <si>
    <t>Wirebound Message Books, Two 4 1/4" x 5" Forms per Page</t>
  </si>
  <si>
    <t>CA-2017-161984</t>
  </si>
  <si>
    <t>SJ-20125</t>
  </si>
  <si>
    <t>CA-2016-146941</t>
  </si>
  <si>
    <t>OFF-ST-10001228</t>
  </si>
  <si>
    <t>Fellowes Personal Hanging Folder Files, Navy</t>
  </si>
  <si>
    <t>CA-2015-145352</t>
  </si>
  <si>
    <t>CM-12385</t>
  </si>
  <si>
    <t>OFF-EN-10003296</t>
  </si>
  <si>
    <t>Tyvek Side-Opening Peel &amp; Seel Expanding Envelopes</t>
  </si>
  <si>
    <t>OFF-ST-10004804</t>
  </si>
  <si>
    <t>Belkin 19" Vented Equipment Shelf, Black</t>
  </si>
  <si>
    <t>CA-2017-102337</t>
  </si>
  <si>
    <t>TEC-PH-10001580</t>
  </si>
  <si>
    <t>Logitech Mobile Speakerphone P710e -Â speaker phone</t>
  </si>
  <si>
    <t>CA-2017-105809</t>
  </si>
  <si>
    <t>HW-14935</t>
  </si>
  <si>
    <t>CA-2017-163139</t>
  </si>
  <si>
    <t>CC-12670</t>
  </si>
  <si>
    <t>TEC-AC-10000290</t>
  </si>
  <si>
    <t>Sabrent 4-Port USB 2.0 Hub</t>
  </si>
  <si>
    <t>CA-2016-129714</t>
  </si>
  <si>
    <t>AB-10060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</si>
  <si>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</si>
  <si>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</si>
  <si>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</si>
  <si>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</si>
  <si>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</si>
  <si>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</si>
  <si>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</si>
  <si>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</si>
  <si>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</si>
  <si>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CA-2016-125318</t>
  </si>
  <si>
    <t>TEC-PH-10001433</t>
  </si>
  <si>
    <t>Cisco Small Business SPA 502G VoIP phone</t>
  </si>
  <si>
    <t>CA-2015-155040</t>
  </si>
  <si>
    <t>AH-10210</t>
  </si>
  <si>
    <t>TEC-AC-10004469</t>
  </si>
  <si>
    <t>Microsoft Sculpt Comfort Mouse</t>
  </si>
  <si>
    <t>US-2016-168620</t>
  </si>
  <si>
    <t>CA-2017-136826</t>
  </si>
  <si>
    <t>CB-12535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</si>
  <si>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</si>
  <si>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</si>
  <si>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</si>
  <si>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</si>
  <si>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</si>
  <si>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</si>
  <si>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</si>
  <si>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</si>
  <si>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</si>
  <si>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</si>
  <si>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</si>
  <si>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</si>
  <si>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</si>
  <si>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</si>
  <si>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</si>
  <si>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US-2016-143819</t>
  </si>
  <si>
    <t>CA-2015-155334</t>
  </si>
  <si>
    <t>TEC-AC-10003628</t>
  </si>
  <si>
    <t>Logitech 910-002974 M325 Wireless Mouse for Web Scrolling</t>
  </si>
  <si>
    <t>CA-2014-112158</t>
  </si>
  <si>
    <t>DP-13165</t>
  </si>
  <si>
    <t>FUR-FU-10003274</t>
  </si>
  <si>
    <t>Regeneration Desk Collection</t>
  </si>
  <si>
    <t>OFF-BI-10002557</t>
  </si>
  <si>
    <t>Presstex Flexible Ring Binders</t>
  </si>
  <si>
    <t>CA-2016-168753</t>
  </si>
  <si>
    <t>RL-19615</t>
  </si>
  <si>
    <t>CA-2017-118136</t>
  </si>
  <si>
    <t>BB-10990</t>
  </si>
  <si>
    <t>OFF-PA-10002615</t>
  </si>
  <si>
    <t>Ampad Gold Fibre Wirebound Steno Books, 6" x 9", Gregg Ruled</t>
  </si>
  <si>
    <t>CA-2017-133431</t>
  </si>
  <si>
    <t>US-2016-146710</t>
  </si>
  <si>
    <t>SS-20875</t>
  </si>
  <si>
    <t>OFF-AR-10001427</t>
  </si>
  <si>
    <t>Newell 330</t>
  </si>
  <si>
    <t>CA-2017-132976</t>
  </si>
  <si>
    <t>AG-10495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</si>
  <si>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</si>
  <si>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</si>
  <si>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</si>
  <si>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</si>
  <si>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CA-2014-148488</t>
  </si>
  <si>
    <t>SM-20005</t>
  </si>
  <si>
    <t>OFF-ST-10000876</t>
  </si>
  <si>
    <t>Eldon Simplefile Box Office</t>
  </si>
  <si>
    <t>OFF-LA-10002043</t>
  </si>
  <si>
    <t>Avery 489</t>
  </si>
  <si>
    <t>CA-2015-130022</t>
  </si>
  <si>
    <t>JK-16120</t>
  </si>
  <si>
    <t>US-2015-161991</t>
  </si>
  <si>
    <t>OFF-BI-10004967</t>
  </si>
  <si>
    <t>Round Ring Binders</t>
  </si>
  <si>
    <t>CA-2016-134348</t>
  </si>
  <si>
    <t>CA-2016-114727</t>
  </si>
  <si>
    <t>LS-16945</t>
  </si>
  <si>
    <t>TEC-PH-10001760</t>
  </si>
  <si>
    <t>Bose SoundLink Bluetooth Speaker</t>
  </si>
  <si>
    <t>CA-2015-130890</t>
  </si>
  <si>
    <t>FUR-TA-10002903</t>
  </si>
  <si>
    <t>Bevis Round Bullnose 29" High Table Top</t>
  </si>
  <si>
    <t>CA-2014-151995</t>
  </si>
  <si>
    <t>CA-2015-124891</t>
  </si>
  <si>
    <t>RH-19495</t>
  </si>
  <si>
    <t>CA-2015-130883</t>
  </si>
  <si>
    <t>OFF-PA-10000474</t>
  </si>
  <si>
    <t>CA-2017-132682</t>
  </si>
  <si>
    <t>TH-21235</t>
  </si>
  <si>
    <t>TEC-AC-10001956</t>
  </si>
  <si>
    <t>Microsoft Arc Touch Mouse</t>
  </si>
  <si>
    <t>OFF-PA-10004100</t>
  </si>
  <si>
    <t>Xerox 216</t>
  </si>
  <si>
    <t>CA-2015-133025</t>
  </si>
  <si>
    <t>US-2016-114776</t>
  </si>
  <si>
    <t>OFF-BI-10000778</t>
  </si>
  <si>
    <t>GBC VeloBinder Electric Binding Machine</t>
  </si>
  <si>
    <t>CA-2015-124800</t>
  </si>
  <si>
    <t>RW-19540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</si>
  <si>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</si>
  <si>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</si>
  <si>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</si>
  <si>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</si>
  <si>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</si>
  <si>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</si>
  <si>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CA-2016-105585</t>
  </si>
  <si>
    <t>RF-19735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</si>
  <si>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</si>
  <si>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</si>
  <si>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</si>
  <si>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</si>
  <si>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</si>
  <si>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</si>
  <si>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</si>
  <si>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</si>
  <si>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</si>
  <si>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</si>
  <si>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CA-2017-102519</t>
  </si>
  <si>
    <t>BM-11650</t>
  </si>
  <si>
    <t>FUR-CH-10001891</t>
  </si>
  <si>
    <t>Global Deluxe Office Fabric Chairs</t>
  </si>
  <si>
    <t>CA-2017-142636</t>
  </si>
  <si>
    <t>KC-16675</t>
  </si>
  <si>
    <t>FUR-FU-10002918</t>
  </si>
  <si>
    <t>Eldon ClusterMat Chair Mat with Cordless Antistatic Protection</t>
  </si>
  <si>
    <t>US-2015-101399</t>
  </si>
  <si>
    <t>OFF-BI-10004593</t>
  </si>
  <si>
    <t>Ibico Laser Imprintable Binding System Covers</t>
  </si>
  <si>
    <t>CA-2016-162138</t>
  </si>
  <si>
    <t>GK-14620</t>
  </si>
  <si>
    <t>CA-2014-127964</t>
  </si>
  <si>
    <t>AP-10720</t>
  </si>
  <si>
    <t>CA-2014-111059</t>
  </si>
  <si>
    <t>TB-21400</t>
  </si>
  <si>
    <t>OFF-FA-10004854</t>
  </si>
  <si>
    <t>Vinyl Coated Wire Paper Clips in Organizer Box, 800/Box</t>
  </si>
  <si>
    <t>CA-2014-127012</t>
  </si>
  <si>
    <t>GM-14680</t>
  </si>
  <si>
    <t>CA-2016-142545</t>
  </si>
  <si>
    <t>OFF-PA-10002105</t>
  </si>
  <si>
    <t>Xerox 223</t>
  </si>
  <si>
    <t>CA-2014-146969</t>
  </si>
  <si>
    <t>AP-10915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</si>
  <si>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</si>
  <si>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</si>
  <si>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</si>
  <si>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</si>
  <si>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</si>
  <si>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</si>
  <si>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US-2017-161193</t>
  </si>
  <si>
    <t>BT-11680</t>
  </si>
  <si>
    <t>OFF-BI-10002706</t>
  </si>
  <si>
    <t>Avery Premier Heavy-Duty Binder with Round Locking Rings</t>
  </si>
  <si>
    <t>US-2014-141215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</si>
  <si>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</si>
  <si>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</si>
  <si>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</si>
  <si>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</si>
  <si>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</si>
  <si>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</si>
  <si>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</si>
  <si>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CA-2016-152632</t>
  </si>
  <si>
    <t>JE-15475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</si>
  <si>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</si>
  <si>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</si>
  <si>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</si>
  <si>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</si>
  <si>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</si>
  <si>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</si>
  <si>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</si>
  <si>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</si>
  <si>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</si>
  <si>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US-2016-131149</t>
  </si>
  <si>
    <t>CA-2017-126774</t>
  </si>
  <si>
    <t>SH-20395</t>
  </si>
  <si>
    <t>OFF-AR-10002804</t>
  </si>
  <si>
    <t>Faber Castell Col-Erase Pencils</t>
  </si>
  <si>
    <t>CA-2016-142902</t>
  </si>
  <si>
    <t>BP-11185</t>
  </si>
  <si>
    <t>FUR-FU-10001918</t>
  </si>
  <si>
    <t>C-Line Cubicle Keepers Polyproplyene Holder With Velcro Backings</t>
  </si>
  <si>
    <t>CA-2015-162537</t>
  </si>
  <si>
    <t>CA-2017-168837</t>
  </si>
  <si>
    <t>JW-15955</t>
  </si>
  <si>
    <t>FUR-CH-10004086</t>
  </si>
  <si>
    <t>Hon 4070 Series Pagoda Armless Upholstered Stacking Chairs</t>
  </si>
  <si>
    <t>CA-2015-153549</t>
  </si>
  <si>
    <t>SL-20155</t>
  </si>
  <si>
    <t>FUR-FU-10001756</t>
  </si>
  <si>
    <t>Eldon Expressions Desk Accessory, Wood Photo Frame, Mahogany</t>
  </si>
  <si>
    <t>CA-2017-113558</t>
  </si>
  <si>
    <t>PH-18790</t>
  </si>
  <si>
    <t>CA-2014-149958</t>
  </si>
  <si>
    <t>AS-10240</t>
  </si>
  <si>
    <t>OFF-LA-10000634</t>
  </si>
  <si>
    <t>Avery 509</t>
  </si>
  <si>
    <t>CA-2015-130736</t>
  </si>
  <si>
    <t>CA-2014-120887</t>
  </si>
  <si>
    <t>TS-21205</t>
  </si>
  <si>
    <t>FUR-FU-10001588</t>
  </si>
  <si>
    <t>Deflect-o SuperTray Unbreakable Stackable Tray, Letter, Black</t>
  </si>
  <si>
    <t>CA-2017-133249</t>
  </si>
  <si>
    <t>SZ-20035</t>
  </si>
  <si>
    <t>CA-2014-167850</t>
  </si>
  <si>
    <t>AG-10525</t>
  </si>
  <si>
    <t>TEC-PH-10002398</t>
  </si>
  <si>
    <t>AT&amp;T 1070 Corded Phone</t>
  </si>
  <si>
    <t>CA-2014-131450</t>
  </si>
  <si>
    <t>LR-16915</t>
  </si>
  <si>
    <t>OFF-PA-10001937</t>
  </si>
  <si>
    <t>Xerox 21</t>
  </si>
  <si>
    <t>US-2015-130519</t>
  </si>
  <si>
    <t>CA-2014-164259</t>
  </si>
  <si>
    <t>SP-20860</t>
  </si>
  <si>
    <t>OFF-AR-10003373</t>
  </si>
  <si>
    <t>Boston School Pro Electric Pencil Sharpener, 1670</t>
  </si>
  <si>
    <t>CA-2016-113747</t>
  </si>
  <si>
    <t>CA-2017-158876</t>
  </si>
  <si>
    <t>FUR-CH-10002602</t>
  </si>
  <si>
    <t>DMI Arturo Collection Mission-style Design Wood Chair</t>
  </si>
  <si>
    <t>CA-2016-126158</t>
  </si>
  <si>
    <t>CA-2017-128370</t>
  </si>
  <si>
    <t>FH-14275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</si>
  <si>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</si>
  <si>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</si>
  <si>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</si>
  <si>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</si>
  <si>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</si>
  <si>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</si>
  <si>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</si>
  <si>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</si>
  <si>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TEC-AC-10001908</t>
  </si>
  <si>
    <t>Logitech Wireless Headset h800</t>
  </si>
  <si>
    <t>CA-2017-153339</t>
  </si>
  <si>
    <t>DJ-13510</t>
  </si>
  <si>
    <t>FUR-FU-10001967</t>
  </si>
  <si>
    <t>Telescoping Adjustable Floor Lamp</t>
  </si>
  <si>
    <t>CA-2017-158407</t>
  </si>
  <si>
    <t>CA-2016-130407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</si>
  <si>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</si>
  <si>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</si>
  <si>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</si>
  <si>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</si>
  <si>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</si>
  <si>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</si>
  <si>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</si>
  <si>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</si>
  <si>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</si>
  <si>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</si>
  <si>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CA-2014-115791</t>
  </si>
  <si>
    <t>CA-2015-135391</t>
  </si>
  <si>
    <t>OFF-BI-10001524</t>
  </si>
  <si>
    <t>GBC Premium Transparent Covers with Diagonal Lined Pattern</t>
  </si>
  <si>
    <t>US-2015-150161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</si>
  <si>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</si>
  <si>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</si>
  <si>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</si>
  <si>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</si>
  <si>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</si>
  <si>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</si>
  <si>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</si>
  <si>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</si>
  <si>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US-2014-119137</t>
  </si>
  <si>
    <t>AG-10900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</si>
  <si>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</si>
  <si>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</si>
  <si>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</si>
  <si>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</si>
  <si>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</si>
  <si>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</si>
  <si>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</si>
  <si>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</si>
  <si>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</si>
  <si>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US-2017-145863</t>
  </si>
  <si>
    <t>RP-19390</t>
  </si>
  <si>
    <t>CA-2014-129924</t>
  </si>
  <si>
    <t>AC-10420</t>
  </si>
  <si>
    <t>OFF-BI-10003314</t>
  </si>
  <si>
    <t>Tuff Stuff Recycled Round Ring Binders</t>
  </si>
  <si>
    <t>CA-2016-154788</t>
  </si>
  <si>
    <t>JL-15835</t>
  </si>
  <si>
    <t>FUR-TA-10004575</t>
  </si>
  <si>
    <t>Hon 5100 Series Wood Tables</t>
  </si>
  <si>
    <t>CA-2015-128167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</si>
  <si>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</si>
  <si>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</si>
  <si>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</si>
  <si>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</si>
  <si>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</si>
  <si>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</si>
  <si>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</si>
  <si>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</si>
  <si>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</si>
  <si>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</si>
  <si>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CA-2017-117457</t>
  </si>
  <si>
    <t>KH-16510</t>
  </si>
  <si>
    <t>CA-2016-147375</t>
  </si>
  <si>
    <t>PO-19180</t>
  </si>
  <si>
    <t>CA-2016-152814</t>
  </si>
  <si>
    <t>EH-14005</t>
  </si>
  <si>
    <t>CA-2015-142755</t>
  </si>
  <si>
    <t>CA-2017-117212</t>
  </si>
  <si>
    <t>BT-11530</t>
  </si>
  <si>
    <t>OFF-BI-10002160</t>
  </si>
  <si>
    <t>Acco Hanging Data Binders</t>
  </si>
  <si>
    <t>OFF-BI-10004995</t>
  </si>
  <si>
    <t>GBC DocuBind P400 Electric Binding System</t>
  </si>
  <si>
    <t>CA-2016-130946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</si>
  <si>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</si>
  <si>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</si>
  <si>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</si>
  <si>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</si>
  <si>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</si>
  <si>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</si>
  <si>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</si>
  <si>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</si>
  <si>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</si>
  <si>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</si>
  <si>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CA-2017-117695</t>
  </si>
  <si>
    <t>PW-19030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</si>
  <si>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</si>
  <si>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</si>
  <si>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</si>
  <si>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</si>
  <si>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</si>
  <si>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</si>
  <si>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</si>
  <si>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</si>
  <si>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</si>
  <si>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</si>
  <si>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CA-2017-166436</t>
  </si>
  <si>
    <t>TS-21370</t>
  </si>
  <si>
    <t>OFF-AR-10003732</t>
  </si>
  <si>
    <t>Newell 333</t>
  </si>
  <si>
    <t>CA-2015-144652</t>
  </si>
  <si>
    <t>SN-20560</t>
  </si>
  <si>
    <t>CA-2017-107293</t>
  </si>
  <si>
    <t>FUR-FU-10000023</t>
  </si>
  <si>
    <t>Eldon Wave Desk Accessories</t>
  </si>
  <si>
    <t>CA-2016-109869</t>
  </si>
  <si>
    <t>TN-21040</t>
  </si>
  <si>
    <t>OFF-BI-10002412</t>
  </si>
  <si>
    <t>Wilson Jones Â“SnapÂ” Scratch Pad Binder Tool for Ring Binders</t>
  </si>
  <si>
    <t>CA-2015-111297</t>
  </si>
  <si>
    <t>OFF-SU-10001225</t>
  </si>
  <si>
    <t>Staple remover</t>
  </si>
  <si>
    <t>CA-2014-133851</t>
  </si>
  <si>
    <t>CM-12445</t>
  </si>
  <si>
    <t>OFF-ST-10002406</t>
  </si>
  <si>
    <t>Pizazz Global Quick File</t>
  </si>
  <si>
    <t>CA-2016-109057</t>
  </si>
  <si>
    <t>TT-21460</t>
  </si>
  <si>
    <t>CA-2017-104745</t>
  </si>
  <si>
    <t>GT-14755</t>
  </si>
  <si>
    <t>OFF-PA-10002036</t>
  </si>
  <si>
    <t>Xerox 1930</t>
  </si>
  <si>
    <t>OFF-ST-10002205</t>
  </si>
  <si>
    <t>File Shuttle I and Handi-File</t>
  </si>
  <si>
    <t>CA-2016-105494</t>
  </si>
  <si>
    <t>TEC-AC-10003911</t>
  </si>
  <si>
    <t>NETGEAR AC1750 Dual Band GigabitÂ Smart WiFi Router</t>
  </si>
  <si>
    <t>US-2017-111745</t>
  </si>
  <si>
    <t>OFF-AR-10000658</t>
  </si>
  <si>
    <t>Newell 324</t>
  </si>
  <si>
    <t>CA-2015-115091</t>
  </si>
  <si>
    <t>JJ-15760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</si>
  <si>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</si>
  <si>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</si>
  <si>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</si>
  <si>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</si>
  <si>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</si>
  <si>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</si>
  <si>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US-2017-134481</t>
  </si>
  <si>
    <t>FUR-TA-10004915</t>
  </si>
  <si>
    <t>Office Impressions End Table, 20-1/2"H x 24"W x 20"D</t>
  </si>
  <si>
    <t>CA-2015-130792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</si>
  <si>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</si>
  <si>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</si>
  <si>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</si>
  <si>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</si>
  <si>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</si>
  <si>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</si>
  <si>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</si>
  <si>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</si>
  <si>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</si>
  <si>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</si>
  <si>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</si>
  <si>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</si>
  <si>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</si>
  <si>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TEC-AC-10004708</t>
  </si>
  <si>
    <t>Sony 32GB Class 10 Micro SDHC R40 Memory Card</t>
  </si>
  <si>
    <t>US-2015-168935</t>
  </si>
  <si>
    <t>DO-13435</t>
  </si>
  <si>
    <t>FUR-TA-10000617</t>
  </si>
  <si>
    <t>Hon Practical Foundations 30 x 60 Training Table, Light Gray/Charcoal</t>
  </si>
  <si>
    <t>CA-2014-136567</t>
  </si>
  <si>
    <t>PS-19045</t>
  </si>
  <si>
    <t>TEC-AC-10002335</t>
  </si>
  <si>
    <t>Logitech Media Keyboard K200</t>
  </si>
  <si>
    <t>CA-2015-122756</t>
  </si>
  <si>
    <t>TEC-MA-10001681</t>
  </si>
  <si>
    <t>Lexmark MarkNet N8150 Wireless Print Server</t>
  </si>
  <si>
    <t>FUR-FU-10001935</t>
  </si>
  <si>
    <t>3M Hangers With Command Adhesive</t>
  </si>
  <si>
    <t>CA-2015-133627</t>
  </si>
  <si>
    <t>SC-20050</t>
  </si>
  <si>
    <t>CA-2016-167507</t>
  </si>
  <si>
    <t>SA-20830</t>
  </si>
  <si>
    <t>CA-2014-115973</t>
  </si>
  <si>
    <t>OFF-AR-10004757</t>
  </si>
  <si>
    <t>Crayola Colored Pencils</t>
  </si>
  <si>
    <t>CA-2015-161263</t>
  </si>
  <si>
    <t>TS-21160</t>
  </si>
  <si>
    <t>OFF-BI-10000050</t>
  </si>
  <si>
    <t>Angle-D Binders with Locking Rings, Label Holders</t>
  </si>
  <si>
    <t>US-2014-135972</t>
  </si>
  <si>
    <t>JG-15115</t>
  </si>
  <si>
    <t>TEC-PH-10003012</t>
  </si>
  <si>
    <t>Nortel Meridian M3904 Professional Digital phone</t>
  </si>
  <si>
    <t>CA-2016-161816</t>
  </si>
  <si>
    <t>NB-18655</t>
  </si>
  <si>
    <t>US-2017-100048</t>
  </si>
  <si>
    <t>RS-19765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</si>
  <si>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</si>
  <si>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</si>
  <si>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</si>
  <si>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</si>
  <si>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</si>
  <si>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</si>
  <si>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CA-2017-139199</t>
  </si>
  <si>
    <t>CA-2017-102946</t>
  </si>
  <si>
    <t>VP-21730</t>
  </si>
  <si>
    <t>OFF-BI-10004492</t>
  </si>
  <si>
    <t>Tuf-Vin Binders</t>
  </si>
  <si>
    <t>US-2017-103247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</si>
  <si>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</si>
  <si>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</si>
  <si>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</si>
  <si>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</si>
  <si>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</si>
  <si>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</si>
  <si>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</si>
  <si>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</si>
  <si>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</si>
  <si>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CA-2016-110254</t>
  </si>
  <si>
    <t>ML-17755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</si>
  <si>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</si>
  <si>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</si>
  <si>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</si>
  <si>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</si>
  <si>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</si>
  <si>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</si>
  <si>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</si>
  <si>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OFF-PA-10001947</t>
  </si>
  <si>
    <t>Xerox 1974</t>
  </si>
  <si>
    <t>CA-2015-144267</t>
  </si>
  <si>
    <t>CA-2014-155208</t>
  </si>
  <si>
    <t>OFF-AR-10003478</t>
  </si>
  <si>
    <t>Avery Hi-Liter EverBold Pen Style Fluorescent Highlighters, 4/Pack</t>
  </si>
  <si>
    <t>CA-2017-126074</t>
  </si>
  <si>
    <t>CA-2014-141817</t>
  </si>
  <si>
    <t>MB-18085</t>
  </si>
  <si>
    <t>CA-2017-117933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</si>
  <si>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</si>
  <si>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</si>
  <si>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</si>
  <si>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</si>
  <si>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</si>
  <si>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</si>
  <si>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CA-2014-156433</t>
  </si>
  <si>
    <t>ES-14020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</si>
  <si>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</si>
  <si>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</si>
  <si>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</si>
  <si>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</si>
  <si>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</si>
  <si>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</si>
  <si>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CA-2016-144855</t>
  </si>
  <si>
    <t>FUR-BO-10001972</t>
  </si>
  <si>
    <t>O'Sullivan 4-Shelf Bookcase in Odessa Pine</t>
  </si>
  <si>
    <t>FUR-CH-10003956</t>
  </si>
  <si>
    <t>Novimex High-Tech Fabric Mesh Task Chair</t>
  </si>
  <si>
    <t>CA-2015-128139</t>
  </si>
  <si>
    <t>BD-11725</t>
  </si>
  <si>
    <t>OFF-PA-10000157</t>
  </si>
  <si>
    <t>Xerox 191</t>
  </si>
  <si>
    <t>CA-2017-122105</t>
  </si>
  <si>
    <t>CJ-12010</t>
  </si>
  <si>
    <t>OFF-AR-10004344</t>
  </si>
  <si>
    <t>Bulldog Vacuum Base Pencil Sharpener</t>
  </si>
  <si>
    <t>CA-2017-135279</t>
  </si>
  <si>
    <t>BS-11800</t>
  </si>
  <si>
    <t>CA-2016-148796</t>
  </si>
  <si>
    <t>PB-19150</t>
  </si>
  <si>
    <t>FUR-CH-10004886</t>
  </si>
  <si>
    <t>Bevis Steel Folding Chairs</t>
  </si>
  <si>
    <t>CA-2017-154816</t>
  </si>
  <si>
    <t>OFF-PA-10003845</t>
  </si>
  <si>
    <t>Xerox 1987</t>
  </si>
  <si>
    <t>CA-2014-104976</t>
  </si>
  <si>
    <t>CK-12760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</si>
  <si>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</si>
  <si>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</si>
  <si>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</si>
  <si>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</si>
  <si>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</si>
  <si>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</si>
  <si>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</si>
  <si>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KeyTronicÂ 6101 Series -Â KeyboardÂ - Black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</si>
  <si>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</si>
  <si>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</si>
  <si>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</si>
  <si>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</si>
  <si>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</si>
  <si>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</si>
  <si>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</si>
  <si>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</si>
  <si>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</si>
  <si>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</si>
  <si>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CA-2017-149160</t>
  </si>
  <si>
    <t>FUR-FU-10003347</t>
  </si>
  <si>
    <t>Coloredge Poster Frame</t>
  </si>
  <si>
    <t>CA-2017-118731</t>
  </si>
  <si>
    <t>LP-17080</t>
  </si>
  <si>
    <t>CA-2015-140921</t>
  </si>
  <si>
    <t>AA-10375</t>
  </si>
  <si>
    <t>CA-2015-140410</t>
  </si>
  <si>
    <t>CM-12655</t>
  </si>
  <si>
    <t>OFF-BI-10001543</t>
  </si>
  <si>
    <t>GBC VeloBinder Manual Binding System</t>
  </si>
  <si>
    <t>CA-2015-115938</t>
  </si>
  <si>
    <t>CA-2014-101476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</si>
  <si>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</si>
  <si>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</si>
  <si>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</si>
  <si>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</si>
  <si>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</si>
  <si>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</si>
  <si>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CA-2015-132570</t>
  </si>
  <si>
    <t>KT-16480</t>
  </si>
  <si>
    <t>OFF-BI-10004584</t>
  </si>
  <si>
    <t>GBC ProClick 150 Presentation Binding System</t>
  </si>
  <si>
    <t>OFF-ST-10000617</t>
  </si>
  <si>
    <t>Woodgrain Magazine Files by Perma</t>
  </si>
  <si>
    <t>CA-2016-119445</t>
  </si>
  <si>
    <t>GM-14500</t>
  </si>
  <si>
    <t>CA-2016-127369</t>
  </si>
  <si>
    <t>OFF-ST-10003306</t>
  </si>
  <si>
    <t>Letter Size Cart</t>
  </si>
  <si>
    <t>CA-2017-138380</t>
  </si>
  <si>
    <t>US-2014-150574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</si>
  <si>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</si>
  <si>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</si>
  <si>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</si>
  <si>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</si>
  <si>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</si>
  <si>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</si>
  <si>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</si>
  <si>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</si>
  <si>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</si>
  <si>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</si>
  <si>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</si>
  <si>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</si>
  <si>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</si>
  <si>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</si>
  <si>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US-2015-125374</t>
  </si>
  <si>
    <t>CA-2016-115756</t>
  </si>
  <si>
    <t>FUR-FU-10000246</t>
  </si>
  <si>
    <t>Aluminum Document Frame</t>
  </si>
  <si>
    <t>CA-2014-104472</t>
  </si>
  <si>
    <t>CK-12325</t>
  </si>
  <si>
    <t>CA-2017-121412</t>
  </si>
  <si>
    <t>BG-11695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</si>
  <si>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</si>
  <si>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</si>
  <si>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</si>
  <si>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</si>
  <si>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</si>
  <si>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</si>
  <si>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</si>
  <si>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</si>
  <si>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</si>
  <si>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</si>
  <si>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</si>
  <si>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</si>
  <si>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</si>
  <si>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</si>
  <si>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CA-2016-107216</t>
  </si>
  <si>
    <t>PV-18985</t>
  </si>
  <si>
    <t>CA-2016-166674</t>
  </si>
  <si>
    <t>RB-19360</t>
  </si>
  <si>
    <t>OFF-AR-10000588</t>
  </si>
  <si>
    <t>Newell 345</t>
  </si>
  <si>
    <t>OFF-ST-10001469</t>
  </si>
  <si>
    <t>Fellowes Bankers Box Recycled Super Stor/Drawer</t>
  </si>
  <si>
    <t>CA-2016-141397</t>
  </si>
  <si>
    <t>OFF-AR-10001953</t>
  </si>
  <si>
    <t>Boston 1645 Deluxe Heavier-Duty Electric Pencil Sharpener</t>
  </si>
  <si>
    <t>CA-2014-133753</t>
  </si>
  <si>
    <t>CW-11905</t>
  </si>
  <si>
    <t>OFF-AR-10003156</t>
  </si>
  <si>
    <t>50 Colored Long Pencils</t>
  </si>
  <si>
    <t>CA-2015-105970</t>
  </si>
  <si>
    <t>OFF-AR-10004974</t>
  </si>
  <si>
    <t>Newell 342</t>
  </si>
  <si>
    <t>TEC-PH-10002365</t>
  </si>
  <si>
    <t>Belkin Grip Candy Sheer Case / Cover for iPhone 5 and 5S</t>
  </si>
  <si>
    <t>US-2016-137547</t>
  </si>
  <si>
    <t>OFF-ST-10000142</t>
  </si>
  <si>
    <t>Deluxe Rollaway Locking File with Drawer</t>
  </si>
  <si>
    <t>CA-2015-111829</t>
  </si>
  <si>
    <t>CA-2016-100153</t>
  </si>
  <si>
    <t>TEC-AC-10001772</t>
  </si>
  <si>
    <t>Memorex Mini Travel Drive 16 GB USB 2.0 Flash Drive</t>
  </si>
  <si>
    <t>US-2014-110674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</si>
  <si>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</si>
  <si>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</si>
  <si>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</si>
  <si>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</si>
  <si>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</si>
  <si>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</si>
  <si>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</si>
  <si>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</si>
  <si>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</si>
  <si>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</si>
  <si>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</si>
  <si>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CA-2016-152289</t>
  </si>
  <si>
    <t>OFF-BI-10001098</t>
  </si>
  <si>
    <t>Acco D-Ring Binder w/DublLock</t>
  </si>
  <si>
    <t>CA-2017-132934</t>
  </si>
  <si>
    <t>FUR-TA-10001889</t>
  </si>
  <si>
    <t>Bush Advantage Collection Racetrack Conference Table</t>
  </si>
  <si>
    <t>US-2015-157154</t>
  </si>
  <si>
    <t>MM-17920</t>
  </si>
  <si>
    <t>OFF-BI-10000315</t>
  </si>
  <si>
    <t>Poly Designer Cover &amp; Back</t>
  </si>
  <si>
    <t>OFF-SU-10003505</t>
  </si>
  <si>
    <t>Premier Electric Letter Opener</t>
  </si>
  <si>
    <t>CA-2016-145919</t>
  </si>
  <si>
    <t>HG-14965</t>
  </si>
  <si>
    <t>OFF-AP-10002578</t>
  </si>
  <si>
    <t>Fellowes Premier Superior Surge Suppressor, 10-Outlet, With Phone and Remote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</si>
  <si>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</si>
  <si>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</si>
  <si>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</si>
  <si>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</si>
  <si>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</si>
  <si>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</si>
  <si>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</si>
  <si>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OFF-PA-10004071</t>
  </si>
  <si>
    <t>Eaton Premium Continuous-Feed Paper, 25% Cotton, Letter Size, White, 1000 Shts/Box</t>
  </si>
  <si>
    <t>CA-2014-113887</t>
  </si>
  <si>
    <t>TH-21550</t>
  </si>
  <si>
    <t>CA-2014-144666</t>
  </si>
  <si>
    <t>JP-15520</t>
  </si>
  <si>
    <t>OFF-ST-10002743</t>
  </si>
  <si>
    <t>SAFCO Boltless Steel Shelving</t>
  </si>
  <si>
    <t>CA-2014-112326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</si>
  <si>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</si>
  <si>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</si>
  <si>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</si>
  <si>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</si>
  <si>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</si>
  <si>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</si>
  <si>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CA-2015-129098</t>
  </si>
  <si>
    <t>CA-2014-107153</t>
  </si>
  <si>
    <t>GZ-14545</t>
  </si>
  <si>
    <t>OFF-PA-10001509</t>
  </si>
  <si>
    <t>Recycled Desk Saver Line "While You Were Out" Book, 5 1/2" X 4"</t>
  </si>
  <si>
    <t>US-2017-106705</t>
  </si>
  <si>
    <t>OFF-PA-10003465</t>
  </si>
  <si>
    <t>Xerox 1912</t>
  </si>
  <si>
    <t>CA-2016-103891</t>
  </si>
  <si>
    <t>TEC-PH-10000149</t>
  </si>
  <si>
    <t>Cisco SPA525G2 IP Phone - Wireless</t>
  </si>
  <si>
    <t>CA-2017-144638</t>
  </si>
  <si>
    <t>MH-18115</t>
  </si>
  <si>
    <t>CA-2016-100790</t>
  </si>
  <si>
    <t>JG-15805</t>
  </si>
  <si>
    <t>OFF-AR-10003045</t>
  </si>
  <si>
    <t>Prang Colored Pencils</t>
  </si>
  <si>
    <t>CA-2015-105347</t>
  </si>
  <si>
    <t>OFF-ST-10000689</t>
  </si>
  <si>
    <t>Fellowes Strictly Business Drawer File, Letter/Legal Size</t>
  </si>
  <si>
    <t>CA-2014-134677</t>
  </si>
  <si>
    <t>XP-21865</t>
  </si>
  <si>
    <t>TEC-AC-10001445</t>
  </si>
  <si>
    <t>ImationÂ USB 2.0 SwivelÂ Flash DriveÂ USBÂ flash driveÂ - 4 GB - Pink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</si>
  <si>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</si>
  <si>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</si>
  <si>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</si>
  <si>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</si>
  <si>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</si>
  <si>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</si>
  <si>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CA-2014-144407</t>
  </si>
  <si>
    <t>MS-17365</t>
  </si>
  <si>
    <t>CA-2017-105144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</si>
  <si>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</si>
  <si>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</si>
  <si>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</si>
  <si>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</si>
  <si>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</si>
  <si>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TEC-PH-10001363</t>
  </si>
  <si>
    <t>Apple iPhone 5S</t>
  </si>
  <si>
    <t>TEC-PH-10000376</t>
  </si>
  <si>
    <t>Square Credit Card Reader</t>
  </si>
  <si>
    <t>CA-2017-121468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</si>
  <si>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</si>
  <si>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</si>
  <si>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</si>
  <si>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</si>
  <si>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</si>
  <si>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</si>
  <si>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US-2015-120161</t>
  </si>
  <si>
    <t>LM-17065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</si>
  <si>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</si>
  <si>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</si>
  <si>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</si>
  <si>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</si>
  <si>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</si>
  <si>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</si>
  <si>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</si>
  <si>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</si>
  <si>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</si>
  <si>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</si>
  <si>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CA-2017-145142</t>
  </si>
  <si>
    <t>MC-17605</t>
  </si>
  <si>
    <t>CA-2015-134782</t>
  </si>
  <si>
    <t>MD-17350</t>
  </si>
  <si>
    <t>OFF-EN-10001434</t>
  </si>
  <si>
    <t>Strathmore #10 Envelopes, Ultimate White</t>
  </si>
  <si>
    <t>OFF-BI-10002498</t>
  </si>
  <si>
    <t>Clear Mylar Reinforcing Strips</t>
  </si>
  <si>
    <t>US-2016-156986</t>
  </si>
  <si>
    <t>CA-2017-158379</t>
  </si>
  <si>
    <t>JA-15970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</si>
  <si>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</si>
  <si>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</si>
  <si>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</si>
  <si>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</si>
  <si>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</si>
  <si>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</si>
  <si>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</si>
  <si>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</si>
  <si>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</si>
  <si>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</si>
  <si>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</si>
  <si>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</si>
  <si>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</si>
  <si>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</si>
  <si>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</si>
  <si>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</si>
  <si>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US-2017-152002</t>
  </si>
  <si>
    <t>OFF-AR-10001662</t>
  </si>
  <si>
    <t>Rogers Handheld Barrel Pencil Sharpener</t>
  </si>
  <si>
    <t>CA-2016-109911</t>
  </si>
  <si>
    <t>VG-21805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</si>
  <si>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</si>
  <si>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</si>
  <si>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</si>
  <si>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</si>
  <si>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</si>
  <si>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</si>
  <si>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</si>
  <si>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</si>
  <si>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CA-2017-132234</t>
  </si>
  <si>
    <t>TEC-AC-10002399</t>
  </si>
  <si>
    <t>SanDisk Cruzer 32 GB USB Flash Drive</t>
  </si>
  <si>
    <t>CA-2014-138527</t>
  </si>
  <si>
    <t>BN-11470</t>
  </si>
  <si>
    <t>CA-2017-163405</t>
  </si>
  <si>
    <t>OFF-AR-10003811</t>
  </si>
  <si>
    <t>Newell 327</t>
  </si>
  <si>
    <t>OFF-AR-10001246</t>
  </si>
  <si>
    <t>Newell 317</t>
  </si>
  <si>
    <t>US-2014-105767</t>
  </si>
  <si>
    <t>AR-10510</t>
  </si>
  <si>
    <t>CA-2017-127432</t>
  </si>
  <si>
    <t>TEC-CO-10003236</t>
  </si>
  <si>
    <t>Canon Image Class D660 Copier</t>
  </si>
  <si>
    <t>OFF-ST-10004507</t>
  </si>
  <si>
    <t>Advantus Rolling Storage Box</t>
  </si>
  <si>
    <t>CA-2016-164511</t>
  </si>
  <si>
    <t>CA-2017-127705</t>
  </si>
  <si>
    <t>AB-10255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</si>
  <si>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</si>
  <si>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</si>
  <si>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</si>
  <si>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</si>
  <si>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</si>
  <si>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</si>
  <si>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CA-2016-123274</t>
  </si>
  <si>
    <t>GT-14710</t>
  </si>
  <si>
    <t>OFF-BI-10000285</t>
  </si>
  <si>
    <t>XtraLife ClearVue Slant-D Ring Binders by Cardinal</t>
  </si>
  <si>
    <t>TEC-PH-10003555</t>
  </si>
  <si>
    <t>Motorola HK250 Universal Bluetooth Headset</t>
  </si>
  <si>
    <t>CA-2016-134425</t>
  </si>
  <si>
    <t>QJ-19255</t>
  </si>
  <si>
    <t>CA-2015-158792</t>
  </si>
  <si>
    <t>OFF-FA-10002815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</si>
  <si>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</si>
  <si>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</si>
  <si>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</si>
  <si>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</si>
  <si>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</si>
  <si>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</si>
  <si>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</si>
  <si>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</si>
  <si>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</si>
  <si>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</si>
  <si>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CA-2016-120859</t>
  </si>
  <si>
    <t>CA-2015-102848</t>
  </si>
  <si>
    <t>KB-16240</t>
  </si>
  <si>
    <t>FUR-CH-10000595</t>
  </si>
  <si>
    <t>Safco Contoured Stacking Chairs</t>
  </si>
  <si>
    <t>CA-2015-114069</t>
  </si>
  <si>
    <t>ND-18370</t>
  </si>
  <si>
    <t>US-2017-129441</t>
  </si>
  <si>
    <t>JC-15340</t>
  </si>
  <si>
    <t>FUR-FU-10000448</t>
  </si>
  <si>
    <t>Tenex Chairmats For Use With Carpeted Floors</t>
  </si>
  <si>
    <t>TEC-PH-10000984</t>
  </si>
  <si>
    <t>Panasonic KX-TG9471B</t>
  </si>
  <si>
    <t>CA-2016-126613</t>
  </si>
  <si>
    <t>OFF-ST-10001325</t>
  </si>
  <si>
    <t>Sterilite Officeware Hinged File Box</t>
  </si>
  <si>
    <t>CA-2017-132521</t>
  </si>
  <si>
    <t>DW-13540</t>
  </si>
  <si>
    <t>CA-2016-128531</t>
  </si>
  <si>
    <t>NS-18505</t>
  </si>
  <si>
    <t>CA-2015-130204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</si>
  <si>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</si>
  <si>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</si>
  <si>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</si>
  <si>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</si>
  <si>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</si>
  <si>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</si>
  <si>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</si>
  <si>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</si>
  <si>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</si>
  <si>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</si>
  <si>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</si>
  <si>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</si>
  <si>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</si>
  <si>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CA-2015-101910</t>
  </si>
  <si>
    <t>CD-11920</t>
  </si>
  <si>
    <t>CA-2014-140795</t>
  </si>
  <si>
    <t>BD-11500</t>
  </si>
  <si>
    <t>TEC-AC-10001432</t>
  </si>
  <si>
    <t>Enermax Aurora Lite Keyboard</t>
  </si>
  <si>
    <t>CA-2016-126004</t>
  </si>
  <si>
    <t>CA-2016-136924</t>
  </si>
  <si>
    <t>TEC-PH-10002262</t>
  </si>
  <si>
    <t>LG Electronics Tone+ HBS-730 Bluetooth Headset</t>
  </si>
  <si>
    <t>CA-2014-103849</t>
  </si>
  <si>
    <t>TEC-AC-10001465</t>
  </si>
  <si>
    <t>SanDisk Cruzer 64 GB USB Flash Drive</t>
  </si>
  <si>
    <t>CA-2016-106530</t>
  </si>
  <si>
    <t>US-2016-116729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</si>
  <si>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</si>
  <si>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</si>
  <si>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</si>
  <si>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</si>
  <si>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CA-2016-136329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</si>
  <si>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</si>
  <si>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</si>
  <si>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</si>
  <si>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</si>
  <si>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</si>
  <si>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</si>
  <si>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OFF-SU-10001935</t>
  </si>
  <si>
    <t>US-2017-139955</t>
  </si>
  <si>
    <t>CM-12160</t>
  </si>
  <si>
    <t>CA-2016-136406</t>
  </si>
  <si>
    <t>BD-11320</t>
  </si>
  <si>
    <t>FUR-CH-10002024</t>
  </si>
  <si>
    <t>HON 5400 Series Task Chairs for Big and Tall</t>
  </si>
  <si>
    <t>CA-2015-139731</t>
  </si>
  <si>
    <t>CA-2017-112774</t>
  </si>
  <si>
    <t>FUR-FU-10003039</t>
  </si>
  <si>
    <t>Howard Miller 11-1/2" Diameter Grantwood Wall Clock</t>
  </si>
  <si>
    <t>CA-2016-100965</t>
  </si>
  <si>
    <t>CA-2017-101945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</si>
  <si>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</si>
  <si>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</si>
  <si>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</si>
  <si>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</si>
  <si>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</si>
  <si>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</si>
  <si>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</si>
  <si>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</si>
  <si>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</si>
  <si>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CA-2017-144932</t>
  </si>
  <si>
    <t>AB-10165</t>
  </si>
  <si>
    <t>CA-2017-101210</t>
  </si>
  <si>
    <t>CA-2016-113243</t>
  </si>
  <si>
    <t>OT-18730</t>
  </si>
  <si>
    <t>OFF-LA-10001297</t>
  </si>
  <si>
    <t>Avery 473</t>
  </si>
  <si>
    <t>FUR-TA-10004256</t>
  </si>
  <si>
    <t>Bretford Â“Just In TimeÂ” Height-Adjustable Multi-Task Work Tables</t>
  </si>
  <si>
    <t>CA-2017-148446</t>
  </si>
  <si>
    <t>OFF-PA-10003441</t>
  </si>
  <si>
    <t>Xerox 226</t>
  </si>
  <si>
    <t>CA-2015-112319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</si>
  <si>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</si>
  <si>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</si>
  <si>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</si>
  <si>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</si>
  <si>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</si>
  <si>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FUR-FU-10004020</t>
  </si>
  <si>
    <t>Advantus Panel Wall Acrylic Frame</t>
  </si>
  <si>
    <t>US-2016-154361</t>
  </si>
  <si>
    <t>HZ-14950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</si>
  <si>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</si>
  <si>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</si>
  <si>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</si>
  <si>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</si>
  <si>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</si>
  <si>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</si>
  <si>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CA-2016-158099</t>
  </si>
  <si>
    <t>PK-18910</t>
  </si>
  <si>
    <t>CA-2017-156951</t>
  </si>
  <si>
    <t>EB-13840</t>
  </si>
  <si>
    <t>OFF-PA-10004530</t>
  </si>
  <si>
    <t>Personal Creations Ink Jet Cards and Labels</t>
  </si>
  <si>
    <t>CA-2015-149713</t>
  </si>
  <si>
    <t>TG-21640</t>
  </si>
  <si>
    <t>OFF-BI-10001107</t>
  </si>
  <si>
    <t>GBC White Gloss Covers, Plain Front</t>
  </si>
  <si>
    <t>CA-2017-108560</t>
  </si>
  <si>
    <t>JC-15385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</si>
  <si>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</si>
  <si>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</si>
  <si>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</si>
  <si>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</si>
  <si>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</si>
  <si>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</si>
  <si>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</si>
  <si>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</si>
  <si>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</si>
  <si>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</si>
  <si>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CA-2016-152170</t>
  </si>
  <si>
    <t>OFF-PA-10001450</t>
  </si>
  <si>
    <t>Rediform S.O.S. Phone Message Books</t>
  </si>
  <si>
    <t>OFF-SU-10001574</t>
  </si>
  <si>
    <t>Acme Value Line Scissors</t>
  </si>
  <si>
    <t>US-2016-100720</t>
  </si>
  <si>
    <t>CK-12205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</si>
  <si>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</si>
  <si>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</si>
  <si>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</si>
  <si>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</si>
  <si>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</si>
  <si>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</si>
  <si>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</si>
  <si>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</si>
  <si>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</si>
  <si>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</si>
  <si>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</si>
  <si>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</si>
  <si>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CA-2017-144694</t>
  </si>
  <si>
    <t>CA-2015-150560</t>
  </si>
  <si>
    <t>SW-20455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</si>
  <si>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</si>
  <si>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</si>
  <si>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</si>
  <si>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</si>
  <si>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</si>
  <si>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</si>
  <si>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CA-2015-120880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</si>
  <si>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</si>
  <si>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</si>
  <si>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</si>
  <si>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</si>
  <si>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</si>
  <si>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</si>
  <si>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</si>
  <si>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</si>
  <si>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</si>
  <si>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</si>
  <si>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</si>
  <si>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</si>
  <si>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</si>
  <si>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</si>
  <si>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</si>
  <si>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</si>
  <si>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CA-2017-167703</t>
  </si>
  <si>
    <t>MC-17575</t>
  </si>
  <si>
    <t>OFF-PA-10002120</t>
  </si>
  <si>
    <t>Xerox 1889</t>
  </si>
  <si>
    <t>OFF-BI-10000848</t>
  </si>
  <si>
    <t>Angle-D Ring Binders</t>
  </si>
  <si>
    <t>CA-2017-117240</t>
  </si>
  <si>
    <t>CP-12340</t>
  </si>
  <si>
    <t>CA-2016-145499</t>
  </si>
  <si>
    <t>RW-19690</t>
  </si>
  <si>
    <t>TEC-PH-10003092</t>
  </si>
  <si>
    <t>Motorola L804</t>
  </si>
  <si>
    <t>CA-2017-122700</t>
  </si>
  <si>
    <t>LT-17110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</si>
  <si>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</si>
  <si>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</si>
  <si>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</si>
  <si>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</si>
  <si>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</si>
  <si>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</si>
  <si>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</si>
  <si>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</si>
  <si>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</si>
  <si>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</si>
  <si>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</si>
  <si>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</si>
  <si>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</si>
  <si>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</si>
  <si>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CA-2014-130092</t>
  </si>
  <si>
    <t>SV-20365</t>
  </si>
  <si>
    <t>CA-2017-160045</t>
  </si>
  <si>
    <t>LB-16735</t>
  </si>
  <si>
    <t>CA-2016-100468</t>
  </si>
  <si>
    <t>AT-10435</t>
  </si>
  <si>
    <t>CA-2014-127159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</si>
  <si>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</si>
  <si>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</si>
  <si>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</si>
  <si>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</si>
  <si>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</si>
  <si>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</si>
  <si>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</si>
  <si>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</si>
  <si>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CA-2017-115427</t>
  </si>
  <si>
    <t>EB-13975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</si>
  <si>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</si>
  <si>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</si>
  <si>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</si>
  <si>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</si>
  <si>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</si>
  <si>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</si>
  <si>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</si>
  <si>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FUR-FU-10000221</t>
  </si>
  <si>
    <t>Master Caster Door Stop, Brown</t>
  </si>
  <si>
    <t>CA-2017-153787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</si>
  <si>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</si>
  <si>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</si>
  <si>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</si>
  <si>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</si>
  <si>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</si>
  <si>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</si>
  <si>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</si>
  <si>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</si>
  <si>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</si>
  <si>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</si>
  <si>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CA-2014-106803</t>
  </si>
  <si>
    <t>DC-13285</t>
  </si>
  <si>
    <t>TEC-PH-10002103</t>
  </si>
  <si>
    <t>Jabra SPEAK 410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</si>
  <si>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</si>
  <si>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</si>
  <si>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</si>
  <si>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</si>
  <si>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</si>
  <si>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</si>
  <si>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</si>
  <si>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</si>
  <si>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</si>
  <si>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</si>
  <si>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</si>
  <si>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</si>
  <si>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</si>
  <si>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</si>
  <si>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</si>
  <si>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</si>
  <si>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</si>
  <si>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</si>
  <si>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CA-2016-165148</t>
  </si>
  <si>
    <t>PM-19135</t>
  </si>
  <si>
    <t>CA-2017-167913</t>
  </si>
  <si>
    <t>OFF-ST-10000585</t>
  </si>
  <si>
    <t>Economy Rollaway Files</t>
  </si>
  <si>
    <t>OFF-LA-10002787</t>
  </si>
  <si>
    <t>Avery 480</t>
  </si>
  <si>
    <t>US-2017-127719</t>
  </si>
  <si>
    <t>OFF-PA-10001934</t>
  </si>
  <si>
    <t>Xerox 1993</t>
  </si>
  <si>
    <t>CA-2017-126221</t>
  </si>
  <si>
    <t>OFF-AP-10002457</t>
  </si>
  <si>
    <t>Eureka The Boss Plus 12-Amp Hard Box Upright Vacuum, Red</t>
  </si>
  <si>
    <t>US-2017-168116</t>
  </si>
  <si>
    <t>GT-14635</t>
  </si>
  <si>
    <t>CA-2015-164539</t>
  </si>
  <si>
    <t>CA-2016-103947</t>
  </si>
  <si>
    <t>OFF-FA-10003112</t>
  </si>
  <si>
    <t>US-2014-134712</t>
  </si>
  <si>
    <t>BS-11380</t>
  </si>
  <si>
    <t>OFF-AP-10002350</t>
  </si>
  <si>
    <t>Belkin F9H710-06 7 Outlet SurgeMaster Surge Protector</t>
  </si>
  <si>
    <t>TEC-AC-10001142</t>
  </si>
  <si>
    <t>First Data FD10 PIN Pad</t>
  </si>
  <si>
    <t>CA-2017-152807</t>
  </si>
  <si>
    <t>MC-18100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</si>
  <si>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</si>
  <si>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</si>
  <si>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</si>
  <si>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</si>
  <si>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</si>
  <si>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</si>
  <si>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</si>
  <si>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</si>
  <si>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</si>
  <si>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</si>
  <si>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</si>
  <si>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</si>
  <si>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</si>
  <si>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</si>
  <si>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</si>
  <si>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</si>
  <si>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</si>
  <si>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FUR-FU-10003096</t>
  </si>
  <si>
    <t>Master Giant Foot Doorstop, Safety Yellow</t>
  </si>
  <si>
    <t>FUR-FU-10002759</t>
  </si>
  <si>
    <t>12-1/2 Diameter Round Wall Clock</t>
  </si>
  <si>
    <t>CA-2015-135272</t>
  </si>
  <si>
    <t>FUR-TA-10000688</t>
  </si>
  <si>
    <t>Chromcraft Bull-Nose Wood Round Conference Table Top, Wood Base</t>
  </si>
  <si>
    <t>CA-2017-111178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</si>
  <si>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</si>
  <si>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</si>
  <si>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</si>
  <si>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</si>
  <si>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</si>
  <si>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</si>
  <si>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</si>
  <si>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</si>
  <si>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</si>
  <si>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</si>
  <si>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</si>
  <si>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</si>
  <si>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</si>
  <si>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</si>
  <si>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CA-2016-144344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</si>
  <si>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</si>
  <si>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</si>
  <si>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</si>
  <si>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</si>
  <si>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</si>
  <si>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</si>
  <si>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CA-2016-130477</t>
  </si>
  <si>
    <t>TEC-MA-10004125</t>
  </si>
  <si>
    <t>Cubify CubeX 3D Printer Triple Head Print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</si>
  <si>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</si>
  <si>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</si>
  <si>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</si>
  <si>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</si>
  <si>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</si>
  <si>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</si>
  <si>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CA-2017-124086</t>
  </si>
  <si>
    <t>MP-18175</t>
  </si>
  <si>
    <t>FUR-FU-10004071</t>
  </si>
  <si>
    <t>Luxo Professional Magnifying Clamp-On Fluorescent Lamps</t>
  </si>
  <si>
    <t>CA-2017-167899</t>
  </si>
  <si>
    <t>OFF-ST-10002444</t>
  </si>
  <si>
    <t>Recycled Eldon Regeneration Jumbo File</t>
  </si>
  <si>
    <t>CA-2014-138296</t>
  </si>
  <si>
    <t>CA-2015-131534</t>
  </si>
  <si>
    <t>TEC-AC-10002253</t>
  </si>
  <si>
    <t>Imation Bio 8GB USBÂ Flash Drive ImationÂ Corp</t>
  </si>
  <si>
    <t>OFF-PA-10000743</t>
  </si>
  <si>
    <t>Xerox 1977</t>
  </si>
  <si>
    <t>OFF-LA-10002312</t>
  </si>
  <si>
    <t>Avery 490</t>
  </si>
  <si>
    <t>US-2014-157021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</si>
  <si>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</si>
  <si>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</si>
  <si>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</si>
  <si>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</si>
  <si>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US-2017-123463</t>
  </si>
  <si>
    <t>OFF-BI-10001575</t>
  </si>
  <si>
    <t>GBC Linen Binding Covers</t>
  </si>
  <si>
    <t>CA-2016-163755</t>
  </si>
  <si>
    <t>FUR-FU-10003394</t>
  </si>
  <si>
    <t>Tenex "The Solids" Textured Chair Mats</t>
  </si>
  <si>
    <t>US-2016-100566</t>
  </si>
  <si>
    <t>CA-2015-142027</t>
  </si>
  <si>
    <t>JK-15370</t>
  </si>
  <si>
    <t>FUR-TA-10002774</t>
  </si>
  <si>
    <t>Laminate Occasional Tables</t>
  </si>
  <si>
    <t>OFF-PA-10001800</t>
  </si>
  <si>
    <t>Xerox 220</t>
  </si>
  <si>
    <t>CA-2014-127131</t>
  </si>
  <si>
    <t>HR-14830</t>
  </si>
  <si>
    <t>OFF-AP-10001469</t>
  </si>
  <si>
    <t>Fellowes 8 Outlet Superior Workstation Surge Protector</t>
  </si>
  <si>
    <t>FUR-BO-10003272</t>
  </si>
  <si>
    <t>O'Sullivan Living Dimensions 5-Shelf Bookcases</t>
  </si>
  <si>
    <t>CA-2017-146136</t>
  </si>
  <si>
    <t>OFF-EN-10001219</t>
  </si>
  <si>
    <t>#10- 4 1/8" x 9 1/2" Security-Tint Envelopes</t>
  </si>
  <si>
    <t>CA-2017-100013</t>
  </si>
  <si>
    <t>OFF-AP-10001154</t>
  </si>
  <si>
    <t>Bionaire Personal Warm Mist Humidifier/Vaporizer</t>
  </si>
  <si>
    <t>CA-2014-118339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</si>
  <si>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</si>
  <si>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</si>
  <si>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</si>
  <si>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</si>
  <si>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</si>
  <si>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CA-2017-108910</t>
  </si>
  <si>
    <t>FUR-FU-10002253</t>
  </si>
  <si>
    <t>Howard Miller 13" Diameter Pewter Finish Round Wall Clock</t>
  </si>
  <si>
    <t>CA-2016-112942</t>
  </si>
  <si>
    <t>RD-19810</t>
  </si>
  <si>
    <t>OFF-PA-10004092</t>
  </si>
  <si>
    <t>Tops Green Bar Computer Printout Paper</t>
  </si>
  <si>
    <t>CA-2014-102008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</si>
  <si>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</si>
  <si>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</si>
  <si>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</si>
  <si>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</si>
  <si>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</si>
  <si>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</si>
  <si>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FUR-FU-10000222</t>
  </si>
  <si>
    <t>Seth Thomas 16" Steel Case Clock</t>
  </si>
  <si>
    <t>CA-2016-114713</t>
  </si>
  <si>
    <t>SC-20695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</si>
  <si>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</si>
  <si>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</si>
  <si>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</si>
  <si>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</si>
  <si>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</si>
  <si>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</si>
  <si>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</si>
  <si>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</si>
  <si>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</si>
  <si>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</si>
  <si>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</si>
  <si>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</si>
  <si>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</si>
  <si>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</si>
  <si>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</si>
  <si>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LogitechÂ Illuminated - Keyboard</t>
  </si>
  <si>
    <t>CA-2017-140585</t>
  </si>
  <si>
    <t>FUR-BO-10001619</t>
  </si>
  <si>
    <t>O'Sullivan Cherrywood Estates Traditional Bookcase</t>
  </si>
  <si>
    <t>OFF-BI-10000138</t>
  </si>
  <si>
    <t>Acco Translucent Poly Ring Binders</t>
  </si>
  <si>
    <t>CA-2016-155670</t>
  </si>
  <si>
    <t>CA-2014-132500</t>
  </si>
  <si>
    <t>TEC-AC-10001383</t>
  </si>
  <si>
    <t>Logitech Wireless Touch Keyboard K400</t>
  </si>
  <si>
    <t>OFF-LA-10003223</t>
  </si>
  <si>
    <t>Avery 508</t>
  </si>
  <si>
    <t>CA-2017-101434</t>
  </si>
  <si>
    <t>TR-21325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</si>
  <si>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</si>
  <si>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</si>
  <si>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</si>
  <si>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</si>
  <si>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</si>
  <si>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</si>
  <si>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CA-2016-150889</t>
  </si>
  <si>
    <t>PB-19105</t>
  </si>
  <si>
    <t>TEC-PH-10000004</t>
  </si>
  <si>
    <t>Belkin iPhone and iPad Lightning Cable</t>
  </si>
  <si>
    <t>OFF-BI-10003638</t>
  </si>
  <si>
    <t>GBC Durable Plastic Covers</t>
  </si>
  <si>
    <t>CA-2015-100545</t>
  </si>
  <si>
    <t>FUR-FU-10003577</t>
  </si>
  <si>
    <t>Nu-Dell Leatherette Frames</t>
  </si>
  <si>
    <t>OFF-BI-10000546</t>
  </si>
  <si>
    <t>Avery Durable Binders</t>
  </si>
  <si>
    <t>CA-2017-151428</t>
  </si>
  <si>
    <t>CA-2014-160773</t>
  </si>
  <si>
    <t>LW-16825</t>
  </si>
  <si>
    <t>CA-2016-110499</t>
  </si>
  <si>
    <t>YC-21895</t>
  </si>
  <si>
    <t>TEC-CO-10002095</t>
  </si>
  <si>
    <t>Hewlett Packard 610 Color Digital Copier / Printer</t>
  </si>
  <si>
    <t>CA-2016-140928</t>
  </si>
  <si>
    <t>FUR-TA-10001095</t>
  </si>
  <si>
    <t>Chromcraft Round Conference Tables</t>
  </si>
  <si>
    <t>CA-2016-127670</t>
  </si>
  <si>
    <t>RD-19660</t>
  </si>
  <si>
    <t>US-2016-128902</t>
  </si>
  <si>
    <t>CA-2017-126046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</si>
  <si>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</si>
  <si>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</si>
  <si>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</si>
  <si>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</si>
  <si>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</si>
  <si>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</si>
  <si>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CA-2016-168081</t>
  </si>
  <si>
    <t>CA-12055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</si>
  <si>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</si>
  <si>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</si>
  <si>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</si>
  <si>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</si>
  <si>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</si>
  <si>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</si>
  <si>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</si>
  <si>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</si>
  <si>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CA-2017-143798</t>
  </si>
  <si>
    <t>AW-10840</t>
  </si>
  <si>
    <t>CA-2016-157245</t>
  </si>
  <si>
    <t>FUR-CH-10003746</t>
  </si>
  <si>
    <t>Hon 4070 Series Pagoda Round Back Stacking Chairs</t>
  </si>
  <si>
    <t>OFF-BI-10001036</t>
  </si>
  <si>
    <t>Cardinal EasyOpen D-Ring Binders</t>
  </si>
  <si>
    <t>CA-2016-110023</t>
  </si>
  <si>
    <t>OFF-BI-10000301</t>
  </si>
  <si>
    <t>GBC Instant Report Kit</t>
  </si>
  <si>
    <t>US-2015-104430</t>
  </si>
  <si>
    <t>OFF-AR-10004648</t>
  </si>
  <si>
    <t>Boston 19500 Mighty Mite Electric Pencil Sharpener</t>
  </si>
  <si>
    <t>CA-2015-100454</t>
  </si>
  <si>
    <t>FUR-FU-10002597</t>
  </si>
  <si>
    <t>C-Line Magnetic Cubicle Keepers, Clear Polypropylene</t>
  </si>
  <si>
    <t>CA-2016-147585</t>
  </si>
  <si>
    <t>CA-2014-165974</t>
  </si>
  <si>
    <t>DL-12865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</si>
  <si>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</si>
  <si>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</si>
  <si>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</si>
  <si>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</si>
  <si>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</si>
  <si>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</si>
  <si>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</si>
  <si>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</si>
  <si>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</si>
  <si>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</si>
  <si>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</si>
  <si>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</si>
  <si>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</si>
  <si>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CA-2016-165218</t>
  </si>
  <si>
    <t>CA-2017-129567</t>
  </si>
  <si>
    <t>OFF-BI-10000014</t>
  </si>
  <si>
    <t>Heavy-Duty E-Z-D Binders</t>
  </si>
  <si>
    <t>CA-2015-154620</t>
  </si>
  <si>
    <t>FUR-CH-10004675</t>
  </si>
  <si>
    <t>Lifetime Advantage Folding Chairs, 4/Carton</t>
  </si>
  <si>
    <t>CA-2014-101602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</si>
  <si>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</si>
  <si>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</si>
  <si>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</si>
  <si>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</si>
  <si>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CA-2016-144939</t>
  </si>
  <si>
    <t>US-2016-134488</t>
  </si>
  <si>
    <t>CA-2016-105256</t>
  </si>
  <si>
    <t>JK-15730</t>
  </si>
  <si>
    <t>TEC-PH-10001530</t>
  </si>
  <si>
    <t>Cisco Unified IP Phone 7945G VoIP phone</t>
  </si>
  <si>
    <t>CA-2014-117639</t>
  </si>
  <si>
    <t>MW-18235</t>
  </si>
  <si>
    <t>OFF-LA-10001569</t>
  </si>
  <si>
    <t>Avery 499</t>
  </si>
  <si>
    <t>CA-2017-100314</t>
  </si>
  <si>
    <t>AS-10630</t>
  </si>
  <si>
    <t>CA-2016-123722</t>
  </si>
  <si>
    <t>OFF-PA-10000176</t>
  </si>
  <si>
    <t>Xerox 1887</t>
  </si>
  <si>
    <t>US-2016-101497</t>
  </si>
  <si>
    <t>PS-18760</t>
  </si>
  <si>
    <t>OFF-LA-10002271</t>
  </si>
  <si>
    <t>Smead Alpha-Z Color-Coded Second Alphabetical Labels and Starter Set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</si>
  <si>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</si>
  <si>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</si>
  <si>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</si>
  <si>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</si>
  <si>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</si>
  <si>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</si>
  <si>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</si>
  <si>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</si>
  <si>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</si>
  <si>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</si>
  <si>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FUR-FU-10000794</t>
  </si>
  <si>
    <t>Eldon Stackable Tray, Side-Load, Legal, Smoke</t>
  </si>
  <si>
    <t>CA-2017-143686</t>
  </si>
  <si>
    <t>PJ-19015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</si>
  <si>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</si>
  <si>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</si>
  <si>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</si>
  <si>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</si>
  <si>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</si>
  <si>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TEC-AC-10004901</t>
  </si>
  <si>
    <t xml:space="preserve">Kensington SlimBlade Notebook Wireless Mouse with Nano Receiver </t>
  </si>
  <si>
    <t>OFF-AR-10003190</t>
  </si>
  <si>
    <t>Newell 32</t>
  </si>
  <si>
    <t>OFF-AP-10000240</t>
  </si>
  <si>
    <t>Belkin F9G930V10-GRY 9 Outlet Surge</t>
  </si>
  <si>
    <t>CA-2015-148376</t>
  </si>
  <si>
    <t>TEC-AC-10001838</t>
  </si>
  <si>
    <t>Razer Tiamat Over Ear 7.1 Surround Sound PC Gaming Headset</t>
  </si>
  <si>
    <t>CA-2016-149370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</si>
  <si>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</si>
  <si>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</si>
  <si>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</si>
  <si>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</si>
  <si>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</si>
  <si>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</si>
  <si>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</si>
  <si>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</si>
  <si>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CA-2014-107181</t>
  </si>
  <si>
    <t>DB-13270</t>
  </si>
  <si>
    <t>OFF-PA-10003395</t>
  </si>
  <si>
    <t>Xerox 1941</t>
  </si>
  <si>
    <t>TEC-AC-10002402</t>
  </si>
  <si>
    <t>Razer Kraken PRO Over Ear PC and Music Headset</t>
  </si>
  <si>
    <t>CA-2015-100769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</si>
  <si>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</si>
  <si>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</si>
  <si>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</si>
  <si>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</si>
  <si>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</si>
  <si>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</si>
  <si>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</si>
  <si>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CA-2016-161207</t>
  </si>
  <si>
    <t>CA-2016-121958</t>
  </si>
  <si>
    <t>CS-12505</t>
  </si>
  <si>
    <t>OFF-EN-10004459</t>
  </si>
  <si>
    <t>Security-Tint Envelopes</t>
  </si>
  <si>
    <t>CA-2017-129462</t>
  </si>
  <si>
    <t>FUR-CH-10000665</t>
  </si>
  <si>
    <t>Global Airflow Leather Mesh Back Chair, Black</t>
  </si>
  <si>
    <t>CA-2014-163419</t>
  </si>
  <si>
    <t>TZ-21580</t>
  </si>
  <si>
    <t>OFF-AP-10003884</t>
  </si>
  <si>
    <t>Fellowes Smart Surge Ten-Outlet Protector, Platinum</t>
  </si>
  <si>
    <t>TEC-PH-10001557</t>
  </si>
  <si>
    <t>Pyle PMP37LED</t>
  </si>
  <si>
    <t>US-2017-126179</t>
  </si>
  <si>
    <t>CS-12460</t>
  </si>
  <si>
    <t>TEC-PH-10002085</t>
  </si>
  <si>
    <t>Clarity 53712</t>
  </si>
  <si>
    <t>CA-2016-165316</t>
  </si>
  <si>
    <t>OFF-AR-10002956</t>
  </si>
  <si>
    <t>Boston 16801 Nautilus Battery Pencil Sharpener</t>
  </si>
  <si>
    <t>CA-2016-155488</t>
  </si>
  <si>
    <t>CA-2017-125199</t>
  </si>
  <si>
    <t>HM-14860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</si>
  <si>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</si>
  <si>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</si>
  <si>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</si>
  <si>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</si>
  <si>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</si>
  <si>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</si>
  <si>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</si>
  <si>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</si>
  <si>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</si>
  <si>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</si>
  <si>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1/4Â” x 11Â”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</si>
  <si>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</si>
  <si>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</si>
  <si>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</si>
  <si>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</si>
  <si>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</si>
  <si>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</si>
  <si>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</si>
  <si>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</si>
  <si>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CA-2014-117709</t>
  </si>
  <si>
    <t>PM-18940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</si>
  <si>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</si>
  <si>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</si>
  <si>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</si>
  <si>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</si>
  <si>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</si>
  <si>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</si>
  <si>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CA-2017-107503</t>
  </si>
  <si>
    <t>GA-14725</t>
  </si>
  <si>
    <t>FUR-FU-10003878</t>
  </si>
  <si>
    <t>Linden 10" Round Wall Clock, Black</t>
  </si>
  <si>
    <t>CA-2014-107755</t>
  </si>
  <si>
    <t>TEC-AC-10000710</t>
  </si>
  <si>
    <t>Maxell DVD-RAM Discs</t>
  </si>
  <si>
    <t>CA-2016-152534</t>
  </si>
  <si>
    <t>DP-13105</t>
  </si>
  <si>
    <t>OFF-AR-10002335</t>
  </si>
  <si>
    <t>DIXON Oriole Pencils</t>
  </si>
  <si>
    <t>OFF-PA-10001870</t>
  </si>
  <si>
    <t>Xerox 202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</si>
  <si>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</si>
  <si>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</si>
  <si>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</si>
  <si>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</si>
  <si>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</si>
  <si>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</si>
  <si>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</si>
  <si>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</si>
  <si>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</si>
  <si>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</si>
  <si>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</si>
  <si>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</si>
  <si>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</si>
  <si>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</si>
  <si>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</si>
  <si>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</si>
  <si>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</si>
  <si>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CA-2017-102414</t>
  </si>
  <si>
    <t>CA-2014-149020</t>
  </si>
  <si>
    <t>AJ-10780</t>
  </si>
  <si>
    <t>OFF-LA-10004272</t>
  </si>
  <si>
    <t>Avery 482</t>
  </si>
  <si>
    <t>CA-2017-164959</t>
  </si>
  <si>
    <t>KN-16390</t>
  </si>
  <si>
    <t>FUR-FU-10000965</t>
  </si>
  <si>
    <t>Howard Miller 11-1/2" Diameter Ridgewood Wall Clock</t>
  </si>
  <si>
    <t>CA-2015-108665</t>
  </si>
  <si>
    <t>KM-16225</t>
  </si>
  <si>
    <t>CA-2016-134362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</si>
  <si>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</si>
  <si>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</si>
  <si>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</si>
  <si>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</si>
  <si>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</si>
  <si>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</si>
  <si>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CA-2017-158386</t>
  </si>
  <si>
    <t>BO-11425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</si>
  <si>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</si>
  <si>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</si>
  <si>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</si>
  <si>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</si>
  <si>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</si>
  <si>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CA-2017-114636</t>
  </si>
  <si>
    <t>OFF-PA-10001790</t>
  </si>
  <si>
    <t>Xerox 1910</t>
  </si>
  <si>
    <t>CA-2015-111199</t>
  </si>
  <si>
    <t>TEC-AC-10002049</t>
  </si>
  <si>
    <t>Logitech G19 Programmable Gaming Keyboard</t>
  </si>
  <si>
    <t>CA-2015-157084</t>
  </si>
  <si>
    <t>JG-15160</t>
  </si>
  <si>
    <t>US-2014-158638</t>
  </si>
  <si>
    <t>AG-10765</t>
  </si>
  <si>
    <t>OFF-BI-10003712</t>
  </si>
  <si>
    <t>Acco Pressboard Covers with Storage Hooks, 14 7/8" x 11", Light Blue</t>
  </si>
  <si>
    <t>CA-2016-126809</t>
  </si>
  <si>
    <t>EB-13750</t>
  </si>
  <si>
    <t>OFF-BI-10003984</t>
  </si>
  <si>
    <t>Lock-Up Easel 'Spel-Binder'</t>
  </si>
  <si>
    <t>CA-2017-160395</t>
  </si>
  <si>
    <t>CA-2014-134061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</si>
  <si>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</si>
  <si>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</si>
  <si>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</si>
  <si>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</si>
  <si>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</si>
  <si>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</si>
  <si>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</si>
  <si>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</si>
  <si>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</si>
  <si>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</si>
  <si>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</si>
  <si>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</si>
  <si>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</si>
  <si>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</si>
  <si>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</si>
  <si>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</si>
  <si>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</si>
  <si>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</si>
  <si>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CA-2017-133235</t>
  </si>
  <si>
    <t>LH-16750</t>
  </si>
  <si>
    <t>OFF-BI-10003364</t>
  </si>
  <si>
    <t>Binding Machine Supplies</t>
  </si>
  <si>
    <t>CA-2016-140634</t>
  </si>
  <si>
    <t>OFF-EN-10001099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</si>
  <si>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</si>
  <si>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</si>
  <si>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</si>
  <si>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</si>
  <si>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</si>
  <si>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</si>
  <si>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</si>
  <si>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</si>
  <si>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</si>
  <si>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</si>
  <si>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</si>
  <si>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CA-2016-106894</t>
  </si>
  <si>
    <t>OFF-BI-10001510</t>
  </si>
  <si>
    <t>Deluxe Heavy-Duty Vinyl Round Ring Binder</t>
  </si>
  <si>
    <t>CA-2017-128160</t>
  </si>
  <si>
    <t>CA-2017-101049</t>
  </si>
  <si>
    <t>OFF-PA-10002947</t>
  </si>
  <si>
    <t>Xerox 1923</t>
  </si>
  <si>
    <t>OFF-PA-10000019</t>
  </si>
  <si>
    <t>Xerox 1931</t>
  </si>
  <si>
    <t>US-2015-140851</t>
  </si>
  <si>
    <t>ND-18460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</si>
  <si>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</si>
  <si>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</si>
  <si>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</si>
  <si>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</si>
  <si>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</si>
  <si>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</si>
  <si>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</si>
  <si>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CA-2014-121664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</si>
  <si>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</si>
  <si>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</si>
  <si>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</si>
  <si>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</si>
  <si>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</si>
  <si>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</si>
  <si>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</si>
  <si>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</si>
  <si>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</si>
  <si>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</si>
  <si>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</si>
  <si>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</si>
  <si>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</si>
  <si>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</si>
  <si>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</si>
  <si>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</si>
  <si>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</si>
  <si>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</si>
  <si>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</si>
  <si>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</si>
  <si>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US-2016-103646</t>
  </si>
  <si>
    <t>CA-2015-138898</t>
  </si>
  <si>
    <t>JH-16180</t>
  </si>
  <si>
    <t>CA-2014-132962</t>
  </si>
  <si>
    <t>JM-15535</t>
  </si>
  <si>
    <t>OFF-PA-10003543</t>
  </si>
  <si>
    <t>Xerox 1985</t>
  </si>
  <si>
    <t>US-2014-157406</t>
  </si>
  <si>
    <t>TEC-AC-10004353</t>
  </si>
  <si>
    <t>Hypercom P1300 Pinpad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</si>
  <si>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</si>
  <si>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</si>
  <si>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</si>
  <si>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</si>
  <si>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</si>
  <si>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</si>
  <si>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</si>
  <si>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</si>
  <si>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</si>
  <si>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CA-2015-148250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</si>
  <si>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</si>
  <si>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</si>
  <si>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</si>
  <si>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</si>
  <si>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</si>
  <si>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</si>
  <si>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</si>
  <si>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</si>
  <si>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</si>
  <si>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</si>
  <si>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</si>
  <si>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CA-2017-116204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</si>
  <si>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</si>
  <si>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</si>
  <si>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</si>
  <si>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</si>
  <si>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</si>
  <si>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</si>
  <si>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</si>
  <si>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US-2016-122245</t>
  </si>
  <si>
    <t>AB-10105</t>
  </si>
  <si>
    <t>CA-2017-145884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</si>
  <si>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</si>
  <si>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</si>
  <si>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</si>
  <si>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</si>
  <si>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</si>
  <si>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</si>
  <si>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</si>
  <si>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</si>
  <si>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</si>
  <si>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</si>
  <si>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</si>
  <si>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</si>
  <si>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</si>
  <si>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</si>
  <si>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</si>
  <si>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</si>
  <si>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</si>
  <si>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CA-2015-160059</t>
  </si>
  <si>
    <t>TB-21190</t>
  </si>
  <si>
    <t>OFF-BI-10000145</t>
  </si>
  <si>
    <t>Zipper Ring Binder Pockets</t>
  </si>
  <si>
    <t>CA-2014-127488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</si>
  <si>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</si>
  <si>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</si>
  <si>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</si>
  <si>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</si>
  <si>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</si>
  <si>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</si>
  <si>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</si>
  <si>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</si>
  <si>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</si>
  <si>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</si>
  <si>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CA-2014-168984</t>
  </si>
  <si>
    <t>NW-18400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</si>
  <si>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</si>
  <si>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</si>
  <si>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</si>
  <si>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</si>
  <si>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</si>
  <si>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CA-2014-122567</t>
  </si>
  <si>
    <t>MN-17935</t>
  </si>
  <si>
    <t>CA-2015-157035</t>
  </si>
  <si>
    <t>OFF-PA-10004156</t>
  </si>
  <si>
    <t>Xerox 188</t>
  </si>
  <si>
    <t>CA-2016-128258</t>
  </si>
  <si>
    <t>CP-12085</t>
  </si>
  <si>
    <t>OFF-AR-10000034</t>
  </si>
  <si>
    <t>BIC Brite Liner Grip Highlighters, Assorted, 5/Pack</t>
  </si>
  <si>
    <t>TEC-PH-10000560</t>
  </si>
  <si>
    <t>Samsung Galaxy S III - 16GB - pebble blue (T-Mobile)</t>
  </si>
  <si>
    <t>CA-2015-154326</t>
  </si>
  <si>
    <t>RP-19855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</si>
  <si>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</si>
  <si>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</si>
  <si>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</si>
  <si>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</si>
  <si>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</si>
  <si>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</si>
  <si>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</si>
  <si>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</si>
  <si>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</si>
  <si>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</si>
  <si>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</si>
  <si>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</si>
  <si>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</si>
  <si>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</si>
  <si>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</si>
  <si>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</si>
  <si>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</si>
  <si>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</si>
  <si>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</si>
  <si>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</si>
  <si>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CA-2017-139661</t>
  </si>
  <si>
    <t>JW-15220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</si>
  <si>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</si>
  <si>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</si>
  <si>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</si>
  <si>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</si>
  <si>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</si>
  <si>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</si>
  <si>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OFF-BI-10002049</t>
  </si>
  <si>
    <t>UniKeep View Case Binders</t>
  </si>
  <si>
    <t>CA-2014-158540</t>
  </si>
  <si>
    <t>VG-21790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</si>
  <si>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</si>
  <si>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</si>
  <si>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</si>
  <si>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</si>
  <si>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</si>
  <si>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</si>
  <si>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</si>
  <si>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</si>
  <si>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</si>
  <si>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</si>
  <si>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</si>
  <si>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</si>
  <si>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</si>
  <si>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</si>
  <si>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</si>
  <si>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</si>
  <si>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</si>
  <si>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</si>
  <si>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</si>
  <si>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</si>
  <si>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</si>
  <si>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</si>
  <si>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</si>
  <si>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</si>
  <si>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</si>
  <si>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</si>
  <si>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CA-2016-113138</t>
  </si>
  <si>
    <t>NP-18685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</si>
  <si>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</si>
  <si>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</si>
  <si>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</si>
  <si>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</si>
  <si>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</si>
  <si>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</si>
  <si>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</si>
  <si>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</si>
  <si>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</si>
  <si>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</si>
  <si>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</si>
  <si>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</si>
  <si>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</si>
  <si>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</si>
  <si>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</si>
  <si>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</si>
  <si>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</si>
  <si>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</si>
  <si>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</si>
  <si>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</si>
  <si>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</si>
  <si>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</si>
  <si>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</si>
  <si>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</si>
  <si>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</si>
  <si>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</si>
  <si>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</si>
  <si>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</si>
  <si>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</si>
  <si>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</si>
  <si>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</si>
  <si>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</si>
  <si>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</si>
  <si>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</si>
  <si>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</si>
  <si>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</si>
  <si>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</si>
  <si>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</si>
  <si>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</si>
  <si>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</si>
  <si>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</si>
  <si>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</si>
  <si>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</si>
  <si>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</si>
  <si>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</si>
  <si>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</si>
  <si>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</si>
  <si>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</si>
  <si>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</si>
  <si>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</si>
  <si>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</si>
  <si>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</si>
  <si>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</si>
  <si>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</si>
  <si>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</si>
  <si>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</si>
  <si>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</si>
  <si>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</si>
  <si>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</si>
  <si>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</si>
  <si>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CA-2015-111094</t>
  </si>
  <si>
    <t>CA-2016-105284</t>
  </si>
  <si>
    <t>MG-17650</t>
  </si>
  <si>
    <t>OFF-FA-10001754</t>
  </si>
  <si>
    <t>Stockwell Gold Paper Clips</t>
  </si>
  <si>
    <t>US-2016-104794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</si>
  <si>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</si>
  <si>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</si>
  <si>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</si>
  <si>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</si>
  <si>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</si>
  <si>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</si>
  <si>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</si>
  <si>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</si>
  <si>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CA-2017-127285</t>
  </si>
  <si>
    <t>CA-2017-106943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</si>
  <si>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</si>
  <si>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</si>
  <si>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</si>
  <si>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</si>
  <si>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</si>
  <si>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</si>
  <si>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</si>
  <si>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</si>
  <si>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</si>
  <si>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</si>
  <si>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</si>
  <si>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</si>
  <si>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</si>
  <si>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</si>
  <si>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</si>
  <si>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</si>
  <si>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</si>
  <si>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CA-2014-153976</t>
  </si>
  <si>
    <t>BP-11290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</si>
  <si>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</si>
  <si>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</si>
  <si>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</si>
  <si>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</si>
  <si>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</si>
  <si>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</si>
  <si>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OFF-LA-10000452</t>
  </si>
  <si>
    <t>Avery 488</t>
  </si>
  <si>
    <t>CA-2014-136280</t>
  </si>
  <si>
    <t>Co-12640</t>
  </si>
  <si>
    <t>CA-2014-118976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</si>
  <si>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</si>
  <si>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</si>
  <si>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</si>
  <si>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</si>
  <si>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</si>
  <si>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CA-2014-123925</t>
  </si>
  <si>
    <t>TEC-PH-10000576</t>
  </si>
  <si>
    <t>AT&amp;T 1080 Corded phone</t>
  </si>
  <si>
    <t>OFF-PA-10000605</t>
  </si>
  <si>
    <t>Xerox 1950</t>
  </si>
  <si>
    <t>CA-2017-160423</t>
  </si>
  <si>
    <t>OFF-ST-10004340</t>
  </si>
  <si>
    <t>Fellowes Mobile File Cart, Black</t>
  </si>
  <si>
    <t>CA-2017-116715</t>
  </si>
  <si>
    <t>OFF-BI-10004001</t>
  </si>
  <si>
    <t>GBC Recycled VeloBinder Covers</t>
  </si>
  <si>
    <t>CA-2014-159338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</si>
  <si>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</si>
  <si>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</si>
  <si>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</si>
  <si>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</si>
  <si>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</si>
  <si>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</si>
  <si>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CA-2016-107615</t>
  </si>
  <si>
    <t>RB-19645</t>
  </si>
  <si>
    <t>CA-2014-139017</t>
  </si>
  <si>
    <t>OFF-AR-10002255</t>
  </si>
  <si>
    <t>Newell 346</t>
  </si>
  <si>
    <t>CA-2016-112340</t>
  </si>
  <si>
    <t>NM-18520</t>
  </si>
  <si>
    <t>OFF-PA-10001892</t>
  </si>
  <si>
    <t>Rediform Wirebound "Phone Memo" Message Book, 11 x 5-3/4</t>
  </si>
  <si>
    <t>OFF-BI-10003676</t>
  </si>
  <si>
    <t>GBC Standard Recycled Report Covers, Clear Plastic Sheets</t>
  </si>
  <si>
    <t>CA-2016-106306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</si>
  <si>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</si>
  <si>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</si>
  <si>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</si>
  <si>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</si>
  <si>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</si>
  <si>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CA-2014-122882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</si>
  <si>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</si>
  <si>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</si>
  <si>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</si>
  <si>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</si>
  <si>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</si>
  <si>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</si>
  <si>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</si>
  <si>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</si>
  <si>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US-2015-123218</t>
  </si>
  <si>
    <t>OFF-AR-10002375</t>
  </si>
  <si>
    <t>Newell 351</t>
  </si>
  <si>
    <t>OFF-EN-10001539</t>
  </si>
  <si>
    <t>FUR-TA-10004086</t>
  </si>
  <si>
    <t>KI Adjustable-Height Table</t>
  </si>
  <si>
    <t>CA-2014-135657</t>
  </si>
  <si>
    <t>OFF-PA-10000100</t>
  </si>
  <si>
    <t>Xerox 1945</t>
  </si>
  <si>
    <t>CA-2015-135622</t>
  </si>
  <si>
    <t>OFF-LA-10000973</t>
  </si>
  <si>
    <t>Avery 502</t>
  </si>
  <si>
    <t>US-2016-148803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</si>
  <si>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</si>
  <si>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</si>
  <si>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</si>
  <si>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</si>
  <si>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</si>
  <si>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</si>
  <si>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</si>
  <si>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</si>
  <si>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</si>
  <si>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</si>
  <si>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CA-2014-166884</t>
  </si>
  <si>
    <t>TEC-MA-10004241</t>
  </si>
  <si>
    <t>Star Micronics TSP800 TSP847IIU Receipt Printer</t>
  </si>
  <si>
    <t>CA-2015-112452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</si>
  <si>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</si>
  <si>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</si>
  <si>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</si>
  <si>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</si>
  <si>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</si>
  <si>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</si>
  <si>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</si>
  <si>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</si>
  <si>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</si>
  <si>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</si>
  <si>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</si>
  <si>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</si>
  <si>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</si>
  <si>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</si>
  <si>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</si>
  <si>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</si>
  <si>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</si>
  <si>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</si>
  <si>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</si>
  <si>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</si>
  <si>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</si>
  <si>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</si>
  <si>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</si>
  <si>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</si>
  <si>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</si>
  <si>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</si>
  <si>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</si>
  <si>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</si>
  <si>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</si>
  <si>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CA-2016-163384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</si>
  <si>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</si>
  <si>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</si>
  <si>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</si>
  <si>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</si>
  <si>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</si>
  <si>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</si>
  <si>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</si>
  <si>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</si>
  <si>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CA-2017-166317</t>
  </si>
  <si>
    <t>JE-15610</t>
  </si>
  <si>
    <t>CA-2015-132080</t>
  </si>
  <si>
    <t>OFF-BI-10003694</t>
  </si>
  <si>
    <t>Avery 3 1/2" Diskette Storage Pages, 10/Pack</t>
  </si>
  <si>
    <t>CA-2014-120243</t>
  </si>
  <si>
    <t>OFF-LA-10004425</t>
  </si>
  <si>
    <t>Staple-on labels</t>
  </si>
  <si>
    <t>FUR-CH-10001270</t>
  </si>
  <si>
    <t>Harbour Creations Steel Folding Chair</t>
  </si>
  <si>
    <t>CA-2015-143119</t>
  </si>
  <si>
    <t>MC-17275</t>
  </si>
  <si>
    <t>CA-2015-131422</t>
  </si>
  <si>
    <t>CA-2014-128146</t>
  </si>
  <si>
    <t>TEC-PH-10004539</t>
  </si>
  <si>
    <t>Wireless Extenders zBoost YX545 SOHO Signal Booster</t>
  </si>
  <si>
    <t>CA-2015-132101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</si>
  <si>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</si>
  <si>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</si>
  <si>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</si>
  <si>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</si>
  <si>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</si>
  <si>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</si>
  <si>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</si>
  <si>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</si>
  <si>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</si>
  <si>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</si>
  <si>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</si>
  <si>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</si>
  <si>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</si>
  <si>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</si>
  <si>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</si>
  <si>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</si>
  <si>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</si>
  <si>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</si>
  <si>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</si>
  <si>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</si>
  <si>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CA-2017-149181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</si>
  <si>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</si>
  <si>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</si>
  <si>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</si>
  <si>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</si>
  <si>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</si>
  <si>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</si>
  <si>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</si>
  <si>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</si>
  <si>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</si>
  <si>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</si>
  <si>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CA-2015-120439</t>
  </si>
  <si>
    <t>TEC-PH-10002200</t>
  </si>
  <si>
    <t>Samsung Galaxy Note 2</t>
  </si>
  <si>
    <t>TEC-PH-10000439</t>
  </si>
  <si>
    <t>GE DSL Phone Line Filter</t>
  </si>
  <si>
    <t>OFF-PA-10001685</t>
  </si>
  <si>
    <t>CA-2016-133711</t>
  </si>
  <si>
    <t>MC-17425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</si>
  <si>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</si>
  <si>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</si>
  <si>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</si>
  <si>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</si>
  <si>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</si>
  <si>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</si>
  <si>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</si>
  <si>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</si>
  <si>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CA-2016-153682</t>
  </si>
  <si>
    <t>TEC-CO-10001046</t>
  </si>
  <si>
    <t>Canon Imageclass D680 Copier / Fax</t>
  </si>
  <si>
    <t>CA-2014-134278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</si>
  <si>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</si>
  <si>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</si>
  <si>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</si>
  <si>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</si>
  <si>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</si>
  <si>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</si>
  <si>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CA-2016-142762</t>
  </si>
  <si>
    <t>LD-17005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</si>
  <si>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</si>
  <si>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</si>
  <si>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</si>
  <si>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</si>
  <si>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</si>
  <si>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</si>
  <si>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</si>
  <si>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</si>
  <si>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</si>
  <si>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</si>
  <si>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</si>
  <si>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</si>
  <si>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</si>
  <si>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</si>
  <si>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</si>
  <si>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</si>
  <si>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</si>
  <si>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</si>
  <si>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</si>
  <si>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</si>
  <si>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</si>
  <si>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</si>
  <si>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</si>
  <si>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CA-2016-133725</t>
  </si>
  <si>
    <t>FUR-FU-10003724</t>
  </si>
  <si>
    <t>Westinghouse Clip-On Gooseneck Lamps</t>
  </si>
  <si>
    <t>US-2017-123281</t>
  </si>
  <si>
    <t>JF-15190</t>
  </si>
  <si>
    <t>FUR-FU-10003535</t>
  </si>
  <si>
    <t>Howard Miller Distant Time Traveler Alarm Clock</t>
  </si>
  <si>
    <t>CA-2015-143077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</si>
  <si>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</si>
  <si>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</si>
  <si>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</si>
  <si>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</si>
  <si>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</si>
  <si>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</si>
  <si>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</si>
  <si>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</si>
  <si>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OFF-BI-10004236</t>
  </si>
  <si>
    <t>XtraLife ClearVue Slant-D Ring Binder, White, 3"</t>
  </si>
  <si>
    <t>CA-2017-110380</t>
  </si>
  <si>
    <t>PF-19225</t>
  </si>
  <si>
    <t>OFF-AR-10000422</t>
  </si>
  <si>
    <t>Pencil and Crayon Sharpener</t>
  </si>
  <si>
    <t>CA-2017-100426</t>
  </si>
  <si>
    <t>OFF-PA-10002870</t>
  </si>
  <si>
    <t>Ampad Phone Message Book, Recycled, 400 Message Capacity, 5 Â¾Â” x 11Â”</t>
  </si>
  <si>
    <t>OFF-ST-10000563</t>
  </si>
  <si>
    <t>Fellowes Bankers Box Stor/Drawer Steel Plus</t>
  </si>
  <si>
    <t>US-2017-158218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</si>
  <si>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</si>
  <si>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</si>
  <si>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</si>
  <si>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</si>
  <si>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</si>
  <si>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</si>
  <si>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CA-2017-115994</t>
  </si>
  <si>
    <t>BT-11305</t>
  </si>
  <si>
    <t>CA-2016-148698</t>
  </si>
  <si>
    <t>OFF-AR-10004022</t>
  </si>
  <si>
    <t>Panasonic KP-380BK Classic Electric Pencil Sharpener</t>
  </si>
  <si>
    <t>CA-2016-140774</t>
  </si>
  <si>
    <t>BE-11455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</si>
  <si>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</si>
  <si>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</si>
  <si>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</si>
  <si>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</si>
  <si>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</si>
  <si>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</si>
  <si>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</si>
  <si>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</si>
  <si>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</si>
  <si>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</si>
  <si>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</si>
  <si>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</si>
  <si>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</si>
  <si>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</si>
  <si>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</si>
  <si>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CA-2015-111395</t>
  </si>
  <si>
    <t>US-2015-149692</t>
  </si>
  <si>
    <t>OFF-BI-10002813</t>
  </si>
  <si>
    <t>Avery Reinforcements for Hole-Punch Pages</t>
  </si>
  <si>
    <t>CA-2017-149489</t>
  </si>
  <si>
    <t>CA-2015-124268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</si>
  <si>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</si>
  <si>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</si>
  <si>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</si>
  <si>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</si>
  <si>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</si>
  <si>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</si>
  <si>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</si>
  <si>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</si>
  <si>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CA-2015-115847</t>
  </si>
  <si>
    <t>TC-21535</t>
  </si>
  <si>
    <t>FUR-BO-10003433</t>
  </si>
  <si>
    <t>Sauder Cornerstone Collection Library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</si>
  <si>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</si>
  <si>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</si>
  <si>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</si>
  <si>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</si>
  <si>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</si>
  <si>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</si>
  <si>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</si>
  <si>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</si>
  <si>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</si>
  <si>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</si>
  <si>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</si>
  <si>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</si>
  <si>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</si>
  <si>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</si>
  <si>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</si>
  <si>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</si>
  <si>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</si>
  <si>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</si>
  <si>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</si>
  <si>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</si>
  <si>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</si>
  <si>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</si>
  <si>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</si>
  <si>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</si>
  <si>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</si>
  <si>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</si>
  <si>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</si>
  <si>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</si>
  <si>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</si>
  <si>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US-2014-117058</t>
  </si>
  <si>
    <t>OFF-BI-10004139</t>
  </si>
  <si>
    <t>Fellowes Presentation Covers for Comb Binding Machines</t>
  </si>
  <si>
    <t>CA-2017-106033</t>
  </si>
  <si>
    <t>FG-14260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</si>
  <si>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</si>
  <si>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</si>
  <si>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</si>
  <si>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</si>
  <si>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CA-2016-122133</t>
  </si>
  <si>
    <t>OFF-ST-10002574</t>
  </si>
  <si>
    <t>SAFCO Commercial Wire Shelving, Black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</si>
  <si>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</si>
  <si>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</si>
  <si>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</si>
  <si>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</si>
  <si>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</si>
  <si>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</si>
  <si>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CA-2017-144526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</si>
  <si>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</si>
  <si>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</si>
  <si>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</si>
  <si>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</si>
  <si>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</si>
  <si>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</si>
  <si>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</si>
  <si>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</si>
  <si>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</si>
  <si>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CA-2014-110527</t>
  </si>
  <si>
    <t>ED-13885</t>
  </si>
  <si>
    <t>OFF-PA-10000466</t>
  </si>
  <si>
    <t>Memo Book, 100 Message Capacity, 5 3/8Â” x 11Â”</t>
  </si>
  <si>
    <t>OFF-AR-10003829</t>
  </si>
  <si>
    <t>Newell 35</t>
  </si>
  <si>
    <t>CA-2017-106852</t>
  </si>
  <si>
    <t>ST-20530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</si>
  <si>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</si>
  <si>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</si>
  <si>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</si>
  <si>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</si>
  <si>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CA-2016-162901</t>
  </si>
  <si>
    <t>OFF-ST-10000649</t>
  </si>
  <si>
    <t>Hanging Personal Folder File</t>
  </si>
  <si>
    <t>CA-2016-145247</t>
  </si>
  <si>
    <t>OFF-PA-10003641</t>
  </si>
  <si>
    <t>Xerox 1909</t>
  </si>
  <si>
    <t>US-2014-151925</t>
  </si>
  <si>
    <t>KT-16465</t>
  </si>
  <si>
    <t>FUR-CH-10002961</t>
  </si>
  <si>
    <t>Leather Task Chair, Black</t>
  </si>
  <si>
    <t>US-2017-160759</t>
  </si>
  <si>
    <t>AI-10855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</si>
  <si>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</si>
  <si>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</si>
  <si>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</si>
  <si>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</si>
  <si>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</si>
  <si>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</si>
  <si>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</si>
  <si>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</si>
  <si>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CA-2017-136672</t>
  </si>
  <si>
    <t>MG-17890</t>
  </si>
  <si>
    <t>TEC-AC-10004510</t>
  </si>
  <si>
    <t>Logitech Desktop MK120 Mouse and keyboard Combo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</si>
  <si>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</si>
  <si>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</si>
  <si>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</si>
  <si>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</si>
  <si>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</si>
  <si>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</si>
  <si>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</si>
  <si>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</si>
  <si>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</si>
  <si>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CA-2016-159345</t>
  </si>
  <si>
    <t>IG-15085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</si>
  <si>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</si>
  <si>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</si>
  <si>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</si>
  <si>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</si>
  <si>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</si>
  <si>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</si>
  <si>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</si>
  <si>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</si>
  <si>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</si>
  <si>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</si>
  <si>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</si>
  <si>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</si>
  <si>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</si>
  <si>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</si>
  <si>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</si>
  <si>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</si>
  <si>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</si>
  <si>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</si>
  <si>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</si>
  <si>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</si>
  <si>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</si>
  <si>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US-2016-161396</t>
  </si>
  <si>
    <t>FUR-TA-10002622</t>
  </si>
  <si>
    <t>Bush Andora Conference Table, Maple/Graphite Gray Finish</t>
  </si>
  <si>
    <t>OFF-PA-10000418</t>
  </si>
  <si>
    <t>Xerox 189</t>
  </si>
  <si>
    <t>FUR-TA-10001039</t>
  </si>
  <si>
    <t>CA-2015-112116</t>
  </si>
  <si>
    <t>OFF-AR-10002240</t>
  </si>
  <si>
    <t>Panasonic KP-150 Electric Pencil Sharpener</t>
  </si>
  <si>
    <t>CA-2014-146640</t>
  </si>
  <si>
    <t>HA-14905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</si>
  <si>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</si>
  <si>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</si>
  <si>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</si>
  <si>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</si>
  <si>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</si>
  <si>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</si>
  <si>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</si>
  <si>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</si>
  <si>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</si>
  <si>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</si>
  <si>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</si>
  <si>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</si>
  <si>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</si>
  <si>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</si>
  <si>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CA-2017-154935</t>
  </si>
  <si>
    <t>AR-10540</t>
  </si>
  <si>
    <t>OFF-BI-10001191</t>
  </si>
  <si>
    <t>Canvas Sectional Post Binders</t>
  </si>
  <si>
    <t>US-2016-153129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</si>
  <si>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</si>
  <si>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</si>
  <si>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</si>
  <si>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</si>
  <si>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</si>
  <si>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</si>
  <si>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</si>
  <si>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</si>
  <si>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</si>
  <si>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</si>
  <si>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</si>
  <si>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</si>
  <si>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</si>
  <si>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</si>
  <si>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</si>
  <si>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</si>
  <si>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</si>
  <si>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</si>
  <si>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</si>
  <si>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</si>
  <si>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</si>
  <si>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</si>
  <si>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</si>
  <si>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</si>
  <si>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</si>
  <si>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</si>
  <si>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</si>
  <si>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</si>
  <si>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</si>
  <si>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</si>
  <si>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</si>
  <si>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</si>
  <si>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</si>
  <si>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</si>
  <si>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</si>
  <si>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</si>
  <si>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</si>
  <si>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</si>
  <si>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</si>
  <si>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</si>
  <si>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US-2015-107349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</si>
  <si>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</si>
  <si>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</si>
  <si>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</si>
  <si>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</si>
  <si>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</si>
  <si>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</si>
  <si>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</si>
  <si>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US-2015-105676</t>
  </si>
  <si>
    <t>FUR-FU-10004270</t>
  </si>
  <si>
    <t>Eldon Image Series Desk Accessories, Burgundy</t>
  </si>
  <si>
    <t>CA-2017-103611</t>
  </si>
  <si>
    <t>CA-2016-149461</t>
  </si>
  <si>
    <t>OFF-AR-10003770</t>
  </si>
  <si>
    <t>Newell 340</t>
  </si>
  <si>
    <t>US-2017-104955</t>
  </si>
  <si>
    <t>OFF-LA-10003121</t>
  </si>
  <si>
    <t>Avery 506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</si>
  <si>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</si>
  <si>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</si>
  <si>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</si>
  <si>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</si>
  <si>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</si>
  <si>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</si>
  <si>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</si>
  <si>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</si>
  <si>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</si>
  <si>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</si>
  <si>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</si>
  <si>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</si>
  <si>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</si>
  <si>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</si>
  <si>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</si>
  <si>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</si>
  <si>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</si>
  <si>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</si>
  <si>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</si>
  <si>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</si>
  <si>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</si>
  <si>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</si>
  <si>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</si>
  <si>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</si>
  <si>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</si>
  <si>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</si>
  <si>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</si>
  <si>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</si>
  <si>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</si>
  <si>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</si>
  <si>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</si>
  <si>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</si>
  <si>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</si>
  <si>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</si>
  <si>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</si>
  <si>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CA-2017-109946</t>
  </si>
  <si>
    <t>PL-18925</t>
  </si>
  <si>
    <t>OFF-AR-10001419</t>
  </si>
  <si>
    <t>Newell 325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</si>
  <si>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</si>
  <si>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</si>
  <si>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</si>
  <si>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</si>
  <si>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</si>
  <si>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</si>
  <si>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</si>
  <si>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</si>
  <si>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</si>
  <si>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</si>
  <si>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</si>
  <si>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</si>
  <si>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</si>
  <si>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</si>
  <si>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</si>
  <si>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</si>
  <si>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</si>
  <si>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</si>
  <si>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</si>
  <si>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</si>
  <si>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</si>
  <si>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</si>
  <si>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</si>
  <si>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</si>
  <si>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</si>
  <si>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</si>
  <si>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</si>
  <si>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</si>
  <si>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</si>
  <si>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US-2017-124926</t>
  </si>
  <si>
    <t>OFF-AP-10004868</t>
  </si>
  <si>
    <t>Hoover Commercial Soft Guard Upright Vacuum And Disposable Filtration Bags</t>
  </si>
  <si>
    <t>CA-2014-130274</t>
  </si>
  <si>
    <t>OFF-LA-10002195</t>
  </si>
  <si>
    <t>Avery 481</t>
  </si>
  <si>
    <t>CA-2015-111507</t>
  </si>
  <si>
    <t>OFF-AR-10001315</t>
  </si>
  <si>
    <t>Newell 310</t>
  </si>
  <si>
    <t>CA-2016-109176</t>
  </si>
  <si>
    <t>JW-16075</t>
  </si>
  <si>
    <t>OFF-EN-10003134</t>
  </si>
  <si>
    <t>OFF-AR-10001955</t>
  </si>
  <si>
    <t>Newell 319</t>
  </si>
  <si>
    <t>CA-2014-105172</t>
  </si>
  <si>
    <t>OFF-LA-10001641</t>
  </si>
  <si>
    <t>Avery 518</t>
  </si>
  <si>
    <t>CA-2014-116239</t>
  </si>
  <si>
    <t>OFF-ST-10001370</t>
  </si>
  <si>
    <t>Sensible Storage WireTech Storage Systems</t>
  </si>
  <si>
    <t>CA-2015-129112</t>
  </si>
  <si>
    <t>TEC-AC-10003038</t>
  </si>
  <si>
    <t>Kingston Digital DataTraveler 16GB USB 2.0</t>
  </si>
  <si>
    <t>OFF-BI-10000088</t>
  </si>
  <si>
    <t>GBC Imprintable Covers</t>
  </si>
  <si>
    <t>CA-2017-165029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</si>
  <si>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</si>
  <si>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</si>
  <si>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</si>
  <si>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</si>
  <si>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</si>
  <si>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</si>
  <si>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</si>
  <si>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</si>
  <si>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</si>
  <si>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</si>
  <si>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</si>
  <si>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</si>
  <si>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</si>
  <si>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</si>
  <si>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</si>
  <si>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</si>
  <si>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</si>
  <si>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</si>
  <si>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</si>
  <si>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</si>
  <si>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</si>
  <si>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</si>
  <si>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</si>
  <si>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</si>
  <si>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</si>
  <si>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</si>
  <si>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</si>
  <si>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</si>
  <si>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</si>
  <si>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</si>
  <si>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</si>
  <si>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</si>
  <si>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</si>
  <si>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</si>
  <si>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</si>
  <si>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</si>
  <si>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</si>
  <si>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</si>
  <si>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</si>
  <si>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</si>
  <si>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</si>
  <si>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</si>
  <si>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</si>
  <si>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</si>
  <si>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</si>
  <si>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</si>
  <si>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</si>
  <si>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</si>
  <si>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</si>
  <si>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</si>
  <si>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</si>
  <si>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</si>
  <si>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US-2016-113509</t>
  </si>
  <si>
    <t>TEC-AC-10004855</t>
  </si>
  <si>
    <t>V7 USB Numeric Keypad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</si>
  <si>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</si>
  <si>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</si>
  <si>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</si>
  <si>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</si>
  <si>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</si>
  <si>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</si>
  <si>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</si>
  <si>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</si>
  <si>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</si>
  <si>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</si>
  <si>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</si>
  <si>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</si>
  <si>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</si>
  <si>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</si>
  <si>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</si>
  <si>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</si>
  <si>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</si>
  <si>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</si>
  <si>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</si>
  <si>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</si>
  <si>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</si>
  <si>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</si>
  <si>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</si>
  <si>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</si>
  <si>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</si>
  <si>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</si>
  <si>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</si>
  <si>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</si>
  <si>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</si>
  <si>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</si>
  <si>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</si>
  <si>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</si>
  <si>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</si>
  <si>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</si>
  <si>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</si>
  <si>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</si>
  <si>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</si>
  <si>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</si>
  <si>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</si>
  <si>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</si>
  <si>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CA-2017-161809</t>
  </si>
  <si>
    <t>TH-21100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</si>
  <si>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</si>
  <si>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</si>
  <si>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</si>
  <si>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</si>
  <si>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</si>
  <si>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</si>
  <si>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</si>
  <si>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</si>
  <si>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</si>
  <si>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</si>
  <si>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CA-2017-159457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</si>
  <si>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</si>
  <si>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</si>
  <si>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</si>
  <si>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</si>
  <si>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</si>
  <si>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</si>
  <si>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</si>
  <si>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</si>
  <si>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</si>
  <si>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</si>
  <si>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US-2016-158708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</si>
  <si>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</si>
  <si>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</si>
  <si>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</si>
  <si>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</si>
  <si>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</si>
  <si>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</si>
  <si>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CA-2014-139857</t>
  </si>
  <si>
    <t>CD-12790</t>
  </si>
  <si>
    <t>OFF-FA-10001843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</si>
  <si>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</si>
  <si>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</si>
  <si>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</si>
  <si>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</si>
  <si>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</si>
  <si>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</si>
  <si>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</si>
  <si>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CA-2017-104003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</si>
  <si>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</si>
  <si>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</si>
  <si>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</si>
  <si>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</si>
  <si>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</si>
  <si>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</si>
  <si>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</si>
  <si>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</si>
  <si>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</si>
  <si>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</si>
  <si>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</si>
  <si>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</si>
  <si>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</si>
  <si>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</si>
  <si>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</si>
  <si>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</si>
  <si>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</si>
  <si>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</si>
  <si>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</si>
  <si>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</si>
  <si>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</si>
  <si>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</si>
  <si>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</si>
  <si>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</si>
  <si>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</si>
  <si>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</si>
  <si>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</si>
  <si>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</si>
  <si>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CA-2015-139094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</si>
  <si>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</si>
  <si>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</si>
  <si>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</si>
  <si>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</si>
  <si>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</si>
  <si>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</si>
  <si>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</si>
  <si>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</si>
  <si>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</si>
  <si>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</si>
  <si>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</si>
  <si>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</si>
  <si>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</si>
  <si>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</si>
  <si>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</si>
  <si>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</si>
  <si>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</si>
  <si>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</si>
  <si>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</si>
  <si>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</si>
  <si>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</si>
  <si>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</si>
  <si>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</si>
  <si>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</si>
  <si>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</si>
  <si>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</si>
  <si>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</si>
  <si>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</si>
  <si>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</si>
  <si>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</si>
  <si>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MaxellÂ LTO Ultrium - 800 GB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</si>
  <si>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</si>
  <si>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</si>
  <si>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</si>
  <si>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</si>
  <si>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</si>
  <si>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</si>
  <si>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</si>
  <si>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</si>
  <si>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</si>
  <si>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</si>
  <si>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</si>
  <si>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CA-2016-164938</t>
  </si>
  <si>
    <t>PB-19210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</si>
  <si>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</si>
  <si>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</si>
  <si>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</si>
  <si>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</si>
  <si>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</si>
  <si>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</si>
  <si>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</si>
  <si>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</si>
  <si>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</si>
  <si>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</si>
  <si>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</si>
  <si>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</si>
  <si>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</si>
  <si>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</si>
  <si>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</si>
  <si>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</si>
  <si>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</si>
  <si>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</si>
  <si>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</si>
  <si>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</si>
  <si>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</si>
  <si>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</si>
  <si>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</si>
  <si>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</si>
  <si>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</si>
  <si>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</si>
  <si>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</si>
  <si>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</si>
  <si>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</si>
  <si>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</si>
  <si>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CA-2014-103373</t>
  </si>
  <si>
    <t>TEC-PH-10002885</t>
  </si>
  <si>
    <t>Apple iPhone 5</t>
  </si>
  <si>
    <t>TEC-PH-10000895</t>
  </si>
  <si>
    <t>Polycom VVX 310 VoIP phone</t>
  </si>
  <si>
    <t>CA-2017-162691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</si>
  <si>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</si>
  <si>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</si>
  <si>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</si>
  <si>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</si>
  <si>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</si>
  <si>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</si>
  <si>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</si>
  <si>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</si>
  <si>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</si>
  <si>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</si>
  <si>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</si>
  <si>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</si>
  <si>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</si>
  <si>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</si>
  <si>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</si>
  <si>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</si>
  <si>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</si>
  <si>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</si>
  <si>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</si>
  <si>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</si>
  <si>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</si>
  <si>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</si>
  <si>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OFF-BI-10002133</t>
  </si>
  <si>
    <t>Wilson Jones Elliptical Ring 3 1/2" Capacity Binders, 800 sheets</t>
  </si>
  <si>
    <t>TEC-PH-10004959</t>
  </si>
  <si>
    <t>Classic Ivory AntiqueÂ TelephoneÂ ZL1810</t>
  </si>
  <si>
    <t>FUR-BO-10001918</t>
  </si>
  <si>
    <t>Sauder Forest Hills Library with Doors, Woodland Oak Finish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</si>
  <si>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</si>
  <si>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</si>
  <si>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</si>
  <si>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</si>
  <si>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</si>
  <si>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</si>
  <si>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</si>
  <si>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</si>
  <si>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</si>
  <si>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</si>
  <si>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</si>
  <si>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</si>
  <si>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</si>
  <si>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</si>
  <si>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</si>
  <si>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</si>
  <si>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</si>
  <si>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</si>
  <si>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</si>
  <si>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</si>
  <si>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</si>
  <si>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</si>
  <si>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</si>
  <si>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</si>
  <si>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</si>
  <si>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</si>
  <si>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</si>
  <si>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</si>
  <si>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</si>
  <si>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</si>
  <si>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</si>
  <si>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</si>
  <si>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</si>
  <si>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</si>
  <si>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</si>
  <si>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</si>
  <si>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</si>
  <si>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</si>
  <si>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</si>
  <si>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</si>
  <si>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</si>
  <si>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</si>
  <si>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</si>
  <si>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</si>
  <si>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</si>
  <si>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</si>
  <si>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</si>
  <si>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</si>
  <si>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</si>
  <si>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</si>
  <si>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</si>
  <si>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</si>
  <si>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CA-2015-109197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</si>
  <si>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</si>
  <si>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</si>
  <si>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</si>
  <si>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</si>
  <si>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</si>
  <si>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</si>
  <si>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</si>
  <si>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</si>
  <si>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</si>
  <si>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</si>
  <si>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</si>
  <si>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</si>
  <si>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</si>
  <si>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</si>
  <si>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</si>
  <si>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</si>
  <si>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</si>
  <si>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</si>
  <si>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</si>
  <si>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</si>
  <si>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</si>
  <si>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</si>
  <si>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</si>
  <si>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</si>
  <si>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</si>
  <si>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</si>
  <si>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</si>
  <si>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</si>
  <si>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</si>
  <si>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</si>
  <si>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</si>
  <si>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</si>
  <si>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</si>
  <si>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</si>
  <si>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</si>
  <si>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</si>
  <si>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</si>
  <si>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</si>
  <si>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</si>
  <si>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</si>
  <si>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</si>
  <si>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</si>
  <si>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</si>
  <si>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</si>
  <si>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</si>
  <si>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</si>
  <si>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</si>
  <si>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</si>
  <si>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</si>
  <si>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</si>
  <si>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</si>
  <si>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</si>
  <si>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</si>
  <si>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</si>
  <si>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</si>
  <si>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</si>
  <si>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</si>
  <si>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</si>
  <si>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</si>
  <si>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</si>
  <si>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</si>
  <si>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</si>
  <si>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</si>
  <si>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</si>
  <si>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</si>
  <si>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</si>
  <si>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</si>
  <si>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</si>
  <si>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</si>
  <si>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</si>
  <si>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</si>
  <si>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</si>
  <si>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</si>
  <si>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</si>
  <si>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</si>
  <si>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</si>
  <si>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</si>
  <si>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</si>
  <si>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</si>
  <si>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</si>
  <si>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</si>
  <si>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</si>
  <si>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</si>
  <si>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</si>
  <si>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</si>
  <si>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</si>
  <si>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</si>
  <si>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</si>
  <si>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</si>
  <si>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</si>
  <si>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</si>
  <si>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</si>
  <si>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</si>
  <si>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</si>
  <si>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</si>
  <si>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</si>
  <si>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</si>
  <si>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</si>
  <si>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</si>
  <si>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</si>
  <si>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</si>
  <si>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</si>
  <si>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</si>
  <si>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</si>
  <si>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</si>
  <si>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</si>
  <si>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</si>
  <si>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</si>
  <si>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</si>
  <si>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</si>
  <si>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</si>
  <si>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</si>
  <si>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</si>
  <si>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</si>
  <si>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</si>
  <si>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</si>
  <si>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</si>
  <si>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</si>
  <si>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</si>
  <si>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</si>
  <si>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</si>
  <si>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</si>
  <si>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</si>
  <si>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</si>
  <si>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</si>
  <si>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</si>
  <si>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</si>
  <si>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</si>
  <si>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</si>
  <si>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</si>
  <si>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</si>
  <si>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</si>
  <si>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</si>
  <si>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</si>
  <si>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</si>
  <si>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</si>
  <si>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</si>
  <si>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</si>
  <si>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</si>
  <si>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</si>
  <si>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</si>
  <si>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</si>
  <si>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</si>
  <si>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</si>
  <si>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</si>
  <si>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</si>
  <si>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</si>
  <si>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</si>
  <si>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</si>
  <si>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</si>
  <si>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</si>
  <si>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</si>
  <si>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</si>
  <si>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</si>
  <si>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</si>
  <si>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</si>
  <si>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</si>
  <si>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</si>
  <si>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</si>
  <si>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</si>
  <si>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</si>
  <si>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</si>
  <si>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</si>
  <si>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</si>
  <si>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</si>
  <si>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</si>
  <si>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</si>
  <si>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</si>
  <si>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</si>
  <si>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</si>
  <si>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</si>
  <si>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</si>
  <si>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</si>
  <si>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</si>
  <si>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</si>
  <si>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</si>
  <si>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</si>
  <si>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</si>
  <si>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</si>
  <si>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</si>
  <si>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</si>
  <si>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</si>
  <si>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</si>
  <si>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</si>
  <si>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</si>
  <si>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</si>
  <si>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</si>
  <si>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</si>
  <si>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</si>
  <si>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</si>
  <si>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</si>
  <si>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</si>
  <si>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</si>
  <si>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</si>
  <si>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</si>
  <si>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</si>
  <si>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</si>
  <si>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</si>
  <si>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</si>
  <si>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</si>
  <si>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</si>
  <si>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</si>
  <si>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</si>
  <si>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</si>
  <si>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</si>
  <si>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</si>
  <si>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</si>
  <si>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</si>
  <si>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</si>
  <si>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</si>
  <si>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</si>
  <si>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</si>
  <si>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</si>
  <si>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</si>
  <si>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</si>
  <si>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</si>
  <si>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</si>
  <si>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</si>
  <si>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</si>
  <si>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</si>
  <si>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</si>
  <si>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</si>
  <si>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</si>
  <si>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</si>
  <si>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</si>
  <si>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</si>
  <si>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</si>
  <si>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</si>
  <si>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</si>
  <si>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</si>
  <si>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</si>
  <si>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</si>
  <si>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</si>
  <si>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</si>
  <si>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</si>
  <si>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</si>
  <si>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</si>
  <si>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</si>
  <si>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</si>
  <si>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</si>
  <si>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</si>
  <si>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</si>
  <si>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</si>
  <si>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</si>
  <si>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</si>
  <si>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</si>
  <si>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</si>
  <si>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</si>
  <si>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</si>
  <si>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</si>
  <si>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</si>
  <si>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</si>
  <si>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</si>
  <si>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</si>
  <si>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</si>
  <si>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</si>
  <si>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</si>
  <si>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</si>
  <si>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</si>
  <si>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</si>
  <si>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</si>
  <si>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</si>
  <si>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</si>
  <si>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</si>
  <si>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</si>
  <si>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</si>
  <si>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</si>
  <si>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</si>
  <si>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</si>
  <si>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</si>
  <si>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</si>
  <si>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</si>
  <si>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</si>
  <si>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</si>
  <si>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</si>
  <si>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</si>
  <si>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</si>
  <si>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</si>
  <si>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</si>
  <si>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</si>
  <si>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</si>
  <si>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</si>
  <si>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</si>
  <si>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</si>
  <si>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</si>
  <si>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</si>
  <si>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</si>
  <si>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</si>
  <si>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</si>
  <si>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</si>
  <si>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</si>
  <si>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</si>
  <si>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</si>
  <si>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</si>
  <si>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</si>
  <si>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</si>
  <si>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</si>
  <si>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</si>
  <si>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</si>
  <si>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</si>
  <si>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</si>
  <si>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</si>
  <si>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</si>
  <si>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</si>
  <si>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</si>
  <si>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</si>
  <si>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</si>
  <si>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</si>
  <si>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</si>
  <si>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</si>
  <si>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</si>
  <si>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</si>
  <si>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</si>
  <si>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</si>
  <si>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</si>
  <si>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</si>
  <si>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</si>
  <si>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</si>
  <si>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</si>
  <si>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</si>
  <si>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</si>
  <si>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</si>
  <si>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</si>
  <si>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</si>
  <si>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</si>
  <si>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</si>
  <si>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</si>
  <si>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</si>
  <si>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</si>
  <si>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</si>
  <si>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CA-2016-154018</t>
  </si>
  <si>
    <t>OFF-PA-10000551</t>
  </si>
  <si>
    <t>Array Memo Cubes</t>
  </si>
  <si>
    <t>CA-2017-117870</t>
  </si>
  <si>
    <t>JH-15820</t>
  </si>
  <si>
    <t>US-2017-137491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</si>
  <si>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</si>
  <si>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</si>
  <si>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</si>
  <si>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</si>
  <si>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</si>
  <si>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</si>
  <si>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</si>
  <si>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</si>
  <si>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</si>
  <si>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</si>
  <si>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</si>
  <si>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</si>
  <si>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</si>
  <si>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</si>
  <si>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</si>
  <si>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</si>
  <si>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</si>
  <si>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</si>
  <si>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</si>
  <si>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</si>
  <si>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</si>
  <si>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</si>
  <si>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</si>
  <si>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</si>
  <si>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</si>
  <si>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</si>
  <si>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</si>
  <si>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</si>
  <si>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</si>
  <si>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</si>
  <si>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</si>
  <si>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</si>
  <si>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</si>
  <si>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</si>
  <si>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</si>
  <si>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</si>
  <si>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</si>
  <si>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</si>
  <si>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</si>
  <si>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</si>
  <si>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</si>
  <si>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</si>
  <si>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</si>
  <si>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</si>
  <si>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</si>
  <si>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</si>
  <si>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</si>
  <si>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</si>
  <si>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</si>
  <si>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</si>
  <si>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</si>
  <si>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</si>
  <si>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</si>
  <si>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</si>
  <si>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</si>
  <si>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</si>
  <si>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</si>
  <si>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</si>
  <si>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</si>
  <si>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</si>
  <si>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</si>
  <si>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</si>
  <si>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</si>
  <si>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</si>
  <si>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</si>
  <si>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</si>
  <si>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</si>
  <si>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</si>
  <si>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</si>
  <si>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</si>
  <si>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</si>
  <si>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</si>
  <si>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</si>
  <si>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</si>
  <si>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</si>
  <si>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</si>
  <si>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</si>
  <si>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</si>
  <si>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</si>
  <si>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</si>
  <si>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</si>
  <si>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</si>
  <si>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</si>
  <si>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</si>
  <si>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</si>
  <si>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</si>
  <si>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</si>
  <si>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</si>
  <si>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</si>
  <si>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</si>
  <si>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</si>
  <si>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</si>
  <si>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</si>
  <si>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</si>
  <si>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</si>
  <si>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</si>
  <si>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</si>
  <si>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</si>
  <si>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</si>
  <si>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</si>
  <si>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</si>
  <si>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</si>
  <si>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</si>
  <si>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</si>
  <si>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</si>
  <si>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</si>
  <si>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</si>
  <si>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</si>
  <si>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</si>
  <si>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</si>
  <si>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</si>
  <si>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</si>
  <si>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</si>
  <si>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</si>
  <si>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</si>
  <si>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</si>
  <si>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</si>
  <si>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</si>
  <si>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</si>
  <si>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</si>
  <si>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</si>
  <si>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</si>
  <si>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</si>
  <si>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</si>
  <si>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</si>
  <si>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</si>
  <si>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</si>
  <si>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</si>
  <si>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</si>
  <si>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</si>
  <si>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</si>
  <si>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</si>
  <si>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</si>
  <si>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</si>
  <si>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</si>
  <si>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</si>
  <si>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</si>
  <si>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</si>
  <si>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</si>
  <si>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</si>
  <si>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</si>
  <si>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</si>
  <si>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</si>
  <si>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</si>
  <si>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</si>
  <si>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</si>
  <si>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</si>
  <si>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</si>
  <si>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</si>
  <si>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</si>
  <si>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</si>
  <si>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</si>
  <si>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</si>
  <si>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</si>
  <si>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</si>
  <si>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</si>
  <si>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</si>
  <si>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</si>
  <si>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</si>
  <si>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</si>
  <si>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</si>
  <si>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</si>
  <si>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</si>
  <si>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</si>
  <si>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</si>
  <si>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</si>
  <si>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</si>
  <si>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</si>
  <si>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</si>
  <si>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</si>
  <si>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</si>
  <si>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</si>
  <si>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</si>
  <si>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</si>
  <si>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</si>
  <si>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</si>
  <si>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</si>
  <si>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</si>
  <si>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</si>
  <si>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</si>
  <si>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</si>
  <si>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</si>
  <si>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</si>
  <si>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</si>
  <si>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</si>
  <si>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</si>
  <si>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</si>
  <si>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</si>
  <si>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</si>
  <si>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</si>
  <si>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</si>
  <si>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</si>
  <si>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</si>
  <si>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</si>
  <si>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</si>
  <si>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</si>
  <si>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</si>
  <si>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</si>
  <si>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</si>
  <si>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</si>
  <si>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</si>
  <si>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</si>
  <si>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</si>
  <si>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</si>
  <si>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</si>
  <si>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</si>
  <si>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</si>
  <si>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</si>
  <si>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</si>
  <si>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</si>
  <si>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</si>
  <si>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</si>
  <si>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</si>
  <si>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</si>
  <si>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</si>
  <si>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</si>
  <si>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</si>
  <si>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</si>
  <si>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</si>
  <si>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</si>
  <si>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</si>
  <si>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</si>
  <si>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</si>
  <si>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</si>
  <si>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</si>
  <si>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</si>
  <si>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</si>
  <si>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</si>
  <si>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</si>
  <si>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</si>
  <si>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</si>
  <si>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</si>
  <si>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</si>
  <si>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</si>
  <si>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</si>
  <si>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</si>
  <si>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</si>
  <si>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</si>
  <si>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</si>
  <si>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</si>
  <si>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</si>
  <si>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</si>
  <si>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</si>
  <si>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</si>
  <si>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</si>
  <si>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</si>
  <si>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</si>
  <si>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</si>
  <si>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</si>
  <si>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</si>
  <si>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</si>
  <si>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</si>
  <si>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</si>
  <si>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</si>
  <si>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</si>
  <si>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</si>
  <si>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</si>
  <si>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</si>
  <si>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</si>
  <si>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</si>
  <si>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</si>
  <si>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</si>
  <si>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</si>
  <si>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</si>
  <si>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</si>
  <si>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</si>
  <si>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</si>
  <si>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</si>
  <si>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</si>
  <si>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</si>
  <si>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</si>
  <si>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</si>
  <si>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</si>
  <si>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</si>
  <si>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</si>
  <si>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</si>
  <si>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</si>
  <si>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</si>
  <si>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</si>
  <si>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</si>
  <si>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</si>
  <si>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</si>
  <si>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</si>
  <si>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</si>
  <si>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</si>
  <si>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</si>
  <si>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</si>
  <si>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</si>
  <si>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</si>
  <si>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</si>
  <si>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</si>
  <si>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</si>
  <si>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</si>
  <si>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</si>
  <si>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</si>
  <si>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</si>
  <si>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</si>
  <si>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</si>
  <si>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</si>
  <si>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</si>
  <si>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</si>
  <si>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</si>
  <si>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</si>
  <si>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</si>
  <si>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</si>
  <si>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</si>
  <si>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</si>
  <si>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</si>
  <si>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</si>
  <si>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</si>
  <si>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</si>
  <si>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</si>
  <si>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</si>
  <si>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</si>
  <si>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</si>
  <si>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</si>
  <si>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</si>
  <si>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</si>
  <si>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</si>
  <si>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</si>
  <si>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</si>
  <si>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</si>
  <si>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</si>
  <si>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</si>
  <si>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</si>
  <si>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</si>
  <si>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</si>
  <si>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</si>
  <si>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</si>
  <si>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</si>
  <si>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</si>
  <si>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</si>
  <si>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</si>
  <si>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</si>
  <si>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</si>
  <si>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</si>
  <si>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</si>
  <si>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</si>
  <si>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</si>
  <si>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</si>
  <si>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</si>
  <si>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</si>
  <si>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</si>
  <si>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</si>
  <si>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</si>
  <si>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</si>
  <si>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</si>
  <si>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</si>
  <si>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</si>
  <si>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</si>
  <si>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</si>
  <si>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</si>
  <si>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</si>
  <si>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</si>
  <si>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</si>
  <si>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</si>
  <si>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</si>
  <si>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</si>
  <si>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</si>
  <si>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</si>
  <si>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</si>
  <si>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</si>
  <si>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</si>
  <si>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</si>
  <si>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</si>
  <si>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</si>
  <si>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</si>
  <si>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</si>
  <si>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</si>
  <si>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</si>
  <si>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</si>
  <si>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</si>
  <si>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</si>
  <si>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</si>
  <si>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</si>
  <si>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</si>
  <si>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</si>
  <si>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</si>
  <si>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</si>
  <si>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</si>
  <si>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</si>
  <si>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</si>
  <si>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</si>
  <si>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</si>
  <si>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</si>
  <si>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</si>
  <si>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</si>
  <si>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</si>
  <si>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</si>
  <si>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</si>
  <si>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</si>
  <si>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</si>
  <si>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</si>
  <si>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</si>
  <si>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</si>
  <si>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</si>
  <si>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</si>
  <si>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</si>
  <si>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</si>
  <si>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</si>
  <si>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</si>
  <si>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</si>
  <si>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</si>
  <si>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</si>
  <si>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</si>
  <si>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</si>
  <si>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</si>
  <si>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</si>
  <si>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</si>
  <si>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</si>
  <si>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</si>
  <si>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</si>
  <si>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</si>
  <si>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</si>
  <si>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</si>
  <si>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</si>
  <si>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</si>
  <si>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</si>
  <si>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</si>
  <si>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</si>
  <si>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</si>
  <si>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</si>
  <si>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</si>
  <si>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</si>
  <si>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</si>
  <si>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</si>
  <si>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</si>
  <si>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</si>
  <si>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</si>
  <si>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</si>
  <si>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</si>
  <si>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</si>
  <si>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</si>
  <si>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</si>
  <si>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</si>
  <si>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</si>
  <si>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</si>
  <si>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</si>
  <si>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</si>
  <si>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</si>
  <si>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</si>
  <si>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</si>
  <si>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</si>
  <si>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</si>
  <si>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</si>
  <si>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</si>
  <si>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</si>
  <si>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</si>
  <si>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</si>
  <si>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</si>
  <si>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</si>
  <si>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</si>
  <si>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</si>
  <si>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</si>
  <si>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</si>
  <si>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</si>
  <si>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</si>
  <si>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</si>
  <si>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</si>
  <si>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</si>
  <si>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</si>
  <si>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</si>
  <si>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</si>
  <si>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</si>
  <si>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</si>
  <si>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</si>
  <si>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</si>
  <si>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</si>
  <si>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KeyTronicÂ KT800P2 -Â KeyboardÂ - Black</t>
  </si>
  <si>
    <t>CA-2017-109589</t>
  </si>
  <si>
    <t>BD-11635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</si>
  <si>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</si>
  <si>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</si>
  <si>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</si>
  <si>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</si>
  <si>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</si>
  <si>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</si>
  <si>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</si>
  <si>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</si>
  <si>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</si>
  <si>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</si>
  <si>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</si>
  <si>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</si>
  <si>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</si>
  <si>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</si>
  <si>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</si>
  <si>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</si>
  <si>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</si>
  <si>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</si>
  <si>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</si>
  <si>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</si>
  <si>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</si>
  <si>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</si>
  <si>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</si>
  <si>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</si>
  <si>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</si>
  <si>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</si>
  <si>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</si>
  <si>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</si>
  <si>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</si>
  <si>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</si>
  <si>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</si>
  <si>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</si>
  <si>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</si>
  <si>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</si>
  <si>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</si>
  <si>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</si>
  <si>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</si>
  <si>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</si>
  <si>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</si>
  <si>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</si>
  <si>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</si>
  <si>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</si>
  <si>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</si>
  <si>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</si>
  <si>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</si>
  <si>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</si>
  <si>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</si>
  <si>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</si>
  <si>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</si>
  <si>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</si>
  <si>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</si>
  <si>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</si>
  <si>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</si>
  <si>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</si>
  <si>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</si>
  <si>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</si>
  <si>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</si>
  <si>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</si>
  <si>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</si>
  <si>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</si>
  <si>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</si>
  <si>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</si>
  <si>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</si>
  <si>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</si>
  <si>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</si>
  <si>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</si>
  <si>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</si>
  <si>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</si>
  <si>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</si>
  <si>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</si>
  <si>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</si>
  <si>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</si>
  <si>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</si>
  <si>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</si>
  <si>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</si>
  <si>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</si>
  <si>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</si>
  <si>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</si>
  <si>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</si>
  <si>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</si>
  <si>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</si>
  <si>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</si>
  <si>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</si>
  <si>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</si>
  <si>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</si>
  <si>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</si>
  <si>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</si>
  <si>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</si>
  <si>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</si>
  <si>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</si>
  <si>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</si>
  <si>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</si>
  <si>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</si>
  <si>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</si>
  <si>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</si>
  <si>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</si>
  <si>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</si>
  <si>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</si>
  <si>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</si>
  <si>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</si>
  <si>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</si>
  <si>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</si>
  <si>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</si>
  <si>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</si>
  <si>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</si>
  <si>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</si>
  <si>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</si>
  <si>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</si>
  <si>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</si>
  <si>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</si>
  <si>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</si>
  <si>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</si>
  <si>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</si>
  <si>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</si>
  <si>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</si>
  <si>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</si>
  <si>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</si>
  <si>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</si>
  <si>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</si>
  <si>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</si>
  <si>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</si>
  <si>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</si>
  <si>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</si>
  <si>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</si>
  <si>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</si>
  <si>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</si>
  <si>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</si>
  <si>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</si>
  <si>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</si>
  <si>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</si>
  <si>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</si>
  <si>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</si>
  <si>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</si>
  <si>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</si>
  <si>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</si>
  <si>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</si>
  <si>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</si>
  <si>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</si>
  <si>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</si>
  <si>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</si>
  <si>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</si>
  <si>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</si>
  <si>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</si>
  <si>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</si>
  <si>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</si>
  <si>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</si>
  <si>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</si>
  <si>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</si>
  <si>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</si>
  <si>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</si>
  <si>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</si>
  <si>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</si>
  <si>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</si>
  <si>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</si>
  <si>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</si>
  <si>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</si>
  <si>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</si>
  <si>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</si>
  <si>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</si>
  <si>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</si>
  <si>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</si>
  <si>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</si>
  <si>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</si>
  <si>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</si>
  <si>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</si>
  <si>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</si>
  <si>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</si>
  <si>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</si>
  <si>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</si>
  <si>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</si>
  <si>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</si>
  <si>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</si>
  <si>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</si>
  <si>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</si>
  <si>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</si>
  <si>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</si>
  <si>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</si>
  <si>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</si>
  <si>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</si>
  <si>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</si>
  <si>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</si>
  <si>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</si>
  <si>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</si>
  <si>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</si>
  <si>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</si>
  <si>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</si>
  <si>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</si>
  <si>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</si>
  <si>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</si>
  <si>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</si>
  <si>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</si>
  <si>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</si>
  <si>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</si>
  <si>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</si>
  <si>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</si>
  <si>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</si>
  <si>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</si>
  <si>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</si>
  <si>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</si>
  <si>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</si>
  <si>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</si>
  <si>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</si>
  <si>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</si>
  <si>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</si>
  <si>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</si>
  <si>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</si>
  <si>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</si>
  <si>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</si>
  <si>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</si>
  <si>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</si>
  <si>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</si>
  <si>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</si>
  <si>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</si>
  <si>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</si>
  <si>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</si>
  <si>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</si>
  <si>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</si>
  <si>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</si>
  <si>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</si>
  <si>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</si>
  <si>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</si>
  <si>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</si>
  <si>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</si>
  <si>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</si>
  <si>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</si>
  <si>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</si>
  <si>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</si>
  <si>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</si>
  <si>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</si>
  <si>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</si>
  <si>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</si>
  <si>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</si>
  <si>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</si>
  <si>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</si>
  <si>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</si>
  <si>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</si>
  <si>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</si>
  <si>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</si>
  <si>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</si>
  <si>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</si>
  <si>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</si>
  <si>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</si>
  <si>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</si>
  <si>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</si>
  <si>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</si>
  <si>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</si>
  <si>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</si>
  <si>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</si>
  <si>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</si>
  <si>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</si>
  <si>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</si>
  <si>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</si>
  <si>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</si>
  <si>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</si>
  <si>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</si>
  <si>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</si>
  <si>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</si>
  <si>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</si>
  <si>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</si>
  <si>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</si>
  <si>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</si>
  <si>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</si>
  <si>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</si>
  <si>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</si>
  <si>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</si>
  <si>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</si>
  <si>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</si>
  <si>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</si>
  <si>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</si>
  <si>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</si>
  <si>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</si>
  <si>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</si>
  <si>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</si>
  <si>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</si>
  <si>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</si>
  <si>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</si>
  <si>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</si>
  <si>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</si>
  <si>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</si>
  <si>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</si>
  <si>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</si>
  <si>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</si>
  <si>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</si>
  <si>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</si>
  <si>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</si>
  <si>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</si>
  <si>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</si>
  <si>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</si>
  <si>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</si>
  <si>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</si>
  <si>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</si>
  <si>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</si>
  <si>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</si>
  <si>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</si>
  <si>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</si>
  <si>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</si>
  <si>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</si>
  <si>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</si>
  <si>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</si>
  <si>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</si>
  <si>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</si>
  <si>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</si>
  <si>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</si>
  <si>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</si>
  <si>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</si>
  <si>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</si>
  <si>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</si>
  <si>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</si>
  <si>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</si>
  <si>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</si>
  <si>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</si>
  <si>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</si>
  <si>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</si>
  <si>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</si>
  <si>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</si>
  <si>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</si>
  <si>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</si>
  <si>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</si>
  <si>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</si>
  <si>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</si>
  <si>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</si>
  <si>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</si>
  <si>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</si>
  <si>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</si>
  <si>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</si>
  <si>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</si>
  <si>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</si>
  <si>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</si>
  <si>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</si>
  <si>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</si>
  <si>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</si>
  <si>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</si>
  <si>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</si>
  <si>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</si>
  <si>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</si>
  <si>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</si>
  <si>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</si>
  <si>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</si>
  <si>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</si>
  <si>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</si>
  <si>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</si>
  <si>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</si>
  <si>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</si>
  <si>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</si>
  <si>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</si>
  <si>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</si>
  <si>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</si>
  <si>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</si>
  <si>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</si>
  <si>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</si>
  <si>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</si>
  <si>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</si>
  <si>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</si>
  <si>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</si>
  <si>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</si>
  <si>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</si>
  <si>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</si>
  <si>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</si>
  <si>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</si>
  <si>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</si>
  <si>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</si>
  <si>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</si>
  <si>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</si>
  <si>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</si>
  <si>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</si>
  <si>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</si>
  <si>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</si>
  <si>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</si>
  <si>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</si>
  <si>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</si>
  <si>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</si>
  <si>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</si>
  <si>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</si>
  <si>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</si>
  <si>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</si>
  <si>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</si>
  <si>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</si>
  <si>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</si>
  <si>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</si>
  <si>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</si>
  <si>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</si>
  <si>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</si>
  <si>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</si>
  <si>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</si>
  <si>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</si>
  <si>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</si>
  <si>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</si>
  <si>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</si>
  <si>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</si>
  <si>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</si>
  <si>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</si>
  <si>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</si>
  <si>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</si>
  <si>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</si>
  <si>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</si>
  <si>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</si>
  <si>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</si>
  <si>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</si>
  <si>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</si>
  <si>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</si>
  <si>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</si>
  <si>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</si>
  <si>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</si>
  <si>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</si>
  <si>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</si>
  <si>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</si>
  <si>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</si>
  <si>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</si>
  <si>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</si>
  <si>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</si>
  <si>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</si>
  <si>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</si>
  <si>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</si>
  <si>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</si>
  <si>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</si>
  <si>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</si>
  <si>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</si>
  <si>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</si>
  <si>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</si>
  <si>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</si>
  <si>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</si>
  <si>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</si>
  <si>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</si>
  <si>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</si>
  <si>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</si>
  <si>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</si>
  <si>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</si>
  <si>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</si>
  <si>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</si>
  <si>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</si>
  <si>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</si>
  <si>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</si>
  <si>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</si>
  <si>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</si>
  <si>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</si>
  <si>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</si>
  <si>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</si>
  <si>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</si>
  <si>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</si>
  <si>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</si>
  <si>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</si>
  <si>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</si>
  <si>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</si>
  <si>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</si>
  <si>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</si>
  <si>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</si>
  <si>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</si>
  <si>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</si>
  <si>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</si>
  <si>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</si>
  <si>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</si>
  <si>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</si>
  <si>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</si>
  <si>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</si>
  <si>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</si>
  <si>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</si>
  <si>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</si>
  <si>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</si>
  <si>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</si>
  <si>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</si>
  <si>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</si>
  <si>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</si>
  <si>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</si>
  <si>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</si>
  <si>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</si>
  <si>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</si>
  <si>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</si>
  <si>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</si>
  <si>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</si>
  <si>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</si>
  <si>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</si>
  <si>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</si>
  <si>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</si>
  <si>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</si>
  <si>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</si>
  <si>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</si>
  <si>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</si>
  <si>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</si>
  <si>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</si>
  <si>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</si>
  <si>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</si>
  <si>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</si>
  <si>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</si>
  <si>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</si>
  <si>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</si>
  <si>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</si>
  <si>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</si>
  <si>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</si>
  <si>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</si>
  <si>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</si>
  <si>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</si>
  <si>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</si>
  <si>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</si>
  <si>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</si>
  <si>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</si>
  <si>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</si>
  <si>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</si>
  <si>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</si>
  <si>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</si>
  <si>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</si>
  <si>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</si>
  <si>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</si>
  <si>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</si>
  <si>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</si>
  <si>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</si>
  <si>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</si>
  <si>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</si>
  <si>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</si>
  <si>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</si>
  <si>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</si>
  <si>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</si>
  <si>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</si>
  <si>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</si>
  <si>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</si>
  <si>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</si>
  <si>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</si>
  <si>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</si>
  <si>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</si>
  <si>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</si>
  <si>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</si>
  <si>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</si>
  <si>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</si>
  <si>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</si>
  <si>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</si>
  <si>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</si>
  <si>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</si>
  <si>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</si>
  <si>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</si>
  <si>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</si>
  <si>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</si>
  <si>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</si>
  <si>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</si>
  <si>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</si>
  <si>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</si>
  <si>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</si>
  <si>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</si>
  <si>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</si>
  <si>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</si>
  <si>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</si>
  <si>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</si>
  <si>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</si>
  <si>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</si>
  <si>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</si>
  <si>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</si>
  <si>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</si>
  <si>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</si>
  <si>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</si>
  <si>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</si>
  <si>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</si>
  <si>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</si>
  <si>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</si>
  <si>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</si>
  <si>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</si>
  <si>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</si>
  <si>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</si>
  <si>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</si>
  <si>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</si>
  <si>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</si>
  <si>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</si>
  <si>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</si>
  <si>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</si>
  <si>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</si>
  <si>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</si>
  <si>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</si>
  <si>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</si>
  <si>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</si>
  <si>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</si>
  <si>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</si>
  <si>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</si>
  <si>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</si>
  <si>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</si>
  <si>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</si>
  <si>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</si>
  <si>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</si>
  <si>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</si>
  <si>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</si>
  <si>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</si>
  <si>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</si>
  <si>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</si>
  <si>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</si>
  <si>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</si>
  <si>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</si>
  <si>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</si>
  <si>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</si>
  <si>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</si>
  <si>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</si>
  <si>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</si>
  <si>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</si>
  <si>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</si>
  <si>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</si>
  <si>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</si>
  <si>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</si>
  <si>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</si>
  <si>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</si>
  <si>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</si>
  <si>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</si>
  <si>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</si>
  <si>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</si>
  <si>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</si>
  <si>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</si>
  <si>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</si>
  <si>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</si>
  <si>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</si>
  <si>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</si>
  <si>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</si>
  <si>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</si>
  <si>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</si>
  <si>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</si>
  <si>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</si>
  <si>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</si>
  <si>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</si>
  <si>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</si>
  <si>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</si>
  <si>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</si>
  <si>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</si>
  <si>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</si>
  <si>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</si>
  <si>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</si>
  <si>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</si>
  <si>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</si>
  <si>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</si>
  <si>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</si>
  <si>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</si>
  <si>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</si>
  <si>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</si>
  <si>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</si>
  <si>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</si>
  <si>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</si>
  <si>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</si>
  <si>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</si>
  <si>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</si>
  <si>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</si>
  <si>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</si>
  <si>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</si>
  <si>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</si>
  <si>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</si>
  <si>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</si>
  <si>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</si>
  <si>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</si>
  <si>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</si>
  <si>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</si>
  <si>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</si>
  <si>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</si>
  <si>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</si>
  <si>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</si>
  <si>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</si>
  <si>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</si>
  <si>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</si>
  <si>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</si>
  <si>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</si>
  <si>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</si>
  <si>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</si>
  <si>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</si>
  <si>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</si>
  <si>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</si>
  <si>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</si>
  <si>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</si>
  <si>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</si>
  <si>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</si>
  <si>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</si>
  <si>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</si>
  <si>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</si>
  <si>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</si>
  <si>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</si>
  <si>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</si>
  <si>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</si>
  <si>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</si>
  <si>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</si>
  <si>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</si>
  <si>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</si>
  <si>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</si>
  <si>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</si>
  <si>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</si>
  <si>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</si>
  <si>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</si>
  <si>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</si>
  <si>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</si>
  <si>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</si>
  <si>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</si>
  <si>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</si>
  <si>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</si>
  <si>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</si>
  <si>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</si>
  <si>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</si>
  <si>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</si>
  <si>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</si>
  <si>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</si>
  <si>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</si>
  <si>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</si>
  <si>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</si>
  <si>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</si>
  <si>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</si>
  <si>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</si>
  <si>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</si>
  <si>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</si>
  <si>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</si>
  <si>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</si>
  <si>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</si>
  <si>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</si>
  <si>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</si>
  <si>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</si>
  <si>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</si>
  <si>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</si>
  <si>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</si>
  <si>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</si>
  <si>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</si>
  <si>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</si>
  <si>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</si>
  <si>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</si>
  <si>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</si>
  <si>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</si>
  <si>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</si>
  <si>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</si>
  <si>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EarpiecesÂ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</si>
  <si>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</si>
  <si>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</si>
  <si>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</si>
  <si>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</si>
  <si>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</si>
  <si>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</si>
  <si>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</si>
  <si>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</si>
  <si>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</si>
  <si>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</si>
  <si>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</si>
  <si>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</si>
  <si>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</si>
  <si>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</si>
  <si>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</si>
  <si>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</si>
  <si>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</si>
  <si>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</si>
  <si>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</si>
  <si>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</si>
  <si>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</si>
  <si>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</si>
  <si>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</si>
  <si>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</si>
  <si>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</si>
  <si>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</si>
  <si>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</si>
  <si>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</si>
  <si>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</si>
  <si>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</si>
  <si>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</si>
  <si>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</si>
  <si>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</si>
  <si>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</si>
  <si>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</si>
  <si>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</si>
  <si>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</si>
  <si>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</si>
  <si>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</si>
  <si>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</si>
  <si>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</si>
  <si>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</si>
  <si>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</si>
  <si>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</si>
  <si>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</si>
  <si>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</si>
  <si>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</si>
  <si>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</si>
  <si>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</si>
  <si>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</si>
  <si>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</si>
  <si>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</si>
  <si>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</si>
  <si>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</si>
  <si>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</si>
  <si>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</si>
  <si>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</si>
  <si>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</si>
  <si>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</si>
  <si>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</si>
  <si>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</si>
  <si>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</si>
  <si>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</si>
  <si>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</si>
  <si>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</si>
  <si>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</si>
  <si>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</si>
  <si>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</si>
  <si>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</si>
  <si>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</si>
  <si>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</si>
  <si>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</si>
  <si>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</si>
  <si>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</si>
  <si>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</si>
  <si>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</si>
  <si>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</si>
  <si>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</si>
  <si>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</si>
  <si>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</si>
  <si>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</si>
  <si>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</si>
  <si>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</si>
  <si>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</si>
  <si>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</si>
  <si>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</si>
  <si>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</si>
  <si>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</si>
  <si>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</si>
  <si>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</si>
  <si>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</si>
  <si>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</si>
  <si>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</si>
  <si>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</si>
  <si>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</si>
  <si>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</si>
  <si>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</si>
  <si>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</si>
  <si>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</si>
  <si>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</si>
  <si>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</si>
  <si>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</si>
  <si>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</si>
  <si>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</si>
  <si>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</si>
  <si>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</si>
  <si>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</si>
  <si>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</si>
  <si>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</si>
  <si>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</si>
  <si>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</si>
  <si>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</si>
  <si>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</si>
  <si>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</si>
  <si>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</si>
  <si>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</si>
  <si>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</si>
  <si>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</si>
  <si>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</si>
  <si>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</si>
  <si>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</si>
  <si>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</si>
  <si>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</si>
  <si>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</si>
  <si>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</si>
  <si>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</si>
  <si>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</si>
  <si>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</si>
  <si>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</si>
  <si>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</si>
  <si>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</si>
  <si>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</si>
  <si>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</si>
  <si>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</si>
  <si>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</si>
  <si>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</si>
  <si>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</si>
  <si>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</si>
  <si>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</si>
  <si>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</si>
  <si>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</si>
  <si>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</si>
  <si>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</si>
  <si>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</si>
  <si>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</si>
  <si>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</si>
  <si>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</si>
  <si>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</si>
  <si>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</si>
  <si>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</si>
  <si>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</si>
  <si>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</si>
  <si>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</si>
  <si>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</si>
  <si>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</si>
  <si>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</si>
  <si>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</si>
  <si>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</si>
  <si>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</si>
  <si>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</si>
  <si>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</si>
  <si>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</si>
  <si>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</si>
  <si>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</si>
  <si>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</si>
  <si>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</si>
  <si>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</si>
  <si>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</si>
  <si>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</si>
  <si>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</si>
  <si>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</si>
  <si>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</si>
  <si>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</si>
  <si>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</si>
  <si>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</si>
  <si>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</si>
  <si>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</si>
  <si>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</si>
  <si>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</si>
  <si>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</si>
  <si>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</si>
  <si>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</si>
  <si>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</si>
  <si>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</si>
  <si>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</si>
  <si>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</si>
  <si>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</si>
  <si>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</si>
  <si>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</si>
  <si>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</si>
  <si>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</si>
  <si>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</si>
  <si>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</si>
  <si>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</si>
  <si>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</si>
  <si>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</si>
  <si>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</si>
  <si>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</si>
  <si>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</si>
  <si>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</si>
  <si>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</si>
  <si>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</si>
  <si>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</si>
  <si>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</si>
  <si>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</si>
  <si>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</si>
  <si>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</si>
  <si>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</si>
  <si>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</si>
  <si>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</si>
  <si>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</si>
  <si>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</si>
  <si>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</si>
  <si>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</si>
  <si>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</si>
  <si>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</si>
  <si>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</si>
  <si>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</si>
  <si>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</si>
  <si>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</si>
  <si>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</si>
  <si>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</si>
  <si>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</si>
  <si>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</si>
  <si>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</si>
  <si>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</si>
  <si>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</si>
  <si>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</si>
  <si>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</si>
  <si>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</si>
  <si>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</si>
  <si>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</si>
  <si>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</si>
  <si>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</si>
  <si>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</si>
  <si>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</si>
  <si>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</si>
  <si>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</si>
  <si>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</si>
  <si>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</si>
  <si>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</si>
  <si>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</si>
  <si>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</si>
  <si>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</si>
  <si>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</si>
  <si>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</si>
  <si>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</si>
  <si>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</si>
  <si>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</si>
  <si>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</si>
  <si>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</si>
  <si>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</si>
  <si>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</si>
  <si>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</si>
  <si>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</si>
  <si>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</si>
  <si>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</si>
  <si>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</si>
  <si>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</si>
  <si>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</si>
  <si>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</si>
  <si>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</si>
  <si>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</si>
  <si>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</si>
  <si>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</si>
  <si>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</si>
  <si>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</si>
  <si>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</si>
  <si>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</si>
  <si>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</si>
  <si>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</si>
  <si>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</si>
  <si>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</si>
  <si>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</si>
  <si>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</si>
  <si>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</si>
  <si>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</si>
  <si>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</si>
  <si>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</si>
  <si>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</si>
  <si>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</si>
  <si>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</si>
  <si>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</si>
  <si>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</si>
  <si>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</si>
  <si>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</si>
  <si>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</si>
  <si>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</si>
  <si>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</si>
  <si>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</si>
  <si>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</si>
  <si>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</si>
  <si>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</si>
  <si>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</si>
  <si>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</si>
  <si>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</si>
  <si>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</si>
  <si>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</si>
  <si>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</si>
  <si>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</si>
  <si>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</si>
  <si>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</si>
  <si>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</si>
  <si>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</si>
  <si>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</si>
  <si>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</si>
  <si>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</si>
  <si>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</si>
  <si>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</si>
  <si>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</si>
  <si>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</si>
  <si>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</si>
  <si>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</si>
  <si>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</si>
  <si>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</si>
  <si>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</si>
  <si>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</si>
  <si>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</si>
  <si>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</si>
  <si>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</si>
  <si>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</si>
  <si>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</si>
  <si>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</si>
  <si>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</si>
  <si>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</si>
  <si>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</si>
  <si>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</si>
  <si>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</si>
  <si>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</si>
  <si>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</si>
  <si>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</si>
  <si>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</si>
  <si>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</si>
  <si>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</si>
  <si>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</si>
  <si>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</si>
  <si>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</si>
  <si>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</si>
  <si>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</si>
  <si>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</si>
  <si>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</si>
  <si>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</si>
  <si>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</si>
  <si>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</si>
  <si>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</si>
  <si>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</si>
  <si>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</si>
  <si>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</si>
  <si>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</si>
  <si>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</si>
  <si>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</si>
  <si>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</si>
  <si>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</si>
  <si>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</si>
  <si>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</si>
  <si>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</si>
  <si>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</si>
  <si>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</si>
  <si>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</si>
  <si>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</si>
  <si>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</si>
  <si>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</si>
  <si>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</si>
  <si>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</si>
  <si>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</si>
  <si>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</si>
  <si>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</si>
  <si>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</si>
  <si>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</si>
  <si>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</si>
  <si>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</si>
  <si>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</si>
  <si>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</si>
  <si>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</si>
  <si>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</si>
  <si>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</si>
  <si>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</si>
  <si>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</si>
  <si>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</si>
  <si>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</si>
  <si>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</si>
  <si>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</si>
  <si>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</si>
  <si>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</si>
  <si>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</si>
  <si>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</si>
  <si>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</si>
  <si>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</si>
  <si>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</si>
  <si>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</si>
  <si>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</si>
  <si>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</si>
  <si>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</si>
  <si>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</si>
  <si>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</si>
  <si>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</si>
  <si>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</si>
  <si>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</si>
  <si>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</si>
  <si>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</si>
  <si>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</si>
  <si>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</si>
  <si>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</si>
  <si>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</si>
  <si>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</si>
  <si>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</si>
  <si>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</si>
  <si>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</si>
  <si>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</si>
  <si>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</si>
  <si>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</si>
  <si>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</si>
  <si>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</si>
  <si>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</si>
  <si>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</si>
  <si>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</si>
  <si>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</si>
  <si>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</si>
  <si>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</si>
  <si>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</si>
  <si>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</si>
  <si>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</si>
  <si>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</si>
  <si>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</si>
  <si>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</si>
  <si>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</si>
  <si>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</si>
  <si>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</si>
  <si>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</si>
  <si>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</si>
  <si>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</si>
  <si>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</si>
  <si>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</si>
  <si>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</si>
  <si>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</si>
  <si>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</si>
  <si>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</si>
  <si>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</si>
  <si>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</si>
  <si>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</si>
  <si>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</si>
  <si>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</si>
  <si>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</si>
  <si>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</si>
  <si>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</si>
  <si>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</si>
  <si>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</si>
  <si>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</si>
  <si>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</si>
  <si>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</si>
  <si>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</si>
  <si>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</si>
  <si>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</si>
  <si>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</si>
  <si>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</si>
  <si>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</si>
  <si>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</si>
  <si>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</si>
  <si>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</si>
  <si>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</si>
  <si>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</si>
  <si>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</si>
  <si>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</si>
  <si>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</si>
  <si>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</si>
  <si>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</si>
  <si>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</si>
  <si>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</si>
  <si>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</si>
  <si>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</si>
  <si>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</si>
  <si>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</si>
  <si>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</si>
  <si>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</si>
  <si>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</si>
  <si>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</si>
  <si>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</si>
  <si>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</si>
  <si>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</si>
  <si>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</si>
  <si>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</si>
  <si>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</si>
  <si>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</si>
  <si>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</si>
  <si>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</si>
  <si>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</si>
  <si>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</si>
  <si>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</si>
  <si>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</si>
  <si>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</si>
  <si>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</si>
  <si>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</si>
  <si>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</si>
  <si>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</si>
  <si>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</si>
  <si>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</si>
  <si>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</si>
  <si>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</si>
  <si>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</si>
  <si>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</si>
  <si>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</si>
  <si>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</si>
  <si>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</si>
  <si>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</si>
  <si>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</si>
  <si>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</si>
  <si>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</si>
  <si>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</si>
  <si>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</si>
  <si>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</si>
  <si>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</si>
  <si>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</si>
  <si>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</si>
  <si>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</si>
  <si>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</si>
  <si>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</si>
  <si>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</si>
  <si>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</si>
  <si>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</si>
  <si>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</si>
  <si>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</si>
  <si>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</si>
  <si>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</si>
  <si>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</si>
  <si>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</si>
  <si>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</si>
  <si>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</si>
  <si>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</si>
  <si>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</si>
  <si>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</si>
  <si>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</si>
  <si>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</si>
  <si>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</si>
  <si>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</si>
  <si>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</si>
  <si>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</si>
  <si>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</si>
  <si>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</si>
  <si>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</si>
  <si>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</si>
  <si>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</si>
  <si>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</si>
  <si>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</si>
  <si>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</si>
  <si>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</si>
  <si>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</si>
  <si>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</si>
  <si>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</si>
  <si>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</si>
  <si>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</si>
  <si>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</si>
  <si>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</si>
  <si>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</si>
  <si>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</si>
  <si>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</si>
  <si>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</si>
  <si>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</si>
  <si>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</si>
  <si>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</si>
  <si>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</si>
  <si>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</si>
  <si>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</si>
  <si>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</si>
  <si>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</si>
  <si>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</si>
  <si>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</si>
  <si>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</si>
  <si>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</si>
  <si>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</si>
  <si>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</si>
  <si>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</si>
  <si>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</si>
  <si>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</si>
  <si>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</si>
  <si>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</si>
  <si>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</si>
  <si>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</si>
  <si>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</si>
  <si>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</si>
  <si>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</si>
  <si>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</si>
  <si>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</si>
  <si>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</si>
  <si>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</si>
  <si>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</si>
  <si>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</si>
  <si>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</si>
  <si>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</si>
  <si>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</si>
  <si>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</si>
  <si>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</si>
  <si>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</si>
  <si>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</si>
  <si>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</si>
  <si>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</si>
  <si>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</si>
  <si>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</si>
  <si>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</si>
  <si>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</si>
  <si>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</si>
  <si>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</si>
  <si>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</si>
  <si>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</si>
  <si>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</si>
  <si>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</si>
  <si>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</si>
  <si>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</si>
  <si>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</si>
  <si>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</si>
  <si>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</si>
  <si>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</si>
  <si>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</si>
  <si>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</si>
  <si>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</si>
  <si>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</si>
  <si>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</si>
  <si>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</si>
  <si>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</si>
  <si>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</si>
  <si>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</si>
  <si>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</si>
  <si>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</si>
  <si>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</si>
  <si>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</si>
  <si>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</si>
  <si>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</si>
  <si>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</si>
  <si>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</si>
  <si>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</si>
  <si>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</si>
  <si>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</si>
  <si>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</si>
  <si>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</si>
  <si>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</si>
  <si>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</si>
  <si>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</si>
  <si>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</si>
  <si>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</si>
  <si>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</si>
  <si>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</si>
  <si>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</si>
  <si>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</si>
  <si>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</si>
  <si>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</si>
  <si>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</si>
  <si>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</si>
  <si>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</si>
  <si>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</si>
  <si>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</si>
  <si>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</si>
  <si>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</si>
  <si>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</si>
  <si>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</si>
  <si>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</si>
  <si>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</si>
  <si>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</si>
  <si>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</si>
  <si>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</si>
  <si>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</si>
  <si>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</si>
  <si>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</si>
  <si>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</si>
  <si>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</si>
  <si>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</si>
  <si>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</si>
  <si>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</si>
  <si>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</si>
  <si>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</si>
  <si>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</si>
  <si>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</si>
  <si>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</si>
  <si>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</si>
  <si>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</si>
  <si>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</si>
  <si>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</si>
  <si>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</si>
  <si>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</si>
  <si>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</si>
  <si>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</si>
  <si>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</si>
  <si>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</si>
  <si>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</si>
  <si>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</si>
  <si>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</si>
  <si>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</si>
  <si>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</si>
  <si>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</si>
  <si>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</si>
  <si>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</si>
  <si>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</si>
  <si>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</si>
  <si>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</si>
  <si>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</si>
  <si>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</si>
  <si>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</si>
  <si>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</si>
  <si>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</si>
  <si>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</si>
  <si>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</si>
  <si>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</si>
  <si>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</si>
  <si>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</si>
  <si>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</si>
  <si>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</si>
  <si>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</si>
  <si>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</si>
  <si>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</si>
  <si>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</si>
  <si>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</si>
  <si>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</si>
  <si>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</si>
  <si>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</si>
  <si>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</si>
  <si>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</si>
  <si>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</si>
  <si>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</si>
  <si>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</si>
  <si>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</si>
  <si>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</si>
  <si>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</si>
  <si>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</si>
  <si>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</si>
  <si>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</si>
  <si>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</si>
  <si>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</si>
  <si>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</si>
  <si>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</si>
  <si>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</si>
  <si>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</si>
  <si>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</si>
  <si>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</si>
  <si>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</si>
  <si>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</si>
  <si>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</si>
  <si>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</si>
  <si>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</si>
  <si>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</si>
  <si>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</si>
  <si>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</si>
  <si>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</si>
  <si>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</si>
  <si>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</si>
  <si>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</si>
  <si>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</si>
  <si>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</si>
  <si>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</si>
  <si>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</si>
  <si>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</si>
  <si>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</si>
  <si>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</si>
  <si>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</si>
  <si>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</si>
  <si>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</si>
  <si>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</si>
  <si>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</si>
  <si>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</si>
  <si>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</si>
  <si>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</si>
  <si>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</si>
  <si>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</si>
  <si>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</si>
  <si>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</si>
  <si>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</si>
  <si>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</si>
  <si>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</si>
  <si>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</si>
  <si>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</si>
  <si>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</si>
  <si>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</si>
  <si>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</si>
  <si>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</si>
  <si>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</si>
  <si>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</si>
  <si>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</si>
  <si>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</si>
  <si>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</si>
  <si>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</si>
  <si>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</si>
  <si>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</si>
  <si>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</si>
  <si>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</si>
  <si>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</si>
  <si>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</si>
  <si>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</si>
  <si>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</si>
  <si>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</si>
  <si>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</si>
  <si>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</si>
  <si>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</si>
  <si>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</si>
  <si>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</si>
  <si>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</si>
  <si>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</si>
  <si>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</si>
  <si>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</si>
  <si>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</si>
  <si>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</si>
  <si>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</si>
  <si>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</si>
  <si>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</si>
  <si>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</si>
  <si>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</si>
  <si>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</si>
  <si>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</si>
  <si>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</si>
  <si>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</si>
  <si>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</si>
  <si>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</si>
  <si>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</si>
  <si>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</si>
  <si>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</si>
  <si>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</si>
  <si>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</si>
  <si>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</si>
  <si>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</si>
  <si>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</si>
  <si>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</si>
  <si>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</si>
  <si>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</si>
  <si>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</si>
  <si>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</si>
  <si>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</si>
  <si>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</si>
  <si>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</si>
  <si>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</si>
  <si>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</si>
  <si>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</si>
  <si>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</si>
  <si>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</si>
  <si>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</si>
  <si>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</si>
  <si>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</si>
  <si>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</si>
  <si>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</si>
  <si>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</si>
  <si>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</si>
  <si>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</si>
  <si>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</si>
  <si>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</si>
  <si>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</si>
  <si>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</si>
  <si>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</si>
  <si>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</si>
  <si>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</si>
  <si>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</si>
  <si>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</si>
  <si>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</si>
  <si>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</si>
  <si>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</si>
  <si>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</si>
  <si>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</si>
  <si>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</si>
  <si>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</si>
  <si>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</si>
  <si>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</si>
  <si>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</si>
  <si>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</si>
  <si>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</si>
  <si>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</si>
  <si>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</si>
  <si>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</si>
  <si>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</si>
  <si>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</si>
  <si>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</si>
  <si>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</si>
  <si>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</si>
  <si>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</si>
  <si>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</si>
  <si>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</si>
  <si>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</si>
  <si>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</si>
  <si>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</si>
  <si>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</si>
  <si>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</si>
  <si>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</si>
  <si>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</si>
  <si>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</si>
  <si>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</si>
  <si>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</si>
  <si>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</si>
  <si>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</si>
  <si>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</si>
  <si>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</si>
  <si>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</si>
  <si>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</si>
  <si>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</si>
  <si>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</si>
  <si>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</si>
  <si>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</si>
  <si>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</si>
  <si>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</si>
  <si>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</si>
  <si>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</si>
  <si>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</si>
  <si>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</si>
  <si>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</si>
  <si>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</si>
  <si>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</si>
  <si>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</si>
  <si>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</si>
  <si>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</si>
  <si>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</si>
  <si>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</si>
  <si>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</si>
  <si>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</si>
  <si>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</si>
  <si>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</si>
  <si>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</si>
  <si>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</si>
  <si>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</si>
  <si>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</si>
  <si>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</si>
  <si>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</si>
  <si>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</si>
  <si>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</si>
  <si>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</si>
  <si>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</si>
  <si>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</si>
  <si>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</si>
  <si>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</si>
  <si>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</si>
  <si>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</si>
  <si>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</si>
  <si>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</si>
  <si>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</si>
  <si>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</si>
  <si>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</si>
  <si>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</si>
  <si>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</si>
  <si>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</si>
  <si>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</si>
  <si>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</si>
  <si>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</si>
  <si>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</si>
  <si>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</si>
  <si>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</si>
  <si>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</si>
  <si>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</si>
  <si>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</si>
  <si>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</si>
  <si>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</si>
  <si>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</si>
  <si>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</si>
  <si>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</si>
  <si>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</si>
  <si>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</si>
  <si>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</si>
  <si>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</si>
  <si>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</si>
  <si>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</si>
  <si>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</si>
  <si>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</si>
  <si>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</si>
  <si>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</si>
  <si>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</si>
  <si>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</si>
  <si>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</si>
  <si>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</si>
  <si>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</si>
  <si>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</si>
  <si>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</si>
  <si>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</si>
  <si>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</si>
  <si>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</si>
  <si>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</si>
  <si>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</si>
  <si>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</si>
  <si>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</si>
  <si>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</si>
  <si>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</si>
  <si>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</si>
  <si>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</si>
  <si>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</si>
  <si>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</si>
  <si>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</si>
  <si>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</si>
  <si>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</si>
  <si>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</si>
  <si>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</si>
  <si>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</si>
  <si>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</si>
  <si>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</si>
  <si>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</si>
  <si>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</si>
  <si>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</si>
  <si>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</si>
  <si>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</si>
  <si>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</si>
  <si>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</si>
  <si>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</si>
  <si>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</si>
  <si>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</si>
  <si>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</si>
  <si>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</si>
  <si>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</si>
  <si>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</si>
  <si>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</si>
  <si>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</si>
  <si>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</si>
  <si>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</si>
  <si>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</si>
  <si>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</si>
  <si>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</si>
  <si>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</si>
  <si>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</si>
  <si>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</si>
  <si>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</si>
  <si>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</si>
  <si>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</si>
  <si>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</si>
  <si>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</si>
  <si>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</si>
  <si>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</si>
  <si>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</si>
  <si>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</si>
  <si>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</si>
  <si>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</si>
  <si>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</si>
  <si>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</si>
  <si>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</si>
  <si>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</si>
  <si>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</si>
  <si>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</si>
  <si>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</si>
  <si>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</si>
  <si>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</si>
  <si>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</si>
  <si>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</si>
  <si>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</si>
  <si>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</si>
  <si>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</si>
  <si>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</si>
  <si>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</si>
  <si>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</si>
  <si>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</si>
  <si>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</si>
  <si>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</si>
  <si>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</si>
  <si>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</si>
  <si>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</si>
  <si>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</si>
  <si>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</si>
  <si>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</si>
  <si>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</si>
  <si>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</si>
  <si>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</si>
  <si>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</si>
  <si>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</si>
  <si>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</si>
  <si>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</si>
  <si>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</si>
  <si>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</si>
  <si>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</si>
  <si>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</si>
  <si>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</si>
  <si>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</si>
  <si>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</si>
  <si>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</si>
  <si>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</si>
  <si>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</si>
  <si>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</si>
  <si>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</si>
  <si>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</si>
  <si>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</si>
  <si>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</si>
  <si>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</si>
  <si>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</si>
  <si>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</si>
  <si>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</si>
  <si>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</si>
  <si>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</si>
  <si>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</si>
  <si>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</si>
  <si>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</si>
  <si>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</si>
  <si>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</si>
  <si>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</si>
  <si>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</si>
  <si>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</si>
  <si>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</si>
  <si>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</si>
  <si>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</si>
  <si>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</si>
  <si>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</si>
  <si>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</si>
  <si>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</si>
  <si>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</si>
  <si>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</si>
  <si>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</si>
  <si>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</si>
  <si>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</si>
  <si>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</si>
  <si>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</si>
  <si>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</si>
  <si>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</si>
  <si>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</si>
  <si>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</si>
  <si>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</si>
  <si>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</si>
  <si>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</si>
  <si>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</si>
  <si>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</si>
  <si>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</si>
  <si>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</si>
  <si>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</si>
  <si>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</si>
  <si>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</si>
  <si>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</si>
  <si>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</si>
  <si>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</si>
  <si>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</si>
  <si>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</si>
  <si>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</si>
  <si>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</si>
  <si>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</si>
  <si>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</si>
  <si>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</si>
  <si>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</si>
  <si>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</si>
  <si>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</si>
  <si>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</si>
  <si>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</si>
  <si>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</si>
  <si>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</si>
  <si>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</si>
  <si>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</si>
  <si>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</si>
  <si>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</si>
  <si>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</si>
  <si>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</si>
  <si>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</si>
  <si>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</si>
  <si>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</si>
  <si>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</si>
  <si>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</si>
  <si>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</si>
  <si>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</si>
  <si>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</si>
  <si>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</si>
  <si>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</si>
  <si>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</si>
  <si>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</si>
  <si>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</si>
  <si>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</si>
  <si>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</si>
  <si>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</si>
  <si>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</si>
  <si>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</si>
  <si>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</si>
  <si>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</si>
  <si>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</si>
  <si>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</si>
  <si>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</si>
  <si>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</si>
  <si>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</si>
  <si>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</si>
  <si>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</si>
  <si>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</si>
  <si>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</si>
  <si>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</si>
  <si>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</si>
  <si>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</si>
  <si>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</si>
  <si>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</si>
  <si>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</si>
  <si>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</si>
  <si>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</si>
  <si>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</si>
  <si>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</si>
  <si>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</si>
  <si>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</si>
  <si>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</si>
  <si>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</si>
  <si>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</si>
  <si>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</si>
  <si>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</si>
  <si>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</si>
  <si>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</si>
  <si>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</si>
  <si>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</si>
  <si>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</si>
  <si>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</si>
  <si>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</si>
  <si>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</si>
  <si>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</si>
  <si>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</si>
  <si>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</si>
  <si>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</si>
  <si>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</si>
  <si>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</si>
  <si>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</si>
  <si>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</si>
  <si>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</si>
  <si>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</si>
  <si>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</si>
  <si>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</si>
  <si>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</si>
  <si>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</si>
  <si>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</si>
  <si>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</si>
  <si>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</si>
  <si>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</si>
  <si>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</si>
  <si>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</si>
  <si>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</si>
  <si>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</si>
  <si>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</si>
  <si>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</si>
  <si>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</si>
  <si>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</si>
  <si>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</si>
  <si>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</si>
  <si>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</si>
  <si>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</si>
  <si>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</si>
  <si>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</si>
  <si>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</si>
  <si>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</si>
  <si>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</si>
  <si>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</si>
  <si>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</si>
  <si>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</si>
  <si>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</si>
  <si>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</si>
  <si>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</si>
  <si>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</si>
  <si>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</si>
  <si>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</si>
  <si>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</si>
  <si>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</si>
  <si>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</si>
  <si>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</si>
  <si>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</si>
  <si>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</si>
  <si>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</si>
  <si>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</si>
  <si>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</si>
  <si>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</si>
  <si>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</si>
  <si>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</si>
  <si>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</si>
  <si>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</si>
  <si>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</si>
  <si>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</si>
  <si>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</si>
  <si>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</si>
  <si>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</si>
  <si>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</si>
  <si>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</si>
  <si>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</si>
  <si>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</si>
  <si>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</si>
  <si>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</si>
  <si>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</si>
  <si>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</si>
  <si>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</si>
  <si>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</si>
  <si>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</si>
  <si>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</si>
  <si>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</si>
  <si>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</si>
  <si>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</si>
  <si>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</si>
  <si>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</si>
  <si>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</si>
  <si>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</si>
  <si>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</si>
  <si>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</si>
  <si>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</si>
  <si>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</si>
  <si>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</si>
  <si>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</si>
  <si>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</si>
  <si>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</si>
  <si>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</si>
  <si>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</si>
  <si>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</si>
  <si>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</si>
  <si>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</si>
  <si>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</si>
  <si>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</si>
  <si>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</si>
  <si>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</si>
  <si>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</si>
  <si>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</si>
  <si>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</si>
  <si>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</si>
  <si>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</si>
  <si>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</si>
  <si>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</si>
  <si>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</si>
  <si>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</si>
  <si>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</si>
  <si>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</si>
  <si>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</si>
  <si>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</si>
  <si>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</si>
  <si>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</si>
  <si>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</si>
  <si>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</si>
  <si>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</si>
  <si>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</si>
  <si>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</si>
  <si>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</si>
  <si>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</si>
  <si>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</si>
  <si>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</si>
  <si>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</si>
  <si>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</si>
  <si>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</si>
  <si>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</si>
  <si>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</si>
  <si>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</si>
  <si>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</si>
  <si>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</si>
  <si>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</si>
  <si>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</si>
  <si>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</si>
  <si>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</si>
  <si>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</si>
  <si>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</si>
  <si>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</si>
  <si>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</si>
  <si>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</si>
  <si>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</si>
  <si>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</si>
  <si>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</si>
  <si>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</si>
  <si>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</si>
  <si>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</si>
  <si>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</si>
  <si>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</si>
  <si>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</si>
  <si>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</si>
  <si>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</si>
  <si>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</si>
  <si>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</si>
  <si>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</si>
  <si>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</si>
  <si>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</si>
  <si>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</si>
  <si>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</si>
  <si>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</si>
  <si>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</si>
  <si>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</si>
  <si>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</si>
  <si>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</si>
  <si>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</si>
  <si>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</si>
  <si>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</si>
  <si>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</si>
  <si>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</si>
  <si>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</si>
  <si>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</si>
  <si>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</si>
  <si>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</si>
  <si>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</si>
  <si>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</si>
  <si>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</si>
  <si>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</si>
  <si>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</si>
  <si>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</si>
  <si>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</si>
  <si>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</si>
  <si>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</si>
  <si>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</si>
  <si>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</si>
  <si>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</si>
  <si>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</si>
  <si>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</si>
  <si>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</si>
  <si>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</si>
  <si>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</si>
  <si>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</si>
  <si>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</si>
  <si>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</si>
  <si>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</si>
  <si>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</si>
  <si>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</si>
  <si>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</si>
  <si>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</si>
  <si>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</si>
  <si>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</si>
  <si>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</si>
  <si>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</si>
  <si>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</si>
  <si>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</si>
  <si>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</si>
  <si>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</si>
  <si>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</si>
  <si>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</si>
  <si>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</si>
  <si>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</si>
  <si>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</si>
  <si>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</si>
  <si>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</si>
  <si>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</si>
  <si>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</si>
  <si>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</si>
  <si>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</si>
  <si>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</si>
  <si>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</si>
  <si>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</si>
  <si>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</si>
  <si>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</si>
  <si>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</si>
  <si>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</si>
  <si>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</si>
  <si>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</si>
  <si>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</si>
  <si>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</si>
  <si>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</si>
  <si>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</si>
  <si>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</si>
  <si>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</si>
  <si>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</si>
  <si>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</si>
  <si>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</si>
  <si>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</si>
  <si>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</si>
  <si>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</si>
  <si>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</si>
  <si>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</si>
  <si>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</si>
  <si>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</si>
  <si>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</si>
  <si>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</si>
  <si>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</si>
  <si>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</si>
  <si>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</si>
  <si>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</si>
  <si>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</si>
  <si>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</si>
  <si>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</si>
  <si>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</si>
  <si>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</si>
  <si>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</si>
  <si>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</si>
  <si>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</si>
  <si>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</si>
  <si>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</si>
  <si>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</si>
  <si>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</si>
  <si>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</si>
  <si>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</si>
  <si>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</si>
  <si>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</si>
  <si>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</si>
  <si>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</si>
  <si>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</si>
  <si>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</si>
  <si>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</si>
  <si>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</si>
  <si>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</si>
  <si>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</si>
  <si>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</si>
  <si>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</si>
  <si>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</si>
  <si>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</si>
  <si>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</si>
  <si>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</si>
  <si>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</si>
  <si>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</si>
  <si>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</si>
  <si>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</si>
  <si>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</si>
  <si>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</si>
  <si>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</si>
  <si>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</si>
  <si>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</si>
  <si>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</si>
  <si>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</si>
  <si>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</si>
  <si>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</si>
  <si>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</si>
  <si>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</si>
  <si>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</si>
  <si>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</si>
  <si>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</si>
  <si>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</si>
  <si>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</si>
  <si>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</si>
  <si>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</si>
  <si>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</si>
  <si>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</si>
  <si>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</si>
  <si>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</si>
  <si>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</si>
  <si>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</si>
  <si>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</si>
  <si>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</si>
  <si>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</si>
  <si>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</si>
  <si>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</si>
  <si>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</si>
  <si>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</si>
  <si>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</si>
  <si>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</si>
  <si>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</si>
  <si>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</si>
  <si>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</si>
  <si>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</si>
  <si>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</si>
  <si>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</si>
  <si>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</si>
  <si>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</si>
  <si>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</si>
  <si>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</si>
  <si>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</si>
  <si>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</si>
  <si>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</si>
  <si>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</si>
  <si>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</si>
  <si>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</si>
  <si>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</si>
  <si>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</si>
  <si>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</si>
  <si>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</si>
  <si>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</si>
  <si>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</si>
  <si>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</si>
  <si>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</si>
  <si>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</si>
  <si>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</si>
  <si>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</si>
  <si>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</si>
  <si>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</si>
  <si>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</si>
  <si>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</si>
  <si>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</si>
  <si>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</si>
  <si>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</si>
  <si>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</si>
  <si>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</si>
  <si>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</si>
  <si>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</si>
  <si>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</si>
  <si>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</si>
  <si>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</si>
  <si>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</si>
  <si>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</si>
  <si>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</si>
  <si>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</si>
  <si>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</si>
  <si>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</si>
  <si>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</si>
  <si>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</si>
  <si>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</si>
  <si>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</si>
  <si>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</si>
  <si>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</si>
  <si>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</si>
  <si>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</si>
  <si>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</si>
  <si>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</si>
  <si>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</si>
  <si>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</si>
  <si>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</si>
  <si>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</si>
  <si>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</si>
  <si>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</si>
  <si>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</si>
  <si>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</si>
  <si>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</si>
  <si>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</si>
  <si>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</si>
  <si>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</si>
  <si>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</si>
  <si>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</si>
  <si>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</si>
  <si>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</si>
  <si>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</si>
  <si>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</si>
  <si>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</si>
  <si>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</si>
  <si>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</si>
  <si>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</si>
  <si>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</si>
  <si>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</si>
  <si>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</si>
  <si>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</si>
  <si>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</si>
  <si>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</si>
  <si>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</si>
  <si>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</si>
  <si>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</si>
  <si>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</si>
  <si>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</si>
  <si>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</si>
  <si>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</si>
  <si>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</si>
  <si>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</si>
  <si>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</si>
  <si>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</si>
  <si>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</si>
  <si>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</si>
  <si>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</si>
  <si>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</si>
  <si>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</si>
  <si>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</si>
  <si>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</si>
  <si>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</si>
  <si>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</si>
  <si>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</si>
  <si>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</si>
  <si>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</si>
  <si>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</si>
  <si>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</si>
  <si>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</si>
  <si>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</si>
  <si>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</si>
  <si>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</si>
  <si>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</si>
  <si>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</si>
  <si>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</si>
  <si>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</si>
  <si>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</si>
  <si>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</si>
  <si>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</si>
  <si>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</si>
  <si>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</si>
  <si>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</si>
  <si>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</si>
  <si>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</si>
  <si>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</si>
  <si>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</si>
  <si>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</si>
  <si>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</si>
  <si>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</si>
  <si>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</si>
  <si>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</si>
  <si>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</si>
  <si>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</si>
  <si>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</si>
  <si>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</si>
  <si>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</si>
  <si>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</si>
  <si>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</si>
  <si>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</si>
  <si>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</si>
  <si>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</si>
  <si>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</si>
  <si>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</si>
  <si>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</si>
  <si>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</si>
  <si>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</si>
  <si>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</si>
  <si>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</si>
  <si>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</si>
  <si>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</si>
  <si>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</si>
  <si>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</si>
  <si>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</si>
  <si>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</si>
  <si>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</si>
  <si>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</si>
  <si>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</si>
  <si>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</si>
  <si>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</si>
  <si>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</si>
  <si>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</si>
  <si>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</si>
  <si>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</si>
  <si>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</si>
  <si>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</si>
  <si>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</si>
  <si>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</si>
  <si>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</si>
  <si>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</si>
  <si>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</si>
  <si>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</si>
  <si>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</si>
  <si>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</si>
  <si>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</si>
  <si>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</si>
  <si>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</si>
  <si>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</si>
  <si>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</si>
  <si>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</si>
  <si>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</si>
  <si>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</si>
  <si>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</si>
  <si>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</si>
  <si>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</si>
  <si>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</si>
  <si>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</si>
  <si>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</si>
  <si>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</si>
  <si>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</si>
  <si>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</si>
  <si>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</si>
  <si>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</si>
  <si>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</si>
  <si>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</si>
  <si>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</si>
  <si>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</si>
  <si>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</si>
  <si>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</si>
  <si>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</si>
  <si>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</si>
  <si>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</si>
  <si>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</si>
  <si>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</si>
  <si>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</si>
  <si>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</si>
  <si>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</si>
  <si>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</si>
  <si>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</si>
  <si>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</si>
  <si>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</si>
  <si>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</si>
  <si>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</si>
  <si>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</si>
  <si>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</si>
  <si>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</si>
  <si>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</si>
  <si>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</si>
  <si>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</si>
  <si>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</si>
  <si>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</si>
  <si>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</si>
  <si>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</si>
  <si>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</si>
  <si>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</si>
  <si>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</si>
  <si>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</si>
  <si>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</si>
  <si>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</si>
  <si>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</si>
  <si>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</si>
  <si>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</si>
  <si>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</si>
  <si>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</si>
  <si>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</si>
  <si>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</si>
  <si>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</si>
  <si>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</si>
  <si>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</si>
  <si>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</si>
  <si>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</si>
  <si>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</si>
  <si>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</si>
  <si>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</si>
  <si>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</si>
  <si>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</si>
  <si>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</si>
  <si>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</si>
  <si>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</si>
  <si>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</si>
  <si>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</si>
  <si>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</si>
  <si>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</si>
  <si>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</si>
  <si>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</si>
  <si>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</si>
  <si>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</si>
  <si>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</si>
  <si>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</si>
  <si>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</si>
  <si>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</si>
  <si>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</si>
  <si>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</si>
  <si>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</si>
  <si>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</si>
  <si>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</si>
  <si>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</si>
  <si>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</si>
  <si>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</si>
  <si>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</si>
  <si>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</si>
  <si>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</si>
  <si>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</si>
  <si>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</si>
  <si>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</si>
  <si>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</si>
  <si>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</si>
  <si>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</si>
  <si>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</si>
  <si>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</si>
  <si>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</si>
  <si>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</si>
  <si>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</si>
  <si>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</si>
  <si>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</si>
  <si>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</si>
  <si>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</si>
  <si>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</si>
  <si>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</si>
  <si>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</si>
  <si>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</si>
  <si>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</si>
  <si>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</si>
  <si>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</si>
  <si>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</si>
  <si>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</si>
  <si>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</si>
  <si>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</si>
  <si>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</si>
  <si>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</si>
  <si>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</si>
  <si>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</si>
  <si>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</si>
  <si>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</si>
  <si>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</si>
  <si>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</si>
  <si>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</si>
  <si>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</si>
  <si>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</si>
  <si>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</si>
  <si>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</si>
  <si>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</si>
  <si>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</si>
  <si>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</si>
  <si>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</si>
  <si>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</si>
  <si>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</si>
  <si>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</si>
  <si>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</si>
  <si>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</si>
  <si>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</si>
  <si>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</si>
  <si>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</si>
  <si>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</si>
  <si>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</si>
  <si>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</si>
  <si>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</si>
  <si>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</si>
  <si>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</si>
  <si>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</si>
  <si>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</si>
  <si>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</si>
  <si>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</si>
  <si>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</si>
  <si>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</si>
  <si>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</si>
  <si>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</si>
  <si>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</si>
  <si>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</si>
  <si>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</si>
  <si>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</si>
  <si>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</si>
  <si>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</si>
  <si>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</si>
  <si>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</si>
  <si>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</si>
  <si>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</si>
  <si>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</si>
  <si>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</si>
  <si>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</si>
  <si>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</si>
  <si>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</si>
  <si>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</si>
  <si>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</si>
  <si>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</si>
  <si>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</si>
  <si>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</si>
  <si>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</si>
  <si>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</si>
  <si>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</si>
  <si>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</si>
  <si>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</si>
  <si>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</si>
  <si>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</si>
  <si>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</si>
  <si>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</si>
  <si>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</si>
  <si>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</si>
  <si>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</si>
  <si>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</si>
  <si>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</si>
  <si>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</si>
  <si>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</si>
  <si>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</si>
  <si>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</si>
  <si>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</si>
  <si>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</si>
  <si>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</si>
  <si>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</si>
  <si>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</si>
  <si>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</si>
  <si>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</si>
  <si>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</si>
  <si>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</si>
  <si>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</si>
  <si>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</si>
  <si>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</si>
  <si>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</si>
  <si>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</si>
  <si>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</si>
  <si>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</si>
  <si>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</si>
  <si>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</si>
  <si>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</si>
  <si>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</si>
  <si>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</si>
  <si>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</si>
  <si>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</si>
  <si>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</si>
  <si>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</si>
  <si>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</si>
  <si>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</si>
  <si>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</si>
  <si>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</si>
  <si>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</si>
  <si>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</si>
  <si>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</si>
  <si>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</si>
  <si>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</si>
  <si>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</si>
  <si>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</si>
  <si>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</si>
  <si>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</si>
  <si>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</si>
  <si>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</si>
  <si>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</si>
  <si>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</si>
  <si>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</si>
  <si>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</si>
  <si>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</si>
  <si>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</si>
  <si>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</si>
  <si>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</si>
  <si>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</si>
  <si>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</si>
  <si>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</si>
  <si>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</si>
  <si>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</si>
  <si>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</si>
  <si>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</si>
  <si>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</si>
  <si>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</si>
  <si>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</si>
  <si>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</si>
  <si>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</si>
  <si>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</si>
  <si>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</si>
  <si>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</si>
  <si>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</si>
  <si>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</si>
  <si>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</si>
  <si>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</si>
  <si>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</si>
  <si>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</si>
  <si>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</si>
  <si>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</si>
  <si>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</si>
  <si>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</si>
  <si>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</si>
  <si>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</si>
  <si>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</si>
  <si>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</si>
  <si>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</si>
  <si>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</si>
  <si>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</si>
  <si>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</si>
  <si>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</si>
  <si>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</si>
  <si>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</si>
  <si>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</si>
  <si>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</si>
  <si>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</si>
  <si>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</si>
  <si>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</si>
  <si>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</si>
  <si>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</si>
  <si>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</si>
  <si>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</si>
  <si>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</si>
  <si>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</si>
  <si>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</si>
  <si>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</si>
  <si>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</si>
  <si>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</si>
  <si>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</si>
  <si>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</si>
  <si>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</si>
  <si>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</si>
  <si>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</si>
  <si>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</si>
  <si>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</si>
  <si>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</si>
  <si>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</si>
  <si>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</si>
  <si>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</si>
  <si>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</si>
  <si>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</si>
  <si>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</si>
  <si>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</si>
  <si>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</si>
  <si>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</si>
  <si>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</si>
  <si>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</si>
  <si>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</si>
  <si>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</si>
  <si>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</si>
  <si>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</si>
  <si>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</si>
  <si>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</si>
  <si>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</si>
  <si>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</si>
  <si>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</si>
  <si>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</si>
  <si>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</si>
  <si>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</si>
  <si>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</si>
  <si>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</si>
  <si>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</si>
  <si>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</si>
  <si>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</si>
  <si>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</si>
  <si>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</si>
  <si>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</si>
  <si>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</si>
  <si>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</si>
  <si>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</si>
  <si>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</si>
  <si>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</si>
  <si>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</si>
  <si>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</si>
  <si>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</si>
  <si>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</si>
  <si>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</si>
  <si>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</si>
  <si>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</si>
  <si>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</si>
  <si>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</si>
  <si>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</si>
  <si>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</si>
  <si>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</si>
  <si>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</si>
  <si>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</si>
  <si>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</si>
  <si>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</si>
  <si>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</si>
  <si>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</si>
  <si>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</si>
  <si>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</si>
  <si>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</si>
  <si>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</si>
  <si>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</si>
  <si>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</si>
  <si>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</si>
  <si>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</si>
  <si>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</si>
  <si>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</si>
  <si>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</si>
  <si>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</si>
  <si>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</si>
  <si>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</si>
  <si>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</si>
  <si>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</si>
  <si>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</si>
  <si>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</si>
  <si>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</si>
  <si>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</si>
  <si>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</si>
  <si>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</si>
  <si>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</si>
  <si>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</si>
  <si>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</si>
  <si>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</si>
  <si>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</si>
  <si>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</si>
  <si>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</si>
  <si>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</si>
  <si>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</si>
  <si>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</si>
  <si>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</si>
  <si>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</si>
  <si>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</si>
  <si>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</si>
  <si>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</si>
  <si>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</si>
  <si>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</si>
  <si>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</si>
  <si>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</si>
  <si>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</si>
  <si>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</si>
  <si>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</si>
  <si>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</si>
  <si>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</si>
  <si>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</si>
  <si>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</si>
  <si>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</si>
  <si>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</si>
  <si>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</si>
  <si>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</si>
  <si>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</si>
  <si>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</si>
  <si>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</si>
  <si>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</si>
  <si>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</si>
  <si>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</si>
  <si>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</si>
  <si>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</si>
  <si>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</si>
  <si>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</si>
  <si>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</si>
  <si>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</si>
  <si>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</si>
  <si>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</si>
  <si>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</si>
  <si>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</si>
  <si>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</si>
  <si>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</si>
  <si>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</si>
  <si>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</si>
  <si>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</si>
  <si>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</si>
  <si>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</si>
  <si>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</si>
  <si>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</si>
  <si>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</si>
  <si>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</si>
  <si>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</si>
  <si>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</si>
  <si>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</si>
  <si>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</si>
  <si>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</si>
  <si>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</si>
  <si>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</si>
  <si>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</si>
  <si>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</si>
  <si>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</si>
  <si>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</si>
  <si>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</si>
  <si>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</si>
  <si>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</si>
  <si>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</si>
  <si>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</si>
  <si>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</si>
  <si>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</si>
  <si>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</si>
  <si>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</si>
  <si>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</si>
  <si>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</si>
  <si>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</si>
  <si>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</si>
  <si>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</si>
  <si>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</si>
  <si>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</si>
  <si>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</si>
  <si>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</si>
  <si>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</si>
  <si>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</si>
  <si>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</si>
  <si>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</si>
  <si>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</si>
  <si>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</si>
  <si>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</si>
  <si>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</si>
  <si>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</si>
  <si>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</si>
  <si>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</si>
  <si>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</si>
  <si>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</si>
  <si>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</si>
  <si>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</si>
  <si>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</si>
  <si>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</si>
  <si>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</si>
  <si>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</si>
  <si>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</si>
  <si>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</si>
  <si>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</si>
  <si>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</si>
  <si>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</si>
  <si>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</si>
  <si>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</si>
  <si>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</si>
  <si>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</si>
  <si>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</si>
  <si>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</si>
  <si>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</si>
  <si>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</si>
  <si>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</si>
  <si>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</si>
  <si>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</si>
  <si>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</si>
  <si>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</si>
  <si>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</si>
  <si>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</si>
  <si>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</si>
  <si>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</si>
  <si>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</si>
  <si>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</si>
  <si>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</si>
  <si>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</si>
  <si>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</si>
  <si>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</si>
  <si>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</si>
  <si>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</si>
  <si>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</si>
  <si>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</si>
  <si>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</si>
  <si>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</si>
  <si>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</si>
  <si>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</si>
  <si>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</si>
  <si>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</si>
  <si>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</si>
  <si>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</si>
  <si>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</si>
  <si>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</si>
  <si>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</si>
  <si>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</si>
  <si>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</si>
  <si>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</si>
  <si>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</si>
  <si>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</si>
  <si>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</si>
  <si>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</si>
  <si>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</si>
  <si>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</si>
  <si>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</si>
  <si>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</si>
  <si>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</si>
  <si>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</si>
  <si>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</si>
  <si>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</si>
  <si>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</si>
  <si>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</si>
  <si>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</si>
  <si>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</si>
  <si>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</si>
  <si>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</si>
  <si>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</si>
  <si>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</si>
  <si>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</si>
  <si>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</si>
  <si>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</si>
  <si>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</si>
  <si>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</si>
  <si>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</si>
  <si>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</si>
  <si>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</si>
  <si>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</si>
  <si>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</si>
  <si>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</si>
  <si>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</si>
  <si>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</si>
  <si>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</si>
  <si>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</si>
  <si>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</si>
  <si>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</si>
  <si>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</si>
  <si>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</si>
  <si>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</si>
  <si>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</si>
  <si>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</si>
  <si>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</si>
  <si>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</si>
  <si>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</si>
  <si>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</si>
  <si>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</si>
  <si>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</si>
  <si>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</si>
  <si>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</si>
  <si>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</si>
  <si>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</si>
  <si>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</si>
  <si>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</si>
  <si>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</si>
  <si>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</si>
  <si>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</si>
  <si>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</si>
  <si>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</si>
  <si>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</si>
  <si>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</si>
  <si>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</si>
  <si>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</si>
  <si>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</si>
  <si>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</si>
  <si>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</si>
  <si>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</si>
  <si>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</si>
  <si>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</si>
  <si>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</si>
  <si>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</si>
  <si>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</si>
  <si>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</si>
  <si>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</si>
  <si>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</si>
  <si>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</si>
  <si>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</si>
  <si>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</si>
  <si>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</si>
  <si>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</si>
  <si>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</si>
  <si>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</si>
  <si>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</si>
  <si>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</si>
  <si>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</si>
  <si>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</si>
  <si>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</si>
  <si>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</si>
  <si>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</si>
  <si>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</si>
  <si>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</si>
  <si>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</si>
  <si>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</si>
  <si>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</si>
  <si>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</si>
  <si>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</si>
  <si>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</si>
  <si>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</si>
  <si>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</si>
  <si>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</si>
  <si>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</si>
  <si>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</si>
  <si>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</si>
  <si>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</si>
  <si>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</si>
  <si>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</si>
  <si>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</si>
  <si>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</si>
  <si>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</si>
  <si>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</si>
  <si>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</si>
  <si>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</si>
  <si>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</si>
  <si>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</si>
  <si>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</si>
  <si>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</si>
  <si>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</si>
  <si>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</si>
  <si>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</si>
  <si>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</si>
  <si>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</si>
  <si>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</si>
  <si>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</si>
  <si>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</si>
  <si>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</si>
  <si>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</si>
  <si>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</si>
  <si>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</si>
  <si>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</si>
  <si>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</si>
  <si>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</si>
  <si>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</si>
  <si>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</si>
  <si>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</si>
  <si>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</si>
  <si>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</si>
  <si>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</si>
  <si>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</si>
  <si>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</si>
  <si>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</si>
  <si>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</si>
  <si>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</si>
  <si>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</si>
  <si>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</si>
  <si>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</si>
  <si>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</si>
  <si>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</si>
  <si>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</si>
  <si>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</si>
  <si>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</si>
  <si>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</si>
  <si>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</si>
  <si>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</si>
  <si>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</si>
  <si>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</si>
  <si>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</si>
  <si>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</si>
  <si>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</si>
  <si>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</si>
  <si>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</si>
  <si>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</si>
  <si>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</si>
  <si>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</si>
  <si>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</si>
  <si>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</si>
  <si>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</si>
  <si>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</si>
  <si>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</si>
  <si>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</si>
  <si>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</si>
  <si>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</si>
  <si>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</si>
  <si>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</si>
  <si>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</si>
  <si>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</si>
  <si>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</si>
  <si>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</si>
  <si>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</si>
  <si>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</si>
  <si>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</si>
  <si>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</si>
  <si>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</si>
  <si>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</si>
  <si>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</si>
  <si>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</si>
  <si>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</si>
  <si>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</si>
  <si>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</si>
  <si>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</si>
  <si>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</si>
  <si>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</si>
  <si>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</si>
  <si>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</si>
  <si>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</si>
  <si>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</si>
  <si>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</si>
  <si>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</si>
  <si>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</si>
  <si>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</si>
  <si>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</si>
  <si>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</si>
  <si>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</si>
  <si>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</si>
  <si>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</si>
  <si>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</si>
  <si>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</si>
  <si>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</si>
  <si>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</si>
  <si>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</si>
  <si>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</si>
  <si>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</si>
  <si>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</si>
  <si>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</si>
  <si>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</si>
  <si>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</si>
  <si>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</si>
  <si>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</si>
  <si>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</si>
  <si>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</si>
  <si>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</si>
  <si>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</si>
  <si>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</si>
  <si>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</si>
  <si>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</si>
  <si>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</si>
  <si>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</si>
  <si>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</si>
  <si>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</si>
  <si>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</si>
  <si>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</si>
  <si>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</si>
  <si>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</si>
  <si>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</si>
  <si>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</si>
  <si>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</si>
  <si>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</si>
  <si>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</si>
  <si>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</si>
  <si>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</si>
  <si>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</si>
  <si>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</si>
  <si>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</si>
  <si>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</si>
  <si>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</si>
  <si>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</si>
  <si>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</si>
  <si>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</si>
  <si>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</si>
  <si>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</si>
  <si>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</si>
  <si>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</si>
  <si>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</si>
  <si>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</si>
  <si>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</si>
  <si>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</si>
  <si>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</si>
  <si>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</si>
  <si>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</si>
  <si>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</si>
  <si>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</si>
  <si>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</si>
  <si>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</si>
  <si>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</si>
  <si>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</si>
  <si>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</si>
  <si>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</si>
  <si>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</si>
  <si>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</si>
  <si>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</si>
  <si>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</si>
  <si>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</si>
  <si>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</si>
  <si>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</si>
  <si>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</si>
  <si>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</si>
  <si>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</si>
  <si>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</si>
  <si>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</si>
  <si>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</si>
  <si>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</si>
  <si>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</si>
  <si>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</si>
  <si>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</si>
  <si>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</si>
  <si>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</si>
  <si>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</si>
  <si>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</si>
  <si>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</si>
  <si>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</si>
  <si>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</si>
  <si>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</si>
  <si>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</si>
  <si>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</si>
  <si>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</si>
  <si>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</si>
  <si>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</si>
  <si>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</si>
  <si>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</si>
  <si>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</si>
  <si>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</si>
  <si>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</si>
  <si>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</si>
  <si>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</si>
  <si>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</si>
  <si>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</si>
  <si>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</si>
  <si>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</si>
  <si>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</si>
  <si>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</si>
  <si>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</si>
  <si>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</si>
  <si>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</si>
  <si>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</si>
  <si>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</si>
  <si>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</si>
  <si>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</si>
  <si>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</si>
  <si>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</si>
  <si>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</si>
  <si>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</si>
  <si>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</si>
  <si>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</si>
  <si>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</si>
  <si>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</si>
  <si>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</si>
  <si>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</si>
  <si>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</si>
  <si>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</si>
  <si>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</si>
  <si>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</si>
  <si>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</si>
  <si>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</si>
  <si>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</si>
  <si>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</si>
  <si>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</si>
  <si>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</si>
  <si>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</si>
  <si>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</si>
  <si>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</si>
  <si>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</si>
  <si>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</si>
  <si>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</si>
  <si>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</si>
  <si>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</si>
  <si>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</si>
  <si>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</si>
  <si>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</si>
  <si>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</si>
  <si>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</si>
  <si>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</si>
  <si>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</si>
  <si>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</si>
  <si>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</si>
  <si>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</si>
  <si>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</si>
  <si>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</si>
  <si>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</si>
  <si>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</si>
  <si>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</si>
  <si>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</si>
  <si>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</si>
  <si>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</si>
  <si>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</si>
  <si>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</si>
  <si>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</si>
  <si>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</si>
  <si>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</si>
  <si>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</si>
  <si>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</si>
  <si>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</si>
  <si>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</si>
  <si>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</si>
  <si>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</si>
  <si>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</si>
  <si>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</si>
  <si>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</si>
  <si>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</si>
  <si>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</si>
  <si>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</si>
  <si>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</si>
  <si>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</si>
  <si>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</si>
  <si>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</si>
  <si>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</si>
  <si>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</si>
  <si>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</si>
  <si>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</si>
  <si>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</si>
  <si>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</si>
  <si>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</si>
  <si>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</si>
  <si>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</si>
  <si>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</si>
  <si>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</si>
  <si>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</si>
  <si>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</si>
  <si>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</si>
  <si>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</si>
  <si>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</si>
  <si>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</si>
  <si>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</si>
  <si>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</si>
  <si>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</si>
  <si>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</si>
  <si>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</si>
  <si>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</si>
  <si>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</si>
  <si>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</si>
  <si>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</si>
  <si>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</si>
  <si>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</si>
  <si>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</si>
  <si>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</si>
  <si>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</si>
  <si>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</si>
  <si>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</si>
  <si>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</si>
  <si>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</si>
  <si>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</si>
  <si>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</si>
  <si>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</si>
  <si>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</si>
  <si>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</si>
  <si>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</si>
  <si>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</si>
  <si>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</si>
  <si>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</si>
  <si>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</si>
  <si>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</si>
  <si>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</si>
  <si>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</si>
  <si>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</si>
  <si>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</si>
  <si>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</si>
  <si>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</si>
  <si>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</si>
  <si>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</si>
  <si>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</si>
  <si>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</si>
  <si>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</si>
  <si>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</si>
  <si>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</si>
  <si>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</si>
  <si>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</si>
  <si>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</si>
  <si>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</si>
  <si>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</si>
  <si>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</si>
  <si>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</si>
  <si>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</si>
  <si>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</si>
  <si>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</si>
  <si>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</si>
  <si>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</si>
  <si>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</si>
  <si>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</si>
  <si>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</si>
  <si>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</si>
  <si>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</si>
  <si>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</si>
  <si>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</si>
  <si>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</si>
  <si>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</si>
  <si>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</si>
  <si>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</si>
  <si>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</si>
  <si>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</si>
  <si>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</si>
  <si>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</si>
  <si>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</si>
  <si>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</si>
  <si>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</si>
  <si>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</si>
  <si>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</si>
  <si>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</si>
  <si>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</si>
  <si>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</si>
  <si>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</si>
  <si>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</si>
  <si>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</si>
  <si>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</si>
  <si>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</si>
  <si>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</si>
  <si>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</si>
  <si>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</si>
  <si>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</si>
  <si>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</si>
  <si>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</si>
  <si>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</si>
  <si>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</si>
  <si>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</si>
  <si>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</si>
  <si>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</si>
  <si>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</si>
  <si>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</si>
  <si>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</si>
  <si>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</si>
  <si>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</si>
  <si>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</si>
  <si>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</si>
  <si>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</si>
  <si>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</si>
  <si>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</si>
  <si>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</si>
  <si>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</si>
  <si>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</si>
  <si>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</si>
  <si>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</si>
  <si>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</si>
  <si>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</si>
  <si>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</si>
  <si>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</si>
  <si>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</si>
  <si>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</si>
  <si>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</si>
  <si>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</si>
  <si>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</si>
  <si>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</si>
  <si>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</si>
  <si>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</si>
  <si>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</si>
  <si>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</si>
  <si>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</si>
  <si>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</si>
  <si>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</si>
  <si>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</si>
  <si>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</si>
  <si>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</si>
  <si>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</si>
  <si>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</si>
  <si>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</si>
  <si>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</si>
  <si>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</si>
  <si>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</si>
  <si>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</si>
  <si>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</si>
  <si>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</si>
  <si>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</si>
  <si>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</si>
  <si>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</si>
  <si>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</si>
  <si>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</si>
  <si>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</si>
  <si>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</si>
  <si>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</si>
  <si>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</si>
  <si>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</si>
  <si>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</si>
  <si>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</si>
  <si>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</si>
  <si>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</si>
  <si>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</si>
  <si>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</si>
  <si>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</si>
  <si>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</si>
  <si>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</si>
  <si>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</si>
  <si>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</si>
  <si>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</si>
  <si>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</si>
  <si>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</si>
  <si>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</si>
  <si>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</si>
  <si>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</si>
  <si>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</si>
  <si>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</si>
  <si>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</si>
  <si>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</si>
  <si>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</si>
  <si>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</si>
  <si>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</si>
  <si>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</si>
  <si>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</si>
  <si>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</si>
  <si>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</si>
  <si>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</si>
  <si>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</si>
  <si>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</si>
  <si>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</si>
  <si>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</si>
  <si>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</si>
  <si>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</si>
  <si>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</si>
  <si>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</si>
  <si>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</si>
  <si>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</si>
  <si>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</si>
  <si>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</si>
  <si>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</si>
  <si>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</si>
  <si>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</si>
  <si>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</si>
  <si>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</si>
  <si>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</si>
  <si>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</si>
  <si>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</si>
  <si>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</si>
  <si>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</si>
  <si>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</si>
  <si>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</si>
  <si>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</si>
  <si>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</si>
  <si>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</si>
  <si>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</si>
  <si>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</si>
  <si>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</si>
  <si>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</si>
  <si>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</si>
  <si>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</si>
  <si>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</si>
  <si>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</si>
  <si>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</si>
  <si>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</si>
  <si>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</si>
  <si>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</si>
  <si>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</si>
  <si>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</si>
  <si>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</si>
  <si>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</si>
  <si>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</si>
  <si>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</si>
  <si>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</si>
  <si>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</si>
  <si>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</si>
  <si>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</si>
  <si>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</si>
  <si>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</si>
  <si>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</si>
  <si>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</si>
  <si>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</si>
  <si>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</si>
  <si>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</si>
  <si>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</si>
  <si>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</si>
  <si>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</si>
  <si>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</si>
  <si>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</si>
  <si>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</si>
  <si>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</si>
  <si>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</si>
  <si>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</si>
  <si>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</si>
  <si>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</si>
  <si>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</si>
  <si>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</si>
  <si>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</si>
  <si>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</si>
  <si>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</si>
  <si>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</si>
  <si>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</si>
  <si>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</si>
  <si>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</si>
  <si>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</si>
  <si>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</si>
  <si>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</si>
  <si>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</si>
  <si>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</si>
  <si>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</si>
  <si>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</si>
  <si>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</si>
  <si>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</si>
  <si>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</si>
  <si>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</si>
  <si>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</si>
  <si>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</si>
  <si>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</si>
  <si>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</si>
  <si>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</si>
  <si>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</si>
  <si>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</si>
  <si>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</si>
  <si>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</si>
  <si>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</si>
  <si>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</si>
  <si>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</si>
  <si>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</si>
  <si>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</si>
  <si>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</si>
  <si>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</si>
  <si>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</si>
  <si>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</si>
  <si>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</si>
  <si>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</si>
  <si>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</si>
  <si>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</si>
  <si>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</si>
  <si>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</si>
  <si>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</si>
  <si>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</si>
  <si>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</si>
  <si>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</si>
  <si>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</si>
  <si>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</si>
  <si>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</si>
  <si>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</si>
  <si>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</si>
  <si>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</si>
  <si>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</si>
  <si>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</si>
  <si>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</si>
  <si>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</si>
  <si>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</si>
  <si>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</si>
  <si>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</si>
  <si>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</si>
  <si>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</si>
  <si>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</si>
  <si>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</si>
  <si>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</si>
  <si>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</si>
  <si>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</si>
  <si>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</si>
  <si>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</si>
  <si>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</si>
  <si>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</si>
  <si>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</si>
  <si>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</si>
  <si>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</si>
  <si>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</si>
  <si>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</si>
  <si>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</si>
  <si>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</si>
  <si>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</si>
  <si>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</si>
  <si>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</si>
  <si>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</si>
  <si>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</si>
  <si>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</si>
  <si>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</si>
  <si>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</si>
  <si>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</si>
  <si>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</si>
  <si>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</si>
  <si>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</si>
  <si>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</si>
  <si>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</si>
  <si>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</si>
  <si>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</si>
  <si>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</si>
  <si>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</si>
  <si>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</si>
  <si>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</si>
  <si>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</si>
  <si>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</si>
  <si>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</si>
  <si>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</si>
  <si>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</si>
  <si>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</si>
  <si>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</si>
  <si>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</si>
  <si>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</si>
  <si>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</si>
  <si>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</si>
  <si>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</si>
  <si>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</si>
  <si>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</si>
  <si>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</si>
  <si>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</si>
  <si>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</si>
  <si>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</si>
  <si>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</si>
  <si>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</si>
  <si>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</si>
  <si>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</si>
  <si>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</si>
  <si>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</si>
  <si>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</si>
  <si>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</si>
  <si>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</si>
  <si>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</si>
  <si>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</si>
  <si>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</si>
  <si>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</si>
  <si>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</si>
  <si>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</si>
  <si>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</si>
  <si>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</si>
  <si>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</si>
  <si>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</si>
  <si>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</si>
  <si>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</si>
  <si>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</si>
  <si>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</si>
  <si>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</si>
  <si>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</si>
  <si>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</si>
  <si>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</si>
  <si>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</si>
  <si>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</si>
  <si>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</si>
  <si>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</si>
  <si>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</si>
  <si>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</si>
  <si>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</si>
  <si>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</si>
  <si>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</si>
  <si>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</si>
  <si>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</si>
  <si>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</si>
  <si>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</si>
  <si>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</si>
  <si>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</si>
  <si>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</si>
  <si>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</si>
  <si>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</si>
  <si>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</si>
  <si>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</si>
  <si>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</si>
  <si>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</si>
  <si>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</si>
  <si>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</si>
  <si>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</si>
  <si>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</si>
  <si>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</si>
  <si>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</si>
  <si>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</si>
  <si>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</si>
  <si>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</si>
  <si>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</si>
  <si>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</si>
  <si>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</si>
  <si>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</si>
  <si>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</si>
  <si>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</si>
  <si>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</si>
  <si>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</si>
  <si>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</si>
  <si>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</si>
  <si>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</si>
  <si>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</si>
  <si>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</si>
  <si>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</si>
  <si>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</si>
  <si>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</si>
  <si>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</si>
  <si>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</si>
  <si>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</si>
  <si>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</si>
  <si>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</si>
  <si>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</si>
  <si>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</si>
  <si>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</si>
  <si>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</si>
  <si>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</si>
  <si>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</si>
  <si>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</si>
  <si>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</si>
  <si>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</si>
  <si>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</si>
  <si>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</si>
  <si>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</si>
  <si>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</si>
  <si>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</si>
  <si>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</si>
  <si>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</si>
  <si>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</si>
  <si>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</si>
  <si>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</si>
  <si>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</si>
  <si>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</si>
  <si>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</si>
  <si>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</si>
  <si>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</si>
  <si>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</si>
  <si>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</si>
  <si>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</si>
  <si>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</si>
  <si>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</si>
  <si>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</si>
  <si>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</si>
  <si>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</si>
  <si>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</si>
  <si>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</si>
  <si>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</si>
  <si>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</si>
  <si>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</si>
  <si>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</si>
  <si>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</si>
  <si>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</si>
  <si>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</si>
  <si>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</si>
  <si>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</si>
  <si>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</si>
  <si>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</si>
  <si>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</si>
  <si>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</si>
  <si>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</si>
  <si>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</si>
  <si>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</si>
  <si>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</si>
  <si>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</si>
  <si>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</si>
  <si>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</si>
  <si>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</si>
  <si>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</si>
  <si>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</si>
  <si>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</si>
  <si>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</si>
  <si>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</si>
  <si>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</si>
  <si>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</si>
  <si>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</si>
  <si>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</si>
  <si>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</si>
  <si>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</si>
  <si>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</si>
  <si>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</si>
  <si>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</si>
  <si>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</si>
  <si>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</si>
  <si>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</si>
  <si>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</si>
  <si>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</si>
  <si>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</si>
  <si>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</si>
  <si>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</si>
  <si>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</si>
  <si>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</si>
  <si>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</si>
  <si>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</si>
  <si>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</si>
  <si>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</si>
  <si>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</si>
  <si>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</si>
  <si>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</si>
  <si>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</si>
  <si>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</si>
  <si>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</si>
  <si>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</si>
  <si>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</si>
  <si>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</si>
  <si>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</si>
  <si>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</si>
  <si>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</si>
  <si>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</si>
  <si>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</si>
  <si>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</si>
  <si>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</si>
  <si>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</si>
  <si>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</si>
  <si>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</si>
  <si>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</si>
  <si>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</si>
  <si>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</si>
  <si>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</si>
  <si>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</si>
  <si>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</si>
  <si>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</si>
  <si>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</si>
  <si>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</si>
  <si>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</si>
  <si>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</si>
  <si>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</si>
  <si>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</si>
  <si>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</si>
  <si>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</si>
  <si>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</si>
  <si>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</si>
  <si>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</si>
  <si>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</si>
  <si>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</si>
  <si>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</si>
  <si>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</si>
  <si>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</si>
  <si>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</si>
  <si>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</si>
  <si>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</si>
  <si>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</si>
  <si>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</si>
  <si>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</si>
  <si>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</si>
  <si>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</si>
  <si>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</si>
  <si>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</si>
  <si>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</si>
  <si>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</si>
  <si>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</si>
  <si>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</si>
  <si>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</si>
  <si>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</si>
  <si>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</si>
  <si>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</si>
  <si>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</si>
  <si>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</si>
  <si>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</si>
  <si>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</si>
  <si>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</si>
  <si>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</si>
  <si>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</si>
  <si>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</si>
  <si>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</si>
  <si>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</si>
  <si>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</si>
  <si>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</si>
  <si>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</si>
  <si>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</si>
  <si>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</si>
  <si>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</si>
  <si>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</si>
  <si>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</si>
  <si>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</si>
  <si>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</si>
  <si>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</si>
  <si>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</si>
  <si>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</si>
  <si>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</si>
  <si>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</si>
  <si>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</si>
  <si>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</si>
  <si>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</si>
  <si>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</si>
  <si>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</si>
  <si>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</si>
  <si>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</si>
  <si>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</si>
  <si>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</si>
  <si>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</si>
  <si>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</si>
  <si>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</si>
  <si>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</si>
  <si>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</si>
  <si>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</si>
  <si>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</si>
  <si>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</si>
  <si>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</si>
  <si>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</si>
  <si>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</si>
  <si>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</si>
  <si>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</si>
  <si>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</si>
  <si>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</si>
  <si>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</si>
  <si>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</si>
  <si>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</si>
  <si>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</si>
  <si>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</si>
  <si>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</si>
  <si>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</si>
  <si>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</si>
  <si>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</si>
  <si>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</si>
  <si>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</si>
  <si>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</si>
  <si>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</si>
  <si>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</si>
  <si>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</si>
  <si>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</si>
  <si>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</si>
  <si>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</si>
  <si>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</si>
  <si>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</si>
  <si>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</si>
  <si>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</si>
  <si>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</si>
  <si>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</si>
  <si>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</si>
  <si>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</si>
  <si>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</si>
  <si>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</si>
  <si>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</si>
  <si>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</si>
  <si>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</si>
  <si>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</si>
  <si>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</si>
  <si>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</si>
  <si>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</si>
  <si>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</si>
  <si>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</si>
  <si>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</si>
  <si>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</si>
  <si>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</si>
  <si>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</si>
  <si>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</si>
  <si>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</si>
  <si>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</si>
  <si>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</si>
  <si>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</si>
  <si>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</si>
  <si>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</si>
  <si>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</si>
  <si>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</si>
  <si>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</si>
  <si>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</si>
  <si>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</si>
  <si>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</si>
  <si>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</si>
  <si>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</si>
  <si>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</si>
  <si>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</si>
  <si>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</si>
  <si>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</si>
  <si>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</si>
  <si>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</si>
  <si>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</si>
  <si>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</si>
  <si>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</si>
  <si>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</si>
  <si>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</si>
  <si>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</si>
  <si>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</si>
  <si>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</si>
  <si>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</si>
  <si>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</si>
  <si>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</si>
  <si>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</si>
  <si>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</si>
  <si>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</si>
  <si>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</si>
  <si>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</si>
  <si>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</si>
  <si>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</si>
  <si>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</si>
  <si>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</si>
  <si>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</si>
  <si>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</si>
  <si>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</si>
  <si>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</si>
  <si>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</si>
  <si>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</si>
  <si>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</si>
  <si>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</si>
  <si>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</si>
  <si>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</si>
  <si>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</si>
  <si>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</si>
  <si>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</si>
  <si>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</si>
  <si>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</si>
  <si>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</si>
  <si>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</si>
  <si>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</si>
  <si>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</si>
  <si>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</si>
  <si>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</si>
  <si>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</si>
  <si>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</si>
  <si>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</si>
  <si>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</si>
  <si>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</si>
  <si>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</si>
  <si>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</si>
  <si>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</si>
  <si>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</si>
  <si>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</si>
  <si>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</si>
  <si>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</si>
  <si>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</si>
  <si>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</si>
  <si>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</si>
  <si>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</si>
  <si>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</si>
  <si>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</si>
  <si>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</si>
  <si>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</si>
  <si>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</si>
  <si>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</si>
  <si>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</si>
  <si>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</si>
  <si>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</si>
  <si>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</si>
  <si>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</si>
  <si>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</si>
  <si>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</si>
  <si>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</si>
  <si>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</si>
  <si>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</si>
  <si>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</si>
  <si>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</si>
  <si>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</si>
  <si>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</si>
  <si>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</si>
  <si>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</si>
  <si>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</si>
  <si>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</si>
  <si>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</si>
  <si>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</si>
  <si>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</si>
  <si>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</si>
  <si>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</si>
  <si>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</si>
  <si>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</si>
  <si>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</si>
  <si>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</si>
  <si>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</si>
  <si>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</si>
  <si>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</si>
  <si>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</si>
  <si>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</si>
  <si>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</si>
  <si>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</si>
  <si>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</si>
  <si>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</si>
  <si>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</si>
  <si>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</si>
  <si>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</si>
  <si>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</si>
  <si>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</si>
  <si>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</si>
  <si>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</si>
  <si>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</si>
  <si>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</si>
  <si>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</si>
  <si>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</si>
  <si>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</si>
  <si>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</si>
  <si>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</si>
  <si>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</si>
  <si>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</si>
  <si>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</si>
  <si>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</si>
  <si>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</si>
  <si>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</si>
  <si>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</si>
  <si>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</si>
  <si>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</si>
  <si>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</si>
  <si>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</si>
  <si>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</si>
  <si>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</si>
  <si>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</si>
  <si>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</si>
  <si>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</si>
  <si>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</si>
  <si>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</si>
  <si>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</si>
  <si>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</si>
  <si>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</si>
  <si>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</si>
  <si>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</si>
  <si>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</si>
  <si>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</si>
  <si>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</si>
  <si>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</si>
  <si>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</si>
  <si>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</si>
  <si>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</si>
  <si>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</si>
  <si>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</si>
  <si>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</si>
  <si>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</si>
  <si>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</si>
  <si>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</si>
  <si>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</si>
  <si>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</si>
  <si>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</si>
  <si>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</si>
  <si>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</si>
  <si>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</si>
  <si>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</si>
  <si>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</si>
  <si>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</si>
  <si>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</si>
  <si>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</si>
  <si>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</si>
  <si>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</si>
  <si>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</si>
  <si>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</si>
  <si>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</si>
  <si>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</si>
  <si>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</si>
  <si>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</si>
  <si>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</si>
  <si>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</si>
  <si>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</si>
  <si>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</si>
  <si>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</si>
  <si>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</si>
  <si>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</si>
  <si>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</si>
  <si>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</si>
  <si>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</si>
  <si>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</si>
  <si>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</si>
  <si>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</si>
  <si>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</si>
  <si>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</si>
  <si>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</si>
  <si>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</si>
  <si>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</si>
  <si>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</si>
  <si>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</si>
  <si>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</si>
  <si>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</si>
  <si>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</si>
  <si>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</si>
  <si>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</si>
  <si>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</si>
  <si>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</si>
  <si>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</si>
  <si>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</si>
  <si>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</si>
  <si>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</si>
  <si>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</si>
  <si>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</si>
  <si>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</si>
  <si>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</si>
  <si>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</si>
  <si>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</si>
  <si>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</si>
  <si>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</si>
  <si>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</si>
  <si>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</si>
  <si>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</si>
  <si>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</si>
  <si>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</si>
  <si>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</si>
  <si>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</si>
  <si>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</si>
  <si>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</si>
  <si>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</si>
  <si>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</si>
  <si>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</si>
  <si>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</si>
  <si>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</si>
  <si>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</si>
  <si>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</si>
  <si>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</si>
  <si>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</si>
  <si>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</si>
  <si>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</si>
  <si>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</si>
  <si>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</si>
  <si>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</si>
  <si>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</si>
  <si>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</si>
  <si>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</si>
  <si>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</si>
  <si>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</si>
  <si>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</si>
  <si>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</si>
  <si>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</si>
  <si>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</si>
  <si>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</si>
  <si>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</si>
  <si>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</si>
  <si>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</si>
  <si>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</si>
  <si>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</si>
  <si>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</si>
  <si>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</si>
  <si>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</si>
  <si>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</si>
  <si>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</si>
  <si>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</si>
  <si>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</si>
  <si>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</si>
  <si>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</si>
  <si>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</si>
  <si>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</si>
  <si>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</si>
  <si>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</si>
  <si>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</si>
  <si>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</si>
  <si>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</si>
  <si>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</si>
  <si>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</si>
  <si>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</si>
  <si>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</si>
  <si>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</si>
  <si>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</si>
  <si>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</si>
  <si>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</si>
  <si>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</si>
  <si>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</si>
  <si>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</si>
  <si>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</si>
  <si>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</si>
  <si>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</si>
  <si>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</si>
  <si>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</si>
  <si>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</si>
  <si>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</si>
  <si>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</si>
  <si>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</si>
  <si>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</si>
  <si>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</si>
  <si>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</si>
  <si>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</si>
  <si>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</si>
  <si>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</si>
  <si>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</si>
  <si>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</si>
  <si>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</si>
  <si>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</si>
  <si>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</si>
  <si>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</si>
  <si>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</si>
  <si>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</si>
  <si>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</si>
  <si>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</si>
  <si>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</si>
  <si>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</si>
  <si>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</si>
  <si>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</si>
  <si>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</si>
  <si>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</si>
  <si>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</si>
  <si>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</si>
  <si>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</si>
  <si>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</si>
  <si>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</si>
  <si>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</si>
  <si>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</si>
  <si>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</si>
  <si>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</si>
  <si>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</si>
  <si>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</si>
  <si>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</si>
  <si>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</si>
  <si>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</si>
  <si>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</si>
  <si>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</si>
  <si>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</si>
  <si>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</si>
  <si>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</si>
  <si>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</si>
  <si>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</si>
  <si>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</si>
  <si>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</si>
  <si>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</si>
  <si>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</si>
  <si>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</si>
  <si>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</si>
  <si>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</si>
  <si>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</si>
  <si>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</si>
  <si>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</si>
  <si>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</si>
  <si>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</si>
  <si>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</si>
  <si>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</si>
  <si>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</si>
  <si>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</si>
  <si>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</si>
  <si>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</si>
  <si>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</si>
  <si>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</si>
  <si>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</si>
  <si>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</si>
  <si>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</si>
  <si>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</si>
  <si>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</si>
  <si>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</si>
  <si>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</si>
  <si>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</si>
  <si>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</si>
  <si>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</si>
  <si>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</si>
  <si>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</si>
  <si>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</si>
  <si>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</si>
  <si>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</si>
  <si>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</si>
  <si>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</si>
  <si>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</si>
  <si>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</si>
  <si>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</si>
  <si>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</si>
  <si>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</si>
  <si>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</si>
  <si>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</si>
  <si>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</si>
  <si>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</si>
  <si>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</si>
  <si>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</si>
  <si>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</si>
  <si>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</si>
  <si>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</si>
  <si>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</si>
  <si>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</si>
  <si>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</si>
  <si>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</si>
  <si>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</si>
  <si>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</si>
  <si>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</si>
  <si>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</si>
  <si>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</si>
  <si>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</si>
  <si>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</si>
  <si>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</si>
  <si>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</si>
  <si>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</si>
  <si>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</si>
  <si>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</si>
  <si>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</si>
  <si>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</si>
  <si>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</si>
  <si>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</si>
  <si>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</si>
  <si>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</si>
  <si>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</si>
  <si>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</si>
  <si>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</si>
  <si>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</si>
  <si>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</si>
  <si>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</si>
  <si>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</si>
  <si>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</si>
  <si>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</si>
  <si>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</si>
  <si>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</si>
  <si>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</si>
  <si>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</si>
  <si>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</si>
  <si>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</si>
  <si>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</si>
  <si>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</si>
  <si>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</si>
  <si>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</si>
  <si>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</si>
  <si>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</si>
  <si>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</si>
  <si>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</si>
  <si>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</si>
  <si>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</si>
  <si>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</si>
  <si>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</si>
  <si>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</si>
  <si>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</si>
  <si>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</si>
  <si>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</si>
  <si>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</si>
  <si>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</si>
  <si>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</si>
  <si>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</si>
  <si>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</si>
  <si>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</si>
  <si>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</si>
  <si>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</si>
  <si>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</si>
  <si>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</si>
  <si>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</si>
  <si>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</si>
  <si>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</si>
  <si>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</si>
  <si>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</si>
  <si>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</si>
  <si>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</si>
  <si>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</si>
  <si>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</si>
  <si>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</si>
  <si>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</si>
  <si>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</si>
  <si>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</si>
  <si>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</si>
  <si>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</si>
  <si>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</si>
  <si>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</si>
  <si>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</si>
  <si>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</si>
  <si>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</si>
  <si>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</si>
  <si>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</si>
  <si>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</si>
  <si>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</si>
  <si>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</si>
  <si>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</si>
  <si>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</si>
  <si>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</si>
  <si>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</si>
  <si>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</si>
  <si>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</si>
  <si>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</si>
  <si>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</si>
  <si>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</si>
  <si>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</si>
  <si>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</si>
  <si>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</si>
  <si>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</si>
  <si>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</si>
  <si>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</si>
  <si>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</si>
  <si>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</si>
  <si>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</si>
  <si>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</si>
  <si>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</si>
  <si>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</si>
  <si>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</si>
  <si>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</si>
  <si>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</si>
  <si>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</si>
  <si>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</si>
  <si>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</si>
  <si>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</si>
  <si>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</si>
  <si>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</si>
  <si>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</si>
  <si>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</si>
  <si>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</si>
  <si>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</si>
  <si>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</si>
  <si>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</si>
  <si>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</si>
  <si>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</si>
  <si>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</si>
  <si>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</si>
  <si>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</si>
  <si>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</si>
  <si>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</si>
  <si>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</si>
  <si>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</si>
  <si>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</si>
  <si>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</si>
  <si>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</si>
  <si>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</si>
  <si>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</si>
  <si>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</si>
  <si>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</si>
  <si>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</si>
  <si>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</si>
  <si>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</si>
  <si>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</si>
  <si>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</si>
  <si>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</si>
  <si>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</si>
  <si>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</si>
  <si>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</si>
  <si>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</si>
  <si>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</si>
  <si>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</si>
  <si>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</si>
  <si>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</si>
  <si>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</si>
  <si>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</si>
  <si>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</si>
  <si>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</si>
  <si>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</si>
  <si>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</si>
  <si>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</si>
  <si>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</si>
  <si>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</si>
  <si>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</si>
  <si>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</si>
  <si>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</si>
  <si>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</si>
  <si>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</si>
  <si>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</si>
  <si>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</si>
  <si>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</si>
  <si>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</si>
  <si>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</si>
  <si>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</si>
  <si>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</si>
  <si>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</si>
  <si>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</si>
  <si>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</si>
  <si>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</si>
  <si>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</si>
  <si>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</si>
  <si>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</si>
  <si>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</si>
  <si>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</si>
  <si>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</si>
  <si>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</si>
  <si>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</si>
  <si>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</si>
  <si>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</si>
  <si>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</si>
  <si>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</si>
  <si>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</si>
  <si>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</si>
  <si>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</si>
  <si>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</si>
  <si>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</si>
  <si>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</si>
  <si>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</si>
  <si>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</si>
  <si>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</si>
  <si>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</si>
  <si>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</si>
  <si>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</si>
  <si>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</si>
  <si>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</si>
  <si>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</si>
  <si>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</si>
  <si>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</si>
  <si>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</si>
  <si>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</si>
  <si>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</si>
  <si>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</si>
  <si>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</si>
  <si>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</si>
  <si>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</si>
  <si>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</si>
  <si>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</si>
  <si>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</si>
  <si>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</si>
  <si>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</si>
  <si>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</si>
  <si>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</si>
  <si>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</si>
  <si>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</si>
  <si>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</si>
  <si>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</si>
  <si>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</si>
  <si>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</si>
  <si>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</si>
  <si>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</si>
  <si>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</si>
  <si>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</si>
  <si>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</si>
  <si>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</si>
  <si>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</si>
  <si>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</si>
  <si>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</si>
  <si>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</si>
  <si>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</si>
  <si>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</si>
  <si>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</si>
  <si>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</si>
  <si>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</si>
  <si>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</si>
  <si>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</si>
  <si>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</si>
  <si>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</si>
  <si>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</si>
  <si>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</si>
  <si>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</si>
  <si>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</si>
  <si>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</si>
  <si>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</si>
  <si>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</si>
  <si>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</si>
  <si>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</si>
  <si>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</si>
  <si>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</si>
  <si>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</si>
  <si>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</si>
  <si>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</si>
  <si>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</si>
  <si>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</si>
  <si>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</si>
  <si>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</si>
  <si>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</si>
  <si>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</si>
  <si>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</si>
  <si>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</si>
  <si>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</si>
  <si>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</si>
  <si>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</si>
  <si>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</si>
  <si>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</si>
  <si>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</si>
  <si>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</si>
  <si>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</si>
  <si>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</si>
  <si>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</si>
  <si>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</si>
  <si>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</si>
  <si>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</si>
  <si>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</si>
  <si>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</si>
  <si>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</si>
  <si>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</si>
  <si>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</si>
  <si>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</si>
  <si>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</si>
  <si>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</si>
  <si>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</si>
  <si>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</si>
  <si>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</si>
  <si>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</si>
  <si>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</si>
  <si>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</si>
  <si>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</si>
  <si>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</si>
  <si>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</si>
  <si>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</si>
  <si>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</si>
  <si>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</si>
  <si>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</si>
  <si>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</si>
  <si>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</si>
  <si>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</si>
  <si>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</si>
  <si>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</si>
  <si>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</si>
  <si>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</si>
  <si>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</si>
  <si>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</si>
  <si>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</si>
  <si>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</si>
  <si>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</si>
  <si>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</si>
  <si>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</si>
  <si>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</si>
  <si>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</si>
  <si>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</si>
  <si>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</si>
  <si>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</si>
  <si>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</si>
  <si>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</si>
  <si>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</si>
  <si>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</si>
  <si>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</si>
  <si>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</si>
  <si>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</si>
  <si>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</si>
  <si>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</si>
  <si>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</si>
  <si>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</si>
  <si>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</si>
  <si>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</si>
  <si>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</si>
  <si>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</si>
  <si>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</si>
  <si>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</si>
  <si>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</si>
  <si>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</si>
  <si>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</si>
  <si>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</si>
  <si>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</si>
  <si>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</si>
  <si>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</si>
  <si>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</si>
  <si>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</si>
  <si>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</si>
  <si>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</si>
  <si>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</si>
  <si>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</si>
  <si>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</si>
  <si>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</si>
  <si>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</si>
  <si>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</si>
  <si>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</si>
  <si>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</si>
  <si>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</si>
  <si>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</si>
  <si>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</si>
  <si>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</si>
  <si>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</si>
  <si>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</si>
  <si>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</si>
  <si>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</si>
  <si>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</si>
  <si>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</si>
  <si>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</si>
  <si>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</si>
  <si>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</si>
  <si>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</si>
  <si>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</si>
  <si>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</si>
  <si>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</si>
  <si>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</si>
  <si>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</si>
  <si>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</si>
  <si>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</si>
  <si>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</si>
  <si>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</si>
  <si>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</si>
  <si>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</si>
  <si>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</si>
  <si>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</si>
  <si>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</si>
  <si>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</si>
  <si>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</si>
  <si>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</si>
  <si>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</si>
  <si>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</si>
  <si>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</si>
  <si>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</si>
  <si>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</si>
  <si>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</si>
  <si>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</si>
  <si>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</si>
  <si>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</si>
  <si>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</si>
  <si>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</si>
  <si>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</si>
  <si>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</si>
  <si>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</si>
  <si>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</si>
  <si>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</si>
  <si>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</si>
  <si>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</si>
  <si>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</si>
  <si>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</si>
  <si>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</si>
  <si>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</si>
  <si>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</si>
  <si>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</si>
  <si>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</si>
  <si>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</si>
  <si>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</si>
  <si>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</si>
  <si>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</si>
  <si>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</si>
  <si>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</si>
  <si>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</si>
  <si>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</si>
  <si>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</si>
  <si>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</si>
  <si>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</si>
  <si>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</si>
  <si>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</si>
  <si>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</si>
  <si>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</si>
  <si>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</si>
  <si>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</si>
  <si>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</si>
  <si>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</si>
  <si>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</si>
  <si>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</si>
  <si>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</si>
  <si>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</si>
  <si>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</si>
  <si>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</si>
  <si>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</si>
  <si>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</si>
  <si>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</si>
  <si>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</si>
  <si>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</si>
  <si>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</si>
  <si>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</si>
  <si>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</si>
  <si>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</si>
  <si>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</si>
  <si>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</si>
  <si>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</si>
  <si>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</si>
  <si>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</si>
  <si>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</si>
  <si>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</si>
  <si>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</si>
  <si>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</si>
  <si>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</si>
  <si>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</si>
  <si>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</si>
  <si>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</si>
  <si>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</si>
  <si>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</si>
  <si>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</si>
  <si>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</si>
  <si>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</si>
  <si>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</si>
  <si>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</si>
  <si>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</si>
  <si>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</si>
  <si>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</si>
  <si>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</si>
  <si>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</si>
  <si>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</si>
  <si>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</si>
  <si>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</si>
  <si>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</si>
  <si>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</si>
  <si>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</si>
  <si>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Sub-Category</t>
  </si>
  <si>
    <t>Product Name</t>
  </si>
  <si>
    <t>lucro real</t>
  </si>
  <si>
    <t>Rótulos de Linha</t>
  </si>
  <si>
    <t>(vazio)</t>
  </si>
  <si>
    <t>Qtd de produtos</t>
  </si>
  <si>
    <t>Qtd de produtos únicos</t>
  </si>
  <si>
    <t>produto mais caro</t>
  </si>
  <si>
    <t>valor total do pedido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</si>
  <si>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</si>
  <si>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</si>
  <si>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</si>
  <si>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</si>
  <si>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</si>
  <si>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</si>
  <si>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</si>
  <si>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</si>
  <si>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</si>
  <si>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</si>
  <si>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</si>
  <si>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</si>
  <si>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</si>
  <si>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</si>
  <si>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</si>
  <si>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</si>
  <si>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</si>
  <si>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</si>
  <si>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</si>
  <si>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</si>
  <si>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</si>
  <si>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</si>
  <si>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</si>
  <si>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</si>
  <si>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</si>
  <si>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</si>
  <si>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</si>
  <si>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</si>
  <si>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</si>
  <si>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</si>
  <si>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</si>
  <si>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</si>
  <si>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</si>
  <si>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</si>
  <si>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</si>
  <si>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</si>
  <si>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</si>
  <si>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</si>
  <si>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</si>
  <si>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</si>
  <si>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</si>
  <si>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</si>
  <si>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</si>
  <si>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</si>
  <si>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</si>
  <si>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</si>
  <si>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</si>
  <si>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</si>
  <si>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</si>
  <si>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</si>
  <si>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</si>
  <si>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</si>
  <si>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</si>
  <si>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</si>
  <si>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</si>
  <si>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</si>
  <si>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</si>
  <si>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</si>
  <si>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</si>
  <si>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</si>
  <si>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</si>
  <si>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</si>
  <si>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</si>
  <si>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</si>
  <si>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</si>
  <si>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</si>
  <si>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</si>
  <si>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</si>
  <si>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</si>
  <si>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</si>
  <si>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</si>
  <si>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</si>
  <si>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</si>
  <si>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</si>
  <si>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</si>
  <si>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</si>
  <si>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</si>
  <si>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</si>
  <si>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</si>
  <si>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</si>
  <si>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</si>
  <si>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</si>
  <si>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</si>
  <si>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</si>
  <si>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</si>
  <si>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</si>
  <si>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</si>
  <si>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</si>
  <si>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</si>
  <si>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</si>
  <si>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</si>
  <si>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</si>
  <si>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</si>
  <si>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</si>
  <si>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</si>
  <si>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</si>
  <si>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</si>
  <si>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</si>
  <si>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</si>
  <si>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</si>
  <si>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</si>
  <si>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</si>
  <si>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</si>
  <si>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</si>
  <si>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</si>
  <si>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</si>
  <si>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</si>
  <si>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</si>
  <si>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</si>
  <si>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</si>
  <si>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</si>
  <si>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</si>
  <si>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</si>
  <si>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</si>
  <si>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</si>
  <si>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</si>
  <si>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</si>
  <si>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</si>
  <si>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</si>
  <si>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</si>
  <si>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</si>
  <si>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</si>
  <si>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</si>
  <si>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</si>
  <si>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</si>
  <si>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</si>
  <si>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</si>
  <si>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</si>
  <si>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</si>
  <si>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</si>
  <si>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</si>
  <si>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</si>
  <si>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</si>
  <si>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</si>
  <si>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</si>
  <si>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</si>
  <si>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</si>
  <si>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</si>
  <si>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</si>
  <si>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</si>
  <si>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</si>
  <si>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</si>
  <si>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</si>
  <si>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</si>
  <si>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</si>
  <si>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</si>
  <si>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</si>
  <si>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</si>
  <si>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</si>
  <si>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</si>
  <si>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</si>
  <si>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</si>
  <si>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</si>
  <si>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</si>
  <si>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</si>
  <si>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</si>
  <si>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</si>
  <si>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</si>
  <si>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</si>
  <si>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</si>
  <si>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</si>
  <si>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</si>
  <si>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</si>
  <si>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</si>
  <si>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</si>
  <si>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</si>
  <si>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</si>
  <si>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</si>
  <si>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</si>
  <si>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</si>
  <si>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</si>
  <si>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</si>
  <si>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FranzÃ¶sisch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</si>
  <si>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</si>
  <si>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</si>
  <si>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</si>
  <si>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</si>
  <si>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</si>
  <si>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</si>
  <si>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</si>
  <si>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</si>
  <si>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</si>
  <si>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</si>
  <si>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</si>
  <si>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</si>
  <si>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</si>
  <si>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</si>
  <si>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</si>
  <si>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</si>
  <si>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</si>
  <si>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</si>
  <si>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</si>
  <si>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</si>
  <si>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</si>
  <si>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</si>
  <si>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</si>
  <si>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</si>
  <si>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</si>
  <si>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</si>
  <si>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</si>
  <si>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</si>
  <si>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</si>
  <si>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</si>
  <si>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</si>
  <si>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</si>
  <si>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</si>
  <si>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</si>
  <si>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</si>
  <si>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</si>
  <si>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</si>
  <si>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</si>
  <si>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</si>
  <si>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</si>
  <si>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</si>
  <si>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</si>
  <si>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</si>
  <si>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</si>
  <si>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</si>
  <si>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</si>
  <si>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</si>
  <si>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</si>
  <si>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</si>
  <si>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</si>
  <si>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</si>
  <si>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</si>
  <si>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</si>
  <si>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</si>
  <si>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</si>
  <si>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</si>
  <si>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</si>
  <si>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</si>
  <si>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</si>
  <si>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</si>
  <si>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</si>
  <si>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</si>
  <si>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</si>
  <si>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</si>
  <si>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</si>
  <si>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</si>
  <si>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</si>
  <si>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</si>
  <si>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</si>
  <si>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</si>
  <si>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</si>
  <si>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</si>
  <si>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</si>
  <si>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</si>
  <si>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</si>
  <si>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</si>
  <si>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</si>
  <si>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</si>
  <si>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</si>
  <si>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</si>
  <si>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</si>
  <si>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</si>
  <si>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</si>
  <si>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</si>
  <si>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</si>
  <si>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</si>
  <si>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</si>
  <si>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</si>
  <si>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</si>
  <si>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</si>
  <si>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</si>
  <si>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</si>
  <si>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</si>
  <si>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PÃ¶lking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</si>
  <si>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</si>
  <si>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</si>
  <si>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</si>
  <si>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</si>
  <si>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</si>
  <si>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</si>
  <si>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</si>
  <si>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</si>
  <si>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</si>
  <si>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</si>
  <si>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</si>
  <si>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</si>
  <si>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</si>
  <si>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</si>
  <si>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</si>
  <si>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</si>
  <si>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</si>
  <si>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</si>
  <si>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</si>
  <si>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</si>
  <si>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</si>
  <si>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</si>
  <si>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</si>
  <si>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</si>
  <si>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</si>
  <si>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BÃ¼hler</t>
  </si>
  <si>
    <t>Roland Fjeld</t>
  </si>
  <si>
    <t>Yoseph Carroll</t>
  </si>
  <si>
    <t>Debra Catini</t>
  </si>
  <si>
    <t>Christine Phan</t>
  </si>
  <si>
    <t>Barry FranzÃ¶sisch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</si>
  <si>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</si>
  <si>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</si>
  <si>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</si>
  <si>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</si>
  <si>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</si>
  <si>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</si>
  <si>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</si>
  <si>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</si>
  <si>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</si>
  <si>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</si>
  <si>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</si>
  <si>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</si>
  <si>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</si>
  <si>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</si>
  <si>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</si>
  <si>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</si>
  <si>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</si>
  <si>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</si>
  <si>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</si>
  <si>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</si>
  <si>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</si>
  <si>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</si>
  <si>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</si>
  <si>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</si>
  <si>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</si>
  <si>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</si>
  <si>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</si>
  <si>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</si>
  <si>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</si>
  <si>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</si>
  <si>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</si>
  <si>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</si>
  <si>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</si>
  <si>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</si>
  <si>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</si>
  <si>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</si>
  <si>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</si>
  <si>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</si>
  <si>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</si>
  <si>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</si>
  <si>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</si>
  <si>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</si>
  <si>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</si>
  <si>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</si>
  <si>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</si>
  <si>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</si>
  <si>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</si>
  <si>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</si>
  <si>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</si>
  <si>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</si>
  <si>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</si>
  <si>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</si>
  <si>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</si>
  <si>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</si>
  <si>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</si>
  <si>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</si>
  <si>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</si>
  <si>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</si>
  <si>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</si>
  <si>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</si>
  <si>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</si>
  <si>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</si>
  <si>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</si>
  <si>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</si>
  <si>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</si>
  <si>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</si>
  <si>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</si>
  <si>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</si>
  <si>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</si>
  <si>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</si>
  <si>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</si>
  <si>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</si>
  <si>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</si>
  <si>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</si>
  <si>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</si>
  <si>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</si>
  <si>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</si>
  <si>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</si>
  <si>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</si>
  <si>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</si>
  <si>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</si>
  <si>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</si>
  <si>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</si>
  <si>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</si>
  <si>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</si>
  <si>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</si>
  <si>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</si>
  <si>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</si>
  <si>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</si>
  <si>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</si>
  <si>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</si>
  <si>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</si>
  <si>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</si>
  <si>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</si>
  <si>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</si>
  <si>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</si>
  <si>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</si>
  <si>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</si>
  <si>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</si>
  <si>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</si>
  <si>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</si>
  <si>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</si>
  <si>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</si>
  <si>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</si>
  <si>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</si>
  <si>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</si>
  <si>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</si>
  <si>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</si>
  <si>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</si>
  <si>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</si>
  <si>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</si>
  <si>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</si>
  <si>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</si>
  <si>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</si>
  <si>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</si>
  <si>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</si>
  <si>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</si>
  <si>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</si>
  <si>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</si>
  <si>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</si>
  <si>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</si>
  <si>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</si>
  <si>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</si>
  <si>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</si>
  <si>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</si>
  <si>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</si>
  <si>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</si>
  <si>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</si>
  <si>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</si>
  <si>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</si>
  <si>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</si>
  <si>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</si>
  <si>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</si>
  <si>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</si>
  <si>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</si>
  <si>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</si>
  <si>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</si>
  <si>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</si>
  <si>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</si>
  <si>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</si>
  <si>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</si>
  <si>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</si>
  <si>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</si>
  <si>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</si>
  <si>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</si>
  <si>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</si>
  <si>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</si>
  <si>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</si>
  <si>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</si>
  <si>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</si>
  <si>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</si>
  <si>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</si>
  <si>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</si>
  <si>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</si>
  <si>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</si>
  <si>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</si>
  <si>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</si>
  <si>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</si>
  <si>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</si>
  <si>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</si>
  <si>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</si>
  <si>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</si>
  <si>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</si>
  <si>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</si>
  <si>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</si>
  <si>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</si>
  <si>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</si>
  <si>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</si>
  <si>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</si>
  <si>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</si>
  <si>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</si>
  <si>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</si>
  <si>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</si>
  <si>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</si>
  <si>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</si>
  <si>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</si>
  <si>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</si>
  <si>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</si>
  <si>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</si>
  <si>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</si>
  <si>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</si>
  <si>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</si>
  <si>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</si>
  <si>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</si>
  <si>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</si>
  <si>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</si>
  <si>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</si>
  <si>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</si>
  <si>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</si>
  <si>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</si>
  <si>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</si>
  <si>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</si>
  <si>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</si>
  <si>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</si>
  <si>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</si>
  <si>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</si>
  <si>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</si>
  <si>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</si>
  <si>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</si>
  <si>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</si>
  <si>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</si>
  <si>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</si>
  <si>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</si>
  <si>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</si>
  <si>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</si>
  <si>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</si>
  <si>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</si>
  <si>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</si>
  <si>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</si>
  <si>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</si>
  <si>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</si>
  <si>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</si>
  <si>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</si>
  <si>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</si>
  <si>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</si>
  <si>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</si>
  <si>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</si>
  <si>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</si>
  <si>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</si>
  <si>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</si>
  <si>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</si>
  <si>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</si>
  <si>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</si>
  <si>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</si>
  <si>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</si>
  <si>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</si>
  <si>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</si>
  <si>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</si>
  <si>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</si>
  <si>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</si>
  <si>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</si>
  <si>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</si>
  <si>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</si>
  <si>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</si>
  <si>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</si>
  <si>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</si>
  <si>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</si>
  <si>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</si>
  <si>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</si>
  <si>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</si>
  <si>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</si>
  <si>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</si>
  <si>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</si>
  <si>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</si>
  <si>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</si>
  <si>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</si>
  <si>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</si>
  <si>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</si>
  <si>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</si>
  <si>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</si>
  <si>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</si>
  <si>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</si>
  <si>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</si>
  <si>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</si>
  <si>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</si>
  <si>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</si>
  <si>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</si>
  <si>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</si>
  <si>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</si>
  <si>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</si>
  <si>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</si>
  <si>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</si>
  <si>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</si>
  <si>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</si>
  <si>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</si>
  <si>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</si>
  <si>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</si>
  <si>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</si>
  <si>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</si>
  <si>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</si>
  <si>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</si>
  <si>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</si>
  <si>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</si>
  <si>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</si>
  <si>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</si>
  <si>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</si>
  <si>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</si>
  <si>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</si>
  <si>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</si>
  <si>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</si>
  <si>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</si>
  <si>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</si>
  <si>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</si>
  <si>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</si>
  <si>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</si>
  <si>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</si>
  <si>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</si>
  <si>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</si>
  <si>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</si>
  <si>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</si>
  <si>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</si>
  <si>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</si>
  <si>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</si>
  <si>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</si>
  <si>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</si>
  <si>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</si>
  <si>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</si>
  <si>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</si>
  <si>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</si>
  <si>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</si>
  <si>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</si>
  <si>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</si>
  <si>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</si>
  <si>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</si>
  <si>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</si>
  <si>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</si>
  <si>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</si>
  <si>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</si>
  <si>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</si>
  <si>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</si>
  <si>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</si>
  <si>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</si>
  <si>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</si>
  <si>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</si>
  <si>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</si>
  <si>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</si>
  <si>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</si>
  <si>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</si>
  <si>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</si>
  <si>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</si>
  <si>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</si>
  <si>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</si>
  <si>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</si>
  <si>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</si>
  <si>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</si>
  <si>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</si>
  <si>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</si>
  <si>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</si>
  <si>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</si>
  <si>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</si>
  <si>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</si>
  <si>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</si>
  <si>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</si>
  <si>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</si>
  <si>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</si>
  <si>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</si>
  <si>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</si>
  <si>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</si>
  <si>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</si>
  <si>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</si>
  <si>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</si>
  <si>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</si>
  <si>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</si>
  <si>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</si>
  <si>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</si>
  <si>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</si>
  <si>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</si>
  <si>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</si>
  <si>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</si>
  <si>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</si>
  <si>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</si>
  <si>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</si>
  <si>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</si>
  <si>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</si>
  <si>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</si>
  <si>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</si>
  <si>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</si>
  <si>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</si>
  <si>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</si>
  <si>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</si>
  <si>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</si>
  <si>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</si>
  <si>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</si>
  <si>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</si>
  <si>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</si>
  <si>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</si>
  <si>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</si>
  <si>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</si>
  <si>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</si>
  <si>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</si>
  <si>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</si>
  <si>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</si>
  <si>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</si>
  <si>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</si>
  <si>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</si>
  <si>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</si>
  <si>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</si>
  <si>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</si>
  <si>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</si>
  <si>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</si>
  <si>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</si>
  <si>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</si>
  <si>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</si>
  <si>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</si>
  <si>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</si>
  <si>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</si>
  <si>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</si>
  <si>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</si>
  <si>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</si>
  <si>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</si>
  <si>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</si>
  <si>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</si>
  <si>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</si>
  <si>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</si>
  <si>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</si>
  <si>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</si>
  <si>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</si>
  <si>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</si>
  <si>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</si>
  <si>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</si>
  <si>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</si>
  <si>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</si>
  <si>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</si>
  <si>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</si>
  <si>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</si>
  <si>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</si>
  <si>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</si>
  <si>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</si>
  <si>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</si>
  <si>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</si>
  <si>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</si>
  <si>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</si>
  <si>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</si>
  <si>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HÃ¤berlin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</si>
  <si>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</si>
  <si>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</si>
  <si>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</si>
  <si>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</si>
  <si>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</si>
  <si>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</si>
  <si>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</si>
  <si>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</si>
  <si>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</si>
  <si>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</si>
  <si>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</si>
  <si>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</si>
  <si>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</si>
  <si>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</si>
  <si>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</si>
  <si>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</si>
  <si>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</si>
  <si>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</si>
  <si>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</si>
  <si>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</si>
  <si>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</si>
  <si>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</si>
  <si>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</si>
  <si>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</si>
  <si>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</si>
  <si>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</si>
  <si>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</si>
  <si>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</si>
  <si>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</si>
  <si>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</si>
  <si>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</si>
  <si>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</si>
  <si>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FranzÃ¶sisch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</si>
  <si>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</si>
  <si>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</si>
  <si>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</si>
  <si>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</si>
  <si>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</si>
  <si>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</si>
  <si>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</si>
  <si>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</si>
  <si>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</si>
  <si>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</si>
  <si>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</si>
  <si>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</si>
  <si>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</si>
  <si>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</si>
  <si>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</si>
  <si>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</si>
  <si>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</si>
  <si>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</si>
  <si>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</si>
  <si>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</si>
  <si>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</si>
  <si>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</si>
  <si>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</si>
  <si>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</si>
  <si>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</si>
  <si>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</si>
  <si>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</si>
  <si>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</si>
  <si>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</si>
  <si>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</si>
  <si>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</si>
  <si>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</si>
  <si>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</si>
  <si>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</si>
  <si>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</si>
  <si>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</si>
  <si>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</si>
  <si>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</si>
  <si>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</si>
  <si>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</si>
  <si>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</si>
  <si>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</si>
  <si>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</si>
  <si>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</si>
  <si>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</si>
  <si>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</si>
  <si>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</si>
  <si>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</si>
  <si>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</si>
  <si>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</si>
  <si>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</si>
  <si>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</si>
  <si>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</si>
  <si>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mês-ano</t>
  </si>
  <si>
    <t>cópia</t>
  </si>
  <si>
    <t>1 item</t>
  </si>
  <si>
    <t>2 itens</t>
  </si>
  <si>
    <t>3 itens</t>
  </si>
  <si>
    <t>4 itens</t>
  </si>
  <si>
    <t>5 itens</t>
  </si>
  <si>
    <t>6 itens</t>
  </si>
  <si>
    <t>7 itens</t>
  </si>
  <si>
    <t>8 itens</t>
  </si>
  <si>
    <t>9 itens</t>
  </si>
  <si>
    <t>10 itens</t>
  </si>
  <si>
    <t>11 itens</t>
  </si>
  <si>
    <t>12 itens</t>
  </si>
  <si>
    <t>13 itens</t>
  </si>
  <si>
    <t>14 itens</t>
  </si>
  <si>
    <t>product</t>
  </si>
  <si>
    <t>customers</t>
  </si>
  <si>
    <t>corresp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</si>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</sst>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\ #,##0.00"/>
    <numFmt numFmtId="165" formatCode="[$-416]d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0" fontId="2" fillId="0" borderId="0" xfId="0" applyFont="1"/>
    <xf numFmtId="0" fontId="2" fillId="0" borderId="0" xfId="0" applyNumberFormat="1" applyFont="1"/>
    <xf numFmtId="14" fontId="2" fillId="0" borderId="0" xfId="0" applyNumberFormat="1" applyFont="1"/>
    <xf numFmtId="164" fontId="2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Alignment="1">
      <alignment horizontal="center"/>
    </xf>
    <xf numFmtId="14" fontId="0" fillId="0" borderId="0" xfId="0" applyNumberFormat="1"/>
    <xf numFmtId="165" fontId="2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0" fontId="4" fillId="0" borderId="0" xfId="0" applyFont="1"/>
    <xf numFmtId="0" fontId="2" fillId="4" borderId="0" xfId="0" applyFont="1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25">
    <dxf>
      <numFmt numFmtId="164" formatCode="&quot;R$&quot;\ #,##0.00"/>
    </dxf>
    <dxf>
      <numFmt numFmtId="164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[$-416]d;@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produtos únicos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Análise!$H$3</c:f>
              <c:strCache>
                <c:ptCount val="1"/>
                <c:pt idx="0">
                  <c:v>Qtd de produtos únicos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57150" cap="rnd">
                <a:solidFill>
                  <a:schemeClr val="accent2">
                    <a:lumMod val="75000"/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Análise!$G$4:$G$5012</c:f>
              <c:numCache>
                <c:formatCode>General</c:formatCode>
                <c:ptCount val="5009"/>
                <c:pt idx="0">
                  <c:v>13</c:v>
                </c:pt>
                <c:pt idx="1">
                  <c:v>17</c:v>
                </c:pt>
                <c:pt idx="2">
                  <c:v>8</c:v>
                </c:pt>
                <c:pt idx="3">
                  <c:v>18</c:v>
                </c:pt>
                <c:pt idx="4">
                  <c:v>26</c:v>
                </c:pt>
                <c:pt idx="5">
                  <c:v>7</c:v>
                </c:pt>
                <c:pt idx="6">
                  <c:v>7</c:v>
                </c:pt>
                <c:pt idx="7">
                  <c:v>15</c:v>
                </c:pt>
                <c:pt idx="8">
                  <c:v>37</c:v>
                </c:pt>
                <c:pt idx="9">
                  <c:v>10</c:v>
                </c:pt>
                <c:pt idx="10">
                  <c:v>13</c:v>
                </c:pt>
                <c:pt idx="11">
                  <c:v>21</c:v>
                </c:pt>
                <c:pt idx="12">
                  <c:v>22</c:v>
                </c:pt>
                <c:pt idx="13">
                  <c:v>3</c:v>
                </c:pt>
                <c:pt idx="14">
                  <c:v>19</c:v>
                </c:pt>
                <c:pt idx="15">
                  <c:v>13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40</c:v>
                </c:pt>
                <c:pt idx="22">
                  <c:v>28</c:v>
                </c:pt>
                <c:pt idx="23">
                  <c:v>12</c:v>
                </c:pt>
                <c:pt idx="24">
                  <c:v>8</c:v>
                </c:pt>
                <c:pt idx="25">
                  <c:v>9</c:v>
                </c:pt>
                <c:pt idx="26">
                  <c:v>14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5</c:v>
                </c:pt>
                <c:pt idx="31">
                  <c:v>13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13</c:v>
                </c:pt>
                <c:pt idx="36">
                  <c:v>46</c:v>
                </c:pt>
                <c:pt idx="37">
                  <c:v>52</c:v>
                </c:pt>
                <c:pt idx="38">
                  <c:v>26</c:v>
                </c:pt>
                <c:pt idx="39">
                  <c:v>38</c:v>
                </c:pt>
                <c:pt idx="40">
                  <c:v>25</c:v>
                </c:pt>
                <c:pt idx="41">
                  <c:v>6</c:v>
                </c:pt>
                <c:pt idx="42">
                  <c:v>5</c:v>
                </c:pt>
                <c:pt idx="43">
                  <c:v>25</c:v>
                </c:pt>
                <c:pt idx="44">
                  <c:v>2</c:v>
                </c:pt>
                <c:pt idx="45">
                  <c:v>11</c:v>
                </c:pt>
                <c:pt idx="46">
                  <c:v>10</c:v>
                </c:pt>
                <c:pt idx="47">
                  <c:v>5</c:v>
                </c:pt>
                <c:pt idx="48">
                  <c:v>2</c:v>
                </c:pt>
                <c:pt idx="49">
                  <c:v>14</c:v>
                </c:pt>
                <c:pt idx="50">
                  <c:v>14</c:v>
                </c:pt>
                <c:pt idx="51">
                  <c:v>23</c:v>
                </c:pt>
                <c:pt idx="52">
                  <c:v>18</c:v>
                </c:pt>
                <c:pt idx="53">
                  <c:v>32</c:v>
                </c:pt>
                <c:pt idx="54">
                  <c:v>5</c:v>
                </c:pt>
                <c:pt idx="55">
                  <c:v>17</c:v>
                </c:pt>
                <c:pt idx="56">
                  <c:v>19</c:v>
                </c:pt>
                <c:pt idx="57">
                  <c:v>9</c:v>
                </c:pt>
                <c:pt idx="58">
                  <c:v>31</c:v>
                </c:pt>
                <c:pt idx="59">
                  <c:v>6</c:v>
                </c:pt>
                <c:pt idx="60">
                  <c:v>9</c:v>
                </c:pt>
                <c:pt idx="61">
                  <c:v>9</c:v>
                </c:pt>
                <c:pt idx="62">
                  <c:v>24</c:v>
                </c:pt>
                <c:pt idx="63">
                  <c:v>31</c:v>
                </c:pt>
                <c:pt idx="64">
                  <c:v>11</c:v>
                </c:pt>
                <c:pt idx="65">
                  <c:v>21</c:v>
                </c:pt>
                <c:pt idx="66">
                  <c:v>22</c:v>
                </c:pt>
                <c:pt idx="67">
                  <c:v>8</c:v>
                </c:pt>
                <c:pt idx="68">
                  <c:v>13</c:v>
                </c:pt>
                <c:pt idx="69">
                  <c:v>25</c:v>
                </c:pt>
                <c:pt idx="70">
                  <c:v>23</c:v>
                </c:pt>
                <c:pt idx="71">
                  <c:v>21</c:v>
                </c:pt>
                <c:pt idx="72">
                  <c:v>17</c:v>
                </c:pt>
                <c:pt idx="73">
                  <c:v>28</c:v>
                </c:pt>
                <c:pt idx="74">
                  <c:v>27</c:v>
                </c:pt>
                <c:pt idx="75">
                  <c:v>9</c:v>
                </c:pt>
                <c:pt idx="76">
                  <c:v>8</c:v>
                </c:pt>
                <c:pt idx="77">
                  <c:v>33</c:v>
                </c:pt>
                <c:pt idx="78">
                  <c:v>10</c:v>
                </c:pt>
                <c:pt idx="79">
                  <c:v>7</c:v>
                </c:pt>
                <c:pt idx="80">
                  <c:v>11</c:v>
                </c:pt>
                <c:pt idx="81">
                  <c:v>25</c:v>
                </c:pt>
                <c:pt idx="82">
                  <c:v>7</c:v>
                </c:pt>
                <c:pt idx="83">
                  <c:v>12</c:v>
                </c:pt>
                <c:pt idx="84">
                  <c:v>2</c:v>
                </c:pt>
                <c:pt idx="85">
                  <c:v>9</c:v>
                </c:pt>
                <c:pt idx="86">
                  <c:v>1</c:v>
                </c:pt>
                <c:pt idx="87">
                  <c:v>10</c:v>
                </c:pt>
                <c:pt idx="88">
                  <c:v>14</c:v>
                </c:pt>
                <c:pt idx="89">
                  <c:v>7</c:v>
                </c:pt>
                <c:pt idx="90">
                  <c:v>11</c:v>
                </c:pt>
                <c:pt idx="91">
                  <c:v>29</c:v>
                </c:pt>
                <c:pt idx="92">
                  <c:v>9</c:v>
                </c:pt>
                <c:pt idx="93">
                  <c:v>10</c:v>
                </c:pt>
                <c:pt idx="94">
                  <c:v>3</c:v>
                </c:pt>
                <c:pt idx="95">
                  <c:v>2</c:v>
                </c:pt>
                <c:pt idx="96">
                  <c:v>12</c:v>
                </c:pt>
                <c:pt idx="97">
                  <c:v>9</c:v>
                </c:pt>
                <c:pt idx="98">
                  <c:v>11</c:v>
                </c:pt>
                <c:pt idx="99">
                  <c:v>28</c:v>
                </c:pt>
                <c:pt idx="100">
                  <c:v>18</c:v>
                </c:pt>
                <c:pt idx="101">
                  <c:v>23</c:v>
                </c:pt>
                <c:pt idx="102">
                  <c:v>26</c:v>
                </c:pt>
                <c:pt idx="103">
                  <c:v>16</c:v>
                </c:pt>
                <c:pt idx="104">
                  <c:v>6</c:v>
                </c:pt>
                <c:pt idx="105">
                  <c:v>6</c:v>
                </c:pt>
                <c:pt idx="106">
                  <c:v>34</c:v>
                </c:pt>
                <c:pt idx="107">
                  <c:v>16</c:v>
                </c:pt>
                <c:pt idx="108">
                  <c:v>35</c:v>
                </c:pt>
                <c:pt idx="109">
                  <c:v>20</c:v>
                </c:pt>
                <c:pt idx="110">
                  <c:v>14</c:v>
                </c:pt>
                <c:pt idx="111">
                  <c:v>21</c:v>
                </c:pt>
                <c:pt idx="112">
                  <c:v>17</c:v>
                </c:pt>
                <c:pt idx="113">
                  <c:v>17</c:v>
                </c:pt>
                <c:pt idx="114">
                  <c:v>27</c:v>
                </c:pt>
                <c:pt idx="115">
                  <c:v>22</c:v>
                </c:pt>
                <c:pt idx="116">
                  <c:v>10</c:v>
                </c:pt>
                <c:pt idx="117">
                  <c:v>25</c:v>
                </c:pt>
                <c:pt idx="118">
                  <c:v>4</c:v>
                </c:pt>
                <c:pt idx="119">
                  <c:v>10</c:v>
                </c:pt>
                <c:pt idx="120">
                  <c:v>11</c:v>
                </c:pt>
                <c:pt idx="121">
                  <c:v>17</c:v>
                </c:pt>
                <c:pt idx="122">
                  <c:v>17</c:v>
                </c:pt>
                <c:pt idx="123">
                  <c:v>28</c:v>
                </c:pt>
                <c:pt idx="124">
                  <c:v>4</c:v>
                </c:pt>
                <c:pt idx="125">
                  <c:v>4</c:v>
                </c:pt>
                <c:pt idx="126">
                  <c:v>11</c:v>
                </c:pt>
                <c:pt idx="127">
                  <c:v>7</c:v>
                </c:pt>
                <c:pt idx="128">
                  <c:v>15</c:v>
                </c:pt>
                <c:pt idx="129">
                  <c:v>7</c:v>
                </c:pt>
                <c:pt idx="130">
                  <c:v>26</c:v>
                </c:pt>
                <c:pt idx="131">
                  <c:v>11</c:v>
                </c:pt>
                <c:pt idx="132">
                  <c:v>9</c:v>
                </c:pt>
                <c:pt idx="133">
                  <c:v>9</c:v>
                </c:pt>
                <c:pt idx="134">
                  <c:v>4</c:v>
                </c:pt>
                <c:pt idx="135">
                  <c:v>14</c:v>
                </c:pt>
                <c:pt idx="136">
                  <c:v>7</c:v>
                </c:pt>
                <c:pt idx="137">
                  <c:v>19</c:v>
                </c:pt>
                <c:pt idx="138">
                  <c:v>10</c:v>
                </c:pt>
                <c:pt idx="139">
                  <c:v>28</c:v>
                </c:pt>
                <c:pt idx="140">
                  <c:v>13</c:v>
                </c:pt>
                <c:pt idx="141">
                  <c:v>23</c:v>
                </c:pt>
                <c:pt idx="142">
                  <c:v>10</c:v>
                </c:pt>
                <c:pt idx="143">
                  <c:v>7</c:v>
                </c:pt>
                <c:pt idx="144">
                  <c:v>4</c:v>
                </c:pt>
                <c:pt idx="145">
                  <c:v>17</c:v>
                </c:pt>
                <c:pt idx="146">
                  <c:v>15</c:v>
                </c:pt>
                <c:pt idx="147">
                  <c:v>8</c:v>
                </c:pt>
                <c:pt idx="148">
                  <c:v>9</c:v>
                </c:pt>
                <c:pt idx="149">
                  <c:v>7</c:v>
                </c:pt>
                <c:pt idx="150">
                  <c:v>18</c:v>
                </c:pt>
                <c:pt idx="151">
                  <c:v>14</c:v>
                </c:pt>
                <c:pt idx="152">
                  <c:v>18</c:v>
                </c:pt>
                <c:pt idx="153">
                  <c:v>14</c:v>
                </c:pt>
                <c:pt idx="154">
                  <c:v>15</c:v>
                </c:pt>
                <c:pt idx="155">
                  <c:v>6</c:v>
                </c:pt>
                <c:pt idx="156">
                  <c:v>11</c:v>
                </c:pt>
                <c:pt idx="157">
                  <c:v>23</c:v>
                </c:pt>
                <c:pt idx="158">
                  <c:v>2</c:v>
                </c:pt>
                <c:pt idx="159">
                  <c:v>14</c:v>
                </c:pt>
                <c:pt idx="160">
                  <c:v>15</c:v>
                </c:pt>
                <c:pt idx="161">
                  <c:v>10</c:v>
                </c:pt>
                <c:pt idx="162">
                  <c:v>17</c:v>
                </c:pt>
                <c:pt idx="163">
                  <c:v>3</c:v>
                </c:pt>
                <c:pt idx="164">
                  <c:v>10</c:v>
                </c:pt>
                <c:pt idx="165">
                  <c:v>30</c:v>
                </c:pt>
                <c:pt idx="166">
                  <c:v>6</c:v>
                </c:pt>
                <c:pt idx="167">
                  <c:v>32</c:v>
                </c:pt>
                <c:pt idx="168">
                  <c:v>18</c:v>
                </c:pt>
                <c:pt idx="169">
                  <c:v>7</c:v>
                </c:pt>
                <c:pt idx="170">
                  <c:v>26</c:v>
                </c:pt>
                <c:pt idx="171">
                  <c:v>16</c:v>
                </c:pt>
                <c:pt idx="172">
                  <c:v>26</c:v>
                </c:pt>
                <c:pt idx="173">
                  <c:v>18</c:v>
                </c:pt>
                <c:pt idx="174">
                  <c:v>12</c:v>
                </c:pt>
                <c:pt idx="175">
                  <c:v>18</c:v>
                </c:pt>
                <c:pt idx="176">
                  <c:v>17</c:v>
                </c:pt>
                <c:pt idx="177">
                  <c:v>13</c:v>
                </c:pt>
                <c:pt idx="178">
                  <c:v>18</c:v>
                </c:pt>
                <c:pt idx="179">
                  <c:v>13</c:v>
                </c:pt>
                <c:pt idx="180">
                  <c:v>2</c:v>
                </c:pt>
                <c:pt idx="181">
                  <c:v>11</c:v>
                </c:pt>
                <c:pt idx="182">
                  <c:v>15</c:v>
                </c:pt>
                <c:pt idx="183">
                  <c:v>3</c:v>
                </c:pt>
                <c:pt idx="184">
                  <c:v>17</c:v>
                </c:pt>
                <c:pt idx="185">
                  <c:v>8</c:v>
                </c:pt>
                <c:pt idx="186">
                  <c:v>5</c:v>
                </c:pt>
                <c:pt idx="187">
                  <c:v>25</c:v>
                </c:pt>
                <c:pt idx="188">
                  <c:v>3</c:v>
                </c:pt>
                <c:pt idx="189">
                  <c:v>18</c:v>
                </c:pt>
                <c:pt idx="190">
                  <c:v>9</c:v>
                </c:pt>
                <c:pt idx="191">
                  <c:v>9</c:v>
                </c:pt>
                <c:pt idx="192">
                  <c:v>32</c:v>
                </c:pt>
                <c:pt idx="193">
                  <c:v>14</c:v>
                </c:pt>
                <c:pt idx="194">
                  <c:v>14</c:v>
                </c:pt>
                <c:pt idx="195">
                  <c:v>17</c:v>
                </c:pt>
                <c:pt idx="196">
                  <c:v>16</c:v>
                </c:pt>
                <c:pt idx="197">
                  <c:v>3</c:v>
                </c:pt>
                <c:pt idx="198">
                  <c:v>43</c:v>
                </c:pt>
                <c:pt idx="199">
                  <c:v>13</c:v>
                </c:pt>
                <c:pt idx="200">
                  <c:v>2</c:v>
                </c:pt>
                <c:pt idx="201">
                  <c:v>6</c:v>
                </c:pt>
                <c:pt idx="202">
                  <c:v>12</c:v>
                </c:pt>
                <c:pt idx="203">
                  <c:v>7</c:v>
                </c:pt>
                <c:pt idx="204">
                  <c:v>11</c:v>
                </c:pt>
                <c:pt idx="205">
                  <c:v>22</c:v>
                </c:pt>
                <c:pt idx="206">
                  <c:v>6</c:v>
                </c:pt>
                <c:pt idx="207">
                  <c:v>8</c:v>
                </c:pt>
                <c:pt idx="208">
                  <c:v>24</c:v>
                </c:pt>
                <c:pt idx="209">
                  <c:v>23</c:v>
                </c:pt>
                <c:pt idx="210">
                  <c:v>8</c:v>
                </c:pt>
                <c:pt idx="211">
                  <c:v>7</c:v>
                </c:pt>
                <c:pt idx="212">
                  <c:v>3</c:v>
                </c:pt>
                <c:pt idx="213">
                  <c:v>36</c:v>
                </c:pt>
                <c:pt idx="214">
                  <c:v>14</c:v>
                </c:pt>
                <c:pt idx="215">
                  <c:v>6</c:v>
                </c:pt>
                <c:pt idx="216">
                  <c:v>4</c:v>
                </c:pt>
                <c:pt idx="217">
                  <c:v>25</c:v>
                </c:pt>
                <c:pt idx="218">
                  <c:v>17</c:v>
                </c:pt>
                <c:pt idx="219">
                  <c:v>8</c:v>
                </c:pt>
                <c:pt idx="220">
                  <c:v>18</c:v>
                </c:pt>
                <c:pt idx="221">
                  <c:v>17</c:v>
                </c:pt>
                <c:pt idx="222">
                  <c:v>19</c:v>
                </c:pt>
                <c:pt idx="223">
                  <c:v>4</c:v>
                </c:pt>
                <c:pt idx="224">
                  <c:v>7</c:v>
                </c:pt>
                <c:pt idx="225">
                  <c:v>11</c:v>
                </c:pt>
                <c:pt idx="226">
                  <c:v>23</c:v>
                </c:pt>
                <c:pt idx="227">
                  <c:v>36</c:v>
                </c:pt>
                <c:pt idx="228">
                  <c:v>25</c:v>
                </c:pt>
                <c:pt idx="229">
                  <c:v>7</c:v>
                </c:pt>
                <c:pt idx="230">
                  <c:v>10</c:v>
                </c:pt>
                <c:pt idx="231">
                  <c:v>2</c:v>
                </c:pt>
                <c:pt idx="232">
                  <c:v>11</c:v>
                </c:pt>
                <c:pt idx="233">
                  <c:v>13</c:v>
                </c:pt>
                <c:pt idx="234">
                  <c:v>27</c:v>
                </c:pt>
                <c:pt idx="235">
                  <c:v>7</c:v>
                </c:pt>
                <c:pt idx="236">
                  <c:v>7</c:v>
                </c:pt>
                <c:pt idx="237">
                  <c:v>8</c:v>
                </c:pt>
                <c:pt idx="238">
                  <c:v>4</c:v>
                </c:pt>
                <c:pt idx="239">
                  <c:v>5</c:v>
                </c:pt>
                <c:pt idx="240">
                  <c:v>12</c:v>
                </c:pt>
                <c:pt idx="241">
                  <c:v>18</c:v>
                </c:pt>
                <c:pt idx="242">
                  <c:v>4</c:v>
                </c:pt>
                <c:pt idx="243">
                  <c:v>32</c:v>
                </c:pt>
                <c:pt idx="244">
                  <c:v>14</c:v>
                </c:pt>
                <c:pt idx="245">
                  <c:v>17</c:v>
                </c:pt>
                <c:pt idx="246">
                  <c:v>4</c:v>
                </c:pt>
                <c:pt idx="247">
                  <c:v>12</c:v>
                </c:pt>
                <c:pt idx="248">
                  <c:v>6</c:v>
                </c:pt>
                <c:pt idx="249">
                  <c:v>7</c:v>
                </c:pt>
                <c:pt idx="250">
                  <c:v>11</c:v>
                </c:pt>
                <c:pt idx="251">
                  <c:v>22</c:v>
                </c:pt>
                <c:pt idx="252">
                  <c:v>21</c:v>
                </c:pt>
                <c:pt idx="253">
                  <c:v>4</c:v>
                </c:pt>
                <c:pt idx="254">
                  <c:v>31</c:v>
                </c:pt>
                <c:pt idx="255">
                  <c:v>10</c:v>
                </c:pt>
                <c:pt idx="256">
                  <c:v>18</c:v>
                </c:pt>
                <c:pt idx="257">
                  <c:v>18</c:v>
                </c:pt>
                <c:pt idx="258">
                  <c:v>11</c:v>
                </c:pt>
                <c:pt idx="259">
                  <c:v>14</c:v>
                </c:pt>
                <c:pt idx="260">
                  <c:v>17</c:v>
                </c:pt>
                <c:pt idx="261">
                  <c:v>9</c:v>
                </c:pt>
                <c:pt idx="262">
                  <c:v>22</c:v>
                </c:pt>
                <c:pt idx="263">
                  <c:v>17</c:v>
                </c:pt>
                <c:pt idx="264">
                  <c:v>3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17</c:v>
                </c:pt>
                <c:pt idx="269">
                  <c:v>3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20</c:v>
                </c:pt>
                <c:pt idx="274">
                  <c:v>13</c:v>
                </c:pt>
                <c:pt idx="275">
                  <c:v>15</c:v>
                </c:pt>
                <c:pt idx="276">
                  <c:v>12</c:v>
                </c:pt>
                <c:pt idx="277">
                  <c:v>8</c:v>
                </c:pt>
                <c:pt idx="278">
                  <c:v>10</c:v>
                </c:pt>
                <c:pt idx="279">
                  <c:v>9</c:v>
                </c:pt>
                <c:pt idx="280">
                  <c:v>7</c:v>
                </c:pt>
                <c:pt idx="281">
                  <c:v>10</c:v>
                </c:pt>
                <c:pt idx="282">
                  <c:v>6</c:v>
                </c:pt>
                <c:pt idx="283">
                  <c:v>7</c:v>
                </c:pt>
                <c:pt idx="284">
                  <c:v>14</c:v>
                </c:pt>
                <c:pt idx="285">
                  <c:v>13</c:v>
                </c:pt>
                <c:pt idx="286">
                  <c:v>8</c:v>
                </c:pt>
                <c:pt idx="287">
                  <c:v>17</c:v>
                </c:pt>
                <c:pt idx="288">
                  <c:v>2</c:v>
                </c:pt>
                <c:pt idx="289">
                  <c:v>2</c:v>
                </c:pt>
                <c:pt idx="290">
                  <c:v>16</c:v>
                </c:pt>
                <c:pt idx="291">
                  <c:v>15</c:v>
                </c:pt>
                <c:pt idx="292">
                  <c:v>20</c:v>
                </c:pt>
                <c:pt idx="293">
                  <c:v>17</c:v>
                </c:pt>
                <c:pt idx="294">
                  <c:v>23</c:v>
                </c:pt>
                <c:pt idx="295">
                  <c:v>16</c:v>
                </c:pt>
                <c:pt idx="296">
                  <c:v>6</c:v>
                </c:pt>
                <c:pt idx="297">
                  <c:v>4</c:v>
                </c:pt>
                <c:pt idx="298">
                  <c:v>9</c:v>
                </c:pt>
                <c:pt idx="299">
                  <c:v>18</c:v>
                </c:pt>
                <c:pt idx="300">
                  <c:v>11</c:v>
                </c:pt>
                <c:pt idx="301">
                  <c:v>19</c:v>
                </c:pt>
                <c:pt idx="302">
                  <c:v>6</c:v>
                </c:pt>
                <c:pt idx="303">
                  <c:v>32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17</c:v>
                </c:pt>
                <c:pt idx="308">
                  <c:v>35</c:v>
                </c:pt>
                <c:pt idx="309">
                  <c:v>16</c:v>
                </c:pt>
                <c:pt idx="310">
                  <c:v>12</c:v>
                </c:pt>
                <c:pt idx="311">
                  <c:v>2</c:v>
                </c:pt>
                <c:pt idx="312">
                  <c:v>15</c:v>
                </c:pt>
                <c:pt idx="313">
                  <c:v>22</c:v>
                </c:pt>
                <c:pt idx="314">
                  <c:v>5</c:v>
                </c:pt>
                <c:pt idx="315">
                  <c:v>9</c:v>
                </c:pt>
                <c:pt idx="316">
                  <c:v>9</c:v>
                </c:pt>
                <c:pt idx="317">
                  <c:v>17</c:v>
                </c:pt>
                <c:pt idx="318">
                  <c:v>10</c:v>
                </c:pt>
                <c:pt idx="319">
                  <c:v>14</c:v>
                </c:pt>
                <c:pt idx="320">
                  <c:v>7</c:v>
                </c:pt>
                <c:pt idx="321">
                  <c:v>3</c:v>
                </c:pt>
                <c:pt idx="322">
                  <c:v>6</c:v>
                </c:pt>
                <c:pt idx="323">
                  <c:v>18</c:v>
                </c:pt>
                <c:pt idx="324">
                  <c:v>5</c:v>
                </c:pt>
                <c:pt idx="325">
                  <c:v>10</c:v>
                </c:pt>
                <c:pt idx="326">
                  <c:v>2</c:v>
                </c:pt>
                <c:pt idx="327">
                  <c:v>13</c:v>
                </c:pt>
                <c:pt idx="328">
                  <c:v>10</c:v>
                </c:pt>
                <c:pt idx="329">
                  <c:v>7</c:v>
                </c:pt>
                <c:pt idx="330">
                  <c:v>8</c:v>
                </c:pt>
                <c:pt idx="331">
                  <c:v>22</c:v>
                </c:pt>
                <c:pt idx="332">
                  <c:v>2</c:v>
                </c:pt>
                <c:pt idx="333">
                  <c:v>8</c:v>
                </c:pt>
                <c:pt idx="334">
                  <c:v>10</c:v>
                </c:pt>
                <c:pt idx="335">
                  <c:v>20</c:v>
                </c:pt>
                <c:pt idx="336">
                  <c:v>22</c:v>
                </c:pt>
                <c:pt idx="337">
                  <c:v>31</c:v>
                </c:pt>
                <c:pt idx="338">
                  <c:v>14</c:v>
                </c:pt>
                <c:pt idx="339">
                  <c:v>11</c:v>
                </c:pt>
                <c:pt idx="340">
                  <c:v>15</c:v>
                </c:pt>
                <c:pt idx="341">
                  <c:v>13</c:v>
                </c:pt>
                <c:pt idx="342">
                  <c:v>41</c:v>
                </c:pt>
                <c:pt idx="343">
                  <c:v>12</c:v>
                </c:pt>
                <c:pt idx="344">
                  <c:v>30</c:v>
                </c:pt>
                <c:pt idx="345">
                  <c:v>7</c:v>
                </c:pt>
                <c:pt idx="346">
                  <c:v>14</c:v>
                </c:pt>
                <c:pt idx="347">
                  <c:v>6</c:v>
                </c:pt>
                <c:pt idx="348">
                  <c:v>7</c:v>
                </c:pt>
                <c:pt idx="349">
                  <c:v>23</c:v>
                </c:pt>
                <c:pt idx="350">
                  <c:v>27</c:v>
                </c:pt>
                <c:pt idx="351">
                  <c:v>5</c:v>
                </c:pt>
                <c:pt idx="352">
                  <c:v>14</c:v>
                </c:pt>
                <c:pt idx="353">
                  <c:v>3</c:v>
                </c:pt>
                <c:pt idx="354">
                  <c:v>7</c:v>
                </c:pt>
                <c:pt idx="355">
                  <c:v>5</c:v>
                </c:pt>
                <c:pt idx="356">
                  <c:v>8</c:v>
                </c:pt>
                <c:pt idx="357">
                  <c:v>21</c:v>
                </c:pt>
                <c:pt idx="358">
                  <c:v>13</c:v>
                </c:pt>
                <c:pt idx="359">
                  <c:v>15</c:v>
                </c:pt>
                <c:pt idx="360">
                  <c:v>20</c:v>
                </c:pt>
                <c:pt idx="361">
                  <c:v>18</c:v>
                </c:pt>
                <c:pt idx="362">
                  <c:v>9</c:v>
                </c:pt>
                <c:pt idx="363">
                  <c:v>5</c:v>
                </c:pt>
                <c:pt idx="364">
                  <c:v>7</c:v>
                </c:pt>
                <c:pt idx="365">
                  <c:v>15</c:v>
                </c:pt>
                <c:pt idx="366">
                  <c:v>4</c:v>
                </c:pt>
                <c:pt idx="367">
                  <c:v>3</c:v>
                </c:pt>
                <c:pt idx="368">
                  <c:v>4</c:v>
                </c:pt>
                <c:pt idx="369">
                  <c:v>9</c:v>
                </c:pt>
                <c:pt idx="370">
                  <c:v>16</c:v>
                </c:pt>
                <c:pt idx="371">
                  <c:v>11</c:v>
                </c:pt>
                <c:pt idx="372">
                  <c:v>13</c:v>
                </c:pt>
                <c:pt idx="373">
                  <c:v>7</c:v>
                </c:pt>
                <c:pt idx="374">
                  <c:v>7</c:v>
                </c:pt>
                <c:pt idx="375">
                  <c:v>11</c:v>
                </c:pt>
                <c:pt idx="376">
                  <c:v>8</c:v>
                </c:pt>
                <c:pt idx="377">
                  <c:v>7</c:v>
                </c:pt>
                <c:pt idx="378">
                  <c:v>16</c:v>
                </c:pt>
                <c:pt idx="379">
                  <c:v>16</c:v>
                </c:pt>
                <c:pt idx="380">
                  <c:v>12</c:v>
                </c:pt>
                <c:pt idx="381">
                  <c:v>19</c:v>
                </c:pt>
                <c:pt idx="382">
                  <c:v>13</c:v>
                </c:pt>
                <c:pt idx="383">
                  <c:v>5</c:v>
                </c:pt>
                <c:pt idx="384">
                  <c:v>4</c:v>
                </c:pt>
                <c:pt idx="385">
                  <c:v>17</c:v>
                </c:pt>
                <c:pt idx="386">
                  <c:v>3</c:v>
                </c:pt>
                <c:pt idx="387">
                  <c:v>3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15</c:v>
                </c:pt>
                <c:pt idx="392">
                  <c:v>5</c:v>
                </c:pt>
                <c:pt idx="393">
                  <c:v>12</c:v>
                </c:pt>
                <c:pt idx="394">
                  <c:v>4</c:v>
                </c:pt>
                <c:pt idx="395">
                  <c:v>2</c:v>
                </c:pt>
                <c:pt idx="396">
                  <c:v>8</c:v>
                </c:pt>
                <c:pt idx="397">
                  <c:v>3</c:v>
                </c:pt>
                <c:pt idx="398">
                  <c:v>14</c:v>
                </c:pt>
                <c:pt idx="399">
                  <c:v>6</c:v>
                </c:pt>
                <c:pt idx="400">
                  <c:v>10</c:v>
                </c:pt>
                <c:pt idx="401">
                  <c:v>19</c:v>
                </c:pt>
                <c:pt idx="402">
                  <c:v>9</c:v>
                </c:pt>
                <c:pt idx="403">
                  <c:v>8</c:v>
                </c:pt>
                <c:pt idx="404">
                  <c:v>5</c:v>
                </c:pt>
                <c:pt idx="405">
                  <c:v>22</c:v>
                </c:pt>
                <c:pt idx="406">
                  <c:v>9</c:v>
                </c:pt>
                <c:pt idx="407">
                  <c:v>31</c:v>
                </c:pt>
                <c:pt idx="408">
                  <c:v>6</c:v>
                </c:pt>
                <c:pt idx="409">
                  <c:v>15</c:v>
                </c:pt>
                <c:pt idx="410">
                  <c:v>6</c:v>
                </c:pt>
                <c:pt idx="411">
                  <c:v>12</c:v>
                </c:pt>
                <c:pt idx="412">
                  <c:v>9</c:v>
                </c:pt>
                <c:pt idx="413">
                  <c:v>5</c:v>
                </c:pt>
                <c:pt idx="414">
                  <c:v>6</c:v>
                </c:pt>
                <c:pt idx="415">
                  <c:v>16</c:v>
                </c:pt>
                <c:pt idx="416">
                  <c:v>8</c:v>
                </c:pt>
                <c:pt idx="417">
                  <c:v>4</c:v>
                </c:pt>
                <c:pt idx="418">
                  <c:v>5</c:v>
                </c:pt>
                <c:pt idx="419">
                  <c:v>16</c:v>
                </c:pt>
                <c:pt idx="420">
                  <c:v>4</c:v>
                </c:pt>
                <c:pt idx="421">
                  <c:v>7</c:v>
                </c:pt>
                <c:pt idx="422">
                  <c:v>22</c:v>
                </c:pt>
                <c:pt idx="423">
                  <c:v>3</c:v>
                </c:pt>
                <c:pt idx="424">
                  <c:v>8</c:v>
                </c:pt>
                <c:pt idx="425">
                  <c:v>13</c:v>
                </c:pt>
                <c:pt idx="426">
                  <c:v>8</c:v>
                </c:pt>
                <c:pt idx="427">
                  <c:v>27</c:v>
                </c:pt>
                <c:pt idx="428">
                  <c:v>32</c:v>
                </c:pt>
                <c:pt idx="429">
                  <c:v>13</c:v>
                </c:pt>
                <c:pt idx="430">
                  <c:v>13</c:v>
                </c:pt>
                <c:pt idx="431">
                  <c:v>16</c:v>
                </c:pt>
                <c:pt idx="432">
                  <c:v>8</c:v>
                </c:pt>
                <c:pt idx="433">
                  <c:v>4</c:v>
                </c:pt>
                <c:pt idx="434">
                  <c:v>9</c:v>
                </c:pt>
                <c:pt idx="435">
                  <c:v>24</c:v>
                </c:pt>
                <c:pt idx="436">
                  <c:v>30</c:v>
                </c:pt>
                <c:pt idx="437">
                  <c:v>6</c:v>
                </c:pt>
                <c:pt idx="438">
                  <c:v>3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16</c:v>
                </c:pt>
                <c:pt idx="443">
                  <c:v>12</c:v>
                </c:pt>
                <c:pt idx="444">
                  <c:v>7</c:v>
                </c:pt>
                <c:pt idx="445">
                  <c:v>14</c:v>
                </c:pt>
                <c:pt idx="446">
                  <c:v>16</c:v>
                </c:pt>
                <c:pt idx="447">
                  <c:v>10</c:v>
                </c:pt>
                <c:pt idx="448">
                  <c:v>6</c:v>
                </c:pt>
                <c:pt idx="449">
                  <c:v>14</c:v>
                </c:pt>
                <c:pt idx="450">
                  <c:v>15</c:v>
                </c:pt>
                <c:pt idx="451">
                  <c:v>2</c:v>
                </c:pt>
                <c:pt idx="452">
                  <c:v>6</c:v>
                </c:pt>
                <c:pt idx="453">
                  <c:v>6</c:v>
                </c:pt>
                <c:pt idx="454">
                  <c:v>3</c:v>
                </c:pt>
                <c:pt idx="455">
                  <c:v>9</c:v>
                </c:pt>
                <c:pt idx="456">
                  <c:v>8</c:v>
                </c:pt>
                <c:pt idx="457">
                  <c:v>8</c:v>
                </c:pt>
                <c:pt idx="458">
                  <c:v>14</c:v>
                </c:pt>
                <c:pt idx="459">
                  <c:v>6</c:v>
                </c:pt>
                <c:pt idx="460">
                  <c:v>10</c:v>
                </c:pt>
                <c:pt idx="461">
                  <c:v>6</c:v>
                </c:pt>
                <c:pt idx="462">
                  <c:v>7</c:v>
                </c:pt>
                <c:pt idx="463">
                  <c:v>10</c:v>
                </c:pt>
                <c:pt idx="464">
                  <c:v>7</c:v>
                </c:pt>
                <c:pt idx="465">
                  <c:v>11</c:v>
                </c:pt>
                <c:pt idx="466">
                  <c:v>14</c:v>
                </c:pt>
                <c:pt idx="467">
                  <c:v>4</c:v>
                </c:pt>
                <c:pt idx="468">
                  <c:v>9</c:v>
                </c:pt>
                <c:pt idx="469">
                  <c:v>15</c:v>
                </c:pt>
                <c:pt idx="470">
                  <c:v>12</c:v>
                </c:pt>
                <c:pt idx="471">
                  <c:v>13</c:v>
                </c:pt>
                <c:pt idx="472">
                  <c:v>13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15</c:v>
                </c:pt>
                <c:pt idx="477">
                  <c:v>11</c:v>
                </c:pt>
                <c:pt idx="478">
                  <c:v>13</c:v>
                </c:pt>
                <c:pt idx="479">
                  <c:v>7</c:v>
                </c:pt>
                <c:pt idx="480">
                  <c:v>5</c:v>
                </c:pt>
                <c:pt idx="481">
                  <c:v>10</c:v>
                </c:pt>
                <c:pt idx="482">
                  <c:v>17</c:v>
                </c:pt>
                <c:pt idx="483">
                  <c:v>7</c:v>
                </c:pt>
                <c:pt idx="484">
                  <c:v>29</c:v>
                </c:pt>
                <c:pt idx="485">
                  <c:v>4</c:v>
                </c:pt>
                <c:pt idx="486">
                  <c:v>30</c:v>
                </c:pt>
                <c:pt idx="487">
                  <c:v>12</c:v>
                </c:pt>
                <c:pt idx="488">
                  <c:v>14</c:v>
                </c:pt>
                <c:pt idx="489">
                  <c:v>21</c:v>
                </c:pt>
                <c:pt idx="490">
                  <c:v>12</c:v>
                </c:pt>
                <c:pt idx="491">
                  <c:v>25</c:v>
                </c:pt>
                <c:pt idx="492">
                  <c:v>21</c:v>
                </c:pt>
                <c:pt idx="493">
                  <c:v>13</c:v>
                </c:pt>
                <c:pt idx="494">
                  <c:v>12</c:v>
                </c:pt>
                <c:pt idx="495">
                  <c:v>13</c:v>
                </c:pt>
                <c:pt idx="496">
                  <c:v>12</c:v>
                </c:pt>
                <c:pt idx="497">
                  <c:v>5</c:v>
                </c:pt>
                <c:pt idx="498">
                  <c:v>11</c:v>
                </c:pt>
                <c:pt idx="499">
                  <c:v>19</c:v>
                </c:pt>
                <c:pt idx="500">
                  <c:v>8</c:v>
                </c:pt>
                <c:pt idx="501">
                  <c:v>7</c:v>
                </c:pt>
                <c:pt idx="502">
                  <c:v>14</c:v>
                </c:pt>
                <c:pt idx="503">
                  <c:v>9</c:v>
                </c:pt>
                <c:pt idx="504">
                  <c:v>5</c:v>
                </c:pt>
                <c:pt idx="505">
                  <c:v>16</c:v>
                </c:pt>
                <c:pt idx="506">
                  <c:v>29</c:v>
                </c:pt>
                <c:pt idx="507">
                  <c:v>8</c:v>
                </c:pt>
                <c:pt idx="508">
                  <c:v>9</c:v>
                </c:pt>
                <c:pt idx="509">
                  <c:v>4</c:v>
                </c:pt>
                <c:pt idx="510">
                  <c:v>22</c:v>
                </c:pt>
                <c:pt idx="511">
                  <c:v>22</c:v>
                </c:pt>
                <c:pt idx="512">
                  <c:v>12</c:v>
                </c:pt>
                <c:pt idx="513">
                  <c:v>3</c:v>
                </c:pt>
                <c:pt idx="514">
                  <c:v>14</c:v>
                </c:pt>
                <c:pt idx="515">
                  <c:v>10</c:v>
                </c:pt>
                <c:pt idx="516">
                  <c:v>11</c:v>
                </c:pt>
                <c:pt idx="517">
                  <c:v>12</c:v>
                </c:pt>
                <c:pt idx="518">
                  <c:v>5</c:v>
                </c:pt>
                <c:pt idx="519">
                  <c:v>7</c:v>
                </c:pt>
                <c:pt idx="520">
                  <c:v>26</c:v>
                </c:pt>
                <c:pt idx="521">
                  <c:v>5</c:v>
                </c:pt>
                <c:pt idx="522">
                  <c:v>6</c:v>
                </c:pt>
                <c:pt idx="523">
                  <c:v>11</c:v>
                </c:pt>
                <c:pt idx="524">
                  <c:v>9</c:v>
                </c:pt>
                <c:pt idx="525">
                  <c:v>10</c:v>
                </c:pt>
                <c:pt idx="526">
                  <c:v>8</c:v>
                </c:pt>
                <c:pt idx="527">
                  <c:v>16</c:v>
                </c:pt>
                <c:pt idx="528">
                  <c:v>24</c:v>
                </c:pt>
                <c:pt idx="529">
                  <c:v>10</c:v>
                </c:pt>
                <c:pt idx="530">
                  <c:v>16</c:v>
                </c:pt>
                <c:pt idx="531">
                  <c:v>10</c:v>
                </c:pt>
                <c:pt idx="532">
                  <c:v>20</c:v>
                </c:pt>
                <c:pt idx="533">
                  <c:v>14</c:v>
                </c:pt>
                <c:pt idx="534">
                  <c:v>12</c:v>
                </c:pt>
                <c:pt idx="535">
                  <c:v>14</c:v>
                </c:pt>
                <c:pt idx="536">
                  <c:v>16</c:v>
                </c:pt>
                <c:pt idx="537">
                  <c:v>3</c:v>
                </c:pt>
                <c:pt idx="538">
                  <c:v>15</c:v>
                </c:pt>
                <c:pt idx="539">
                  <c:v>5</c:v>
                </c:pt>
                <c:pt idx="540">
                  <c:v>5</c:v>
                </c:pt>
                <c:pt idx="541">
                  <c:v>4</c:v>
                </c:pt>
                <c:pt idx="542">
                  <c:v>9</c:v>
                </c:pt>
                <c:pt idx="543">
                  <c:v>2</c:v>
                </c:pt>
                <c:pt idx="544">
                  <c:v>16</c:v>
                </c:pt>
                <c:pt idx="545">
                  <c:v>4</c:v>
                </c:pt>
                <c:pt idx="546">
                  <c:v>5</c:v>
                </c:pt>
                <c:pt idx="547">
                  <c:v>7</c:v>
                </c:pt>
                <c:pt idx="548">
                  <c:v>7</c:v>
                </c:pt>
                <c:pt idx="549">
                  <c:v>11</c:v>
                </c:pt>
                <c:pt idx="550">
                  <c:v>16</c:v>
                </c:pt>
                <c:pt idx="551">
                  <c:v>14</c:v>
                </c:pt>
                <c:pt idx="552">
                  <c:v>6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6</c:v>
                </c:pt>
                <c:pt idx="557">
                  <c:v>29</c:v>
                </c:pt>
                <c:pt idx="558">
                  <c:v>11</c:v>
                </c:pt>
                <c:pt idx="559">
                  <c:v>9</c:v>
                </c:pt>
                <c:pt idx="560">
                  <c:v>2</c:v>
                </c:pt>
                <c:pt idx="561">
                  <c:v>19</c:v>
                </c:pt>
                <c:pt idx="562">
                  <c:v>20</c:v>
                </c:pt>
                <c:pt idx="563">
                  <c:v>7</c:v>
                </c:pt>
                <c:pt idx="564">
                  <c:v>7</c:v>
                </c:pt>
                <c:pt idx="565">
                  <c:v>8</c:v>
                </c:pt>
                <c:pt idx="566">
                  <c:v>19</c:v>
                </c:pt>
                <c:pt idx="567">
                  <c:v>8</c:v>
                </c:pt>
                <c:pt idx="568">
                  <c:v>3</c:v>
                </c:pt>
                <c:pt idx="569">
                  <c:v>3</c:v>
                </c:pt>
                <c:pt idx="570">
                  <c:v>9</c:v>
                </c:pt>
                <c:pt idx="571">
                  <c:v>9</c:v>
                </c:pt>
                <c:pt idx="572">
                  <c:v>13</c:v>
                </c:pt>
                <c:pt idx="573">
                  <c:v>13</c:v>
                </c:pt>
                <c:pt idx="574">
                  <c:v>7</c:v>
                </c:pt>
                <c:pt idx="575">
                  <c:v>6</c:v>
                </c:pt>
                <c:pt idx="576">
                  <c:v>15</c:v>
                </c:pt>
                <c:pt idx="577">
                  <c:v>12</c:v>
                </c:pt>
                <c:pt idx="578">
                  <c:v>19</c:v>
                </c:pt>
                <c:pt idx="579">
                  <c:v>9</c:v>
                </c:pt>
                <c:pt idx="580">
                  <c:v>4</c:v>
                </c:pt>
                <c:pt idx="581">
                  <c:v>2</c:v>
                </c:pt>
                <c:pt idx="582">
                  <c:v>18</c:v>
                </c:pt>
                <c:pt idx="583">
                  <c:v>9</c:v>
                </c:pt>
                <c:pt idx="584">
                  <c:v>7</c:v>
                </c:pt>
                <c:pt idx="585">
                  <c:v>7</c:v>
                </c:pt>
                <c:pt idx="586">
                  <c:v>8</c:v>
                </c:pt>
                <c:pt idx="587">
                  <c:v>3</c:v>
                </c:pt>
                <c:pt idx="588">
                  <c:v>40</c:v>
                </c:pt>
                <c:pt idx="589">
                  <c:v>21</c:v>
                </c:pt>
                <c:pt idx="590">
                  <c:v>13</c:v>
                </c:pt>
                <c:pt idx="591">
                  <c:v>14</c:v>
                </c:pt>
                <c:pt idx="592">
                  <c:v>24</c:v>
                </c:pt>
                <c:pt idx="593">
                  <c:v>7</c:v>
                </c:pt>
                <c:pt idx="594">
                  <c:v>7</c:v>
                </c:pt>
                <c:pt idx="595">
                  <c:v>25</c:v>
                </c:pt>
                <c:pt idx="596">
                  <c:v>4</c:v>
                </c:pt>
                <c:pt idx="597">
                  <c:v>7</c:v>
                </c:pt>
                <c:pt idx="598">
                  <c:v>12</c:v>
                </c:pt>
                <c:pt idx="599">
                  <c:v>12</c:v>
                </c:pt>
                <c:pt idx="600">
                  <c:v>5</c:v>
                </c:pt>
                <c:pt idx="601">
                  <c:v>8</c:v>
                </c:pt>
                <c:pt idx="602">
                  <c:v>18</c:v>
                </c:pt>
                <c:pt idx="603">
                  <c:v>24</c:v>
                </c:pt>
                <c:pt idx="604">
                  <c:v>42</c:v>
                </c:pt>
                <c:pt idx="605">
                  <c:v>6</c:v>
                </c:pt>
                <c:pt idx="606">
                  <c:v>6</c:v>
                </c:pt>
                <c:pt idx="607">
                  <c:v>10</c:v>
                </c:pt>
                <c:pt idx="608">
                  <c:v>3</c:v>
                </c:pt>
                <c:pt idx="609">
                  <c:v>15</c:v>
                </c:pt>
                <c:pt idx="610">
                  <c:v>3</c:v>
                </c:pt>
                <c:pt idx="611">
                  <c:v>9</c:v>
                </c:pt>
                <c:pt idx="612">
                  <c:v>12</c:v>
                </c:pt>
                <c:pt idx="613">
                  <c:v>3</c:v>
                </c:pt>
                <c:pt idx="614">
                  <c:v>9</c:v>
                </c:pt>
                <c:pt idx="615">
                  <c:v>25</c:v>
                </c:pt>
                <c:pt idx="616">
                  <c:v>13</c:v>
                </c:pt>
                <c:pt idx="617">
                  <c:v>5</c:v>
                </c:pt>
                <c:pt idx="618">
                  <c:v>13</c:v>
                </c:pt>
                <c:pt idx="619">
                  <c:v>35</c:v>
                </c:pt>
                <c:pt idx="620">
                  <c:v>22</c:v>
                </c:pt>
                <c:pt idx="621">
                  <c:v>6</c:v>
                </c:pt>
                <c:pt idx="622">
                  <c:v>13</c:v>
                </c:pt>
                <c:pt idx="623">
                  <c:v>3</c:v>
                </c:pt>
                <c:pt idx="624">
                  <c:v>20</c:v>
                </c:pt>
                <c:pt idx="625">
                  <c:v>2</c:v>
                </c:pt>
                <c:pt idx="626">
                  <c:v>7</c:v>
                </c:pt>
                <c:pt idx="627">
                  <c:v>7</c:v>
                </c:pt>
                <c:pt idx="628">
                  <c:v>4</c:v>
                </c:pt>
                <c:pt idx="629">
                  <c:v>4</c:v>
                </c:pt>
                <c:pt idx="630">
                  <c:v>13</c:v>
                </c:pt>
                <c:pt idx="631">
                  <c:v>3</c:v>
                </c:pt>
                <c:pt idx="632">
                  <c:v>28</c:v>
                </c:pt>
                <c:pt idx="633">
                  <c:v>10</c:v>
                </c:pt>
                <c:pt idx="634">
                  <c:v>27</c:v>
                </c:pt>
                <c:pt idx="635">
                  <c:v>27</c:v>
                </c:pt>
                <c:pt idx="636">
                  <c:v>20</c:v>
                </c:pt>
                <c:pt idx="637">
                  <c:v>8</c:v>
                </c:pt>
                <c:pt idx="638">
                  <c:v>14</c:v>
                </c:pt>
                <c:pt idx="639">
                  <c:v>19</c:v>
                </c:pt>
                <c:pt idx="640">
                  <c:v>39</c:v>
                </c:pt>
                <c:pt idx="641">
                  <c:v>10</c:v>
                </c:pt>
                <c:pt idx="642">
                  <c:v>5</c:v>
                </c:pt>
                <c:pt idx="643">
                  <c:v>2</c:v>
                </c:pt>
                <c:pt idx="644">
                  <c:v>3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14</c:v>
                </c:pt>
                <c:pt idx="649">
                  <c:v>21</c:v>
                </c:pt>
                <c:pt idx="650">
                  <c:v>4</c:v>
                </c:pt>
                <c:pt idx="651">
                  <c:v>9</c:v>
                </c:pt>
                <c:pt idx="652">
                  <c:v>11</c:v>
                </c:pt>
                <c:pt idx="653">
                  <c:v>5</c:v>
                </c:pt>
                <c:pt idx="654">
                  <c:v>1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12</c:v>
                </c:pt>
                <c:pt idx="659">
                  <c:v>10</c:v>
                </c:pt>
                <c:pt idx="660">
                  <c:v>12</c:v>
                </c:pt>
                <c:pt idx="661">
                  <c:v>15</c:v>
                </c:pt>
                <c:pt idx="662">
                  <c:v>28</c:v>
                </c:pt>
                <c:pt idx="663">
                  <c:v>8</c:v>
                </c:pt>
                <c:pt idx="664">
                  <c:v>3</c:v>
                </c:pt>
                <c:pt idx="665">
                  <c:v>3</c:v>
                </c:pt>
                <c:pt idx="666">
                  <c:v>14</c:v>
                </c:pt>
                <c:pt idx="667">
                  <c:v>13</c:v>
                </c:pt>
                <c:pt idx="668">
                  <c:v>17</c:v>
                </c:pt>
                <c:pt idx="669">
                  <c:v>8</c:v>
                </c:pt>
                <c:pt idx="670">
                  <c:v>13</c:v>
                </c:pt>
                <c:pt idx="671">
                  <c:v>6</c:v>
                </c:pt>
                <c:pt idx="672">
                  <c:v>7</c:v>
                </c:pt>
                <c:pt idx="673">
                  <c:v>23</c:v>
                </c:pt>
                <c:pt idx="674">
                  <c:v>4</c:v>
                </c:pt>
                <c:pt idx="675">
                  <c:v>4</c:v>
                </c:pt>
                <c:pt idx="676">
                  <c:v>9</c:v>
                </c:pt>
                <c:pt idx="677">
                  <c:v>7</c:v>
                </c:pt>
                <c:pt idx="678">
                  <c:v>16</c:v>
                </c:pt>
                <c:pt idx="679">
                  <c:v>14</c:v>
                </c:pt>
                <c:pt idx="680">
                  <c:v>31</c:v>
                </c:pt>
                <c:pt idx="681">
                  <c:v>2</c:v>
                </c:pt>
                <c:pt idx="682">
                  <c:v>14</c:v>
                </c:pt>
                <c:pt idx="683">
                  <c:v>23</c:v>
                </c:pt>
                <c:pt idx="684">
                  <c:v>4</c:v>
                </c:pt>
                <c:pt idx="685">
                  <c:v>15</c:v>
                </c:pt>
                <c:pt idx="686">
                  <c:v>8</c:v>
                </c:pt>
                <c:pt idx="687">
                  <c:v>17</c:v>
                </c:pt>
                <c:pt idx="688">
                  <c:v>3</c:v>
                </c:pt>
                <c:pt idx="689">
                  <c:v>22</c:v>
                </c:pt>
                <c:pt idx="690">
                  <c:v>26</c:v>
                </c:pt>
                <c:pt idx="691">
                  <c:v>24</c:v>
                </c:pt>
                <c:pt idx="692">
                  <c:v>5</c:v>
                </c:pt>
                <c:pt idx="693">
                  <c:v>3</c:v>
                </c:pt>
                <c:pt idx="694">
                  <c:v>9</c:v>
                </c:pt>
                <c:pt idx="695">
                  <c:v>33</c:v>
                </c:pt>
                <c:pt idx="696">
                  <c:v>12</c:v>
                </c:pt>
                <c:pt idx="697">
                  <c:v>10</c:v>
                </c:pt>
                <c:pt idx="698">
                  <c:v>9</c:v>
                </c:pt>
                <c:pt idx="699">
                  <c:v>3</c:v>
                </c:pt>
                <c:pt idx="700">
                  <c:v>14</c:v>
                </c:pt>
                <c:pt idx="701">
                  <c:v>3</c:v>
                </c:pt>
                <c:pt idx="702">
                  <c:v>5</c:v>
                </c:pt>
                <c:pt idx="703">
                  <c:v>8</c:v>
                </c:pt>
                <c:pt idx="704">
                  <c:v>8</c:v>
                </c:pt>
                <c:pt idx="705">
                  <c:v>7</c:v>
                </c:pt>
                <c:pt idx="706">
                  <c:v>4</c:v>
                </c:pt>
                <c:pt idx="707">
                  <c:v>4</c:v>
                </c:pt>
                <c:pt idx="708">
                  <c:v>16</c:v>
                </c:pt>
                <c:pt idx="709">
                  <c:v>6</c:v>
                </c:pt>
                <c:pt idx="710">
                  <c:v>8</c:v>
                </c:pt>
                <c:pt idx="711">
                  <c:v>10</c:v>
                </c:pt>
                <c:pt idx="712">
                  <c:v>9</c:v>
                </c:pt>
                <c:pt idx="713">
                  <c:v>8</c:v>
                </c:pt>
                <c:pt idx="714">
                  <c:v>37</c:v>
                </c:pt>
                <c:pt idx="715">
                  <c:v>11</c:v>
                </c:pt>
                <c:pt idx="716">
                  <c:v>2</c:v>
                </c:pt>
                <c:pt idx="717">
                  <c:v>2</c:v>
                </c:pt>
                <c:pt idx="718">
                  <c:v>4</c:v>
                </c:pt>
                <c:pt idx="719">
                  <c:v>8</c:v>
                </c:pt>
                <c:pt idx="720">
                  <c:v>3</c:v>
                </c:pt>
                <c:pt idx="721">
                  <c:v>3</c:v>
                </c:pt>
                <c:pt idx="722">
                  <c:v>12</c:v>
                </c:pt>
                <c:pt idx="723">
                  <c:v>3</c:v>
                </c:pt>
                <c:pt idx="724">
                  <c:v>5</c:v>
                </c:pt>
                <c:pt idx="725">
                  <c:v>3</c:v>
                </c:pt>
                <c:pt idx="726">
                  <c:v>12</c:v>
                </c:pt>
                <c:pt idx="727">
                  <c:v>12</c:v>
                </c:pt>
                <c:pt idx="728">
                  <c:v>14</c:v>
                </c:pt>
                <c:pt idx="729">
                  <c:v>14</c:v>
                </c:pt>
                <c:pt idx="730">
                  <c:v>8</c:v>
                </c:pt>
                <c:pt idx="731">
                  <c:v>3</c:v>
                </c:pt>
                <c:pt idx="732">
                  <c:v>13</c:v>
                </c:pt>
                <c:pt idx="733">
                  <c:v>24</c:v>
                </c:pt>
                <c:pt idx="734">
                  <c:v>12</c:v>
                </c:pt>
                <c:pt idx="735">
                  <c:v>11</c:v>
                </c:pt>
                <c:pt idx="736">
                  <c:v>5</c:v>
                </c:pt>
                <c:pt idx="737">
                  <c:v>22</c:v>
                </c:pt>
                <c:pt idx="738">
                  <c:v>2</c:v>
                </c:pt>
                <c:pt idx="739">
                  <c:v>17</c:v>
                </c:pt>
                <c:pt idx="740">
                  <c:v>7</c:v>
                </c:pt>
                <c:pt idx="741">
                  <c:v>7</c:v>
                </c:pt>
                <c:pt idx="742">
                  <c:v>18</c:v>
                </c:pt>
                <c:pt idx="743">
                  <c:v>2</c:v>
                </c:pt>
                <c:pt idx="744">
                  <c:v>4</c:v>
                </c:pt>
                <c:pt idx="745">
                  <c:v>20</c:v>
                </c:pt>
                <c:pt idx="746">
                  <c:v>8</c:v>
                </c:pt>
                <c:pt idx="747">
                  <c:v>10</c:v>
                </c:pt>
                <c:pt idx="748">
                  <c:v>3</c:v>
                </c:pt>
                <c:pt idx="749">
                  <c:v>26</c:v>
                </c:pt>
                <c:pt idx="750">
                  <c:v>15</c:v>
                </c:pt>
                <c:pt idx="751">
                  <c:v>6</c:v>
                </c:pt>
                <c:pt idx="752">
                  <c:v>6</c:v>
                </c:pt>
                <c:pt idx="753">
                  <c:v>20</c:v>
                </c:pt>
                <c:pt idx="754">
                  <c:v>8</c:v>
                </c:pt>
                <c:pt idx="755">
                  <c:v>11</c:v>
                </c:pt>
                <c:pt idx="756">
                  <c:v>16</c:v>
                </c:pt>
                <c:pt idx="757">
                  <c:v>2</c:v>
                </c:pt>
                <c:pt idx="758">
                  <c:v>4</c:v>
                </c:pt>
                <c:pt idx="759">
                  <c:v>6</c:v>
                </c:pt>
                <c:pt idx="760">
                  <c:v>14</c:v>
                </c:pt>
                <c:pt idx="761">
                  <c:v>8</c:v>
                </c:pt>
                <c:pt idx="762">
                  <c:v>7</c:v>
                </c:pt>
                <c:pt idx="763">
                  <c:v>6</c:v>
                </c:pt>
                <c:pt idx="764">
                  <c:v>3</c:v>
                </c:pt>
                <c:pt idx="765">
                  <c:v>10</c:v>
                </c:pt>
                <c:pt idx="766">
                  <c:v>3</c:v>
                </c:pt>
                <c:pt idx="767">
                  <c:v>14</c:v>
                </c:pt>
                <c:pt idx="768">
                  <c:v>9</c:v>
                </c:pt>
                <c:pt idx="769">
                  <c:v>1</c:v>
                </c:pt>
                <c:pt idx="770">
                  <c:v>1</c:v>
                </c:pt>
                <c:pt idx="771">
                  <c:v>12</c:v>
                </c:pt>
                <c:pt idx="772">
                  <c:v>6</c:v>
                </c:pt>
                <c:pt idx="773">
                  <c:v>22</c:v>
                </c:pt>
                <c:pt idx="774">
                  <c:v>19</c:v>
                </c:pt>
                <c:pt idx="775">
                  <c:v>11</c:v>
                </c:pt>
                <c:pt idx="776">
                  <c:v>4</c:v>
                </c:pt>
                <c:pt idx="777">
                  <c:v>6</c:v>
                </c:pt>
                <c:pt idx="778">
                  <c:v>4</c:v>
                </c:pt>
                <c:pt idx="779">
                  <c:v>18</c:v>
                </c:pt>
                <c:pt idx="780">
                  <c:v>3</c:v>
                </c:pt>
                <c:pt idx="781">
                  <c:v>5</c:v>
                </c:pt>
                <c:pt idx="782">
                  <c:v>3</c:v>
                </c:pt>
                <c:pt idx="783">
                  <c:v>8</c:v>
                </c:pt>
                <c:pt idx="784">
                  <c:v>2</c:v>
                </c:pt>
                <c:pt idx="785">
                  <c:v>2</c:v>
                </c:pt>
                <c:pt idx="786">
                  <c:v>6</c:v>
                </c:pt>
                <c:pt idx="787">
                  <c:v>15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9</c:v>
                </c:pt>
                <c:pt idx="792">
                  <c:v>10</c:v>
                </c:pt>
                <c:pt idx="793">
                  <c:v>10</c:v>
                </c:pt>
                <c:pt idx="794">
                  <c:v>2</c:v>
                </c:pt>
                <c:pt idx="795">
                  <c:v>4</c:v>
                </c:pt>
                <c:pt idx="796">
                  <c:v>9</c:v>
                </c:pt>
                <c:pt idx="797">
                  <c:v>8</c:v>
                </c:pt>
                <c:pt idx="798">
                  <c:v>8</c:v>
                </c:pt>
                <c:pt idx="799">
                  <c:v>5</c:v>
                </c:pt>
                <c:pt idx="800">
                  <c:v>7</c:v>
                </c:pt>
                <c:pt idx="801">
                  <c:v>8</c:v>
                </c:pt>
                <c:pt idx="802">
                  <c:v>15</c:v>
                </c:pt>
                <c:pt idx="803">
                  <c:v>2</c:v>
                </c:pt>
                <c:pt idx="804">
                  <c:v>13</c:v>
                </c:pt>
                <c:pt idx="805">
                  <c:v>2</c:v>
                </c:pt>
                <c:pt idx="806">
                  <c:v>6</c:v>
                </c:pt>
                <c:pt idx="807">
                  <c:v>5</c:v>
                </c:pt>
                <c:pt idx="808">
                  <c:v>9</c:v>
                </c:pt>
                <c:pt idx="809">
                  <c:v>9</c:v>
                </c:pt>
                <c:pt idx="810">
                  <c:v>15</c:v>
                </c:pt>
                <c:pt idx="811">
                  <c:v>7</c:v>
                </c:pt>
                <c:pt idx="812">
                  <c:v>19</c:v>
                </c:pt>
                <c:pt idx="813">
                  <c:v>10</c:v>
                </c:pt>
                <c:pt idx="814">
                  <c:v>4</c:v>
                </c:pt>
                <c:pt idx="815">
                  <c:v>7</c:v>
                </c:pt>
                <c:pt idx="816">
                  <c:v>2</c:v>
                </c:pt>
                <c:pt idx="817">
                  <c:v>4</c:v>
                </c:pt>
                <c:pt idx="818">
                  <c:v>12</c:v>
                </c:pt>
                <c:pt idx="819">
                  <c:v>7</c:v>
                </c:pt>
                <c:pt idx="820">
                  <c:v>11</c:v>
                </c:pt>
                <c:pt idx="821">
                  <c:v>2</c:v>
                </c:pt>
                <c:pt idx="822">
                  <c:v>12</c:v>
                </c:pt>
                <c:pt idx="823">
                  <c:v>11</c:v>
                </c:pt>
                <c:pt idx="824">
                  <c:v>14</c:v>
                </c:pt>
                <c:pt idx="825">
                  <c:v>25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20</c:v>
                </c:pt>
                <c:pt idx="830">
                  <c:v>5</c:v>
                </c:pt>
                <c:pt idx="831">
                  <c:v>17</c:v>
                </c:pt>
                <c:pt idx="832">
                  <c:v>1</c:v>
                </c:pt>
                <c:pt idx="833">
                  <c:v>11</c:v>
                </c:pt>
                <c:pt idx="834">
                  <c:v>19</c:v>
                </c:pt>
                <c:pt idx="835">
                  <c:v>8</c:v>
                </c:pt>
                <c:pt idx="836">
                  <c:v>14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13</c:v>
                </c:pt>
                <c:pt idx="841">
                  <c:v>12</c:v>
                </c:pt>
                <c:pt idx="842">
                  <c:v>7</c:v>
                </c:pt>
                <c:pt idx="843">
                  <c:v>9</c:v>
                </c:pt>
                <c:pt idx="844">
                  <c:v>19</c:v>
                </c:pt>
                <c:pt idx="845">
                  <c:v>15</c:v>
                </c:pt>
                <c:pt idx="846">
                  <c:v>4</c:v>
                </c:pt>
                <c:pt idx="847">
                  <c:v>26</c:v>
                </c:pt>
                <c:pt idx="848">
                  <c:v>5</c:v>
                </c:pt>
                <c:pt idx="849">
                  <c:v>2</c:v>
                </c:pt>
                <c:pt idx="850">
                  <c:v>4</c:v>
                </c:pt>
                <c:pt idx="851">
                  <c:v>31</c:v>
                </c:pt>
                <c:pt idx="852">
                  <c:v>41</c:v>
                </c:pt>
                <c:pt idx="853">
                  <c:v>3</c:v>
                </c:pt>
                <c:pt idx="854">
                  <c:v>9</c:v>
                </c:pt>
                <c:pt idx="855">
                  <c:v>3</c:v>
                </c:pt>
                <c:pt idx="856">
                  <c:v>5</c:v>
                </c:pt>
                <c:pt idx="857">
                  <c:v>12</c:v>
                </c:pt>
                <c:pt idx="858">
                  <c:v>4</c:v>
                </c:pt>
                <c:pt idx="859">
                  <c:v>12</c:v>
                </c:pt>
                <c:pt idx="860">
                  <c:v>8</c:v>
                </c:pt>
                <c:pt idx="861">
                  <c:v>4</c:v>
                </c:pt>
                <c:pt idx="862">
                  <c:v>18</c:v>
                </c:pt>
                <c:pt idx="863">
                  <c:v>10</c:v>
                </c:pt>
                <c:pt idx="864">
                  <c:v>8</c:v>
                </c:pt>
                <c:pt idx="865">
                  <c:v>6</c:v>
                </c:pt>
                <c:pt idx="866">
                  <c:v>17</c:v>
                </c:pt>
                <c:pt idx="867">
                  <c:v>5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11</c:v>
                </c:pt>
                <c:pt idx="872">
                  <c:v>11</c:v>
                </c:pt>
                <c:pt idx="873">
                  <c:v>14</c:v>
                </c:pt>
                <c:pt idx="874">
                  <c:v>12</c:v>
                </c:pt>
                <c:pt idx="875">
                  <c:v>9</c:v>
                </c:pt>
                <c:pt idx="876">
                  <c:v>7</c:v>
                </c:pt>
                <c:pt idx="877">
                  <c:v>25</c:v>
                </c:pt>
                <c:pt idx="878">
                  <c:v>2</c:v>
                </c:pt>
                <c:pt idx="879">
                  <c:v>6</c:v>
                </c:pt>
                <c:pt idx="880">
                  <c:v>11</c:v>
                </c:pt>
                <c:pt idx="881">
                  <c:v>3</c:v>
                </c:pt>
                <c:pt idx="882">
                  <c:v>9</c:v>
                </c:pt>
                <c:pt idx="883">
                  <c:v>3</c:v>
                </c:pt>
                <c:pt idx="884">
                  <c:v>24</c:v>
                </c:pt>
                <c:pt idx="885">
                  <c:v>8</c:v>
                </c:pt>
                <c:pt idx="886">
                  <c:v>25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8</c:v>
                </c:pt>
                <c:pt idx="891">
                  <c:v>9</c:v>
                </c:pt>
                <c:pt idx="892">
                  <c:v>3</c:v>
                </c:pt>
                <c:pt idx="893">
                  <c:v>6</c:v>
                </c:pt>
                <c:pt idx="894">
                  <c:v>6</c:v>
                </c:pt>
                <c:pt idx="895">
                  <c:v>12</c:v>
                </c:pt>
                <c:pt idx="896">
                  <c:v>14</c:v>
                </c:pt>
                <c:pt idx="897">
                  <c:v>3</c:v>
                </c:pt>
                <c:pt idx="898">
                  <c:v>4</c:v>
                </c:pt>
                <c:pt idx="899">
                  <c:v>8</c:v>
                </c:pt>
                <c:pt idx="900">
                  <c:v>11</c:v>
                </c:pt>
                <c:pt idx="901">
                  <c:v>6</c:v>
                </c:pt>
                <c:pt idx="902">
                  <c:v>14</c:v>
                </c:pt>
                <c:pt idx="903">
                  <c:v>7</c:v>
                </c:pt>
                <c:pt idx="904">
                  <c:v>3</c:v>
                </c:pt>
                <c:pt idx="905">
                  <c:v>4</c:v>
                </c:pt>
                <c:pt idx="906">
                  <c:v>27</c:v>
                </c:pt>
                <c:pt idx="907">
                  <c:v>10</c:v>
                </c:pt>
                <c:pt idx="908">
                  <c:v>11</c:v>
                </c:pt>
                <c:pt idx="909">
                  <c:v>6</c:v>
                </c:pt>
                <c:pt idx="910">
                  <c:v>9</c:v>
                </c:pt>
                <c:pt idx="911">
                  <c:v>11</c:v>
                </c:pt>
                <c:pt idx="912">
                  <c:v>18</c:v>
                </c:pt>
                <c:pt idx="913">
                  <c:v>17</c:v>
                </c:pt>
                <c:pt idx="914">
                  <c:v>30</c:v>
                </c:pt>
                <c:pt idx="915">
                  <c:v>12</c:v>
                </c:pt>
                <c:pt idx="916">
                  <c:v>15</c:v>
                </c:pt>
                <c:pt idx="917">
                  <c:v>31</c:v>
                </c:pt>
                <c:pt idx="918">
                  <c:v>24</c:v>
                </c:pt>
                <c:pt idx="919">
                  <c:v>6</c:v>
                </c:pt>
                <c:pt idx="920">
                  <c:v>7</c:v>
                </c:pt>
                <c:pt idx="921">
                  <c:v>6</c:v>
                </c:pt>
                <c:pt idx="922">
                  <c:v>4</c:v>
                </c:pt>
                <c:pt idx="923">
                  <c:v>3</c:v>
                </c:pt>
                <c:pt idx="924">
                  <c:v>2</c:v>
                </c:pt>
                <c:pt idx="925">
                  <c:v>15</c:v>
                </c:pt>
                <c:pt idx="926">
                  <c:v>3</c:v>
                </c:pt>
                <c:pt idx="927">
                  <c:v>3</c:v>
                </c:pt>
                <c:pt idx="928">
                  <c:v>17</c:v>
                </c:pt>
                <c:pt idx="929">
                  <c:v>45</c:v>
                </c:pt>
                <c:pt idx="930">
                  <c:v>8</c:v>
                </c:pt>
                <c:pt idx="931">
                  <c:v>4</c:v>
                </c:pt>
                <c:pt idx="932">
                  <c:v>10</c:v>
                </c:pt>
                <c:pt idx="933">
                  <c:v>7</c:v>
                </c:pt>
                <c:pt idx="934">
                  <c:v>14</c:v>
                </c:pt>
                <c:pt idx="935">
                  <c:v>19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8</c:v>
                </c:pt>
                <c:pt idx="940">
                  <c:v>22</c:v>
                </c:pt>
                <c:pt idx="941">
                  <c:v>6</c:v>
                </c:pt>
                <c:pt idx="942">
                  <c:v>8</c:v>
                </c:pt>
                <c:pt idx="943">
                  <c:v>10</c:v>
                </c:pt>
                <c:pt idx="944">
                  <c:v>12</c:v>
                </c:pt>
                <c:pt idx="945">
                  <c:v>12</c:v>
                </c:pt>
                <c:pt idx="946">
                  <c:v>11</c:v>
                </c:pt>
                <c:pt idx="947">
                  <c:v>32</c:v>
                </c:pt>
                <c:pt idx="948">
                  <c:v>6</c:v>
                </c:pt>
                <c:pt idx="949">
                  <c:v>12</c:v>
                </c:pt>
                <c:pt idx="950">
                  <c:v>21</c:v>
                </c:pt>
                <c:pt idx="951">
                  <c:v>16</c:v>
                </c:pt>
                <c:pt idx="952">
                  <c:v>10</c:v>
                </c:pt>
                <c:pt idx="953">
                  <c:v>12</c:v>
                </c:pt>
                <c:pt idx="954">
                  <c:v>16</c:v>
                </c:pt>
                <c:pt idx="955">
                  <c:v>26</c:v>
                </c:pt>
                <c:pt idx="956">
                  <c:v>4</c:v>
                </c:pt>
                <c:pt idx="957">
                  <c:v>5</c:v>
                </c:pt>
                <c:pt idx="958">
                  <c:v>14</c:v>
                </c:pt>
                <c:pt idx="959">
                  <c:v>4</c:v>
                </c:pt>
                <c:pt idx="960">
                  <c:v>9</c:v>
                </c:pt>
                <c:pt idx="961">
                  <c:v>3</c:v>
                </c:pt>
                <c:pt idx="962">
                  <c:v>20</c:v>
                </c:pt>
                <c:pt idx="963">
                  <c:v>9</c:v>
                </c:pt>
                <c:pt idx="964">
                  <c:v>9</c:v>
                </c:pt>
                <c:pt idx="965">
                  <c:v>14</c:v>
                </c:pt>
                <c:pt idx="966">
                  <c:v>3</c:v>
                </c:pt>
                <c:pt idx="967">
                  <c:v>2</c:v>
                </c:pt>
                <c:pt idx="968">
                  <c:v>17</c:v>
                </c:pt>
                <c:pt idx="969">
                  <c:v>3</c:v>
                </c:pt>
                <c:pt idx="970">
                  <c:v>17</c:v>
                </c:pt>
                <c:pt idx="971">
                  <c:v>4</c:v>
                </c:pt>
                <c:pt idx="972">
                  <c:v>2</c:v>
                </c:pt>
                <c:pt idx="973">
                  <c:v>4</c:v>
                </c:pt>
                <c:pt idx="974">
                  <c:v>1</c:v>
                </c:pt>
                <c:pt idx="975">
                  <c:v>10</c:v>
                </c:pt>
                <c:pt idx="976">
                  <c:v>13</c:v>
                </c:pt>
                <c:pt idx="977">
                  <c:v>5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38</c:v>
                </c:pt>
                <c:pt idx="984">
                  <c:v>14</c:v>
                </c:pt>
                <c:pt idx="985">
                  <c:v>2</c:v>
                </c:pt>
                <c:pt idx="986">
                  <c:v>3</c:v>
                </c:pt>
                <c:pt idx="987">
                  <c:v>19</c:v>
                </c:pt>
                <c:pt idx="988">
                  <c:v>23</c:v>
                </c:pt>
                <c:pt idx="989">
                  <c:v>7</c:v>
                </c:pt>
                <c:pt idx="990">
                  <c:v>21</c:v>
                </c:pt>
                <c:pt idx="991">
                  <c:v>3</c:v>
                </c:pt>
                <c:pt idx="992">
                  <c:v>10</c:v>
                </c:pt>
                <c:pt idx="993">
                  <c:v>6</c:v>
                </c:pt>
                <c:pt idx="994">
                  <c:v>18</c:v>
                </c:pt>
                <c:pt idx="995">
                  <c:v>16</c:v>
                </c:pt>
                <c:pt idx="996">
                  <c:v>13</c:v>
                </c:pt>
                <c:pt idx="997">
                  <c:v>27</c:v>
                </c:pt>
                <c:pt idx="998">
                  <c:v>11</c:v>
                </c:pt>
                <c:pt idx="999">
                  <c:v>15</c:v>
                </c:pt>
                <c:pt idx="1000">
                  <c:v>4</c:v>
                </c:pt>
                <c:pt idx="1001">
                  <c:v>7</c:v>
                </c:pt>
                <c:pt idx="1002">
                  <c:v>8</c:v>
                </c:pt>
                <c:pt idx="1003">
                  <c:v>14</c:v>
                </c:pt>
                <c:pt idx="1004">
                  <c:v>13</c:v>
                </c:pt>
                <c:pt idx="1005">
                  <c:v>3</c:v>
                </c:pt>
                <c:pt idx="1006">
                  <c:v>9</c:v>
                </c:pt>
                <c:pt idx="1007">
                  <c:v>7</c:v>
                </c:pt>
                <c:pt idx="1008">
                  <c:v>31</c:v>
                </c:pt>
                <c:pt idx="1009">
                  <c:v>20</c:v>
                </c:pt>
                <c:pt idx="1010">
                  <c:v>11</c:v>
                </c:pt>
                <c:pt idx="1011">
                  <c:v>20</c:v>
                </c:pt>
                <c:pt idx="1012">
                  <c:v>3</c:v>
                </c:pt>
                <c:pt idx="1013">
                  <c:v>7</c:v>
                </c:pt>
                <c:pt idx="1014">
                  <c:v>23</c:v>
                </c:pt>
                <c:pt idx="1015">
                  <c:v>8</c:v>
                </c:pt>
                <c:pt idx="1016">
                  <c:v>19</c:v>
                </c:pt>
                <c:pt idx="1017">
                  <c:v>7</c:v>
                </c:pt>
                <c:pt idx="1018">
                  <c:v>7</c:v>
                </c:pt>
                <c:pt idx="1019">
                  <c:v>13</c:v>
                </c:pt>
                <c:pt idx="1020">
                  <c:v>18</c:v>
                </c:pt>
                <c:pt idx="1021">
                  <c:v>16</c:v>
                </c:pt>
                <c:pt idx="1022">
                  <c:v>15</c:v>
                </c:pt>
                <c:pt idx="1023">
                  <c:v>4</c:v>
                </c:pt>
                <c:pt idx="1024">
                  <c:v>16</c:v>
                </c:pt>
                <c:pt idx="1025">
                  <c:v>5</c:v>
                </c:pt>
                <c:pt idx="1026">
                  <c:v>9</c:v>
                </c:pt>
                <c:pt idx="1027">
                  <c:v>12</c:v>
                </c:pt>
                <c:pt idx="1028">
                  <c:v>11</c:v>
                </c:pt>
                <c:pt idx="1029">
                  <c:v>3</c:v>
                </c:pt>
                <c:pt idx="1030">
                  <c:v>9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21</c:v>
                </c:pt>
                <c:pt idx="1035">
                  <c:v>25</c:v>
                </c:pt>
                <c:pt idx="1036">
                  <c:v>16</c:v>
                </c:pt>
                <c:pt idx="1037">
                  <c:v>13</c:v>
                </c:pt>
                <c:pt idx="1038">
                  <c:v>8</c:v>
                </c:pt>
                <c:pt idx="1039">
                  <c:v>6</c:v>
                </c:pt>
                <c:pt idx="1040">
                  <c:v>6</c:v>
                </c:pt>
                <c:pt idx="1041">
                  <c:v>2</c:v>
                </c:pt>
                <c:pt idx="1042">
                  <c:v>37</c:v>
                </c:pt>
                <c:pt idx="1043">
                  <c:v>14</c:v>
                </c:pt>
                <c:pt idx="1044">
                  <c:v>2</c:v>
                </c:pt>
                <c:pt idx="1045">
                  <c:v>2</c:v>
                </c:pt>
                <c:pt idx="1046">
                  <c:v>8</c:v>
                </c:pt>
                <c:pt idx="1047">
                  <c:v>16</c:v>
                </c:pt>
                <c:pt idx="1048">
                  <c:v>21</c:v>
                </c:pt>
                <c:pt idx="1049">
                  <c:v>7</c:v>
                </c:pt>
                <c:pt idx="1050">
                  <c:v>4</c:v>
                </c:pt>
                <c:pt idx="1051">
                  <c:v>3</c:v>
                </c:pt>
                <c:pt idx="1052">
                  <c:v>7</c:v>
                </c:pt>
                <c:pt idx="1053">
                  <c:v>3</c:v>
                </c:pt>
                <c:pt idx="1054">
                  <c:v>7</c:v>
                </c:pt>
                <c:pt idx="1055">
                  <c:v>7</c:v>
                </c:pt>
                <c:pt idx="1056">
                  <c:v>12</c:v>
                </c:pt>
                <c:pt idx="1057">
                  <c:v>10</c:v>
                </c:pt>
                <c:pt idx="1058">
                  <c:v>3</c:v>
                </c:pt>
                <c:pt idx="1059">
                  <c:v>3</c:v>
                </c:pt>
                <c:pt idx="1060">
                  <c:v>4</c:v>
                </c:pt>
                <c:pt idx="1061">
                  <c:v>6</c:v>
                </c:pt>
                <c:pt idx="1062">
                  <c:v>5</c:v>
                </c:pt>
                <c:pt idx="1063">
                  <c:v>21</c:v>
                </c:pt>
                <c:pt idx="1064">
                  <c:v>8</c:v>
                </c:pt>
                <c:pt idx="1065">
                  <c:v>4</c:v>
                </c:pt>
                <c:pt idx="1066">
                  <c:v>12</c:v>
                </c:pt>
                <c:pt idx="1067">
                  <c:v>2</c:v>
                </c:pt>
                <c:pt idx="1068">
                  <c:v>14</c:v>
                </c:pt>
                <c:pt idx="1069">
                  <c:v>1</c:v>
                </c:pt>
                <c:pt idx="1070">
                  <c:v>7</c:v>
                </c:pt>
                <c:pt idx="1071">
                  <c:v>6</c:v>
                </c:pt>
                <c:pt idx="1072">
                  <c:v>13</c:v>
                </c:pt>
                <c:pt idx="1073">
                  <c:v>2</c:v>
                </c:pt>
                <c:pt idx="1074">
                  <c:v>7</c:v>
                </c:pt>
                <c:pt idx="1075">
                  <c:v>12</c:v>
                </c:pt>
                <c:pt idx="1076">
                  <c:v>27</c:v>
                </c:pt>
                <c:pt idx="1077">
                  <c:v>3</c:v>
                </c:pt>
                <c:pt idx="1078">
                  <c:v>41</c:v>
                </c:pt>
                <c:pt idx="1079">
                  <c:v>8</c:v>
                </c:pt>
                <c:pt idx="1080">
                  <c:v>2</c:v>
                </c:pt>
                <c:pt idx="1081">
                  <c:v>5</c:v>
                </c:pt>
                <c:pt idx="1082">
                  <c:v>13</c:v>
                </c:pt>
                <c:pt idx="1083">
                  <c:v>13</c:v>
                </c:pt>
                <c:pt idx="1084">
                  <c:v>7</c:v>
                </c:pt>
                <c:pt idx="1085">
                  <c:v>13</c:v>
                </c:pt>
                <c:pt idx="1086">
                  <c:v>2</c:v>
                </c:pt>
                <c:pt idx="1087">
                  <c:v>5</c:v>
                </c:pt>
                <c:pt idx="1088">
                  <c:v>21</c:v>
                </c:pt>
                <c:pt idx="1089">
                  <c:v>2</c:v>
                </c:pt>
                <c:pt idx="1090">
                  <c:v>10</c:v>
                </c:pt>
                <c:pt idx="1091">
                  <c:v>25</c:v>
                </c:pt>
                <c:pt idx="1092">
                  <c:v>2</c:v>
                </c:pt>
                <c:pt idx="1093">
                  <c:v>12</c:v>
                </c:pt>
                <c:pt idx="1094">
                  <c:v>12</c:v>
                </c:pt>
                <c:pt idx="1095">
                  <c:v>17</c:v>
                </c:pt>
                <c:pt idx="1096">
                  <c:v>2</c:v>
                </c:pt>
                <c:pt idx="1097">
                  <c:v>2</c:v>
                </c:pt>
                <c:pt idx="1098">
                  <c:v>4</c:v>
                </c:pt>
                <c:pt idx="1099">
                  <c:v>7</c:v>
                </c:pt>
                <c:pt idx="1100">
                  <c:v>7</c:v>
                </c:pt>
                <c:pt idx="1101">
                  <c:v>5</c:v>
                </c:pt>
                <c:pt idx="1102">
                  <c:v>46</c:v>
                </c:pt>
                <c:pt idx="1103">
                  <c:v>5</c:v>
                </c:pt>
                <c:pt idx="1104">
                  <c:v>8</c:v>
                </c:pt>
                <c:pt idx="1105">
                  <c:v>6</c:v>
                </c:pt>
                <c:pt idx="1106">
                  <c:v>9</c:v>
                </c:pt>
                <c:pt idx="1107">
                  <c:v>4</c:v>
                </c:pt>
                <c:pt idx="1108">
                  <c:v>10</c:v>
                </c:pt>
                <c:pt idx="1109">
                  <c:v>7</c:v>
                </c:pt>
                <c:pt idx="1110">
                  <c:v>4</c:v>
                </c:pt>
                <c:pt idx="1111">
                  <c:v>11</c:v>
                </c:pt>
                <c:pt idx="1112">
                  <c:v>21</c:v>
                </c:pt>
                <c:pt idx="1113">
                  <c:v>8</c:v>
                </c:pt>
                <c:pt idx="1114">
                  <c:v>21</c:v>
                </c:pt>
                <c:pt idx="1115">
                  <c:v>7</c:v>
                </c:pt>
                <c:pt idx="1116">
                  <c:v>11</c:v>
                </c:pt>
                <c:pt idx="1117">
                  <c:v>2</c:v>
                </c:pt>
                <c:pt idx="1118">
                  <c:v>6</c:v>
                </c:pt>
                <c:pt idx="1119">
                  <c:v>6</c:v>
                </c:pt>
                <c:pt idx="1120">
                  <c:v>34</c:v>
                </c:pt>
                <c:pt idx="1121">
                  <c:v>15</c:v>
                </c:pt>
                <c:pt idx="1122">
                  <c:v>12</c:v>
                </c:pt>
                <c:pt idx="1123">
                  <c:v>2</c:v>
                </c:pt>
                <c:pt idx="1124">
                  <c:v>1</c:v>
                </c:pt>
                <c:pt idx="1125">
                  <c:v>4</c:v>
                </c:pt>
                <c:pt idx="1126">
                  <c:v>4</c:v>
                </c:pt>
                <c:pt idx="1127">
                  <c:v>25</c:v>
                </c:pt>
                <c:pt idx="1128">
                  <c:v>6</c:v>
                </c:pt>
                <c:pt idx="1129">
                  <c:v>4</c:v>
                </c:pt>
                <c:pt idx="1130">
                  <c:v>4</c:v>
                </c:pt>
                <c:pt idx="1131">
                  <c:v>20</c:v>
                </c:pt>
                <c:pt idx="1132">
                  <c:v>3</c:v>
                </c:pt>
                <c:pt idx="1133">
                  <c:v>8</c:v>
                </c:pt>
                <c:pt idx="1134">
                  <c:v>5</c:v>
                </c:pt>
                <c:pt idx="1135">
                  <c:v>9</c:v>
                </c:pt>
                <c:pt idx="1136">
                  <c:v>5</c:v>
                </c:pt>
                <c:pt idx="1137">
                  <c:v>6</c:v>
                </c:pt>
                <c:pt idx="1138">
                  <c:v>11</c:v>
                </c:pt>
                <c:pt idx="1139">
                  <c:v>13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7</c:v>
                </c:pt>
                <c:pt idx="1144">
                  <c:v>12</c:v>
                </c:pt>
                <c:pt idx="1145">
                  <c:v>7</c:v>
                </c:pt>
                <c:pt idx="1146">
                  <c:v>3</c:v>
                </c:pt>
                <c:pt idx="1147">
                  <c:v>4</c:v>
                </c:pt>
                <c:pt idx="1148">
                  <c:v>15</c:v>
                </c:pt>
                <c:pt idx="1149">
                  <c:v>3</c:v>
                </c:pt>
                <c:pt idx="1150">
                  <c:v>12</c:v>
                </c:pt>
                <c:pt idx="1151">
                  <c:v>3</c:v>
                </c:pt>
                <c:pt idx="1152">
                  <c:v>9</c:v>
                </c:pt>
                <c:pt idx="1153">
                  <c:v>8</c:v>
                </c:pt>
                <c:pt idx="1154">
                  <c:v>22</c:v>
                </c:pt>
                <c:pt idx="1155">
                  <c:v>5</c:v>
                </c:pt>
                <c:pt idx="1156">
                  <c:v>17</c:v>
                </c:pt>
                <c:pt idx="1157">
                  <c:v>7</c:v>
                </c:pt>
                <c:pt idx="1158">
                  <c:v>14</c:v>
                </c:pt>
                <c:pt idx="1159">
                  <c:v>12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6</c:v>
                </c:pt>
                <c:pt idx="1164">
                  <c:v>7</c:v>
                </c:pt>
                <c:pt idx="1165">
                  <c:v>10</c:v>
                </c:pt>
                <c:pt idx="1166">
                  <c:v>8</c:v>
                </c:pt>
                <c:pt idx="1167">
                  <c:v>19</c:v>
                </c:pt>
                <c:pt idx="1168">
                  <c:v>2</c:v>
                </c:pt>
                <c:pt idx="1169">
                  <c:v>11</c:v>
                </c:pt>
                <c:pt idx="1170">
                  <c:v>8</c:v>
                </c:pt>
                <c:pt idx="1171">
                  <c:v>27</c:v>
                </c:pt>
                <c:pt idx="1172">
                  <c:v>1</c:v>
                </c:pt>
                <c:pt idx="1173">
                  <c:v>16</c:v>
                </c:pt>
                <c:pt idx="1174">
                  <c:v>14</c:v>
                </c:pt>
                <c:pt idx="1175">
                  <c:v>14</c:v>
                </c:pt>
                <c:pt idx="1176">
                  <c:v>12</c:v>
                </c:pt>
                <c:pt idx="1177">
                  <c:v>14</c:v>
                </c:pt>
                <c:pt idx="1178">
                  <c:v>5</c:v>
                </c:pt>
                <c:pt idx="1179">
                  <c:v>6</c:v>
                </c:pt>
                <c:pt idx="1180">
                  <c:v>22</c:v>
                </c:pt>
                <c:pt idx="1181">
                  <c:v>18</c:v>
                </c:pt>
                <c:pt idx="1182">
                  <c:v>5</c:v>
                </c:pt>
                <c:pt idx="1183">
                  <c:v>8</c:v>
                </c:pt>
                <c:pt idx="1184">
                  <c:v>1</c:v>
                </c:pt>
                <c:pt idx="1185">
                  <c:v>10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5</c:v>
                </c:pt>
                <c:pt idx="1190">
                  <c:v>21</c:v>
                </c:pt>
                <c:pt idx="1191">
                  <c:v>5</c:v>
                </c:pt>
                <c:pt idx="1192">
                  <c:v>6</c:v>
                </c:pt>
                <c:pt idx="1193">
                  <c:v>18</c:v>
                </c:pt>
                <c:pt idx="1194">
                  <c:v>8</c:v>
                </c:pt>
                <c:pt idx="1195">
                  <c:v>5</c:v>
                </c:pt>
                <c:pt idx="1196">
                  <c:v>21</c:v>
                </c:pt>
                <c:pt idx="1197">
                  <c:v>14</c:v>
                </c:pt>
                <c:pt idx="1198">
                  <c:v>14</c:v>
                </c:pt>
                <c:pt idx="1199">
                  <c:v>1</c:v>
                </c:pt>
                <c:pt idx="1200">
                  <c:v>3</c:v>
                </c:pt>
                <c:pt idx="1201">
                  <c:v>7</c:v>
                </c:pt>
                <c:pt idx="1202">
                  <c:v>5</c:v>
                </c:pt>
                <c:pt idx="1203">
                  <c:v>12</c:v>
                </c:pt>
                <c:pt idx="1204">
                  <c:v>8</c:v>
                </c:pt>
                <c:pt idx="1205">
                  <c:v>8</c:v>
                </c:pt>
                <c:pt idx="1206">
                  <c:v>4</c:v>
                </c:pt>
                <c:pt idx="1207">
                  <c:v>13</c:v>
                </c:pt>
                <c:pt idx="1208">
                  <c:v>7</c:v>
                </c:pt>
                <c:pt idx="1209">
                  <c:v>4</c:v>
                </c:pt>
                <c:pt idx="1210">
                  <c:v>14</c:v>
                </c:pt>
                <c:pt idx="1211">
                  <c:v>4</c:v>
                </c:pt>
                <c:pt idx="1212">
                  <c:v>19</c:v>
                </c:pt>
                <c:pt idx="1213">
                  <c:v>8</c:v>
                </c:pt>
                <c:pt idx="1214">
                  <c:v>7</c:v>
                </c:pt>
                <c:pt idx="1215">
                  <c:v>39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11</c:v>
                </c:pt>
                <c:pt idx="1220">
                  <c:v>1</c:v>
                </c:pt>
                <c:pt idx="1221">
                  <c:v>10</c:v>
                </c:pt>
                <c:pt idx="1222">
                  <c:v>12</c:v>
                </c:pt>
                <c:pt idx="1223">
                  <c:v>11</c:v>
                </c:pt>
                <c:pt idx="1224">
                  <c:v>12</c:v>
                </c:pt>
                <c:pt idx="1225">
                  <c:v>3</c:v>
                </c:pt>
                <c:pt idx="1226">
                  <c:v>3</c:v>
                </c:pt>
                <c:pt idx="1227">
                  <c:v>9</c:v>
                </c:pt>
                <c:pt idx="1228">
                  <c:v>3</c:v>
                </c:pt>
                <c:pt idx="1229">
                  <c:v>19</c:v>
                </c:pt>
                <c:pt idx="1230">
                  <c:v>8</c:v>
                </c:pt>
                <c:pt idx="1231">
                  <c:v>12</c:v>
                </c:pt>
                <c:pt idx="1232">
                  <c:v>10</c:v>
                </c:pt>
                <c:pt idx="1233">
                  <c:v>12</c:v>
                </c:pt>
                <c:pt idx="1234">
                  <c:v>5</c:v>
                </c:pt>
                <c:pt idx="1235">
                  <c:v>4</c:v>
                </c:pt>
                <c:pt idx="1236">
                  <c:v>7</c:v>
                </c:pt>
                <c:pt idx="1237">
                  <c:v>5</c:v>
                </c:pt>
                <c:pt idx="1238">
                  <c:v>6</c:v>
                </c:pt>
                <c:pt idx="1239">
                  <c:v>6</c:v>
                </c:pt>
                <c:pt idx="1240">
                  <c:v>21</c:v>
                </c:pt>
                <c:pt idx="1241">
                  <c:v>13</c:v>
                </c:pt>
                <c:pt idx="1242">
                  <c:v>14</c:v>
                </c:pt>
                <c:pt idx="1243">
                  <c:v>7</c:v>
                </c:pt>
                <c:pt idx="1244">
                  <c:v>2</c:v>
                </c:pt>
                <c:pt idx="1245">
                  <c:v>11</c:v>
                </c:pt>
                <c:pt idx="1246">
                  <c:v>14</c:v>
                </c:pt>
                <c:pt idx="1247">
                  <c:v>9</c:v>
                </c:pt>
                <c:pt idx="1248">
                  <c:v>7</c:v>
                </c:pt>
                <c:pt idx="1249">
                  <c:v>3</c:v>
                </c:pt>
                <c:pt idx="1250">
                  <c:v>7</c:v>
                </c:pt>
                <c:pt idx="1251">
                  <c:v>5</c:v>
                </c:pt>
                <c:pt idx="1252">
                  <c:v>3</c:v>
                </c:pt>
                <c:pt idx="1253">
                  <c:v>8</c:v>
                </c:pt>
                <c:pt idx="1254">
                  <c:v>21</c:v>
                </c:pt>
                <c:pt idx="1255">
                  <c:v>14</c:v>
                </c:pt>
                <c:pt idx="1256">
                  <c:v>7</c:v>
                </c:pt>
                <c:pt idx="1257">
                  <c:v>13</c:v>
                </c:pt>
                <c:pt idx="1258">
                  <c:v>4</c:v>
                </c:pt>
                <c:pt idx="1259">
                  <c:v>12</c:v>
                </c:pt>
                <c:pt idx="1260">
                  <c:v>6</c:v>
                </c:pt>
                <c:pt idx="1261">
                  <c:v>2</c:v>
                </c:pt>
                <c:pt idx="1262">
                  <c:v>9</c:v>
                </c:pt>
                <c:pt idx="1263">
                  <c:v>3</c:v>
                </c:pt>
                <c:pt idx="1264">
                  <c:v>9</c:v>
                </c:pt>
                <c:pt idx="1265">
                  <c:v>15</c:v>
                </c:pt>
                <c:pt idx="1266">
                  <c:v>9</c:v>
                </c:pt>
                <c:pt idx="1267">
                  <c:v>2</c:v>
                </c:pt>
                <c:pt idx="1268">
                  <c:v>16</c:v>
                </c:pt>
                <c:pt idx="1269">
                  <c:v>18</c:v>
                </c:pt>
                <c:pt idx="1270">
                  <c:v>18</c:v>
                </c:pt>
                <c:pt idx="1271">
                  <c:v>3</c:v>
                </c:pt>
                <c:pt idx="1272">
                  <c:v>7</c:v>
                </c:pt>
                <c:pt idx="1273">
                  <c:v>11</c:v>
                </c:pt>
                <c:pt idx="1274">
                  <c:v>11</c:v>
                </c:pt>
                <c:pt idx="1275">
                  <c:v>17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18</c:v>
                </c:pt>
                <c:pt idx="1281">
                  <c:v>29</c:v>
                </c:pt>
                <c:pt idx="1282">
                  <c:v>11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15</c:v>
                </c:pt>
                <c:pt idx="1287">
                  <c:v>4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11</c:v>
                </c:pt>
                <c:pt idx="1292">
                  <c:v>15</c:v>
                </c:pt>
                <c:pt idx="1293">
                  <c:v>20</c:v>
                </c:pt>
                <c:pt idx="1294">
                  <c:v>11</c:v>
                </c:pt>
                <c:pt idx="1295">
                  <c:v>11</c:v>
                </c:pt>
                <c:pt idx="1296">
                  <c:v>17</c:v>
                </c:pt>
                <c:pt idx="1297">
                  <c:v>5</c:v>
                </c:pt>
                <c:pt idx="1298">
                  <c:v>5</c:v>
                </c:pt>
                <c:pt idx="1299">
                  <c:v>9</c:v>
                </c:pt>
                <c:pt idx="1300">
                  <c:v>16</c:v>
                </c:pt>
                <c:pt idx="1301">
                  <c:v>13</c:v>
                </c:pt>
                <c:pt idx="1302">
                  <c:v>11</c:v>
                </c:pt>
                <c:pt idx="1303">
                  <c:v>10</c:v>
                </c:pt>
                <c:pt idx="1304">
                  <c:v>1</c:v>
                </c:pt>
                <c:pt idx="1305">
                  <c:v>9</c:v>
                </c:pt>
                <c:pt idx="1306">
                  <c:v>11</c:v>
                </c:pt>
                <c:pt idx="1307">
                  <c:v>6</c:v>
                </c:pt>
                <c:pt idx="1308">
                  <c:v>5</c:v>
                </c:pt>
                <c:pt idx="1309">
                  <c:v>10</c:v>
                </c:pt>
                <c:pt idx="1310">
                  <c:v>3</c:v>
                </c:pt>
                <c:pt idx="1311">
                  <c:v>15</c:v>
                </c:pt>
                <c:pt idx="1312">
                  <c:v>2</c:v>
                </c:pt>
                <c:pt idx="1313">
                  <c:v>11</c:v>
                </c:pt>
                <c:pt idx="1314">
                  <c:v>2</c:v>
                </c:pt>
                <c:pt idx="1315">
                  <c:v>4</c:v>
                </c:pt>
                <c:pt idx="1316">
                  <c:v>11</c:v>
                </c:pt>
                <c:pt idx="1317">
                  <c:v>8</c:v>
                </c:pt>
                <c:pt idx="1318">
                  <c:v>8</c:v>
                </c:pt>
                <c:pt idx="1319">
                  <c:v>3</c:v>
                </c:pt>
                <c:pt idx="1320">
                  <c:v>10</c:v>
                </c:pt>
                <c:pt idx="1321">
                  <c:v>16</c:v>
                </c:pt>
                <c:pt idx="1322">
                  <c:v>9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5</c:v>
                </c:pt>
                <c:pt idx="1327">
                  <c:v>19</c:v>
                </c:pt>
                <c:pt idx="1328">
                  <c:v>14</c:v>
                </c:pt>
                <c:pt idx="1329">
                  <c:v>10</c:v>
                </c:pt>
                <c:pt idx="1330">
                  <c:v>13</c:v>
                </c:pt>
                <c:pt idx="1331">
                  <c:v>33</c:v>
                </c:pt>
                <c:pt idx="1332">
                  <c:v>18</c:v>
                </c:pt>
                <c:pt idx="1333">
                  <c:v>6</c:v>
                </c:pt>
                <c:pt idx="1334">
                  <c:v>3</c:v>
                </c:pt>
                <c:pt idx="1335">
                  <c:v>9</c:v>
                </c:pt>
                <c:pt idx="1336">
                  <c:v>15</c:v>
                </c:pt>
                <c:pt idx="1337">
                  <c:v>2</c:v>
                </c:pt>
                <c:pt idx="1338">
                  <c:v>26</c:v>
                </c:pt>
                <c:pt idx="1339">
                  <c:v>8</c:v>
                </c:pt>
                <c:pt idx="1340">
                  <c:v>5</c:v>
                </c:pt>
                <c:pt idx="1341">
                  <c:v>1</c:v>
                </c:pt>
                <c:pt idx="1342">
                  <c:v>20</c:v>
                </c:pt>
                <c:pt idx="1343">
                  <c:v>14</c:v>
                </c:pt>
                <c:pt idx="1344">
                  <c:v>9</c:v>
                </c:pt>
                <c:pt idx="1345">
                  <c:v>16</c:v>
                </c:pt>
                <c:pt idx="1346">
                  <c:v>6</c:v>
                </c:pt>
                <c:pt idx="1347">
                  <c:v>2</c:v>
                </c:pt>
                <c:pt idx="1348">
                  <c:v>6</c:v>
                </c:pt>
                <c:pt idx="1349">
                  <c:v>11</c:v>
                </c:pt>
                <c:pt idx="1350">
                  <c:v>19</c:v>
                </c:pt>
                <c:pt idx="1351">
                  <c:v>4</c:v>
                </c:pt>
                <c:pt idx="1352">
                  <c:v>8</c:v>
                </c:pt>
                <c:pt idx="1353">
                  <c:v>5</c:v>
                </c:pt>
                <c:pt idx="1354">
                  <c:v>5</c:v>
                </c:pt>
                <c:pt idx="1355">
                  <c:v>9</c:v>
                </c:pt>
                <c:pt idx="1356">
                  <c:v>5</c:v>
                </c:pt>
                <c:pt idx="1357">
                  <c:v>4</c:v>
                </c:pt>
                <c:pt idx="1358">
                  <c:v>11</c:v>
                </c:pt>
                <c:pt idx="1359">
                  <c:v>29</c:v>
                </c:pt>
                <c:pt idx="1360">
                  <c:v>10</c:v>
                </c:pt>
                <c:pt idx="1361">
                  <c:v>11</c:v>
                </c:pt>
                <c:pt idx="1362">
                  <c:v>23</c:v>
                </c:pt>
                <c:pt idx="1363">
                  <c:v>8</c:v>
                </c:pt>
                <c:pt idx="1364">
                  <c:v>7</c:v>
                </c:pt>
                <c:pt idx="1365">
                  <c:v>10</c:v>
                </c:pt>
                <c:pt idx="1366">
                  <c:v>5</c:v>
                </c:pt>
                <c:pt idx="1367">
                  <c:v>15</c:v>
                </c:pt>
                <c:pt idx="1368">
                  <c:v>4</c:v>
                </c:pt>
                <c:pt idx="1369">
                  <c:v>8</c:v>
                </c:pt>
                <c:pt idx="1370">
                  <c:v>14</c:v>
                </c:pt>
                <c:pt idx="1371">
                  <c:v>13</c:v>
                </c:pt>
                <c:pt idx="1372">
                  <c:v>8</c:v>
                </c:pt>
                <c:pt idx="1373">
                  <c:v>9</c:v>
                </c:pt>
                <c:pt idx="1374">
                  <c:v>8</c:v>
                </c:pt>
                <c:pt idx="1375">
                  <c:v>3</c:v>
                </c:pt>
                <c:pt idx="1376">
                  <c:v>8</c:v>
                </c:pt>
                <c:pt idx="1377">
                  <c:v>11</c:v>
                </c:pt>
                <c:pt idx="1378">
                  <c:v>12</c:v>
                </c:pt>
                <c:pt idx="1379">
                  <c:v>12</c:v>
                </c:pt>
                <c:pt idx="1380">
                  <c:v>7</c:v>
                </c:pt>
                <c:pt idx="1381">
                  <c:v>12</c:v>
                </c:pt>
                <c:pt idx="1382">
                  <c:v>4</c:v>
                </c:pt>
                <c:pt idx="1383">
                  <c:v>19</c:v>
                </c:pt>
                <c:pt idx="1384">
                  <c:v>11</c:v>
                </c:pt>
                <c:pt idx="1385">
                  <c:v>9</c:v>
                </c:pt>
                <c:pt idx="1386">
                  <c:v>19</c:v>
                </c:pt>
                <c:pt idx="1387">
                  <c:v>11</c:v>
                </c:pt>
                <c:pt idx="1388">
                  <c:v>4</c:v>
                </c:pt>
                <c:pt idx="1389">
                  <c:v>4</c:v>
                </c:pt>
                <c:pt idx="1390">
                  <c:v>11</c:v>
                </c:pt>
                <c:pt idx="1391">
                  <c:v>8</c:v>
                </c:pt>
                <c:pt idx="1392">
                  <c:v>9</c:v>
                </c:pt>
                <c:pt idx="1393">
                  <c:v>5</c:v>
                </c:pt>
                <c:pt idx="1394">
                  <c:v>6</c:v>
                </c:pt>
                <c:pt idx="1395">
                  <c:v>15</c:v>
                </c:pt>
                <c:pt idx="1396">
                  <c:v>7</c:v>
                </c:pt>
                <c:pt idx="1397">
                  <c:v>12</c:v>
                </c:pt>
                <c:pt idx="1398">
                  <c:v>11</c:v>
                </c:pt>
                <c:pt idx="1399">
                  <c:v>10</c:v>
                </c:pt>
                <c:pt idx="1400">
                  <c:v>10</c:v>
                </c:pt>
                <c:pt idx="1401">
                  <c:v>9</c:v>
                </c:pt>
                <c:pt idx="1402">
                  <c:v>10</c:v>
                </c:pt>
                <c:pt idx="1403">
                  <c:v>2</c:v>
                </c:pt>
                <c:pt idx="1404">
                  <c:v>7</c:v>
                </c:pt>
                <c:pt idx="1405">
                  <c:v>10</c:v>
                </c:pt>
                <c:pt idx="1406">
                  <c:v>2</c:v>
                </c:pt>
                <c:pt idx="1407">
                  <c:v>2</c:v>
                </c:pt>
                <c:pt idx="1408">
                  <c:v>5</c:v>
                </c:pt>
                <c:pt idx="1409">
                  <c:v>16</c:v>
                </c:pt>
                <c:pt idx="1410">
                  <c:v>5</c:v>
                </c:pt>
                <c:pt idx="1411">
                  <c:v>7</c:v>
                </c:pt>
                <c:pt idx="1412">
                  <c:v>20</c:v>
                </c:pt>
                <c:pt idx="1413">
                  <c:v>14</c:v>
                </c:pt>
                <c:pt idx="1414">
                  <c:v>16</c:v>
                </c:pt>
                <c:pt idx="1415">
                  <c:v>11</c:v>
                </c:pt>
                <c:pt idx="1416">
                  <c:v>3</c:v>
                </c:pt>
                <c:pt idx="1417">
                  <c:v>2</c:v>
                </c:pt>
                <c:pt idx="1418">
                  <c:v>3</c:v>
                </c:pt>
                <c:pt idx="1419">
                  <c:v>2</c:v>
                </c:pt>
                <c:pt idx="1420">
                  <c:v>3</c:v>
                </c:pt>
                <c:pt idx="1421">
                  <c:v>11</c:v>
                </c:pt>
                <c:pt idx="1422">
                  <c:v>6</c:v>
                </c:pt>
                <c:pt idx="1423">
                  <c:v>4</c:v>
                </c:pt>
                <c:pt idx="1424">
                  <c:v>14</c:v>
                </c:pt>
                <c:pt idx="1425">
                  <c:v>8</c:v>
                </c:pt>
                <c:pt idx="1426">
                  <c:v>6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14</c:v>
                </c:pt>
                <c:pt idx="1431">
                  <c:v>7</c:v>
                </c:pt>
                <c:pt idx="1432">
                  <c:v>21</c:v>
                </c:pt>
                <c:pt idx="1433">
                  <c:v>17</c:v>
                </c:pt>
                <c:pt idx="1434">
                  <c:v>3</c:v>
                </c:pt>
                <c:pt idx="1435">
                  <c:v>7</c:v>
                </c:pt>
                <c:pt idx="1436">
                  <c:v>4</c:v>
                </c:pt>
                <c:pt idx="1437">
                  <c:v>5</c:v>
                </c:pt>
                <c:pt idx="1438">
                  <c:v>3</c:v>
                </c:pt>
                <c:pt idx="1439">
                  <c:v>5</c:v>
                </c:pt>
                <c:pt idx="1440">
                  <c:v>21</c:v>
                </c:pt>
                <c:pt idx="1441">
                  <c:v>9</c:v>
                </c:pt>
                <c:pt idx="1442">
                  <c:v>26</c:v>
                </c:pt>
                <c:pt idx="1443">
                  <c:v>9</c:v>
                </c:pt>
                <c:pt idx="1444">
                  <c:v>7</c:v>
                </c:pt>
                <c:pt idx="1445">
                  <c:v>11</c:v>
                </c:pt>
                <c:pt idx="1446">
                  <c:v>3</c:v>
                </c:pt>
                <c:pt idx="1447">
                  <c:v>14</c:v>
                </c:pt>
                <c:pt idx="1448">
                  <c:v>3</c:v>
                </c:pt>
                <c:pt idx="1449">
                  <c:v>5</c:v>
                </c:pt>
                <c:pt idx="1450">
                  <c:v>11</c:v>
                </c:pt>
                <c:pt idx="1451">
                  <c:v>12</c:v>
                </c:pt>
                <c:pt idx="1452">
                  <c:v>10</c:v>
                </c:pt>
                <c:pt idx="1453">
                  <c:v>11</c:v>
                </c:pt>
                <c:pt idx="1454">
                  <c:v>8</c:v>
                </c:pt>
                <c:pt idx="1455">
                  <c:v>4</c:v>
                </c:pt>
                <c:pt idx="1456">
                  <c:v>3</c:v>
                </c:pt>
                <c:pt idx="1457">
                  <c:v>12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8</c:v>
                </c:pt>
                <c:pt idx="1465">
                  <c:v>9</c:v>
                </c:pt>
                <c:pt idx="1466">
                  <c:v>4</c:v>
                </c:pt>
                <c:pt idx="1467">
                  <c:v>3</c:v>
                </c:pt>
                <c:pt idx="1468">
                  <c:v>10</c:v>
                </c:pt>
                <c:pt idx="1469">
                  <c:v>25</c:v>
                </c:pt>
                <c:pt idx="1470">
                  <c:v>10</c:v>
                </c:pt>
                <c:pt idx="1471">
                  <c:v>5</c:v>
                </c:pt>
                <c:pt idx="1472">
                  <c:v>17</c:v>
                </c:pt>
                <c:pt idx="1473">
                  <c:v>7</c:v>
                </c:pt>
                <c:pt idx="1474">
                  <c:v>9</c:v>
                </c:pt>
                <c:pt idx="1475">
                  <c:v>4</c:v>
                </c:pt>
                <c:pt idx="1476">
                  <c:v>1</c:v>
                </c:pt>
                <c:pt idx="1477">
                  <c:v>16</c:v>
                </c:pt>
                <c:pt idx="1478">
                  <c:v>3</c:v>
                </c:pt>
                <c:pt idx="1479">
                  <c:v>7</c:v>
                </c:pt>
                <c:pt idx="1480">
                  <c:v>16</c:v>
                </c:pt>
                <c:pt idx="1481">
                  <c:v>9</c:v>
                </c:pt>
                <c:pt idx="1482">
                  <c:v>18</c:v>
                </c:pt>
                <c:pt idx="1483">
                  <c:v>4</c:v>
                </c:pt>
                <c:pt idx="1484">
                  <c:v>5</c:v>
                </c:pt>
                <c:pt idx="1485">
                  <c:v>21</c:v>
                </c:pt>
                <c:pt idx="1486">
                  <c:v>7</c:v>
                </c:pt>
                <c:pt idx="1487">
                  <c:v>10</c:v>
                </c:pt>
                <c:pt idx="1488">
                  <c:v>17</c:v>
                </c:pt>
                <c:pt idx="1489">
                  <c:v>5</c:v>
                </c:pt>
                <c:pt idx="1490">
                  <c:v>15</c:v>
                </c:pt>
                <c:pt idx="1491">
                  <c:v>12</c:v>
                </c:pt>
                <c:pt idx="1492">
                  <c:v>4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16</c:v>
                </c:pt>
                <c:pt idx="1497">
                  <c:v>16</c:v>
                </c:pt>
                <c:pt idx="1498">
                  <c:v>8</c:v>
                </c:pt>
                <c:pt idx="1499">
                  <c:v>15</c:v>
                </c:pt>
                <c:pt idx="1500">
                  <c:v>4</c:v>
                </c:pt>
                <c:pt idx="1501">
                  <c:v>6</c:v>
                </c:pt>
                <c:pt idx="1502">
                  <c:v>4</c:v>
                </c:pt>
                <c:pt idx="1503">
                  <c:v>2</c:v>
                </c:pt>
                <c:pt idx="1504">
                  <c:v>2</c:v>
                </c:pt>
                <c:pt idx="1505">
                  <c:v>6</c:v>
                </c:pt>
                <c:pt idx="1506">
                  <c:v>13</c:v>
                </c:pt>
                <c:pt idx="1507">
                  <c:v>4</c:v>
                </c:pt>
                <c:pt idx="1508">
                  <c:v>15</c:v>
                </c:pt>
                <c:pt idx="1509">
                  <c:v>12</c:v>
                </c:pt>
                <c:pt idx="1510">
                  <c:v>41</c:v>
                </c:pt>
                <c:pt idx="1511">
                  <c:v>10</c:v>
                </c:pt>
                <c:pt idx="1512">
                  <c:v>7</c:v>
                </c:pt>
                <c:pt idx="1513">
                  <c:v>4</c:v>
                </c:pt>
                <c:pt idx="1514">
                  <c:v>4</c:v>
                </c:pt>
                <c:pt idx="1515">
                  <c:v>8</c:v>
                </c:pt>
                <c:pt idx="1516">
                  <c:v>9</c:v>
                </c:pt>
                <c:pt idx="1517">
                  <c:v>9</c:v>
                </c:pt>
                <c:pt idx="1518">
                  <c:v>7</c:v>
                </c:pt>
                <c:pt idx="1519">
                  <c:v>11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5</c:v>
                </c:pt>
                <c:pt idx="1524">
                  <c:v>4</c:v>
                </c:pt>
                <c:pt idx="1525">
                  <c:v>4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13</c:v>
                </c:pt>
                <c:pt idx="1530">
                  <c:v>4</c:v>
                </c:pt>
                <c:pt idx="1531">
                  <c:v>10</c:v>
                </c:pt>
                <c:pt idx="1532">
                  <c:v>2</c:v>
                </c:pt>
                <c:pt idx="1533">
                  <c:v>15</c:v>
                </c:pt>
                <c:pt idx="1534">
                  <c:v>8</c:v>
                </c:pt>
                <c:pt idx="1535">
                  <c:v>5</c:v>
                </c:pt>
                <c:pt idx="1536">
                  <c:v>12</c:v>
                </c:pt>
                <c:pt idx="1537">
                  <c:v>10</c:v>
                </c:pt>
                <c:pt idx="1538">
                  <c:v>7</c:v>
                </c:pt>
                <c:pt idx="1539">
                  <c:v>7</c:v>
                </c:pt>
                <c:pt idx="1540">
                  <c:v>16</c:v>
                </c:pt>
                <c:pt idx="1541">
                  <c:v>16</c:v>
                </c:pt>
                <c:pt idx="1542">
                  <c:v>13</c:v>
                </c:pt>
                <c:pt idx="1543">
                  <c:v>15</c:v>
                </c:pt>
                <c:pt idx="1544">
                  <c:v>9</c:v>
                </c:pt>
                <c:pt idx="1545">
                  <c:v>3</c:v>
                </c:pt>
                <c:pt idx="1546">
                  <c:v>3</c:v>
                </c:pt>
                <c:pt idx="1547">
                  <c:v>15</c:v>
                </c:pt>
                <c:pt idx="1548">
                  <c:v>4</c:v>
                </c:pt>
                <c:pt idx="1549">
                  <c:v>2</c:v>
                </c:pt>
                <c:pt idx="1550">
                  <c:v>19</c:v>
                </c:pt>
                <c:pt idx="1551">
                  <c:v>2</c:v>
                </c:pt>
                <c:pt idx="1552">
                  <c:v>2</c:v>
                </c:pt>
                <c:pt idx="1553">
                  <c:v>4</c:v>
                </c:pt>
                <c:pt idx="1554">
                  <c:v>12</c:v>
                </c:pt>
                <c:pt idx="1555">
                  <c:v>4</c:v>
                </c:pt>
                <c:pt idx="1556">
                  <c:v>9</c:v>
                </c:pt>
                <c:pt idx="1557">
                  <c:v>6</c:v>
                </c:pt>
                <c:pt idx="1558">
                  <c:v>17</c:v>
                </c:pt>
                <c:pt idx="1559">
                  <c:v>14</c:v>
                </c:pt>
                <c:pt idx="1560">
                  <c:v>9</c:v>
                </c:pt>
                <c:pt idx="1561">
                  <c:v>19</c:v>
                </c:pt>
                <c:pt idx="1562">
                  <c:v>10</c:v>
                </c:pt>
                <c:pt idx="1563">
                  <c:v>22</c:v>
                </c:pt>
                <c:pt idx="1564">
                  <c:v>8</c:v>
                </c:pt>
                <c:pt idx="1565">
                  <c:v>6</c:v>
                </c:pt>
                <c:pt idx="1566">
                  <c:v>21</c:v>
                </c:pt>
                <c:pt idx="1567">
                  <c:v>5</c:v>
                </c:pt>
                <c:pt idx="1568">
                  <c:v>16</c:v>
                </c:pt>
                <c:pt idx="1569">
                  <c:v>7</c:v>
                </c:pt>
                <c:pt idx="1570">
                  <c:v>10</c:v>
                </c:pt>
                <c:pt idx="1571">
                  <c:v>5</c:v>
                </c:pt>
                <c:pt idx="1572">
                  <c:v>17</c:v>
                </c:pt>
                <c:pt idx="1573">
                  <c:v>14</c:v>
                </c:pt>
                <c:pt idx="1574">
                  <c:v>5</c:v>
                </c:pt>
                <c:pt idx="1575">
                  <c:v>11</c:v>
                </c:pt>
                <c:pt idx="1576">
                  <c:v>1</c:v>
                </c:pt>
                <c:pt idx="1577">
                  <c:v>4</c:v>
                </c:pt>
                <c:pt idx="1578">
                  <c:v>12</c:v>
                </c:pt>
                <c:pt idx="1579">
                  <c:v>5</c:v>
                </c:pt>
                <c:pt idx="1580">
                  <c:v>3</c:v>
                </c:pt>
                <c:pt idx="1581">
                  <c:v>17</c:v>
                </c:pt>
                <c:pt idx="1582">
                  <c:v>4</c:v>
                </c:pt>
                <c:pt idx="1583">
                  <c:v>6</c:v>
                </c:pt>
                <c:pt idx="1584">
                  <c:v>4</c:v>
                </c:pt>
                <c:pt idx="1585">
                  <c:v>5</c:v>
                </c:pt>
                <c:pt idx="1586">
                  <c:v>32</c:v>
                </c:pt>
                <c:pt idx="1587">
                  <c:v>11</c:v>
                </c:pt>
                <c:pt idx="1588">
                  <c:v>6</c:v>
                </c:pt>
                <c:pt idx="1589">
                  <c:v>3</c:v>
                </c:pt>
                <c:pt idx="1590">
                  <c:v>10</c:v>
                </c:pt>
                <c:pt idx="1591">
                  <c:v>8</c:v>
                </c:pt>
                <c:pt idx="1592">
                  <c:v>5</c:v>
                </c:pt>
                <c:pt idx="1593">
                  <c:v>5</c:v>
                </c:pt>
                <c:pt idx="1594">
                  <c:v>10</c:v>
                </c:pt>
                <c:pt idx="1595">
                  <c:v>39</c:v>
                </c:pt>
                <c:pt idx="1596">
                  <c:v>13</c:v>
                </c:pt>
                <c:pt idx="1597">
                  <c:v>8</c:v>
                </c:pt>
                <c:pt idx="1598">
                  <c:v>20</c:v>
                </c:pt>
                <c:pt idx="1599">
                  <c:v>12</c:v>
                </c:pt>
                <c:pt idx="1600">
                  <c:v>6</c:v>
                </c:pt>
                <c:pt idx="1601">
                  <c:v>8</c:v>
                </c:pt>
                <c:pt idx="1602">
                  <c:v>4</c:v>
                </c:pt>
                <c:pt idx="1603">
                  <c:v>9</c:v>
                </c:pt>
                <c:pt idx="1604">
                  <c:v>9</c:v>
                </c:pt>
                <c:pt idx="1605">
                  <c:v>3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10</c:v>
                </c:pt>
                <c:pt idx="1611">
                  <c:v>6</c:v>
                </c:pt>
                <c:pt idx="1612">
                  <c:v>18</c:v>
                </c:pt>
                <c:pt idx="1613">
                  <c:v>7</c:v>
                </c:pt>
                <c:pt idx="1614">
                  <c:v>2</c:v>
                </c:pt>
                <c:pt idx="1615">
                  <c:v>2</c:v>
                </c:pt>
                <c:pt idx="1616">
                  <c:v>5</c:v>
                </c:pt>
                <c:pt idx="1617">
                  <c:v>7</c:v>
                </c:pt>
                <c:pt idx="1618">
                  <c:v>9</c:v>
                </c:pt>
                <c:pt idx="1619">
                  <c:v>35</c:v>
                </c:pt>
                <c:pt idx="1620">
                  <c:v>7</c:v>
                </c:pt>
                <c:pt idx="1621">
                  <c:v>2</c:v>
                </c:pt>
                <c:pt idx="1622">
                  <c:v>17</c:v>
                </c:pt>
                <c:pt idx="1623">
                  <c:v>5</c:v>
                </c:pt>
                <c:pt idx="1624">
                  <c:v>10</c:v>
                </c:pt>
                <c:pt idx="1625">
                  <c:v>11</c:v>
                </c:pt>
                <c:pt idx="1626">
                  <c:v>5</c:v>
                </c:pt>
                <c:pt idx="1627">
                  <c:v>4</c:v>
                </c:pt>
                <c:pt idx="1628">
                  <c:v>4</c:v>
                </c:pt>
                <c:pt idx="1629">
                  <c:v>12</c:v>
                </c:pt>
                <c:pt idx="1630">
                  <c:v>8</c:v>
                </c:pt>
                <c:pt idx="1631">
                  <c:v>13</c:v>
                </c:pt>
                <c:pt idx="1632">
                  <c:v>7</c:v>
                </c:pt>
                <c:pt idx="1633">
                  <c:v>9</c:v>
                </c:pt>
                <c:pt idx="1634">
                  <c:v>3</c:v>
                </c:pt>
                <c:pt idx="1635">
                  <c:v>3</c:v>
                </c:pt>
                <c:pt idx="1636">
                  <c:v>8</c:v>
                </c:pt>
                <c:pt idx="1637">
                  <c:v>14</c:v>
                </c:pt>
                <c:pt idx="1638">
                  <c:v>10</c:v>
                </c:pt>
                <c:pt idx="1639">
                  <c:v>2</c:v>
                </c:pt>
                <c:pt idx="1640">
                  <c:v>4</c:v>
                </c:pt>
                <c:pt idx="1641">
                  <c:v>6</c:v>
                </c:pt>
                <c:pt idx="1642">
                  <c:v>3</c:v>
                </c:pt>
                <c:pt idx="1643">
                  <c:v>7</c:v>
                </c:pt>
                <c:pt idx="1644">
                  <c:v>11</c:v>
                </c:pt>
                <c:pt idx="1645">
                  <c:v>18</c:v>
                </c:pt>
                <c:pt idx="1646">
                  <c:v>11</c:v>
                </c:pt>
                <c:pt idx="1647">
                  <c:v>2</c:v>
                </c:pt>
                <c:pt idx="1648">
                  <c:v>3</c:v>
                </c:pt>
                <c:pt idx="1649">
                  <c:v>4</c:v>
                </c:pt>
                <c:pt idx="1650">
                  <c:v>9</c:v>
                </c:pt>
                <c:pt idx="1651">
                  <c:v>2</c:v>
                </c:pt>
                <c:pt idx="1652">
                  <c:v>6</c:v>
                </c:pt>
                <c:pt idx="1653">
                  <c:v>30</c:v>
                </c:pt>
                <c:pt idx="1654">
                  <c:v>4</c:v>
                </c:pt>
                <c:pt idx="1655">
                  <c:v>17</c:v>
                </c:pt>
                <c:pt idx="1656">
                  <c:v>8</c:v>
                </c:pt>
                <c:pt idx="1657">
                  <c:v>7</c:v>
                </c:pt>
                <c:pt idx="1658">
                  <c:v>34</c:v>
                </c:pt>
                <c:pt idx="1659">
                  <c:v>8</c:v>
                </c:pt>
                <c:pt idx="1660">
                  <c:v>19</c:v>
                </c:pt>
                <c:pt idx="1661">
                  <c:v>11</c:v>
                </c:pt>
                <c:pt idx="1662">
                  <c:v>3</c:v>
                </c:pt>
                <c:pt idx="1663">
                  <c:v>29</c:v>
                </c:pt>
                <c:pt idx="1664">
                  <c:v>23</c:v>
                </c:pt>
                <c:pt idx="1665">
                  <c:v>13</c:v>
                </c:pt>
                <c:pt idx="1666">
                  <c:v>7</c:v>
                </c:pt>
                <c:pt idx="1667">
                  <c:v>33</c:v>
                </c:pt>
                <c:pt idx="1668">
                  <c:v>4</c:v>
                </c:pt>
                <c:pt idx="1669">
                  <c:v>11</c:v>
                </c:pt>
                <c:pt idx="1670">
                  <c:v>10</c:v>
                </c:pt>
                <c:pt idx="1671">
                  <c:v>3</c:v>
                </c:pt>
                <c:pt idx="1672">
                  <c:v>16</c:v>
                </c:pt>
                <c:pt idx="1673">
                  <c:v>3</c:v>
                </c:pt>
                <c:pt idx="1674">
                  <c:v>9</c:v>
                </c:pt>
                <c:pt idx="1675">
                  <c:v>7</c:v>
                </c:pt>
                <c:pt idx="1676">
                  <c:v>14</c:v>
                </c:pt>
                <c:pt idx="1677">
                  <c:v>6</c:v>
                </c:pt>
                <c:pt idx="1678">
                  <c:v>9</c:v>
                </c:pt>
                <c:pt idx="1679">
                  <c:v>15</c:v>
                </c:pt>
                <c:pt idx="1680">
                  <c:v>9</c:v>
                </c:pt>
                <c:pt idx="1681">
                  <c:v>10</c:v>
                </c:pt>
                <c:pt idx="1682">
                  <c:v>6</c:v>
                </c:pt>
                <c:pt idx="1683">
                  <c:v>7</c:v>
                </c:pt>
                <c:pt idx="1684">
                  <c:v>16</c:v>
                </c:pt>
                <c:pt idx="1685">
                  <c:v>8</c:v>
                </c:pt>
                <c:pt idx="1686">
                  <c:v>15</c:v>
                </c:pt>
                <c:pt idx="1687">
                  <c:v>1</c:v>
                </c:pt>
                <c:pt idx="1688">
                  <c:v>8</c:v>
                </c:pt>
                <c:pt idx="1689">
                  <c:v>1</c:v>
                </c:pt>
                <c:pt idx="1690">
                  <c:v>5</c:v>
                </c:pt>
                <c:pt idx="1691">
                  <c:v>13</c:v>
                </c:pt>
                <c:pt idx="1692">
                  <c:v>6</c:v>
                </c:pt>
                <c:pt idx="1693">
                  <c:v>3</c:v>
                </c:pt>
                <c:pt idx="1694">
                  <c:v>16</c:v>
                </c:pt>
                <c:pt idx="1695">
                  <c:v>8</c:v>
                </c:pt>
                <c:pt idx="1696">
                  <c:v>9</c:v>
                </c:pt>
                <c:pt idx="1697">
                  <c:v>1</c:v>
                </c:pt>
                <c:pt idx="1698">
                  <c:v>7</c:v>
                </c:pt>
                <c:pt idx="1699">
                  <c:v>16</c:v>
                </c:pt>
                <c:pt idx="1700">
                  <c:v>6</c:v>
                </c:pt>
                <c:pt idx="1701">
                  <c:v>4</c:v>
                </c:pt>
                <c:pt idx="1702">
                  <c:v>9</c:v>
                </c:pt>
                <c:pt idx="1703">
                  <c:v>11</c:v>
                </c:pt>
                <c:pt idx="1704">
                  <c:v>10</c:v>
                </c:pt>
                <c:pt idx="1705">
                  <c:v>15</c:v>
                </c:pt>
                <c:pt idx="1706">
                  <c:v>11</c:v>
                </c:pt>
                <c:pt idx="1707">
                  <c:v>4</c:v>
                </c:pt>
                <c:pt idx="1708">
                  <c:v>2</c:v>
                </c:pt>
                <c:pt idx="1709">
                  <c:v>2</c:v>
                </c:pt>
                <c:pt idx="1710">
                  <c:v>10</c:v>
                </c:pt>
                <c:pt idx="1711">
                  <c:v>11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3</c:v>
                </c:pt>
                <c:pt idx="1716">
                  <c:v>8</c:v>
                </c:pt>
                <c:pt idx="1717">
                  <c:v>19</c:v>
                </c:pt>
                <c:pt idx="1718">
                  <c:v>9</c:v>
                </c:pt>
                <c:pt idx="1719">
                  <c:v>10</c:v>
                </c:pt>
                <c:pt idx="1720">
                  <c:v>13</c:v>
                </c:pt>
                <c:pt idx="1721">
                  <c:v>4</c:v>
                </c:pt>
                <c:pt idx="1722">
                  <c:v>24</c:v>
                </c:pt>
                <c:pt idx="1723">
                  <c:v>9</c:v>
                </c:pt>
                <c:pt idx="1724">
                  <c:v>7</c:v>
                </c:pt>
                <c:pt idx="1725">
                  <c:v>13</c:v>
                </c:pt>
                <c:pt idx="1726">
                  <c:v>9</c:v>
                </c:pt>
                <c:pt idx="1727">
                  <c:v>24</c:v>
                </c:pt>
                <c:pt idx="1728">
                  <c:v>3</c:v>
                </c:pt>
                <c:pt idx="1729">
                  <c:v>19</c:v>
                </c:pt>
                <c:pt idx="1730">
                  <c:v>11</c:v>
                </c:pt>
                <c:pt idx="1731">
                  <c:v>19</c:v>
                </c:pt>
                <c:pt idx="1732">
                  <c:v>16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7</c:v>
                </c:pt>
                <c:pt idx="1737">
                  <c:v>13</c:v>
                </c:pt>
                <c:pt idx="1738">
                  <c:v>5</c:v>
                </c:pt>
                <c:pt idx="1739">
                  <c:v>6</c:v>
                </c:pt>
                <c:pt idx="1740">
                  <c:v>9</c:v>
                </c:pt>
                <c:pt idx="1741">
                  <c:v>9</c:v>
                </c:pt>
                <c:pt idx="1742">
                  <c:v>8</c:v>
                </c:pt>
                <c:pt idx="1743">
                  <c:v>7</c:v>
                </c:pt>
                <c:pt idx="1744">
                  <c:v>5</c:v>
                </c:pt>
                <c:pt idx="1745">
                  <c:v>10</c:v>
                </c:pt>
                <c:pt idx="1746">
                  <c:v>23</c:v>
                </c:pt>
                <c:pt idx="1747">
                  <c:v>6</c:v>
                </c:pt>
                <c:pt idx="1748">
                  <c:v>3</c:v>
                </c:pt>
                <c:pt idx="1749">
                  <c:v>22</c:v>
                </c:pt>
                <c:pt idx="1750">
                  <c:v>12</c:v>
                </c:pt>
                <c:pt idx="1751">
                  <c:v>3</c:v>
                </c:pt>
                <c:pt idx="1752">
                  <c:v>3</c:v>
                </c:pt>
                <c:pt idx="1753">
                  <c:v>20</c:v>
                </c:pt>
                <c:pt idx="1754">
                  <c:v>14</c:v>
                </c:pt>
                <c:pt idx="1755">
                  <c:v>2</c:v>
                </c:pt>
                <c:pt idx="1756">
                  <c:v>2</c:v>
                </c:pt>
                <c:pt idx="1757">
                  <c:v>11</c:v>
                </c:pt>
                <c:pt idx="1758">
                  <c:v>8</c:v>
                </c:pt>
                <c:pt idx="1759">
                  <c:v>10</c:v>
                </c:pt>
                <c:pt idx="1760">
                  <c:v>4</c:v>
                </c:pt>
                <c:pt idx="1761">
                  <c:v>8</c:v>
                </c:pt>
                <c:pt idx="1762">
                  <c:v>9</c:v>
                </c:pt>
                <c:pt idx="1763">
                  <c:v>2</c:v>
                </c:pt>
                <c:pt idx="1764">
                  <c:v>10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15</c:v>
                </c:pt>
                <c:pt idx="1769">
                  <c:v>20</c:v>
                </c:pt>
                <c:pt idx="1770">
                  <c:v>17</c:v>
                </c:pt>
                <c:pt idx="1771">
                  <c:v>7</c:v>
                </c:pt>
                <c:pt idx="1772">
                  <c:v>10</c:v>
                </c:pt>
                <c:pt idx="1773">
                  <c:v>19</c:v>
                </c:pt>
                <c:pt idx="1774">
                  <c:v>7</c:v>
                </c:pt>
                <c:pt idx="1775">
                  <c:v>5</c:v>
                </c:pt>
                <c:pt idx="1776">
                  <c:v>5</c:v>
                </c:pt>
                <c:pt idx="1777">
                  <c:v>6</c:v>
                </c:pt>
                <c:pt idx="1778">
                  <c:v>12</c:v>
                </c:pt>
                <c:pt idx="1779">
                  <c:v>4</c:v>
                </c:pt>
                <c:pt idx="1780">
                  <c:v>3</c:v>
                </c:pt>
                <c:pt idx="1781">
                  <c:v>7</c:v>
                </c:pt>
                <c:pt idx="1782">
                  <c:v>2</c:v>
                </c:pt>
                <c:pt idx="1783">
                  <c:v>6</c:v>
                </c:pt>
                <c:pt idx="1784">
                  <c:v>8</c:v>
                </c:pt>
                <c:pt idx="1785">
                  <c:v>2</c:v>
                </c:pt>
                <c:pt idx="1786">
                  <c:v>8</c:v>
                </c:pt>
                <c:pt idx="1787">
                  <c:v>15</c:v>
                </c:pt>
                <c:pt idx="1788">
                  <c:v>4</c:v>
                </c:pt>
                <c:pt idx="1789">
                  <c:v>11</c:v>
                </c:pt>
                <c:pt idx="1790">
                  <c:v>8</c:v>
                </c:pt>
                <c:pt idx="1791">
                  <c:v>6</c:v>
                </c:pt>
                <c:pt idx="1792">
                  <c:v>10</c:v>
                </c:pt>
                <c:pt idx="1793">
                  <c:v>14</c:v>
                </c:pt>
                <c:pt idx="1794">
                  <c:v>15</c:v>
                </c:pt>
                <c:pt idx="1795">
                  <c:v>7</c:v>
                </c:pt>
                <c:pt idx="1796">
                  <c:v>8</c:v>
                </c:pt>
                <c:pt idx="1797">
                  <c:v>8</c:v>
                </c:pt>
                <c:pt idx="1798">
                  <c:v>6</c:v>
                </c:pt>
                <c:pt idx="1799">
                  <c:v>1</c:v>
                </c:pt>
                <c:pt idx="1800">
                  <c:v>10</c:v>
                </c:pt>
                <c:pt idx="1801">
                  <c:v>9</c:v>
                </c:pt>
                <c:pt idx="1802">
                  <c:v>13</c:v>
                </c:pt>
                <c:pt idx="1803">
                  <c:v>8</c:v>
                </c:pt>
                <c:pt idx="1804">
                  <c:v>1</c:v>
                </c:pt>
                <c:pt idx="1805">
                  <c:v>17</c:v>
                </c:pt>
                <c:pt idx="1806">
                  <c:v>9</c:v>
                </c:pt>
                <c:pt idx="1807">
                  <c:v>3</c:v>
                </c:pt>
                <c:pt idx="1808">
                  <c:v>3</c:v>
                </c:pt>
                <c:pt idx="1809">
                  <c:v>11</c:v>
                </c:pt>
                <c:pt idx="1810">
                  <c:v>10</c:v>
                </c:pt>
                <c:pt idx="1811">
                  <c:v>5</c:v>
                </c:pt>
                <c:pt idx="1812">
                  <c:v>11</c:v>
                </c:pt>
                <c:pt idx="1813">
                  <c:v>7</c:v>
                </c:pt>
                <c:pt idx="1814">
                  <c:v>13</c:v>
                </c:pt>
                <c:pt idx="1815">
                  <c:v>17</c:v>
                </c:pt>
                <c:pt idx="1816">
                  <c:v>12</c:v>
                </c:pt>
                <c:pt idx="1817">
                  <c:v>10</c:v>
                </c:pt>
                <c:pt idx="1818">
                  <c:v>7</c:v>
                </c:pt>
                <c:pt idx="1819">
                  <c:v>6</c:v>
                </c:pt>
                <c:pt idx="1820">
                  <c:v>19</c:v>
                </c:pt>
                <c:pt idx="1821">
                  <c:v>4</c:v>
                </c:pt>
                <c:pt idx="1822">
                  <c:v>2</c:v>
                </c:pt>
                <c:pt idx="1823">
                  <c:v>4</c:v>
                </c:pt>
                <c:pt idx="1824">
                  <c:v>20</c:v>
                </c:pt>
                <c:pt idx="1825">
                  <c:v>10</c:v>
                </c:pt>
                <c:pt idx="1826">
                  <c:v>16</c:v>
                </c:pt>
                <c:pt idx="1827">
                  <c:v>21</c:v>
                </c:pt>
                <c:pt idx="1828">
                  <c:v>7</c:v>
                </c:pt>
                <c:pt idx="1829">
                  <c:v>14</c:v>
                </c:pt>
                <c:pt idx="1830">
                  <c:v>6</c:v>
                </c:pt>
                <c:pt idx="1831">
                  <c:v>5</c:v>
                </c:pt>
                <c:pt idx="1832">
                  <c:v>3</c:v>
                </c:pt>
                <c:pt idx="1833">
                  <c:v>5</c:v>
                </c:pt>
                <c:pt idx="1834">
                  <c:v>8</c:v>
                </c:pt>
                <c:pt idx="1835">
                  <c:v>23</c:v>
                </c:pt>
                <c:pt idx="1836">
                  <c:v>6</c:v>
                </c:pt>
                <c:pt idx="1837">
                  <c:v>8</c:v>
                </c:pt>
                <c:pt idx="1838">
                  <c:v>12</c:v>
                </c:pt>
                <c:pt idx="1839">
                  <c:v>9</c:v>
                </c:pt>
                <c:pt idx="1840">
                  <c:v>2</c:v>
                </c:pt>
                <c:pt idx="1841">
                  <c:v>5</c:v>
                </c:pt>
                <c:pt idx="1842">
                  <c:v>10</c:v>
                </c:pt>
                <c:pt idx="1843">
                  <c:v>7</c:v>
                </c:pt>
                <c:pt idx="1844">
                  <c:v>10</c:v>
                </c:pt>
                <c:pt idx="1845">
                  <c:v>6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10</c:v>
                </c:pt>
                <c:pt idx="1850">
                  <c:v>5</c:v>
                </c:pt>
                <c:pt idx="1851">
                  <c:v>8</c:v>
                </c:pt>
                <c:pt idx="1852">
                  <c:v>8</c:v>
                </c:pt>
                <c:pt idx="1853">
                  <c:v>6</c:v>
                </c:pt>
                <c:pt idx="1854">
                  <c:v>1</c:v>
                </c:pt>
                <c:pt idx="1855">
                  <c:v>6</c:v>
                </c:pt>
                <c:pt idx="1856">
                  <c:v>2</c:v>
                </c:pt>
                <c:pt idx="1857">
                  <c:v>17</c:v>
                </c:pt>
                <c:pt idx="1858">
                  <c:v>11</c:v>
                </c:pt>
                <c:pt idx="1859">
                  <c:v>12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13</c:v>
                </c:pt>
                <c:pt idx="1865">
                  <c:v>12</c:v>
                </c:pt>
                <c:pt idx="1866">
                  <c:v>12</c:v>
                </c:pt>
                <c:pt idx="1867">
                  <c:v>5</c:v>
                </c:pt>
                <c:pt idx="1868">
                  <c:v>9</c:v>
                </c:pt>
                <c:pt idx="1869">
                  <c:v>9</c:v>
                </c:pt>
                <c:pt idx="1870">
                  <c:v>4</c:v>
                </c:pt>
                <c:pt idx="1871">
                  <c:v>7</c:v>
                </c:pt>
                <c:pt idx="1872">
                  <c:v>5</c:v>
                </c:pt>
                <c:pt idx="1873">
                  <c:v>12</c:v>
                </c:pt>
                <c:pt idx="1874">
                  <c:v>1</c:v>
                </c:pt>
                <c:pt idx="1875">
                  <c:v>4</c:v>
                </c:pt>
                <c:pt idx="1876">
                  <c:v>11</c:v>
                </c:pt>
                <c:pt idx="1877">
                  <c:v>4</c:v>
                </c:pt>
                <c:pt idx="1878">
                  <c:v>5</c:v>
                </c:pt>
                <c:pt idx="1879">
                  <c:v>3</c:v>
                </c:pt>
                <c:pt idx="1880">
                  <c:v>3</c:v>
                </c:pt>
                <c:pt idx="1881">
                  <c:v>18</c:v>
                </c:pt>
                <c:pt idx="1882">
                  <c:v>12</c:v>
                </c:pt>
                <c:pt idx="1883">
                  <c:v>9</c:v>
                </c:pt>
                <c:pt idx="1884">
                  <c:v>2</c:v>
                </c:pt>
                <c:pt idx="1885">
                  <c:v>8</c:v>
                </c:pt>
                <c:pt idx="1886">
                  <c:v>2</c:v>
                </c:pt>
                <c:pt idx="1887">
                  <c:v>7</c:v>
                </c:pt>
                <c:pt idx="1888">
                  <c:v>16</c:v>
                </c:pt>
                <c:pt idx="1889">
                  <c:v>13</c:v>
                </c:pt>
                <c:pt idx="1890">
                  <c:v>2</c:v>
                </c:pt>
                <c:pt idx="1891">
                  <c:v>2</c:v>
                </c:pt>
                <c:pt idx="1892">
                  <c:v>16</c:v>
                </c:pt>
                <c:pt idx="1893">
                  <c:v>10</c:v>
                </c:pt>
                <c:pt idx="1894">
                  <c:v>7</c:v>
                </c:pt>
                <c:pt idx="1895">
                  <c:v>10</c:v>
                </c:pt>
                <c:pt idx="1896">
                  <c:v>4</c:v>
                </c:pt>
                <c:pt idx="1897">
                  <c:v>4</c:v>
                </c:pt>
                <c:pt idx="1898">
                  <c:v>13</c:v>
                </c:pt>
                <c:pt idx="1899">
                  <c:v>6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11</c:v>
                </c:pt>
                <c:pt idx="1904">
                  <c:v>20</c:v>
                </c:pt>
                <c:pt idx="1905">
                  <c:v>12</c:v>
                </c:pt>
                <c:pt idx="1906">
                  <c:v>7</c:v>
                </c:pt>
                <c:pt idx="1907">
                  <c:v>17</c:v>
                </c:pt>
                <c:pt idx="1908">
                  <c:v>4</c:v>
                </c:pt>
                <c:pt idx="1909">
                  <c:v>9</c:v>
                </c:pt>
                <c:pt idx="1910">
                  <c:v>14</c:v>
                </c:pt>
                <c:pt idx="1911">
                  <c:v>10</c:v>
                </c:pt>
                <c:pt idx="1912">
                  <c:v>3</c:v>
                </c:pt>
                <c:pt idx="1913">
                  <c:v>6</c:v>
                </c:pt>
                <c:pt idx="1914">
                  <c:v>13</c:v>
                </c:pt>
                <c:pt idx="1915">
                  <c:v>7</c:v>
                </c:pt>
                <c:pt idx="1916">
                  <c:v>13</c:v>
                </c:pt>
                <c:pt idx="1917">
                  <c:v>9</c:v>
                </c:pt>
                <c:pt idx="1918">
                  <c:v>5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12</c:v>
                </c:pt>
                <c:pt idx="1923">
                  <c:v>14</c:v>
                </c:pt>
                <c:pt idx="1924">
                  <c:v>11</c:v>
                </c:pt>
                <c:pt idx="1925">
                  <c:v>24</c:v>
                </c:pt>
                <c:pt idx="1926">
                  <c:v>7</c:v>
                </c:pt>
                <c:pt idx="1927">
                  <c:v>6</c:v>
                </c:pt>
                <c:pt idx="1928">
                  <c:v>11</c:v>
                </c:pt>
                <c:pt idx="1929">
                  <c:v>10</c:v>
                </c:pt>
                <c:pt idx="1930">
                  <c:v>3</c:v>
                </c:pt>
                <c:pt idx="1931">
                  <c:v>6</c:v>
                </c:pt>
                <c:pt idx="1932">
                  <c:v>4</c:v>
                </c:pt>
                <c:pt idx="1933">
                  <c:v>16</c:v>
                </c:pt>
                <c:pt idx="1934">
                  <c:v>2</c:v>
                </c:pt>
                <c:pt idx="1935">
                  <c:v>23</c:v>
                </c:pt>
                <c:pt idx="1936">
                  <c:v>13</c:v>
                </c:pt>
                <c:pt idx="1937">
                  <c:v>12</c:v>
                </c:pt>
                <c:pt idx="1938">
                  <c:v>5</c:v>
                </c:pt>
                <c:pt idx="1939">
                  <c:v>13</c:v>
                </c:pt>
                <c:pt idx="1940">
                  <c:v>13</c:v>
                </c:pt>
                <c:pt idx="1941">
                  <c:v>3</c:v>
                </c:pt>
                <c:pt idx="1942">
                  <c:v>6</c:v>
                </c:pt>
                <c:pt idx="1943">
                  <c:v>1</c:v>
                </c:pt>
                <c:pt idx="1944">
                  <c:v>7</c:v>
                </c:pt>
                <c:pt idx="1945">
                  <c:v>9</c:v>
                </c:pt>
                <c:pt idx="1946">
                  <c:v>4</c:v>
                </c:pt>
                <c:pt idx="1947">
                  <c:v>30</c:v>
                </c:pt>
                <c:pt idx="1948">
                  <c:v>7</c:v>
                </c:pt>
                <c:pt idx="1949">
                  <c:v>14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8</c:v>
                </c:pt>
                <c:pt idx="1954">
                  <c:v>4</c:v>
                </c:pt>
                <c:pt idx="1955">
                  <c:v>2</c:v>
                </c:pt>
                <c:pt idx="1956">
                  <c:v>33</c:v>
                </c:pt>
                <c:pt idx="1957">
                  <c:v>8</c:v>
                </c:pt>
                <c:pt idx="1958">
                  <c:v>4</c:v>
                </c:pt>
                <c:pt idx="1959">
                  <c:v>18</c:v>
                </c:pt>
                <c:pt idx="1960">
                  <c:v>15</c:v>
                </c:pt>
                <c:pt idx="1961">
                  <c:v>5</c:v>
                </c:pt>
                <c:pt idx="1962">
                  <c:v>11</c:v>
                </c:pt>
                <c:pt idx="1963">
                  <c:v>9</c:v>
                </c:pt>
                <c:pt idx="1964">
                  <c:v>8</c:v>
                </c:pt>
                <c:pt idx="1965">
                  <c:v>4</c:v>
                </c:pt>
                <c:pt idx="1966">
                  <c:v>7</c:v>
                </c:pt>
                <c:pt idx="1967">
                  <c:v>10</c:v>
                </c:pt>
                <c:pt idx="1968">
                  <c:v>10</c:v>
                </c:pt>
                <c:pt idx="1969">
                  <c:v>7</c:v>
                </c:pt>
                <c:pt idx="1970">
                  <c:v>4</c:v>
                </c:pt>
                <c:pt idx="1971">
                  <c:v>24</c:v>
                </c:pt>
                <c:pt idx="1972">
                  <c:v>1</c:v>
                </c:pt>
                <c:pt idx="1973">
                  <c:v>1</c:v>
                </c:pt>
                <c:pt idx="1974">
                  <c:v>8</c:v>
                </c:pt>
                <c:pt idx="1975">
                  <c:v>7</c:v>
                </c:pt>
                <c:pt idx="1976">
                  <c:v>1</c:v>
                </c:pt>
                <c:pt idx="1977">
                  <c:v>17</c:v>
                </c:pt>
                <c:pt idx="1978">
                  <c:v>9</c:v>
                </c:pt>
                <c:pt idx="1979">
                  <c:v>7</c:v>
                </c:pt>
                <c:pt idx="1980">
                  <c:v>2</c:v>
                </c:pt>
                <c:pt idx="1981">
                  <c:v>6</c:v>
                </c:pt>
                <c:pt idx="1982">
                  <c:v>9</c:v>
                </c:pt>
                <c:pt idx="1983">
                  <c:v>2</c:v>
                </c:pt>
                <c:pt idx="1984">
                  <c:v>7</c:v>
                </c:pt>
                <c:pt idx="1985">
                  <c:v>9</c:v>
                </c:pt>
                <c:pt idx="1986">
                  <c:v>1</c:v>
                </c:pt>
                <c:pt idx="1987">
                  <c:v>9</c:v>
                </c:pt>
                <c:pt idx="1988">
                  <c:v>4</c:v>
                </c:pt>
                <c:pt idx="1989">
                  <c:v>9</c:v>
                </c:pt>
                <c:pt idx="1990">
                  <c:v>2</c:v>
                </c:pt>
                <c:pt idx="1991">
                  <c:v>9</c:v>
                </c:pt>
                <c:pt idx="1992">
                  <c:v>1</c:v>
                </c:pt>
                <c:pt idx="1993">
                  <c:v>21</c:v>
                </c:pt>
                <c:pt idx="1994">
                  <c:v>3</c:v>
                </c:pt>
                <c:pt idx="1995">
                  <c:v>3</c:v>
                </c:pt>
                <c:pt idx="1996">
                  <c:v>12</c:v>
                </c:pt>
                <c:pt idx="1997">
                  <c:v>10</c:v>
                </c:pt>
                <c:pt idx="1998">
                  <c:v>5</c:v>
                </c:pt>
                <c:pt idx="1999">
                  <c:v>10</c:v>
                </c:pt>
                <c:pt idx="2000">
                  <c:v>9</c:v>
                </c:pt>
                <c:pt idx="2001">
                  <c:v>10</c:v>
                </c:pt>
                <c:pt idx="2002">
                  <c:v>3</c:v>
                </c:pt>
                <c:pt idx="2003">
                  <c:v>21</c:v>
                </c:pt>
                <c:pt idx="2004">
                  <c:v>8</c:v>
                </c:pt>
                <c:pt idx="2005">
                  <c:v>13</c:v>
                </c:pt>
                <c:pt idx="2006">
                  <c:v>18</c:v>
                </c:pt>
                <c:pt idx="2007">
                  <c:v>21</c:v>
                </c:pt>
                <c:pt idx="2008">
                  <c:v>14</c:v>
                </c:pt>
                <c:pt idx="2009">
                  <c:v>5</c:v>
                </c:pt>
                <c:pt idx="2010">
                  <c:v>5</c:v>
                </c:pt>
                <c:pt idx="2011">
                  <c:v>7</c:v>
                </c:pt>
                <c:pt idx="2012">
                  <c:v>6</c:v>
                </c:pt>
                <c:pt idx="2013">
                  <c:v>26</c:v>
                </c:pt>
                <c:pt idx="2014">
                  <c:v>2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24</c:v>
                </c:pt>
                <c:pt idx="2019">
                  <c:v>1</c:v>
                </c:pt>
                <c:pt idx="2020">
                  <c:v>2</c:v>
                </c:pt>
                <c:pt idx="2021">
                  <c:v>6</c:v>
                </c:pt>
                <c:pt idx="2022">
                  <c:v>10</c:v>
                </c:pt>
                <c:pt idx="2023">
                  <c:v>15</c:v>
                </c:pt>
                <c:pt idx="2024">
                  <c:v>5</c:v>
                </c:pt>
                <c:pt idx="2025">
                  <c:v>15</c:v>
                </c:pt>
                <c:pt idx="2026">
                  <c:v>3</c:v>
                </c:pt>
                <c:pt idx="2027">
                  <c:v>7</c:v>
                </c:pt>
                <c:pt idx="2028">
                  <c:v>12</c:v>
                </c:pt>
                <c:pt idx="2029">
                  <c:v>7</c:v>
                </c:pt>
                <c:pt idx="2030">
                  <c:v>6</c:v>
                </c:pt>
                <c:pt idx="2031">
                  <c:v>24</c:v>
                </c:pt>
                <c:pt idx="2032">
                  <c:v>2</c:v>
                </c:pt>
                <c:pt idx="2033">
                  <c:v>3</c:v>
                </c:pt>
                <c:pt idx="2034">
                  <c:v>11</c:v>
                </c:pt>
                <c:pt idx="2035">
                  <c:v>5</c:v>
                </c:pt>
                <c:pt idx="2036">
                  <c:v>8</c:v>
                </c:pt>
                <c:pt idx="2037">
                  <c:v>6</c:v>
                </c:pt>
                <c:pt idx="2038">
                  <c:v>11</c:v>
                </c:pt>
                <c:pt idx="2039">
                  <c:v>11</c:v>
                </c:pt>
                <c:pt idx="2040">
                  <c:v>17</c:v>
                </c:pt>
                <c:pt idx="2041">
                  <c:v>1</c:v>
                </c:pt>
                <c:pt idx="2042">
                  <c:v>9</c:v>
                </c:pt>
                <c:pt idx="2043">
                  <c:v>7</c:v>
                </c:pt>
                <c:pt idx="2044">
                  <c:v>25</c:v>
                </c:pt>
                <c:pt idx="2045">
                  <c:v>5</c:v>
                </c:pt>
                <c:pt idx="2046">
                  <c:v>9</c:v>
                </c:pt>
                <c:pt idx="2047">
                  <c:v>7</c:v>
                </c:pt>
                <c:pt idx="2048">
                  <c:v>7</c:v>
                </c:pt>
                <c:pt idx="2049">
                  <c:v>4</c:v>
                </c:pt>
                <c:pt idx="2050">
                  <c:v>8</c:v>
                </c:pt>
                <c:pt idx="2051">
                  <c:v>10</c:v>
                </c:pt>
                <c:pt idx="2052">
                  <c:v>14</c:v>
                </c:pt>
                <c:pt idx="2053">
                  <c:v>6</c:v>
                </c:pt>
                <c:pt idx="2054">
                  <c:v>6</c:v>
                </c:pt>
                <c:pt idx="2055">
                  <c:v>9</c:v>
                </c:pt>
                <c:pt idx="2056">
                  <c:v>5</c:v>
                </c:pt>
                <c:pt idx="2057">
                  <c:v>16</c:v>
                </c:pt>
                <c:pt idx="2058">
                  <c:v>5</c:v>
                </c:pt>
                <c:pt idx="2059">
                  <c:v>17</c:v>
                </c:pt>
                <c:pt idx="2060">
                  <c:v>8</c:v>
                </c:pt>
                <c:pt idx="2061">
                  <c:v>8</c:v>
                </c:pt>
                <c:pt idx="2062">
                  <c:v>2</c:v>
                </c:pt>
                <c:pt idx="2063">
                  <c:v>6</c:v>
                </c:pt>
                <c:pt idx="2064">
                  <c:v>19</c:v>
                </c:pt>
                <c:pt idx="2065">
                  <c:v>11</c:v>
                </c:pt>
                <c:pt idx="2066">
                  <c:v>5</c:v>
                </c:pt>
                <c:pt idx="2067">
                  <c:v>22</c:v>
                </c:pt>
                <c:pt idx="2068">
                  <c:v>8</c:v>
                </c:pt>
                <c:pt idx="2069">
                  <c:v>16</c:v>
                </c:pt>
                <c:pt idx="2070">
                  <c:v>15</c:v>
                </c:pt>
                <c:pt idx="2071">
                  <c:v>7</c:v>
                </c:pt>
                <c:pt idx="2072">
                  <c:v>4</c:v>
                </c:pt>
                <c:pt idx="2073">
                  <c:v>14</c:v>
                </c:pt>
                <c:pt idx="2074">
                  <c:v>10</c:v>
                </c:pt>
                <c:pt idx="2075">
                  <c:v>2</c:v>
                </c:pt>
                <c:pt idx="2076">
                  <c:v>3</c:v>
                </c:pt>
                <c:pt idx="2077">
                  <c:v>4</c:v>
                </c:pt>
                <c:pt idx="2078">
                  <c:v>6</c:v>
                </c:pt>
                <c:pt idx="2079">
                  <c:v>25</c:v>
                </c:pt>
                <c:pt idx="2080">
                  <c:v>6</c:v>
                </c:pt>
                <c:pt idx="2081">
                  <c:v>16</c:v>
                </c:pt>
                <c:pt idx="2082">
                  <c:v>8</c:v>
                </c:pt>
                <c:pt idx="2083">
                  <c:v>3</c:v>
                </c:pt>
                <c:pt idx="2084">
                  <c:v>9</c:v>
                </c:pt>
                <c:pt idx="2085">
                  <c:v>11</c:v>
                </c:pt>
                <c:pt idx="2086">
                  <c:v>4</c:v>
                </c:pt>
                <c:pt idx="2087">
                  <c:v>13</c:v>
                </c:pt>
                <c:pt idx="2088">
                  <c:v>3</c:v>
                </c:pt>
                <c:pt idx="2089">
                  <c:v>4</c:v>
                </c:pt>
                <c:pt idx="2090">
                  <c:v>5</c:v>
                </c:pt>
                <c:pt idx="2091">
                  <c:v>5</c:v>
                </c:pt>
                <c:pt idx="2092">
                  <c:v>22</c:v>
                </c:pt>
                <c:pt idx="2093">
                  <c:v>7</c:v>
                </c:pt>
                <c:pt idx="2094">
                  <c:v>8</c:v>
                </c:pt>
                <c:pt idx="2095">
                  <c:v>7</c:v>
                </c:pt>
                <c:pt idx="2096">
                  <c:v>1</c:v>
                </c:pt>
                <c:pt idx="2097">
                  <c:v>2</c:v>
                </c:pt>
                <c:pt idx="2098">
                  <c:v>11</c:v>
                </c:pt>
                <c:pt idx="2099">
                  <c:v>3</c:v>
                </c:pt>
                <c:pt idx="2100">
                  <c:v>9</c:v>
                </c:pt>
                <c:pt idx="2101">
                  <c:v>8</c:v>
                </c:pt>
                <c:pt idx="2102">
                  <c:v>7</c:v>
                </c:pt>
                <c:pt idx="2103">
                  <c:v>2</c:v>
                </c:pt>
                <c:pt idx="2104">
                  <c:v>5</c:v>
                </c:pt>
                <c:pt idx="2105">
                  <c:v>2</c:v>
                </c:pt>
                <c:pt idx="2106">
                  <c:v>9</c:v>
                </c:pt>
                <c:pt idx="2107">
                  <c:v>4</c:v>
                </c:pt>
                <c:pt idx="2108">
                  <c:v>3</c:v>
                </c:pt>
                <c:pt idx="2109">
                  <c:v>14</c:v>
                </c:pt>
                <c:pt idx="2110">
                  <c:v>10</c:v>
                </c:pt>
                <c:pt idx="2111">
                  <c:v>2</c:v>
                </c:pt>
                <c:pt idx="2112">
                  <c:v>5</c:v>
                </c:pt>
                <c:pt idx="2113">
                  <c:v>13</c:v>
                </c:pt>
                <c:pt idx="2114">
                  <c:v>3</c:v>
                </c:pt>
                <c:pt idx="2115">
                  <c:v>14</c:v>
                </c:pt>
                <c:pt idx="2116">
                  <c:v>6</c:v>
                </c:pt>
                <c:pt idx="2117">
                  <c:v>8</c:v>
                </c:pt>
                <c:pt idx="2118">
                  <c:v>5</c:v>
                </c:pt>
                <c:pt idx="2119">
                  <c:v>17</c:v>
                </c:pt>
                <c:pt idx="2120">
                  <c:v>10</c:v>
                </c:pt>
                <c:pt idx="2121">
                  <c:v>6</c:v>
                </c:pt>
                <c:pt idx="2122">
                  <c:v>8</c:v>
                </c:pt>
                <c:pt idx="2123">
                  <c:v>9</c:v>
                </c:pt>
                <c:pt idx="2124">
                  <c:v>5</c:v>
                </c:pt>
                <c:pt idx="2125">
                  <c:v>6</c:v>
                </c:pt>
                <c:pt idx="2126">
                  <c:v>6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4</c:v>
                </c:pt>
                <c:pt idx="2131">
                  <c:v>26</c:v>
                </c:pt>
                <c:pt idx="2132">
                  <c:v>14</c:v>
                </c:pt>
                <c:pt idx="2133">
                  <c:v>14</c:v>
                </c:pt>
                <c:pt idx="2134">
                  <c:v>3</c:v>
                </c:pt>
                <c:pt idx="2135">
                  <c:v>15</c:v>
                </c:pt>
                <c:pt idx="2136">
                  <c:v>7</c:v>
                </c:pt>
                <c:pt idx="2137">
                  <c:v>9</c:v>
                </c:pt>
                <c:pt idx="2138">
                  <c:v>8</c:v>
                </c:pt>
                <c:pt idx="2139">
                  <c:v>18</c:v>
                </c:pt>
                <c:pt idx="2140">
                  <c:v>23</c:v>
                </c:pt>
                <c:pt idx="2141">
                  <c:v>11</c:v>
                </c:pt>
                <c:pt idx="2142">
                  <c:v>3</c:v>
                </c:pt>
                <c:pt idx="2143">
                  <c:v>16</c:v>
                </c:pt>
                <c:pt idx="2144">
                  <c:v>5</c:v>
                </c:pt>
                <c:pt idx="2145">
                  <c:v>5</c:v>
                </c:pt>
                <c:pt idx="2146">
                  <c:v>2</c:v>
                </c:pt>
                <c:pt idx="2147">
                  <c:v>4</c:v>
                </c:pt>
                <c:pt idx="2148">
                  <c:v>7</c:v>
                </c:pt>
                <c:pt idx="2149">
                  <c:v>8</c:v>
                </c:pt>
                <c:pt idx="2150">
                  <c:v>1</c:v>
                </c:pt>
                <c:pt idx="2151">
                  <c:v>12</c:v>
                </c:pt>
                <c:pt idx="2152">
                  <c:v>10</c:v>
                </c:pt>
                <c:pt idx="2153">
                  <c:v>14</c:v>
                </c:pt>
                <c:pt idx="2154">
                  <c:v>5</c:v>
                </c:pt>
                <c:pt idx="2155">
                  <c:v>5</c:v>
                </c:pt>
                <c:pt idx="2156">
                  <c:v>3</c:v>
                </c:pt>
                <c:pt idx="2157">
                  <c:v>32</c:v>
                </c:pt>
                <c:pt idx="2158">
                  <c:v>18</c:v>
                </c:pt>
                <c:pt idx="2159">
                  <c:v>5</c:v>
                </c:pt>
                <c:pt idx="2160">
                  <c:v>5</c:v>
                </c:pt>
                <c:pt idx="2161">
                  <c:v>8</c:v>
                </c:pt>
                <c:pt idx="2162">
                  <c:v>7</c:v>
                </c:pt>
                <c:pt idx="2163">
                  <c:v>23</c:v>
                </c:pt>
                <c:pt idx="2164">
                  <c:v>2</c:v>
                </c:pt>
                <c:pt idx="2165">
                  <c:v>7</c:v>
                </c:pt>
                <c:pt idx="2166">
                  <c:v>16</c:v>
                </c:pt>
                <c:pt idx="2167">
                  <c:v>12</c:v>
                </c:pt>
                <c:pt idx="2168">
                  <c:v>4</c:v>
                </c:pt>
                <c:pt idx="2169">
                  <c:v>5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14</c:v>
                </c:pt>
                <c:pt idx="2174">
                  <c:v>10</c:v>
                </c:pt>
                <c:pt idx="2175">
                  <c:v>8</c:v>
                </c:pt>
                <c:pt idx="2176">
                  <c:v>1</c:v>
                </c:pt>
                <c:pt idx="2177">
                  <c:v>6</c:v>
                </c:pt>
                <c:pt idx="2178">
                  <c:v>8</c:v>
                </c:pt>
                <c:pt idx="2179">
                  <c:v>5</c:v>
                </c:pt>
                <c:pt idx="2180">
                  <c:v>5</c:v>
                </c:pt>
                <c:pt idx="2181">
                  <c:v>3</c:v>
                </c:pt>
                <c:pt idx="2182">
                  <c:v>15</c:v>
                </c:pt>
                <c:pt idx="2183">
                  <c:v>4</c:v>
                </c:pt>
                <c:pt idx="2184">
                  <c:v>7</c:v>
                </c:pt>
                <c:pt idx="2185">
                  <c:v>2</c:v>
                </c:pt>
                <c:pt idx="2186">
                  <c:v>6</c:v>
                </c:pt>
                <c:pt idx="2187">
                  <c:v>6</c:v>
                </c:pt>
                <c:pt idx="2188">
                  <c:v>7</c:v>
                </c:pt>
                <c:pt idx="2189">
                  <c:v>11</c:v>
                </c:pt>
                <c:pt idx="2190">
                  <c:v>9</c:v>
                </c:pt>
                <c:pt idx="2191">
                  <c:v>6</c:v>
                </c:pt>
                <c:pt idx="2192">
                  <c:v>12</c:v>
                </c:pt>
                <c:pt idx="2193">
                  <c:v>7</c:v>
                </c:pt>
                <c:pt idx="2194">
                  <c:v>10</c:v>
                </c:pt>
                <c:pt idx="2195">
                  <c:v>6</c:v>
                </c:pt>
                <c:pt idx="2196">
                  <c:v>6</c:v>
                </c:pt>
                <c:pt idx="2197">
                  <c:v>7</c:v>
                </c:pt>
                <c:pt idx="2198">
                  <c:v>3</c:v>
                </c:pt>
                <c:pt idx="2199">
                  <c:v>3</c:v>
                </c:pt>
                <c:pt idx="2200">
                  <c:v>6</c:v>
                </c:pt>
                <c:pt idx="2201">
                  <c:v>6</c:v>
                </c:pt>
                <c:pt idx="2202">
                  <c:v>23</c:v>
                </c:pt>
                <c:pt idx="2203">
                  <c:v>8</c:v>
                </c:pt>
                <c:pt idx="2204">
                  <c:v>6</c:v>
                </c:pt>
                <c:pt idx="2205">
                  <c:v>7</c:v>
                </c:pt>
                <c:pt idx="2206">
                  <c:v>15</c:v>
                </c:pt>
                <c:pt idx="2207">
                  <c:v>7</c:v>
                </c:pt>
                <c:pt idx="2208">
                  <c:v>7</c:v>
                </c:pt>
                <c:pt idx="2209">
                  <c:v>8</c:v>
                </c:pt>
                <c:pt idx="2210">
                  <c:v>4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5</c:v>
                </c:pt>
                <c:pt idx="2215">
                  <c:v>4</c:v>
                </c:pt>
                <c:pt idx="2216">
                  <c:v>9</c:v>
                </c:pt>
                <c:pt idx="2217">
                  <c:v>7</c:v>
                </c:pt>
                <c:pt idx="2218">
                  <c:v>5</c:v>
                </c:pt>
                <c:pt idx="2219">
                  <c:v>9</c:v>
                </c:pt>
                <c:pt idx="2220">
                  <c:v>2</c:v>
                </c:pt>
                <c:pt idx="2221">
                  <c:v>4</c:v>
                </c:pt>
                <c:pt idx="2222">
                  <c:v>12</c:v>
                </c:pt>
                <c:pt idx="2223">
                  <c:v>14</c:v>
                </c:pt>
                <c:pt idx="2224">
                  <c:v>14</c:v>
                </c:pt>
                <c:pt idx="2225">
                  <c:v>5</c:v>
                </c:pt>
                <c:pt idx="2226">
                  <c:v>2</c:v>
                </c:pt>
                <c:pt idx="2227">
                  <c:v>29</c:v>
                </c:pt>
                <c:pt idx="2228">
                  <c:v>8</c:v>
                </c:pt>
                <c:pt idx="2229">
                  <c:v>2</c:v>
                </c:pt>
                <c:pt idx="2230">
                  <c:v>17</c:v>
                </c:pt>
                <c:pt idx="2231">
                  <c:v>5</c:v>
                </c:pt>
                <c:pt idx="2232">
                  <c:v>3</c:v>
                </c:pt>
                <c:pt idx="2233">
                  <c:v>12</c:v>
                </c:pt>
                <c:pt idx="2234">
                  <c:v>3</c:v>
                </c:pt>
                <c:pt idx="2235">
                  <c:v>3</c:v>
                </c:pt>
                <c:pt idx="2236">
                  <c:v>4</c:v>
                </c:pt>
                <c:pt idx="2237">
                  <c:v>2</c:v>
                </c:pt>
                <c:pt idx="2238">
                  <c:v>1</c:v>
                </c:pt>
                <c:pt idx="2239">
                  <c:v>2</c:v>
                </c:pt>
                <c:pt idx="2240">
                  <c:v>3</c:v>
                </c:pt>
                <c:pt idx="2241">
                  <c:v>3</c:v>
                </c:pt>
                <c:pt idx="2242">
                  <c:v>4</c:v>
                </c:pt>
                <c:pt idx="2243">
                  <c:v>3</c:v>
                </c:pt>
                <c:pt idx="2244">
                  <c:v>17</c:v>
                </c:pt>
                <c:pt idx="2245">
                  <c:v>1</c:v>
                </c:pt>
                <c:pt idx="2246">
                  <c:v>2</c:v>
                </c:pt>
                <c:pt idx="2247">
                  <c:v>8</c:v>
                </c:pt>
                <c:pt idx="2248">
                  <c:v>8</c:v>
                </c:pt>
                <c:pt idx="2249">
                  <c:v>11</c:v>
                </c:pt>
                <c:pt idx="2250">
                  <c:v>6</c:v>
                </c:pt>
                <c:pt idx="2251">
                  <c:v>10</c:v>
                </c:pt>
                <c:pt idx="2252">
                  <c:v>16</c:v>
                </c:pt>
                <c:pt idx="2253">
                  <c:v>12</c:v>
                </c:pt>
                <c:pt idx="2254">
                  <c:v>2</c:v>
                </c:pt>
                <c:pt idx="2255">
                  <c:v>1</c:v>
                </c:pt>
                <c:pt idx="2256">
                  <c:v>5</c:v>
                </c:pt>
                <c:pt idx="2257">
                  <c:v>11</c:v>
                </c:pt>
                <c:pt idx="2258">
                  <c:v>8</c:v>
                </c:pt>
                <c:pt idx="2259">
                  <c:v>2</c:v>
                </c:pt>
                <c:pt idx="2260">
                  <c:v>2</c:v>
                </c:pt>
                <c:pt idx="2261">
                  <c:v>22</c:v>
                </c:pt>
                <c:pt idx="2262">
                  <c:v>11</c:v>
                </c:pt>
                <c:pt idx="2263">
                  <c:v>7</c:v>
                </c:pt>
                <c:pt idx="2264">
                  <c:v>2</c:v>
                </c:pt>
                <c:pt idx="2265">
                  <c:v>4</c:v>
                </c:pt>
                <c:pt idx="2266">
                  <c:v>4</c:v>
                </c:pt>
                <c:pt idx="2267">
                  <c:v>13</c:v>
                </c:pt>
                <c:pt idx="2268">
                  <c:v>3</c:v>
                </c:pt>
                <c:pt idx="2269">
                  <c:v>3</c:v>
                </c:pt>
                <c:pt idx="2270">
                  <c:v>20</c:v>
                </c:pt>
                <c:pt idx="2271">
                  <c:v>10</c:v>
                </c:pt>
                <c:pt idx="2272">
                  <c:v>15</c:v>
                </c:pt>
                <c:pt idx="2273">
                  <c:v>6</c:v>
                </c:pt>
                <c:pt idx="2274">
                  <c:v>3</c:v>
                </c:pt>
                <c:pt idx="2275">
                  <c:v>12</c:v>
                </c:pt>
                <c:pt idx="2276">
                  <c:v>8</c:v>
                </c:pt>
                <c:pt idx="2277">
                  <c:v>5</c:v>
                </c:pt>
                <c:pt idx="2278">
                  <c:v>4</c:v>
                </c:pt>
                <c:pt idx="2279">
                  <c:v>5</c:v>
                </c:pt>
                <c:pt idx="2280">
                  <c:v>11</c:v>
                </c:pt>
                <c:pt idx="2281">
                  <c:v>7</c:v>
                </c:pt>
                <c:pt idx="2282">
                  <c:v>11</c:v>
                </c:pt>
                <c:pt idx="2283">
                  <c:v>11</c:v>
                </c:pt>
                <c:pt idx="2284">
                  <c:v>3</c:v>
                </c:pt>
                <c:pt idx="2285">
                  <c:v>6</c:v>
                </c:pt>
                <c:pt idx="2286">
                  <c:v>14</c:v>
                </c:pt>
                <c:pt idx="2287">
                  <c:v>8</c:v>
                </c:pt>
                <c:pt idx="2288">
                  <c:v>2</c:v>
                </c:pt>
                <c:pt idx="2289">
                  <c:v>9</c:v>
                </c:pt>
                <c:pt idx="2290">
                  <c:v>6</c:v>
                </c:pt>
                <c:pt idx="2291">
                  <c:v>9</c:v>
                </c:pt>
                <c:pt idx="2292">
                  <c:v>9</c:v>
                </c:pt>
                <c:pt idx="2293">
                  <c:v>1</c:v>
                </c:pt>
                <c:pt idx="2294">
                  <c:v>5</c:v>
                </c:pt>
                <c:pt idx="2295">
                  <c:v>14</c:v>
                </c:pt>
                <c:pt idx="2296">
                  <c:v>10</c:v>
                </c:pt>
                <c:pt idx="2297">
                  <c:v>11</c:v>
                </c:pt>
                <c:pt idx="2298">
                  <c:v>8</c:v>
                </c:pt>
                <c:pt idx="2299">
                  <c:v>9</c:v>
                </c:pt>
                <c:pt idx="2300">
                  <c:v>10</c:v>
                </c:pt>
                <c:pt idx="2301">
                  <c:v>5</c:v>
                </c:pt>
                <c:pt idx="2302">
                  <c:v>6</c:v>
                </c:pt>
                <c:pt idx="2303">
                  <c:v>4</c:v>
                </c:pt>
                <c:pt idx="2304">
                  <c:v>21</c:v>
                </c:pt>
                <c:pt idx="2305">
                  <c:v>10</c:v>
                </c:pt>
                <c:pt idx="2306">
                  <c:v>8</c:v>
                </c:pt>
                <c:pt idx="2307">
                  <c:v>14</c:v>
                </c:pt>
                <c:pt idx="2308">
                  <c:v>9</c:v>
                </c:pt>
                <c:pt idx="2309">
                  <c:v>10</c:v>
                </c:pt>
                <c:pt idx="2310">
                  <c:v>8</c:v>
                </c:pt>
                <c:pt idx="2311">
                  <c:v>5</c:v>
                </c:pt>
                <c:pt idx="2312">
                  <c:v>9</c:v>
                </c:pt>
                <c:pt idx="2313">
                  <c:v>9</c:v>
                </c:pt>
                <c:pt idx="2314">
                  <c:v>10</c:v>
                </c:pt>
                <c:pt idx="2315">
                  <c:v>7</c:v>
                </c:pt>
                <c:pt idx="2316">
                  <c:v>21</c:v>
                </c:pt>
                <c:pt idx="2317">
                  <c:v>6</c:v>
                </c:pt>
                <c:pt idx="2318">
                  <c:v>10</c:v>
                </c:pt>
                <c:pt idx="2319">
                  <c:v>15</c:v>
                </c:pt>
                <c:pt idx="2320">
                  <c:v>2</c:v>
                </c:pt>
                <c:pt idx="2321">
                  <c:v>7</c:v>
                </c:pt>
                <c:pt idx="2322">
                  <c:v>15</c:v>
                </c:pt>
                <c:pt idx="2323">
                  <c:v>20</c:v>
                </c:pt>
                <c:pt idx="2324">
                  <c:v>21</c:v>
                </c:pt>
                <c:pt idx="2325">
                  <c:v>12</c:v>
                </c:pt>
                <c:pt idx="2326">
                  <c:v>7</c:v>
                </c:pt>
                <c:pt idx="2327">
                  <c:v>14</c:v>
                </c:pt>
                <c:pt idx="2328">
                  <c:v>16</c:v>
                </c:pt>
                <c:pt idx="2329">
                  <c:v>21</c:v>
                </c:pt>
                <c:pt idx="2330">
                  <c:v>7</c:v>
                </c:pt>
                <c:pt idx="2331">
                  <c:v>22</c:v>
                </c:pt>
                <c:pt idx="2332">
                  <c:v>15</c:v>
                </c:pt>
                <c:pt idx="2333">
                  <c:v>9</c:v>
                </c:pt>
                <c:pt idx="2334">
                  <c:v>11</c:v>
                </c:pt>
                <c:pt idx="2335">
                  <c:v>9</c:v>
                </c:pt>
                <c:pt idx="2336">
                  <c:v>3</c:v>
                </c:pt>
                <c:pt idx="2337">
                  <c:v>8</c:v>
                </c:pt>
                <c:pt idx="2338">
                  <c:v>18</c:v>
                </c:pt>
                <c:pt idx="2339">
                  <c:v>7</c:v>
                </c:pt>
                <c:pt idx="2340">
                  <c:v>5</c:v>
                </c:pt>
                <c:pt idx="2341">
                  <c:v>11</c:v>
                </c:pt>
                <c:pt idx="2342">
                  <c:v>7</c:v>
                </c:pt>
                <c:pt idx="2343">
                  <c:v>8</c:v>
                </c:pt>
                <c:pt idx="2344">
                  <c:v>2</c:v>
                </c:pt>
                <c:pt idx="2345">
                  <c:v>7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3</c:v>
                </c:pt>
                <c:pt idx="2350">
                  <c:v>6</c:v>
                </c:pt>
                <c:pt idx="2351">
                  <c:v>2</c:v>
                </c:pt>
                <c:pt idx="2352">
                  <c:v>11</c:v>
                </c:pt>
                <c:pt idx="2353">
                  <c:v>2</c:v>
                </c:pt>
                <c:pt idx="2354">
                  <c:v>8</c:v>
                </c:pt>
                <c:pt idx="2355">
                  <c:v>4</c:v>
                </c:pt>
                <c:pt idx="2356">
                  <c:v>2</c:v>
                </c:pt>
                <c:pt idx="2357">
                  <c:v>5</c:v>
                </c:pt>
                <c:pt idx="2358">
                  <c:v>9</c:v>
                </c:pt>
                <c:pt idx="2359">
                  <c:v>9</c:v>
                </c:pt>
                <c:pt idx="2360">
                  <c:v>13</c:v>
                </c:pt>
                <c:pt idx="2361">
                  <c:v>11</c:v>
                </c:pt>
                <c:pt idx="2362">
                  <c:v>7</c:v>
                </c:pt>
                <c:pt idx="2363">
                  <c:v>10</c:v>
                </c:pt>
                <c:pt idx="2364">
                  <c:v>9</c:v>
                </c:pt>
                <c:pt idx="2365">
                  <c:v>3</c:v>
                </c:pt>
                <c:pt idx="2366">
                  <c:v>7</c:v>
                </c:pt>
                <c:pt idx="2367">
                  <c:v>5</c:v>
                </c:pt>
                <c:pt idx="2368">
                  <c:v>10</c:v>
                </c:pt>
                <c:pt idx="2369">
                  <c:v>8</c:v>
                </c:pt>
                <c:pt idx="2370">
                  <c:v>12</c:v>
                </c:pt>
                <c:pt idx="2371">
                  <c:v>5</c:v>
                </c:pt>
                <c:pt idx="2372">
                  <c:v>12</c:v>
                </c:pt>
                <c:pt idx="2373">
                  <c:v>8</c:v>
                </c:pt>
                <c:pt idx="2374">
                  <c:v>3</c:v>
                </c:pt>
                <c:pt idx="2375">
                  <c:v>4</c:v>
                </c:pt>
                <c:pt idx="2376">
                  <c:v>8</c:v>
                </c:pt>
                <c:pt idx="2377">
                  <c:v>6</c:v>
                </c:pt>
                <c:pt idx="2378">
                  <c:v>5</c:v>
                </c:pt>
                <c:pt idx="2379">
                  <c:v>1</c:v>
                </c:pt>
                <c:pt idx="2380">
                  <c:v>2</c:v>
                </c:pt>
                <c:pt idx="2381">
                  <c:v>8</c:v>
                </c:pt>
                <c:pt idx="2382">
                  <c:v>3</c:v>
                </c:pt>
                <c:pt idx="2383">
                  <c:v>4</c:v>
                </c:pt>
                <c:pt idx="2384">
                  <c:v>9</c:v>
                </c:pt>
                <c:pt idx="2385">
                  <c:v>3</c:v>
                </c:pt>
                <c:pt idx="2386">
                  <c:v>10</c:v>
                </c:pt>
                <c:pt idx="2387">
                  <c:v>5</c:v>
                </c:pt>
                <c:pt idx="2388">
                  <c:v>6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10</c:v>
                </c:pt>
                <c:pt idx="2393">
                  <c:v>1</c:v>
                </c:pt>
                <c:pt idx="2394">
                  <c:v>5</c:v>
                </c:pt>
                <c:pt idx="2395">
                  <c:v>6</c:v>
                </c:pt>
                <c:pt idx="2396">
                  <c:v>3</c:v>
                </c:pt>
                <c:pt idx="2397">
                  <c:v>7</c:v>
                </c:pt>
                <c:pt idx="2398">
                  <c:v>1</c:v>
                </c:pt>
                <c:pt idx="2399">
                  <c:v>5</c:v>
                </c:pt>
                <c:pt idx="2400">
                  <c:v>9</c:v>
                </c:pt>
                <c:pt idx="2401">
                  <c:v>13</c:v>
                </c:pt>
                <c:pt idx="2402">
                  <c:v>7</c:v>
                </c:pt>
                <c:pt idx="2403">
                  <c:v>5</c:v>
                </c:pt>
                <c:pt idx="2404">
                  <c:v>2</c:v>
                </c:pt>
                <c:pt idx="2405">
                  <c:v>16</c:v>
                </c:pt>
                <c:pt idx="2406">
                  <c:v>6</c:v>
                </c:pt>
                <c:pt idx="2407">
                  <c:v>5</c:v>
                </c:pt>
                <c:pt idx="2408">
                  <c:v>13</c:v>
                </c:pt>
                <c:pt idx="2409">
                  <c:v>4</c:v>
                </c:pt>
                <c:pt idx="2410">
                  <c:v>3</c:v>
                </c:pt>
                <c:pt idx="2411">
                  <c:v>21</c:v>
                </c:pt>
                <c:pt idx="2412">
                  <c:v>13</c:v>
                </c:pt>
                <c:pt idx="2413">
                  <c:v>9</c:v>
                </c:pt>
                <c:pt idx="2414">
                  <c:v>20</c:v>
                </c:pt>
                <c:pt idx="2415">
                  <c:v>7</c:v>
                </c:pt>
                <c:pt idx="2416">
                  <c:v>20</c:v>
                </c:pt>
                <c:pt idx="2417">
                  <c:v>6</c:v>
                </c:pt>
                <c:pt idx="2418">
                  <c:v>3</c:v>
                </c:pt>
                <c:pt idx="2419">
                  <c:v>3</c:v>
                </c:pt>
                <c:pt idx="2420">
                  <c:v>5</c:v>
                </c:pt>
                <c:pt idx="2421">
                  <c:v>12</c:v>
                </c:pt>
                <c:pt idx="2422">
                  <c:v>20</c:v>
                </c:pt>
                <c:pt idx="2423">
                  <c:v>3</c:v>
                </c:pt>
                <c:pt idx="2424">
                  <c:v>1</c:v>
                </c:pt>
                <c:pt idx="2425">
                  <c:v>1</c:v>
                </c:pt>
                <c:pt idx="2426">
                  <c:v>5</c:v>
                </c:pt>
                <c:pt idx="2427">
                  <c:v>4</c:v>
                </c:pt>
                <c:pt idx="2428">
                  <c:v>13</c:v>
                </c:pt>
                <c:pt idx="2429">
                  <c:v>4</c:v>
                </c:pt>
                <c:pt idx="2430">
                  <c:v>2</c:v>
                </c:pt>
                <c:pt idx="2431">
                  <c:v>6</c:v>
                </c:pt>
                <c:pt idx="2432">
                  <c:v>4</c:v>
                </c:pt>
                <c:pt idx="2433">
                  <c:v>8</c:v>
                </c:pt>
                <c:pt idx="2434">
                  <c:v>10</c:v>
                </c:pt>
                <c:pt idx="2435">
                  <c:v>13</c:v>
                </c:pt>
                <c:pt idx="2436">
                  <c:v>14</c:v>
                </c:pt>
                <c:pt idx="2437">
                  <c:v>9</c:v>
                </c:pt>
                <c:pt idx="2438">
                  <c:v>3</c:v>
                </c:pt>
                <c:pt idx="2439">
                  <c:v>6</c:v>
                </c:pt>
                <c:pt idx="2440">
                  <c:v>14</c:v>
                </c:pt>
                <c:pt idx="2441">
                  <c:v>11</c:v>
                </c:pt>
                <c:pt idx="2442">
                  <c:v>22</c:v>
                </c:pt>
                <c:pt idx="2443">
                  <c:v>1</c:v>
                </c:pt>
                <c:pt idx="2444">
                  <c:v>8</c:v>
                </c:pt>
                <c:pt idx="2445">
                  <c:v>2</c:v>
                </c:pt>
                <c:pt idx="2446">
                  <c:v>3</c:v>
                </c:pt>
                <c:pt idx="2447">
                  <c:v>4</c:v>
                </c:pt>
                <c:pt idx="2448">
                  <c:v>16</c:v>
                </c:pt>
                <c:pt idx="2449">
                  <c:v>2</c:v>
                </c:pt>
                <c:pt idx="2450">
                  <c:v>12</c:v>
                </c:pt>
                <c:pt idx="2451">
                  <c:v>7</c:v>
                </c:pt>
                <c:pt idx="2452">
                  <c:v>13</c:v>
                </c:pt>
                <c:pt idx="2453">
                  <c:v>12</c:v>
                </c:pt>
                <c:pt idx="2454">
                  <c:v>8</c:v>
                </c:pt>
                <c:pt idx="2455">
                  <c:v>3</c:v>
                </c:pt>
                <c:pt idx="2456">
                  <c:v>6</c:v>
                </c:pt>
                <c:pt idx="2457">
                  <c:v>9</c:v>
                </c:pt>
                <c:pt idx="2458">
                  <c:v>1</c:v>
                </c:pt>
                <c:pt idx="2459">
                  <c:v>12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7</c:v>
                </c:pt>
                <c:pt idx="2464">
                  <c:v>8</c:v>
                </c:pt>
                <c:pt idx="2465">
                  <c:v>15</c:v>
                </c:pt>
                <c:pt idx="2466">
                  <c:v>7</c:v>
                </c:pt>
                <c:pt idx="2467">
                  <c:v>13</c:v>
                </c:pt>
                <c:pt idx="2468">
                  <c:v>9</c:v>
                </c:pt>
                <c:pt idx="2469">
                  <c:v>12</c:v>
                </c:pt>
                <c:pt idx="2470">
                  <c:v>6</c:v>
                </c:pt>
                <c:pt idx="2471">
                  <c:v>43</c:v>
                </c:pt>
                <c:pt idx="2472">
                  <c:v>9</c:v>
                </c:pt>
                <c:pt idx="2473">
                  <c:v>1</c:v>
                </c:pt>
                <c:pt idx="2474">
                  <c:v>2</c:v>
                </c:pt>
                <c:pt idx="2475">
                  <c:v>7</c:v>
                </c:pt>
                <c:pt idx="2476">
                  <c:v>12</c:v>
                </c:pt>
                <c:pt idx="2477">
                  <c:v>11</c:v>
                </c:pt>
                <c:pt idx="2478">
                  <c:v>7</c:v>
                </c:pt>
                <c:pt idx="2479">
                  <c:v>3</c:v>
                </c:pt>
                <c:pt idx="2480">
                  <c:v>8</c:v>
                </c:pt>
                <c:pt idx="2481">
                  <c:v>3</c:v>
                </c:pt>
                <c:pt idx="2482">
                  <c:v>9</c:v>
                </c:pt>
                <c:pt idx="2483">
                  <c:v>11</c:v>
                </c:pt>
                <c:pt idx="2484">
                  <c:v>3</c:v>
                </c:pt>
                <c:pt idx="2485">
                  <c:v>5</c:v>
                </c:pt>
                <c:pt idx="2486">
                  <c:v>14</c:v>
                </c:pt>
                <c:pt idx="2487">
                  <c:v>17</c:v>
                </c:pt>
                <c:pt idx="2488">
                  <c:v>1</c:v>
                </c:pt>
                <c:pt idx="2489">
                  <c:v>3</c:v>
                </c:pt>
                <c:pt idx="2490">
                  <c:v>2</c:v>
                </c:pt>
                <c:pt idx="2491">
                  <c:v>12</c:v>
                </c:pt>
                <c:pt idx="2492">
                  <c:v>16</c:v>
                </c:pt>
                <c:pt idx="2493">
                  <c:v>3</c:v>
                </c:pt>
                <c:pt idx="2494">
                  <c:v>5</c:v>
                </c:pt>
                <c:pt idx="2495">
                  <c:v>5</c:v>
                </c:pt>
                <c:pt idx="2496">
                  <c:v>23</c:v>
                </c:pt>
                <c:pt idx="2497">
                  <c:v>10</c:v>
                </c:pt>
                <c:pt idx="2498">
                  <c:v>5</c:v>
                </c:pt>
                <c:pt idx="2499">
                  <c:v>25</c:v>
                </c:pt>
                <c:pt idx="2500">
                  <c:v>8</c:v>
                </c:pt>
                <c:pt idx="2501">
                  <c:v>10</c:v>
                </c:pt>
                <c:pt idx="2502">
                  <c:v>8</c:v>
                </c:pt>
                <c:pt idx="2503">
                  <c:v>2</c:v>
                </c:pt>
                <c:pt idx="2504">
                  <c:v>2</c:v>
                </c:pt>
                <c:pt idx="2505">
                  <c:v>4</c:v>
                </c:pt>
                <c:pt idx="2506">
                  <c:v>1</c:v>
                </c:pt>
                <c:pt idx="2507">
                  <c:v>11</c:v>
                </c:pt>
                <c:pt idx="2508">
                  <c:v>7</c:v>
                </c:pt>
                <c:pt idx="2509">
                  <c:v>4</c:v>
                </c:pt>
                <c:pt idx="2510">
                  <c:v>12</c:v>
                </c:pt>
                <c:pt idx="2511">
                  <c:v>7</c:v>
                </c:pt>
                <c:pt idx="2512">
                  <c:v>22</c:v>
                </c:pt>
                <c:pt idx="2513">
                  <c:v>14</c:v>
                </c:pt>
                <c:pt idx="2514">
                  <c:v>8</c:v>
                </c:pt>
                <c:pt idx="2515">
                  <c:v>17</c:v>
                </c:pt>
                <c:pt idx="2516">
                  <c:v>8</c:v>
                </c:pt>
                <c:pt idx="2517">
                  <c:v>3</c:v>
                </c:pt>
                <c:pt idx="2518">
                  <c:v>6</c:v>
                </c:pt>
                <c:pt idx="2519">
                  <c:v>6</c:v>
                </c:pt>
                <c:pt idx="2520">
                  <c:v>4</c:v>
                </c:pt>
                <c:pt idx="2521">
                  <c:v>1</c:v>
                </c:pt>
                <c:pt idx="2522">
                  <c:v>8</c:v>
                </c:pt>
                <c:pt idx="2523">
                  <c:v>2</c:v>
                </c:pt>
                <c:pt idx="2524">
                  <c:v>8</c:v>
                </c:pt>
                <c:pt idx="2525">
                  <c:v>13</c:v>
                </c:pt>
                <c:pt idx="2526">
                  <c:v>12</c:v>
                </c:pt>
                <c:pt idx="2527">
                  <c:v>7</c:v>
                </c:pt>
                <c:pt idx="2528">
                  <c:v>8</c:v>
                </c:pt>
                <c:pt idx="2529">
                  <c:v>19</c:v>
                </c:pt>
                <c:pt idx="2530">
                  <c:v>6</c:v>
                </c:pt>
                <c:pt idx="2531">
                  <c:v>3</c:v>
                </c:pt>
                <c:pt idx="2532">
                  <c:v>14</c:v>
                </c:pt>
                <c:pt idx="2533">
                  <c:v>12</c:v>
                </c:pt>
                <c:pt idx="2534">
                  <c:v>8</c:v>
                </c:pt>
                <c:pt idx="2535">
                  <c:v>8</c:v>
                </c:pt>
                <c:pt idx="2536">
                  <c:v>6</c:v>
                </c:pt>
                <c:pt idx="2537">
                  <c:v>2</c:v>
                </c:pt>
                <c:pt idx="2538">
                  <c:v>4</c:v>
                </c:pt>
                <c:pt idx="2539">
                  <c:v>11</c:v>
                </c:pt>
                <c:pt idx="2540">
                  <c:v>9</c:v>
                </c:pt>
                <c:pt idx="2541">
                  <c:v>8</c:v>
                </c:pt>
                <c:pt idx="2542">
                  <c:v>5</c:v>
                </c:pt>
                <c:pt idx="2543">
                  <c:v>14</c:v>
                </c:pt>
                <c:pt idx="2544">
                  <c:v>2</c:v>
                </c:pt>
                <c:pt idx="2545">
                  <c:v>8</c:v>
                </c:pt>
                <c:pt idx="2546">
                  <c:v>3</c:v>
                </c:pt>
                <c:pt idx="2547">
                  <c:v>16</c:v>
                </c:pt>
                <c:pt idx="2548">
                  <c:v>11</c:v>
                </c:pt>
                <c:pt idx="2549">
                  <c:v>7</c:v>
                </c:pt>
                <c:pt idx="2550">
                  <c:v>4</c:v>
                </c:pt>
                <c:pt idx="2551">
                  <c:v>8</c:v>
                </c:pt>
                <c:pt idx="2552">
                  <c:v>6</c:v>
                </c:pt>
                <c:pt idx="2553">
                  <c:v>2</c:v>
                </c:pt>
                <c:pt idx="2554">
                  <c:v>3</c:v>
                </c:pt>
                <c:pt idx="2555">
                  <c:v>12</c:v>
                </c:pt>
                <c:pt idx="2556">
                  <c:v>10</c:v>
                </c:pt>
                <c:pt idx="2557">
                  <c:v>13</c:v>
                </c:pt>
                <c:pt idx="2558">
                  <c:v>2</c:v>
                </c:pt>
                <c:pt idx="2559">
                  <c:v>1</c:v>
                </c:pt>
                <c:pt idx="2560">
                  <c:v>20</c:v>
                </c:pt>
                <c:pt idx="2561">
                  <c:v>10</c:v>
                </c:pt>
                <c:pt idx="2562">
                  <c:v>5</c:v>
                </c:pt>
                <c:pt idx="2563">
                  <c:v>8</c:v>
                </c:pt>
                <c:pt idx="2564">
                  <c:v>10</c:v>
                </c:pt>
                <c:pt idx="2565">
                  <c:v>10</c:v>
                </c:pt>
                <c:pt idx="2566">
                  <c:v>5</c:v>
                </c:pt>
                <c:pt idx="2567">
                  <c:v>5</c:v>
                </c:pt>
                <c:pt idx="2568">
                  <c:v>10</c:v>
                </c:pt>
                <c:pt idx="2569">
                  <c:v>1</c:v>
                </c:pt>
                <c:pt idx="2570">
                  <c:v>5</c:v>
                </c:pt>
                <c:pt idx="2571">
                  <c:v>2</c:v>
                </c:pt>
                <c:pt idx="2572">
                  <c:v>14</c:v>
                </c:pt>
                <c:pt idx="2573">
                  <c:v>2</c:v>
                </c:pt>
                <c:pt idx="2574">
                  <c:v>5</c:v>
                </c:pt>
                <c:pt idx="2575">
                  <c:v>6</c:v>
                </c:pt>
                <c:pt idx="2576">
                  <c:v>4</c:v>
                </c:pt>
                <c:pt idx="2577">
                  <c:v>15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11</c:v>
                </c:pt>
                <c:pt idx="2583">
                  <c:v>14</c:v>
                </c:pt>
                <c:pt idx="2584">
                  <c:v>8</c:v>
                </c:pt>
                <c:pt idx="2585">
                  <c:v>9</c:v>
                </c:pt>
                <c:pt idx="2586">
                  <c:v>13</c:v>
                </c:pt>
                <c:pt idx="2587">
                  <c:v>9</c:v>
                </c:pt>
                <c:pt idx="2588">
                  <c:v>15</c:v>
                </c:pt>
                <c:pt idx="2589">
                  <c:v>16</c:v>
                </c:pt>
                <c:pt idx="2590">
                  <c:v>11</c:v>
                </c:pt>
                <c:pt idx="2591">
                  <c:v>7</c:v>
                </c:pt>
                <c:pt idx="2592">
                  <c:v>15</c:v>
                </c:pt>
                <c:pt idx="2593">
                  <c:v>6</c:v>
                </c:pt>
                <c:pt idx="2594">
                  <c:v>3</c:v>
                </c:pt>
                <c:pt idx="2595">
                  <c:v>3</c:v>
                </c:pt>
                <c:pt idx="2596">
                  <c:v>7</c:v>
                </c:pt>
                <c:pt idx="2597">
                  <c:v>4</c:v>
                </c:pt>
                <c:pt idx="2598">
                  <c:v>4</c:v>
                </c:pt>
                <c:pt idx="2599">
                  <c:v>11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4</c:v>
                </c:pt>
                <c:pt idx="2604">
                  <c:v>11</c:v>
                </c:pt>
                <c:pt idx="2605">
                  <c:v>1</c:v>
                </c:pt>
                <c:pt idx="2606">
                  <c:v>10</c:v>
                </c:pt>
                <c:pt idx="2607">
                  <c:v>12</c:v>
                </c:pt>
                <c:pt idx="2608">
                  <c:v>4</c:v>
                </c:pt>
                <c:pt idx="2609">
                  <c:v>5</c:v>
                </c:pt>
                <c:pt idx="2610">
                  <c:v>15</c:v>
                </c:pt>
                <c:pt idx="2611">
                  <c:v>5</c:v>
                </c:pt>
                <c:pt idx="2612">
                  <c:v>4</c:v>
                </c:pt>
                <c:pt idx="2613">
                  <c:v>7</c:v>
                </c:pt>
                <c:pt idx="2614">
                  <c:v>16</c:v>
                </c:pt>
                <c:pt idx="2615">
                  <c:v>16</c:v>
                </c:pt>
                <c:pt idx="2616">
                  <c:v>5</c:v>
                </c:pt>
                <c:pt idx="2617">
                  <c:v>6</c:v>
                </c:pt>
                <c:pt idx="2618">
                  <c:v>6</c:v>
                </c:pt>
                <c:pt idx="2619">
                  <c:v>7</c:v>
                </c:pt>
                <c:pt idx="2620">
                  <c:v>5</c:v>
                </c:pt>
                <c:pt idx="2621">
                  <c:v>8</c:v>
                </c:pt>
                <c:pt idx="2622">
                  <c:v>5</c:v>
                </c:pt>
                <c:pt idx="2623">
                  <c:v>5</c:v>
                </c:pt>
                <c:pt idx="2624">
                  <c:v>13</c:v>
                </c:pt>
                <c:pt idx="2625">
                  <c:v>3</c:v>
                </c:pt>
                <c:pt idx="2626">
                  <c:v>19</c:v>
                </c:pt>
                <c:pt idx="2627">
                  <c:v>11</c:v>
                </c:pt>
                <c:pt idx="2628">
                  <c:v>14</c:v>
                </c:pt>
                <c:pt idx="2629">
                  <c:v>15</c:v>
                </c:pt>
                <c:pt idx="2630">
                  <c:v>2</c:v>
                </c:pt>
                <c:pt idx="2631">
                  <c:v>12</c:v>
                </c:pt>
                <c:pt idx="2632">
                  <c:v>5</c:v>
                </c:pt>
                <c:pt idx="2633">
                  <c:v>3</c:v>
                </c:pt>
                <c:pt idx="2634">
                  <c:v>6</c:v>
                </c:pt>
                <c:pt idx="2635">
                  <c:v>6</c:v>
                </c:pt>
                <c:pt idx="2636">
                  <c:v>2</c:v>
                </c:pt>
                <c:pt idx="2637">
                  <c:v>22</c:v>
                </c:pt>
                <c:pt idx="2638">
                  <c:v>6</c:v>
                </c:pt>
                <c:pt idx="2639">
                  <c:v>14</c:v>
                </c:pt>
                <c:pt idx="2640">
                  <c:v>2</c:v>
                </c:pt>
                <c:pt idx="2641">
                  <c:v>8</c:v>
                </c:pt>
                <c:pt idx="2642">
                  <c:v>10</c:v>
                </c:pt>
                <c:pt idx="2643">
                  <c:v>10</c:v>
                </c:pt>
                <c:pt idx="2644">
                  <c:v>5</c:v>
                </c:pt>
                <c:pt idx="2645">
                  <c:v>4</c:v>
                </c:pt>
                <c:pt idx="2646">
                  <c:v>3</c:v>
                </c:pt>
                <c:pt idx="2647">
                  <c:v>3</c:v>
                </c:pt>
                <c:pt idx="2648">
                  <c:v>2</c:v>
                </c:pt>
                <c:pt idx="2649">
                  <c:v>3</c:v>
                </c:pt>
                <c:pt idx="2650">
                  <c:v>5</c:v>
                </c:pt>
                <c:pt idx="2651">
                  <c:v>4</c:v>
                </c:pt>
                <c:pt idx="2652">
                  <c:v>11</c:v>
                </c:pt>
                <c:pt idx="2653">
                  <c:v>15</c:v>
                </c:pt>
                <c:pt idx="2654">
                  <c:v>8</c:v>
                </c:pt>
                <c:pt idx="2655">
                  <c:v>14</c:v>
                </c:pt>
                <c:pt idx="2656">
                  <c:v>2</c:v>
                </c:pt>
                <c:pt idx="2657">
                  <c:v>4</c:v>
                </c:pt>
                <c:pt idx="2658">
                  <c:v>11</c:v>
                </c:pt>
                <c:pt idx="2659">
                  <c:v>3</c:v>
                </c:pt>
                <c:pt idx="2660">
                  <c:v>7</c:v>
                </c:pt>
                <c:pt idx="2661">
                  <c:v>9</c:v>
                </c:pt>
                <c:pt idx="2662">
                  <c:v>1</c:v>
                </c:pt>
                <c:pt idx="2663">
                  <c:v>7</c:v>
                </c:pt>
                <c:pt idx="2664">
                  <c:v>7</c:v>
                </c:pt>
                <c:pt idx="2665">
                  <c:v>3</c:v>
                </c:pt>
                <c:pt idx="2666">
                  <c:v>7</c:v>
                </c:pt>
                <c:pt idx="2667">
                  <c:v>2</c:v>
                </c:pt>
                <c:pt idx="2668">
                  <c:v>2</c:v>
                </c:pt>
                <c:pt idx="2669">
                  <c:v>7</c:v>
                </c:pt>
                <c:pt idx="2670">
                  <c:v>4</c:v>
                </c:pt>
                <c:pt idx="2671">
                  <c:v>14</c:v>
                </c:pt>
                <c:pt idx="2672">
                  <c:v>14</c:v>
                </c:pt>
                <c:pt idx="2673">
                  <c:v>3</c:v>
                </c:pt>
                <c:pt idx="2674">
                  <c:v>8</c:v>
                </c:pt>
                <c:pt idx="2675">
                  <c:v>4</c:v>
                </c:pt>
                <c:pt idx="2676">
                  <c:v>17</c:v>
                </c:pt>
                <c:pt idx="2677">
                  <c:v>15</c:v>
                </c:pt>
                <c:pt idx="2678">
                  <c:v>8</c:v>
                </c:pt>
                <c:pt idx="2679">
                  <c:v>8</c:v>
                </c:pt>
                <c:pt idx="2680">
                  <c:v>19</c:v>
                </c:pt>
                <c:pt idx="2681">
                  <c:v>3</c:v>
                </c:pt>
                <c:pt idx="2682">
                  <c:v>12</c:v>
                </c:pt>
                <c:pt idx="2683">
                  <c:v>7</c:v>
                </c:pt>
                <c:pt idx="2684">
                  <c:v>7</c:v>
                </c:pt>
                <c:pt idx="2685">
                  <c:v>11</c:v>
                </c:pt>
                <c:pt idx="2686">
                  <c:v>12</c:v>
                </c:pt>
                <c:pt idx="2687">
                  <c:v>9</c:v>
                </c:pt>
                <c:pt idx="2688">
                  <c:v>2</c:v>
                </c:pt>
                <c:pt idx="2689">
                  <c:v>2</c:v>
                </c:pt>
                <c:pt idx="2690">
                  <c:v>5</c:v>
                </c:pt>
                <c:pt idx="2691">
                  <c:v>10</c:v>
                </c:pt>
                <c:pt idx="2692">
                  <c:v>2</c:v>
                </c:pt>
                <c:pt idx="2693">
                  <c:v>11</c:v>
                </c:pt>
                <c:pt idx="2694">
                  <c:v>8</c:v>
                </c:pt>
                <c:pt idx="2695">
                  <c:v>18</c:v>
                </c:pt>
                <c:pt idx="2696">
                  <c:v>14</c:v>
                </c:pt>
                <c:pt idx="2697">
                  <c:v>3</c:v>
                </c:pt>
                <c:pt idx="2698">
                  <c:v>9</c:v>
                </c:pt>
                <c:pt idx="2699">
                  <c:v>10</c:v>
                </c:pt>
                <c:pt idx="2700">
                  <c:v>7</c:v>
                </c:pt>
                <c:pt idx="2701">
                  <c:v>2</c:v>
                </c:pt>
                <c:pt idx="2702">
                  <c:v>7</c:v>
                </c:pt>
                <c:pt idx="2703">
                  <c:v>7</c:v>
                </c:pt>
                <c:pt idx="2704">
                  <c:v>2</c:v>
                </c:pt>
                <c:pt idx="2705">
                  <c:v>2</c:v>
                </c:pt>
                <c:pt idx="2706">
                  <c:v>10</c:v>
                </c:pt>
                <c:pt idx="2707">
                  <c:v>4</c:v>
                </c:pt>
                <c:pt idx="2708">
                  <c:v>7</c:v>
                </c:pt>
                <c:pt idx="2709">
                  <c:v>5</c:v>
                </c:pt>
                <c:pt idx="2710">
                  <c:v>6</c:v>
                </c:pt>
                <c:pt idx="2711">
                  <c:v>4</c:v>
                </c:pt>
                <c:pt idx="2712">
                  <c:v>6</c:v>
                </c:pt>
                <c:pt idx="2713">
                  <c:v>16</c:v>
                </c:pt>
                <c:pt idx="2714">
                  <c:v>11</c:v>
                </c:pt>
                <c:pt idx="2715">
                  <c:v>12</c:v>
                </c:pt>
                <c:pt idx="2716">
                  <c:v>13</c:v>
                </c:pt>
                <c:pt idx="2717">
                  <c:v>10</c:v>
                </c:pt>
                <c:pt idx="2718">
                  <c:v>5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4</c:v>
                </c:pt>
                <c:pt idx="2723">
                  <c:v>3</c:v>
                </c:pt>
                <c:pt idx="2724">
                  <c:v>7</c:v>
                </c:pt>
                <c:pt idx="2725">
                  <c:v>5</c:v>
                </c:pt>
                <c:pt idx="2726">
                  <c:v>3</c:v>
                </c:pt>
                <c:pt idx="2727">
                  <c:v>6</c:v>
                </c:pt>
                <c:pt idx="2728">
                  <c:v>5</c:v>
                </c:pt>
                <c:pt idx="2729">
                  <c:v>15</c:v>
                </c:pt>
                <c:pt idx="2730">
                  <c:v>5</c:v>
                </c:pt>
                <c:pt idx="2731">
                  <c:v>3</c:v>
                </c:pt>
                <c:pt idx="2732">
                  <c:v>15</c:v>
                </c:pt>
                <c:pt idx="2733">
                  <c:v>2</c:v>
                </c:pt>
                <c:pt idx="2734">
                  <c:v>1</c:v>
                </c:pt>
                <c:pt idx="2735">
                  <c:v>8</c:v>
                </c:pt>
                <c:pt idx="2736">
                  <c:v>5</c:v>
                </c:pt>
                <c:pt idx="2737">
                  <c:v>5</c:v>
                </c:pt>
                <c:pt idx="2738">
                  <c:v>8</c:v>
                </c:pt>
                <c:pt idx="2739">
                  <c:v>9</c:v>
                </c:pt>
                <c:pt idx="2740">
                  <c:v>7</c:v>
                </c:pt>
                <c:pt idx="2741">
                  <c:v>10</c:v>
                </c:pt>
                <c:pt idx="2742">
                  <c:v>9</c:v>
                </c:pt>
                <c:pt idx="2743">
                  <c:v>2</c:v>
                </c:pt>
                <c:pt idx="2744">
                  <c:v>13</c:v>
                </c:pt>
                <c:pt idx="2745">
                  <c:v>6</c:v>
                </c:pt>
                <c:pt idx="2746">
                  <c:v>8</c:v>
                </c:pt>
                <c:pt idx="2747">
                  <c:v>4</c:v>
                </c:pt>
                <c:pt idx="2748">
                  <c:v>17</c:v>
                </c:pt>
                <c:pt idx="2749">
                  <c:v>9</c:v>
                </c:pt>
                <c:pt idx="2750">
                  <c:v>9</c:v>
                </c:pt>
                <c:pt idx="2751">
                  <c:v>11</c:v>
                </c:pt>
                <c:pt idx="2752">
                  <c:v>5</c:v>
                </c:pt>
                <c:pt idx="2753">
                  <c:v>4</c:v>
                </c:pt>
                <c:pt idx="2754">
                  <c:v>4</c:v>
                </c:pt>
                <c:pt idx="2755">
                  <c:v>14</c:v>
                </c:pt>
                <c:pt idx="2756">
                  <c:v>5</c:v>
                </c:pt>
                <c:pt idx="2757">
                  <c:v>5</c:v>
                </c:pt>
                <c:pt idx="2758">
                  <c:v>10</c:v>
                </c:pt>
                <c:pt idx="2759">
                  <c:v>2</c:v>
                </c:pt>
                <c:pt idx="2760">
                  <c:v>6</c:v>
                </c:pt>
                <c:pt idx="2761">
                  <c:v>3</c:v>
                </c:pt>
                <c:pt idx="2762">
                  <c:v>9</c:v>
                </c:pt>
                <c:pt idx="2763">
                  <c:v>12</c:v>
                </c:pt>
                <c:pt idx="2764">
                  <c:v>4</c:v>
                </c:pt>
                <c:pt idx="2765">
                  <c:v>9</c:v>
                </c:pt>
                <c:pt idx="2766">
                  <c:v>9</c:v>
                </c:pt>
                <c:pt idx="2767">
                  <c:v>3</c:v>
                </c:pt>
                <c:pt idx="2768">
                  <c:v>3</c:v>
                </c:pt>
                <c:pt idx="2769">
                  <c:v>5</c:v>
                </c:pt>
                <c:pt idx="2770">
                  <c:v>8</c:v>
                </c:pt>
                <c:pt idx="2771">
                  <c:v>2</c:v>
                </c:pt>
                <c:pt idx="2772">
                  <c:v>2</c:v>
                </c:pt>
                <c:pt idx="2773">
                  <c:v>4</c:v>
                </c:pt>
                <c:pt idx="2774">
                  <c:v>3</c:v>
                </c:pt>
                <c:pt idx="2775">
                  <c:v>2</c:v>
                </c:pt>
                <c:pt idx="2776">
                  <c:v>10</c:v>
                </c:pt>
                <c:pt idx="2777">
                  <c:v>2</c:v>
                </c:pt>
                <c:pt idx="2778">
                  <c:v>4</c:v>
                </c:pt>
                <c:pt idx="2779">
                  <c:v>1</c:v>
                </c:pt>
                <c:pt idx="2780">
                  <c:v>5</c:v>
                </c:pt>
                <c:pt idx="2781">
                  <c:v>6</c:v>
                </c:pt>
                <c:pt idx="2782">
                  <c:v>11</c:v>
                </c:pt>
                <c:pt idx="2783">
                  <c:v>3</c:v>
                </c:pt>
                <c:pt idx="2784">
                  <c:v>3</c:v>
                </c:pt>
                <c:pt idx="2785">
                  <c:v>10</c:v>
                </c:pt>
                <c:pt idx="2786">
                  <c:v>11</c:v>
                </c:pt>
                <c:pt idx="2787">
                  <c:v>8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5</c:v>
                </c:pt>
                <c:pt idx="2792">
                  <c:v>11</c:v>
                </c:pt>
                <c:pt idx="2793">
                  <c:v>8</c:v>
                </c:pt>
                <c:pt idx="2794">
                  <c:v>7</c:v>
                </c:pt>
                <c:pt idx="2795">
                  <c:v>5</c:v>
                </c:pt>
                <c:pt idx="2796">
                  <c:v>5</c:v>
                </c:pt>
                <c:pt idx="2797">
                  <c:v>10</c:v>
                </c:pt>
                <c:pt idx="2798">
                  <c:v>8</c:v>
                </c:pt>
                <c:pt idx="2799">
                  <c:v>10</c:v>
                </c:pt>
                <c:pt idx="2800">
                  <c:v>9</c:v>
                </c:pt>
                <c:pt idx="2801">
                  <c:v>5</c:v>
                </c:pt>
                <c:pt idx="2802">
                  <c:v>5</c:v>
                </c:pt>
                <c:pt idx="2803">
                  <c:v>10</c:v>
                </c:pt>
                <c:pt idx="2804">
                  <c:v>2</c:v>
                </c:pt>
                <c:pt idx="2805">
                  <c:v>9</c:v>
                </c:pt>
                <c:pt idx="2806">
                  <c:v>2</c:v>
                </c:pt>
                <c:pt idx="2807">
                  <c:v>8</c:v>
                </c:pt>
                <c:pt idx="2808">
                  <c:v>10</c:v>
                </c:pt>
                <c:pt idx="2809">
                  <c:v>6</c:v>
                </c:pt>
                <c:pt idx="2810">
                  <c:v>9</c:v>
                </c:pt>
                <c:pt idx="2811">
                  <c:v>10</c:v>
                </c:pt>
                <c:pt idx="2812">
                  <c:v>13</c:v>
                </c:pt>
                <c:pt idx="2813">
                  <c:v>3</c:v>
                </c:pt>
                <c:pt idx="2814">
                  <c:v>11</c:v>
                </c:pt>
                <c:pt idx="2815">
                  <c:v>18</c:v>
                </c:pt>
                <c:pt idx="2816">
                  <c:v>15</c:v>
                </c:pt>
                <c:pt idx="2817">
                  <c:v>6</c:v>
                </c:pt>
                <c:pt idx="2818">
                  <c:v>4</c:v>
                </c:pt>
                <c:pt idx="2819">
                  <c:v>5</c:v>
                </c:pt>
                <c:pt idx="2820">
                  <c:v>6</c:v>
                </c:pt>
                <c:pt idx="2821">
                  <c:v>13</c:v>
                </c:pt>
                <c:pt idx="2822">
                  <c:v>4</c:v>
                </c:pt>
                <c:pt idx="2823">
                  <c:v>14</c:v>
                </c:pt>
                <c:pt idx="2824">
                  <c:v>5</c:v>
                </c:pt>
                <c:pt idx="2825">
                  <c:v>7</c:v>
                </c:pt>
                <c:pt idx="2826">
                  <c:v>6</c:v>
                </c:pt>
                <c:pt idx="2827">
                  <c:v>15</c:v>
                </c:pt>
                <c:pt idx="2828">
                  <c:v>5</c:v>
                </c:pt>
                <c:pt idx="2829">
                  <c:v>5</c:v>
                </c:pt>
                <c:pt idx="2830">
                  <c:v>6</c:v>
                </c:pt>
                <c:pt idx="2831">
                  <c:v>3</c:v>
                </c:pt>
                <c:pt idx="2832">
                  <c:v>17</c:v>
                </c:pt>
                <c:pt idx="2833">
                  <c:v>13</c:v>
                </c:pt>
                <c:pt idx="2834">
                  <c:v>3</c:v>
                </c:pt>
                <c:pt idx="2835">
                  <c:v>5</c:v>
                </c:pt>
                <c:pt idx="2836">
                  <c:v>9</c:v>
                </c:pt>
                <c:pt idx="2837">
                  <c:v>7</c:v>
                </c:pt>
                <c:pt idx="2838">
                  <c:v>5</c:v>
                </c:pt>
                <c:pt idx="2839">
                  <c:v>9</c:v>
                </c:pt>
                <c:pt idx="2840">
                  <c:v>10</c:v>
                </c:pt>
                <c:pt idx="2841">
                  <c:v>11</c:v>
                </c:pt>
                <c:pt idx="2842">
                  <c:v>12</c:v>
                </c:pt>
                <c:pt idx="2843">
                  <c:v>9</c:v>
                </c:pt>
                <c:pt idx="2844">
                  <c:v>10</c:v>
                </c:pt>
                <c:pt idx="2845">
                  <c:v>11</c:v>
                </c:pt>
                <c:pt idx="2846">
                  <c:v>5</c:v>
                </c:pt>
                <c:pt idx="2847">
                  <c:v>7</c:v>
                </c:pt>
                <c:pt idx="2848">
                  <c:v>3</c:v>
                </c:pt>
                <c:pt idx="2849">
                  <c:v>5</c:v>
                </c:pt>
                <c:pt idx="2850">
                  <c:v>3</c:v>
                </c:pt>
                <c:pt idx="2851">
                  <c:v>7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2</c:v>
                </c:pt>
                <c:pt idx="2856">
                  <c:v>4</c:v>
                </c:pt>
                <c:pt idx="2857">
                  <c:v>4</c:v>
                </c:pt>
                <c:pt idx="2858">
                  <c:v>8</c:v>
                </c:pt>
                <c:pt idx="2859">
                  <c:v>20</c:v>
                </c:pt>
                <c:pt idx="2860">
                  <c:v>2</c:v>
                </c:pt>
                <c:pt idx="2861">
                  <c:v>21</c:v>
                </c:pt>
                <c:pt idx="2862">
                  <c:v>12</c:v>
                </c:pt>
                <c:pt idx="2863">
                  <c:v>3</c:v>
                </c:pt>
                <c:pt idx="2864">
                  <c:v>6</c:v>
                </c:pt>
                <c:pt idx="2865">
                  <c:v>12</c:v>
                </c:pt>
                <c:pt idx="2866">
                  <c:v>7</c:v>
                </c:pt>
                <c:pt idx="2867">
                  <c:v>3</c:v>
                </c:pt>
                <c:pt idx="2868">
                  <c:v>1</c:v>
                </c:pt>
                <c:pt idx="2869">
                  <c:v>15</c:v>
                </c:pt>
                <c:pt idx="2870">
                  <c:v>1</c:v>
                </c:pt>
                <c:pt idx="2871">
                  <c:v>7</c:v>
                </c:pt>
                <c:pt idx="2872">
                  <c:v>4</c:v>
                </c:pt>
                <c:pt idx="2873">
                  <c:v>4</c:v>
                </c:pt>
                <c:pt idx="2874">
                  <c:v>8</c:v>
                </c:pt>
                <c:pt idx="2875">
                  <c:v>2</c:v>
                </c:pt>
                <c:pt idx="2876">
                  <c:v>1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11</c:v>
                </c:pt>
                <c:pt idx="2884">
                  <c:v>5</c:v>
                </c:pt>
                <c:pt idx="2885">
                  <c:v>7</c:v>
                </c:pt>
                <c:pt idx="2886">
                  <c:v>17</c:v>
                </c:pt>
                <c:pt idx="2887">
                  <c:v>7</c:v>
                </c:pt>
                <c:pt idx="2888">
                  <c:v>6</c:v>
                </c:pt>
                <c:pt idx="2889">
                  <c:v>3</c:v>
                </c:pt>
                <c:pt idx="2890">
                  <c:v>6</c:v>
                </c:pt>
                <c:pt idx="2891">
                  <c:v>6</c:v>
                </c:pt>
                <c:pt idx="2892">
                  <c:v>7</c:v>
                </c:pt>
                <c:pt idx="2893">
                  <c:v>5</c:v>
                </c:pt>
                <c:pt idx="2894">
                  <c:v>5</c:v>
                </c:pt>
                <c:pt idx="2895">
                  <c:v>9</c:v>
                </c:pt>
                <c:pt idx="2896">
                  <c:v>10</c:v>
                </c:pt>
                <c:pt idx="2897">
                  <c:v>9</c:v>
                </c:pt>
                <c:pt idx="2898">
                  <c:v>5</c:v>
                </c:pt>
                <c:pt idx="2899">
                  <c:v>7</c:v>
                </c:pt>
                <c:pt idx="2900">
                  <c:v>15</c:v>
                </c:pt>
                <c:pt idx="2901">
                  <c:v>8</c:v>
                </c:pt>
                <c:pt idx="2902">
                  <c:v>31</c:v>
                </c:pt>
                <c:pt idx="2903">
                  <c:v>10</c:v>
                </c:pt>
                <c:pt idx="2904">
                  <c:v>9</c:v>
                </c:pt>
                <c:pt idx="2905">
                  <c:v>1</c:v>
                </c:pt>
                <c:pt idx="2906">
                  <c:v>10</c:v>
                </c:pt>
                <c:pt idx="2907">
                  <c:v>7</c:v>
                </c:pt>
                <c:pt idx="2908">
                  <c:v>1</c:v>
                </c:pt>
                <c:pt idx="2909">
                  <c:v>13</c:v>
                </c:pt>
                <c:pt idx="2910">
                  <c:v>2</c:v>
                </c:pt>
                <c:pt idx="2911">
                  <c:v>2</c:v>
                </c:pt>
                <c:pt idx="2912">
                  <c:v>10</c:v>
                </c:pt>
                <c:pt idx="2913">
                  <c:v>5</c:v>
                </c:pt>
                <c:pt idx="2914">
                  <c:v>6</c:v>
                </c:pt>
                <c:pt idx="2915">
                  <c:v>24</c:v>
                </c:pt>
                <c:pt idx="2916">
                  <c:v>11</c:v>
                </c:pt>
                <c:pt idx="2917">
                  <c:v>11</c:v>
                </c:pt>
                <c:pt idx="2918">
                  <c:v>8</c:v>
                </c:pt>
                <c:pt idx="2919">
                  <c:v>10</c:v>
                </c:pt>
                <c:pt idx="2920">
                  <c:v>6</c:v>
                </c:pt>
                <c:pt idx="2921">
                  <c:v>3</c:v>
                </c:pt>
                <c:pt idx="2922">
                  <c:v>6</c:v>
                </c:pt>
                <c:pt idx="2923">
                  <c:v>4</c:v>
                </c:pt>
                <c:pt idx="2924">
                  <c:v>3</c:v>
                </c:pt>
                <c:pt idx="2925">
                  <c:v>5</c:v>
                </c:pt>
                <c:pt idx="2926">
                  <c:v>8</c:v>
                </c:pt>
                <c:pt idx="2927">
                  <c:v>7</c:v>
                </c:pt>
                <c:pt idx="2928">
                  <c:v>2</c:v>
                </c:pt>
                <c:pt idx="2929">
                  <c:v>2</c:v>
                </c:pt>
                <c:pt idx="2930">
                  <c:v>5</c:v>
                </c:pt>
                <c:pt idx="2931">
                  <c:v>7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4</c:v>
                </c:pt>
                <c:pt idx="2936">
                  <c:v>3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9</c:v>
                </c:pt>
                <c:pt idx="2941">
                  <c:v>4</c:v>
                </c:pt>
                <c:pt idx="2942">
                  <c:v>6</c:v>
                </c:pt>
                <c:pt idx="2943">
                  <c:v>3</c:v>
                </c:pt>
                <c:pt idx="2944">
                  <c:v>9</c:v>
                </c:pt>
                <c:pt idx="2945">
                  <c:v>2</c:v>
                </c:pt>
                <c:pt idx="2946">
                  <c:v>3</c:v>
                </c:pt>
                <c:pt idx="2947">
                  <c:v>14</c:v>
                </c:pt>
                <c:pt idx="2948">
                  <c:v>5</c:v>
                </c:pt>
                <c:pt idx="2949">
                  <c:v>4</c:v>
                </c:pt>
                <c:pt idx="2950">
                  <c:v>11</c:v>
                </c:pt>
                <c:pt idx="2951">
                  <c:v>6</c:v>
                </c:pt>
                <c:pt idx="2952">
                  <c:v>6</c:v>
                </c:pt>
                <c:pt idx="2953">
                  <c:v>3</c:v>
                </c:pt>
                <c:pt idx="2954">
                  <c:v>3</c:v>
                </c:pt>
                <c:pt idx="2955">
                  <c:v>2</c:v>
                </c:pt>
                <c:pt idx="2956">
                  <c:v>4</c:v>
                </c:pt>
                <c:pt idx="2957">
                  <c:v>8</c:v>
                </c:pt>
                <c:pt idx="2958">
                  <c:v>3</c:v>
                </c:pt>
                <c:pt idx="2959">
                  <c:v>6</c:v>
                </c:pt>
                <c:pt idx="2960">
                  <c:v>1</c:v>
                </c:pt>
                <c:pt idx="2961">
                  <c:v>10</c:v>
                </c:pt>
                <c:pt idx="2962">
                  <c:v>8</c:v>
                </c:pt>
                <c:pt idx="2963">
                  <c:v>5</c:v>
                </c:pt>
                <c:pt idx="2964">
                  <c:v>10</c:v>
                </c:pt>
                <c:pt idx="2965">
                  <c:v>12</c:v>
                </c:pt>
                <c:pt idx="2966">
                  <c:v>17</c:v>
                </c:pt>
                <c:pt idx="2967">
                  <c:v>6</c:v>
                </c:pt>
                <c:pt idx="2968">
                  <c:v>14</c:v>
                </c:pt>
                <c:pt idx="2969">
                  <c:v>7</c:v>
                </c:pt>
                <c:pt idx="2970">
                  <c:v>5</c:v>
                </c:pt>
                <c:pt idx="2971">
                  <c:v>11</c:v>
                </c:pt>
                <c:pt idx="2972">
                  <c:v>6</c:v>
                </c:pt>
                <c:pt idx="2973">
                  <c:v>3</c:v>
                </c:pt>
                <c:pt idx="2974">
                  <c:v>7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7</c:v>
                </c:pt>
                <c:pt idx="2979">
                  <c:v>6</c:v>
                </c:pt>
                <c:pt idx="2980">
                  <c:v>6</c:v>
                </c:pt>
                <c:pt idx="2981">
                  <c:v>5</c:v>
                </c:pt>
                <c:pt idx="2982">
                  <c:v>4</c:v>
                </c:pt>
                <c:pt idx="2983">
                  <c:v>7</c:v>
                </c:pt>
                <c:pt idx="2984">
                  <c:v>7</c:v>
                </c:pt>
                <c:pt idx="2985">
                  <c:v>4</c:v>
                </c:pt>
                <c:pt idx="2986">
                  <c:v>19</c:v>
                </c:pt>
                <c:pt idx="2987">
                  <c:v>8</c:v>
                </c:pt>
                <c:pt idx="2988">
                  <c:v>9</c:v>
                </c:pt>
                <c:pt idx="2989">
                  <c:v>4</c:v>
                </c:pt>
                <c:pt idx="2990">
                  <c:v>10</c:v>
                </c:pt>
                <c:pt idx="2991">
                  <c:v>6</c:v>
                </c:pt>
                <c:pt idx="2992">
                  <c:v>11</c:v>
                </c:pt>
                <c:pt idx="2993">
                  <c:v>9</c:v>
                </c:pt>
                <c:pt idx="2994">
                  <c:v>15</c:v>
                </c:pt>
                <c:pt idx="2995">
                  <c:v>3</c:v>
                </c:pt>
                <c:pt idx="2996">
                  <c:v>3</c:v>
                </c:pt>
                <c:pt idx="2997">
                  <c:v>8</c:v>
                </c:pt>
                <c:pt idx="2998">
                  <c:v>9</c:v>
                </c:pt>
                <c:pt idx="2999">
                  <c:v>2</c:v>
                </c:pt>
                <c:pt idx="3000">
                  <c:v>3</c:v>
                </c:pt>
                <c:pt idx="3001">
                  <c:v>7</c:v>
                </c:pt>
                <c:pt idx="3002">
                  <c:v>7</c:v>
                </c:pt>
                <c:pt idx="3003">
                  <c:v>10</c:v>
                </c:pt>
                <c:pt idx="3004">
                  <c:v>1</c:v>
                </c:pt>
                <c:pt idx="3005">
                  <c:v>20</c:v>
                </c:pt>
                <c:pt idx="3006">
                  <c:v>2</c:v>
                </c:pt>
                <c:pt idx="3007">
                  <c:v>6</c:v>
                </c:pt>
                <c:pt idx="3008">
                  <c:v>3</c:v>
                </c:pt>
                <c:pt idx="3009">
                  <c:v>8</c:v>
                </c:pt>
                <c:pt idx="3010">
                  <c:v>3</c:v>
                </c:pt>
                <c:pt idx="3011">
                  <c:v>14</c:v>
                </c:pt>
                <c:pt idx="3012">
                  <c:v>4</c:v>
                </c:pt>
                <c:pt idx="3013">
                  <c:v>4</c:v>
                </c:pt>
                <c:pt idx="3014">
                  <c:v>7</c:v>
                </c:pt>
                <c:pt idx="3015">
                  <c:v>18</c:v>
                </c:pt>
                <c:pt idx="3016">
                  <c:v>10</c:v>
                </c:pt>
                <c:pt idx="3017">
                  <c:v>6</c:v>
                </c:pt>
                <c:pt idx="3018">
                  <c:v>2</c:v>
                </c:pt>
                <c:pt idx="3019">
                  <c:v>5</c:v>
                </c:pt>
                <c:pt idx="3020">
                  <c:v>3</c:v>
                </c:pt>
                <c:pt idx="3021">
                  <c:v>3</c:v>
                </c:pt>
                <c:pt idx="3022">
                  <c:v>4</c:v>
                </c:pt>
                <c:pt idx="3023">
                  <c:v>4</c:v>
                </c:pt>
                <c:pt idx="3024">
                  <c:v>8</c:v>
                </c:pt>
                <c:pt idx="3025">
                  <c:v>3</c:v>
                </c:pt>
                <c:pt idx="3026">
                  <c:v>6</c:v>
                </c:pt>
                <c:pt idx="3027">
                  <c:v>6</c:v>
                </c:pt>
                <c:pt idx="3028">
                  <c:v>9</c:v>
                </c:pt>
                <c:pt idx="3029">
                  <c:v>7</c:v>
                </c:pt>
                <c:pt idx="3030">
                  <c:v>3</c:v>
                </c:pt>
                <c:pt idx="3031">
                  <c:v>21</c:v>
                </c:pt>
                <c:pt idx="3032">
                  <c:v>2</c:v>
                </c:pt>
                <c:pt idx="3033">
                  <c:v>2</c:v>
                </c:pt>
                <c:pt idx="3034">
                  <c:v>10</c:v>
                </c:pt>
                <c:pt idx="3035">
                  <c:v>4</c:v>
                </c:pt>
                <c:pt idx="3036">
                  <c:v>8</c:v>
                </c:pt>
                <c:pt idx="3037">
                  <c:v>6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10</c:v>
                </c:pt>
                <c:pt idx="3042">
                  <c:v>6</c:v>
                </c:pt>
                <c:pt idx="3043">
                  <c:v>2</c:v>
                </c:pt>
                <c:pt idx="3044">
                  <c:v>2</c:v>
                </c:pt>
                <c:pt idx="3045">
                  <c:v>1</c:v>
                </c:pt>
                <c:pt idx="3046">
                  <c:v>8</c:v>
                </c:pt>
                <c:pt idx="3047">
                  <c:v>2</c:v>
                </c:pt>
                <c:pt idx="3048">
                  <c:v>6</c:v>
                </c:pt>
                <c:pt idx="3049">
                  <c:v>6</c:v>
                </c:pt>
                <c:pt idx="3050">
                  <c:v>7</c:v>
                </c:pt>
                <c:pt idx="3051">
                  <c:v>2</c:v>
                </c:pt>
                <c:pt idx="3052">
                  <c:v>2</c:v>
                </c:pt>
                <c:pt idx="3053">
                  <c:v>3</c:v>
                </c:pt>
                <c:pt idx="3054">
                  <c:v>6</c:v>
                </c:pt>
                <c:pt idx="3055">
                  <c:v>4</c:v>
                </c:pt>
                <c:pt idx="3056">
                  <c:v>7</c:v>
                </c:pt>
                <c:pt idx="3057">
                  <c:v>6</c:v>
                </c:pt>
                <c:pt idx="3058">
                  <c:v>26</c:v>
                </c:pt>
                <c:pt idx="3059">
                  <c:v>2</c:v>
                </c:pt>
                <c:pt idx="3060">
                  <c:v>8</c:v>
                </c:pt>
                <c:pt idx="3061">
                  <c:v>3</c:v>
                </c:pt>
                <c:pt idx="3062">
                  <c:v>2</c:v>
                </c:pt>
                <c:pt idx="3063">
                  <c:v>3</c:v>
                </c:pt>
                <c:pt idx="3064">
                  <c:v>16</c:v>
                </c:pt>
                <c:pt idx="3065">
                  <c:v>5</c:v>
                </c:pt>
                <c:pt idx="3066">
                  <c:v>4</c:v>
                </c:pt>
                <c:pt idx="3067">
                  <c:v>13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1</c:v>
                </c:pt>
                <c:pt idx="3073">
                  <c:v>4</c:v>
                </c:pt>
                <c:pt idx="3074">
                  <c:v>6</c:v>
                </c:pt>
                <c:pt idx="3075">
                  <c:v>2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11</c:v>
                </c:pt>
                <c:pt idx="3080">
                  <c:v>2</c:v>
                </c:pt>
                <c:pt idx="3081">
                  <c:v>4</c:v>
                </c:pt>
                <c:pt idx="3082">
                  <c:v>4</c:v>
                </c:pt>
                <c:pt idx="3083">
                  <c:v>5</c:v>
                </c:pt>
                <c:pt idx="3084">
                  <c:v>2</c:v>
                </c:pt>
                <c:pt idx="3085">
                  <c:v>3</c:v>
                </c:pt>
                <c:pt idx="3086">
                  <c:v>4</c:v>
                </c:pt>
                <c:pt idx="3087">
                  <c:v>15</c:v>
                </c:pt>
                <c:pt idx="3088">
                  <c:v>1</c:v>
                </c:pt>
                <c:pt idx="3089">
                  <c:v>3</c:v>
                </c:pt>
                <c:pt idx="3090">
                  <c:v>10</c:v>
                </c:pt>
                <c:pt idx="3091">
                  <c:v>4</c:v>
                </c:pt>
                <c:pt idx="3092">
                  <c:v>8</c:v>
                </c:pt>
                <c:pt idx="3093">
                  <c:v>2</c:v>
                </c:pt>
                <c:pt idx="3094">
                  <c:v>9</c:v>
                </c:pt>
                <c:pt idx="3095">
                  <c:v>2</c:v>
                </c:pt>
                <c:pt idx="3096">
                  <c:v>3</c:v>
                </c:pt>
                <c:pt idx="3097">
                  <c:v>2</c:v>
                </c:pt>
                <c:pt idx="3098">
                  <c:v>9</c:v>
                </c:pt>
                <c:pt idx="3099">
                  <c:v>14</c:v>
                </c:pt>
                <c:pt idx="3100">
                  <c:v>3</c:v>
                </c:pt>
                <c:pt idx="3101">
                  <c:v>7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4</c:v>
                </c:pt>
                <c:pt idx="3107">
                  <c:v>1</c:v>
                </c:pt>
                <c:pt idx="3108">
                  <c:v>7</c:v>
                </c:pt>
                <c:pt idx="3109">
                  <c:v>2</c:v>
                </c:pt>
                <c:pt idx="3110">
                  <c:v>2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7</c:v>
                </c:pt>
                <c:pt idx="3116">
                  <c:v>18</c:v>
                </c:pt>
                <c:pt idx="3117">
                  <c:v>6</c:v>
                </c:pt>
                <c:pt idx="3118">
                  <c:v>6</c:v>
                </c:pt>
                <c:pt idx="3119">
                  <c:v>9</c:v>
                </c:pt>
                <c:pt idx="3120">
                  <c:v>4</c:v>
                </c:pt>
                <c:pt idx="3121">
                  <c:v>4</c:v>
                </c:pt>
                <c:pt idx="3122">
                  <c:v>18</c:v>
                </c:pt>
                <c:pt idx="3123">
                  <c:v>3</c:v>
                </c:pt>
                <c:pt idx="3124">
                  <c:v>3</c:v>
                </c:pt>
                <c:pt idx="3125">
                  <c:v>7</c:v>
                </c:pt>
                <c:pt idx="3126">
                  <c:v>8</c:v>
                </c:pt>
                <c:pt idx="3127">
                  <c:v>2</c:v>
                </c:pt>
                <c:pt idx="3128">
                  <c:v>12</c:v>
                </c:pt>
                <c:pt idx="3129">
                  <c:v>2</c:v>
                </c:pt>
                <c:pt idx="3130">
                  <c:v>14</c:v>
                </c:pt>
                <c:pt idx="3131">
                  <c:v>6</c:v>
                </c:pt>
                <c:pt idx="3132">
                  <c:v>6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6</c:v>
                </c:pt>
                <c:pt idx="3142">
                  <c:v>3</c:v>
                </c:pt>
                <c:pt idx="3143">
                  <c:v>11</c:v>
                </c:pt>
                <c:pt idx="3144">
                  <c:v>10</c:v>
                </c:pt>
                <c:pt idx="3145">
                  <c:v>24</c:v>
                </c:pt>
                <c:pt idx="3146">
                  <c:v>10</c:v>
                </c:pt>
                <c:pt idx="3147">
                  <c:v>3</c:v>
                </c:pt>
                <c:pt idx="3148">
                  <c:v>6</c:v>
                </c:pt>
                <c:pt idx="3149">
                  <c:v>1</c:v>
                </c:pt>
                <c:pt idx="3150">
                  <c:v>3</c:v>
                </c:pt>
                <c:pt idx="3151">
                  <c:v>5</c:v>
                </c:pt>
                <c:pt idx="3152">
                  <c:v>4</c:v>
                </c:pt>
                <c:pt idx="3153">
                  <c:v>5</c:v>
                </c:pt>
                <c:pt idx="3154">
                  <c:v>8</c:v>
                </c:pt>
                <c:pt idx="3155">
                  <c:v>3</c:v>
                </c:pt>
                <c:pt idx="3156">
                  <c:v>4</c:v>
                </c:pt>
                <c:pt idx="3157">
                  <c:v>4</c:v>
                </c:pt>
                <c:pt idx="3158">
                  <c:v>5</c:v>
                </c:pt>
                <c:pt idx="3159">
                  <c:v>4</c:v>
                </c:pt>
                <c:pt idx="3160">
                  <c:v>8</c:v>
                </c:pt>
                <c:pt idx="3161">
                  <c:v>6</c:v>
                </c:pt>
                <c:pt idx="3162">
                  <c:v>4</c:v>
                </c:pt>
                <c:pt idx="3163">
                  <c:v>2</c:v>
                </c:pt>
                <c:pt idx="3164">
                  <c:v>3</c:v>
                </c:pt>
                <c:pt idx="3165">
                  <c:v>7</c:v>
                </c:pt>
                <c:pt idx="3166">
                  <c:v>3</c:v>
                </c:pt>
                <c:pt idx="3167">
                  <c:v>2</c:v>
                </c:pt>
                <c:pt idx="3168">
                  <c:v>4</c:v>
                </c:pt>
                <c:pt idx="3169">
                  <c:v>2</c:v>
                </c:pt>
                <c:pt idx="3170">
                  <c:v>3</c:v>
                </c:pt>
                <c:pt idx="3171">
                  <c:v>5</c:v>
                </c:pt>
                <c:pt idx="3172">
                  <c:v>6</c:v>
                </c:pt>
                <c:pt idx="3173">
                  <c:v>9</c:v>
                </c:pt>
                <c:pt idx="3174">
                  <c:v>8</c:v>
                </c:pt>
                <c:pt idx="3175">
                  <c:v>6</c:v>
                </c:pt>
                <c:pt idx="3176">
                  <c:v>5</c:v>
                </c:pt>
                <c:pt idx="3177">
                  <c:v>7</c:v>
                </c:pt>
                <c:pt idx="3178">
                  <c:v>13</c:v>
                </c:pt>
                <c:pt idx="3179">
                  <c:v>2</c:v>
                </c:pt>
                <c:pt idx="3180">
                  <c:v>3</c:v>
                </c:pt>
                <c:pt idx="3181">
                  <c:v>3</c:v>
                </c:pt>
                <c:pt idx="3182">
                  <c:v>9</c:v>
                </c:pt>
                <c:pt idx="3183">
                  <c:v>6</c:v>
                </c:pt>
                <c:pt idx="3184">
                  <c:v>8</c:v>
                </c:pt>
                <c:pt idx="3185">
                  <c:v>3</c:v>
                </c:pt>
                <c:pt idx="3186">
                  <c:v>3</c:v>
                </c:pt>
                <c:pt idx="3187">
                  <c:v>9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2</c:v>
                </c:pt>
                <c:pt idx="3192">
                  <c:v>6</c:v>
                </c:pt>
                <c:pt idx="3193">
                  <c:v>5</c:v>
                </c:pt>
                <c:pt idx="3194">
                  <c:v>3</c:v>
                </c:pt>
                <c:pt idx="3195">
                  <c:v>11</c:v>
                </c:pt>
                <c:pt idx="3196">
                  <c:v>7</c:v>
                </c:pt>
                <c:pt idx="3197">
                  <c:v>2</c:v>
                </c:pt>
                <c:pt idx="3198">
                  <c:v>3</c:v>
                </c:pt>
                <c:pt idx="3199">
                  <c:v>3</c:v>
                </c:pt>
                <c:pt idx="3200">
                  <c:v>12</c:v>
                </c:pt>
                <c:pt idx="3201">
                  <c:v>11</c:v>
                </c:pt>
                <c:pt idx="3202">
                  <c:v>4</c:v>
                </c:pt>
                <c:pt idx="3203">
                  <c:v>4</c:v>
                </c:pt>
                <c:pt idx="3204">
                  <c:v>6</c:v>
                </c:pt>
                <c:pt idx="3205">
                  <c:v>5</c:v>
                </c:pt>
                <c:pt idx="3206">
                  <c:v>8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6</c:v>
                </c:pt>
                <c:pt idx="3211">
                  <c:v>9</c:v>
                </c:pt>
                <c:pt idx="3212">
                  <c:v>13</c:v>
                </c:pt>
                <c:pt idx="3213">
                  <c:v>1</c:v>
                </c:pt>
                <c:pt idx="3214">
                  <c:v>7</c:v>
                </c:pt>
                <c:pt idx="3215">
                  <c:v>4</c:v>
                </c:pt>
                <c:pt idx="3216">
                  <c:v>3</c:v>
                </c:pt>
                <c:pt idx="3217">
                  <c:v>5</c:v>
                </c:pt>
                <c:pt idx="3218">
                  <c:v>5</c:v>
                </c:pt>
                <c:pt idx="3219">
                  <c:v>7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11</c:v>
                </c:pt>
                <c:pt idx="3226">
                  <c:v>3</c:v>
                </c:pt>
                <c:pt idx="3227">
                  <c:v>8</c:v>
                </c:pt>
                <c:pt idx="3228">
                  <c:v>3</c:v>
                </c:pt>
                <c:pt idx="3229">
                  <c:v>3</c:v>
                </c:pt>
                <c:pt idx="3230">
                  <c:v>1</c:v>
                </c:pt>
                <c:pt idx="3231">
                  <c:v>12</c:v>
                </c:pt>
                <c:pt idx="3232">
                  <c:v>4</c:v>
                </c:pt>
                <c:pt idx="3233">
                  <c:v>4</c:v>
                </c:pt>
                <c:pt idx="3234">
                  <c:v>9</c:v>
                </c:pt>
                <c:pt idx="3235">
                  <c:v>13</c:v>
                </c:pt>
                <c:pt idx="3236">
                  <c:v>4</c:v>
                </c:pt>
                <c:pt idx="3237">
                  <c:v>9</c:v>
                </c:pt>
                <c:pt idx="3238">
                  <c:v>11</c:v>
                </c:pt>
                <c:pt idx="3239">
                  <c:v>2</c:v>
                </c:pt>
                <c:pt idx="3240">
                  <c:v>1</c:v>
                </c:pt>
                <c:pt idx="3241">
                  <c:v>2</c:v>
                </c:pt>
                <c:pt idx="3242">
                  <c:v>8</c:v>
                </c:pt>
                <c:pt idx="3243">
                  <c:v>4</c:v>
                </c:pt>
                <c:pt idx="3244">
                  <c:v>16</c:v>
                </c:pt>
                <c:pt idx="3245">
                  <c:v>9</c:v>
                </c:pt>
                <c:pt idx="3246">
                  <c:v>3</c:v>
                </c:pt>
                <c:pt idx="3247">
                  <c:v>13</c:v>
                </c:pt>
                <c:pt idx="3248">
                  <c:v>5</c:v>
                </c:pt>
                <c:pt idx="3249">
                  <c:v>9</c:v>
                </c:pt>
                <c:pt idx="3250">
                  <c:v>6</c:v>
                </c:pt>
                <c:pt idx="3251">
                  <c:v>5</c:v>
                </c:pt>
                <c:pt idx="3252">
                  <c:v>9</c:v>
                </c:pt>
                <c:pt idx="3253">
                  <c:v>8</c:v>
                </c:pt>
                <c:pt idx="3254">
                  <c:v>4</c:v>
                </c:pt>
                <c:pt idx="3255">
                  <c:v>6</c:v>
                </c:pt>
                <c:pt idx="3256">
                  <c:v>11</c:v>
                </c:pt>
                <c:pt idx="3257">
                  <c:v>3</c:v>
                </c:pt>
                <c:pt idx="3258">
                  <c:v>3</c:v>
                </c:pt>
                <c:pt idx="3259">
                  <c:v>8</c:v>
                </c:pt>
                <c:pt idx="3260">
                  <c:v>2</c:v>
                </c:pt>
                <c:pt idx="3261">
                  <c:v>4</c:v>
                </c:pt>
                <c:pt idx="3262">
                  <c:v>11</c:v>
                </c:pt>
                <c:pt idx="3263">
                  <c:v>9</c:v>
                </c:pt>
                <c:pt idx="3264">
                  <c:v>2</c:v>
                </c:pt>
                <c:pt idx="3265">
                  <c:v>3</c:v>
                </c:pt>
                <c:pt idx="3266">
                  <c:v>4</c:v>
                </c:pt>
                <c:pt idx="3267">
                  <c:v>5</c:v>
                </c:pt>
                <c:pt idx="3268">
                  <c:v>11</c:v>
                </c:pt>
                <c:pt idx="3269">
                  <c:v>9</c:v>
                </c:pt>
                <c:pt idx="3270">
                  <c:v>7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14</c:v>
                </c:pt>
                <c:pt idx="3275">
                  <c:v>8</c:v>
                </c:pt>
                <c:pt idx="3276">
                  <c:v>17</c:v>
                </c:pt>
                <c:pt idx="3277">
                  <c:v>3</c:v>
                </c:pt>
                <c:pt idx="3278">
                  <c:v>5</c:v>
                </c:pt>
                <c:pt idx="3279">
                  <c:v>9</c:v>
                </c:pt>
                <c:pt idx="3280">
                  <c:v>9</c:v>
                </c:pt>
                <c:pt idx="3281">
                  <c:v>6</c:v>
                </c:pt>
                <c:pt idx="3282">
                  <c:v>2</c:v>
                </c:pt>
                <c:pt idx="3283">
                  <c:v>2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2</c:v>
                </c:pt>
                <c:pt idx="3288">
                  <c:v>15</c:v>
                </c:pt>
                <c:pt idx="3289">
                  <c:v>6</c:v>
                </c:pt>
                <c:pt idx="3290">
                  <c:v>9</c:v>
                </c:pt>
                <c:pt idx="3291">
                  <c:v>15</c:v>
                </c:pt>
                <c:pt idx="3292">
                  <c:v>8</c:v>
                </c:pt>
                <c:pt idx="3293">
                  <c:v>3</c:v>
                </c:pt>
                <c:pt idx="3294">
                  <c:v>9</c:v>
                </c:pt>
                <c:pt idx="3295">
                  <c:v>2</c:v>
                </c:pt>
                <c:pt idx="3296">
                  <c:v>2</c:v>
                </c:pt>
                <c:pt idx="3297">
                  <c:v>7</c:v>
                </c:pt>
                <c:pt idx="3298">
                  <c:v>5</c:v>
                </c:pt>
                <c:pt idx="3299">
                  <c:v>6</c:v>
                </c:pt>
                <c:pt idx="3300">
                  <c:v>4</c:v>
                </c:pt>
                <c:pt idx="3301">
                  <c:v>8</c:v>
                </c:pt>
                <c:pt idx="3302">
                  <c:v>5</c:v>
                </c:pt>
                <c:pt idx="3303">
                  <c:v>3</c:v>
                </c:pt>
                <c:pt idx="3304">
                  <c:v>10</c:v>
                </c:pt>
                <c:pt idx="3305">
                  <c:v>2</c:v>
                </c:pt>
                <c:pt idx="3306">
                  <c:v>13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4</c:v>
                </c:pt>
                <c:pt idx="3311">
                  <c:v>3</c:v>
                </c:pt>
                <c:pt idx="3312">
                  <c:v>1</c:v>
                </c:pt>
                <c:pt idx="3313">
                  <c:v>14</c:v>
                </c:pt>
                <c:pt idx="3314">
                  <c:v>6</c:v>
                </c:pt>
                <c:pt idx="3315">
                  <c:v>2</c:v>
                </c:pt>
                <c:pt idx="3316">
                  <c:v>6</c:v>
                </c:pt>
                <c:pt idx="3317">
                  <c:v>3</c:v>
                </c:pt>
                <c:pt idx="3318">
                  <c:v>5</c:v>
                </c:pt>
                <c:pt idx="3319">
                  <c:v>2</c:v>
                </c:pt>
                <c:pt idx="3320">
                  <c:v>4</c:v>
                </c:pt>
                <c:pt idx="3321">
                  <c:v>3</c:v>
                </c:pt>
                <c:pt idx="3322">
                  <c:v>4</c:v>
                </c:pt>
                <c:pt idx="3323">
                  <c:v>6</c:v>
                </c:pt>
                <c:pt idx="3324">
                  <c:v>4</c:v>
                </c:pt>
                <c:pt idx="3325">
                  <c:v>1</c:v>
                </c:pt>
                <c:pt idx="3326">
                  <c:v>8</c:v>
                </c:pt>
                <c:pt idx="3327">
                  <c:v>1</c:v>
                </c:pt>
                <c:pt idx="3328">
                  <c:v>5</c:v>
                </c:pt>
                <c:pt idx="3329">
                  <c:v>6</c:v>
                </c:pt>
                <c:pt idx="3330">
                  <c:v>1</c:v>
                </c:pt>
                <c:pt idx="3331">
                  <c:v>3</c:v>
                </c:pt>
                <c:pt idx="3332">
                  <c:v>4</c:v>
                </c:pt>
                <c:pt idx="3333">
                  <c:v>5</c:v>
                </c:pt>
                <c:pt idx="3334">
                  <c:v>10</c:v>
                </c:pt>
                <c:pt idx="3335">
                  <c:v>21</c:v>
                </c:pt>
                <c:pt idx="3336">
                  <c:v>3</c:v>
                </c:pt>
                <c:pt idx="3337">
                  <c:v>2</c:v>
                </c:pt>
                <c:pt idx="3338">
                  <c:v>2</c:v>
                </c:pt>
                <c:pt idx="3339">
                  <c:v>20</c:v>
                </c:pt>
                <c:pt idx="3340">
                  <c:v>10</c:v>
                </c:pt>
                <c:pt idx="3341">
                  <c:v>9</c:v>
                </c:pt>
                <c:pt idx="3342">
                  <c:v>16</c:v>
                </c:pt>
                <c:pt idx="3343">
                  <c:v>1</c:v>
                </c:pt>
                <c:pt idx="3344">
                  <c:v>3</c:v>
                </c:pt>
                <c:pt idx="3345">
                  <c:v>2</c:v>
                </c:pt>
                <c:pt idx="3346">
                  <c:v>7</c:v>
                </c:pt>
                <c:pt idx="3347">
                  <c:v>2</c:v>
                </c:pt>
                <c:pt idx="3348">
                  <c:v>7</c:v>
                </c:pt>
                <c:pt idx="3349">
                  <c:v>3</c:v>
                </c:pt>
                <c:pt idx="3350">
                  <c:v>1</c:v>
                </c:pt>
                <c:pt idx="3351">
                  <c:v>9</c:v>
                </c:pt>
                <c:pt idx="3352">
                  <c:v>2</c:v>
                </c:pt>
                <c:pt idx="3353">
                  <c:v>3</c:v>
                </c:pt>
                <c:pt idx="3354">
                  <c:v>9</c:v>
                </c:pt>
                <c:pt idx="3355">
                  <c:v>5</c:v>
                </c:pt>
                <c:pt idx="3356">
                  <c:v>2</c:v>
                </c:pt>
                <c:pt idx="3357">
                  <c:v>8</c:v>
                </c:pt>
                <c:pt idx="3358">
                  <c:v>4</c:v>
                </c:pt>
                <c:pt idx="3359">
                  <c:v>3</c:v>
                </c:pt>
                <c:pt idx="3360">
                  <c:v>8</c:v>
                </c:pt>
                <c:pt idx="3361">
                  <c:v>7</c:v>
                </c:pt>
                <c:pt idx="3362">
                  <c:v>7</c:v>
                </c:pt>
                <c:pt idx="3363">
                  <c:v>5</c:v>
                </c:pt>
                <c:pt idx="3364">
                  <c:v>2</c:v>
                </c:pt>
                <c:pt idx="3365">
                  <c:v>4</c:v>
                </c:pt>
                <c:pt idx="3366">
                  <c:v>8</c:v>
                </c:pt>
                <c:pt idx="3367">
                  <c:v>3</c:v>
                </c:pt>
                <c:pt idx="3368">
                  <c:v>6</c:v>
                </c:pt>
                <c:pt idx="3369">
                  <c:v>12</c:v>
                </c:pt>
                <c:pt idx="3370">
                  <c:v>3</c:v>
                </c:pt>
                <c:pt idx="3371">
                  <c:v>3</c:v>
                </c:pt>
                <c:pt idx="3372">
                  <c:v>2</c:v>
                </c:pt>
                <c:pt idx="3373">
                  <c:v>11</c:v>
                </c:pt>
                <c:pt idx="3374">
                  <c:v>3</c:v>
                </c:pt>
                <c:pt idx="3375">
                  <c:v>6</c:v>
                </c:pt>
                <c:pt idx="3376">
                  <c:v>7</c:v>
                </c:pt>
                <c:pt idx="3377">
                  <c:v>4</c:v>
                </c:pt>
                <c:pt idx="3378">
                  <c:v>2</c:v>
                </c:pt>
                <c:pt idx="3379">
                  <c:v>2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10</c:v>
                </c:pt>
                <c:pt idx="3384">
                  <c:v>5</c:v>
                </c:pt>
                <c:pt idx="3385">
                  <c:v>7</c:v>
                </c:pt>
                <c:pt idx="3386">
                  <c:v>10</c:v>
                </c:pt>
                <c:pt idx="3387">
                  <c:v>5</c:v>
                </c:pt>
                <c:pt idx="3388">
                  <c:v>2</c:v>
                </c:pt>
                <c:pt idx="3389">
                  <c:v>7</c:v>
                </c:pt>
                <c:pt idx="3390">
                  <c:v>3</c:v>
                </c:pt>
                <c:pt idx="3391">
                  <c:v>14</c:v>
                </c:pt>
                <c:pt idx="3392">
                  <c:v>6</c:v>
                </c:pt>
                <c:pt idx="3393">
                  <c:v>11</c:v>
                </c:pt>
                <c:pt idx="3394">
                  <c:v>3</c:v>
                </c:pt>
                <c:pt idx="3395">
                  <c:v>4</c:v>
                </c:pt>
                <c:pt idx="3396">
                  <c:v>15</c:v>
                </c:pt>
                <c:pt idx="3397">
                  <c:v>3</c:v>
                </c:pt>
                <c:pt idx="3398">
                  <c:v>3</c:v>
                </c:pt>
                <c:pt idx="3399">
                  <c:v>1</c:v>
                </c:pt>
                <c:pt idx="3400">
                  <c:v>3</c:v>
                </c:pt>
                <c:pt idx="3401">
                  <c:v>3</c:v>
                </c:pt>
                <c:pt idx="3402">
                  <c:v>4</c:v>
                </c:pt>
                <c:pt idx="3403">
                  <c:v>1</c:v>
                </c:pt>
                <c:pt idx="3404">
                  <c:v>10</c:v>
                </c:pt>
                <c:pt idx="3405">
                  <c:v>9</c:v>
                </c:pt>
                <c:pt idx="3406">
                  <c:v>11</c:v>
                </c:pt>
                <c:pt idx="3407">
                  <c:v>2</c:v>
                </c:pt>
                <c:pt idx="3408">
                  <c:v>2</c:v>
                </c:pt>
                <c:pt idx="3409">
                  <c:v>8</c:v>
                </c:pt>
                <c:pt idx="3410">
                  <c:v>6</c:v>
                </c:pt>
                <c:pt idx="3411">
                  <c:v>3</c:v>
                </c:pt>
                <c:pt idx="3412">
                  <c:v>6</c:v>
                </c:pt>
                <c:pt idx="3413">
                  <c:v>6</c:v>
                </c:pt>
                <c:pt idx="3414">
                  <c:v>3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2</c:v>
                </c:pt>
                <c:pt idx="3419">
                  <c:v>7</c:v>
                </c:pt>
                <c:pt idx="3420">
                  <c:v>3</c:v>
                </c:pt>
                <c:pt idx="3421">
                  <c:v>10</c:v>
                </c:pt>
                <c:pt idx="3422">
                  <c:v>4</c:v>
                </c:pt>
                <c:pt idx="3423">
                  <c:v>1</c:v>
                </c:pt>
                <c:pt idx="3424">
                  <c:v>1</c:v>
                </c:pt>
                <c:pt idx="3425">
                  <c:v>6</c:v>
                </c:pt>
                <c:pt idx="3426">
                  <c:v>5</c:v>
                </c:pt>
                <c:pt idx="3427">
                  <c:v>9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4</c:v>
                </c:pt>
                <c:pt idx="3437">
                  <c:v>3</c:v>
                </c:pt>
                <c:pt idx="3438">
                  <c:v>8</c:v>
                </c:pt>
                <c:pt idx="3439">
                  <c:v>3</c:v>
                </c:pt>
                <c:pt idx="3440">
                  <c:v>6</c:v>
                </c:pt>
                <c:pt idx="3441">
                  <c:v>14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12</c:v>
                </c:pt>
                <c:pt idx="3447">
                  <c:v>7</c:v>
                </c:pt>
                <c:pt idx="3448">
                  <c:v>3</c:v>
                </c:pt>
                <c:pt idx="3449">
                  <c:v>7</c:v>
                </c:pt>
                <c:pt idx="3450">
                  <c:v>8</c:v>
                </c:pt>
                <c:pt idx="3451">
                  <c:v>7</c:v>
                </c:pt>
                <c:pt idx="3452">
                  <c:v>7</c:v>
                </c:pt>
                <c:pt idx="3453">
                  <c:v>12</c:v>
                </c:pt>
                <c:pt idx="3454">
                  <c:v>6</c:v>
                </c:pt>
                <c:pt idx="3455">
                  <c:v>14</c:v>
                </c:pt>
                <c:pt idx="3456">
                  <c:v>4</c:v>
                </c:pt>
                <c:pt idx="3457">
                  <c:v>14</c:v>
                </c:pt>
                <c:pt idx="3458">
                  <c:v>10</c:v>
                </c:pt>
                <c:pt idx="3459">
                  <c:v>2</c:v>
                </c:pt>
                <c:pt idx="3460">
                  <c:v>2</c:v>
                </c:pt>
                <c:pt idx="3461">
                  <c:v>3</c:v>
                </c:pt>
                <c:pt idx="3462">
                  <c:v>3</c:v>
                </c:pt>
                <c:pt idx="3463">
                  <c:v>11</c:v>
                </c:pt>
                <c:pt idx="3464">
                  <c:v>18</c:v>
                </c:pt>
                <c:pt idx="3465">
                  <c:v>1</c:v>
                </c:pt>
                <c:pt idx="3466">
                  <c:v>3</c:v>
                </c:pt>
                <c:pt idx="3467">
                  <c:v>7</c:v>
                </c:pt>
                <c:pt idx="3468">
                  <c:v>3</c:v>
                </c:pt>
                <c:pt idx="3469">
                  <c:v>5</c:v>
                </c:pt>
                <c:pt idx="3470">
                  <c:v>3</c:v>
                </c:pt>
                <c:pt idx="3471">
                  <c:v>4</c:v>
                </c:pt>
                <c:pt idx="3472">
                  <c:v>4</c:v>
                </c:pt>
                <c:pt idx="3473">
                  <c:v>8</c:v>
                </c:pt>
                <c:pt idx="3474">
                  <c:v>4</c:v>
                </c:pt>
                <c:pt idx="3475">
                  <c:v>6</c:v>
                </c:pt>
                <c:pt idx="3476">
                  <c:v>16</c:v>
                </c:pt>
                <c:pt idx="3477">
                  <c:v>7</c:v>
                </c:pt>
                <c:pt idx="3478">
                  <c:v>8</c:v>
                </c:pt>
                <c:pt idx="3479">
                  <c:v>2</c:v>
                </c:pt>
                <c:pt idx="3480">
                  <c:v>2</c:v>
                </c:pt>
                <c:pt idx="3481">
                  <c:v>15</c:v>
                </c:pt>
                <c:pt idx="3482">
                  <c:v>2</c:v>
                </c:pt>
                <c:pt idx="3483">
                  <c:v>3</c:v>
                </c:pt>
                <c:pt idx="3484">
                  <c:v>16</c:v>
                </c:pt>
                <c:pt idx="3485">
                  <c:v>2</c:v>
                </c:pt>
                <c:pt idx="3486">
                  <c:v>5</c:v>
                </c:pt>
                <c:pt idx="3487">
                  <c:v>7</c:v>
                </c:pt>
                <c:pt idx="3488">
                  <c:v>6</c:v>
                </c:pt>
                <c:pt idx="3489">
                  <c:v>6</c:v>
                </c:pt>
                <c:pt idx="3490">
                  <c:v>5</c:v>
                </c:pt>
                <c:pt idx="3491">
                  <c:v>8</c:v>
                </c:pt>
                <c:pt idx="3492">
                  <c:v>1</c:v>
                </c:pt>
                <c:pt idx="3493">
                  <c:v>1</c:v>
                </c:pt>
                <c:pt idx="3494">
                  <c:v>4</c:v>
                </c:pt>
                <c:pt idx="3495">
                  <c:v>8</c:v>
                </c:pt>
                <c:pt idx="3496">
                  <c:v>6</c:v>
                </c:pt>
                <c:pt idx="3497">
                  <c:v>2</c:v>
                </c:pt>
                <c:pt idx="3498">
                  <c:v>22</c:v>
                </c:pt>
                <c:pt idx="3499">
                  <c:v>5</c:v>
                </c:pt>
                <c:pt idx="3500">
                  <c:v>3</c:v>
                </c:pt>
                <c:pt idx="3501">
                  <c:v>6</c:v>
                </c:pt>
                <c:pt idx="3502">
                  <c:v>3</c:v>
                </c:pt>
                <c:pt idx="3503">
                  <c:v>5</c:v>
                </c:pt>
                <c:pt idx="3504">
                  <c:v>3</c:v>
                </c:pt>
                <c:pt idx="3505">
                  <c:v>8</c:v>
                </c:pt>
                <c:pt idx="3506">
                  <c:v>7</c:v>
                </c:pt>
                <c:pt idx="3507">
                  <c:v>6</c:v>
                </c:pt>
                <c:pt idx="3508">
                  <c:v>2</c:v>
                </c:pt>
                <c:pt idx="3509">
                  <c:v>5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2</c:v>
                </c:pt>
                <c:pt idx="3514">
                  <c:v>12</c:v>
                </c:pt>
                <c:pt idx="3515">
                  <c:v>6</c:v>
                </c:pt>
                <c:pt idx="3516">
                  <c:v>24</c:v>
                </c:pt>
                <c:pt idx="3517">
                  <c:v>2</c:v>
                </c:pt>
                <c:pt idx="3518">
                  <c:v>3</c:v>
                </c:pt>
                <c:pt idx="3519">
                  <c:v>10</c:v>
                </c:pt>
                <c:pt idx="3520">
                  <c:v>7</c:v>
                </c:pt>
                <c:pt idx="3521">
                  <c:v>3</c:v>
                </c:pt>
                <c:pt idx="3522">
                  <c:v>3</c:v>
                </c:pt>
                <c:pt idx="3523">
                  <c:v>8</c:v>
                </c:pt>
                <c:pt idx="3524">
                  <c:v>6</c:v>
                </c:pt>
                <c:pt idx="3525">
                  <c:v>9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14</c:v>
                </c:pt>
                <c:pt idx="3530">
                  <c:v>4</c:v>
                </c:pt>
                <c:pt idx="3531">
                  <c:v>4</c:v>
                </c:pt>
                <c:pt idx="3532">
                  <c:v>5</c:v>
                </c:pt>
                <c:pt idx="3533">
                  <c:v>3</c:v>
                </c:pt>
                <c:pt idx="3534">
                  <c:v>11</c:v>
                </c:pt>
                <c:pt idx="3535">
                  <c:v>3</c:v>
                </c:pt>
                <c:pt idx="3536">
                  <c:v>12</c:v>
                </c:pt>
                <c:pt idx="3537">
                  <c:v>10</c:v>
                </c:pt>
                <c:pt idx="3538">
                  <c:v>1</c:v>
                </c:pt>
                <c:pt idx="3539">
                  <c:v>7</c:v>
                </c:pt>
                <c:pt idx="3540">
                  <c:v>8</c:v>
                </c:pt>
                <c:pt idx="3541">
                  <c:v>5</c:v>
                </c:pt>
                <c:pt idx="3542">
                  <c:v>3</c:v>
                </c:pt>
                <c:pt idx="3543">
                  <c:v>14</c:v>
                </c:pt>
                <c:pt idx="3544">
                  <c:v>5</c:v>
                </c:pt>
                <c:pt idx="3545">
                  <c:v>2</c:v>
                </c:pt>
                <c:pt idx="3546">
                  <c:v>6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5</c:v>
                </c:pt>
                <c:pt idx="3552">
                  <c:v>5</c:v>
                </c:pt>
                <c:pt idx="3553">
                  <c:v>17</c:v>
                </c:pt>
                <c:pt idx="3554">
                  <c:v>6</c:v>
                </c:pt>
                <c:pt idx="3555">
                  <c:v>2</c:v>
                </c:pt>
                <c:pt idx="3556">
                  <c:v>9</c:v>
                </c:pt>
                <c:pt idx="3557">
                  <c:v>4</c:v>
                </c:pt>
                <c:pt idx="3558">
                  <c:v>4</c:v>
                </c:pt>
                <c:pt idx="3559">
                  <c:v>2</c:v>
                </c:pt>
                <c:pt idx="3560">
                  <c:v>14</c:v>
                </c:pt>
                <c:pt idx="3561">
                  <c:v>2</c:v>
                </c:pt>
                <c:pt idx="3562">
                  <c:v>4</c:v>
                </c:pt>
                <c:pt idx="3563">
                  <c:v>8</c:v>
                </c:pt>
                <c:pt idx="3564">
                  <c:v>5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8</c:v>
                </c:pt>
                <c:pt idx="3572">
                  <c:v>3</c:v>
                </c:pt>
                <c:pt idx="3573">
                  <c:v>3</c:v>
                </c:pt>
                <c:pt idx="3574">
                  <c:v>8</c:v>
                </c:pt>
                <c:pt idx="3575">
                  <c:v>3</c:v>
                </c:pt>
                <c:pt idx="3576">
                  <c:v>4</c:v>
                </c:pt>
                <c:pt idx="3577">
                  <c:v>2</c:v>
                </c:pt>
                <c:pt idx="3578">
                  <c:v>5</c:v>
                </c:pt>
                <c:pt idx="3579">
                  <c:v>4</c:v>
                </c:pt>
                <c:pt idx="3580">
                  <c:v>4</c:v>
                </c:pt>
                <c:pt idx="3581">
                  <c:v>2</c:v>
                </c:pt>
                <c:pt idx="3582">
                  <c:v>7</c:v>
                </c:pt>
                <c:pt idx="3583">
                  <c:v>2</c:v>
                </c:pt>
                <c:pt idx="3584">
                  <c:v>1</c:v>
                </c:pt>
                <c:pt idx="3585">
                  <c:v>7</c:v>
                </c:pt>
                <c:pt idx="3586">
                  <c:v>3</c:v>
                </c:pt>
                <c:pt idx="3587">
                  <c:v>4</c:v>
                </c:pt>
                <c:pt idx="3588">
                  <c:v>4</c:v>
                </c:pt>
                <c:pt idx="3589">
                  <c:v>3</c:v>
                </c:pt>
                <c:pt idx="3590">
                  <c:v>1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10</c:v>
                </c:pt>
                <c:pt idx="3595">
                  <c:v>6</c:v>
                </c:pt>
                <c:pt idx="3596">
                  <c:v>5</c:v>
                </c:pt>
                <c:pt idx="3597">
                  <c:v>3</c:v>
                </c:pt>
                <c:pt idx="3598">
                  <c:v>5</c:v>
                </c:pt>
                <c:pt idx="3599">
                  <c:v>9</c:v>
                </c:pt>
                <c:pt idx="3600">
                  <c:v>5</c:v>
                </c:pt>
                <c:pt idx="3601">
                  <c:v>1</c:v>
                </c:pt>
                <c:pt idx="3602">
                  <c:v>12</c:v>
                </c:pt>
                <c:pt idx="3603">
                  <c:v>3</c:v>
                </c:pt>
                <c:pt idx="3604">
                  <c:v>4</c:v>
                </c:pt>
                <c:pt idx="3605">
                  <c:v>14</c:v>
                </c:pt>
                <c:pt idx="3606">
                  <c:v>6</c:v>
                </c:pt>
                <c:pt idx="3607">
                  <c:v>5</c:v>
                </c:pt>
                <c:pt idx="3608">
                  <c:v>2</c:v>
                </c:pt>
                <c:pt idx="3609">
                  <c:v>7</c:v>
                </c:pt>
                <c:pt idx="3610">
                  <c:v>16</c:v>
                </c:pt>
                <c:pt idx="3611">
                  <c:v>4</c:v>
                </c:pt>
                <c:pt idx="3612">
                  <c:v>7</c:v>
                </c:pt>
                <c:pt idx="3613">
                  <c:v>6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7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5</c:v>
                </c:pt>
                <c:pt idx="3622">
                  <c:v>4</c:v>
                </c:pt>
                <c:pt idx="3623">
                  <c:v>2</c:v>
                </c:pt>
                <c:pt idx="3624">
                  <c:v>1</c:v>
                </c:pt>
                <c:pt idx="3625">
                  <c:v>12</c:v>
                </c:pt>
                <c:pt idx="3626">
                  <c:v>3</c:v>
                </c:pt>
                <c:pt idx="3627">
                  <c:v>3</c:v>
                </c:pt>
                <c:pt idx="3628">
                  <c:v>1</c:v>
                </c:pt>
                <c:pt idx="3629">
                  <c:v>1</c:v>
                </c:pt>
                <c:pt idx="3630">
                  <c:v>4</c:v>
                </c:pt>
                <c:pt idx="3631">
                  <c:v>5</c:v>
                </c:pt>
                <c:pt idx="3632">
                  <c:v>1</c:v>
                </c:pt>
                <c:pt idx="3633">
                  <c:v>4</c:v>
                </c:pt>
                <c:pt idx="3634">
                  <c:v>14</c:v>
                </c:pt>
                <c:pt idx="3635">
                  <c:v>2</c:v>
                </c:pt>
                <c:pt idx="3636">
                  <c:v>2</c:v>
                </c:pt>
                <c:pt idx="3637">
                  <c:v>22</c:v>
                </c:pt>
                <c:pt idx="3638">
                  <c:v>3</c:v>
                </c:pt>
                <c:pt idx="3639">
                  <c:v>4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5</c:v>
                </c:pt>
                <c:pt idx="3644">
                  <c:v>2</c:v>
                </c:pt>
                <c:pt idx="3645">
                  <c:v>10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1</c:v>
                </c:pt>
                <c:pt idx="3650">
                  <c:v>5</c:v>
                </c:pt>
                <c:pt idx="3651">
                  <c:v>15</c:v>
                </c:pt>
                <c:pt idx="3652">
                  <c:v>6</c:v>
                </c:pt>
                <c:pt idx="3653">
                  <c:v>2</c:v>
                </c:pt>
                <c:pt idx="3654">
                  <c:v>2</c:v>
                </c:pt>
                <c:pt idx="3655">
                  <c:v>4</c:v>
                </c:pt>
                <c:pt idx="3656">
                  <c:v>8</c:v>
                </c:pt>
                <c:pt idx="3657">
                  <c:v>4</c:v>
                </c:pt>
                <c:pt idx="3658">
                  <c:v>9</c:v>
                </c:pt>
                <c:pt idx="3659">
                  <c:v>5</c:v>
                </c:pt>
                <c:pt idx="3660">
                  <c:v>3</c:v>
                </c:pt>
                <c:pt idx="3661">
                  <c:v>5</c:v>
                </c:pt>
                <c:pt idx="3662">
                  <c:v>14</c:v>
                </c:pt>
                <c:pt idx="3663">
                  <c:v>6</c:v>
                </c:pt>
                <c:pt idx="3664">
                  <c:v>2</c:v>
                </c:pt>
                <c:pt idx="3665">
                  <c:v>2</c:v>
                </c:pt>
                <c:pt idx="3666">
                  <c:v>16</c:v>
                </c:pt>
                <c:pt idx="3667">
                  <c:v>7</c:v>
                </c:pt>
                <c:pt idx="3668">
                  <c:v>2</c:v>
                </c:pt>
                <c:pt idx="3669">
                  <c:v>4</c:v>
                </c:pt>
                <c:pt idx="3670">
                  <c:v>2</c:v>
                </c:pt>
                <c:pt idx="3671">
                  <c:v>3</c:v>
                </c:pt>
                <c:pt idx="3672">
                  <c:v>4</c:v>
                </c:pt>
                <c:pt idx="3673">
                  <c:v>3</c:v>
                </c:pt>
                <c:pt idx="3674">
                  <c:v>2</c:v>
                </c:pt>
                <c:pt idx="3675">
                  <c:v>2</c:v>
                </c:pt>
                <c:pt idx="3676">
                  <c:v>15</c:v>
                </c:pt>
                <c:pt idx="3677">
                  <c:v>5</c:v>
                </c:pt>
                <c:pt idx="3678">
                  <c:v>8</c:v>
                </c:pt>
                <c:pt idx="3679">
                  <c:v>3</c:v>
                </c:pt>
                <c:pt idx="3680">
                  <c:v>6</c:v>
                </c:pt>
                <c:pt idx="3681">
                  <c:v>5</c:v>
                </c:pt>
                <c:pt idx="3682">
                  <c:v>5</c:v>
                </c:pt>
                <c:pt idx="3683">
                  <c:v>7</c:v>
                </c:pt>
                <c:pt idx="3684">
                  <c:v>8</c:v>
                </c:pt>
                <c:pt idx="3685">
                  <c:v>6</c:v>
                </c:pt>
                <c:pt idx="3686">
                  <c:v>1</c:v>
                </c:pt>
                <c:pt idx="3687">
                  <c:v>9</c:v>
                </c:pt>
                <c:pt idx="3688">
                  <c:v>5</c:v>
                </c:pt>
                <c:pt idx="3689">
                  <c:v>9</c:v>
                </c:pt>
                <c:pt idx="3690">
                  <c:v>17</c:v>
                </c:pt>
                <c:pt idx="3691">
                  <c:v>6</c:v>
                </c:pt>
                <c:pt idx="3692">
                  <c:v>11</c:v>
                </c:pt>
                <c:pt idx="3693">
                  <c:v>8</c:v>
                </c:pt>
                <c:pt idx="3694">
                  <c:v>9</c:v>
                </c:pt>
                <c:pt idx="3695">
                  <c:v>7</c:v>
                </c:pt>
                <c:pt idx="3696">
                  <c:v>5</c:v>
                </c:pt>
                <c:pt idx="3697">
                  <c:v>14</c:v>
                </c:pt>
                <c:pt idx="3698">
                  <c:v>4</c:v>
                </c:pt>
                <c:pt idx="3699">
                  <c:v>6</c:v>
                </c:pt>
                <c:pt idx="3700">
                  <c:v>2</c:v>
                </c:pt>
                <c:pt idx="3701">
                  <c:v>9</c:v>
                </c:pt>
                <c:pt idx="3702">
                  <c:v>7</c:v>
                </c:pt>
                <c:pt idx="3703">
                  <c:v>10</c:v>
                </c:pt>
                <c:pt idx="3704">
                  <c:v>3</c:v>
                </c:pt>
                <c:pt idx="3705">
                  <c:v>6</c:v>
                </c:pt>
                <c:pt idx="3706">
                  <c:v>2</c:v>
                </c:pt>
                <c:pt idx="3707">
                  <c:v>8</c:v>
                </c:pt>
                <c:pt idx="3708">
                  <c:v>2</c:v>
                </c:pt>
                <c:pt idx="3709">
                  <c:v>2</c:v>
                </c:pt>
                <c:pt idx="3710">
                  <c:v>8</c:v>
                </c:pt>
                <c:pt idx="3711">
                  <c:v>10</c:v>
                </c:pt>
                <c:pt idx="3712">
                  <c:v>14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5</c:v>
                </c:pt>
                <c:pt idx="3717">
                  <c:v>5</c:v>
                </c:pt>
                <c:pt idx="3718">
                  <c:v>6</c:v>
                </c:pt>
                <c:pt idx="3719">
                  <c:v>1</c:v>
                </c:pt>
                <c:pt idx="3720">
                  <c:v>3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3</c:v>
                </c:pt>
                <c:pt idx="3725">
                  <c:v>7</c:v>
                </c:pt>
                <c:pt idx="3726">
                  <c:v>4</c:v>
                </c:pt>
                <c:pt idx="3727">
                  <c:v>4</c:v>
                </c:pt>
                <c:pt idx="3728">
                  <c:v>1</c:v>
                </c:pt>
                <c:pt idx="3729">
                  <c:v>2</c:v>
                </c:pt>
                <c:pt idx="3730">
                  <c:v>7</c:v>
                </c:pt>
                <c:pt idx="3731">
                  <c:v>7</c:v>
                </c:pt>
                <c:pt idx="3732">
                  <c:v>2</c:v>
                </c:pt>
                <c:pt idx="3733">
                  <c:v>5</c:v>
                </c:pt>
                <c:pt idx="3734">
                  <c:v>11</c:v>
                </c:pt>
                <c:pt idx="3735">
                  <c:v>13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1</c:v>
                </c:pt>
                <c:pt idx="3740">
                  <c:v>6</c:v>
                </c:pt>
                <c:pt idx="3741">
                  <c:v>3</c:v>
                </c:pt>
                <c:pt idx="3742">
                  <c:v>5</c:v>
                </c:pt>
                <c:pt idx="3743">
                  <c:v>6</c:v>
                </c:pt>
                <c:pt idx="3744">
                  <c:v>2</c:v>
                </c:pt>
                <c:pt idx="3745">
                  <c:v>2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7</c:v>
                </c:pt>
                <c:pt idx="3751">
                  <c:v>13</c:v>
                </c:pt>
                <c:pt idx="3752">
                  <c:v>2</c:v>
                </c:pt>
                <c:pt idx="3753">
                  <c:v>4</c:v>
                </c:pt>
                <c:pt idx="3754">
                  <c:v>6</c:v>
                </c:pt>
                <c:pt idx="3755">
                  <c:v>2</c:v>
                </c:pt>
                <c:pt idx="3756">
                  <c:v>3</c:v>
                </c:pt>
                <c:pt idx="3757">
                  <c:v>9</c:v>
                </c:pt>
                <c:pt idx="3758">
                  <c:v>11</c:v>
                </c:pt>
                <c:pt idx="3759">
                  <c:v>15</c:v>
                </c:pt>
                <c:pt idx="3760">
                  <c:v>5</c:v>
                </c:pt>
                <c:pt idx="3761">
                  <c:v>4</c:v>
                </c:pt>
                <c:pt idx="3762">
                  <c:v>5</c:v>
                </c:pt>
                <c:pt idx="3763">
                  <c:v>4</c:v>
                </c:pt>
                <c:pt idx="3764">
                  <c:v>3</c:v>
                </c:pt>
                <c:pt idx="3765">
                  <c:v>6</c:v>
                </c:pt>
                <c:pt idx="3766">
                  <c:v>9</c:v>
                </c:pt>
                <c:pt idx="3767">
                  <c:v>4</c:v>
                </c:pt>
                <c:pt idx="3768">
                  <c:v>3</c:v>
                </c:pt>
                <c:pt idx="3769">
                  <c:v>2</c:v>
                </c:pt>
                <c:pt idx="3770">
                  <c:v>3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16</c:v>
                </c:pt>
                <c:pt idx="3775">
                  <c:v>11</c:v>
                </c:pt>
                <c:pt idx="3776">
                  <c:v>7</c:v>
                </c:pt>
                <c:pt idx="3777">
                  <c:v>6</c:v>
                </c:pt>
                <c:pt idx="3778">
                  <c:v>4</c:v>
                </c:pt>
                <c:pt idx="3779">
                  <c:v>5</c:v>
                </c:pt>
                <c:pt idx="3780">
                  <c:v>4</c:v>
                </c:pt>
                <c:pt idx="3781">
                  <c:v>2</c:v>
                </c:pt>
                <c:pt idx="3782">
                  <c:v>5</c:v>
                </c:pt>
                <c:pt idx="3783">
                  <c:v>7</c:v>
                </c:pt>
                <c:pt idx="3784">
                  <c:v>5</c:v>
                </c:pt>
                <c:pt idx="3785">
                  <c:v>13</c:v>
                </c:pt>
                <c:pt idx="3786">
                  <c:v>6</c:v>
                </c:pt>
                <c:pt idx="3787">
                  <c:v>4</c:v>
                </c:pt>
                <c:pt idx="3788">
                  <c:v>2</c:v>
                </c:pt>
                <c:pt idx="3789">
                  <c:v>4</c:v>
                </c:pt>
                <c:pt idx="3790">
                  <c:v>2</c:v>
                </c:pt>
                <c:pt idx="3791">
                  <c:v>4</c:v>
                </c:pt>
                <c:pt idx="3792">
                  <c:v>6</c:v>
                </c:pt>
                <c:pt idx="3793">
                  <c:v>4</c:v>
                </c:pt>
                <c:pt idx="3794">
                  <c:v>3</c:v>
                </c:pt>
                <c:pt idx="3795">
                  <c:v>4</c:v>
                </c:pt>
                <c:pt idx="3796">
                  <c:v>3</c:v>
                </c:pt>
                <c:pt idx="3797">
                  <c:v>9</c:v>
                </c:pt>
                <c:pt idx="3798">
                  <c:v>5</c:v>
                </c:pt>
                <c:pt idx="3799">
                  <c:v>4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4</c:v>
                </c:pt>
                <c:pt idx="3805">
                  <c:v>6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6</c:v>
                </c:pt>
                <c:pt idx="3810">
                  <c:v>5</c:v>
                </c:pt>
                <c:pt idx="3811">
                  <c:v>2</c:v>
                </c:pt>
                <c:pt idx="3812">
                  <c:v>8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9</c:v>
                </c:pt>
                <c:pt idx="3817">
                  <c:v>6</c:v>
                </c:pt>
                <c:pt idx="3818">
                  <c:v>9</c:v>
                </c:pt>
                <c:pt idx="3819">
                  <c:v>7</c:v>
                </c:pt>
                <c:pt idx="3820">
                  <c:v>14</c:v>
                </c:pt>
                <c:pt idx="3821">
                  <c:v>2</c:v>
                </c:pt>
                <c:pt idx="3822">
                  <c:v>11</c:v>
                </c:pt>
                <c:pt idx="3823">
                  <c:v>4</c:v>
                </c:pt>
                <c:pt idx="3824">
                  <c:v>7</c:v>
                </c:pt>
                <c:pt idx="3825">
                  <c:v>1</c:v>
                </c:pt>
                <c:pt idx="3826">
                  <c:v>11</c:v>
                </c:pt>
                <c:pt idx="3827">
                  <c:v>1</c:v>
                </c:pt>
                <c:pt idx="3828">
                  <c:v>3</c:v>
                </c:pt>
                <c:pt idx="3829">
                  <c:v>5</c:v>
                </c:pt>
                <c:pt idx="3830">
                  <c:v>8</c:v>
                </c:pt>
                <c:pt idx="3831">
                  <c:v>14</c:v>
                </c:pt>
                <c:pt idx="3832">
                  <c:v>7</c:v>
                </c:pt>
                <c:pt idx="3833">
                  <c:v>9</c:v>
                </c:pt>
                <c:pt idx="3834">
                  <c:v>2</c:v>
                </c:pt>
                <c:pt idx="3835">
                  <c:v>2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2</c:v>
                </c:pt>
                <c:pt idx="3840">
                  <c:v>8</c:v>
                </c:pt>
                <c:pt idx="3841">
                  <c:v>4</c:v>
                </c:pt>
                <c:pt idx="3842">
                  <c:v>9</c:v>
                </c:pt>
                <c:pt idx="3843">
                  <c:v>2</c:v>
                </c:pt>
                <c:pt idx="3844">
                  <c:v>6</c:v>
                </c:pt>
                <c:pt idx="3845">
                  <c:v>9</c:v>
                </c:pt>
                <c:pt idx="3846">
                  <c:v>3</c:v>
                </c:pt>
                <c:pt idx="3847">
                  <c:v>5</c:v>
                </c:pt>
                <c:pt idx="3848">
                  <c:v>2</c:v>
                </c:pt>
                <c:pt idx="3849">
                  <c:v>5</c:v>
                </c:pt>
                <c:pt idx="3850">
                  <c:v>5</c:v>
                </c:pt>
                <c:pt idx="3851">
                  <c:v>4</c:v>
                </c:pt>
                <c:pt idx="3852">
                  <c:v>10</c:v>
                </c:pt>
                <c:pt idx="3853">
                  <c:v>5</c:v>
                </c:pt>
                <c:pt idx="3854">
                  <c:v>1</c:v>
                </c:pt>
                <c:pt idx="3855">
                  <c:v>3</c:v>
                </c:pt>
                <c:pt idx="3856">
                  <c:v>9</c:v>
                </c:pt>
                <c:pt idx="3857">
                  <c:v>8</c:v>
                </c:pt>
                <c:pt idx="3858">
                  <c:v>7</c:v>
                </c:pt>
                <c:pt idx="3859">
                  <c:v>5</c:v>
                </c:pt>
                <c:pt idx="3860">
                  <c:v>6</c:v>
                </c:pt>
                <c:pt idx="3861">
                  <c:v>13</c:v>
                </c:pt>
                <c:pt idx="3862">
                  <c:v>5</c:v>
                </c:pt>
                <c:pt idx="3863">
                  <c:v>7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6</c:v>
                </c:pt>
                <c:pt idx="3868">
                  <c:v>4</c:v>
                </c:pt>
                <c:pt idx="3869">
                  <c:v>8</c:v>
                </c:pt>
                <c:pt idx="3870">
                  <c:v>10</c:v>
                </c:pt>
                <c:pt idx="3871">
                  <c:v>3</c:v>
                </c:pt>
                <c:pt idx="3872">
                  <c:v>4</c:v>
                </c:pt>
                <c:pt idx="3873">
                  <c:v>2</c:v>
                </c:pt>
                <c:pt idx="3874">
                  <c:v>13</c:v>
                </c:pt>
                <c:pt idx="3875">
                  <c:v>6</c:v>
                </c:pt>
                <c:pt idx="3876">
                  <c:v>8</c:v>
                </c:pt>
                <c:pt idx="3877">
                  <c:v>1</c:v>
                </c:pt>
                <c:pt idx="3878">
                  <c:v>7</c:v>
                </c:pt>
                <c:pt idx="3879">
                  <c:v>4</c:v>
                </c:pt>
                <c:pt idx="3880">
                  <c:v>9</c:v>
                </c:pt>
                <c:pt idx="3881">
                  <c:v>3</c:v>
                </c:pt>
                <c:pt idx="3882">
                  <c:v>9</c:v>
                </c:pt>
                <c:pt idx="3883">
                  <c:v>4</c:v>
                </c:pt>
                <c:pt idx="3884">
                  <c:v>11</c:v>
                </c:pt>
                <c:pt idx="3885">
                  <c:v>7</c:v>
                </c:pt>
                <c:pt idx="3886">
                  <c:v>3</c:v>
                </c:pt>
                <c:pt idx="3887">
                  <c:v>1</c:v>
                </c:pt>
                <c:pt idx="3888">
                  <c:v>9</c:v>
                </c:pt>
                <c:pt idx="3889">
                  <c:v>15</c:v>
                </c:pt>
                <c:pt idx="3890">
                  <c:v>2</c:v>
                </c:pt>
                <c:pt idx="3891">
                  <c:v>3</c:v>
                </c:pt>
                <c:pt idx="3892">
                  <c:v>3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4</c:v>
                </c:pt>
                <c:pt idx="3900">
                  <c:v>4</c:v>
                </c:pt>
                <c:pt idx="3901">
                  <c:v>6</c:v>
                </c:pt>
                <c:pt idx="3902">
                  <c:v>13</c:v>
                </c:pt>
                <c:pt idx="3903">
                  <c:v>2</c:v>
                </c:pt>
                <c:pt idx="3904">
                  <c:v>1</c:v>
                </c:pt>
                <c:pt idx="3905">
                  <c:v>1</c:v>
                </c:pt>
                <c:pt idx="3906">
                  <c:v>8</c:v>
                </c:pt>
                <c:pt idx="3907">
                  <c:v>1</c:v>
                </c:pt>
                <c:pt idx="3908">
                  <c:v>4</c:v>
                </c:pt>
                <c:pt idx="3909">
                  <c:v>6</c:v>
                </c:pt>
                <c:pt idx="3910">
                  <c:v>4</c:v>
                </c:pt>
                <c:pt idx="3911">
                  <c:v>3</c:v>
                </c:pt>
                <c:pt idx="3912">
                  <c:v>5</c:v>
                </c:pt>
                <c:pt idx="3913">
                  <c:v>9</c:v>
                </c:pt>
                <c:pt idx="3914">
                  <c:v>7</c:v>
                </c:pt>
                <c:pt idx="3915">
                  <c:v>6</c:v>
                </c:pt>
                <c:pt idx="3916">
                  <c:v>1</c:v>
                </c:pt>
                <c:pt idx="3917">
                  <c:v>3</c:v>
                </c:pt>
                <c:pt idx="3918">
                  <c:v>8</c:v>
                </c:pt>
                <c:pt idx="3919">
                  <c:v>5</c:v>
                </c:pt>
                <c:pt idx="3920">
                  <c:v>5</c:v>
                </c:pt>
                <c:pt idx="3921">
                  <c:v>12</c:v>
                </c:pt>
                <c:pt idx="3922">
                  <c:v>10</c:v>
                </c:pt>
                <c:pt idx="3923">
                  <c:v>7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9</c:v>
                </c:pt>
                <c:pt idx="3928">
                  <c:v>1</c:v>
                </c:pt>
                <c:pt idx="3929">
                  <c:v>5</c:v>
                </c:pt>
                <c:pt idx="3930">
                  <c:v>7</c:v>
                </c:pt>
                <c:pt idx="3931">
                  <c:v>4</c:v>
                </c:pt>
                <c:pt idx="3932">
                  <c:v>3</c:v>
                </c:pt>
                <c:pt idx="3933">
                  <c:v>7</c:v>
                </c:pt>
                <c:pt idx="3934">
                  <c:v>4</c:v>
                </c:pt>
                <c:pt idx="3935">
                  <c:v>2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11</c:v>
                </c:pt>
                <c:pt idx="3943">
                  <c:v>9</c:v>
                </c:pt>
                <c:pt idx="3944">
                  <c:v>7</c:v>
                </c:pt>
                <c:pt idx="3945">
                  <c:v>7</c:v>
                </c:pt>
                <c:pt idx="3946">
                  <c:v>3</c:v>
                </c:pt>
                <c:pt idx="3947">
                  <c:v>3</c:v>
                </c:pt>
                <c:pt idx="3948">
                  <c:v>9</c:v>
                </c:pt>
                <c:pt idx="3949">
                  <c:v>11</c:v>
                </c:pt>
                <c:pt idx="3950">
                  <c:v>6</c:v>
                </c:pt>
                <c:pt idx="3951">
                  <c:v>3</c:v>
                </c:pt>
                <c:pt idx="3952">
                  <c:v>5</c:v>
                </c:pt>
                <c:pt idx="3953">
                  <c:v>7</c:v>
                </c:pt>
                <c:pt idx="3954">
                  <c:v>5</c:v>
                </c:pt>
                <c:pt idx="3955">
                  <c:v>2</c:v>
                </c:pt>
                <c:pt idx="3956">
                  <c:v>3</c:v>
                </c:pt>
                <c:pt idx="3957">
                  <c:v>5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5</c:v>
                </c:pt>
                <c:pt idx="3963">
                  <c:v>2</c:v>
                </c:pt>
                <c:pt idx="3964">
                  <c:v>11</c:v>
                </c:pt>
                <c:pt idx="3965">
                  <c:v>9</c:v>
                </c:pt>
                <c:pt idx="3966">
                  <c:v>3</c:v>
                </c:pt>
                <c:pt idx="3967">
                  <c:v>8</c:v>
                </c:pt>
                <c:pt idx="3968">
                  <c:v>8</c:v>
                </c:pt>
                <c:pt idx="3969">
                  <c:v>2</c:v>
                </c:pt>
                <c:pt idx="3970">
                  <c:v>8</c:v>
                </c:pt>
                <c:pt idx="3971">
                  <c:v>6</c:v>
                </c:pt>
                <c:pt idx="3972">
                  <c:v>5</c:v>
                </c:pt>
                <c:pt idx="3973">
                  <c:v>9</c:v>
                </c:pt>
                <c:pt idx="3974">
                  <c:v>3</c:v>
                </c:pt>
                <c:pt idx="3975">
                  <c:v>3</c:v>
                </c:pt>
                <c:pt idx="3976">
                  <c:v>4</c:v>
                </c:pt>
                <c:pt idx="3977">
                  <c:v>5</c:v>
                </c:pt>
                <c:pt idx="3978">
                  <c:v>4</c:v>
                </c:pt>
                <c:pt idx="3979">
                  <c:v>3</c:v>
                </c:pt>
                <c:pt idx="3980">
                  <c:v>3</c:v>
                </c:pt>
                <c:pt idx="3981">
                  <c:v>1</c:v>
                </c:pt>
                <c:pt idx="3982">
                  <c:v>7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9</c:v>
                </c:pt>
                <c:pt idx="3988">
                  <c:v>2</c:v>
                </c:pt>
                <c:pt idx="3989">
                  <c:v>4</c:v>
                </c:pt>
                <c:pt idx="3990">
                  <c:v>4</c:v>
                </c:pt>
                <c:pt idx="3991">
                  <c:v>2</c:v>
                </c:pt>
                <c:pt idx="3992">
                  <c:v>5</c:v>
                </c:pt>
                <c:pt idx="3993">
                  <c:v>7</c:v>
                </c:pt>
                <c:pt idx="3994">
                  <c:v>4</c:v>
                </c:pt>
                <c:pt idx="3995">
                  <c:v>6</c:v>
                </c:pt>
                <c:pt idx="3996">
                  <c:v>7</c:v>
                </c:pt>
                <c:pt idx="3997">
                  <c:v>3</c:v>
                </c:pt>
                <c:pt idx="3998">
                  <c:v>2</c:v>
                </c:pt>
                <c:pt idx="3999">
                  <c:v>5</c:v>
                </c:pt>
                <c:pt idx="4000">
                  <c:v>6</c:v>
                </c:pt>
                <c:pt idx="4001">
                  <c:v>5</c:v>
                </c:pt>
                <c:pt idx="4002">
                  <c:v>1</c:v>
                </c:pt>
                <c:pt idx="4003">
                  <c:v>11</c:v>
                </c:pt>
                <c:pt idx="4004">
                  <c:v>2</c:v>
                </c:pt>
                <c:pt idx="4005">
                  <c:v>3</c:v>
                </c:pt>
                <c:pt idx="4006">
                  <c:v>8</c:v>
                </c:pt>
                <c:pt idx="4007">
                  <c:v>2</c:v>
                </c:pt>
                <c:pt idx="4008">
                  <c:v>3</c:v>
                </c:pt>
                <c:pt idx="4009">
                  <c:v>7</c:v>
                </c:pt>
                <c:pt idx="4010">
                  <c:v>6</c:v>
                </c:pt>
                <c:pt idx="4011">
                  <c:v>3</c:v>
                </c:pt>
                <c:pt idx="4012">
                  <c:v>5</c:v>
                </c:pt>
                <c:pt idx="4013">
                  <c:v>4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1</c:v>
                </c:pt>
                <c:pt idx="4018">
                  <c:v>5</c:v>
                </c:pt>
                <c:pt idx="4019">
                  <c:v>9</c:v>
                </c:pt>
                <c:pt idx="4020">
                  <c:v>9</c:v>
                </c:pt>
                <c:pt idx="4021">
                  <c:v>6</c:v>
                </c:pt>
                <c:pt idx="4022">
                  <c:v>1</c:v>
                </c:pt>
                <c:pt idx="4023">
                  <c:v>2</c:v>
                </c:pt>
                <c:pt idx="4024">
                  <c:v>9</c:v>
                </c:pt>
                <c:pt idx="4025">
                  <c:v>22</c:v>
                </c:pt>
                <c:pt idx="4026">
                  <c:v>2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3</c:v>
                </c:pt>
                <c:pt idx="4034">
                  <c:v>2</c:v>
                </c:pt>
                <c:pt idx="4035">
                  <c:v>11</c:v>
                </c:pt>
                <c:pt idx="4036">
                  <c:v>1</c:v>
                </c:pt>
                <c:pt idx="4037">
                  <c:v>5</c:v>
                </c:pt>
                <c:pt idx="4038">
                  <c:v>7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7</c:v>
                </c:pt>
                <c:pt idx="4045">
                  <c:v>2</c:v>
                </c:pt>
                <c:pt idx="4046">
                  <c:v>2</c:v>
                </c:pt>
                <c:pt idx="4047">
                  <c:v>9</c:v>
                </c:pt>
                <c:pt idx="4048">
                  <c:v>3</c:v>
                </c:pt>
                <c:pt idx="4049">
                  <c:v>6</c:v>
                </c:pt>
                <c:pt idx="4050">
                  <c:v>3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4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4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3</c:v>
                </c:pt>
                <c:pt idx="4069">
                  <c:v>1</c:v>
                </c:pt>
                <c:pt idx="4070">
                  <c:v>9</c:v>
                </c:pt>
                <c:pt idx="4071">
                  <c:v>5</c:v>
                </c:pt>
                <c:pt idx="4072">
                  <c:v>9</c:v>
                </c:pt>
                <c:pt idx="4073">
                  <c:v>7</c:v>
                </c:pt>
                <c:pt idx="4074">
                  <c:v>4</c:v>
                </c:pt>
                <c:pt idx="4075">
                  <c:v>5</c:v>
                </c:pt>
                <c:pt idx="4076">
                  <c:v>9</c:v>
                </c:pt>
                <c:pt idx="4077">
                  <c:v>1</c:v>
                </c:pt>
                <c:pt idx="4078">
                  <c:v>5</c:v>
                </c:pt>
                <c:pt idx="4079">
                  <c:v>3</c:v>
                </c:pt>
                <c:pt idx="4080">
                  <c:v>2</c:v>
                </c:pt>
                <c:pt idx="4081">
                  <c:v>2</c:v>
                </c:pt>
                <c:pt idx="4082">
                  <c:v>10</c:v>
                </c:pt>
                <c:pt idx="4083">
                  <c:v>2</c:v>
                </c:pt>
                <c:pt idx="4084">
                  <c:v>1</c:v>
                </c:pt>
                <c:pt idx="4085">
                  <c:v>6</c:v>
                </c:pt>
                <c:pt idx="4086">
                  <c:v>8</c:v>
                </c:pt>
                <c:pt idx="4087">
                  <c:v>7</c:v>
                </c:pt>
                <c:pt idx="4088">
                  <c:v>3</c:v>
                </c:pt>
                <c:pt idx="4089">
                  <c:v>4</c:v>
                </c:pt>
                <c:pt idx="4090">
                  <c:v>4</c:v>
                </c:pt>
                <c:pt idx="4091">
                  <c:v>6</c:v>
                </c:pt>
                <c:pt idx="4092">
                  <c:v>9</c:v>
                </c:pt>
                <c:pt idx="4093">
                  <c:v>3</c:v>
                </c:pt>
                <c:pt idx="4094">
                  <c:v>4</c:v>
                </c:pt>
                <c:pt idx="4095">
                  <c:v>6</c:v>
                </c:pt>
                <c:pt idx="4096">
                  <c:v>8</c:v>
                </c:pt>
                <c:pt idx="4097">
                  <c:v>3</c:v>
                </c:pt>
                <c:pt idx="4098">
                  <c:v>6</c:v>
                </c:pt>
                <c:pt idx="4099">
                  <c:v>6</c:v>
                </c:pt>
                <c:pt idx="4100">
                  <c:v>4</c:v>
                </c:pt>
                <c:pt idx="4101">
                  <c:v>9</c:v>
                </c:pt>
                <c:pt idx="4102">
                  <c:v>3</c:v>
                </c:pt>
                <c:pt idx="4103">
                  <c:v>8</c:v>
                </c:pt>
                <c:pt idx="4104">
                  <c:v>3</c:v>
                </c:pt>
                <c:pt idx="4105">
                  <c:v>1</c:v>
                </c:pt>
                <c:pt idx="4106">
                  <c:v>5</c:v>
                </c:pt>
                <c:pt idx="4107">
                  <c:v>7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1</c:v>
                </c:pt>
                <c:pt idx="4112">
                  <c:v>3</c:v>
                </c:pt>
                <c:pt idx="4113">
                  <c:v>3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7</c:v>
                </c:pt>
                <c:pt idx="4119">
                  <c:v>2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5</c:v>
                </c:pt>
                <c:pt idx="4127">
                  <c:v>2</c:v>
                </c:pt>
                <c:pt idx="4128">
                  <c:v>2</c:v>
                </c:pt>
                <c:pt idx="4129">
                  <c:v>10</c:v>
                </c:pt>
                <c:pt idx="4130">
                  <c:v>9</c:v>
                </c:pt>
                <c:pt idx="4131">
                  <c:v>4</c:v>
                </c:pt>
                <c:pt idx="4132">
                  <c:v>7</c:v>
                </c:pt>
                <c:pt idx="4133">
                  <c:v>5</c:v>
                </c:pt>
                <c:pt idx="4134">
                  <c:v>6</c:v>
                </c:pt>
                <c:pt idx="4135">
                  <c:v>6</c:v>
                </c:pt>
                <c:pt idx="4136">
                  <c:v>3</c:v>
                </c:pt>
                <c:pt idx="4137">
                  <c:v>1</c:v>
                </c:pt>
                <c:pt idx="4138">
                  <c:v>10</c:v>
                </c:pt>
                <c:pt idx="4139">
                  <c:v>3</c:v>
                </c:pt>
                <c:pt idx="4140">
                  <c:v>1</c:v>
                </c:pt>
                <c:pt idx="4141">
                  <c:v>3</c:v>
                </c:pt>
                <c:pt idx="4142">
                  <c:v>6</c:v>
                </c:pt>
                <c:pt idx="4143">
                  <c:v>6</c:v>
                </c:pt>
                <c:pt idx="4144">
                  <c:v>8</c:v>
                </c:pt>
                <c:pt idx="4145">
                  <c:v>1</c:v>
                </c:pt>
                <c:pt idx="4146">
                  <c:v>1</c:v>
                </c:pt>
                <c:pt idx="4147">
                  <c:v>9</c:v>
                </c:pt>
                <c:pt idx="4148">
                  <c:v>3</c:v>
                </c:pt>
                <c:pt idx="4149">
                  <c:v>8</c:v>
                </c:pt>
                <c:pt idx="4150">
                  <c:v>7</c:v>
                </c:pt>
                <c:pt idx="4151">
                  <c:v>3</c:v>
                </c:pt>
                <c:pt idx="4152">
                  <c:v>5</c:v>
                </c:pt>
                <c:pt idx="4153">
                  <c:v>6</c:v>
                </c:pt>
                <c:pt idx="4154">
                  <c:v>6</c:v>
                </c:pt>
                <c:pt idx="4155">
                  <c:v>10</c:v>
                </c:pt>
                <c:pt idx="4156">
                  <c:v>4</c:v>
                </c:pt>
                <c:pt idx="4157">
                  <c:v>1</c:v>
                </c:pt>
                <c:pt idx="4158">
                  <c:v>3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7</c:v>
                </c:pt>
                <c:pt idx="4163">
                  <c:v>5</c:v>
                </c:pt>
                <c:pt idx="4164">
                  <c:v>11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12</c:v>
                </c:pt>
                <c:pt idx="4170">
                  <c:v>3</c:v>
                </c:pt>
                <c:pt idx="4171">
                  <c:v>4</c:v>
                </c:pt>
                <c:pt idx="4172">
                  <c:v>2</c:v>
                </c:pt>
                <c:pt idx="4173">
                  <c:v>1</c:v>
                </c:pt>
                <c:pt idx="4174">
                  <c:v>2</c:v>
                </c:pt>
                <c:pt idx="4175">
                  <c:v>8</c:v>
                </c:pt>
                <c:pt idx="4176">
                  <c:v>6</c:v>
                </c:pt>
                <c:pt idx="4177">
                  <c:v>8</c:v>
                </c:pt>
                <c:pt idx="4178">
                  <c:v>6</c:v>
                </c:pt>
                <c:pt idx="4179">
                  <c:v>4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8</c:v>
                </c:pt>
                <c:pt idx="4185">
                  <c:v>2</c:v>
                </c:pt>
                <c:pt idx="4186">
                  <c:v>4</c:v>
                </c:pt>
                <c:pt idx="4187">
                  <c:v>2</c:v>
                </c:pt>
                <c:pt idx="4188">
                  <c:v>4</c:v>
                </c:pt>
                <c:pt idx="4189">
                  <c:v>4</c:v>
                </c:pt>
                <c:pt idx="4190">
                  <c:v>3</c:v>
                </c:pt>
                <c:pt idx="4191">
                  <c:v>8</c:v>
                </c:pt>
                <c:pt idx="4192">
                  <c:v>6</c:v>
                </c:pt>
                <c:pt idx="4193">
                  <c:v>8</c:v>
                </c:pt>
                <c:pt idx="4194">
                  <c:v>5</c:v>
                </c:pt>
                <c:pt idx="4195">
                  <c:v>2</c:v>
                </c:pt>
                <c:pt idx="4196">
                  <c:v>9</c:v>
                </c:pt>
                <c:pt idx="4197">
                  <c:v>5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5</c:v>
                </c:pt>
                <c:pt idx="4202">
                  <c:v>4</c:v>
                </c:pt>
                <c:pt idx="4203">
                  <c:v>3</c:v>
                </c:pt>
                <c:pt idx="4204">
                  <c:v>2</c:v>
                </c:pt>
                <c:pt idx="4205">
                  <c:v>2</c:v>
                </c:pt>
                <c:pt idx="4206">
                  <c:v>1</c:v>
                </c:pt>
                <c:pt idx="4207">
                  <c:v>2</c:v>
                </c:pt>
                <c:pt idx="4208">
                  <c:v>3</c:v>
                </c:pt>
                <c:pt idx="4209">
                  <c:v>3</c:v>
                </c:pt>
                <c:pt idx="4210">
                  <c:v>2</c:v>
                </c:pt>
                <c:pt idx="4211">
                  <c:v>3</c:v>
                </c:pt>
                <c:pt idx="4212">
                  <c:v>1</c:v>
                </c:pt>
                <c:pt idx="4213">
                  <c:v>5</c:v>
                </c:pt>
                <c:pt idx="4214">
                  <c:v>9</c:v>
                </c:pt>
                <c:pt idx="4215">
                  <c:v>5</c:v>
                </c:pt>
                <c:pt idx="4216">
                  <c:v>5</c:v>
                </c:pt>
                <c:pt idx="4217">
                  <c:v>2</c:v>
                </c:pt>
                <c:pt idx="4218">
                  <c:v>3</c:v>
                </c:pt>
                <c:pt idx="4219">
                  <c:v>5</c:v>
                </c:pt>
                <c:pt idx="4220">
                  <c:v>7</c:v>
                </c:pt>
                <c:pt idx="4221">
                  <c:v>4</c:v>
                </c:pt>
                <c:pt idx="4222">
                  <c:v>3</c:v>
                </c:pt>
                <c:pt idx="4223">
                  <c:v>3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5</c:v>
                </c:pt>
                <c:pt idx="4228">
                  <c:v>1</c:v>
                </c:pt>
                <c:pt idx="4229">
                  <c:v>7</c:v>
                </c:pt>
                <c:pt idx="4230">
                  <c:v>5</c:v>
                </c:pt>
                <c:pt idx="4231">
                  <c:v>4</c:v>
                </c:pt>
                <c:pt idx="4232">
                  <c:v>10</c:v>
                </c:pt>
                <c:pt idx="4233">
                  <c:v>1</c:v>
                </c:pt>
                <c:pt idx="4234">
                  <c:v>8</c:v>
                </c:pt>
                <c:pt idx="4235">
                  <c:v>4</c:v>
                </c:pt>
                <c:pt idx="4236">
                  <c:v>2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5</c:v>
                </c:pt>
                <c:pt idx="4241">
                  <c:v>3</c:v>
                </c:pt>
                <c:pt idx="4242">
                  <c:v>2</c:v>
                </c:pt>
                <c:pt idx="4243">
                  <c:v>7</c:v>
                </c:pt>
                <c:pt idx="4244">
                  <c:v>3</c:v>
                </c:pt>
                <c:pt idx="4245">
                  <c:v>4</c:v>
                </c:pt>
                <c:pt idx="4246">
                  <c:v>6</c:v>
                </c:pt>
                <c:pt idx="4247">
                  <c:v>4</c:v>
                </c:pt>
                <c:pt idx="4248">
                  <c:v>4</c:v>
                </c:pt>
                <c:pt idx="4249">
                  <c:v>7</c:v>
                </c:pt>
                <c:pt idx="4250">
                  <c:v>2</c:v>
                </c:pt>
                <c:pt idx="4251">
                  <c:v>2</c:v>
                </c:pt>
                <c:pt idx="4252">
                  <c:v>9</c:v>
                </c:pt>
                <c:pt idx="4253">
                  <c:v>4</c:v>
                </c:pt>
                <c:pt idx="4254">
                  <c:v>2</c:v>
                </c:pt>
                <c:pt idx="4255">
                  <c:v>2</c:v>
                </c:pt>
                <c:pt idx="4256">
                  <c:v>10</c:v>
                </c:pt>
                <c:pt idx="4257">
                  <c:v>1</c:v>
                </c:pt>
                <c:pt idx="4258">
                  <c:v>5</c:v>
                </c:pt>
                <c:pt idx="4259">
                  <c:v>3</c:v>
                </c:pt>
                <c:pt idx="4260">
                  <c:v>2</c:v>
                </c:pt>
                <c:pt idx="4261">
                  <c:v>3</c:v>
                </c:pt>
                <c:pt idx="4262">
                  <c:v>2</c:v>
                </c:pt>
                <c:pt idx="4263">
                  <c:v>9</c:v>
                </c:pt>
                <c:pt idx="4264">
                  <c:v>8</c:v>
                </c:pt>
                <c:pt idx="4265">
                  <c:v>4</c:v>
                </c:pt>
                <c:pt idx="4266">
                  <c:v>11</c:v>
                </c:pt>
                <c:pt idx="4267">
                  <c:v>5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4</c:v>
                </c:pt>
                <c:pt idx="4272">
                  <c:v>3</c:v>
                </c:pt>
                <c:pt idx="4273">
                  <c:v>9</c:v>
                </c:pt>
                <c:pt idx="4274">
                  <c:v>1</c:v>
                </c:pt>
                <c:pt idx="4275">
                  <c:v>5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5</c:v>
                </c:pt>
                <c:pt idx="4281">
                  <c:v>7</c:v>
                </c:pt>
                <c:pt idx="4282">
                  <c:v>3</c:v>
                </c:pt>
                <c:pt idx="4283">
                  <c:v>4</c:v>
                </c:pt>
                <c:pt idx="4284">
                  <c:v>8</c:v>
                </c:pt>
                <c:pt idx="4285">
                  <c:v>6</c:v>
                </c:pt>
                <c:pt idx="4286">
                  <c:v>3</c:v>
                </c:pt>
                <c:pt idx="4287">
                  <c:v>4</c:v>
                </c:pt>
                <c:pt idx="4288">
                  <c:v>5</c:v>
                </c:pt>
                <c:pt idx="4289">
                  <c:v>3</c:v>
                </c:pt>
                <c:pt idx="4290">
                  <c:v>8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7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4</c:v>
                </c:pt>
                <c:pt idx="4299">
                  <c:v>7</c:v>
                </c:pt>
                <c:pt idx="4300">
                  <c:v>5</c:v>
                </c:pt>
                <c:pt idx="4301">
                  <c:v>4</c:v>
                </c:pt>
                <c:pt idx="4302">
                  <c:v>5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5</c:v>
                </c:pt>
                <c:pt idx="4307">
                  <c:v>7</c:v>
                </c:pt>
                <c:pt idx="4308">
                  <c:v>4</c:v>
                </c:pt>
                <c:pt idx="4309">
                  <c:v>1</c:v>
                </c:pt>
                <c:pt idx="4310">
                  <c:v>6</c:v>
                </c:pt>
                <c:pt idx="4311">
                  <c:v>5</c:v>
                </c:pt>
                <c:pt idx="4312">
                  <c:v>1</c:v>
                </c:pt>
                <c:pt idx="4313">
                  <c:v>4</c:v>
                </c:pt>
                <c:pt idx="4314">
                  <c:v>6</c:v>
                </c:pt>
                <c:pt idx="4315">
                  <c:v>5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5</c:v>
                </c:pt>
                <c:pt idx="4321">
                  <c:v>8</c:v>
                </c:pt>
                <c:pt idx="4322">
                  <c:v>2</c:v>
                </c:pt>
                <c:pt idx="4323">
                  <c:v>4</c:v>
                </c:pt>
                <c:pt idx="4324">
                  <c:v>3</c:v>
                </c:pt>
                <c:pt idx="4325">
                  <c:v>5</c:v>
                </c:pt>
                <c:pt idx="4326">
                  <c:v>5</c:v>
                </c:pt>
                <c:pt idx="4327">
                  <c:v>2</c:v>
                </c:pt>
                <c:pt idx="4328">
                  <c:v>2</c:v>
                </c:pt>
                <c:pt idx="4329">
                  <c:v>1</c:v>
                </c:pt>
                <c:pt idx="4330">
                  <c:v>4</c:v>
                </c:pt>
                <c:pt idx="4331">
                  <c:v>5</c:v>
                </c:pt>
                <c:pt idx="4332">
                  <c:v>2</c:v>
                </c:pt>
                <c:pt idx="4333">
                  <c:v>8</c:v>
                </c:pt>
                <c:pt idx="4334">
                  <c:v>7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3</c:v>
                </c:pt>
                <c:pt idx="4339">
                  <c:v>3</c:v>
                </c:pt>
                <c:pt idx="4340">
                  <c:v>6</c:v>
                </c:pt>
                <c:pt idx="4341">
                  <c:v>10</c:v>
                </c:pt>
                <c:pt idx="4342">
                  <c:v>3</c:v>
                </c:pt>
                <c:pt idx="4343">
                  <c:v>4</c:v>
                </c:pt>
                <c:pt idx="4344">
                  <c:v>9</c:v>
                </c:pt>
                <c:pt idx="4345">
                  <c:v>2</c:v>
                </c:pt>
                <c:pt idx="4346">
                  <c:v>1</c:v>
                </c:pt>
                <c:pt idx="4347">
                  <c:v>8</c:v>
                </c:pt>
                <c:pt idx="4348">
                  <c:v>2</c:v>
                </c:pt>
                <c:pt idx="4349">
                  <c:v>7</c:v>
                </c:pt>
                <c:pt idx="4350">
                  <c:v>2</c:v>
                </c:pt>
                <c:pt idx="4351">
                  <c:v>1</c:v>
                </c:pt>
                <c:pt idx="4352">
                  <c:v>12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5</c:v>
                </c:pt>
                <c:pt idx="4357">
                  <c:v>5</c:v>
                </c:pt>
                <c:pt idx="4358">
                  <c:v>2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3</c:v>
                </c:pt>
                <c:pt idx="4363">
                  <c:v>5</c:v>
                </c:pt>
                <c:pt idx="4364">
                  <c:v>2</c:v>
                </c:pt>
                <c:pt idx="4365">
                  <c:v>4</c:v>
                </c:pt>
                <c:pt idx="4366">
                  <c:v>7</c:v>
                </c:pt>
                <c:pt idx="4367">
                  <c:v>6</c:v>
                </c:pt>
                <c:pt idx="4368">
                  <c:v>7</c:v>
                </c:pt>
                <c:pt idx="4369">
                  <c:v>8</c:v>
                </c:pt>
                <c:pt idx="4370">
                  <c:v>5</c:v>
                </c:pt>
                <c:pt idx="4371">
                  <c:v>2</c:v>
                </c:pt>
                <c:pt idx="4372">
                  <c:v>4</c:v>
                </c:pt>
                <c:pt idx="4373">
                  <c:v>3</c:v>
                </c:pt>
                <c:pt idx="4374">
                  <c:v>7</c:v>
                </c:pt>
                <c:pt idx="4375">
                  <c:v>4</c:v>
                </c:pt>
                <c:pt idx="4376">
                  <c:v>4</c:v>
                </c:pt>
                <c:pt idx="4377">
                  <c:v>2</c:v>
                </c:pt>
                <c:pt idx="4378">
                  <c:v>4</c:v>
                </c:pt>
                <c:pt idx="4379">
                  <c:v>5</c:v>
                </c:pt>
                <c:pt idx="4380">
                  <c:v>5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8</c:v>
                </c:pt>
                <c:pt idx="4385">
                  <c:v>4</c:v>
                </c:pt>
                <c:pt idx="4386">
                  <c:v>3</c:v>
                </c:pt>
                <c:pt idx="4387">
                  <c:v>7</c:v>
                </c:pt>
                <c:pt idx="4388">
                  <c:v>8</c:v>
                </c:pt>
                <c:pt idx="4389">
                  <c:v>1</c:v>
                </c:pt>
                <c:pt idx="4390">
                  <c:v>5</c:v>
                </c:pt>
                <c:pt idx="4391">
                  <c:v>7</c:v>
                </c:pt>
                <c:pt idx="4392">
                  <c:v>2</c:v>
                </c:pt>
                <c:pt idx="4393">
                  <c:v>6</c:v>
                </c:pt>
                <c:pt idx="4394">
                  <c:v>1</c:v>
                </c:pt>
                <c:pt idx="4395">
                  <c:v>1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12</c:v>
                </c:pt>
                <c:pt idx="4400">
                  <c:v>4</c:v>
                </c:pt>
                <c:pt idx="4401">
                  <c:v>3</c:v>
                </c:pt>
                <c:pt idx="4402">
                  <c:v>6</c:v>
                </c:pt>
                <c:pt idx="4403">
                  <c:v>5</c:v>
                </c:pt>
                <c:pt idx="4404">
                  <c:v>2</c:v>
                </c:pt>
                <c:pt idx="4405">
                  <c:v>1</c:v>
                </c:pt>
                <c:pt idx="4406">
                  <c:v>10</c:v>
                </c:pt>
                <c:pt idx="4407">
                  <c:v>2</c:v>
                </c:pt>
                <c:pt idx="4408">
                  <c:v>5</c:v>
                </c:pt>
                <c:pt idx="4409">
                  <c:v>1</c:v>
                </c:pt>
                <c:pt idx="4410">
                  <c:v>1</c:v>
                </c:pt>
                <c:pt idx="4411">
                  <c:v>4</c:v>
                </c:pt>
                <c:pt idx="4412">
                  <c:v>4</c:v>
                </c:pt>
                <c:pt idx="4413">
                  <c:v>5</c:v>
                </c:pt>
                <c:pt idx="4414">
                  <c:v>6</c:v>
                </c:pt>
                <c:pt idx="4415">
                  <c:v>5</c:v>
                </c:pt>
                <c:pt idx="4416">
                  <c:v>3</c:v>
                </c:pt>
                <c:pt idx="4417">
                  <c:v>2</c:v>
                </c:pt>
                <c:pt idx="4418">
                  <c:v>5</c:v>
                </c:pt>
                <c:pt idx="4419">
                  <c:v>4</c:v>
                </c:pt>
                <c:pt idx="4420">
                  <c:v>2</c:v>
                </c:pt>
                <c:pt idx="4421">
                  <c:v>2</c:v>
                </c:pt>
                <c:pt idx="4422">
                  <c:v>7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4</c:v>
                </c:pt>
                <c:pt idx="4436">
                  <c:v>2</c:v>
                </c:pt>
                <c:pt idx="4437">
                  <c:v>3</c:v>
                </c:pt>
                <c:pt idx="4438">
                  <c:v>4</c:v>
                </c:pt>
                <c:pt idx="4439">
                  <c:v>1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5</c:v>
                </c:pt>
                <c:pt idx="4446">
                  <c:v>2</c:v>
                </c:pt>
                <c:pt idx="4447">
                  <c:v>1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3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5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4</c:v>
                </c:pt>
                <c:pt idx="4463">
                  <c:v>3</c:v>
                </c:pt>
                <c:pt idx="4464">
                  <c:v>3</c:v>
                </c:pt>
                <c:pt idx="4465">
                  <c:v>7</c:v>
                </c:pt>
                <c:pt idx="4466">
                  <c:v>5</c:v>
                </c:pt>
                <c:pt idx="4467">
                  <c:v>3</c:v>
                </c:pt>
                <c:pt idx="4468">
                  <c:v>8</c:v>
                </c:pt>
                <c:pt idx="4469">
                  <c:v>4</c:v>
                </c:pt>
                <c:pt idx="4470">
                  <c:v>3</c:v>
                </c:pt>
                <c:pt idx="4471">
                  <c:v>3</c:v>
                </c:pt>
                <c:pt idx="4472">
                  <c:v>2</c:v>
                </c:pt>
                <c:pt idx="4473">
                  <c:v>4</c:v>
                </c:pt>
                <c:pt idx="4474">
                  <c:v>5</c:v>
                </c:pt>
                <c:pt idx="4475">
                  <c:v>2</c:v>
                </c:pt>
                <c:pt idx="4476">
                  <c:v>6</c:v>
                </c:pt>
                <c:pt idx="4477">
                  <c:v>2</c:v>
                </c:pt>
                <c:pt idx="4478">
                  <c:v>1</c:v>
                </c:pt>
                <c:pt idx="4479">
                  <c:v>3</c:v>
                </c:pt>
                <c:pt idx="4480">
                  <c:v>3</c:v>
                </c:pt>
                <c:pt idx="4481">
                  <c:v>5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6</c:v>
                </c:pt>
                <c:pt idx="4486">
                  <c:v>2</c:v>
                </c:pt>
                <c:pt idx="4487">
                  <c:v>4</c:v>
                </c:pt>
                <c:pt idx="4488">
                  <c:v>2</c:v>
                </c:pt>
                <c:pt idx="4489">
                  <c:v>4</c:v>
                </c:pt>
                <c:pt idx="4490">
                  <c:v>5</c:v>
                </c:pt>
                <c:pt idx="4491">
                  <c:v>1</c:v>
                </c:pt>
                <c:pt idx="4492">
                  <c:v>1</c:v>
                </c:pt>
                <c:pt idx="4493">
                  <c:v>4</c:v>
                </c:pt>
                <c:pt idx="4494">
                  <c:v>5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5</c:v>
                </c:pt>
                <c:pt idx="4499">
                  <c:v>3</c:v>
                </c:pt>
                <c:pt idx="4500">
                  <c:v>4</c:v>
                </c:pt>
                <c:pt idx="4501">
                  <c:v>1</c:v>
                </c:pt>
                <c:pt idx="4502">
                  <c:v>3</c:v>
                </c:pt>
                <c:pt idx="4503">
                  <c:v>4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4</c:v>
                </c:pt>
                <c:pt idx="4509">
                  <c:v>5</c:v>
                </c:pt>
                <c:pt idx="4510">
                  <c:v>2</c:v>
                </c:pt>
                <c:pt idx="4511">
                  <c:v>2</c:v>
                </c:pt>
                <c:pt idx="4512">
                  <c:v>5</c:v>
                </c:pt>
                <c:pt idx="4513">
                  <c:v>1</c:v>
                </c:pt>
                <c:pt idx="4514">
                  <c:v>5</c:v>
                </c:pt>
                <c:pt idx="4515">
                  <c:v>2</c:v>
                </c:pt>
                <c:pt idx="4516">
                  <c:v>5</c:v>
                </c:pt>
                <c:pt idx="4517">
                  <c:v>5</c:v>
                </c:pt>
                <c:pt idx="4518">
                  <c:v>2</c:v>
                </c:pt>
                <c:pt idx="4519">
                  <c:v>6</c:v>
                </c:pt>
                <c:pt idx="4520">
                  <c:v>3</c:v>
                </c:pt>
                <c:pt idx="4521">
                  <c:v>2</c:v>
                </c:pt>
                <c:pt idx="4522">
                  <c:v>1</c:v>
                </c:pt>
                <c:pt idx="4523">
                  <c:v>5</c:v>
                </c:pt>
                <c:pt idx="4524">
                  <c:v>3</c:v>
                </c:pt>
                <c:pt idx="4525">
                  <c:v>5</c:v>
                </c:pt>
                <c:pt idx="4526">
                  <c:v>2</c:v>
                </c:pt>
                <c:pt idx="4527">
                  <c:v>2</c:v>
                </c:pt>
                <c:pt idx="4528">
                  <c:v>7</c:v>
                </c:pt>
                <c:pt idx="4529">
                  <c:v>5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7</c:v>
                </c:pt>
                <c:pt idx="4534">
                  <c:v>5</c:v>
                </c:pt>
                <c:pt idx="4535">
                  <c:v>4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2</c:v>
                </c:pt>
                <c:pt idx="4541">
                  <c:v>6</c:v>
                </c:pt>
                <c:pt idx="4542">
                  <c:v>3</c:v>
                </c:pt>
                <c:pt idx="4543">
                  <c:v>3</c:v>
                </c:pt>
                <c:pt idx="4544">
                  <c:v>2</c:v>
                </c:pt>
                <c:pt idx="4545">
                  <c:v>3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2</c:v>
                </c:pt>
                <c:pt idx="4554">
                  <c:v>2</c:v>
                </c:pt>
                <c:pt idx="4555">
                  <c:v>5</c:v>
                </c:pt>
                <c:pt idx="4556">
                  <c:v>5</c:v>
                </c:pt>
                <c:pt idx="4557">
                  <c:v>2</c:v>
                </c:pt>
                <c:pt idx="4558">
                  <c:v>3</c:v>
                </c:pt>
                <c:pt idx="4559">
                  <c:v>5</c:v>
                </c:pt>
                <c:pt idx="4560">
                  <c:v>3</c:v>
                </c:pt>
                <c:pt idx="4561">
                  <c:v>7</c:v>
                </c:pt>
                <c:pt idx="4562">
                  <c:v>2</c:v>
                </c:pt>
                <c:pt idx="4563">
                  <c:v>3</c:v>
                </c:pt>
                <c:pt idx="4564">
                  <c:v>5</c:v>
                </c:pt>
                <c:pt idx="4565">
                  <c:v>5</c:v>
                </c:pt>
                <c:pt idx="4566">
                  <c:v>1</c:v>
                </c:pt>
                <c:pt idx="4567">
                  <c:v>3</c:v>
                </c:pt>
                <c:pt idx="4568">
                  <c:v>2</c:v>
                </c:pt>
                <c:pt idx="4569">
                  <c:v>3</c:v>
                </c:pt>
                <c:pt idx="4570">
                  <c:v>3</c:v>
                </c:pt>
                <c:pt idx="4571">
                  <c:v>4</c:v>
                </c:pt>
                <c:pt idx="4572">
                  <c:v>2</c:v>
                </c:pt>
                <c:pt idx="4573">
                  <c:v>5</c:v>
                </c:pt>
                <c:pt idx="4574">
                  <c:v>2</c:v>
                </c:pt>
                <c:pt idx="4575">
                  <c:v>3</c:v>
                </c:pt>
                <c:pt idx="4576">
                  <c:v>7</c:v>
                </c:pt>
                <c:pt idx="4577">
                  <c:v>4</c:v>
                </c:pt>
                <c:pt idx="4578">
                  <c:v>1</c:v>
                </c:pt>
                <c:pt idx="4579">
                  <c:v>9</c:v>
                </c:pt>
                <c:pt idx="4580">
                  <c:v>3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6</c:v>
                </c:pt>
                <c:pt idx="4585">
                  <c:v>2</c:v>
                </c:pt>
                <c:pt idx="4586">
                  <c:v>6</c:v>
                </c:pt>
                <c:pt idx="4587">
                  <c:v>9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1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1</c:v>
                </c:pt>
                <c:pt idx="4615">
                  <c:v>3</c:v>
                </c:pt>
                <c:pt idx="4616">
                  <c:v>4</c:v>
                </c:pt>
                <c:pt idx="4617">
                  <c:v>5</c:v>
                </c:pt>
                <c:pt idx="4618">
                  <c:v>2</c:v>
                </c:pt>
                <c:pt idx="4619">
                  <c:v>2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5</c:v>
                </c:pt>
                <c:pt idx="4626">
                  <c:v>4</c:v>
                </c:pt>
                <c:pt idx="4627">
                  <c:v>11</c:v>
                </c:pt>
                <c:pt idx="4628">
                  <c:v>5</c:v>
                </c:pt>
                <c:pt idx="4629">
                  <c:v>2</c:v>
                </c:pt>
                <c:pt idx="4630">
                  <c:v>5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3</c:v>
                </c:pt>
                <c:pt idx="4635">
                  <c:v>8</c:v>
                </c:pt>
                <c:pt idx="4636">
                  <c:v>1</c:v>
                </c:pt>
                <c:pt idx="4637">
                  <c:v>4</c:v>
                </c:pt>
                <c:pt idx="4638">
                  <c:v>2</c:v>
                </c:pt>
                <c:pt idx="4639">
                  <c:v>2</c:v>
                </c:pt>
                <c:pt idx="4640">
                  <c:v>4</c:v>
                </c:pt>
                <c:pt idx="4641">
                  <c:v>4</c:v>
                </c:pt>
                <c:pt idx="4642">
                  <c:v>2</c:v>
                </c:pt>
                <c:pt idx="4643">
                  <c:v>2</c:v>
                </c:pt>
                <c:pt idx="4644">
                  <c:v>1</c:v>
                </c:pt>
                <c:pt idx="4645">
                  <c:v>5</c:v>
                </c:pt>
                <c:pt idx="4646">
                  <c:v>8</c:v>
                </c:pt>
                <c:pt idx="4647">
                  <c:v>3</c:v>
                </c:pt>
                <c:pt idx="4648">
                  <c:v>2</c:v>
                </c:pt>
                <c:pt idx="4649">
                  <c:v>8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4</c:v>
                </c:pt>
                <c:pt idx="4658">
                  <c:v>1</c:v>
                </c:pt>
                <c:pt idx="4659">
                  <c:v>3</c:v>
                </c:pt>
                <c:pt idx="4660">
                  <c:v>3</c:v>
                </c:pt>
                <c:pt idx="4661">
                  <c:v>1</c:v>
                </c:pt>
                <c:pt idx="4662">
                  <c:v>4</c:v>
                </c:pt>
                <c:pt idx="4663">
                  <c:v>2</c:v>
                </c:pt>
                <c:pt idx="4664">
                  <c:v>4</c:v>
                </c:pt>
                <c:pt idx="4665">
                  <c:v>4</c:v>
                </c:pt>
                <c:pt idx="4666">
                  <c:v>5</c:v>
                </c:pt>
                <c:pt idx="4667">
                  <c:v>8</c:v>
                </c:pt>
                <c:pt idx="4668">
                  <c:v>5</c:v>
                </c:pt>
                <c:pt idx="4669">
                  <c:v>5</c:v>
                </c:pt>
                <c:pt idx="4670">
                  <c:v>4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5</c:v>
                </c:pt>
                <c:pt idx="4675">
                  <c:v>3</c:v>
                </c:pt>
                <c:pt idx="4676">
                  <c:v>3</c:v>
                </c:pt>
                <c:pt idx="4677">
                  <c:v>2</c:v>
                </c:pt>
                <c:pt idx="4678">
                  <c:v>1</c:v>
                </c:pt>
                <c:pt idx="4679">
                  <c:v>10</c:v>
                </c:pt>
                <c:pt idx="4680">
                  <c:v>6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1</c:v>
                </c:pt>
                <c:pt idx="4687">
                  <c:v>2</c:v>
                </c:pt>
                <c:pt idx="4688">
                  <c:v>7</c:v>
                </c:pt>
                <c:pt idx="4689">
                  <c:v>1</c:v>
                </c:pt>
                <c:pt idx="4690">
                  <c:v>2</c:v>
                </c:pt>
                <c:pt idx="4691">
                  <c:v>4</c:v>
                </c:pt>
                <c:pt idx="4692">
                  <c:v>2</c:v>
                </c:pt>
                <c:pt idx="4693">
                  <c:v>3</c:v>
                </c:pt>
                <c:pt idx="4694">
                  <c:v>1</c:v>
                </c:pt>
                <c:pt idx="4695">
                  <c:v>5</c:v>
                </c:pt>
                <c:pt idx="4696">
                  <c:v>1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5</c:v>
                </c:pt>
                <c:pt idx="4703">
                  <c:v>5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2</c:v>
                </c:pt>
                <c:pt idx="4709">
                  <c:v>1</c:v>
                </c:pt>
                <c:pt idx="4710">
                  <c:v>7</c:v>
                </c:pt>
                <c:pt idx="4711">
                  <c:v>4</c:v>
                </c:pt>
                <c:pt idx="4712">
                  <c:v>2</c:v>
                </c:pt>
                <c:pt idx="4713">
                  <c:v>2</c:v>
                </c:pt>
                <c:pt idx="4714">
                  <c:v>6</c:v>
                </c:pt>
                <c:pt idx="4715">
                  <c:v>2</c:v>
                </c:pt>
                <c:pt idx="4716">
                  <c:v>3</c:v>
                </c:pt>
                <c:pt idx="4717">
                  <c:v>5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5</c:v>
                </c:pt>
                <c:pt idx="4722">
                  <c:v>2</c:v>
                </c:pt>
                <c:pt idx="4723">
                  <c:v>2</c:v>
                </c:pt>
                <c:pt idx="4724">
                  <c:v>3</c:v>
                </c:pt>
                <c:pt idx="4725">
                  <c:v>4</c:v>
                </c:pt>
                <c:pt idx="4726">
                  <c:v>5</c:v>
                </c:pt>
                <c:pt idx="4727">
                  <c:v>3</c:v>
                </c:pt>
                <c:pt idx="4728">
                  <c:v>5</c:v>
                </c:pt>
                <c:pt idx="4729">
                  <c:v>2</c:v>
                </c:pt>
                <c:pt idx="4730">
                  <c:v>1</c:v>
                </c:pt>
                <c:pt idx="4731">
                  <c:v>5</c:v>
                </c:pt>
                <c:pt idx="4732">
                  <c:v>14</c:v>
                </c:pt>
                <c:pt idx="4733">
                  <c:v>5</c:v>
                </c:pt>
                <c:pt idx="4734">
                  <c:v>3</c:v>
                </c:pt>
                <c:pt idx="4735">
                  <c:v>3</c:v>
                </c:pt>
                <c:pt idx="4736">
                  <c:v>2</c:v>
                </c:pt>
                <c:pt idx="4737">
                  <c:v>3</c:v>
                </c:pt>
                <c:pt idx="4738">
                  <c:v>5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6</c:v>
                </c:pt>
                <c:pt idx="4743">
                  <c:v>1</c:v>
                </c:pt>
                <c:pt idx="4744">
                  <c:v>5</c:v>
                </c:pt>
                <c:pt idx="4745">
                  <c:v>5</c:v>
                </c:pt>
                <c:pt idx="4746">
                  <c:v>1</c:v>
                </c:pt>
                <c:pt idx="4747">
                  <c:v>2</c:v>
                </c:pt>
                <c:pt idx="4748">
                  <c:v>5</c:v>
                </c:pt>
                <c:pt idx="4749">
                  <c:v>5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5</c:v>
                </c:pt>
                <c:pt idx="4755">
                  <c:v>5</c:v>
                </c:pt>
                <c:pt idx="4756">
                  <c:v>2</c:v>
                </c:pt>
                <c:pt idx="4757">
                  <c:v>3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4</c:v>
                </c:pt>
                <c:pt idx="4762">
                  <c:v>8</c:v>
                </c:pt>
                <c:pt idx="4763">
                  <c:v>1</c:v>
                </c:pt>
                <c:pt idx="4764">
                  <c:v>4</c:v>
                </c:pt>
                <c:pt idx="4765">
                  <c:v>3</c:v>
                </c:pt>
                <c:pt idx="4766">
                  <c:v>4</c:v>
                </c:pt>
                <c:pt idx="4767">
                  <c:v>1</c:v>
                </c:pt>
                <c:pt idx="4768">
                  <c:v>2</c:v>
                </c:pt>
                <c:pt idx="4769">
                  <c:v>5</c:v>
                </c:pt>
                <c:pt idx="4770">
                  <c:v>1</c:v>
                </c:pt>
                <c:pt idx="4771">
                  <c:v>6</c:v>
                </c:pt>
                <c:pt idx="4772">
                  <c:v>1</c:v>
                </c:pt>
                <c:pt idx="4773">
                  <c:v>6</c:v>
                </c:pt>
                <c:pt idx="4774">
                  <c:v>6</c:v>
                </c:pt>
                <c:pt idx="4775">
                  <c:v>5</c:v>
                </c:pt>
                <c:pt idx="4776">
                  <c:v>2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2</c:v>
                </c:pt>
                <c:pt idx="4782">
                  <c:v>2</c:v>
                </c:pt>
                <c:pt idx="4783">
                  <c:v>4</c:v>
                </c:pt>
                <c:pt idx="4784">
                  <c:v>3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5</c:v>
                </c:pt>
                <c:pt idx="4789">
                  <c:v>5</c:v>
                </c:pt>
                <c:pt idx="4790">
                  <c:v>4</c:v>
                </c:pt>
                <c:pt idx="4791">
                  <c:v>5</c:v>
                </c:pt>
                <c:pt idx="4792">
                  <c:v>1</c:v>
                </c:pt>
                <c:pt idx="4793">
                  <c:v>5</c:v>
                </c:pt>
                <c:pt idx="4794">
                  <c:v>2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8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7</c:v>
                </c:pt>
                <c:pt idx="4809">
                  <c:v>2</c:v>
                </c:pt>
                <c:pt idx="4810">
                  <c:v>5</c:v>
                </c:pt>
                <c:pt idx="4811">
                  <c:v>4</c:v>
                </c:pt>
                <c:pt idx="4812">
                  <c:v>2</c:v>
                </c:pt>
                <c:pt idx="4813">
                  <c:v>2</c:v>
                </c:pt>
                <c:pt idx="4814">
                  <c:v>3</c:v>
                </c:pt>
                <c:pt idx="4815">
                  <c:v>5</c:v>
                </c:pt>
                <c:pt idx="4816">
                  <c:v>2</c:v>
                </c:pt>
                <c:pt idx="4817">
                  <c:v>1</c:v>
                </c:pt>
                <c:pt idx="4818">
                  <c:v>3</c:v>
                </c:pt>
                <c:pt idx="4819">
                  <c:v>1</c:v>
                </c:pt>
                <c:pt idx="4820">
                  <c:v>1</c:v>
                </c:pt>
                <c:pt idx="4821">
                  <c:v>5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1</c:v>
                </c:pt>
                <c:pt idx="4828">
                  <c:v>3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9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2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3</c:v>
                </c:pt>
                <c:pt idx="4854">
                  <c:v>5</c:v>
                </c:pt>
                <c:pt idx="4855">
                  <c:v>5</c:v>
                </c:pt>
                <c:pt idx="4856">
                  <c:v>3</c:v>
                </c:pt>
                <c:pt idx="4857">
                  <c:v>2</c:v>
                </c:pt>
                <c:pt idx="4858">
                  <c:v>2</c:v>
                </c:pt>
                <c:pt idx="4859">
                  <c:v>9</c:v>
                </c:pt>
                <c:pt idx="4860">
                  <c:v>5</c:v>
                </c:pt>
                <c:pt idx="4861">
                  <c:v>2</c:v>
                </c:pt>
                <c:pt idx="4862">
                  <c:v>7</c:v>
                </c:pt>
                <c:pt idx="4863">
                  <c:v>3</c:v>
                </c:pt>
                <c:pt idx="4864">
                  <c:v>1</c:v>
                </c:pt>
                <c:pt idx="4865">
                  <c:v>5</c:v>
                </c:pt>
                <c:pt idx="4866">
                  <c:v>6</c:v>
                </c:pt>
                <c:pt idx="4867">
                  <c:v>8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1</c:v>
                </c:pt>
                <c:pt idx="4874">
                  <c:v>4</c:v>
                </c:pt>
                <c:pt idx="4875">
                  <c:v>5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5</c:v>
                </c:pt>
                <c:pt idx="4880">
                  <c:v>5</c:v>
                </c:pt>
                <c:pt idx="4881">
                  <c:v>1</c:v>
                </c:pt>
                <c:pt idx="4882">
                  <c:v>5</c:v>
                </c:pt>
                <c:pt idx="4883">
                  <c:v>4</c:v>
                </c:pt>
                <c:pt idx="4884">
                  <c:v>4</c:v>
                </c:pt>
                <c:pt idx="4885">
                  <c:v>2</c:v>
                </c:pt>
                <c:pt idx="4886">
                  <c:v>5</c:v>
                </c:pt>
                <c:pt idx="4887">
                  <c:v>6</c:v>
                </c:pt>
                <c:pt idx="4888">
                  <c:v>2</c:v>
                </c:pt>
                <c:pt idx="4889">
                  <c:v>4</c:v>
                </c:pt>
                <c:pt idx="4890">
                  <c:v>3</c:v>
                </c:pt>
                <c:pt idx="4891">
                  <c:v>1</c:v>
                </c:pt>
                <c:pt idx="4892">
                  <c:v>5</c:v>
                </c:pt>
                <c:pt idx="4893">
                  <c:v>2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3</c:v>
                </c:pt>
                <c:pt idx="4898">
                  <c:v>2</c:v>
                </c:pt>
                <c:pt idx="4899">
                  <c:v>5</c:v>
                </c:pt>
                <c:pt idx="4900">
                  <c:v>5</c:v>
                </c:pt>
                <c:pt idx="4901">
                  <c:v>12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5</c:v>
                </c:pt>
                <c:pt idx="4909">
                  <c:v>5</c:v>
                </c:pt>
                <c:pt idx="4910">
                  <c:v>2</c:v>
                </c:pt>
                <c:pt idx="4911">
                  <c:v>5</c:v>
                </c:pt>
                <c:pt idx="4912">
                  <c:v>6</c:v>
                </c:pt>
                <c:pt idx="4913">
                  <c:v>3</c:v>
                </c:pt>
                <c:pt idx="4914">
                  <c:v>3</c:v>
                </c:pt>
                <c:pt idx="4915">
                  <c:v>2</c:v>
                </c:pt>
                <c:pt idx="4916">
                  <c:v>5</c:v>
                </c:pt>
                <c:pt idx="4917">
                  <c:v>7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10</c:v>
                </c:pt>
                <c:pt idx="4924">
                  <c:v>1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3</c:v>
                </c:pt>
                <c:pt idx="4934">
                  <c:v>2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3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2</c:v>
                </c:pt>
                <c:pt idx="4943">
                  <c:v>1</c:v>
                </c:pt>
                <c:pt idx="4944">
                  <c:v>3</c:v>
                </c:pt>
                <c:pt idx="4945">
                  <c:v>9</c:v>
                </c:pt>
                <c:pt idx="4946">
                  <c:v>5</c:v>
                </c:pt>
                <c:pt idx="4947">
                  <c:v>1</c:v>
                </c:pt>
                <c:pt idx="4948">
                  <c:v>1</c:v>
                </c:pt>
                <c:pt idx="4949">
                  <c:v>5</c:v>
                </c:pt>
                <c:pt idx="4950">
                  <c:v>2</c:v>
                </c:pt>
                <c:pt idx="4951">
                  <c:v>5</c:v>
                </c:pt>
                <c:pt idx="4952">
                  <c:v>1</c:v>
                </c:pt>
                <c:pt idx="4953">
                  <c:v>5</c:v>
                </c:pt>
                <c:pt idx="4954">
                  <c:v>3</c:v>
                </c:pt>
                <c:pt idx="4955">
                  <c:v>3</c:v>
                </c:pt>
                <c:pt idx="4956">
                  <c:v>5</c:v>
                </c:pt>
                <c:pt idx="4957">
                  <c:v>2</c:v>
                </c:pt>
                <c:pt idx="4958">
                  <c:v>5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5</c:v>
                </c:pt>
                <c:pt idx="4963">
                  <c:v>6</c:v>
                </c:pt>
                <c:pt idx="4964">
                  <c:v>5</c:v>
                </c:pt>
                <c:pt idx="4965">
                  <c:v>10</c:v>
                </c:pt>
                <c:pt idx="4966">
                  <c:v>4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2</c:v>
                </c:pt>
                <c:pt idx="4971">
                  <c:v>2</c:v>
                </c:pt>
                <c:pt idx="4972">
                  <c:v>5</c:v>
                </c:pt>
                <c:pt idx="4973">
                  <c:v>5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6</c:v>
                </c:pt>
                <c:pt idx="4978">
                  <c:v>1</c:v>
                </c:pt>
                <c:pt idx="4979">
                  <c:v>1</c:v>
                </c:pt>
                <c:pt idx="4980">
                  <c:v>5</c:v>
                </c:pt>
                <c:pt idx="4981">
                  <c:v>1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7</c:v>
                </c:pt>
                <c:pt idx="4986">
                  <c:v>5</c:v>
                </c:pt>
                <c:pt idx="4987">
                  <c:v>1</c:v>
                </c:pt>
                <c:pt idx="4988">
                  <c:v>5</c:v>
                </c:pt>
                <c:pt idx="4989">
                  <c:v>2</c:v>
                </c:pt>
                <c:pt idx="4990">
                  <c:v>2</c:v>
                </c:pt>
                <c:pt idx="4991">
                  <c:v>5</c:v>
                </c:pt>
                <c:pt idx="4992">
                  <c:v>2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3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5</c:v>
                </c:pt>
              </c:numCache>
            </c:numRef>
          </c:xVal>
          <c:yVal>
            <c:numRef>
              <c:f>Análise!$H$4:$H$5012</c:f>
              <c:numCache>
                <c:formatCode>General</c:formatCode>
                <c:ptCount val="5009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10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4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9</c:v>
                </c:pt>
                <c:pt idx="37">
                  <c:v>14</c:v>
                </c:pt>
                <c:pt idx="38">
                  <c:v>5</c:v>
                </c:pt>
                <c:pt idx="39">
                  <c:v>7</c:v>
                </c:pt>
                <c:pt idx="40">
                  <c:v>4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1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7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7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7</c:v>
                </c:pt>
                <c:pt idx="63">
                  <c:v>6</c:v>
                </c:pt>
                <c:pt idx="64">
                  <c:v>1</c:v>
                </c:pt>
                <c:pt idx="65">
                  <c:v>3</c:v>
                </c:pt>
                <c:pt idx="66">
                  <c:v>5</c:v>
                </c:pt>
                <c:pt idx="67">
                  <c:v>1</c:v>
                </c:pt>
                <c:pt idx="68">
                  <c:v>2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4</c:v>
                </c:pt>
                <c:pt idx="73">
                  <c:v>7</c:v>
                </c:pt>
                <c:pt idx="74">
                  <c:v>6</c:v>
                </c:pt>
                <c:pt idx="75">
                  <c:v>3</c:v>
                </c:pt>
                <c:pt idx="76">
                  <c:v>2</c:v>
                </c:pt>
                <c:pt idx="77">
                  <c:v>6</c:v>
                </c:pt>
                <c:pt idx="78">
                  <c:v>2</c:v>
                </c:pt>
                <c:pt idx="79">
                  <c:v>2</c:v>
                </c:pt>
                <c:pt idx="80">
                  <c:v>4</c:v>
                </c:pt>
                <c:pt idx="81">
                  <c:v>8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3</c:v>
                </c:pt>
                <c:pt idx="88">
                  <c:v>5</c:v>
                </c:pt>
                <c:pt idx="89">
                  <c:v>2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8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5</c:v>
                </c:pt>
                <c:pt idx="107">
                  <c:v>3</c:v>
                </c:pt>
                <c:pt idx="108">
                  <c:v>10</c:v>
                </c:pt>
                <c:pt idx="109">
                  <c:v>3</c:v>
                </c:pt>
                <c:pt idx="110">
                  <c:v>3</c:v>
                </c:pt>
                <c:pt idx="111">
                  <c:v>5</c:v>
                </c:pt>
                <c:pt idx="112">
                  <c:v>3</c:v>
                </c:pt>
                <c:pt idx="113">
                  <c:v>2</c:v>
                </c:pt>
                <c:pt idx="114">
                  <c:v>6</c:v>
                </c:pt>
                <c:pt idx="115">
                  <c:v>3</c:v>
                </c:pt>
                <c:pt idx="116">
                  <c:v>2</c:v>
                </c:pt>
                <c:pt idx="117">
                  <c:v>6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4</c:v>
                </c:pt>
                <c:pt idx="122">
                  <c:v>3</c:v>
                </c:pt>
                <c:pt idx="123">
                  <c:v>7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4</c:v>
                </c:pt>
                <c:pt idx="138">
                  <c:v>2</c:v>
                </c:pt>
                <c:pt idx="139">
                  <c:v>5</c:v>
                </c:pt>
                <c:pt idx="140">
                  <c:v>3</c:v>
                </c:pt>
                <c:pt idx="141">
                  <c:v>6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5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2</c:v>
                </c:pt>
                <c:pt idx="154">
                  <c:v>6</c:v>
                </c:pt>
                <c:pt idx="155">
                  <c:v>2</c:v>
                </c:pt>
                <c:pt idx="156">
                  <c:v>3</c:v>
                </c:pt>
                <c:pt idx="157">
                  <c:v>5</c:v>
                </c:pt>
                <c:pt idx="158">
                  <c:v>1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4</c:v>
                </c:pt>
                <c:pt idx="166">
                  <c:v>2</c:v>
                </c:pt>
                <c:pt idx="167">
                  <c:v>8</c:v>
                </c:pt>
                <c:pt idx="168">
                  <c:v>7</c:v>
                </c:pt>
                <c:pt idx="169">
                  <c:v>1</c:v>
                </c:pt>
                <c:pt idx="170">
                  <c:v>6</c:v>
                </c:pt>
                <c:pt idx="171">
                  <c:v>4</c:v>
                </c:pt>
                <c:pt idx="172">
                  <c:v>9</c:v>
                </c:pt>
                <c:pt idx="173">
                  <c:v>4</c:v>
                </c:pt>
                <c:pt idx="174">
                  <c:v>2</c:v>
                </c:pt>
                <c:pt idx="175">
                  <c:v>3</c:v>
                </c:pt>
                <c:pt idx="176">
                  <c:v>6</c:v>
                </c:pt>
                <c:pt idx="177">
                  <c:v>2</c:v>
                </c:pt>
                <c:pt idx="178">
                  <c:v>5</c:v>
                </c:pt>
                <c:pt idx="179">
                  <c:v>3</c:v>
                </c:pt>
                <c:pt idx="180">
                  <c:v>1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1</c:v>
                </c:pt>
                <c:pt idx="189">
                  <c:v>5</c:v>
                </c:pt>
                <c:pt idx="190">
                  <c:v>2</c:v>
                </c:pt>
                <c:pt idx="191">
                  <c:v>2</c:v>
                </c:pt>
                <c:pt idx="192">
                  <c:v>7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11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4</c:v>
                </c:pt>
                <c:pt idx="206">
                  <c:v>1</c:v>
                </c:pt>
                <c:pt idx="207">
                  <c:v>3</c:v>
                </c:pt>
                <c:pt idx="208">
                  <c:v>4</c:v>
                </c:pt>
                <c:pt idx="209">
                  <c:v>5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7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7</c:v>
                </c:pt>
                <c:pt idx="218">
                  <c:v>6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5</c:v>
                </c:pt>
                <c:pt idx="227">
                  <c:v>7</c:v>
                </c:pt>
                <c:pt idx="228">
                  <c:v>7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6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5</c:v>
                </c:pt>
                <c:pt idx="242">
                  <c:v>1</c:v>
                </c:pt>
                <c:pt idx="243">
                  <c:v>6</c:v>
                </c:pt>
                <c:pt idx="244">
                  <c:v>3</c:v>
                </c:pt>
                <c:pt idx="245">
                  <c:v>4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1</c:v>
                </c:pt>
                <c:pt idx="254">
                  <c:v>6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6</c:v>
                </c:pt>
                <c:pt idx="263">
                  <c:v>6</c:v>
                </c:pt>
                <c:pt idx="264">
                  <c:v>1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5</c:v>
                </c:pt>
                <c:pt idx="291">
                  <c:v>3</c:v>
                </c:pt>
                <c:pt idx="292">
                  <c:v>7</c:v>
                </c:pt>
                <c:pt idx="293">
                  <c:v>3</c:v>
                </c:pt>
                <c:pt idx="294">
                  <c:v>5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5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7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4</c:v>
                </c:pt>
                <c:pt idx="308">
                  <c:v>7</c:v>
                </c:pt>
                <c:pt idx="309">
                  <c:v>6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6">
                  <c:v>1</c:v>
                </c:pt>
                <c:pt idx="327">
                  <c:v>5</c:v>
                </c:pt>
                <c:pt idx="328">
                  <c:v>2</c:v>
                </c:pt>
                <c:pt idx="329">
                  <c:v>2</c:v>
                </c:pt>
                <c:pt idx="330">
                  <c:v>1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2</c:v>
                </c:pt>
                <c:pt idx="340">
                  <c:v>4</c:v>
                </c:pt>
                <c:pt idx="341">
                  <c:v>3</c:v>
                </c:pt>
                <c:pt idx="342">
                  <c:v>7</c:v>
                </c:pt>
                <c:pt idx="343">
                  <c:v>3</c:v>
                </c:pt>
                <c:pt idx="344">
                  <c:v>7</c:v>
                </c:pt>
                <c:pt idx="345">
                  <c:v>2</c:v>
                </c:pt>
                <c:pt idx="346">
                  <c:v>5</c:v>
                </c:pt>
                <c:pt idx="347">
                  <c:v>2</c:v>
                </c:pt>
                <c:pt idx="348">
                  <c:v>2</c:v>
                </c:pt>
                <c:pt idx="349">
                  <c:v>5</c:v>
                </c:pt>
                <c:pt idx="350">
                  <c:v>7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5</c:v>
                </c:pt>
                <c:pt idx="363">
                  <c:v>2</c:v>
                </c:pt>
                <c:pt idx="364">
                  <c:v>1</c:v>
                </c:pt>
                <c:pt idx="365">
                  <c:v>5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3</c:v>
                </c:pt>
                <c:pt idx="377">
                  <c:v>2</c:v>
                </c:pt>
                <c:pt idx="378">
                  <c:v>5</c:v>
                </c:pt>
                <c:pt idx="379">
                  <c:v>4</c:v>
                </c:pt>
                <c:pt idx="380">
                  <c:v>5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2</c:v>
                </c:pt>
                <c:pt idx="385">
                  <c:v>5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2</c:v>
                </c:pt>
                <c:pt idx="401">
                  <c:v>4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6</c:v>
                </c:pt>
                <c:pt idx="406">
                  <c:v>1</c:v>
                </c:pt>
                <c:pt idx="407">
                  <c:v>6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2</c:v>
                </c:pt>
                <c:pt idx="414">
                  <c:v>3</c:v>
                </c:pt>
                <c:pt idx="415">
                  <c:v>4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6</c:v>
                </c:pt>
                <c:pt idx="423">
                  <c:v>1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7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6</c:v>
                </c:pt>
                <c:pt idx="436">
                  <c:v>7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4</c:v>
                </c:pt>
                <c:pt idx="444">
                  <c:v>2</c:v>
                </c:pt>
                <c:pt idx="445">
                  <c:v>3</c:v>
                </c:pt>
                <c:pt idx="446">
                  <c:v>4</c:v>
                </c:pt>
                <c:pt idx="447">
                  <c:v>2</c:v>
                </c:pt>
                <c:pt idx="448">
                  <c:v>1</c:v>
                </c:pt>
                <c:pt idx="449">
                  <c:v>5</c:v>
                </c:pt>
                <c:pt idx="450">
                  <c:v>3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3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4</c:v>
                </c:pt>
                <c:pt idx="466">
                  <c:v>5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6</c:v>
                </c:pt>
                <c:pt idx="485">
                  <c:v>1</c:v>
                </c:pt>
                <c:pt idx="486">
                  <c:v>7</c:v>
                </c:pt>
                <c:pt idx="487">
                  <c:v>3</c:v>
                </c:pt>
                <c:pt idx="488">
                  <c:v>3</c:v>
                </c:pt>
                <c:pt idx="489">
                  <c:v>9</c:v>
                </c:pt>
                <c:pt idx="490">
                  <c:v>5</c:v>
                </c:pt>
                <c:pt idx="491">
                  <c:v>8</c:v>
                </c:pt>
                <c:pt idx="492">
                  <c:v>4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4</c:v>
                </c:pt>
                <c:pt idx="500">
                  <c:v>2</c:v>
                </c:pt>
                <c:pt idx="501">
                  <c:v>1</c:v>
                </c:pt>
                <c:pt idx="502">
                  <c:v>6</c:v>
                </c:pt>
                <c:pt idx="503">
                  <c:v>3</c:v>
                </c:pt>
                <c:pt idx="504">
                  <c:v>2</c:v>
                </c:pt>
                <c:pt idx="505">
                  <c:v>3</c:v>
                </c:pt>
                <c:pt idx="506">
                  <c:v>7</c:v>
                </c:pt>
                <c:pt idx="507">
                  <c:v>2</c:v>
                </c:pt>
                <c:pt idx="508">
                  <c:v>3</c:v>
                </c:pt>
                <c:pt idx="509">
                  <c:v>1</c:v>
                </c:pt>
                <c:pt idx="510">
                  <c:v>7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4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6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7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5</c:v>
                </c:pt>
                <c:pt idx="533">
                  <c:v>2</c:v>
                </c:pt>
                <c:pt idx="534">
                  <c:v>4</c:v>
                </c:pt>
                <c:pt idx="535">
                  <c:v>4</c:v>
                </c:pt>
                <c:pt idx="536">
                  <c:v>5</c:v>
                </c:pt>
                <c:pt idx="537">
                  <c:v>1</c:v>
                </c:pt>
                <c:pt idx="538">
                  <c:v>4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3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4</c:v>
                </c:pt>
                <c:pt idx="551">
                  <c:v>4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5</c:v>
                </c:pt>
                <c:pt idx="558">
                  <c:v>3</c:v>
                </c:pt>
                <c:pt idx="559">
                  <c:v>4</c:v>
                </c:pt>
                <c:pt idx="560">
                  <c:v>1</c:v>
                </c:pt>
                <c:pt idx="561">
                  <c:v>6</c:v>
                </c:pt>
                <c:pt idx="562">
                  <c:v>5</c:v>
                </c:pt>
                <c:pt idx="563">
                  <c:v>1</c:v>
                </c:pt>
                <c:pt idx="564">
                  <c:v>1</c:v>
                </c:pt>
                <c:pt idx="565">
                  <c:v>3</c:v>
                </c:pt>
                <c:pt idx="566">
                  <c:v>5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5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12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5</c:v>
                </c:pt>
                <c:pt idx="593">
                  <c:v>1</c:v>
                </c:pt>
                <c:pt idx="594">
                  <c:v>1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5</c:v>
                </c:pt>
                <c:pt idx="603">
                  <c:v>7</c:v>
                </c:pt>
                <c:pt idx="604">
                  <c:v>9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4</c:v>
                </c:pt>
                <c:pt idx="613">
                  <c:v>1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2</c:v>
                </c:pt>
                <c:pt idx="618">
                  <c:v>3</c:v>
                </c:pt>
                <c:pt idx="619">
                  <c:v>7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1</c:v>
                </c:pt>
                <c:pt idx="624">
                  <c:v>5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4</c:v>
                </c:pt>
                <c:pt idx="631">
                  <c:v>1</c:v>
                </c:pt>
                <c:pt idx="632">
                  <c:v>7</c:v>
                </c:pt>
                <c:pt idx="633">
                  <c:v>2</c:v>
                </c:pt>
                <c:pt idx="634">
                  <c:v>6</c:v>
                </c:pt>
                <c:pt idx="635">
                  <c:v>6</c:v>
                </c:pt>
                <c:pt idx="636">
                  <c:v>7</c:v>
                </c:pt>
                <c:pt idx="637">
                  <c:v>2</c:v>
                </c:pt>
                <c:pt idx="638">
                  <c:v>2</c:v>
                </c:pt>
                <c:pt idx="639">
                  <c:v>3</c:v>
                </c:pt>
                <c:pt idx="640">
                  <c:v>7</c:v>
                </c:pt>
                <c:pt idx="641">
                  <c:v>3</c:v>
                </c:pt>
                <c:pt idx="642">
                  <c:v>2</c:v>
                </c:pt>
                <c:pt idx="643">
                  <c:v>1</c:v>
                </c:pt>
                <c:pt idx="644">
                  <c:v>1</c:v>
                </c:pt>
                <c:pt idx="645">
                  <c:v>5</c:v>
                </c:pt>
                <c:pt idx="646">
                  <c:v>2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1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5</c:v>
                </c:pt>
                <c:pt idx="662">
                  <c:v>5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3</c:v>
                </c:pt>
                <c:pt idx="667">
                  <c:v>3</c:v>
                </c:pt>
                <c:pt idx="668">
                  <c:v>4</c:v>
                </c:pt>
                <c:pt idx="669">
                  <c:v>3</c:v>
                </c:pt>
                <c:pt idx="670">
                  <c:v>5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6</c:v>
                </c:pt>
                <c:pt idx="679">
                  <c:v>3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7</c:v>
                </c:pt>
                <c:pt idx="684">
                  <c:v>1</c:v>
                </c:pt>
                <c:pt idx="685">
                  <c:v>6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6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1</c:v>
                </c:pt>
                <c:pt idx="700">
                  <c:v>5</c:v>
                </c:pt>
                <c:pt idx="701">
                  <c:v>1</c:v>
                </c:pt>
                <c:pt idx="702">
                  <c:v>2</c:v>
                </c:pt>
                <c:pt idx="703">
                  <c:v>4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</c:v>
                </c:pt>
                <c:pt idx="709">
                  <c:v>2</c:v>
                </c:pt>
                <c:pt idx="710">
                  <c:v>4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9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5</c:v>
                </c:pt>
                <c:pt idx="730">
                  <c:v>2</c:v>
                </c:pt>
                <c:pt idx="731">
                  <c:v>1</c:v>
                </c:pt>
                <c:pt idx="732">
                  <c:v>3</c:v>
                </c:pt>
                <c:pt idx="733">
                  <c:v>5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8</c:v>
                </c:pt>
                <c:pt idx="738">
                  <c:v>1</c:v>
                </c:pt>
                <c:pt idx="739">
                  <c:v>6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4</c:v>
                </c:pt>
                <c:pt idx="754">
                  <c:v>1</c:v>
                </c:pt>
                <c:pt idx="755">
                  <c:v>3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4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4</c:v>
                </c:pt>
                <c:pt idx="772">
                  <c:v>2</c:v>
                </c:pt>
                <c:pt idx="773">
                  <c:v>8</c:v>
                </c:pt>
                <c:pt idx="774">
                  <c:v>4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5</c:v>
                </c:pt>
                <c:pt idx="780">
                  <c:v>1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5</c:v>
                </c:pt>
                <c:pt idx="803">
                  <c:v>1</c:v>
                </c:pt>
                <c:pt idx="804">
                  <c:v>4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6</c:v>
                </c:pt>
                <c:pt idx="813">
                  <c:v>3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1</c:v>
                </c:pt>
                <c:pt idx="822">
                  <c:v>6</c:v>
                </c:pt>
                <c:pt idx="823">
                  <c:v>3</c:v>
                </c:pt>
                <c:pt idx="824">
                  <c:v>3</c:v>
                </c:pt>
                <c:pt idx="825">
                  <c:v>6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1</c:v>
                </c:pt>
                <c:pt idx="833">
                  <c:v>2</c:v>
                </c:pt>
                <c:pt idx="834">
                  <c:v>6</c:v>
                </c:pt>
                <c:pt idx="835">
                  <c:v>2</c:v>
                </c:pt>
                <c:pt idx="836">
                  <c:v>4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4</c:v>
                </c:pt>
                <c:pt idx="842">
                  <c:v>3</c:v>
                </c:pt>
                <c:pt idx="843">
                  <c:v>1</c:v>
                </c:pt>
                <c:pt idx="844">
                  <c:v>5</c:v>
                </c:pt>
                <c:pt idx="845">
                  <c:v>4</c:v>
                </c:pt>
                <c:pt idx="846">
                  <c:v>1</c:v>
                </c:pt>
                <c:pt idx="847">
                  <c:v>8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6</c:v>
                </c:pt>
                <c:pt idx="852">
                  <c:v>9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1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7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6</c:v>
                </c:pt>
                <c:pt idx="885">
                  <c:v>3</c:v>
                </c:pt>
                <c:pt idx="886">
                  <c:v>6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1</c:v>
                </c:pt>
                <c:pt idx="893">
                  <c:v>3</c:v>
                </c:pt>
                <c:pt idx="894">
                  <c:v>2</c:v>
                </c:pt>
                <c:pt idx="895">
                  <c:v>4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3</c:v>
                </c:pt>
                <c:pt idx="900">
                  <c:v>3</c:v>
                </c:pt>
                <c:pt idx="901">
                  <c:v>1</c:v>
                </c:pt>
                <c:pt idx="902">
                  <c:v>3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2</c:v>
                </c:pt>
                <c:pt idx="911">
                  <c:v>3</c:v>
                </c:pt>
                <c:pt idx="912">
                  <c:v>7</c:v>
                </c:pt>
                <c:pt idx="913">
                  <c:v>3</c:v>
                </c:pt>
                <c:pt idx="914">
                  <c:v>6</c:v>
                </c:pt>
                <c:pt idx="915">
                  <c:v>3</c:v>
                </c:pt>
                <c:pt idx="916">
                  <c:v>5</c:v>
                </c:pt>
                <c:pt idx="917">
                  <c:v>9</c:v>
                </c:pt>
                <c:pt idx="918">
                  <c:v>6</c:v>
                </c:pt>
                <c:pt idx="919">
                  <c:v>2</c:v>
                </c:pt>
                <c:pt idx="920">
                  <c:v>3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3</c:v>
                </c:pt>
                <c:pt idx="926">
                  <c:v>1</c:v>
                </c:pt>
                <c:pt idx="927">
                  <c:v>1</c:v>
                </c:pt>
                <c:pt idx="928">
                  <c:v>5</c:v>
                </c:pt>
                <c:pt idx="929">
                  <c:v>9</c:v>
                </c:pt>
                <c:pt idx="930">
                  <c:v>1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1</c:v>
                </c:pt>
                <c:pt idx="935">
                  <c:v>4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3</c:v>
                </c:pt>
                <c:pt idx="940">
                  <c:v>5</c:v>
                </c:pt>
                <c:pt idx="941">
                  <c:v>2</c:v>
                </c:pt>
                <c:pt idx="942">
                  <c:v>3</c:v>
                </c:pt>
                <c:pt idx="943">
                  <c:v>2</c:v>
                </c:pt>
                <c:pt idx="944">
                  <c:v>3</c:v>
                </c:pt>
                <c:pt idx="945">
                  <c:v>4</c:v>
                </c:pt>
                <c:pt idx="946">
                  <c:v>3</c:v>
                </c:pt>
                <c:pt idx="947">
                  <c:v>6</c:v>
                </c:pt>
                <c:pt idx="948">
                  <c:v>3</c:v>
                </c:pt>
                <c:pt idx="949">
                  <c:v>3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3</c:v>
                </c:pt>
                <c:pt idx="956">
                  <c:v>1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2</c:v>
                </c:pt>
                <c:pt idx="967">
                  <c:v>1</c:v>
                </c:pt>
                <c:pt idx="968">
                  <c:v>5</c:v>
                </c:pt>
                <c:pt idx="969">
                  <c:v>1</c:v>
                </c:pt>
                <c:pt idx="970">
                  <c:v>5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1</c:v>
                </c:pt>
                <c:pt idx="975">
                  <c:v>4</c:v>
                </c:pt>
                <c:pt idx="976">
                  <c:v>3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8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4</c:v>
                </c:pt>
                <c:pt idx="988">
                  <c:v>4</c:v>
                </c:pt>
                <c:pt idx="989">
                  <c:v>2</c:v>
                </c:pt>
                <c:pt idx="990">
                  <c:v>5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5</c:v>
                </c:pt>
                <c:pt idx="995">
                  <c:v>3</c:v>
                </c:pt>
                <c:pt idx="996">
                  <c:v>3</c:v>
                </c:pt>
                <c:pt idx="997">
                  <c:v>5</c:v>
                </c:pt>
                <c:pt idx="998">
                  <c:v>2</c:v>
                </c:pt>
                <c:pt idx="999">
                  <c:v>4</c:v>
                </c:pt>
                <c:pt idx="1000">
                  <c:v>2</c:v>
                </c:pt>
                <c:pt idx="1001">
                  <c:v>3</c:v>
                </c:pt>
                <c:pt idx="1002">
                  <c:v>1</c:v>
                </c:pt>
                <c:pt idx="1003">
                  <c:v>5</c:v>
                </c:pt>
                <c:pt idx="1004">
                  <c:v>4</c:v>
                </c:pt>
                <c:pt idx="1005">
                  <c:v>1</c:v>
                </c:pt>
                <c:pt idx="1006">
                  <c:v>3</c:v>
                </c:pt>
                <c:pt idx="1007">
                  <c:v>2</c:v>
                </c:pt>
                <c:pt idx="1008">
                  <c:v>6</c:v>
                </c:pt>
                <c:pt idx="1009">
                  <c:v>4</c:v>
                </c:pt>
                <c:pt idx="1010">
                  <c:v>2</c:v>
                </c:pt>
                <c:pt idx="1011">
                  <c:v>5</c:v>
                </c:pt>
                <c:pt idx="1012">
                  <c:v>1</c:v>
                </c:pt>
                <c:pt idx="1013">
                  <c:v>2</c:v>
                </c:pt>
                <c:pt idx="1014">
                  <c:v>4</c:v>
                </c:pt>
                <c:pt idx="1015">
                  <c:v>3</c:v>
                </c:pt>
                <c:pt idx="1016">
                  <c:v>4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5</c:v>
                </c:pt>
                <c:pt idx="1021">
                  <c:v>6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3</c:v>
                </c:pt>
                <c:pt idx="1026">
                  <c:v>2</c:v>
                </c:pt>
                <c:pt idx="1027">
                  <c:v>4</c:v>
                </c:pt>
                <c:pt idx="1028">
                  <c:v>3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3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8</c:v>
                </c:pt>
                <c:pt idx="1043">
                  <c:v>3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4</c:v>
                </c:pt>
                <c:pt idx="1048">
                  <c:v>7</c:v>
                </c:pt>
                <c:pt idx="1049">
                  <c:v>2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5</c:v>
                </c:pt>
                <c:pt idx="1057">
                  <c:v>3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5</c:v>
                </c:pt>
                <c:pt idx="1064">
                  <c:v>3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3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3</c:v>
                </c:pt>
                <c:pt idx="1073">
                  <c:v>1</c:v>
                </c:pt>
                <c:pt idx="1074">
                  <c:v>2</c:v>
                </c:pt>
                <c:pt idx="1075">
                  <c:v>3</c:v>
                </c:pt>
                <c:pt idx="1076">
                  <c:v>6</c:v>
                </c:pt>
                <c:pt idx="1077">
                  <c:v>1</c:v>
                </c:pt>
                <c:pt idx="1078">
                  <c:v>11</c:v>
                </c:pt>
                <c:pt idx="1079">
                  <c:v>2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4</c:v>
                </c:pt>
                <c:pt idx="1089">
                  <c:v>1</c:v>
                </c:pt>
                <c:pt idx="1090">
                  <c:v>3</c:v>
                </c:pt>
                <c:pt idx="1091">
                  <c:v>7</c:v>
                </c:pt>
                <c:pt idx="1092">
                  <c:v>1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2</c:v>
                </c:pt>
                <c:pt idx="1102">
                  <c:v>10</c:v>
                </c:pt>
                <c:pt idx="1103">
                  <c:v>2</c:v>
                </c:pt>
                <c:pt idx="1104">
                  <c:v>2</c:v>
                </c:pt>
                <c:pt idx="1105">
                  <c:v>1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5</c:v>
                </c:pt>
                <c:pt idx="1113">
                  <c:v>1</c:v>
                </c:pt>
                <c:pt idx="1114">
                  <c:v>3</c:v>
                </c:pt>
                <c:pt idx="1115">
                  <c:v>2</c:v>
                </c:pt>
                <c:pt idx="1116">
                  <c:v>3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5</c:v>
                </c:pt>
                <c:pt idx="1121">
                  <c:v>3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4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4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2</c:v>
                </c:pt>
                <c:pt idx="1148">
                  <c:v>4</c:v>
                </c:pt>
                <c:pt idx="1149">
                  <c:v>1</c:v>
                </c:pt>
                <c:pt idx="1150">
                  <c:v>3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6</c:v>
                </c:pt>
                <c:pt idx="1155">
                  <c:v>1</c:v>
                </c:pt>
                <c:pt idx="1156">
                  <c:v>2</c:v>
                </c:pt>
                <c:pt idx="1157">
                  <c:v>1</c:v>
                </c:pt>
                <c:pt idx="1158">
                  <c:v>4</c:v>
                </c:pt>
                <c:pt idx="1159">
                  <c:v>3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4</c:v>
                </c:pt>
                <c:pt idx="1168">
                  <c:v>1</c:v>
                </c:pt>
                <c:pt idx="1169">
                  <c:v>4</c:v>
                </c:pt>
                <c:pt idx="1170">
                  <c:v>2</c:v>
                </c:pt>
                <c:pt idx="1171">
                  <c:v>6</c:v>
                </c:pt>
                <c:pt idx="1172">
                  <c:v>1</c:v>
                </c:pt>
                <c:pt idx="1173">
                  <c:v>5</c:v>
                </c:pt>
                <c:pt idx="1174">
                  <c:v>3</c:v>
                </c:pt>
                <c:pt idx="1175">
                  <c:v>5</c:v>
                </c:pt>
                <c:pt idx="1176">
                  <c:v>3</c:v>
                </c:pt>
                <c:pt idx="1177">
                  <c:v>4</c:v>
                </c:pt>
                <c:pt idx="1178">
                  <c:v>2</c:v>
                </c:pt>
                <c:pt idx="1179">
                  <c:v>1</c:v>
                </c:pt>
                <c:pt idx="1180">
                  <c:v>6</c:v>
                </c:pt>
                <c:pt idx="1181">
                  <c:v>3</c:v>
                </c:pt>
                <c:pt idx="1182">
                  <c:v>1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3</c:v>
                </c:pt>
                <c:pt idx="1190">
                  <c:v>4</c:v>
                </c:pt>
                <c:pt idx="1191">
                  <c:v>2</c:v>
                </c:pt>
                <c:pt idx="1192">
                  <c:v>2</c:v>
                </c:pt>
                <c:pt idx="1193">
                  <c:v>5</c:v>
                </c:pt>
                <c:pt idx="1194">
                  <c:v>2</c:v>
                </c:pt>
                <c:pt idx="1195">
                  <c:v>1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3</c:v>
                </c:pt>
                <c:pt idx="1207">
                  <c:v>5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3</c:v>
                </c:pt>
                <c:pt idx="1215">
                  <c:v>4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4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2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4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7</c:v>
                </c:pt>
                <c:pt idx="1255">
                  <c:v>2</c:v>
                </c:pt>
                <c:pt idx="1256">
                  <c:v>2</c:v>
                </c:pt>
                <c:pt idx="1257">
                  <c:v>3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2</c:v>
                </c:pt>
                <c:pt idx="1265">
                  <c:v>3</c:v>
                </c:pt>
                <c:pt idx="1266">
                  <c:v>2</c:v>
                </c:pt>
                <c:pt idx="1267">
                  <c:v>1</c:v>
                </c:pt>
                <c:pt idx="1268">
                  <c:v>4</c:v>
                </c:pt>
                <c:pt idx="1269">
                  <c:v>4</c:v>
                </c:pt>
                <c:pt idx="1270">
                  <c:v>3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5</c:v>
                </c:pt>
                <c:pt idx="1281">
                  <c:v>4</c:v>
                </c:pt>
                <c:pt idx="1282">
                  <c:v>3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3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3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2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4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2</c:v>
                </c:pt>
                <c:pt idx="1308">
                  <c:v>1</c:v>
                </c:pt>
                <c:pt idx="1309">
                  <c:v>3</c:v>
                </c:pt>
                <c:pt idx="1310">
                  <c:v>1</c:v>
                </c:pt>
                <c:pt idx="1311">
                  <c:v>4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4</c:v>
                </c:pt>
                <c:pt idx="1317">
                  <c:v>1</c:v>
                </c:pt>
                <c:pt idx="1318">
                  <c:v>2</c:v>
                </c:pt>
                <c:pt idx="1319">
                  <c:v>1</c:v>
                </c:pt>
                <c:pt idx="1320">
                  <c:v>4</c:v>
                </c:pt>
                <c:pt idx="1321">
                  <c:v>7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3</c:v>
                </c:pt>
                <c:pt idx="1329">
                  <c:v>1</c:v>
                </c:pt>
                <c:pt idx="1330">
                  <c:v>2</c:v>
                </c:pt>
                <c:pt idx="1331">
                  <c:v>7</c:v>
                </c:pt>
                <c:pt idx="1332">
                  <c:v>4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5</c:v>
                </c:pt>
                <c:pt idx="1337">
                  <c:v>1</c:v>
                </c:pt>
                <c:pt idx="1338">
                  <c:v>7</c:v>
                </c:pt>
                <c:pt idx="1339">
                  <c:v>2</c:v>
                </c:pt>
                <c:pt idx="1340">
                  <c:v>3</c:v>
                </c:pt>
                <c:pt idx="1341">
                  <c:v>1</c:v>
                </c:pt>
                <c:pt idx="1342">
                  <c:v>4</c:v>
                </c:pt>
                <c:pt idx="1343">
                  <c:v>4</c:v>
                </c:pt>
                <c:pt idx="1344">
                  <c:v>2</c:v>
                </c:pt>
                <c:pt idx="1345">
                  <c:v>3</c:v>
                </c:pt>
                <c:pt idx="1346">
                  <c:v>3</c:v>
                </c:pt>
                <c:pt idx="1347">
                  <c:v>1</c:v>
                </c:pt>
                <c:pt idx="1348">
                  <c:v>2</c:v>
                </c:pt>
                <c:pt idx="1349">
                  <c:v>2</c:v>
                </c:pt>
                <c:pt idx="1350">
                  <c:v>4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7</c:v>
                </c:pt>
                <c:pt idx="1360">
                  <c:v>2</c:v>
                </c:pt>
                <c:pt idx="1361">
                  <c:v>3</c:v>
                </c:pt>
                <c:pt idx="1362">
                  <c:v>6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4</c:v>
                </c:pt>
                <c:pt idx="1371">
                  <c:v>5</c:v>
                </c:pt>
                <c:pt idx="1372">
                  <c:v>1</c:v>
                </c:pt>
                <c:pt idx="1373">
                  <c:v>3</c:v>
                </c:pt>
                <c:pt idx="1374">
                  <c:v>2</c:v>
                </c:pt>
                <c:pt idx="1375">
                  <c:v>1</c:v>
                </c:pt>
                <c:pt idx="1376">
                  <c:v>1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3</c:v>
                </c:pt>
                <c:pt idx="1382">
                  <c:v>2</c:v>
                </c:pt>
                <c:pt idx="1383">
                  <c:v>5</c:v>
                </c:pt>
                <c:pt idx="1384">
                  <c:v>4</c:v>
                </c:pt>
                <c:pt idx="1385">
                  <c:v>2</c:v>
                </c:pt>
                <c:pt idx="1386">
                  <c:v>4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4</c:v>
                </c:pt>
                <c:pt idx="1393">
                  <c:v>2</c:v>
                </c:pt>
                <c:pt idx="1394">
                  <c:v>2</c:v>
                </c:pt>
                <c:pt idx="1395">
                  <c:v>3</c:v>
                </c:pt>
                <c:pt idx="1396">
                  <c:v>3</c:v>
                </c:pt>
                <c:pt idx="1397">
                  <c:v>4</c:v>
                </c:pt>
                <c:pt idx="1398">
                  <c:v>4</c:v>
                </c:pt>
                <c:pt idx="1399">
                  <c:v>2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4</c:v>
                </c:pt>
                <c:pt idx="1410">
                  <c:v>1</c:v>
                </c:pt>
                <c:pt idx="1411">
                  <c:v>1</c:v>
                </c:pt>
                <c:pt idx="1412">
                  <c:v>5</c:v>
                </c:pt>
                <c:pt idx="1413">
                  <c:v>4</c:v>
                </c:pt>
                <c:pt idx="1414">
                  <c:v>4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4</c:v>
                </c:pt>
                <c:pt idx="1422">
                  <c:v>3</c:v>
                </c:pt>
                <c:pt idx="1423">
                  <c:v>2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1</c:v>
                </c:pt>
                <c:pt idx="1429">
                  <c:v>1</c:v>
                </c:pt>
                <c:pt idx="1430">
                  <c:v>3</c:v>
                </c:pt>
                <c:pt idx="1431">
                  <c:v>2</c:v>
                </c:pt>
                <c:pt idx="1432">
                  <c:v>4</c:v>
                </c:pt>
                <c:pt idx="1433">
                  <c:v>5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5</c:v>
                </c:pt>
                <c:pt idx="1441">
                  <c:v>2</c:v>
                </c:pt>
                <c:pt idx="1442">
                  <c:v>5</c:v>
                </c:pt>
                <c:pt idx="1443">
                  <c:v>2</c:v>
                </c:pt>
                <c:pt idx="1444">
                  <c:v>1</c:v>
                </c:pt>
                <c:pt idx="1445">
                  <c:v>3</c:v>
                </c:pt>
                <c:pt idx="1446">
                  <c:v>1</c:v>
                </c:pt>
                <c:pt idx="1447">
                  <c:v>4</c:v>
                </c:pt>
                <c:pt idx="1448">
                  <c:v>1</c:v>
                </c:pt>
                <c:pt idx="1449">
                  <c:v>1</c:v>
                </c:pt>
                <c:pt idx="1450">
                  <c:v>3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5</c:v>
                </c:pt>
                <c:pt idx="1470">
                  <c:v>2</c:v>
                </c:pt>
                <c:pt idx="1471">
                  <c:v>2</c:v>
                </c:pt>
                <c:pt idx="1472">
                  <c:v>6</c:v>
                </c:pt>
                <c:pt idx="1473">
                  <c:v>2</c:v>
                </c:pt>
                <c:pt idx="1474">
                  <c:v>3</c:v>
                </c:pt>
                <c:pt idx="1475">
                  <c:v>2</c:v>
                </c:pt>
                <c:pt idx="1476">
                  <c:v>1</c:v>
                </c:pt>
                <c:pt idx="1477">
                  <c:v>4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4</c:v>
                </c:pt>
                <c:pt idx="1483">
                  <c:v>1</c:v>
                </c:pt>
                <c:pt idx="1484">
                  <c:v>1</c:v>
                </c:pt>
                <c:pt idx="1485">
                  <c:v>5</c:v>
                </c:pt>
                <c:pt idx="1486">
                  <c:v>1</c:v>
                </c:pt>
                <c:pt idx="1487">
                  <c:v>5</c:v>
                </c:pt>
                <c:pt idx="1488">
                  <c:v>4</c:v>
                </c:pt>
                <c:pt idx="1489">
                  <c:v>1</c:v>
                </c:pt>
                <c:pt idx="1490">
                  <c:v>5</c:v>
                </c:pt>
                <c:pt idx="1491">
                  <c:v>3</c:v>
                </c:pt>
                <c:pt idx="1492">
                  <c:v>2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5</c:v>
                </c:pt>
                <c:pt idx="1497">
                  <c:v>5</c:v>
                </c:pt>
                <c:pt idx="1498">
                  <c:v>1</c:v>
                </c:pt>
                <c:pt idx="1499">
                  <c:v>4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3</c:v>
                </c:pt>
                <c:pt idx="1506">
                  <c:v>2</c:v>
                </c:pt>
                <c:pt idx="1507">
                  <c:v>2</c:v>
                </c:pt>
                <c:pt idx="1508">
                  <c:v>3</c:v>
                </c:pt>
                <c:pt idx="1509">
                  <c:v>3</c:v>
                </c:pt>
                <c:pt idx="1510">
                  <c:v>9</c:v>
                </c:pt>
                <c:pt idx="1511">
                  <c:v>4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1</c:v>
                </c:pt>
                <c:pt idx="1521">
                  <c:v>4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4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4</c:v>
                </c:pt>
                <c:pt idx="1548">
                  <c:v>2</c:v>
                </c:pt>
                <c:pt idx="1549">
                  <c:v>1</c:v>
                </c:pt>
                <c:pt idx="1550">
                  <c:v>3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3</c:v>
                </c:pt>
                <c:pt idx="1559">
                  <c:v>4</c:v>
                </c:pt>
                <c:pt idx="1560">
                  <c:v>2</c:v>
                </c:pt>
                <c:pt idx="1561">
                  <c:v>4</c:v>
                </c:pt>
                <c:pt idx="1562">
                  <c:v>2</c:v>
                </c:pt>
                <c:pt idx="1563">
                  <c:v>6</c:v>
                </c:pt>
                <c:pt idx="1564">
                  <c:v>3</c:v>
                </c:pt>
                <c:pt idx="1565">
                  <c:v>2</c:v>
                </c:pt>
                <c:pt idx="1566">
                  <c:v>5</c:v>
                </c:pt>
                <c:pt idx="1567">
                  <c:v>2</c:v>
                </c:pt>
                <c:pt idx="1568">
                  <c:v>3</c:v>
                </c:pt>
                <c:pt idx="1569">
                  <c:v>1</c:v>
                </c:pt>
                <c:pt idx="1570">
                  <c:v>3</c:v>
                </c:pt>
                <c:pt idx="1571">
                  <c:v>2</c:v>
                </c:pt>
                <c:pt idx="1572">
                  <c:v>3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5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7</c:v>
                </c:pt>
                <c:pt idx="1587">
                  <c:v>4</c:v>
                </c:pt>
                <c:pt idx="1588">
                  <c:v>2</c:v>
                </c:pt>
                <c:pt idx="1589">
                  <c:v>1</c:v>
                </c:pt>
                <c:pt idx="1590">
                  <c:v>3</c:v>
                </c:pt>
                <c:pt idx="1591">
                  <c:v>3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8</c:v>
                </c:pt>
                <c:pt idx="1596">
                  <c:v>3</c:v>
                </c:pt>
                <c:pt idx="1597">
                  <c:v>2</c:v>
                </c:pt>
                <c:pt idx="1598">
                  <c:v>3</c:v>
                </c:pt>
                <c:pt idx="1599">
                  <c:v>5</c:v>
                </c:pt>
                <c:pt idx="1600">
                  <c:v>2</c:v>
                </c:pt>
                <c:pt idx="1601">
                  <c:v>4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2</c:v>
                </c:pt>
                <c:pt idx="1612">
                  <c:v>4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8</c:v>
                </c:pt>
                <c:pt idx="1620">
                  <c:v>4</c:v>
                </c:pt>
                <c:pt idx="1621">
                  <c:v>1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2</c:v>
                </c:pt>
                <c:pt idx="1637">
                  <c:v>3</c:v>
                </c:pt>
                <c:pt idx="1638">
                  <c:v>3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5</c:v>
                </c:pt>
                <c:pt idx="1646">
                  <c:v>3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2</c:v>
                </c:pt>
                <c:pt idx="1653">
                  <c:v>7</c:v>
                </c:pt>
                <c:pt idx="1654">
                  <c:v>2</c:v>
                </c:pt>
                <c:pt idx="1655">
                  <c:v>4</c:v>
                </c:pt>
                <c:pt idx="1656">
                  <c:v>2</c:v>
                </c:pt>
                <c:pt idx="1657">
                  <c:v>4</c:v>
                </c:pt>
                <c:pt idx="1658">
                  <c:v>7</c:v>
                </c:pt>
                <c:pt idx="1659">
                  <c:v>3</c:v>
                </c:pt>
                <c:pt idx="1660">
                  <c:v>3</c:v>
                </c:pt>
                <c:pt idx="1661">
                  <c:v>4</c:v>
                </c:pt>
                <c:pt idx="1662">
                  <c:v>1</c:v>
                </c:pt>
                <c:pt idx="1663">
                  <c:v>7</c:v>
                </c:pt>
                <c:pt idx="1664">
                  <c:v>6</c:v>
                </c:pt>
                <c:pt idx="1665">
                  <c:v>2</c:v>
                </c:pt>
                <c:pt idx="1666">
                  <c:v>3</c:v>
                </c:pt>
                <c:pt idx="1667">
                  <c:v>7</c:v>
                </c:pt>
                <c:pt idx="1668">
                  <c:v>1</c:v>
                </c:pt>
                <c:pt idx="1669">
                  <c:v>4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1</c:v>
                </c:pt>
                <c:pt idx="1674">
                  <c:v>2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3</c:v>
                </c:pt>
                <c:pt idx="1679">
                  <c:v>4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4</c:v>
                </c:pt>
                <c:pt idx="1685">
                  <c:v>3</c:v>
                </c:pt>
                <c:pt idx="1686">
                  <c:v>2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4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4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3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5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4</c:v>
                </c:pt>
                <c:pt idx="1723">
                  <c:v>2</c:v>
                </c:pt>
                <c:pt idx="1724">
                  <c:v>1</c:v>
                </c:pt>
                <c:pt idx="1725">
                  <c:v>4</c:v>
                </c:pt>
                <c:pt idx="1726">
                  <c:v>3</c:v>
                </c:pt>
                <c:pt idx="1727">
                  <c:v>5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5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5</c:v>
                </c:pt>
                <c:pt idx="1747">
                  <c:v>2</c:v>
                </c:pt>
                <c:pt idx="1748">
                  <c:v>1</c:v>
                </c:pt>
                <c:pt idx="1749">
                  <c:v>5</c:v>
                </c:pt>
                <c:pt idx="1750">
                  <c:v>3</c:v>
                </c:pt>
                <c:pt idx="1751">
                  <c:v>1</c:v>
                </c:pt>
                <c:pt idx="1752">
                  <c:v>1</c:v>
                </c:pt>
                <c:pt idx="1753">
                  <c:v>6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3</c:v>
                </c:pt>
                <c:pt idx="1759">
                  <c:v>2</c:v>
                </c:pt>
                <c:pt idx="1760">
                  <c:v>1</c:v>
                </c:pt>
                <c:pt idx="1761">
                  <c:v>2</c:v>
                </c:pt>
                <c:pt idx="1762">
                  <c:v>3</c:v>
                </c:pt>
                <c:pt idx="1763">
                  <c:v>1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4</c:v>
                </c:pt>
                <c:pt idx="1769">
                  <c:v>3</c:v>
                </c:pt>
                <c:pt idx="1770">
                  <c:v>2</c:v>
                </c:pt>
                <c:pt idx="1771">
                  <c:v>1</c:v>
                </c:pt>
                <c:pt idx="1772">
                  <c:v>2</c:v>
                </c:pt>
                <c:pt idx="1773">
                  <c:v>4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4</c:v>
                </c:pt>
                <c:pt idx="1788">
                  <c:v>2</c:v>
                </c:pt>
                <c:pt idx="1789">
                  <c:v>3</c:v>
                </c:pt>
                <c:pt idx="1790">
                  <c:v>2</c:v>
                </c:pt>
                <c:pt idx="1791">
                  <c:v>2</c:v>
                </c:pt>
                <c:pt idx="1792">
                  <c:v>4</c:v>
                </c:pt>
                <c:pt idx="1793">
                  <c:v>4</c:v>
                </c:pt>
                <c:pt idx="1794">
                  <c:v>5</c:v>
                </c:pt>
                <c:pt idx="1795">
                  <c:v>2</c:v>
                </c:pt>
                <c:pt idx="1796">
                  <c:v>2</c:v>
                </c:pt>
                <c:pt idx="1797">
                  <c:v>3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4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3</c:v>
                </c:pt>
                <c:pt idx="1810">
                  <c:v>5</c:v>
                </c:pt>
                <c:pt idx="1811">
                  <c:v>1</c:v>
                </c:pt>
                <c:pt idx="1812">
                  <c:v>4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4</c:v>
                </c:pt>
                <c:pt idx="1825">
                  <c:v>2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5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4</c:v>
                </c:pt>
                <c:pt idx="1840">
                  <c:v>1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4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1</c:v>
                </c:pt>
                <c:pt idx="1862">
                  <c:v>2</c:v>
                </c:pt>
                <c:pt idx="1863">
                  <c:v>1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3</c:v>
                </c:pt>
                <c:pt idx="1872">
                  <c:v>1</c:v>
                </c:pt>
                <c:pt idx="1873">
                  <c:v>4</c:v>
                </c:pt>
                <c:pt idx="1874">
                  <c:v>1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4</c:v>
                </c:pt>
                <c:pt idx="1882">
                  <c:v>3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2</c:v>
                </c:pt>
                <c:pt idx="1888">
                  <c:v>3</c:v>
                </c:pt>
                <c:pt idx="1889">
                  <c:v>3</c:v>
                </c:pt>
                <c:pt idx="1890">
                  <c:v>1</c:v>
                </c:pt>
                <c:pt idx="1891">
                  <c:v>1</c:v>
                </c:pt>
                <c:pt idx="1892">
                  <c:v>4</c:v>
                </c:pt>
                <c:pt idx="1893">
                  <c:v>2</c:v>
                </c:pt>
                <c:pt idx="1894">
                  <c:v>1</c:v>
                </c:pt>
                <c:pt idx="1895">
                  <c:v>2</c:v>
                </c:pt>
                <c:pt idx="1896">
                  <c:v>2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4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2</c:v>
                </c:pt>
                <c:pt idx="1916">
                  <c:v>4</c:v>
                </c:pt>
                <c:pt idx="1917">
                  <c:v>1</c:v>
                </c:pt>
                <c:pt idx="1918">
                  <c:v>3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5</c:v>
                </c:pt>
                <c:pt idx="1934">
                  <c:v>2</c:v>
                </c:pt>
                <c:pt idx="1935">
                  <c:v>7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4</c:v>
                </c:pt>
                <c:pt idx="1941">
                  <c:v>1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8</c:v>
                </c:pt>
                <c:pt idx="1948">
                  <c:v>1</c:v>
                </c:pt>
                <c:pt idx="1949">
                  <c:v>4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8</c:v>
                </c:pt>
                <c:pt idx="1957">
                  <c:v>2</c:v>
                </c:pt>
                <c:pt idx="1958">
                  <c:v>2</c:v>
                </c:pt>
                <c:pt idx="1959">
                  <c:v>3</c:v>
                </c:pt>
                <c:pt idx="1960">
                  <c:v>4</c:v>
                </c:pt>
                <c:pt idx="1961">
                  <c:v>2</c:v>
                </c:pt>
                <c:pt idx="1962">
                  <c:v>3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6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3</c:v>
                </c:pt>
                <c:pt idx="1976">
                  <c:v>1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4</c:v>
                </c:pt>
                <c:pt idx="1992">
                  <c:v>1</c:v>
                </c:pt>
                <c:pt idx="1993">
                  <c:v>6</c:v>
                </c:pt>
                <c:pt idx="1994">
                  <c:v>2</c:v>
                </c:pt>
                <c:pt idx="1995">
                  <c:v>1</c:v>
                </c:pt>
                <c:pt idx="1996">
                  <c:v>3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2</c:v>
                </c:pt>
                <c:pt idx="2005">
                  <c:v>2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1</c:v>
                </c:pt>
                <c:pt idx="2010">
                  <c:v>1</c:v>
                </c:pt>
                <c:pt idx="2011">
                  <c:v>3</c:v>
                </c:pt>
                <c:pt idx="2012">
                  <c:v>1</c:v>
                </c:pt>
                <c:pt idx="2013">
                  <c:v>5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3</c:v>
                </c:pt>
                <c:pt idx="2022">
                  <c:v>3</c:v>
                </c:pt>
                <c:pt idx="2023">
                  <c:v>4</c:v>
                </c:pt>
                <c:pt idx="2024">
                  <c:v>2</c:v>
                </c:pt>
                <c:pt idx="2025">
                  <c:v>3</c:v>
                </c:pt>
                <c:pt idx="2026">
                  <c:v>2</c:v>
                </c:pt>
                <c:pt idx="2027">
                  <c:v>1</c:v>
                </c:pt>
                <c:pt idx="2028">
                  <c:v>2</c:v>
                </c:pt>
                <c:pt idx="2029">
                  <c:v>3</c:v>
                </c:pt>
                <c:pt idx="2030">
                  <c:v>1</c:v>
                </c:pt>
                <c:pt idx="2031">
                  <c:v>5</c:v>
                </c:pt>
                <c:pt idx="2032">
                  <c:v>1</c:v>
                </c:pt>
                <c:pt idx="2033">
                  <c:v>1</c:v>
                </c:pt>
                <c:pt idx="2034">
                  <c:v>4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3</c:v>
                </c:pt>
                <c:pt idx="2039">
                  <c:v>4</c:v>
                </c:pt>
                <c:pt idx="2040">
                  <c:v>4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7</c:v>
                </c:pt>
                <c:pt idx="2045">
                  <c:v>2</c:v>
                </c:pt>
                <c:pt idx="2046">
                  <c:v>4</c:v>
                </c:pt>
                <c:pt idx="2047">
                  <c:v>2</c:v>
                </c:pt>
                <c:pt idx="2048">
                  <c:v>1</c:v>
                </c:pt>
                <c:pt idx="2049">
                  <c:v>2</c:v>
                </c:pt>
                <c:pt idx="2050">
                  <c:v>4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5</c:v>
                </c:pt>
                <c:pt idx="2058">
                  <c:v>1</c:v>
                </c:pt>
                <c:pt idx="2059">
                  <c:v>6</c:v>
                </c:pt>
                <c:pt idx="2060">
                  <c:v>3</c:v>
                </c:pt>
                <c:pt idx="2061">
                  <c:v>3</c:v>
                </c:pt>
                <c:pt idx="2062">
                  <c:v>1</c:v>
                </c:pt>
                <c:pt idx="2063">
                  <c:v>2</c:v>
                </c:pt>
                <c:pt idx="2064">
                  <c:v>7</c:v>
                </c:pt>
                <c:pt idx="2065">
                  <c:v>2</c:v>
                </c:pt>
                <c:pt idx="2066">
                  <c:v>2</c:v>
                </c:pt>
                <c:pt idx="2067">
                  <c:v>3</c:v>
                </c:pt>
                <c:pt idx="2068">
                  <c:v>2</c:v>
                </c:pt>
                <c:pt idx="2069">
                  <c:v>2</c:v>
                </c:pt>
                <c:pt idx="2070">
                  <c:v>5</c:v>
                </c:pt>
                <c:pt idx="2071">
                  <c:v>2</c:v>
                </c:pt>
                <c:pt idx="2072">
                  <c:v>2</c:v>
                </c:pt>
                <c:pt idx="2073">
                  <c:v>4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7</c:v>
                </c:pt>
                <c:pt idx="2080">
                  <c:v>2</c:v>
                </c:pt>
                <c:pt idx="2081">
                  <c:v>3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6</c:v>
                </c:pt>
                <c:pt idx="2093">
                  <c:v>3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3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4</c:v>
                </c:pt>
                <c:pt idx="2111">
                  <c:v>1</c:v>
                </c:pt>
                <c:pt idx="2112">
                  <c:v>2</c:v>
                </c:pt>
                <c:pt idx="2113">
                  <c:v>4</c:v>
                </c:pt>
                <c:pt idx="2114">
                  <c:v>1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4</c:v>
                </c:pt>
                <c:pt idx="2120">
                  <c:v>2</c:v>
                </c:pt>
                <c:pt idx="2121">
                  <c:v>1</c:v>
                </c:pt>
                <c:pt idx="2122">
                  <c:v>3</c:v>
                </c:pt>
                <c:pt idx="2123">
                  <c:v>1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4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3</c:v>
                </c:pt>
                <c:pt idx="2136">
                  <c:v>3</c:v>
                </c:pt>
                <c:pt idx="2137">
                  <c:v>1</c:v>
                </c:pt>
                <c:pt idx="2138">
                  <c:v>2</c:v>
                </c:pt>
                <c:pt idx="2139">
                  <c:v>5</c:v>
                </c:pt>
                <c:pt idx="2140">
                  <c:v>5</c:v>
                </c:pt>
                <c:pt idx="2141">
                  <c:v>4</c:v>
                </c:pt>
                <c:pt idx="2142">
                  <c:v>1</c:v>
                </c:pt>
                <c:pt idx="2143">
                  <c:v>4</c:v>
                </c:pt>
                <c:pt idx="2144">
                  <c:v>2</c:v>
                </c:pt>
                <c:pt idx="2145">
                  <c:v>3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3</c:v>
                </c:pt>
                <c:pt idx="2152">
                  <c:v>2</c:v>
                </c:pt>
                <c:pt idx="2153">
                  <c:v>4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4</c:v>
                </c:pt>
                <c:pt idx="2158">
                  <c:v>5</c:v>
                </c:pt>
                <c:pt idx="2159">
                  <c:v>1</c:v>
                </c:pt>
                <c:pt idx="2160">
                  <c:v>1</c:v>
                </c:pt>
                <c:pt idx="2161">
                  <c:v>3</c:v>
                </c:pt>
                <c:pt idx="2162">
                  <c:v>4</c:v>
                </c:pt>
                <c:pt idx="2163">
                  <c:v>5</c:v>
                </c:pt>
                <c:pt idx="2164">
                  <c:v>1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3</c:v>
                </c:pt>
                <c:pt idx="2174">
                  <c:v>3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3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4</c:v>
                </c:pt>
                <c:pt idx="2190">
                  <c:v>2</c:v>
                </c:pt>
                <c:pt idx="2191">
                  <c:v>1</c:v>
                </c:pt>
                <c:pt idx="2192">
                  <c:v>3</c:v>
                </c:pt>
                <c:pt idx="2193">
                  <c:v>2</c:v>
                </c:pt>
                <c:pt idx="2194">
                  <c:v>3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4</c:v>
                </c:pt>
                <c:pt idx="2203">
                  <c:v>2</c:v>
                </c:pt>
                <c:pt idx="2204">
                  <c:v>3</c:v>
                </c:pt>
                <c:pt idx="2205">
                  <c:v>2</c:v>
                </c:pt>
                <c:pt idx="2206">
                  <c:v>4</c:v>
                </c:pt>
                <c:pt idx="2207">
                  <c:v>1</c:v>
                </c:pt>
                <c:pt idx="2208">
                  <c:v>3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3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6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5</c:v>
                </c:pt>
                <c:pt idx="2228">
                  <c:v>2</c:v>
                </c:pt>
                <c:pt idx="2229">
                  <c:v>1</c:v>
                </c:pt>
                <c:pt idx="2230">
                  <c:v>5</c:v>
                </c:pt>
                <c:pt idx="2231">
                  <c:v>2</c:v>
                </c:pt>
                <c:pt idx="2232">
                  <c:v>1</c:v>
                </c:pt>
                <c:pt idx="2233">
                  <c:v>4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6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2</c:v>
                </c:pt>
                <c:pt idx="2252">
                  <c:v>3</c:v>
                </c:pt>
                <c:pt idx="2253">
                  <c:v>5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3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3</c:v>
                </c:pt>
                <c:pt idx="2284">
                  <c:v>1</c:v>
                </c:pt>
                <c:pt idx="2285">
                  <c:v>4</c:v>
                </c:pt>
                <c:pt idx="2286">
                  <c:v>5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3</c:v>
                </c:pt>
                <c:pt idx="2297">
                  <c:v>3</c:v>
                </c:pt>
                <c:pt idx="2298">
                  <c:v>1</c:v>
                </c:pt>
                <c:pt idx="2299">
                  <c:v>4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8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4</c:v>
                </c:pt>
                <c:pt idx="2310">
                  <c:v>4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4</c:v>
                </c:pt>
                <c:pt idx="2317">
                  <c:v>3</c:v>
                </c:pt>
                <c:pt idx="2318">
                  <c:v>2</c:v>
                </c:pt>
                <c:pt idx="2319">
                  <c:v>3</c:v>
                </c:pt>
                <c:pt idx="2320">
                  <c:v>2</c:v>
                </c:pt>
                <c:pt idx="2321">
                  <c:v>2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4</c:v>
                </c:pt>
                <c:pt idx="2326">
                  <c:v>1</c:v>
                </c:pt>
                <c:pt idx="2327">
                  <c:v>2</c:v>
                </c:pt>
                <c:pt idx="2328">
                  <c:v>4</c:v>
                </c:pt>
                <c:pt idx="2329">
                  <c:v>6</c:v>
                </c:pt>
                <c:pt idx="2330">
                  <c:v>1</c:v>
                </c:pt>
                <c:pt idx="2331">
                  <c:v>3</c:v>
                </c:pt>
                <c:pt idx="2332">
                  <c:v>4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3</c:v>
                </c:pt>
                <c:pt idx="2337">
                  <c:v>2</c:v>
                </c:pt>
                <c:pt idx="2338">
                  <c:v>6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1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3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3</c:v>
                </c:pt>
                <c:pt idx="2360">
                  <c:v>2</c:v>
                </c:pt>
                <c:pt idx="2361">
                  <c:v>4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3</c:v>
                </c:pt>
                <c:pt idx="2373">
                  <c:v>2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1</c:v>
                </c:pt>
                <c:pt idx="2386">
                  <c:v>3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3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1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4</c:v>
                </c:pt>
                <c:pt idx="2409">
                  <c:v>1</c:v>
                </c:pt>
                <c:pt idx="2410">
                  <c:v>1</c:v>
                </c:pt>
                <c:pt idx="2411">
                  <c:v>5</c:v>
                </c:pt>
                <c:pt idx="2412">
                  <c:v>2</c:v>
                </c:pt>
                <c:pt idx="2413">
                  <c:v>2</c:v>
                </c:pt>
                <c:pt idx="2414">
                  <c:v>4</c:v>
                </c:pt>
                <c:pt idx="2415">
                  <c:v>1</c:v>
                </c:pt>
                <c:pt idx="2416">
                  <c:v>5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2</c:v>
                </c:pt>
                <c:pt idx="2422">
                  <c:v>5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3</c:v>
                </c:pt>
                <c:pt idx="2436">
                  <c:v>2</c:v>
                </c:pt>
                <c:pt idx="2437">
                  <c:v>4</c:v>
                </c:pt>
                <c:pt idx="2438">
                  <c:v>1</c:v>
                </c:pt>
                <c:pt idx="2439">
                  <c:v>2</c:v>
                </c:pt>
                <c:pt idx="2440">
                  <c:v>3</c:v>
                </c:pt>
                <c:pt idx="2441">
                  <c:v>4</c:v>
                </c:pt>
                <c:pt idx="2442">
                  <c:v>6</c:v>
                </c:pt>
                <c:pt idx="2443">
                  <c:v>1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4</c:v>
                </c:pt>
                <c:pt idx="2451">
                  <c:v>2</c:v>
                </c:pt>
                <c:pt idx="2452">
                  <c:v>4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1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1</c:v>
                </c:pt>
                <c:pt idx="2469">
                  <c:v>4</c:v>
                </c:pt>
                <c:pt idx="2470">
                  <c:v>1</c:v>
                </c:pt>
                <c:pt idx="2471">
                  <c:v>9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3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4</c:v>
                </c:pt>
                <c:pt idx="2487">
                  <c:v>4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3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5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2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3</c:v>
                </c:pt>
                <c:pt idx="2508">
                  <c:v>2</c:v>
                </c:pt>
                <c:pt idx="2509">
                  <c:v>1</c:v>
                </c:pt>
                <c:pt idx="2510">
                  <c:v>4</c:v>
                </c:pt>
                <c:pt idx="2511">
                  <c:v>2</c:v>
                </c:pt>
                <c:pt idx="2512">
                  <c:v>4</c:v>
                </c:pt>
                <c:pt idx="2513">
                  <c:v>3</c:v>
                </c:pt>
                <c:pt idx="2514">
                  <c:v>3</c:v>
                </c:pt>
                <c:pt idx="2515">
                  <c:v>4</c:v>
                </c:pt>
                <c:pt idx="2516">
                  <c:v>2</c:v>
                </c:pt>
                <c:pt idx="2517">
                  <c:v>1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4</c:v>
                </c:pt>
                <c:pt idx="2527">
                  <c:v>2</c:v>
                </c:pt>
                <c:pt idx="2528">
                  <c:v>2</c:v>
                </c:pt>
                <c:pt idx="2529">
                  <c:v>5</c:v>
                </c:pt>
                <c:pt idx="2530">
                  <c:v>2</c:v>
                </c:pt>
                <c:pt idx="2531">
                  <c:v>1</c:v>
                </c:pt>
                <c:pt idx="2532">
                  <c:v>4</c:v>
                </c:pt>
                <c:pt idx="2533">
                  <c:v>2</c:v>
                </c:pt>
                <c:pt idx="2534">
                  <c:v>3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3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4</c:v>
                </c:pt>
                <c:pt idx="2544">
                  <c:v>1</c:v>
                </c:pt>
                <c:pt idx="2545">
                  <c:v>2</c:v>
                </c:pt>
                <c:pt idx="2546">
                  <c:v>1</c:v>
                </c:pt>
                <c:pt idx="2547">
                  <c:v>4</c:v>
                </c:pt>
                <c:pt idx="2548">
                  <c:v>3</c:v>
                </c:pt>
                <c:pt idx="2549">
                  <c:v>3</c:v>
                </c:pt>
                <c:pt idx="2550">
                  <c:v>2</c:v>
                </c:pt>
                <c:pt idx="2551">
                  <c:v>3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4</c:v>
                </c:pt>
                <c:pt idx="2561">
                  <c:v>3</c:v>
                </c:pt>
                <c:pt idx="2562">
                  <c:v>1</c:v>
                </c:pt>
                <c:pt idx="2563">
                  <c:v>3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3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3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3</c:v>
                </c:pt>
                <c:pt idx="2583">
                  <c:v>3</c:v>
                </c:pt>
                <c:pt idx="2584">
                  <c:v>2</c:v>
                </c:pt>
                <c:pt idx="2585">
                  <c:v>1</c:v>
                </c:pt>
                <c:pt idx="2586">
                  <c:v>4</c:v>
                </c:pt>
                <c:pt idx="2587">
                  <c:v>2</c:v>
                </c:pt>
                <c:pt idx="2588">
                  <c:v>3</c:v>
                </c:pt>
                <c:pt idx="2589">
                  <c:v>3</c:v>
                </c:pt>
                <c:pt idx="2590">
                  <c:v>2</c:v>
                </c:pt>
                <c:pt idx="2591">
                  <c:v>2</c:v>
                </c:pt>
                <c:pt idx="2592">
                  <c:v>4</c:v>
                </c:pt>
                <c:pt idx="2593">
                  <c:v>2</c:v>
                </c:pt>
                <c:pt idx="2594">
                  <c:v>1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3</c:v>
                </c:pt>
                <c:pt idx="2600">
                  <c:v>1</c:v>
                </c:pt>
                <c:pt idx="2601">
                  <c:v>1</c:v>
                </c:pt>
                <c:pt idx="2602">
                  <c:v>3</c:v>
                </c:pt>
                <c:pt idx="2603">
                  <c:v>1</c:v>
                </c:pt>
                <c:pt idx="2604">
                  <c:v>2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2</c:v>
                </c:pt>
                <c:pt idx="2609">
                  <c:v>2</c:v>
                </c:pt>
                <c:pt idx="2610">
                  <c:v>3</c:v>
                </c:pt>
                <c:pt idx="2611">
                  <c:v>2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4</c:v>
                </c:pt>
                <c:pt idx="2616">
                  <c:v>2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3</c:v>
                </c:pt>
                <c:pt idx="2625">
                  <c:v>2</c:v>
                </c:pt>
                <c:pt idx="2626">
                  <c:v>3</c:v>
                </c:pt>
                <c:pt idx="2627">
                  <c:v>2</c:v>
                </c:pt>
                <c:pt idx="2628">
                  <c:v>1</c:v>
                </c:pt>
                <c:pt idx="2629">
                  <c:v>4</c:v>
                </c:pt>
                <c:pt idx="2630">
                  <c:v>1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3</c:v>
                </c:pt>
                <c:pt idx="2635">
                  <c:v>2</c:v>
                </c:pt>
                <c:pt idx="2636">
                  <c:v>1</c:v>
                </c:pt>
                <c:pt idx="2637">
                  <c:v>4</c:v>
                </c:pt>
                <c:pt idx="2638">
                  <c:v>2</c:v>
                </c:pt>
                <c:pt idx="2639">
                  <c:v>4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3</c:v>
                </c:pt>
                <c:pt idx="2653">
                  <c:v>3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3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4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2</c:v>
                </c:pt>
                <c:pt idx="2680">
                  <c:v>4</c:v>
                </c:pt>
                <c:pt idx="2681">
                  <c:v>1</c:v>
                </c:pt>
                <c:pt idx="2682">
                  <c:v>4</c:v>
                </c:pt>
                <c:pt idx="2683">
                  <c:v>2</c:v>
                </c:pt>
                <c:pt idx="2684">
                  <c:v>2</c:v>
                </c:pt>
                <c:pt idx="2685">
                  <c:v>3</c:v>
                </c:pt>
                <c:pt idx="2686">
                  <c:v>2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4</c:v>
                </c:pt>
                <c:pt idx="2694">
                  <c:v>2</c:v>
                </c:pt>
                <c:pt idx="2695">
                  <c:v>3</c:v>
                </c:pt>
                <c:pt idx="2696">
                  <c:v>4</c:v>
                </c:pt>
                <c:pt idx="2697">
                  <c:v>1</c:v>
                </c:pt>
                <c:pt idx="2698">
                  <c:v>2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4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4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3</c:v>
                </c:pt>
                <c:pt idx="2711">
                  <c:v>1</c:v>
                </c:pt>
                <c:pt idx="2712">
                  <c:v>1</c:v>
                </c:pt>
                <c:pt idx="2713">
                  <c:v>4</c:v>
                </c:pt>
                <c:pt idx="2714">
                  <c:v>2</c:v>
                </c:pt>
                <c:pt idx="2715">
                  <c:v>4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3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3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3</c:v>
                </c:pt>
                <c:pt idx="2743">
                  <c:v>1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3</c:v>
                </c:pt>
                <c:pt idx="2749">
                  <c:v>3</c:v>
                </c:pt>
                <c:pt idx="2750">
                  <c:v>2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2</c:v>
                </c:pt>
                <c:pt idx="2786">
                  <c:v>3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2</c:v>
                </c:pt>
                <c:pt idx="2792">
                  <c:v>3</c:v>
                </c:pt>
                <c:pt idx="2793">
                  <c:v>2</c:v>
                </c:pt>
                <c:pt idx="2794">
                  <c:v>3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1</c:v>
                </c:pt>
                <c:pt idx="2802">
                  <c:v>1</c:v>
                </c:pt>
                <c:pt idx="2803">
                  <c:v>3</c:v>
                </c:pt>
                <c:pt idx="2804">
                  <c:v>1</c:v>
                </c:pt>
                <c:pt idx="2805">
                  <c:v>3</c:v>
                </c:pt>
                <c:pt idx="2806">
                  <c:v>1</c:v>
                </c:pt>
                <c:pt idx="2807">
                  <c:v>3</c:v>
                </c:pt>
                <c:pt idx="2808">
                  <c:v>3</c:v>
                </c:pt>
                <c:pt idx="2809">
                  <c:v>1</c:v>
                </c:pt>
                <c:pt idx="2810">
                  <c:v>2</c:v>
                </c:pt>
                <c:pt idx="2811">
                  <c:v>2</c:v>
                </c:pt>
                <c:pt idx="2812">
                  <c:v>3</c:v>
                </c:pt>
                <c:pt idx="2813">
                  <c:v>1</c:v>
                </c:pt>
                <c:pt idx="2814">
                  <c:v>2</c:v>
                </c:pt>
                <c:pt idx="2815">
                  <c:v>5</c:v>
                </c:pt>
                <c:pt idx="2816">
                  <c:v>3</c:v>
                </c:pt>
                <c:pt idx="2817">
                  <c:v>2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2</c:v>
                </c:pt>
                <c:pt idx="2827">
                  <c:v>3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2</c:v>
                </c:pt>
                <c:pt idx="2832">
                  <c:v>3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2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3</c:v>
                </c:pt>
                <c:pt idx="2860">
                  <c:v>1</c:v>
                </c:pt>
                <c:pt idx="2861">
                  <c:v>5</c:v>
                </c:pt>
                <c:pt idx="2862">
                  <c:v>3</c:v>
                </c:pt>
                <c:pt idx="2863">
                  <c:v>1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</c:v>
                </c:pt>
                <c:pt idx="2868">
                  <c:v>1</c:v>
                </c:pt>
                <c:pt idx="2869">
                  <c:v>4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2</c:v>
                </c:pt>
                <c:pt idx="2885">
                  <c:v>2</c:v>
                </c:pt>
                <c:pt idx="2886">
                  <c:v>4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3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2</c:v>
                </c:pt>
                <c:pt idx="2904">
                  <c:v>2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4</c:v>
                </c:pt>
                <c:pt idx="2916">
                  <c:v>3</c:v>
                </c:pt>
                <c:pt idx="2917">
                  <c:v>4</c:v>
                </c:pt>
                <c:pt idx="2918">
                  <c:v>2</c:v>
                </c:pt>
                <c:pt idx="2919">
                  <c:v>3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1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1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3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2</c:v>
                </c:pt>
                <c:pt idx="2957">
                  <c:v>2</c:v>
                </c:pt>
                <c:pt idx="2958">
                  <c:v>1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3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4</c:v>
                </c:pt>
                <c:pt idx="2987">
                  <c:v>1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2</c:v>
                </c:pt>
                <c:pt idx="2993">
                  <c:v>3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3</c:v>
                </c:pt>
                <c:pt idx="3004">
                  <c:v>1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2</c:v>
                </c:pt>
                <c:pt idx="3009">
                  <c:v>2</c:v>
                </c:pt>
                <c:pt idx="3010">
                  <c:v>1</c:v>
                </c:pt>
                <c:pt idx="3011">
                  <c:v>3</c:v>
                </c:pt>
                <c:pt idx="3012">
                  <c:v>1</c:v>
                </c:pt>
                <c:pt idx="3013">
                  <c:v>1</c:v>
                </c:pt>
                <c:pt idx="3014">
                  <c:v>2</c:v>
                </c:pt>
                <c:pt idx="3015">
                  <c:v>4</c:v>
                </c:pt>
                <c:pt idx="3016">
                  <c:v>3</c:v>
                </c:pt>
                <c:pt idx="3017">
                  <c:v>2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1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6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3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2</c:v>
                </c:pt>
                <c:pt idx="3055">
                  <c:v>2</c:v>
                </c:pt>
                <c:pt idx="3056">
                  <c:v>3</c:v>
                </c:pt>
                <c:pt idx="3057">
                  <c:v>2</c:v>
                </c:pt>
                <c:pt idx="3058">
                  <c:v>6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3</c:v>
                </c:pt>
                <c:pt idx="3065">
                  <c:v>2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3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4</c:v>
                </c:pt>
                <c:pt idx="3088">
                  <c:v>1</c:v>
                </c:pt>
                <c:pt idx="3089">
                  <c:v>1</c:v>
                </c:pt>
                <c:pt idx="3090">
                  <c:v>3</c:v>
                </c:pt>
                <c:pt idx="3091">
                  <c:v>2</c:v>
                </c:pt>
                <c:pt idx="3092">
                  <c:v>2</c:v>
                </c:pt>
                <c:pt idx="3093">
                  <c:v>1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3</c:v>
                </c:pt>
                <c:pt idx="3099">
                  <c:v>2</c:v>
                </c:pt>
                <c:pt idx="3100">
                  <c:v>1</c:v>
                </c:pt>
                <c:pt idx="3101">
                  <c:v>3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2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1</c:v>
                </c:pt>
                <c:pt idx="3122">
                  <c:v>4</c:v>
                </c:pt>
                <c:pt idx="3123">
                  <c:v>1</c:v>
                </c:pt>
                <c:pt idx="3124">
                  <c:v>1</c:v>
                </c:pt>
                <c:pt idx="3125">
                  <c:v>2</c:v>
                </c:pt>
                <c:pt idx="3126">
                  <c:v>3</c:v>
                </c:pt>
                <c:pt idx="3127">
                  <c:v>1</c:v>
                </c:pt>
                <c:pt idx="3128">
                  <c:v>2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3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1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6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3</c:v>
                </c:pt>
                <c:pt idx="3183">
                  <c:v>2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3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4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3</c:v>
                </c:pt>
                <c:pt idx="3212">
                  <c:v>2</c:v>
                </c:pt>
                <c:pt idx="3213">
                  <c:v>1</c:v>
                </c:pt>
                <c:pt idx="3214">
                  <c:v>3</c:v>
                </c:pt>
                <c:pt idx="3215">
                  <c:v>1</c:v>
                </c:pt>
                <c:pt idx="3216">
                  <c:v>1</c:v>
                </c:pt>
                <c:pt idx="3217">
                  <c:v>2</c:v>
                </c:pt>
                <c:pt idx="3218">
                  <c:v>2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4</c:v>
                </c:pt>
                <c:pt idx="3232">
                  <c:v>1</c:v>
                </c:pt>
                <c:pt idx="3233">
                  <c:v>1</c:v>
                </c:pt>
                <c:pt idx="3234">
                  <c:v>3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4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2</c:v>
                </c:pt>
                <c:pt idx="3243">
                  <c:v>1</c:v>
                </c:pt>
                <c:pt idx="3244">
                  <c:v>3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2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4</c:v>
                </c:pt>
                <c:pt idx="3253">
                  <c:v>2</c:v>
                </c:pt>
                <c:pt idx="3254">
                  <c:v>1</c:v>
                </c:pt>
                <c:pt idx="3255">
                  <c:v>2</c:v>
                </c:pt>
                <c:pt idx="3256">
                  <c:v>3</c:v>
                </c:pt>
                <c:pt idx="3257">
                  <c:v>2</c:v>
                </c:pt>
                <c:pt idx="3258">
                  <c:v>1</c:v>
                </c:pt>
                <c:pt idx="3259">
                  <c:v>4</c:v>
                </c:pt>
                <c:pt idx="3260">
                  <c:v>1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2</c:v>
                </c:pt>
                <c:pt idx="3275">
                  <c:v>2</c:v>
                </c:pt>
                <c:pt idx="3276">
                  <c:v>5</c:v>
                </c:pt>
                <c:pt idx="3277">
                  <c:v>1</c:v>
                </c:pt>
                <c:pt idx="3278">
                  <c:v>2</c:v>
                </c:pt>
                <c:pt idx="3279">
                  <c:v>2</c:v>
                </c:pt>
                <c:pt idx="3280">
                  <c:v>3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4</c:v>
                </c:pt>
                <c:pt idx="3292">
                  <c:v>3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3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1</c:v>
                </c:pt>
                <c:pt idx="3318">
                  <c:v>2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2</c:v>
                </c:pt>
                <c:pt idx="3324">
                  <c:v>2</c:v>
                </c:pt>
                <c:pt idx="3325">
                  <c:v>1</c:v>
                </c:pt>
                <c:pt idx="3326">
                  <c:v>2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4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6</c:v>
                </c:pt>
                <c:pt idx="3340">
                  <c:v>2</c:v>
                </c:pt>
                <c:pt idx="3341">
                  <c:v>2</c:v>
                </c:pt>
                <c:pt idx="3342">
                  <c:v>4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3</c:v>
                </c:pt>
                <c:pt idx="3347">
                  <c:v>1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2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3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2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3</c:v>
                </c:pt>
                <c:pt idx="3376">
                  <c:v>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3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2</c:v>
                </c:pt>
                <c:pt idx="3406">
                  <c:v>3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3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3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3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1</c:v>
                </c:pt>
                <c:pt idx="3448">
                  <c:v>2</c:v>
                </c:pt>
                <c:pt idx="3449">
                  <c:v>2</c:v>
                </c:pt>
                <c:pt idx="3450">
                  <c:v>1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3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3</c:v>
                </c:pt>
                <c:pt idx="3468">
                  <c:v>1</c:v>
                </c:pt>
                <c:pt idx="3469">
                  <c:v>2</c:v>
                </c:pt>
                <c:pt idx="3470">
                  <c:v>1</c:v>
                </c:pt>
                <c:pt idx="3471">
                  <c:v>2</c:v>
                </c:pt>
                <c:pt idx="3472">
                  <c:v>1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3</c:v>
                </c:pt>
                <c:pt idx="3478">
                  <c:v>3</c:v>
                </c:pt>
                <c:pt idx="3479">
                  <c:v>1</c:v>
                </c:pt>
                <c:pt idx="3480">
                  <c:v>1</c:v>
                </c:pt>
                <c:pt idx="3481">
                  <c:v>4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1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1</c:v>
                </c:pt>
                <c:pt idx="3500">
                  <c:v>1</c:v>
                </c:pt>
                <c:pt idx="3501">
                  <c:v>2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2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8</c:v>
                </c:pt>
                <c:pt idx="3517">
                  <c:v>1</c:v>
                </c:pt>
                <c:pt idx="3518">
                  <c:v>1</c:v>
                </c:pt>
                <c:pt idx="3519">
                  <c:v>3</c:v>
                </c:pt>
                <c:pt idx="3520">
                  <c:v>3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4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1</c:v>
                </c:pt>
                <c:pt idx="3543">
                  <c:v>4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3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1</c:v>
                </c:pt>
                <c:pt idx="3560">
                  <c:v>5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2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2</c:v>
                </c:pt>
                <c:pt idx="3599">
                  <c:v>2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2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5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3</c:v>
                </c:pt>
                <c:pt idx="3651">
                  <c:v>3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2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2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3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2</c:v>
                </c:pt>
                <c:pt idx="3671">
                  <c:v>1</c:v>
                </c:pt>
                <c:pt idx="3672">
                  <c:v>3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3</c:v>
                </c:pt>
                <c:pt idx="3677">
                  <c:v>1</c:v>
                </c:pt>
                <c:pt idx="3678">
                  <c:v>3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4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1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4</c:v>
                </c:pt>
                <c:pt idx="3712">
                  <c:v>3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3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5</c:v>
                </c:pt>
                <c:pt idx="3760">
                  <c:v>1</c:v>
                </c:pt>
                <c:pt idx="3761">
                  <c:v>2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2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4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3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4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2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4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1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3</c:v>
                </c:pt>
                <c:pt idx="3851">
                  <c:v>2</c:v>
                </c:pt>
                <c:pt idx="3852">
                  <c:v>4</c:v>
                </c:pt>
                <c:pt idx="3853">
                  <c:v>2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1</c:v>
                </c:pt>
                <c:pt idx="3860">
                  <c:v>2</c:v>
                </c:pt>
                <c:pt idx="3861">
                  <c:v>3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2</c:v>
                </c:pt>
                <c:pt idx="3879">
                  <c:v>1</c:v>
                </c:pt>
                <c:pt idx="3880">
                  <c:v>3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4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2</c:v>
                </c:pt>
                <c:pt idx="3902">
                  <c:v>3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2</c:v>
                </c:pt>
                <c:pt idx="3920">
                  <c:v>1</c:v>
                </c:pt>
                <c:pt idx="3921">
                  <c:v>2</c:v>
                </c:pt>
                <c:pt idx="3922">
                  <c:v>2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2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3</c:v>
                </c:pt>
                <c:pt idx="3966">
                  <c:v>2</c:v>
                </c:pt>
                <c:pt idx="3967">
                  <c:v>1</c:v>
                </c:pt>
                <c:pt idx="3968">
                  <c:v>3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3</c:v>
                </c:pt>
                <c:pt idx="3997">
                  <c:v>2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2</c:v>
                </c:pt>
                <c:pt idx="4020">
                  <c:v>1</c:v>
                </c:pt>
                <c:pt idx="4021">
                  <c:v>2</c:v>
                </c:pt>
                <c:pt idx="4022">
                  <c:v>1</c:v>
                </c:pt>
                <c:pt idx="4023">
                  <c:v>1</c:v>
                </c:pt>
                <c:pt idx="4024">
                  <c:v>3</c:v>
                </c:pt>
                <c:pt idx="4025">
                  <c:v>5</c:v>
                </c:pt>
                <c:pt idx="4026">
                  <c:v>1</c:v>
                </c:pt>
                <c:pt idx="4027">
                  <c:v>2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3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3</c:v>
                </c:pt>
                <c:pt idx="4087">
                  <c:v>1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2</c:v>
                </c:pt>
                <c:pt idx="4099">
                  <c:v>1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2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2</c:v>
                </c:pt>
                <c:pt idx="4143">
                  <c:v>2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2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3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1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3</c:v>
                </c:pt>
                <c:pt idx="4197">
                  <c:v>1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2</c:v>
                </c:pt>
                <c:pt idx="4217">
                  <c:v>1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3</c:v>
                </c:pt>
                <c:pt idx="4233">
                  <c:v>1</c:v>
                </c:pt>
                <c:pt idx="4234">
                  <c:v>2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2</c:v>
                </c:pt>
                <c:pt idx="4266">
                  <c:v>2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2</c:v>
                </c:pt>
                <c:pt idx="4281">
                  <c:v>1</c:v>
                </c:pt>
                <c:pt idx="4282">
                  <c:v>1</c:v>
                </c:pt>
                <c:pt idx="4283">
                  <c:v>2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2</c:v>
                </c:pt>
                <c:pt idx="4350">
                  <c:v>1</c:v>
                </c:pt>
                <c:pt idx="4351">
                  <c:v>1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2</c:v>
                </c:pt>
                <c:pt idx="4373">
                  <c:v>1</c:v>
                </c:pt>
                <c:pt idx="4374">
                  <c:v>1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1</c:v>
                </c:pt>
                <c:pt idx="4393">
                  <c:v>2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2</c:v>
                </c:pt>
                <c:pt idx="4400">
                  <c:v>2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2</c:v>
                </c:pt>
                <c:pt idx="4414">
                  <c:v>1</c:v>
                </c:pt>
                <c:pt idx="4415">
                  <c:v>2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2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2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3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2</c:v>
                </c:pt>
                <c:pt idx="4565">
                  <c:v>1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3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2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2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2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1</c:v>
                </c:pt>
                <c:pt idx="4713">
                  <c:v>1</c:v>
                </c:pt>
                <c:pt idx="4714">
                  <c:v>2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2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2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2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2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2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6-4385-A4CC-99F6B9C6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27616"/>
        <c:axId val="1596529584"/>
      </c:scatterChart>
      <c:valAx>
        <c:axId val="159652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pedidos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9584"/>
        <c:crosses val="autoZero"/>
        <c:crossBetween val="midCat"/>
      </c:valAx>
      <c:valAx>
        <c:axId val="15965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produtos únicos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Análise!$H$3</c:f>
              <c:strCache>
                <c:ptCount val="1"/>
                <c:pt idx="0">
                  <c:v>Qtd de produtos únicos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Análise!$G$4:$G$5012</c:f>
              <c:numCache>
                <c:formatCode>General</c:formatCode>
                <c:ptCount val="5009"/>
                <c:pt idx="0">
                  <c:v>13</c:v>
                </c:pt>
                <c:pt idx="1">
                  <c:v>17</c:v>
                </c:pt>
                <c:pt idx="2">
                  <c:v>8</c:v>
                </c:pt>
                <c:pt idx="3">
                  <c:v>18</c:v>
                </c:pt>
                <c:pt idx="4">
                  <c:v>26</c:v>
                </c:pt>
                <c:pt idx="5">
                  <c:v>7</c:v>
                </c:pt>
                <c:pt idx="6">
                  <c:v>7</c:v>
                </c:pt>
                <c:pt idx="7">
                  <c:v>15</c:v>
                </c:pt>
                <c:pt idx="8">
                  <c:v>37</c:v>
                </c:pt>
                <c:pt idx="9">
                  <c:v>10</c:v>
                </c:pt>
                <c:pt idx="10">
                  <c:v>13</c:v>
                </c:pt>
                <c:pt idx="11">
                  <c:v>21</c:v>
                </c:pt>
                <c:pt idx="12">
                  <c:v>22</c:v>
                </c:pt>
                <c:pt idx="13">
                  <c:v>3</c:v>
                </c:pt>
                <c:pt idx="14">
                  <c:v>19</c:v>
                </c:pt>
                <c:pt idx="15">
                  <c:v>13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40</c:v>
                </c:pt>
                <c:pt idx="22">
                  <c:v>28</c:v>
                </c:pt>
                <c:pt idx="23">
                  <c:v>12</c:v>
                </c:pt>
                <c:pt idx="24">
                  <c:v>8</c:v>
                </c:pt>
                <c:pt idx="25">
                  <c:v>9</c:v>
                </c:pt>
                <c:pt idx="26">
                  <c:v>14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5</c:v>
                </c:pt>
                <c:pt idx="31">
                  <c:v>13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13</c:v>
                </c:pt>
                <c:pt idx="36">
                  <c:v>46</c:v>
                </c:pt>
                <c:pt idx="37">
                  <c:v>52</c:v>
                </c:pt>
                <c:pt idx="38">
                  <c:v>26</c:v>
                </c:pt>
                <c:pt idx="39">
                  <c:v>38</c:v>
                </c:pt>
                <c:pt idx="40">
                  <c:v>25</c:v>
                </c:pt>
                <c:pt idx="41">
                  <c:v>6</c:v>
                </c:pt>
                <c:pt idx="42">
                  <c:v>5</c:v>
                </c:pt>
                <c:pt idx="43">
                  <c:v>25</c:v>
                </c:pt>
                <c:pt idx="44">
                  <c:v>2</c:v>
                </c:pt>
                <c:pt idx="45">
                  <c:v>11</c:v>
                </c:pt>
                <c:pt idx="46">
                  <c:v>10</c:v>
                </c:pt>
                <c:pt idx="47">
                  <c:v>5</c:v>
                </c:pt>
                <c:pt idx="48">
                  <c:v>2</c:v>
                </c:pt>
                <c:pt idx="49">
                  <c:v>14</c:v>
                </c:pt>
                <c:pt idx="50">
                  <c:v>14</c:v>
                </c:pt>
                <c:pt idx="51">
                  <c:v>23</c:v>
                </c:pt>
                <c:pt idx="52">
                  <c:v>18</c:v>
                </c:pt>
                <c:pt idx="53">
                  <c:v>32</c:v>
                </c:pt>
                <c:pt idx="54">
                  <c:v>5</c:v>
                </c:pt>
                <c:pt idx="55">
                  <c:v>17</c:v>
                </c:pt>
                <c:pt idx="56">
                  <c:v>19</c:v>
                </c:pt>
                <c:pt idx="57">
                  <c:v>9</c:v>
                </c:pt>
                <c:pt idx="58">
                  <c:v>31</c:v>
                </c:pt>
                <c:pt idx="59">
                  <c:v>6</c:v>
                </c:pt>
                <c:pt idx="60">
                  <c:v>9</c:v>
                </c:pt>
                <c:pt idx="61">
                  <c:v>9</c:v>
                </c:pt>
                <c:pt idx="62">
                  <c:v>24</c:v>
                </c:pt>
                <c:pt idx="63">
                  <c:v>31</c:v>
                </c:pt>
                <c:pt idx="64">
                  <c:v>11</c:v>
                </c:pt>
                <c:pt idx="65">
                  <c:v>21</c:v>
                </c:pt>
                <c:pt idx="66">
                  <c:v>22</c:v>
                </c:pt>
                <c:pt idx="67">
                  <c:v>8</c:v>
                </c:pt>
                <c:pt idx="68">
                  <c:v>13</c:v>
                </c:pt>
                <c:pt idx="69">
                  <c:v>25</c:v>
                </c:pt>
                <c:pt idx="70">
                  <c:v>23</c:v>
                </c:pt>
                <c:pt idx="71">
                  <c:v>21</c:v>
                </c:pt>
                <c:pt idx="72">
                  <c:v>17</c:v>
                </c:pt>
                <c:pt idx="73">
                  <c:v>28</c:v>
                </c:pt>
                <c:pt idx="74">
                  <c:v>27</c:v>
                </c:pt>
                <c:pt idx="75">
                  <c:v>9</c:v>
                </c:pt>
                <c:pt idx="76">
                  <c:v>8</c:v>
                </c:pt>
                <c:pt idx="77">
                  <c:v>33</c:v>
                </c:pt>
                <c:pt idx="78">
                  <c:v>10</c:v>
                </c:pt>
                <c:pt idx="79">
                  <c:v>7</c:v>
                </c:pt>
                <c:pt idx="80">
                  <c:v>11</c:v>
                </c:pt>
                <c:pt idx="81">
                  <c:v>25</c:v>
                </c:pt>
                <c:pt idx="82">
                  <c:v>7</c:v>
                </c:pt>
                <c:pt idx="83">
                  <c:v>12</c:v>
                </c:pt>
                <c:pt idx="84">
                  <c:v>2</c:v>
                </c:pt>
                <c:pt idx="85">
                  <c:v>9</c:v>
                </c:pt>
                <c:pt idx="86">
                  <c:v>1</c:v>
                </c:pt>
                <c:pt idx="87">
                  <c:v>10</c:v>
                </c:pt>
                <c:pt idx="88">
                  <c:v>14</c:v>
                </c:pt>
                <c:pt idx="89">
                  <c:v>7</c:v>
                </c:pt>
                <c:pt idx="90">
                  <c:v>11</c:v>
                </c:pt>
                <c:pt idx="91">
                  <c:v>29</c:v>
                </c:pt>
                <c:pt idx="92">
                  <c:v>9</c:v>
                </c:pt>
                <c:pt idx="93">
                  <c:v>10</c:v>
                </c:pt>
                <c:pt idx="94">
                  <c:v>3</c:v>
                </c:pt>
                <c:pt idx="95">
                  <c:v>2</c:v>
                </c:pt>
                <c:pt idx="96">
                  <c:v>12</c:v>
                </c:pt>
                <c:pt idx="97">
                  <c:v>9</c:v>
                </c:pt>
                <c:pt idx="98">
                  <c:v>11</c:v>
                </c:pt>
                <c:pt idx="99">
                  <c:v>28</c:v>
                </c:pt>
                <c:pt idx="100">
                  <c:v>18</c:v>
                </c:pt>
                <c:pt idx="101">
                  <c:v>23</c:v>
                </c:pt>
                <c:pt idx="102">
                  <c:v>26</c:v>
                </c:pt>
                <c:pt idx="103">
                  <c:v>16</c:v>
                </c:pt>
                <c:pt idx="104">
                  <c:v>6</c:v>
                </c:pt>
                <c:pt idx="105">
                  <c:v>6</c:v>
                </c:pt>
                <c:pt idx="106">
                  <c:v>34</c:v>
                </c:pt>
                <c:pt idx="107">
                  <c:v>16</c:v>
                </c:pt>
                <c:pt idx="108">
                  <c:v>35</c:v>
                </c:pt>
                <c:pt idx="109">
                  <c:v>20</c:v>
                </c:pt>
                <c:pt idx="110">
                  <c:v>14</c:v>
                </c:pt>
                <c:pt idx="111">
                  <c:v>21</c:v>
                </c:pt>
                <c:pt idx="112">
                  <c:v>17</c:v>
                </c:pt>
                <c:pt idx="113">
                  <c:v>17</c:v>
                </c:pt>
                <c:pt idx="114">
                  <c:v>27</c:v>
                </c:pt>
                <c:pt idx="115">
                  <c:v>22</c:v>
                </c:pt>
                <c:pt idx="116">
                  <c:v>10</c:v>
                </c:pt>
                <c:pt idx="117">
                  <c:v>25</c:v>
                </c:pt>
                <c:pt idx="118">
                  <c:v>4</c:v>
                </c:pt>
                <c:pt idx="119">
                  <c:v>10</c:v>
                </c:pt>
                <c:pt idx="120">
                  <c:v>11</c:v>
                </c:pt>
                <c:pt idx="121">
                  <c:v>17</c:v>
                </c:pt>
                <c:pt idx="122">
                  <c:v>17</c:v>
                </c:pt>
                <c:pt idx="123">
                  <c:v>28</c:v>
                </c:pt>
                <c:pt idx="124">
                  <c:v>4</c:v>
                </c:pt>
                <c:pt idx="125">
                  <c:v>4</c:v>
                </c:pt>
                <c:pt idx="126">
                  <c:v>11</c:v>
                </c:pt>
                <c:pt idx="127">
                  <c:v>7</c:v>
                </c:pt>
                <c:pt idx="128">
                  <c:v>15</c:v>
                </c:pt>
                <c:pt idx="129">
                  <c:v>7</c:v>
                </c:pt>
                <c:pt idx="130">
                  <c:v>26</c:v>
                </c:pt>
                <c:pt idx="131">
                  <c:v>11</c:v>
                </c:pt>
                <c:pt idx="132">
                  <c:v>9</c:v>
                </c:pt>
                <c:pt idx="133">
                  <c:v>9</c:v>
                </c:pt>
                <c:pt idx="134">
                  <c:v>4</c:v>
                </c:pt>
                <c:pt idx="135">
                  <c:v>14</c:v>
                </c:pt>
                <c:pt idx="136">
                  <c:v>7</c:v>
                </c:pt>
                <c:pt idx="137">
                  <c:v>19</c:v>
                </c:pt>
                <c:pt idx="138">
                  <c:v>10</c:v>
                </c:pt>
                <c:pt idx="139">
                  <c:v>28</c:v>
                </c:pt>
                <c:pt idx="140">
                  <c:v>13</c:v>
                </c:pt>
                <c:pt idx="141">
                  <c:v>23</c:v>
                </c:pt>
                <c:pt idx="142">
                  <c:v>10</c:v>
                </c:pt>
                <c:pt idx="143">
                  <c:v>7</c:v>
                </c:pt>
                <c:pt idx="144">
                  <c:v>4</c:v>
                </c:pt>
                <c:pt idx="145">
                  <c:v>17</c:v>
                </c:pt>
                <c:pt idx="146">
                  <c:v>15</c:v>
                </c:pt>
                <c:pt idx="147">
                  <c:v>8</c:v>
                </c:pt>
                <c:pt idx="148">
                  <c:v>9</c:v>
                </c:pt>
                <c:pt idx="149">
                  <c:v>7</c:v>
                </c:pt>
                <c:pt idx="150">
                  <c:v>18</c:v>
                </c:pt>
                <c:pt idx="151">
                  <c:v>14</c:v>
                </c:pt>
                <c:pt idx="152">
                  <c:v>18</c:v>
                </c:pt>
                <c:pt idx="153">
                  <c:v>14</c:v>
                </c:pt>
                <c:pt idx="154">
                  <c:v>15</c:v>
                </c:pt>
                <c:pt idx="155">
                  <c:v>6</c:v>
                </c:pt>
                <c:pt idx="156">
                  <c:v>11</c:v>
                </c:pt>
                <c:pt idx="157">
                  <c:v>23</c:v>
                </c:pt>
                <c:pt idx="158">
                  <c:v>2</c:v>
                </c:pt>
                <c:pt idx="159">
                  <c:v>14</c:v>
                </c:pt>
                <c:pt idx="160">
                  <c:v>15</c:v>
                </c:pt>
                <c:pt idx="161">
                  <c:v>10</c:v>
                </c:pt>
                <c:pt idx="162">
                  <c:v>17</c:v>
                </c:pt>
                <c:pt idx="163">
                  <c:v>3</c:v>
                </c:pt>
                <c:pt idx="164">
                  <c:v>10</c:v>
                </c:pt>
                <c:pt idx="165">
                  <c:v>30</c:v>
                </c:pt>
                <c:pt idx="166">
                  <c:v>6</c:v>
                </c:pt>
                <c:pt idx="167">
                  <c:v>32</c:v>
                </c:pt>
                <c:pt idx="168">
                  <c:v>18</c:v>
                </c:pt>
                <c:pt idx="169">
                  <c:v>7</c:v>
                </c:pt>
                <c:pt idx="170">
                  <c:v>26</c:v>
                </c:pt>
                <c:pt idx="171">
                  <c:v>16</c:v>
                </c:pt>
                <c:pt idx="172">
                  <c:v>26</c:v>
                </c:pt>
                <c:pt idx="173">
                  <c:v>18</c:v>
                </c:pt>
                <c:pt idx="174">
                  <c:v>12</c:v>
                </c:pt>
                <c:pt idx="175">
                  <c:v>18</c:v>
                </c:pt>
                <c:pt idx="176">
                  <c:v>17</c:v>
                </c:pt>
                <c:pt idx="177">
                  <c:v>13</c:v>
                </c:pt>
                <c:pt idx="178">
                  <c:v>18</c:v>
                </c:pt>
                <c:pt idx="179">
                  <c:v>13</c:v>
                </c:pt>
                <c:pt idx="180">
                  <c:v>2</c:v>
                </c:pt>
                <c:pt idx="181">
                  <c:v>11</c:v>
                </c:pt>
                <c:pt idx="182">
                  <c:v>15</c:v>
                </c:pt>
                <c:pt idx="183">
                  <c:v>3</c:v>
                </c:pt>
                <c:pt idx="184">
                  <c:v>17</c:v>
                </c:pt>
                <c:pt idx="185">
                  <c:v>8</c:v>
                </c:pt>
                <c:pt idx="186">
                  <c:v>5</c:v>
                </c:pt>
                <c:pt idx="187">
                  <c:v>25</c:v>
                </c:pt>
                <c:pt idx="188">
                  <c:v>3</c:v>
                </c:pt>
                <c:pt idx="189">
                  <c:v>18</c:v>
                </c:pt>
                <c:pt idx="190">
                  <c:v>9</c:v>
                </c:pt>
                <c:pt idx="191">
                  <c:v>9</c:v>
                </c:pt>
                <c:pt idx="192">
                  <c:v>32</c:v>
                </c:pt>
                <c:pt idx="193">
                  <c:v>14</c:v>
                </c:pt>
                <c:pt idx="194">
                  <c:v>14</c:v>
                </c:pt>
                <c:pt idx="195">
                  <c:v>17</c:v>
                </c:pt>
                <c:pt idx="196">
                  <c:v>16</c:v>
                </c:pt>
                <c:pt idx="197">
                  <c:v>3</c:v>
                </c:pt>
                <c:pt idx="198">
                  <c:v>43</c:v>
                </c:pt>
                <c:pt idx="199">
                  <c:v>13</c:v>
                </c:pt>
                <c:pt idx="200">
                  <c:v>2</c:v>
                </c:pt>
                <c:pt idx="201">
                  <c:v>6</c:v>
                </c:pt>
                <c:pt idx="202">
                  <c:v>12</c:v>
                </c:pt>
                <c:pt idx="203">
                  <c:v>7</c:v>
                </c:pt>
                <c:pt idx="204">
                  <c:v>11</c:v>
                </c:pt>
                <c:pt idx="205">
                  <c:v>22</c:v>
                </c:pt>
                <c:pt idx="206">
                  <c:v>6</c:v>
                </c:pt>
                <c:pt idx="207">
                  <c:v>8</c:v>
                </c:pt>
                <c:pt idx="208">
                  <c:v>24</c:v>
                </c:pt>
                <c:pt idx="209">
                  <c:v>23</c:v>
                </c:pt>
                <c:pt idx="210">
                  <c:v>8</c:v>
                </c:pt>
                <c:pt idx="211">
                  <c:v>7</c:v>
                </c:pt>
                <c:pt idx="212">
                  <c:v>3</c:v>
                </c:pt>
                <c:pt idx="213">
                  <c:v>36</c:v>
                </c:pt>
                <c:pt idx="214">
                  <c:v>14</c:v>
                </c:pt>
                <c:pt idx="215">
                  <c:v>6</c:v>
                </c:pt>
                <c:pt idx="216">
                  <c:v>4</c:v>
                </c:pt>
                <c:pt idx="217">
                  <c:v>25</c:v>
                </c:pt>
                <c:pt idx="218">
                  <c:v>17</c:v>
                </c:pt>
                <c:pt idx="219">
                  <c:v>8</c:v>
                </c:pt>
                <c:pt idx="220">
                  <c:v>18</c:v>
                </c:pt>
                <c:pt idx="221">
                  <c:v>17</c:v>
                </c:pt>
                <c:pt idx="222">
                  <c:v>19</c:v>
                </c:pt>
                <c:pt idx="223">
                  <c:v>4</c:v>
                </c:pt>
                <c:pt idx="224">
                  <c:v>7</c:v>
                </c:pt>
                <c:pt idx="225">
                  <c:v>11</c:v>
                </c:pt>
                <c:pt idx="226">
                  <c:v>23</c:v>
                </c:pt>
                <c:pt idx="227">
                  <c:v>36</c:v>
                </c:pt>
                <c:pt idx="228">
                  <c:v>25</c:v>
                </c:pt>
                <c:pt idx="229">
                  <c:v>7</c:v>
                </c:pt>
                <c:pt idx="230">
                  <c:v>10</c:v>
                </c:pt>
                <c:pt idx="231">
                  <c:v>2</c:v>
                </c:pt>
                <c:pt idx="232">
                  <c:v>11</c:v>
                </c:pt>
                <c:pt idx="233">
                  <c:v>13</c:v>
                </c:pt>
                <c:pt idx="234">
                  <c:v>27</c:v>
                </c:pt>
                <c:pt idx="235">
                  <c:v>7</c:v>
                </c:pt>
                <c:pt idx="236">
                  <c:v>7</c:v>
                </c:pt>
                <c:pt idx="237">
                  <c:v>8</c:v>
                </c:pt>
                <c:pt idx="238">
                  <c:v>4</c:v>
                </c:pt>
                <c:pt idx="239">
                  <c:v>5</c:v>
                </c:pt>
                <c:pt idx="240">
                  <c:v>12</c:v>
                </c:pt>
                <c:pt idx="241">
                  <c:v>18</c:v>
                </c:pt>
                <c:pt idx="242">
                  <c:v>4</c:v>
                </c:pt>
                <c:pt idx="243">
                  <c:v>32</c:v>
                </c:pt>
                <c:pt idx="244">
                  <c:v>14</c:v>
                </c:pt>
                <c:pt idx="245">
                  <c:v>17</c:v>
                </c:pt>
                <c:pt idx="246">
                  <c:v>4</c:v>
                </c:pt>
                <c:pt idx="247">
                  <c:v>12</c:v>
                </c:pt>
                <c:pt idx="248">
                  <c:v>6</c:v>
                </c:pt>
                <c:pt idx="249">
                  <c:v>7</c:v>
                </c:pt>
                <c:pt idx="250">
                  <c:v>11</c:v>
                </c:pt>
                <c:pt idx="251">
                  <c:v>22</c:v>
                </c:pt>
                <c:pt idx="252">
                  <c:v>21</c:v>
                </c:pt>
                <c:pt idx="253">
                  <c:v>4</c:v>
                </c:pt>
                <c:pt idx="254">
                  <c:v>31</c:v>
                </c:pt>
                <c:pt idx="255">
                  <c:v>10</c:v>
                </c:pt>
                <c:pt idx="256">
                  <c:v>18</c:v>
                </c:pt>
                <c:pt idx="257">
                  <c:v>18</c:v>
                </c:pt>
                <c:pt idx="258">
                  <c:v>11</c:v>
                </c:pt>
                <c:pt idx="259">
                  <c:v>14</c:v>
                </c:pt>
                <c:pt idx="260">
                  <c:v>17</c:v>
                </c:pt>
                <c:pt idx="261">
                  <c:v>9</c:v>
                </c:pt>
                <c:pt idx="262">
                  <c:v>22</c:v>
                </c:pt>
                <c:pt idx="263">
                  <c:v>17</c:v>
                </c:pt>
                <c:pt idx="264">
                  <c:v>3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17</c:v>
                </c:pt>
                <c:pt idx="269">
                  <c:v>3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20</c:v>
                </c:pt>
                <c:pt idx="274">
                  <c:v>13</c:v>
                </c:pt>
                <c:pt idx="275">
                  <c:v>15</c:v>
                </c:pt>
                <c:pt idx="276">
                  <c:v>12</c:v>
                </c:pt>
                <c:pt idx="277">
                  <c:v>8</c:v>
                </c:pt>
                <c:pt idx="278">
                  <c:v>10</c:v>
                </c:pt>
                <c:pt idx="279">
                  <c:v>9</c:v>
                </c:pt>
                <c:pt idx="280">
                  <c:v>7</c:v>
                </c:pt>
                <c:pt idx="281">
                  <c:v>10</c:v>
                </c:pt>
                <c:pt idx="282">
                  <c:v>6</c:v>
                </c:pt>
                <c:pt idx="283">
                  <c:v>7</c:v>
                </c:pt>
                <c:pt idx="284">
                  <c:v>14</c:v>
                </c:pt>
                <c:pt idx="285">
                  <c:v>13</c:v>
                </c:pt>
                <c:pt idx="286">
                  <c:v>8</c:v>
                </c:pt>
                <c:pt idx="287">
                  <c:v>17</c:v>
                </c:pt>
                <c:pt idx="288">
                  <c:v>2</c:v>
                </c:pt>
                <c:pt idx="289">
                  <c:v>2</c:v>
                </c:pt>
                <c:pt idx="290">
                  <c:v>16</c:v>
                </c:pt>
                <c:pt idx="291">
                  <c:v>15</c:v>
                </c:pt>
                <c:pt idx="292">
                  <c:v>20</c:v>
                </c:pt>
                <c:pt idx="293">
                  <c:v>17</c:v>
                </c:pt>
                <c:pt idx="294">
                  <c:v>23</c:v>
                </c:pt>
                <c:pt idx="295">
                  <c:v>16</c:v>
                </c:pt>
                <c:pt idx="296">
                  <c:v>6</c:v>
                </c:pt>
                <c:pt idx="297">
                  <c:v>4</c:v>
                </c:pt>
                <c:pt idx="298">
                  <c:v>9</c:v>
                </c:pt>
                <c:pt idx="299">
                  <c:v>18</c:v>
                </c:pt>
                <c:pt idx="300">
                  <c:v>11</c:v>
                </c:pt>
                <c:pt idx="301">
                  <c:v>19</c:v>
                </c:pt>
                <c:pt idx="302">
                  <c:v>6</c:v>
                </c:pt>
                <c:pt idx="303">
                  <c:v>32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17</c:v>
                </c:pt>
                <c:pt idx="308">
                  <c:v>35</c:v>
                </c:pt>
                <c:pt idx="309">
                  <c:v>16</c:v>
                </c:pt>
                <c:pt idx="310">
                  <c:v>12</c:v>
                </c:pt>
                <c:pt idx="311">
                  <c:v>2</c:v>
                </c:pt>
                <c:pt idx="312">
                  <c:v>15</c:v>
                </c:pt>
                <c:pt idx="313">
                  <c:v>22</c:v>
                </c:pt>
                <c:pt idx="314">
                  <c:v>5</c:v>
                </c:pt>
                <c:pt idx="315">
                  <c:v>9</c:v>
                </c:pt>
                <c:pt idx="316">
                  <c:v>9</c:v>
                </c:pt>
                <c:pt idx="317">
                  <c:v>17</c:v>
                </c:pt>
                <c:pt idx="318">
                  <c:v>10</c:v>
                </c:pt>
                <c:pt idx="319">
                  <c:v>14</c:v>
                </c:pt>
                <c:pt idx="320">
                  <c:v>7</c:v>
                </c:pt>
                <c:pt idx="321">
                  <c:v>3</c:v>
                </c:pt>
                <c:pt idx="322">
                  <c:v>6</c:v>
                </c:pt>
                <c:pt idx="323">
                  <c:v>18</c:v>
                </c:pt>
                <c:pt idx="324">
                  <c:v>5</c:v>
                </c:pt>
                <c:pt idx="325">
                  <c:v>10</c:v>
                </c:pt>
                <c:pt idx="326">
                  <c:v>2</c:v>
                </c:pt>
                <c:pt idx="327">
                  <c:v>13</c:v>
                </c:pt>
                <c:pt idx="328">
                  <c:v>10</c:v>
                </c:pt>
                <c:pt idx="329">
                  <c:v>7</c:v>
                </c:pt>
                <c:pt idx="330">
                  <c:v>8</c:v>
                </c:pt>
                <c:pt idx="331">
                  <c:v>22</c:v>
                </c:pt>
                <c:pt idx="332">
                  <c:v>2</c:v>
                </c:pt>
                <c:pt idx="333">
                  <c:v>8</c:v>
                </c:pt>
                <c:pt idx="334">
                  <c:v>10</c:v>
                </c:pt>
                <c:pt idx="335">
                  <c:v>20</c:v>
                </c:pt>
                <c:pt idx="336">
                  <c:v>22</c:v>
                </c:pt>
                <c:pt idx="337">
                  <c:v>31</c:v>
                </c:pt>
                <c:pt idx="338">
                  <c:v>14</c:v>
                </c:pt>
                <c:pt idx="339">
                  <c:v>11</c:v>
                </c:pt>
                <c:pt idx="340">
                  <c:v>15</c:v>
                </c:pt>
                <c:pt idx="341">
                  <c:v>13</c:v>
                </c:pt>
                <c:pt idx="342">
                  <c:v>41</c:v>
                </c:pt>
                <c:pt idx="343">
                  <c:v>12</c:v>
                </c:pt>
                <c:pt idx="344">
                  <c:v>30</c:v>
                </c:pt>
                <c:pt idx="345">
                  <c:v>7</c:v>
                </c:pt>
                <c:pt idx="346">
                  <c:v>14</c:v>
                </c:pt>
                <c:pt idx="347">
                  <c:v>6</c:v>
                </c:pt>
                <c:pt idx="348">
                  <c:v>7</c:v>
                </c:pt>
                <c:pt idx="349">
                  <c:v>23</c:v>
                </c:pt>
                <c:pt idx="350">
                  <c:v>27</c:v>
                </c:pt>
                <c:pt idx="351">
                  <c:v>5</c:v>
                </c:pt>
                <c:pt idx="352">
                  <c:v>14</c:v>
                </c:pt>
                <c:pt idx="353">
                  <c:v>3</c:v>
                </c:pt>
                <c:pt idx="354">
                  <c:v>7</c:v>
                </c:pt>
                <c:pt idx="355">
                  <c:v>5</c:v>
                </c:pt>
                <c:pt idx="356">
                  <c:v>8</c:v>
                </c:pt>
                <c:pt idx="357">
                  <c:v>21</c:v>
                </c:pt>
                <c:pt idx="358">
                  <c:v>13</c:v>
                </c:pt>
                <c:pt idx="359">
                  <c:v>15</c:v>
                </c:pt>
                <c:pt idx="360">
                  <c:v>20</c:v>
                </c:pt>
                <c:pt idx="361">
                  <c:v>18</c:v>
                </c:pt>
                <c:pt idx="362">
                  <c:v>9</c:v>
                </c:pt>
                <c:pt idx="363">
                  <c:v>5</c:v>
                </c:pt>
                <c:pt idx="364">
                  <c:v>7</c:v>
                </c:pt>
                <c:pt idx="365">
                  <c:v>15</c:v>
                </c:pt>
                <c:pt idx="366">
                  <c:v>4</c:v>
                </c:pt>
                <c:pt idx="367">
                  <c:v>3</c:v>
                </c:pt>
                <c:pt idx="368">
                  <c:v>4</c:v>
                </c:pt>
                <c:pt idx="369">
                  <c:v>9</c:v>
                </c:pt>
                <c:pt idx="370">
                  <c:v>16</c:v>
                </c:pt>
                <c:pt idx="371">
                  <c:v>11</c:v>
                </c:pt>
                <c:pt idx="372">
                  <c:v>13</c:v>
                </c:pt>
                <c:pt idx="373">
                  <c:v>7</c:v>
                </c:pt>
                <c:pt idx="374">
                  <c:v>7</c:v>
                </c:pt>
                <c:pt idx="375">
                  <c:v>11</c:v>
                </c:pt>
                <c:pt idx="376">
                  <c:v>8</c:v>
                </c:pt>
                <c:pt idx="377">
                  <c:v>7</c:v>
                </c:pt>
                <c:pt idx="378">
                  <c:v>16</c:v>
                </c:pt>
                <c:pt idx="379">
                  <c:v>16</c:v>
                </c:pt>
                <c:pt idx="380">
                  <c:v>12</c:v>
                </c:pt>
                <c:pt idx="381">
                  <c:v>19</c:v>
                </c:pt>
                <c:pt idx="382">
                  <c:v>13</c:v>
                </c:pt>
                <c:pt idx="383">
                  <c:v>5</c:v>
                </c:pt>
                <c:pt idx="384">
                  <c:v>4</c:v>
                </c:pt>
                <c:pt idx="385">
                  <c:v>17</c:v>
                </c:pt>
                <c:pt idx="386">
                  <c:v>3</c:v>
                </c:pt>
                <c:pt idx="387">
                  <c:v>3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15</c:v>
                </c:pt>
                <c:pt idx="392">
                  <c:v>5</c:v>
                </c:pt>
                <c:pt idx="393">
                  <c:v>12</c:v>
                </c:pt>
                <c:pt idx="394">
                  <c:v>4</c:v>
                </c:pt>
                <c:pt idx="395">
                  <c:v>2</c:v>
                </c:pt>
                <c:pt idx="396">
                  <c:v>8</c:v>
                </c:pt>
                <c:pt idx="397">
                  <c:v>3</c:v>
                </c:pt>
                <c:pt idx="398">
                  <c:v>14</c:v>
                </c:pt>
                <c:pt idx="399">
                  <c:v>6</c:v>
                </c:pt>
                <c:pt idx="400">
                  <c:v>10</c:v>
                </c:pt>
                <c:pt idx="401">
                  <c:v>19</c:v>
                </c:pt>
                <c:pt idx="402">
                  <c:v>9</c:v>
                </c:pt>
                <c:pt idx="403">
                  <c:v>8</c:v>
                </c:pt>
                <c:pt idx="404">
                  <c:v>5</c:v>
                </c:pt>
                <c:pt idx="405">
                  <c:v>22</c:v>
                </c:pt>
                <c:pt idx="406">
                  <c:v>9</c:v>
                </c:pt>
                <c:pt idx="407">
                  <c:v>31</c:v>
                </c:pt>
                <c:pt idx="408">
                  <c:v>6</c:v>
                </c:pt>
                <c:pt idx="409">
                  <c:v>15</c:v>
                </c:pt>
                <c:pt idx="410">
                  <c:v>6</c:v>
                </c:pt>
                <c:pt idx="411">
                  <c:v>12</c:v>
                </c:pt>
                <c:pt idx="412">
                  <c:v>9</c:v>
                </c:pt>
                <c:pt idx="413">
                  <c:v>5</c:v>
                </c:pt>
                <c:pt idx="414">
                  <c:v>6</c:v>
                </c:pt>
                <c:pt idx="415">
                  <c:v>16</c:v>
                </c:pt>
                <c:pt idx="416">
                  <c:v>8</c:v>
                </c:pt>
                <c:pt idx="417">
                  <c:v>4</c:v>
                </c:pt>
                <c:pt idx="418">
                  <c:v>5</c:v>
                </c:pt>
                <c:pt idx="419">
                  <c:v>16</c:v>
                </c:pt>
                <c:pt idx="420">
                  <c:v>4</c:v>
                </c:pt>
                <c:pt idx="421">
                  <c:v>7</c:v>
                </c:pt>
                <c:pt idx="422">
                  <c:v>22</c:v>
                </c:pt>
                <c:pt idx="423">
                  <c:v>3</c:v>
                </c:pt>
                <c:pt idx="424">
                  <c:v>8</c:v>
                </c:pt>
                <c:pt idx="425">
                  <c:v>13</c:v>
                </c:pt>
                <c:pt idx="426">
                  <c:v>8</c:v>
                </c:pt>
                <c:pt idx="427">
                  <c:v>27</c:v>
                </c:pt>
                <c:pt idx="428">
                  <c:v>32</c:v>
                </c:pt>
                <c:pt idx="429">
                  <c:v>13</c:v>
                </c:pt>
                <c:pt idx="430">
                  <c:v>13</c:v>
                </c:pt>
                <c:pt idx="431">
                  <c:v>16</c:v>
                </c:pt>
                <c:pt idx="432">
                  <c:v>8</c:v>
                </c:pt>
                <c:pt idx="433">
                  <c:v>4</c:v>
                </c:pt>
                <c:pt idx="434">
                  <c:v>9</c:v>
                </c:pt>
                <c:pt idx="435">
                  <c:v>24</c:v>
                </c:pt>
                <c:pt idx="436">
                  <c:v>30</c:v>
                </c:pt>
                <c:pt idx="437">
                  <c:v>6</c:v>
                </c:pt>
                <c:pt idx="438">
                  <c:v>3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16</c:v>
                </c:pt>
                <c:pt idx="443">
                  <c:v>12</c:v>
                </c:pt>
                <c:pt idx="444">
                  <c:v>7</c:v>
                </c:pt>
                <c:pt idx="445">
                  <c:v>14</c:v>
                </c:pt>
                <c:pt idx="446">
                  <c:v>16</c:v>
                </c:pt>
                <c:pt idx="447">
                  <c:v>10</c:v>
                </c:pt>
                <c:pt idx="448">
                  <c:v>6</c:v>
                </c:pt>
                <c:pt idx="449">
                  <c:v>14</c:v>
                </c:pt>
                <c:pt idx="450">
                  <c:v>15</c:v>
                </c:pt>
                <c:pt idx="451">
                  <c:v>2</c:v>
                </c:pt>
                <c:pt idx="452">
                  <c:v>6</c:v>
                </c:pt>
                <c:pt idx="453">
                  <c:v>6</c:v>
                </c:pt>
                <c:pt idx="454">
                  <c:v>3</c:v>
                </c:pt>
                <c:pt idx="455">
                  <c:v>9</c:v>
                </c:pt>
                <c:pt idx="456">
                  <c:v>8</c:v>
                </c:pt>
                <c:pt idx="457">
                  <c:v>8</c:v>
                </c:pt>
                <c:pt idx="458">
                  <c:v>14</c:v>
                </c:pt>
                <c:pt idx="459">
                  <c:v>6</c:v>
                </c:pt>
                <c:pt idx="460">
                  <c:v>10</c:v>
                </c:pt>
                <c:pt idx="461">
                  <c:v>6</c:v>
                </c:pt>
                <c:pt idx="462">
                  <c:v>7</c:v>
                </c:pt>
                <c:pt idx="463">
                  <c:v>10</c:v>
                </c:pt>
                <c:pt idx="464">
                  <c:v>7</c:v>
                </c:pt>
                <c:pt idx="465">
                  <c:v>11</c:v>
                </c:pt>
                <c:pt idx="466">
                  <c:v>14</c:v>
                </c:pt>
                <c:pt idx="467">
                  <c:v>4</c:v>
                </c:pt>
                <c:pt idx="468">
                  <c:v>9</c:v>
                </c:pt>
                <c:pt idx="469">
                  <c:v>15</c:v>
                </c:pt>
                <c:pt idx="470">
                  <c:v>12</c:v>
                </c:pt>
                <c:pt idx="471">
                  <c:v>13</c:v>
                </c:pt>
                <c:pt idx="472">
                  <c:v>13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15</c:v>
                </c:pt>
                <c:pt idx="477">
                  <c:v>11</c:v>
                </c:pt>
                <c:pt idx="478">
                  <c:v>13</c:v>
                </c:pt>
                <c:pt idx="479">
                  <c:v>7</c:v>
                </c:pt>
                <c:pt idx="480">
                  <c:v>5</c:v>
                </c:pt>
                <c:pt idx="481">
                  <c:v>10</c:v>
                </c:pt>
                <c:pt idx="482">
                  <c:v>17</c:v>
                </c:pt>
                <c:pt idx="483">
                  <c:v>7</c:v>
                </c:pt>
                <c:pt idx="484">
                  <c:v>29</c:v>
                </c:pt>
                <c:pt idx="485">
                  <c:v>4</c:v>
                </c:pt>
                <c:pt idx="486">
                  <c:v>30</c:v>
                </c:pt>
                <c:pt idx="487">
                  <c:v>12</c:v>
                </c:pt>
                <c:pt idx="488">
                  <c:v>14</c:v>
                </c:pt>
                <c:pt idx="489">
                  <c:v>21</c:v>
                </c:pt>
                <c:pt idx="490">
                  <c:v>12</c:v>
                </c:pt>
                <c:pt idx="491">
                  <c:v>25</c:v>
                </c:pt>
                <c:pt idx="492">
                  <c:v>21</c:v>
                </c:pt>
                <c:pt idx="493">
                  <c:v>13</c:v>
                </c:pt>
                <c:pt idx="494">
                  <c:v>12</c:v>
                </c:pt>
                <c:pt idx="495">
                  <c:v>13</c:v>
                </c:pt>
                <c:pt idx="496">
                  <c:v>12</c:v>
                </c:pt>
                <c:pt idx="497">
                  <c:v>5</c:v>
                </c:pt>
                <c:pt idx="498">
                  <c:v>11</c:v>
                </c:pt>
                <c:pt idx="499">
                  <c:v>19</c:v>
                </c:pt>
                <c:pt idx="500">
                  <c:v>8</c:v>
                </c:pt>
                <c:pt idx="501">
                  <c:v>7</c:v>
                </c:pt>
                <c:pt idx="502">
                  <c:v>14</c:v>
                </c:pt>
                <c:pt idx="503">
                  <c:v>9</c:v>
                </c:pt>
                <c:pt idx="504">
                  <c:v>5</c:v>
                </c:pt>
                <c:pt idx="505">
                  <c:v>16</c:v>
                </c:pt>
                <c:pt idx="506">
                  <c:v>29</c:v>
                </c:pt>
                <c:pt idx="507">
                  <c:v>8</c:v>
                </c:pt>
                <c:pt idx="508">
                  <c:v>9</c:v>
                </c:pt>
                <c:pt idx="509">
                  <c:v>4</c:v>
                </c:pt>
                <c:pt idx="510">
                  <c:v>22</c:v>
                </c:pt>
                <c:pt idx="511">
                  <c:v>22</c:v>
                </c:pt>
                <c:pt idx="512">
                  <c:v>12</c:v>
                </c:pt>
                <c:pt idx="513">
                  <c:v>3</c:v>
                </c:pt>
                <c:pt idx="514">
                  <c:v>14</c:v>
                </c:pt>
                <c:pt idx="515">
                  <c:v>10</c:v>
                </c:pt>
                <c:pt idx="516">
                  <c:v>11</c:v>
                </c:pt>
                <c:pt idx="517">
                  <c:v>12</c:v>
                </c:pt>
                <c:pt idx="518">
                  <c:v>5</c:v>
                </c:pt>
                <c:pt idx="519">
                  <c:v>7</c:v>
                </c:pt>
                <c:pt idx="520">
                  <c:v>26</c:v>
                </c:pt>
                <c:pt idx="521">
                  <c:v>5</c:v>
                </c:pt>
                <c:pt idx="522">
                  <c:v>6</c:v>
                </c:pt>
                <c:pt idx="523">
                  <c:v>11</c:v>
                </c:pt>
                <c:pt idx="524">
                  <c:v>9</c:v>
                </c:pt>
                <c:pt idx="525">
                  <c:v>10</c:v>
                </c:pt>
                <c:pt idx="526">
                  <c:v>8</c:v>
                </c:pt>
                <c:pt idx="527">
                  <c:v>16</c:v>
                </c:pt>
                <c:pt idx="528">
                  <c:v>24</c:v>
                </c:pt>
                <c:pt idx="529">
                  <c:v>10</c:v>
                </c:pt>
                <c:pt idx="530">
                  <c:v>16</c:v>
                </c:pt>
                <c:pt idx="531">
                  <c:v>10</c:v>
                </c:pt>
                <c:pt idx="532">
                  <c:v>20</c:v>
                </c:pt>
                <c:pt idx="533">
                  <c:v>14</c:v>
                </c:pt>
                <c:pt idx="534">
                  <c:v>12</c:v>
                </c:pt>
                <c:pt idx="535">
                  <c:v>14</c:v>
                </c:pt>
                <c:pt idx="536">
                  <c:v>16</c:v>
                </c:pt>
                <c:pt idx="537">
                  <c:v>3</c:v>
                </c:pt>
                <c:pt idx="538">
                  <c:v>15</c:v>
                </c:pt>
                <c:pt idx="539">
                  <c:v>5</c:v>
                </c:pt>
                <c:pt idx="540">
                  <c:v>5</c:v>
                </c:pt>
                <c:pt idx="541">
                  <c:v>4</c:v>
                </c:pt>
                <c:pt idx="542">
                  <c:v>9</c:v>
                </c:pt>
                <c:pt idx="543">
                  <c:v>2</c:v>
                </c:pt>
                <c:pt idx="544">
                  <c:v>16</c:v>
                </c:pt>
                <c:pt idx="545">
                  <c:v>4</c:v>
                </c:pt>
                <c:pt idx="546">
                  <c:v>5</c:v>
                </c:pt>
                <c:pt idx="547">
                  <c:v>7</c:v>
                </c:pt>
                <c:pt idx="548">
                  <c:v>7</c:v>
                </c:pt>
                <c:pt idx="549">
                  <c:v>11</c:v>
                </c:pt>
                <c:pt idx="550">
                  <c:v>16</c:v>
                </c:pt>
                <c:pt idx="551">
                  <c:v>14</c:v>
                </c:pt>
                <c:pt idx="552">
                  <c:v>6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6</c:v>
                </c:pt>
                <c:pt idx="557">
                  <c:v>29</c:v>
                </c:pt>
                <c:pt idx="558">
                  <c:v>11</c:v>
                </c:pt>
                <c:pt idx="559">
                  <c:v>9</c:v>
                </c:pt>
                <c:pt idx="560">
                  <c:v>2</c:v>
                </c:pt>
                <c:pt idx="561">
                  <c:v>19</c:v>
                </c:pt>
                <c:pt idx="562">
                  <c:v>20</c:v>
                </c:pt>
                <c:pt idx="563">
                  <c:v>7</c:v>
                </c:pt>
                <c:pt idx="564">
                  <c:v>7</c:v>
                </c:pt>
                <c:pt idx="565">
                  <c:v>8</c:v>
                </c:pt>
                <c:pt idx="566">
                  <c:v>19</c:v>
                </c:pt>
                <c:pt idx="567">
                  <c:v>8</c:v>
                </c:pt>
                <c:pt idx="568">
                  <c:v>3</c:v>
                </c:pt>
                <c:pt idx="569">
                  <c:v>3</c:v>
                </c:pt>
                <c:pt idx="570">
                  <c:v>9</c:v>
                </c:pt>
                <c:pt idx="571">
                  <c:v>9</c:v>
                </c:pt>
                <c:pt idx="572">
                  <c:v>13</c:v>
                </c:pt>
                <c:pt idx="573">
                  <c:v>13</c:v>
                </c:pt>
                <c:pt idx="574">
                  <c:v>7</c:v>
                </c:pt>
                <c:pt idx="575">
                  <c:v>6</c:v>
                </c:pt>
                <c:pt idx="576">
                  <c:v>15</c:v>
                </c:pt>
                <c:pt idx="577">
                  <c:v>12</c:v>
                </c:pt>
                <c:pt idx="578">
                  <c:v>19</c:v>
                </c:pt>
                <c:pt idx="579">
                  <c:v>9</c:v>
                </c:pt>
                <c:pt idx="580">
                  <c:v>4</c:v>
                </c:pt>
                <c:pt idx="581">
                  <c:v>2</c:v>
                </c:pt>
                <c:pt idx="582">
                  <c:v>18</c:v>
                </c:pt>
                <c:pt idx="583">
                  <c:v>9</c:v>
                </c:pt>
                <c:pt idx="584">
                  <c:v>7</c:v>
                </c:pt>
                <c:pt idx="585">
                  <c:v>7</c:v>
                </c:pt>
                <c:pt idx="586">
                  <c:v>8</c:v>
                </c:pt>
                <c:pt idx="587">
                  <c:v>3</c:v>
                </c:pt>
                <c:pt idx="588">
                  <c:v>40</c:v>
                </c:pt>
                <c:pt idx="589">
                  <c:v>21</c:v>
                </c:pt>
                <c:pt idx="590">
                  <c:v>13</c:v>
                </c:pt>
                <c:pt idx="591">
                  <c:v>14</c:v>
                </c:pt>
                <c:pt idx="592">
                  <c:v>24</c:v>
                </c:pt>
                <c:pt idx="593">
                  <c:v>7</c:v>
                </c:pt>
                <c:pt idx="594">
                  <c:v>7</c:v>
                </c:pt>
                <c:pt idx="595">
                  <c:v>25</c:v>
                </c:pt>
                <c:pt idx="596">
                  <c:v>4</c:v>
                </c:pt>
                <c:pt idx="597">
                  <c:v>7</c:v>
                </c:pt>
                <c:pt idx="598">
                  <c:v>12</c:v>
                </c:pt>
                <c:pt idx="599">
                  <c:v>12</c:v>
                </c:pt>
                <c:pt idx="600">
                  <c:v>5</c:v>
                </c:pt>
                <c:pt idx="601">
                  <c:v>8</c:v>
                </c:pt>
                <c:pt idx="602">
                  <c:v>18</c:v>
                </c:pt>
                <c:pt idx="603">
                  <c:v>24</c:v>
                </c:pt>
                <c:pt idx="604">
                  <c:v>42</c:v>
                </c:pt>
                <c:pt idx="605">
                  <c:v>6</c:v>
                </c:pt>
                <c:pt idx="606">
                  <c:v>6</c:v>
                </c:pt>
                <c:pt idx="607">
                  <c:v>10</c:v>
                </c:pt>
                <c:pt idx="608">
                  <c:v>3</c:v>
                </c:pt>
                <c:pt idx="609">
                  <c:v>15</c:v>
                </c:pt>
                <c:pt idx="610">
                  <c:v>3</c:v>
                </c:pt>
                <c:pt idx="611">
                  <c:v>9</c:v>
                </c:pt>
                <c:pt idx="612">
                  <c:v>12</c:v>
                </c:pt>
                <c:pt idx="613">
                  <c:v>3</c:v>
                </c:pt>
                <c:pt idx="614">
                  <c:v>9</c:v>
                </c:pt>
                <c:pt idx="615">
                  <c:v>25</c:v>
                </c:pt>
                <c:pt idx="616">
                  <c:v>13</c:v>
                </c:pt>
                <c:pt idx="617">
                  <c:v>5</c:v>
                </c:pt>
                <c:pt idx="618">
                  <c:v>13</c:v>
                </c:pt>
                <c:pt idx="619">
                  <c:v>35</c:v>
                </c:pt>
                <c:pt idx="620">
                  <c:v>22</c:v>
                </c:pt>
                <c:pt idx="621">
                  <c:v>6</c:v>
                </c:pt>
                <c:pt idx="622">
                  <c:v>13</c:v>
                </c:pt>
                <c:pt idx="623">
                  <c:v>3</c:v>
                </c:pt>
                <c:pt idx="624">
                  <c:v>20</c:v>
                </c:pt>
                <c:pt idx="625">
                  <c:v>2</c:v>
                </c:pt>
                <c:pt idx="626">
                  <c:v>7</c:v>
                </c:pt>
                <c:pt idx="627">
                  <c:v>7</c:v>
                </c:pt>
                <c:pt idx="628">
                  <c:v>4</c:v>
                </c:pt>
                <c:pt idx="629">
                  <c:v>4</c:v>
                </c:pt>
                <c:pt idx="630">
                  <c:v>13</c:v>
                </c:pt>
                <c:pt idx="631">
                  <c:v>3</c:v>
                </c:pt>
                <c:pt idx="632">
                  <c:v>28</c:v>
                </c:pt>
                <c:pt idx="633">
                  <c:v>10</c:v>
                </c:pt>
                <c:pt idx="634">
                  <c:v>27</c:v>
                </c:pt>
                <c:pt idx="635">
                  <c:v>27</c:v>
                </c:pt>
                <c:pt idx="636">
                  <c:v>20</c:v>
                </c:pt>
                <c:pt idx="637">
                  <c:v>8</c:v>
                </c:pt>
                <c:pt idx="638">
                  <c:v>14</c:v>
                </c:pt>
                <c:pt idx="639">
                  <c:v>19</c:v>
                </c:pt>
                <c:pt idx="640">
                  <c:v>39</c:v>
                </c:pt>
                <c:pt idx="641">
                  <c:v>10</c:v>
                </c:pt>
                <c:pt idx="642">
                  <c:v>5</c:v>
                </c:pt>
                <c:pt idx="643">
                  <c:v>2</c:v>
                </c:pt>
                <c:pt idx="644">
                  <c:v>3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14</c:v>
                </c:pt>
                <c:pt idx="649">
                  <c:v>21</c:v>
                </c:pt>
                <c:pt idx="650">
                  <c:v>4</c:v>
                </c:pt>
                <c:pt idx="651">
                  <c:v>9</c:v>
                </c:pt>
                <c:pt idx="652">
                  <c:v>11</c:v>
                </c:pt>
                <c:pt idx="653">
                  <c:v>5</c:v>
                </c:pt>
                <c:pt idx="654">
                  <c:v>1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12</c:v>
                </c:pt>
                <c:pt idx="659">
                  <c:v>10</c:v>
                </c:pt>
                <c:pt idx="660">
                  <c:v>12</c:v>
                </c:pt>
                <c:pt idx="661">
                  <c:v>15</c:v>
                </c:pt>
                <c:pt idx="662">
                  <c:v>28</c:v>
                </c:pt>
                <c:pt idx="663">
                  <c:v>8</c:v>
                </c:pt>
                <c:pt idx="664">
                  <c:v>3</c:v>
                </c:pt>
                <c:pt idx="665">
                  <c:v>3</c:v>
                </c:pt>
                <c:pt idx="666">
                  <c:v>14</c:v>
                </c:pt>
                <c:pt idx="667">
                  <c:v>13</c:v>
                </c:pt>
                <c:pt idx="668">
                  <c:v>17</c:v>
                </c:pt>
                <c:pt idx="669">
                  <c:v>8</c:v>
                </c:pt>
                <c:pt idx="670">
                  <c:v>13</c:v>
                </c:pt>
                <c:pt idx="671">
                  <c:v>6</c:v>
                </c:pt>
                <c:pt idx="672">
                  <c:v>7</c:v>
                </c:pt>
                <c:pt idx="673">
                  <c:v>23</c:v>
                </c:pt>
                <c:pt idx="674">
                  <c:v>4</c:v>
                </c:pt>
                <c:pt idx="675">
                  <c:v>4</c:v>
                </c:pt>
                <c:pt idx="676">
                  <c:v>9</c:v>
                </c:pt>
                <c:pt idx="677">
                  <c:v>7</c:v>
                </c:pt>
                <c:pt idx="678">
                  <c:v>16</c:v>
                </c:pt>
                <c:pt idx="679">
                  <c:v>14</c:v>
                </c:pt>
                <c:pt idx="680">
                  <c:v>31</c:v>
                </c:pt>
                <c:pt idx="681">
                  <c:v>2</c:v>
                </c:pt>
                <c:pt idx="682">
                  <c:v>14</c:v>
                </c:pt>
                <c:pt idx="683">
                  <c:v>23</c:v>
                </c:pt>
                <c:pt idx="684">
                  <c:v>4</c:v>
                </c:pt>
                <c:pt idx="685">
                  <c:v>15</c:v>
                </c:pt>
                <c:pt idx="686">
                  <c:v>8</c:v>
                </c:pt>
                <c:pt idx="687">
                  <c:v>17</c:v>
                </c:pt>
                <c:pt idx="688">
                  <c:v>3</c:v>
                </c:pt>
                <c:pt idx="689">
                  <c:v>22</c:v>
                </c:pt>
                <c:pt idx="690">
                  <c:v>26</c:v>
                </c:pt>
                <c:pt idx="691">
                  <c:v>24</c:v>
                </c:pt>
                <c:pt idx="692">
                  <c:v>5</c:v>
                </c:pt>
                <c:pt idx="693">
                  <c:v>3</c:v>
                </c:pt>
                <c:pt idx="694">
                  <c:v>9</c:v>
                </c:pt>
                <c:pt idx="695">
                  <c:v>33</c:v>
                </c:pt>
                <c:pt idx="696">
                  <c:v>12</c:v>
                </c:pt>
                <c:pt idx="697">
                  <c:v>10</c:v>
                </c:pt>
                <c:pt idx="698">
                  <c:v>9</c:v>
                </c:pt>
                <c:pt idx="699">
                  <c:v>3</c:v>
                </c:pt>
                <c:pt idx="700">
                  <c:v>14</c:v>
                </c:pt>
                <c:pt idx="701">
                  <c:v>3</c:v>
                </c:pt>
                <c:pt idx="702">
                  <c:v>5</c:v>
                </c:pt>
                <c:pt idx="703">
                  <c:v>8</c:v>
                </c:pt>
                <c:pt idx="704">
                  <c:v>8</c:v>
                </c:pt>
                <c:pt idx="705">
                  <c:v>7</c:v>
                </c:pt>
                <c:pt idx="706">
                  <c:v>4</c:v>
                </c:pt>
                <c:pt idx="707">
                  <c:v>4</c:v>
                </c:pt>
                <c:pt idx="708">
                  <c:v>16</c:v>
                </c:pt>
                <c:pt idx="709">
                  <c:v>6</c:v>
                </c:pt>
                <c:pt idx="710">
                  <c:v>8</c:v>
                </c:pt>
                <c:pt idx="711">
                  <c:v>10</c:v>
                </c:pt>
                <c:pt idx="712">
                  <c:v>9</c:v>
                </c:pt>
                <c:pt idx="713">
                  <c:v>8</c:v>
                </c:pt>
                <c:pt idx="714">
                  <c:v>37</c:v>
                </c:pt>
                <c:pt idx="715">
                  <c:v>11</c:v>
                </c:pt>
                <c:pt idx="716">
                  <c:v>2</c:v>
                </c:pt>
                <c:pt idx="717">
                  <c:v>2</c:v>
                </c:pt>
                <c:pt idx="718">
                  <c:v>4</c:v>
                </c:pt>
                <c:pt idx="719">
                  <c:v>8</c:v>
                </c:pt>
                <c:pt idx="720">
                  <c:v>3</c:v>
                </c:pt>
                <c:pt idx="721">
                  <c:v>3</c:v>
                </c:pt>
                <c:pt idx="722">
                  <c:v>12</c:v>
                </c:pt>
                <c:pt idx="723">
                  <c:v>3</c:v>
                </c:pt>
                <c:pt idx="724">
                  <c:v>5</c:v>
                </c:pt>
                <c:pt idx="725">
                  <c:v>3</c:v>
                </c:pt>
                <c:pt idx="726">
                  <c:v>12</c:v>
                </c:pt>
                <c:pt idx="727">
                  <c:v>12</c:v>
                </c:pt>
                <c:pt idx="728">
                  <c:v>14</c:v>
                </c:pt>
                <c:pt idx="729">
                  <c:v>14</c:v>
                </c:pt>
                <c:pt idx="730">
                  <c:v>8</c:v>
                </c:pt>
                <c:pt idx="731">
                  <c:v>3</c:v>
                </c:pt>
                <c:pt idx="732">
                  <c:v>13</c:v>
                </c:pt>
                <c:pt idx="733">
                  <c:v>24</c:v>
                </c:pt>
                <c:pt idx="734">
                  <c:v>12</c:v>
                </c:pt>
                <c:pt idx="735">
                  <c:v>11</c:v>
                </c:pt>
                <c:pt idx="736">
                  <c:v>5</c:v>
                </c:pt>
                <c:pt idx="737">
                  <c:v>22</c:v>
                </c:pt>
                <c:pt idx="738">
                  <c:v>2</c:v>
                </c:pt>
                <c:pt idx="739">
                  <c:v>17</c:v>
                </c:pt>
                <c:pt idx="740">
                  <c:v>7</c:v>
                </c:pt>
                <c:pt idx="741">
                  <c:v>7</c:v>
                </c:pt>
                <c:pt idx="742">
                  <c:v>18</c:v>
                </c:pt>
                <c:pt idx="743">
                  <c:v>2</c:v>
                </c:pt>
                <c:pt idx="744">
                  <c:v>4</c:v>
                </c:pt>
                <c:pt idx="745">
                  <c:v>20</c:v>
                </c:pt>
                <c:pt idx="746">
                  <c:v>8</c:v>
                </c:pt>
                <c:pt idx="747">
                  <c:v>10</c:v>
                </c:pt>
                <c:pt idx="748">
                  <c:v>3</c:v>
                </c:pt>
                <c:pt idx="749">
                  <c:v>26</c:v>
                </c:pt>
                <c:pt idx="750">
                  <c:v>15</c:v>
                </c:pt>
                <c:pt idx="751">
                  <c:v>6</c:v>
                </c:pt>
                <c:pt idx="752">
                  <c:v>6</c:v>
                </c:pt>
                <c:pt idx="753">
                  <c:v>20</c:v>
                </c:pt>
                <c:pt idx="754">
                  <c:v>8</c:v>
                </c:pt>
                <c:pt idx="755">
                  <c:v>11</c:v>
                </c:pt>
                <c:pt idx="756">
                  <c:v>16</c:v>
                </c:pt>
                <c:pt idx="757">
                  <c:v>2</c:v>
                </c:pt>
                <c:pt idx="758">
                  <c:v>4</c:v>
                </c:pt>
                <c:pt idx="759">
                  <c:v>6</c:v>
                </c:pt>
                <c:pt idx="760">
                  <c:v>14</c:v>
                </c:pt>
                <c:pt idx="761">
                  <c:v>8</c:v>
                </c:pt>
                <c:pt idx="762">
                  <c:v>7</c:v>
                </c:pt>
                <c:pt idx="763">
                  <c:v>6</c:v>
                </c:pt>
                <c:pt idx="764">
                  <c:v>3</c:v>
                </c:pt>
                <c:pt idx="765">
                  <c:v>10</c:v>
                </c:pt>
                <c:pt idx="766">
                  <c:v>3</c:v>
                </c:pt>
                <c:pt idx="767">
                  <c:v>14</c:v>
                </c:pt>
                <c:pt idx="768">
                  <c:v>9</c:v>
                </c:pt>
                <c:pt idx="769">
                  <c:v>1</c:v>
                </c:pt>
                <c:pt idx="770">
                  <c:v>1</c:v>
                </c:pt>
                <c:pt idx="771">
                  <c:v>12</c:v>
                </c:pt>
                <c:pt idx="772">
                  <c:v>6</c:v>
                </c:pt>
                <c:pt idx="773">
                  <c:v>22</c:v>
                </c:pt>
                <c:pt idx="774">
                  <c:v>19</c:v>
                </c:pt>
                <c:pt idx="775">
                  <c:v>11</c:v>
                </c:pt>
                <c:pt idx="776">
                  <c:v>4</c:v>
                </c:pt>
                <c:pt idx="777">
                  <c:v>6</c:v>
                </c:pt>
                <c:pt idx="778">
                  <c:v>4</c:v>
                </c:pt>
                <c:pt idx="779">
                  <c:v>18</c:v>
                </c:pt>
                <c:pt idx="780">
                  <c:v>3</c:v>
                </c:pt>
                <c:pt idx="781">
                  <c:v>5</c:v>
                </c:pt>
                <c:pt idx="782">
                  <c:v>3</c:v>
                </c:pt>
                <c:pt idx="783">
                  <c:v>8</c:v>
                </c:pt>
                <c:pt idx="784">
                  <c:v>2</c:v>
                </c:pt>
                <c:pt idx="785">
                  <c:v>2</c:v>
                </c:pt>
                <c:pt idx="786">
                  <c:v>6</c:v>
                </c:pt>
                <c:pt idx="787">
                  <c:v>15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9</c:v>
                </c:pt>
                <c:pt idx="792">
                  <c:v>10</c:v>
                </c:pt>
                <c:pt idx="793">
                  <c:v>10</c:v>
                </c:pt>
                <c:pt idx="794">
                  <c:v>2</c:v>
                </c:pt>
                <c:pt idx="795">
                  <c:v>4</c:v>
                </c:pt>
                <c:pt idx="796">
                  <c:v>9</c:v>
                </c:pt>
                <c:pt idx="797">
                  <c:v>8</c:v>
                </c:pt>
                <c:pt idx="798">
                  <c:v>8</c:v>
                </c:pt>
                <c:pt idx="799">
                  <c:v>5</c:v>
                </c:pt>
                <c:pt idx="800">
                  <c:v>7</c:v>
                </c:pt>
                <c:pt idx="801">
                  <c:v>8</c:v>
                </c:pt>
                <c:pt idx="802">
                  <c:v>15</c:v>
                </c:pt>
                <c:pt idx="803">
                  <c:v>2</c:v>
                </c:pt>
                <c:pt idx="804">
                  <c:v>13</c:v>
                </c:pt>
                <c:pt idx="805">
                  <c:v>2</c:v>
                </c:pt>
                <c:pt idx="806">
                  <c:v>6</c:v>
                </c:pt>
                <c:pt idx="807">
                  <c:v>5</c:v>
                </c:pt>
                <c:pt idx="808">
                  <c:v>9</c:v>
                </c:pt>
                <c:pt idx="809">
                  <c:v>9</c:v>
                </c:pt>
                <c:pt idx="810">
                  <c:v>15</c:v>
                </c:pt>
                <c:pt idx="811">
                  <c:v>7</c:v>
                </c:pt>
                <c:pt idx="812">
                  <c:v>19</c:v>
                </c:pt>
                <c:pt idx="813">
                  <c:v>10</c:v>
                </c:pt>
                <c:pt idx="814">
                  <c:v>4</c:v>
                </c:pt>
                <c:pt idx="815">
                  <c:v>7</c:v>
                </c:pt>
                <c:pt idx="816">
                  <c:v>2</c:v>
                </c:pt>
                <c:pt idx="817">
                  <c:v>4</c:v>
                </c:pt>
                <c:pt idx="818">
                  <c:v>12</c:v>
                </c:pt>
                <c:pt idx="819">
                  <c:v>7</c:v>
                </c:pt>
                <c:pt idx="820">
                  <c:v>11</c:v>
                </c:pt>
                <c:pt idx="821">
                  <c:v>2</c:v>
                </c:pt>
                <c:pt idx="822">
                  <c:v>12</c:v>
                </c:pt>
                <c:pt idx="823">
                  <c:v>11</c:v>
                </c:pt>
                <c:pt idx="824">
                  <c:v>14</c:v>
                </c:pt>
                <c:pt idx="825">
                  <c:v>25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20</c:v>
                </c:pt>
                <c:pt idx="830">
                  <c:v>5</c:v>
                </c:pt>
                <c:pt idx="831">
                  <c:v>17</c:v>
                </c:pt>
                <c:pt idx="832">
                  <c:v>1</c:v>
                </c:pt>
                <c:pt idx="833">
                  <c:v>11</c:v>
                </c:pt>
                <c:pt idx="834">
                  <c:v>19</c:v>
                </c:pt>
                <c:pt idx="835">
                  <c:v>8</c:v>
                </c:pt>
                <c:pt idx="836">
                  <c:v>14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13</c:v>
                </c:pt>
                <c:pt idx="841">
                  <c:v>12</c:v>
                </c:pt>
                <c:pt idx="842">
                  <c:v>7</c:v>
                </c:pt>
                <c:pt idx="843">
                  <c:v>9</c:v>
                </c:pt>
                <c:pt idx="844">
                  <c:v>19</c:v>
                </c:pt>
                <c:pt idx="845">
                  <c:v>15</c:v>
                </c:pt>
                <c:pt idx="846">
                  <c:v>4</c:v>
                </c:pt>
                <c:pt idx="847">
                  <c:v>26</c:v>
                </c:pt>
                <c:pt idx="848">
                  <c:v>5</c:v>
                </c:pt>
                <c:pt idx="849">
                  <c:v>2</c:v>
                </c:pt>
                <c:pt idx="850">
                  <c:v>4</c:v>
                </c:pt>
                <c:pt idx="851">
                  <c:v>31</c:v>
                </c:pt>
                <c:pt idx="852">
                  <c:v>41</c:v>
                </c:pt>
                <c:pt idx="853">
                  <c:v>3</c:v>
                </c:pt>
                <c:pt idx="854">
                  <c:v>9</c:v>
                </c:pt>
                <c:pt idx="855">
                  <c:v>3</c:v>
                </c:pt>
                <c:pt idx="856">
                  <c:v>5</c:v>
                </c:pt>
                <c:pt idx="857">
                  <c:v>12</c:v>
                </c:pt>
                <c:pt idx="858">
                  <c:v>4</c:v>
                </c:pt>
                <c:pt idx="859">
                  <c:v>12</c:v>
                </c:pt>
                <c:pt idx="860">
                  <c:v>8</c:v>
                </c:pt>
                <c:pt idx="861">
                  <c:v>4</c:v>
                </c:pt>
                <c:pt idx="862">
                  <c:v>18</c:v>
                </c:pt>
                <c:pt idx="863">
                  <c:v>10</c:v>
                </c:pt>
                <c:pt idx="864">
                  <c:v>8</c:v>
                </c:pt>
                <c:pt idx="865">
                  <c:v>6</c:v>
                </c:pt>
                <c:pt idx="866">
                  <c:v>17</c:v>
                </c:pt>
                <c:pt idx="867">
                  <c:v>5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11</c:v>
                </c:pt>
                <c:pt idx="872">
                  <c:v>11</c:v>
                </c:pt>
                <c:pt idx="873">
                  <c:v>14</c:v>
                </c:pt>
                <c:pt idx="874">
                  <c:v>12</c:v>
                </c:pt>
                <c:pt idx="875">
                  <c:v>9</c:v>
                </c:pt>
                <c:pt idx="876">
                  <c:v>7</c:v>
                </c:pt>
                <c:pt idx="877">
                  <c:v>25</c:v>
                </c:pt>
                <c:pt idx="878">
                  <c:v>2</c:v>
                </c:pt>
                <c:pt idx="879">
                  <c:v>6</c:v>
                </c:pt>
                <c:pt idx="880">
                  <c:v>11</c:v>
                </c:pt>
                <c:pt idx="881">
                  <c:v>3</c:v>
                </c:pt>
                <c:pt idx="882">
                  <c:v>9</c:v>
                </c:pt>
                <c:pt idx="883">
                  <c:v>3</c:v>
                </c:pt>
                <c:pt idx="884">
                  <c:v>24</c:v>
                </c:pt>
                <c:pt idx="885">
                  <c:v>8</c:v>
                </c:pt>
                <c:pt idx="886">
                  <c:v>25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8</c:v>
                </c:pt>
                <c:pt idx="891">
                  <c:v>9</c:v>
                </c:pt>
                <c:pt idx="892">
                  <c:v>3</c:v>
                </c:pt>
                <c:pt idx="893">
                  <c:v>6</c:v>
                </c:pt>
                <c:pt idx="894">
                  <c:v>6</c:v>
                </c:pt>
                <c:pt idx="895">
                  <c:v>12</c:v>
                </c:pt>
                <c:pt idx="896">
                  <c:v>14</c:v>
                </c:pt>
                <c:pt idx="897">
                  <c:v>3</c:v>
                </c:pt>
                <c:pt idx="898">
                  <c:v>4</c:v>
                </c:pt>
                <c:pt idx="899">
                  <c:v>8</c:v>
                </c:pt>
                <c:pt idx="900">
                  <c:v>11</c:v>
                </c:pt>
                <c:pt idx="901">
                  <c:v>6</c:v>
                </c:pt>
                <c:pt idx="902">
                  <c:v>14</c:v>
                </c:pt>
                <c:pt idx="903">
                  <c:v>7</c:v>
                </c:pt>
                <c:pt idx="904">
                  <c:v>3</c:v>
                </c:pt>
                <c:pt idx="905">
                  <c:v>4</c:v>
                </c:pt>
                <c:pt idx="906">
                  <c:v>27</c:v>
                </c:pt>
                <c:pt idx="907">
                  <c:v>10</c:v>
                </c:pt>
                <c:pt idx="908">
                  <c:v>11</c:v>
                </c:pt>
                <c:pt idx="909">
                  <c:v>6</c:v>
                </c:pt>
                <c:pt idx="910">
                  <c:v>9</c:v>
                </c:pt>
                <c:pt idx="911">
                  <c:v>11</c:v>
                </c:pt>
                <c:pt idx="912">
                  <c:v>18</c:v>
                </c:pt>
                <c:pt idx="913">
                  <c:v>17</c:v>
                </c:pt>
                <c:pt idx="914">
                  <c:v>30</c:v>
                </c:pt>
                <c:pt idx="915">
                  <c:v>12</c:v>
                </c:pt>
                <c:pt idx="916">
                  <c:v>15</c:v>
                </c:pt>
                <c:pt idx="917">
                  <c:v>31</c:v>
                </c:pt>
                <c:pt idx="918">
                  <c:v>24</c:v>
                </c:pt>
                <c:pt idx="919">
                  <c:v>6</c:v>
                </c:pt>
                <c:pt idx="920">
                  <c:v>7</c:v>
                </c:pt>
                <c:pt idx="921">
                  <c:v>6</c:v>
                </c:pt>
                <c:pt idx="922">
                  <c:v>4</c:v>
                </c:pt>
                <c:pt idx="923">
                  <c:v>3</c:v>
                </c:pt>
                <c:pt idx="924">
                  <c:v>2</c:v>
                </c:pt>
                <c:pt idx="925">
                  <c:v>15</c:v>
                </c:pt>
                <c:pt idx="926">
                  <c:v>3</c:v>
                </c:pt>
                <c:pt idx="927">
                  <c:v>3</c:v>
                </c:pt>
                <c:pt idx="928">
                  <c:v>17</c:v>
                </c:pt>
                <c:pt idx="929">
                  <c:v>45</c:v>
                </c:pt>
                <c:pt idx="930">
                  <c:v>8</c:v>
                </c:pt>
                <c:pt idx="931">
                  <c:v>4</c:v>
                </c:pt>
                <c:pt idx="932">
                  <c:v>10</c:v>
                </c:pt>
                <c:pt idx="933">
                  <c:v>7</c:v>
                </c:pt>
                <c:pt idx="934">
                  <c:v>14</c:v>
                </c:pt>
                <c:pt idx="935">
                  <c:v>19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8</c:v>
                </c:pt>
                <c:pt idx="940">
                  <c:v>22</c:v>
                </c:pt>
                <c:pt idx="941">
                  <c:v>6</c:v>
                </c:pt>
                <c:pt idx="942">
                  <c:v>8</c:v>
                </c:pt>
                <c:pt idx="943">
                  <c:v>10</c:v>
                </c:pt>
                <c:pt idx="944">
                  <c:v>12</c:v>
                </c:pt>
                <c:pt idx="945">
                  <c:v>12</c:v>
                </c:pt>
                <c:pt idx="946">
                  <c:v>11</c:v>
                </c:pt>
                <c:pt idx="947">
                  <c:v>32</c:v>
                </c:pt>
                <c:pt idx="948">
                  <c:v>6</c:v>
                </c:pt>
                <c:pt idx="949">
                  <c:v>12</c:v>
                </c:pt>
                <c:pt idx="950">
                  <c:v>21</c:v>
                </c:pt>
                <c:pt idx="951">
                  <c:v>16</c:v>
                </c:pt>
                <c:pt idx="952">
                  <c:v>10</c:v>
                </c:pt>
                <c:pt idx="953">
                  <c:v>12</c:v>
                </c:pt>
                <c:pt idx="954">
                  <c:v>16</c:v>
                </c:pt>
                <c:pt idx="955">
                  <c:v>26</c:v>
                </c:pt>
                <c:pt idx="956">
                  <c:v>4</c:v>
                </c:pt>
                <c:pt idx="957">
                  <c:v>5</c:v>
                </c:pt>
                <c:pt idx="958">
                  <c:v>14</c:v>
                </c:pt>
                <c:pt idx="959">
                  <c:v>4</c:v>
                </c:pt>
                <c:pt idx="960">
                  <c:v>9</c:v>
                </c:pt>
                <c:pt idx="961">
                  <c:v>3</c:v>
                </c:pt>
                <c:pt idx="962">
                  <c:v>20</c:v>
                </c:pt>
                <c:pt idx="963">
                  <c:v>9</c:v>
                </c:pt>
                <c:pt idx="964">
                  <c:v>9</c:v>
                </c:pt>
                <c:pt idx="965">
                  <c:v>14</c:v>
                </c:pt>
                <c:pt idx="966">
                  <c:v>3</c:v>
                </c:pt>
                <c:pt idx="967">
                  <c:v>2</c:v>
                </c:pt>
                <c:pt idx="968">
                  <c:v>17</c:v>
                </c:pt>
                <c:pt idx="969">
                  <c:v>3</c:v>
                </c:pt>
                <c:pt idx="970">
                  <c:v>17</c:v>
                </c:pt>
                <c:pt idx="971">
                  <c:v>4</c:v>
                </c:pt>
                <c:pt idx="972">
                  <c:v>2</c:v>
                </c:pt>
                <c:pt idx="973">
                  <c:v>4</c:v>
                </c:pt>
                <c:pt idx="974">
                  <c:v>1</c:v>
                </c:pt>
                <c:pt idx="975">
                  <c:v>10</c:v>
                </c:pt>
                <c:pt idx="976">
                  <c:v>13</c:v>
                </c:pt>
                <c:pt idx="977">
                  <c:v>5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38</c:v>
                </c:pt>
                <c:pt idx="984">
                  <c:v>14</c:v>
                </c:pt>
                <c:pt idx="985">
                  <c:v>2</c:v>
                </c:pt>
                <c:pt idx="986">
                  <c:v>3</c:v>
                </c:pt>
                <c:pt idx="987">
                  <c:v>19</c:v>
                </c:pt>
                <c:pt idx="988">
                  <c:v>23</c:v>
                </c:pt>
                <c:pt idx="989">
                  <c:v>7</c:v>
                </c:pt>
                <c:pt idx="990">
                  <c:v>21</c:v>
                </c:pt>
                <c:pt idx="991">
                  <c:v>3</c:v>
                </c:pt>
                <c:pt idx="992">
                  <c:v>10</c:v>
                </c:pt>
                <c:pt idx="993">
                  <c:v>6</c:v>
                </c:pt>
                <c:pt idx="994">
                  <c:v>18</c:v>
                </c:pt>
                <c:pt idx="995">
                  <c:v>16</c:v>
                </c:pt>
                <c:pt idx="996">
                  <c:v>13</c:v>
                </c:pt>
                <c:pt idx="997">
                  <c:v>27</c:v>
                </c:pt>
                <c:pt idx="998">
                  <c:v>11</c:v>
                </c:pt>
                <c:pt idx="999">
                  <c:v>15</c:v>
                </c:pt>
                <c:pt idx="1000">
                  <c:v>4</c:v>
                </c:pt>
                <c:pt idx="1001">
                  <c:v>7</c:v>
                </c:pt>
                <c:pt idx="1002">
                  <c:v>8</c:v>
                </c:pt>
                <c:pt idx="1003">
                  <c:v>14</c:v>
                </c:pt>
                <c:pt idx="1004">
                  <c:v>13</c:v>
                </c:pt>
                <c:pt idx="1005">
                  <c:v>3</c:v>
                </c:pt>
                <c:pt idx="1006">
                  <c:v>9</c:v>
                </c:pt>
                <c:pt idx="1007">
                  <c:v>7</c:v>
                </c:pt>
                <c:pt idx="1008">
                  <c:v>31</c:v>
                </c:pt>
                <c:pt idx="1009">
                  <c:v>20</c:v>
                </c:pt>
                <c:pt idx="1010">
                  <c:v>11</c:v>
                </c:pt>
                <c:pt idx="1011">
                  <c:v>20</c:v>
                </c:pt>
                <c:pt idx="1012">
                  <c:v>3</c:v>
                </c:pt>
                <c:pt idx="1013">
                  <c:v>7</c:v>
                </c:pt>
                <c:pt idx="1014">
                  <c:v>23</c:v>
                </c:pt>
                <c:pt idx="1015">
                  <c:v>8</c:v>
                </c:pt>
                <c:pt idx="1016">
                  <c:v>19</c:v>
                </c:pt>
                <c:pt idx="1017">
                  <c:v>7</c:v>
                </c:pt>
                <c:pt idx="1018">
                  <c:v>7</c:v>
                </c:pt>
                <c:pt idx="1019">
                  <c:v>13</c:v>
                </c:pt>
                <c:pt idx="1020">
                  <c:v>18</c:v>
                </c:pt>
                <c:pt idx="1021">
                  <c:v>16</c:v>
                </c:pt>
                <c:pt idx="1022">
                  <c:v>15</c:v>
                </c:pt>
                <c:pt idx="1023">
                  <c:v>4</c:v>
                </c:pt>
                <c:pt idx="1024">
                  <c:v>16</c:v>
                </c:pt>
                <c:pt idx="1025">
                  <c:v>5</c:v>
                </c:pt>
                <c:pt idx="1026">
                  <c:v>9</c:v>
                </c:pt>
                <c:pt idx="1027">
                  <c:v>12</c:v>
                </c:pt>
                <c:pt idx="1028">
                  <c:v>11</c:v>
                </c:pt>
                <c:pt idx="1029">
                  <c:v>3</c:v>
                </c:pt>
                <c:pt idx="1030">
                  <c:v>9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21</c:v>
                </c:pt>
                <c:pt idx="1035">
                  <c:v>25</c:v>
                </c:pt>
                <c:pt idx="1036">
                  <c:v>16</c:v>
                </c:pt>
                <c:pt idx="1037">
                  <c:v>13</c:v>
                </c:pt>
                <c:pt idx="1038">
                  <c:v>8</c:v>
                </c:pt>
                <c:pt idx="1039">
                  <c:v>6</c:v>
                </c:pt>
                <c:pt idx="1040">
                  <c:v>6</c:v>
                </c:pt>
                <c:pt idx="1041">
                  <c:v>2</c:v>
                </c:pt>
                <c:pt idx="1042">
                  <c:v>37</c:v>
                </c:pt>
                <c:pt idx="1043">
                  <c:v>14</c:v>
                </c:pt>
                <c:pt idx="1044">
                  <c:v>2</c:v>
                </c:pt>
                <c:pt idx="1045">
                  <c:v>2</c:v>
                </c:pt>
                <c:pt idx="1046">
                  <c:v>8</c:v>
                </c:pt>
                <c:pt idx="1047">
                  <c:v>16</c:v>
                </c:pt>
                <c:pt idx="1048">
                  <c:v>21</c:v>
                </c:pt>
                <c:pt idx="1049">
                  <c:v>7</c:v>
                </c:pt>
                <c:pt idx="1050">
                  <c:v>4</c:v>
                </c:pt>
                <c:pt idx="1051">
                  <c:v>3</c:v>
                </c:pt>
                <c:pt idx="1052">
                  <c:v>7</c:v>
                </c:pt>
                <c:pt idx="1053">
                  <c:v>3</c:v>
                </c:pt>
                <c:pt idx="1054">
                  <c:v>7</c:v>
                </c:pt>
                <c:pt idx="1055">
                  <c:v>7</c:v>
                </c:pt>
                <c:pt idx="1056">
                  <c:v>12</c:v>
                </c:pt>
                <c:pt idx="1057">
                  <c:v>10</c:v>
                </c:pt>
                <c:pt idx="1058">
                  <c:v>3</c:v>
                </c:pt>
                <c:pt idx="1059">
                  <c:v>3</c:v>
                </c:pt>
                <c:pt idx="1060">
                  <c:v>4</c:v>
                </c:pt>
                <c:pt idx="1061">
                  <c:v>6</c:v>
                </c:pt>
                <c:pt idx="1062">
                  <c:v>5</c:v>
                </c:pt>
                <c:pt idx="1063">
                  <c:v>21</c:v>
                </c:pt>
                <c:pt idx="1064">
                  <c:v>8</c:v>
                </c:pt>
                <c:pt idx="1065">
                  <c:v>4</c:v>
                </c:pt>
                <c:pt idx="1066">
                  <c:v>12</c:v>
                </c:pt>
                <c:pt idx="1067">
                  <c:v>2</c:v>
                </c:pt>
                <c:pt idx="1068">
                  <c:v>14</c:v>
                </c:pt>
                <c:pt idx="1069">
                  <c:v>1</c:v>
                </c:pt>
                <c:pt idx="1070">
                  <c:v>7</c:v>
                </c:pt>
                <c:pt idx="1071">
                  <c:v>6</c:v>
                </c:pt>
                <c:pt idx="1072">
                  <c:v>13</c:v>
                </c:pt>
                <c:pt idx="1073">
                  <c:v>2</c:v>
                </c:pt>
                <c:pt idx="1074">
                  <c:v>7</c:v>
                </c:pt>
                <c:pt idx="1075">
                  <c:v>12</c:v>
                </c:pt>
                <c:pt idx="1076">
                  <c:v>27</c:v>
                </c:pt>
                <c:pt idx="1077">
                  <c:v>3</c:v>
                </c:pt>
                <c:pt idx="1078">
                  <c:v>41</c:v>
                </c:pt>
                <c:pt idx="1079">
                  <c:v>8</c:v>
                </c:pt>
                <c:pt idx="1080">
                  <c:v>2</c:v>
                </c:pt>
                <c:pt idx="1081">
                  <c:v>5</c:v>
                </c:pt>
                <c:pt idx="1082">
                  <c:v>13</c:v>
                </c:pt>
                <c:pt idx="1083">
                  <c:v>13</c:v>
                </c:pt>
                <c:pt idx="1084">
                  <c:v>7</c:v>
                </c:pt>
                <c:pt idx="1085">
                  <c:v>13</c:v>
                </c:pt>
                <c:pt idx="1086">
                  <c:v>2</c:v>
                </c:pt>
                <c:pt idx="1087">
                  <c:v>5</c:v>
                </c:pt>
                <c:pt idx="1088">
                  <c:v>21</c:v>
                </c:pt>
                <c:pt idx="1089">
                  <c:v>2</c:v>
                </c:pt>
                <c:pt idx="1090">
                  <c:v>10</c:v>
                </c:pt>
                <c:pt idx="1091">
                  <c:v>25</c:v>
                </c:pt>
                <c:pt idx="1092">
                  <c:v>2</c:v>
                </c:pt>
                <c:pt idx="1093">
                  <c:v>12</c:v>
                </c:pt>
                <c:pt idx="1094">
                  <c:v>12</c:v>
                </c:pt>
                <c:pt idx="1095">
                  <c:v>17</c:v>
                </c:pt>
                <c:pt idx="1096">
                  <c:v>2</c:v>
                </c:pt>
                <c:pt idx="1097">
                  <c:v>2</c:v>
                </c:pt>
                <c:pt idx="1098">
                  <c:v>4</c:v>
                </c:pt>
                <c:pt idx="1099">
                  <c:v>7</c:v>
                </c:pt>
                <c:pt idx="1100">
                  <c:v>7</c:v>
                </c:pt>
                <c:pt idx="1101">
                  <c:v>5</c:v>
                </c:pt>
                <c:pt idx="1102">
                  <c:v>46</c:v>
                </c:pt>
                <c:pt idx="1103">
                  <c:v>5</c:v>
                </c:pt>
                <c:pt idx="1104">
                  <c:v>8</c:v>
                </c:pt>
                <c:pt idx="1105">
                  <c:v>6</c:v>
                </c:pt>
                <c:pt idx="1106">
                  <c:v>9</c:v>
                </c:pt>
                <c:pt idx="1107">
                  <c:v>4</c:v>
                </c:pt>
                <c:pt idx="1108">
                  <c:v>10</c:v>
                </c:pt>
                <c:pt idx="1109">
                  <c:v>7</c:v>
                </c:pt>
                <c:pt idx="1110">
                  <c:v>4</c:v>
                </c:pt>
                <c:pt idx="1111">
                  <c:v>11</c:v>
                </c:pt>
                <c:pt idx="1112">
                  <c:v>21</c:v>
                </c:pt>
                <c:pt idx="1113">
                  <c:v>8</c:v>
                </c:pt>
                <c:pt idx="1114">
                  <c:v>21</c:v>
                </c:pt>
                <c:pt idx="1115">
                  <c:v>7</c:v>
                </c:pt>
                <c:pt idx="1116">
                  <c:v>11</c:v>
                </c:pt>
                <c:pt idx="1117">
                  <c:v>2</c:v>
                </c:pt>
                <c:pt idx="1118">
                  <c:v>6</c:v>
                </c:pt>
                <c:pt idx="1119">
                  <c:v>6</c:v>
                </c:pt>
                <c:pt idx="1120">
                  <c:v>34</c:v>
                </c:pt>
                <c:pt idx="1121">
                  <c:v>15</c:v>
                </c:pt>
                <c:pt idx="1122">
                  <c:v>12</c:v>
                </c:pt>
                <c:pt idx="1123">
                  <c:v>2</c:v>
                </c:pt>
                <c:pt idx="1124">
                  <c:v>1</c:v>
                </c:pt>
                <c:pt idx="1125">
                  <c:v>4</c:v>
                </c:pt>
                <c:pt idx="1126">
                  <c:v>4</c:v>
                </c:pt>
                <c:pt idx="1127">
                  <c:v>25</c:v>
                </c:pt>
                <c:pt idx="1128">
                  <c:v>6</c:v>
                </c:pt>
                <c:pt idx="1129">
                  <c:v>4</c:v>
                </c:pt>
                <c:pt idx="1130">
                  <c:v>4</c:v>
                </c:pt>
                <c:pt idx="1131">
                  <c:v>20</c:v>
                </c:pt>
                <c:pt idx="1132">
                  <c:v>3</c:v>
                </c:pt>
                <c:pt idx="1133">
                  <c:v>8</c:v>
                </c:pt>
                <c:pt idx="1134">
                  <c:v>5</c:v>
                </c:pt>
                <c:pt idx="1135">
                  <c:v>9</c:v>
                </c:pt>
                <c:pt idx="1136">
                  <c:v>5</c:v>
                </c:pt>
                <c:pt idx="1137">
                  <c:v>6</c:v>
                </c:pt>
                <c:pt idx="1138">
                  <c:v>11</c:v>
                </c:pt>
                <c:pt idx="1139">
                  <c:v>13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7</c:v>
                </c:pt>
                <c:pt idx="1144">
                  <c:v>12</c:v>
                </c:pt>
                <c:pt idx="1145">
                  <c:v>7</c:v>
                </c:pt>
                <c:pt idx="1146">
                  <c:v>3</c:v>
                </c:pt>
                <c:pt idx="1147">
                  <c:v>4</c:v>
                </c:pt>
                <c:pt idx="1148">
                  <c:v>15</c:v>
                </c:pt>
                <c:pt idx="1149">
                  <c:v>3</c:v>
                </c:pt>
                <c:pt idx="1150">
                  <c:v>12</c:v>
                </c:pt>
                <c:pt idx="1151">
                  <c:v>3</c:v>
                </c:pt>
                <c:pt idx="1152">
                  <c:v>9</c:v>
                </c:pt>
                <c:pt idx="1153">
                  <c:v>8</c:v>
                </c:pt>
                <c:pt idx="1154">
                  <c:v>22</c:v>
                </c:pt>
                <c:pt idx="1155">
                  <c:v>5</c:v>
                </c:pt>
                <c:pt idx="1156">
                  <c:v>17</c:v>
                </c:pt>
                <c:pt idx="1157">
                  <c:v>7</c:v>
                </c:pt>
                <c:pt idx="1158">
                  <c:v>14</c:v>
                </c:pt>
                <c:pt idx="1159">
                  <c:v>12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6</c:v>
                </c:pt>
                <c:pt idx="1164">
                  <c:v>7</c:v>
                </c:pt>
                <c:pt idx="1165">
                  <c:v>10</c:v>
                </c:pt>
                <c:pt idx="1166">
                  <c:v>8</c:v>
                </c:pt>
                <c:pt idx="1167">
                  <c:v>19</c:v>
                </c:pt>
                <c:pt idx="1168">
                  <c:v>2</c:v>
                </c:pt>
                <c:pt idx="1169">
                  <c:v>11</c:v>
                </c:pt>
                <c:pt idx="1170">
                  <c:v>8</c:v>
                </c:pt>
                <c:pt idx="1171">
                  <c:v>27</c:v>
                </c:pt>
                <c:pt idx="1172">
                  <c:v>1</c:v>
                </c:pt>
                <c:pt idx="1173">
                  <c:v>16</c:v>
                </c:pt>
                <c:pt idx="1174">
                  <c:v>14</c:v>
                </c:pt>
                <c:pt idx="1175">
                  <c:v>14</c:v>
                </c:pt>
                <c:pt idx="1176">
                  <c:v>12</c:v>
                </c:pt>
                <c:pt idx="1177">
                  <c:v>14</c:v>
                </c:pt>
                <c:pt idx="1178">
                  <c:v>5</c:v>
                </c:pt>
                <c:pt idx="1179">
                  <c:v>6</c:v>
                </c:pt>
                <c:pt idx="1180">
                  <c:v>22</c:v>
                </c:pt>
                <c:pt idx="1181">
                  <c:v>18</c:v>
                </c:pt>
                <c:pt idx="1182">
                  <c:v>5</c:v>
                </c:pt>
                <c:pt idx="1183">
                  <c:v>8</c:v>
                </c:pt>
                <c:pt idx="1184">
                  <c:v>1</c:v>
                </c:pt>
                <c:pt idx="1185">
                  <c:v>10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5</c:v>
                </c:pt>
                <c:pt idx="1190">
                  <c:v>21</c:v>
                </c:pt>
                <c:pt idx="1191">
                  <c:v>5</c:v>
                </c:pt>
                <c:pt idx="1192">
                  <c:v>6</c:v>
                </c:pt>
                <c:pt idx="1193">
                  <c:v>18</c:v>
                </c:pt>
                <c:pt idx="1194">
                  <c:v>8</c:v>
                </c:pt>
                <c:pt idx="1195">
                  <c:v>5</c:v>
                </c:pt>
                <c:pt idx="1196">
                  <c:v>21</c:v>
                </c:pt>
                <c:pt idx="1197">
                  <c:v>14</c:v>
                </c:pt>
                <c:pt idx="1198">
                  <c:v>14</c:v>
                </c:pt>
                <c:pt idx="1199">
                  <c:v>1</c:v>
                </c:pt>
                <c:pt idx="1200">
                  <c:v>3</c:v>
                </c:pt>
                <c:pt idx="1201">
                  <c:v>7</c:v>
                </c:pt>
                <c:pt idx="1202">
                  <c:v>5</c:v>
                </c:pt>
                <c:pt idx="1203">
                  <c:v>12</c:v>
                </c:pt>
                <c:pt idx="1204">
                  <c:v>8</c:v>
                </c:pt>
                <c:pt idx="1205">
                  <c:v>8</c:v>
                </c:pt>
                <c:pt idx="1206">
                  <c:v>4</c:v>
                </c:pt>
                <c:pt idx="1207">
                  <c:v>13</c:v>
                </c:pt>
                <c:pt idx="1208">
                  <c:v>7</c:v>
                </c:pt>
                <c:pt idx="1209">
                  <c:v>4</c:v>
                </c:pt>
                <c:pt idx="1210">
                  <c:v>14</c:v>
                </c:pt>
                <c:pt idx="1211">
                  <c:v>4</c:v>
                </c:pt>
                <c:pt idx="1212">
                  <c:v>19</c:v>
                </c:pt>
                <c:pt idx="1213">
                  <c:v>8</c:v>
                </c:pt>
                <c:pt idx="1214">
                  <c:v>7</c:v>
                </c:pt>
                <c:pt idx="1215">
                  <c:v>39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11</c:v>
                </c:pt>
                <c:pt idx="1220">
                  <c:v>1</c:v>
                </c:pt>
                <c:pt idx="1221">
                  <c:v>10</c:v>
                </c:pt>
                <c:pt idx="1222">
                  <c:v>12</c:v>
                </c:pt>
                <c:pt idx="1223">
                  <c:v>11</c:v>
                </c:pt>
                <c:pt idx="1224">
                  <c:v>12</c:v>
                </c:pt>
                <c:pt idx="1225">
                  <c:v>3</c:v>
                </c:pt>
                <c:pt idx="1226">
                  <c:v>3</c:v>
                </c:pt>
                <c:pt idx="1227">
                  <c:v>9</c:v>
                </c:pt>
                <c:pt idx="1228">
                  <c:v>3</c:v>
                </c:pt>
                <c:pt idx="1229">
                  <c:v>19</c:v>
                </c:pt>
                <c:pt idx="1230">
                  <c:v>8</c:v>
                </c:pt>
                <c:pt idx="1231">
                  <c:v>12</c:v>
                </c:pt>
                <c:pt idx="1232">
                  <c:v>10</c:v>
                </c:pt>
                <c:pt idx="1233">
                  <c:v>12</c:v>
                </c:pt>
                <c:pt idx="1234">
                  <c:v>5</c:v>
                </c:pt>
                <c:pt idx="1235">
                  <c:v>4</c:v>
                </c:pt>
                <c:pt idx="1236">
                  <c:v>7</c:v>
                </c:pt>
                <c:pt idx="1237">
                  <c:v>5</c:v>
                </c:pt>
                <c:pt idx="1238">
                  <c:v>6</c:v>
                </c:pt>
                <c:pt idx="1239">
                  <c:v>6</c:v>
                </c:pt>
                <c:pt idx="1240">
                  <c:v>21</c:v>
                </c:pt>
                <c:pt idx="1241">
                  <c:v>13</c:v>
                </c:pt>
                <c:pt idx="1242">
                  <c:v>14</c:v>
                </c:pt>
                <c:pt idx="1243">
                  <c:v>7</c:v>
                </c:pt>
                <c:pt idx="1244">
                  <c:v>2</c:v>
                </c:pt>
                <c:pt idx="1245">
                  <c:v>11</c:v>
                </c:pt>
                <c:pt idx="1246">
                  <c:v>14</c:v>
                </c:pt>
                <c:pt idx="1247">
                  <c:v>9</c:v>
                </c:pt>
                <c:pt idx="1248">
                  <c:v>7</c:v>
                </c:pt>
                <c:pt idx="1249">
                  <c:v>3</c:v>
                </c:pt>
                <c:pt idx="1250">
                  <c:v>7</c:v>
                </c:pt>
                <c:pt idx="1251">
                  <c:v>5</c:v>
                </c:pt>
                <c:pt idx="1252">
                  <c:v>3</c:v>
                </c:pt>
                <c:pt idx="1253">
                  <c:v>8</c:v>
                </c:pt>
                <c:pt idx="1254">
                  <c:v>21</c:v>
                </c:pt>
                <c:pt idx="1255">
                  <c:v>14</c:v>
                </c:pt>
                <c:pt idx="1256">
                  <c:v>7</c:v>
                </c:pt>
                <c:pt idx="1257">
                  <c:v>13</c:v>
                </c:pt>
                <c:pt idx="1258">
                  <c:v>4</c:v>
                </c:pt>
                <c:pt idx="1259">
                  <c:v>12</c:v>
                </c:pt>
                <c:pt idx="1260">
                  <c:v>6</c:v>
                </c:pt>
                <c:pt idx="1261">
                  <c:v>2</c:v>
                </c:pt>
                <c:pt idx="1262">
                  <c:v>9</c:v>
                </c:pt>
                <c:pt idx="1263">
                  <c:v>3</c:v>
                </c:pt>
                <c:pt idx="1264">
                  <c:v>9</c:v>
                </c:pt>
                <c:pt idx="1265">
                  <c:v>15</c:v>
                </c:pt>
                <c:pt idx="1266">
                  <c:v>9</c:v>
                </c:pt>
                <c:pt idx="1267">
                  <c:v>2</c:v>
                </c:pt>
                <c:pt idx="1268">
                  <c:v>16</c:v>
                </c:pt>
                <c:pt idx="1269">
                  <c:v>18</c:v>
                </c:pt>
                <c:pt idx="1270">
                  <c:v>18</c:v>
                </c:pt>
                <c:pt idx="1271">
                  <c:v>3</c:v>
                </c:pt>
                <c:pt idx="1272">
                  <c:v>7</c:v>
                </c:pt>
                <c:pt idx="1273">
                  <c:v>11</c:v>
                </c:pt>
                <c:pt idx="1274">
                  <c:v>11</c:v>
                </c:pt>
                <c:pt idx="1275">
                  <c:v>17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18</c:v>
                </c:pt>
                <c:pt idx="1281">
                  <c:v>29</c:v>
                </c:pt>
                <c:pt idx="1282">
                  <c:v>11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15</c:v>
                </c:pt>
                <c:pt idx="1287">
                  <c:v>4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11</c:v>
                </c:pt>
                <c:pt idx="1292">
                  <c:v>15</c:v>
                </c:pt>
                <c:pt idx="1293">
                  <c:v>20</c:v>
                </c:pt>
                <c:pt idx="1294">
                  <c:v>11</c:v>
                </c:pt>
                <c:pt idx="1295">
                  <c:v>11</c:v>
                </c:pt>
                <c:pt idx="1296">
                  <c:v>17</c:v>
                </c:pt>
                <c:pt idx="1297">
                  <c:v>5</c:v>
                </c:pt>
                <c:pt idx="1298">
                  <c:v>5</c:v>
                </c:pt>
                <c:pt idx="1299">
                  <c:v>9</c:v>
                </c:pt>
                <c:pt idx="1300">
                  <c:v>16</c:v>
                </c:pt>
                <c:pt idx="1301">
                  <c:v>13</c:v>
                </c:pt>
                <c:pt idx="1302">
                  <c:v>11</c:v>
                </c:pt>
                <c:pt idx="1303">
                  <c:v>10</c:v>
                </c:pt>
                <c:pt idx="1304">
                  <c:v>1</c:v>
                </c:pt>
                <c:pt idx="1305">
                  <c:v>9</c:v>
                </c:pt>
                <c:pt idx="1306">
                  <c:v>11</c:v>
                </c:pt>
                <c:pt idx="1307">
                  <c:v>6</c:v>
                </c:pt>
                <c:pt idx="1308">
                  <c:v>5</c:v>
                </c:pt>
                <c:pt idx="1309">
                  <c:v>10</c:v>
                </c:pt>
                <c:pt idx="1310">
                  <c:v>3</c:v>
                </c:pt>
                <c:pt idx="1311">
                  <c:v>15</c:v>
                </c:pt>
                <c:pt idx="1312">
                  <c:v>2</c:v>
                </c:pt>
                <c:pt idx="1313">
                  <c:v>11</c:v>
                </c:pt>
                <c:pt idx="1314">
                  <c:v>2</c:v>
                </c:pt>
                <c:pt idx="1315">
                  <c:v>4</c:v>
                </c:pt>
                <c:pt idx="1316">
                  <c:v>11</c:v>
                </c:pt>
                <c:pt idx="1317">
                  <c:v>8</c:v>
                </c:pt>
                <c:pt idx="1318">
                  <c:v>8</c:v>
                </c:pt>
                <c:pt idx="1319">
                  <c:v>3</c:v>
                </c:pt>
                <c:pt idx="1320">
                  <c:v>10</c:v>
                </c:pt>
                <c:pt idx="1321">
                  <c:v>16</c:v>
                </c:pt>
                <c:pt idx="1322">
                  <c:v>9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5</c:v>
                </c:pt>
                <c:pt idx="1327">
                  <c:v>19</c:v>
                </c:pt>
                <c:pt idx="1328">
                  <c:v>14</c:v>
                </c:pt>
                <c:pt idx="1329">
                  <c:v>10</c:v>
                </c:pt>
                <c:pt idx="1330">
                  <c:v>13</c:v>
                </c:pt>
                <c:pt idx="1331">
                  <c:v>33</c:v>
                </c:pt>
                <c:pt idx="1332">
                  <c:v>18</c:v>
                </c:pt>
                <c:pt idx="1333">
                  <c:v>6</c:v>
                </c:pt>
                <c:pt idx="1334">
                  <c:v>3</c:v>
                </c:pt>
                <c:pt idx="1335">
                  <c:v>9</c:v>
                </c:pt>
                <c:pt idx="1336">
                  <c:v>15</c:v>
                </c:pt>
                <c:pt idx="1337">
                  <c:v>2</c:v>
                </c:pt>
                <c:pt idx="1338">
                  <c:v>26</c:v>
                </c:pt>
                <c:pt idx="1339">
                  <c:v>8</c:v>
                </c:pt>
                <c:pt idx="1340">
                  <c:v>5</c:v>
                </c:pt>
                <c:pt idx="1341">
                  <c:v>1</c:v>
                </c:pt>
                <c:pt idx="1342">
                  <c:v>20</c:v>
                </c:pt>
                <c:pt idx="1343">
                  <c:v>14</c:v>
                </c:pt>
                <c:pt idx="1344">
                  <c:v>9</c:v>
                </c:pt>
                <c:pt idx="1345">
                  <c:v>16</c:v>
                </c:pt>
                <c:pt idx="1346">
                  <c:v>6</c:v>
                </c:pt>
                <c:pt idx="1347">
                  <c:v>2</c:v>
                </c:pt>
                <c:pt idx="1348">
                  <c:v>6</c:v>
                </c:pt>
                <c:pt idx="1349">
                  <c:v>11</c:v>
                </c:pt>
                <c:pt idx="1350">
                  <c:v>19</c:v>
                </c:pt>
                <c:pt idx="1351">
                  <c:v>4</c:v>
                </c:pt>
                <c:pt idx="1352">
                  <c:v>8</c:v>
                </c:pt>
                <c:pt idx="1353">
                  <c:v>5</c:v>
                </c:pt>
                <c:pt idx="1354">
                  <c:v>5</c:v>
                </c:pt>
                <c:pt idx="1355">
                  <c:v>9</c:v>
                </c:pt>
                <c:pt idx="1356">
                  <c:v>5</c:v>
                </c:pt>
                <c:pt idx="1357">
                  <c:v>4</c:v>
                </c:pt>
                <c:pt idx="1358">
                  <c:v>11</c:v>
                </c:pt>
                <c:pt idx="1359">
                  <c:v>29</c:v>
                </c:pt>
                <c:pt idx="1360">
                  <c:v>10</c:v>
                </c:pt>
                <c:pt idx="1361">
                  <c:v>11</c:v>
                </c:pt>
                <c:pt idx="1362">
                  <c:v>23</c:v>
                </c:pt>
                <c:pt idx="1363">
                  <c:v>8</c:v>
                </c:pt>
                <c:pt idx="1364">
                  <c:v>7</c:v>
                </c:pt>
                <c:pt idx="1365">
                  <c:v>10</c:v>
                </c:pt>
                <c:pt idx="1366">
                  <c:v>5</c:v>
                </c:pt>
                <c:pt idx="1367">
                  <c:v>15</c:v>
                </c:pt>
                <c:pt idx="1368">
                  <c:v>4</c:v>
                </c:pt>
                <c:pt idx="1369">
                  <c:v>8</c:v>
                </c:pt>
                <c:pt idx="1370">
                  <c:v>14</c:v>
                </c:pt>
                <c:pt idx="1371">
                  <c:v>13</c:v>
                </c:pt>
                <c:pt idx="1372">
                  <c:v>8</c:v>
                </c:pt>
                <c:pt idx="1373">
                  <c:v>9</c:v>
                </c:pt>
                <c:pt idx="1374">
                  <c:v>8</c:v>
                </c:pt>
                <c:pt idx="1375">
                  <c:v>3</c:v>
                </c:pt>
                <c:pt idx="1376">
                  <c:v>8</c:v>
                </c:pt>
                <c:pt idx="1377">
                  <c:v>11</c:v>
                </c:pt>
                <c:pt idx="1378">
                  <c:v>12</c:v>
                </c:pt>
                <c:pt idx="1379">
                  <c:v>12</c:v>
                </c:pt>
                <c:pt idx="1380">
                  <c:v>7</c:v>
                </c:pt>
                <c:pt idx="1381">
                  <c:v>12</c:v>
                </c:pt>
                <c:pt idx="1382">
                  <c:v>4</c:v>
                </c:pt>
                <c:pt idx="1383">
                  <c:v>19</c:v>
                </c:pt>
                <c:pt idx="1384">
                  <c:v>11</c:v>
                </c:pt>
                <c:pt idx="1385">
                  <c:v>9</c:v>
                </c:pt>
                <c:pt idx="1386">
                  <c:v>19</c:v>
                </c:pt>
                <c:pt idx="1387">
                  <c:v>11</c:v>
                </c:pt>
                <c:pt idx="1388">
                  <c:v>4</c:v>
                </c:pt>
                <c:pt idx="1389">
                  <c:v>4</c:v>
                </c:pt>
                <c:pt idx="1390">
                  <c:v>11</c:v>
                </c:pt>
                <c:pt idx="1391">
                  <c:v>8</c:v>
                </c:pt>
                <c:pt idx="1392">
                  <c:v>9</c:v>
                </c:pt>
                <c:pt idx="1393">
                  <c:v>5</c:v>
                </c:pt>
                <c:pt idx="1394">
                  <c:v>6</c:v>
                </c:pt>
                <c:pt idx="1395">
                  <c:v>15</c:v>
                </c:pt>
                <c:pt idx="1396">
                  <c:v>7</c:v>
                </c:pt>
                <c:pt idx="1397">
                  <c:v>12</c:v>
                </c:pt>
                <c:pt idx="1398">
                  <c:v>11</c:v>
                </c:pt>
                <c:pt idx="1399">
                  <c:v>10</c:v>
                </c:pt>
                <c:pt idx="1400">
                  <c:v>10</c:v>
                </c:pt>
                <c:pt idx="1401">
                  <c:v>9</c:v>
                </c:pt>
                <c:pt idx="1402">
                  <c:v>10</c:v>
                </c:pt>
                <c:pt idx="1403">
                  <c:v>2</c:v>
                </c:pt>
                <c:pt idx="1404">
                  <c:v>7</c:v>
                </c:pt>
                <c:pt idx="1405">
                  <c:v>10</c:v>
                </c:pt>
                <c:pt idx="1406">
                  <c:v>2</c:v>
                </c:pt>
                <c:pt idx="1407">
                  <c:v>2</c:v>
                </c:pt>
                <c:pt idx="1408">
                  <c:v>5</c:v>
                </c:pt>
                <c:pt idx="1409">
                  <c:v>16</c:v>
                </c:pt>
                <c:pt idx="1410">
                  <c:v>5</c:v>
                </c:pt>
                <c:pt idx="1411">
                  <c:v>7</c:v>
                </c:pt>
                <c:pt idx="1412">
                  <c:v>20</c:v>
                </c:pt>
                <c:pt idx="1413">
                  <c:v>14</c:v>
                </c:pt>
                <c:pt idx="1414">
                  <c:v>16</c:v>
                </c:pt>
                <c:pt idx="1415">
                  <c:v>11</c:v>
                </c:pt>
                <c:pt idx="1416">
                  <c:v>3</c:v>
                </c:pt>
                <c:pt idx="1417">
                  <c:v>2</c:v>
                </c:pt>
                <c:pt idx="1418">
                  <c:v>3</c:v>
                </c:pt>
                <c:pt idx="1419">
                  <c:v>2</c:v>
                </c:pt>
                <c:pt idx="1420">
                  <c:v>3</c:v>
                </c:pt>
                <c:pt idx="1421">
                  <c:v>11</c:v>
                </c:pt>
                <c:pt idx="1422">
                  <c:v>6</c:v>
                </c:pt>
                <c:pt idx="1423">
                  <c:v>4</c:v>
                </c:pt>
                <c:pt idx="1424">
                  <c:v>14</c:v>
                </c:pt>
                <c:pt idx="1425">
                  <c:v>8</c:v>
                </c:pt>
                <c:pt idx="1426">
                  <c:v>6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14</c:v>
                </c:pt>
                <c:pt idx="1431">
                  <c:v>7</c:v>
                </c:pt>
                <c:pt idx="1432">
                  <c:v>21</c:v>
                </c:pt>
                <c:pt idx="1433">
                  <c:v>17</c:v>
                </c:pt>
                <c:pt idx="1434">
                  <c:v>3</c:v>
                </c:pt>
                <c:pt idx="1435">
                  <c:v>7</c:v>
                </c:pt>
                <c:pt idx="1436">
                  <c:v>4</c:v>
                </c:pt>
                <c:pt idx="1437">
                  <c:v>5</c:v>
                </c:pt>
                <c:pt idx="1438">
                  <c:v>3</c:v>
                </c:pt>
                <c:pt idx="1439">
                  <c:v>5</c:v>
                </c:pt>
                <c:pt idx="1440">
                  <c:v>21</c:v>
                </c:pt>
                <c:pt idx="1441">
                  <c:v>9</c:v>
                </c:pt>
                <c:pt idx="1442">
                  <c:v>26</c:v>
                </c:pt>
                <c:pt idx="1443">
                  <c:v>9</c:v>
                </c:pt>
                <c:pt idx="1444">
                  <c:v>7</c:v>
                </c:pt>
                <c:pt idx="1445">
                  <c:v>11</c:v>
                </c:pt>
                <c:pt idx="1446">
                  <c:v>3</c:v>
                </c:pt>
                <c:pt idx="1447">
                  <c:v>14</c:v>
                </c:pt>
                <c:pt idx="1448">
                  <c:v>3</c:v>
                </c:pt>
                <c:pt idx="1449">
                  <c:v>5</c:v>
                </c:pt>
                <c:pt idx="1450">
                  <c:v>11</c:v>
                </c:pt>
                <c:pt idx="1451">
                  <c:v>12</c:v>
                </c:pt>
                <c:pt idx="1452">
                  <c:v>10</c:v>
                </c:pt>
                <c:pt idx="1453">
                  <c:v>11</c:v>
                </c:pt>
                <c:pt idx="1454">
                  <c:v>8</c:v>
                </c:pt>
                <c:pt idx="1455">
                  <c:v>4</c:v>
                </c:pt>
                <c:pt idx="1456">
                  <c:v>3</c:v>
                </c:pt>
                <c:pt idx="1457">
                  <c:v>12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8</c:v>
                </c:pt>
                <c:pt idx="1465">
                  <c:v>9</c:v>
                </c:pt>
                <c:pt idx="1466">
                  <c:v>4</c:v>
                </c:pt>
                <c:pt idx="1467">
                  <c:v>3</c:v>
                </c:pt>
                <c:pt idx="1468">
                  <c:v>10</c:v>
                </c:pt>
                <c:pt idx="1469">
                  <c:v>25</c:v>
                </c:pt>
                <c:pt idx="1470">
                  <c:v>10</c:v>
                </c:pt>
                <c:pt idx="1471">
                  <c:v>5</c:v>
                </c:pt>
                <c:pt idx="1472">
                  <c:v>17</c:v>
                </c:pt>
                <c:pt idx="1473">
                  <c:v>7</c:v>
                </c:pt>
                <c:pt idx="1474">
                  <c:v>9</c:v>
                </c:pt>
                <c:pt idx="1475">
                  <c:v>4</c:v>
                </c:pt>
                <c:pt idx="1476">
                  <c:v>1</c:v>
                </c:pt>
                <c:pt idx="1477">
                  <c:v>16</c:v>
                </c:pt>
                <c:pt idx="1478">
                  <c:v>3</c:v>
                </c:pt>
                <c:pt idx="1479">
                  <c:v>7</c:v>
                </c:pt>
                <c:pt idx="1480">
                  <c:v>16</c:v>
                </c:pt>
                <c:pt idx="1481">
                  <c:v>9</c:v>
                </c:pt>
                <c:pt idx="1482">
                  <c:v>18</c:v>
                </c:pt>
                <c:pt idx="1483">
                  <c:v>4</c:v>
                </c:pt>
                <c:pt idx="1484">
                  <c:v>5</c:v>
                </c:pt>
                <c:pt idx="1485">
                  <c:v>21</c:v>
                </c:pt>
                <c:pt idx="1486">
                  <c:v>7</c:v>
                </c:pt>
                <c:pt idx="1487">
                  <c:v>10</c:v>
                </c:pt>
                <c:pt idx="1488">
                  <c:v>17</c:v>
                </c:pt>
                <c:pt idx="1489">
                  <c:v>5</c:v>
                </c:pt>
                <c:pt idx="1490">
                  <c:v>15</c:v>
                </c:pt>
                <c:pt idx="1491">
                  <c:v>12</c:v>
                </c:pt>
                <c:pt idx="1492">
                  <c:v>4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16</c:v>
                </c:pt>
                <c:pt idx="1497">
                  <c:v>16</c:v>
                </c:pt>
                <c:pt idx="1498">
                  <c:v>8</c:v>
                </c:pt>
                <c:pt idx="1499">
                  <c:v>15</c:v>
                </c:pt>
                <c:pt idx="1500">
                  <c:v>4</c:v>
                </c:pt>
                <c:pt idx="1501">
                  <c:v>6</c:v>
                </c:pt>
                <c:pt idx="1502">
                  <c:v>4</c:v>
                </c:pt>
                <c:pt idx="1503">
                  <c:v>2</c:v>
                </c:pt>
                <c:pt idx="1504">
                  <c:v>2</c:v>
                </c:pt>
                <c:pt idx="1505">
                  <c:v>6</c:v>
                </c:pt>
                <c:pt idx="1506">
                  <c:v>13</c:v>
                </c:pt>
                <c:pt idx="1507">
                  <c:v>4</c:v>
                </c:pt>
                <c:pt idx="1508">
                  <c:v>15</c:v>
                </c:pt>
                <c:pt idx="1509">
                  <c:v>12</c:v>
                </c:pt>
                <c:pt idx="1510">
                  <c:v>41</c:v>
                </c:pt>
                <c:pt idx="1511">
                  <c:v>10</c:v>
                </c:pt>
                <c:pt idx="1512">
                  <c:v>7</c:v>
                </c:pt>
                <c:pt idx="1513">
                  <c:v>4</c:v>
                </c:pt>
                <c:pt idx="1514">
                  <c:v>4</c:v>
                </c:pt>
                <c:pt idx="1515">
                  <c:v>8</c:v>
                </c:pt>
                <c:pt idx="1516">
                  <c:v>9</c:v>
                </c:pt>
                <c:pt idx="1517">
                  <c:v>9</c:v>
                </c:pt>
                <c:pt idx="1518">
                  <c:v>7</c:v>
                </c:pt>
                <c:pt idx="1519">
                  <c:v>11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5</c:v>
                </c:pt>
                <c:pt idx="1524">
                  <c:v>4</c:v>
                </c:pt>
                <c:pt idx="1525">
                  <c:v>4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13</c:v>
                </c:pt>
                <c:pt idx="1530">
                  <c:v>4</c:v>
                </c:pt>
                <c:pt idx="1531">
                  <c:v>10</c:v>
                </c:pt>
                <c:pt idx="1532">
                  <c:v>2</c:v>
                </c:pt>
                <c:pt idx="1533">
                  <c:v>15</c:v>
                </c:pt>
                <c:pt idx="1534">
                  <c:v>8</c:v>
                </c:pt>
                <c:pt idx="1535">
                  <c:v>5</c:v>
                </c:pt>
                <c:pt idx="1536">
                  <c:v>12</c:v>
                </c:pt>
                <c:pt idx="1537">
                  <c:v>10</c:v>
                </c:pt>
                <c:pt idx="1538">
                  <c:v>7</c:v>
                </c:pt>
                <c:pt idx="1539">
                  <c:v>7</c:v>
                </c:pt>
                <c:pt idx="1540">
                  <c:v>16</c:v>
                </c:pt>
                <c:pt idx="1541">
                  <c:v>16</c:v>
                </c:pt>
                <c:pt idx="1542">
                  <c:v>13</c:v>
                </c:pt>
                <c:pt idx="1543">
                  <c:v>15</c:v>
                </c:pt>
                <c:pt idx="1544">
                  <c:v>9</c:v>
                </c:pt>
                <c:pt idx="1545">
                  <c:v>3</c:v>
                </c:pt>
                <c:pt idx="1546">
                  <c:v>3</c:v>
                </c:pt>
                <c:pt idx="1547">
                  <c:v>15</c:v>
                </c:pt>
                <c:pt idx="1548">
                  <c:v>4</c:v>
                </c:pt>
                <c:pt idx="1549">
                  <c:v>2</c:v>
                </c:pt>
                <c:pt idx="1550">
                  <c:v>19</c:v>
                </c:pt>
                <c:pt idx="1551">
                  <c:v>2</c:v>
                </c:pt>
                <c:pt idx="1552">
                  <c:v>2</c:v>
                </c:pt>
                <c:pt idx="1553">
                  <c:v>4</c:v>
                </c:pt>
                <c:pt idx="1554">
                  <c:v>12</c:v>
                </c:pt>
                <c:pt idx="1555">
                  <c:v>4</c:v>
                </c:pt>
                <c:pt idx="1556">
                  <c:v>9</c:v>
                </c:pt>
                <c:pt idx="1557">
                  <c:v>6</c:v>
                </c:pt>
                <c:pt idx="1558">
                  <c:v>17</c:v>
                </c:pt>
                <c:pt idx="1559">
                  <c:v>14</c:v>
                </c:pt>
                <c:pt idx="1560">
                  <c:v>9</c:v>
                </c:pt>
                <c:pt idx="1561">
                  <c:v>19</c:v>
                </c:pt>
                <c:pt idx="1562">
                  <c:v>10</c:v>
                </c:pt>
                <c:pt idx="1563">
                  <c:v>22</c:v>
                </c:pt>
                <c:pt idx="1564">
                  <c:v>8</c:v>
                </c:pt>
                <c:pt idx="1565">
                  <c:v>6</c:v>
                </c:pt>
                <c:pt idx="1566">
                  <c:v>21</c:v>
                </c:pt>
                <c:pt idx="1567">
                  <c:v>5</c:v>
                </c:pt>
                <c:pt idx="1568">
                  <c:v>16</c:v>
                </c:pt>
                <c:pt idx="1569">
                  <c:v>7</c:v>
                </c:pt>
                <c:pt idx="1570">
                  <c:v>10</c:v>
                </c:pt>
                <c:pt idx="1571">
                  <c:v>5</c:v>
                </c:pt>
                <c:pt idx="1572">
                  <c:v>17</c:v>
                </c:pt>
                <c:pt idx="1573">
                  <c:v>14</c:v>
                </c:pt>
                <c:pt idx="1574">
                  <c:v>5</c:v>
                </c:pt>
                <c:pt idx="1575">
                  <c:v>11</c:v>
                </c:pt>
                <c:pt idx="1576">
                  <c:v>1</c:v>
                </c:pt>
                <c:pt idx="1577">
                  <c:v>4</c:v>
                </c:pt>
                <c:pt idx="1578">
                  <c:v>12</c:v>
                </c:pt>
                <c:pt idx="1579">
                  <c:v>5</c:v>
                </c:pt>
                <c:pt idx="1580">
                  <c:v>3</c:v>
                </c:pt>
                <c:pt idx="1581">
                  <c:v>17</c:v>
                </c:pt>
                <c:pt idx="1582">
                  <c:v>4</c:v>
                </c:pt>
                <c:pt idx="1583">
                  <c:v>6</c:v>
                </c:pt>
                <c:pt idx="1584">
                  <c:v>4</c:v>
                </c:pt>
                <c:pt idx="1585">
                  <c:v>5</c:v>
                </c:pt>
                <c:pt idx="1586">
                  <c:v>32</c:v>
                </c:pt>
                <c:pt idx="1587">
                  <c:v>11</c:v>
                </c:pt>
                <c:pt idx="1588">
                  <c:v>6</c:v>
                </c:pt>
                <c:pt idx="1589">
                  <c:v>3</c:v>
                </c:pt>
                <c:pt idx="1590">
                  <c:v>10</c:v>
                </c:pt>
                <c:pt idx="1591">
                  <c:v>8</c:v>
                </c:pt>
                <c:pt idx="1592">
                  <c:v>5</c:v>
                </c:pt>
                <c:pt idx="1593">
                  <c:v>5</c:v>
                </c:pt>
                <c:pt idx="1594">
                  <c:v>10</c:v>
                </c:pt>
                <c:pt idx="1595">
                  <c:v>39</c:v>
                </c:pt>
                <c:pt idx="1596">
                  <c:v>13</c:v>
                </c:pt>
                <c:pt idx="1597">
                  <c:v>8</c:v>
                </c:pt>
                <c:pt idx="1598">
                  <c:v>20</c:v>
                </c:pt>
                <c:pt idx="1599">
                  <c:v>12</c:v>
                </c:pt>
                <c:pt idx="1600">
                  <c:v>6</c:v>
                </c:pt>
                <c:pt idx="1601">
                  <c:v>8</c:v>
                </c:pt>
                <c:pt idx="1602">
                  <c:v>4</c:v>
                </c:pt>
                <c:pt idx="1603">
                  <c:v>9</c:v>
                </c:pt>
                <c:pt idx="1604">
                  <c:v>9</c:v>
                </c:pt>
                <c:pt idx="1605">
                  <c:v>3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10</c:v>
                </c:pt>
                <c:pt idx="1611">
                  <c:v>6</c:v>
                </c:pt>
                <c:pt idx="1612">
                  <c:v>18</c:v>
                </c:pt>
                <c:pt idx="1613">
                  <c:v>7</c:v>
                </c:pt>
                <c:pt idx="1614">
                  <c:v>2</c:v>
                </c:pt>
                <c:pt idx="1615">
                  <c:v>2</c:v>
                </c:pt>
                <c:pt idx="1616">
                  <c:v>5</c:v>
                </c:pt>
                <c:pt idx="1617">
                  <c:v>7</c:v>
                </c:pt>
                <c:pt idx="1618">
                  <c:v>9</c:v>
                </c:pt>
                <c:pt idx="1619">
                  <c:v>35</c:v>
                </c:pt>
                <c:pt idx="1620">
                  <c:v>7</c:v>
                </c:pt>
                <c:pt idx="1621">
                  <c:v>2</c:v>
                </c:pt>
                <c:pt idx="1622">
                  <c:v>17</c:v>
                </c:pt>
                <c:pt idx="1623">
                  <c:v>5</c:v>
                </c:pt>
                <c:pt idx="1624">
                  <c:v>10</c:v>
                </c:pt>
                <c:pt idx="1625">
                  <c:v>11</c:v>
                </c:pt>
                <c:pt idx="1626">
                  <c:v>5</c:v>
                </c:pt>
                <c:pt idx="1627">
                  <c:v>4</c:v>
                </c:pt>
                <c:pt idx="1628">
                  <c:v>4</c:v>
                </c:pt>
                <c:pt idx="1629">
                  <c:v>12</c:v>
                </c:pt>
                <c:pt idx="1630">
                  <c:v>8</c:v>
                </c:pt>
                <c:pt idx="1631">
                  <c:v>13</c:v>
                </c:pt>
                <c:pt idx="1632">
                  <c:v>7</c:v>
                </c:pt>
                <c:pt idx="1633">
                  <c:v>9</c:v>
                </c:pt>
                <c:pt idx="1634">
                  <c:v>3</c:v>
                </c:pt>
                <c:pt idx="1635">
                  <c:v>3</c:v>
                </c:pt>
                <c:pt idx="1636">
                  <c:v>8</c:v>
                </c:pt>
                <c:pt idx="1637">
                  <c:v>14</c:v>
                </c:pt>
                <c:pt idx="1638">
                  <c:v>10</c:v>
                </c:pt>
                <c:pt idx="1639">
                  <c:v>2</c:v>
                </c:pt>
                <c:pt idx="1640">
                  <c:v>4</c:v>
                </c:pt>
                <c:pt idx="1641">
                  <c:v>6</c:v>
                </c:pt>
                <c:pt idx="1642">
                  <c:v>3</c:v>
                </c:pt>
                <c:pt idx="1643">
                  <c:v>7</c:v>
                </c:pt>
                <c:pt idx="1644">
                  <c:v>11</c:v>
                </c:pt>
                <c:pt idx="1645">
                  <c:v>18</c:v>
                </c:pt>
                <c:pt idx="1646">
                  <c:v>11</c:v>
                </c:pt>
                <c:pt idx="1647">
                  <c:v>2</c:v>
                </c:pt>
                <c:pt idx="1648">
                  <c:v>3</c:v>
                </c:pt>
                <c:pt idx="1649">
                  <c:v>4</c:v>
                </c:pt>
                <c:pt idx="1650">
                  <c:v>9</c:v>
                </c:pt>
                <c:pt idx="1651">
                  <c:v>2</c:v>
                </c:pt>
                <c:pt idx="1652">
                  <c:v>6</c:v>
                </c:pt>
                <c:pt idx="1653">
                  <c:v>30</c:v>
                </c:pt>
                <c:pt idx="1654">
                  <c:v>4</c:v>
                </c:pt>
                <c:pt idx="1655">
                  <c:v>17</c:v>
                </c:pt>
                <c:pt idx="1656">
                  <c:v>8</c:v>
                </c:pt>
                <c:pt idx="1657">
                  <c:v>7</c:v>
                </c:pt>
                <c:pt idx="1658">
                  <c:v>34</c:v>
                </c:pt>
                <c:pt idx="1659">
                  <c:v>8</c:v>
                </c:pt>
                <c:pt idx="1660">
                  <c:v>19</c:v>
                </c:pt>
                <c:pt idx="1661">
                  <c:v>11</c:v>
                </c:pt>
                <c:pt idx="1662">
                  <c:v>3</c:v>
                </c:pt>
                <c:pt idx="1663">
                  <c:v>29</c:v>
                </c:pt>
                <c:pt idx="1664">
                  <c:v>23</c:v>
                </c:pt>
                <c:pt idx="1665">
                  <c:v>13</c:v>
                </c:pt>
                <c:pt idx="1666">
                  <c:v>7</c:v>
                </c:pt>
                <c:pt idx="1667">
                  <c:v>33</c:v>
                </c:pt>
                <c:pt idx="1668">
                  <c:v>4</c:v>
                </c:pt>
                <c:pt idx="1669">
                  <c:v>11</c:v>
                </c:pt>
                <c:pt idx="1670">
                  <c:v>10</c:v>
                </c:pt>
                <c:pt idx="1671">
                  <c:v>3</c:v>
                </c:pt>
                <c:pt idx="1672">
                  <c:v>16</c:v>
                </c:pt>
                <c:pt idx="1673">
                  <c:v>3</c:v>
                </c:pt>
                <c:pt idx="1674">
                  <c:v>9</c:v>
                </c:pt>
                <c:pt idx="1675">
                  <c:v>7</c:v>
                </c:pt>
                <c:pt idx="1676">
                  <c:v>14</c:v>
                </c:pt>
                <c:pt idx="1677">
                  <c:v>6</c:v>
                </c:pt>
                <c:pt idx="1678">
                  <c:v>9</c:v>
                </c:pt>
                <c:pt idx="1679">
                  <c:v>15</c:v>
                </c:pt>
                <c:pt idx="1680">
                  <c:v>9</c:v>
                </c:pt>
                <c:pt idx="1681">
                  <c:v>10</c:v>
                </c:pt>
                <c:pt idx="1682">
                  <c:v>6</c:v>
                </c:pt>
                <c:pt idx="1683">
                  <c:v>7</c:v>
                </c:pt>
                <c:pt idx="1684">
                  <c:v>16</c:v>
                </c:pt>
                <c:pt idx="1685">
                  <c:v>8</c:v>
                </c:pt>
                <c:pt idx="1686">
                  <c:v>15</c:v>
                </c:pt>
                <c:pt idx="1687">
                  <c:v>1</c:v>
                </c:pt>
                <c:pt idx="1688">
                  <c:v>8</c:v>
                </c:pt>
                <c:pt idx="1689">
                  <c:v>1</c:v>
                </c:pt>
                <c:pt idx="1690">
                  <c:v>5</c:v>
                </c:pt>
                <c:pt idx="1691">
                  <c:v>13</c:v>
                </c:pt>
                <c:pt idx="1692">
                  <c:v>6</c:v>
                </c:pt>
                <c:pt idx="1693">
                  <c:v>3</c:v>
                </c:pt>
                <c:pt idx="1694">
                  <c:v>16</c:v>
                </c:pt>
                <c:pt idx="1695">
                  <c:v>8</c:v>
                </c:pt>
                <c:pt idx="1696">
                  <c:v>9</c:v>
                </c:pt>
                <c:pt idx="1697">
                  <c:v>1</c:v>
                </c:pt>
                <c:pt idx="1698">
                  <c:v>7</c:v>
                </c:pt>
                <c:pt idx="1699">
                  <c:v>16</c:v>
                </c:pt>
                <c:pt idx="1700">
                  <c:v>6</c:v>
                </c:pt>
                <c:pt idx="1701">
                  <c:v>4</c:v>
                </c:pt>
                <c:pt idx="1702">
                  <c:v>9</c:v>
                </c:pt>
                <c:pt idx="1703">
                  <c:v>11</c:v>
                </c:pt>
                <c:pt idx="1704">
                  <c:v>10</c:v>
                </c:pt>
                <c:pt idx="1705">
                  <c:v>15</c:v>
                </c:pt>
                <c:pt idx="1706">
                  <c:v>11</c:v>
                </c:pt>
                <c:pt idx="1707">
                  <c:v>4</c:v>
                </c:pt>
                <c:pt idx="1708">
                  <c:v>2</c:v>
                </c:pt>
                <c:pt idx="1709">
                  <c:v>2</c:v>
                </c:pt>
                <c:pt idx="1710">
                  <c:v>10</c:v>
                </c:pt>
                <c:pt idx="1711">
                  <c:v>11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3</c:v>
                </c:pt>
                <c:pt idx="1716">
                  <c:v>8</c:v>
                </c:pt>
                <c:pt idx="1717">
                  <c:v>19</c:v>
                </c:pt>
                <c:pt idx="1718">
                  <c:v>9</c:v>
                </c:pt>
                <c:pt idx="1719">
                  <c:v>10</c:v>
                </c:pt>
                <c:pt idx="1720">
                  <c:v>13</c:v>
                </c:pt>
                <c:pt idx="1721">
                  <c:v>4</c:v>
                </c:pt>
                <c:pt idx="1722">
                  <c:v>24</c:v>
                </c:pt>
                <c:pt idx="1723">
                  <c:v>9</c:v>
                </c:pt>
                <c:pt idx="1724">
                  <c:v>7</c:v>
                </c:pt>
                <c:pt idx="1725">
                  <c:v>13</c:v>
                </c:pt>
                <c:pt idx="1726">
                  <c:v>9</c:v>
                </c:pt>
                <c:pt idx="1727">
                  <c:v>24</c:v>
                </c:pt>
                <c:pt idx="1728">
                  <c:v>3</c:v>
                </c:pt>
                <c:pt idx="1729">
                  <c:v>19</c:v>
                </c:pt>
                <c:pt idx="1730">
                  <c:v>11</c:v>
                </c:pt>
                <c:pt idx="1731">
                  <c:v>19</c:v>
                </c:pt>
                <c:pt idx="1732">
                  <c:v>16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7</c:v>
                </c:pt>
                <c:pt idx="1737">
                  <c:v>13</c:v>
                </c:pt>
                <c:pt idx="1738">
                  <c:v>5</c:v>
                </c:pt>
                <c:pt idx="1739">
                  <c:v>6</c:v>
                </c:pt>
                <c:pt idx="1740">
                  <c:v>9</c:v>
                </c:pt>
                <c:pt idx="1741">
                  <c:v>9</c:v>
                </c:pt>
                <c:pt idx="1742">
                  <c:v>8</c:v>
                </c:pt>
                <c:pt idx="1743">
                  <c:v>7</c:v>
                </c:pt>
                <c:pt idx="1744">
                  <c:v>5</c:v>
                </c:pt>
                <c:pt idx="1745">
                  <c:v>10</c:v>
                </c:pt>
                <c:pt idx="1746">
                  <c:v>23</c:v>
                </c:pt>
                <c:pt idx="1747">
                  <c:v>6</c:v>
                </c:pt>
                <c:pt idx="1748">
                  <c:v>3</c:v>
                </c:pt>
                <c:pt idx="1749">
                  <c:v>22</c:v>
                </c:pt>
                <c:pt idx="1750">
                  <c:v>12</c:v>
                </c:pt>
                <c:pt idx="1751">
                  <c:v>3</c:v>
                </c:pt>
                <c:pt idx="1752">
                  <c:v>3</c:v>
                </c:pt>
                <c:pt idx="1753">
                  <c:v>20</c:v>
                </c:pt>
                <c:pt idx="1754">
                  <c:v>14</c:v>
                </c:pt>
                <c:pt idx="1755">
                  <c:v>2</c:v>
                </c:pt>
                <c:pt idx="1756">
                  <c:v>2</c:v>
                </c:pt>
                <c:pt idx="1757">
                  <c:v>11</c:v>
                </c:pt>
                <c:pt idx="1758">
                  <c:v>8</c:v>
                </c:pt>
                <c:pt idx="1759">
                  <c:v>10</c:v>
                </c:pt>
                <c:pt idx="1760">
                  <c:v>4</c:v>
                </c:pt>
                <c:pt idx="1761">
                  <c:v>8</c:v>
                </c:pt>
                <c:pt idx="1762">
                  <c:v>9</c:v>
                </c:pt>
                <c:pt idx="1763">
                  <c:v>2</c:v>
                </c:pt>
                <c:pt idx="1764">
                  <c:v>10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15</c:v>
                </c:pt>
                <c:pt idx="1769">
                  <c:v>20</c:v>
                </c:pt>
                <c:pt idx="1770">
                  <c:v>17</c:v>
                </c:pt>
                <c:pt idx="1771">
                  <c:v>7</c:v>
                </c:pt>
                <c:pt idx="1772">
                  <c:v>10</c:v>
                </c:pt>
                <c:pt idx="1773">
                  <c:v>19</c:v>
                </c:pt>
                <c:pt idx="1774">
                  <c:v>7</c:v>
                </c:pt>
                <c:pt idx="1775">
                  <c:v>5</c:v>
                </c:pt>
                <c:pt idx="1776">
                  <c:v>5</c:v>
                </c:pt>
                <c:pt idx="1777">
                  <c:v>6</c:v>
                </c:pt>
                <c:pt idx="1778">
                  <c:v>12</c:v>
                </c:pt>
                <c:pt idx="1779">
                  <c:v>4</c:v>
                </c:pt>
                <c:pt idx="1780">
                  <c:v>3</c:v>
                </c:pt>
                <c:pt idx="1781">
                  <c:v>7</c:v>
                </c:pt>
                <c:pt idx="1782">
                  <c:v>2</c:v>
                </c:pt>
                <c:pt idx="1783">
                  <c:v>6</c:v>
                </c:pt>
                <c:pt idx="1784">
                  <c:v>8</c:v>
                </c:pt>
                <c:pt idx="1785">
                  <c:v>2</c:v>
                </c:pt>
                <c:pt idx="1786">
                  <c:v>8</c:v>
                </c:pt>
                <c:pt idx="1787">
                  <c:v>15</c:v>
                </c:pt>
                <c:pt idx="1788">
                  <c:v>4</c:v>
                </c:pt>
                <c:pt idx="1789">
                  <c:v>11</c:v>
                </c:pt>
                <c:pt idx="1790">
                  <c:v>8</c:v>
                </c:pt>
                <c:pt idx="1791">
                  <c:v>6</c:v>
                </c:pt>
                <c:pt idx="1792">
                  <c:v>10</c:v>
                </c:pt>
                <c:pt idx="1793">
                  <c:v>14</c:v>
                </c:pt>
                <c:pt idx="1794">
                  <c:v>15</c:v>
                </c:pt>
                <c:pt idx="1795">
                  <c:v>7</c:v>
                </c:pt>
                <c:pt idx="1796">
                  <c:v>8</c:v>
                </c:pt>
                <c:pt idx="1797">
                  <c:v>8</c:v>
                </c:pt>
                <c:pt idx="1798">
                  <c:v>6</c:v>
                </c:pt>
                <c:pt idx="1799">
                  <c:v>1</c:v>
                </c:pt>
                <c:pt idx="1800">
                  <c:v>10</c:v>
                </c:pt>
                <c:pt idx="1801">
                  <c:v>9</c:v>
                </c:pt>
                <c:pt idx="1802">
                  <c:v>13</c:v>
                </c:pt>
                <c:pt idx="1803">
                  <c:v>8</c:v>
                </c:pt>
                <c:pt idx="1804">
                  <c:v>1</c:v>
                </c:pt>
                <c:pt idx="1805">
                  <c:v>17</c:v>
                </c:pt>
                <c:pt idx="1806">
                  <c:v>9</c:v>
                </c:pt>
                <c:pt idx="1807">
                  <c:v>3</c:v>
                </c:pt>
                <c:pt idx="1808">
                  <c:v>3</c:v>
                </c:pt>
                <c:pt idx="1809">
                  <c:v>11</c:v>
                </c:pt>
                <c:pt idx="1810">
                  <c:v>10</c:v>
                </c:pt>
                <c:pt idx="1811">
                  <c:v>5</c:v>
                </c:pt>
                <c:pt idx="1812">
                  <c:v>11</c:v>
                </c:pt>
                <c:pt idx="1813">
                  <c:v>7</c:v>
                </c:pt>
                <c:pt idx="1814">
                  <c:v>13</c:v>
                </c:pt>
                <c:pt idx="1815">
                  <c:v>17</c:v>
                </c:pt>
                <c:pt idx="1816">
                  <c:v>12</c:v>
                </c:pt>
                <c:pt idx="1817">
                  <c:v>10</c:v>
                </c:pt>
                <c:pt idx="1818">
                  <c:v>7</c:v>
                </c:pt>
                <c:pt idx="1819">
                  <c:v>6</c:v>
                </c:pt>
                <c:pt idx="1820">
                  <c:v>19</c:v>
                </c:pt>
                <c:pt idx="1821">
                  <c:v>4</c:v>
                </c:pt>
                <c:pt idx="1822">
                  <c:v>2</c:v>
                </c:pt>
                <c:pt idx="1823">
                  <c:v>4</c:v>
                </c:pt>
                <c:pt idx="1824">
                  <c:v>20</c:v>
                </c:pt>
                <c:pt idx="1825">
                  <c:v>10</c:v>
                </c:pt>
                <c:pt idx="1826">
                  <c:v>16</c:v>
                </c:pt>
                <c:pt idx="1827">
                  <c:v>21</c:v>
                </c:pt>
                <c:pt idx="1828">
                  <c:v>7</c:v>
                </c:pt>
                <c:pt idx="1829">
                  <c:v>14</c:v>
                </c:pt>
                <c:pt idx="1830">
                  <c:v>6</c:v>
                </c:pt>
                <c:pt idx="1831">
                  <c:v>5</c:v>
                </c:pt>
                <c:pt idx="1832">
                  <c:v>3</c:v>
                </c:pt>
                <c:pt idx="1833">
                  <c:v>5</c:v>
                </c:pt>
                <c:pt idx="1834">
                  <c:v>8</c:v>
                </c:pt>
                <c:pt idx="1835">
                  <c:v>23</c:v>
                </c:pt>
                <c:pt idx="1836">
                  <c:v>6</c:v>
                </c:pt>
                <c:pt idx="1837">
                  <c:v>8</c:v>
                </c:pt>
                <c:pt idx="1838">
                  <c:v>12</c:v>
                </c:pt>
                <c:pt idx="1839">
                  <c:v>9</c:v>
                </c:pt>
                <c:pt idx="1840">
                  <c:v>2</c:v>
                </c:pt>
                <c:pt idx="1841">
                  <c:v>5</c:v>
                </c:pt>
                <c:pt idx="1842">
                  <c:v>10</c:v>
                </c:pt>
                <c:pt idx="1843">
                  <c:v>7</c:v>
                </c:pt>
                <c:pt idx="1844">
                  <c:v>10</c:v>
                </c:pt>
                <c:pt idx="1845">
                  <c:v>6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10</c:v>
                </c:pt>
                <c:pt idx="1850">
                  <c:v>5</c:v>
                </c:pt>
                <c:pt idx="1851">
                  <c:v>8</c:v>
                </c:pt>
                <c:pt idx="1852">
                  <c:v>8</c:v>
                </c:pt>
                <c:pt idx="1853">
                  <c:v>6</c:v>
                </c:pt>
                <c:pt idx="1854">
                  <c:v>1</c:v>
                </c:pt>
                <c:pt idx="1855">
                  <c:v>6</c:v>
                </c:pt>
                <c:pt idx="1856">
                  <c:v>2</c:v>
                </c:pt>
                <c:pt idx="1857">
                  <c:v>17</c:v>
                </c:pt>
                <c:pt idx="1858">
                  <c:v>11</c:v>
                </c:pt>
                <c:pt idx="1859">
                  <c:v>12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13</c:v>
                </c:pt>
                <c:pt idx="1865">
                  <c:v>12</c:v>
                </c:pt>
                <c:pt idx="1866">
                  <c:v>12</c:v>
                </c:pt>
                <c:pt idx="1867">
                  <c:v>5</c:v>
                </c:pt>
                <c:pt idx="1868">
                  <c:v>9</c:v>
                </c:pt>
                <c:pt idx="1869">
                  <c:v>9</c:v>
                </c:pt>
                <c:pt idx="1870">
                  <c:v>4</c:v>
                </c:pt>
                <c:pt idx="1871">
                  <c:v>7</c:v>
                </c:pt>
                <c:pt idx="1872">
                  <c:v>5</c:v>
                </c:pt>
                <c:pt idx="1873">
                  <c:v>12</c:v>
                </c:pt>
                <c:pt idx="1874">
                  <c:v>1</c:v>
                </c:pt>
                <c:pt idx="1875">
                  <c:v>4</c:v>
                </c:pt>
                <c:pt idx="1876">
                  <c:v>11</c:v>
                </c:pt>
                <c:pt idx="1877">
                  <c:v>4</c:v>
                </c:pt>
                <c:pt idx="1878">
                  <c:v>5</c:v>
                </c:pt>
                <c:pt idx="1879">
                  <c:v>3</c:v>
                </c:pt>
                <c:pt idx="1880">
                  <c:v>3</c:v>
                </c:pt>
                <c:pt idx="1881">
                  <c:v>18</c:v>
                </c:pt>
                <c:pt idx="1882">
                  <c:v>12</c:v>
                </c:pt>
                <c:pt idx="1883">
                  <c:v>9</c:v>
                </c:pt>
                <c:pt idx="1884">
                  <c:v>2</c:v>
                </c:pt>
                <c:pt idx="1885">
                  <c:v>8</c:v>
                </c:pt>
                <c:pt idx="1886">
                  <c:v>2</c:v>
                </c:pt>
                <c:pt idx="1887">
                  <c:v>7</c:v>
                </c:pt>
                <c:pt idx="1888">
                  <c:v>16</c:v>
                </c:pt>
                <c:pt idx="1889">
                  <c:v>13</c:v>
                </c:pt>
                <c:pt idx="1890">
                  <c:v>2</c:v>
                </c:pt>
                <c:pt idx="1891">
                  <c:v>2</c:v>
                </c:pt>
                <c:pt idx="1892">
                  <c:v>16</c:v>
                </c:pt>
                <c:pt idx="1893">
                  <c:v>10</c:v>
                </c:pt>
                <c:pt idx="1894">
                  <c:v>7</c:v>
                </c:pt>
                <c:pt idx="1895">
                  <c:v>10</c:v>
                </c:pt>
                <c:pt idx="1896">
                  <c:v>4</c:v>
                </c:pt>
                <c:pt idx="1897">
                  <c:v>4</c:v>
                </c:pt>
                <c:pt idx="1898">
                  <c:v>13</c:v>
                </c:pt>
                <c:pt idx="1899">
                  <c:v>6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11</c:v>
                </c:pt>
                <c:pt idx="1904">
                  <c:v>20</c:v>
                </c:pt>
                <c:pt idx="1905">
                  <c:v>12</c:v>
                </c:pt>
                <c:pt idx="1906">
                  <c:v>7</c:v>
                </c:pt>
                <c:pt idx="1907">
                  <c:v>17</c:v>
                </c:pt>
                <c:pt idx="1908">
                  <c:v>4</c:v>
                </c:pt>
                <c:pt idx="1909">
                  <c:v>9</c:v>
                </c:pt>
                <c:pt idx="1910">
                  <c:v>14</c:v>
                </c:pt>
                <c:pt idx="1911">
                  <c:v>10</c:v>
                </c:pt>
                <c:pt idx="1912">
                  <c:v>3</c:v>
                </c:pt>
                <c:pt idx="1913">
                  <c:v>6</c:v>
                </c:pt>
                <c:pt idx="1914">
                  <c:v>13</c:v>
                </c:pt>
                <c:pt idx="1915">
                  <c:v>7</c:v>
                </c:pt>
                <c:pt idx="1916">
                  <c:v>13</c:v>
                </c:pt>
                <c:pt idx="1917">
                  <c:v>9</c:v>
                </c:pt>
                <c:pt idx="1918">
                  <c:v>5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12</c:v>
                </c:pt>
                <c:pt idx="1923">
                  <c:v>14</c:v>
                </c:pt>
                <c:pt idx="1924">
                  <c:v>11</c:v>
                </c:pt>
                <c:pt idx="1925">
                  <c:v>24</c:v>
                </c:pt>
                <c:pt idx="1926">
                  <c:v>7</c:v>
                </c:pt>
                <c:pt idx="1927">
                  <c:v>6</c:v>
                </c:pt>
                <c:pt idx="1928">
                  <c:v>11</c:v>
                </c:pt>
                <c:pt idx="1929">
                  <c:v>10</c:v>
                </c:pt>
                <c:pt idx="1930">
                  <c:v>3</c:v>
                </c:pt>
                <c:pt idx="1931">
                  <c:v>6</c:v>
                </c:pt>
                <c:pt idx="1932">
                  <c:v>4</c:v>
                </c:pt>
                <c:pt idx="1933">
                  <c:v>16</c:v>
                </c:pt>
                <c:pt idx="1934">
                  <c:v>2</c:v>
                </c:pt>
                <c:pt idx="1935">
                  <c:v>23</c:v>
                </c:pt>
                <c:pt idx="1936">
                  <c:v>13</c:v>
                </c:pt>
                <c:pt idx="1937">
                  <c:v>12</c:v>
                </c:pt>
                <c:pt idx="1938">
                  <c:v>5</c:v>
                </c:pt>
                <c:pt idx="1939">
                  <c:v>13</c:v>
                </c:pt>
                <c:pt idx="1940">
                  <c:v>13</c:v>
                </c:pt>
                <c:pt idx="1941">
                  <c:v>3</c:v>
                </c:pt>
                <c:pt idx="1942">
                  <c:v>6</c:v>
                </c:pt>
                <c:pt idx="1943">
                  <c:v>1</c:v>
                </c:pt>
                <c:pt idx="1944">
                  <c:v>7</c:v>
                </c:pt>
                <c:pt idx="1945">
                  <c:v>9</c:v>
                </c:pt>
                <c:pt idx="1946">
                  <c:v>4</c:v>
                </c:pt>
                <c:pt idx="1947">
                  <c:v>30</c:v>
                </c:pt>
                <c:pt idx="1948">
                  <c:v>7</c:v>
                </c:pt>
                <c:pt idx="1949">
                  <c:v>14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8</c:v>
                </c:pt>
                <c:pt idx="1954">
                  <c:v>4</c:v>
                </c:pt>
                <c:pt idx="1955">
                  <c:v>2</c:v>
                </c:pt>
                <c:pt idx="1956">
                  <c:v>33</c:v>
                </c:pt>
                <c:pt idx="1957">
                  <c:v>8</c:v>
                </c:pt>
                <c:pt idx="1958">
                  <c:v>4</c:v>
                </c:pt>
                <c:pt idx="1959">
                  <c:v>18</c:v>
                </c:pt>
                <c:pt idx="1960">
                  <c:v>15</c:v>
                </c:pt>
                <c:pt idx="1961">
                  <c:v>5</c:v>
                </c:pt>
                <c:pt idx="1962">
                  <c:v>11</c:v>
                </c:pt>
                <c:pt idx="1963">
                  <c:v>9</c:v>
                </c:pt>
                <c:pt idx="1964">
                  <c:v>8</c:v>
                </c:pt>
                <c:pt idx="1965">
                  <c:v>4</c:v>
                </c:pt>
                <c:pt idx="1966">
                  <c:v>7</c:v>
                </c:pt>
                <c:pt idx="1967">
                  <c:v>10</c:v>
                </c:pt>
                <c:pt idx="1968">
                  <c:v>10</c:v>
                </c:pt>
                <c:pt idx="1969">
                  <c:v>7</c:v>
                </c:pt>
                <c:pt idx="1970">
                  <c:v>4</c:v>
                </c:pt>
                <c:pt idx="1971">
                  <c:v>24</c:v>
                </c:pt>
                <c:pt idx="1972">
                  <c:v>1</c:v>
                </c:pt>
                <c:pt idx="1973">
                  <c:v>1</c:v>
                </c:pt>
                <c:pt idx="1974">
                  <c:v>8</c:v>
                </c:pt>
                <c:pt idx="1975">
                  <c:v>7</c:v>
                </c:pt>
                <c:pt idx="1976">
                  <c:v>1</c:v>
                </c:pt>
                <c:pt idx="1977">
                  <c:v>17</c:v>
                </c:pt>
                <c:pt idx="1978">
                  <c:v>9</c:v>
                </c:pt>
                <c:pt idx="1979">
                  <c:v>7</c:v>
                </c:pt>
                <c:pt idx="1980">
                  <c:v>2</c:v>
                </c:pt>
                <c:pt idx="1981">
                  <c:v>6</c:v>
                </c:pt>
                <c:pt idx="1982">
                  <c:v>9</c:v>
                </c:pt>
                <c:pt idx="1983">
                  <c:v>2</c:v>
                </c:pt>
                <c:pt idx="1984">
                  <c:v>7</c:v>
                </c:pt>
                <c:pt idx="1985">
                  <c:v>9</c:v>
                </c:pt>
                <c:pt idx="1986">
                  <c:v>1</c:v>
                </c:pt>
                <c:pt idx="1987">
                  <c:v>9</c:v>
                </c:pt>
                <c:pt idx="1988">
                  <c:v>4</c:v>
                </c:pt>
                <c:pt idx="1989">
                  <c:v>9</c:v>
                </c:pt>
                <c:pt idx="1990">
                  <c:v>2</c:v>
                </c:pt>
                <c:pt idx="1991">
                  <c:v>9</c:v>
                </c:pt>
                <c:pt idx="1992">
                  <c:v>1</c:v>
                </c:pt>
                <c:pt idx="1993">
                  <c:v>21</c:v>
                </c:pt>
                <c:pt idx="1994">
                  <c:v>3</c:v>
                </c:pt>
                <c:pt idx="1995">
                  <c:v>3</c:v>
                </c:pt>
                <c:pt idx="1996">
                  <c:v>12</c:v>
                </c:pt>
                <c:pt idx="1997">
                  <c:v>10</c:v>
                </c:pt>
                <c:pt idx="1998">
                  <c:v>5</c:v>
                </c:pt>
                <c:pt idx="1999">
                  <c:v>10</c:v>
                </c:pt>
                <c:pt idx="2000">
                  <c:v>9</c:v>
                </c:pt>
                <c:pt idx="2001">
                  <c:v>10</c:v>
                </c:pt>
                <c:pt idx="2002">
                  <c:v>3</c:v>
                </c:pt>
                <c:pt idx="2003">
                  <c:v>21</c:v>
                </c:pt>
                <c:pt idx="2004">
                  <c:v>8</c:v>
                </c:pt>
                <c:pt idx="2005">
                  <c:v>13</c:v>
                </c:pt>
                <c:pt idx="2006">
                  <c:v>18</c:v>
                </c:pt>
                <c:pt idx="2007">
                  <c:v>21</c:v>
                </c:pt>
                <c:pt idx="2008">
                  <c:v>14</c:v>
                </c:pt>
                <c:pt idx="2009">
                  <c:v>5</c:v>
                </c:pt>
                <c:pt idx="2010">
                  <c:v>5</c:v>
                </c:pt>
                <c:pt idx="2011">
                  <c:v>7</c:v>
                </c:pt>
                <c:pt idx="2012">
                  <c:v>6</c:v>
                </c:pt>
                <c:pt idx="2013">
                  <c:v>26</c:v>
                </c:pt>
                <c:pt idx="2014">
                  <c:v>2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24</c:v>
                </c:pt>
                <c:pt idx="2019">
                  <c:v>1</c:v>
                </c:pt>
                <c:pt idx="2020">
                  <c:v>2</c:v>
                </c:pt>
                <c:pt idx="2021">
                  <c:v>6</c:v>
                </c:pt>
                <c:pt idx="2022">
                  <c:v>10</c:v>
                </c:pt>
                <c:pt idx="2023">
                  <c:v>15</c:v>
                </c:pt>
                <c:pt idx="2024">
                  <c:v>5</c:v>
                </c:pt>
                <c:pt idx="2025">
                  <c:v>15</c:v>
                </c:pt>
                <c:pt idx="2026">
                  <c:v>3</c:v>
                </c:pt>
                <c:pt idx="2027">
                  <c:v>7</c:v>
                </c:pt>
                <c:pt idx="2028">
                  <c:v>12</c:v>
                </c:pt>
                <c:pt idx="2029">
                  <c:v>7</c:v>
                </c:pt>
                <c:pt idx="2030">
                  <c:v>6</c:v>
                </c:pt>
                <c:pt idx="2031">
                  <c:v>24</c:v>
                </c:pt>
                <c:pt idx="2032">
                  <c:v>2</c:v>
                </c:pt>
                <c:pt idx="2033">
                  <c:v>3</c:v>
                </c:pt>
                <c:pt idx="2034">
                  <c:v>11</c:v>
                </c:pt>
                <c:pt idx="2035">
                  <c:v>5</c:v>
                </c:pt>
                <c:pt idx="2036">
                  <c:v>8</c:v>
                </c:pt>
                <c:pt idx="2037">
                  <c:v>6</c:v>
                </c:pt>
                <c:pt idx="2038">
                  <c:v>11</c:v>
                </c:pt>
                <c:pt idx="2039">
                  <c:v>11</c:v>
                </c:pt>
                <c:pt idx="2040">
                  <c:v>17</c:v>
                </c:pt>
                <c:pt idx="2041">
                  <c:v>1</c:v>
                </c:pt>
                <c:pt idx="2042">
                  <c:v>9</c:v>
                </c:pt>
                <c:pt idx="2043">
                  <c:v>7</c:v>
                </c:pt>
                <c:pt idx="2044">
                  <c:v>25</c:v>
                </c:pt>
                <c:pt idx="2045">
                  <c:v>5</c:v>
                </c:pt>
                <c:pt idx="2046">
                  <c:v>9</c:v>
                </c:pt>
                <c:pt idx="2047">
                  <c:v>7</c:v>
                </c:pt>
                <c:pt idx="2048">
                  <c:v>7</c:v>
                </c:pt>
                <c:pt idx="2049">
                  <c:v>4</c:v>
                </c:pt>
                <c:pt idx="2050">
                  <c:v>8</c:v>
                </c:pt>
                <c:pt idx="2051">
                  <c:v>10</c:v>
                </c:pt>
                <c:pt idx="2052">
                  <c:v>14</c:v>
                </c:pt>
                <c:pt idx="2053">
                  <c:v>6</c:v>
                </c:pt>
                <c:pt idx="2054">
                  <c:v>6</c:v>
                </c:pt>
                <c:pt idx="2055">
                  <c:v>9</c:v>
                </c:pt>
                <c:pt idx="2056">
                  <c:v>5</c:v>
                </c:pt>
                <c:pt idx="2057">
                  <c:v>16</c:v>
                </c:pt>
                <c:pt idx="2058">
                  <c:v>5</c:v>
                </c:pt>
                <c:pt idx="2059">
                  <c:v>17</c:v>
                </c:pt>
                <c:pt idx="2060">
                  <c:v>8</c:v>
                </c:pt>
                <c:pt idx="2061">
                  <c:v>8</c:v>
                </c:pt>
                <c:pt idx="2062">
                  <c:v>2</c:v>
                </c:pt>
                <c:pt idx="2063">
                  <c:v>6</c:v>
                </c:pt>
                <c:pt idx="2064">
                  <c:v>19</c:v>
                </c:pt>
                <c:pt idx="2065">
                  <c:v>11</c:v>
                </c:pt>
                <c:pt idx="2066">
                  <c:v>5</c:v>
                </c:pt>
                <c:pt idx="2067">
                  <c:v>22</c:v>
                </c:pt>
                <c:pt idx="2068">
                  <c:v>8</c:v>
                </c:pt>
                <c:pt idx="2069">
                  <c:v>16</c:v>
                </c:pt>
                <c:pt idx="2070">
                  <c:v>15</c:v>
                </c:pt>
                <c:pt idx="2071">
                  <c:v>7</c:v>
                </c:pt>
                <c:pt idx="2072">
                  <c:v>4</c:v>
                </c:pt>
                <c:pt idx="2073">
                  <c:v>14</c:v>
                </c:pt>
                <c:pt idx="2074">
                  <c:v>10</c:v>
                </c:pt>
                <c:pt idx="2075">
                  <c:v>2</c:v>
                </c:pt>
                <c:pt idx="2076">
                  <c:v>3</c:v>
                </c:pt>
                <c:pt idx="2077">
                  <c:v>4</c:v>
                </c:pt>
                <c:pt idx="2078">
                  <c:v>6</c:v>
                </c:pt>
                <c:pt idx="2079">
                  <c:v>25</c:v>
                </c:pt>
                <c:pt idx="2080">
                  <c:v>6</c:v>
                </c:pt>
                <c:pt idx="2081">
                  <c:v>16</c:v>
                </c:pt>
                <c:pt idx="2082">
                  <c:v>8</c:v>
                </c:pt>
                <c:pt idx="2083">
                  <c:v>3</c:v>
                </c:pt>
                <c:pt idx="2084">
                  <c:v>9</c:v>
                </c:pt>
                <c:pt idx="2085">
                  <c:v>11</c:v>
                </c:pt>
                <c:pt idx="2086">
                  <c:v>4</c:v>
                </c:pt>
                <c:pt idx="2087">
                  <c:v>13</c:v>
                </c:pt>
                <c:pt idx="2088">
                  <c:v>3</c:v>
                </c:pt>
                <c:pt idx="2089">
                  <c:v>4</c:v>
                </c:pt>
                <c:pt idx="2090">
                  <c:v>5</c:v>
                </c:pt>
                <c:pt idx="2091">
                  <c:v>5</c:v>
                </c:pt>
                <c:pt idx="2092">
                  <c:v>22</c:v>
                </c:pt>
                <c:pt idx="2093">
                  <c:v>7</c:v>
                </c:pt>
                <c:pt idx="2094">
                  <c:v>8</c:v>
                </c:pt>
                <c:pt idx="2095">
                  <c:v>7</c:v>
                </c:pt>
                <c:pt idx="2096">
                  <c:v>1</c:v>
                </c:pt>
                <c:pt idx="2097">
                  <c:v>2</c:v>
                </c:pt>
                <c:pt idx="2098">
                  <c:v>11</c:v>
                </c:pt>
                <c:pt idx="2099">
                  <c:v>3</c:v>
                </c:pt>
                <c:pt idx="2100">
                  <c:v>9</c:v>
                </c:pt>
                <c:pt idx="2101">
                  <c:v>8</c:v>
                </c:pt>
                <c:pt idx="2102">
                  <c:v>7</c:v>
                </c:pt>
                <c:pt idx="2103">
                  <c:v>2</c:v>
                </c:pt>
                <c:pt idx="2104">
                  <c:v>5</c:v>
                </c:pt>
                <c:pt idx="2105">
                  <c:v>2</c:v>
                </c:pt>
                <c:pt idx="2106">
                  <c:v>9</c:v>
                </c:pt>
                <c:pt idx="2107">
                  <c:v>4</c:v>
                </c:pt>
                <c:pt idx="2108">
                  <c:v>3</c:v>
                </c:pt>
                <c:pt idx="2109">
                  <c:v>14</c:v>
                </c:pt>
                <c:pt idx="2110">
                  <c:v>10</c:v>
                </c:pt>
                <c:pt idx="2111">
                  <c:v>2</c:v>
                </c:pt>
                <c:pt idx="2112">
                  <c:v>5</c:v>
                </c:pt>
                <c:pt idx="2113">
                  <c:v>13</c:v>
                </c:pt>
                <c:pt idx="2114">
                  <c:v>3</c:v>
                </c:pt>
                <c:pt idx="2115">
                  <c:v>14</c:v>
                </c:pt>
                <c:pt idx="2116">
                  <c:v>6</c:v>
                </c:pt>
                <c:pt idx="2117">
                  <c:v>8</c:v>
                </c:pt>
                <c:pt idx="2118">
                  <c:v>5</c:v>
                </c:pt>
                <c:pt idx="2119">
                  <c:v>17</c:v>
                </c:pt>
                <c:pt idx="2120">
                  <c:v>10</c:v>
                </c:pt>
                <c:pt idx="2121">
                  <c:v>6</c:v>
                </c:pt>
                <c:pt idx="2122">
                  <c:v>8</c:v>
                </c:pt>
                <c:pt idx="2123">
                  <c:v>9</c:v>
                </c:pt>
                <c:pt idx="2124">
                  <c:v>5</c:v>
                </c:pt>
                <c:pt idx="2125">
                  <c:v>6</c:v>
                </c:pt>
                <c:pt idx="2126">
                  <c:v>6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4</c:v>
                </c:pt>
                <c:pt idx="2131">
                  <c:v>26</c:v>
                </c:pt>
                <c:pt idx="2132">
                  <c:v>14</c:v>
                </c:pt>
                <c:pt idx="2133">
                  <c:v>14</c:v>
                </c:pt>
                <c:pt idx="2134">
                  <c:v>3</c:v>
                </c:pt>
                <c:pt idx="2135">
                  <c:v>15</c:v>
                </c:pt>
                <c:pt idx="2136">
                  <c:v>7</c:v>
                </c:pt>
                <c:pt idx="2137">
                  <c:v>9</c:v>
                </c:pt>
                <c:pt idx="2138">
                  <c:v>8</c:v>
                </c:pt>
                <c:pt idx="2139">
                  <c:v>18</c:v>
                </c:pt>
                <c:pt idx="2140">
                  <c:v>23</c:v>
                </c:pt>
                <c:pt idx="2141">
                  <c:v>11</c:v>
                </c:pt>
                <c:pt idx="2142">
                  <c:v>3</c:v>
                </c:pt>
                <c:pt idx="2143">
                  <c:v>16</c:v>
                </c:pt>
                <c:pt idx="2144">
                  <c:v>5</c:v>
                </c:pt>
                <c:pt idx="2145">
                  <c:v>5</c:v>
                </c:pt>
                <c:pt idx="2146">
                  <c:v>2</c:v>
                </c:pt>
                <c:pt idx="2147">
                  <c:v>4</c:v>
                </c:pt>
                <c:pt idx="2148">
                  <c:v>7</c:v>
                </c:pt>
                <c:pt idx="2149">
                  <c:v>8</c:v>
                </c:pt>
                <c:pt idx="2150">
                  <c:v>1</c:v>
                </c:pt>
                <c:pt idx="2151">
                  <c:v>12</c:v>
                </c:pt>
                <c:pt idx="2152">
                  <c:v>10</c:v>
                </c:pt>
                <c:pt idx="2153">
                  <c:v>14</c:v>
                </c:pt>
                <c:pt idx="2154">
                  <c:v>5</c:v>
                </c:pt>
                <c:pt idx="2155">
                  <c:v>5</c:v>
                </c:pt>
                <c:pt idx="2156">
                  <c:v>3</c:v>
                </c:pt>
                <c:pt idx="2157">
                  <c:v>32</c:v>
                </c:pt>
                <c:pt idx="2158">
                  <c:v>18</c:v>
                </c:pt>
                <c:pt idx="2159">
                  <c:v>5</c:v>
                </c:pt>
                <c:pt idx="2160">
                  <c:v>5</c:v>
                </c:pt>
                <c:pt idx="2161">
                  <c:v>8</c:v>
                </c:pt>
                <c:pt idx="2162">
                  <c:v>7</c:v>
                </c:pt>
                <c:pt idx="2163">
                  <c:v>23</c:v>
                </c:pt>
                <c:pt idx="2164">
                  <c:v>2</c:v>
                </c:pt>
                <c:pt idx="2165">
                  <c:v>7</c:v>
                </c:pt>
                <c:pt idx="2166">
                  <c:v>16</c:v>
                </c:pt>
                <c:pt idx="2167">
                  <c:v>12</c:v>
                </c:pt>
                <c:pt idx="2168">
                  <c:v>4</c:v>
                </c:pt>
                <c:pt idx="2169">
                  <c:v>5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14</c:v>
                </c:pt>
                <c:pt idx="2174">
                  <c:v>10</c:v>
                </c:pt>
                <c:pt idx="2175">
                  <c:v>8</c:v>
                </c:pt>
                <c:pt idx="2176">
                  <c:v>1</c:v>
                </c:pt>
                <c:pt idx="2177">
                  <c:v>6</c:v>
                </c:pt>
                <c:pt idx="2178">
                  <c:v>8</c:v>
                </c:pt>
                <c:pt idx="2179">
                  <c:v>5</c:v>
                </c:pt>
                <c:pt idx="2180">
                  <c:v>5</c:v>
                </c:pt>
                <c:pt idx="2181">
                  <c:v>3</c:v>
                </c:pt>
                <c:pt idx="2182">
                  <c:v>15</c:v>
                </c:pt>
                <c:pt idx="2183">
                  <c:v>4</c:v>
                </c:pt>
                <c:pt idx="2184">
                  <c:v>7</c:v>
                </c:pt>
                <c:pt idx="2185">
                  <c:v>2</c:v>
                </c:pt>
                <c:pt idx="2186">
                  <c:v>6</c:v>
                </c:pt>
                <c:pt idx="2187">
                  <c:v>6</c:v>
                </c:pt>
                <c:pt idx="2188">
                  <c:v>7</c:v>
                </c:pt>
                <c:pt idx="2189">
                  <c:v>11</c:v>
                </c:pt>
                <c:pt idx="2190">
                  <c:v>9</c:v>
                </c:pt>
                <c:pt idx="2191">
                  <c:v>6</c:v>
                </c:pt>
                <c:pt idx="2192">
                  <c:v>12</c:v>
                </c:pt>
                <c:pt idx="2193">
                  <c:v>7</c:v>
                </c:pt>
                <c:pt idx="2194">
                  <c:v>10</c:v>
                </c:pt>
                <c:pt idx="2195">
                  <c:v>6</c:v>
                </c:pt>
                <c:pt idx="2196">
                  <c:v>6</c:v>
                </c:pt>
                <c:pt idx="2197">
                  <c:v>7</c:v>
                </c:pt>
                <c:pt idx="2198">
                  <c:v>3</c:v>
                </c:pt>
                <c:pt idx="2199">
                  <c:v>3</c:v>
                </c:pt>
                <c:pt idx="2200">
                  <c:v>6</c:v>
                </c:pt>
                <c:pt idx="2201">
                  <c:v>6</c:v>
                </c:pt>
                <c:pt idx="2202">
                  <c:v>23</c:v>
                </c:pt>
                <c:pt idx="2203">
                  <c:v>8</c:v>
                </c:pt>
                <c:pt idx="2204">
                  <c:v>6</c:v>
                </c:pt>
                <c:pt idx="2205">
                  <c:v>7</c:v>
                </c:pt>
                <c:pt idx="2206">
                  <c:v>15</c:v>
                </c:pt>
                <c:pt idx="2207">
                  <c:v>7</c:v>
                </c:pt>
                <c:pt idx="2208">
                  <c:v>7</c:v>
                </c:pt>
                <c:pt idx="2209">
                  <c:v>8</c:v>
                </c:pt>
                <c:pt idx="2210">
                  <c:v>4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5</c:v>
                </c:pt>
                <c:pt idx="2215">
                  <c:v>4</c:v>
                </c:pt>
                <c:pt idx="2216">
                  <c:v>9</c:v>
                </c:pt>
                <c:pt idx="2217">
                  <c:v>7</c:v>
                </c:pt>
                <c:pt idx="2218">
                  <c:v>5</c:v>
                </c:pt>
                <c:pt idx="2219">
                  <c:v>9</c:v>
                </c:pt>
                <c:pt idx="2220">
                  <c:v>2</c:v>
                </c:pt>
                <c:pt idx="2221">
                  <c:v>4</c:v>
                </c:pt>
                <c:pt idx="2222">
                  <c:v>12</c:v>
                </c:pt>
                <c:pt idx="2223">
                  <c:v>14</c:v>
                </c:pt>
                <c:pt idx="2224">
                  <c:v>14</c:v>
                </c:pt>
                <c:pt idx="2225">
                  <c:v>5</c:v>
                </c:pt>
                <c:pt idx="2226">
                  <c:v>2</c:v>
                </c:pt>
                <c:pt idx="2227">
                  <c:v>29</c:v>
                </c:pt>
                <c:pt idx="2228">
                  <c:v>8</c:v>
                </c:pt>
                <c:pt idx="2229">
                  <c:v>2</c:v>
                </c:pt>
                <c:pt idx="2230">
                  <c:v>17</c:v>
                </c:pt>
                <c:pt idx="2231">
                  <c:v>5</c:v>
                </c:pt>
                <c:pt idx="2232">
                  <c:v>3</c:v>
                </c:pt>
                <c:pt idx="2233">
                  <c:v>12</c:v>
                </c:pt>
                <c:pt idx="2234">
                  <c:v>3</c:v>
                </c:pt>
                <c:pt idx="2235">
                  <c:v>3</c:v>
                </c:pt>
                <c:pt idx="2236">
                  <c:v>4</c:v>
                </c:pt>
                <c:pt idx="2237">
                  <c:v>2</c:v>
                </c:pt>
                <c:pt idx="2238">
                  <c:v>1</c:v>
                </c:pt>
                <c:pt idx="2239">
                  <c:v>2</c:v>
                </c:pt>
                <c:pt idx="2240">
                  <c:v>3</c:v>
                </c:pt>
                <c:pt idx="2241">
                  <c:v>3</c:v>
                </c:pt>
                <c:pt idx="2242">
                  <c:v>4</c:v>
                </c:pt>
                <c:pt idx="2243">
                  <c:v>3</c:v>
                </c:pt>
                <c:pt idx="2244">
                  <c:v>17</c:v>
                </c:pt>
                <c:pt idx="2245">
                  <c:v>1</c:v>
                </c:pt>
                <c:pt idx="2246">
                  <c:v>2</c:v>
                </c:pt>
                <c:pt idx="2247">
                  <c:v>8</c:v>
                </c:pt>
                <c:pt idx="2248">
                  <c:v>8</c:v>
                </c:pt>
                <c:pt idx="2249">
                  <c:v>11</c:v>
                </c:pt>
                <c:pt idx="2250">
                  <c:v>6</c:v>
                </c:pt>
                <c:pt idx="2251">
                  <c:v>10</c:v>
                </c:pt>
                <c:pt idx="2252">
                  <c:v>16</c:v>
                </c:pt>
                <c:pt idx="2253">
                  <c:v>12</c:v>
                </c:pt>
                <c:pt idx="2254">
                  <c:v>2</c:v>
                </c:pt>
                <c:pt idx="2255">
                  <c:v>1</c:v>
                </c:pt>
                <c:pt idx="2256">
                  <c:v>5</c:v>
                </c:pt>
                <c:pt idx="2257">
                  <c:v>11</c:v>
                </c:pt>
                <c:pt idx="2258">
                  <c:v>8</c:v>
                </c:pt>
                <c:pt idx="2259">
                  <c:v>2</c:v>
                </c:pt>
                <c:pt idx="2260">
                  <c:v>2</c:v>
                </c:pt>
                <c:pt idx="2261">
                  <c:v>22</c:v>
                </c:pt>
                <c:pt idx="2262">
                  <c:v>11</c:v>
                </c:pt>
                <c:pt idx="2263">
                  <c:v>7</c:v>
                </c:pt>
                <c:pt idx="2264">
                  <c:v>2</c:v>
                </c:pt>
                <c:pt idx="2265">
                  <c:v>4</c:v>
                </c:pt>
                <c:pt idx="2266">
                  <c:v>4</c:v>
                </c:pt>
                <c:pt idx="2267">
                  <c:v>13</c:v>
                </c:pt>
                <c:pt idx="2268">
                  <c:v>3</c:v>
                </c:pt>
                <c:pt idx="2269">
                  <c:v>3</c:v>
                </c:pt>
                <c:pt idx="2270">
                  <c:v>20</c:v>
                </c:pt>
                <c:pt idx="2271">
                  <c:v>10</c:v>
                </c:pt>
                <c:pt idx="2272">
                  <c:v>15</c:v>
                </c:pt>
                <c:pt idx="2273">
                  <c:v>6</c:v>
                </c:pt>
                <c:pt idx="2274">
                  <c:v>3</c:v>
                </c:pt>
                <c:pt idx="2275">
                  <c:v>12</c:v>
                </c:pt>
                <c:pt idx="2276">
                  <c:v>8</c:v>
                </c:pt>
                <c:pt idx="2277">
                  <c:v>5</c:v>
                </c:pt>
                <c:pt idx="2278">
                  <c:v>4</c:v>
                </c:pt>
                <c:pt idx="2279">
                  <c:v>5</c:v>
                </c:pt>
                <c:pt idx="2280">
                  <c:v>11</c:v>
                </c:pt>
                <c:pt idx="2281">
                  <c:v>7</c:v>
                </c:pt>
                <c:pt idx="2282">
                  <c:v>11</c:v>
                </c:pt>
                <c:pt idx="2283">
                  <c:v>11</c:v>
                </c:pt>
                <c:pt idx="2284">
                  <c:v>3</c:v>
                </c:pt>
                <c:pt idx="2285">
                  <c:v>6</c:v>
                </c:pt>
                <c:pt idx="2286">
                  <c:v>14</c:v>
                </c:pt>
                <c:pt idx="2287">
                  <c:v>8</c:v>
                </c:pt>
                <c:pt idx="2288">
                  <c:v>2</c:v>
                </c:pt>
                <c:pt idx="2289">
                  <c:v>9</c:v>
                </c:pt>
                <c:pt idx="2290">
                  <c:v>6</c:v>
                </c:pt>
                <c:pt idx="2291">
                  <c:v>9</c:v>
                </c:pt>
                <c:pt idx="2292">
                  <c:v>9</c:v>
                </c:pt>
                <c:pt idx="2293">
                  <c:v>1</c:v>
                </c:pt>
                <c:pt idx="2294">
                  <c:v>5</c:v>
                </c:pt>
                <c:pt idx="2295">
                  <c:v>14</c:v>
                </c:pt>
                <c:pt idx="2296">
                  <c:v>10</c:v>
                </c:pt>
                <c:pt idx="2297">
                  <c:v>11</c:v>
                </c:pt>
                <c:pt idx="2298">
                  <c:v>8</c:v>
                </c:pt>
                <c:pt idx="2299">
                  <c:v>9</c:v>
                </c:pt>
                <c:pt idx="2300">
                  <c:v>10</c:v>
                </c:pt>
                <c:pt idx="2301">
                  <c:v>5</c:v>
                </c:pt>
                <c:pt idx="2302">
                  <c:v>6</c:v>
                </c:pt>
                <c:pt idx="2303">
                  <c:v>4</c:v>
                </c:pt>
                <c:pt idx="2304">
                  <c:v>21</c:v>
                </c:pt>
                <c:pt idx="2305">
                  <c:v>10</c:v>
                </c:pt>
                <c:pt idx="2306">
                  <c:v>8</c:v>
                </c:pt>
                <c:pt idx="2307">
                  <c:v>14</c:v>
                </c:pt>
                <c:pt idx="2308">
                  <c:v>9</c:v>
                </c:pt>
                <c:pt idx="2309">
                  <c:v>10</c:v>
                </c:pt>
                <c:pt idx="2310">
                  <c:v>8</c:v>
                </c:pt>
                <c:pt idx="2311">
                  <c:v>5</c:v>
                </c:pt>
                <c:pt idx="2312">
                  <c:v>9</c:v>
                </c:pt>
                <c:pt idx="2313">
                  <c:v>9</c:v>
                </c:pt>
                <c:pt idx="2314">
                  <c:v>10</c:v>
                </c:pt>
                <c:pt idx="2315">
                  <c:v>7</c:v>
                </c:pt>
                <c:pt idx="2316">
                  <c:v>21</c:v>
                </c:pt>
                <c:pt idx="2317">
                  <c:v>6</c:v>
                </c:pt>
                <c:pt idx="2318">
                  <c:v>10</c:v>
                </c:pt>
                <c:pt idx="2319">
                  <c:v>15</c:v>
                </c:pt>
                <c:pt idx="2320">
                  <c:v>2</c:v>
                </c:pt>
                <c:pt idx="2321">
                  <c:v>7</c:v>
                </c:pt>
                <c:pt idx="2322">
                  <c:v>15</c:v>
                </c:pt>
                <c:pt idx="2323">
                  <c:v>20</c:v>
                </c:pt>
                <c:pt idx="2324">
                  <c:v>21</c:v>
                </c:pt>
                <c:pt idx="2325">
                  <c:v>12</c:v>
                </c:pt>
                <c:pt idx="2326">
                  <c:v>7</c:v>
                </c:pt>
                <c:pt idx="2327">
                  <c:v>14</c:v>
                </c:pt>
                <c:pt idx="2328">
                  <c:v>16</c:v>
                </c:pt>
                <c:pt idx="2329">
                  <c:v>21</c:v>
                </c:pt>
                <c:pt idx="2330">
                  <c:v>7</c:v>
                </c:pt>
                <c:pt idx="2331">
                  <c:v>22</c:v>
                </c:pt>
                <c:pt idx="2332">
                  <c:v>15</c:v>
                </c:pt>
                <c:pt idx="2333">
                  <c:v>9</c:v>
                </c:pt>
                <c:pt idx="2334">
                  <c:v>11</c:v>
                </c:pt>
                <c:pt idx="2335">
                  <c:v>9</c:v>
                </c:pt>
                <c:pt idx="2336">
                  <c:v>3</c:v>
                </c:pt>
                <c:pt idx="2337">
                  <c:v>8</c:v>
                </c:pt>
                <c:pt idx="2338">
                  <c:v>18</c:v>
                </c:pt>
                <c:pt idx="2339">
                  <c:v>7</c:v>
                </c:pt>
                <c:pt idx="2340">
                  <c:v>5</c:v>
                </c:pt>
                <c:pt idx="2341">
                  <c:v>11</c:v>
                </c:pt>
                <c:pt idx="2342">
                  <c:v>7</c:v>
                </c:pt>
                <c:pt idx="2343">
                  <c:v>8</c:v>
                </c:pt>
                <c:pt idx="2344">
                  <c:v>2</c:v>
                </c:pt>
                <c:pt idx="2345">
                  <c:v>7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3</c:v>
                </c:pt>
                <c:pt idx="2350">
                  <c:v>6</c:v>
                </c:pt>
                <c:pt idx="2351">
                  <c:v>2</c:v>
                </c:pt>
                <c:pt idx="2352">
                  <c:v>11</c:v>
                </c:pt>
                <c:pt idx="2353">
                  <c:v>2</c:v>
                </c:pt>
                <c:pt idx="2354">
                  <c:v>8</c:v>
                </c:pt>
                <c:pt idx="2355">
                  <c:v>4</c:v>
                </c:pt>
                <c:pt idx="2356">
                  <c:v>2</c:v>
                </c:pt>
                <c:pt idx="2357">
                  <c:v>5</c:v>
                </c:pt>
                <c:pt idx="2358">
                  <c:v>9</c:v>
                </c:pt>
                <c:pt idx="2359">
                  <c:v>9</c:v>
                </c:pt>
                <c:pt idx="2360">
                  <c:v>13</c:v>
                </c:pt>
                <c:pt idx="2361">
                  <c:v>11</c:v>
                </c:pt>
                <c:pt idx="2362">
                  <c:v>7</c:v>
                </c:pt>
                <c:pt idx="2363">
                  <c:v>10</c:v>
                </c:pt>
                <c:pt idx="2364">
                  <c:v>9</c:v>
                </c:pt>
                <c:pt idx="2365">
                  <c:v>3</c:v>
                </c:pt>
                <c:pt idx="2366">
                  <c:v>7</c:v>
                </c:pt>
                <c:pt idx="2367">
                  <c:v>5</c:v>
                </c:pt>
                <c:pt idx="2368">
                  <c:v>10</c:v>
                </c:pt>
                <c:pt idx="2369">
                  <c:v>8</c:v>
                </c:pt>
                <c:pt idx="2370">
                  <c:v>12</c:v>
                </c:pt>
                <c:pt idx="2371">
                  <c:v>5</c:v>
                </c:pt>
                <c:pt idx="2372">
                  <c:v>12</c:v>
                </c:pt>
                <c:pt idx="2373">
                  <c:v>8</c:v>
                </c:pt>
                <c:pt idx="2374">
                  <c:v>3</c:v>
                </c:pt>
                <c:pt idx="2375">
                  <c:v>4</c:v>
                </c:pt>
                <c:pt idx="2376">
                  <c:v>8</c:v>
                </c:pt>
                <c:pt idx="2377">
                  <c:v>6</c:v>
                </c:pt>
                <c:pt idx="2378">
                  <c:v>5</c:v>
                </c:pt>
                <c:pt idx="2379">
                  <c:v>1</c:v>
                </c:pt>
                <c:pt idx="2380">
                  <c:v>2</c:v>
                </c:pt>
                <c:pt idx="2381">
                  <c:v>8</c:v>
                </c:pt>
                <c:pt idx="2382">
                  <c:v>3</c:v>
                </c:pt>
                <c:pt idx="2383">
                  <c:v>4</c:v>
                </c:pt>
                <c:pt idx="2384">
                  <c:v>9</c:v>
                </c:pt>
                <c:pt idx="2385">
                  <c:v>3</c:v>
                </c:pt>
                <c:pt idx="2386">
                  <c:v>10</c:v>
                </c:pt>
                <c:pt idx="2387">
                  <c:v>5</c:v>
                </c:pt>
                <c:pt idx="2388">
                  <c:v>6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10</c:v>
                </c:pt>
                <c:pt idx="2393">
                  <c:v>1</c:v>
                </c:pt>
                <c:pt idx="2394">
                  <c:v>5</c:v>
                </c:pt>
                <c:pt idx="2395">
                  <c:v>6</c:v>
                </c:pt>
                <c:pt idx="2396">
                  <c:v>3</c:v>
                </c:pt>
                <c:pt idx="2397">
                  <c:v>7</c:v>
                </c:pt>
                <c:pt idx="2398">
                  <c:v>1</c:v>
                </c:pt>
                <c:pt idx="2399">
                  <c:v>5</c:v>
                </c:pt>
                <c:pt idx="2400">
                  <c:v>9</c:v>
                </c:pt>
                <c:pt idx="2401">
                  <c:v>13</c:v>
                </c:pt>
                <c:pt idx="2402">
                  <c:v>7</c:v>
                </c:pt>
                <c:pt idx="2403">
                  <c:v>5</c:v>
                </c:pt>
                <c:pt idx="2404">
                  <c:v>2</c:v>
                </c:pt>
                <c:pt idx="2405">
                  <c:v>16</c:v>
                </c:pt>
                <c:pt idx="2406">
                  <c:v>6</c:v>
                </c:pt>
                <c:pt idx="2407">
                  <c:v>5</c:v>
                </c:pt>
                <c:pt idx="2408">
                  <c:v>13</c:v>
                </c:pt>
                <c:pt idx="2409">
                  <c:v>4</c:v>
                </c:pt>
                <c:pt idx="2410">
                  <c:v>3</c:v>
                </c:pt>
                <c:pt idx="2411">
                  <c:v>21</c:v>
                </c:pt>
                <c:pt idx="2412">
                  <c:v>13</c:v>
                </c:pt>
                <c:pt idx="2413">
                  <c:v>9</c:v>
                </c:pt>
                <c:pt idx="2414">
                  <c:v>20</c:v>
                </c:pt>
                <c:pt idx="2415">
                  <c:v>7</c:v>
                </c:pt>
                <c:pt idx="2416">
                  <c:v>20</c:v>
                </c:pt>
                <c:pt idx="2417">
                  <c:v>6</c:v>
                </c:pt>
                <c:pt idx="2418">
                  <c:v>3</c:v>
                </c:pt>
                <c:pt idx="2419">
                  <c:v>3</c:v>
                </c:pt>
                <c:pt idx="2420">
                  <c:v>5</c:v>
                </c:pt>
                <c:pt idx="2421">
                  <c:v>12</c:v>
                </c:pt>
                <c:pt idx="2422">
                  <c:v>20</c:v>
                </c:pt>
                <c:pt idx="2423">
                  <c:v>3</c:v>
                </c:pt>
                <c:pt idx="2424">
                  <c:v>1</c:v>
                </c:pt>
                <c:pt idx="2425">
                  <c:v>1</c:v>
                </c:pt>
                <c:pt idx="2426">
                  <c:v>5</c:v>
                </c:pt>
                <c:pt idx="2427">
                  <c:v>4</c:v>
                </c:pt>
                <c:pt idx="2428">
                  <c:v>13</c:v>
                </c:pt>
                <c:pt idx="2429">
                  <c:v>4</c:v>
                </c:pt>
                <c:pt idx="2430">
                  <c:v>2</c:v>
                </c:pt>
                <c:pt idx="2431">
                  <c:v>6</c:v>
                </c:pt>
                <c:pt idx="2432">
                  <c:v>4</c:v>
                </c:pt>
                <c:pt idx="2433">
                  <c:v>8</c:v>
                </c:pt>
                <c:pt idx="2434">
                  <c:v>10</c:v>
                </c:pt>
                <c:pt idx="2435">
                  <c:v>13</c:v>
                </c:pt>
                <c:pt idx="2436">
                  <c:v>14</c:v>
                </c:pt>
                <c:pt idx="2437">
                  <c:v>9</c:v>
                </c:pt>
                <c:pt idx="2438">
                  <c:v>3</c:v>
                </c:pt>
                <c:pt idx="2439">
                  <c:v>6</c:v>
                </c:pt>
                <c:pt idx="2440">
                  <c:v>14</c:v>
                </c:pt>
                <c:pt idx="2441">
                  <c:v>11</c:v>
                </c:pt>
                <c:pt idx="2442">
                  <c:v>22</c:v>
                </c:pt>
                <c:pt idx="2443">
                  <c:v>1</c:v>
                </c:pt>
                <c:pt idx="2444">
                  <c:v>8</c:v>
                </c:pt>
                <c:pt idx="2445">
                  <c:v>2</c:v>
                </c:pt>
                <c:pt idx="2446">
                  <c:v>3</c:v>
                </c:pt>
                <c:pt idx="2447">
                  <c:v>4</c:v>
                </c:pt>
                <c:pt idx="2448">
                  <c:v>16</c:v>
                </c:pt>
                <c:pt idx="2449">
                  <c:v>2</c:v>
                </c:pt>
                <c:pt idx="2450">
                  <c:v>12</c:v>
                </c:pt>
                <c:pt idx="2451">
                  <c:v>7</c:v>
                </c:pt>
                <c:pt idx="2452">
                  <c:v>13</c:v>
                </c:pt>
                <c:pt idx="2453">
                  <c:v>12</c:v>
                </c:pt>
                <c:pt idx="2454">
                  <c:v>8</c:v>
                </c:pt>
                <c:pt idx="2455">
                  <c:v>3</c:v>
                </c:pt>
                <c:pt idx="2456">
                  <c:v>6</c:v>
                </c:pt>
                <c:pt idx="2457">
                  <c:v>9</c:v>
                </c:pt>
                <c:pt idx="2458">
                  <c:v>1</c:v>
                </c:pt>
                <c:pt idx="2459">
                  <c:v>12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7</c:v>
                </c:pt>
                <c:pt idx="2464">
                  <c:v>8</c:v>
                </c:pt>
                <c:pt idx="2465">
                  <c:v>15</c:v>
                </c:pt>
                <c:pt idx="2466">
                  <c:v>7</c:v>
                </c:pt>
                <c:pt idx="2467">
                  <c:v>13</c:v>
                </c:pt>
                <c:pt idx="2468">
                  <c:v>9</c:v>
                </c:pt>
                <c:pt idx="2469">
                  <c:v>12</c:v>
                </c:pt>
                <c:pt idx="2470">
                  <c:v>6</c:v>
                </c:pt>
                <c:pt idx="2471">
                  <c:v>43</c:v>
                </c:pt>
                <c:pt idx="2472">
                  <c:v>9</c:v>
                </c:pt>
                <c:pt idx="2473">
                  <c:v>1</c:v>
                </c:pt>
                <c:pt idx="2474">
                  <c:v>2</c:v>
                </c:pt>
                <c:pt idx="2475">
                  <c:v>7</c:v>
                </c:pt>
                <c:pt idx="2476">
                  <c:v>12</c:v>
                </c:pt>
                <c:pt idx="2477">
                  <c:v>11</c:v>
                </c:pt>
                <c:pt idx="2478">
                  <c:v>7</c:v>
                </c:pt>
                <c:pt idx="2479">
                  <c:v>3</c:v>
                </c:pt>
                <c:pt idx="2480">
                  <c:v>8</c:v>
                </c:pt>
                <c:pt idx="2481">
                  <c:v>3</c:v>
                </c:pt>
                <c:pt idx="2482">
                  <c:v>9</c:v>
                </c:pt>
                <c:pt idx="2483">
                  <c:v>11</c:v>
                </c:pt>
                <c:pt idx="2484">
                  <c:v>3</c:v>
                </c:pt>
                <c:pt idx="2485">
                  <c:v>5</c:v>
                </c:pt>
                <c:pt idx="2486">
                  <c:v>14</c:v>
                </c:pt>
                <c:pt idx="2487">
                  <c:v>17</c:v>
                </c:pt>
                <c:pt idx="2488">
                  <c:v>1</c:v>
                </c:pt>
                <c:pt idx="2489">
                  <c:v>3</c:v>
                </c:pt>
                <c:pt idx="2490">
                  <c:v>2</c:v>
                </c:pt>
                <c:pt idx="2491">
                  <c:v>12</c:v>
                </c:pt>
                <c:pt idx="2492">
                  <c:v>16</c:v>
                </c:pt>
                <c:pt idx="2493">
                  <c:v>3</c:v>
                </c:pt>
                <c:pt idx="2494">
                  <c:v>5</c:v>
                </c:pt>
                <c:pt idx="2495">
                  <c:v>5</c:v>
                </c:pt>
                <c:pt idx="2496">
                  <c:v>23</c:v>
                </c:pt>
                <c:pt idx="2497">
                  <c:v>10</c:v>
                </c:pt>
                <c:pt idx="2498">
                  <c:v>5</c:v>
                </c:pt>
                <c:pt idx="2499">
                  <c:v>25</c:v>
                </c:pt>
                <c:pt idx="2500">
                  <c:v>8</c:v>
                </c:pt>
                <c:pt idx="2501">
                  <c:v>10</c:v>
                </c:pt>
                <c:pt idx="2502">
                  <c:v>8</c:v>
                </c:pt>
                <c:pt idx="2503">
                  <c:v>2</c:v>
                </c:pt>
                <c:pt idx="2504">
                  <c:v>2</c:v>
                </c:pt>
                <c:pt idx="2505">
                  <c:v>4</c:v>
                </c:pt>
                <c:pt idx="2506">
                  <c:v>1</c:v>
                </c:pt>
                <c:pt idx="2507">
                  <c:v>11</c:v>
                </c:pt>
                <c:pt idx="2508">
                  <c:v>7</c:v>
                </c:pt>
                <c:pt idx="2509">
                  <c:v>4</c:v>
                </c:pt>
                <c:pt idx="2510">
                  <c:v>12</c:v>
                </c:pt>
                <c:pt idx="2511">
                  <c:v>7</c:v>
                </c:pt>
                <c:pt idx="2512">
                  <c:v>22</c:v>
                </c:pt>
                <c:pt idx="2513">
                  <c:v>14</c:v>
                </c:pt>
                <c:pt idx="2514">
                  <c:v>8</c:v>
                </c:pt>
                <c:pt idx="2515">
                  <c:v>17</c:v>
                </c:pt>
                <c:pt idx="2516">
                  <c:v>8</c:v>
                </c:pt>
                <c:pt idx="2517">
                  <c:v>3</c:v>
                </c:pt>
                <c:pt idx="2518">
                  <c:v>6</c:v>
                </c:pt>
                <c:pt idx="2519">
                  <c:v>6</c:v>
                </c:pt>
                <c:pt idx="2520">
                  <c:v>4</c:v>
                </c:pt>
                <c:pt idx="2521">
                  <c:v>1</c:v>
                </c:pt>
                <c:pt idx="2522">
                  <c:v>8</c:v>
                </c:pt>
                <c:pt idx="2523">
                  <c:v>2</c:v>
                </c:pt>
                <c:pt idx="2524">
                  <c:v>8</c:v>
                </c:pt>
                <c:pt idx="2525">
                  <c:v>13</c:v>
                </c:pt>
                <c:pt idx="2526">
                  <c:v>12</c:v>
                </c:pt>
                <c:pt idx="2527">
                  <c:v>7</c:v>
                </c:pt>
                <c:pt idx="2528">
                  <c:v>8</c:v>
                </c:pt>
                <c:pt idx="2529">
                  <c:v>19</c:v>
                </c:pt>
                <c:pt idx="2530">
                  <c:v>6</c:v>
                </c:pt>
                <c:pt idx="2531">
                  <c:v>3</c:v>
                </c:pt>
                <c:pt idx="2532">
                  <c:v>14</c:v>
                </c:pt>
                <c:pt idx="2533">
                  <c:v>12</c:v>
                </c:pt>
                <c:pt idx="2534">
                  <c:v>8</c:v>
                </c:pt>
                <c:pt idx="2535">
                  <c:v>8</c:v>
                </c:pt>
                <c:pt idx="2536">
                  <c:v>6</c:v>
                </c:pt>
                <c:pt idx="2537">
                  <c:v>2</c:v>
                </c:pt>
                <c:pt idx="2538">
                  <c:v>4</c:v>
                </c:pt>
                <c:pt idx="2539">
                  <c:v>11</c:v>
                </c:pt>
                <c:pt idx="2540">
                  <c:v>9</c:v>
                </c:pt>
                <c:pt idx="2541">
                  <c:v>8</c:v>
                </c:pt>
                <c:pt idx="2542">
                  <c:v>5</c:v>
                </c:pt>
                <c:pt idx="2543">
                  <c:v>14</c:v>
                </c:pt>
                <c:pt idx="2544">
                  <c:v>2</c:v>
                </c:pt>
                <c:pt idx="2545">
                  <c:v>8</c:v>
                </c:pt>
                <c:pt idx="2546">
                  <c:v>3</c:v>
                </c:pt>
                <c:pt idx="2547">
                  <c:v>16</c:v>
                </c:pt>
                <c:pt idx="2548">
                  <c:v>11</c:v>
                </c:pt>
                <c:pt idx="2549">
                  <c:v>7</c:v>
                </c:pt>
                <c:pt idx="2550">
                  <c:v>4</c:v>
                </c:pt>
                <c:pt idx="2551">
                  <c:v>8</c:v>
                </c:pt>
                <c:pt idx="2552">
                  <c:v>6</c:v>
                </c:pt>
                <c:pt idx="2553">
                  <c:v>2</c:v>
                </c:pt>
                <c:pt idx="2554">
                  <c:v>3</c:v>
                </c:pt>
                <c:pt idx="2555">
                  <c:v>12</c:v>
                </c:pt>
                <c:pt idx="2556">
                  <c:v>10</c:v>
                </c:pt>
                <c:pt idx="2557">
                  <c:v>13</c:v>
                </c:pt>
                <c:pt idx="2558">
                  <c:v>2</c:v>
                </c:pt>
                <c:pt idx="2559">
                  <c:v>1</c:v>
                </c:pt>
                <c:pt idx="2560">
                  <c:v>20</c:v>
                </c:pt>
                <c:pt idx="2561">
                  <c:v>10</c:v>
                </c:pt>
                <c:pt idx="2562">
                  <c:v>5</c:v>
                </c:pt>
                <c:pt idx="2563">
                  <c:v>8</c:v>
                </c:pt>
                <c:pt idx="2564">
                  <c:v>10</c:v>
                </c:pt>
                <c:pt idx="2565">
                  <c:v>10</c:v>
                </c:pt>
                <c:pt idx="2566">
                  <c:v>5</c:v>
                </c:pt>
                <c:pt idx="2567">
                  <c:v>5</c:v>
                </c:pt>
                <c:pt idx="2568">
                  <c:v>10</c:v>
                </c:pt>
                <c:pt idx="2569">
                  <c:v>1</c:v>
                </c:pt>
                <c:pt idx="2570">
                  <c:v>5</c:v>
                </c:pt>
                <c:pt idx="2571">
                  <c:v>2</c:v>
                </c:pt>
                <c:pt idx="2572">
                  <c:v>14</c:v>
                </c:pt>
                <c:pt idx="2573">
                  <c:v>2</c:v>
                </c:pt>
                <c:pt idx="2574">
                  <c:v>5</c:v>
                </c:pt>
                <c:pt idx="2575">
                  <c:v>6</c:v>
                </c:pt>
                <c:pt idx="2576">
                  <c:v>4</c:v>
                </c:pt>
                <c:pt idx="2577">
                  <c:v>15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11</c:v>
                </c:pt>
                <c:pt idx="2583">
                  <c:v>14</c:v>
                </c:pt>
                <c:pt idx="2584">
                  <c:v>8</c:v>
                </c:pt>
                <c:pt idx="2585">
                  <c:v>9</c:v>
                </c:pt>
                <c:pt idx="2586">
                  <c:v>13</c:v>
                </c:pt>
                <c:pt idx="2587">
                  <c:v>9</c:v>
                </c:pt>
                <c:pt idx="2588">
                  <c:v>15</c:v>
                </c:pt>
                <c:pt idx="2589">
                  <c:v>16</c:v>
                </c:pt>
                <c:pt idx="2590">
                  <c:v>11</c:v>
                </c:pt>
                <c:pt idx="2591">
                  <c:v>7</c:v>
                </c:pt>
                <c:pt idx="2592">
                  <c:v>15</c:v>
                </c:pt>
                <c:pt idx="2593">
                  <c:v>6</c:v>
                </c:pt>
                <c:pt idx="2594">
                  <c:v>3</c:v>
                </c:pt>
                <c:pt idx="2595">
                  <c:v>3</c:v>
                </c:pt>
                <c:pt idx="2596">
                  <c:v>7</c:v>
                </c:pt>
                <c:pt idx="2597">
                  <c:v>4</c:v>
                </c:pt>
                <c:pt idx="2598">
                  <c:v>4</c:v>
                </c:pt>
                <c:pt idx="2599">
                  <c:v>11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4</c:v>
                </c:pt>
                <c:pt idx="2604">
                  <c:v>11</c:v>
                </c:pt>
                <c:pt idx="2605">
                  <c:v>1</c:v>
                </c:pt>
                <c:pt idx="2606">
                  <c:v>10</c:v>
                </c:pt>
                <c:pt idx="2607">
                  <c:v>12</c:v>
                </c:pt>
                <c:pt idx="2608">
                  <c:v>4</c:v>
                </c:pt>
                <c:pt idx="2609">
                  <c:v>5</c:v>
                </c:pt>
                <c:pt idx="2610">
                  <c:v>15</c:v>
                </c:pt>
                <c:pt idx="2611">
                  <c:v>5</c:v>
                </c:pt>
                <c:pt idx="2612">
                  <c:v>4</c:v>
                </c:pt>
                <c:pt idx="2613">
                  <c:v>7</c:v>
                </c:pt>
                <c:pt idx="2614">
                  <c:v>16</c:v>
                </c:pt>
                <c:pt idx="2615">
                  <c:v>16</c:v>
                </c:pt>
                <c:pt idx="2616">
                  <c:v>5</c:v>
                </c:pt>
                <c:pt idx="2617">
                  <c:v>6</c:v>
                </c:pt>
                <c:pt idx="2618">
                  <c:v>6</c:v>
                </c:pt>
                <c:pt idx="2619">
                  <c:v>7</c:v>
                </c:pt>
                <c:pt idx="2620">
                  <c:v>5</c:v>
                </c:pt>
                <c:pt idx="2621">
                  <c:v>8</c:v>
                </c:pt>
                <c:pt idx="2622">
                  <c:v>5</c:v>
                </c:pt>
                <c:pt idx="2623">
                  <c:v>5</c:v>
                </c:pt>
                <c:pt idx="2624">
                  <c:v>13</c:v>
                </c:pt>
                <c:pt idx="2625">
                  <c:v>3</c:v>
                </c:pt>
                <c:pt idx="2626">
                  <c:v>19</c:v>
                </c:pt>
                <c:pt idx="2627">
                  <c:v>11</c:v>
                </c:pt>
                <c:pt idx="2628">
                  <c:v>14</c:v>
                </c:pt>
                <c:pt idx="2629">
                  <c:v>15</c:v>
                </c:pt>
                <c:pt idx="2630">
                  <c:v>2</c:v>
                </c:pt>
                <c:pt idx="2631">
                  <c:v>12</c:v>
                </c:pt>
                <c:pt idx="2632">
                  <c:v>5</c:v>
                </c:pt>
                <c:pt idx="2633">
                  <c:v>3</c:v>
                </c:pt>
                <c:pt idx="2634">
                  <c:v>6</c:v>
                </c:pt>
                <c:pt idx="2635">
                  <c:v>6</c:v>
                </c:pt>
                <c:pt idx="2636">
                  <c:v>2</c:v>
                </c:pt>
                <c:pt idx="2637">
                  <c:v>22</c:v>
                </c:pt>
                <c:pt idx="2638">
                  <c:v>6</c:v>
                </c:pt>
                <c:pt idx="2639">
                  <c:v>14</c:v>
                </c:pt>
                <c:pt idx="2640">
                  <c:v>2</c:v>
                </c:pt>
                <c:pt idx="2641">
                  <c:v>8</c:v>
                </c:pt>
                <c:pt idx="2642">
                  <c:v>10</c:v>
                </c:pt>
                <c:pt idx="2643">
                  <c:v>10</c:v>
                </c:pt>
                <c:pt idx="2644">
                  <c:v>5</c:v>
                </c:pt>
                <c:pt idx="2645">
                  <c:v>4</c:v>
                </c:pt>
                <c:pt idx="2646">
                  <c:v>3</c:v>
                </c:pt>
                <c:pt idx="2647">
                  <c:v>3</c:v>
                </c:pt>
                <c:pt idx="2648">
                  <c:v>2</c:v>
                </c:pt>
                <c:pt idx="2649">
                  <c:v>3</c:v>
                </c:pt>
                <c:pt idx="2650">
                  <c:v>5</c:v>
                </c:pt>
                <c:pt idx="2651">
                  <c:v>4</c:v>
                </c:pt>
                <c:pt idx="2652">
                  <c:v>11</c:v>
                </c:pt>
                <c:pt idx="2653">
                  <c:v>15</c:v>
                </c:pt>
                <c:pt idx="2654">
                  <c:v>8</c:v>
                </c:pt>
                <c:pt idx="2655">
                  <c:v>14</c:v>
                </c:pt>
                <c:pt idx="2656">
                  <c:v>2</c:v>
                </c:pt>
                <c:pt idx="2657">
                  <c:v>4</c:v>
                </c:pt>
                <c:pt idx="2658">
                  <c:v>11</c:v>
                </c:pt>
                <c:pt idx="2659">
                  <c:v>3</c:v>
                </c:pt>
                <c:pt idx="2660">
                  <c:v>7</c:v>
                </c:pt>
                <c:pt idx="2661">
                  <c:v>9</c:v>
                </c:pt>
                <c:pt idx="2662">
                  <c:v>1</c:v>
                </c:pt>
                <c:pt idx="2663">
                  <c:v>7</c:v>
                </c:pt>
                <c:pt idx="2664">
                  <c:v>7</c:v>
                </c:pt>
                <c:pt idx="2665">
                  <c:v>3</c:v>
                </c:pt>
                <c:pt idx="2666">
                  <c:v>7</c:v>
                </c:pt>
                <c:pt idx="2667">
                  <c:v>2</c:v>
                </c:pt>
                <c:pt idx="2668">
                  <c:v>2</c:v>
                </c:pt>
                <c:pt idx="2669">
                  <c:v>7</c:v>
                </c:pt>
                <c:pt idx="2670">
                  <c:v>4</c:v>
                </c:pt>
                <c:pt idx="2671">
                  <c:v>14</c:v>
                </c:pt>
                <c:pt idx="2672">
                  <c:v>14</c:v>
                </c:pt>
                <c:pt idx="2673">
                  <c:v>3</c:v>
                </c:pt>
                <c:pt idx="2674">
                  <c:v>8</c:v>
                </c:pt>
                <c:pt idx="2675">
                  <c:v>4</c:v>
                </c:pt>
                <c:pt idx="2676">
                  <c:v>17</c:v>
                </c:pt>
                <c:pt idx="2677">
                  <c:v>15</c:v>
                </c:pt>
                <c:pt idx="2678">
                  <c:v>8</c:v>
                </c:pt>
                <c:pt idx="2679">
                  <c:v>8</c:v>
                </c:pt>
                <c:pt idx="2680">
                  <c:v>19</c:v>
                </c:pt>
                <c:pt idx="2681">
                  <c:v>3</c:v>
                </c:pt>
                <c:pt idx="2682">
                  <c:v>12</c:v>
                </c:pt>
                <c:pt idx="2683">
                  <c:v>7</c:v>
                </c:pt>
                <c:pt idx="2684">
                  <c:v>7</c:v>
                </c:pt>
                <c:pt idx="2685">
                  <c:v>11</c:v>
                </c:pt>
                <c:pt idx="2686">
                  <c:v>12</c:v>
                </c:pt>
                <c:pt idx="2687">
                  <c:v>9</c:v>
                </c:pt>
                <c:pt idx="2688">
                  <c:v>2</c:v>
                </c:pt>
                <c:pt idx="2689">
                  <c:v>2</c:v>
                </c:pt>
                <c:pt idx="2690">
                  <c:v>5</c:v>
                </c:pt>
                <c:pt idx="2691">
                  <c:v>10</c:v>
                </c:pt>
                <c:pt idx="2692">
                  <c:v>2</c:v>
                </c:pt>
                <c:pt idx="2693">
                  <c:v>11</c:v>
                </c:pt>
                <c:pt idx="2694">
                  <c:v>8</c:v>
                </c:pt>
                <c:pt idx="2695">
                  <c:v>18</c:v>
                </c:pt>
                <c:pt idx="2696">
                  <c:v>14</c:v>
                </c:pt>
                <c:pt idx="2697">
                  <c:v>3</c:v>
                </c:pt>
                <c:pt idx="2698">
                  <c:v>9</c:v>
                </c:pt>
                <c:pt idx="2699">
                  <c:v>10</c:v>
                </c:pt>
                <c:pt idx="2700">
                  <c:v>7</c:v>
                </c:pt>
                <c:pt idx="2701">
                  <c:v>2</c:v>
                </c:pt>
                <c:pt idx="2702">
                  <c:v>7</c:v>
                </c:pt>
                <c:pt idx="2703">
                  <c:v>7</c:v>
                </c:pt>
                <c:pt idx="2704">
                  <c:v>2</c:v>
                </c:pt>
                <c:pt idx="2705">
                  <c:v>2</c:v>
                </c:pt>
                <c:pt idx="2706">
                  <c:v>10</c:v>
                </c:pt>
                <c:pt idx="2707">
                  <c:v>4</c:v>
                </c:pt>
                <c:pt idx="2708">
                  <c:v>7</c:v>
                </c:pt>
                <c:pt idx="2709">
                  <c:v>5</c:v>
                </c:pt>
                <c:pt idx="2710">
                  <c:v>6</c:v>
                </c:pt>
                <c:pt idx="2711">
                  <c:v>4</c:v>
                </c:pt>
                <c:pt idx="2712">
                  <c:v>6</c:v>
                </c:pt>
                <c:pt idx="2713">
                  <c:v>16</c:v>
                </c:pt>
                <c:pt idx="2714">
                  <c:v>11</c:v>
                </c:pt>
                <c:pt idx="2715">
                  <c:v>12</c:v>
                </c:pt>
                <c:pt idx="2716">
                  <c:v>13</c:v>
                </c:pt>
                <c:pt idx="2717">
                  <c:v>10</c:v>
                </c:pt>
                <c:pt idx="2718">
                  <c:v>5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4</c:v>
                </c:pt>
                <c:pt idx="2723">
                  <c:v>3</c:v>
                </c:pt>
                <c:pt idx="2724">
                  <c:v>7</c:v>
                </c:pt>
                <c:pt idx="2725">
                  <c:v>5</c:v>
                </c:pt>
                <c:pt idx="2726">
                  <c:v>3</c:v>
                </c:pt>
                <c:pt idx="2727">
                  <c:v>6</c:v>
                </c:pt>
                <c:pt idx="2728">
                  <c:v>5</c:v>
                </c:pt>
                <c:pt idx="2729">
                  <c:v>15</c:v>
                </c:pt>
                <c:pt idx="2730">
                  <c:v>5</c:v>
                </c:pt>
                <c:pt idx="2731">
                  <c:v>3</c:v>
                </c:pt>
                <c:pt idx="2732">
                  <c:v>15</c:v>
                </c:pt>
                <c:pt idx="2733">
                  <c:v>2</c:v>
                </c:pt>
                <c:pt idx="2734">
                  <c:v>1</c:v>
                </c:pt>
                <c:pt idx="2735">
                  <c:v>8</c:v>
                </c:pt>
                <c:pt idx="2736">
                  <c:v>5</c:v>
                </c:pt>
                <c:pt idx="2737">
                  <c:v>5</c:v>
                </c:pt>
                <c:pt idx="2738">
                  <c:v>8</c:v>
                </c:pt>
                <c:pt idx="2739">
                  <c:v>9</c:v>
                </c:pt>
                <c:pt idx="2740">
                  <c:v>7</c:v>
                </c:pt>
                <c:pt idx="2741">
                  <c:v>10</c:v>
                </c:pt>
                <c:pt idx="2742">
                  <c:v>9</c:v>
                </c:pt>
                <c:pt idx="2743">
                  <c:v>2</c:v>
                </c:pt>
                <c:pt idx="2744">
                  <c:v>13</c:v>
                </c:pt>
                <c:pt idx="2745">
                  <c:v>6</c:v>
                </c:pt>
                <c:pt idx="2746">
                  <c:v>8</c:v>
                </c:pt>
                <c:pt idx="2747">
                  <c:v>4</c:v>
                </c:pt>
                <c:pt idx="2748">
                  <c:v>17</c:v>
                </c:pt>
                <c:pt idx="2749">
                  <c:v>9</c:v>
                </c:pt>
                <c:pt idx="2750">
                  <c:v>9</c:v>
                </c:pt>
                <c:pt idx="2751">
                  <c:v>11</c:v>
                </c:pt>
                <c:pt idx="2752">
                  <c:v>5</c:v>
                </c:pt>
                <c:pt idx="2753">
                  <c:v>4</c:v>
                </c:pt>
                <c:pt idx="2754">
                  <c:v>4</c:v>
                </c:pt>
                <c:pt idx="2755">
                  <c:v>14</c:v>
                </c:pt>
                <c:pt idx="2756">
                  <c:v>5</c:v>
                </c:pt>
                <c:pt idx="2757">
                  <c:v>5</c:v>
                </c:pt>
                <c:pt idx="2758">
                  <c:v>10</c:v>
                </c:pt>
                <c:pt idx="2759">
                  <c:v>2</c:v>
                </c:pt>
                <c:pt idx="2760">
                  <c:v>6</c:v>
                </c:pt>
                <c:pt idx="2761">
                  <c:v>3</c:v>
                </c:pt>
                <c:pt idx="2762">
                  <c:v>9</c:v>
                </c:pt>
                <c:pt idx="2763">
                  <c:v>12</c:v>
                </c:pt>
                <c:pt idx="2764">
                  <c:v>4</c:v>
                </c:pt>
                <c:pt idx="2765">
                  <c:v>9</c:v>
                </c:pt>
                <c:pt idx="2766">
                  <c:v>9</c:v>
                </c:pt>
                <c:pt idx="2767">
                  <c:v>3</c:v>
                </c:pt>
                <c:pt idx="2768">
                  <c:v>3</c:v>
                </c:pt>
                <c:pt idx="2769">
                  <c:v>5</c:v>
                </c:pt>
                <c:pt idx="2770">
                  <c:v>8</c:v>
                </c:pt>
                <c:pt idx="2771">
                  <c:v>2</c:v>
                </c:pt>
                <c:pt idx="2772">
                  <c:v>2</c:v>
                </c:pt>
                <c:pt idx="2773">
                  <c:v>4</c:v>
                </c:pt>
                <c:pt idx="2774">
                  <c:v>3</c:v>
                </c:pt>
                <c:pt idx="2775">
                  <c:v>2</c:v>
                </c:pt>
                <c:pt idx="2776">
                  <c:v>10</c:v>
                </c:pt>
                <c:pt idx="2777">
                  <c:v>2</c:v>
                </c:pt>
                <c:pt idx="2778">
                  <c:v>4</c:v>
                </c:pt>
                <c:pt idx="2779">
                  <c:v>1</c:v>
                </c:pt>
                <c:pt idx="2780">
                  <c:v>5</c:v>
                </c:pt>
                <c:pt idx="2781">
                  <c:v>6</c:v>
                </c:pt>
                <c:pt idx="2782">
                  <c:v>11</c:v>
                </c:pt>
                <c:pt idx="2783">
                  <c:v>3</c:v>
                </c:pt>
                <c:pt idx="2784">
                  <c:v>3</c:v>
                </c:pt>
                <c:pt idx="2785">
                  <c:v>10</c:v>
                </c:pt>
                <c:pt idx="2786">
                  <c:v>11</c:v>
                </c:pt>
                <c:pt idx="2787">
                  <c:v>8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5</c:v>
                </c:pt>
                <c:pt idx="2792">
                  <c:v>11</c:v>
                </c:pt>
                <c:pt idx="2793">
                  <c:v>8</c:v>
                </c:pt>
                <c:pt idx="2794">
                  <c:v>7</c:v>
                </c:pt>
                <c:pt idx="2795">
                  <c:v>5</c:v>
                </c:pt>
                <c:pt idx="2796">
                  <c:v>5</c:v>
                </c:pt>
                <c:pt idx="2797">
                  <c:v>10</c:v>
                </c:pt>
                <c:pt idx="2798">
                  <c:v>8</c:v>
                </c:pt>
                <c:pt idx="2799">
                  <c:v>10</c:v>
                </c:pt>
                <c:pt idx="2800">
                  <c:v>9</c:v>
                </c:pt>
                <c:pt idx="2801">
                  <c:v>5</c:v>
                </c:pt>
                <c:pt idx="2802">
                  <c:v>5</c:v>
                </c:pt>
                <c:pt idx="2803">
                  <c:v>10</c:v>
                </c:pt>
                <c:pt idx="2804">
                  <c:v>2</c:v>
                </c:pt>
                <c:pt idx="2805">
                  <c:v>9</c:v>
                </c:pt>
                <c:pt idx="2806">
                  <c:v>2</c:v>
                </c:pt>
                <c:pt idx="2807">
                  <c:v>8</c:v>
                </c:pt>
                <c:pt idx="2808">
                  <c:v>10</c:v>
                </c:pt>
                <c:pt idx="2809">
                  <c:v>6</c:v>
                </c:pt>
                <c:pt idx="2810">
                  <c:v>9</c:v>
                </c:pt>
                <c:pt idx="2811">
                  <c:v>10</c:v>
                </c:pt>
                <c:pt idx="2812">
                  <c:v>13</c:v>
                </c:pt>
                <c:pt idx="2813">
                  <c:v>3</c:v>
                </c:pt>
                <c:pt idx="2814">
                  <c:v>11</c:v>
                </c:pt>
                <c:pt idx="2815">
                  <c:v>18</c:v>
                </c:pt>
                <c:pt idx="2816">
                  <c:v>15</c:v>
                </c:pt>
                <c:pt idx="2817">
                  <c:v>6</c:v>
                </c:pt>
                <c:pt idx="2818">
                  <c:v>4</c:v>
                </c:pt>
                <c:pt idx="2819">
                  <c:v>5</c:v>
                </c:pt>
                <c:pt idx="2820">
                  <c:v>6</c:v>
                </c:pt>
                <c:pt idx="2821">
                  <c:v>13</c:v>
                </c:pt>
                <c:pt idx="2822">
                  <c:v>4</c:v>
                </c:pt>
                <c:pt idx="2823">
                  <c:v>14</c:v>
                </c:pt>
                <c:pt idx="2824">
                  <c:v>5</c:v>
                </c:pt>
                <c:pt idx="2825">
                  <c:v>7</c:v>
                </c:pt>
                <c:pt idx="2826">
                  <c:v>6</c:v>
                </c:pt>
                <c:pt idx="2827">
                  <c:v>15</c:v>
                </c:pt>
                <c:pt idx="2828">
                  <c:v>5</c:v>
                </c:pt>
                <c:pt idx="2829">
                  <c:v>5</c:v>
                </c:pt>
                <c:pt idx="2830">
                  <c:v>6</c:v>
                </c:pt>
                <c:pt idx="2831">
                  <c:v>3</c:v>
                </c:pt>
                <c:pt idx="2832">
                  <c:v>17</c:v>
                </c:pt>
                <c:pt idx="2833">
                  <c:v>13</c:v>
                </c:pt>
                <c:pt idx="2834">
                  <c:v>3</c:v>
                </c:pt>
                <c:pt idx="2835">
                  <c:v>5</c:v>
                </c:pt>
                <c:pt idx="2836">
                  <c:v>9</c:v>
                </c:pt>
                <c:pt idx="2837">
                  <c:v>7</c:v>
                </c:pt>
                <c:pt idx="2838">
                  <c:v>5</c:v>
                </c:pt>
                <c:pt idx="2839">
                  <c:v>9</c:v>
                </c:pt>
                <c:pt idx="2840">
                  <c:v>10</c:v>
                </c:pt>
                <c:pt idx="2841">
                  <c:v>11</c:v>
                </c:pt>
                <c:pt idx="2842">
                  <c:v>12</c:v>
                </c:pt>
                <c:pt idx="2843">
                  <c:v>9</c:v>
                </c:pt>
                <c:pt idx="2844">
                  <c:v>10</c:v>
                </c:pt>
                <c:pt idx="2845">
                  <c:v>11</c:v>
                </c:pt>
                <c:pt idx="2846">
                  <c:v>5</c:v>
                </c:pt>
                <c:pt idx="2847">
                  <c:v>7</c:v>
                </c:pt>
                <c:pt idx="2848">
                  <c:v>3</c:v>
                </c:pt>
                <c:pt idx="2849">
                  <c:v>5</c:v>
                </c:pt>
                <c:pt idx="2850">
                  <c:v>3</c:v>
                </c:pt>
                <c:pt idx="2851">
                  <c:v>7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2</c:v>
                </c:pt>
                <c:pt idx="2856">
                  <c:v>4</c:v>
                </c:pt>
                <c:pt idx="2857">
                  <c:v>4</c:v>
                </c:pt>
                <c:pt idx="2858">
                  <c:v>8</c:v>
                </c:pt>
                <c:pt idx="2859">
                  <c:v>20</c:v>
                </c:pt>
                <c:pt idx="2860">
                  <c:v>2</c:v>
                </c:pt>
                <c:pt idx="2861">
                  <c:v>21</c:v>
                </c:pt>
                <c:pt idx="2862">
                  <c:v>12</c:v>
                </c:pt>
                <c:pt idx="2863">
                  <c:v>3</c:v>
                </c:pt>
                <c:pt idx="2864">
                  <c:v>6</c:v>
                </c:pt>
                <c:pt idx="2865">
                  <c:v>12</c:v>
                </c:pt>
                <c:pt idx="2866">
                  <c:v>7</c:v>
                </c:pt>
                <c:pt idx="2867">
                  <c:v>3</c:v>
                </c:pt>
                <c:pt idx="2868">
                  <c:v>1</c:v>
                </c:pt>
                <c:pt idx="2869">
                  <c:v>15</c:v>
                </c:pt>
                <c:pt idx="2870">
                  <c:v>1</c:v>
                </c:pt>
                <c:pt idx="2871">
                  <c:v>7</c:v>
                </c:pt>
                <c:pt idx="2872">
                  <c:v>4</c:v>
                </c:pt>
                <c:pt idx="2873">
                  <c:v>4</c:v>
                </c:pt>
                <c:pt idx="2874">
                  <c:v>8</c:v>
                </c:pt>
                <c:pt idx="2875">
                  <c:v>2</c:v>
                </c:pt>
                <c:pt idx="2876">
                  <c:v>1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11</c:v>
                </c:pt>
                <c:pt idx="2884">
                  <c:v>5</c:v>
                </c:pt>
                <c:pt idx="2885">
                  <c:v>7</c:v>
                </c:pt>
                <c:pt idx="2886">
                  <c:v>17</c:v>
                </c:pt>
                <c:pt idx="2887">
                  <c:v>7</c:v>
                </c:pt>
                <c:pt idx="2888">
                  <c:v>6</c:v>
                </c:pt>
                <c:pt idx="2889">
                  <c:v>3</c:v>
                </c:pt>
                <c:pt idx="2890">
                  <c:v>6</c:v>
                </c:pt>
                <c:pt idx="2891">
                  <c:v>6</c:v>
                </c:pt>
                <c:pt idx="2892">
                  <c:v>7</c:v>
                </c:pt>
                <c:pt idx="2893">
                  <c:v>5</c:v>
                </c:pt>
                <c:pt idx="2894">
                  <c:v>5</c:v>
                </c:pt>
                <c:pt idx="2895">
                  <c:v>9</c:v>
                </c:pt>
                <c:pt idx="2896">
                  <c:v>10</c:v>
                </c:pt>
                <c:pt idx="2897">
                  <c:v>9</c:v>
                </c:pt>
                <c:pt idx="2898">
                  <c:v>5</c:v>
                </c:pt>
                <c:pt idx="2899">
                  <c:v>7</c:v>
                </c:pt>
                <c:pt idx="2900">
                  <c:v>15</c:v>
                </c:pt>
                <c:pt idx="2901">
                  <c:v>8</c:v>
                </c:pt>
                <c:pt idx="2902">
                  <c:v>31</c:v>
                </c:pt>
                <c:pt idx="2903">
                  <c:v>10</c:v>
                </c:pt>
                <c:pt idx="2904">
                  <c:v>9</c:v>
                </c:pt>
                <c:pt idx="2905">
                  <c:v>1</c:v>
                </c:pt>
                <c:pt idx="2906">
                  <c:v>10</c:v>
                </c:pt>
                <c:pt idx="2907">
                  <c:v>7</c:v>
                </c:pt>
                <c:pt idx="2908">
                  <c:v>1</c:v>
                </c:pt>
                <c:pt idx="2909">
                  <c:v>13</c:v>
                </c:pt>
                <c:pt idx="2910">
                  <c:v>2</c:v>
                </c:pt>
                <c:pt idx="2911">
                  <c:v>2</c:v>
                </c:pt>
                <c:pt idx="2912">
                  <c:v>10</c:v>
                </c:pt>
                <c:pt idx="2913">
                  <c:v>5</c:v>
                </c:pt>
                <c:pt idx="2914">
                  <c:v>6</c:v>
                </c:pt>
                <c:pt idx="2915">
                  <c:v>24</c:v>
                </c:pt>
                <c:pt idx="2916">
                  <c:v>11</c:v>
                </c:pt>
                <c:pt idx="2917">
                  <c:v>11</c:v>
                </c:pt>
                <c:pt idx="2918">
                  <c:v>8</c:v>
                </c:pt>
                <c:pt idx="2919">
                  <c:v>10</c:v>
                </c:pt>
                <c:pt idx="2920">
                  <c:v>6</c:v>
                </c:pt>
                <c:pt idx="2921">
                  <c:v>3</c:v>
                </c:pt>
                <c:pt idx="2922">
                  <c:v>6</c:v>
                </c:pt>
                <c:pt idx="2923">
                  <c:v>4</c:v>
                </c:pt>
                <c:pt idx="2924">
                  <c:v>3</c:v>
                </c:pt>
                <c:pt idx="2925">
                  <c:v>5</c:v>
                </c:pt>
                <c:pt idx="2926">
                  <c:v>8</c:v>
                </c:pt>
                <c:pt idx="2927">
                  <c:v>7</c:v>
                </c:pt>
                <c:pt idx="2928">
                  <c:v>2</c:v>
                </c:pt>
                <c:pt idx="2929">
                  <c:v>2</c:v>
                </c:pt>
                <c:pt idx="2930">
                  <c:v>5</c:v>
                </c:pt>
                <c:pt idx="2931">
                  <c:v>7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4</c:v>
                </c:pt>
                <c:pt idx="2936">
                  <c:v>3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9</c:v>
                </c:pt>
                <c:pt idx="2941">
                  <c:v>4</c:v>
                </c:pt>
                <c:pt idx="2942">
                  <c:v>6</c:v>
                </c:pt>
                <c:pt idx="2943">
                  <c:v>3</c:v>
                </c:pt>
                <c:pt idx="2944">
                  <c:v>9</c:v>
                </c:pt>
                <c:pt idx="2945">
                  <c:v>2</c:v>
                </c:pt>
                <c:pt idx="2946">
                  <c:v>3</c:v>
                </c:pt>
                <c:pt idx="2947">
                  <c:v>14</c:v>
                </c:pt>
                <c:pt idx="2948">
                  <c:v>5</c:v>
                </c:pt>
                <c:pt idx="2949">
                  <c:v>4</c:v>
                </c:pt>
                <c:pt idx="2950">
                  <c:v>11</c:v>
                </c:pt>
                <c:pt idx="2951">
                  <c:v>6</c:v>
                </c:pt>
                <c:pt idx="2952">
                  <c:v>6</c:v>
                </c:pt>
                <c:pt idx="2953">
                  <c:v>3</c:v>
                </c:pt>
                <c:pt idx="2954">
                  <c:v>3</c:v>
                </c:pt>
                <c:pt idx="2955">
                  <c:v>2</c:v>
                </c:pt>
                <c:pt idx="2956">
                  <c:v>4</c:v>
                </c:pt>
                <c:pt idx="2957">
                  <c:v>8</c:v>
                </c:pt>
                <c:pt idx="2958">
                  <c:v>3</c:v>
                </c:pt>
                <c:pt idx="2959">
                  <c:v>6</c:v>
                </c:pt>
                <c:pt idx="2960">
                  <c:v>1</c:v>
                </c:pt>
                <c:pt idx="2961">
                  <c:v>10</c:v>
                </c:pt>
                <c:pt idx="2962">
                  <c:v>8</c:v>
                </c:pt>
                <c:pt idx="2963">
                  <c:v>5</c:v>
                </c:pt>
                <c:pt idx="2964">
                  <c:v>10</c:v>
                </c:pt>
                <c:pt idx="2965">
                  <c:v>12</c:v>
                </c:pt>
                <c:pt idx="2966">
                  <c:v>17</c:v>
                </c:pt>
                <c:pt idx="2967">
                  <c:v>6</c:v>
                </c:pt>
                <c:pt idx="2968">
                  <c:v>14</c:v>
                </c:pt>
                <c:pt idx="2969">
                  <c:v>7</c:v>
                </c:pt>
                <c:pt idx="2970">
                  <c:v>5</c:v>
                </c:pt>
                <c:pt idx="2971">
                  <c:v>11</c:v>
                </c:pt>
                <c:pt idx="2972">
                  <c:v>6</c:v>
                </c:pt>
                <c:pt idx="2973">
                  <c:v>3</c:v>
                </c:pt>
                <c:pt idx="2974">
                  <c:v>7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7</c:v>
                </c:pt>
                <c:pt idx="2979">
                  <c:v>6</c:v>
                </c:pt>
                <c:pt idx="2980">
                  <c:v>6</c:v>
                </c:pt>
                <c:pt idx="2981">
                  <c:v>5</c:v>
                </c:pt>
                <c:pt idx="2982">
                  <c:v>4</c:v>
                </c:pt>
                <c:pt idx="2983">
                  <c:v>7</c:v>
                </c:pt>
                <c:pt idx="2984">
                  <c:v>7</c:v>
                </c:pt>
                <c:pt idx="2985">
                  <c:v>4</c:v>
                </c:pt>
                <c:pt idx="2986">
                  <c:v>19</c:v>
                </c:pt>
                <c:pt idx="2987">
                  <c:v>8</c:v>
                </c:pt>
                <c:pt idx="2988">
                  <c:v>9</c:v>
                </c:pt>
                <c:pt idx="2989">
                  <c:v>4</c:v>
                </c:pt>
                <c:pt idx="2990">
                  <c:v>10</c:v>
                </c:pt>
                <c:pt idx="2991">
                  <c:v>6</c:v>
                </c:pt>
                <c:pt idx="2992">
                  <c:v>11</c:v>
                </c:pt>
                <c:pt idx="2993">
                  <c:v>9</c:v>
                </c:pt>
                <c:pt idx="2994">
                  <c:v>15</c:v>
                </c:pt>
                <c:pt idx="2995">
                  <c:v>3</c:v>
                </c:pt>
                <c:pt idx="2996">
                  <c:v>3</c:v>
                </c:pt>
                <c:pt idx="2997">
                  <c:v>8</c:v>
                </c:pt>
                <c:pt idx="2998">
                  <c:v>9</c:v>
                </c:pt>
                <c:pt idx="2999">
                  <c:v>2</c:v>
                </c:pt>
                <c:pt idx="3000">
                  <c:v>3</c:v>
                </c:pt>
                <c:pt idx="3001">
                  <c:v>7</c:v>
                </c:pt>
                <c:pt idx="3002">
                  <c:v>7</c:v>
                </c:pt>
                <c:pt idx="3003">
                  <c:v>10</c:v>
                </c:pt>
                <c:pt idx="3004">
                  <c:v>1</c:v>
                </c:pt>
                <c:pt idx="3005">
                  <c:v>20</c:v>
                </c:pt>
                <c:pt idx="3006">
                  <c:v>2</c:v>
                </c:pt>
                <c:pt idx="3007">
                  <c:v>6</c:v>
                </c:pt>
                <c:pt idx="3008">
                  <c:v>3</c:v>
                </c:pt>
                <c:pt idx="3009">
                  <c:v>8</c:v>
                </c:pt>
                <c:pt idx="3010">
                  <c:v>3</c:v>
                </c:pt>
                <c:pt idx="3011">
                  <c:v>14</c:v>
                </c:pt>
                <c:pt idx="3012">
                  <c:v>4</c:v>
                </c:pt>
                <c:pt idx="3013">
                  <c:v>4</c:v>
                </c:pt>
                <c:pt idx="3014">
                  <c:v>7</c:v>
                </c:pt>
                <c:pt idx="3015">
                  <c:v>18</c:v>
                </c:pt>
                <c:pt idx="3016">
                  <c:v>10</c:v>
                </c:pt>
                <c:pt idx="3017">
                  <c:v>6</c:v>
                </c:pt>
                <c:pt idx="3018">
                  <c:v>2</c:v>
                </c:pt>
                <c:pt idx="3019">
                  <c:v>5</c:v>
                </c:pt>
                <c:pt idx="3020">
                  <c:v>3</c:v>
                </c:pt>
                <c:pt idx="3021">
                  <c:v>3</c:v>
                </c:pt>
                <c:pt idx="3022">
                  <c:v>4</c:v>
                </c:pt>
                <c:pt idx="3023">
                  <c:v>4</c:v>
                </c:pt>
                <c:pt idx="3024">
                  <c:v>8</c:v>
                </c:pt>
                <c:pt idx="3025">
                  <c:v>3</c:v>
                </c:pt>
                <c:pt idx="3026">
                  <c:v>6</c:v>
                </c:pt>
                <c:pt idx="3027">
                  <c:v>6</c:v>
                </c:pt>
                <c:pt idx="3028">
                  <c:v>9</c:v>
                </c:pt>
                <c:pt idx="3029">
                  <c:v>7</c:v>
                </c:pt>
                <c:pt idx="3030">
                  <c:v>3</c:v>
                </c:pt>
                <c:pt idx="3031">
                  <c:v>21</c:v>
                </c:pt>
                <c:pt idx="3032">
                  <c:v>2</c:v>
                </c:pt>
                <c:pt idx="3033">
                  <c:v>2</c:v>
                </c:pt>
                <c:pt idx="3034">
                  <c:v>10</c:v>
                </c:pt>
                <c:pt idx="3035">
                  <c:v>4</c:v>
                </c:pt>
                <c:pt idx="3036">
                  <c:v>8</c:v>
                </c:pt>
                <c:pt idx="3037">
                  <c:v>6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10</c:v>
                </c:pt>
                <c:pt idx="3042">
                  <c:v>6</c:v>
                </c:pt>
                <c:pt idx="3043">
                  <c:v>2</c:v>
                </c:pt>
                <c:pt idx="3044">
                  <c:v>2</c:v>
                </c:pt>
                <c:pt idx="3045">
                  <c:v>1</c:v>
                </c:pt>
                <c:pt idx="3046">
                  <c:v>8</c:v>
                </c:pt>
                <c:pt idx="3047">
                  <c:v>2</c:v>
                </c:pt>
                <c:pt idx="3048">
                  <c:v>6</c:v>
                </c:pt>
                <c:pt idx="3049">
                  <c:v>6</c:v>
                </c:pt>
                <c:pt idx="3050">
                  <c:v>7</c:v>
                </c:pt>
                <c:pt idx="3051">
                  <c:v>2</c:v>
                </c:pt>
                <c:pt idx="3052">
                  <c:v>2</c:v>
                </c:pt>
                <c:pt idx="3053">
                  <c:v>3</c:v>
                </c:pt>
                <c:pt idx="3054">
                  <c:v>6</c:v>
                </c:pt>
                <c:pt idx="3055">
                  <c:v>4</c:v>
                </c:pt>
                <c:pt idx="3056">
                  <c:v>7</c:v>
                </c:pt>
                <c:pt idx="3057">
                  <c:v>6</c:v>
                </c:pt>
                <c:pt idx="3058">
                  <c:v>26</c:v>
                </c:pt>
                <c:pt idx="3059">
                  <c:v>2</c:v>
                </c:pt>
                <c:pt idx="3060">
                  <c:v>8</c:v>
                </c:pt>
                <c:pt idx="3061">
                  <c:v>3</c:v>
                </c:pt>
                <c:pt idx="3062">
                  <c:v>2</c:v>
                </c:pt>
                <c:pt idx="3063">
                  <c:v>3</c:v>
                </c:pt>
                <c:pt idx="3064">
                  <c:v>16</c:v>
                </c:pt>
                <c:pt idx="3065">
                  <c:v>5</c:v>
                </c:pt>
                <c:pt idx="3066">
                  <c:v>4</c:v>
                </c:pt>
                <c:pt idx="3067">
                  <c:v>13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1</c:v>
                </c:pt>
                <c:pt idx="3073">
                  <c:v>4</c:v>
                </c:pt>
                <c:pt idx="3074">
                  <c:v>6</c:v>
                </c:pt>
                <c:pt idx="3075">
                  <c:v>2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11</c:v>
                </c:pt>
                <c:pt idx="3080">
                  <c:v>2</c:v>
                </c:pt>
                <c:pt idx="3081">
                  <c:v>4</c:v>
                </c:pt>
                <c:pt idx="3082">
                  <c:v>4</c:v>
                </c:pt>
                <c:pt idx="3083">
                  <c:v>5</c:v>
                </c:pt>
                <c:pt idx="3084">
                  <c:v>2</c:v>
                </c:pt>
                <c:pt idx="3085">
                  <c:v>3</c:v>
                </c:pt>
                <c:pt idx="3086">
                  <c:v>4</c:v>
                </c:pt>
                <c:pt idx="3087">
                  <c:v>15</c:v>
                </c:pt>
                <c:pt idx="3088">
                  <c:v>1</c:v>
                </c:pt>
                <c:pt idx="3089">
                  <c:v>3</c:v>
                </c:pt>
                <c:pt idx="3090">
                  <c:v>10</c:v>
                </c:pt>
                <c:pt idx="3091">
                  <c:v>4</c:v>
                </c:pt>
                <c:pt idx="3092">
                  <c:v>8</c:v>
                </c:pt>
                <c:pt idx="3093">
                  <c:v>2</c:v>
                </c:pt>
                <c:pt idx="3094">
                  <c:v>9</c:v>
                </c:pt>
                <c:pt idx="3095">
                  <c:v>2</c:v>
                </c:pt>
                <c:pt idx="3096">
                  <c:v>3</c:v>
                </c:pt>
                <c:pt idx="3097">
                  <c:v>2</c:v>
                </c:pt>
                <c:pt idx="3098">
                  <c:v>9</c:v>
                </c:pt>
                <c:pt idx="3099">
                  <c:v>14</c:v>
                </c:pt>
                <c:pt idx="3100">
                  <c:v>3</c:v>
                </c:pt>
                <c:pt idx="3101">
                  <c:v>7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4</c:v>
                </c:pt>
                <c:pt idx="3107">
                  <c:v>1</c:v>
                </c:pt>
                <c:pt idx="3108">
                  <c:v>7</c:v>
                </c:pt>
                <c:pt idx="3109">
                  <c:v>2</c:v>
                </c:pt>
                <c:pt idx="3110">
                  <c:v>2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7</c:v>
                </c:pt>
                <c:pt idx="3116">
                  <c:v>18</c:v>
                </c:pt>
                <c:pt idx="3117">
                  <c:v>6</c:v>
                </c:pt>
                <c:pt idx="3118">
                  <c:v>6</c:v>
                </c:pt>
                <c:pt idx="3119">
                  <c:v>9</c:v>
                </c:pt>
                <c:pt idx="3120">
                  <c:v>4</c:v>
                </c:pt>
                <c:pt idx="3121">
                  <c:v>4</c:v>
                </c:pt>
                <c:pt idx="3122">
                  <c:v>18</c:v>
                </c:pt>
                <c:pt idx="3123">
                  <c:v>3</c:v>
                </c:pt>
                <c:pt idx="3124">
                  <c:v>3</c:v>
                </c:pt>
                <c:pt idx="3125">
                  <c:v>7</c:v>
                </c:pt>
                <c:pt idx="3126">
                  <c:v>8</c:v>
                </c:pt>
                <c:pt idx="3127">
                  <c:v>2</c:v>
                </c:pt>
                <c:pt idx="3128">
                  <c:v>12</c:v>
                </c:pt>
                <c:pt idx="3129">
                  <c:v>2</c:v>
                </c:pt>
                <c:pt idx="3130">
                  <c:v>14</c:v>
                </c:pt>
                <c:pt idx="3131">
                  <c:v>6</c:v>
                </c:pt>
                <c:pt idx="3132">
                  <c:v>6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6</c:v>
                </c:pt>
                <c:pt idx="3142">
                  <c:v>3</c:v>
                </c:pt>
                <c:pt idx="3143">
                  <c:v>11</c:v>
                </c:pt>
                <c:pt idx="3144">
                  <c:v>10</c:v>
                </c:pt>
                <c:pt idx="3145">
                  <c:v>24</c:v>
                </c:pt>
                <c:pt idx="3146">
                  <c:v>10</c:v>
                </c:pt>
                <c:pt idx="3147">
                  <c:v>3</c:v>
                </c:pt>
                <c:pt idx="3148">
                  <c:v>6</c:v>
                </c:pt>
                <c:pt idx="3149">
                  <c:v>1</c:v>
                </c:pt>
                <c:pt idx="3150">
                  <c:v>3</c:v>
                </c:pt>
                <c:pt idx="3151">
                  <c:v>5</c:v>
                </c:pt>
                <c:pt idx="3152">
                  <c:v>4</c:v>
                </c:pt>
                <c:pt idx="3153">
                  <c:v>5</c:v>
                </c:pt>
                <c:pt idx="3154">
                  <c:v>8</c:v>
                </c:pt>
                <c:pt idx="3155">
                  <c:v>3</c:v>
                </c:pt>
                <c:pt idx="3156">
                  <c:v>4</c:v>
                </c:pt>
                <c:pt idx="3157">
                  <c:v>4</c:v>
                </c:pt>
                <c:pt idx="3158">
                  <c:v>5</c:v>
                </c:pt>
                <c:pt idx="3159">
                  <c:v>4</c:v>
                </c:pt>
                <c:pt idx="3160">
                  <c:v>8</c:v>
                </c:pt>
                <c:pt idx="3161">
                  <c:v>6</c:v>
                </c:pt>
                <c:pt idx="3162">
                  <c:v>4</c:v>
                </c:pt>
                <c:pt idx="3163">
                  <c:v>2</c:v>
                </c:pt>
                <c:pt idx="3164">
                  <c:v>3</c:v>
                </c:pt>
                <c:pt idx="3165">
                  <c:v>7</c:v>
                </c:pt>
                <c:pt idx="3166">
                  <c:v>3</c:v>
                </c:pt>
                <c:pt idx="3167">
                  <c:v>2</c:v>
                </c:pt>
                <c:pt idx="3168">
                  <c:v>4</c:v>
                </c:pt>
                <c:pt idx="3169">
                  <c:v>2</c:v>
                </c:pt>
                <c:pt idx="3170">
                  <c:v>3</c:v>
                </c:pt>
                <c:pt idx="3171">
                  <c:v>5</c:v>
                </c:pt>
                <c:pt idx="3172">
                  <c:v>6</c:v>
                </c:pt>
                <c:pt idx="3173">
                  <c:v>9</c:v>
                </c:pt>
                <c:pt idx="3174">
                  <c:v>8</c:v>
                </c:pt>
                <c:pt idx="3175">
                  <c:v>6</c:v>
                </c:pt>
                <c:pt idx="3176">
                  <c:v>5</c:v>
                </c:pt>
                <c:pt idx="3177">
                  <c:v>7</c:v>
                </c:pt>
                <c:pt idx="3178">
                  <c:v>13</c:v>
                </c:pt>
                <c:pt idx="3179">
                  <c:v>2</c:v>
                </c:pt>
                <c:pt idx="3180">
                  <c:v>3</c:v>
                </c:pt>
                <c:pt idx="3181">
                  <c:v>3</c:v>
                </c:pt>
                <c:pt idx="3182">
                  <c:v>9</c:v>
                </c:pt>
                <c:pt idx="3183">
                  <c:v>6</c:v>
                </c:pt>
                <c:pt idx="3184">
                  <c:v>8</c:v>
                </c:pt>
                <c:pt idx="3185">
                  <c:v>3</c:v>
                </c:pt>
                <c:pt idx="3186">
                  <c:v>3</c:v>
                </c:pt>
                <c:pt idx="3187">
                  <c:v>9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2</c:v>
                </c:pt>
                <c:pt idx="3192">
                  <c:v>6</c:v>
                </c:pt>
                <c:pt idx="3193">
                  <c:v>5</c:v>
                </c:pt>
                <c:pt idx="3194">
                  <c:v>3</c:v>
                </c:pt>
                <c:pt idx="3195">
                  <c:v>11</c:v>
                </c:pt>
                <c:pt idx="3196">
                  <c:v>7</c:v>
                </c:pt>
                <c:pt idx="3197">
                  <c:v>2</c:v>
                </c:pt>
                <c:pt idx="3198">
                  <c:v>3</c:v>
                </c:pt>
                <c:pt idx="3199">
                  <c:v>3</c:v>
                </c:pt>
                <c:pt idx="3200">
                  <c:v>12</c:v>
                </c:pt>
                <c:pt idx="3201">
                  <c:v>11</c:v>
                </c:pt>
                <c:pt idx="3202">
                  <c:v>4</c:v>
                </c:pt>
                <c:pt idx="3203">
                  <c:v>4</c:v>
                </c:pt>
                <c:pt idx="3204">
                  <c:v>6</c:v>
                </c:pt>
                <c:pt idx="3205">
                  <c:v>5</c:v>
                </c:pt>
                <c:pt idx="3206">
                  <c:v>8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6</c:v>
                </c:pt>
                <c:pt idx="3211">
                  <c:v>9</c:v>
                </c:pt>
                <c:pt idx="3212">
                  <c:v>13</c:v>
                </c:pt>
                <c:pt idx="3213">
                  <c:v>1</c:v>
                </c:pt>
                <c:pt idx="3214">
                  <c:v>7</c:v>
                </c:pt>
                <c:pt idx="3215">
                  <c:v>4</c:v>
                </c:pt>
                <c:pt idx="3216">
                  <c:v>3</c:v>
                </c:pt>
                <c:pt idx="3217">
                  <c:v>5</c:v>
                </c:pt>
                <c:pt idx="3218">
                  <c:v>5</c:v>
                </c:pt>
                <c:pt idx="3219">
                  <c:v>7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11</c:v>
                </c:pt>
                <c:pt idx="3226">
                  <c:v>3</c:v>
                </c:pt>
                <c:pt idx="3227">
                  <c:v>8</c:v>
                </c:pt>
                <c:pt idx="3228">
                  <c:v>3</c:v>
                </c:pt>
                <c:pt idx="3229">
                  <c:v>3</c:v>
                </c:pt>
                <c:pt idx="3230">
                  <c:v>1</c:v>
                </c:pt>
                <c:pt idx="3231">
                  <c:v>12</c:v>
                </c:pt>
                <c:pt idx="3232">
                  <c:v>4</c:v>
                </c:pt>
                <c:pt idx="3233">
                  <c:v>4</c:v>
                </c:pt>
                <c:pt idx="3234">
                  <c:v>9</c:v>
                </c:pt>
                <c:pt idx="3235">
                  <c:v>13</c:v>
                </c:pt>
                <c:pt idx="3236">
                  <c:v>4</c:v>
                </c:pt>
                <c:pt idx="3237">
                  <c:v>9</c:v>
                </c:pt>
                <c:pt idx="3238">
                  <c:v>11</c:v>
                </c:pt>
                <c:pt idx="3239">
                  <c:v>2</c:v>
                </c:pt>
                <c:pt idx="3240">
                  <c:v>1</c:v>
                </c:pt>
                <c:pt idx="3241">
                  <c:v>2</c:v>
                </c:pt>
                <c:pt idx="3242">
                  <c:v>8</c:v>
                </c:pt>
                <c:pt idx="3243">
                  <c:v>4</c:v>
                </c:pt>
                <c:pt idx="3244">
                  <c:v>16</c:v>
                </c:pt>
                <c:pt idx="3245">
                  <c:v>9</c:v>
                </c:pt>
                <c:pt idx="3246">
                  <c:v>3</c:v>
                </c:pt>
                <c:pt idx="3247">
                  <c:v>13</c:v>
                </c:pt>
                <c:pt idx="3248">
                  <c:v>5</c:v>
                </c:pt>
                <c:pt idx="3249">
                  <c:v>9</c:v>
                </c:pt>
                <c:pt idx="3250">
                  <c:v>6</c:v>
                </c:pt>
                <c:pt idx="3251">
                  <c:v>5</c:v>
                </c:pt>
                <c:pt idx="3252">
                  <c:v>9</c:v>
                </c:pt>
                <c:pt idx="3253">
                  <c:v>8</c:v>
                </c:pt>
                <c:pt idx="3254">
                  <c:v>4</c:v>
                </c:pt>
                <c:pt idx="3255">
                  <c:v>6</c:v>
                </c:pt>
                <c:pt idx="3256">
                  <c:v>11</c:v>
                </c:pt>
                <c:pt idx="3257">
                  <c:v>3</c:v>
                </c:pt>
                <c:pt idx="3258">
                  <c:v>3</c:v>
                </c:pt>
                <c:pt idx="3259">
                  <c:v>8</c:v>
                </c:pt>
                <c:pt idx="3260">
                  <c:v>2</c:v>
                </c:pt>
                <c:pt idx="3261">
                  <c:v>4</c:v>
                </c:pt>
                <c:pt idx="3262">
                  <c:v>11</c:v>
                </c:pt>
                <c:pt idx="3263">
                  <c:v>9</c:v>
                </c:pt>
                <c:pt idx="3264">
                  <c:v>2</c:v>
                </c:pt>
                <c:pt idx="3265">
                  <c:v>3</c:v>
                </c:pt>
                <c:pt idx="3266">
                  <c:v>4</c:v>
                </c:pt>
                <c:pt idx="3267">
                  <c:v>5</c:v>
                </c:pt>
                <c:pt idx="3268">
                  <c:v>11</c:v>
                </c:pt>
                <c:pt idx="3269">
                  <c:v>9</c:v>
                </c:pt>
                <c:pt idx="3270">
                  <c:v>7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14</c:v>
                </c:pt>
                <c:pt idx="3275">
                  <c:v>8</c:v>
                </c:pt>
                <c:pt idx="3276">
                  <c:v>17</c:v>
                </c:pt>
                <c:pt idx="3277">
                  <c:v>3</c:v>
                </c:pt>
                <c:pt idx="3278">
                  <c:v>5</c:v>
                </c:pt>
                <c:pt idx="3279">
                  <c:v>9</c:v>
                </c:pt>
                <c:pt idx="3280">
                  <c:v>9</c:v>
                </c:pt>
                <c:pt idx="3281">
                  <c:v>6</c:v>
                </c:pt>
                <c:pt idx="3282">
                  <c:v>2</c:v>
                </c:pt>
                <c:pt idx="3283">
                  <c:v>2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2</c:v>
                </c:pt>
                <c:pt idx="3288">
                  <c:v>15</c:v>
                </c:pt>
                <c:pt idx="3289">
                  <c:v>6</c:v>
                </c:pt>
                <c:pt idx="3290">
                  <c:v>9</c:v>
                </c:pt>
                <c:pt idx="3291">
                  <c:v>15</c:v>
                </c:pt>
                <c:pt idx="3292">
                  <c:v>8</c:v>
                </c:pt>
                <c:pt idx="3293">
                  <c:v>3</c:v>
                </c:pt>
                <c:pt idx="3294">
                  <c:v>9</c:v>
                </c:pt>
                <c:pt idx="3295">
                  <c:v>2</c:v>
                </c:pt>
                <c:pt idx="3296">
                  <c:v>2</c:v>
                </c:pt>
                <c:pt idx="3297">
                  <c:v>7</c:v>
                </c:pt>
                <c:pt idx="3298">
                  <c:v>5</c:v>
                </c:pt>
                <c:pt idx="3299">
                  <c:v>6</c:v>
                </c:pt>
                <c:pt idx="3300">
                  <c:v>4</c:v>
                </c:pt>
                <c:pt idx="3301">
                  <c:v>8</c:v>
                </c:pt>
                <c:pt idx="3302">
                  <c:v>5</c:v>
                </c:pt>
                <c:pt idx="3303">
                  <c:v>3</c:v>
                </c:pt>
                <c:pt idx="3304">
                  <c:v>10</c:v>
                </c:pt>
                <c:pt idx="3305">
                  <c:v>2</c:v>
                </c:pt>
                <c:pt idx="3306">
                  <c:v>13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4</c:v>
                </c:pt>
                <c:pt idx="3311">
                  <c:v>3</c:v>
                </c:pt>
                <c:pt idx="3312">
                  <c:v>1</c:v>
                </c:pt>
                <c:pt idx="3313">
                  <c:v>14</c:v>
                </c:pt>
                <c:pt idx="3314">
                  <c:v>6</c:v>
                </c:pt>
                <c:pt idx="3315">
                  <c:v>2</c:v>
                </c:pt>
                <c:pt idx="3316">
                  <c:v>6</c:v>
                </c:pt>
                <c:pt idx="3317">
                  <c:v>3</c:v>
                </c:pt>
                <c:pt idx="3318">
                  <c:v>5</c:v>
                </c:pt>
                <c:pt idx="3319">
                  <c:v>2</c:v>
                </c:pt>
                <c:pt idx="3320">
                  <c:v>4</c:v>
                </c:pt>
                <c:pt idx="3321">
                  <c:v>3</c:v>
                </c:pt>
                <c:pt idx="3322">
                  <c:v>4</c:v>
                </c:pt>
                <c:pt idx="3323">
                  <c:v>6</c:v>
                </c:pt>
                <c:pt idx="3324">
                  <c:v>4</c:v>
                </c:pt>
                <c:pt idx="3325">
                  <c:v>1</c:v>
                </c:pt>
                <c:pt idx="3326">
                  <c:v>8</c:v>
                </c:pt>
                <c:pt idx="3327">
                  <c:v>1</c:v>
                </c:pt>
                <c:pt idx="3328">
                  <c:v>5</c:v>
                </c:pt>
                <c:pt idx="3329">
                  <c:v>6</c:v>
                </c:pt>
                <c:pt idx="3330">
                  <c:v>1</c:v>
                </c:pt>
                <c:pt idx="3331">
                  <c:v>3</c:v>
                </c:pt>
                <c:pt idx="3332">
                  <c:v>4</c:v>
                </c:pt>
                <c:pt idx="3333">
                  <c:v>5</c:v>
                </c:pt>
                <c:pt idx="3334">
                  <c:v>10</c:v>
                </c:pt>
                <c:pt idx="3335">
                  <c:v>21</c:v>
                </c:pt>
                <c:pt idx="3336">
                  <c:v>3</c:v>
                </c:pt>
                <c:pt idx="3337">
                  <c:v>2</c:v>
                </c:pt>
                <c:pt idx="3338">
                  <c:v>2</c:v>
                </c:pt>
                <c:pt idx="3339">
                  <c:v>20</c:v>
                </c:pt>
                <c:pt idx="3340">
                  <c:v>10</c:v>
                </c:pt>
                <c:pt idx="3341">
                  <c:v>9</c:v>
                </c:pt>
                <c:pt idx="3342">
                  <c:v>16</c:v>
                </c:pt>
                <c:pt idx="3343">
                  <c:v>1</c:v>
                </c:pt>
                <c:pt idx="3344">
                  <c:v>3</c:v>
                </c:pt>
                <c:pt idx="3345">
                  <c:v>2</c:v>
                </c:pt>
                <c:pt idx="3346">
                  <c:v>7</c:v>
                </c:pt>
                <c:pt idx="3347">
                  <c:v>2</c:v>
                </c:pt>
                <c:pt idx="3348">
                  <c:v>7</c:v>
                </c:pt>
                <c:pt idx="3349">
                  <c:v>3</c:v>
                </c:pt>
                <c:pt idx="3350">
                  <c:v>1</c:v>
                </c:pt>
                <c:pt idx="3351">
                  <c:v>9</c:v>
                </c:pt>
                <c:pt idx="3352">
                  <c:v>2</c:v>
                </c:pt>
                <c:pt idx="3353">
                  <c:v>3</c:v>
                </c:pt>
                <c:pt idx="3354">
                  <c:v>9</c:v>
                </c:pt>
                <c:pt idx="3355">
                  <c:v>5</c:v>
                </c:pt>
                <c:pt idx="3356">
                  <c:v>2</c:v>
                </c:pt>
                <c:pt idx="3357">
                  <c:v>8</c:v>
                </c:pt>
                <c:pt idx="3358">
                  <c:v>4</c:v>
                </c:pt>
                <c:pt idx="3359">
                  <c:v>3</c:v>
                </c:pt>
                <c:pt idx="3360">
                  <c:v>8</c:v>
                </c:pt>
                <c:pt idx="3361">
                  <c:v>7</c:v>
                </c:pt>
                <c:pt idx="3362">
                  <c:v>7</c:v>
                </c:pt>
                <c:pt idx="3363">
                  <c:v>5</c:v>
                </c:pt>
                <c:pt idx="3364">
                  <c:v>2</c:v>
                </c:pt>
                <c:pt idx="3365">
                  <c:v>4</c:v>
                </c:pt>
                <c:pt idx="3366">
                  <c:v>8</c:v>
                </c:pt>
                <c:pt idx="3367">
                  <c:v>3</c:v>
                </c:pt>
                <c:pt idx="3368">
                  <c:v>6</c:v>
                </c:pt>
                <c:pt idx="3369">
                  <c:v>12</c:v>
                </c:pt>
                <c:pt idx="3370">
                  <c:v>3</c:v>
                </c:pt>
                <c:pt idx="3371">
                  <c:v>3</c:v>
                </c:pt>
                <c:pt idx="3372">
                  <c:v>2</c:v>
                </c:pt>
                <c:pt idx="3373">
                  <c:v>11</c:v>
                </c:pt>
                <c:pt idx="3374">
                  <c:v>3</c:v>
                </c:pt>
                <c:pt idx="3375">
                  <c:v>6</c:v>
                </c:pt>
                <c:pt idx="3376">
                  <c:v>7</c:v>
                </c:pt>
                <c:pt idx="3377">
                  <c:v>4</c:v>
                </c:pt>
                <c:pt idx="3378">
                  <c:v>2</c:v>
                </c:pt>
                <c:pt idx="3379">
                  <c:v>2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10</c:v>
                </c:pt>
                <c:pt idx="3384">
                  <c:v>5</c:v>
                </c:pt>
                <c:pt idx="3385">
                  <c:v>7</c:v>
                </c:pt>
                <c:pt idx="3386">
                  <c:v>10</c:v>
                </c:pt>
                <c:pt idx="3387">
                  <c:v>5</c:v>
                </c:pt>
                <c:pt idx="3388">
                  <c:v>2</c:v>
                </c:pt>
                <c:pt idx="3389">
                  <c:v>7</c:v>
                </c:pt>
                <c:pt idx="3390">
                  <c:v>3</c:v>
                </c:pt>
                <c:pt idx="3391">
                  <c:v>14</c:v>
                </c:pt>
                <c:pt idx="3392">
                  <c:v>6</c:v>
                </c:pt>
                <c:pt idx="3393">
                  <c:v>11</c:v>
                </c:pt>
                <c:pt idx="3394">
                  <c:v>3</c:v>
                </c:pt>
                <c:pt idx="3395">
                  <c:v>4</c:v>
                </c:pt>
                <c:pt idx="3396">
                  <c:v>15</c:v>
                </c:pt>
                <c:pt idx="3397">
                  <c:v>3</c:v>
                </c:pt>
                <c:pt idx="3398">
                  <c:v>3</c:v>
                </c:pt>
                <c:pt idx="3399">
                  <c:v>1</c:v>
                </c:pt>
                <c:pt idx="3400">
                  <c:v>3</c:v>
                </c:pt>
                <c:pt idx="3401">
                  <c:v>3</c:v>
                </c:pt>
                <c:pt idx="3402">
                  <c:v>4</c:v>
                </c:pt>
                <c:pt idx="3403">
                  <c:v>1</c:v>
                </c:pt>
                <c:pt idx="3404">
                  <c:v>10</c:v>
                </c:pt>
                <c:pt idx="3405">
                  <c:v>9</c:v>
                </c:pt>
                <c:pt idx="3406">
                  <c:v>11</c:v>
                </c:pt>
                <c:pt idx="3407">
                  <c:v>2</c:v>
                </c:pt>
                <c:pt idx="3408">
                  <c:v>2</c:v>
                </c:pt>
                <c:pt idx="3409">
                  <c:v>8</c:v>
                </c:pt>
                <c:pt idx="3410">
                  <c:v>6</c:v>
                </c:pt>
                <c:pt idx="3411">
                  <c:v>3</c:v>
                </c:pt>
                <c:pt idx="3412">
                  <c:v>6</c:v>
                </c:pt>
                <c:pt idx="3413">
                  <c:v>6</c:v>
                </c:pt>
                <c:pt idx="3414">
                  <c:v>3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2</c:v>
                </c:pt>
                <c:pt idx="3419">
                  <c:v>7</c:v>
                </c:pt>
                <c:pt idx="3420">
                  <c:v>3</c:v>
                </c:pt>
                <c:pt idx="3421">
                  <c:v>10</c:v>
                </c:pt>
                <c:pt idx="3422">
                  <c:v>4</c:v>
                </c:pt>
                <c:pt idx="3423">
                  <c:v>1</c:v>
                </c:pt>
                <c:pt idx="3424">
                  <c:v>1</c:v>
                </c:pt>
                <c:pt idx="3425">
                  <c:v>6</c:v>
                </c:pt>
                <c:pt idx="3426">
                  <c:v>5</c:v>
                </c:pt>
                <c:pt idx="3427">
                  <c:v>9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4</c:v>
                </c:pt>
                <c:pt idx="3437">
                  <c:v>3</c:v>
                </c:pt>
                <c:pt idx="3438">
                  <c:v>8</c:v>
                </c:pt>
                <c:pt idx="3439">
                  <c:v>3</c:v>
                </c:pt>
                <c:pt idx="3440">
                  <c:v>6</c:v>
                </c:pt>
                <c:pt idx="3441">
                  <c:v>14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12</c:v>
                </c:pt>
                <c:pt idx="3447">
                  <c:v>7</c:v>
                </c:pt>
                <c:pt idx="3448">
                  <c:v>3</c:v>
                </c:pt>
                <c:pt idx="3449">
                  <c:v>7</c:v>
                </c:pt>
                <c:pt idx="3450">
                  <c:v>8</c:v>
                </c:pt>
                <c:pt idx="3451">
                  <c:v>7</c:v>
                </c:pt>
                <c:pt idx="3452">
                  <c:v>7</c:v>
                </c:pt>
                <c:pt idx="3453">
                  <c:v>12</c:v>
                </c:pt>
                <c:pt idx="3454">
                  <c:v>6</c:v>
                </c:pt>
                <c:pt idx="3455">
                  <c:v>14</c:v>
                </c:pt>
                <c:pt idx="3456">
                  <c:v>4</c:v>
                </c:pt>
                <c:pt idx="3457">
                  <c:v>14</c:v>
                </c:pt>
                <c:pt idx="3458">
                  <c:v>10</c:v>
                </c:pt>
                <c:pt idx="3459">
                  <c:v>2</c:v>
                </c:pt>
                <c:pt idx="3460">
                  <c:v>2</c:v>
                </c:pt>
                <c:pt idx="3461">
                  <c:v>3</c:v>
                </c:pt>
                <c:pt idx="3462">
                  <c:v>3</c:v>
                </c:pt>
                <c:pt idx="3463">
                  <c:v>11</c:v>
                </c:pt>
                <c:pt idx="3464">
                  <c:v>18</c:v>
                </c:pt>
                <c:pt idx="3465">
                  <c:v>1</c:v>
                </c:pt>
                <c:pt idx="3466">
                  <c:v>3</c:v>
                </c:pt>
                <c:pt idx="3467">
                  <c:v>7</c:v>
                </c:pt>
                <c:pt idx="3468">
                  <c:v>3</c:v>
                </c:pt>
                <c:pt idx="3469">
                  <c:v>5</c:v>
                </c:pt>
                <c:pt idx="3470">
                  <c:v>3</c:v>
                </c:pt>
                <c:pt idx="3471">
                  <c:v>4</c:v>
                </c:pt>
                <c:pt idx="3472">
                  <c:v>4</c:v>
                </c:pt>
                <c:pt idx="3473">
                  <c:v>8</c:v>
                </c:pt>
                <c:pt idx="3474">
                  <c:v>4</c:v>
                </c:pt>
                <c:pt idx="3475">
                  <c:v>6</c:v>
                </c:pt>
                <c:pt idx="3476">
                  <c:v>16</c:v>
                </c:pt>
                <c:pt idx="3477">
                  <c:v>7</c:v>
                </c:pt>
                <c:pt idx="3478">
                  <c:v>8</c:v>
                </c:pt>
                <c:pt idx="3479">
                  <c:v>2</c:v>
                </c:pt>
                <c:pt idx="3480">
                  <c:v>2</c:v>
                </c:pt>
                <c:pt idx="3481">
                  <c:v>15</c:v>
                </c:pt>
                <c:pt idx="3482">
                  <c:v>2</c:v>
                </c:pt>
                <c:pt idx="3483">
                  <c:v>3</c:v>
                </c:pt>
                <c:pt idx="3484">
                  <c:v>16</c:v>
                </c:pt>
                <c:pt idx="3485">
                  <c:v>2</c:v>
                </c:pt>
                <c:pt idx="3486">
                  <c:v>5</c:v>
                </c:pt>
                <c:pt idx="3487">
                  <c:v>7</c:v>
                </c:pt>
                <c:pt idx="3488">
                  <c:v>6</c:v>
                </c:pt>
                <c:pt idx="3489">
                  <c:v>6</c:v>
                </c:pt>
                <c:pt idx="3490">
                  <c:v>5</c:v>
                </c:pt>
                <c:pt idx="3491">
                  <c:v>8</c:v>
                </c:pt>
                <c:pt idx="3492">
                  <c:v>1</c:v>
                </c:pt>
                <c:pt idx="3493">
                  <c:v>1</c:v>
                </c:pt>
                <c:pt idx="3494">
                  <c:v>4</c:v>
                </c:pt>
                <c:pt idx="3495">
                  <c:v>8</c:v>
                </c:pt>
                <c:pt idx="3496">
                  <c:v>6</c:v>
                </c:pt>
                <c:pt idx="3497">
                  <c:v>2</c:v>
                </c:pt>
                <c:pt idx="3498">
                  <c:v>22</c:v>
                </c:pt>
                <c:pt idx="3499">
                  <c:v>5</c:v>
                </c:pt>
                <c:pt idx="3500">
                  <c:v>3</c:v>
                </c:pt>
                <c:pt idx="3501">
                  <c:v>6</c:v>
                </c:pt>
                <c:pt idx="3502">
                  <c:v>3</c:v>
                </c:pt>
                <c:pt idx="3503">
                  <c:v>5</c:v>
                </c:pt>
                <c:pt idx="3504">
                  <c:v>3</c:v>
                </c:pt>
                <c:pt idx="3505">
                  <c:v>8</c:v>
                </c:pt>
                <c:pt idx="3506">
                  <c:v>7</c:v>
                </c:pt>
                <c:pt idx="3507">
                  <c:v>6</c:v>
                </c:pt>
                <c:pt idx="3508">
                  <c:v>2</c:v>
                </c:pt>
                <c:pt idx="3509">
                  <c:v>5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2</c:v>
                </c:pt>
                <c:pt idx="3514">
                  <c:v>12</c:v>
                </c:pt>
                <c:pt idx="3515">
                  <c:v>6</c:v>
                </c:pt>
                <c:pt idx="3516">
                  <c:v>24</c:v>
                </c:pt>
                <c:pt idx="3517">
                  <c:v>2</c:v>
                </c:pt>
                <c:pt idx="3518">
                  <c:v>3</c:v>
                </c:pt>
                <c:pt idx="3519">
                  <c:v>10</c:v>
                </c:pt>
                <c:pt idx="3520">
                  <c:v>7</c:v>
                </c:pt>
                <c:pt idx="3521">
                  <c:v>3</c:v>
                </c:pt>
                <c:pt idx="3522">
                  <c:v>3</c:v>
                </c:pt>
                <c:pt idx="3523">
                  <c:v>8</c:v>
                </c:pt>
                <c:pt idx="3524">
                  <c:v>6</c:v>
                </c:pt>
                <c:pt idx="3525">
                  <c:v>9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14</c:v>
                </c:pt>
                <c:pt idx="3530">
                  <c:v>4</c:v>
                </c:pt>
                <c:pt idx="3531">
                  <c:v>4</c:v>
                </c:pt>
                <c:pt idx="3532">
                  <c:v>5</c:v>
                </c:pt>
                <c:pt idx="3533">
                  <c:v>3</c:v>
                </c:pt>
                <c:pt idx="3534">
                  <c:v>11</c:v>
                </c:pt>
                <c:pt idx="3535">
                  <c:v>3</c:v>
                </c:pt>
                <c:pt idx="3536">
                  <c:v>12</c:v>
                </c:pt>
                <c:pt idx="3537">
                  <c:v>10</c:v>
                </c:pt>
                <c:pt idx="3538">
                  <c:v>1</c:v>
                </c:pt>
                <c:pt idx="3539">
                  <c:v>7</c:v>
                </c:pt>
                <c:pt idx="3540">
                  <c:v>8</c:v>
                </c:pt>
                <c:pt idx="3541">
                  <c:v>5</c:v>
                </c:pt>
                <c:pt idx="3542">
                  <c:v>3</c:v>
                </c:pt>
                <c:pt idx="3543">
                  <c:v>14</c:v>
                </c:pt>
                <c:pt idx="3544">
                  <c:v>5</c:v>
                </c:pt>
                <c:pt idx="3545">
                  <c:v>2</c:v>
                </c:pt>
                <c:pt idx="3546">
                  <c:v>6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5</c:v>
                </c:pt>
                <c:pt idx="3552">
                  <c:v>5</c:v>
                </c:pt>
                <c:pt idx="3553">
                  <c:v>17</c:v>
                </c:pt>
                <c:pt idx="3554">
                  <c:v>6</c:v>
                </c:pt>
                <c:pt idx="3555">
                  <c:v>2</c:v>
                </c:pt>
                <c:pt idx="3556">
                  <c:v>9</c:v>
                </c:pt>
                <c:pt idx="3557">
                  <c:v>4</c:v>
                </c:pt>
                <c:pt idx="3558">
                  <c:v>4</c:v>
                </c:pt>
                <c:pt idx="3559">
                  <c:v>2</c:v>
                </c:pt>
                <c:pt idx="3560">
                  <c:v>14</c:v>
                </c:pt>
                <c:pt idx="3561">
                  <c:v>2</c:v>
                </c:pt>
                <c:pt idx="3562">
                  <c:v>4</c:v>
                </c:pt>
                <c:pt idx="3563">
                  <c:v>8</c:v>
                </c:pt>
                <c:pt idx="3564">
                  <c:v>5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8</c:v>
                </c:pt>
                <c:pt idx="3572">
                  <c:v>3</c:v>
                </c:pt>
                <c:pt idx="3573">
                  <c:v>3</c:v>
                </c:pt>
                <c:pt idx="3574">
                  <c:v>8</c:v>
                </c:pt>
                <c:pt idx="3575">
                  <c:v>3</c:v>
                </c:pt>
                <c:pt idx="3576">
                  <c:v>4</c:v>
                </c:pt>
                <c:pt idx="3577">
                  <c:v>2</c:v>
                </c:pt>
                <c:pt idx="3578">
                  <c:v>5</c:v>
                </c:pt>
                <c:pt idx="3579">
                  <c:v>4</c:v>
                </c:pt>
                <c:pt idx="3580">
                  <c:v>4</c:v>
                </c:pt>
                <c:pt idx="3581">
                  <c:v>2</c:v>
                </c:pt>
                <c:pt idx="3582">
                  <c:v>7</c:v>
                </c:pt>
                <c:pt idx="3583">
                  <c:v>2</c:v>
                </c:pt>
                <c:pt idx="3584">
                  <c:v>1</c:v>
                </c:pt>
                <c:pt idx="3585">
                  <c:v>7</c:v>
                </c:pt>
                <c:pt idx="3586">
                  <c:v>3</c:v>
                </c:pt>
                <c:pt idx="3587">
                  <c:v>4</c:v>
                </c:pt>
                <c:pt idx="3588">
                  <c:v>4</c:v>
                </c:pt>
                <c:pt idx="3589">
                  <c:v>3</c:v>
                </c:pt>
                <c:pt idx="3590">
                  <c:v>1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10</c:v>
                </c:pt>
                <c:pt idx="3595">
                  <c:v>6</c:v>
                </c:pt>
                <c:pt idx="3596">
                  <c:v>5</c:v>
                </c:pt>
                <c:pt idx="3597">
                  <c:v>3</c:v>
                </c:pt>
                <c:pt idx="3598">
                  <c:v>5</c:v>
                </c:pt>
                <c:pt idx="3599">
                  <c:v>9</c:v>
                </c:pt>
                <c:pt idx="3600">
                  <c:v>5</c:v>
                </c:pt>
                <c:pt idx="3601">
                  <c:v>1</c:v>
                </c:pt>
                <c:pt idx="3602">
                  <c:v>12</c:v>
                </c:pt>
                <c:pt idx="3603">
                  <c:v>3</c:v>
                </c:pt>
                <c:pt idx="3604">
                  <c:v>4</c:v>
                </c:pt>
                <c:pt idx="3605">
                  <c:v>14</c:v>
                </c:pt>
                <c:pt idx="3606">
                  <c:v>6</c:v>
                </c:pt>
                <c:pt idx="3607">
                  <c:v>5</c:v>
                </c:pt>
                <c:pt idx="3608">
                  <c:v>2</c:v>
                </c:pt>
                <c:pt idx="3609">
                  <c:v>7</c:v>
                </c:pt>
                <c:pt idx="3610">
                  <c:v>16</c:v>
                </c:pt>
                <c:pt idx="3611">
                  <c:v>4</c:v>
                </c:pt>
                <c:pt idx="3612">
                  <c:v>7</c:v>
                </c:pt>
                <c:pt idx="3613">
                  <c:v>6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7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5</c:v>
                </c:pt>
                <c:pt idx="3622">
                  <c:v>4</c:v>
                </c:pt>
                <c:pt idx="3623">
                  <c:v>2</c:v>
                </c:pt>
                <c:pt idx="3624">
                  <c:v>1</c:v>
                </c:pt>
                <c:pt idx="3625">
                  <c:v>12</c:v>
                </c:pt>
                <c:pt idx="3626">
                  <c:v>3</c:v>
                </c:pt>
                <c:pt idx="3627">
                  <c:v>3</c:v>
                </c:pt>
                <c:pt idx="3628">
                  <c:v>1</c:v>
                </c:pt>
                <c:pt idx="3629">
                  <c:v>1</c:v>
                </c:pt>
                <c:pt idx="3630">
                  <c:v>4</c:v>
                </c:pt>
                <c:pt idx="3631">
                  <c:v>5</c:v>
                </c:pt>
                <c:pt idx="3632">
                  <c:v>1</c:v>
                </c:pt>
                <c:pt idx="3633">
                  <c:v>4</c:v>
                </c:pt>
                <c:pt idx="3634">
                  <c:v>14</c:v>
                </c:pt>
                <c:pt idx="3635">
                  <c:v>2</c:v>
                </c:pt>
                <c:pt idx="3636">
                  <c:v>2</c:v>
                </c:pt>
                <c:pt idx="3637">
                  <c:v>22</c:v>
                </c:pt>
                <c:pt idx="3638">
                  <c:v>3</c:v>
                </c:pt>
                <c:pt idx="3639">
                  <c:v>4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5</c:v>
                </c:pt>
                <c:pt idx="3644">
                  <c:v>2</c:v>
                </c:pt>
                <c:pt idx="3645">
                  <c:v>10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1</c:v>
                </c:pt>
                <c:pt idx="3650">
                  <c:v>5</c:v>
                </c:pt>
                <c:pt idx="3651">
                  <c:v>15</c:v>
                </c:pt>
                <c:pt idx="3652">
                  <c:v>6</c:v>
                </c:pt>
                <c:pt idx="3653">
                  <c:v>2</c:v>
                </c:pt>
                <c:pt idx="3654">
                  <c:v>2</c:v>
                </c:pt>
                <c:pt idx="3655">
                  <c:v>4</c:v>
                </c:pt>
                <c:pt idx="3656">
                  <c:v>8</c:v>
                </c:pt>
                <c:pt idx="3657">
                  <c:v>4</c:v>
                </c:pt>
                <c:pt idx="3658">
                  <c:v>9</c:v>
                </c:pt>
                <c:pt idx="3659">
                  <c:v>5</c:v>
                </c:pt>
                <c:pt idx="3660">
                  <c:v>3</c:v>
                </c:pt>
                <c:pt idx="3661">
                  <c:v>5</c:v>
                </c:pt>
                <c:pt idx="3662">
                  <c:v>14</c:v>
                </c:pt>
                <c:pt idx="3663">
                  <c:v>6</c:v>
                </c:pt>
                <c:pt idx="3664">
                  <c:v>2</c:v>
                </c:pt>
                <c:pt idx="3665">
                  <c:v>2</c:v>
                </c:pt>
                <c:pt idx="3666">
                  <c:v>16</c:v>
                </c:pt>
                <c:pt idx="3667">
                  <c:v>7</c:v>
                </c:pt>
                <c:pt idx="3668">
                  <c:v>2</c:v>
                </c:pt>
                <c:pt idx="3669">
                  <c:v>4</c:v>
                </c:pt>
                <c:pt idx="3670">
                  <c:v>2</c:v>
                </c:pt>
                <c:pt idx="3671">
                  <c:v>3</c:v>
                </c:pt>
                <c:pt idx="3672">
                  <c:v>4</c:v>
                </c:pt>
                <c:pt idx="3673">
                  <c:v>3</c:v>
                </c:pt>
                <c:pt idx="3674">
                  <c:v>2</c:v>
                </c:pt>
                <c:pt idx="3675">
                  <c:v>2</c:v>
                </c:pt>
                <c:pt idx="3676">
                  <c:v>15</c:v>
                </c:pt>
                <c:pt idx="3677">
                  <c:v>5</c:v>
                </c:pt>
                <c:pt idx="3678">
                  <c:v>8</c:v>
                </c:pt>
                <c:pt idx="3679">
                  <c:v>3</c:v>
                </c:pt>
                <c:pt idx="3680">
                  <c:v>6</c:v>
                </c:pt>
                <c:pt idx="3681">
                  <c:v>5</c:v>
                </c:pt>
                <c:pt idx="3682">
                  <c:v>5</c:v>
                </c:pt>
                <c:pt idx="3683">
                  <c:v>7</c:v>
                </c:pt>
                <c:pt idx="3684">
                  <c:v>8</c:v>
                </c:pt>
                <c:pt idx="3685">
                  <c:v>6</c:v>
                </c:pt>
                <c:pt idx="3686">
                  <c:v>1</c:v>
                </c:pt>
                <c:pt idx="3687">
                  <c:v>9</c:v>
                </c:pt>
                <c:pt idx="3688">
                  <c:v>5</c:v>
                </c:pt>
                <c:pt idx="3689">
                  <c:v>9</c:v>
                </c:pt>
                <c:pt idx="3690">
                  <c:v>17</c:v>
                </c:pt>
                <c:pt idx="3691">
                  <c:v>6</c:v>
                </c:pt>
                <c:pt idx="3692">
                  <c:v>11</c:v>
                </c:pt>
                <c:pt idx="3693">
                  <c:v>8</c:v>
                </c:pt>
                <c:pt idx="3694">
                  <c:v>9</c:v>
                </c:pt>
                <c:pt idx="3695">
                  <c:v>7</c:v>
                </c:pt>
                <c:pt idx="3696">
                  <c:v>5</c:v>
                </c:pt>
                <c:pt idx="3697">
                  <c:v>14</c:v>
                </c:pt>
                <c:pt idx="3698">
                  <c:v>4</c:v>
                </c:pt>
                <c:pt idx="3699">
                  <c:v>6</c:v>
                </c:pt>
                <c:pt idx="3700">
                  <c:v>2</c:v>
                </c:pt>
                <c:pt idx="3701">
                  <c:v>9</c:v>
                </c:pt>
                <c:pt idx="3702">
                  <c:v>7</c:v>
                </c:pt>
                <c:pt idx="3703">
                  <c:v>10</c:v>
                </c:pt>
                <c:pt idx="3704">
                  <c:v>3</c:v>
                </c:pt>
                <c:pt idx="3705">
                  <c:v>6</c:v>
                </c:pt>
                <c:pt idx="3706">
                  <c:v>2</c:v>
                </c:pt>
                <c:pt idx="3707">
                  <c:v>8</c:v>
                </c:pt>
                <c:pt idx="3708">
                  <c:v>2</c:v>
                </c:pt>
                <c:pt idx="3709">
                  <c:v>2</c:v>
                </c:pt>
                <c:pt idx="3710">
                  <c:v>8</c:v>
                </c:pt>
                <c:pt idx="3711">
                  <c:v>10</c:v>
                </c:pt>
                <c:pt idx="3712">
                  <c:v>14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5</c:v>
                </c:pt>
                <c:pt idx="3717">
                  <c:v>5</c:v>
                </c:pt>
                <c:pt idx="3718">
                  <c:v>6</c:v>
                </c:pt>
                <c:pt idx="3719">
                  <c:v>1</c:v>
                </c:pt>
                <c:pt idx="3720">
                  <c:v>3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3</c:v>
                </c:pt>
                <c:pt idx="3725">
                  <c:v>7</c:v>
                </c:pt>
                <c:pt idx="3726">
                  <c:v>4</c:v>
                </c:pt>
                <c:pt idx="3727">
                  <c:v>4</c:v>
                </c:pt>
                <c:pt idx="3728">
                  <c:v>1</c:v>
                </c:pt>
                <c:pt idx="3729">
                  <c:v>2</c:v>
                </c:pt>
                <c:pt idx="3730">
                  <c:v>7</c:v>
                </c:pt>
                <c:pt idx="3731">
                  <c:v>7</c:v>
                </c:pt>
                <c:pt idx="3732">
                  <c:v>2</c:v>
                </c:pt>
                <c:pt idx="3733">
                  <c:v>5</c:v>
                </c:pt>
                <c:pt idx="3734">
                  <c:v>11</c:v>
                </c:pt>
                <c:pt idx="3735">
                  <c:v>13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1</c:v>
                </c:pt>
                <c:pt idx="3740">
                  <c:v>6</c:v>
                </c:pt>
                <c:pt idx="3741">
                  <c:v>3</c:v>
                </c:pt>
                <c:pt idx="3742">
                  <c:v>5</c:v>
                </c:pt>
                <c:pt idx="3743">
                  <c:v>6</c:v>
                </c:pt>
                <c:pt idx="3744">
                  <c:v>2</c:v>
                </c:pt>
                <c:pt idx="3745">
                  <c:v>2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7</c:v>
                </c:pt>
                <c:pt idx="3751">
                  <c:v>13</c:v>
                </c:pt>
                <c:pt idx="3752">
                  <c:v>2</c:v>
                </c:pt>
                <c:pt idx="3753">
                  <c:v>4</c:v>
                </c:pt>
                <c:pt idx="3754">
                  <c:v>6</c:v>
                </c:pt>
                <c:pt idx="3755">
                  <c:v>2</c:v>
                </c:pt>
                <c:pt idx="3756">
                  <c:v>3</c:v>
                </c:pt>
                <c:pt idx="3757">
                  <c:v>9</c:v>
                </c:pt>
                <c:pt idx="3758">
                  <c:v>11</c:v>
                </c:pt>
                <c:pt idx="3759">
                  <c:v>15</c:v>
                </c:pt>
                <c:pt idx="3760">
                  <c:v>5</c:v>
                </c:pt>
                <c:pt idx="3761">
                  <c:v>4</c:v>
                </c:pt>
                <c:pt idx="3762">
                  <c:v>5</c:v>
                </c:pt>
                <c:pt idx="3763">
                  <c:v>4</c:v>
                </c:pt>
                <c:pt idx="3764">
                  <c:v>3</c:v>
                </c:pt>
                <c:pt idx="3765">
                  <c:v>6</c:v>
                </c:pt>
                <c:pt idx="3766">
                  <c:v>9</c:v>
                </c:pt>
                <c:pt idx="3767">
                  <c:v>4</c:v>
                </c:pt>
                <c:pt idx="3768">
                  <c:v>3</c:v>
                </c:pt>
                <c:pt idx="3769">
                  <c:v>2</c:v>
                </c:pt>
                <c:pt idx="3770">
                  <c:v>3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16</c:v>
                </c:pt>
                <c:pt idx="3775">
                  <c:v>11</c:v>
                </c:pt>
                <c:pt idx="3776">
                  <c:v>7</c:v>
                </c:pt>
                <c:pt idx="3777">
                  <c:v>6</c:v>
                </c:pt>
                <c:pt idx="3778">
                  <c:v>4</c:v>
                </c:pt>
                <c:pt idx="3779">
                  <c:v>5</c:v>
                </c:pt>
                <c:pt idx="3780">
                  <c:v>4</c:v>
                </c:pt>
                <c:pt idx="3781">
                  <c:v>2</c:v>
                </c:pt>
                <c:pt idx="3782">
                  <c:v>5</c:v>
                </c:pt>
                <c:pt idx="3783">
                  <c:v>7</c:v>
                </c:pt>
                <c:pt idx="3784">
                  <c:v>5</c:v>
                </c:pt>
                <c:pt idx="3785">
                  <c:v>13</c:v>
                </c:pt>
                <c:pt idx="3786">
                  <c:v>6</c:v>
                </c:pt>
                <c:pt idx="3787">
                  <c:v>4</c:v>
                </c:pt>
                <c:pt idx="3788">
                  <c:v>2</c:v>
                </c:pt>
                <c:pt idx="3789">
                  <c:v>4</c:v>
                </c:pt>
                <c:pt idx="3790">
                  <c:v>2</c:v>
                </c:pt>
                <c:pt idx="3791">
                  <c:v>4</c:v>
                </c:pt>
                <c:pt idx="3792">
                  <c:v>6</c:v>
                </c:pt>
                <c:pt idx="3793">
                  <c:v>4</c:v>
                </c:pt>
                <c:pt idx="3794">
                  <c:v>3</c:v>
                </c:pt>
                <c:pt idx="3795">
                  <c:v>4</c:v>
                </c:pt>
                <c:pt idx="3796">
                  <c:v>3</c:v>
                </c:pt>
                <c:pt idx="3797">
                  <c:v>9</c:v>
                </c:pt>
                <c:pt idx="3798">
                  <c:v>5</c:v>
                </c:pt>
                <c:pt idx="3799">
                  <c:v>4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4</c:v>
                </c:pt>
                <c:pt idx="3805">
                  <c:v>6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6</c:v>
                </c:pt>
                <c:pt idx="3810">
                  <c:v>5</c:v>
                </c:pt>
                <c:pt idx="3811">
                  <c:v>2</c:v>
                </c:pt>
                <c:pt idx="3812">
                  <c:v>8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9</c:v>
                </c:pt>
                <c:pt idx="3817">
                  <c:v>6</c:v>
                </c:pt>
                <c:pt idx="3818">
                  <c:v>9</c:v>
                </c:pt>
                <c:pt idx="3819">
                  <c:v>7</c:v>
                </c:pt>
                <c:pt idx="3820">
                  <c:v>14</c:v>
                </c:pt>
                <c:pt idx="3821">
                  <c:v>2</c:v>
                </c:pt>
                <c:pt idx="3822">
                  <c:v>11</c:v>
                </c:pt>
                <c:pt idx="3823">
                  <c:v>4</c:v>
                </c:pt>
                <c:pt idx="3824">
                  <c:v>7</c:v>
                </c:pt>
                <c:pt idx="3825">
                  <c:v>1</c:v>
                </c:pt>
                <c:pt idx="3826">
                  <c:v>11</c:v>
                </c:pt>
                <c:pt idx="3827">
                  <c:v>1</c:v>
                </c:pt>
                <c:pt idx="3828">
                  <c:v>3</c:v>
                </c:pt>
                <c:pt idx="3829">
                  <c:v>5</c:v>
                </c:pt>
                <c:pt idx="3830">
                  <c:v>8</c:v>
                </c:pt>
                <c:pt idx="3831">
                  <c:v>14</c:v>
                </c:pt>
                <c:pt idx="3832">
                  <c:v>7</c:v>
                </c:pt>
                <c:pt idx="3833">
                  <c:v>9</c:v>
                </c:pt>
                <c:pt idx="3834">
                  <c:v>2</c:v>
                </c:pt>
                <c:pt idx="3835">
                  <c:v>2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2</c:v>
                </c:pt>
                <c:pt idx="3840">
                  <c:v>8</c:v>
                </c:pt>
                <c:pt idx="3841">
                  <c:v>4</c:v>
                </c:pt>
                <c:pt idx="3842">
                  <c:v>9</c:v>
                </c:pt>
                <c:pt idx="3843">
                  <c:v>2</c:v>
                </c:pt>
                <c:pt idx="3844">
                  <c:v>6</c:v>
                </c:pt>
                <c:pt idx="3845">
                  <c:v>9</c:v>
                </c:pt>
                <c:pt idx="3846">
                  <c:v>3</c:v>
                </c:pt>
                <c:pt idx="3847">
                  <c:v>5</c:v>
                </c:pt>
                <c:pt idx="3848">
                  <c:v>2</c:v>
                </c:pt>
                <c:pt idx="3849">
                  <c:v>5</c:v>
                </c:pt>
                <c:pt idx="3850">
                  <c:v>5</c:v>
                </c:pt>
                <c:pt idx="3851">
                  <c:v>4</c:v>
                </c:pt>
                <c:pt idx="3852">
                  <c:v>10</c:v>
                </c:pt>
                <c:pt idx="3853">
                  <c:v>5</c:v>
                </c:pt>
                <c:pt idx="3854">
                  <c:v>1</c:v>
                </c:pt>
                <c:pt idx="3855">
                  <c:v>3</c:v>
                </c:pt>
                <c:pt idx="3856">
                  <c:v>9</c:v>
                </c:pt>
                <c:pt idx="3857">
                  <c:v>8</c:v>
                </c:pt>
                <c:pt idx="3858">
                  <c:v>7</c:v>
                </c:pt>
                <c:pt idx="3859">
                  <c:v>5</c:v>
                </c:pt>
                <c:pt idx="3860">
                  <c:v>6</c:v>
                </c:pt>
                <c:pt idx="3861">
                  <c:v>13</c:v>
                </c:pt>
                <c:pt idx="3862">
                  <c:v>5</c:v>
                </c:pt>
                <c:pt idx="3863">
                  <c:v>7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6</c:v>
                </c:pt>
                <c:pt idx="3868">
                  <c:v>4</c:v>
                </c:pt>
                <c:pt idx="3869">
                  <c:v>8</c:v>
                </c:pt>
                <c:pt idx="3870">
                  <c:v>10</c:v>
                </c:pt>
                <c:pt idx="3871">
                  <c:v>3</c:v>
                </c:pt>
                <c:pt idx="3872">
                  <c:v>4</c:v>
                </c:pt>
                <c:pt idx="3873">
                  <c:v>2</c:v>
                </c:pt>
                <c:pt idx="3874">
                  <c:v>13</c:v>
                </c:pt>
                <c:pt idx="3875">
                  <c:v>6</c:v>
                </c:pt>
                <c:pt idx="3876">
                  <c:v>8</c:v>
                </c:pt>
                <c:pt idx="3877">
                  <c:v>1</c:v>
                </c:pt>
                <c:pt idx="3878">
                  <c:v>7</c:v>
                </c:pt>
                <c:pt idx="3879">
                  <c:v>4</c:v>
                </c:pt>
                <c:pt idx="3880">
                  <c:v>9</c:v>
                </c:pt>
                <c:pt idx="3881">
                  <c:v>3</c:v>
                </c:pt>
                <c:pt idx="3882">
                  <c:v>9</c:v>
                </c:pt>
                <c:pt idx="3883">
                  <c:v>4</c:v>
                </c:pt>
                <c:pt idx="3884">
                  <c:v>11</c:v>
                </c:pt>
                <c:pt idx="3885">
                  <c:v>7</c:v>
                </c:pt>
                <c:pt idx="3886">
                  <c:v>3</c:v>
                </c:pt>
                <c:pt idx="3887">
                  <c:v>1</c:v>
                </c:pt>
                <c:pt idx="3888">
                  <c:v>9</c:v>
                </c:pt>
                <c:pt idx="3889">
                  <c:v>15</c:v>
                </c:pt>
                <c:pt idx="3890">
                  <c:v>2</c:v>
                </c:pt>
                <c:pt idx="3891">
                  <c:v>3</c:v>
                </c:pt>
                <c:pt idx="3892">
                  <c:v>3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4</c:v>
                </c:pt>
                <c:pt idx="3900">
                  <c:v>4</c:v>
                </c:pt>
                <c:pt idx="3901">
                  <c:v>6</c:v>
                </c:pt>
                <c:pt idx="3902">
                  <c:v>13</c:v>
                </c:pt>
                <c:pt idx="3903">
                  <c:v>2</c:v>
                </c:pt>
                <c:pt idx="3904">
                  <c:v>1</c:v>
                </c:pt>
                <c:pt idx="3905">
                  <c:v>1</c:v>
                </c:pt>
                <c:pt idx="3906">
                  <c:v>8</c:v>
                </c:pt>
                <c:pt idx="3907">
                  <c:v>1</c:v>
                </c:pt>
                <c:pt idx="3908">
                  <c:v>4</c:v>
                </c:pt>
                <c:pt idx="3909">
                  <c:v>6</c:v>
                </c:pt>
                <c:pt idx="3910">
                  <c:v>4</c:v>
                </c:pt>
                <c:pt idx="3911">
                  <c:v>3</c:v>
                </c:pt>
                <c:pt idx="3912">
                  <c:v>5</c:v>
                </c:pt>
                <c:pt idx="3913">
                  <c:v>9</c:v>
                </c:pt>
                <c:pt idx="3914">
                  <c:v>7</c:v>
                </c:pt>
                <c:pt idx="3915">
                  <c:v>6</c:v>
                </c:pt>
                <c:pt idx="3916">
                  <c:v>1</c:v>
                </c:pt>
                <c:pt idx="3917">
                  <c:v>3</c:v>
                </c:pt>
                <c:pt idx="3918">
                  <c:v>8</c:v>
                </c:pt>
                <c:pt idx="3919">
                  <c:v>5</c:v>
                </c:pt>
                <c:pt idx="3920">
                  <c:v>5</c:v>
                </c:pt>
                <c:pt idx="3921">
                  <c:v>12</c:v>
                </c:pt>
                <c:pt idx="3922">
                  <c:v>10</c:v>
                </c:pt>
                <c:pt idx="3923">
                  <c:v>7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9</c:v>
                </c:pt>
                <c:pt idx="3928">
                  <c:v>1</c:v>
                </c:pt>
                <c:pt idx="3929">
                  <c:v>5</c:v>
                </c:pt>
                <c:pt idx="3930">
                  <c:v>7</c:v>
                </c:pt>
                <c:pt idx="3931">
                  <c:v>4</c:v>
                </c:pt>
                <c:pt idx="3932">
                  <c:v>3</c:v>
                </c:pt>
                <c:pt idx="3933">
                  <c:v>7</c:v>
                </c:pt>
                <c:pt idx="3934">
                  <c:v>4</c:v>
                </c:pt>
                <c:pt idx="3935">
                  <c:v>2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11</c:v>
                </c:pt>
                <c:pt idx="3943">
                  <c:v>9</c:v>
                </c:pt>
                <c:pt idx="3944">
                  <c:v>7</c:v>
                </c:pt>
                <c:pt idx="3945">
                  <c:v>7</c:v>
                </c:pt>
                <c:pt idx="3946">
                  <c:v>3</c:v>
                </c:pt>
                <c:pt idx="3947">
                  <c:v>3</c:v>
                </c:pt>
                <c:pt idx="3948">
                  <c:v>9</c:v>
                </c:pt>
                <c:pt idx="3949">
                  <c:v>11</c:v>
                </c:pt>
                <c:pt idx="3950">
                  <c:v>6</c:v>
                </c:pt>
                <c:pt idx="3951">
                  <c:v>3</c:v>
                </c:pt>
                <c:pt idx="3952">
                  <c:v>5</c:v>
                </c:pt>
                <c:pt idx="3953">
                  <c:v>7</c:v>
                </c:pt>
                <c:pt idx="3954">
                  <c:v>5</c:v>
                </c:pt>
                <c:pt idx="3955">
                  <c:v>2</c:v>
                </c:pt>
                <c:pt idx="3956">
                  <c:v>3</c:v>
                </c:pt>
                <c:pt idx="3957">
                  <c:v>5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5</c:v>
                </c:pt>
                <c:pt idx="3963">
                  <c:v>2</c:v>
                </c:pt>
                <c:pt idx="3964">
                  <c:v>11</c:v>
                </c:pt>
                <c:pt idx="3965">
                  <c:v>9</c:v>
                </c:pt>
                <c:pt idx="3966">
                  <c:v>3</c:v>
                </c:pt>
                <c:pt idx="3967">
                  <c:v>8</c:v>
                </c:pt>
                <c:pt idx="3968">
                  <c:v>8</c:v>
                </c:pt>
                <c:pt idx="3969">
                  <c:v>2</c:v>
                </c:pt>
                <c:pt idx="3970">
                  <c:v>8</c:v>
                </c:pt>
                <c:pt idx="3971">
                  <c:v>6</c:v>
                </c:pt>
                <c:pt idx="3972">
                  <c:v>5</c:v>
                </c:pt>
                <c:pt idx="3973">
                  <c:v>9</c:v>
                </c:pt>
                <c:pt idx="3974">
                  <c:v>3</c:v>
                </c:pt>
                <c:pt idx="3975">
                  <c:v>3</c:v>
                </c:pt>
                <c:pt idx="3976">
                  <c:v>4</c:v>
                </c:pt>
                <c:pt idx="3977">
                  <c:v>5</c:v>
                </c:pt>
                <c:pt idx="3978">
                  <c:v>4</c:v>
                </c:pt>
                <c:pt idx="3979">
                  <c:v>3</c:v>
                </c:pt>
                <c:pt idx="3980">
                  <c:v>3</c:v>
                </c:pt>
                <c:pt idx="3981">
                  <c:v>1</c:v>
                </c:pt>
                <c:pt idx="3982">
                  <c:v>7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9</c:v>
                </c:pt>
                <c:pt idx="3988">
                  <c:v>2</c:v>
                </c:pt>
                <c:pt idx="3989">
                  <c:v>4</c:v>
                </c:pt>
                <c:pt idx="3990">
                  <c:v>4</c:v>
                </c:pt>
                <c:pt idx="3991">
                  <c:v>2</c:v>
                </c:pt>
                <c:pt idx="3992">
                  <c:v>5</c:v>
                </c:pt>
                <c:pt idx="3993">
                  <c:v>7</c:v>
                </c:pt>
                <c:pt idx="3994">
                  <c:v>4</c:v>
                </c:pt>
                <c:pt idx="3995">
                  <c:v>6</c:v>
                </c:pt>
                <c:pt idx="3996">
                  <c:v>7</c:v>
                </c:pt>
                <c:pt idx="3997">
                  <c:v>3</c:v>
                </c:pt>
                <c:pt idx="3998">
                  <c:v>2</c:v>
                </c:pt>
                <c:pt idx="3999">
                  <c:v>5</c:v>
                </c:pt>
                <c:pt idx="4000">
                  <c:v>6</c:v>
                </c:pt>
                <c:pt idx="4001">
                  <c:v>5</c:v>
                </c:pt>
                <c:pt idx="4002">
                  <c:v>1</c:v>
                </c:pt>
                <c:pt idx="4003">
                  <c:v>11</c:v>
                </c:pt>
                <c:pt idx="4004">
                  <c:v>2</c:v>
                </c:pt>
                <c:pt idx="4005">
                  <c:v>3</c:v>
                </c:pt>
                <c:pt idx="4006">
                  <c:v>8</c:v>
                </c:pt>
                <c:pt idx="4007">
                  <c:v>2</c:v>
                </c:pt>
                <c:pt idx="4008">
                  <c:v>3</c:v>
                </c:pt>
                <c:pt idx="4009">
                  <c:v>7</c:v>
                </c:pt>
                <c:pt idx="4010">
                  <c:v>6</c:v>
                </c:pt>
                <c:pt idx="4011">
                  <c:v>3</c:v>
                </c:pt>
                <c:pt idx="4012">
                  <c:v>5</c:v>
                </c:pt>
                <c:pt idx="4013">
                  <c:v>4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1</c:v>
                </c:pt>
                <c:pt idx="4018">
                  <c:v>5</c:v>
                </c:pt>
                <c:pt idx="4019">
                  <c:v>9</c:v>
                </c:pt>
                <c:pt idx="4020">
                  <c:v>9</c:v>
                </c:pt>
                <c:pt idx="4021">
                  <c:v>6</c:v>
                </c:pt>
                <c:pt idx="4022">
                  <c:v>1</c:v>
                </c:pt>
                <c:pt idx="4023">
                  <c:v>2</c:v>
                </c:pt>
                <c:pt idx="4024">
                  <c:v>9</c:v>
                </c:pt>
                <c:pt idx="4025">
                  <c:v>22</c:v>
                </c:pt>
                <c:pt idx="4026">
                  <c:v>2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3</c:v>
                </c:pt>
                <c:pt idx="4034">
                  <c:v>2</c:v>
                </c:pt>
                <c:pt idx="4035">
                  <c:v>11</c:v>
                </c:pt>
                <c:pt idx="4036">
                  <c:v>1</c:v>
                </c:pt>
                <c:pt idx="4037">
                  <c:v>5</c:v>
                </c:pt>
                <c:pt idx="4038">
                  <c:v>7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7</c:v>
                </c:pt>
                <c:pt idx="4045">
                  <c:v>2</c:v>
                </c:pt>
                <c:pt idx="4046">
                  <c:v>2</c:v>
                </c:pt>
                <c:pt idx="4047">
                  <c:v>9</c:v>
                </c:pt>
                <c:pt idx="4048">
                  <c:v>3</c:v>
                </c:pt>
                <c:pt idx="4049">
                  <c:v>6</c:v>
                </c:pt>
                <c:pt idx="4050">
                  <c:v>3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4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4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3</c:v>
                </c:pt>
                <c:pt idx="4069">
                  <c:v>1</c:v>
                </c:pt>
                <c:pt idx="4070">
                  <c:v>9</c:v>
                </c:pt>
                <c:pt idx="4071">
                  <c:v>5</c:v>
                </c:pt>
                <c:pt idx="4072">
                  <c:v>9</c:v>
                </c:pt>
                <c:pt idx="4073">
                  <c:v>7</c:v>
                </c:pt>
                <c:pt idx="4074">
                  <c:v>4</c:v>
                </c:pt>
                <c:pt idx="4075">
                  <c:v>5</c:v>
                </c:pt>
                <c:pt idx="4076">
                  <c:v>9</c:v>
                </c:pt>
                <c:pt idx="4077">
                  <c:v>1</c:v>
                </c:pt>
                <c:pt idx="4078">
                  <c:v>5</c:v>
                </c:pt>
                <c:pt idx="4079">
                  <c:v>3</c:v>
                </c:pt>
                <c:pt idx="4080">
                  <c:v>2</c:v>
                </c:pt>
                <c:pt idx="4081">
                  <c:v>2</c:v>
                </c:pt>
                <c:pt idx="4082">
                  <c:v>10</c:v>
                </c:pt>
                <c:pt idx="4083">
                  <c:v>2</c:v>
                </c:pt>
                <c:pt idx="4084">
                  <c:v>1</c:v>
                </c:pt>
                <c:pt idx="4085">
                  <c:v>6</c:v>
                </c:pt>
                <c:pt idx="4086">
                  <c:v>8</c:v>
                </c:pt>
                <c:pt idx="4087">
                  <c:v>7</c:v>
                </c:pt>
                <c:pt idx="4088">
                  <c:v>3</c:v>
                </c:pt>
                <c:pt idx="4089">
                  <c:v>4</c:v>
                </c:pt>
                <c:pt idx="4090">
                  <c:v>4</c:v>
                </c:pt>
                <c:pt idx="4091">
                  <c:v>6</c:v>
                </c:pt>
                <c:pt idx="4092">
                  <c:v>9</c:v>
                </c:pt>
                <c:pt idx="4093">
                  <c:v>3</c:v>
                </c:pt>
                <c:pt idx="4094">
                  <c:v>4</c:v>
                </c:pt>
                <c:pt idx="4095">
                  <c:v>6</c:v>
                </c:pt>
                <c:pt idx="4096">
                  <c:v>8</c:v>
                </c:pt>
                <c:pt idx="4097">
                  <c:v>3</c:v>
                </c:pt>
                <c:pt idx="4098">
                  <c:v>6</c:v>
                </c:pt>
                <c:pt idx="4099">
                  <c:v>6</c:v>
                </c:pt>
                <c:pt idx="4100">
                  <c:v>4</c:v>
                </c:pt>
                <c:pt idx="4101">
                  <c:v>9</c:v>
                </c:pt>
                <c:pt idx="4102">
                  <c:v>3</c:v>
                </c:pt>
                <c:pt idx="4103">
                  <c:v>8</c:v>
                </c:pt>
                <c:pt idx="4104">
                  <c:v>3</c:v>
                </c:pt>
                <c:pt idx="4105">
                  <c:v>1</c:v>
                </c:pt>
                <c:pt idx="4106">
                  <c:v>5</c:v>
                </c:pt>
                <c:pt idx="4107">
                  <c:v>7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1</c:v>
                </c:pt>
                <c:pt idx="4112">
                  <c:v>3</c:v>
                </c:pt>
                <c:pt idx="4113">
                  <c:v>3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7</c:v>
                </c:pt>
                <c:pt idx="4119">
                  <c:v>2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5</c:v>
                </c:pt>
                <c:pt idx="4127">
                  <c:v>2</c:v>
                </c:pt>
                <c:pt idx="4128">
                  <c:v>2</c:v>
                </c:pt>
                <c:pt idx="4129">
                  <c:v>10</c:v>
                </c:pt>
                <c:pt idx="4130">
                  <c:v>9</c:v>
                </c:pt>
                <c:pt idx="4131">
                  <c:v>4</c:v>
                </c:pt>
                <c:pt idx="4132">
                  <c:v>7</c:v>
                </c:pt>
                <c:pt idx="4133">
                  <c:v>5</c:v>
                </c:pt>
                <c:pt idx="4134">
                  <c:v>6</c:v>
                </c:pt>
                <c:pt idx="4135">
                  <c:v>6</c:v>
                </c:pt>
                <c:pt idx="4136">
                  <c:v>3</c:v>
                </c:pt>
                <c:pt idx="4137">
                  <c:v>1</c:v>
                </c:pt>
                <c:pt idx="4138">
                  <c:v>10</c:v>
                </c:pt>
                <c:pt idx="4139">
                  <c:v>3</c:v>
                </c:pt>
                <c:pt idx="4140">
                  <c:v>1</c:v>
                </c:pt>
                <c:pt idx="4141">
                  <c:v>3</c:v>
                </c:pt>
                <c:pt idx="4142">
                  <c:v>6</c:v>
                </c:pt>
                <c:pt idx="4143">
                  <c:v>6</c:v>
                </c:pt>
                <c:pt idx="4144">
                  <c:v>8</c:v>
                </c:pt>
                <c:pt idx="4145">
                  <c:v>1</c:v>
                </c:pt>
                <c:pt idx="4146">
                  <c:v>1</c:v>
                </c:pt>
                <c:pt idx="4147">
                  <c:v>9</c:v>
                </c:pt>
                <c:pt idx="4148">
                  <c:v>3</c:v>
                </c:pt>
                <c:pt idx="4149">
                  <c:v>8</c:v>
                </c:pt>
                <c:pt idx="4150">
                  <c:v>7</c:v>
                </c:pt>
                <c:pt idx="4151">
                  <c:v>3</c:v>
                </c:pt>
                <c:pt idx="4152">
                  <c:v>5</c:v>
                </c:pt>
                <c:pt idx="4153">
                  <c:v>6</c:v>
                </c:pt>
                <c:pt idx="4154">
                  <c:v>6</c:v>
                </c:pt>
                <c:pt idx="4155">
                  <c:v>10</c:v>
                </c:pt>
                <c:pt idx="4156">
                  <c:v>4</c:v>
                </c:pt>
                <c:pt idx="4157">
                  <c:v>1</c:v>
                </c:pt>
                <c:pt idx="4158">
                  <c:v>3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7</c:v>
                </c:pt>
                <c:pt idx="4163">
                  <c:v>5</c:v>
                </c:pt>
                <c:pt idx="4164">
                  <c:v>11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12</c:v>
                </c:pt>
                <c:pt idx="4170">
                  <c:v>3</c:v>
                </c:pt>
                <c:pt idx="4171">
                  <c:v>4</c:v>
                </c:pt>
                <c:pt idx="4172">
                  <c:v>2</c:v>
                </c:pt>
                <c:pt idx="4173">
                  <c:v>1</c:v>
                </c:pt>
                <c:pt idx="4174">
                  <c:v>2</c:v>
                </c:pt>
                <c:pt idx="4175">
                  <c:v>8</c:v>
                </c:pt>
                <c:pt idx="4176">
                  <c:v>6</c:v>
                </c:pt>
                <c:pt idx="4177">
                  <c:v>8</c:v>
                </c:pt>
                <c:pt idx="4178">
                  <c:v>6</c:v>
                </c:pt>
                <c:pt idx="4179">
                  <c:v>4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8</c:v>
                </c:pt>
                <c:pt idx="4185">
                  <c:v>2</c:v>
                </c:pt>
                <c:pt idx="4186">
                  <c:v>4</c:v>
                </c:pt>
                <c:pt idx="4187">
                  <c:v>2</c:v>
                </c:pt>
                <c:pt idx="4188">
                  <c:v>4</c:v>
                </c:pt>
                <c:pt idx="4189">
                  <c:v>4</c:v>
                </c:pt>
                <c:pt idx="4190">
                  <c:v>3</c:v>
                </c:pt>
                <c:pt idx="4191">
                  <c:v>8</c:v>
                </c:pt>
                <c:pt idx="4192">
                  <c:v>6</c:v>
                </c:pt>
                <c:pt idx="4193">
                  <c:v>8</c:v>
                </c:pt>
                <c:pt idx="4194">
                  <c:v>5</c:v>
                </c:pt>
                <c:pt idx="4195">
                  <c:v>2</c:v>
                </c:pt>
                <c:pt idx="4196">
                  <c:v>9</c:v>
                </c:pt>
                <c:pt idx="4197">
                  <c:v>5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5</c:v>
                </c:pt>
                <c:pt idx="4202">
                  <c:v>4</c:v>
                </c:pt>
                <c:pt idx="4203">
                  <c:v>3</c:v>
                </c:pt>
                <c:pt idx="4204">
                  <c:v>2</c:v>
                </c:pt>
                <c:pt idx="4205">
                  <c:v>2</c:v>
                </c:pt>
                <c:pt idx="4206">
                  <c:v>1</c:v>
                </c:pt>
                <c:pt idx="4207">
                  <c:v>2</c:v>
                </c:pt>
                <c:pt idx="4208">
                  <c:v>3</c:v>
                </c:pt>
                <c:pt idx="4209">
                  <c:v>3</c:v>
                </c:pt>
                <c:pt idx="4210">
                  <c:v>2</c:v>
                </c:pt>
                <c:pt idx="4211">
                  <c:v>3</c:v>
                </c:pt>
                <c:pt idx="4212">
                  <c:v>1</c:v>
                </c:pt>
                <c:pt idx="4213">
                  <c:v>5</c:v>
                </c:pt>
                <c:pt idx="4214">
                  <c:v>9</c:v>
                </c:pt>
                <c:pt idx="4215">
                  <c:v>5</c:v>
                </c:pt>
                <c:pt idx="4216">
                  <c:v>5</c:v>
                </c:pt>
                <c:pt idx="4217">
                  <c:v>2</c:v>
                </c:pt>
                <c:pt idx="4218">
                  <c:v>3</c:v>
                </c:pt>
                <c:pt idx="4219">
                  <c:v>5</c:v>
                </c:pt>
                <c:pt idx="4220">
                  <c:v>7</c:v>
                </c:pt>
                <c:pt idx="4221">
                  <c:v>4</c:v>
                </c:pt>
                <c:pt idx="4222">
                  <c:v>3</c:v>
                </c:pt>
                <c:pt idx="4223">
                  <c:v>3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5</c:v>
                </c:pt>
                <c:pt idx="4228">
                  <c:v>1</c:v>
                </c:pt>
                <c:pt idx="4229">
                  <c:v>7</c:v>
                </c:pt>
                <c:pt idx="4230">
                  <c:v>5</c:v>
                </c:pt>
                <c:pt idx="4231">
                  <c:v>4</c:v>
                </c:pt>
                <c:pt idx="4232">
                  <c:v>10</c:v>
                </c:pt>
                <c:pt idx="4233">
                  <c:v>1</c:v>
                </c:pt>
                <c:pt idx="4234">
                  <c:v>8</c:v>
                </c:pt>
                <c:pt idx="4235">
                  <c:v>4</c:v>
                </c:pt>
                <c:pt idx="4236">
                  <c:v>2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5</c:v>
                </c:pt>
                <c:pt idx="4241">
                  <c:v>3</c:v>
                </c:pt>
                <c:pt idx="4242">
                  <c:v>2</c:v>
                </c:pt>
                <c:pt idx="4243">
                  <c:v>7</c:v>
                </c:pt>
                <c:pt idx="4244">
                  <c:v>3</c:v>
                </c:pt>
                <c:pt idx="4245">
                  <c:v>4</c:v>
                </c:pt>
                <c:pt idx="4246">
                  <c:v>6</c:v>
                </c:pt>
                <c:pt idx="4247">
                  <c:v>4</c:v>
                </c:pt>
                <c:pt idx="4248">
                  <c:v>4</c:v>
                </c:pt>
                <c:pt idx="4249">
                  <c:v>7</c:v>
                </c:pt>
                <c:pt idx="4250">
                  <c:v>2</c:v>
                </c:pt>
                <c:pt idx="4251">
                  <c:v>2</c:v>
                </c:pt>
                <c:pt idx="4252">
                  <c:v>9</c:v>
                </c:pt>
                <c:pt idx="4253">
                  <c:v>4</c:v>
                </c:pt>
                <c:pt idx="4254">
                  <c:v>2</c:v>
                </c:pt>
                <c:pt idx="4255">
                  <c:v>2</c:v>
                </c:pt>
                <c:pt idx="4256">
                  <c:v>10</c:v>
                </c:pt>
                <c:pt idx="4257">
                  <c:v>1</c:v>
                </c:pt>
                <c:pt idx="4258">
                  <c:v>5</c:v>
                </c:pt>
                <c:pt idx="4259">
                  <c:v>3</c:v>
                </c:pt>
                <c:pt idx="4260">
                  <c:v>2</c:v>
                </c:pt>
                <c:pt idx="4261">
                  <c:v>3</c:v>
                </c:pt>
                <c:pt idx="4262">
                  <c:v>2</c:v>
                </c:pt>
                <c:pt idx="4263">
                  <c:v>9</c:v>
                </c:pt>
                <c:pt idx="4264">
                  <c:v>8</c:v>
                </c:pt>
                <c:pt idx="4265">
                  <c:v>4</c:v>
                </c:pt>
                <c:pt idx="4266">
                  <c:v>11</c:v>
                </c:pt>
                <c:pt idx="4267">
                  <c:v>5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4</c:v>
                </c:pt>
                <c:pt idx="4272">
                  <c:v>3</c:v>
                </c:pt>
                <c:pt idx="4273">
                  <c:v>9</c:v>
                </c:pt>
                <c:pt idx="4274">
                  <c:v>1</c:v>
                </c:pt>
                <c:pt idx="4275">
                  <c:v>5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5</c:v>
                </c:pt>
                <c:pt idx="4281">
                  <c:v>7</c:v>
                </c:pt>
                <c:pt idx="4282">
                  <c:v>3</c:v>
                </c:pt>
                <c:pt idx="4283">
                  <c:v>4</c:v>
                </c:pt>
                <c:pt idx="4284">
                  <c:v>8</c:v>
                </c:pt>
                <c:pt idx="4285">
                  <c:v>6</c:v>
                </c:pt>
                <c:pt idx="4286">
                  <c:v>3</c:v>
                </c:pt>
                <c:pt idx="4287">
                  <c:v>4</c:v>
                </c:pt>
                <c:pt idx="4288">
                  <c:v>5</c:v>
                </c:pt>
                <c:pt idx="4289">
                  <c:v>3</c:v>
                </c:pt>
                <c:pt idx="4290">
                  <c:v>8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7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4</c:v>
                </c:pt>
                <c:pt idx="4299">
                  <c:v>7</c:v>
                </c:pt>
                <c:pt idx="4300">
                  <c:v>5</c:v>
                </c:pt>
                <c:pt idx="4301">
                  <c:v>4</c:v>
                </c:pt>
                <c:pt idx="4302">
                  <c:v>5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5</c:v>
                </c:pt>
                <c:pt idx="4307">
                  <c:v>7</c:v>
                </c:pt>
                <c:pt idx="4308">
                  <c:v>4</c:v>
                </c:pt>
                <c:pt idx="4309">
                  <c:v>1</c:v>
                </c:pt>
                <c:pt idx="4310">
                  <c:v>6</c:v>
                </c:pt>
                <c:pt idx="4311">
                  <c:v>5</c:v>
                </c:pt>
                <c:pt idx="4312">
                  <c:v>1</c:v>
                </c:pt>
                <c:pt idx="4313">
                  <c:v>4</c:v>
                </c:pt>
                <c:pt idx="4314">
                  <c:v>6</c:v>
                </c:pt>
                <c:pt idx="4315">
                  <c:v>5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5</c:v>
                </c:pt>
                <c:pt idx="4321">
                  <c:v>8</c:v>
                </c:pt>
                <c:pt idx="4322">
                  <c:v>2</c:v>
                </c:pt>
                <c:pt idx="4323">
                  <c:v>4</c:v>
                </c:pt>
                <c:pt idx="4324">
                  <c:v>3</c:v>
                </c:pt>
                <c:pt idx="4325">
                  <c:v>5</c:v>
                </c:pt>
                <c:pt idx="4326">
                  <c:v>5</c:v>
                </c:pt>
                <c:pt idx="4327">
                  <c:v>2</c:v>
                </c:pt>
                <c:pt idx="4328">
                  <c:v>2</c:v>
                </c:pt>
                <c:pt idx="4329">
                  <c:v>1</c:v>
                </c:pt>
                <c:pt idx="4330">
                  <c:v>4</c:v>
                </c:pt>
                <c:pt idx="4331">
                  <c:v>5</c:v>
                </c:pt>
                <c:pt idx="4332">
                  <c:v>2</c:v>
                </c:pt>
                <c:pt idx="4333">
                  <c:v>8</c:v>
                </c:pt>
                <c:pt idx="4334">
                  <c:v>7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3</c:v>
                </c:pt>
                <c:pt idx="4339">
                  <c:v>3</c:v>
                </c:pt>
                <c:pt idx="4340">
                  <c:v>6</c:v>
                </c:pt>
                <c:pt idx="4341">
                  <c:v>10</c:v>
                </c:pt>
                <c:pt idx="4342">
                  <c:v>3</c:v>
                </c:pt>
                <c:pt idx="4343">
                  <c:v>4</c:v>
                </c:pt>
                <c:pt idx="4344">
                  <c:v>9</c:v>
                </c:pt>
                <c:pt idx="4345">
                  <c:v>2</c:v>
                </c:pt>
                <c:pt idx="4346">
                  <c:v>1</c:v>
                </c:pt>
                <c:pt idx="4347">
                  <c:v>8</c:v>
                </c:pt>
                <c:pt idx="4348">
                  <c:v>2</c:v>
                </c:pt>
                <c:pt idx="4349">
                  <c:v>7</c:v>
                </c:pt>
                <c:pt idx="4350">
                  <c:v>2</c:v>
                </c:pt>
                <c:pt idx="4351">
                  <c:v>1</c:v>
                </c:pt>
                <c:pt idx="4352">
                  <c:v>12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5</c:v>
                </c:pt>
                <c:pt idx="4357">
                  <c:v>5</c:v>
                </c:pt>
                <c:pt idx="4358">
                  <c:v>2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3</c:v>
                </c:pt>
                <c:pt idx="4363">
                  <c:v>5</c:v>
                </c:pt>
                <c:pt idx="4364">
                  <c:v>2</c:v>
                </c:pt>
                <c:pt idx="4365">
                  <c:v>4</c:v>
                </c:pt>
                <c:pt idx="4366">
                  <c:v>7</c:v>
                </c:pt>
                <c:pt idx="4367">
                  <c:v>6</c:v>
                </c:pt>
                <c:pt idx="4368">
                  <c:v>7</c:v>
                </c:pt>
                <c:pt idx="4369">
                  <c:v>8</c:v>
                </c:pt>
                <c:pt idx="4370">
                  <c:v>5</c:v>
                </c:pt>
                <c:pt idx="4371">
                  <c:v>2</c:v>
                </c:pt>
                <c:pt idx="4372">
                  <c:v>4</c:v>
                </c:pt>
                <c:pt idx="4373">
                  <c:v>3</c:v>
                </c:pt>
                <c:pt idx="4374">
                  <c:v>7</c:v>
                </c:pt>
                <c:pt idx="4375">
                  <c:v>4</c:v>
                </c:pt>
                <c:pt idx="4376">
                  <c:v>4</c:v>
                </c:pt>
                <c:pt idx="4377">
                  <c:v>2</c:v>
                </c:pt>
                <c:pt idx="4378">
                  <c:v>4</c:v>
                </c:pt>
                <c:pt idx="4379">
                  <c:v>5</c:v>
                </c:pt>
                <c:pt idx="4380">
                  <c:v>5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8</c:v>
                </c:pt>
                <c:pt idx="4385">
                  <c:v>4</c:v>
                </c:pt>
                <c:pt idx="4386">
                  <c:v>3</c:v>
                </c:pt>
                <c:pt idx="4387">
                  <c:v>7</c:v>
                </c:pt>
                <c:pt idx="4388">
                  <c:v>8</c:v>
                </c:pt>
                <c:pt idx="4389">
                  <c:v>1</c:v>
                </c:pt>
                <c:pt idx="4390">
                  <c:v>5</c:v>
                </c:pt>
                <c:pt idx="4391">
                  <c:v>7</c:v>
                </c:pt>
                <c:pt idx="4392">
                  <c:v>2</c:v>
                </c:pt>
                <c:pt idx="4393">
                  <c:v>6</c:v>
                </c:pt>
                <c:pt idx="4394">
                  <c:v>1</c:v>
                </c:pt>
                <c:pt idx="4395">
                  <c:v>1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12</c:v>
                </c:pt>
                <c:pt idx="4400">
                  <c:v>4</c:v>
                </c:pt>
                <c:pt idx="4401">
                  <c:v>3</c:v>
                </c:pt>
                <c:pt idx="4402">
                  <c:v>6</c:v>
                </c:pt>
                <c:pt idx="4403">
                  <c:v>5</c:v>
                </c:pt>
                <c:pt idx="4404">
                  <c:v>2</c:v>
                </c:pt>
                <c:pt idx="4405">
                  <c:v>1</c:v>
                </c:pt>
                <c:pt idx="4406">
                  <c:v>10</c:v>
                </c:pt>
                <c:pt idx="4407">
                  <c:v>2</c:v>
                </c:pt>
                <c:pt idx="4408">
                  <c:v>5</c:v>
                </c:pt>
                <c:pt idx="4409">
                  <c:v>1</c:v>
                </c:pt>
                <c:pt idx="4410">
                  <c:v>1</c:v>
                </c:pt>
                <c:pt idx="4411">
                  <c:v>4</c:v>
                </c:pt>
                <c:pt idx="4412">
                  <c:v>4</c:v>
                </c:pt>
                <c:pt idx="4413">
                  <c:v>5</c:v>
                </c:pt>
                <c:pt idx="4414">
                  <c:v>6</c:v>
                </c:pt>
                <c:pt idx="4415">
                  <c:v>5</c:v>
                </c:pt>
                <c:pt idx="4416">
                  <c:v>3</c:v>
                </c:pt>
                <c:pt idx="4417">
                  <c:v>2</c:v>
                </c:pt>
                <c:pt idx="4418">
                  <c:v>5</c:v>
                </c:pt>
                <c:pt idx="4419">
                  <c:v>4</c:v>
                </c:pt>
                <c:pt idx="4420">
                  <c:v>2</c:v>
                </c:pt>
                <c:pt idx="4421">
                  <c:v>2</c:v>
                </c:pt>
                <c:pt idx="4422">
                  <c:v>7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4</c:v>
                </c:pt>
                <c:pt idx="4436">
                  <c:v>2</c:v>
                </c:pt>
                <c:pt idx="4437">
                  <c:v>3</c:v>
                </c:pt>
                <c:pt idx="4438">
                  <c:v>4</c:v>
                </c:pt>
                <c:pt idx="4439">
                  <c:v>1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5</c:v>
                </c:pt>
                <c:pt idx="4446">
                  <c:v>2</c:v>
                </c:pt>
                <c:pt idx="4447">
                  <c:v>1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3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5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4</c:v>
                </c:pt>
                <c:pt idx="4463">
                  <c:v>3</c:v>
                </c:pt>
                <c:pt idx="4464">
                  <c:v>3</c:v>
                </c:pt>
                <c:pt idx="4465">
                  <c:v>7</c:v>
                </c:pt>
                <c:pt idx="4466">
                  <c:v>5</c:v>
                </c:pt>
                <c:pt idx="4467">
                  <c:v>3</c:v>
                </c:pt>
                <c:pt idx="4468">
                  <c:v>8</c:v>
                </c:pt>
                <c:pt idx="4469">
                  <c:v>4</c:v>
                </c:pt>
                <c:pt idx="4470">
                  <c:v>3</c:v>
                </c:pt>
                <c:pt idx="4471">
                  <c:v>3</c:v>
                </c:pt>
                <c:pt idx="4472">
                  <c:v>2</c:v>
                </c:pt>
                <c:pt idx="4473">
                  <c:v>4</c:v>
                </c:pt>
                <c:pt idx="4474">
                  <c:v>5</c:v>
                </c:pt>
                <c:pt idx="4475">
                  <c:v>2</c:v>
                </c:pt>
                <c:pt idx="4476">
                  <c:v>6</c:v>
                </c:pt>
                <c:pt idx="4477">
                  <c:v>2</c:v>
                </c:pt>
                <c:pt idx="4478">
                  <c:v>1</c:v>
                </c:pt>
                <c:pt idx="4479">
                  <c:v>3</c:v>
                </c:pt>
                <c:pt idx="4480">
                  <c:v>3</c:v>
                </c:pt>
                <c:pt idx="4481">
                  <c:v>5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6</c:v>
                </c:pt>
                <c:pt idx="4486">
                  <c:v>2</c:v>
                </c:pt>
                <c:pt idx="4487">
                  <c:v>4</c:v>
                </c:pt>
                <c:pt idx="4488">
                  <c:v>2</c:v>
                </c:pt>
                <c:pt idx="4489">
                  <c:v>4</c:v>
                </c:pt>
                <c:pt idx="4490">
                  <c:v>5</c:v>
                </c:pt>
                <c:pt idx="4491">
                  <c:v>1</c:v>
                </c:pt>
                <c:pt idx="4492">
                  <c:v>1</c:v>
                </c:pt>
                <c:pt idx="4493">
                  <c:v>4</c:v>
                </c:pt>
                <c:pt idx="4494">
                  <c:v>5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5</c:v>
                </c:pt>
                <c:pt idx="4499">
                  <c:v>3</c:v>
                </c:pt>
                <c:pt idx="4500">
                  <c:v>4</c:v>
                </c:pt>
                <c:pt idx="4501">
                  <c:v>1</c:v>
                </c:pt>
                <c:pt idx="4502">
                  <c:v>3</c:v>
                </c:pt>
                <c:pt idx="4503">
                  <c:v>4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4</c:v>
                </c:pt>
                <c:pt idx="4509">
                  <c:v>5</c:v>
                </c:pt>
                <c:pt idx="4510">
                  <c:v>2</c:v>
                </c:pt>
                <c:pt idx="4511">
                  <c:v>2</c:v>
                </c:pt>
                <c:pt idx="4512">
                  <c:v>5</c:v>
                </c:pt>
                <c:pt idx="4513">
                  <c:v>1</c:v>
                </c:pt>
                <c:pt idx="4514">
                  <c:v>5</c:v>
                </c:pt>
                <c:pt idx="4515">
                  <c:v>2</c:v>
                </c:pt>
                <c:pt idx="4516">
                  <c:v>5</c:v>
                </c:pt>
                <c:pt idx="4517">
                  <c:v>5</c:v>
                </c:pt>
                <c:pt idx="4518">
                  <c:v>2</c:v>
                </c:pt>
                <c:pt idx="4519">
                  <c:v>6</c:v>
                </c:pt>
                <c:pt idx="4520">
                  <c:v>3</c:v>
                </c:pt>
                <c:pt idx="4521">
                  <c:v>2</c:v>
                </c:pt>
                <c:pt idx="4522">
                  <c:v>1</c:v>
                </c:pt>
                <c:pt idx="4523">
                  <c:v>5</c:v>
                </c:pt>
                <c:pt idx="4524">
                  <c:v>3</c:v>
                </c:pt>
                <c:pt idx="4525">
                  <c:v>5</c:v>
                </c:pt>
                <c:pt idx="4526">
                  <c:v>2</c:v>
                </c:pt>
                <c:pt idx="4527">
                  <c:v>2</c:v>
                </c:pt>
                <c:pt idx="4528">
                  <c:v>7</c:v>
                </c:pt>
                <c:pt idx="4529">
                  <c:v>5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7</c:v>
                </c:pt>
                <c:pt idx="4534">
                  <c:v>5</c:v>
                </c:pt>
                <c:pt idx="4535">
                  <c:v>4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2</c:v>
                </c:pt>
                <c:pt idx="4541">
                  <c:v>6</c:v>
                </c:pt>
                <c:pt idx="4542">
                  <c:v>3</c:v>
                </c:pt>
                <c:pt idx="4543">
                  <c:v>3</c:v>
                </c:pt>
                <c:pt idx="4544">
                  <c:v>2</c:v>
                </c:pt>
                <c:pt idx="4545">
                  <c:v>3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2</c:v>
                </c:pt>
                <c:pt idx="4554">
                  <c:v>2</c:v>
                </c:pt>
                <c:pt idx="4555">
                  <c:v>5</c:v>
                </c:pt>
                <c:pt idx="4556">
                  <c:v>5</c:v>
                </c:pt>
                <c:pt idx="4557">
                  <c:v>2</c:v>
                </c:pt>
                <c:pt idx="4558">
                  <c:v>3</c:v>
                </c:pt>
                <c:pt idx="4559">
                  <c:v>5</c:v>
                </c:pt>
                <c:pt idx="4560">
                  <c:v>3</c:v>
                </c:pt>
                <c:pt idx="4561">
                  <c:v>7</c:v>
                </c:pt>
                <c:pt idx="4562">
                  <c:v>2</c:v>
                </c:pt>
                <c:pt idx="4563">
                  <c:v>3</c:v>
                </c:pt>
                <c:pt idx="4564">
                  <c:v>5</c:v>
                </c:pt>
                <c:pt idx="4565">
                  <c:v>5</c:v>
                </c:pt>
                <c:pt idx="4566">
                  <c:v>1</c:v>
                </c:pt>
                <c:pt idx="4567">
                  <c:v>3</c:v>
                </c:pt>
                <c:pt idx="4568">
                  <c:v>2</c:v>
                </c:pt>
                <c:pt idx="4569">
                  <c:v>3</c:v>
                </c:pt>
                <c:pt idx="4570">
                  <c:v>3</c:v>
                </c:pt>
                <c:pt idx="4571">
                  <c:v>4</c:v>
                </c:pt>
                <c:pt idx="4572">
                  <c:v>2</c:v>
                </c:pt>
                <c:pt idx="4573">
                  <c:v>5</c:v>
                </c:pt>
                <c:pt idx="4574">
                  <c:v>2</c:v>
                </c:pt>
                <c:pt idx="4575">
                  <c:v>3</c:v>
                </c:pt>
                <c:pt idx="4576">
                  <c:v>7</c:v>
                </c:pt>
                <c:pt idx="4577">
                  <c:v>4</c:v>
                </c:pt>
                <c:pt idx="4578">
                  <c:v>1</c:v>
                </c:pt>
                <c:pt idx="4579">
                  <c:v>9</c:v>
                </c:pt>
                <c:pt idx="4580">
                  <c:v>3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6</c:v>
                </c:pt>
                <c:pt idx="4585">
                  <c:v>2</c:v>
                </c:pt>
                <c:pt idx="4586">
                  <c:v>6</c:v>
                </c:pt>
                <c:pt idx="4587">
                  <c:v>9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1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1</c:v>
                </c:pt>
                <c:pt idx="4615">
                  <c:v>3</c:v>
                </c:pt>
                <c:pt idx="4616">
                  <c:v>4</c:v>
                </c:pt>
                <c:pt idx="4617">
                  <c:v>5</c:v>
                </c:pt>
                <c:pt idx="4618">
                  <c:v>2</c:v>
                </c:pt>
                <c:pt idx="4619">
                  <c:v>2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5</c:v>
                </c:pt>
                <c:pt idx="4626">
                  <c:v>4</c:v>
                </c:pt>
                <c:pt idx="4627">
                  <c:v>11</c:v>
                </c:pt>
                <c:pt idx="4628">
                  <c:v>5</c:v>
                </c:pt>
                <c:pt idx="4629">
                  <c:v>2</c:v>
                </c:pt>
                <c:pt idx="4630">
                  <c:v>5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3</c:v>
                </c:pt>
                <c:pt idx="4635">
                  <c:v>8</c:v>
                </c:pt>
                <c:pt idx="4636">
                  <c:v>1</c:v>
                </c:pt>
                <c:pt idx="4637">
                  <c:v>4</c:v>
                </c:pt>
                <c:pt idx="4638">
                  <c:v>2</c:v>
                </c:pt>
                <c:pt idx="4639">
                  <c:v>2</c:v>
                </c:pt>
                <c:pt idx="4640">
                  <c:v>4</c:v>
                </c:pt>
                <c:pt idx="4641">
                  <c:v>4</c:v>
                </c:pt>
                <c:pt idx="4642">
                  <c:v>2</c:v>
                </c:pt>
                <c:pt idx="4643">
                  <c:v>2</c:v>
                </c:pt>
                <c:pt idx="4644">
                  <c:v>1</c:v>
                </c:pt>
                <c:pt idx="4645">
                  <c:v>5</c:v>
                </c:pt>
                <c:pt idx="4646">
                  <c:v>8</c:v>
                </c:pt>
                <c:pt idx="4647">
                  <c:v>3</c:v>
                </c:pt>
                <c:pt idx="4648">
                  <c:v>2</c:v>
                </c:pt>
                <c:pt idx="4649">
                  <c:v>8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4</c:v>
                </c:pt>
                <c:pt idx="4658">
                  <c:v>1</c:v>
                </c:pt>
                <c:pt idx="4659">
                  <c:v>3</c:v>
                </c:pt>
                <c:pt idx="4660">
                  <c:v>3</c:v>
                </c:pt>
                <c:pt idx="4661">
                  <c:v>1</c:v>
                </c:pt>
                <c:pt idx="4662">
                  <c:v>4</c:v>
                </c:pt>
                <c:pt idx="4663">
                  <c:v>2</c:v>
                </c:pt>
                <c:pt idx="4664">
                  <c:v>4</c:v>
                </c:pt>
                <c:pt idx="4665">
                  <c:v>4</c:v>
                </c:pt>
                <c:pt idx="4666">
                  <c:v>5</c:v>
                </c:pt>
                <c:pt idx="4667">
                  <c:v>8</c:v>
                </c:pt>
                <c:pt idx="4668">
                  <c:v>5</c:v>
                </c:pt>
                <c:pt idx="4669">
                  <c:v>5</c:v>
                </c:pt>
                <c:pt idx="4670">
                  <c:v>4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5</c:v>
                </c:pt>
                <c:pt idx="4675">
                  <c:v>3</c:v>
                </c:pt>
                <c:pt idx="4676">
                  <c:v>3</c:v>
                </c:pt>
                <c:pt idx="4677">
                  <c:v>2</c:v>
                </c:pt>
                <c:pt idx="4678">
                  <c:v>1</c:v>
                </c:pt>
                <c:pt idx="4679">
                  <c:v>10</c:v>
                </c:pt>
                <c:pt idx="4680">
                  <c:v>6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1</c:v>
                </c:pt>
                <c:pt idx="4687">
                  <c:v>2</c:v>
                </c:pt>
                <c:pt idx="4688">
                  <c:v>7</c:v>
                </c:pt>
                <c:pt idx="4689">
                  <c:v>1</c:v>
                </c:pt>
                <c:pt idx="4690">
                  <c:v>2</c:v>
                </c:pt>
                <c:pt idx="4691">
                  <c:v>4</c:v>
                </c:pt>
                <c:pt idx="4692">
                  <c:v>2</c:v>
                </c:pt>
                <c:pt idx="4693">
                  <c:v>3</c:v>
                </c:pt>
                <c:pt idx="4694">
                  <c:v>1</c:v>
                </c:pt>
                <c:pt idx="4695">
                  <c:v>5</c:v>
                </c:pt>
                <c:pt idx="4696">
                  <c:v>1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5</c:v>
                </c:pt>
                <c:pt idx="4703">
                  <c:v>5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2</c:v>
                </c:pt>
                <c:pt idx="4709">
                  <c:v>1</c:v>
                </c:pt>
                <c:pt idx="4710">
                  <c:v>7</c:v>
                </c:pt>
                <c:pt idx="4711">
                  <c:v>4</c:v>
                </c:pt>
                <c:pt idx="4712">
                  <c:v>2</c:v>
                </c:pt>
                <c:pt idx="4713">
                  <c:v>2</c:v>
                </c:pt>
                <c:pt idx="4714">
                  <c:v>6</c:v>
                </c:pt>
                <c:pt idx="4715">
                  <c:v>2</c:v>
                </c:pt>
                <c:pt idx="4716">
                  <c:v>3</c:v>
                </c:pt>
                <c:pt idx="4717">
                  <c:v>5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5</c:v>
                </c:pt>
                <c:pt idx="4722">
                  <c:v>2</c:v>
                </c:pt>
                <c:pt idx="4723">
                  <c:v>2</c:v>
                </c:pt>
                <c:pt idx="4724">
                  <c:v>3</c:v>
                </c:pt>
                <c:pt idx="4725">
                  <c:v>4</c:v>
                </c:pt>
                <c:pt idx="4726">
                  <c:v>5</c:v>
                </c:pt>
                <c:pt idx="4727">
                  <c:v>3</c:v>
                </c:pt>
                <c:pt idx="4728">
                  <c:v>5</c:v>
                </c:pt>
                <c:pt idx="4729">
                  <c:v>2</c:v>
                </c:pt>
                <c:pt idx="4730">
                  <c:v>1</c:v>
                </c:pt>
                <c:pt idx="4731">
                  <c:v>5</c:v>
                </c:pt>
                <c:pt idx="4732">
                  <c:v>14</c:v>
                </c:pt>
                <c:pt idx="4733">
                  <c:v>5</c:v>
                </c:pt>
                <c:pt idx="4734">
                  <c:v>3</c:v>
                </c:pt>
                <c:pt idx="4735">
                  <c:v>3</c:v>
                </c:pt>
                <c:pt idx="4736">
                  <c:v>2</c:v>
                </c:pt>
                <c:pt idx="4737">
                  <c:v>3</c:v>
                </c:pt>
                <c:pt idx="4738">
                  <c:v>5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6</c:v>
                </c:pt>
                <c:pt idx="4743">
                  <c:v>1</c:v>
                </c:pt>
                <c:pt idx="4744">
                  <c:v>5</c:v>
                </c:pt>
                <c:pt idx="4745">
                  <c:v>5</c:v>
                </c:pt>
                <c:pt idx="4746">
                  <c:v>1</c:v>
                </c:pt>
                <c:pt idx="4747">
                  <c:v>2</c:v>
                </c:pt>
                <c:pt idx="4748">
                  <c:v>5</c:v>
                </c:pt>
                <c:pt idx="4749">
                  <c:v>5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5</c:v>
                </c:pt>
                <c:pt idx="4755">
                  <c:v>5</c:v>
                </c:pt>
                <c:pt idx="4756">
                  <c:v>2</c:v>
                </c:pt>
                <c:pt idx="4757">
                  <c:v>3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4</c:v>
                </c:pt>
                <c:pt idx="4762">
                  <c:v>8</c:v>
                </c:pt>
                <c:pt idx="4763">
                  <c:v>1</c:v>
                </c:pt>
                <c:pt idx="4764">
                  <c:v>4</c:v>
                </c:pt>
                <c:pt idx="4765">
                  <c:v>3</c:v>
                </c:pt>
                <c:pt idx="4766">
                  <c:v>4</c:v>
                </c:pt>
                <c:pt idx="4767">
                  <c:v>1</c:v>
                </c:pt>
                <c:pt idx="4768">
                  <c:v>2</c:v>
                </c:pt>
                <c:pt idx="4769">
                  <c:v>5</c:v>
                </c:pt>
                <c:pt idx="4770">
                  <c:v>1</c:v>
                </c:pt>
                <c:pt idx="4771">
                  <c:v>6</c:v>
                </c:pt>
                <c:pt idx="4772">
                  <c:v>1</c:v>
                </c:pt>
                <c:pt idx="4773">
                  <c:v>6</c:v>
                </c:pt>
                <c:pt idx="4774">
                  <c:v>6</c:v>
                </c:pt>
                <c:pt idx="4775">
                  <c:v>5</c:v>
                </c:pt>
                <c:pt idx="4776">
                  <c:v>2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2</c:v>
                </c:pt>
                <c:pt idx="4782">
                  <c:v>2</c:v>
                </c:pt>
                <c:pt idx="4783">
                  <c:v>4</c:v>
                </c:pt>
                <c:pt idx="4784">
                  <c:v>3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5</c:v>
                </c:pt>
                <c:pt idx="4789">
                  <c:v>5</c:v>
                </c:pt>
                <c:pt idx="4790">
                  <c:v>4</c:v>
                </c:pt>
                <c:pt idx="4791">
                  <c:v>5</c:v>
                </c:pt>
                <c:pt idx="4792">
                  <c:v>1</c:v>
                </c:pt>
                <c:pt idx="4793">
                  <c:v>5</c:v>
                </c:pt>
                <c:pt idx="4794">
                  <c:v>2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8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7</c:v>
                </c:pt>
                <c:pt idx="4809">
                  <c:v>2</c:v>
                </c:pt>
                <c:pt idx="4810">
                  <c:v>5</c:v>
                </c:pt>
                <c:pt idx="4811">
                  <c:v>4</c:v>
                </c:pt>
                <c:pt idx="4812">
                  <c:v>2</c:v>
                </c:pt>
                <c:pt idx="4813">
                  <c:v>2</c:v>
                </c:pt>
                <c:pt idx="4814">
                  <c:v>3</c:v>
                </c:pt>
                <c:pt idx="4815">
                  <c:v>5</c:v>
                </c:pt>
                <c:pt idx="4816">
                  <c:v>2</c:v>
                </c:pt>
                <c:pt idx="4817">
                  <c:v>1</c:v>
                </c:pt>
                <c:pt idx="4818">
                  <c:v>3</c:v>
                </c:pt>
                <c:pt idx="4819">
                  <c:v>1</c:v>
                </c:pt>
                <c:pt idx="4820">
                  <c:v>1</c:v>
                </c:pt>
                <c:pt idx="4821">
                  <c:v>5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1</c:v>
                </c:pt>
                <c:pt idx="4828">
                  <c:v>3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9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2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3</c:v>
                </c:pt>
                <c:pt idx="4854">
                  <c:v>5</c:v>
                </c:pt>
                <c:pt idx="4855">
                  <c:v>5</c:v>
                </c:pt>
                <c:pt idx="4856">
                  <c:v>3</c:v>
                </c:pt>
                <c:pt idx="4857">
                  <c:v>2</c:v>
                </c:pt>
                <c:pt idx="4858">
                  <c:v>2</c:v>
                </c:pt>
                <c:pt idx="4859">
                  <c:v>9</c:v>
                </c:pt>
                <c:pt idx="4860">
                  <c:v>5</c:v>
                </c:pt>
                <c:pt idx="4861">
                  <c:v>2</c:v>
                </c:pt>
                <c:pt idx="4862">
                  <c:v>7</c:v>
                </c:pt>
                <c:pt idx="4863">
                  <c:v>3</c:v>
                </c:pt>
                <c:pt idx="4864">
                  <c:v>1</c:v>
                </c:pt>
                <c:pt idx="4865">
                  <c:v>5</c:v>
                </c:pt>
                <c:pt idx="4866">
                  <c:v>6</c:v>
                </c:pt>
                <c:pt idx="4867">
                  <c:v>8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1</c:v>
                </c:pt>
                <c:pt idx="4874">
                  <c:v>4</c:v>
                </c:pt>
                <c:pt idx="4875">
                  <c:v>5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5</c:v>
                </c:pt>
                <c:pt idx="4880">
                  <c:v>5</c:v>
                </c:pt>
                <c:pt idx="4881">
                  <c:v>1</c:v>
                </c:pt>
                <c:pt idx="4882">
                  <c:v>5</c:v>
                </c:pt>
                <c:pt idx="4883">
                  <c:v>4</c:v>
                </c:pt>
                <c:pt idx="4884">
                  <c:v>4</c:v>
                </c:pt>
                <c:pt idx="4885">
                  <c:v>2</c:v>
                </c:pt>
                <c:pt idx="4886">
                  <c:v>5</c:v>
                </c:pt>
                <c:pt idx="4887">
                  <c:v>6</c:v>
                </c:pt>
                <c:pt idx="4888">
                  <c:v>2</c:v>
                </c:pt>
                <c:pt idx="4889">
                  <c:v>4</c:v>
                </c:pt>
                <c:pt idx="4890">
                  <c:v>3</c:v>
                </c:pt>
                <c:pt idx="4891">
                  <c:v>1</c:v>
                </c:pt>
                <c:pt idx="4892">
                  <c:v>5</c:v>
                </c:pt>
                <c:pt idx="4893">
                  <c:v>2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3</c:v>
                </c:pt>
                <c:pt idx="4898">
                  <c:v>2</c:v>
                </c:pt>
                <c:pt idx="4899">
                  <c:v>5</c:v>
                </c:pt>
                <c:pt idx="4900">
                  <c:v>5</c:v>
                </c:pt>
                <c:pt idx="4901">
                  <c:v>12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5</c:v>
                </c:pt>
                <c:pt idx="4909">
                  <c:v>5</c:v>
                </c:pt>
                <c:pt idx="4910">
                  <c:v>2</c:v>
                </c:pt>
                <c:pt idx="4911">
                  <c:v>5</c:v>
                </c:pt>
                <c:pt idx="4912">
                  <c:v>6</c:v>
                </c:pt>
                <c:pt idx="4913">
                  <c:v>3</c:v>
                </c:pt>
                <c:pt idx="4914">
                  <c:v>3</c:v>
                </c:pt>
                <c:pt idx="4915">
                  <c:v>2</c:v>
                </c:pt>
                <c:pt idx="4916">
                  <c:v>5</c:v>
                </c:pt>
                <c:pt idx="4917">
                  <c:v>7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10</c:v>
                </c:pt>
                <c:pt idx="4924">
                  <c:v>1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3</c:v>
                </c:pt>
                <c:pt idx="4934">
                  <c:v>2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3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2</c:v>
                </c:pt>
                <c:pt idx="4943">
                  <c:v>1</c:v>
                </c:pt>
                <c:pt idx="4944">
                  <c:v>3</c:v>
                </c:pt>
                <c:pt idx="4945">
                  <c:v>9</c:v>
                </c:pt>
                <c:pt idx="4946">
                  <c:v>5</c:v>
                </c:pt>
                <c:pt idx="4947">
                  <c:v>1</c:v>
                </c:pt>
                <c:pt idx="4948">
                  <c:v>1</c:v>
                </c:pt>
                <c:pt idx="4949">
                  <c:v>5</c:v>
                </c:pt>
                <c:pt idx="4950">
                  <c:v>2</c:v>
                </c:pt>
                <c:pt idx="4951">
                  <c:v>5</c:v>
                </c:pt>
                <c:pt idx="4952">
                  <c:v>1</c:v>
                </c:pt>
                <c:pt idx="4953">
                  <c:v>5</c:v>
                </c:pt>
                <c:pt idx="4954">
                  <c:v>3</c:v>
                </c:pt>
                <c:pt idx="4955">
                  <c:v>3</c:v>
                </c:pt>
                <c:pt idx="4956">
                  <c:v>5</c:v>
                </c:pt>
                <c:pt idx="4957">
                  <c:v>2</c:v>
                </c:pt>
                <c:pt idx="4958">
                  <c:v>5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5</c:v>
                </c:pt>
                <c:pt idx="4963">
                  <c:v>6</c:v>
                </c:pt>
                <c:pt idx="4964">
                  <c:v>5</c:v>
                </c:pt>
                <c:pt idx="4965">
                  <c:v>10</c:v>
                </c:pt>
                <c:pt idx="4966">
                  <c:v>4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2</c:v>
                </c:pt>
                <c:pt idx="4971">
                  <c:v>2</c:v>
                </c:pt>
                <c:pt idx="4972">
                  <c:v>5</c:v>
                </c:pt>
                <c:pt idx="4973">
                  <c:v>5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6</c:v>
                </c:pt>
                <c:pt idx="4978">
                  <c:v>1</c:v>
                </c:pt>
                <c:pt idx="4979">
                  <c:v>1</c:v>
                </c:pt>
                <c:pt idx="4980">
                  <c:v>5</c:v>
                </c:pt>
                <c:pt idx="4981">
                  <c:v>1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7</c:v>
                </c:pt>
                <c:pt idx="4986">
                  <c:v>5</c:v>
                </c:pt>
                <c:pt idx="4987">
                  <c:v>1</c:v>
                </c:pt>
                <c:pt idx="4988">
                  <c:v>5</c:v>
                </c:pt>
                <c:pt idx="4989">
                  <c:v>2</c:v>
                </c:pt>
                <c:pt idx="4990">
                  <c:v>2</c:v>
                </c:pt>
                <c:pt idx="4991">
                  <c:v>5</c:v>
                </c:pt>
                <c:pt idx="4992">
                  <c:v>2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3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5</c:v>
                </c:pt>
              </c:numCache>
            </c:numRef>
          </c:xVal>
          <c:yVal>
            <c:numRef>
              <c:f>Análise!$H$4:$H$5012</c:f>
              <c:numCache>
                <c:formatCode>General</c:formatCode>
                <c:ptCount val="5009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10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4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9</c:v>
                </c:pt>
                <c:pt idx="37">
                  <c:v>14</c:v>
                </c:pt>
                <c:pt idx="38">
                  <c:v>5</c:v>
                </c:pt>
                <c:pt idx="39">
                  <c:v>7</c:v>
                </c:pt>
                <c:pt idx="40">
                  <c:v>4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1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7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7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7</c:v>
                </c:pt>
                <c:pt idx="63">
                  <c:v>6</c:v>
                </c:pt>
                <c:pt idx="64">
                  <c:v>1</c:v>
                </c:pt>
                <c:pt idx="65">
                  <c:v>3</c:v>
                </c:pt>
                <c:pt idx="66">
                  <c:v>5</c:v>
                </c:pt>
                <c:pt idx="67">
                  <c:v>1</c:v>
                </c:pt>
                <c:pt idx="68">
                  <c:v>2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4</c:v>
                </c:pt>
                <c:pt idx="73">
                  <c:v>7</c:v>
                </c:pt>
                <c:pt idx="74">
                  <c:v>6</c:v>
                </c:pt>
                <c:pt idx="75">
                  <c:v>3</c:v>
                </c:pt>
                <c:pt idx="76">
                  <c:v>2</c:v>
                </c:pt>
                <c:pt idx="77">
                  <c:v>6</c:v>
                </c:pt>
                <c:pt idx="78">
                  <c:v>2</c:v>
                </c:pt>
                <c:pt idx="79">
                  <c:v>2</c:v>
                </c:pt>
                <c:pt idx="80">
                  <c:v>4</c:v>
                </c:pt>
                <c:pt idx="81">
                  <c:v>8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3</c:v>
                </c:pt>
                <c:pt idx="88">
                  <c:v>5</c:v>
                </c:pt>
                <c:pt idx="89">
                  <c:v>2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8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5</c:v>
                </c:pt>
                <c:pt idx="107">
                  <c:v>3</c:v>
                </c:pt>
                <c:pt idx="108">
                  <c:v>10</c:v>
                </c:pt>
                <c:pt idx="109">
                  <c:v>3</c:v>
                </c:pt>
                <c:pt idx="110">
                  <c:v>3</c:v>
                </c:pt>
                <c:pt idx="111">
                  <c:v>5</c:v>
                </c:pt>
                <c:pt idx="112">
                  <c:v>3</c:v>
                </c:pt>
                <c:pt idx="113">
                  <c:v>2</c:v>
                </c:pt>
                <c:pt idx="114">
                  <c:v>6</c:v>
                </c:pt>
                <c:pt idx="115">
                  <c:v>3</c:v>
                </c:pt>
                <c:pt idx="116">
                  <c:v>2</c:v>
                </c:pt>
                <c:pt idx="117">
                  <c:v>6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4</c:v>
                </c:pt>
                <c:pt idx="122">
                  <c:v>3</c:v>
                </c:pt>
                <c:pt idx="123">
                  <c:v>7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4</c:v>
                </c:pt>
                <c:pt idx="138">
                  <c:v>2</c:v>
                </c:pt>
                <c:pt idx="139">
                  <c:v>5</c:v>
                </c:pt>
                <c:pt idx="140">
                  <c:v>3</c:v>
                </c:pt>
                <c:pt idx="141">
                  <c:v>6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5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2</c:v>
                </c:pt>
                <c:pt idx="154">
                  <c:v>6</c:v>
                </c:pt>
                <c:pt idx="155">
                  <c:v>2</c:v>
                </c:pt>
                <c:pt idx="156">
                  <c:v>3</c:v>
                </c:pt>
                <c:pt idx="157">
                  <c:v>5</c:v>
                </c:pt>
                <c:pt idx="158">
                  <c:v>1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4</c:v>
                </c:pt>
                <c:pt idx="166">
                  <c:v>2</c:v>
                </c:pt>
                <c:pt idx="167">
                  <c:v>8</c:v>
                </c:pt>
                <c:pt idx="168">
                  <c:v>7</c:v>
                </c:pt>
                <c:pt idx="169">
                  <c:v>1</c:v>
                </c:pt>
                <c:pt idx="170">
                  <c:v>6</c:v>
                </c:pt>
                <c:pt idx="171">
                  <c:v>4</c:v>
                </c:pt>
                <c:pt idx="172">
                  <c:v>9</c:v>
                </c:pt>
                <c:pt idx="173">
                  <c:v>4</c:v>
                </c:pt>
                <c:pt idx="174">
                  <c:v>2</c:v>
                </c:pt>
                <c:pt idx="175">
                  <c:v>3</c:v>
                </c:pt>
                <c:pt idx="176">
                  <c:v>6</c:v>
                </c:pt>
                <c:pt idx="177">
                  <c:v>2</c:v>
                </c:pt>
                <c:pt idx="178">
                  <c:v>5</c:v>
                </c:pt>
                <c:pt idx="179">
                  <c:v>3</c:v>
                </c:pt>
                <c:pt idx="180">
                  <c:v>1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1</c:v>
                </c:pt>
                <c:pt idx="189">
                  <c:v>5</c:v>
                </c:pt>
                <c:pt idx="190">
                  <c:v>2</c:v>
                </c:pt>
                <c:pt idx="191">
                  <c:v>2</c:v>
                </c:pt>
                <c:pt idx="192">
                  <c:v>7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11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4</c:v>
                </c:pt>
                <c:pt idx="206">
                  <c:v>1</c:v>
                </c:pt>
                <c:pt idx="207">
                  <c:v>3</c:v>
                </c:pt>
                <c:pt idx="208">
                  <c:v>4</c:v>
                </c:pt>
                <c:pt idx="209">
                  <c:v>5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7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7</c:v>
                </c:pt>
                <c:pt idx="218">
                  <c:v>6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5</c:v>
                </c:pt>
                <c:pt idx="227">
                  <c:v>7</c:v>
                </c:pt>
                <c:pt idx="228">
                  <c:v>7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6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5</c:v>
                </c:pt>
                <c:pt idx="242">
                  <c:v>1</c:v>
                </c:pt>
                <c:pt idx="243">
                  <c:v>6</c:v>
                </c:pt>
                <c:pt idx="244">
                  <c:v>3</c:v>
                </c:pt>
                <c:pt idx="245">
                  <c:v>4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1</c:v>
                </c:pt>
                <c:pt idx="254">
                  <c:v>6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6</c:v>
                </c:pt>
                <c:pt idx="263">
                  <c:v>6</c:v>
                </c:pt>
                <c:pt idx="264">
                  <c:v>1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5</c:v>
                </c:pt>
                <c:pt idx="291">
                  <c:v>3</c:v>
                </c:pt>
                <c:pt idx="292">
                  <c:v>7</c:v>
                </c:pt>
                <c:pt idx="293">
                  <c:v>3</c:v>
                </c:pt>
                <c:pt idx="294">
                  <c:v>5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5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7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4</c:v>
                </c:pt>
                <c:pt idx="308">
                  <c:v>7</c:v>
                </c:pt>
                <c:pt idx="309">
                  <c:v>6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6">
                  <c:v>1</c:v>
                </c:pt>
                <c:pt idx="327">
                  <c:v>5</c:v>
                </c:pt>
                <c:pt idx="328">
                  <c:v>2</c:v>
                </c:pt>
                <c:pt idx="329">
                  <c:v>2</c:v>
                </c:pt>
                <c:pt idx="330">
                  <c:v>1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2</c:v>
                </c:pt>
                <c:pt idx="340">
                  <c:v>4</c:v>
                </c:pt>
                <c:pt idx="341">
                  <c:v>3</c:v>
                </c:pt>
                <c:pt idx="342">
                  <c:v>7</c:v>
                </c:pt>
                <c:pt idx="343">
                  <c:v>3</c:v>
                </c:pt>
                <c:pt idx="344">
                  <c:v>7</c:v>
                </c:pt>
                <c:pt idx="345">
                  <c:v>2</c:v>
                </c:pt>
                <c:pt idx="346">
                  <c:v>5</c:v>
                </c:pt>
                <c:pt idx="347">
                  <c:v>2</c:v>
                </c:pt>
                <c:pt idx="348">
                  <c:v>2</c:v>
                </c:pt>
                <c:pt idx="349">
                  <c:v>5</c:v>
                </c:pt>
                <c:pt idx="350">
                  <c:v>7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5</c:v>
                </c:pt>
                <c:pt idx="363">
                  <c:v>2</c:v>
                </c:pt>
                <c:pt idx="364">
                  <c:v>1</c:v>
                </c:pt>
                <c:pt idx="365">
                  <c:v>5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3</c:v>
                </c:pt>
                <c:pt idx="377">
                  <c:v>2</c:v>
                </c:pt>
                <c:pt idx="378">
                  <c:v>5</c:v>
                </c:pt>
                <c:pt idx="379">
                  <c:v>4</c:v>
                </c:pt>
                <c:pt idx="380">
                  <c:v>5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2</c:v>
                </c:pt>
                <c:pt idx="385">
                  <c:v>5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2</c:v>
                </c:pt>
                <c:pt idx="401">
                  <c:v>4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6</c:v>
                </c:pt>
                <c:pt idx="406">
                  <c:v>1</c:v>
                </c:pt>
                <c:pt idx="407">
                  <c:v>6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2</c:v>
                </c:pt>
                <c:pt idx="414">
                  <c:v>3</c:v>
                </c:pt>
                <c:pt idx="415">
                  <c:v>4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6</c:v>
                </c:pt>
                <c:pt idx="423">
                  <c:v>1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7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6</c:v>
                </c:pt>
                <c:pt idx="436">
                  <c:v>7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4</c:v>
                </c:pt>
                <c:pt idx="444">
                  <c:v>2</c:v>
                </c:pt>
                <c:pt idx="445">
                  <c:v>3</c:v>
                </c:pt>
                <c:pt idx="446">
                  <c:v>4</c:v>
                </c:pt>
                <c:pt idx="447">
                  <c:v>2</c:v>
                </c:pt>
                <c:pt idx="448">
                  <c:v>1</c:v>
                </c:pt>
                <c:pt idx="449">
                  <c:v>5</c:v>
                </c:pt>
                <c:pt idx="450">
                  <c:v>3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3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4</c:v>
                </c:pt>
                <c:pt idx="466">
                  <c:v>5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6</c:v>
                </c:pt>
                <c:pt idx="485">
                  <c:v>1</c:v>
                </c:pt>
                <c:pt idx="486">
                  <c:v>7</c:v>
                </c:pt>
                <c:pt idx="487">
                  <c:v>3</c:v>
                </c:pt>
                <c:pt idx="488">
                  <c:v>3</c:v>
                </c:pt>
                <c:pt idx="489">
                  <c:v>9</c:v>
                </c:pt>
                <c:pt idx="490">
                  <c:v>5</c:v>
                </c:pt>
                <c:pt idx="491">
                  <c:v>8</c:v>
                </c:pt>
                <c:pt idx="492">
                  <c:v>4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4</c:v>
                </c:pt>
                <c:pt idx="500">
                  <c:v>2</c:v>
                </c:pt>
                <c:pt idx="501">
                  <c:v>1</c:v>
                </c:pt>
                <c:pt idx="502">
                  <c:v>6</c:v>
                </c:pt>
                <c:pt idx="503">
                  <c:v>3</c:v>
                </c:pt>
                <c:pt idx="504">
                  <c:v>2</c:v>
                </c:pt>
                <c:pt idx="505">
                  <c:v>3</c:v>
                </c:pt>
                <c:pt idx="506">
                  <c:v>7</c:v>
                </c:pt>
                <c:pt idx="507">
                  <c:v>2</c:v>
                </c:pt>
                <c:pt idx="508">
                  <c:v>3</c:v>
                </c:pt>
                <c:pt idx="509">
                  <c:v>1</c:v>
                </c:pt>
                <c:pt idx="510">
                  <c:v>7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4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6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7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5</c:v>
                </c:pt>
                <c:pt idx="533">
                  <c:v>2</c:v>
                </c:pt>
                <c:pt idx="534">
                  <c:v>4</c:v>
                </c:pt>
                <c:pt idx="535">
                  <c:v>4</c:v>
                </c:pt>
                <c:pt idx="536">
                  <c:v>5</c:v>
                </c:pt>
                <c:pt idx="537">
                  <c:v>1</c:v>
                </c:pt>
                <c:pt idx="538">
                  <c:v>4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3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4</c:v>
                </c:pt>
                <c:pt idx="551">
                  <c:v>4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5</c:v>
                </c:pt>
                <c:pt idx="558">
                  <c:v>3</c:v>
                </c:pt>
                <c:pt idx="559">
                  <c:v>4</c:v>
                </c:pt>
                <c:pt idx="560">
                  <c:v>1</c:v>
                </c:pt>
                <c:pt idx="561">
                  <c:v>6</c:v>
                </c:pt>
                <c:pt idx="562">
                  <c:v>5</c:v>
                </c:pt>
                <c:pt idx="563">
                  <c:v>1</c:v>
                </c:pt>
                <c:pt idx="564">
                  <c:v>1</c:v>
                </c:pt>
                <c:pt idx="565">
                  <c:v>3</c:v>
                </c:pt>
                <c:pt idx="566">
                  <c:v>5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5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12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5</c:v>
                </c:pt>
                <c:pt idx="593">
                  <c:v>1</c:v>
                </c:pt>
                <c:pt idx="594">
                  <c:v>1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5</c:v>
                </c:pt>
                <c:pt idx="603">
                  <c:v>7</c:v>
                </c:pt>
                <c:pt idx="604">
                  <c:v>9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4</c:v>
                </c:pt>
                <c:pt idx="613">
                  <c:v>1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2</c:v>
                </c:pt>
                <c:pt idx="618">
                  <c:v>3</c:v>
                </c:pt>
                <c:pt idx="619">
                  <c:v>7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1</c:v>
                </c:pt>
                <c:pt idx="624">
                  <c:v>5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4</c:v>
                </c:pt>
                <c:pt idx="631">
                  <c:v>1</c:v>
                </c:pt>
                <c:pt idx="632">
                  <c:v>7</c:v>
                </c:pt>
                <c:pt idx="633">
                  <c:v>2</c:v>
                </c:pt>
                <c:pt idx="634">
                  <c:v>6</c:v>
                </c:pt>
                <c:pt idx="635">
                  <c:v>6</c:v>
                </c:pt>
                <c:pt idx="636">
                  <c:v>7</c:v>
                </c:pt>
                <c:pt idx="637">
                  <c:v>2</c:v>
                </c:pt>
                <c:pt idx="638">
                  <c:v>2</c:v>
                </c:pt>
                <c:pt idx="639">
                  <c:v>3</c:v>
                </c:pt>
                <c:pt idx="640">
                  <c:v>7</c:v>
                </c:pt>
                <c:pt idx="641">
                  <c:v>3</c:v>
                </c:pt>
                <c:pt idx="642">
                  <c:v>2</c:v>
                </c:pt>
                <c:pt idx="643">
                  <c:v>1</c:v>
                </c:pt>
                <c:pt idx="644">
                  <c:v>1</c:v>
                </c:pt>
                <c:pt idx="645">
                  <c:v>5</c:v>
                </c:pt>
                <c:pt idx="646">
                  <c:v>2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1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5</c:v>
                </c:pt>
                <c:pt idx="662">
                  <c:v>5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3</c:v>
                </c:pt>
                <c:pt idx="667">
                  <c:v>3</c:v>
                </c:pt>
                <c:pt idx="668">
                  <c:v>4</c:v>
                </c:pt>
                <c:pt idx="669">
                  <c:v>3</c:v>
                </c:pt>
                <c:pt idx="670">
                  <c:v>5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6</c:v>
                </c:pt>
                <c:pt idx="679">
                  <c:v>3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7</c:v>
                </c:pt>
                <c:pt idx="684">
                  <c:v>1</c:v>
                </c:pt>
                <c:pt idx="685">
                  <c:v>6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6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1</c:v>
                </c:pt>
                <c:pt idx="700">
                  <c:v>5</c:v>
                </c:pt>
                <c:pt idx="701">
                  <c:v>1</c:v>
                </c:pt>
                <c:pt idx="702">
                  <c:v>2</c:v>
                </c:pt>
                <c:pt idx="703">
                  <c:v>4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</c:v>
                </c:pt>
                <c:pt idx="709">
                  <c:v>2</c:v>
                </c:pt>
                <c:pt idx="710">
                  <c:v>4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9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5</c:v>
                </c:pt>
                <c:pt idx="730">
                  <c:v>2</c:v>
                </c:pt>
                <c:pt idx="731">
                  <c:v>1</c:v>
                </c:pt>
                <c:pt idx="732">
                  <c:v>3</c:v>
                </c:pt>
                <c:pt idx="733">
                  <c:v>5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8</c:v>
                </c:pt>
                <c:pt idx="738">
                  <c:v>1</c:v>
                </c:pt>
                <c:pt idx="739">
                  <c:v>6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4</c:v>
                </c:pt>
                <c:pt idx="754">
                  <c:v>1</c:v>
                </c:pt>
                <c:pt idx="755">
                  <c:v>3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4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4</c:v>
                </c:pt>
                <c:pt idx="772">
                  <c:v>2</c:v>
                </c:pt>
                <c:pt idx="773">
                  <c:v>8</c:v>
                </c:pt>
                <c:pt idx="774">
                  <c:v>4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5</c:v>
                </c:pt>
                <c:pt idx="780">
                  <c:v>1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5</c:v>
                </c:pt>
                <c:pt idx="803">
                  <c:v>1</c:v>
                </c:pt>
                <c:pt idx="804">
                  <c:v>4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6</c:v>
                </c:pt>
                <c:pt idx="813">
                  <c:v>3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1</c:v>
                </c:pt>
                <c:pt idx="822">
                  <c:v>6</c:v>
                </c:pt>
                <c:pt idx="823">
                  <c:v>3</c:v>
                </c:pt>
                <c:pt idx="824">
                  <c:v>3</c:v>
                </c:pt>
                <c:pt idx="825">
                  <c:v>6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1</c:v>
                </c:pt>
                <c:pt idx="833">
                  <c:v>2</c:v>
                </c:pt>
                <c:pt idx="834">
                  <c:v>6</c:v>
                </c:pt>
                <c:pt idx="835">
                  <c:v>2</c:v>
                </c:pt>
                <c:pt idx="836">
                  <c:v>4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4</c:v>
                </c:pt>
                <c:pt idx="842">
                  <c:v>3</c:v>
                </c:pt>
                <c:pt idx="843">
                  <c:v>1</c:v>
                </c:pt>
                <c:pt idx="844">
                  <c:v>5</c:v>
                </c:pt>
                <c:pt idx="845">
                  <c:v>4</c:v>
                </c:pt>
                <c:pt idx="846">
                  <c:v>1</c:v>
                </c:pt>
                <c:pt idx="847">
                  <c:v>8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6</c:v>
                </c:pt>
                <c:pt idx="852">
                  <c:v>9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1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7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6</c:v>
                </c:pt>
                <c:pt idx="885">
                  <c:v>3</c:v>
                </c:pt>
                <c:pt idx="886">
                  <c:v>6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1</c:v>
                </c:pt>
                <c:pt idx="893">
                  <c:v>3</c:v>
                </c:pt>
                <c:pt idx="894">
                  <c:v>2</c:v>
                </c:pt>
                <c:pt idx="895">
                  <c:v>4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3</c:v>
                </c:pt>
                <c:pt idx="900">
                  <c:v>3</c:v>
                </c:pt>
                <c:pt idx="901">
                  <c:v>1</c:v>
                </c:pt>
                <c:pt idx="902">
                  <c:v>3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2</c:v>
                </c:pt>
                <c:pt idx="911">
                  <c:v>3</c:v>
                </c:pt>
                <c:pt idx="912">
                  <c:v>7</c:v>
                </c:pt>
                <c:pt idx="913">
                  <c:v>3</c:v>
                </c:pt>
                <c:pt idx="914">
                  <c:v>6</c:v>
                </c:pt>
                <c:pt idx="915">
                  <c:v>3</c:v>
                </c:pt>
                <c:pt idx="916">
                  <c:v>5</c:v>
                </c:pt>
                <c:pt idx="917">
                  <c:v>9</c:v>
                </c:pt>
                <c:pt idx="918">
                  <c:v>6</c:v>
                </c:pt>
                <c:pt idx="919">
                  <c:v>2</c:v>
                </c:pt>
                <c:pt idx="920">
                  <c:v>3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3</c:v>
                </c:pt>
                <c:pt idx="926">
                  <c:v>1</c:v>
                </c:pt>
                <c:pt idx="927">
                  <c:v>1</c:v>
                </c:pt>
                <c:pt idx="928">
                  <c:v>5</c:v>
                </c:pt>
                <c:pt idx="929">
                  <c:v>9</c:v>
                </c:pt>
                <c:pt idx="930">
                  <c:v>1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1</c:v>
                </c:pt>
                <c:pt idx="935">
                  <c:v>4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3</c:v>
                </c:pt>
                <c:pt idx="940">
                  <c:v>5</c:v>
                </c:pt>
                <c:pt idx="941">
                  <c:v>2</c:v>
                </c:pt>
                <c:pt idx="942">
                  <c:v>3</c:v>
                </c:pt>
                <c:pt idx="943">
                  <c:v>2</c:v>
                </c:pt>
                <c:pt idx="944">
                  <c:v>3</c:v>
                </c:pt>
                <c:pt idx="945">
                  <c:v>4</c:v>
                </c:pt>
                <c:pt idx="946">
                  <c:v>3</c:v>
                </c:pt>
                <c:pt idx="947">
                  <c:v>6</c:v>
                </c:pt>
                <c:pt idx="948">
                  <c:v>3</c:v>
                </c:pt>
                <c:pt idx="949">
                  <c:v>3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3</c:v>
                </c:pt>
                <c:pt idx="956">
                  <c:v>1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2</c:v>
                </c:pt>
                <c:pt idx="967">
                  <c:v>1</c:v>
                </c:pt>
                <c:pt idx="968">
                  <c:v>5</c:v>
                </c:pt>
                <c:pt idx="969">
                  <c:v>1</c:v>
                </c:pt>
                <c:pt idx="970">
                  <c:v>5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1</c:v>
                </c:pt>
                <c:pt idx="975">
                  <c:v>4</c:v>
                </c:pt>
                <c:pt idx="976">
                  <c:v>3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8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4</c:v>
                </c:pt>
                <c:pt idx="988">
                  <c:v>4</c:v>
                </c:pt>
                <c:pt idx="989">
                  <c:v>2</c:v>
                </c:pt>
                <c:pt idx="990">
                  <c:v>5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5</c:v>
                </c:pt>
                <c:pt idx="995">
                  <c:v>3</c:v>
                </c:pt>
                <c:pt idx="996">
                  <c:v>3</c:v>
                </c:pt>
                <c:pt idx="997">
                  <c:v>5</c:v>
                </c:pt>
                <c:pt idx="998">
                  <c:v>2</c:v>
                </c:pt>
                <c:pt idx="999">
                  <c:v>4</c:v>
                </c:pt>
                <c:pt idx="1000">
                  <c:v>2</c:v>
                </c:pt>
                <c:pt idx="1001">
                  <c:v>3</c:v>
                </c:pt>
                <c:pt idx="1002">
                  <c:v>1</c:v>
                </c:pt>
                <c:pt idx="1003">
                  <c:v>5</c:v>
                </c:pt>
                <c:pt idx="1004">
                  <c:v>4</c:v>
                </c:pt>
                <c:pt idx="1005">
                  <c:v>1</c:v>
                </c:pt>
                <c:pt idx="1006">
                  <c:v>3</c:v>
                </c:pt>
                <c:pt idx="1007">
                  <c:v>2</c:v>
                </c:pt>
                <c:pt idx="1008">
                  <c:v>6</c:v>
                </c:pt>
                <c:pt idx="1009">
                  <c:v>4</c:v>
                </c:pt>
                <c:pt idx="1010">
                  <c:v>2</c:v>
                </c:pt>
                <c:pt idx="1011">
                  <c:v>5</c:v>
                </c:pt>
                <c:pt idx="1012">
                  <c:v>1</c:v>
                </c:pt>
                <c:pt idx="1013">
                  <c:v>2</c:v>
                </c:pt>
                <c:pt idx="1014">
                  <c:v>4</c:v>
                </c:pt>
                <c:pt idx="1015">
                  <c:v>3</c:v>
                </c:pt>
                <c:pt idx="1016">
                  <c:v>4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5</c:v>
                </c:pt>
                <c:pt idx="1021">
                  <c:v>6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3</c:v>
                </c:pt>
                <c:pt idx="1026">
                  <c:v>2</c:v>
                </c:pt>
                <c:pt idx="1027">
                  <c:v>4</c:v>
                </c:pt>
                <c:pt idx="1028">
                  <c:v>3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3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8</c:v>
                </c:pt>
                <c:pt idx="1043">
                  <c:v>3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4</c:v>
                </c:pt>
                <c:pt idx="1048">
                  <c:v>7</c:v>
                </c:pt>
                <c:pt idx="1049">
                  <c:v>2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5</c:v>
                </c:pt>
                <c:pt idx="1057">
                  <c:v>3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5</c:v>
                </c:pt>
                <c:pt idx="1064">
                  <c:v>3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3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3</c:v>
                </c:pt>
                <c:pt idx="1073">
                  <c:v>1</c:v>
                </c:pt>
                <c:pt idx="1074">
                  <c:v>2</c:v>
                </c:pt>
                <c:pt idx="1075">
                  <c:v>3</c:v>
                </c:pt>
                <c:pt idx="1076">
                  <c:v>6</c:v>
                </c:pt>
                <c:pt idx="1077">
                  <c:v>1</c:v>
                </c:pt>
                <c:pt idx="1078">
                  <c:v>11</c:v>
                </c:pt>
                <c:pt idx="1079">
                  <c:v>2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4</c:v>
                </c:pt>
                <c:pt idx="1089">
                  <c:v>1</c:v>
                </c:pt>
                <c:pt idx="1090">
                  <c:v>3</c:v>
                </c:pt>
                <c:pt idx="1091">
                  <c:v>7</c:v>
                </c:pt>
                <c:pt idx="1092">
                  <c:v>1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2</c:v>
                </c:pt>
                <c:pt idx="1102">
                  <c:v>10</c:v>
                </c:pt>
                <c:pt idx="1103">
                  <c:v>2</c:v>
                </c:pt>
                <c:pt idx="1104">
                  <c:v>2</c:v>
                </c:pt>
                <c:pt idx="1105">
                  <c:v>1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5</c:v>
                </c:pt>
                <c:pt idx="1113">
                  <c:v>1</c:v>
                </c:pt>
                <c:pt idx="1114">
                  <c:v>3</c:v>
                </c:pt>
                <c:pt idx="1115">
                  <c:v>2</c:v>
                </c:pt>
                <c:pt idx="1116">
                  <c:v>3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5</c:v>
                </c:pt>
                <c:pt idx="1121">
                  <c:v>3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4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4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2</c:v>
                </c:pt>
                <c:pt idx="1148">
                  <c:v>4</c:v>
                </c:pt>
                <c:pt idx="1149">
                  <c:v>1</c:v>
                </c:pt>
                <c:pt idx="1150">
                  <c:v>3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6</c:v>
                </c:pt>
                <c:pt idx="1155">
                  <c:v>1</c:v>
                </c:pt>
                <c:pt idx="1156">
                  <c:v>2</c:v>
                </c:pt>
                <c:pt idx="1157">
                  <c:v>1</c:v>
                </c:pt>
                <c:pt idx="1158">
                  <c:v>4</c:v>
                </c:pt>
                <c:pt idx="1159">
                  <c:v>3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4</c:v>
                </c:pt>
                <c:pt idx="1168">
                  <c:v>1</c:v>
                </c:pt>
                <c:pt idx="1169">
                  <c:v>4</c:v>
                </c:pt>
                <c:pt idx="1170">
                  <c:v>2</c:v>
                </c:pt>
                <c:pt idx="1171">
                  <c:v>6</c:v>
                </c:pt>
                <c:pt idx="1172">
                  <c:v>1</c:v>
                </c:pt>
                <c:pt idx="1173">
                  <c:v>5</c:v>
                </c:pt>
                <c:pt idx="1174">
                  <c:v>3</c:v>
                </c:pt>
                <c:pt idx="1175">
                  <c:v>5</c:v>
                </c:pt>
                <c:pt idx="1176">
                  <c:v>3</c:v>
                </c:pt>
                <c:pt idx="1177">
                  <c:v>4</c:v>
                </c:pt>
                <c:pt idx="1178">
                  <c:v>2</c:v>
                </c:pt>
                <c:pt idx="1179">
                  <c:v>1</c:v>
                </c:pt>
                <c:pt idx="1180">
                  <c:v>6</c:v>
                </c:pt>
                <c:pt idx="1181">
                  <c:v>3</c:v>
                </c:pt>
                <c:pt idx="1182">
                  <c:v>1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3</c:v>
                </c:pt>
                <c:pt idx="1190">
                  <c:v>4</c:v>
                </c:pt>
                <c:pt idx="1191">
                  <c:v>2</c:v>
                </c:pt>
                <c:pt idx="1192">
                  <c:v>2</c:v>
                </c:pt>
                <c:pt idx="1193">
                  <c:v>5</c:v>
                </c:pt>
                <c:pt idx="1194">
                  <c:v>2</c:v>
                </c:pt>
                <c:pt idx="1195">
                  <c:v>1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3</c:v>
                </c:pt>
                <c:pt idx="1207">
                  <c:v>5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3</c:v>
                </c:pt>
                <c:pt idx="1215">
                  <c:v>4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4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2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4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7</c:v>
                </c:pt>
                <c:pt idx="1255">
                  <c:v>2</c:v>
                </c:pt>
                <c:pt idx="1256">
                  <c:v>2</c:v>
                </c:pt>
                <c:pt idx="1257">
                  <c:v>3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2</c:v>
                </c:pt>
                <c:pt idx="1265">
                  <c:v>3</c:v>
                </c:pt>
                <c:pt idx="1266">
                  <c:v>2</c:v>
                </c:pt>
                <c:pt idx="1267">
                  <c:v>1</c:v>
                </c:pt>
                <c:pt idx="1268">
                  <c:v>4</c:v>
                </c:pt>
                <c:pt idx="1269">
                  <c:v>4</c:v>
                </c:pt>
                <c:pt idx="1270">
                  <c:v>3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5</c:v>
                </c:pt>
                <c:pt idx="1281">
                  <c:v>4</c:v>
                </c:pt>
                <c:pt idx="1282">
                  <c:v>3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3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3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2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4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2</c:v>
                </c:pt>
                <c:pt idx="1308">
                  <c:v>1</c:v>
                </c:pt>
                <c:pt idx="1309">
                  <c:v>3</c:v>
                </c:pt>
                <c:pt idx="1310">
                  <c:v>1</c:v>
                </c:pt>
                <c:pt idx="1311">
                  <c:v>4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4</c:v>
                </c:pt>
                <c:pt idx="1317">
                  <c:v>1</c:v>
                </c:pt>
                <c:pt idx="1318">
                  <c:v>2</c:v>
                </c:pt>
                <c:pt idx="1319">
                  <c:v>1</c:v>
                </c:pt>
                <c:pt idx="1320">
                  <c:v>4</c:v>
                </c:pt>
                <c:pt idx="1321">
                  <c:v>7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3</c:v>
                </c:pt>
                <c:pt idx="1329">
                  <c:v>1</c:v>
                </c:pt>
                <c:pt idx="1330">
                  <c:v>2</c:v>
                </c:pt>
                <c:pt idx="1331">
                  <c:v>7</c:v>
                </c:pt>
                <c:pt idx="1332">
                  <c:v>4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5</c:v>
                </c:pt>
                <c:pt idx="1337">
                  <c:v>1</c:v>
                </c:pt>
                <c:pt idx="1338">
                  <c:v>7</c:v>
                </c:pt>
                <c:pt idx="1339">
                  <c:v>2</c:v>
                </c:pt>
                <c:pt idx="1340">
                  <c:v>3</c:v>
                </c:pt>
                <c:pt idx="1341">
                  <c:v>1</c:v>
                </c:pt>
                <c:pt idx="1342">
                  <c:v>4</c:v>
                </c:pt>
                <c:pt idx="1343">
                  <c:v>4</c:v>
                </c:pt>
                <c:pt idx="1344">
                  <c:v>2</c:v>
                </c:pt>
                <c:pt idx="1345">
                  <c:v>3</c:v>
                </c:pt>
                <c:pt idx="1346">
                  <c:v>3</c:v>
                </c:pt>
                <c:pt idx="1347">
                  <c:v>1</c:v>
                </c:pt>
                <c:pt idx="1348">
                  <c:v>2</c:v>
                </c:pt>
                <c:pt idx="1349">
                  <c:v>2</c:v>
                </c:pt>
                <c:pt idx="1350">
                  <c:v>4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7</c:v>
                </c:pt>
                <c:pt idx="1360">
                  <c:v>2</c:v>
                </c:pt>
                <c:pt idx="1361">
                  <c:v>3</c:v>
                </c:pt>
                <c:pt idx="1362">
                  <c:v>6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4</c:v>
                </c:pt>
                <c:pt idx="1371">
                  <c:v>5</c:v>
                </c:pt>
                <c:pt idx="1372">
                  <c:v>1</c:v>
                </c:pt>
                <c:pt idx="1373">
                  <c:v>3</c:v>
                </c:pt>
                <c:pt idx="1374">
                  <c:v>2</c:v>
                </c:pt>
                <c:pt idx="1375">
                  <c:v>1</c:v>
                </c:pt>
                <c:pt idx="1376">
                  <c:v>1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3</c:v>
                </c:pt>
                <c:pt idx="1382">
                  <c:v>2</c:v>
                </c:pt>
                <c:pt idx="1383">
                  <c:v>5</c:v>
                </c:pt>
                <c:pt idx="1384">
                  <c:v>4</c:v>
                </c:pt>
                <c:pt idx="1385">
                  <c:v>2</c:v>
                </c:pt>
                <c:pt idx="1386">
                  <c:v>4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4</c:v>
                </c:pt>
                <c:pt idx="1393">
                  <c:v>2</c:v>
                </c:pt>
                <c:pt idx="1394">
                  <c:v>2</c:v>
                </c:pt>
                <c:pt idx="1395">
                  <c:v>3</c:v>
                </c:pt>
                <c:pt idx="1396">
                  <c:v>3</c:v>
                </c:pt>
                <c:pt idx="1397">
                  <c:v>4</c:v>
                </c:pt>
                <c:pt idx="1398">
                  <c:v>4</c:v>
                </c:pt>
                <c:pt idx="1399">
                  <c:v>2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4</c:v>
                </c:pt>
                <c:pt idx="1410">
                  <c:v>1</c:v>
                </c:pt>
                <c:pt idx="1411">
                  <c:v>1</c:v>
                </c:pt>
                <c:pt idx="1412">
                  <c:v>5</c:v>
                </c:pt>
                <c:pt idx="1413">
                  <c:v>4</c:v>
                </c:pt>
                <c:pt idx="1414">
                  <c:v>4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4</c:v>
                </c:pt>
                <c:pt idx="1422">
                  <c:v>3</c:v>
                </c:pt>
                <c:pt idx="1423">
                  <c:v>2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1</c:v>
                </c:pt>
                <c:pt idx="1429">
                  <c:v>1</c:v>
                </c:pt>
                <c:pt idx="1430">
                  <c:v>3</c:v>
                </c:pt>
                <c:pt idx="1431">
                  <c:v>2</c:v>
                </c:pt>
                <c:pt idx="1432">
                  <c:v>4</c:v>
                </c:pt>
                <c:pt idx="1433">
                  <c:v>5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5</c:v>
                </c:pt>
                <c:pt idx="1441">
                  <c:v>2</c:v>
                </c:pt>
                <c:pt idx="1442">
                  <c:v>5</c:v>
                </c:pt>
                <c:pt idx="1443">
                  <c:v>2</c:v>
                </c:pt>
                <c:pt idx="1444">
                  <c:v>1</c:v>
                </c:pt>
                <c:pt idx="1445">
                  <c:v>3</c:v>
                </c:pt>
                <c:pt idx="1446">
                  <c:v>1</c:v>
                </c:pt>
                <c:pt idx="1447">
                  <c:v>4</c:v>
                </c:pt>
                <c:pt idx="1448">
                  <c:v>1</c:v>
                </c:pt>
                <c:pt idx="1449">
                  <c:v>1</c:v>
                </c:pt>
                <c:pt idx="1450">
                  <c:v>3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5</c:v>
                </c:pt>
                <c:pt idx="1470">
                  <c:v>2</c:v>
                </c:pt>
                <c:pt idx="1471">
                  <c:v>2</c:v>
                </c:pt>
                <c:pt idx="1472">
                  <c:v>6</c:v>
                </c:pt>
                <c:pt idx="1473">
                  <c:v>2</c:v>
                </c:pt>
                <c:pt idx="1474">
                  <c:v>3</c:v>
                </c:pt>
                <c:pt idx="1475">
                  <c:v>2</c:v>
                </c:pt>
                <c:pt idx="1476">
                  <c:v>1</c:v>
                </c:pt>
                <c:pt idx="1477">
                  <c:v>4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4</c:v>
                </c:pt>
                <c:pt idx="1483">
                  <c:v>1</c:v>
                </c:pt>
                <c:pt idx="1484">
                  <c:v>1</c:v>
                </c:pt>
                <c:pt idx="1485">
                  <c:v>5</c:v>
                </c:pt>
                <c:pt idx="1486">
                  <c:v>1</c:v>
                </c:pt>
                <c:pt idx="1487">
                  <c:v>5</c:v>
                </c:pt>
                <c:pt idx="1488">
                  <c:v>4</c:v>
                </c:pt>
                <c:pt idx="1489">
                  <c:v>1</c:v>
                </c:pt>
                <c:pt idx="1490">
                  <c:v>5</c:v>
                </c:pt>
                <c:pt idx="1491">
                  <c:v>3</c:v>
                </c:pt>
                <c:pt idx="1492">
                  <c:v>2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5</c:v>
                </c:pt>
                <c:pt idx="1497">
                  <c:v>5</c:v>
                </c:pt>
                <c:pt idx="1498">
                  <c:v>1</c:v>
                </c:pt>
                <c:pt idx="1499">
                  <c:v>4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3</c:v>
                </c:pt>
                <c:pt idx="1506">
                  <c:v>2</c:v>
                </c:pt>
                <c:pt idx="1507">
                  <c:v>2</c:v>
                </c:pt>
                <c:pt idx="1508">
                  <c:v>3</c:v>
                </c:pt>
                <c:pt idx="1509">
                  <c:v>3</c:v>
                </c:pt>
                <c:pt idx="1510">
                  <c:v>9</c:v>
                </c:pt>
                <c:pt idx="1511">
                  <c:v>4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1</c:v>
                </c:pt>
                <c:pt idx="1521">
                  <c:v>4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4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4</c:v>
                </c:pt>
                <c:pt idx="1548">
                  <c:v>2</c:v>
                </c:pt>
                <c:pt idx="1549">
                  <c:v>1</c:v>
                </c:pt>
                <c:pt idx="1550">
                  <c:v>3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3</c:v>
                </c:pt>
                <c:pt idx="1559">
                  <c:v>4</c:v>
                </c:pt>
                <c:pt idx="1560">
                  <c:v>2</c:v>
                </c:pt>
                <c:pt idx="1561">
                  <c:v>4</c:v>
                </c:pt>
                <c:pt idx="1562">
                  <c:v>2</c:v>
                </c:pt>
                <c:pt idx="1563">
                  <c:v>6</c:v>
                </c:pt>
                <c:pt idx="1564">
                  <c:v>3</c:v>
                </c:pt>
                <c:pt idx="1565">
                  <c:v>2</c:v>
                </c:pt>
                <c:pt idx="1566">
                  <c:v>5</c:v>
                </c:pt>
                <c:pt idx="1567">
                  <c:v>2</c:v>
                </c:pt>
                <c:pt idx="1568">
                  <c:v>3</c:v>
                </c:pt>
                <c:pt idx="1569">
                  <c:v>1</c:v>
                </c:pt>
                <c:pt idx="1570">
                  <c:v>3</c:v>
                </c:pt>
                <c:pt idx="1571">
                  <c:v>2</c:v>
                </c:pt>
                <c:pt idx="1572">
                  <c:v>3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5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7</c:v>
                </c:pt>
                <c:pt idx="1587">
                  <c:v>4</c:v>
                </c:pt>
                <c:pt idx="1588">
                  <c:v>2</c:v>
                </c:pt>
                <c:pt idx="1589">
                  <c:v>1</c:v>
                </c:pt>
                <c:pt idx="1590">
                  <c:v>3</c:v>
                </c:pt>
                <c:pt idx="1591">
                  <c:v>3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8</c:v>
                </c:pt>
                <c:pt idx="1596">
                  <c:v>3</c:v>
                </c:pt>
                <c:pt idx="1597">
                  <c:v>2</c:v>
                </c:pt>
                <c:pt idx="1598">
                  <c:v>3</c:v>
                </c:pt>
                <c:pt idx="1599">
                  <c:v>5</c:v>
                </c:pt>
                <c:pt idx="1600">
                  <c:v>2</c:v>
                </c:pt>
                <c:pt idx="1601">
                  <c:v>4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2</c:v>
                </c:pt>
                <c:pt idx="1612">
                  <c:v>4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8</c:v>
                </c:pt>
                <c:pt idx="1620">
                  <c:v>4</c:v>
                </c:pt>
                <c:pt idx="1621">
                  <c:v>1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2</c:v>
                </c:pt>
                <c:pt idx="1637">
                  <c:v>3</c:v>
                </c:pt>
                <c:pt idx="1638">
                  <c:v>3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5</c:v>
                </c:pt>
                <c:pt idx="1646">
                  <c:v>3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2</c:v>
                </c:pt>
                <c:pt idx="1653">
                  <c:v>7</c:v>
                </c:pt>
                <c:pt idx="1654">
                  <c:v>2</c:v>
                </c:pt>
                <c:pt idx="1655">
                  <c:v>4</c:v>
                </c:pt>
                <c:pt idx="1656">
                  <c:v>2</c:v>
                </c:pt>
                <c:pt idx="1657">
                  <c:v>4</c:v>
                </c:pt>
                <c:pt idx="1658">
                  <c:v>7</c:v>
                </c:pt>
                <c:pt idx="1659">
                  <c:v>3</c:v>
                </c:pt>
                <c:pt idx="1660">
                  <c:v>3</c:v>
                </c:pt>
                <c:pt idx="1661">
                  <c:v>4</c:v>
                </c:pt>
                <c:pt idx="1662">
                  <c:v>1</c:v>
                </c:pt>
                <c:pt idx="1663">
                  <c:v>7</c:v>
                </c:pt>
                <c:pt idx="1664">
                  <c:v>6</c:v>
                </c:pt>
                <c:pt idx="1665">
                  <c:v>2</c:v>
                </c:pt>
                <c:pt idx="1666">
                  <c:v>3</c:v>
                </c:pt>
                <c:pt idx="1667">
                  <c:v>7</c:v>
                </c:pt>
                <c:pt idx="1668">
                  <c:v>1</c:v>
                </c:pt>
                <c:pt idx="1669">
                  <c:v>4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1</c:v>
                </c:pt>
                <c:pt idx="1674">
                  <c:v>2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3</c:v>
                </c:pt>
                <c:pt idx="1679">
                  <c:v>4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4</c:v>
                </c:pt>
                <c:pt idx="1685">
                  <c:v>3</c:v>
                </c:pt>
                <c:pt idx="1686">
                  <c:v>2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4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4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3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5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4</c:v>
                </c:pt>
                <c:pt idx="1723">
                  <c:v>2</c:v>
                </c:pt>
                <c:pt idx="1724">
                  <c:v>1</c:v>
                </c:pt>
                <c:pt idx="1725">
                  <c:v>4</c:v>
                </c:pt>
                <c:pt idx="1726">
                  <c:v>3</c:v>
                </c:pt>
                <c:pt idx="1727">
                  <c:v>5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5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5</c:v>
                </c:pt>
                <c:pt idx="1747">
                  <c:v>2</c:v>
                </c:pt>
                <c:pt idx="1748">
                  <c:v>1</c:v>
                </c:pt>
                <c:pt idx="1749">
                  <c:v>5</c:v>
                </c:pt>
                <c:pt idx="1750">
                  <c:v>3</c:v>
                </c:pt>
                <c:pt idx="1751">
                  <c:v>1</c:v>
                </c:pt>
                <c:pt idx="1752">
                  <c:v>1</c:v>
                </c:pt>
                <c:pt idx="1753">
                  <c:v>6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3</c:v>
                </c:pt>
                <c:pt idx="1759">
                  <c:v>2</c:v>
                </c:pt>
                <c:pt idx="1760">
                  <c:v>1</c:v>
                </c:pt>
                <c:pt idx="1761">
                  <c:v>2</c:v>
                </c:pt>
                <c:pt idx="1762">
                  <c:v>3</c:v>
                </c:pt>
                <c:pt idx="1763">
                  <c:v>1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4</c:v>
                </c:pt>
                <c:pt idx="1769">
                  <c:v>3</c:v>
                </c:pt>
                <c:pt idx="1770">
                  <c:v>2</c:v>
                </c:pt>
                <c:pt idx="1771">
                  <c:v>1</c:v>
                </c:pt>
                <c:pt idx="1772">
                  <c:v>2</c:v>
                </c:pt>
                <c:pt idx="1773">
                  <c:v>4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4</c:v>
                </c:pt>
                <c:pt idx="1788">
                  <c:v>2</c:v>
                </c:pt>
                <c:pt idx="1789">
                  <c:v>3</c:v>
                </c:pt>
                <c:pt idx="1790">
                  <c:v>2</c:v>
                </c:pt>
                <c:pt idx="1791">
                  <c:v>2</c:v>
                </c:pt>
                <c:pt idx="1792">
                  <c:v>4</c:v>
                </c:pt>
                <c:pt idx="1793">
                  <c:v>4</c:v>
                </c:pt>
                <c:pt idx="1794">
                  <c:v>5</c:v>
                </c:pt>
                <c:pt idx="1795">
                  <c:v>2</c:v>
                </c:pt>
                <c:pt idx="1796">
                  <c:v>2</c:v>
                </c:pt>
                <c:pt idx="1797">
                  <c:v>3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4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3</c:v>
                </c:pt>
                <c:pt idx="1810">
                  <c:v>5</c:v>
                </c:pt>
                <c:pt idx="1811">
                  <c:v>1</c:v>
                </c:pt>
                <c:pt idx="1812">
                  <c:v>4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4</c:v>
                </c:pt>
                <c:pt idx="1825">
                  <c:v>2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5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4</c:v>
                </c:pt>
                <c:pt idx="1840">
                  <c:v>1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4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1</c:v>
                </c:pt>
                <c:pt idx="1862">
                  <c:v>2</c:v>
                </c:pt>
                <c:pt idx="1863">
                  <c:v>1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3</c:v>
                </c:pt>
                <c:pt idx="1872">
                  <c:v>1</c:v>
                </c:pt>
                <c:pt idx="1873">
                  <c:v>4</c:v>
                </c:pt>
                <c:pt idx="1874">
                  <c:v>1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4</c:v>
                </c:pt>
                <c:pt idx="1882">
                  <c:v>3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2</c:v>
                </c:pt>
                <c:pt idx="1888">
                  <c:v>3</c:v>
                </c:pt>
                <c:pt idx="1889">
                  <c:v>3</c:v>
                </c:pt>
                <c:pt idx="1890">
                  <c:v>1</c:v>
                </c:pt>
                <c:pt idx="1891">
                  <c:v>1</c:v>
                </c:pt>
                <c:pt idx="1892">
                  <c:v>4</c:v>
                </c:pt>
                <c:pt idx="1893">
                  <c:v>2</c:v>
                </c:pt>
                <c:pt idx="1894">
                  <c:v>1</c:v>
                </c:pt>
                <c:pt idx="1895">
                  <c:v>2</c:v>
                </c:pt>
                <c:pt idx="1896">
                  <c:v>2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4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2</c:v>
                </c:pt>
                <c:pt idx="1916">
                  <c:v>4</c:v>
                </c:pt>
                <c:pt idx="1917">
                  <c:v>1</c:v>
                </c:pt>
                <c:pt idx="1918">
                  <c:v>3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5</c:v>
                </c:pt>
                <c:pt idx="1934">
                  <c:v>2</c:v>
                </c:pt>
                <c:pt idx="1935">
                  <c:v>7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4</c:v>
                </c:pt>
                <c:pt idx="1941">
                  <c:v>1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8</c:v>
                </c:pt>
                <c:pt idx="1948">
                  <c:v>1</c:v>
                </c:pt>
                <c:pt idx="1949">
                  <c:v>4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8</c:v>
                </c:pt>
                <c:pt idx="1957">
                  <c:v>2</c:v>
                </c:pt>
                <c:pt idx="1958">
                  <c:v>2</c:v>
                </c:pt>
                <c:pt idx="1959">
                  <c:v>3</c:v>
                </c:pt>
                <c:pt idx="1960">
                  <c:v>4</c:v>
                </c:pt>
                <c:pt idx="1961">
                  <c:v>2</c:v>
                </c:pt>
                <c:pt idx="1962">
                  <c:v>3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6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3</c:v>
                </c:pt>
                <c:pt idx="1976">
                  <c:v>1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4</c:v>
                </c:pt>
                <c:pt idx="1992">
                  <c:v>1</c:v>
                </c:pt>
                <c:pt idx="1993">
                  <c:v>6</c:v>
                </c:pt>
                <c:pt idx="1994">
                  <c:v>2</c:v>
                </c:pt>
                <c:pt idx="1995">
                  <c:v>1</c:v>
                </c:pt>
                <c:pt idx="1996">
                  <c:v>3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2</c:v>
                </c:pt>
                <c:pt idx="2005">
                  <c:v>2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1</c:v>
                </c:pt>
                <c:pt idx="2010">
                  <c:v>1</c:v>
                </c:pt>
                <c:pt idx="2011">
                  <c:v>3</c:v>
                </c:pt>
                <c:pt idx="2012">
                  <c:v>1</c:v>
                </c:pt>
                <c:pt idx="2013">
                  <c:v>5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3</c:v>
                </c:pt>
                <c:pt idx="2022">
                  <c:v>3</c:v>
                </c:pt>
                <c:pt idx="2023">
                  <c:v>4</c:v>
                </c:pt>
                <c:pt idx="2024">
                  <c:v>2</c:v>
                </c:pt>
                <c:pt idx="2025">
                  <c:v>3</c:v>
                </c:pt>
                <c:pt idx="2026">
                  <c:v>2</c:v>
                </c:pt>
                <c:pt idx="2027">
                  <c:v>1</c:v>
                </c:pt>
                <c:pt idx="2028">
                  <c:v>2</c:v>
                </c:pt>
                <c:pt idx="2029">
                  <c:v>3</c:v>
                </c:pt>
                <c:pt idx="2030">
                  <c:v>1</c:v>
                </c:pt>
                <c:pt idx="2031">
                  <c:v>5</c:v>
                </c:pt>
                <c:pt idx="2032">
                  <c:v>1</c:v>
                </c:pt>
                <c:pt idx="2033">
                  <c:v>1</c:v>
                </c:pt>
                <c:pt idx="2034">
                  <c:v>4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3</c:v>
                </c:pt>
                <c:pt idx="2039">
                  <c:v>4</c:v>
                </c:pt>
                <c:pt idx="2040">
                  <c:v>4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7</c:v>
                </c:pt>
                <c:pt idx="2045">
                  <c:v>2</c:v>
                </c:pt>
                <c:pt idx="2046">
                  <c:v>4</c:v>
                </c:pt>
                <c:pt idx="2047">
                  <c:v>2</c:v>
                </c:pt>
                <c:pt idx="2048">
                  <c:v>1</c:v>
                </c:pt>
                <c:pt idx="2049">
                  <c:v>2</c:v>
                </c:pt>
                <c:pt idx="2050">
                  <c:v>4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5</c:v>
                </c:pt>
                <c:pt idx="2058">
                  <c:v>1</c:v>
                </c:pt>
                <c:pt idx="2059">
                  <c:v>6</c:v>
                </c:pt>
                <c:pt idx="2060">
                  <c:v>3</c:v>
                </c:pt>
                <c:pt idx="2061">
                  <c:v>3</c:v>
                </c:pt>
                <c:pt idx="2062">
                  <c:v>1</c:v>
                </c:pt>
                <c:pt idx="2063">
                  <c:v>2</c:v>
                </c:pt>
                <c:pt idx="2064">
                  <c:v>7</c:v>
                </c:pt>
                <c:pt idx="2065">
                  <c:v>2</c:v>
                </c:pt>
                <c:pt idx="2066">
                  <c:v>2</c:v>
                </c:pt>
                <c:pt idx="2067">
                  <c:v>3</c:v>
                </c:pt>
                <c:pt idx="2068">
                  <c:v>2</c:v>
                </c:pt>
                <c:pt idx="2069">
                  <c:v>2</c:v>
                </c:pt>
                <c:pt idx="2070">
                  <c:v>5</c:v>
                </c:pt>
                <c:pt idx="2071">
                  <c:v>2</c:v>
                </c:pt>
                <c:pt idx="2072">
                  <c:v>2</c:v>
                </c:pt>
                <c:pt idx="2073">
                  <c:v>4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7</c:v>
                </c:pt>
                <c:pt idx="2080">
                  <c:v>2</c:v>
                </c:pt>
                <c:pt idx="2081">
                  <c:v>3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6</c:v>
                </c:pt>
                <c:pt idx="2093">
                  <c:v>3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3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4</c:v>
                </c:pt>
                <c:pt idx="2111">
                  <c:v>1</c:v>
                </c:pt>
                <c:pt idx="2112">
                  <c:v>2</c:v>
                </c:pt>
                <c:pt idx="2113">
                  <c:v>4</c:v>
                </c:pt>
                <c:pt idx="2114">
                  <c:v>1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4</c:v>
                </c:pt>
                <c:pt idx="2120">
                  <c:v>2</c:v>
                </c:pt>
                <c:pt idx="2121">
                  <c:v>1</c:v>
                </c:pt>
                <c:pt idx="2122">
                  <c:v>3</c:v>
                </c:pt>
                <c:pt idx="2123">
                  <c:v>1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4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3</c:v>
                </c:pt>
                <c:pt idx="2136">
                  <c:v>3</c:v>
                </c:pt>
                <c:pt idx="2137">
                  <c:v>1</c:v>
                </c:pt>
                <c:pt idx="2138">
                  <c:v>2</c:v>
                </c:pt>
                <c:pt idx="2139">
                  <c:v>5</c:v>
                </c:pt>
                <c:pt idx="2140">
                  <c:v>5</c:v>
                </c:pt>
                <c:pt idx="2141">
                  <c:v>4</c:v>
                </c:pt>
                <c:pt idx="2142">
                  <c:v>1</c:v>
                </c:pt>
                <c:pt idx="2143">
                  <c:v>4</c:v>
                </c:pt>
                <c:pt idx="2144">
                  <c:v>2</c:v>
                </c:pt>
                <c:pt idx="2145">
                  <c:v>3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3</c:v>
                </c:pt>
                <c:pt idx="2152">
                  <c:v>2</c:v>
                </c:pt>
                <c:pt idx="2153">
                  <c:v>4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4</c:v>
                </c:pt>
                <c:pt idx="2158">
                  <c:v>5</c:v>
                </c:pt>
                <c:pt idx="2159">
                  <c:v>1</c:v>
                </c:pt>
                <c:pt idx="2160">
                  <c:v>1</c:v>
                </c:pt>
                <c:pt idx="2161">
                  <c:v>3</c:v>
                </c:pt>
                <c:pt idx="2162">
                  <c:v>4</c:v>
                </c:pt>
                <c:pt idx="2163">
                  <c:v>5</c:v>
                </c:pt>
                <c:pt idx="2164">
                  <c:v>1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3</c:v>
                </c:pt>
                <c:pt idx="2174">
                  <c:v>3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3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4</c:v>
                </c:pt>
                <c:pt idx="2190">
                  <c:v>2</c:v>
                </c:pt>
                <c:pt idx="2191">
                  <c:v>1</c:v>
                </c:pt>
                <c:pt idx="2192">
                  <c:v>3</c:v>
                </c:pt>
                <c:pt idx="2193">
                  <c:v>2</c:v>
                </c:pt>
                <c:pt idx="2194">
                  <c:v>3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4</c:v>
                </c:pt>
                <c:pt idx="2203">
                  <c:v>2</c:v>
                </c:pt>
                <c:pt idx="2204">
                  <c:v>3</c:v>
                </c:pt>
                <c:pt idx="2205">
                  <c:v>2</c:v>
                </c:pt>
                <c:pt idx="2206">
                  <c:v>4</c:v>
                </c:pt>
                <c:pt idx="2207">
                  <c:v>1</c:v>
                </c:pt>
                <c:pt idx="2208">
                  <c:v>3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3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6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5</c:v>
                </c:pt>
                <c:pt idx="2228">
                  <c:v>2</c:v>
                </c:pt>
                <c:pt idx="2229">
                  <c:v>1</c:v>
                </c:pt>
                <c:pt idx="2230">
                  <c:v>5</c:v>
                </c:pt>
                <c:pt idx="2231">
                  <c:v>2</c:v>
                </c:pt>
                <c:pt idx="2232">
                  <c:v>1</c:v>
                </c:pt>
                <c:pt idx="2233">
                  <c:v>4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6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2</c:v>
                </c:pt>
                <c:pt idx="2252">
                  <c:v>3</c:v>
                </c:pt>
                <c:pt idx="2253">
                  <c:v>5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3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3</c:v>
                </c:pt>
                <c:pt idx="2284">
                  <c:v>1</c:v>
                </c:pt>
                <c:pt idx="2285">
                  <c:v>4</c:v>
                </c:pt>
                <c:pt idx="2286">
                  <c:v>5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3</c:v>
                </c:pt>
                <c:pt idx="2297">
                  <c:v>3</c:v>
                </c:pt>
                <c:pt idx="2298">
                  <c:v>1</c:v>
                </c:pt>
                <c:pt idx="2299">
                  <c:v>4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8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4</c:v>
                </c:pt>
                <c:pt idx="2310">
                  <c:v>4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4</c:v>
                </c:pt>
                <c:pt idx="2317">
                  <c:v>3</c:v>
                </c:pt>
                <c:pt idx="2318">
                  <c:v>2</c:v>
                </c:pt>
                <c:pt idx="2319">
                  <c:v>3</c:v>
                </c:pt>
                <c:pt idx="2320">
                  <c:v>2</c:v>
                </c:pt>
                <c:pt idx="2321">
                  <c:v>2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4</c:v>
                </c:pt>
                <c:pt idx="2326">
                  <c:v>1</c:v>
                </c:pt>
                <c:pt idx="2327">
                  <c:v>2</c:v>
                </c:pt>
                <c:pt idx="2328">
                  <c:v>4</c:v>
                </c:pt>
                <c:pt idx="2329">
                  <c:v>6</c:v>
                </c:pt>
                <c:pt idx="2330">
                  <c:v>1</c:v>
                </c:pt>
                <c:pt idx="2331">
                  <c:v>3</c:v>
                </c:pt>
                <c:pt idx="2332">
                  <c:v>4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3</c:v>
                </c:pt>
                <c:pt idx="2337">
                  <c:v>2</c:v>
                </c:pt>
                <c:pt idx="2338">
                  <c:v>6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1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3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3</c:v>
                </c:pt>
                <c:pt idx="2360">
                  <c:v>2</c:v>
                </c:pt>
                <c:pt idx="2361">
                  <c:v>4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3</c:v>
                </c:pt>
                <c:pt idx="2373">
                  <c:v>2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1</c:v>
                </c:pt>
                <c:pt idx="2386">
                  <c:v>3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3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1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4</c:v>
                </c:pt>
                <c:pt idx="2409">
                  <c:v>1</c:v>
                </c:pt>
                <c:pt idx="2410">
                  <c:v>1</c:v>
                </c:pt>
                <c:pt idx="2411">
                  <c:v>5</c:v>
                </c:pt>
                <c:pt idx="2412">
                  <c:v>2</c:v>
                </c:pt>
                <c:pt idx="2413">
                  <c:v>2</c:v>
                </c:pt>
                <c:pt idx="2414">
                  <c:v>4</c:v>
                </c:pt>
                <c:pt idx="2415">
                  <c:v>1</c:v>
                </c:pt>
                <c:pt idx="2416">
                  <c:v>5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2</c:v>
                </c:pt>
                <c:pt idx="2422">
                  <c:v>5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3</c:v>
                </c:pt>
                <c:pt idx="2436">
                  <c:v>2</c:v>
                </c:pt>
                <c:pt idx="2437">
                  <c:v>4</c:v>
                </c:pt>
                <c:pt idx="2438">
                  <c:v>1</c:v>
                </c:pt>
                <c:pt idx="2439">
                  <c:v>2</c:v>
                </c:pt>
                <c:pt idx="2440">
                  <c:v>3</c:v>
                </c:pt>
                <c:pt idx="2441">
                  <c:v>4</c:v>
                </c:pt>
                <c:pt idx="2442">
                  <c:v>6</c:v>
                </c:pt>
                <c:pt idx="2443">
                  <c:v>1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4</c:v>
                </c:pt>
                <c:pt idx="2451">
                  <c:v>2</c:v>
                </c:pt>
                <c:pt idx="2452">
                  <c:v>4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1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1</c:v>
                </c:pt>
                <c:pt idx="2469">
                  <c:v>4</c:v>
                </c:pt>
                <c:pt idx="2470">
                  <c:v>1</c:v>
                </c:pt>
                <c:pt idx="2471">
                  <c:v>9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3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4</c:v>
                </c:pt>
                <c:pt idx="2487">
                  <c:v>4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3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5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2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3</c:v>
                </c:pt>
                <c:pt idx="2508">
                  <c:v>2</c:v>
                </c:pt>
                <c:pt idx="2509">
                  <c:v>1</c:v>
                </c:pt>
                <c:pt idx="2510">
                  <c:v>4</c:v>
                </c:pt>
                <c:pt idx="2511">
                  <c:v>2</c:v>
                </c:pt>
                <c:pt idx="2512">
                  <c:v>4</c:v>
                </c:pt>
                <c:pt idx="2513">
                  <c:v>3</c:v>
                </c:pt>
                <c:pt idx="2514">
                  <c:v>3</c:v>
                </c:pt>
                <c:pt idx="2515">
                  <c:v>4</c:v>
                </c:pt>
                <c:pt idx="2516">
                  <c:v>2</c:v>
                </c:pt>
                <c:pt idx="2517">
                  <c:v>1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4</c:v>
                </c:pt>
                <c:pt idx="2527">
                  <c:v>2</c:v>
                </c:pt>
                <c:pt idx="2528">
                  <c:v>2</c:v>
                </c:pt>
                <c:pt idx="2529">
                  <c:v>5</c:v>
                </c:pt>
                <c:pt idx="2530">
                  <c:v>2</c:v>
                </c:pt>
                <c:pt idx="2531">
                  <c:v>1</c:v>
                </c:pt>
                <c:pt idx="2532">
                  <c:v>4</c:v>
                </c:pt>
                <c:pt idx="2533">
                  <c:v>2</c:v>
                </c:pt>
                <c:pt idx="2534">
                  <c:v>3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3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4</c:v>
                </c:pt>
                <c:pt idx="2544">
                  <c:v>1</c:v>
                </c:pt>
                <c:pt idx="2545">
                  <c:v>2</c:v>
                </c:pt>
                <c:pt idx="2546">
                  <c:v>1</c:v>
                </c:pt>
                <c:pt idx="2547">
                  <c:v>4</c:v>
                </c:pt>
                <c:pt idx="2548">
                  <c:v>3</c:v>
                </c:pt>
                <c:pt idx="2549">
                  <c:v>3</c:v>
                </c:pt>
                <c:pt idx="2550">
                  <c:v>2</c:v>
                </c:pt>
                <c:pt idx="2551">
                  <c:v>3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4</c:v>
                </c:pt>
                <c:pt idx="2561">
                  <c:v>3</c:v>
                </c:pt>
                <c:pt idx="2562">
                  <c:v>1</c:v>
                </c:pt>
                <c:pt idx="2563">
                  <c:v>3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3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3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3</c:v>
                </c:pt>
                <c:pt idx="2583">
                  <c:v>3</c:v>
                </c:pt>
                <c:pt idx="2584">
                  <c:v>2</c:v>
                </c:pt>
                <c:pt idx="2585">
                  <c:v>1</c:v>
                </c:pt>
                <c:pt idx="2586">
                  <c:v>4</c:v>
                </c:pt>
                <c:pt idx="2587">
                  <c:v>2</c:v>
                </c:pt>
                <c:pt idx="2588">
                  <c:v>3</c:v>
                </c:pt>
                <c:pt idx="2589">
                  <c:v>3</c:v>
                </c:pt>
                <c:pt idx="2590">
                  <c:v>2</c:v>
                </c:pt>
                <c:pt idx="2591">
                  <c:v>2</c:v>
                </c:pt>
                <c:pt idx="2592">
                  <c:v>4</c:v>
                </c:pt>
                <c:pt idx="2593">
                  <c:v>2</c:v>
                </c:pt>
                <c:pt idx="2594">
                  <c:v>1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3</c:v>
                </c:pt>
                <c:pt idx="2600">
                  <c:v>1</c:v>
                </c:pt>
                <c:pt idx="2601">
                  <c:v>1</c:v>
                </c:pt>
                <c:pt idx="2602">
                  <c:v>3</c:v>
                </c:pt>
                <c:pt idx="2603">
                  <c:v>1</c:v>
                </c:pt>
                <c:pt idx="2604">
                  <c:v>2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2</c:v>
                </c:pt>
                <c:pt idx="2609">
                  <c:v>2</c:v>
                </c:pt>
                <c:pt idx="2610">
                  <c:v>3</c:v>
                </c:pt>
                <c:pt idx="2611">
                  <c:v>2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4</c:v>
                </c:pt>
                <c:pt idx="2616">
                  <c:v>2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3</c:v>
                </c:pt>
                <c:pt idx="2625">
                  <c:v>2</c:v>
                </c:pt>
                <c:pt idx="2626">
                  <c:v>3</c:v>
                </c:pt>
                <c:pt idx="2627">
                  <c:v>2</c:v>
                </c:pt>
                <c:pt idx="2628">
                  <c:v>1</c:v>
                </c:pt>
                <c:pt idx="2629">
                  <c:v>4</c:v>
                </c:pt>
                <c:pt idx="2630">
                  <c:v>1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3</c:v>
                </c:pt>
                <c:pt idx="2635">
                  <c:v>2</c:v>
                </c:pt>
                <c:pt idx="2636">
                  <c:v>1</c:v>
                </c:pt>
                <c:pt idx="2637">
                  <c:v>4</c:v>
                </c:pt>
                <c:pt idx="2638">
                  <c:v>2</c:v>
                </c:pt>
                <c:pt idx="2639">
                  <c:v>4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3</c:v>
                </c:pt>
                <c:pt idx="2653">
                  <c:v>3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3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4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2</c:v>
                </c:pt>
                <c:pt idx="2680">
                  <c:v>4</c:v>
                </c:pt>
                <c:pt idx="2681">
                  <c:v>1</c:v>
                </c:pt>
                <c:pt idx="2682">
                  <c:v>4</c:v>
                </c:pt>
                <c:pt idx="2683">
                  <c:v>2</c:v>
                </c:pt>
                <c:pt idx="2684">
                  <c:v>2</c:v>
                </c:pt>
                <c:pt idx="2685">
                  <c:v>3</c:v>
                </c:pt>
                <c:pt idx="2686">
                  <c:v>2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4</c:v>
                </c:pt>
                <c:pt idx="2694">
                  <c:v>2</c:v>
                </c:pt>
                <c:pt idx="2695">
                  <c:v>3</c:v>
                </c:pt>
                <c:pt idx="2696">
                  <c:v>4</c:v>
                </c:pt>
                <c:pt idx="2697">
                  <c:v>1</c:v>
                </c:pt>
                <c:pt idx="2698">
                  <c:v>2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4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4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3</c:v>
                </c:pt>
                <c:pt idx="2711">
                  <c:v>1</c:v>
                </c:pt>
                <c:pt idx="2712">
                  <c:v>1</c:v>
                </c:pt>
                <c:pt idx="2713">
                  <c:v>4</c:v>
                </c:pt>
                <c:pt idx="2714">
                  <c:v>2</c:v>
                </c:pt>
                <c:pt idx="2715">
                  <c:v>4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3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3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3</c:v>
                </c:pt>
                <c:pt idx="2743">
                  <c:v>1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3</c:v>
                </c:pt>
                <c:pt idx="2749">
                  <c:v>3</c:v>
                </c:pt>
                <c:pt idx="2750">
                  <c:v>2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2</c:v>
                </c:pt>
                <c:pt idx="2786">
                  <c:v>3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2</c:v>
                </c:pt>
                <c:pt idx="2792">
                  <c:v>3</c:v>
                </c:pt>
                <c:pt idx="2793">
                  <c:v>2</c:v>
                </c:pt>
                <c:pt idx="2794">
                  <c:v>3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1</c:v>
                </c:pt>
                <c:pt idx="2802">
                  <c:v>1</c:v>
                </c:pt>
                <c:pt idx="2803">
                  <c:v>3</c:v>
                </c:pt>
                <c:pt idx="2804">
                  <c:v>1</c:v>
                </c:pt>
                <c:pt idx="2805">
                  <c:v>3</c:v>
                </c:pt>
                <c:pt idx="2806">
                  <c:v>1</c:v>
                </c:pt>
                <c:pt idx="2807">
                  <c:v>3</c:v>
                </c:pt>
                <c:pt idx="2808">
                  <c:v>3</c:v>
                </c:pt>
                <c:pt idx="2809">
                  <c:v>1</c:v>
                </c:pt>
                <c:pt idx="2810">
                  <c:v>2</c:v>
                </c:pt>
                <c:pt idx="2811">
                  <c:v>2</c:v>
                </c:pt>
                <c:pt idx="2812">
                  <c:v>3</c:v>
                </c:pt>
                <c:pt idx="2813">
                  <c:v>1</c:v>
                </c:pt>
                <c:pt idx="2814">
                  <c:v>2</c:v>
                </c:pt>
                <c:pt idx="2815">
                  <c:v>5</c:v>
                </c:pt>
                <c:pt idx="2816">
                  <c:v>3</c:v>
                </c:pt>
                <c:pt idx="2817">
                  <c:v>2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2</c:v>
                </c:pt>
                <c:pt idx="2827">
                  <c:v>3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2</c:v>
                </c:pt>
                <c:pt idx="2832">
                  <c:v>3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2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3</c:v>
                </c:pt>
                <c:pt idx="2860">
                  <c:v>1</c:v>
                </c:pt>
                <c:pt idx="2861">
                  <c:v>5</c:v>
                </c:pt>
                <c:pt idx="2862">
                  <c:v>3</c:v>
                </c:pt>
                <c:pt idx="2863">
                  <c:v>1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</c:v>
                </c:pt>
                <c:pt idx="2868">
                  <c:v>1</c:v>
                </c:pt>
                <c:pt idx="2869">
                  <c:v>4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2</c:v>
                </c:pt>
                <c:pt idx="2885">
                  <c:v>2</c:v>
                </c:pt>
                <c:pt idx="2886">
                  <c:v>4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3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2</c:v>
                </c:pt>
                <c:pt idx="2904">
                  <c:v>2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4</c:v>
                </c:pt>
                <c:pt idx="2916">
                  <c:v>3</c:v>
                </c:pt>
                <c:pt idx="2917">
                  <c:v>4</c:v>
                </c:pt>
                <c:pt idx="2918">
                  <c:v>2</c:v>
                </c:pt>
                <c:pt idx="2919">
                  <c:v>3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1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1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3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2</c:v>
                </c:pt>
                <c:pt idx="2957">
                  <c:v>2</c:v>
                </c:pt>
                <c:pt idx="2958">
                  <c:v>1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3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4</c:v>
                </c:pt>
                <c:pt idx="2987">
                  <c:v>1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2</c:v>
                </c:pt>
                <c:pt idx="2993">
                  <c:v>3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3</c:v>
                </c:pt>
                <c:pt idx="3004">
                  <c:v>1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2</c:v>
                </c:pt>
                <c:pt idx="3009">
                  <c:v>2</c:v>
                </c:pt>
                <c:pt idx="3010">
                  <c:v>1</c:v>
                </c:pt>
                <c:pt idx="3011">
                  <c:v>3</c:v>
                </c:pt>
                <c:pt idx="3012">
                  <c:v>1</c:v>
                </c:pt>
                <c:pt idx="3013">
                  <c:v>1</c:v>
                </c:pt>
                <c:pt idx="3014">
                  <c:v>2</c:v>
                </c:pt>
                <c:pt idx="3015">
                  <c:v>4</c:v>
                </c:pt>
                <c:pt idx="3016">
                  <c:v>3</c:v>
                </c:pt>
                <c:pt idx="3017">
                  <c:v>2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1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6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3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2</c:v>
                </c:pt>
                <c:pt idx="3055">
                  <c:v>2</c:v>
                </c:pt>
                <c:pt idx="3056">
                  <c:v>3</c:v>
                </c:pt>
                <c:pt idx="3057">
                  <c:v>2</c:v>
                </c:pt>
                <c:pt idx="3058">
                  <c:v>6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3</c:v>
                </c:pt>
                <c:pt idx="3065">
                  <c:v>2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3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4</c:v>
                </c:pt>
                <c:pt idx="3088">
                  <c:v>1</c:v>
                </c:pt>
                <c:pt idx="3089">
                  <c:v>1</c:v>
                </c:pt>
                <c:pt idx="3090">
                  <c:v>3</c:v>
                </c:pt>
                <c:pt idx="3091">
                  <c:v>2</c:v>
                </c:pt>
                <c:pt idx="3092">
                  <c:v>2</c:v>
                </c:pt>
                <c:pt idx="3093">
                  <c:v>1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3</c:v>
                </c:pt>
                <c:pt idx="3099">
                  <c:v>2</c:v>
                </c:pt>
                <c:pt idx="3100">
                  <c:v>1</c:v>
                </c:pt>
                <c:pt idx="3101">
                  <c:v>3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2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1</c:v>
                </c:pt>
                <c:pt idx="3122">
                  <c:v>4</c:v>
                </c:pt>
                <c:pt idx="3123">
                  <c:v>1</c:v>
                </c:pt>
                <c:pt idx="3124">
                  <c:v>1</c:v>
                </c:pt>
                <c:pt idx="3125">
                  <c:v>2</c:v>
                </c:pt>
                <c:pt idx="3126">
                  <c:v>3</c:v>
                </c:pt>
                <c:pt idx="3127">
                  <c:v>1</c:v>
                </c:pt>
                <c:pt idx="3128">
                  <c:v>2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3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1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6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3</c:v>
                </c:pt>
                <c:pt idx="3183">
                  <c:v>2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3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4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3</c:v>
                </c:pt>
                <c:pt idx="3212">
                  <c:v>2</c:v>
                </c:pt>
                <c:pt idx="3213">
                  <c:v>1</c:v>
                </c:pt>
                <c:pt idx="3214">
                  <c:v>3</c:v>
                </c:pt>
                <c:pt idx="3215">
                  <c:v>1</c:v>
                </c:pt>
                <c:pt idx="3216">
                  <c:v>1</c:v>
                </c:pt>
                <c:pt idx="3217">
                  <c:v>2</c:v>
                </c:pt>
                <c:pt idx="3218">
                  <c:v>2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4</c:v>
                </c:pt>
                <c:pt idx="3232">
                  <c:v>1</c:v>
                </c:pt>
                <c:pt idx="3233">
                  <c:v>1</c:v>
                </c:pt>
                <c:pt idx="3234">
                  <c:v>3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4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2</c:v>
                </c:pt>
                <c:pt idx="3243">
                  <c:v>1</c:v>
                </c:pt>
                <c:pt idx="3244">
                  <c:v>3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2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4</c:v>
                </c:pt>
                <c:pt idx="3253">
                  <c:v>2</c:v>
                </c:pt>
                <c:pt idx="3254">
                  <c:v>1</c:v>
                </c:pt>
                <c:pt idx="3255">
                  <c:v>2</c:v>
                </c:pt>
                <c:pt idx="3256">
                  <c:v>3</c:v>
                </c:pt>
                <c:pt idx="3257">
                  <c:v>2</c:v>
                </c:pt>
                <c:pt idx="3258">
                  <c:v>1</c:v>
                </c:pt>
                <c:pt idx="3259">
                  <c:v>4</c:v>
                </c:pt>
                <c:pt idx="3260">
                  <c:v>1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2</c:v>
                </c:pt>
                <c:pt idx="3275">
                  <c:v>2</c:v>
                </c:pt>
                <c:pt idx="3276">
                  <c:v>5</c:v>
                </c:pt>
                <c:pt idx="3277">
                  <c:v>1</c:v>
                </c:pt>
                <c:pt idx="3278">
                  <c:v>2</c:v>
                </c:pt>
                <c:pt idx="3279">
                  <c:v>2</c:v>
                </c:pt>
                <c:pt idx="3280">
                  <c:v>3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4</c:v>
                </c:pt>
                <c:pt idx="3292">
                  <c:v>3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3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1</c:v>
                </c:pt>
                <c:pt idx="3318">
                  <c:v>2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2</c:v>
                </c:pt>
                <c:pt idx="3324">
                  <c:v>2</c:v>
                </c:pt>
                <c:pt idx="3325">
                  <c:v>1</c:v>
                </c:pt>
                <c:pt idx="3326">
                  <c:v>2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4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6</c:v>
                </c:pt>
                <c:pt idx="3340">
                  <c:v>2</c:v>
                </c:pt>
                <c:pt idx="3341">
                  <c:v>2</c:v>
                </c:pt>
                <c:pt idx="3342">
                  <c:v>4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3</c:v>
                </c:pt>
                <c:pt idx="3347">
                  <c:v>1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2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3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2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3</c:v>
                </c:pt>
                <c:pt idx="3376">
                  <c:v>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3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2</c:v>
                </c:pt>
                <c:pt idx="3406">
                  <c:v>3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3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3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3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1</c:v>
                </c:pt>
                <c:pt idx="3448">
                  <c:v>2</c:v>
                </c:pt>
                <c:pt idx="3449">
                  <c:v>2</c:v>
                </c:pt>
                <c:pt idx="3450">
                  <c:v>1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3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3</c:v>
                </c:pt>
                <c:pt idx="3468">
                  <c:v>1</c:v>
                </c:pt>
                <c:pt idx="3469">
                  <c:v>2</c:v>
                </c:pt>
                <c:pt idx="3470">
                  <c:v>1</c:v>
                </c:pt>
                <c:pt idx="3471">
                  <c:v>2</c:v>
                </c:pt>
                <c:pt idx="3472">
                  <c:v>1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3</c:v>
                </c:pt>
                <c:pt idx="3478">
                  <c:v>3</c:v>
                </c:pt>
                <c:pt idx="3479">
                  <c:v>1</c:v>
                </c:pt>
                <c:pt idx="3480">
                  <c:v>1</c:v>
                </c:pt>
                <c:pt idx="3481">
                  <c:v>4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1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1</c:v>
                </c:pt>
                <c:pt idx="3500">
                  <c:v>1</c:v>
                </c:pt>
                <c:pt idx="3501">
                  <c:v>2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2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8</c:v>
                </c:pt>
                <c:pt idx="3517">
                  <c:v>1</c:v>
                </c:pt>
                <c:pt idx="3518">
                  <c:v>1</c:v>
                </c:pt>
                <c:pt idx="3519">
                  <c:v>3</c:v>
                </c:pt>
                <c:pt idx="3520">
                  <c:v>3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4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1</c:v>
                </c:pt>
                <c:pt idx="3543">
                  <c:v>4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3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1</c:v>
                </c:pt>
                <c:pt idx="3560">
                  <c:v>5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2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2</c:v>
                </c:pt>
                <c:pt idx="3599">
                  <c:v>2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2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5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3</c:v>
                </c:pt>
                <c:pt idx="3651">
                  <c:v>3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2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2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3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2</c:v>
                </c:pt>
                <c:pt idx="3671">
                  <c:v>1</c:v>
                </c:pt>
                <c:pt idx="3672">
                  <c:v>3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3</c:v>
                </c:pt>
                <c:pt idx="3677">
                  <c:v>1</c:v>
                </c:pt>
                <c:pt idx="3678">
                  <c:v>3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4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1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4</c:v>
                </c:pt>
                <c:pt idx="3712">
                  <c:v>3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3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5</c:v>
                </c:pt>
                <c:pt idx="3760">
                  <c:v>1</c:v>
                </c:pt>
                <c:pt idx="3761">
                  <c:v>2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2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4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3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4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2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4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1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3</c:v>
                </c:pt>
                <c:pt idx="3851">
                  <c:v>2</c:v>
                </c:pt>
                <c:pt idx="3852">
                  <c:v>4</c:v>
                </c:pt>
                <c:pt idx="3853">
                  <c:v>2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1</c:v>
                </c:pt>
                <c:pt idx="3860">
                  <c:v>2</c:v>
                </c:pt>
                <c:pt idx="3861">
                  <c:v>3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2</c:v>
                </c:pt>
                <c:pt idx="3879">
                  <c:v>1</c:v>
                </c:pt>
                <c:pt idx="3880">
                  <c:v>3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4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2</c:v>
                </c:pt>
                <c:pt idx="3902">
                  <c:v>3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2</c:v>
                </c:pt>
                <c:pt idx="3920">
                  <c:v>1</c:v>
                </c:pt>
                <c:pt idx="3921">
                  <c:v>2</c:v>
                </c:pt>
                <c:pt idx="3922">
                  <c:v>2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2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3</c:v>
                </c:pt>
                <c:pt idx="3966">
                  <c:v>2</c:v>
                </c:pt>
                <c:pt idx="3967">
                  <c:v>1</c:v>
                </c:pt>
                <c:pt idx="3968">
                  <c:v>3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3</c:v>
                </c:pt>
                <c:pt idx="3997">
                  <c:v>2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2</c:v>
                </c:pt>
                <c:pt idx="4020">
                  <c:v>1</c:v>
                </c:pt>
                <c:pt idx="4021">
                  <c:v>2</c:v>
                </c:pt>
                <c:pt idx="4022">
                  <c:v>1</c:v>
                </c:pt>
                <c:pt idx="4023">
                  <c:v>1</c:v>
                </c:pt>
                <c:pt idx="4024">
                  <c:v>3</c:v>
                </c:pt>
                <c:pt idx="4025">
                  <c:v>5</c:v>
                </c:pt>
                <c:pt idx="4026">
                  <c:v>1</c:v>
                </c:pt>
                <c:pt idx="4027">
                  <c:v>2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3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3</c:v>
                </c:pt>
                <c:pt idx="4087">
                  <c:v>1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2</c:v>
                </c:pt>
                <c:pt idx="4099">
                  <c:v>1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2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2</c:v>
                </c:pt>
                <c:pt idx="4143">
                  <c:v>2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2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3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1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3</c:v>
                </c:pt>
                <c:pt idx="4197">
                  <c:v>1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2</c:v>
                </c:pt>
                <c:pt idx="4217">
                  <c:v>1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3</c:v>
                </c:pt>
                <c:pt idx="4233">
                  <c:v>1</c:v>
                </c:pt>
                <c:pt idx="4234">
                  <c:v>2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2</c:v>
                </c:pt>
                <c:pt idx="4266">
                  <c:v>2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2</c:v>
                </c:pt>
                <c:pt idx="4281">
                  <c:v>1</c:v>
                </c:pt>
                <c:pt idx="4282">
                  <c:v>1</c:v>
                </c:pt>
                <c:pt idx="4283">
                  <c:v>2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2</c:v>
                </c:pt>
                <c:pt idx="4350">
                  <c:v>1</c:v>
                </c:pt>
                <c:pt idx="4351">
                  <c:v>1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2</c:v>
                </c:pt>
                <c:pt idx="4373">
                  <c:v>1</c:v>
                </c:pt>
                <c:pt idx="4374">
                  <c:v>1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1</c:v>
                </c:pt>
                <c:pt idx="4393">
                  <c:v>2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2</c:v>
                </c:pt>
                <c:pt idx="4400">
                  <c:v>2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2</c:v>
                </c:pt>
                <c:pt idx="4414">
                  <c:v>1</c:v>
                </c:pt>
                <c:pt idx="4415">
                  <c:v>2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2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2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3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2</c:v>
                </c:pt>
                <c:pt idx="4565">
                  <c:v>1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3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2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2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2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1</c:v>
                </c:pt>
                <c:pt idx="4713">
                  <c:v>1</c:v>
                </c:pt>
                <c:pt idx="4714">
                  <c:v>2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2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2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2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2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2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A-400A-BE58-CB8E18B55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27616"/>
        <c:axId val="1596529584"/>
      </c:scatterChart>
      <c:valAx>
        <c:axId val="159652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pedidos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9584"/>
        <c:crosses val="autoZero"/>
        <c:crossBetween val="midCat"/>
      </c:valAx>
      <c:valAx>
        <c:axId val="15965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produtos únicos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Quantidade de produtos únicos por pedidos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Quantidade de produtos únicos por pedidos</a:t>
          </a:r>
        </a:p>
      </cx:txPr>
    </cx:title>
    <cx:plotArea>
      <cx:plotAreaRegion>
        <cx:series layoutId="treemap" uniqueId="{D4CF1027-A3AC-42C0-8038-A3E96E8BBE55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Quantidade de produtos únicos por pedidos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Quantidade de produtos únicos por pedidos</a:t>
          </a:r>
        </a:p>
      </cx:txPr>
    </cx:title>
    <cx:plotArea>
      <cx:plotAreaRegion>
        <cx:series layoutId="treemap" uniqueId="{D4CF1027-A3AC-42C0-8038-A3E96E8BBE55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116496</xdr:colOff>
      <xdr:row>0</xdr:row>
      <xdr:rowOff>169252</xdr:rowOff>
    </xdr:from>
    <xdr:to>
      <xdr:col>27</xdr:col>
      <xdr:colOff>476249</xdr:colOff>
      <xdr:row>30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7B5CA26-937D-48FB-8DAD-62CD5BB3BE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0896" y="169252"/>
              <a:ext cx="8284553" cy="58029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492369</xdr:colOff>
      <xdr:row>1</xdr:row>
      <xdr:rowOff>46893</xdr:rowOff>
    </xdr:from>
    <xdr:to>
      <xdr:col>13</xdr:col>
      <xdr:colOff>409575</xdr:colOff>
      <xdr:row>30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1D41442-29BB-454F-9E75-BF89EAE5E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430823</xdr:colOff>
      <xdr:row>18</xdr:row>
      <xdr:rowOff>70338</xdr:rowOff>
    </xdr:from>
    <xdr:to>
      <xdr:col>17</xdr:col>
      <xdr:colOff>584688</xdr:colOff>
      <xdr:row>39</xdr:row>
      <xdr:rowOff>13191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9966098B-5F12-4010-8858-BAB3E0CD8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329710</xdr:colOff>
      <xdr:row>1</xdr:row>
      <xdr:rowOff>30772</xdr:rowOff>
    </xdr:from>
    <xdr:to>
      <xdr:col>28</xdr:col>
      <xdr:colOff>237395</xdr:colOff>
      <xdr:row>26</xdr:row>
      <xdr:rowOff>175847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06DA2216-7529-41C1-B5F6-83B448101D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36610" y="213652"/>
              <a:ext cx="6003685" cy="4717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1.38157824074" createdVersion="7" refreshedVersion="7" minRefreshableVersion="3" recordCount="9995" xr:uid="{89234099-6228-4FEF-8E48-2223F41132EB}">
  <cacheSource type="worksheet">
    <worksheetSource ref="A1:K1048576" sheet="BD orders"/>
  </cacheSource>
  <cacheFields count="16">
    <cacheField name="Order ID" numFmtId="0">
      <sharedItems containsBlank="1" count="5010">
        <s v="CA-2016-152156"/>
        <s v="CA-2016-114489"/>
        <s v="CA-2016-138688"/>
        <s v="CA-2014-117345"/>
        <s v="US-2015-108966"/>
        <s v="CA-2015-106320"/>
        <s v="CA-2016-142958"/>
        <s v="US-2017-102890"/>
        <s v="CA-2014-115812"/>
        <s v="CA-2017-101483"/>
        <s v="CA-2016-103730"/>
        <s v="CA-2017-104220"/>
        <s v="US-2017-139465"/>
        <s v="CA-2017-147277"/>
        <s v="CA-2014-142839"/>
        <s v="US-2014-117135"/>
        <s v="CA-2017-114412"/>
        <s v="CA-2015-124653"/>
        <s v="CA-2016-161389"/>
        <s v="CA-2014-122336"/>
        <s v="US-2015-118983"/>
        <s v="CA-2015-121608"/>
        <s v="CA-2014-105893"/>
        <s v="CA-2014-167164"/>
        <s v="US-2015-120712"/>
        <s v="CA-2014-110184"/>
        <s v="CA-2014-143336"/>
        <s v="CA-2014-141278"/>
        <s v="CA-2016-137330"/>
        <s v="US-2017-156909"/>
        <s v="CA-2016-121755"/>
        <s v="CA-2017-105053"/>
        <s v="US-2017-113852"/>
        <s v="US-2015-150630"/>
        <s v="CA-2016-108987"/>
        <s v="CA-2016-109820"/>
        <s v="CA-2017-113481"/>
        <s v="CA-2016-110366"/>
        <s v="CA-2017-118437"/>
        <s v="CA-2015-131457"/>
        <s v="CA-2015-138009"/>
        <s v="CA-2014-126522"/>
        <s v="CA-2015-144806"/>
        <s v="CA-2017-107727"/>
        <s v="CA-2017-134306"/>
        <s v="CA-2016-117590"/>
        <s v="CA-2017-145233"/>
        <s v="CA-2016-137043"/>
        <s v="CA-2015-117415"/>
        <s v="CA-2017-151911"/>
        <s v="CA-2015-102281"/>
        <s v="CA-2016-155516"/>
        <s v="CA-2017-121888"/>
        <s v="CA-2014-139192"/>
        <s v="CA-2017-120999"/>
        <s v="CA-2016-109806"/>
        <s v="CA-2014-164973"/>
        <s v="CA-2016-101343"/>
        <s v="US-2016-134908"/>
        <s v="CA-2017-139619"/>
        <s v="CA-2016-118255"/>
        <s v="CA-2015-157812"/>
        <s v="CA-2017-120761"/>
        <s v="CA-2017-131954"/>
        <s v="CA-2017-146024"/>
        <s v="CA-2014-146703"/>
        <s v="CA-2014-123344"/>
        <s v="CA-2016-169194"/>
        <s v="CA-2016-111682"/>
        <s v="US-2015-157014"/>
        <s v="CA-2016-159212"/>
        <s v="CA-2015-115742"/>
        <s v="US-2014-158057"/>
        <s v="CA-2016-145583"/>
        <s v="CA-2015-126697"/>
        <s v="CA-2015-131338"/>
        <s v="CA-2017-123491"/>
        <s v="CA-2016-105816"/>
        <s v="US-2016-162859"/>
        <s v="CA-2016-168956"/>
        <s v="CA-2015-113173"/>
        <s v="CA-2017-119305"/>
        <s v="CA-2016-122728"/>
        <s v="CA-2015-153388"/>
        <s v="CA-2015-135545"/>
        <s v="CA-2017-150707"/>
        <s v="CA-2017-140844"/>
        <s v="US-2016-108504"/>
        <s v="CA-2016-154711"/>
        <s v="US-2015-164175"/>
        <s v="US-2016-125969"/>
        <s v="CA-2016-157686"/>
        <s v="US-2014-167738"/>
        <s v="CA-2014-106376"/>
        <s v="CA-2014-156349"/>
        <s v="CA-2017-111647"/>
        <s v="CA-2015-156335"/>
        <s v="CA-2016-119823"/>
        <s v="CA-2016-132661"/>
        <s v="CA-2016-106075"/>
        <s v="US-2016-156097"/>
        <s v="CA-2017-147039"/>
        <s v="CA-2017-114440"/>
        <s v="CA-2016-157266"/>
        <s v="US-2015-134026"/>
        <s v="CA-2014-120768"/>
        <s v="CA-2017-145226"/>
        <s v="CA-2016-169943"/>
        <s v="US-2017-118038"/>
        <s v="CA-2017-129833"/>
        <s v="US-2014-147606"/>
        <s v="US-2014-147627"/>
        <s v="CA-2016-127208"/>
        <s v="CA-2014-139451"/>
        <s v="CA-2014-127691"/>
        <s v="CA-2016-106341"/>
        <s v="CA-2015-149734"/>
        <s v="CA-2015-119291"/>
        <s v="US-2017-119662"/>
        <s v="CA-2015-110744"/>
        <s v="CA-2017-140088"/>
        <s v="US-2014-157385"/>
        <s v="CA-2017-155558"/>
        <s v="CA-2017-101798"/>
        <s v="CA-2015-101707"/>
        <s v="CA-2016-159695"/>
        <s v="US-2017-132444"/>
        <s v="CA-2015-160472"/>
        <s v="CA-2014-157784"/>
        <s v="CA-2014-140858"/>
        <s v="CA-2015-149587"/>
        <s v="CA-2015-169397"/>
        <s v="CA-2014-126361"/>
        <s v="US-2017-109484"/>
        <s v="CA-2017-161018"/>
        <s v="CA-2014-163552"/>
        <s v="CA-2017-157833"/>
        <s v="CA-2016-149223"/>
        <s v="CA-2016-158568"/>
        <s v="CA-2014-151708"/>
        <s v="US-2016-110156"/>
        <s v="CA-2016-129903"/>
        <s v="CA-2016-119186"/>
        <s v="US-2015-156867"/>
        <s v="CA-2015-125416"/>
        <s v="CA-2016-169103"/>
        <s v="CA-2017-119004"/>
        <s v="CA-2015-146262"/>
        <s v="CA-2015-129476"/>
        <s v="CA-2017-146780"/>
        <s v="CA-2016-128867"/>
        <s v="CA-2015-146563"/>
        <s v="CA-2016-141586"/>
        <s v="CA-2014-115259"/>
        <s v="CA-2016-143308"/>
        <s v="CA-2015-105312"/>
        <s v="US-2015-164448"/>
        <s v="CA-2017-138779"/>
        <s v="CA-2015-110457"/>
        <s v="US-2015-136476"/>
        <s v="CA-2016-149797"/>
        <s v="CA-2014-104773"/>
        <s v="CA-2016-112102"/>
        <s v="US-2014-152030"/>
        <s v="CA-2014-104269"/>
        <s v="CA-2014-131926"/>
        <s v="US-2014-134614"/>
        <s v="CA-2014-132612"/>
        <s v="US-2017-107272"/>
        <s v="CA-2017-135860"/>
        <s v="CA-2017-134978"/>
        <s v="CA-2017-118640"/>
        <s v="CA-2015-166135"/>
        <s v="US-2017-164147"/>
        <s v="CA-2017-169901"/>
        <s v="US-2017-106663"/>
        <s v="CA-2017-133333"/>
        <s v="US-2016-115819"/>
        <s v="CA-2014-125136"/>
        <s v="US-2017-158512"/>
        <s v="CA-2016-137050"/>
        <s v="US-2016-132423"/>
        <s v="CA-2017-106180"/>
        <s v="CA-2017-155376"/>
        <s v="CA-2016-140081"/>
        <s v="CA-2014-110072"/>
        <s v="CA-2017-117947"/>
        <s v="CA-2016-155992"/>
        <s v="CA-2015-110667"/>
        <s v="CA-2016-158834"/>
        <s v="CA-2015-124919"/>
        <s v="CA-2016-157000"/>
        <s v="US-2015-159982"/>
        <s v="CA-2015-121391"/>
        <s v="CA-2015-118948"/>
        <s v="CA-2016-114104"/>
        <s v="CA-2017-132353"/>
        <s v="CA-2016-162733"/>
        <s v="CA-2015-119697"/>
        <s v="CA-2016-154508"/>
        <s v="CA-2014-162775"/>
        <s v="CA-2016-113817"/>
        <s v="CA-2014-139892"/>
        <s v="US-2014-106992"/>
        <s v="CA-2017-159366"/>
        <s v="CA-2017-111689"/>
        <s v="CA-2014-133270"/>
        <s v="CA-2015-165085"/>
        <s v="CA-2017-122693"/>
        <s v="CA-2015-114923"/>
        <s v="CA-2017-135034"/>
        <s v="CA-2016-113621"/>
        <s v="CA-2014-118962"/>
        <s v="US-2014-100853"/>
        <s v="CA-2017-115602"/>
        <s v="US-2017-152366"/>
        <s v="CA-2016-112697"/>
        <s v="US-2015-101511"/>
        <s v="CA-2015-137225"/>
        <s v="CA-2017-152485"/>
        <s v="CA-2014-166191"/>
        <s v="US-2016-123750"/>
        <s v="US-2014-118486"/>
        <s v="CA-2014-158274"/>
        <s v="CA-2016-160745"/>
        <s v="CA-2016-166163"/>
        <s v="US-2017-121251"/>
        <s v="CA-2016-105018"/>
        <s v="CA-2014-123260"/>
        <s v="CA-2016-124485"/>
        <s v="CA-2015-105221"/>
        <s v="CA-2016-130162"/>
        <s v="CA-2014-151078"/>
        <s v="US-2015-103471"/>
        <s v="CA-2014-150245"/>
        <s v="CA-2015-114300"/>
        <s v="CA-2015-106565"/>
        <s v="CA-2017-124828"/>
        <s v="CA-2017-100384"/>
        <s v="CA-2014-140004"/>
        <s v="CA-2016-157749"/>
        <s v="CA-2015-164833"/>
        <s v="CA-2017-107720"/>
        <s v="US-2017-124303"/>
        <s v="CA-2017-130386"/>
        <s v="CA-2017-105074"/>
        <s v="CA-2016-130001"/>
        <s v="CA-2014-133690"/>
        <s v="US-2017-124968"/>
        <s v="US-2017-116701"/>
        <s v="CA-2017-126382"/>
        <s v="CA-2017-114552"/>
        <s v="CA-2017-108329"/>
        <s v="CA-2016-123666"/>
        <s v="US-2014-160444"/>
        <s v="CA-2015-101007"/>
        <s v="CA-2014-135405"/>
        <s v="CA-2016-129686"/>
        <s v="US-2014-102071"/>
        <s v="US-2017-155425"/>
        <s v="CA-2017-164826"/>
        <s v="CA-2017-159884"/>
        <s v="CA-2016-121034"/>
        <s v="CA-2015-158554"/>
        <s v="CA-2017-136539"/>
        <s v="CA-2015-163055"/>
        <s v="US-2015-126214"/>
        <s v="US-2015-145436"/>
        <s v="US-2017-118087"/>
        <s v="US-2014-156216"/>
        <s v="US-2017-100930"/>
        <s v="CA-2014-168494"/>
        <s v="CA-2017-162978"/>
        <s v="CA-2016-116736"/>
        <s v="CA-2016-145625"/>
        <s v="US-2016-139486"/>
        <s v="CA-2017-106103"/>
        <s v="CA-2017-130351"/>
        <s v="CA-2017-160514"/>
        <s v="US-2017-110576"/>
        <s v="CA-2016-115917"/>
        <s v="CA-2017-138611"/>
        <s v="CA-2014-124429"/>
        <s v="CA-2015-131597"/>
        <s v="CA-2017-112809"/>
        <s v="CA-2016-124667"/>
        <s v="CA-2016-154739"/>
        <s v="US-2016-150861"/>
        <s v="CA-2017-152142"/>
        <s v="CA-2017-161984"/>
        <s v="CA-2016-146941"/>
        <s v="CA-2015-145352"/>
        <s v="CA-2017-102337"/>
        <s v="CA-2017-105809"/>
        <s v="CA-2017-163139"/>
        <s v="CA-2016-129714"/>
        <s v="US-2017-155299"/>
        <s v="CA-2016-125318"/>
        <s v="CA-2015-155040"/>
        <s v="US-2016-168620"/>
        <s v="CA-2017-136826"/>
        <s v="CA-2016-111010"/>
        <s v="US-2017-145366"/>
        <s v="CA-2017-163979"/>
        <s v="US-2016-143819"/>
        <s v="CA-2015-155334"/>
        <s v="CA-2014-112158"/>
        <s v="CA-2016-168753"/>
        <s v="CA-2017-118136"/>
        <s v="CA-2017-133431"/>
        <s v="US-2016-146710"/>
        <s v="CA-2017-132976"/>
        <s v="CA-2014-148488"/>
        <s v="CA-2015-130022"/>
        <s v="US-2015-161991"/>
        <s v="CA-2016-134348"/>
        <s v="CA-2016-114727"/>
        <s v="CA-2015-130890"/>
        <s v="CA-2014-151995"/>
        <s v="CA-2015-124891"/>
        <s v="CA-2015-130883"/>
        <s v="CA-2017-132682"/>
        <s v="CA-2015-133025"/>
        <s v="US-2016-114776"/>
        <s v="CA-2015-124800"/>
        <s v="CA-2016-110772"/>
        <s v="CA-2016-105585"/>
        <s v="CA-2014-111451"/>
        <s v="CA-2017-102519"/>
        <s v="CA-2017-142636"/>
        <s v="US-2015-101399"/>
        <s v="CA-2016-162138"/>
        <s v="CA-2014-127964"/>
        <s v="CA-2014-111059"/>
        <s v="CA-2014-127012"/>
        <s v="CA-2016-142545"/>
        <s v="CA-2014-146969"/>
        <s v="US-2017-161193"/>
        <s v="US-2014-141215"/>
        <s v="US-2017-152380"/>
        <s v="CA-2015-144253"/>
        <s v="CA-2016-152632"/>
        <s v="CA-2014-130960"/>
        <s v="CA-2014-111003"/>
        <s v="US-2016-131149"/>
        <s v="CA-2017-126774"/>
        <s v="CA-2016-142902"/>
        <s v="CA-2015-162537"/>
        <s v="CA-2017-168837"/>
        <s v="CA-2015-153549"/>
        <s v="CA-2017-113558"/>
        <s v="CA-2014-149958"/>
        <s v="CA-2015-130736"/>
        <s v="CA-2014-120887"/>
        <s v="CA-2017-133249"/>
        <s v="CA-2014-167850"/>
        <s v="CA-2014-131450"/>
        <s v="US-2015-130519"/>
        <s v="CA-2014-164259"/>
        <s v="CA-2016-113747"/>
        <s v="CA-2017-158876"/>
        <s v="CA-2016-126158"/>
        <s v="CA-2017-128370"/>
        <s v="CA-2014-156601"/>
        <s v="CA-2017-153339"/>
        <s v="CA-2017-158407"/>
        <s v="CA-2016-130407"/>
        <s v="US-2016-141544"/>
        <s v="CA-2014-115791"/>
        <s v="CA-2015-135391"/>
        <s v="US-2015-150161"/>
        <s v="US-2016-150147"/>
        <s v="US-2014-119137"/>
        <s v="CA-2015-137946"/>
        <s v="US-2017-145863"/>
        <s v="CA-2014-129924"/>
        <s v="CA-2016-154788"/>
        <s v="CA-2015-128167"/>
        <s v="CA-2017-117457"/>
        <s v="CA-2016-147375"/>
        <s v="CA-2016-152814"/>
        <s v="CA-2015-142755"/>
        <s v="CA-2017-117212"/>
        <s v="CA-2016-130946"/>
        <s v="CA-2016-138520"/>
        <s v="CA-2017-117695"/>
        <s v="CA-2017-155698"/>
        <s v="CA-2017-144904"/>
        <s v="CA-2017-166436"/>
        <s v="CA-2015-144652"/>
        <s v="CA-2017-107293"/>
        <s v="CA-2016-109869"/>
        <s v="CA-2015-111297"/>
        <s v="CA-2014-133851"/>
        <s v="CA-2016-109057"/>
        <s v="CA-2017-104745"/>
        <s v="CA-2016-105494"/>
        <s v="US-2017-111745"/>
        <s v="CA-2015-115091"/>
        <s v="US-2016-134656"/>
        <s v="US-2017-134481"/>
        <s v="CA-2015-130792"/>
        <s v="CA-2016-134775"/>
        <s v="CA-2015-125395"/>
        <s v="US-2015-168935"/>
        <s v="CA-2014-136567"/>
        <s v="CA-2015-122756"/>
        <s v="CA-2015-133627"/>
        <s v="CA-2016-167507"/>
        <s v="CA-2014-115973"/>
        <s v="CA-2015-161263"/>
        <s v="US-2014-135972"/>
        <s v="CA-2016-161816"/>
        <s v="US-2017-100048"/>
        <s v="US-2014-134971"/>
        <s v="CA-2017-139199"/>
        <s v="CA-2017-102946"/>
        <s v="US-2017-103247"/>
        <s v="CA-2017-165603"/>
        <s v="CA-2015-122259"/>
        <s v="CA-2016-110254"/>
        <s v="CA-2014-113166"/>
        <s v="CA-2015-144267"/>
        <s v="CA-2014-155208"/>
        <s v="CA-2017-126074"/>
        <s v="CA-2014-141817"/>
        <s v="CA-2017-117933"/>
        <s v="CA-2014-156433"/>
        <s v="CA-2016-144855"/>
        <s v="CA-2015-128139"/>
        <s v="CA-2017-122105"/>
        <s v="CA-2017-135279"/>
        <s v="CA-2016-148796"/>
        <s v="CA-2017-154816"/>
        <s v="CA-2014-104976"/>
        <s v="CA-2017-110478"/>
        <s v="CA-2014-142048"/>
        <s v="CA-2017-125388"/>
        <s v="CA-2017-155705"/>
        <s v="CA-2017-149160"/>
        <s v="CA-2017-118731"/>
        <s v="CA-2015-140921"/>
        <s v="CA-2015-140410"/>
        <s v="CA-2015-115938"/>
        <s v="CA-2014-101476"/>
        <s v="CA-2017-152275"/>
        <s v="CA-2015-132570"/>
        <s v="CA-2016-119445"/>
        <s v="CA-2016-127369"/>
        <s v="CA-2017-138380"/>
        <s v="US-2014-150574"/>
        <s v="CA-2017-130043"/>
        <s v="CA-2017-157252"/>
        <s v="US-2015-125374"/>
        <s v="CA-2016-115756"/>
        <s v="CA-2014-104472"/>
        <s v="CA-2017-121412"/>
        <s v="CA-2017-154214"/>
        <s v="CA-2016-107216"/>
        <s v="CA-2016-166674"/>
        <s v="CA-2016-141397"/>
        <s v="CA-2014-133753"/>
        <s v="CA-2015-105970"/>
        <s v="US-2016-137547"/>
        <s v="CA-2015-111829"/>
        <s v="CA-2016-100153"/>
        <s v="US-2014-110674"/>
        <s v="US-2016-157945"/>
        <s v="CA-2015-109638"/>
        <s v="CA-2016-152289"/>
        <s v="CA-2017-132934"/>
        <s v="US-2015-157154"/>
        <s v="CA-2016-145919"/>
        <s v="CA-2017-154907"/>
        <s v="US-2016-100419"/>
        <s v="CA-2015-154144"/>
        <s v="CA-2014-113887"/>
        <s v="CA-2014-144666"/>
        <s v="CA-2014-112326"/>
        <s v="CA-2015-129098"/>
        <s v="CA-2014-107153"/>
        <s v="US-2017-106705"/>
        <s v="CA-2016-103891"/>
        <s v="CA-2017-144638"/>
        <s v="CA-2016-100790"/>
        <s v="CA-2015-105347"/>
        <s v="CA-2014-134677"/>
        <s v="CA-2017-140963"/>
        <s v="CA-2014-144407"/>
        <s v="CA-2017-105144"/>
        <s v="CA-2014-154627"/>
        <s v="CA-2017-121468"/>
        <s v="CA-2014-113362"/>
        <s v="US-2015-120161"/>
        <s v="CA-2016-169166"/>
        <s v="US-2016-120929"/>
        <s v="CA-2017-145142"/>
        <s v="CA-2015-134782"/>
        <s v="US-2016-156986"/>
        <s v="CA-2017-158379"/>
        <s v="US-2016-105578"/>
        <s v="US-2017-152002"/>
        <s v="CA-2016-109911"/>
        <s v="CA-2017-135307"/>
        <s v="CA-2017-132234"/>
        <s v="CA-2014-138527"/>
        <s v="CA-2017-163405"/>
        <s v="US-2014-105767"/>
        <s v="CA-2017-127432"/>
        <s v="CA-2016-164511"/>
        <s v="CA-2017-127705"/>
        <s v="CA-2016-123274"/>
        <s v="CA-2016-134425"/>
        <s v="CA-2015-158792"/>
        <s v="US-2015-138303"/>
        <s v="CA-2016-120859"/>
        <s v="CA-2015-102848"/>
        <s v="CA-2015-114069"/>
        <s v="US-2017-129441"/>
        <s v="CA-2016-126613"/>
        <s v="CA-2017-132521"/>
        <s v="CA-2016-128531"/>
        <s v="CA-2015-130204"/>
        <s v="US-2017-122637"/>
        <s v="CA-2015-147851"/>
        <s v="CA-2015-134894"/>
        <s v="CA-2015-101910"/>
        <s v="CA-2014-140795"/>
        <s v="CA-2016-126004"/>
        <s v="CA-2016-136924"/>
        <s v="CA-2014-103849"/>
        <s v="CA-2016-106530"/>
        <s v="US-2016-116729"/>
        <s v="CA-2016-136329"/>
        <s v="CA-2017-162929"/>
        <s v="US-2017-139955"/>
        <s v="CA-2016-136406"/>
        <s v="CA-2015-139731"/>
        <s v="CA-2017-112774"/>
        <s v="CA-2016-100965"/>
        <s v="CA-2017-101945"/>
        <s v="CA-2017-100650"/>
        <s v="CA-2014-155852"/>
        <s v="CA-2017-144932"/>
        <s v="CA-2017-101210"/>
        <s v="CA-2016-113243"/>
        <s v="CA-2017-148446"/>
        <s v="CA-2015-112319"/>
        <s v="CA-2014-145576"/>
        <s v="US-2016-154361"/>
        <s v="CA-2017-137099"/>
        <s v="CA-2016-158099"/>
        <s v="CA-2017-156951"/>
        <s v="CA-2015-149713"/>
        <s v="CA-2017-108560"/>
        <s v="CA-2016-127250"/>
        <s v="CA-2016-152170"/>
        <s v="US-2016-100720"/>
        <s v="CA-2015-132906"/>
        <s v="CA-2017-144694"/>
        <s v="CA-2015-150560"/>
        <s v="CA-2015-120880"/>
        <s v="CA-2016-120180"/>
        <s v="CA-2017-167703"/>
        <s v="CA-2017-117240"/>
        <s v="CA-2016-145499"/>
        <s v="CA-2017-122700"/>
        <s v="CA-2016-121223"/>
        <s v="CA-2014-130092"/>
        <s v="CA-2017-160045"/>
        <s v="CA-2016-100468"/>
        <s v="CA-2014-127159"/>
        <s v="US-2014-111171"/>
        <s v="CA-2017-115427"/>
        <s v="CA-2017-163020"/>
        <s v="CA-2017-153787"/>
        <s v="US-2016-135720"/>
        <s v="CA-2014-106803"/>
        <s v="CA-2015-168004"/>
        <s v="US-2016-123470"/>
        <s v="CA-2016-147067"/>
        <s v="CA-2016-165148"/>
        <s v="CA-2017-167913"/>
        <s v="US-2017-127719"/>
        <s v="CA-2017-126221"/>
        <s v="US-2017-168116"/>
        <s v="CA-2015-164539"/>
        <s v="CA-2016-103947"/>
        <s v="US-2014-134712"/>
        <s v="CA-2017-152807"/>
        <s v="CA-2016-137239"/>
        <s v="CA-2014-156314"/>
        <s v="CA-2015-135272"/>
        <s v="CA-2017-111178"/>
        <s v="US-2017-119438"/>
        <s v="CA-2016-144344"/>
        <s v="CA-2016-130477"/>
        <s v="CA-2017-161480"/>
        <s v="CA-2017-124086"/>
        <s v="CA-2017-167899"/>
        <s v="CA-2014-138296"/>
        <s v="CA-2015-131534"/>
        <s v="US-2014-157021"/>
        <s v="US-2017-123463"/>
        <s v="CA-2016-163755"/>
        <s v="US-2016-100566"/>
        <s v="CA-2015-142027"/>
        <s v="CA-2014-127131"/>
        <s v="CA-2017-146136"/>
        <s v="CA-2017-100013"/>
        <s v="CA-2014-118339"/>
        <s v="CA-2014-153150"/>
        <s v="CA-2017-108910"/>
        <s v="CA-2016-112942"/>
        <s v="CA-2014-102008"/>
        <s v="CA-2016-142335"/>
        <s v="CA-2014-117429"/>
        <s v="CA-2016-114713"/>
        <s v="CA-2017-144113"/>
        <s v="CA-2017-140585"/>
        <s v="CA-2016-155670"/>
        <s v="CA-2014-132500"/>
        <s v="CA-2017-101434"/>
        <s v="CA-2016-150889"/>
        <s v="CA-2015-100545"/>
        <s v="CA-2017-151428"/>
        <s v="CA-2014-160773"/>
        <s v="CA-2016-110499"/>
        <s v="CA-2016-140928"/>
        <s v="CA-2016-127670"/>
        <s v="US-2016-128902"/>
        <s v="CA-2017-126046"/>
        <s v="CA-2016-168081"/>
        <s v="CA-2014-106810"/>
        <s v="CA-2017-143798"/>
        <s v="CA-2016-157245"/>
        <s v="CA-2016-110023"/>
        <s v="US-2015-104430"/>
        <s v="CA-2015-100454"/>
        <s v="CA-2016-147585"/>
        <s v="CA-2014-165974"/>
        <s v="CA-2015-154921"/>
        <s v="CA-2016-165218"/>
        <s v="CA-2017-129567"/>
        <s v="CA-2015-154620"/>
        <s v="CA-2014-101602"/>
        <s v="CA-2016-144939"/>
        <s v="US-2016-134488"/>
        <s v="CA-2016-105256"/>
        <s v="CA-2014-117639"/>
        <s v="CA-2017-100314"/>
        <s v="CA-2016-123722"/>
        <s v="US-2016-101497"/>
        <s v="CA-2016-136133"/>
        <s v="CA-2016-115504"/>
        <s v="CA-2017-135783"/>
        <s v="CA-2017-143686"/>
        <s v="CA-2014-134313"/>
        <s v="CA-2015-148376"/>
        <s v="CA-2016-149370"/>
        <s v="CA-2014-107181"/>
        <s v="CA-2015-100769"/>
        <s v="CA-2017-126956"/>
        <s v="CA-2016-161207"/>
        <s v="CA-2016-121958"/>
        <s v="CA-2017-129462"/>
        <s v="CA-2014-163419"/>
        <s v="US-2017-126179"/>
        <s v="CA-2016-165316"/>
        <s v="CA-2016-155488"/>
        <s v="CA-2017-125199"/>
        <s v="US-2014-115987"/>
        <s v="US-2017-156083"/>
        <s v="CA-2016-161669"/>
        <s v="CA-2014-117709"/>
        <s v="CA-2017-107503"/>
        <s v="CA-2014-107755"/>
        <s v="CA-2016-152534"/>
        <s v="CA-2014-125612"/>
        <s v="CA-2016-134474"/>
        <s v="CA-2017-102414"/>
        <s v="CA-2014-149020"/>
        <s v="CA-2017-164959"/>
        <s v="CA-2015-108665"/>
        <s v="CA-2016-134362"/>
        <s v="CA-2014-136742"/>
        <s v="CA-2017-158386"/>
        <s v="CA-2015-131128"/>
        <s v="CA-2017-114636"/>
        <s v="CA-2015-111199"/>
        <s v="CA-2015-157084"/>
        <s v="US-2014-158638"/>
        <s v="CA-2016-126809"/>
        <s v="CA-2017-160395"/>
        <s v="CA-2014-134061"/>
        <s v="CA-2015-143602"/>
        <s v="CA-2017-115364"/>
        <s v="CA-2017-133256"/>
        <s v="CA-2017-133235"/>
        <s v="CA-2016-140634"/>
        <s v="CA-2017-160983"/>
        <s v="US-2016-114622"/>
        <s v="CA-2017-150959"/>
        <s v="CA-2016-106894"/>
        <s v="CA-2017-128160"/>
        <s v="CA-2017-101049"/>
        <s v="US-2015-140851"/>
        <s v="CA-2017-143259"/>
        <s v="CA-2014-121664"/>
        <s v="CA-2017-137596"/>
        <s v="CA-2015-111164"/>
        <s v="US-2016-103646"/>
        <s v="CA-2015-138898"/>
        <s v="CA-2014-132962"/>
        <s v="US-2014-157406"/>
        <s v="CA-2017-114216"/>
        <s v="CA-2015-148250"/>
        <s v="CA-2016-105760"/>
        <s v="CA-2017-116204"/>
        <s v="US-2015-140200"/>
        <s v="US-2016-122245"/>
        <s v="CA-2017-145884"/>
        <s v="CA-2017-131156"/>
        <s v="CA-2015-112571"/>
        <s v="CA-2015-160059"/>
        <s v="CA-2014-127488"/>
        <s v="CA-2014-168984"/>
        <s v="US-2017-100209"/>
        <s v="CA-2014-122567"/>
        <s v="CA-2015-157035"/>
        <s v="CA-2016-128258"/>
        <s v="CA-2015-154326"/>
        <s v="CA-2015-146829"/>
        <s v="CA-2017-139661"/>
        <s v="CA-2015-126445"/>
        <s v="CA-2014-158540"/>
        <s v="CA-2015-124450"/>
        <s v="CA-2015-167269"/>
        <s v="CA-2017-106964"/>
        <s v="CA-2016-113138"/>
        <s v="CA-2016-126529"/>
        <s v="CA-2016-113061"/>
        <s v="CA-2015-127418"/>
        <s v="CA-2017-121818"/>
        <s v="CA-2016-102981"/>
        <s v="CA-2017-115651"/>
        <s v="CA-2017-152702"/>
        <s v="US-2015-153500"/>
        <s v="CA-2017-167150"/>
        <s v="CA-2015-111094"/>
        <s v="CA-2016-105284"/>
        <s v="US-2016-104794"/>
        <s v="CA-2017-127285"/>
        <s v="CA-2017-106943"/>
        <s v="CA-2016-161781"/>
        <s v="CA-2015-110016"/>
        <s v="CA-2014-153976"/>
        <s v="CA-2016-167584"/>
        <s v="CA-2014-136280"/>
        <s v="CA-2014-118976"/>
        <s v="CA-2015-143490"/>
        <s v="CA-2014-123925"/>
        <s v="CA-2017-160423"/>
        <s v="CA-2017-116715"/>
        <s v="CA-2014-159338"/>
        <s v="CA-2016-107615"/>
        <s v="CA-2014-139017"/>
        <s v="CA-2016-112340"/>
        <s v="CA-2016-106306"/>
        <s v="CA-2014-122882"/>
        <s v="US-2015-123218"/>
        <s v="CA-2014-135657"/>
        <s v="CA-2015-135622"/>
        <s v="US-2016-148803"/>
        <s v="CA-2014-166884"/>
        <s v="CA-2015-112452"/>
        <s v="CA-2015-113971"/>
        <s v="CA-2016-149314"/>
        <s v="CA-2016-163384"/>
        <s v="US-2014-100279"/>
        <s v="CA-2014-158064"/>
        <s v="CA-2017-166317"/>
        <s v="CA-2015-132080"/>
        <s v="CA-2014-120243"/>
        <s v="CA-2015-143119"/>
        <s v="CA-2015-131422"/>
        <s v="CA-2014-128146"/>
        <s v="CA-2015-132101"/>
        <s v="CA-2017-149181"/>
        <s v="CA-2015-120439"/>
        <s v="CA-2016-133711"/>
        <s v="CA-2016-153682"/>
        <s v="CA-2014-134278"/>
        <s v="CA-2016-142762"/>
        <s v="CA-2016-128727"/>
        <s v="CA-2017-133641"/>
        <s v="CA-2015-154956"/>
        <s v="CA-2016-133725"/>
        <s v="US-2017-123281"/>
        <s v="CA-2015-143077"/>
        <s v="CA-2017-117079"/>
        <s v="US-2016-144393"/>
        <s v="CA-2017-110380"/>
        <s v="CA-2017-100426"/>
        <s v="US-2017-158218"/>
        <s v="CA-2017-115994"/>
        <s v="CA-2016-148698"/>
        <s v="CA-2016-140774"/>
        <s v="CA-2014-163293"/>
        <s v="CA-2016-160815"/>
        <s v="CA-2017-122154"/>
        <s v="CA-2015-111395"/>
        <s v="US-2015-149692"/>
        <s v="CA-2017-149489"/>
        <s v="CA-2015-124268"/>
        <s v="CA-2015-115847"/>
        <s v="CA-2016-101966"/>
        <s v="CA-2016-141082"/>
        <s v="CA-2017-157651"/>
        <s v="CA-2017-121804"/>
        <s v="CA-2017-162635"/>
        <s v="US-2014-117058"/>
        <s v="CA-2017-106033"/>
        <s v="CA-2016-122133"/>
        <s v="CA-2017-100524"/>
        <s v="CA-2017-144526"/>
        <s v="CA-2015-131758"/>
        <s v="CA-2014-110527"/>
        <s v="CA-2017-106852"/>
        <s v="CA-2016-162901"/>
        <s v="CA-2016-145247"/>
        <s v="US-2014-151925"/>
        <s v="US-2017-160759"/>
        <s v="CA-2017-136672"/>
        <s v="CA-2015-120362"/>
        <s v="CA-2016-159345"/>
        <s v="US-2017-117247"/>
        <s v="US-2016-161396"/>
        <s v="CA-2015-112116"/>
        <s v="CA-2014-146640"/>
        <s v="CA-2017-154935"/>
        <s v="US-2016-153129"/>
        <s v="CA-2017-122735"/>
        <s v="US-2014-112564"/>
        <s v="CA-2015-145821"/>
        <s v="US-2015-160150"/>
        <s v="CA-2017-148474"/>
        <s v="CA-2014-155271"/>
        <s v="CA-2015-119907"/>
        <s v="US-2015-107349"/>
        <s v="US-2015-161466"/>
        <s v="US-2015-105676"/>
        <s v="CA-2017-103611"/>
        <s v="CA-2016-149461"/>
        <s v="US-2017-104955"/>
        <s v="US-2016-108455"/>
        <s v="US-2016-108098"/>
        <s v="CA-2014-119032"/>
        <s v="CA-2016-134208"/>
        <s v="CA-2017-108294"/>
        <s v="CA-2017-109946"/>
        <s v="CA-2016-122392"/>
        <s v="CA-2015-148432"/>
        <s v="CA-2015-103793"/>
        <s v="CA-2016-139885"/>
        <s v="CA-2016-112389"/>
        <s v="US-2017-124926"/>
        <s v="CA-2014-130274"/>
        <s v="CA-2015-111507"/>
        <s v="CA-2016-109176"/>
        <s v="CA-2014-105172"/>
        <s v="CA-2014-116239"/>
        <s v="CA-2015-129112"/>
        <s v="CA-2017-165029"/>
        <s v="CA-2016-154403"/>
        <s v="CA-2016-102456"/>
        <s v="CA-2015-122826"/>
        <s v="CA-2014-117317"/>
        <s v="CA-2015-118423"/>
        <s v="CA-2016-164672"/>
        <s v="US-2016-132857"/>
        <s v="CA-2017-116645"/>
        <s v="US-2016-113509"/>
        <s v="US-2016-118780"/>
        <s v="CA-2015-120341"/>
        <s v="CA-2014-135699"/>
        <s v="CA-2017-161809"/>
        <s v="CA-2017-159457"/>
        <s v="US-2016-158708"/>
        <s v="CA-2014-139857"/>
        <s v="CA-2015-145401"/>
        <s v="CA-2017-104003"/>
        <s v="CA-2015-127453"/>
        <s v="US-2017-164056"/>
        <s v="CA-2015-139094"/>
        <s v="CA-2015-130785"/>
        <s v="CA-2014-120474"/>
        <s v="CA-2016-164938"/>
        <s v="CA-2016-165484"/>
        <s v="CA-2015-125423"/>
        <s v="US-2014-130379"/>
        <s v="CA-2016-109344"/>
        <s v="CA-2014-103373"/>
        <s v="CA-2017-162691"/>
        <s v="CA-2016-157763"/>
        <s v="CA-2014-114643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6-12-05T00:00:00"/>
        <d v="2016-06-12T00:00:00"/>
        <d v="2014-08-01T00:00:00"/>
        <d v="2015-10-11T00:00:00"/>
        <d v="2015-09-25T00:00:00"/>
        <d v="2016-12-13T00:00:00"/>
        <d v="2017-06-30T00:00:00"/>
        <d v="2014-06-09T00:00:00"/>
        <d v="2017-07-29T00:00:00"/>
        <d v="2017-01-30T00:00:00"/>
        <d v="2017-08-27T00:00:00"/>
        <d v="2017-10-20T00:00:00"/>
        <d v="2014-08-16T00:00:00"/>
        <d v="2014-06-21T00:00:00"/>
        <d v="2017-04-15T00:00:00"/>
        <d v="2015-12-24T00:00:00"/>
        <d v="2014-04-13T00:00:00"/>
        <d v="2015-11-22T00:00:00"/>
        <d v="2015-09-03T00:00:00"/>
        <d v="2014-11-11T00:00:00"/>
        <d v="2014-05-13T00:00:00"/>
        <d v="2015-12-20T00:00:00"/>
        <d v="2014-07-12T00:00:00"/>
        <d v="2014-08-27T00:00:00"/>
        <d v="2016-12-09T00:00:00"/>
        <d v="2017-07-16T00:00:00"/>
        <d v="2016-01-16T00:00:00"/>
        <d v="2017-07-07T00:00:00"/>
        <d v="2015-09-17T00:00:00"/>
        <d v="2016-09-08T00:00:00"/>
        <d v="2016-11-20T00:00:00"/>
        <d v="2017-01-02T00:00:00"/>
        <d v="2016-09-05T00:00:00"/>
        <d v="2017-06-17T00:00:00"/>
        <d v="2015-10-31T00:00:00"/>
        <d v="2015-11-29T00:00:00"/>
        <d v="2014-09-01T00:00:00"/>
        <d v="2015-12-06T00:00:00"/>
        <d v="2017-10-19T00:00:00"/>
        <d v="2017-07-08T00:00:00"/>
        <d v="2016-12-08T00:00:00"/>
        <d v="2017-12-01T00:00:00"/>
        <d v="2016-12-23T00:00:00"/>
        <d v="2015-12-27T00:00:00"/>
        <d v="2017-04-30T00:00:00"/>
        <d v="2015-10-12T00:00:00"/>
        <d v="2016-10-21T00:00:00"/>
        <d v="2017-09-15T00:00:00"/>
        <d v="2014-05-27T00:00:00"/>
        <d v="2017-09-10T00:00:00"/>
        <d v="2016-09-17T00:00:00"/>
        <d v="2014-11-04T00:00:00"/>
        <d v="2016-07-17T00:00:00"/>
        <d v="2016-06-05T00:00:00"/>
        <d v="2017-09-19T00:00:00"/>
        <d v="2016-03-11T00:00:00"/>
        <d v="2015-03-22T00:00:00"/>
        <d v="2017-09-04T00:00:00"/>
        <d v="2017-01-21T00:00:00"/>
        <d v="2017-03-02T00:00:00"/>
        <d v="2014-10-20T00:00:00"/>
        <d v="2014-09-24T00:00:00"/>
        <d v="2016-06-20T00:00:00"/>
        <d v="2016-06-17T00:00:00"/>
        <d v="2015-10-03T00:00:00"/>
        <d v="2016-11-01T00:00:00"/>
        <d v="2015-04-18T00:00:00"/>
        <d v="2014-03-22T00:00:00"/>
        <d v="2016-10-13T00:00:00"/>
        <d v="2015-09-21T00:00:00"/>
        <d v="2015-08-09T00:00:00"/>
        <d v="2017-10-30T00:00:00"/>
        <d v="2016-12-11T00:00:00"/>
        <d v="2016-02-15T00:00:00"/>
        <d v="2016-02-16T00:00:00"/>
        <d v="2015-11-15T00:00:00"/>
        <d v="2017-11-30T00:00:00"/>
        <d v="2016-05-18T00:00:00"/>
        <d v="2015-08-01T00:00:00"/>
        <d v="2015-11-24T00:00:00"/>
        <d v="2017-10-14T00:00:00"/>
        <d v="2017-06-19T00:00:00"/>
        <d v="2016-02-05T00:00:00"/>
        <d v="2016-11-22T00:00:00"/>
        <d v="2015-04-30T00:00:00"/>
        <d v="2016-11-06T00:00:00"/>
        <d v="2016-10-01T00:00:00"/>
        <d v="2014-12-24T00:00:00"/>
        <d v="2014-12-05T00:00:00"/>
        <d v="2014-05-26T00:00:00"/>
        <d v="2017-07-03T00:00:00"/>
        <d v="2016-06-04T00:00:00"/>
        <d v="2016-10-23T00:00:00"/>
        <d v="2016-09-18T00:00:00"/>
        <d v="2016-09-19T00:00:00"/>
        <d v="2017-06-29T00:00:00"/>
        <d v="2017-09-14T00:00:00"/>
        <d v="2016-05-26T00:00:00"/>
        <d v="2015-04-26T00:00:00"/>
        <d v="2014-12-19T00:00:00"/>
        <d v="2017-12-08T00:00:00"/>
        <d v="2016-05-19T00:00:00"/>
        <d v="2017-12-09T00:00:00"/>
        <d v="2014-11-26T00:00:00"/>
        <d v="2014-01-20T00:00:00"/>
        <d v="2014-10-12T00:00:00"/>
        <d v="2014-07-22T00:00:00"/>
        <d v="2016-10-20T00:00:00"/>
        <d v="2015-05-14T00:00:00"/>
        <d v="2017-11-13T00:00:00"/>
        <d v="2015-09-07T00:00:00"/>
        <d v="2017-05-28T00:00:00"/>
        <d v="2014-11-23T00:00:00"/>
        <d v="2017-10-26T00:00:00"/>
        <d v="2017-12-11T00:00:00"/>
        <d v="2015-08-27T00:00:00"/>
        <d v="2016-04-05T00:00:00"/>
        <d v="2017-11-18T00:00:00"/>
        <d v="2015-07-20T00:00:00"/>
        <d v="2014-07-05T00:00:00"/>
        <d v="2014-06-28T00:00:00"/>
        <d v="2015-01-31T00:00:00"/>
        <d v="2014-08-04T00:00:00"/>
        <d v="2017-11-06T00:00:00"/>
        <d v="2017-11-09T00:00:00"/>
        <d v="2014-07-11T00:00:00"/>
        <d v="2016-09-06T00:00:00"/>
        <d v="2016-08-29T00:00:00"/>
        <d v="2014-08-08T00:00:00"/>
        <d v="2016-11-19T00:00:00"/>
        <d v="2016-12-01T00:00:00"/>
        <d v="2015-11-13T00:00:00"/>
        <d v="2015-11-02T00:00:00"/>
        <d v="2016-03-08T00:00:00"/>
        <d v="2017-11-23T00:00:00"/>
        <d v="2015-01-02T00:00:00"/>
        <d v="2015-10-15T00:00:00"/>
        <d v="2017-12-25T00:00:00"/>
        <d v="2016-11-03T00:00:00"/>
        <d v="2015-08-24T00:00:00"/>
        <d v="2016-10-17T00:00:00"/>
        <d v="2014-08-25T00:00:00"/>
        <d v="2016-11-04T00:00:00"/>
        <d v="2015-11-06T00:00:00"/>
        <d v="2017-01-14T00:00:00"/>
        <d v="2015-03-02T00:00:00"/>
        <d v="2015-04-05T00:00:00"/>
        <d v="2016-09-15T00:00:00"/>
        <d v="2014-12-08T00:00:00"/>
        <d v="2016-04-12T00:00:00"/>
        <d v="2014-12-26T00:00:00"/>
        <d v="2014-03-01T00:00:00"/>
        <d v="2014-06-01T00:00:00"/>
        <d v="2014-09-20T00:00:00"/>
        <d v="2017-11-05T00:00:00"/>
        <d v="2017-11-12T00:00:00"/>
        <d v="2017-07-20T00:00:00"/>
        <d v="2015-10-01T00:00:00"/>
        <d v="2017-02-02T00:00:00"/>
        <d v="2017-06-15T00:00:00"/>
        <d v="2017-06-09T00:00:00"/>
        <d v="2017-09-18T00:00:00"/>
        <d v="2016-04-19T00:00:00"/>
        <d v="2014-09-28T00:00:00"/>
        <d v="2017-01-12T00:00:00"/>
        <d v="2016-07-14T00:00:00"/>
        <d v="2016-04-15T00:00:00"/>
        <d v="2017-12-22T00:00:00"/>
        <d v="2014-10-22T00:00:00"/>
        <d v="2017-08-18T00:00:00"/>
        <d v="2015-04-04T00:00:00"/>
        <d v="2016-03-13T00:00:00"/>
        <d v="2015-05-31T00:00:00"/>
        <d v="2016-07-16T00:00:00"/>
        <d v="2015-11-28T00:00:00"/>
        <d v="2015-10-04T00:00:00"/>
        <d v="2015-05-28T00:00:00"/>
        <d v="2016-05-11T00:00:00"/>
        <d v="2015-12-28T00:00:00"/>
        <d v="2016-11-16T00:00:00"/>
        <d v="2014-01-13T00:00:00"/>
        <d v="2016-11-07T00:00:00"/>
        <d v="2014-09-08T00:00:00"/>
        <d v="2014-09-19T00:00:00"/>
        <d v="2017-01-07T00:00:00"/>
        <d v="2014-06-06T00:00:00"/>
        <d v="2017-02-19T00:00:00"/>
        <d v="2015-02-08T00:00:00"/>
        <d v="2017-08-01T00:00:00"/>
        <d v="2014-08-05T00:00:00"/>
        <d v="2014-09-14T00:00:00"/>
        <d v="2017-12-18T00:00:00"/>
        <d v="2017-04-21T00:00:00"/>
        <d v="2016-12-18T00:00:00"/>
        <d v="2015-11-21T00:00:00"/>
        <d v="2015-12-15T00:00:00"/>
        <d v="2014-04-06T00:00:00"/>
        <d v="2014-11-19T00:00:00"/>
        <d v="2016-08-15T00:00:00"/>
        <d v="2017-03-26T00:00:00"/>
        <d v="2016-11-28T00:00:00"/>
        <d v="2014-08-26T00:00:00"/>
        <d v="2016-11-24T00:00:00"/>
        <d v="2015-11-01T00:00:00"/>
        <d v="2016-10-28T00:00:00"/>
        <d v="2014-11-12T00:00:00"/>
        <d v="2014-12-31T00:00:00"/>
        <d v="2015-10-13T00:00:00"/>
        <d v="2015-03-20T00:00:00"/>
        <d v="2017-06-24T00:00:00"/>
        <d v="2014-03-21T00:00:00"/>
        <d v="2015-06-04T00:00:00"/>
        <d v="2017-07-06T00:00:00"/>
        <d v="2016-04-23T00:00:00"/>
        <d v="2014-08-03T00:00:00"/>
        <d v="2017-09-08T00:00:00"/>
        <d v="2017-12-17T00:00:00"/>
        <d v="2017-06-03T00:00:00"/>
        <d v="2017-09-02T00:00:00"/>
        <d v="2016-03-26T00:00:00"/>
        <d v="2015-02-09T00:00:00"/>
        <d v="2014-01-09T00:00:00"/>
        <d v="2016-11-27T00:00:00"/>
        <d v="2014-05-09T00:00:00"/>
        <d v="2017-11-10T00:00:00"/>
        <d v="2017-12-28T00:00:00"/>
        <d v="2017-08-31T00:00:00"/>
        <d v="2016-08-08T00:00:00"/>
        <d v="2015-11-09T00:00:00"/>
        <d v="2015-12-21T00:00:00"/>
        <d v="2015-02-28T00:00:00"/>
        <d v="2017-09-09T00:00:00"/>
        <d v="2014-09-13T00:00:00"/>
        <d v="2017-04-07T00:00:00"/>
        <d v="2014-12-12T00:00:00"/>
        <d v="2017-05-04T00:00:00"/>
        <d v="2016-01-17T00:00:00"/>
        <d v="2016-09-11T00:00:00"/>
        <d v="2016-05-21T00:00:00"/>
        <d v="2017-06-10T00:00:00"/>
        <d v="2017-12-05T00:00:00"/>
        <d v="2017-11-28T00:00:00"/>
        <d v="2016-05-20T00:00:00"/>
        <d v="2017-11-14T00:00:00"/>
        <d v="2015-09-14T00:00:00"/>
        <d v="2016-11-11T00:00:00"/>
        <d v="2016-12-10T00:00:00"/>
        <d v="2016-12-03T00:00:00"/>
        <d v="2017-04-10T00:00:00"/>
        <d v="2015-03-16T00:00:00"/>
        <d v="2017-06-13T00:00:00"/>
        <d v="2017-02-20T00:00:00"/>
        <d v="2016-09-01T00:00:00"/>
        <d v="2017-06-08T00:00:00"/>
        <d v="2016-06-06T00:00:00"/>
        <d v="2015-11-10T00:00:00"/>
        <d v="2016-12-24T00:00:00"/>
        <d v="2017-06-16T00:00:00"/>
        <d v="2016-01-22T00:00:00"/>
        <d v="2016-03-01T00:00:00"/>
        <d v="2015-07-30T00:00:00"/>
        <d v="2014-12-02T00:00:00"/>
        <d v="2016-05-29T00:00:00"/>
        <d v="2017-09-16T00:00:00"/>
        <d v="2016-08-27T00:00:00"/>
        <d v="2017-10-13T00:00:00"/>
        <d v="2014-12-10T00:00:00"/>
        <d v="2015-08-10T00:00:00"/>
        <d v="2015-09-26T00:00:00"/>
        <d v="2016-11-12T00:00:00"/>
        <d v="2016-07-18T00:00:00"/>
        <d v="2014-10-13T00:00:00"/>
        <d v="2015-07-31T00:00:00"/>
        <d v="2016-12-06T00:00:00"/>
        <d v="2016-08-26T00:00:00"/>
        <d v="2017-11-27T00:00:00"/>
        <d v="2017-11-03T00:00:00"/>
        <d v="2015-01-17T00:00:00"/>
        <d v="2014-03-03T00:00:00"/>
        <d v="2014-02-03T00:00:00"/>
        <d v="2014-08-11T00:00:00"/>
        <d v="2014-09-29T00:00:00"/>
        <d v="2017-11-20T00:00:00"/>
        <d v="2014-06-15T00:00:00"/>
        <d v="2017-11-19T00:00:00"/>
        <d v="2015-05-04T00:00:00"/>
        <d v="2016-10-27T00:00:00"/>
        <d v="2014-12-30T00:00:00"/>
        <d v="2016-07-10T00:00:00"/>
        <d v="2016-09-12T00:00:00"/>
        <d v="2015-10-28T00:00:00"/>
        <d v="2015-03-29T00:00:00"/>
        <d v="2017-10-21T00:00:00"/>
        <d v="2014-03-15T00:00:00"/>
        <d v="2015-12-07T00:00:00"/>
        <d v="2014-09-27T00:00:00"/>
        <d v="2014-08-09T00:00:00"/>
        <d v="2015-09-15T00:00:00"/>
        <d v="2014-12-28T00:00:00"/>
        <d v="2016-05-28T00:00:00"/>
        <d v="2016-07-25T00:00:00"/>
        <d v="2017-06-04T00:00:00"/>
        <d v="2016-09-02T00:00:00"/>
        <d v="2016-08-30T00:00:00"/>
        <d v="2014-01-16T00:00:00"/>
        <d v="2015-07-25T00:00:00"/>
        <d v="2016-04-25T00:00:00"/>
        <d v="2014-07-23T00:00:00"/>
        <d v="2015-09-01T00:00:00"/>
        <d v="2016-04-30T00:00:00"/>
        <d v="2015-06-22T00:00:00"/>
        <d v="2016-04-28T00:00:00"/>
        <d v="2015-09-04T00:00:00"/>
        <d v="2017-02-26T00:00:00"/>
        <d v="2016-04-08T00:00:00"/>
        <d v="2017-08-05T00:00:00"/>
        <d v="2017-03-08T00:00:00"/>
        <d v="2017-09-25T00:00:00"/>
        <d v="2017-11-24T00:00:00"/>
        <d v="2015-11-20T00:00:00"/>
        <d v="2017-09-05T00:00:00"/>
        <d v="2016-04-22T00:00:00"/>
        <d v="2015-08-17T00:00:00"/>
        <d v="2017-05-29T00:00:00"/>
        <d v="2016-11-10T00:00:00"/>
        <d v="2015-10-05T00:00:00"/>
        <d v="2016-09-28T00:00:00"/>
        <d v="2015-04-28T00:00:00"/>
        <d v="2015-06-26T00:00:00"/>
        <d v="2015-11-27T00:00:00"/>
        <d v="2014-12-20T00:00:00"/>
        <d v="2015-12-03T00:00:00"/>
        <d v="2016-12-22T00:00:00"/>
        <d v="2014-11-24T00:00:00"/>
        <d v="2015-04-16T00:00:00"/>
        <d v="2014-09-21T00:00:00"/>
        <d v="2017-05-19T00:00:00"/>
        <d v="2014-06-07T00:00:00"/>
        <d v="2017-10-05T00:00:00"/>
        <d v="2017-10-17T00:00:00"/>
        <d v="2016-08-04T00:00:00"/>
        <d v="2015-08-21T00:00:00"/>
        <d v="2014-04-16T00:00:00"/>
        <d v="2017-10-02T00:00:00"/>
        <d v="2014-01-05T00:00:00"/>
        <d v="2017-12-24T00:00:00"/>
        <d v="2016-07-22T00:00:00"/>
        <d v="2015-07-03T00:00:00"/>
        <d v="2017-04-09T00:00:00"/>
        <d v="2016-04-14T00:00:00"/>
        <d v="2014-12-09T00:00:00"/>
        <d v="2017-03-04T00:00:00"/>
        <d v="2014-06-22T00:00:00"/>
        <d v="2017-08-21T00:00:00"/>
        <d v="2015-02-03T00:00:00"/>
        <d v="2015-11-03T00:00:00"/>
        <d v="2014-09-12T00:00:00"/>
        <d v="2017-10-01T00:00:00"/>
        <d v="2016-06-26T00:00:00"/>
        <d v="2017-12-21T00:00:00"/>
        <d v="2017-01-20T00:00:00"/>
        <d v="2015-03-23T00:00:00"/>
        <d v="2014-06-02T00:00:00"/>
        <d v="2017-09-23T00:00:00"/>
        <d v="2017-03-20T00:00:00"/>
        <d v="2016-06-14T00:00:00"/>
        <d v="2016-04-01T00:00:00"/>
        <d v="2016-03-07T00:00:00"/>
        <d v="2015-03-19T00:00:00"/>
        <d v="2014-02-12T00:00:00"/>
        <d v="2016-09-26T00:00:00"/>
        <d v="2017-06-20T00:00:00"/>
        <d v="2015-01-10T00:00:00"/>
        <d v="2017-03-31T00:00:00"/>
        <d v="2016-12-16T00:00:00"/>
        <d v="2014-04-05T00:00:00"/>
        <d v="2014-11-09T00:00:00"/>
        <d v="2014-01-04T00:00:00"/>
        <d v="2015-10-09T00:00:00"/>
        <d v="2017-12-26T00:00:00"/>
        <d v="2016-07-12T00:00:00"/>
        <d v="2017-03-10T00:00:00"/>
        <d v="2014-10-06T00:00:00"/>
        <d v="2014-09-09T00:00:00"/>
        <d v="2017-11-04T00:00:00"/>
        <d v="2014-10-29T00:00:00"/>
        <d v="2015-12-18T00:00:00"/>
        <d v="2016-05-09T00:00:00"/>
        <d v="2016-03-18T00:00:00"/>
        <d v="2017-01-23T00:00:00"/>
        <d v="2016-03-20T00:00:00"/>
        <d v="2017-09-22T00:00:00"/>
        <d v="2016-05-30T00:00:00"/>
        <d v="2017-06-11T00:00:00"/>
        <d v="2016-05-12T00:00:00"/>
        <d v="2017-11-26T00:00:00"/>
        <d v="2017-10-16T00:00:00"/>
        <d v="2014-05-23T00:00:00"/>
        <d v="2017-01-22T00:00:00"/>
        <d v="2017-06-02T00:00:00"/>
        <d v="2016-02-19T00:00:00"/>
        <d v="2015-12-26T00:00:00"/>
        <d v="2015-11-07T00:00:00"/>
        <d v="2015-07-13T00:00:00"/>
        <d v="2017-09-07T00:00:00"/>
        <d v="2017-09-03T00:00:00"/>
        <d v="2014-02-01T00:00:00"/>
        <d v="2016-12-04T00:00:00"/>
        <d v="2014-05-11T00:00:00"/>
        <d v="2016-05-08T00:00:00"/>
        <d v="2016-12-25T00:00:00"/>
        <d v="2016-07-09T00:00:00"/>
        <d v="2017-09-28T00:00:00"/>
        <d v="2017-09-11T00:00:00"/>
        <d v="2016-07-07T00:00:00"/>
        <d v="2017-04-14T00:00:00"/>
        <d v="2017-08-25T00:00:00"/>
        <d v="2016-06-10T00:00:00"/>
        <d v="2017-12-10T00:00:00"/>
        <d v="2015-08-31T00:00:00"/>
        <d v="2016-03-14T00:00:00"/>
        <d v="2017-12-07T00:00:00"/>
        <d v="2016-09-03T00:00:00"/>
        <d v="2015-09-18T00:00:00"/>
        <d v="2015-09-10T00:00:00"/>
        <d v="2017-09-24T00:00:00"/>
        <d v="2015-12-11T00:00:00"/>
        <d v="2015-05-29T00:00:00"/>
        <d v="2017-02-03T00:00:00"/>
        <d v="2017-07-23T00:00:00"/>
        <d v="2014-01-11T00:00:00"/>
        <d v="2017-04-26T00:00:00"/>
        <d v="2014-05-12T00:00:00"/>
        <d v="2017-12-30T00:00:00"/>
        <d v="2014-12-29T00:00:00"/>
        <d v="2016-10-22T00:00:00"/>
        <d v="2017-07-30T00:00:00"/>
        <d v="2017-07-21T00:00:00"/>
        <d v="2015-11-16T00:00:00"/>
        <d v="2014-11-29T00:00:00"/>
        <d v="2016-08-22T00:00:00"/>
        <d v="2017-03-18T00:00:00"/>
        <d v="2017-02-10T00:00:00"/>
        <d v="2017-05-21T00:00:00"/>
        <d v="2015-03-28T00:00:00"/>
        <d v="2014-04-01T00:00:00"/>
        <d v="2017-12-23T00:00:00"/>
        <d v="2015-04-09T00:00:00"/>
        <d v="2014-03-17T00:00:00"/>
        <d v="2014-07-01T00:00:00"/>
        <d v="2016-02-13T00:00:00"/>
        <d v="2014-09-30T00:00:00"/>
        <d v="2016-12-15T00:00:00"/>
        <d v="2014-10-07T00:00:00"/>
        <d v="2016-08-13T00:00:00"/>
        <d v="2017-09-21T00:00:00"/>
        <d v="2016-04-07T00:00:00"/>
        <d v="2016-04-24T00:00:00"/>
        <d v="2014-05-14T00:00:00"/>
        <d v="2016-09-09T00:00:00"/>
        <d v="2015-10-22T00:00:00"/>
        <d v="2014-06-29T00:00:00"/>
        <d v="2015-05-23T00:00:00"/>
        <d v="2016-03-05T00:00:00"/>
        <d v="2017-03-17T00:00:00"/>
        <d v="2015-12-12T00:00:00"/>
        <d v="2014-12-15T00:00:00"/>
        <d v="2016-10-03T00:00:00"/>
        <d v="2016-09-24T00:00:00"/>
        <d v="2014-05-21T00:00:00"/>
        <d v="2017-09-29T00:00:00"/>
        <d v="2016-09-25T00:00:00"/>
        <d v="2016-09-29T00:00:00"/>
        <d v="2016-08-18T00:00:00"/>
        <d v="2016-03-12T00:00:00"/>
        <d v="2017-04-22T00:00:00"/>
        <d v="2017-05-14T00:00:00"/>
        <d v="2014-11-01T00:00:00"/>
        <d v="2014-02-04T00:00:00"/>
        <d v="2015-05-16T00:00:00"/>
        <d v="2016-11-13T00:00:00"/>
        <d v="2016-07-23T00:00:00"/>
        <d v="2014-05-04T00:00:00"/>
        <d v="2017-01-01T00:00:00"/>
        <d v="2014-02-07T00:00:00"/>
        <d v="2016-01-05T00:00:00"/>
        <d v="2017-05-15T00:00:00"/>
        <d v="2014-01-10T00:00:00"/>
        <d v="2017-07-11T00:00:00"/>
        <d v="2015-07-06T00:00:00"/>
        <d v="2015-10-19T00:00:00"/>
        <d v="2015-12-19T00:00:00"/>
        <d v="2014-09-17T00:00:00"/>
        <d v="2016-04-09T00:00:00"/>
        <d v="2016-12-31T00:00:00"/>
        <d v="2014-04-29T00:00:00"/>
        <d v="2015-04-25T00:00:00"/>
        <d v="2017-06-26T00:00:00"/>
        <d v="2017-10-29T00:00:00"/>
        <d v="2016-04-10T00:00:00"/>
        <d v="2017-11-11T00:00:00"/>
        <d v="2016-02-07T00:00:00"/>
        <d v="2017-12-19T00:00:00"/>
        <d v="2017-06-21T00:00:00"/>
        <d v="2014-05-06T00:00:00"/>
        <d v="2015-04-11T00:00:00"/>
        <d v="2016-04-21T00:00:00"/>
        <d v="2015-05-25T00:00:00"/>
        <d v="2014-04-25T00:00:00"/>
        <d v="2015-12-13T00:00:00"/>
        <d v="2016-06-19T00:00:00"/>
        <d v="2017-02-11T00:00:00"/>
        <d v="2015-07-26T00:00:00"/>
        <d v="2017-04-03T00:00:00"/>
        <d v="2015-09-22T00:00:00"/>
        <d v="2014-09-22T00:00:00"/>
        <d v="2017-07-09T00:00:00"/>
        <d v="2014-02-16T00:00:00"/>
        <d v="2015-12-09T00:00:00"/>
        <d v="2016-03-30T00:00:00"/>
        <d v="2015-02-15T00:00:00"/>
        <d v="2015-03-10T00:00:00"/>
        <d v="2015-04-27T00:00:00"/>
        <d v="2015-06-16T00:00:00"/>
        <d v="2016-01-11T00:00:00"/>
        <d v="2015-06-13T00:00:00"/>
        <d v="2017-10-12T00:00:00"/>
        <d v="2015-07-09T00:00:00"/>
        <d v="2014-10-03T00:00:00"/>
        <d v="2016-08-12T00:00:00"/>
        <d v="2014-04-28T00:00:00"/>
        <d v="2014-12-17T00:00:00"/>
        <d v="2017-12-02T00:00:00"/>
        <d v="2014-06-25T00:00:00"/>
        <d v="2016-03-22T00:00:00"/>
        <d v="2014-09-07T00:00:00"/>
        <d v="2014-06-03T00:00:00"/>
        <d v="2015-12-08T00:00:00"/>
        <d v="2014-03-11T00:00:00"/>
        <d v="2015-05-08T00:00:00"/>
        <d v="2016-07-02T00:00:00"/>
        <d v="2014-03-10T00:00:00"/>
        <d v="2014-04-21T00:00:00"/>
        <d v="2015-08-22T00:00:00"/>
        <d v="2014-12-27T00:00:00"/>
        <d v="2015-09-24T00:00:00"/>
        <d v="2015-11-05T00:00:00"/>
        <d v="2017-05-08T00:00:00"/>
        <d v="2015-06-14T00:00:00"/>
        <d v="2016-11-26T00:00:00"/>
        <d v="2014-07-06T00:00:00"/>
        <d v="2016-05-23T00:00:00"/>
        <d v="2015-07-04T00:00:00"/>
        <d v="2017-04-02T00:00:00"/>
        <d v="2017-10-23T00:00:00"/>
        <d v="2017-05-12T00:00:00"/>
        <d v="2017-01-28T00:00:00"/>
        <d v="2016-05-02T00:00:00"/>
        <d v="2015-11-23T00:00:00"/>
        <d v="2017-04-24T00:00:00"/>
        <d v="2015-09-19T00:00:00"/>
        <d v="2017-03-03T00:00:00"/>
        <d v="2017-10-09T00:00:00"/>
        <d v="2017-10-15T00:00:00"/>
        <d v="2016-05-16T00:00:00"/>
        <d v="2016-03-28T00:00:00"/>
        <d v="2016-05-05T00:00:00"/>
        <d v="2014-09-26T00:00:00"/>
        <d v="2017-03-07T00:00:00"/>
        <d v="2014-06-30T00:00:00"/>
        <d v="2016-12-26T00:00:00"/>
        <d v="2017-04-12T00:00:00"/>
        <d v="2014-04-23T00:00:00"/>
        <d v="2015-05-01T00:00:00"/>
        <d v="2015-07-19T00:00:00"/>
        <d v="2017-06-12T00:00:00"/>
        <d v="2015-12-01T00:00:00"/>
        <d v="2017-09-12T00:00:00"/>
        <d v="2017-03-19T00:00:00"/>
        <d v="2016-12-02T00:00:00"/>
        <d v="2016-10-14T00:00:00"/>
        <d v="2014-11-27T00:00:00"/>
        <d v="2017-04-16T00:00:00"/>
        <d v="2015-03-26T00:00:00"/>
        <d v="2016-10-29T00:00:00"/>
        <d v="2014-05-03T00:00:00"/>
        <d v="2015-02-06T00:00:00"/>
        <d v="2014-04-04T00:00:00"/>
        <d v="2014-03-04T00:00:00"/>
        <d v="2016-02-27T00:00:00"/>
        <d v="2015-06-23T00:00:00"/>
        <d v="2014-10-19T00:00:00"/>
        <d v="2015-03-24T00:00:00"/>
        <d v="2016-03-15T00:00:00"/>
        <d v="2016-09-10T00:00:00"/>
        <d v="2014-08-29T00:00:00"/>
        <d v="2014-02-02T00:00:00"/>
        <d v="2015-01-30T00:00:00"/>
        <d v="2017-10-07T00:00:00"/>
        <d v="2017-04-29T00:00:00"/>
        <d v="2015-09-05T00:00:00"/>
        <d v="2014-12-01T00:00:00"/>
        <d v="2016-02-11T00:00:00"/>
        <d v="2014-05-25T00:00:00"/>
        <d v="2016-02-08T00:00:00"/>
        <d v="2014-05-18T00:00:00"/>
        <d v="2014-06-13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15" base="1">
        <rangePr groupBy="months" startDate="2014-01-03T00:00:00" endDate="2017-12-31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17"/>
        </groupItems>
      </fieldGroup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Product ID" numFmtId="0">
      <sharedItems containsBlank="1"/>
    </cacheField>
    <cacheField name="Venda" numFmtId="164">
      <sharedItems containsString="0" containsBlank="1" containsNumber="1" containsInteger="1" minValue="18" maxValue="23962656" count="5367">
        <n v="26196"/>
        <n v="73194"/>
        <n v="195184"/>
        <n v="1462"/>
        <n v="17544"/>
        <n v="9575775"/>
        <n v="104463"/>
        <n v="1114272"/>
        <n v="22368"/>
        <n v="4886"/>
        <n v="728"/>
        <n v="4368"/>
        <n v="907152"/>
        <n v="18504"/>
        <n v="3084"/>
        <n v="771"/>
        <n v="37008"/>
        <n v="1149"/>
        <n v="1706184"/>
        <n v="284364"/>
        <n v="853092"/>
        <n v="911424"/>
        <n v="28482"/>
        <n v="15552"/>
        <n v="1296"/>
        <n v="407976"/>
        <n v="50997"/>
        <n v="6881"/>
        <n v="13762"/>
        <n v="2544"/>
        <n v="66588"/>
        <n v="555"/>
        <n v="888"/>
        <n v="24975"/>
        <n v="856"/>
        <n v="214"/>
        <n v="21348"/>
        <n v="2272"/>
        <n v="1946"/>
        <n v="6034"/>
        <n v="71372"/>
        <n v="11648"/>
        <n v="17472"/>
        <n v="9057"/>
        <n v="308343"/>
        <n v="23962656"/>
        <n v="9618"/>
        <n v="14427"/>
        <n v="28854"/>
        <n v="1242"/>
        <n v="828"/>
        <n v="15525"/>
        <n v="3264"/>
        <n v="1428"/>
        <n v="86304"/>
        <n v="16182"/>
        <n v="5394"/>
        <n v="6858"/>
        <n v="1576"/>
        <n v="29472"/>
        <n v="2456"/>
        <n v="1097544"/>
        <n v="470376"/>
        <n v="19092"/>
        <n v="57276"/>
        <n v="28638"/>
        <n v="113328"/>
        <n v="6296"/>
        <n v="5323992"/>
        <n v="626352"/>
        <n v="104392"/>
        <n v="78294"/>
        <n v="212058"/>
        <n v="371168"/>
        <n v="1113504"/>
        <n v="147168"/>
        <n v="73584"/>
        <n v="27594"/>
        <n v="7788"/>
        <n v="124608"/>
        <n v="95616"/>
        <n v="4598"/>
        <n v="18392"/>
        <n v="9196"/>
        <n v="1746"/>
        <n v="27936"/>
        <n v="12222"/>
        <n v="21196"/>
        <n v="450"/>
        <n v="300"/>
        <n v="240"/>
        <n v="218"/>
        <n v="3822"/>
        <n v="7644"/>
        <n v="7518"/>
        <n v="616"/>
        <n v="4312"/>
        <n v="4928"/>
        <n v="8999"/>
        <n v="71992"/>
        <n v="1526"/>
        <n v="872"/>
        <n v="6976"/>
        <n v="102995"/>
        <n v="20856"/>
        <n v="250272"/>
        <n v="1738"/>
        <n v="10428"/>
        <n v="324"/>
        <n v="31941"/>
        <n v="1456"/>
        <n v="4848"/>
        <n v="168"/>
        <n v="672"/>
        <n v="1398"/>
        <n v="25824"/>
        <n v="3766"/>
        <n v="14673"/>
        <n v="9782"/>
        <n v="34237"/>
        <n v="7976"/>
        <n v="3988"/>
        <n v="213115"/>
        <n v="81424"/>
        <n v="194848"/>
        <n v="292272"/>
        <n v="1113024"/>
        <n v="167968"/>
        <n v="83984"/>
        <n v="10498"/>
        <n v="7588"/>
        <n v="3794"/>
        <n v="4616"/>
        <n v="2308"/>
        <n v="1154"/>
        <n v="1905"/>
        <n v="127"/>
        <n v="831936"/>
        <n v="181986"/>
        <n v="9704"/>
        <n v="72784"/>
        <n v="27294"/>
        <n v="4549"/>
        <n v="1248"/>
        <n v="104"/>
        <n v="9708"/>
        <n v="2724"/>
        <n v="193"/>
        <n v="386"/>
        <n v="20816"/>
        <n v="1674"/>
        <n v="149"/>
        <n v="596"/>
        <n v="7152"/>
        <n v="2139"/>
        <n v="200984"/>
        <n v="230376"/>
        <n v="67193"/>
        <n v="30196"/>
        <n v="60392"/>
        <n v="1999"/>
        <n v="3998"/>
        <n v="308"/>
        <n v="158368"/>
        <n v="16968"/>
        <n v="1414"/>
        <n v="201"/>
        <n v="648"/>
        <n v="1944"/>
        <n v="41472"/>
        <n v="5334"/>
        <n v="3296"/>
        <n v="19776"/>
        <n v="13184"/>
        <n v="5682"/>
        <n v="11364"/>
        <n v="9653"/>
        <n v="12411"/>
        <n v="4137"/>
        <n v="44128"/>
        <n v="51312"/>
        <n v="31152"/>
        <n v="64624"/>
        <n v="95976"/>
        <n v="1788"/>
        <n v="1192"/>
        <n v="2392"/>
        <n v="14352"/>
        <n v="1794"/>
        <n v="238896"/>
        <n v="44793"/>
        <n v="10236"/>
        <n v="36882"/>
        <n v="74112"/>
        <n v="27992"/>
        <n v="62982"/>
        <n v="3304"/>
        <n v="33996"/>
        <n v="4196"/>
        <n v="7596"/>
        <n v="1816"/>
        <n v="40096"/>
        <n v="1074"/>
        <n v="472"/>
        <n v="708"/>
        <n v="1475"/>
        <n v="23976"/>
        <n v="130464"/>
        <n v="21744"/>
        <n v="78753"/>
        <n v="918785"/>
        <n v="157794"/>
        <n v="841568"/>
        <n v="4704"/>
        <n v="22656"/>
        <n v="60416"/>
        <n v="11502"/>
        <n v="639"/>
        <n v="6804"/>
        <n v="600558"/>
        <n v="457568"/>
        <n v="200186"/>
        <n v="6177"/>
        <n v="14413"/>
        <n v="2388"/>
        <n v="1592"/>
        <n v="243992"/>
        <n v="4357"/>
        <n v="69712"/>
        <n v="139424"/>
        <n v="23856"/>
        <n v="5997"/>
        <n v="47976"/>
        <n v="78304"/>
        <n v="36352"/>
        <n v="21456"/>
        <n v="30992"/>
        <n v="2004"/>
        <n v="10688"/>
        <n v="4008"/>
        <n v="3544"/>
        <n v="1152"/>
        <n v="402"/>
        <n v="1407"/>
        <n v="804"/>
        <n v="76176"/>
        <n v="6588"/>
        <n v="3294"/>
        <n v="882"/>
        <n v="1086"/>
        <n v="1437"/>
        <n v="83943"/>
        <n v="447696"/>
        <n v="93888"/>
        <n v="8802"/>
        <n v="38445"/>
        <n v="699"/>
        <n v="10485"/>
        <n v="14997"/>
        <n v="17155"/>
        <n v="82344"/>
        <n v="51465"/>
        <n v="15792"/>
        <n v="203184"/>
        <n v="406368"/>
        <n v="5838"/>
        <n v="20016"/>
        <n v="10552"/>
        <n v="8088"/>
        <n v="5392"/>
        <n v="2696"/>
        <n v="663"/>
        <n v="94493"/>
        <n v="323976"/>
        <n v="598"/>
        <n v="54384"/>
        <n v="284"/>
        <n v="1136"/>
        <n v="2768"/>
        <n v="9936"/>
        <n v="8159952"/>
        <n v="3059982"/>
        <n v="275928"/>
        <n v="174006"/>
        <n v="12429"/>
        <n v="32064"/>
        <n v="1336"/>
        <n v="17798"/>
        <n v="35596"/>
        <n v="124586"/>
        <n v="143976"/>
        <n v="107982"/>
        <n v="95984"/>
        <n v="17997"/>
        <n v="2094"/>
        <n v="11096"/>
        <n v="340144"/>
        <n v="52448"/>
        <n v="170456"/>
        <n v="2016"/>
        <n v="97264"/>
        <n v="194528"/>
        <n v="170212"/>
        <n v="396802"/>
        <n v="1588"/>
        <n v="328"/>
        <n v="1312"/>
        <n v="24816"/>
        <n v="408744"/>
        <n v="29196"/>
        <n v="116784"/>
        <n v="50396"/>
        <n v="302376"/>
        <n v="14995"/>
        <n v="71976"/>
        <n v="11996"/>
        <n v="290"/>
        <n v="716"/>
        <n v="1768"/>
        <n v="884"/>
        <n v="3536"/>
        <n v="37224"/>
        <n v="9306"/>
        <n v="49632"/>
        <n v="899136"/>
        <n v="590058"/>
        <n v="1573488"/>
        <n v="7176"/>
        <n v="8372"/>
        <n v="5184"/>
        <n v="2592"/>
        <n v="199"/>
        <n v="9552"/>
        <n v="3582"/>
        <n v="7408"/>
        <n v="926"/>
        <n v="6048"/>
        <n v="756"/>
        <n v="4626"/>
        <n v="2946"/>
        <n v="16056"/>
        <n v="3624"/>
        <n v="21875"/>
        <n v="765625"/>
        <n v="26"/>
        <n v="66284"/>
        <n v="35168"/>
        <n v="15072"/>
        <n v="444768"/>
        <n v="8392"/>
        <n v="100704"/>
        <n v="13198"/>
        <n v="5229"/>
        <n v="9199"/>
        <n v="45995"/>
        <n v="220776"/>
        <n v="208"/>
        <n v="312"/>
        <n v="624"/>
        <n v="2368"/>
        <n v="45245"/>
        <n v="579136"/>
        <n v="11880"/>
        <n v="89584"/>
        <n v="16797"/>
        <n v="201584"/>
        <n v="5584"/>
        <n v="1396"/>
        <n v="8376"/>
        <n v="11168"/>
        <n v="22704"/>
        <n v="11352"/>
        <n v="72704"/>
        <n v="479988"/>
        <n v="27168"/>
        <n v="22"/>
        <n v="62245"/>
        <n v="161837"/>
        <n v="2198"/>
        <n v="161568"/>
        <n v="141372"/>
        <n v="389696"/>
        <n v="18648"/>
        <n v="5328"/>
        <n v="23386"/>
        <n v="6206145"/>
        <n v="3610848"/>
        <n v="300904"/>
        <n v="258072"/>
        <n v="32259"/>
        <n v="617976"/>
        <n v="334737"/>
        <n v="6626"/>
        <n v="13252"/>
        <n v="9939"/>
        <n v="1056"/>
        <n v="25344"/>
        <n v="41968"/>
        <n v="10492"/>
        <n v="1007232"/>
        <n v="11688"/>
        <n v="31984"/>
        <n v="11994"/>
        <n v="177225"/>
        <n v="56712"/>
        <n v="382806"/>
        <n v="170136"/>
        <n v="4044"/>
        <n v="12132"/>
        <n v="16672"/>
        <n v="200064"/>
        <n v="8336"/>
        <n v="4788"/>
        <n v="150325"/>
        <n v="321568"/>
        <n v="542646"/>
        <n v="761"/>
        <n v="8058"/>
        <n v="4674"/>
        <n v="36192"/>
        <n v="82368"/>
        <n v="15444"/>
        <n v="164736"/>
        <n v="247104"/>
        <n v="647904"/>
        <n v="215968"/>
        <n v="2037"/>
        <n v="679"/>
        <n v="22155"/>
        <n v="1752"/>
        <n v="2628"/>
        <n v="1624"/>
        <n v="2519958"/>
        <n v="328224"/>
        <n v="799"/>
        <n v="9588"/>
        <n v="25568"/>
        <n v="14016"/>
        <n v="4672"/>
        <n v="37208"/>
        <n v="57576"/>
        <n v="72584"/>
        <n v="36292"/>
        <n v="20993"/>
        <n v="2999"/>
        <n v="528"/>
        <n v="1092"/>
        <n v="2275"/>
        <n v="1323"/>
        <n v="3528"/>
        <n v="18176"/>
        <n v="59712"/>
        <n v="2484"/>
        <n v="414"/>
        <n v="1872"/>
        <n v="11144"/>
        <n v="103884"/>
        <n v="129855"/>
        <n v="1090782"/>
        <n v="14176"/>
        <n v="85056"/>
        <n v="1772"/>
        <n v="2398"/>
        <n v="31104"/>
        <n v="254058"/>
        <n v="72588"/>
        <n v="96148"/>
        <n v="19096"/>
        <n v="1023"/>
        <n v="18496"/>
        <n v="255984"/>
        <n v="8697"/>
        <n v="788528"/>
        <n v="300416"/>
        <n v="4694"/>
        <n v="1884"/>
        <n v="230352"/>
        <n v="307136"/>
        <n v="28794"/>
        <n v="218352"/>
        <n v="254744"/>
        <n v="786"/>
        <n v="25152"/>
        <n v="12576"/>
        <n v="8384"/>
        <n v="27552"/>
        <n v="2296"/>
        <n v="108248"/>
        <n v="5691"/>
        <n v="776"/>
        <n v="8568"/>
        <n v="219075"/>
        <n v="268"/>
        <n v="984"/>
        <n v="4548"/>
        <n v="2892"/>
        <n v="3856"/>
        <n v="15424"/>
        <n v="489"/>
        <n v="15136"/>
        <n v="3311"/>
        <n v="946"/>
        <n v="466768"/>
        <n v="116692"/>
        <n v="15232"/>
        <n v="45696"/>
        <n v="6264"/>
        <n v="261"/>
        <n v="8754"/>
        <n v="1459"/>
        <n v="178384"/>
        <n v="44596"/>
        <n v="99136"/>
        <n v="198272"/>
        <n v="18588"/>
        <n v="135882"/>
        <n v="241568"/>
        <n v="362352"/>
        <n v="399198"/>
        <n v="3600"/>
        <n v="9999"/>
        <n v="15992"/>
        <n v="290898"/>
        <n v="48483"/>
        <n v="54224"/>
        <n v="786744"/>
        <n v="10024"/>
        <n v="30072"/>
        <n v="37764"/>
        <n v="25176"/>
        <n v="2070"/>
        <n v="20724"/>
        <n v="4896"/>
        <n v="816"/>
        <n v="4752"/>
        <n v="33264"/>
        <n v="959984"/>
        <n v="14368"/>
        <n v="2694"/>
        <n v="7184"/>
        <n v="7712"/>
        <n v="1446"/>
        <n v="698352"/>
        <n v="496"/>
        <n v="17856"/>
        <n v="71928"/>
        <n v="4912"/>
        <n v="5598"/>
        <n v="313488"/>
        <n v="2799"/>
        <n v="22392"/>
        <n v="3048"/>
        <n v="9144"/>
        <n v="4355168"/>
        <n v="1088792"/>
        <n v="388704"/>
        <n v="826"/>
        <n v="1704"/>
        <n v="344"/>
        <n v="1376"/>
        <n v="64784"/>
        <n v="207"/>
        <n v="488646"/>
        <n v="977292"/>
        <n v="556"/>
        <n v="278"/>
        <n v="4712"/>
        <n v="2356"/>
        <n v="232"/>
        <n v="522"/>
        <n v="736"/>
        <n v="10479"/>
        <n v="23952"/>
        <n v="53424"/>
        <n v="15582"/>
        <n v="1023936"/>
        <n v="47997"/>
        <n v="15999"/>
        <n v="924"/>
        <n v="462"/>
        <n v="47904"/>
        <n v="1488424"/>
        <n v="8652"/>
        <n v="2884"/>
        <n v="23832"/>
        <n v="12176"/>
        <n v="5096"/>
        <n v="49536"/>
        <n v="419"/>
        <n v="3754575"/>
        <n v="4551"/>
        <n v="83976"/>
        <n v="48234"/>
        <n v="296"/>
        <n v="148"/>
        <n v="222"/>
        <n v="1184"/>
        <n v="2624"/>
        <n v="7872"/>
        <n v="2336"/>
        <n v="584"/>
        <n v="246384"/>
        <n v="369576"/>
        <n v="30798"/>
        <n v="179997"/>
        <n v="12462"/>
        <n v="99696"/>
        <n v="6231"/>
        <n v="4154"/>
        <n v="75792"/>
        <n v="4996"/>
        <n v="119904"/>
        <n v="7012"/>
        <n v="3506"/>
        <n v="35952"/>
        <n v="131136"/>
        <n v="57584"/>
        <n v="17995"/>
        <n v="9568"/>
        <n v="39072"/>
        <n v="5698"/>
        <n v="1628"/>
        <n v="19536"/>
        <n v="3591"/>
        <n v="1199976"/>
        <n v="2715"/>
        <n v="2172"/>
        <n v="1004024"/>
        <n v="968"/>
        <n v="2835"/>
        <n v="63"/>
        <n v="1336829"/>
        <n v="113568"/>
        <n v="7098"/>
        <n v="13986"/>
        <n v="5994"/>
        <n v="9592"/>
        <n v="3597"/>
        <n v="3838"/>
        <n v="578"/>
        <n v="3468"/>
        <n v="932"/>
        <n v="1525"/>
        <n v="10675"/>
        <n v="196752"/>
        <n v="5656"/>
        <n v="327"/>
        <n v="8664"/>
        <n v="426"/>
        <n v="28792"/>
        <n v="43188"/>
        <n v="14396"/>
        <n v="6999"/>
        <n v="6672"/>
        <n v="189588"/>
        <n v="4768"/>
        <n v="7143"/>
        <n v="14286"/>
        <n v="100002"/>
        <n v="4812"/>
        <n v="7218"/>
        <n v="2478"/>
        <n v="1007979"/>
        <n v="31872"/>
        <n v="207846"/>
        <n v="107772"/>
        <n v="1222"/>
        <n v="7332"/>
        <n v="29328"/>
        <n v="19494"/>
        <n v="7095"/>
        <n v="9136"/>
        <n v="24294"/>
        <n v="2205"/>
        <n v="291"/>
        <n v="873"/>
        <n v="2328"/>
        <n v="4656"/>
        <n v="5952"/>
        <n v="16194"/>
        <n v="26388"/>
        <n v="70368"/>
        <n v="1016"/>
        <n v="3512"/>
        <n v="21072"/>
        <n v="665408"/>
        <n v="124764"/>
        <n v="6388"/>
        <n v="14373"/>
        <n v="129568"/>
        <n v="747558"/>
        <n v="106794"/>
        <n v="854352"/>
        <n v="8928"/>
        <n v="10392"/>
        <n v="89991"/>
        <n v="159984"/>
        <n v="3207"/>
        <n v="2138"/>
        <n v="127263"/>
        <n v="1018104"/>
        <n v="28485"/>
        <n v="106344"/>
        <n v="185376"/>
        <n v="5793"/>
        <n v="78272"/>
        <n v="2053328"/>
        <n v="5548"/>
        <n v="34092"/>
        <n v="272736"/>
        <n v="363648"/>
        <n v="222666"/>
        <n v="703968"/>
        <n v="9252"/>
        <n v="1542"/>
        <n v="24672"/>
        <n v="6265"/>
        <n v="4475"/>
        <n v="9485"/>
        <n v="9576"/>
        <n v="147"/>
        <n v="70425"/>
        <n v="33804"/>
        <n v="909"/>
        <n v="15998"/>
        <n v="1036"/>
        <n v="514165"/>
        <n v="27996"/>
        <n v="2735952"/>
        <n v="7992"/>
        <n v="31968"/>
        <n v="63984"/>
        <n v="44915"/>
        <n v="646776"/>
        <n v="35932"/>
        <n v="1107"/>
        <n v="9398"/>
        <n v="189882"/>
        <n v="21098"/>
        <n v="10542"/>
        <n v="119616"/>
        <n v="16821"/>
        <n v="5607"/>
        <n v="25576"/>
        <n v="693"/>
        <n v="2262"/>
        <n v="14952"/>
        <n v="59808"/>
        <n v="801568"/>
        <n v="701372"/>
        <n v="2376"/>
        <n v="32792"/>
        <n v="12297"/>
        <n v="274"/>
        <n v="1096"/>
        <n v="834"/>
        <n v="635495"/>
        <n v="1263"/>
        <n v="5473"/>
        <n v="3804"/>
        <n v="15216"/>
        <n v="588"/>
        <n v="21168"/>
        <n v="299995"/>
        <n v="5145"/>
        <n v="686"/>
        <n v="2744"/>
        <n v="1196"/>
        <n v="112602"/>
        <n v="14112"/>
        <n v="55176"/>
        <n v="16093"/>
        <n v="11495"/>
        <n v="683952"/>
        <n v="797944"/>
        <n v="85494"/>
        <n v="36336"/>
        <n v="666248"/>
        <n v="4663736"/>
        <n v="52512"/>
        <n v="2188"/>
        <n v="19072"/>
        <n v="38144"/>
        <n v="193104"/>
        <n v="4794"/>
        <n v="97995"/>
        <n v="16768"/>
        <n v="3144"/>
        <n v="4192"/>
        <n v="42616"/>
        <n v="10752"/>
        <n v="15294"/>
        <n v="28392"/>
        <n v="4689"/>
        <n v="7815"/>
        <n v="380864"/>
        <n v="58112"/>
        <n v="25424"/>
        <n v="100792"/>
        <n v="66112"/>
        <n v="16528"/>
        <n v="4128"/>
        <n v="688"/>
        <n v="4676"/>
        <n v="1744"/>
        <n v="1121568"/>
        <n v="245343"/>
        <n v="34504"/>
        <n v="21565"/>
        <n v="10824"/>
        <n v="129578"/>
        <n v="19456"/>
        <n v="14592"/>
        <n v="9728"/>
        <n v="7245"/>
        <n v="133568"/>
        <n v="16696"/>
        <n v="5832"/>
        <n v="84056"/>
        <n v="4503"/>
        <n v="130"/>
        <n v="13128"/>
        <n v="396"/>
        <n v="374376"/>
        <n v="280782"/>
        <n v="9184"/>
        <n v="16072"/>
        <n v="81088"/>
        <n v="23168"/>
        <n v="10368"/>
        <n v="451152"/>
        <n v="1485"/>
        <n v="297"/>
        <n v="2058"/>
        <n v="1992"/>
        <n v="73"/>
        <n v="8792"/>
        <n v="5152"/>
        <n v="10304"/>
        <n v="105584"/>
        <n v="6783"/>
        <n v="29493"/>
        <n v="235944"/>
        <n v="78648"/>
        <n v="19662"/>
        <n v="84784"/>
        <n v="20736"/>
        <n v="4536"/>
        <n v="9344"/>
        <n v="7612"/>
        <n v="32776"/>
        <n v="11632"/>
        <n v="727"/>
        <n v="143982"/>
        <n v="494376"/>
        <n v="142776"/>
        <n v="999432"/>
        <n v="285552"/>
        <n v="131904"/>
        <n v="3282"/>
        <n v="55188"/>
        <n v="18396"/>
        <n v="220752"/>
        <n v="15712"/>
        <n v="8448"/>
        <n v="728946"/>
        <n v="3648"/>
        <n v="4048"/>
        <n v="994"/>
        <n v="1988"/>
        <n v="3479"/>
        <n v="3976"/>
        <n v="107424"/>
        <n v="47744"/>
        <n v="3791"/>
        <n v="869"/>
        <n v="13904"/>
        <n v="55521"/>
        <n v="52348"/>
        <n v="3556"/>
        <n v="9716"/>
        <n v="2429"/>
        <n v="1524"/>
        <n v="12192"/>
        <n v="243384"/>
        <n v="1198"/>
        <n v="300768"/>
        <n v="39294"/>
        <n v="18882"/>
        <n v="122328"/>
        <n v="964"/>
        <n v="314"/>
        <n v="2625"/>
        <n v="375"/>
        <n v="2093"/>
        <n v="16744"/>
        <n v="52325"/>
        <n v="3156"/>
        <n v="12624"/>
        <n v="30144"/>
        <n v="45216"/>
        <n v="3768"/>
        <n v="3160"/>
        <n v="4424"/>
        <n v="10312"/>
        <n v="2578"/>
        <n v="113552"/>
        <n v="3318"/>
        <n v="13272"/>
        <n v="134288"/>
        <n v="25179"/>
        <n v="72408"/>
        <n v="381576"/>
        <n v="3036"/>
        <n v="108925"/>
        <n v="1956"/>
        <n v="6144"/>
        <n v="8192"/>
        <n v="389"/>
        <n v="2688"/>
        <n v="27816"/>
        <n v="82524"/>
        <n v="165048"/>
        <n v="182994"/>
        <n v="2072"/>
        <n v="6496"/>
        <n v="799998"/>
        <n v="191984"/>
        <n v="23998"/>
        <n v="203983"/>
        <n v="10401"/>
        <n v="52005"/>
        <n v="3684"/>
        <n v="16624"/>
        <n v="8312"/>
        <n v="334"/>
        <n v="4736"/>
        <n v="97696"/>
        <n v="42742"/>
        <n v="1348"/>
        <n v="27882"/>
        <n v="20988"/>
        <n v="55968"/>
        <n v="83952"/>
        <n v="369912"/>
        <n v="16684"/>
        <n v="88392"/>
        <n v="24448"/>
        <n v="1528"/>
        <n v="28134"/>
        <n v="9378"/>
        <n v="29997"/>
        <n v="103056"/>
        <n v="206112"/>
        <n v="14682"/>
        <n v="4894"/>
        <n v="165294"/>
        <n v="29637"/>
        <n v="19758"/>
        <n v="12992"/>
        <n v="45584"/>
        <n v="17568"/>
        <n v="55992"/>
        <n v="18272"/>
        <n v="400032"/>
        <n v="3363"/>
        <n v="1121"/>
        <n v="11998"/>
        <n v="8498"/>
        <n v="11232"/>
        <n v="4998"/>
        <n v="11784"/>
        <n v="982"/>
        <n v="354"/>
        <n v="4624"/>
        <n v="13872"/>
        <n v="1156"/>
        <n v="55168"/>
        <n v="11992"/>
        <n v="5805"/>
        <n v="1161"/>
        <n v="15774"/>
        <n v="288"/>
        <n v="383438"/>
        <n v="69716"/>
        <n v="836592"/>
        <n v="244006"/>
        <n v="1239"/>
        <n v="413"/>
        <n v="5094"/>
        <n v="10188"/>
        <n v="64674"/>
        <n v="258696"/>
        <n v="564"/>
        <n v="57258"/>
        <n v="31088"/>
        <n v="64196"/>
        <n v="1828"/>
        <n v="14624"/>
        <n v="38388"/>
        <n v="3235"/>
        <n v="5176"/>
        <n v="403"/>
        <n v="6045"/>
        <n v="3458"/>
        <n v="1482"/>
        <n v="3276"/>
        <n v="1404"/>
        <n v="544008"/>
        <n v="408006"/>
        <n v="428"/>
        <n v="3549"/>
        <n v="47984"/>
        <n v="18669"/>
        <n v="149352"/>
        <n v="17456"/>
        <n v="348928"/>
        <n v="76328"/>
        <n v="4304"/>
        <n v="33294"/>
        <n v="599292"/>
        <n v="155372"/>
        <n v="136396"/>
        <n v="61797"/>
        <n v="996"/>
        <n v="7968"/>
        <n v="15936"/>
        <n v="13279"/>
        <n v="1897"/>
        <n v="2156"/>
        <n v="2223"/>
        <n v="4446"/>
        <n v="35532"/>
        <n v="36294"/>
        <n v="43176"/>
        <n v="1983968"/>
        <n v="21392"/>
        <n v="10696"/>
        <n v="139993"/>
        <n v="5344"/>
        <n v="3168"/>
        <n v="1228465"/>
        <n v="31086"/>
        <n v="82896"/>
        <n v="33552"/>
        <n v="23997"/>
        <n v="255968"/>
        <n v="678"/>
        <n v="350"/>
        <n v="3724"/>
        <n v="2793"/>
        <n v="52136"/>
        <n v="18066"/>
        <n v="19198"/>
        <n v="28797"/>
        <n v="6599"/>
        <n v="35216"/>
        <n v="4402"/>
        <n v="123256"/>
        <n v="23696"/>
        <n v="265475"/>
        <n v="51184"/>
        <n v="9664"/>
        <n v="186048"/>
        <n v="3744"/>
        <n v="468"/>
        <n v="26976"/>
        <n v="6744"/>
        <n v="48896"/>
        <n v="11536"/>
        <n v="516"/>
        <n v="3888"/>
        <n v="3996"/>
        <n v="2136"/>
        <n v="231"/>
        <n v="191472"/>
        <n v="5248"/>
        <n v="59184"/>
        <n v="29592"/>
        <n v="289"/>
        <n v="867"/>
        <n v="5194"/>
        <n v="4491"/>
        <n v="37425"/>
        <n v="12475"/>
        <n v="114147"/>
        <n v="1217568"/>
        <n v="3444"/>
        <n v="19216"/>
        <n v="115296"/>
        <n v="37197"/>
        <n v="61995"/>
        <n v="126585"/>
        <n v="297576"/>
        <n v="5892"/>
        <n v="35352"/>
        <n v="68472"/>
        <n v="159768"/>
        <n v="77031"/>
        <n v="13944"/>
        <n v="454"/>
        <n v="54392"/>
        <n v="27196"/>
        <n v="70008"/>
        <n v="46672"/>
        <n v="15648"/>
        <n v="4696"/>
        <n v="1761"/>
        <n v="8904"/>
        <n v="1044"/>
        <n v="783"/>
        <n v="18336"/>
        <n v="36672"/>
        <n v="41256"/>
        <n v="323136"/>
        <n v="9093"/>
        <n v="52776"/>
        <n v="140736"/>
        <n v="192878"/>
        <n v="35238"/>
        <n v="99918"/>
        <n v="8514"/>
        <n v="2199"/>
        <n v="4066"/>
        <n v="48792"/>
        <n v="845728"/>
        <n v="2520"/>
        <n v="1512"/>
        <n v="89856"/>
        <n v="45056"/>
        <n v="29718"/>
        <n v="13448"/>
        <n v="1712"/>
        <n v="3424"/>
        <n v="6096"/>
        <n v="21336"/>
        <n v="54057"/>
        <n v="16776"/>
        <n v="393165"/>
        <n v="26211"/>
        <n v="516488"/>
        <n v="206532"/>
        <n v="25472"/>
        <n v="2046"/>
        <n v="4608"/>
        <n v="864"/>
        <n v="1916"/>
        <n v="50181"/>
        <n v="66908"/>
        <n v="127104"/>
        <n v="108"/>
        <n v="3402"/>
        <n v="1134"/>
        <n v="3392"/>
        <n v="559984"/>
        <n v="69998"/>
        <n v="27968"/>
        <n v="33651"/>
        <n v="1112"/>
        <n v="1797"/>
        <n v="1549"/>
        <n v="271593"/>
        <n v="1067"/>
        <n v="3663"/>
        <n v="241"/>
        <n v="230965"/>
        <n v="48465"/>
        <n v="4401"/>
        <n v="2934"/>
        <n v="15172"/>
        <n v="11379"/>
        <n v="121376"/>
        <n v="1403"/>
        <n v="12495"/>
        <n v="60165"/>
        <n v="2274"/>
        <n v="126753"/>
        <n v="137992"/>
        <n v="6208"/>
        <n v="11808"/>
        <n v="17712"/>
        <n v="63312"/>
        <n v="15588"/>
        <n v="19797"/>
        <n v="144"/>
        <n v="15696"/>
        <n v="8662"/>
        <n v="36624"/>
        <n v="23968"/>
        <n v="28728"/>
        <n v="3186"/>
        <n v="722352"/>
        <n v="58464"/>
        <n v="254604"/>
        <n v="168464"/>
        <n v="282888"/>
        <n v="1116"/>
        <n v="1084"/>
        <n v="9088"/>
        <n v="19936"/>
        <n v="65568"/>
        <n v="12294"/>
        <n v="4416"/>
        <n v="368"/>
        <n v="10416"/>
        <n v="118782"/>
        <n v="1448"/>
        <n v="5547"/>
        <n v="88752"/>
        <n v="627"/>
        <n v="4088"/>
        <n v="110691"/>
        <n v="258279"/>
        <n v="2638"/>
        <n v="489993"/>
        <n v="315"/>
        <n v="504"/>
        <n v="71984"/>
        <n v="13497"/>
        <n v="12015"/>
        <n v="4005"/>
        <n v="219184"/>
        <n v="348208"/>
        <n v="6218"/>
        <n v="55962"/>
        <n v="35784"/>
        <n v="44784"/>
        <n v="704"/>
        <n v="2929"/>
        <n v="5858"/>
        <n v="46864"/>
        <n v="2292"/>
        <n v="1078"/>
        <n v="9702"/>
        <n v="58368"/>
        <n v="40968"/>
        <n v="7196"/>
        <n v="32382"/>
        <n v="119833"/>
        <n v="436"/>
        <n v="69993"/>
        <n v="2334"/>
        <n v="34392"/>
        <n v="51588"/>
        <n v="4099"/>
        <n v="360712"/>
        <n v="85224"/>
        <n v="28752"/>
        <n v="1998"/>
        <n v="10464"/>
        <n v="68632"/>
        <n v="644076"/>
        <n v="1276"/>
        <n v="1095"/>
        <n v="59998"/>
        <n v="8352"/>
        <n v="364"/>
        <n v="10192"/>
        <n v="12248"/>
        <n v="97984"/>
        <n v="224448"/>
        <n v="1024716"/>
        <n v="999"/>
        <n v="2532"/>
        <n v="10948"/>
        <n v="3192"/>
        <n v="6384"/>
        <n v="2238"/>
        <n v="1652"/>
        <n v="50112"/>
        <n v="1566"/>
        <n v="3132"/>
        <n v="1725"/>
        <n v="5175"/>
        <n v="132293"/>
        <n v="453576"/>
        <n v="376"/>
        <n v="792"/>
        <n v="12096"/>
        <n v="1728"/>
        <n v="48588"/>
        <n v="8098"/>
        <n v="889536"/>
        <n v="892224"/>
        <n v="2312"/>
        <n v="431928"/>
        <n v="47992"/>
        <n v="593568"/>
        <n v="4186"/>
        <n v="8544"/>
        <n v="17024"/>
        <n v="51072"/>
        <n v="1931958"/>
        <n v="2575944"/>
        <n v="255936"/>
        <n v="3999"/>
        <n v="4056"/>
        <n v="18294"/>
        <n v="19386"/>
        <n v="568"/>
        <n v="7996"/>
        <n v="839988"/>
        <n v="559992"/>
        <n v="47952"/>
        <n v="63968"/>
        <n v="1235"/>
        <n v="3705"/>
        <n v="4097"/>
        <n v="220"/>
        <n v="398352"/>
        <n v="4869"/>
        <n v="764688"/>
        <n v="2549745"/>
        <n v="3882"/>
        <n v="1141938"/>
        <n v="32"/>
        <n v="109996"/>
        <n v="1979928"/>
        <n v="6696"/>
        <n v="4185"/>
        <n v="2511"/>
        <n v="43872"/>
        <n v="21936"/>
        <n v="540048"/>
        <n v="86388"/>
        <n v="57592"/>
        <n v="17616"/>
        <n v="657"/>
        <n v="102336"/>
        <n v="281424"/>
        <n v="9594"/>
        <n v="12792"/>
        <n v="44848"/>
        <n v="38843"/>
        <n v="63992"/>
        <n v="86352"/>
        <n v="10794"/>
        <n v="3297"/>
        <n v="8388"/>
        <n v="2784"/>
        <n v="14848"/>
        <n v="1743"/>
        <n v="25164"/>
        <n v="2772"/>
        <n v="1188"/>
        <n v="1548"/>
        <n v="2082"/>
        <n v="13216"/>
        <n v="1142"/>
        <n v="6196"/>
        <n v="2399"/>
        <n v="419944"/>
        <n v="2178"/>
        <n v="369"/>
        <n v="12212"/>
        <n v="18384"/>
        <n v="142"/>
        <n v="10816"/>
        <n v="796"/>
        <n v="55256"/>
        <n v="2978"/>
        <n v="67758"/>
        <n v="7504"/>
        <n v="6957"/>
        <n v="4782"/>
        <n v="1305"/>
        <n v="2088"/>
        <n v="4718"/>
        <n v="1968"/>
        <n v="534"/>
        <n v="3588"/>
        <n v="2512"/>
        <n v="7914"/>
        <n v="145568"/>
        <n v="63686"/>
        <n v="309576"/>
        <n v="95994"/>
        <n v="239952"/>
        <n v="4908"/>
        <n v="9816"/>
        <n v="17088"/>
        <n v="91275"/>
        <n v="108975"/>
        <n v="11196"/>
        <n v="164"/>
        <n v="39996"/>
        <n v="1589"/>
        <n v="34884"/>
        <n v="945"/>
        <n v="16796"/>
        <n v="65245"/>
        <n v="66645"/>
        <n v="17216"/>
        <n v="205176"/>
        <n v="4194"/>
        <n v="154764"/>
        <n v="17196"/>
        <n v="7548"/>
        <n v="334768"/>
        <n v="23912"/>
        <n v="3774"/>
        <n v="946344"/>
        <n v="67596"/>
        <n v="86272"/>
        <n v="60672"/>
        <n v="26396"/>
        <n v="298"/>
        <n v="15276"/>
        <n v="339"/>
        <n v="470302"/>
        <n v="2502"/>
        <n v="2025"/>
        <n v="3375"/>
        <n v="9168"/>
        <n v="30400"/>
        <n v="912"/>
        <n v="45294"/>
        <n v="2746"/>
        <n v="55424"/>
        <n v="24248"/>
        <n v="41568"/>
        <n v="87294"/>
        <n v="6848"/>
        <n v="6688"/>
        <n v="836"/>
        <n v="418"/>
        <n v="2891"/>
        <n v="4046"/>
        <n v="3387"/>
        <n v="1770"/>
        <n v="1212848"/>
        <n v="8997"/>
        <n v="16784"/>
        <n v="223056"/>
        <n v="3352"/>
        <n v="1004976"/>
        <n v="3960"/>
        <n v="345"/>
        <n v="416"/>
        <n v="2618"/>
        <n v="74352"/>
        <n v="10744"/>
        <n v="21288"/>
        <n v="4074"/>
        <n v="1167"/>
        <n v="832"/>
        <n v="27056"/>
        <n v="9324"/>
        <n v="7936"/>
        <n v="189"/>
        <n v="2148"/>
        <n v="179"/>
        <n v="8784"/>
        <n v="1284"/>
        <n v="2184"/>
        <n v="4068"/>
        <n v="498"/>
        <n v="1065"/>
        <n v="33488"/>
        <n v="201568"/>
        <n v="1344"/>
        <n v="359058"/>
        <n v="290666"/>
        <n v="16896"/>
        <n v="15594"/>
        <n v="546"/>
        <n v="732"/>
        <n v="9336"/>
        <n v="2979"/>
        <n v="5948"/>
        <n v="669"/>
        <n v="3345"/>
        <n v="19846"/>
        <n v="500"/>
        <n v="1000"/>
        <n v="1792"/>
        <n v="7168"/>
        <n v="1006056"/>
        <n v="438336"/>
        <n v="314993"/>
        <n v="2097"/>
        <n v="121104"/>
        <n v="45894"/>
        <n v="10992"/>
        <n v="21984"/>
        <n v="160776"/>
        <n v="13896"/>
        <n v="4344"/>
        <n v="94992"/>
        <n v="1668"/>
        <n v="42368"/>
        <n v="39954"/>
        <n v="9928"/>
        <n v="13616"/>
        <n v="6396"/>
        <n v="4386"/>
        <n v="742"/>
        <n v="14304"/>
        <n v="307666"/>
        <n v="3592"/>
        <n v="434352"/>
        <n v="3552"/>
        <n v="88832"/>
        <n v="104835"/>
        <n v="96256"/>
        <n v="34848"/>
        <n v="12945"/>
        <n v="10272"/>
        <n v="206962"/>
        <n v="17184"/>
        <n v="411332"/>
        <n v="293199"/>
        <n v="1098"/>
        <n v="2086"/>
        <n v="49761"/>
        <n v="36891"/>
        <n v="658"/>
        <n v="13995"/>
        <n v="280784"/>
        <n v="4664"/>
        <n v="34797"/>
        <n v="53952"/>
        <n v="79984"/>
        <n v="6993"/>
        <n v="16156"/>
        <n v="54816"/>
        <n v="738"/>
        <n v="2932"/>
        <n v="92064"/>
        <n v="62958"/>
        <n v="22784"/>
        <n v="1127976"/>
        <n v="779796"/>
        <n v="143992"/>
        <n v="1439982"/>
        <n v="36288"/>
        <n v="6292"/>
        <n v="14081"/>
        <n v="40784"/>
        <n v="3476"/>
        <n v="264"/>
        <n v="1452"/>
        <n v="10049"/>
        <n v="257568"/>
        <n v="72745"/>
        <n v="2496"/>
        <n v="370782"/>
        <n v="19645"/>
        <n v="78256"/>
        <n v="992"/>
        <n v="272848"/>
        <n v="16224"/>
        <n v="176784"/>
        <n v="393568"/>
        <n v="68742"/>
        <n v="383607"/>
        <n v="5634"/>
        <n v="217056"/>
        <n v="60"/>
        <n v="7104"/>
        <n v="121792"/>
        <n v="40959"/>
        <n v="338"/>
        <n v="7824"/>
        <n v="24784"/>
        <n v="3465"/>
        <n v="487984"/>
        <n v="179398"/>
        <n v="29808"/>
        <n v="505176"/>
        <n v="1740585"/>
        <n v="19188"/>
        <n v="1478"/>
        <n v="47848"/>
        <n v="90912"/>
        <n v="2952"/>
        <n v="27018"/>
        <n v="13692"/>
        <n v="1896"/>
        <n v="273896"/>
        <n v="597132"/>
        <n v="15528"/>
        <n v="11952"/>
        <n v="1165"/>
        <n v="89592"/>
        <n v="462564"/>
        <n v="15008"/>
        <n v="86364"/>
        <n v="47616"/>
        <n v="9294"/>
        <n v="19998"/>
        <n v="17748"/>
        <n v="88768"/>
        <n v="4651"/>
        <n v="659976"/>
        <n v="271992"/>
        <n v="14574"/>
        <n v="154"/>
        <n v="24455"/>
        <n v="16616"/>
        <n v="1473"/>
        <n v="19968"/>
        <n v="8736"/>
        <n v="66288"/>
        <n v="95968"/>
        <n v="254526"/>
        <n v="1298"/>
        <n v="26432"/>
        <n v="128241"/>
        <n v="492"/>
        <n v="2380"/>
        <n v="162"/>
        <n v="3399"/>
        <n v="29685"/>
        <n v="1128"/>
        <n v="1371"/>
        <n v="249"/>
        <n v="28629"/>
        <n v="2418"/>
        <n v="28197"/>
        <n v="695"/>
        <n v="16644"/>
        <n v="6408"/>
        <n v="5104"/>
        <n v="2896"/>
        <n v="35016"/>
        <n v="27597"/>
        <n v="139495"/>
        <n v="54588"/>
        <n v="933536"/>
        <n v="42976"/>
        <n v="47996"/>
        <n v="32088"/>
        <n v="2676"/>
        <n v="1439976"/>
        <n v="1722"/>
        <n v="102438"/>
        <n v="2622"/>
        <n v="1734"/>
        <n v="4956"/>
        <n v="11304"/>
        <n v="29462"/>
        <n v="8752"/>
        <n v="150"/>
        <n v="16161"/>
        <n v="14495"/>
        <n v="19995"/>
        <n v="30445"/>
        <n v="2968"/>
        <n v="4753"/>
        <n v="183372"/>
        <n v="4224"/>
        <n v="333056"/>
        <n v="24896"/>
        <n v="46344"/>
        <n v="35098"/>
        <n v="1308"/>
        <n v="90008"/>
        <n v="3336"/>
        <n v="4014"/>
        <n v="160623"/>
        <n v="4953"/>
        <n v="87232"/>
        <n v="14196"/>
        <n v="33024"/>
        <n v="67136"/>
        <n v="1049"/>
        <n v="6104"/>
        <n v="9392"/>
        <n v="9328"/>
        <n v="26997"/>
        <n v="2904"/>
        <n v="9156"/>
        <n v="7536"/>
        <n v="57504"/>
        <n v="38864"/>
        <n v="16264"/>
        <n v="5970"/>
        <n v="2898"/>
        <n v="341488"/>
        <n v="1731"/>
        <n v="158669"/>
        <n v="8499"/>
        <n v="4118"/>
        <n v="803"/>
        <n v="15968"/>
        <n v="6474"/>
        <n v="19296"/>
        <n v="40564"/>
        <n v="146352"/>
        <n v="25191"/>
        <n v="19996"/>
        <n v="710832"/>
        <n v="1941"/>
        <n v="7312"/>
        <n v="761544"/>
        <n v="582"/>
        <n v="399"/>
        <n v="9086"/>
        <n v="106232"/>
        <n v="111984"/>
        <n v="1845"/>
        <n v="3249"/>
        <n v="576"/>
        <n v="2655"/>
        <n v="310443"/>
        <n v="4799"/>
        <n v="1288"/>
        <n v="279944"/>
        <n v="636408"/>
        <n v="83168"/>
        <n v="259136"/>
        <n v="22192"/>
        <n v="260"/>
        <n v="876"/>
        <n v="1745"/>
        <n v="129584"/>
        <n v="4684"/>
        <n v="425833"/>
        <n v="20967"/>
        <n v="15988"/>
        <n v="2808"/>
        <n v="215976"/>
        <n v="24196"/>
        <n v="10468"/>
        <n v="86376"/>
        <n v="64944"/>
        <n v="3328"/>
        <n v="3852"/>
        <n v="1965"/>
        <n v="152991"/>
        <n v="10584"/>
        <n v="9492"/>
        <n v="1476"/>
        <n v="3656"/>
        <n v="149544"/>
        <n v="1714"/>
        <n v="991764"/>
        <n v="23988"/>
        <n v="16688"/>
        <n v="422058"/>
        <n v="38088"/>
        <n v="254352"/>
        <n v="4331"/>
        <n v="8495"/>
        <n v="233058"/>
        <n v="11179"/>
        <n v="1494"/>
        <n v="1416"/>
        <n v="22608"/>
        <n v="8808"/>
        <n v="79384"/>
        <n v="31455"/>
        <n v="191976"/>
        <n v="8288"/>
        <n v="13992"/>
        <n v="15872"/>
        <n v="6286"/>
        <n v="305312"/>
        <n v="19752"/>
        <n v="9264"/>
        <n v="61792"/>
        <n v="4568"/>
        <n v="6012"/>
        <n v="4172"/>
        <n v="85232"/>
        <n v="444"/>
        <n v="442764"/>
        <n v="399995"/>
        <n v="6368"/>
        <n v="54896"/>
        <n v="7008"/>
        <n v="1213"/>
        <n v="145449"/>
        <n v="6081"/>
        <n v="153552"/>
        <n v="6534"/>
        <n v="12392"/>
        <n v="351"/>
        <n v="1467"/>
        <n v="5232"/>
        <n v="88193"/>
        <n v="19182"/>
        <n v="20104"/>
        <n v="6756"/>
        <n v="29932"/>
        <n v="38272"/>
        <n v="83293"/>
        <n v="438"/>
        <n v="167292"/>
        <n v="2742"/>
        <n v="61776"/>
        <n v="108608"/>
        <n v="2816"/>
        <n v="9984"/>
        <n v="1498"/>
        <n v="11456"/>
        <n v="48594"/>
        <n v="37376"/>
        <n v="70686"/>
        <n v="72294"/>
        <n v="124792"/>
        <n v="330588"/>
        <n v="673568"/>
        <n v="5298"/>
        <n v="52645"/>
        <n v="22892"/>
        <n v="319968"/>
        <n v="20503"/>
        <n v="19086"/>
        <n v="2432"/>
        <n v="1016792"/>
        <n v="38136"/>
        <n v="494982"/>
        <n v="902"/>
        <n v="862"/>
        <n v="54144"/>
        <n v="4326"/>
        <n v="4356"/>
        <n v="43785"/>
        <n v="121296"/>
        <n v="1854"/>
        <n v="50"/>
        <n v="35997"/>
        <n v="49998"/>
        <n v="6984"/>
        <n v="4796"/>
        <n v="19974"/>
        <n v="43526"/>
        <n v="1119984"/>
        <n v="143432"/>
        <n v="122352"/>
        <n v="3062"/>
        <n v="8598"/>
        <n v="22396"/>
        <n v="97568"/>
        <n v="614272"/>
        <n v="4816"/>
        <n v="6069"/>
        <n v="3504"/>
        <n v="1748"/>
        <n v="89298"/>
        <n v="59538"/>
        <n v="495"/>
        <n v="18195"/>
        <n v="1352"/>
        <n v="2597"/>
        <n v="4295"/>
        <n v="1272"/>
        <n v="72392"/>
        <n v="10632"/>
        <n v="27216"/>
        <n v="39075"/>
        <n v="280792"/>
        <n v="68448"/>
        <n v="8804"/>
        <n v="215592"/>
        <n v="41632"/>
        <n v="430"/>
        <n v="6083"/>
        <n v="38997"/>
        <n v="19432"/>
        <n v="26593"/>
        <n v="9474"/>
        <n v="6064"/>
        <n v="763"/>
        <n v="79872"/>
        <n v="46384"/>
        <n v="547136"/>
        <n v="417"/>
        <n v="2774"/>
        <n v="69216"/>
        <n v="42679"/>
        <n v="4592"/>
        <n v="1072"/>
        <n v="632"/>
        <n v="11397"/>
        <n v="123552"/>
        <n v="49032"/>
        <n v="557585"/>
        <n v="9024"/>
        <n v="69456"/>
        <n v="7947"/>
        <n v="1008"/>
        <n v="1552831"/>
        <n v="13724"/>
        <n v="3651"/>
        <n v="239976"/>
        <n v="1579746"/>
        <n v="1071576"/>
        <n v="613908"/>
        <n v="3486"/>
        <n v="15504"/>
        <n v="12788"/>
        <n v="16032"/>
        <n v="460"/>
        <n v="120712"/>
        <n v="532704"/>
        <n v="60288"/>
        <n v="2632"/>
        <n v="23688"/>
        <n v="253372"/>
        <n v="567"/>
        <n v="76776"/>
        <n v="3275"/>
        <n v="7216"/>
        <n v="49568"/>
        <n v="54712"/>
        <n v="17604"/>
        <n v="1602"/>
        <n v="18592"/>
        <n v="211168"/>
        <n v="479984"/>
        <n v="161991"/>
        <n v="11392"/>
        <n v="3968"/>
        <n v="599"/>
        <n v="370"/>
        <n v="62881"/>
        <n v="5645"/>
        <n v="942"/>
        <n v="9566648"/>
        <n v="111591"/>
        <n v="128744"/>
        <n v="242"/>
        <n v="359976"/>
        <n v="21184"/>
        <n v="752"/>
        <n v="629064"/>
        <n v="75445"/>
        <n v="5950"/>
        <n v="23964"/>
        <n v="6356"/>
        <n v="158928"/>
        <n v="13023"/>
        <n v="27306"/>
        <n v="39312"/>
        <n v="8272"/>
        <n v="12544"/>
        <n v="5848"/>
        <n v="74"/>
        <n v="366786"/>
        <n v="54368"/>
        <n v="3396"/>
        <n v="82611"/>
        <n v="54585"/>
        <n v="14598"/>
        <n v="35808"/>
        <n v="7904"/>
        <n v="3450"/>
        <n v="174286"/>
        <n v="951"/>
        <n v="25798"/>
        <n v="492835"/>
        <n v="26949"/>
        <n v="2912"/>
        <n v="1875"/>
        <n v="1197"/>
        <n v="5706"/>
        <n v="731"/>
        <n v="591"/>
        <n v="4653"/>
        <n v="9784"/>
        <n v="2997"/>
        <n v="98352"/>
        <n v="13699"/>
        <n v="911"/>
        <n v="57144"/>
        <n v="1691"/>
        <n v="14272"/>
        <n v="451136"/>
        <n v="64864"/>
        <n v="217584"/>
        <n v="8295"/>
        <n v="8771"/>
        <n v="110148"/>
        <n v="1322352"/>
        <n v="11184"/>
        <n v="153584"/>
        <n v="100362"/>
        <n v="113775"/>
        <n v="9968"/>
        <n v="8552"/>
        <n v="63196"/>
        <n v="454881"/>
        <n v="30093"/>
        <n v="71996"/>
        <n v="6417"/>
        <n v="12446"/>
        <n v="9584"/>
        <n v="37608"/>
        <n v="12224"/>
        <n v="2304"/>
        <n v="936"/>
        <n v="5372"/>
        <n v="818765"/>
        <n v="7792"/>
        <n v="32784"/>
        <n v="196776"/>
        <n v="47994"/>
        <n v="111792"/>
        <n v="4566"/>
        <n v="604656"/>
        <n v="12993"/>
        <n v="86859"/>
        <n v="55"/>
        <n v="1216"/>
        <n v="42048"/>
        <n v="25488"/>
        <n v="69"/>
        <n v="9648"/>
        <n v="1796"/>
        <n v="1267"/>
        <n v="1801632"/>
        <n v="4632"/>
        <n v="431976"/>
        <n v="15537"/>
        <n v="1348704"/>
        <n v="700152"/>
        <n v="111888"/>
        <n v="143952"/>
        <n v="17394"/>
        <n v="20592"/>
        <n v="102833"/>
        <n v="187996"/>
        <n v="313024"/>
        <n v="82188"/>
        <n v="2196"/>
        <n v="705544"/>
        <n v="51712"/>
        <n v="6992"/>
        <n v="140686"/>
        <n v="1575"/>
        <n v="3231"/>
        <n v="9216"/>
        <n v="1502"/>
        <n v="3382"/>
        <n v="710"/>
        <n v="266562"/>
        <n v="47808"/>
        <n v="164388"/>
        <n v="13248"/>
        <n v="1399944"/>
        <n v="1623"/>
        <n v="3199"/>
        <n v="67512"/>
        <n v="6282"/>
        <n v="48992"/>
        <n v="15535"/>
        <n v="18798"/>
        <n v="6608"/>
        <n v="24857"/>
        <n v="246168"/>
        <n v="14136"/>
        <n v="60147"/>
        <n v="791"/>
        <n v="18096"/>
        <n v="91497"/>
        <n v="58797"/>
        <n v="53034"/>
        <n v="12194"/>
        <n v="12271"/>
        <n v="134985"/>
        <n v="136784"/>
        <n v="6112"/>
        <n v="1699"/>
        <n v="252"/>
        <n v="1218735"/>
        <n v="5904"/>
        <n v="23028"/>
        <n v="18288"/>
        <n v="12168"/>
        <n v="6704"/>
        <n v="3732"/>
        <n v="11199968"/>
        <n v="23996"/>
        <n v="5299"/>
        <n v="60864"/>
        <n v="652995"/>
        <n v="1122"/>
        <n v="42624"/>
        <n v="22096"/>
        <n v="723"/>
        <n v="1904"/>
        <n v="6414"/>
        <n v="85824"/>
        <n v="36792"/>
        <n v="18624"/>
        <n v="5769"/>
        <n v="4281"/>
        <n v="4249575"/>
        <n v="10776"/>
        <n v="16488"/>
        <n v="129294"/>
        <n v="25584"/>
        <n v="26174"/>
        <n v="88384"/>
        <n v="197989"/>
        <n v="3984"/>
        <n v="37062"/>
        <n v="79512"/>
        <n v="28352"/>
        <n v="10596"/>
        <n v="78588"/>
        <n v="262"/>
        <n v="132585"/>
        <n v="43584"/>
        <n v="11088"/>
        <n v="8952"/>
        <n v="350973"/>
        <n v="16499"/>
        <n v="312552"/>
        <n v="95952"/>
        <n v="3204"/>
        <n v="398"/>
        <n v="157"/>
        <n v="5346"/>
        <n v="108576"/>
        <n v="1099"/>
        <n v="15384"/>
        <n v="30352"/>
        <n v="8213"/>
        <n v="2263848"/>
        <n v="21376"/>
        <n v="8016"/>
        <n v="30768"/>
        <n v="18936"/>
        <n v="11628"/>
        <n v="1326"/>
        <n v="22736"/>
        <n v="1919976"/>
        <n v="12828"/>
        <n v="45888"/>
        <n v="139"/>
        <n v="12998"/>
        <n v="7198"/>
        <n v="37797"/>
        <n v="12436"/>
        <n v="5824"/>
        <n v="812"/>
        <n v="1445"/>
        <n v="95648"/>
        <n v="350352"/>
        <n v="1641"/>
        <n v="629958"/>
        <n v="79996"/>
        <n v="10753"/>
        <n v="7398"/>
        <n v="558"/>
        <n v="4228"/>
        <n v="8998"/>
        <n v="47724"/>
        <n v="2598"/>
        <n v="3534"/>
        <n v="25764"/>
        <n v="125976"/>
        <n v="79992"/>
        <n v="700056"/>
        <n v="8226"/>
        <n v="585552"/>
        <n v="42328"/>
        <n v="225296"/>
        <n v="32337"/>
        <n v="78396"/>
        <n v="144765"/>
        <n v="7692"/>
        <n v="48132"/>
        <n v="484"/>
        <n v="99"/>
        <n v="10184"/>
        <n v="10332"/>
        <n v="31155"/>
        <n v="34384"/>
        <n v="192416"/>
        <n v="32192"/>
        <n v="5012"/>
        <n v="545"/>
        <n v="19104"/>
        <n v="4944"/>
        <n v="60984"/>
        <n v="195466"/>
        <n v="592"/>
        <n v="601536"/>
        <n v="79"/>
        <n v="5836"/>
        <n v="16464"/>
        <n v="2596"/>
        <n v="3627"/>
        <n v="1075088"/>
        <n v="438368"/>
        <n v="18088"/>
        <n v="308499"/>
        <n v="14585"/>
        <n v="788"/>
        <n v="2568"/>
        <n v="47516"/>
        <n v="7049"/>
        <n v="561568"/>
        <n v="17982"/>
        <n v="18558"/>
        <n v="21411"/>
        <n v="99996"/>
        <n v="65355"/>
        <n v="1146"/>
        <n v="6074"/>
        <n v="108876"/>
        <n v="298776"/>
        <n v="47584"/>
        <n v="33792"/>
        <n v="3005328"/>
        <n v="108336"/>
        <n v="5592"/>
        <n v="44392"/>
        <n v="155976"/>
        <n v="1547"/>
        <n v="1089"/>
        <n v="12033"/>
        <n v="113992"/>
        <n v="229544"/>
        <n v="143728"/>
        <n v="36048"/>
        <n v="845488"/>
        <n v="762594"/>
        <n v="5628"/>
        <n v="269097"/>
        <n v="7434"/>
        <n v="2032"/>
        <n v="4029"/>
        <n v="2023"/>
        <n v="1603136"/>
        <n v="162882"/>
        <n v="28693"/>
        <n v="8379"/>
        <n v="1472"/>
        <n v="38976"/>
        <n v="314352"/>
        <n v="81128"/>
        <n v="603"/>
        <n v="153568"/>
        <n v="1013488"/>
        <n v="5234"/>
        <n v="466"/>
        <n v="25497"/>
        <n v="885"/>
        <n v="696"/>
        <n v="30792"/>
        <n v="2385"/>
        <n v="5196"/>
        <n v="6908"/>
        <n v="4965"/>
        <n v="959968"/>
        <n v="408422"/>
        <n v="126"/>
        <n v="18466"/>
        <n v="37464"/>
        <n v="539658"/>
        <n v="31012"/>
        <n v="524"/>
        <n v="387136"/>
        <n v="39552"/>
        <n v="13572"/>
        <n v="1256"/>
        <n v="158"/>
        <n v="70448"/>
        <n v="1293"/>
        <n v="608"/>
        <n v="7071"/>
        <n v="1633188"/>
        <n v="1976"/>
        <n v="144784"/>
        <n v="156792"/>
        <n v="3589"/>
        <n v="47208"/>
        <n v="24808"/>
        <n v="9099"/>
        <n v="152656"/>
        <n v="36897"/>
        <n v="30501"/>
        <n v="187"/>
        <n v="3829"/>
        <n v="437"/>
        <n v="113888"/>
        <n v="671984"/>
        <n v="191646"/>
        <n v="2313"/>
        <n v="2034"/>
        <n v="3928"/>
        <n v="81568"/>
        <n v="97184"/>
        <n v="32952"/>
        <n v="30016"/>
        <n v="499584"/>
        <n v="28272"/>
        <n v="188552"/>
        <n v="2258"/>
        <n v="54594"/>
        <n v="43296"/>
        <n v="123136"/>
        <n v="11264"/>
        <n v="27549"/>
        <n v="1936"/>
        <n v="126765"/>
        <n v="1299"/>
        <n v="1856"/>
        <n v="31248"/>
        <n v="5536"/>
        <n v="206991"/>
        <n v="44416"/>
        <n v="9006"/>
        <n v="190"/>
        <n v="33376"/>
        <n v="20748"/>
        <n v="9049"/>
        <n v="34272"/>
        <n v="24388"/>
        <n v="1203"/>
        <n v="2549985"/>
        <n v="21594"/>
        <n v="8964"/>
        <n v="34422"/>
        <n v="727296"/>
        <n v="6664"/>
        <n v="6669"/>
        <n v="3277328"/>
        <n v="52272"/>
        <n v="5049"/>
        <n v="403168"/>
        <n v="2599"/>
        <n v="195136"/>
        <n v="537"/>
        <n v="3626"/>
        <n v="563"/>
        <n v="2916"/>
        <n v="171288"/>
        <n v="1672"/>
        <n v="2218"/>
        <n v="2054272"/>
        <n v="102297"/>
        <n v="5179"/>
        <n v="279996"/>
        <n v="896"/>
        <n v="3056"/>
        <n v="24368"/>
        <n v="119976"/>
        <n v="8397"/>
        <n v="10497"/>
        <n v="908"/>
        <n v="21495"/>
        <n v="28824"/>
        <n v="663936"/>
        <n v="293433"/>
        <n v="12441"/>
        <n v="5775"/>
        <n v="11446"/>
        <n v="120666"/>
        <n v="342864"/>
        <n v="981372"/>
        <n v="3184"/>
        <n v="5834"/>
        <n v="53997"/>
        <n v="252784"/>
        <n v="127984"/>
        <n v="610"/>
        <n v="44786"/>
        <n v="47995"/>
        <n v="12032"/>
        <n v="5768"/>
        <n v="3312"/>
        <n v="2202656"/>
        <n v="242352"/>
        <n v="69516"/>
        <n v="22098"/>
        <n v="12957"/>
        <n v="298464"/>
        <n v="2193"/>
        <n v="764"/>
        <n v="26517"/>
        <n v="1359"/>
        <n v="431"/>
        <n v="112392"/>
        <n v="249584"/>
        <n v="48672"/>
        <n v="60768"/>
        <n v="1036624"/>
        <n v="563808"/>
        <n v="258528"/>
        <n v="3950"/>
        <n v="627168"/>
        <n v="1328"/>
        <n v="12672"/>
        <n v="77952"/>
        <n v="67992"/>
        <n v="22848"/>
        <n v="20643"/>
        <n v="210392"/>
        <n v="10608"/>
        <n v="347802"/>
        <n v="963136"/>
        <n v="88776"/>
        <n v="3105"/>
        <n v="202536"/>
        <n v="1799994"/>
        <n v="101988"/>
        <n v="262864"/>
        <n v="73598"/>
        <n v="93024"/>
        <n v="6764"/>
        <n v="518"/>
        <n v="1556"/>
        <n v="7835"/>
        <n v="239984"/>
        <n v="1935"/>
        <n v="670"/>
        <n v="390272"/>
        <n v="62192"/>
        <n v="52843"/>
        <n v="13392"/>
        <n v="18186"/>
        <n v="180588"/>
        <n v="1876"/>
        <n v="5868"/>
        <n v="2549"/>
        <n v="82662"/>
        <n v="163314"/>
        <n v="54438"/>
        <n v="26046"/>
        <n v="20928"/>
        <n v="637"/>
        <n v="3366"/>
        <n v="18704"/>
        <n v="149232"/>
        <n v="6224"/>
        <n v="532"/>
        <n v="34995"/>
        <n v="377928"/>
        <n v="11228"/>
        <n v="1504"/>
        <n v="931176"/>
        <n v="43088"/>
        <n v="5112"/>
        <n v="900"/>
        <n v="9408"/>
        <n v="12768"/>
        <n v="1536"/>
        <n v="37534"/>
        <n v="32544"/>
        <n v="181797"/>
        <n v="4494"/>
        <n v="45576"/>
        <n v="31843"/>
        <n v="12292"/>
        <n v="7068"/>
        <n v="13468"/>
        <n v="317058"/>
        <n v="1824"/>
        <n v="2485"/>
        <n v="60312"/>
        <n v="7056"/>
        <n v="27184"/>
        <n v="107984"/>
        <n v="79974"/>
        <n v="3136"/>
        <n v="9998"/>
        <n v="73395"/>
        <n v="24144"/>
        <n v="281904"/>
        <n v="201432"/>
        <n v="13598"/>
        <n v="4495"/>
        <n v="654"/>
        <n v="20392"/>
        <n v="3359952"/>
        <n v="2778"/>
        <n v="2899"/>
        <n v="416405"/>
        <n v="63924"/>
        <n v="656"/>
        <n v="1311"/>
        <n v="292"/>
        <n v="24885"/>
        <n v="1168"/>
        <n v="1191"/>
        <n v="348"/>
        <n v="3096"/>
        <n v="170489"/>
        <n v="19194"/>
        <n v="76792"/>
        <n v="539964"/>
        <n v="12984"/>
        <n v="328776"/>
        <n v="2286"/>
        <n v="2324"/>
        <n v="8645"/>
        <n v="8198"/>
        <n v="271764"/>
        <n v="14376"/>
        <n v="34196"/>
        <n v="18135"/>
        <n v="43512"/>
        <n v="6894"/>
        <n v="12882"/>
        <n v="89699"/>
        <n v="1234"/>
        <n v="262336"/>
        <n v="241176"/>
        <n v="227976"/>
        <n v="5268"/>
        <n v="431968"/>
        <n v="568728"/>
        <n v="117144"/>
        <n v="20352"/>
        <n v="244615"/>
        <n v="8154"/>
        <n v="508"/>
        <n v="1603"/>
        <n v="435999"/>
        <n v="35998"/>
        <n v="381"/>
        <n v="73008"/>
        <n v="3208"/>
        <n v="26176"/>
        <n v="3044"/>
        <n v="3788"/>
        <n v="66048"/>
        <n v="128745"/>
        <n v="16096"/>
        <n v="2844"/>
        <n v="36441"/>
        <n v="361764"/>
        <n v="111672"/>
        <n v="13776"/>
        <n v="24048"/>
        <n v="384174"/>
        <n v="179975"/>
        <n v="580672"/>
        <n v="222384"/>
        <n v="50454"/>
        <n v="1091168"/>
        <n v="219168"/>
        <n v="6928"/>
        <n v="40032"/>
        <n v="16999"/>
        <n v="3699"/>
        <n v="6291"/>
        <n v="19395"/>
        <n v="22288"/>
        <n v="65424"/>
        <n v="281372"/>
        <n v="7488"/>
        <n v="22336"/>
        <n v="6579"/>
        <n v="271984"/>
        <n v="1176"/>
        <n v="7752"/>
        <n v="4864"/>
        <n v="181"/>
        <n v="26224"/>
        <n v="1316"/>
        <n v="32896"/>
        <n v="215148"/>
        <n v="1289"/>
        <n v="14976"/>
        <n v="1508"/>
        <n v="24288"/>
        <n v="16192"/>
        <n v="251006"/>
        <n v="54192"/>
        <n v="10892"/>
        <n v="250474"/>
        <n v="299"/>
        <n v="7088"/>
        <n v="27264"/>
        <n v="5665"/>
        <n v="1497"/>
        <n v="47192"/>
        <n v="5872"/>
        <n v="16496"/>
        <n v="22512"/>
        <n v="538194"/>
        <n v="492768"/>
        <n v="28679"/>
        <n v="36196"/>
        <n v="13338"/>
        <n v="10848"/>
        <n v="18544"/>
        <n v="18098"/>
        <n v="3495"/>
        <n v="1520"/>
        <n v="1421664"/>
        <n v="57995"/>
        <n v="120294"/>
        <n v="147184"/>
        <n v="382116"/>
        <n v="435504"/>
        <n v="720"/>
        <n v="6559"/>
        <n v="513024"/>
        <n v="20997"/>
        <n v="6294"/>
        <n v="95736"/>
        <n v="1930656"/>
        <n v="4188"/>
        <n v="509488"/>
        <n v="825174"/>
        <n v="1776"/>
        <n v="6912"/>
        <n v="30816"/>
        <n v="569536"/>
        <n v="796425"/>
        <n v="12832"/>
        <n v="40494"/>
        <n v="1160"/>
        <n v="657552"/>
        <n v="59997"/>
        <n v="3897"/>
        <n v="4584"/>
        <n v="3824"/>
        <n v="87168"/>
        <n v="549"/>
        <n v="287968"/>
        <n v="1075"/>
        <n v="1162"/>
        <n v="8325"/>
        <n v="2065"/>
        <n v="5352"/>
        <n v="99372"/>
        <n v="2672"/>
        <n v="28672"/>
        <n v="29312"/>
        <n v="10598"/>
        <n v="3394"/>
        <n v="45528"/>
        <n v="844116"/>
        <n v="812736"/>
        <n v="7476"/>
        <n v="604752"/>
        <n v="10128"/>
        <n v="21792"/>
        <n v="4398"/>
        <n v="8256"/>
        <n v="2556"/>
        <n v="5998"/>
        <n v="16878"/>
        <n v="1048"/>
        <n v="14496"/>
        <n v="4784"/>
        <n v="473"/>
        <n v="789"/>
        <n v="655"/>
        <n v="243008"/>
        <n v="39"/>
        <n v="80196"/>
        <n v="19196"/>
        <n v="1169694"/>
        <n v="166562"/>
        <n v="144396"/>
        <n v="46518"/>
        <n v="22428"/>
        <n v="3752"/>
        <n v="64704"/>
        <n v="135516"/>
        <n v="12448"/>
        <n v="65793"/>
        <n v="2516"/>
        <n v="9192"/>
        <n v="27096"/>
        <n v="177568"/>
        <n v="58416"/>
        <n v="16448"/>
        <n v="36784"/>
        <n v="718116"/>
        <n v="31776"/>
        <n v="9555"/>
        <n v="21785"/>
        <n v="40776"/>
        <n v="63936"/>
        <n v="1424"/>
        <n v="681408"/>
        <n v="352"/>
        <n v="3632"/>
        <n v="2060744"/>
        <n v="213136"/>
        <n v="6952"/>
        <n v="76344"/>
        <n v="41958"/>
        <n v="89568"/>
        <n v="22248"/>
        <n v="148288"/>
        <n v="17892"/>
        <n v="69888"/>
        <n v="15512"/>
        <n v="1552"/>
        <n v="55104"/>
        <n v="10488"/>
        <n v="347"/>
        <n v="3372"/>
        <n v="63873"/>
        <n v="9096"/>
        <n v="8688"/>
        <n v="3088"/>
        <n v="2589"/>
        <n v="27888"/>
        <n v="6456"/>
        <n v="1388"/>
        <n v="8872"/>
        <n v="127372"/>
        <n v="46497"/>
        <n v="18196"/>
        <n v="8409"/>
        <n v="15336"/>
        <n v="9821"/>
        <n v="4392"/>
        <n v="59994"/>
        <n v="439992"/>
        <n v="8796"/>
        <n v="15488"/>
        <n v="23296"/>
        <n v="6654"/>
        <n v="794"/>
        <n v="16396"/>
        <n v="3793"/>
        <n v="15168"/>
        <n v="1914"/>
        <n v="89997"/>
        <n v="34176"/>
        <n v="5544"/>
        <n v="51024"/>
        <n v="20495"/>
        <n v="1626"/>
        <n v="2355"/>
        <n v="24995"/>
        <n v="1892"/>
        <n v="35712"/>
        <n v="551985"/>
        <n v="36038"/>
        <n v="49999"/>
        <n v="125993"/>
        <n v="6508"/>
        <n v="7197"/>
        <n v="3254"/>
        <n v="109"/>
        <n v="61929"/>
        <n v="1185"/>
        <n v="11825"/>
        <n v="879984"/>
        <n v="42784"/>
        <n v="56343"/>
        <n v="111104"/>
        <n v="169"/>
        <n v="244"/>
        <n v="852"/>
        <n v="1013832"/>
        <n v="1984"/>
        <n v="200352"/>
        <n v="383976"/>
        <n v="335944"/>
        <n v="27396"/>
        <n v="269982"/>
        <n v="720064"/>
        <n v="41424"/>
        <n v="108542"/>
        <n v="3912"/>
        <n v="62376"/>
        <n v="2905"/>
        <n v="4419"/>
        <n v="5723"/>
        <n v="3330"/>
        <n v="3644"/>
        <n v="523764"/>
        <n v="135996"/>
        <n v="102592"/>
        <n v="35008"/>
        <n v="39152"/>
        <n v="5238"/>
        <n v="4662"/>
        <n v="52392"/>
        <n v="146136"/>
        <n v="2506"/>
        <n v="19824"/>
        <n v="82396"/>
        <n v="15984"/>
        <n v="105686"/>
        <n v="12816"/>
        <n v="1898"/>
        <n v="9912"/>
        <n v="145865"/>
        <n v="2664"/>
        <n v="87444"/>
        <n v="7614"/>
        <n v="1996"/>
        <n v="104997"/>
        <n v="611058"/>
        <n v="19008"/>
        <n v="911984"/>
        <n v="674352"/>
        <n v="13401"/>
        <n v="17097"/>
        <n v="170352"/>
        <n v="628"/>
        <n v="48074"/>
        <n v="616998"/>
        <n v="69196"/>
        <n v="8596"/>
        <n v="853"/>
        <n v="33568"/>
        <n v="3564"/>
        <n v="447944"/>
        <n v="48096"/>
        <n v="40176"/>
        <n v="10896"/>
        <n v="1064"/>
        <n v="15196"/>
        <n v="15534"/>
        <n v="14832"/>
        <n v="240784"/>
        <n v="191968"/>
        <n v="118"/>
        <n v="842352"/>
        <n v="23472"/>
        <n v="86058"/>
        <n v="108784"/>
        <n v="3819"/>
        <n v="52096"/>
        <n v="364704"/>
        <n v="40256"/>
        <n v="12128"/>
        <n v="13485"/>
        <n v="35694"/>
        <n v="1684752"/>
        <n v="998"/>
        <n v="27034"/>
        <n v="98112"/>
        <n v="41988"/>
        <n v="7584"/>
        <n v="35245"/>
        <n v="7656"/>
        <n v="311976"/>
        <n v="6168"/>
        <n v="3028"/>
        <n v="241332"/>
        <n v="145544"/>
        <n v="5472"/>
        <n v="94"/>
        <n v="740"/>
        <n v="197372"/>
        <n v="14249"/>
        <n v="83517"/>
        <n v="44384"/>
        <n v="2944"/>
        <n v="48848"/>
        <n v="19648"/>
        <n v="255108"/>
        <n v="17248"/>
        <n v="547"/>
        <n v="2214"/>
        <n v="11277"/>
        <n v="4448"/>
        <n v="4476"/>
        <n v="3828"/>
        <n v="4467"/>
        <n v="40635"/>
        <n v="5728"/>
        <n v="5382"/>
        <n v="4140"/>
        <n v="41328"/>
        <n v="3992"/>
        <n v="894"/>
        <n v="53316"/>
        <n v="5652"/>
        <n v="2277"/>
        <n v="257499"/>
        <n v="259156"/>
        <n v="4195"/>
        <n v="7912"/>
        <n v="5296"/>
        <n v="286344"/>
        <n v="63552"/>
        <n v="41376"/>
        <n v="172704"/>
        <n v="51294"/>
        <n v="86093"/>
        <n v="76995"/>
        <n v="37308"/>
        <n v="23192"/>
        <n v="6347"/>
        <n v="637896"/>
        <n v="28791"/>
        <n v="366"/>
        <n v="178"/>
        <n v="10194"/>
        <n v="47443"/>
        <n v="39296"/>
        <n v="54294"/>
        <n v="1938"/>
        <n v="9788"/>
        <n v="2586"/>
        <n v="170058"/>
        <n v="82782"/>
        <n v="85393"/>
        <n v="556665"/>
        <n v="29664"/>
        <n v="12864"/>
        <n v="23288"/>
        <n v="18693"/>
        <n v="383952"/>
        <n v="2112"/>
        <n v="767952"/>
        <n v="27477"/>
        <n v="20485"/>
        <n v="23992"/>
        <n v="5999"/>
        <n v="27669"/>
        <n v="172764"/>
        <n v="409272"/>
        <n v="67176"/>
        <n v="6462"/>
        <n v="72744"/>
        <n v="57216"/>
        <n v="68112"/>
        <n v="25032"/>
        <n v="39992"/>
        <n v="3104"/>
        <n v="97884"/>
        <n v="1314"/>
        <n v="1563728"/>
        <n v="99998"/>
        <n v="82194"/>
        <n v="220064"/>
        <n v="339136"/>
        <n v="60048"/>
        <n v="5022"/>
        <n v="7857"/>
        <n v="302384"/>
        <n v="20952"/>
        <n v="63882"/>
        <n v="221024"/>
        <n v="30800"/>
        <n v="4049"/>
        <n v="944995"/>
        <n v="1294"/>
        <n v="2264"/>
        <n v="146176"/>
        <n v="15996"/>
        <n v="27414"/>
        <n v="16098"/>
        <n v="8856"/>
        <n v="158376"/>
        <n v="121996"/>
        <n v="45486"/>
        <n v="91392"/>
        <n v="3759"/>
        <n v="26032"/>
        <n v="91032"/>
        <n v="5466"/>
        <n v="67344"/>
        <n v="2624985"/>
        <n v="7328"/>
        <n v="11212"/>
        <n v="157514"/>
        <n v="6924"/>
        <n v="37392"/>
        <n v="5742"/>
        <n v="1274"/>
        <n v="120784"/>
        <n v="9762"/>
        <n v="1372"/>
        <n v="552"/>
        <n v="2924"/>
        <n v="26064"/>
        <n v="67194"/>
        <n v="169064"/>
        <n v="168624"/>
        <n v="433568"/>
        <n v="62995"/>
        <n v="4635"/>
        <n v="424"/>
        <n v="31996"/>
        <n v="34491"/>
        <n v="8194"/>
        <n v="6874"/>
        <n v="1049997"/>
        <n v="69642"/>
        <n v="304776"/>
        <n v="5198"/>
        <n v="247"/>
        <n v="394816"/>
        <n v="18192"/>
        <n v="799984"/>
        <n v="4925"/>
        <n v="3408"/>
        <n v="1767"/>
        <n v="16049"/>
        <n v="385686"/>
        <n v="6228"/>
        <n v="482664"/>
        <n v="4799984"/>
        <n v="3858"/>
        <n v="10296"/>
        <n v="17442"/>
        <n v="1964"/>
        <n v="94428"/>
        <n v="61584"/>
        <n v="2248"/>
        <n v="332028"/>
        <n v="11394"/>
        <n v="6316"/>
        <n v="20808"/>
        <n v="11416"/>
        <n v="1983"/>
        <n v="20232"/>
        <n v="2781"/>
        <n v="209"/>
        <n v="75192"/>
        <n v="887103"/>
        <n v="55944"/>
        <n v="11824"/>
        <n v="96784"/>
        <n v="10476"/>
        <n v="196784"/>
        <n v="4798"/>
        <n v="8048"/>
        <n v="11673"/>
        <n v="863128"/>
        <n v="12588"/>
        <n v="8714"/>
        <n v="692472"/>
        <n v="20776"/>
        <n v="48632"/>
        <n v="909993"/>
        <n v="253"/>
        <n v="69264"/>
        <n v="110397"/>
        <n v="2461328"/>
        <n v="11696"/>
        <n v="14088"/>
        <n v="896328"/>
        <n v="1890"/>
        <n v="53982"/>
        <n v="12939"/>
        <n v="5432"/>
        <n v="4367896"/>
        <n v="161376"/>
        <n v="59752"/>
        <n v="6392"/>
        <n v="38396"/>
        <n v="666344"/>
        <n v="573728"/>
        <n v="447968"/>
        <n v="1678"/>
        <n v="2096"/>
        <n v="30423"/>
        <n v="16786"/>
        <n v="8238"/>
        <n v="3329"/>
        <n v="323982"/>
        <n v="921"/>
        <n v="180"/>
        <n v="4293"/>
        <n v="5088"/>
        <n v="27312"/>
        <n v="10797"/>
        <n v="11382"/>
        <n v="657504"/>
        <n v="9954"/>
        <n v="631782"/>
        <n v="6072"/>
        <n v="415872"/>
        <n v="2712"/>
        <n v="1598058"/>
        <n v="3696"/>
        <n v="7772"/>
        <n v="520464"/>
        <n v="13194"/>
        <n v="70476"/>
        <n v="741"/>
        <n v="215"/>
        <n v="10528"/>
        <n v="20544"/>
        <n v="15975"/>
        <n v="103968"/>
        <n v="30325"/>
        <n v="27072"/>
        <n v="148704"/>
        <n v="7188"/>
        <n v="253176"/>
        <n v="384944"/>
        <n v="91343"/>
        <n v="183968"/>
        <n v="125997"/>
        <n v="6897"/>
        <n v="5996"/>
        <n v="25984"/>
        <n v="2736"/>
        <n v="361376"/>
        <n v="172186"/>
        <n v="69008"/>
        <n v="90195"/>
        <n v="9715"/>
        <n v="11328"/>
        <n v="2124"/>
        <n v="491"/>
        <n v="597"/>
        <n v="38799"/>
        <n v="304"/>
        <n v="47824"/>
        <n v="190848"/>
        <n v="5484"/>
        <n v="4092"/>
        <n v="1724"/>
        <n v="30294"/>
        <n v="3475"/>
        <n v="2718"/>
        <n v="200"/>
        <n v="798"/>
        <n v="875"/>
        <n v="84294"/>
        <n v="2182"/>
        <n v="27384"/>
        <n v="26406"/>
        <n v="10995"/>
        <n v="96585"/>
        <n v="16945"/>
        <n v="254"/>
        <n v="4396"/>
        <n v="1279165"/>
        <n v="2792"/>
        <n v="1332496"/>
        <n v="209792"/>
        <n v="1638"/>
        <n v="128058"/>
        <n v="21248"/>
        <n v="33309"/>
        <n v="24898"/>
        <n v="4332"/>
        <n v="9296"/>
        <n v="1627"/>
        <n v="447"/>
        <n v="418296"/>
        <n v="659988"/>
        <n v="8128"/>
        <n v="90972"/>
        <n v="9179235"/>
        <n v="631176"/>
        <n v="21312"/>
        <n v="173656"/>
        <n v="6285"/>
        <n v="818376"/>
        <n v="373"/>
        <n v="8196"/>
        <n v="54792"/>
        <n v="10784"/>
        <n v="29098"/>
        <n v="48664"/>
        <n v="1656"/>
        <n v="134752"/>
        <n v="9432"/>
        <n v="8934"/>
        <n v="26998"/>
        <n v="3908"/>
        <n v="116832"/>
        <n v="1584"/>
        <n v="49392"/>
        <n v="5936"/>
        <n v="32586"/>
        <n v="537544"/>
        <n v="1928"/>
        <n v="659168"/>
        <n v="351216"/>
        <n v="8559"/>
        <n v="127869"/>
        <n v="27144"/>
        <n v="110352"/>
        <n v="419136"/>
        <n v="28782"/>
        <n v="12796"/>
        <n v="3348"/>
        <n v="2686"/>
        <n v="1131"/>
        <n v="6578"/>
        <n v="2397"/>
        <n v="25632"/>
        <n v="23616"/>
        <n v="7658"/>
        <n v="88"/>
        <n v="590352"/>
        <n v="45255"/>
        <n v="902712"/>
        <n v="5397"/>
        <n v="2181"/>
        <n v="916"/>
        <n v="15098"/>
        <n v="13725"/>
        <n v="153728"/>
        <n v="167944"/>
        <n v="4599"/>
        <n v="53541"/>
        <n v="2348"/>
        <n v="6279"/>
        <n v="134376"/>
        <n v="5899"/>
        <n v="2879952"/>
        <n v="9048"/>
        <n v="7755"/>
        <n v="8832"/>
        <n v="177536"/>
        <n v="25848"/>
        <n v="2488"/>
        <n v="14075"/>
        <n v="12396"/>
        <n v="586398"/>
        <n v="159992"/>
        <n v="1109"/>
        <n v="145764"/>
        <n v="1362"/>
        <n v="434646"/>
        <n v="44019"/>
        <n v="644"/>
        <n v="19576"/>
        <n v="16645"/>
        <n v="45248"/>
        <n v="59904"/>
        <n v="182"/>
        <n v="76752"/>
        <n v="30"/>
        <n v="7506"/>
        <n v="6998"/>
        <n v="1106"/>
        <n v="6234648"/>
        <n v="77268"/>
        <n v="28314"/>
        <n v="63596"/>
        <n v="11899"/>
        <n v="33088"/>
        <n v="62048"/>
        <n v="2961"/>
        <n v="863928"/>
        <n v="24192"/>
        <n v="16388"/>
        <n v="44091"/>
        <n v="5715"/>
        <n v="51968"/>
        <n v="14236"/>
        <n v="54666"/>
        <n v="21213"/>
        <n v="74416"/>
        <n v="8712"/>
        <n v="6517"/>
        <n v="17324"/>
        <n v="13071"/>
        <n v="56568"/>
        <n v="344704"/>
        <n v="52196"/>
        <n v="822"/>
        <n v="94717"/>
        <n v="268935"/>
        <n v="758"/>
        <n v="9888"/>
        <n v="671544"/>
        <n v="275952"/>
        <n v="123144"/>
        <n v="15576"/>
        <n v="21264"/>
        <n v="987"/>
        <n v="5325"/>
        <n v="658746"/>
        <n v="2984"/>
        <n v="6798"/>
        <n v="6106"/>
        <n v="35544"/>
        <n v="22116"/>
        <n v="1869"/>
        <n v="2535"/>
        <n v="209568"/>
        <n v="1908"/>
        <n v="43372"/>
        <n v="7856"/>
        <n v="13712"/>
        <n v="2776"/>
        <n v="35988"/>
        <n v="742336"/>
        <n v="6464"/>
        <n v="2571"/>
        <n v="10094"/>
        <n v="683144"/>
        <n v="40712"/>
        <n v="69576"/>
        <n v="5808"/>
        <n v="52416"/>
        <n v="5492"/>
        <n v="36495"/>
        <n v="27696"/>
        <n v="4313"/>
        <n v="57582"/>
        <n v="30192"/>
        <n v="1038"/>
        <n v="39594"/>
        <n v="91008"/>
        <n v="62808"/>
        <n v="19564"/>
        <n v="380058"/>
        <n v="48576"/>
        <n v="18264"/>
        <n v="34656"/>
        <n v="81552"/>
        <n v="227136"/>
        <n v="463248"/>
        <n v="44856"/>
        <n v="30345"/>
        <n v="127554"/>
        <n v="24588"/>
        <n v="3798"/>
        <n v="27744"/>
        <n v="2758"/>
        <n v="5553"/>
        <n v="24392"/>
        <n v="1496"/>
        <n v="10512"/>
        <n v="71632"/>
        <n v="97592"/>
        <n v="30384"/>
        <n v="1254"/>
        <n v="46485"/>
        <n v="758352"/>
        <n v="20368"/>
        <n v="49848"/>
        <n v="2404704"/>
        <n v="563024"/>
        <n v="89988"/>
        <n v="1832"/>
        <n v="48816"/>
        <n v="61568"/>
        <n v="6192"/>
        <n v="224991"/>
        <n v="5992"/>
        <n v="336"/>
        <n v="18267"/>
        <n v="1017"/>
        <n v="12633"/>
        <n v="42"/>
        <n v="22728"/>
        <n v="479"/>
        <n v="26352"/>
        <n v="9159"/>
        <n v="674058"/>
        <n v="2699"/>
        <n v="2508"/>
        <n v="3596"/>
        <n v="67144"/>
        <n v="23198"/>
        <n v="9608"/>
        <n v="362"/>
        <n v="1488"/>
        <n v="89715"/>
        <n v="12536"/>
        <n v="4512"/>
        <n v="3374"/>
        <n v="333999"/>
        <n v="126882"/>
        <n v="117488"/>
        <n v="6948"/>
        <n v="859"/>
        <n v="1806"/>
        <n v="374"/>
        <n v="18864"/>
        <n v="61192"/>
        <n v="6784"/>
        <n v="48712"/>
        <n v="7764"/>
        <n v="46704"/>
        <n v="12885"/>
        <n v="84"/>
        <n v="11098"/>
        <n v="207984"/>
        <n v="36112"/>
        <n v="35568"/>
        <n v="129"/>
        <n v="71712"/>
        <n v="77394"/>
        <n v="20568"/>
        <n v="8484"/>
        <n v="724"/>
        <n v="132576"/>
        <n v="3108"/>
        <n v="689408"/>
        <n v="188999"/>
        <n v="55936"/>
        <n v="18432"/>
        <n v="52064"/>
        <n v="48784"/>
        <n v="13092"/>
        <n v="109592"/>
        <n v="7999"/>
        <n v="4779"/>
        <n v="23219"/>
        <n v="9522"/>
        <n v="791964"/>
        <n v="4923"/>
        <n v="209979"/>
        <n v="3393"/>
        <n v="22232"/>
        <n v="210564"/>
        <n v="1502376"/>
        <n v="1011"/>
        <n v="77247"/>
        <n v="34758"/>
        <n v="7264"/>
        <n v="46197"/>
        <n v="30267"/>
        <n v="857"/>
        <n v="21294"/>
        <n v="2649"/>
        <n v="199836"/>
        <n v="7160"/>
        <n v="22106"/>
        <n v="6771"/>
        <n v="46746"/>
        <n v="614"/>
        <n v="72076"/>
        <n v="8134"/>
        <n v="13523976"/>
        <n v="99846"/>
        <n v="58482"/>
        <n v="39198"/>
        <n v="1781682"/>
        <n v="54999"/>
        <n v="167535"/>
        <n v="3834"/>
        <n v="5388"/>
        <n v="29998"/>
        <n v="7441"/>
        <n v="4484"/>
        <n v="40159"/>
        <n v="359499"/>
        <n v="5792"/>
        <n v="466158"/>
        <n v="3024"/>
        <n v="46"/>
        <n v="19152"/>
        <n v="186304"/>
        <n v="6636"/>
        <n v="6792"/>
        <n v="186912"/>
        <n v="10048"/>
        <n v="17496"/>
        <n v="3548"/>
        <n v="62993"/>
        <n v="79056"/>
        <n v="23255"/>
        <n v="464292"/>
        <n v="6846"/>
        <n v="6013"/>
        <n v="4482"/>
        <n v="10112"/>
        <n v="107976"/>
        <n v="5873"/>
        <n v="93344"/>
        <n v="1705"/>
        <n v="8096"/>
        <n v="5155"/>
        <n v="1199"/>
        <n v="1317492"/>
        <n v="8626"/>
        <n v="842376"/>
        <n v="121485"/>
        <n v="6778"/>
        <n v="66"/>
        <n v="1001584"/>
        <n v="569058"/>
        <n v="14224"/>
        <n v="6872"/>
        <n v="56394"/>
        <n v="35049"/>
        <n v="14412"/>
        <n v="3283992"/>
        <n v="53248"/>
        <n v="4992"/>
        <n v="258576"/>
        <n v="4578"/>
        <n v="3871"/>
        <n v="748752"/>
        <n v="15162"/>
        <n v="167952"/>
        <n v="4504"/>
        <n v="2316"/>
        <n v="15813"/>
        <n v="3930072"/>
        <n v="10423"/>
        <n v="7026"/>
        <n v="124"/>
        <n v="49826"/>
        <n v="4319"/>
        <n v="186144"/>
        <n v="353568"/>
        <n v="3093"/>
        <n v="27496"/>
        <n v="60534"/>
        <n v="210008"/>
        <n v="5496"/>
        <n v="16422"/>
        <n v="39872"/>
        <n v="1368"/>
        <n v="136464"/>
        <n v="333576"/>
        <n v="20768"/>
        <n v="435"/>
        <n v="18291"/>
        <n v="107648"/>
        <n v="200795"/>
        <n v="46688"/>
        <n v="21864"/>
        <n v="16794"/>
        <n v="5244"/>
        <n v="3236"/>
        <n v="399672"/>
        <n v="1598"/>
        <n v="340116"/>
        <n v="17904"/>
        <n v="9667"/>
        <n v="182112"/>
        <n v="4464"/>
        <n v="1489"/>
        <n v="408"/>
        <n v="22755"/>
        <n v="621"/>
        <n v="37296"/>
        <n v="6895"/>
        <n v="191058"/>
        <n v="1304"/>
        <n v="1525188"/>
        <n v="28048"/>
        <n v="187056"/>
        <n v="9656"/>
        <n v="2314116"/>
        <n v="34236"/>
        <n v="1596"/>
        <n v="668"/>
        <n v="6394"/>
        <n v="606"/>
        <n v="1068"/>
        <n v="307776"/>
        <n v="1224"/>
        <n v="89995"/>
        <n v="1632"/>
        <n v="26796"/>
        <n v="3195"/>
        <n v="3234"/>
        <n v="143856"/>
        <n v="329584"/>
        <n v="8728"/>
        <n v="279456"/>
        <n v="80"/>
        <n v="1636"/>
        <n v="1578"/>
        <n v="151192"/>
        <n v="1558"/>
        <n v="3069"/>
        <n v="347361"/>
        <n v="348488"/>
        <n v="172736"/>
        <n v="1554"/>
        <n v="105552"/>
        <n v="15808"/>
        <n v="545916"/>
        <n v="4041"/>
        <n v="167976"/>
        <n v="10953"/>
        <n v="225"/>
        <n v="21308"/>
        <n v="102588"/>
        <n v="390"/>
        <n v="2907"/>
        <n v="7998"/>
        <n v="22424"/>
        <n v="4276"/>
        <n v="10134"/>
        <n v="22475"/>
        <n v="73176"/>
        <n v="39984"/>
        <n v="150384"/>
        <n v="164995"/>
        <n v="1119"/>
        <n v="599165"/>
        <n v="4064"/>
        <n v="6216"/>
        <n v="8896"/>
        <n v="16407"/>
        <n v="2700"/>
        <n v="1952"/>
        <n v="981"/>
        <n v="213216"/>
        <n v="588784"/>
        <n v="2064"/>
        <n v="62296"/>
        <n v="1071"/>
        <n v="20936"/>
        <n v="330"/>
        <n v="35793"/>
        <n v="574"/>
        <n v="33196"/>
        <n v="38016"/>
        <n v="196"/>
        <n v="13344"/>
        <n v="1478272"/>
        <n v="16272"/>
        <n v="56064"/>
        <n v="10872"/>
        <n v="18147"/>
        <n v="16176"/>
        <n v="102018"/>
        <n v="75068"/>
        <n v="8455"/>
        <n v="103192"/>
        <n v="360"/>
        <n v="664146"/>
        <n v="20136"/>
        <n v="8592"/>
        <n v="56704"/>
        <n v="22776"/>
        <n v="131996"/>
        <n v="54768"/>
        <n v="21552"/>
        <n v="8028"/>
        <n v="978"/>
        <n v="247996"/>
        <n v="17994"/>
        <n v="2685"/>
        <n v="22344"/>
        <n v="45597"/>
        <n v="5214"/>
        <n v="674"/>
        <n v="12656"/>
        <n v="13993"/>
        <n v="16656"/>
        <n v="679932"/>
        <n v="3454"/>
        <n v="6412"/>
        <n v="209986"/>
        <n v="2976"/>
        <n v="89768"/>
        <n v="3436"/>
        <n v="98376"/>
        <n v="2994"/>
        <n v="36738"/>
        <n v="38364"/>
        <n v="8356"/>
        <n v="54606"/>
        <n v="3405"/>
        <n v="24598"/>
        <n v="1894"/>
        <n v="59913"/>
        <n v="6862"/>
        <n v="55984"/>
        <n v="142488"/>
        <n v="98392"/>
        <n v="1105"/>
        <n v="778"/>
        <n v="5304"/>
        <n v="8439"/>
        <n v="149616"/>
        <n v="11796"/>
        <n v="213"/>
        <n v="10408"/>
        <n v="49995"/>
        <n v="20196"/>
        <n v="6864"/>
        <n v="234882"/>
        <n v="273552"/>
        <n v="815292"/>
        <n v="23445"/>
        <n v="125622"/>
        <n v="28497"/>
        <n v="6084"/>
        <n v="7445"/>
        <n v="19222"/>
        <n v="579"/>
        <n v="1194165"/>
        <n v="294"/>
        <n v="4524"/>
        <n v="18688"/>
        <n v="112776"/>
        <n v="37745"/>
        <n v="2868"/>
        <n v="2144"/>
        <n v="511056"/>
        <n v="18656"/>
        <n v="66688"/>
        <n v="99488"/>
        <n v="53984"/>
        <n v="35536"/>
        <n v="140376"/>
        <n v="57408"/>
        <n v="276"/>
        <n v="2044"/>
        <n v="638"/>
        <n v="104993"/>
        <n v="1432"/>
        <n v="129888"/>
        <n v="48944"/>
        <n v="275058"/>
        <n v="13499"/>
        <n v="71088"/>
        <n v="13456"/>
        <n v="40752"/>
        <n v="13996"/>
        <n v="13653"/>
        <n v="1164"/>
        <n v="7944"/>
        <n v="127764"/>
        <n v="2799944"/>
        <n v="594"/>
        <n v="17755"/>
        <n v="5796"/>
        <n v="29403"/>
        <n v="814"/>
        <n v="91176"/>
        <n v="159968"/>
        <n v="331536"/>
        <n v="17811"/>
        <n v="45992"/>
        <n v="2752"/>
        <n v="1392"/>
        <n v="38376"/>
        <n v="2648"/>
        <n v="53272"/>
        <n v="79548"/>
        <n v="7495"/>
        <n v="355455"/>
        <n v="316"/>
        <n v="199996"/>
        <n v="46152"/>
        <n v="32985"/>
        <n v="144882"/>
        <n v="35388"/>
        <n v="60144"/>
        <n v="1491"/>
        <n v="115812"/>
        <n v="59999"/>
        <n v="638288"/>
        <n v="13208"/>
        <n v="112648"/>
        <n v="221"/>
        <n v="217764"/>
        <n v="22638"/>
        <n v="95144"/>
        <n v="1232"/>
        <n v="139554"/>
        <n v="11736"/>
        <n v="421372"/>
        <n v="575968"/>
        <n v="2059992"/>
        <n v="31744"/>
        <n v="132224"/>
        <n v="1487976"/>
        <n v="11672"/>
        <n v="12912"/>
        <n v="9315"/>
        <n v="23862"/>
        <n v="777"/>
        <n v="28548"/>
        <n v="19168"/>
        <n v="26136"/>
        <n v="90801"/>
        <n v="181764"/>
        <n v="58196"/>
        <n v="2998"/>
        <n v="51996"/>
        <n v="36392"/>
        <n v="642"/>
        <n v="726"/>
        <n v="57568"/>
        <n v="837"/>
        <n v="415968"/>
        <n v="3049"/>
        <n v="77721"/>
        <n v="225568"/>
        <n v="71564"/>
        <n v="79551"/>
        <n v="2922"/>
        <n v="239666"/>
        <n v="456"/>
        <n v="113335"/>
        <n v="10458"/>
        <n v="1293488"/>
        <n v="12795"/>
        <n v="5976"/>
        <n v="10808"/>
        <n v="954"/>
        <n v="885528"/>
        <n v="2828"/>
        <n v="491259"/>
        <n v="38432"/>
        <n v="21568"/>
        <n v="81576"/>
        <n v="9987"/>
        <n v="7112"/>
        <n v="25996"/>
        <n v="1695"/>
        <n v="24704"/>
        <n v="104184"/>
        <n v="255"/>
        <n v="199764"/>
        <n v="4228704"/>
        <n v="200392"/>
        <n v="313176"/>
        <n v="121592"/>
        <n v="892"/>
        <n v="8721"/>
        <n v="683988"/>
        <n v="52792"/>
        <n v="95992"/>
        <n v="4884"/>
        <n v="259"/>
        <n v="4268"/>
        <n v="23436"/>
        <n v="105"/>
        <n v="67655"/>
        <n v="770352"/>
        <n v="575928"/>
        <n v="10788"/>
        <n v="8704"/>
        <n v="4302"/>
        <n v="41496"/>
        <n v="38772"/>
        <n v="1356"/>
        <n v="5520"/>
        <n v="4299"/>
        <n v="3206"/>
        <n v="16196"/>
        <n v="1986"/>
        <n v="7756"/>
        <n v="24594"/>
        <n v="86"/>
        <n v="2357488"/>
        <n v="369544"/>
        <n v="184752"/>
        <n v="45843"/>
        <n v="32859"/>
        <n v="338352"/>
        <n v="109764"/>
        <n v="6852"/>
        <n v="7494"/>
        <n v="254856"/>
        <n v="28788"/>
        <n v="4158912"/>
        <n v="646272"/>
        <n v="1848"/>
        <n v="23924"/>
        <n v="19568"/>
        <n v="310392"/>
        <n v="50628"/>
        <n v="238152"/>
        <n v="69294"/>
        <n v="16146"/>
        <n v="1345485"/>
        <n v="173488"/>
        <n v="280"/>
        <n v="12201"/>
        <n v="2068"/>
        <n v="14204"/>
        <n v="119996"/>
        <n v="23904"/>
        <n v="518272"/>
        <n v="698"/>
        <n v="3432"/>
        <n v="152688"/>
        <n v="3488"/>
        <n v="5888"/>
        <n v="27062"/>
        <n v="7248"/>
        <n v="151056"/>
        <n v="24032"/>
        <n v="4488"/>
        <n v="272646"/>
        <n v="2128"/>
        <n v="80991"/>
        <n v="2888127"/>
        <n v="129966"/>
        <n v="225441"/>
        <n v="314532"/>
        <n v="13632"/>
        <n v="6544"/>
        <n v="1474802"/>
        <n v="110096"/>
        <n v="16752"/>
        <n v="1537074"/>
        <n v="449372"/>
        <n v="41904"/>
        <n v="227996"/>
        <n v="409216"/>
        <n v="327996"/>
        <n v="49408"/>
        <n v="767214"/>
        <n v="16128"/>
        <n v="73164"/>
        <n v="205666"/>
        <n v="11544"/>
        <n v="2748"/>
        <n v="11904"/>
        <n v="2007"/>
        <n v="40736"/>
        <n v="340704"/>
        <n v="51336"/>
        <n v="332704"/>
        <n v="42408"/>
        <n v="16728"/>
        <n v="2616"/>
        <n v="3357"/>
        <n v="117456"/>
        <n v="34248"/>
        <n v="267"/>
        <n v="212"/>
        <n v="83838"/>
        <n v="169004"/>
        <n v="12196"/>
        <n v="11373"/>
        <n v="146"/>
        <n v="88784"/>
        <n v="40392"/>
        <n v="34944"/>
        <n v="38384"/>
        <n v="79956"/>
        <n v="633"/>
        <n v="329988"/>
        <n v="71376"/>
        <n v="6377"/>
        <n v="5097"/>
        <n v="1439968"/>
        <n v="56392"/>
        <n v="235152"/>
        <n v="51016"/>
        <n v="25248"/>
        <n v="56686"/>
        <n v="51168"/>
        <n v="2793528"/>
        <n v="6594"/>
        <n v="6816"/>
        <n v="1257"/>
        <n v="12264"/>
        <n v="66294"/>
        <n v="291168"/>
        <n v="110376"/>
        <n v="3032"/>
        <n v="7128"/>
        <n v="147196"/>
        <n v="26336"/>
        <n v="1665"/>
        <n v="11744"/>
        <n v="24744"/>
        <n v="4341"/>
        <n v="46516"/>
        <n v="2394"/>
        <n v="20097"/>
        <n v="9856"/>
        <n v="384592"/>
        <n v="442372"/>
        <n v="2885"/>
        <n v="31198"/>
        <n v="2245"/>
        <n v="1159056"/>
        <n v="1799"/>
        <n v="116312"/>
        <n v="4284"/>
        <n v="2475"/>
        <n v="20784"/>
        <n v="63824"/>
        <n v="141552"/>
        <n v="56324"/>
        <n v="661176"/>
        <n v="502488"/>
        <n v="196704"/>
        <n v="915136"/>
        <n v="70196"/>
        <n v="173718"/>
        <n v="3636"/>
        <n v="2583"/>
        <n v="13984"/>
        <n v="19596"/>
        <n v="17584"/>
        <n v="104784"/>
        <n v="650352"/>
        <n v="629184"/>
        <n v="15176"/>
        <n v="57951"/>
        <n v="1499"/>
        <n v="15192"/>
        <n v="6597"/>
        <n v="21084"/>
        <n v="247716"/>
        <n v="6658"/>
        <n v="878"/>
        <n v="221382"/>
        <n v="519996"/>
        <n v="156512"/>
        <n v="11985"/>
        <n v="2455"/>
        <n v="2412"/>
        <n v="839"/>
        <n v="33798"/>
        <n v="1039992"/>
        <n v="4122"/>
        <n v="24037"/>
        <n v="11902"/>
        <n v="13312"/>
        <n v="3808"/>
        <n v="561584"/>
        <n v="9992"/>
        <n v="28615"/>
        <n v="49792"/>
        <n v="299975"/>
        <n v="62592"/>
        <n v="22994"/>
        <n v="31115"/>
        <n v="39692"/>
        <n v="1715"/>
        <n v="82495"/>
        <n v="2464"/>
        <n v="22788"/>
        <n v="801"/>
        <n v="569568"/>
        <n v="14973"/>
        <n v="89943"/>
        <n v="76864"/>
        <n v="10293"/>
        <n v="5984"/>
        <n v="11193"/>
        <n v="454272"/>
        <n v="8399976"/>
        <n v="122382"/>
        <n v="945036"/>
        <n v="14301"/>
        <n v="410352"/>
        <n v="2352"/>
        <n v="47715"/>
        <n v="974988"/>
        <n v="58941"/>
        <n v="1035"/>
        <n v="1076"/>
        <n v="67"/>
        <n v="13599"/>
        <n v="372"/>
        <n v="8496"/>
        <n v="20794"/>
        <n v="7242"/>
        <n v="11452"/>
        <n v="8718"/>
        <n v="4554"/>
        <n v="52"/>
        <n v="205992"/>
        <n v="24472"/>
        <n v="1104"/>
        <n v="384768"/>
        <n v="7866"/>
        <n v="96208"/>
        <n v="12843"/>
        <n v="295456"/>
        <n v="103936"/>
        <n v="289568"/>
        <n v="3972"/>
        <n v="244768"/>
        <n v="13509"/>
        <n v="27986"/>
        <n v="50232"/>
        <n v="19242"/>
        <n v="19136"/>
        <n v="332832"/>
        <n v="50352"/>
        <n v="206384"/>
        <n v="993"/>
        <n v="544396"/>
        <n v="2164"/>
        <n v="6936"/>
        <n v="4428"/>
        <n v="39995"/>
        <n v="2152776"/>
        <n v="400784"/>
        <n v="15899"/>
        <n v="2911"/>
        <n v="7368"/>
        <n v="5817"/>
        <n v="634116"/>
        <n v="327564"/>
        <n v="50532"/>
        <n v="8682"/>
        <n v="24424"/>
        <n v="1522638"/>
        <n v="4199"/>
        <n v="3362"/>
        <n v="1614"/>
        <n v="19425"/>
        <n v="712"/>
        <n v="31992"/>
        <n v="104944"/>
        <n v="1007944"/>
        <n v="23172"/>
        <n v="198"/>
        <n v="12593"/>
        <n v="1365"/>
        <n v="62016"/>
        <n v="23984"/>
        <n v="484704"/>
        <n v="371976"/>
        <n v="8982"/>
        <n v="46995"/>
        <n v="20994"/>
        <n v="199304"/>
        <n v="699996"/>
        <n v="174725"/>
        <n v="5448"/>
        <n v="19999"/>
        <n v="68541"/>
        <n v="7978"/>
        <n v="1332"/>
        <n v="139944"/>
        <n v="133472"/>
        <n v="564195"/>
        <n v="319984"/>
        <n v="21343"/>
        <n v="68704"/>
        <n v="38691"/>
        <n v="3966"/>
        <n v="35685"/>
        <n v="25158"/>
        <n v="4285"/>
        <n v="170"/>
        <n v="874"/>
        <n v="26586"/>
        <n v="6796"/>
        <n v="1975"/>
        <n v="39354"/>
        <n v="46872"/>
        <n v="36"/>
        <n v="180016"/>
        <n v="41552"/>
        <n v="47751"/>
        <n v="4797"/>
        <n v="415176"/>
        <n v="35232"/>
        <n v="1634"/>
        <n v="163136"/>
        <n v="543"/>
        <n v="27392"/>
        <n v="266352"/>
        <n v="56328"/>
        <n v="39264"/>
        <n v="95232"/>
        <n v="2332"/>
        <n v="1047"/>
        <n v="20704"/>
        <n v="50496"/>
        <n v="6129"/>
        <n v="643136"/>
        <n v="32432"/>
        <n v="11376"/>
        <n v="15066"/>
        <n v="48032"/>
        <n v="102624"/>
        <n v="359772"/>
        <n v="122136"/>
        <n v="479952"/>
        <n v="11698"/>
        <n v="27524"/>
        <n v="474"/>
        <n v="51296"/>
        <n v="253764"/>
        <n v="13629"/>
        <n v="19621"/>
        <n v="13005"/>
        <n v="4176"/>
        <n v="1764"/>
        <n v="93456"/>
        <n v="44991"/>
        <n v="34494"/>
        <n v="20096"/>
        <n v="37752"/>
        <n v="138588"/>
        <n v="25992"/>
        <n v="21488"/>
        <n v="35445"/>
        <n v="47968"/>
        <n v="12585"/>
        <n v="113372"/>
        <n v="18312"/>
        <n v="127936"/>
        <n v="24117"/>
        <n v="3266376"/>
        <n v="1681"/>
        <n v="9846"/>
        <n v="35858"/>
        <n v="3248"/>
        <n v="1749995"/>
        <n v="3437"/>
        <n v="14604"/>
        <n v="2788"/>
        <n v="15265"/>
        <n v="3712"/>
        <n v="105912"/>
        <n v="156588"/>
        <n v="10605"/>
        <n v="6204"/>
        <n v="49497"/>
        <n v="36796"/>
        <n v="4496"/>
        <n v="2814"/>
        <n v="27489"/>
        <n v="2887056"/>
        <n v="131376"/>
        <n v="19134"/>
        <n v="256784"/>
        <n v="37056"/>
        <n v="259896"/>
        <n v="73344"/>
        <n v="41198"/>
        <n v="3448"/>
        <n v="10782"/>
        <n v="602651"/>
        <n v="55993"/>
        <n v="239996"/>
        <n v="160"/>
        <n v="5588"/>
        <n v="23592"/>
        <n v="11596"/>
        <n v="18654"/>
        <n v="15956"/>
        <n v="124032"/>
        <n v="140392"/>
        <n v="35679"/>
        <n v="1698"/>
        <n v="49155"/>
        <n v="2366"/>
        <n v="9368"/>
        <n v="862344"/>
        <n v="13494"/>
        <n v="41584"/>
        <n v="84272"/>
        <n v="36544"/>
        <n v="47972"/>
        <n v="102368"/>
        <n v="71388"/>
        <n v="62396"/>
        <n v="248"/>
        <n v="58408"/>
        <n v="53568"/>
        <n v="2134"/>
        <n v="1551"/>
        <n v="78"/>
        <n v="102"/>
        <n v="2232"/>
        <n v="7598"/>
        <n v="646"/>
        <n v="82497"/>
        <n v="1818"/>
        <n v="62176"/>
        <n v="4887"/>
        <n v="3018"/>
        <n v="37674"/>
        <n v="4443"/>
        <n v="279"/>
        <n v="1384"/>
        <n v="175872"/>
        <n v="20844"/>
        <n v="2576"/>
        <n v="366744"/>
        <n v="28924"/>
        <n v="205164"/>
        <n v="598458"/>
        <n v="148257"/>
        <n v="14676"/>
        <n v="68"/>
        <n v="14364"/>
        <n v="22746"/>
        <n v="245646"/>
        <n v="55008"/>
        <n v="523392"/>
        <n v="198744"/>
        <n v="9248"/>
        <n v="99592"/>
        <n v="14576"/>
        <n v="3098"/>
        <n v="122688"/>
        <n v="892136"/>
        <n v="8342"/>
        <n v="12144"/>
        <n v="27792"/>
        <n v="3267"/>
        <n v="126133"/>
        <n v="82656"/>
        <n v="17592"/>
        <n v="22911"/>
        <n v="309456"/>
        <n v="472518"/>
        <n v="101268"/>
        <n v="1626192"/>
        <n v="8595"/>
        <n v="190896"/>
        <n v="16344"/>
        <n v="146688"/>
        <n v="276784"/>
        <n v="31896"/>
        <n v="4211"/>
        <n v="760116"/>
        <n v="38784"/>
        <n v="45988"/>
        <n v="928"/>
        <n v="168588"/>
        <n v="1002"/>
        <n v="1389"/>
        <n v="1645"/>
        <n v="123088"/>
        <n v="25794"/>
        <n v="8286"/>
        <n v="6288"/>
        <n v="290352"/>
        <n v="1353"/>
        <n v="11115"/>
        <n v="77685"/>
        <n v="4328"/>
        <n v="5256"/>
        <n v="97188"/>
        <n v="18255"/>
        <n v="53088"/>
        <n v="27588"/>
        <n v="1579"/>
        <n v="156"/>
        <n v="71772"/>
        <n v="2365"/>
        <n v="32232"/>
        <n v="2202"/>
        <n v="9396"/>
        <n v="1278"/>
        <n v="400"/>
        <n v="90882"/>
        <n v="5552"/>
        <n v="74592"/>
        <n v="203976"/>
        <n v="30976"/>
        <n v="135012"/>
        <n v="1954"/>
        <n v="1380"/>
        <n v="11676"/>
        <n v="331023"/>
        <n v="7568"/>
        <n v="36916"/>
        <n v="51648"/>
        <n v="62496"/>
        <n v="274491"/>
        <n v="13794"/>
        <n v="89712"/>
        <n v="2283"/>
        <n v="341991"/>
        <n v="9288"/>
        <n v="2414"/>
        <n v="4416174"/>
        <n v="30245"/>
        <n v="44672"/>
        <n v="98997"/>
        <n v="36474"/>
        <n v="4976"/>
        <n v="12599"/>
        <n v="13428"/>
        <n v="315776"/>
        <n v="273666"/>
        <n v="20608"/>
        <n v="4095"/>
        <n v="6398"/>
        <n v="35984"/>
        <n v="185528"/>
        <n v="254198"/>
        <n v="599985"/>
        <n v="4636"/>
        <n v="55971"/>
        <n v="50784"/>
        <n v="2601"/>
        <n v="6490"/>
        <n v="2024"/>
        <n v="3784"/>
        <n v="7724"/>
        <n v="2921"/>
        <n v="424116"/>
        <n v="38172"/>
        <n v="890841"/>
        <n v="1413"/>
        <n v="6475"/>
        <n v="11214"/>
        <n v="2864"/>
        <n v="142182"/>
        <n v="19608"/>
        <n v="4158"/>
        <n v="1110"/>
        <n v="1279968"/>
        <n v="185619"/>
        <n v="22752"/>
        <n v="61542"/>
        <n v="81438"/>
        <n v="6736"/>
        <n v="54528"/>
        <n v="449568"/>
        <n v="192186"/>
        <n v="6788"/>
        <n v="16289"/>
        <n v="721875"/>
        <n v="73568"/>
        <n v="13584"/>
        <n v="176772"/>
        <n v="219"/>
        <n v="44544"/>
        <n v="1408"/>
        <n v="169568"/>
        <n v="251964"/>
        <n v="194352"/>
        <n v="340182"/>
        <n v="6888"/>
        <n v="1557"/>
        <n v="15378"/>
        <n v="6102"/>
        <n v="11011"/>
        <n v="36024"/>
        <n v="54336"/>
        <n v="3780"/>
        <n v="133644"/>
        <n v="390368"/>
        <n v="10152"/>
        <n v="866646"/>
        <n v="795408"/>
        <n v="35856"/>
        <n v="2384"/>
        <n v="3087"/>
        <n v="5099575"/>
        <n v="12291"/>
        <n v="17211"/>
        <n v="13592"/>
        <n v="38668"/>
        <n v="37996"/>
        <n v="53991"/>
        <n v="4124"/>
        <n v="51897"/>
        <n v="12608"/>
        <n v="195104"/>
        <n v="85246"/>
        <n v="32712"/>
        <n v="1143"/>
        <n v="9345"/>
        <n v="23136"/>
        <n v="469"/>
        <n v="236528"/>
        <n v="237096"/>
        <n v="65584"/>
        <n v="8892"/>
        <n v="58"/>
        <n v="141576"/>
        <n v="56964"/>
        <n v="914"/>
        <n v="119686"/>
        <n v="52326"/>
        <n v="639968"/>
        <n v="5276"/>
        <n v="53892"/>
        <n v="3492"/>
        <n v="3576"/>
        <n v="149995"/>
        <n v="13568"/>
        <n v="257382"/>
        <n v="60998"/>
        <n v="548"/>
        <n v="75596"/>
        <n v="3112"/>
        <n v="18464"/>
        <n v="445802"/>
        <n v="1053164"/>
        <n v="10668"/>
        <n v="51219"/>
        <n v="7192"/>
        <n v="14097"/>
        <n v="164792"/>
        <n v="1889946"/>
        <n v="239456"/>
        <n v="2936"/>
        <n v="2149"/>
        <n v="14645"/>
        <n v="1514"/>
        <n v="139998"/>
        <n v="21728"/>
        <n v="483136"/>
        <n v="114288"/>
        <n v="49616"/>
        <n v="508704"/>
        <n v="5736"/>
        <n v="90668"/>
        <n v="719952"/>
        <n v="755944"/>
        <n v="898"/>
        <n v="21204"/>
        <n v="3474"/>
        <n v="83394"/>
        <n v="349965"/>
        <n v="15828"/>
        <n v="49794"/>
        <n v="53394"/>
        <n v="170786"/>
        <n v="435168"/>
        <n v="4858"/>
        <n v="2646"/>
        <n v="1947"/>
        <n v="59132"/>
        <n v="22196"/>
        <n v="2360"/>
        <n v="262512"/>
        <n v="422856"/>
        <n v="349993"/>
        <n v="58248"/>
        <n v="71246"/>
        <n v="887271"/>
        <n v="14686"/>
        <n v="225576"/>
        <n v="38256"/>
        <n v="4024"/>
        <n v="29925"/>
        <n v="1297368"/>
        <n v="581"/>
        <n v="6642"/>
        <n v="67996"/>
        <n v="189576"/>
        <n v="53992"/>
        <n v="725344"/>
        <n v="744"/>
        <n v="3948"/>
        <n v="8505"/>
        <n v="7533"/>
        <n v="325632"/>
        <n v="23344"/>
        <n v="33572"/>
        <n v="251944"/>
        <n v="127302"/>
        <n v="1253"/>
        <n v="30098"/>
        <n v="25875"/>
        <n v="44196"/>
        <n v="70371"/>
        <n v="11976"/>
        <n v="129999"/>
        <n v="4544"/>
        <n v="1352032"/>
        <n v="154899"/>
        <n v="19872"/>
        <n v="119448"/>
        <n v="11816"/>
        <n v="18776"/>
        <n v="539"/>
        <n v="76728"/>
        <n v="1043"/>
        <n v="539991"/>
        <n v="25998"/>
        <n v="17098"/>
        <n v="446068"/>
        <n v="60588"/>
        <n v="186732"/>
        <n v="381297"/>
        <n v="26424"/>
        <n v="62599"/>
        <n v="156861"/>
        <n v="173"/>
        <n v="1600"/>
        <n v="167888"/>
        <n v="119998"/>
        <n v="7385"/>
        <n v="526582"/>
        <n v="13698"/>
        <n v="25026"/>
        <n v="13168"/>
        <n v="179886"/>
        <n v="286256"/>
        <n v="24224"/>
        <n v="291136"/>
        <n v="114848"/>
        <n v="8995"/>
        <n v="9499"/>
        <n v="56697"/>
        <n v="45004"/>
        <n v="346"/>
        <n v="46797"/>
        <n v="3302"/>
        <n v="3008"/>
        <n v="26824"/>
        <n v="43116"/>
        <n v="15495"/>
        <n v="42208"/>
        <n v="2224"/>
        <n v="7452"/>
        <n v="17799"/>
        <n v="1039728"/>
        <n v="4596"/>
        <n v="456588"/>
        <n v="4499985"/>
        <n v="59976"/>
        <n v="612"/>
        <n v="2956"/>
        <n v="8763"/>
        <n v="7896"/>
        <n v="30528"/>
        <n v="4842"/>
        <n v="18"/>
        <n v="307168"/>
        <n v="269"/>
        <n v="4701"/>
        <n v="46999"/>
        <n v="324744"/>
        <n v="120"/>
        <n v="30828"/>
        <n v="477"/>
        <n v="550431"/>
        <n v="1497666"/>
        <n v="11322"/>
        <n v="4535976"/>
        <n v="59274"/>
        <n v="508768"/>
        <n v="118472"/>
        <n v="124404"/>
        <n v="187188"/>
        <n v="20388"/>
        <n v="520"/>
        <n v="4640"/>
        <n v="23595"/>
        <n v="18528"/>
        <n v="44192"/>
        <n v="1338"/>
        <n v="11176"/>
        <n v="242176"/>
        <n v="337176"/>
        <n v="1032"/>
        <n v="4732"/>
        <n v="23376"/>
        <n v="1989"/>
        <n v="39998"/>
        <n v="34385"/>
        <n v="824"/>
        <n v="272048"/>
        <n v="1614582"/>
        <n v="423648"/>
        <n v="7664"/>
        <n v="268704"/>
        <n v="2192"/>
        <n v="4872"/>
        <n v="30344"/>
        <n v="25696"/>
        <n v="34045"/>
        <n v="344372"/>
        <n v="3862"/>
        <n v="56999"/>
        <n v="298116"/>
        <n v="251829"/>
        <n v="221056"/>
        <n v="39582"/>
        <n v="44688"/>
        <n v="4098"/>
        <n v="36225"/>
        <n v="129552"/>
        <n v="86176"/>
        <n v="729"/>
        <n v="206352"/>
        <n v="8136"/>
        <n v="389056"/>
        <n v="519792"/>
        <n v="31176"/>
        <n v="3762"/>
        <n v="65997"/>
        <n v="39936"/>
        <n v="9612"/>
        <n v="19975"/>
        <n v="1673184"/>
        <n v="1218"/>
        <n v="29994"/>
        <n v="2719"/>
        <n v="54124"/>
        <n v="13239"/>
        <n v="126624"/>
        <n v="125944"/>
        <n v="66392"/>
        <n v="1200"/>
        <n v="329"/>
        <n v="21068"/>
        <n v="23076"/>
        <n v="75384"/>
        <n v="4191"/>
        <n v="295056"/>
        <n v="39325"/>
        <n v="89235"/>
        <n v="72882"/>
        <n v="4136"/>
        <n v="11682"/>
        <n v="45456"/>
        <n v="14142"/>
        <n v="310744"/>
        <n v="12736"/>
        <n v="647"/>
        <n v="13748"/>
        <n v="15224"/>
        <n v="16598"/>
        <n v="750"/>
        <n v="134272"/>
        <n v="146544"/>
        <n v="71864"/>
        <n v="611"/>
        <n v="10496"/>
        <n v="7758"/>
        <n v="26936"/>
        <n v="23495"/>
        <n v="33576"/>
        <n v="297332"/>
        <n v="775728"/>
        <n v="890664"/>
        <n v="215544"/>
        <n v="55584"/>
        <n v="127386"/>
        <n v="24843"/>
        <n v="14802"/>
        <n v="526344"/>
        <n v="31504"/>
        <n v="30672"/>
        <n v="1079976"/>
        <n v="670752"/>
        <n v="7278"/>
        <n v="5622925"/>
        <n v="28408"/>
        <n v="557728"/>
        <n v="4719"/>
        <n v="1399996"/>
        <n v="239372"/>
        <n v="22796"/>
        <n v="29352"/>
        <n v="9696"/>
        <n v="512499"/>
        <n v="203686"/>
        <n v="26418"/>
        <n v="12834"/>
        <n v="47495"/>
        <n v="2775"/>
        <n v="1252704"/>
        <n v="11097"/>
        <n v="170072"/>
        <n v="335744"/>
        <n v="6715"/>
        <n v="54998"/>
        <n v="1182"/>
        <n v="46438"/>
        <n v="577764"/>
        <n v="1915155"/>
        <n v="1369764"/>
        <n v="294368"/>
        <n v="314088"/>
        <n v="6336"/>
        <n v="2469"/>
        <n v="8264"/>
        <n v="3102"/>
        <n v="126686"/>
        <n v="933262"/>
        <n v="280392"/>
        <n v="43936"/>
        <n v="23744"/>
        <n v="3570"/>
        <n v="806336"/>
        <n v="7097"/>
        <n v="743988"/>
        <n v="29999"/>
        <n v="242624"/>
        <n v="17495"/>
        <n v="802"/>
        <n v="17104"/>
        <n v="35448"/>
        <n v="69375"/>
        <n v="2003168"/>
        <n v="2563056"/>
        <n v="43056"/>
        <n v="432456"/>
        <n v="67506"/>
        <n v="65232"/>
        <n v="60053"/>
        <n v="63744"/>
        <n v="51756"/>
        <n v="211248"/>
        <n v="18368"/>
        <n v="11198"/>
        <n v="486368"/>
        <n v="3717"/>
        <n v="137352"/>
        <n v="376509"/>
        <n v="6272"/>
        <n v="293993"/>
        <n v="512358"/>
        <n v="20992"/>
        <n v="15624"/>
        <n v="94192"/>
        <n v="29952"/>
        <n v="77"/>
        <n v="4980"/>
        <n v="436704"/>
        <n v="7336"/>
        <n v="218376"/>
        <n v="948"/>
        <n v="2095"/>
        <n v="243"/>
        <n v="32448"/>
        <n v="37347"/>
        <n v="8708"/>
        <n v="372144"/>
        <n v="751984"/>
        <n v="604768"/>
        <n v="2056"/>
        <n v="4984"/>
        <n v="2974"/>
        <n v="5616"/>
        <n v="64384"/>
        <n v="223888"/>
        <n v="2415"/>
        <n v="366009"/>
        <n v="310688"/>
        <n v="768"/>
        <n v="164646"/>
        <n v="2268"/>
        <n v="1419"/>
        <n v="110528"/>
        <n v="630024"/>
        <n v="2786"/>
        <n v="933408"/>
        <n v="14792"/>
        <n v="28685"/>
        <n v="21549"/>
        <n v="10944"/>
        <n v="62352"/>
        <n v="30392"/>
        <n v="13696"/>
        <n v="84416"/>
        <n v="43194"/>
        <n v="2043"/>
        <n v="68238"/>
        <n v="240744"/>
        <n v="167996"/>
        <n v="1554936"/>
        <n v="106869"/>
        <n v="12384"/>
        <n v="75"/>
        <n v="37014"/>
        <n v="267894"/>
        <n v="45408"/>
        <n v="9952"/>
        <n v="37896"/>
        <n v="10358"/>
        <n v="3598"/>
        <n v="1194"/>
        <n v="874995"/>
        <n v="60736"/>
        <n v="479976"/>
        <n v="1862"/>
        <n v="2796"/>
        <n v="17523"/>
        <n v="230"/>
        <n v="73784"/>
        <n v="30336"/>
        <n v="18222"/>
        <n v="54992"/>
        <n v="5586"/>
        <n v="44376"/>
        <n v="51264"/>
        <n v="5193"/>
        <n v="241424"/>
        <n v="49686"/>
        <n v="422625"/>
        <n v="14432"/>
        <n v="719976"/>
        <n v="150408"/>
        <n v="13188"/>
        <n v="14549"/>
        <n v="220704"/>
        <n v="968744"/>
        <n v="222352"/>
        <n v="99885"/>
        <n v="14336"/>
        <n v="60752"/>
        <n v="3116"/>
        <n v="11664"/>
        <n v="499168"/>
        <n v="432"/>
        <n v="4054"/>
        <n v="475944"/>
        <n v="2318"/>
        <n v="5696"/>
        <n v="14256"/>
        <n v="39624"/>
        <n v="6512"/>
        <n v="39808"/>
        <n v="481176"/>
        <n v="17745"/>
        <n v="13098"/>
        <n v="8260"/>
        <n v="13958"/>
        <n v="76098"/>
        <n v="6786"/>
        <n v="39879"/>
        <n v="97424"/>
        <n v="57"/>
        <n v="1180"/>
        <n v="2266"/>
        <n v="21968"/>
        <n v="619152"/>
        <n v="127904"/>
        <n v="182352"/>
        <n v="28032"/>
        <n v="517405"/>
        <n v="8608"/>
        <n v="210455"/>
        <n v="407"/>
        <n v="2121"/>
        <n v="9636"/>
        <n v="247188"/>
        <n v="4500"/>
        <n v="31168"/>
        <n v="2239936"/>
        <n v="76608"/>
        <n v="115136"/>
        <n v="471"/>
        <n v="79968"/>
        <n v="3059745"/>
        <n v="71952"/>
        <n v="379372"/>
        <n v="67536"/>
        <n v="37408"/>
        <n v="4728"/>
        <n v="53352"/>
        <n v="131104"/>
        <n v="5259"/>
        <n v="81"/>
        <n v="83988"/>
        <n v="11032"/>
        <n v="21058"/>
        <n v="3050376"/>
        <n v="13398"/>
        <n v="93248"/>
        <n v="486"/>
        <n v="6258"/>
        <n v="54"/>
        <n v="127099"/>
        <n v="1696"/>
        <n v="2880"/>
        <n v="146952"/>
        <n v="83136"/>
        <n v="942784"/>
        <n v="287976"/>
        <n v="29304"/>
        <n v="55328"/>
        <n v="12279984"/>
        <n v="20416"/>
        <n v="112839"/>
        <n v="271968"/>
        <n v="77728"/>
        <n v="2255"/>
        <n v="129475"/>
        <n v="22198"/>
        <n v="3477"/>
        <n v="33282"/>
        <n v="11865"/>
        <n v="207144"/>
        <n v="441"/>
        <n v="4086"/>
        <n v="38634"/>
        <n v="3344"/>
        <n v="899"/>
        <n v="7236"/>
        <n v="4824"/>
        <n v="130112"/>
        <n v="7424"/>
        <n v="508396"/>
        <n v="11104"/>
        <n v="49343"/>
        <n v="101994"/>
        <n v="58924"/>
        <n v="4800"/>
        <n v="19272"/>
        <n v="6528"/>
        <n v="2862"/>
        <n v="27628"/>
        <n v="62964"/>
        <n v="44997"/>
        <n v="192759"/>
        <n v="12178"/>
        <n v="2676672"/>
        <n v="48923"/>
        <n v="31203"/>
        <n v="191079"/>
        <n v="3053"/>
        <n v="66976"/>
        <n v="143928"/>
        <n v="856656"/>
        <n v="17768"/>
        <n v="11568"/>
        <n v="4572"/>
        <n v="6261"/>
        <n v="211372"/>
        <n v="9995"/>
        <n v="1119888"/>
        <n v="135984"/>
        <n v="7632"/>
        <n v="179991"/>
        <n v="239358"/>
        <n v="123"/>
        <n v="1397"/>
        <n v="934956"/>
        <n v="23128"/>
        <n v="5924"/>
        <n v="155456"/>
        <n v="210"/>
        <n v="29996"/>
        <n v="470155"/>
        <n v="39128"/>
        <n v="19728"/>
        <n v="151188"/>
        <n v="47496"/>
        <n v="344981"/>
        <n v="127785"/>
        <n v="172"/>
        <n v="15904"/>
        <n v="9597"/>
        <n v="10475"/>
        <n v="1875258"/>
        <n v="35184"/>
        <n v="274064"/>
        <n v="595"/>
        <n v="23994"/>
        <n v="3776"/>
        <n v="3816"/>
        <n v="1358"/>
        <n v="194"/>
        <n v="13488"/>
        <n v="16692"/>
        <n v="98328"/>
        <n v="117882"/>
        <n v="3146"/>
        <n v="28356"/>
        <n v="48796"/>
        <n v="2992"/>
        <n v="108768"/>
        <n v="989274"/>
        <n v="73915"/>
        <n v="337088"/>
        <n v="18995"/>
        <n v="2995"/>
        <n v="6603"/>
        <n v="28784"/>
        <n v="2621322"/>
        <n v="364776"/>
        <n v="111517"/>
        <n v="89696"/>
        <n v="322192"/>
        <n v="27995"/>
        <n v="82884"/>
        <n v="272"/>
        <n v="31808"/>
        <n v="93032"/>
        <n v="454965"/>
        <n v="2954"/>
        <n v="34856"/>
        <n v="48294"/>
        <n v="40368"/>
        <n v="79188"/>
        <n v="2364"/>
        <n v="177648"/>
        <n v="32368"/>
        <n v="3152"/>
        <n v="1518"/>
        <n v="4296"/>
        <n v="21696"/>
        <n v="78759"/>
        <n v="50136"/>
        <n v="88074"/>
        <n v="30147"/>
        <n v="12513"/>
        <n v="55596"/>
        <n v="51984"/>
        <n v="1123128"/>
        <n v="649"/>
        <n v="156429"/>
        <n v="13856"/>
        <n v="6552"/>
        <n v="19312"/>
        <n v="10196"/>
        <n v="25974"/>
        <n v="25542"/>
        <n v="4338"/>
        <n v="40586"/>
        <n v="68001"/>
        <n v="143128"/>
        <n v="44768"/>
        <n v="31976"/>
        <n v="3196"/>
        <n v="111294"/>
        <n v="70788"/>
        <n v="31128"/>
        <n v="5576"/>
        <n v="207184"/>
        <n v="14731"/>
        <n v="663072"/>
        <n v="99588"/>
        <n v="29372"/>
        <n v="10224"/>
        <n v="14320"/>
        <n v="4104"/>
        <n v="12098"/>
        <n v="31598"/>
        <n v="39816"/>
        <n v="1606"/>
        <n v="20664"/>
        <n v="150452"/>
        <n v="4144"/>
        <n v="52752"/>
        <n v="946764"/>
        <n v="9468"/>
        <n v="2367"/>
        <n v="147568"/>
        <n v="56784"/>
        <n v="6576"/>
        <n v="11584"/>
        <n v="6089"/>
        <n v="519"/>
        <n v="26991"/>
        <n v="64848"/>
        <n v="102582"/>
        <n v="4305552"/>
        <n v="25585"/>
        <n v="184704"/>
        <n v="4792"/>
        <n v="8001"/>
        <n v="398972"/>
        <n v="72224"/>
        <n v="457485"/>
        <n v="1079316"/>
        <n v="4891"/>
        <n v="97968"/>
        <n v="63488"/>
        <n v="41832"/>
        <n v="123858"/>
        <n v="769184"/>
        <n v="163764"/>
        <n v="21104"/>
        <n v="594816"/>
        <n v="7296"/>
        <n v="455712"/>
        <n v="4528"/>
        <n v="20064"/>
        <n v="117576"/>
        <n v="57594"/>
        <n v="11424"/>
        <n v="313722"/>
        <n v="42868"/>
        <n v="30576"/>
        <n v="1302"/>
        <n v="167688"/>
        <n v="27297"/>
        <n v="6138"/>
        <n v="318"/>
        <n v="3256"/>
        <n v="7072"/>
        <n v="424272"/>
        <n v="120576"/>
        <n v="1228"/>
        <n v="204"/>
        <n v="582336"/>
        <n v="134991"/>
        <n v="4272"/>
        <n v="209148"/>
        <n v="159102"/>
        <n v="57491"/>
        <n v="10710"/>
        <n v="1207"/>
        <n v="3273"/>
        <n v="104696"/>
        <n v="3785292"/>
        <n v="103481"/>
        <n v="2528"/>
        <n v="285576"/>
        <n v="4836"/>
        <n v="16256"/>
        <n v="4773"/>
        <n v="13626"/>
        <n v="18615"/>
        <n v="81792"/>
        <n v="91475"/>
        <n v="27192"/>
        <n v="1206"/>
        <n v="321552"/>
        <n v="164688"/>
        <n v="128124"/>
        <n v="1014"/>
        <n v="5156"/>
        <n v="30499"/>
        <n v="781864"/>
        <n v="673344"/>
        <n v="19705"/>
        <n v="2022272"/>
        <n v="159285"/>
        <n v="3213"/>
        <n v="109193"/>
        <n v="68982"/>
        <n v="2046664"/>
        <n v="164975"/>
        <n v="91056"/>
        <n v="54208"/>
        <n v="26982"/>
        <n v="8108"/>
        <n v="9302"/>
        <n v="32592"/>
        <n v="172752"/>
        <n v="55616"/>
        <n v="427644"/>
        <n v="4067"/>
        <n v="477666"/>
        <n v="623"/>
        <n v="3691992"/>
        <n v="13848"/>
        <n v="577584"/>
        <n v="68432"/>
        <n v="5312"/>
        <n v="224937"/>
        <n v="1125488"/>
        <n v="12645"/>
        <n v="4032"/>
        <n v="6732"/>
        <n v="10493"/>
        <n v="107985"/>
        <n v="31008"/>
        <n v="121536"/>
        <n v="30272"/>
        <n v="35208"/>
        <n v="2395"/>
        <n v="342"/>
        <n v="376866"/>
        <n v="19772"/>
        <n v="216"/>
        <n v="28284"/>
        <n v="2298"/>
        <n v="10213"/>
        <n v="2033584"/>
        <n v="899982"/>
        <n v="16704"/>
        <n v="307314"/>
        <n v="4099992"/>
        <n v="3438"/>
        <n v="9064"/>
        <n v="7945"/>
        <n v="13754"/>
        <n v="7302"/>
        <n v="4297644"/>
        <n v="2049"/>
        <n v="481568"/>
        <n v="89544"/>
        <n v="3406664"/>
        <n v="4938"/>
        <n v="9744"/>
        <n v="579528"/>
        <n v="3023928"/>
        <n v="4776"/>
        <n v="6468"/>
        <n v="149997"/>
        <n v="26632"/>
        <n v="6402"/>
        <n v="684"/>
        <n v="66816"/>
        <n v="1659"/>
        <n v="11646"/>
        <n v="6139992"/>
        <n v="47036"/>
        <n v="73536"/>
        <n v="84995"/>
        <n v="1101"/>
        <n v="242136"/>
        <n v="273568"/>
        <n v="1080096"/>
        <n v="37312"/>
        <n v="326646"/>
        <n v="296712"/>
        <n v="28686"/>
        <n v="80775"/>
        <n v="50024"/>
        <n v="2012"/>
        <n v="70464"/>
        <n v="14067"/>
        <n v="44049"/>
        <n v="268576"/>
        <n v="36408"/>
        <n v="10984"/>
        <n v="2061"/>
        <n v="43"/>
        <n v="5004"/>
        <n v="33992"/>
        <n v="42384"/>
        <n v="13595"/>
        <n v="2177584"/>
        <n v="431136"/>
        <n v="4881"/>
        <n v="1023332"/>
        <n v="211246"/>
        <n v="4832"/>
        <n v="235188"/>
        <n v="26376"/>
        <n v="10384"/>
        <n v="107118"/>
        <n v="973"/>
        <n v="45568"/>
        <n v="120768"/>
        <n v="7995"/>
        <n v="51696"/>
        <n v="173208"/>
        <n v="90"/>
        <n v="15291"/>
        <n v="4644"/>
        <n v="8624"/>
        <n v="895944"/>
        <n v="140"/>
        <n v="16392"/>
        <n v="44736"/>
        <n v="61544"/>
        <n v="132696"/>
        <n v="5115"/>
        <n v="2147"/>
        <n v="5032"/>
        <n v="339368"/>
        <n v="1212"/>
        <n v="290336"/>
        <n v="636"/>
        <n v="848544"/>
        <n v="87"/>
        <n v="573174"/>
        <n v="27261"/>
        <n v="2062"/>
        <n v="12425"/>
        <n v="29755"/>
        <n v="40356"/>
        <n v="952"/>
        <n v="153824"/>
        <n v="46632"/>
        <n v="25128"/>
        <n v="20735"/>
        <n v="362136"/>
        <n v="22386"/>
        <n v="1087936"/>
        <n v="2427"/>
        <n v="9872"/>
        <n v="683332"/>
        <n v="2996"/>
        <n v="16485"/>
        <n v="33528"/>
        <n v="36744"/>
        <n v="6035"/>
        <n v="112"/>
        <n v="22358"/>
        <n v="99882"/>
        <n v="192588"/>
        <n v="24052"/>
        <n v="3989"/>
        <n v="55264"/>
        <n v="3834656"/>
        <n v="134"/>
        <n v="10969"/>
        <n v="11956"/>
        <n v="99568"/>
        <n v="1386"/>
        <n v="13376"/>
        <n v="437472"/>
        <n v="9798"/>
        <n v="24316"/>
        <m/>
      </sharedItems>
    </cacheField>
    <cacheField name="Quantidade" numFmtId="0">
      <sharedItems containsString="0" containsBlank="1" containsNumber="1" containsInteger="1" minValue="1" maxValue="14"/>
    </cacheField>
    <cacheField name="Desconto" numFmtId="0">
      <sharedItems containsString="0" containsBlank="1" containsNumber="1" containsInteger="1" minValue="0" maxValue="45"/>
    </cacheField>
    <cacheField name="Lucro" numFmtId="0">
      <sharedItems containsString="0" containsBlank="1" containsNumber="1" containsInteger="1" minValue="-38399904" maxValue="67199808"/>
    </cacheField>
    <cacheField name="lucro real" numFmtId="0">
      <sharedItems containsString="0" containsBlank="1" containsNumber="1" minValue="-3839.9904000000001" maxValue="6719.9808000000003"/>
    </cacheField>
    <cacheField name="Categorias" numFmtId="0">
      <sharedItems containsBlank="1"/>
    </cacheField>
    <cacheField name="product.Sub-Category" numFmtId="0">
      <sharedItems containsBlank="1"/>
    </cacheField>
    <cacheField name="product.Product Name" numFmtId="0">
      <sharedItems containsBlank="1"/>
    </cacheField>
    <cacheField name="Trimestres" numFmtId="0" databaseField="0">
      <fieldGroup base="1">
        <rangePr groupBy="quarters" startDate="2014-01-03T00:00:00" endDate="2017-12-31T00:00:00"/>
        <groupItems count="6">
          <s v="&lt;03/01/2014"/>
          <s v="Trim1"/>
          <s v="Trim2"/>
          <s v="Trim3"/>
          <s v="Trim4"/>
          <s v="&gt;31/12/2017"/>
        </groupItems>
      </fieldGroup>
    </cacheField>
    <cacheField name="Anos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x v="0"/>
    <d v="2016-11-11T00:00:00"/>
    <s v="Second Class"/>
    <s v="CG-12520"/>
    <s v="FUR-BO-10001798"/>
    <x v="0"/>
    <n v="2"/>
    <n v="0"/>
    <n v="419136"/>
    <n v="41.913600000000002"/>
    <s v="Furniture"/>
    <s v="Bookcases"/>
    <s v="Bush Somerset Collection Bookcase"/>
  </r>
  <r>
    <x v="0"/>
    <x v="0"/>
    <d v="2016-11-11T00:00:00"/>
    <s v="Second Class"/>
    <s v="CG-12520"/>
    <s v="FUR-CH-10000454"/>
    <x v="1"/>
    <n v="3"/>
    <n v="0"/>
    <n v="219582"/>
    <n v="21.958200000000001"/>
    <s v="Furniture"/>
    <s v="Chairs"/>
    <s v="Hon Deluxe Fabric Upholstered Stacking Chairs, Rounded Back"/>
  </r>
  <r>
    <x v="1"/>
    <x v="1"/>
    <d v="2016-12-09T00:00:00"/>
    <s v="Standard Class"/>
    <s v="JE-16165"/>
    <s v="FUR-CH-10000454"/>
    <x v="2"/>
    <n v="8"/>
    <n v="0"/>
    <n v="585552"/>
    <n v="58.555199999999999"/>
    <s v="Furniture"/>
    <s v="Chairs"/>
    <s v="Hon Deluxe Fabric Upholstered Stacking Chairs, Rounded Back"/>
  </r>
  <r>
    <x v="2"/>
    <x v="2"/>
    <d v="2016-06-16T00:00:00"/>
    <s v="Second Class"/>
    <s v="DV-13045"/>
    <s v="OFF-LA-10000240"/>
    <x v="3"/>
    <n v="2"/>
    <n v="0"/>
    <n v="68714"/>
    <n v="6.8714000000000004"/>
    <s v="Office Supplies"/>
    <s v="Labels"/>
    <s v="Self-Adhesive Address Labels for Typewriters by Universal"/>
  </r>
  <r>
    <x v="3"/>
    <x v="3"/>
    <d v="2014-08-05T00:00:00"/>
    <s v="Standard Class"/>
    <s v="BF-10975"/>
    <s v="OFF-LA-10000240"/>
    <x v="4"/>
    <n v="3"/>
    <n v="2"/>
    <n v="59211"/>
    <n v="5.9211"/>
    <s v="Office Supplies"/>
    <s v="Labels"/>
    <s v="Self-Adhesive Address Labels for Typewriters by Universal"/>
  </r>
  <r>
    <x v="4"/>
    <x v="4"/>
    <d v="2015-10-18T00:00:00"/>
    <s v="Standard Class"/>
    <s v="SO-20335"/>
    <s v="FUR-TA-10000577"/>
    <x v="5"/>
    <n v="5"/>
    <n v="45"/>
    <n v="-383031"/>
    <n v="-38.303100000000001"/>
    <s v="Furniture"/>
    <s v="Tables"/>
    <s v="Bretford CR4500 Series Slim Rectangular Table"/>
  </r>
  <r>
    <x v="5"/>
    <x v="5"/>
    <d v="2015-09-30T00:00:00"/>
    <s v="Standard Class"/>
    <s v="EB-13870"/>
    <s v="FUR-TA-10000577"/>
    <x v="6"/>
    <n v="3"/>
    <n v="0"/>
    <n v="2402649"/>
    <n v="240.26490000000001"/>
    <s v="Furniture"/>
    <s v="Tables"/>
    <s v="Bretford CR4500 Series Slim Rectangular Table"/>
  </r>
  <r>
    <x v="6"/>
    <x v="6"/>
    <d v="2016-12-20T00:00:00"/>
    <s v="Standard Class"/>
    <s v="RW-19630"/>
    <s v="FUR-TA-10000577"/>
    <x v="7"/>
    <n v="4"/>
    <n v="2"/>
    <n v="417852"/>
    <n v="41.785200000000003"/>
    <s v="Furniture"/>
    <s v="Tables"/>
    <s v="Bretford CR4500 Series Slim Rectangular Table"/>
  </r>
  <r>
    <x v="7"/>
    <x v="7"/>
    <d v="2017-06-30T00:00:00"/>
    <s v="Same Day"/>
    <s v="SG-20470"/>
    <s v="FUR-TA-10000577"/>
    <x v="6"/>
    <n v="5"/>
    <n v="4"/>
    <n v="-2959785"/>
    <n v="-295.9785"/>
    <s v="Furniture"/>
    <s v="Tables"/>
    <s v="Bretford CR4500 Series Slim Rectangular Table"/>
  </r>
  <r>
    <x v="4"/>
    <x v="4"/>
    <d v="2015-10-18T00:00:00"/>
    <s v="Standard Class"/>
    <s v="SO-20335"/>
    <s v="OFF-ST-10000760"/>
    <x v="8"/>
    <n v="2"/>
    <n v="2"/>
    <n v="25164"/>
    <n v="2.5164"/>
    <s v="Office Supplies"/>
    <s v="Storage"/>
    <s v="Eldon Fold 'N Roll Cart System"/>
  </r>
  <r>
    <x v="8"/>
    <x v="8"/>
    <d v="2014-06-14T00:00:00"/>
    <s v="Standard Class"/>
    <s v="BH-11710"/>
    <s v="FUR-FU-10001487"/>
    <x v="9"/>
    <n v="7"/>
    <n v="0"/>
    <n v="141694"/>
    <n v="14.1694"/>
    <s v="Furniture"/>
    <s v="Furnishings"/>
    <s v="Eldon Expressions Wood and Plastic Desk Accessories, Cherry Wood"/>
  </r>
  <r>
    <x v="8"/>
    <x v="8"/>
    <d v="2014-06-14T00:00:00"/>
    <s v="Standard Class"/>
    <s v="BH-11710"/>
    <s v="OFF-AR-10002833"/>
    <x v="10"/>
    <n v="4"/>
    <n v="0"/>
    <n v="19656"/>
    <n v="1.9656"/>
    <s v="Office Supplies"/>
    <s v="Art"/>
    <s v="Newell 322"/>
  </r>
  <r>
    <x v="9"/>
    <x v="9"/>
    <d v="2017-08-01T00:00:00"/>
    <s v="Second Class"/>
    <s v="AG-10675"/>
    <s v="OFF-AR-10002833"/>
    <x v="11"/>
    <n v="3"/>
    <n v="2"/>
    <n v="3822"/>
    <n v="0.38219999999999998"/>
    <s v="Office Supplies"/>
    <s v="Art"/>
    <s v="Newell 322"/>
  </r>
  <r>
    <x v="8"/>
    <x v="8"/>
    <d v="2014-06-14T00:00:00"/>
    <s v="Standard Class"/>
    <s v="BH-11710"/>
    <s v="TEC-PH-10002275"/>
    <x v="12"/>
    <n v="6"/>
    <n v="2"/>
    <n v="907152"/>
    <n v="90.715199999999996"/>
    <s v="Technology"/>
    <s v="Phones"/>
    <s v="Mitel 5320 IP Phone VoIP phone"/>
  </r>
  <r>
    <x v="8"/>
    <x v="8"/>
    <d v="2014-06-14T00:00:00"/>
    <s v="Standard Class"/>
    <s v="BH-11710"/>
    <s v="OFF-BI-10003910"/>
    <x v="13"/>
    <n v="3"/>
    <n v="2"/>
    <n v="57825"/>
    <n v="5.7824999999999998"/>
    <s v="Office Supplies"/>
    <s v="Binders"/>
    <s v="DXL Angle-View Binders with Locking Rings by Samsill"/>
  </r>
  <r>
    <x v="10"/>
    <x v="2"/>
    <d v="2016-06-15T00:00:00"/>
    <s v="First Class"/>
    <s v="SC-20725"/>
    <s v="OFF-BI-10003910"/>
    <x v="14"/>
    <n v="4"/>
    <n v="0"/>
    <n v="13878"/>
    <n v="1.3877999999999999"/>
    <s v="Office Supplies"/>
    <s v="Binders"/>
    <s v="DXL Angle-View Binders with Locking Rings by Samsill"/>
  </r>
  <r>
    <x v="11"/>
    <x v="10"/>
    <d v="2017-02-05T00:00:00"/>
    <s v="Standard Class"/>
    <s v="BV-11245"/>
    <s v="OFF-BI-10003910"/>
    <x v="15"/>
    <n v="1"/>
    <n v="0"/>
    <n v="34695"/>
    <n v="3.4695"/>
    <s v="Office Supplies"/>
    <s v="Binders"/>
    <s v="DXL Angle-View Binders with Locking Rings by Samsill"/>
  </r>
  <r>
    <x v="12"/>
    <x v="11"/>
    <d v="2017-08-30T00:00:00"/>
    <s v="First Class"/>
    <s v="MR-17545"/>
    <s v="OFF-BI-10003910"/>
    <x v="16"/>
    <n v="6"/>
    <n v="2"/>
    <n v="11565"/>
    <n v="1.1565000000000001"/>
    <s v="Office Supplies"/>
    <s v="Binders"/>
    <s v="DXL Angle-View Binders with Locking Rings by Samsill"/>
  </r>
  <r>
    <x v="8"/>
    <x v="8"/>
    <d v="2014-06-14T00:00:00"/>
    <s v="Standard Class"/>
    <s v="BH-11710"/>
    <s v="OFF-AP-10002892"/>
    <x v="17"/>
    <n v="5"/>
    <n v="0"/>
    <n v="3447"/>
    <n v="0.34470000000000001"/>
    <s v="Office Supplies"/>
    <s v="Appliances"/>
    <s v="Belkin F5C206VTEL 6 Outlet Surge"/>
  </r>
  <r>
    <x v="8"/>
    <x v="8"/>
    <d v="2014-06-14T00:00:00"/>
    <s v="Standard Class"/>
    <s v="BH-11710"/>
    <s v="FUR-TA-10001539"/>
    <x v="18"/>
    <n v="9"/>
    <n v="2"/>
    <n v="853092"/>
    <n v="85.309200000000004"/>
    <s v="Furniture"/>
    <s v="Tables"/>
    <s v="Chromcraft Rectangular Conference Tables"/>
  </r>
  <r>
    <x v="13"/>
    <x v="12"/>
    <d v="2017-10-24T00:00:00"/>
    <s v="Standard Class"/>
    <s v="EB-13705"/>
    <s v="FUR-TA-10001539"/>
    <x v="19"/>
    <n v="2"/>
    <n v="4"/>
    <n v="-758304"/>
    <n v="-75.830399999999997"/>
    <s v="Furniture"/>
    <s v="Tables"/>
    <s v="Chromcraft Rectangular Conference Tables"/>
  </r>
  <r>
    <x v="14"/>
    <x v="13"/>
    <d v="2014-08-20T00:00:00"/>
    <s v="Standard Class"/>
    <s v="TS-21610"/>
    <s v="FUR-TA-10001539"/>
    <x v="20"/>
    <n v="6"/>
    <n v="4"/>
    <n v="-2274912"/>
    <n v="-227.49119999999999"/>
    <s v="Furniture"/>
    <s v="Tables"/>
    <s v="Chromcraft Rectangular Conference Tables"/>
  </r>
  <r>
    <x v="8"/>
    <x v="8"/>
    <d v="2014-06-14T00:00:00"/>
    <s v="Standard Class"/>
    <s v="BH-11710"/>
    <s v="TEC-PH-10002033"/>
    <x v="21"/>
    <n v="4"/>
    <n v="2"/>
    <n v="683568"/>
    <n v="68.356800000000007"/>
    <s v="Technology"/>
    <s v="Phones"/>
    <s v="Konftel 250 ConferenceÂ phoneÂ - Charcoal black"/>
  </r>
  <r>
    <x v="15"/>
    <x v="14"/>
    <d v="2014-06-23T00:00:00"/>
    <s v="Second Class"/>
    <s v="NP-18325"/>
    <s v="TEC-PH-10002033"/>
    <x v="22"/>
    <n v="1"/>
    <n v="0"/>
    <n v="740532"/>
    <n v="74.053200000000004"/>
    <s v="Technology"/>
    <s v="Phones"/>
    <s v="Konftel 250 ConferenceÂ phoneÂ - Charcoal black"/>
  </r>
  <r>
    <x v="16"/>
    <x v="15"/>
    <d v="2017-04-20T00:00:00"/>
    <s v="Standard Class"/>
    <s v="AA-10480"/>
    <s v="OFF-PA-10002365"/>
    <x v="23"/>
    <n v="3"/>
    <n v="2"/>
    <n v="54432"/>
    <n v="5.4432"/>
    <s v="Office Supplies"/>
    <s v="Paper"/>
    <s v="Xerox 1967"/>
  </r>
  <r>
    <x v="17"/>
    <x v="16"/>
    <d v="2015-12-26T00:00:00"/>
    <s v="First Class"/>
    <s v="DB-13120"/>
    <s v="OFF-PA-10002365"/>
    <x v="24"/>
    <n v="2"/>
    <n v="0"/>
    <n v="62208"/>
    <n v="6.2207999999999997"/>
    <s v="Office Supplies"/>
    <s v="Paper"/>
    <s v="Xerox 1967"/>
  </r>
  <r>
    <x v="18"/>
    <x v="1"/>
    <d v="2016-12-10T00:00:00"/>
    <s v="Standard Class"/>
    <s v="IM-15070"/>
    <s v="OFF-BI-10003656"/>
    <x v="25"/>
    <n v="3"/>
    <n v="2"/>
    <n v="1325922"/>
    <n v="132.59219999999999"/>
    <s v="Office Supplies"/>
    <s v="Binders"/>
    <s v="Fellowes PB200 Plastic Comb Binding Machine"/>
  </r>
  <r>
    <x v="19"/>
    <x v="17"/>
    <d v="2014-04-17T00:00:00"/>
    <s v="Second Class"/>
    <s v="JD-15895"/>
    <s v="OFF-BI-10003656"/>
    <x v="26"/>
    <n v="10"/>
    <n v="7"/>
    <n v="-407976"/>
    <n v="-40.797600000000003"/>
    <s v="Office Supplies"/>
    <s v="Binders"/>
    <s v="Fellowes PB200 Plastic Comb Binding Machine"/>
  </r>
  <r>
    <x v="20"/>
    <x v="18"/>
    <d v="2015-11-26T00:00:00"/>
    <s v="Standard Class"/>
    <s v="HP-14815"/>
    <s v="OFF-AP-10002311"/>
    <x v="27"/>
    <n v="5"/>
    <n v="8"/>
    <n v="-123858"/>
    <n v="-12.3858"/>
    <s v="Office Supplies"/>
    <s v="Appliances"/>
    <s v="Holmes Replacement Filter for HEPA Air Cleaner, Very Large Room, HEPA Filter"/>
  </r>
  <r>
    <x v="21"/>
    <x v="19"/>
    <d v="2015-09-05T00:00:00"/>
    <s v="First Class"/>
    <s v="JB-15400"/>
    <s v="OFF-AP-10002311"/>
    <x v="28"/>
    <n v="2"/>
    <n v="0"/>
    <n v="605528"/>
    <n v="60.552799999999998"/>
    <s v="Office Supplies"/>
    <s v="Appliances"/>
    <s v="Holmes Replacement Filter for HEPA Air Cleaner, Very Large Room, HEPA Filter"/>
  </r>
  <r>
    <x v="20"/>
    <x v="18"/>
    <d v="2015-11-26T00:00:00"/>
    <s v="Standard Class"/>
    <s v="HP-14815"/>
    <s v="OFF-BI-10000756"/>
    <x v="29"/>
    <n v="3"/>
    <n v="8"/>
    <n v="-3816"/>
    <n v="-0.38159999999999999"/>
    <s v="Office Supplies"/>
    <s v="Binders"/>
    <s v="Storex DuraTech Recycled Plastic Frosted Binders"/>
  </r>
  <r>
    <x v="22"/>
    <x v="20"/>
    <d v="2014-11-18T00:00:00"/>
    <s v="Standard Class"/>
    <s v="PK-19075"/>
    <s v="OFF-ST-10004186"/>
    <x v="30"/>
    <n v="6"/>
    <n v="0"/>
    <n v="133176"/>
    <n v="13.317600000000001"/>
    <s v="Office Supplies"/>
    <s v="Storage"/>
    <s v="Stur-D-Stor Shelving, Vertical 5-Shelf: 72&quot;H x 36&quot;W x 18 1/2&quot;D"/>
  </r>
  <r>
    <x v="23"/>
    <x v="21"/>
    <d v="2014-05-15T00:00:00"/>
    <s v="Second Class"/>
    <s v="AG-10270"/>
    <s v="OFF-ST-10000107"/>
    <x v="31"/>
    <n v="2"/>
    <n v="0"/>
    <n v="999"/>
    <n v="9.9900000000000003E-2"/>
    <s v="Office Supplies"/>
    <s v="Storage"/>
    <s v="Fellowes Super Stor/Drawer"/>
  </r>
  <r>
    <x v="24"/>
    <x v="22"/>
    <d v="2015-12-24T00:00:00"/>
    <s v="Standard Class"/>
    <s v="CS-12130"/>
    <s v="OFF-ST-10000107"/>
    <x v="32"/>
    <n v="4"/>
    <n v="2"/>
    <n v="-222"/>
    <n v="-2.2200000000000001E-2"/>
    <s v="Office Supplies"/>
    <s v="Storage"/>
    <s v="Fellowes Super Stor/Drawer"/>
  </r>
  <r>
    <x v="25"/>
    <x v="23"/>
    <d v="2014-07-16T00:00:00"/>
    <s v="Standard Class"/>
    <s v="BF-11170"/>
    <s v="OFF-ST-10000107"/>
    <x v="33"/>
    <n v="9"/>
    <n v="0"/>
    <n v="44955"/>
    <n v="4.4954999999999998"/>
    <s v="Office Supplies"/>
    <s v="Storage"/>
    <s v="Fellowes Super Stor/Drawer"/>
  </r>
  <r>
    <x v="26"/>
    <x v="24"/>
    <d v="2014-09-01T00:00:00"/>
    <s v="Second Class"/>
    <s v="ZD-21925"/>
    <s v="OFF-AR-10003056"/>
    <x v="34"/>
    <n v="2"/>
    <n v="0"/>
    <n v="24824"/>
    <n v="2.4824000000000002"/>
    <s v="Office Supplies"/>
    <s v="Art"/>
    <s v="Newell 341"/>
  </r>
  <r>
    <x v="27"/>
    <x v="14"/>
    <d v="2014-06-24T00:00:00"/>
    <s v="First Class"/>
    <s v="RM-19375"/>
    <s v="OFF-AR-10003056"/>
    <x v="35"/>
    <n v="5"/>
    <n v="0"/>
    <n v="6206"/>
    <n v="0.62060000000000004"/>
    <s v="Office Supplies"/>
    <s v="Art"/>
    <s v="Newell 341"/>
  </r>
  <r>
    <x v="26"/>
    <x v="24"/>
    <d v="2014-09-01T00:00:00"/>
    <s v="Second Class"/>
    <s v="ZD-21925"/>
    <s v="TEC-PH-10001949"/>
    <x v="36"/>
    <n v="3"/>
    <n v="2"/>
    <n v="16011"/>
    <n v="1.6011"/>
    <s v="Technology"/>
    <s v="Phones"/>
    <s v="Cisco SPA 501G IP Phone"/>
  </r>
  <r>
    <x v="26"/>
    <x v="24"/>
    <d v="2014-09-01T00:00:00"/>
    <s v="Second Class"/>
    <s v="ZD-21925"/>
    <s v="OFF-BI-10002215"/>
    <x v="37"/>
    <n v="4"/>
    <n v="2"/>
    <n v="7384"/>
    <n v="0.73839999999999995"/>
    <s v="Office Supplies"/>
    <s v="Binders"/>
    <s v="Wilson Jones Hanging View Binder, White, 1&quot;"/>
  </r>
  <r>
    <x v="28"/>
    <x v="25"/>
    <d v="2016-12-13T00:00:00"/>
    <s v="Standard Class"/>
    <s v="KB-16585"/>
    <s v="OFF-AR-10000246"/>
    <x v="38"/>
    <n v="7"/>
    <n v="0"/>
    <n v="50596"/>
    <n v="5.0595999999999997"/>
    <s v="Office Supplies"/>
    <s v="Art"/>
    <s v="Newell 318"/>
  </r>
  <r>
    <x v="28"/>
    <x v="25"/>
    <d v="2016-12-13T00:00:00"/>
    <s v="Standard Class"/>
    <s v="KB-16585"/>
    <s v="OFF-AP-10001492"/>
    <x v="39"/>
    <n v="7"/>
    <n v="0"/>
    <n v="156884"/>
    <n v="15.6884"/>
    <s v="Office Supplies"/>
    <s v="Appliances"/>
    <s v="Acco Six-Outlet Power Strip, 4' Cord Length"/>
  </r>
  <r>
    <x v="29"/>
    <x v="26"/>
    <d v="2017-07-18T00:00:00"/>
    <s v="Second Class"/>
    <s v="SF-20065"/>
    <s v="FUR-CH-10002774"/>
    <x v="40"/>
    <n v="2"/>
    <n v="3"/>
    <n v="-10196"/>
    <n v="-1.0196000000000001"/>
    <s v="Furniture"/>
    <s v="Chairs"/>
    <s v="Global Deluxe Stacking Chair, Gray"/>
  </r>
  <r>
    <x v="30"/>
    <x v="27"/>
    <d v="2016-01-20T00:00:00"/>
    <s v="Second Class"/>
    <s v="EH-13945"/>
    <s v="OFF-BI-10001634"/>
    <x v="41"/>
    <n v="2"/>
    <n v="2"/>
    <n v="42224"/>
    <n v="4.2224000000000004"/>
    <s v="Office Supplies"/>
    <s v="Binders"/>
    <s v="Wilson Jones Active Use Binders"/>
  </r>
  <r>
    <x v="31"/>
    <x v="28"/>
    <d v="2017-07-09T00:00:00"/>
    <s v="Second Class"/>
    <s v="CS-12355"/>
    <s v="OFF-BI-10001634"/>
    <x v="42"/>
    <n v="3"/>
    <n v="2"/>
    <n v="63336"/>
    <n v="6.3335999999999997"/>
    <s v="Office Supplies"/>
    <s v="Binders"/>
    <s v="Wilson Jones Active Use Binders"/>
  </r>
  <r>
    <x v="30"/>
    <x v="27"/>
    <d v="2016-01-20T00:00:00"/>
    <s v="Second Class"/>
    <s v="EH-13945"/>
    <s v="TEC-AC-10003027"/>
    <x v="43"/>
    <n v="3"/>
    <n v="0"/>
    <n v="117741"/>
    <n v="11.774100000000001"/>
    <s v="Technology"/>
    <s v="Accessories"/>
    <s v="ImationÂ 8GB Mini TravelDrive USB 2.0Â Flash Drive"/>
  </r>
  <r>
    <x v="32"/>
    <x v="9"/>
    <d v="2017-08-02T00:00:00"/>
    <s v="Standard Class"/>
    <s v="GW-14605"/>
    <s v="TEC-AC-10003027"/>
    <x v="43"/>
    <n v="3"/>
    <n v="0"/>
    <n v="117741"/>
    <n v="11.774100000000001"/>
    <s v="Technology"/>
    <s v="Accessories"/>
    <s v="ImationÂ 8GB Mini TravelDrive USB 2.0Â Flash Drive"/>
  </r>
  <r>
    <x v="33"/>
    <x v="29"/>
    <d v="2015-09-21T00:00:00"/>
    <s v="Standard Class"/>
    <s v="TB-21520"/>
    <s v="FUR-BO-10004834"/>
    <x v="44"/>
    <n v="7"/>
    <n v="5"/>
    <n v="-16650522"/>
    <n v="-1665.0522000000001"/>
    <s v="Furniture"/>
    <s v="Bookcases"/>
    <s v="Riverside Palais Royal Lawyers Bookcase, Royale Cherry Finish"/>
  </r>
  <r>
    <x v="34"/>
    <x v="30"/>
    <d v="2016-09-10T00:00:00"/>
    <s v="Second Class"/>
    <s v="AG-10675"/>
    <s v="FUR-BO-10004834"/>
    <x v="45"/>
    <n v="4"/>
    <n v="32"/>
    <n v="-3171528"/>
    <n v="-317.15280000000001"/>
    <s v="Furniture"/>
    <s v="Bookcases"/>
    <s v="Riverside Palais Royal Lawyers Bookcase, Royale Cherry Finish"/>
  </r>
  <r>
    <x v="33"/>
    <x v="29"/>
    <d v="2015-09-21T00:00:00"/>
    <s v="Standard Class"/>
    <s v="TB-21520"/>
    <s v="OFF-BI-10000474"/>
    <x v="46"/>
    <n v="2"/>
    <n v="7"/>
    <n v="-70532"/>
    <n v="-7.0532000000000004"/>
    <s v="Office Supplies"/>
    <s v="Binders"/>
    <s v="Avery Recycled Flexi-View Covers for Binding Systems"/>
  </r>
  <r>
    <x v="35"/>
    <x v="31"/>
    <d v="2016-11-22T00:00:00"/>
    <s v="First Class"/>
    <s v="AG-10390"/>
    <s v="OFF-BI-10000474"/>
    <x v="47"/>
    <n v="3"/>
    <n v="7"/>
    <n v="-105798"/>
    <n v="-10.579800000000001"/>
    <s v="Office Supplies"/>
    <s v="Binders"/>
    <s v="Avery Recycled Flexi-View Covers for Binding Systems"/>
  </r>
  <r>
    <x v="36"/>
    <x v="32"/>
    <d v="2017-01-04T00:00:00"/>
    <s v="First Class"/>
    <s v="AS-10045"/>
    <s v="OFF-BI-10000474"/>
    <x v="48"/>
    <n v="6"/>
    <n v="7"/>
    <n v="-211596"/>
    <n v="-21.159600000000001"/>
    <s v="Office Supplies"/>
    <s v="Binders"/>
    <s v="Avery Recycled Flexi-View Covers for Binding Systems"/>
  </r>
  <r>
    <x v="33"/>
    <x v="29"/>
    <d v="2015-09-21T00:00:00"/>
    <s v="Standard Class"/>
    <s v="TB-21520"/>
    <s v="FUR-FU-10004848"/>
    <x v="49"/>
    <n v="3"/>
    <n v="2"/>
    <n v="15525"/>
    <n v="1.5525"/>
    <s v="Furniture"/>
    <s v="Furnishings"/>
    <s v="Howard Miller 13-3/4&quot; Diameter Brushed Chrome Round Wall Clock"/>
  </r>
  <r>
    <x v="37"/>
    <x v="33"/>
    <d v="2016-09-07T00:00:00"/>
    <s v="Second Class"/>
    <s v="JD-15895"/>
    <s v="FUR-FU-10004848"/>
    <x v="50"/>
    <n v="2"/>
    <n v="2"/>
    <n v="1035"/>
    <n v="0.10349999999999999"/>
    <s v="Furniture"/>
    <s v="Furnishings"/>
    <s v="Howard Miller 13-3/4&quot; Diameter Brushed Chrome Round Wall Clock"/>
  </r>
  <r>
    <x v="38"/>
    <x v="34"/>
    <d v="2017-06-21T00:00:00"/>
    <s v="Second Class"/>
    <s v="PF-19165"/>
    <s v="FUR-FU-10004848"/>
    <x v="51"/>
    <n v="3"/>
    <n v="0"/>
    <n v="46575"/>
    <n v="4.6574999999999998"/>
    <s v="Furniture"/>
    <s v="Furnishings"/>
    <s v="Howard Miller 13-3/4&quot; Diameter Brushed Chrome Round Wall Clock"/>
  </r>
  <r>
    <x v="33"/>
    <x v="29"/>
    <d v="2015-09-21T00:00:00"/>
    <s v="Standard Class"/>
    <s v="TB-21520"/>
    <s v="OFF-EN-10001509"/>
    <x v="52"/>
    <n v="2"/>
    <n v="2"/>
    <n v="11016"/>
    <n v="1.1015999999999999"/>
    <s v="Office Supplies"/>
    <s v="Envelopes"/>
    <s v="Poly String Tie Envelopes"/>
  </r>
  <r>
    <x v="39"/>
    <x v="35"/>
    <d v="2015-11-06T00:00:00"/>
    <s v="Standard Class"/>
    <s v="MZ-17515"/>
    <s v="OFF-EN-10001509"/>
    <x v="53"/>
    <n v="7"/>
    <n v="0"/>
    <n v="67116"/>
    <n v="6.7115999999999998"/>
    <s v="Office Supplies"/>
    <s v="Envelopes"/>
    <s v="Poly String Tie Envelopes"/>
  </r>
  <r>
    <x v="33"/>
    <x v="29"/>
    <d v="2015-09-21T00:00:00"/>
    <s v="Standard Class"/>
    <s v="TB-21520"/>
    <s v="OFF-AR-10004042"/>
    <x v="54"/>
    <n v="6"/>
    <n v="2"/>
    <n v="97092"/>
    <n v="9.7091999999999992"/>
    <s v="Office Supplies"/>
    <s v="Art"/>
    <s v="BOSTON Model 1800 Electric Pencil Sharpeners, Putty/Woodgrain"/>
  </r>
  <r>
    <x v="40"/>
    <x v="36"/>
    <d v="2015-12-03T00:00:00"/>
    <s v="Standard Class"/>
    <s v="SF-20965"/>
    <s v="OFF-AR-10004042"/>
    <x v="55"/>
    <n v="9"/>
    <n v="0"/>
    <n v="469278"/>
    <n v="46.927799999999998"/>
    <s v="Office Supplies"/>
    <s v="Art"/>
    <s v="BOSTON Model 1800 Electric Pencil Sharpeners, Putty/Woodgrain"/>
  </r>
  <r>
    <x v="41"/>
    <x v="37"/>
    <d v="2014-09-05T00:00:00"/>
    <s v="Second Class"/>
    <s v="LT-16765"/>
    <s v="OFF-AR-10004042"/>
    <x v="56"/>
    <n v="3"/>
    <n v="0"/>
    <n v="156426"/>
    <n v="15.6426"/>
    <s v="Office Supplies"/>
    <s v="Art"/>
    <s v="BOSTON Model 1800 Electric Pencil Sharpeners, Putty/Woodgrain"/>
  </r>
  <r>
    <x v="42"/>
    <x v="38"/>
    <d v="2015-12-11T00:00:00"/>
    <s v="Standard Class"/>
    <s v="GH-14425"/>
    <s v="OFF-AR-10004042"/>
    <x v="54"/>
    <n v="6"/>
    <n v="2"/>
    <n v="97092"/>
    <n v="9.7091999999999992"/>
    <s v="Office Supplies"/>
    <s v="Art"/>
    <s v="BOSTON Model 1800 Electric Pencil Sharpeners, Putty/Woodgrain"/>
  </r>
  <r>
    <x v="33"/>
    <x v="29"/>
    <d v="2015-09-21T00:00:00"/>
    <s v="Standard Class"/>
    <s v="TB-21520"/>
    <s v="OFF-BI-10001525"/>
    <x v="57"/>
    <n v="6"/>
    <n v="7"/>
    <n v="-5715"/>
    <n v="-0.57150000000000001"/>
    <s v="Office Supplies"/>
    <s v="Binders"/>
    <s v="Acco Pressboard Covers with Storage Hooks, 14 7/8&quot; x 11&quot;, Executive Red"/>
  </r>
  <r>
    <x v="33"/>
    <x v="29"/>
    <d v="2015-09-21T00:00:00"/>
    <s v="Standard Class"/>
    <s v="TB-21520"/>
    <s v="OFF-AR-10001683"/>
    <x v="58"/>
    <n v="2"/>
    <n v="2"/>
    <n v="3546"/>
    <n v="0.35460000000000003"/>
    <s v="Office Supplies"/>
    <s v="Art"/>
    <s v="Lumber Crayons"/>
  </r>
  <r>
    <x v="43"/>
    <x v="39"/>
    <d v="2017-10-23T00:00:00"/>
    <s v="Second Class"/>
    <s v="MA-17560"/>
    <s v="OFF-PA-10000249"/>
    <x v="59"/>
    <n v="3"/>
    <n v="2"/>
    <n v="99468"/>
    <n v="9.9467999999999996"/>
    <s v="Office Supplies"/>
    <s v="Paper"/>
    <s v="Easy-staple paper"/>
  </r>
  <r>
    <x v="44"/>
    <x v="40"/>
    <d v="2017-07-12T00:00:00"/>
    <s v="Standard Class"/>
    <s v="TD-20995"/>
    <s v="OFF-PA-10000249"/>
    <x v="60"/>
    <n v="2"/>
    <n v="0"/>
    <n v="115432"/>
    <n v="11.543200000000001"/>
    <s v="Office Supplies"/>
    <s v="Paper"/>
    <s v="Easy-staple paper"/>
  </r>
  <r>
    <x v="45"/>
    <x v="41"/>
    <d v="2016-12-10T00:00:00"/>
    <s v="First Class"/>
    <s v="GH-14485"/>
    <s v="TEC-PH-10004977"/>
    <x v="61"/>
    <n v="7"/>
    <n v="2"/>
    <n v="1234737"/>
    <n v="123.47369999999999"/>
    <s v="Technology"/>
    <s v="Phones"/>
    <s v="GE 30524EE4"/>
  </r>
  <r>
    <x v="46"/>
    <x v="42"/>
    <d v="2017-12-05T00:00:00"/>
    <s v="Standard Class"/>
    <s v="DV-13465"/>
    <s v="TEC-PH-10004977"/>
    <x v="62"/>
    <n v="3"/>
    <n v="2"/>
    <n v="529173"/>
    <n v="52.917299999999997"/>
    <s v="Technology"/>
    <s v="Phones"/>
    <s v="GE 30524EE4"/>
  </r>
  <r>
    <x v="45"/>
    <x v="41"/>
    <d v="2016-12-10T00:00:00"/>
    <s v="First Class"/>
    <s v="GH-14485"/>
    <s v="FUR-FU-10003664"/>
    <x v="63"/>
    <n v="5"/>
    <n v="6"/>
    <n v="-147963"/>
    <n v="-14.7963"/>
    <s v="Furniture"/>
    <s v="Furnishings"/>
    <s v="Electrix Architect's Clamp-On Swing Arm Lamp, Black"/>
  </r>
  <r>
    <x v="47"/>
    <x v="43"/>
    <d v="2016-12-25T00:00:00"/>
    <s v="Second Class"/>
    <s v="LC-17140"/>
    <s v="FUR-FU-10003664"/>
    <x v="64"/>
    <n v="6"/>
    <n v="0"/>
    <n v="1661004"/>
    <n v="166.10040000000001"/>
    <s v="Furniture"/>
    <s v="Furnishings"/>
    <s v="Electrix Architect's Clamp-On Swing Arm Lamp, Black"/>
  </r>
  <r>
    <x v="47"/>
    <x v="43"/>
    <d v="2016-12-25T00:00:00"/>
    <s v="Second Class"/>
    <s v="LC-17140"/>
    <s v="FUR-FU-10003664"/>
    <x v="65"/>
    <n v="3"/>
    <n v="0"/>
    <n v="830502"/>
    <n v="83.050200000000004"/>
    <s v="Furniture"/>
    <s v="Furnishings"/>
    <s v="Electrix Architect's Clamp-On Swing Arm Lamp, Black"/>
  </r>
  <r>
    <x v="48"/>
    <x v="44"/>
    <d v="2015-12-31T00:00:00"/>
    <s v="Standard Class"/>
    <s v="SN-20710"/>
    <s v="OFF-EN-10002986"/>
    <x v="66"/>
    <n v="9"/>
    <n v="2"/>
    <n v="35415"/>
    <n v="3.5415000000000001"/>
    <s v="Office Supplies"/>
    <s v="Envelopes"/>
    <s v="#10-4 1/8&quot; x 9 1/2&quot; Premium Diagonal Seam Envelopes"/>
  </r>
  <r>
    <x v="49"/>
    <x v="45"/>
    <d v="2017-05-05T00:00:00"/>
    <s v="Second Class"/>
    <s v="DL-13495"/>
    <s v="OFF-EN-10002986"/>
    <x v="67"/>
    <n v="4"/>
    <n v="0"/>
    <n v="28332"/>
    <n v="2.8332000000000002"/>
    <s v="Office Supplies"/>
    <s v="Envelopes"/>
    <s v="#10-4 1/8&quot; x 9 1/2&quot; Premium Diagonal Seam Envelopes"/>
  </r>
  <r>
    <x v="48"/>
    <x v="44"/>
    <d v="2015-12-31T00:00:00"/>
    <s v="Standard Class"/>
    <s v="SN-20710"/>
    <s v="FUR-BO-10002545"/>
    <x v="68"/>
    <n v="3"/>
    <n v="32"/>
    <n v="-469764"/>
    <n v="-46.976399999999998"/>
    <s v="Furniture"/>
    <s v="Bookcases"/>
    <s v="Atlantic Metals Mobile 3-Shelf Bookcases, Custom Colors"/>
  </r>
  <r>
    <x v="50"/>
    <x v="46"/>
    <d v="2015-10-14T00:00:00"/>
    <s v="First Class"/>
    <s v="MP-17470"/>
    <s v="FUR-BO-10002545"/>
    <x v="69"/>
    <n v="3"/>
    <n v="2"/>
    <n v="469764"/>
    <n v="46.976399999999998"/>
    <s v="Furniture"/>
    <s v="Bookcases"/>
    <s v="Atlantic Metals Mobile 3-Shelf Bookcases, Custom Colors"/>
  </r>
  <r>
    <x v="51"/>
    <x v="47"/>
    <d v="2016-10-21T00:00:00"/>
    <s v="Same Day"/>
    <s v="MK-17905"/>
    <s v="FUR-BO-10002545"/>
    <x v="70"/>
    <n v="4"/>
    <n v="0"/>
    <n v="2714192"/>
    <n v="271.41919999999999"/>
    <s v="Furniture"/>
    <s v="Bookcases"/>
    <s v="Atlantic Metals Mobile 3-Shelf Bookcases, Custom Colors"/>
  </r>
  <r>
    <x v="52"/>
    <x v="48"/>
    <d v="2017-09-17T00:00:00"/>
    <s v="Second Class"/>
    <s v="CL-11890"/>
    <s v="FUR-BO-10002545"/>
    <x v="71"/>
    <n v="3"/>
    <n v="0"/>
    <n v="2035644"/>
    <n v="203.56440000000001"/>
    <s v="Furniture"/>
    <s v="Bookcases"/>
    <s v="Atlantic Metals Mobile 3-Shelf Bookcases, Custom Colors"/>
  </r>
  <r>
    <x v="48"/>
    <x v="44"/>
    <d v="2015-12-31T00:00:00"/>
    <s v="Standard Class"/>
    <s v="SN-20710"/>
    <s v="FUR-CH-10004218"/>
    <x v="72"/>
    <n v="3"/>
    <n v="3"/>
    <n v="-15147"/>
    <n v="-1.5146999999999999"/>
    <s v="Furniture"/>
    <s v="Chairs"/>
    <s v="Global Fabric Manager's Chair, Dark Gray"/>
  </r>
  <r>
    <x v="48"/>
    <x v="44"/>
    <d v="2015-12-31T00:00:00"/>
    <s v="Standard Class"/>
    <s v="SN-20710"/>
    <s v="TEC-PH-10000486"/>
    <x v="73"/>
    <n v="4"/>
    <n v="2"/>
    <n v="417564"/>
    <n v="41.756399999999999"/>
    <s v="Technology"/>
    <s v="Phones"/>
    <s v="Plantronics HL10 Handset Lifter"/>
  </r>
  <r>
    <x v="53"/>
    <x v="49"/>
    <d v="2014-06-01T00:00:00"/>
    <s v="Second Class"/>
    <s v="LC-16885"/>
    <s v="TEC-PH-10000486"/>
    <x v="74"/>
    <n v="12"/>
    <n v="2"/>
    <n v="1252692"/>
    <n v="125.2692"/>
    <s v="Technology"/>
    <s v="Phones"/>
    <s v="Plantronics HL10 Handset Lifter"/>
  </r>
  <r>
    <x v="54"/>
    <x v="50"/>
    <d v="2017-09-15T00:00:00"/>
    <s v="Standard Class"/>
    <s v="LC-16930"/>
    <s v="TEC-PH-10004093"/>
    <x v="75"/>
    <n v="4"/>
    <n v="2"/>
    <n v="165564"/>
    <n v="16.5564"/>
    <s v="Technology"/>
    <s v="Phones"/>
    <s v="Panasonic Kx-TS550"/>
  </r>
  <r>
    <x v="55"/>
    <x v="51"/>
    <d v="2016-09-22T00:00:00"/>
    <s v="Standard Class"/>
    <s v="JS-15685"/>
    <s v="TEC-PH-10004093"/>
    <x v="76"/>
    <n v="2"/>
    <n v="2"/>
    <n v="82782"/>
    <n v="8.2782"/>
    <s v="Technology"/>
    <s v="Phones"/>
    <s v="Panasonic Kx-TS550"/>
  </r>
  <r>
    <x v="56"/>
    <x v="52"/>
    <d v="2014-11-09T00:00:00"/>
    <s v="Standard Class"/>
    <s v="NM-18445"/>
    <s v="TEC-PH-10004093"/>
    <x v="77"/>
    <n v="6"/>
    <n v="0"/>
    <n v="800226"/>
    <n v="80.022599999999997"/>
    <s v="Technology"/>
    <s v="Phones"/>
    <s v="Panasonic Kx-TS550"/>
  </r>
  <r>
    <x v="57"/>
    <x v="53"/>
    <d v="2016-07-22T00:00:00"/>
    <s v="Standard Class"/>
    <s v="RA-19885"/>
    <s v="OFF-ST-10003479"/>
    <x v="78"/>
    <n v="2"/>
    <n v="0"/>
    <n v="3894"/>
    <n v="0.38940000000000002"/>
    <s v="Office Supplies"/>
    <s v="Storage"/>
    <s v="Eldon Base for stackable storage shelf, platinum"/>
  </r>
  <r>
    <x v="58"/>
    <x v="54"/>
    <d v="2016-06-09T00:00:00"/>
    <s v="Standard Class"/>
    <s v="JS-15940"/>
    <s v="OFF-ST-10003479"/>
    <x v="79"/>
    <n v="4"/>
    <n v="2"/>
    <n v="-23364"/>
    <n v="-2.3363999999999998"/>
    <s v="Office Supplies"/>
    <s v="Storage"/>
    <s v="Eldon Base for stackable storage shelf, platinum"/>
  </r>
  <r>
    <x v="59"/>
    <x v="55"/>
    <d v="2017-09-23T00:00:00"/>
    <s v="Standard Class"/>
    <s v="ES-14080"/>
    <s v="OFF-ST-10003282"/>
    <x v="80"/>
    <n v="2"/>
    <n v="2"/>
    <n v="95616"/>
    <n v="9.5616000000000003"/>
    <s v="Office Supplies"/>
    <s v="Storage"/>
    <s v="Advantus 10-Drawer Portable Organizer, Chrome Metal Frame, Smoke Drawers"/>
  </r>
  <r>
    <x v="60"/>
    <x v="56"/>
    <d v="2016-03-13T00:00:00"/>
    <s v="First Class"/>
    <s v="ON-18715"/>
    <s v="TEC-AC-10000171"/>
    <x v="81"/>
    <n v="2"/>
    <n v="0"/>
    <n v="197714"/>
    <n v="19.7714"/>
    <s v="Technology"/>
    <s v="Accessories"/>
    <s v="Verbatim 25 GB 6x Blu-ray Single Layer Recordable Disc, 25/Pack"/>
  </r>
  <r>
    <x v="61"/>
    <x v="57"/>
    <d v="2015-03-26T00:00:00"/>
    <s v="Standard Class"/>
    <s v="DB-13210"/>
    <s v="TEC-AC-10000171"/>
    <x v="82"/>
    <n v="1"/>
    <n v="2"/>
    <n v="52877"/>
    <n v="5.2877000000000001"/>
    <s v="Technology"/>
    <s v="Accessories"/>
    <s v="Verbatim 25 GB 6x Blu-ray Single Layer Recordable Disc, 25/Pack"/>
  </r>
  <r>
    <x v="62"/>
    <x v="58"/>
    <d v="2017-09-08T00:00:00"/>
    <s v="Standard Class"/>
    <s v="AB-10150"/>
    <s v="TEC-AC-10000171"/>
    <x v="83"/>
    <n v="4"/>
    <n v="0"/>
    <n v="395428"/>
    <n v="39.5428"/>
    <s v="Technology"/>
    <s v="Accessories"/>
    <s v="Verbatim 25 GB 6x Blu-ray Single Layer Recordable Disc, 25/Pack"/>
  </r>
  <r>
    <x v="60"/>
    <x v="56"/>
    <d v="2016-03-13T00:00:00"/>
    <s v="First Class"/>
    <s v="ON-18715"/>
    <s v="OFF-BI-10003291"/>
    <x v="84"/>
    <n v="2"/>
    <n v="0"/>
    <n v="82062"/>
    <n v="8.2062000000000008"/>
    <s v="Office Supplies"/>
    <s v="Binders"/>
    <s v="Wilson Jones Leather-Like Binders with DublLock Round Rings"/>
  </r>
  <r>
    <x v="63"/>
    <x v="59"/>
    <d v="2017-01-25T00:00:00"/>
    <s v="Standard Class"/>
    <s v="DS-13030"/>
    <s v="OFF-BI-10003291"/>
    <x v="85"/>
    <n v="4"/>
    <n v="2"/>
    <n v="94284"/>
    <n v="9.4283999999999999"/>
    <s v="Office Supplies"/>
    <s v="Binders"/>
    <s v="Wilson Jones Leather-Like Binders with DublLock Round Rings"/>
  </r>
  <r>
    <x v="64"/>
    <x v="60"/>
    <d v="2017-03-08T00:00:00"/>
    <s v="Standard Class"/>
    <s v="SC-20770"/>
    <s v="OFF-BI-10003291"/>
    <x v="86"/>
    <n v="7"/>
    <n v="8"/>
    <n v="-201663"/>
    <n v="-20.1663"/>
    <s v="Office Supplies"/>
    <s v="Binders"/>
    <s v="Wilson Jones Leather-Like Binders with DublLock Round Rings"/>
  </r>
  <r>
    <x v="65"/>
    <x v="61"/>
    <d v="2014-10-25T00:00:00"/>
    <s v="Second Class"/>
    <s v="PO-18865"/>
    <s v="OFF-ST-10001713"/>
    <x v="87"/>
    <n v="4"/>
    <n v="0"/>
    <n v="84784"/>
    <n v="8.4784000000000006"/>
    <s v="Office Supplies"/>
    <s v="Storage"/>
    <s v="Gould Plastics 9-Pocket Panel Bin, 18-3/8w x 5-1/4d x 20-1/2h, Black"/>
  </r>
  <r>
    <x v="66"/>
    <x v="62"/>
    <d v="2014-09-29T00:00:00"/>
    <s v="Standard Class"/>
    <s v="JD-16060"/>
    <s v="OFF-ST-10001713"/>
    <x v="87"/>
    <n v="4"/>
    <n v="0"/>
    <n v="84784"/>
    <n v="8.4784000000000006"/>
    <s v="Office Supplies"/>
    <s v="Storage"/>
    <s v="Gould Plastics 9-Pocket Panel Bin, 18-3/8w x 5-1/4d x 20-1/2h, Black"/>
  </r>
  <r>
    <x v="67"/>
    <x v="63"/>
    <d v="2016-06-25T00:00:00"/>
    <s v="Standard Class"/>
    <s v="LH-16900"/>
    <s v="TEC-AC-10002167"/>
    <x v="88"/>
    <n v="3"/>
    <n v="0"/>
    <n v="495"/>
    <n v="4.9500000000000002E-2"/>
    <s v="Technology"/>
    <s v="Accessories"/>
    <s v="ImationÂ 8gb Micro Traveldrive Usb 2.0Â Flash Drive"/>
  </r>
  <r>
    <x v="68"/>
    <x v="64"/>
    <d v="2016-06-18T00:00:00"/>
    <s v="First Class"/>
    <s v="TB-21055"/>
    <s v="TEC-AC-10002167"/>
    <x v="89"/>
    <n v="2"/>
    <n v="0"/>
    <n v="33"/>
    <n v="3.3E-3"/>
    <s v="Technology"/>
    <s v="Accessories"/>
    <s v="ImationÂ 8gb Micro Traveldrive Usb 2.0Â Flash Drive"/>
  </r>
  <r>
    <x v="69"/>
    <x v="65"/>
    <d v="2015-10-06T00:00:00"/>
    <s v="Second Class"/>
    <s v="BM-11785"/>
    <s v="TEC-AC-10002167"/>
    <x v="90"/>
    <n v="2"/>
    <n v="2"/>
    <n v="-27"/>
    <n v="-2.7000000000000001E-3"/>
    <s v="Technology"/>
    <s v="Accessories"/>
    <s v="ImationÂ 8gb Micro Traveldrive Usb 2.0Â Flash Drive"/>
  </r>
  <r>
    <x v="67"/>
    <x v="63"/>
    <d v="2016-06-25T00:00:00"/>
    <s v="Standard Class"/>
    <s v="LH-16900"/>
    <s v="TEC-PH-10003988"/>
    <x v="91"/>
    <n v="2"/>
    <n v="0"/>
    <n v="6104"/>
    <n v="0.61040000000000005"/>
    <s v="Technology"/>
    <s v="Phones"/>
    <s v="LF Elite 3D Dazzle Designer Hard Case Cover, Lf Stylus Pen and Wiper For Apple Iphone 5c Mini Lite"/>
  </r>
  <r>
    <x v="70"/>
    <x v="66"/>
    <d v="2016-11-05T00:00:00"/>
    <s v="Standard Class"/>
    <s v="KM-16375"/>
    <s v="TEC-PH-10003988"/>
    <x v="91"/>
    <n v="2"/>
    <n v="0"/>
    <n v="6104"/>
    <n v="0.61040000000000005"/>
    <s v="Technology"/>
    <s v="Phones"/>
    <s v="LF Elite 3D Dazzle Designer Hard Case Cover, Lf Stylus Pen and Wiper For Apple Iphone 5c Mini Lite"/>
  </r>
  <r>
    <x v="71"/>
    <x v="67"/>
    <d v="2015-04-22T00:00:00"/>
    <s v="Standard Class"/>
    <s v="DP-13000"/>
    <s v="OFF-BI-10004410"/>
    <x v="92"/>
    <n v="6"/>
    <n v="0"/>
    <n v="179634"/>
    <n v="17.9634"/>
    <s v="Office Supplies"/>
    <s v="Binders"/>
    <s v="C-Line Peel &amp; Stick Add-On Filing Pockets, 8-3/4 x 5-1/8, 10/Pack"/>
  </r>
  <r>
    <x v="72"/>
    <x v="68"/>
    <d v="2014-03-26T00:00:00"/>
    <s v="Standard Class"/>
    <s v="CC-12685"/>
    <s v="OFF-BI-10004410"/>
    <x v="93"/>
    <n v="4"/>
    <n v="7"/>
    <n v="-58604"/>
    <n v="-5.8604000000000003"/>
    <s v="Office Supplies"/>
    <s v="Binders"/>
    <s v="C-Line Peel &amp; Stick Add-On Filing Pockets, 8-3/4 x 5-1/8, 10/Pack"/>
  </r>
  <r>
    <x v="71"/>
    <x v="67"/>
    <d v="2015-04-22T00:00:00"/>
    <s v="Standard Class"/>
    <s v="DP-13000"/>
    <s v="OFF-LA-10002762"/>
    <x v="94"/>
    <n v="6"/>
    <n v="0"/>
    <n v="353346"/>
    <n v="35.334600000000002"/>
    <s v="Office Supplies"/>
    <s v="Labels"/>
    <s v="Avery 485"/>
  </r>
  <r>
    <x v="71"/>
    <x v="67"/>
    <d v="2015-04-22T00:00:00"/>
    <s v="Standard Class"/>
    <s v="DP-13000"/>
    <s v="FUR-FU-10001706"/>
    <x v="95"/>
    <n v="2"/>
    <n v="0"/>
    <n v="29568"/>
    <n v="2.9567999999999999"/>
    <s v="Furniture"/>
    <s v="Furnishings"/>
    <s v="Longer-Life Soft White Bulbs"/>
  </r>
  <r>
    <x v="73"/>
    <x v="69"/>
    <d v="2016-10-19T00:00:00"/>
    <s v="Standard Class"/>
    <s v="LC-16885"/>
    <s v="FUR-FU-10001706"/>
    <x v="96"/>
    <n v="14"/>
    <n v="0"/>
    <n v="206976"/>
    <n v="20.697600000000001"/>
    <s v="Furniture"/>
    <s v="Furnishings"/>
    <s v="Longer-Life Soft White Bulbs"/>
  </r>
  <r>
    <x v="74"/>
    <x v="70"/>
    <d v="2015-09-24T00:00:00"/>
    <s v="First Class"/>
    <s v="SV-20815"/>
    <s v="FUR-FU-10001706"/>
    <x v="97"/>
    <n v="4"/>
    <n v="6"/>
    <n v="-14784"/>
    <n v="-1.4783999999999999"/>
    <s v="Furniture"/>
    <s v="Furnishings"/>
    <s v="Longer-Life Soft White Bulbs"/>
  </r>
  <r>
    <x v="75"/>
    <x v="71"/>
    <d v="2015-08-12T00:00:00"/>
    <s v="First Class"/>
    <s v="NP-18325"/>
    <s v="FUR-FU-10001706"/>
    <x v="95"/>
    <n v="2"/>
    <n v="0"/>
    <n v="29568"/>
    <n v="2.9567999999999999"/>
    <s v="Furniture"/>
    <s v="Furnishings"/>
    <s v="Longer-Life Soft White Bulbs"/>
  </r>
  <r>
    <x v="71"/>
    <x v="67"/>
    <d v="2015-04-22T00:00:00"/>
    <s v="Standard Class"/>
    <s v="DP-13000"/>
    <s v="FUR-CH-10003061"/>
    <x v="98"/>
    <n v="1"/>
    <n v="0"/>
    <n v="170981"/>
    <n v="17.098099999999999"/>
    <s v="Furniture"/>
    <s v="Chairs"/>
    <s v="Global Leather Task Chair, Black"/>
  </r>
  <r>
    <x v="76"/>
    <x v="72"/>
    <d v="2017-11-05T00:00:00"/>
    <s v="Standard Class"/>
    <s v="JK-15205"/>
    <s v="FUR-CH-10003061"/>
    <x v="99"/>
    <n v="1"/>
    <n v="2"/>
    <n v="-8999"/>
    <n v="-0.89990000000000003"/>
    <s v="Furniture"/>
    <s v="Chairs"/>
    <s v="Global Leather Task Chair, Black"/>
  </r>
  <r>
    <x v="77"/>
    <x v="73"/>
    <d v="2016-12-17T00:00:00"/>
    <s v="Standard Class"/>
    <s v="JM-15265"/>
    <s v="OFF-FA-10000304"/>
    <x v="100"/>
    <n v="7"/>
    <n v="0"/>
    <n v="62566"/>
    <n v="6.2565999999999997"/>
    <s v="Office Supplies"/>
    <s v="Fasteners"/>
    <s v="Advantus Push Pins"/>
  </r>
  <r>
    <x v="78"/>
    <x v="74"/>
    <d v="2016-02-22T00:00:00"/>
    <s v="Standard Class"/>
    <s v="PG-18820"/>
    <s v="OFF-FA-10000304"/>
    <x v="101"/>
    <n v="4"/>
    <n v="0"/>
    <n v="35752"/>
    <n v="3.5752000000000002"/>
    <s v="Office Supplies"/>
    <s v="Fasteners"/>
    <s v="Advantus Push Pins"/>
  </r>
  <r>
    <x v="79"/>
    <x v="75"/>
    <d v="2016-02-20T00:00:00"/>
    <s v="Standard Class"/>
    <s v="EA-14035"/>
    <s v="OFF-FA-10000304"/>
    <x v="102"/>
    <n v="4"/>
    <n v="2"/>
    <n v="18312"/>
    <n v="1.8311999999999999"/>
    <s v="Office Supplies"/>
    <s v="Fasteners"/>
    <s v="Advantus Push Pins"/>
  </r>
  <r>
    <x v="77"/>
    <x v="73"/>
    <d v="2016-12-17T00:00:00"/>
    <s v="Standard Class"/>
    <s v="JM-15265"/>
    <s v="TEC-PH-10002447"/>
    <x v="103"/>
    <n v="5"/>
    <n v="0"/>
    <n v="2986855"/>
    <n v="298.68549999999999"/>
    <s v="Technology"/>
    <s v="Phones"/>
    <s v="AT&amp;T CL83451 4-Handset Telephone"/>
  </r>
  <r>
    <x v="68"/>
    <x v="64"/>
    <d v="2016-06-18T00:00:00"/>
    <s v="First Class"/>
    <s v="TB-21055"/>
    <s v="OFF-ST-10000604"/>
    <x v="104"/>
    <n v="6"/>
    <n v="0"/>
    <n v="5214"/>
    <n v="0.52139999999999997"/>
    <s v="Office Supplies"/>
    <s v="Storage"/>
    <s v="Home/Office Personal File Carts"/>
  </r>
  <r>
    <x v="80"/>
    <x v="76"/>
    <d v="2015-11-17T00:00:00"/>
    <s v="Second Class"/>
    <s v="DK-13225"/>
    <s v="OFF-ST-10000604"/>
    <x v="105"/>
    <n v="9"/>
    <n v="2"/>
    <n v="15642"/>
    <n v="1.5642"/>
    <s v="Office Supplies"/>
    <s v="Storage"/>
    <s v="Home/Office Personal File Carts"/>
  </r>
  <r>
    <x v="81"/>
    <x v="77"/>
    <d v="2017-12-04T00:00:00"/>
    <s v="Standard Class"/>
    <s v="SW-20275"/>
    <s v="OFF-ST-10000604"/>
    <x v="106"/>
    <n v="5"/>
    <n v="0"/>
    <n v="4345"/>
    <n v="0.4345"/>
    <s v="Office Supplies"/>
    <s v="Storage"/>
    <s v="Home/Office Personal File Carts"/>
  </r>
  <r>
    <x v="82"/>
    <x v="78"/>
    <d v="2016-05-24T00:00:00"/>
    <s v="Standard Class"/>
    <s v="EB-13930"/>
    <s v="OFF-ST-10000604"/>
    <x v="107"/>
    <n v="3"/>
    <n v="0"/>
    <n v="2607"/>
    <n v="0.26069999999999999"/>
    <s v="Office Supplies"/>
    <s v="Storage"/>
    <s v="Home/Office Personal File Carts"/>
  </r>
  <r>
    <x v="68"/>
    <x v="64"/>
    <d v="2016-06-18T00:00:00"/>
    <s v="First Class"/>
    <s v="TB-21055"/>
    <s v="OFF-PA-10001569"/>
    <x v="108"/>
    <n v="5"/>
    <n v="0"/>
    <n v="15552"/>
    <n v="1.5551999999999999"/>
    <s v="Office Supplies"/>
    <s v="Paper"/>
    <s v="Xerox 232"/>
  </r>
  <r>
    <x v="68"/>
    <x v="64"/>
    <d v="2016-06-18T00:00:00"/>
    <s v="First Class"/>
    <s v="TB-21055"/>
    <s v="FUR-CH-10003968"/>
    <x v="109"/>
    <n v="5"/>
    <n v="1"/>
    <n v="7098"/>
    <n v="0.70979999999999999"/>
    <s v="Furniture"/>
    <s v="Chairs"/>
    <s v="Novimex Turbo Task Chair"/>
  </r>
  <r>
    <x v="68"/>
    <x v="64"/>
    <d v="2016-06-18T00:00:00"/>
    <s v="First Class"/>
    <s v="TB-21055"/>
    <s v="OFF-PA-10000587"/>
    <x v="110"/>
    <n v="2"/>
    <n v="0"/>
    <n v="69888"/>
    <n v="6.9888000000000003"/>
    <s v="Office Supplies"/>
    <s v="Paper"/>
    <s v="Array Parchment Paper, Assorted Colors"/>
  </r>
  <r>
    <x v="68"/>
    <x v="64"/>
    <d v="2016-06-18T00:00:00"/>
    <s v="First Class"/>
    <s v="TB-21055"/>
    <s v="OFF-BI-10001460"/>
    <x v="111"/>
    <n v="4"/>
    <n v="2"/>
    <n v="16362"/>
    <n v="1.6362000000000001"/>
    <s v="Office Supplies"/>
    <s v="Binders"/>
    <s v="Plastic Binding Combs"/>
  </r>
  <r>
    <x v="68"/>
    <x v="64"/>
    <d v="2016-06-18T00:00:00"/>
    <s v="First Class"/>
    <s v="TB-21055"/>
    <s v="OFF-AR-10001868"/>
    <x v="112"/>
    <n v="1"/>
    <n v="0"/>
    <n v="84"/>
    <n v="8.3999999999999995E-3"/>
    <s v="Office Supplies"/>
    <s v="Art"/>
    <s v="Prang Dustless Chalk Sticks"/>
  </r>
  <r>
    <x v="83"/>
    <x v="79"/>
    <d v="2015-08-07T00:00:00"/>
    <s v="Standard Class"/>
    <s v="PC-19000"/>
    <s v="OFF-AR-10001868"/>
    <x v="113"/>
    <n v="4"/>
    <n v="0"/>
    <n v="336"/>
    <n v="3.3599999999999998E-2"/>
    <s v="Office Supplies"/>
    <s v="Art"/>
    <s v="Prang Dustless Chalk Sticks"/>
  </r>
  <r>
    <x v="84"/>
    <x v="80"/>
    <d v="2015-11-30T00:00:00"/>
    <s v="Standard Class"/>
    <s v="KM-16720"/>
    <s v="TEC-AC-10004633"/>
    <x v="114"/>
    <n v="2"/>
    <n v="0"/>
    <n v="61512"/>
    <n v="6.1512000000000002"/>
    <s v="Technology"/>
    <s v="Accessories"/>
    <s v="Verbatim 25 GB 6x Blu-ray Single Layer Recordable Disc, 3/Pack"/>
  </r>
  <r>
    <x v="84"/>
    <x v="80"/>
    <d v="2015-11-30T00:00:00"/>
    <s v="Standard Class"/>
    <s v="KM-16720"/>
    <s v="OFF-BI-10001078"/>
    <x v="115"/>
    <n v="6"/>
    <n v="2"/>
    <n v="93612"/>
    <n v="9.3612000000000002"/>
    <s v="Office Supplies"/>
    <s v="Binders"/>
    <s v="Acco PRESSTEX Data Binder with Storage Hooks, Dark Blue, 14 7/8&quot; X 11&quot;"/>
  </r>
  <r>
    <x v="85"/>
    <x v="81"/>
    <d v="2017-10-19T00:00:00"/>
    <s v="Standard Class"/>
    <s v="EL-13735"/>
    <s v="OFF-BI-10001078"/>
    <x v="116"/>
    <n v="7"/>
    <n v="0"/>
    <n v="184534"/>
    <n v="18.453399999999998"/>
    <s v="Office Supplies"/>
    <s v="Binders"/>
    <s v="Acco PRESSTEX Data Binder with Storage Hooks, Dark Blue, 14 7/8&quot; X 11&quot;"/>
  </r>
  <r>
    <x v="84"/>
    <x v="80"/>
    <d v="2015-11-30T00:00:00"/>
    <s v="Standard Class"/>
    <s v="KM-16720"/>
    <s v="OFF-PA-10003892"/>
    <x v="117"/>
    <n v="3"/>
    <n v="0"/>
    <n v="689631"/>
    <n v="68.963099999999997"/>
    <s v="Office Supplies"/>
    <s v="Paper"/>
    <s v="Xerox 1943"/>
  </r>
  <r>
    <x v="86"/>
    <x v="82"/>
    <d v="2017-06-23T00:00:00"/>
    <s v="Standard Class"/>
    <s v="AR-10405"/>
    <s v="OFF-PA-10003892"/>
    <x v="118"/>
    <n v="2"/>
    <n v="0"/>
    <n v="459754"/>
    <n v="45.9754"/>
    <s v="Office Supplies"/>
    <s v="Paper"/>
    <s v="Xerox 1943"/>
  </r>
  <r>
    <x v="87"/>
    <x v="83"/>
    <d v="2016-02-05T00:00:00"/>
    <s v="Same Day"/>
    <s v="PP-18955"/>
    <s v="OFF-PA-10003892"/>
    <x v="119"/>
    <n v="7"/>
    <n v="0"/>
    <n v="1609139"/>
    <n v="160.91390000000001"/>
    <s v="Office Supplies"/>
    <s v="Paper"/>
    <s v="Xerox 1943"/>
  </r>
  <r>
    <x v="84"/>
    <x v="80"/>
    <d v="2015-11-30T00:00:00"/>
    <s v="Standard Class"/>
    <s v="KM-16720"/>
    <s v="FUR-FU-10000397"/>
    <x v="120"/>
    <n v="4"/>
    <n v="0"/>
    <n v="223328"/>
    <n v="22.332799999999999"/>
    <s v="Furniture"/>
    <s v="Furnishings"/>
    <s v="Luxo Economy Swing Arm Lamp"/>
  </r>
  <r>
    <x v="88"/>
    <x v="84"/>
    <d v="2016-11-26T00:00:00"/>
    <s v="Standard Class"/>
    <s v="TB-21355"/>
    <s v="FUR-FU-10000397"/>
    <x v="121"/>
    <n v="2"/>
    <n v="0"/>
    <n v="111664"/>
    <n v="11.166399999999999"/>
    <s v="Furniture"/>
    <s v="Furnishings"/>
    <s v="Luxo Economy Swing Arm Lamp"/>
  </r>
  <r>
    <x v="89"/>
    <x v="85"/>
    <d v="2015-05-05T00:00:00"/>
    <s v="Standard Class"/>
    <s v="PS-18970"/>
    <s v="FUR-CH-10001146"/>
    <x v="122"/>
    <n v="5"/>
    <n v="3"/>
    <n v="-152225"/>
    <n v="-15.2225"/>
    <s v="Furniture"/>
    <s v="Chairs"/>
    <s v="Global Value Mid-Back Manager's Chair, Gray"/>
  </r>
  <r>
    <x v="90"/>
    <x v="86"/>
    <d v="2016-11-10T00:00:00"/>
    <s v="Second Class"/>
    <s v="LS-16975"/>
    <s v="FUR-CH-10001146"/>
    <x v="123"/>
    <n v="2"/>
    <n v="2"/>
    <n v="-91602"/>
    <n v="-9.1601999999999997"/>
    <s v="Furniture"/>
    <s v="Chairs"/>
    <s v="Global Value Mid-Back Manager's Chair, Gray"/>
  </r>
  <r>
    <x v="91"/>
    <x v="87"/>
    <d v="2016-10-02T00:00:00"/>
    <s v="First Class"/>
    <s v="BD-11620"/>
    <s v="FUR-CH-10001146"/>
    <x v="124"/>
    <n v="4"/>
    <n v="2"/>
    <n v="12178"/>
    <n v="1.2178"/>
    <s v="Furniture"/>
    <s v="Chairs"/>
    <s v="Global Value Mid-Back Manager's Chair, Gray"/>
  </r>
  <r>
    <x v="92"/>
    <x v="88"/>
    <d v="2014-12-29T00:00:00"/>
    <s v="Standard Class"/>
    <s v="JC-16105"/>
    <s v="FUR-CH-10001146"/>
    <x v="125"/>
    <n v="6"/>
    <n v="2"/>
    <n v="18267"/>
    <n v="1.8267"/>
    <s v="Furniture"/>
    <s v="Chairs"/>
    <s v="Global Value Mid-Back Manager's Chair, Gray"/>
  </r>
  <r>
    <x v="93"/>
    <x v="89"/>
    <d v="2014-12-10T00:00:00"/>
    <s v="Standard Class"/>
    <s v="BS-11590"/>
    <s v="OFF-AR-10002671"/>
    <x v="126"/>
    <n v="8"/>
    <n v="2"/>
    <n v="1113024"/>
    <n v="111.30240000000001"/>
    <s v="Office Supplies"/>
    <s v="Art"/>
    <s v="Hunt BOSTON Model 1606 High-Volume Electric Pencil Sharpener, Beige"/>
  </r>
  <r>
    <x v="93"/>
    <x v="89"/>
    <d v="2014-12-10T00:00:00"/>
    <s v="Standard Class"/>
    <s v="BS-11590"/>
    <s v="TEC-PH-10002726"/>
    <x v="127"/>
    <n v="4"/>
    <n v="2"/>
    <n v="62988"/>
    <n v="6.2988"/>
    <s v="Technology"/>
    <s v="Phones"/>
    <s v="netTALK DUO VoIP Telephone Service"/>
  </r>
  <r>
    <x v="94"/>
    <x v="90"/>
    <d v="2014-05-30T00:00:00"/>
    <s v="Standard Class"/>
    <s v="ML-17395"/>
    <s v="TEC-PH-10002726"/>
    <x v="128"/>
    <n v="2"/>
    <n v="2"/>
    <n v="31494"/>
    <n v="3.1494"/>
    <s v="Technology"/>
    <s v="Phones"/>
    <s v="netTALK DUO VoIP Telephone Service"/>
  </r>
  <r>
    <x v="95"/>
    <x v="91"/>
    <d v="2017-07-07T00:00:00"/>
    <s v="Standard Class"/>
    <s v="RD-19585"/>
    <s v="TEC-PH-10002726"/>
    <x v="127"/>
    <n v="4"/>
    <n v="2"/>
    <n v="62988"/>
    <n v="6.2988"/>
    <s v="Technology"/>
    <s v="Phones"/>
    <s v="netTALK DUO VoIP Telephone Service"/>
  </r>
  <r>
    <x v="96"/>
    <x v="5"/>
    <d v="2015-09-28T00:00:00"/>
    <s v="Second Class"/>
    <s v="PO-19195"/>
    <s v="TEC-PH-10002726"/>
    <x v="129"/>
    <n v="2"/>
    <n v="0"/>
    <n v="5249"/>
    <n v="0.52490000000000003"/>
    <s v="Technology"/>
    <s v="Phones"/>
    <s v="netTALK DUO VoIP Telephone Service"/>
  </r>
  <r>
    <x v="97"/>
    <x v="92"/>
    <d v="2016-06-06T00:00:00"/>
    <s v="First Class"/>
    <s v="KD-16270"/>
    <s v="OFF-PA-10000482"/>
    <x v="130"/>
    <n v="2"/>
    <n v="0"/>
    <n v="356636"/>
    <n v="35.663600000000002"/>
    <s v="Office Supplies"/>
    <s v="Paper"/>
    <s v="Snap-A-Way Black Print Carbonless Ruled Speed Letter, Triplicate"/>
  </r>
  <r>
    <x v="98"/>
    <x v="93"/>
    <d v="2016-10-29T00:00:00"/>
    <s v="Standard Class"/>
    <s v="SR-20740"/>
    <s v="OFF-PA-10000482"/>
    <x v="131"/>
    <n v="10"/>
    <n v="0"/>
    <n v="178318"/>
    <n v="17.831800000000001"/>
    <s v="Office Supplies"/>
    <s v="Paper"/>
    <s v="Snap-A-Way Black Print Carbonless Ruled Speed Letter, Triplicate"/>
  </r>
  <r>
    <x v="99"/>
    <x v="94"/>
    <d v="2016-09-23T00:00:00"/>
    <s v="Standard Class"/>
    <s v="HM-14980"/>
    <s v="OFF-BI-10004654"/>
    <x v="132"/>
    <n v="1"/>
    <n v="2"/>
    <n v="1731"/>
    <n v="0.1731"/>
    <s v="Office Supplies"/>
    <s v="Binders"/>
    <s v="Avery Binding System Hidden Tab Executive Style Index Sets"/>
  </r>
  <r>
    <x v="100"/>
    <x v="95"/>
    <d v="2016-09-19T00:00:00"/>
    <s v="Same Day"/>
    <s v="EH-14125"/>
    <s v="OFF-BI-10004654"/>
    <x v="133"/>
    <n v="2"/>
    <n v="8"/>
    <n v="-3462"/>
    <n v="-0.34620000000000001"/>
    <s v="Office Supplies"/>
    <s v="Binders"/>
    <s v="Avery Binding System Hidden Tab Executive Style Index Sets"/>
  </r>
  <r>
    <x v="101"/>
    <x v="96"/>
    <d v="2017-07-04T00:00:00"/>
    <s v="Standard Class"/>
    <s v="AA-10315"/>
    <s v="OFF-BI-10004654"/>
    <x v="134"/>
    <n v="2"/>
    <n v="0"/>
    <n v="577"/>
    <n v="5.7700000000000001E-2"/>
    <s v="Office Supplies"/>
    <s v="Binders"/>
    <s v="Avery Binding System Hidden Tab Executive Style Index Sets"/>
  </r>
  <r>
    <x v="102"/>
    <x v="97"/>
    <d v="2017-09-17T00:00:00"/>
    <s v="Second Class"/>
    <s v="TB-21520"/>
    <s v="OFF-PA-10004675"/>
    <x v="135"/>
    <n v="3"/>
    <n v="0"/>
    <n v="8763"/>
    <n v="0.87629999999999997"/>
    <s v="Office Supplies"/>
    <s v="Paper"/>
    <s v="Telephone Message Books with Fax/Mobile Section, 5 1/2&quot; x 3 3/16&quot;"/>
  </r>
  <r>
    <x v="103"/>
    <x v="98"/>
    <d v="2016-06-01T00:00:00"/>
    <s v="Standard Class"/>
    <s v="TB-21280"/>
    <s v="OFF-PA-10004675"/>
    <x v="136"/>
    <n v="2"/>
    <n v="0"/>
    <n v="5842"/>
    <n v="0.58420000000000005"/>
    <s v="Office Supplies"/>
    <s v="Paper"/>
    <s v="Telephone Message Books with Fax/Mobile Section, 5 1/2&quot; x 3 3/16&quot;"/>
  </r>
  <r>
    <x v="104"/>
    <x v="99"/>
    <d v="2015-05-02T00:00:00"/>
    <s v="Standard Class"/>
    <s v="JE-15745"/>
    <s v="FUR-CH-10000513"/>
    <x v="137"/>
    <n v="8"/>
    <n v="2"/>
    <n v="-1143912"/>
    <n v="-114.3912"/>
    <s v="Furniture"/>
    <s v="Chairs"/>
    <s v="High-Back Leather Manager's Chair"/>
  </r>
  <r>
    <x v="105"/>
    <x v="100"/>
    <d v="2014-12-21T00:00:00"/>
    <s v="Second Class"/>
    <s v="IM-15070"/>
    <s v="FUR-CH-10000513"/>
    <x v="138"/>
    <n v="14"/>
    <n v="0"/>
    <n v="1637874"/>
    <n v="163.78739999999999"/>
    <s v="Furniture"/>
    <s v="Chairs"/>
    <s v="High-Back Leather Manager's Chair"/>
  </r>
  <r>
    <x v="104"/>
    <x v="99"/>
    <d v="2015-05-02T00:00:00"/>
    <s v="Standard Class"/>
    <s v="JE-15745"/>
    <s v="FUR-FU-10003708"/>
    <x v="139"/>
    <n v="2"/>
    <n v="2"/>
    <n v="1213"/>
    <n v="0.12130000000000001"/>
    <s v="Furniture"/>
    <s v="Furnishings"/>
    <s v="Tenex Traditional Chairmats for Medium Pile Carpet, Standard Lip, 36&quot; x 48&quot;"/>
  </r>
  <r>
    <x v="104"/>
    <x v="99"/>
    <d v="2015-05-02T00:00:00"/>
    <s v="Standard Class"/>
    <s v="JE-15745"/>
    <s v="OFF-ST-10004123"/>
    <x v="140"/>
    <n v="1"/>
    <n v="2"/>
    <n v="-18196"/>
    <n v="-1.8196000000000001"/>
    <s v="Office Supplies"/>
    <s v="Storage"/>
    <s v="Safco Industrial Wire Shelving System"/>
  </r>
  <r>
    <x v="106"/>
    <x v="101"/>
    <d v="2017-12-10T00:00:00"/>
    <s v="Second Class"/>
    <s v="DL-13315"/>
    <s v="OFF-ST-10004123"/>
    <x v="141"/>
    <n v="3"/>
    <n v="0"/>
    <n v="0"/>
    <n v="0"/>
    <s v="Office Supplies"/>
    <s v="Storage"/>
    <s v="Safco Industrial Wire Shelving System"/>
  </r>
  <r>
    <x v="107"/>
    <x v="102"/>
    <d v="2016-05-24T00:00:00"/>
    <s v="Standard Class"/>
    <s v="BN-11515"/>
    <s v="OFF-ST-10004123"/>
    <x v="142"/>
    <n v="5"/>
    <n v="0"/>
    <n v="0"/>
    <n v="0"/>
    <s v="Office Supplies"/>
    <s v="Storage"/>
    <s v="Safco Industrial Wire Shelving System"/>
  </r>
  <r>
    <x v="108"/>
    <x v="103"/>
    <d v="2017-12-11T00:00:00"/>
    <s v="First Class"/>
    <s v="KB-16600"/>
    <s v="OFF-BI-10004182"/>
    <x v="143"/>
    <n v="3"/>
    <n v="8"/>
    <n v="-19344"/>
    <n v="-1.9343999999999999"/>
    <s v="Office Supplies"/>
    <s v="Binders"/>
    <s v="Economy Binders"/>
  </r>
  <r>
    <x v="109"/>
    <x v="103"/>
    <d v="2017-12-15T00:00:00"/>
    <s v="Standard Class"/>
    <s v="HF-14995"/>
    <s v="OFF-BI-10004182"/>
    <x v="144"/>
    <n v="5"/>
    <n v="0"/>
    <n v="5096"/>
    <n v="0.50960000000000005"/>
    <s v="Office Supplies"/>
    <s v="Binders"/>
    <s v="Economy Binders"/>
  </r>
  <r>
    <x v="108"/>
    <x v="103"/>
    <d v="2017-12-11T00:00:00"/>
    <s v="First Class"/>
    <s v="KB-16600"/>
    <s v="FUR-FU-10000260"/>
    <x v="145"/>
    <n v="3"/>
    <n v="6"/>
    <n v="-58248"/>
    <n v="-5.8247999999999998"/>
    <s v="Furniture"/>
    <s v="Furnishings"/>
    <s v="6&quot; Cubicle Wall Clock, Black"/>
  </r>
  <r>
    <x v="108"/>
    <x v="103"/>
    <d v="2017-12-11T00:00:00"/>
    <s v="First Class"/>
    <s v="KB-16600"/>
    <s v="OFF-ST-10000615"/>
    <x v="146"/>
    <n v="3"/>
    <n v="2"/>
    <n v="2724"/>
    <n v="0.27239999999999998"/>
    <s v="Office Supplies"/>
    <s v="Storage"/>
    <s v="SimpliFile Personal File, Black Granite, 15w x 6-15/16d x 11-1/4h"/>
  </r>
  <r>
    <x v="110"/>
    <x v="104"/>
    <d v="2014-12-01T00:00:00"/>
    <s v="Second Class"/>
    <s v="JE-15745"/>
    <s v="FUR-FU-10003194"/>
    <x v="147"/>
    <n v="5"/>
    <n v="6"/>
    <n v="-14475"/>
    <n v="-1.4475"/>
    <s v="Furniture"/>
    <s v="Furnishings"/>
    <s v="Eldon Expressions Desk Accessory, Wood Pencil Holder, Oak"/>
  </r>
  <r>
    <x v="111"/>
    <x v="105"/>
    <d v="2014-01-26T00:00:00"/>
    <s v="Standard Class"/>
    <s v="HL-15040"/>
    <s v="FUR-FU-10003194"/>
    <x v="148"/>
    <n v="4"/>
    <n v="0"/>
    <n v="1158"/>
    <n v="0.1158"/>
    <s v="Furniture"/>
    <s v="Furnishings"/>
    <s v="Eldon Expressions Desk Accessory, Wood Pencil Holder, Oak"/>
  </r>
  <r>
    <x v="112"/>
    <x v="2"/>
    <d v="2016-06-15T00:00:00"/>
    <s v="First Class"/>
    <s v="SC-20770"/>
    <s v="OFF-AP-10002118"/>
    <x v="149"/>
    <n v="1"/>
    <n v="0"/>
    <n v="562032"/>
    <n v="56.203200000000002"/>
    <s v="Office Supplies"/>
    <s v="Appliances"/>
    <s v="1.7 Cubic Foot Compact &quot;Cube&quot; Office Refrigerators"/>
  </r>
  <r>
    <x v="112"/>
    <x v="2"/>
    <d v="2016-06-15T00:00:00"/>
    <s v="First Class"/>
    <s v="SC-20770"/>
    <s v="OFF-BI-10002309"/>
    <x v="150"/>
    <n v="3"/>
    <n v="0"/>
    <n v="80352"/>
    <n v="8.0351999999999997"/>
    <s v="Office Supplies"/>
    <s v="Binders"/>
    <s v="Avery Heavy-Duty EZD  Binder With Locking Rings"/>
  </r>
  <r>
    <x v="113"/>
    <x v="106"/>
    <d v="2014-10-16T00:00:00"/>
    <s v="Standard Class"/>
    <s v="DN-13690"/>
    <s v="OFF-AR-10002053"/>
    <x v="151"/>
    <n v="5"/>
    <n v="0"/>
    <n v="4172"/>
    <n v="0.41720000000000002"/>
    <s v="Office Supplies"/>
    <s v="Art"/>
    <s v="Premium Writing Pencils, Soft, #2 by Central Association for the Blind"/>
  </r>
  <r>
    <x v="114"/>
    <x v="107"/>
    <d v="2014-07-27T00:00:00"/>
    <s v="Standard Class"/>
    <s v="EM-14065"/>
    <s v="OFF-AR-10002053"/>
    <x v="152"/>
    <n v="2"/>
    <n v="0"/>
    <n v="16688"/>
    <n v="1.6688000000000001"/>
    <s v="Office Supplies"/>
    <s v="Art"/>
    <s v="Premium Writing Pencils, Soft, #2 by Central Association for the Blind"/>
  </r>
  <r>
    <x v="115"/>
    <x v="108"/>
    <d v="2016-10-23T00:00:00"/>
    <s v="First Class"/>
    <s v="LF-17185"/>
    <s v="OFF-AR-10002053"/>
    <x v="153"/>
    <n v="3"/>
    <n v="2"/>
    <n v="7152"/>
    <n v="0.71519999999999995"/>
    <s v="Office Supplies"/>
    <s v="Art"/>
    <s v="Premium Writing Pencils, Soft, #2 by Central Association for the Blind"/>
  </r>
  <r>
    <x v="113"/>
    <x v="106"/>
    <d v="2014-10-16T00:00:00"/>
    <s v="Standard Class"/>
    <s v="DN-13690"/>
    <s v="OFF-ST-10002370"/>
    <x v="154"/>
    <n v="1"/>
    <n v="0"/>
    <n v="62031"/>
    <n v="6.2031000000000001"/>
    <s v="Office Supplies"/>
    <s v="Storage"/>
    <s v="Sortfiler Multipurpose Personal File Organizer, Black"/>
  </r>
  <r>
    <x v="116"/>
    <x v="19"/>
    <d v="2015-09-08T00:00:00"/>
    <s v="Standard Class"/>
    <s v="JC-16105"/>
    <s v="OFF-EN-10000927"/>
    <x v="155"/>
    <n v="7"/>
    <n v="2"/>
    <n v="628075"/>
    <n v="62.807499999999997"/>
    <s v="Office Supplies"/>
    <s v="Envelopes"/>
    <s v="Jet-Pak Recycled Peel 'N' Seal Padded Mailers"/>
  </r>
  <r>
    <x v="117"/>
    <x v="109"/>
    <d v="2015-05-17T00:00:00"/>
    <s v="First Class"/>
    <s v="JO-15550"/>
    <s v="OFF-EN-10000927"/>
    <x v="155"/>
    <n v="7"/>
    <n v="2"/>
    <n v="628075"/>
    <n v="62.807499999999997"/>
    <s v="Office Supplies"/>
    <s v="Envelopes"/>
    <s v="Jet-Pak Recycled Peel 'N' Seal Padded Mailers"/>
  </r>
  <r>
    <x v="118"/>
    <x v="110"/>
    <d v="2017-11-16T00:00:00"/>
    <s v="First Class"/>
    <s v="CS-12400"/>
    <s v="OFF-ST-10003656"/>
    <x v="156"/>
    <n v="3"/>
    <n v="2"/>
    <n v="-489549"/>
    <n v="-48.954900000000002"/>
    <s v="Office Supplies"/>
    <s v="Storage"/>
    <s v="Safco Industrial Wire Shelving"/>
  </r>
  <r>
    <x v="119"/>
    <x v="111"/>
    <d v="2015-09-12T00:00:00"/>
    <s v="Standard Class"/>
    <s v="HA-14920"/>
    <s v="OFF-ST-10003656"/>
    <x v="157"/>
    <n v="7"/>
    <n v="0"/>
    <n v="201579"/>
    <n v="20.157900000000001"/>
    <s v="Office Supplies"/>
    <s v="Storage"/>
    <s v="Safco Industrial Wire Shelving"/>
  </r>
  <r>
    <x v="120"/>
    <x v="112"/>
    <d v="2017-05-30T00:00:00"/>
    <s v="Second Class"/>
    <s v="PO-18865"/>
    <s v="FUR-CH-10000863"/>
    <x v="158"/>
    <n v="2"/>
    <n v="0"/>
    <n v="332156"/>
    <n v="33.215600000000002"/>
    <s v="Furniture"/>
    <s v="Chairs"/>
    <s v="Novimex Swivel Fabric Task Chair"/>
  </r>
  <r>
    <x v="121"/>
    <x v="113"/>
    <d v="2014-11-25T00:00:00"/>
    <s v="First Class"/>
    <s v="SC-20095"/>
    <s v="FUR-CH-10000863"/>
    <x v="159"/>
    <n v="5"/>
    <n v="2"/>
    <n v="-67941"/>
    <n v="-6.7941000000000003"/>
    <s v="Furniture"/>
    <s v="Chairs"/>
    <s v="Novimex Swivel Fabric Task Chair"/>
  </r>
  <r>
    <x v="122"/>
    <x v="114"/>
    <d v="2017-11-02T00:00:00"/>
    <s v="Standard Class"/>
    <s v="PG-18895"/>
    <s v="TEC-AC-10001998"/>
    <x v="160"/>
    <n v="1"/>
    <n v="0"/>
    <n v="67966"/>
    <n v="6.7965999999999998"/>
    <s v="Technology"/>
    <s v="Accessories"/>
    <s v="LogitechÂ LS21 Speaker System - PC Multimedia - 2.1-CH - Wired"/>
  </r>
  <r>
    <x v="123"/>
    <x v="115"/>
    <d v="2017-12-15T00:00:00"/>
    <s v="Standard Class"/>
    <s v="MV-18190"/>
    <s v="TEC-AC-10001998"/>
    <x v="161"/>
    <n v="2"/>
    <n v="0"/>
    <n v="135932"/>
    <n v="13.5932"/>
    <s v="Technology"/>
    <s v="Accessories"/>
    <s v="LogitechÂ LS21 Speaker System - PC Multimedia - 2.1-CH - Wired"/>
  </r>
  <r>
    <x v="122"/>
    <x v="114"/>
    <d v="2017-11-02T00:00:00"/>
    <s v="Standard Class"/>
    <s v="PG-18895"/>
    <s v="OFF-LA-10000134"/>
    <x v="95"/>
    <n v="2"/>
    <n v="0"/>
    <n v="29568"/>
    <n v="2.9567999999999999"/>
    <s v="Office Supplies"/>
    <s v="Labels"/>
    <s v="Avery 511"/>
  </r>
  <r>
    <x v="124"/>
    <x v="116"/>
    <d v="2015-09-01T00:00:00"/>
    <s v="Standard Class"/>
    <s v="PF-19165"/>
    <s v="OFF-LA-10000134"/>
    <x v="162"/>
    <n v="1"/>
    <n v="0"/>
    <n v="14784"/>
    <n v="1.4783999999999999"/>
    <s v="Office Supplies"/>
    <s v="Labels"/>
    <s v="Avery 511"/>
  </r>
  <r>
    <x v="125"/>
    <x v="117"/>
    <d v="2016-04-10T00:00:00"/>
    <s v="Second Class"/>
    <s v="GM-14455"/>
    <s v="OFF-ST-10003442"/>
    <x v="163"/>
    <n v="7"/>
    <n v="2"/>
    <n v="138572"/>
    <n v="13.857200000000001"/>
    <s v="Office Supplies"/>
    <s v="Storage"/>
    <s v="Eldon Portable Mobile Manager"/>
  </r>
  <r>
    <x v="126"/>
    <x v="118"/>
    <d v="2017-11-21T00:00:00"/>
    <s v="First Class"/>
    <s v="CD-12280"/>
    <s v="OFF-ST-10003442"/>
    <x v="164"/>
    <n v="6"/>
    <n v="0"/>
    <n v="458136"/>
    <n v="45.813600000000001"/>
    <s v="Office Supplies"/>
    <s v="Storage"/>
    <s v="Eldon Portable Mobile Manager"/>
  </r>
  <r>
    <x v="127"/>
    <x v="119"/>
    <d v="2015-07-25T00:00:00"/>
    <s v="Second Class"/>
    <s v="RK-19300"/>
    <s v="OFF-ST-10003442"/>
    <x v="165"/>
    <n v="5"/>
    <n v="0"/>
    <n v="38178"/>
    <n v="3.8178000000000001"/>
    <s v="Office Supplies"/>
    <s v="Storage"/>
    <s v="Eldon Portable Mobile Manager"/>
  </r>
  <r>
    <x v="55"/>
    <x v="51"/>
    <d v="2016-09-22T00:00:00"/>
    <s v="Standard Class"/>
    <s v="JS-15685"/>
    <s v="OFF-AR-10004930"/>
    <x v="166"/>
    <n v="3"/>
    <n v="0"/>
    <n v="6633"/>
    <n v="0.6633"/>
    <s v="Office Supplies"/>
    <s v="Art"/>
    <s v="Turquoise Lead Holder with Pocket Clip"/>
  </r>
  <r>
    <x v="55"/>
    <x v="51"/>
    <d v="2016-09-22T00:00:00"/>
    <s v="Standard Class"/>
    <s v="JS-15685"/>
    <s v="OFF-PA-10000304"/>
    <x v="167"/>
    <n v="1"/>
    <n v="0"/>
    <n v="31104"/>
    <n v="3.1103999999999998"/>
    <s v="Office Supplies"/>
    <s v="Paper"/>
    <s v="Xerox 1995"/>
  </r>
  <r>
    <x v="128"/>
    <x v="120"/>
    <d v="2014-07-08T00:00:00"/>
    <s v="First Class"/>
    <s v="MC-17845"/>
    <s v="OFF-PA-10000304"/>
    <x v="168"/>
    <n v="3"/>
    <n v="0"/>
    <n v="93312"/>
    <n v="9.3312000000000008"/>
    <s v="Office Supplies"/>
    <s v="Paper"/>
    <s v="Xerox 1995"/>
  </r>
  <r>
    <x v="129"/>
    <x v="121"/>
    <d v="2014-07-02T00:00:00"/>
    <s v="Standard Class"/>
    <s v="CA-12775"/>
    <s v="OFF-PA-10000304"/>
    <x v="169"/>
    <n v="8"/>
    <n v="2"/>
    <n v="145152"/>
    <n v="14.5152"/>
    <s v="Office Supplies"/>
    <s v="Paper"/>
    <s v="Xerox 1995"/>
  </r>
  <r>
    <x v="130"/>
    <x v="122"/>
    <d v="2015-02-05T00:00:00"/>
    <s v="Second Class"/>
    <s v="KB-16315"/>
    <s v="OFF-PA-10003177"/>
    <x v="24"/>
    <n v="2"/>
    <n v="0"/>
    <n v="62208"/>
    <n v="6.2207999999999997"/>
    <s v="Office Supplies"/>
    <s v="Paper"/>
    <s v="Xerox 1999"/>
  </r>
  <r>
    <x v="130"/>
    <x v="122"/>
    <d v="2015-02-05T00:00:00"/>
    <s v="Second Class"/>
    <s v="KB-16315"/>
    <s v="FUR-FU-10003799"/>
    <x v="170"/>
    <n v="3"/>
    <n v="0"/>
    <n v="165354"/>
    <n v="16.535399999999999"/>
    <s v="Furniture"/>
    <s v="Furnishings"/>
    <s v="Seth Thomas 13 1/2&quot; Wall Clock"/>
  </r>
  <r>
    <x v="130"/>
    <x v="122"/>
    <d v="2015-02-05T00:00:00"/>
    <s v="Second Class"/>
    <s v="KB-16315"/>
    <s v="OFF-BI-10002852"/>
    <x v="171"/>
    <n v="2"/>
    <n v="0"/>
    <n v="161504"/>
    <n v="16.150400000000001"/>
    <s v="Office Supplies"/>
    <s v="Binders"/>
    <s v="Ibico Standard Transparent Covers"/>
  </r>
  <r>
    <x v="131"/>
    <x v="16"/>
    <d v="2015-12-27T00:00:00"/>
    <s v="First Class"/>
    <s v="JB-15925"/>
    <s v="OFF-BI-10002852"/>
    <x v="172"/>
    <n v="4"/>
    <n v="7"/>
    <n v="-138432"/>
    <n v="-13.8432"/>
    <s v="Office Supplies"/>
    <s v="Binders"/>
    <s v="Ibico Standard Transparent Covers"/>
  </r>
  <r>
    <x v="132"/>
    <x v="123"/>
    <d v="2014-08-09T00:00:00"/>
    <s v="Second Class"/>
    <s v="VD-21670"/>
    <s v="OFF-BI-10002852"/>
    <x v="173"/>
    <n v="1"/>
    <n v="2"/>
    <n v="47792"/>
    <n v="4.7792000000000003"/>
    <s v="Office Supplies"/>
    <s v="Binders"/>
    <s v="Ibico Standard Transparent Covers"/>
  </r>
  <r>
    <x v="133"/>
    <x v="124"/>
    <d v="2017-11-12T00:00:00"/>
    <s v="Standard Class"/>
    <s v="RB-19705"/>
    <s v="OFF-BI-10004738"/>
    <x v="174"/>
    <n v="1"/>
    <n v="7"/>
    <n v="-3788"/>
    <n v="-0.37880000000000003"/>
    <s v="Office Supplies"/>
    <s v="Binders"/>
    <s v="Flexible Leather- Look Classic Collection Ring Binder"/>
  </r>
  <r>
    <x v="80"/>
    <x v="76"/>
    <d v="2015-11-17T00:00:00"/>
    <s v="Second Class"/>
    <s v="DK-13225"/>
    <s v="OFF-BI-10004738"/>
    <x v="175"/>
    <n v="3"/>
    <n v="8"/>
    <n v="-17046"/>
    <n v="-1.7045999999999999"/>
    <s v="Office Supplies"/>
    <s v="Binders"/>
    <s v="Flexible Leather- Look Classic Collection Ring Binder"/>
  </r>
  <r>
    <x v="134"/>
    <x v="125"/>
    <d v="2017-11-11T00:00:00"/>
    <s v="Second Class"/>
    <s v="PN-18775"/>
    <s v="FUR-FU-10000629"/>
    <x v="176"/>
    <n v="7"/>
    <n v="0"/>
    <n v="405426"/>
    <n v="40.5426"/>
    <s v="Furniture"/>
    <s v="Furnishings"/>
    <s v="9-3/4 Diameter Round Wall Clock"/>
  </r>
  <r>
    <x v="135"/>
    <x v="126"/>
    <d v="2014-07-15T00:00:00"/>
    <s v="Standard Class"/>
    <s v="LA-16780"/>
    <s v="FUR-FU-10000629"/>
    <x v="177"/>
    <n v="9"/>
    <n v="0"/>
    <n v="521262"/>
    <n v="52.126199999999997"/>
    <s v="Furniture"/>
    <s v="Furnishings"/>
    <s v="9-3/4 Diameter Round Wall Clock"/>
  </r>
  <r>
    <x v="103"/>
    <x v="98"/>
    <d v="2016-06-01T00:00:00"/>
    <s v="Standard Class"/>
    <s v="TB-21280"/>
    <s v="FUR-FU-10000629"/>
    <x v="178"/>
    <n v="3"/>
    <n v="0"/>
    <n v="173754"/>
    <n v="17.375399999999999"/>
    <s v="Furniture"/>
    <s v="Furnishings"/>
    <s v="9-3/4 Diameter Round Wall Clock"/>
  </r>
  <r>
    <x v="3"/>
    <x v="3"/>
    <d v="2014-08-05T00:00:00"/>
    <s v="Standard Class"/>
    <s v="BF-10975"/>
    <s v="FUR-FU-10000629"/>
    <x v="179"/>
    <n v="4"/>
    <n v="2"/>
    <n v="121352"/>
    <n v="12.135199999999999"/>
    <s v="Furniture"/>
    <s v="Furnishings"/>
    <s v="9-3/4 Diameter Round Wall Clock"/>
  </r>
  <r>
    <x v="136"/>
    <x v="34"/>
    <d v="2017-06-20T00:00:00"/>
    <s v="First Class"/>
    <s v="KD-16345"/>
    <s v="OFF-BI-10001721"/>
    <x v="180"/>
    <n v="3"/>
    <n v="2"/>
    <n v="179592"/>
    <n v="17.959199999999999"/>
    <s v="Office Supplies"/>
    <s v="Binders"/>
    <s v="Trimflex Flexible Post Binders"/>
  </r>
  <r>
    <x v="137"/>
    <x v="127"/>
    <d v="2016-09-11T00:00:00"/>
    <s v="Standard Class"/>
    <s v="ER-13855"/>
    <s v="OFF-AP-10000358"/>
    <x v="78"/>
    <n v="6"/>
    <n v="0"/>
    <n v="225852"/>
    <n v="22.5852"/>
    <s v="Office Supplies"/>
    <s v="Appliances"/>
    <s v="Fellowes Basic Home/Office Series Surge Protectors"/>
  </r>
  <r>
    <x v="46"/>
    <x v="42"/>
    <d v="2017-12-05T00:00:00"/>
    <s v="Standard Class"/>
    <s v="DV-13465"/>
    <s v="OFF-AP-10000358"/>
    <x v="181"/>
    <n v="3"/>
    <n v="2"/>
    <n v="35046"/>
    <n v="3.5045999999999999"/>
    <s v="Office Supplies"/>
    <s v="Appliances"/>
    <s v="Fellowes Basic Home/Office Series Surge Protectors"/>
  </r>
  <r>
    <x v="138"/>
    <x v="128"/>
    <d v="2016-09-02T00:00:00"/>
    <s v="Standard Class"/>
    <s v="RB-19465"/>
    <s v="OFF-PA-10003256"/>
    <x v="182"/>
    <n v="7"/>
    <n v="2"/>
    <n v="226184"/>
    <n v="22.618400000000001"/>
    <s v="Office Supplies"/>
    <s v="Paper"/>
    <s v="Avery Personal Creations Heavyweight Cards"/>
  </r>
  <r>
    <x v="138"/>
    <x v="128"/>
    <d v="2016-09-02T00:00:00"/>
    <s v="Standard Class"/>
    <s v="RB-19465"/>
    <s v="TEC-AC-10001767"/>
    <x v="183"/>
    <n v="3"/>
    <n v="2"/>
    <n v="-107973"/>
    <n v="-10.7973"/>
    <s v="Technology"/>
    <s v="Accessories"/>
    <s v="SanDisk Ultra 64 GB MicroSDHC Class 10 Memory Card"/>
  </r>
  <r>
    <x v="139"/>
    <x v="129"/>
    <d v="2014-08-14T00:00:00"/>
    <s v="Standard Class"/>
    <s v="MB-17305"/>
    <s v="TEC-AC-10001767"/>
    <x v="183"/>
    <n v="3"/>
    <n v="2"/>
    <n v="-107973"/>
    <n v="-10.7973"/>
    <s v="Technology"/>
    <s v="Accessories"/>
    <s v="SanDisk Ultra 64 GB MicroSDHC Class 10 Memory Card"/>
  </r>
  <r>
    <x v="138"/>
    <x v="128"/>
    <d v="2016-09-02T00:00:00"/>
    <s v="Standard Class"/>
    <s v="RB-19465"/>
    <s v="OFF-BI-10002609"/>
    <x v="184"/>
    <n v="3"/>
    <n v="8"/>
    <n v="-30396"/>
    <n v="-3.0396000000000001"/>
    <s v="Office Supplies"/>
    <s v="Binders"/>
    <s v="Avery Hidden Tab Dividers for Binding Systems"/>
  </r>
  <r>
    <x v="140"/>
    <x v="130"/>
    <d v="2016-11-24T00:00:00"/>
    <s v="Standard Class"/>
    <s v="EH-13945"/>
    <s v="OFF-BI-10002609"/>
    <x v="185"/>
    <n v="2"/>
    <n v="8"/>
    <n v="-20264"/>
    <n v="-2.0264000000000002"/>
    <s v="Office Supplies"/>
    <s v="Binders"/>
    <s v="Avery Hidden Tab Dividers for Binding Systems"/>
  </r>
  <r>
    <x v="141"/>
    <x v="131"/>
    <d v="2016-12-04T00:00:00"/>
    <s v="Second Class"/>
    <s v="GZ-14470"/>
    <s v="OFF-PA-10004040"/>
    <x v="186"/>
    <n v="4"/>
    <n v="0"/>
    <n v="117208"/>
    <n v="11.720800000000001"/>
    <s v="Office Supplies"/>
    <s v="Paper"/>
    <s v="Universal Premium White Copier/Laser Paper (20Lb. and 87 Bright)"/>
  </r>
  <r>
    <x v="142"/>
    <x v="98"/>
    <d v="2016-05-26T00:00:00"/>
    <s v="Same Day"/>
    <s v="MS-17710"/>
    <s v="OFF-PA-10004040"/>
    <x v="187"/>
    <n v="3"/>
    <n v="2"/>
    <n v="52026"/>
    <n v="5.2026000000000003"/>
    <s v="Office Supplies"/>
    <s v="Paper"/>
    <s v="Universal Premium White Copier/Laser Paper (20Lb. and 87 Bright)"/>
  </r>
  <r>
    <x v="82"/>
    <x v="78"/>
    <d v="2016-05-24T00:00:00"/>
    <s v="Standard Class"/>
    <s v="EB-13930"/>
    <s v="OFF-PA-10004040"/>
    <x v="188"/>
    <n v="3"/>
    <n v="0"/>
    <n v="87906"/>
    <n v="8.7905999999999995"/>
    <s v="Office Supplies"/>
    <s v="Paper"/>
    <s v="Universal Premium White Copier/Laser Paper (20Lb. and 87 Bright)"/>
  </r>
  <r>
    <x v="143"/>
    <x v="132"/>
    <d v="2015-11-17T00:00:00"/>
    <s v="Standard Class"/>
    <s v="LC-16870"/>
    <s v="TEC-AC-10001552"/>
    <x v="189"/>
    <n v="6"/>
    <n v="2"/>
    <n v="-268758"/>
    <n v="-26.875800000000002"/>
    <s v="Technology"/>
    <s v="Accessories"/>
    <s v="Logitech K350 2.4Ghz Wireless Keyboard"/>
  </r>
  <r>
    <x v="144"/>
    <x v="133"/>
    <d v="2015-11-02T00:00:00"/>
    <s v="Same Day"/>
    <s v="KC-16540"/>
    <s v="TEC-AC-10001552"/>
    <x v="190"/>
    <n v="9"/>
    <n v="0"/>
    <n v="492723"/>
    <n v="49.272300000000001"/>
    <s v="Technology"/>
    <s v="Accessories"/>
    <s v="Logitech K350 2.4Ghz Wireless Keyboard"/>
  </r>
  <r>
    <x v="143"/>
    <x v="132"/>
    <d v="2015-11-17T00:00:00"/>
    <s v="Standard Class"/>
    <s v="LC-16870"/>
    <s v="FUR-FU-10004006"/>
    <x v="191"/>
    <n v="3"/>
    <n v="2"/>
    <n v="-38385"/>
    <n v="-3.8384999999999998"/>
    <s v="Furniture"/>
    <s v="Furnishings"/>
    <s v="Deflect-o DuraMat Lighweight, Studded, Beveled Mat for Low Pile Carpeting"/>
  </r>
  <r>
    <x v="145"/>
    <x v="134"/>
    <d v="2016-03-13T00:00:00"/>
    <s v="Standard Class"/>
    <s v="ZC-21910"/>
    <s v="FUR-FU-10004006"/>
    <x v="191"/>
    <n v="3"/>
    <n v="2"/>
    <n v="-38385"/>
    <n v="-3.8384999999999998"/>
    <s v="Furniture"/>
    <s v="Furnishings"/>
    <s v="Deflect-o DuraMat Lighweight, Studded, Beveled Mat for Low Pile Carpeting"/>
  </r>
  <r>
    <x v="143"/>
    <x v="132"/>
    <d v="2015-11-17T00:00:00"/>
    <s v="Standard Class"/>
    <s v="LC-16870"/>
    <s v="OFF-BI-10002794"/>
    <x v="192"/>
    <n v="3"/>
    <n v="7"/>
    <n v="-258174"/>
    <n v="-25.817399999999999"/>
    <s v="Office Supplies"/>
    <s v="Binders"/>
    <s v="Avery Trapezoid Ring Binder, 3&quot; Capacity, Black, 1040 sheets"/>
  </r>
  <r>
    <x v="146"/>
    <x v="135"/>
    <d v="2017-11-28T00:00:00"/>
    <s v="Standard Class"/>
    <s v="JM-15250"/>
    <s v="TEC-AC-10003499"/>
    <x v="193"/>
    <n v="8"/>
    <n v="2"/>
    <n v="176016"/>
    <n v="17.601600000000001"/>
    <s v="Technology"/>
    <s v="Accessories"/>
    <s v="Memorex Mini Travel Drive 8 GB USB 2.0 Flash Drive"/>
  </r>
  <r>
    <x v="146"/>
    <x v="135"/>
    <d v="2017-11-28T00:00:00"/>
    <s v="Standard Class"/>
    <s v="JM-15250"/>
    <s v="TEC-PH-10002844"/>
    <x v="194"/>
    <n v="1"/>
    <n v="2"/>
    <n v="20994"/>
    <n v="2.0994000000000002"/>
    <s v="Technology"/>
    <s v="Phones"/>
    <s v="Speck Products Candyshell Flip Case"/>
  </r>
  <r>
    <x v="147"/>
    <x v="136"/>
    <d v="2015-01-09T00:00:00"/>
    <s v="Standard Class"/>
    <s v="VW-21775"/>
    <s v="TEC-PH-10002844"/>
    <x v="195"/>
    <n v="3"/>
    <n v="4"/>
    <n v="-146958"/>
    <n v="-14.6958"/>
    <s v="Technology"/>
    <s v="Phones"/>
    <s v="Speck Products Candyshell Flip Case"/>
  </r>
  <r>
    <x v="146"/>
    <x v="135"/>
    <d v="2017-11-28T00:00:00"/>
    <s v="Standard Class"/>
    <s v="JM-15250"/>
    <s v="OFF-AR-10000390"/>
    <x v="196"/>
    <n v="1"/>
    <n v="2"/>
    <n v="10738"/>
    <n v="1.0738000000000001"/>
    <s v="Office Supplies"/>
    <s v="Art"/>
    <s v="Newell Chalk Holder"/>
  </r>
  <r>
    <x v="148"/>
    <x v="137"/>
    <d v="2015-10-20T00:00:00"/>
    <s v="Standard Class"/>
    <s v="PA-19060"/>
    <s v="TEC-AC-10000844"/>
    <x v="197"/>
    <n v="5"/>
    <n v="2"/>
    <n v="67992"/>
    <n v="6.7991999999999999"/>
    <s v="Technology"/>
    <s v="Accessories"/>
    <s v="LogitechÂ Gaming G510s - Keyboard"/>
  </r>
  <r>
    <x v="149"/>
    <x v="138"/>
    <d v="2017-12-30T00:00:00"/>
    <s v="Standard Class"/>
    <s v="CV-12805"/>
    <s v="FUR-FU-10001934"/>
    <x v="198"/>
    <n v="2"/>
    <n v="0"/>
    <n v="109096"/>
    <n v="10.909599999999999"/>
    <s v="Furniture"/>
    <s v="Furnishings"/>
    <s v="Magnifier Swing Arm Lamp"/>
  </r>
  <r>
    <x v="150"/>
    <x v="139"/>
    <d v="2016-11-10T00:00:00"/>
    <s v="Standard Class"/>
    <s v="CL-12565"/>
    <s v="OFF-AR-10000380"/>
    <x v="199"/>
    <n v="2"/>
    <n v="0"/>
    <n v="22788"/>
    <n v="2.2787999999999999"/>
    <s v="Office Supplies"/>
    <s v="Art"/>
    <s v="Hunt PowerHouse Electric Pencil Sharpener, Blue"/>
  </r>
  <r>
    <x v="150"/>
    <x v="139"/>
    <d v="2016-11-10T00:00:00"/>
    <s v="Standard Class"/>
    <s v="CL-12565"/>
    <s v="OFF-BI-10003981"/>
    <x v="146"/>
    <n v="6"/>
    <n v="0"/>
    <n v="133476"/>
    <n v="13.3476"/>
    <s v="Office Supplies"/>
    <s v="Binders"/>
    <s v="Avery Durable Plastic 1&quot; Binders"/>
  </r>
  <r>
    <x v="151"/>
    <x v="140"/>
    <d v="2015-08-28T00:00:00"/>
    <s v="Standard Class"/>
    <s v="CB-12025"/>
    <s v="OFF-BI-10003981"/>
    <x v="146"/>
    <n v="3"/>
    <n v="8"/>
    <n v="-42222"/>
    <n v="-4.2222"/>
    <s v="Office Supplies"/>
    <s v="Binders"/>
    <s v="Avery Durable Plastic 1&quot; Binders"/>
  </r>
  <r>
    <x v="152"/>
    <x v="141"/>
    <d v="2016-10-20T00:00:00"/>
    <s v="First Class"/>
    <s v="NK-18490"/>
    <s v="OFF-BI-10003981"/>
    <x v="200"/>
    <n v="5"/>
    <n v="2"/>
    <n v="6583"/>
    <n v="0.6583"/>
    <s v="Office Supplies"/>
    <s v="Binders"/>
    <s v="Avery Durable Plastic 1&quot; Binders"/>
  </r>
  <r>
    <x v="153"/>
    <x v="142"/>
    <d v="2014-08-27T00:00:00"/>
    <s v="Second Class"/>
    <s v="RC-19960"/>
    <s v="OFF-FA-10000621"/>
    <x v="201"/>
    <n v="14"/>
    <n v="2"/>
    <n v="145348"/>
    <n v="14.534800000000001"/>
    <s v="Office Supplies"/>
    <s v="Fasteners"/>
    <s v="OIC Colored Binder Clips, Assorted Sizes"/>
  </r>
  <r>
    <x v="154"/>
    <x v="143"/>
    <d v="2016-11-04T00:00:00"/>
    <s v="Same Day"/>
    <s v="RC-19825"/>
    <s v="OFF-FA-10000621"/>
    <x v="202"/>
    <n v="3"/>
    <n v="0"/>
    <n v="52626"/>
    <n v="5.2625999999999999"/>
    <s v="Office Supplies"/>
    <s v="Fasteners"/>
    <s v="OIC Colored Binder Clips, Assorted Sizes"/>
  </r>
  <r>
    <x v="153"/>
    <x v="142"/>
    <d v="2014-08-27T00:00:00"/>
    <s v="Second Class"/>
    <s v="RC-19960"/>
    <s v="OFF-EN-10002600"/>
    <x v="203"/>
    <n v="2"/>
    <n v="2"/>
    <n v="1652"/>
    <n v="0.16520000000000001"/>
    <s v="Office Supplies"/>
    <s v="Envelopes"/>
    <s v="Redi-Strip #10 Envelopes, 4 1/8 x 9 1/2"/>
  </r>
  <r>
    <x v="155"/>
    <x v="144"/>
    <d v="2015-11-09T00:00:00"/>
    <s v="First Class"/>
    <s v="MT-17815"/>
    <s v="OFF-EN-10002600"/>
    <x v="204"/>
    <n v="3"/>
    <n v="2"/>
    <n v="2478"/>
    <n v="0.24779999999999999"/>
    <s v="Office Supplies"/>
    <s v="Envelopes"/>
    <s v="Redi-Strip #10 Envelopes, 4 1/8 x 9 1/2"/>
  </r>
  <r>
    <x v="156"/>
    <x v="35"/>
    <d v="2015-11-04T00:00:00"/>
    <s v="Second Class"/>
    <s v="DK-12835"/>
    <s v="OFF-EN-10002600"/>
    <x v="205"/>
    <n v="5"/>
    <n v="0"/>
    <n v="708"/>
    <n v="7.0800000000000002E-2"/>
    <s v="Office Supplies"/>
    <s v="Envelopes"/>
    <s v="Redi-Strip #10 Envelopes, 4 1/8 x 9 1/2"/>
  </r>
  <r>
    <x v="153"/>
    <x v="142"/>
    <d v="2014-08-27T00:00:00"/>
    <s v="Second Class"/>
    <s v="RC-19960"/>
    <s v="OFF-PA-10004965"/>
    <x v="206"/>
    <n v="3"/>
    <n v="2"/>
    <n v="74925"/>
    <n v="7.4924999999999997"/>
    <s v="Office Supplies"/>
    <s v="Paper"/>
    <s v="Xerox 1921"/>
  </r>
  <r>
    <x v="153"/>
    <x v="142"/>
    <d v="2014-08-27T00:00:00"/>
    <s v="Second Class"/>
    <s v="RC-19960"/>
    <s v="OFF-EN-10002504"/>
    <x v="207"/>
    <n v="6"/>
    <n v="2"/>
    <n v="440316"/>
    <n v="44.031599999999997"/>
    <s v="Office Supplies"/>
    <s v="Envelopes"/>
    <s v="Tyvek  Top-Opening Peel &amp; Seel Envelopes, Plain White"/>
  </r>
  <r>
    <x v="157"/>
    <x v="145"/>
    <d v="2017-01-15T00:00:00"/>
    <s v="First Class"/>
    <s v="RB-19570"/>
    <s v="OFF-EN-10002504"/>
    <x v="208"/>
    <n v="1"/>
    <n v="2"/>
    <n v="73386"/>
    <n v="7.3385999999999996"/>
    <s v="Office Supplies"/>
    <s v="Envelopes"/>
    <s v="Tyvek  Top-Opening Peel &amp; Seel Envelopes, Plain White"/>
  </r>
  <r>
    <x v="158"/>
    <x v="146"/>
    <d v="2015-03-06T00:00:00"/>
    <s v="Standard Class"/>
    <s v="DK-13090"/>
    <s v="FUR-TA-10001768"/>
    <x v="209"/>
    <n v="3"/>
    <n v="0"/>
    <n v="1653813"/>
    <n v="165.38130000000001"/>
    <s v="Furniture"/>
    <s v="Tables"/>
    <s v="Hon Racetrack Conference Tables"/>
  </r>
  <r>
    <x v="151"/>
    <x v="140"/>
    <d v="2015-08-28T00:00:00"/>
    <s v="Standard Class"/>
    <s v="CB-12025"/>
    <s v="FUR-TA-10001768"/>
    <x v="210"/>
    <n v="5"/>
    <n v="3"/>
    <n v="-1181295"/>
    <n v="-118.12949999999999"/>
    <s v="Furniture"/>
    <s v="Tables"/>
    <s v="Hon Racetrack Conference Tables"/>
  </r>
  <r>
    <x v="159"/>
    <x v="147"/>
    <d v="2015-04-10T00:00:00"/>
    <s v="Standard Class"/>
    <s v="GG-14650"/>
    <s v="OFF-BI-10003650"/>
    <x v="211"/>
    <n v="1"/>
    <n v="7"/>
    <n v="-1157156"/>
    <n v="-115.71559999999999"/>
    <s v="Office Supplies"/>
    <s v="Binders"/>
    <s v="GBC DocuBind 300 Electric Binding Machine"/>
  </r>
  <r>
    <x v="160"/>
    <x v="148"/>
    <d v="2016-09-20T00:00:00"/>
    <s v="Standard Class"/>
    <s v="AH-10075"/>
    <s v="OFF-BI-10003650"/>
    <x v="212"/>
    <n v="2"/>
    <n v="2"/>
    <n v="2945488"/>
    <n v="294.54880000000003"/>
    <s v="Office Supplies"/>
    <s v="Binders"/>
    <s v="GBC DocuBind 300 Electric Binding Machine"/>
  </r>
  <r>
    <x v="10"/>
    <x v="2"/>
    <d v="2016-06-15T00:00:00"/>
    <s v="First Class"/>
    <s v="SC-20725"/>
    <s v="FUR-FU-10002157"/>
    <x v="213"/>
    <n v="3"/>
    <n v="0"/>
    <n v="183456"/>
    <n v="18.345600000000001"/>
    <s v="Furniture"/>
    <s v="Furnishings"/>
    <s v="Artistic Insta-Plaque"/>
  </r>
  <r>
    <x v="75"/>
    <x v="71"/>
    <d v="2015-08-12T00:00:00"/>
    <s v="First Class"/>
    <s v="NP-18325"/>
    <s v="FUR-FU-10002157"/>
    <x v="213"/>
    <n v="3"/>
    <n v="0"/>
    <n v="183456"/>
    <n v="18.345600000000001"/>
    <s v="Furniture"/>
    <s v="Furnishings"/>
    <s v="Artistic Insta-Plaque"/>
  </r>
  <r>
    <x v="10"/>
    <x v="2"/>
    <d v="2016-06-15T00:00:00"/>
    <s v="First Class"/>
    <s v="SC-20725"/>
    <s v="OFF-ST-10000777"/>
    <x v="214"/>
    <n v="6"/>
    <n v="0"/>
    <n v="634368"/>
    <n v="63.436799999999998"/>
    <s v="Office Supplies"/>
    <s v="Storage"/>
    <s v="Companion Letter/Legal File, Black"/>
  </r>
  <r>
    <x v="161"/>
    <x v="149"/>
    <d v="2014-12-13T00:00:00"/>
    <s v="Standard Class"/>
    <s v="TB-21175"/>
    <s v="OFF-ST-10000777"/>
    <x v="215"/>
    <n v="2"/>
    <n v="2"/>
    <n v="60416"/>
    <n v="6.0415999999999999"/>
    <s v="Office Supplies"/>
    <s v="Storage"/>
    <s v="Companion Letter/Legal File, Black"/>
  </r>
  <r>
    <x v="10"/>
    <x v="2"/>
    <d v="2016-06-15T00:00:00"/>
    <s v="First Class"/>
    <s v="SC-20725"/>
    <s v="OFF-EN-10002500"/>
    <x v="216"/>
    <n v="9"/>
    <n v="0"/>
    <n v="51759"/>
    <n v="5.1759000000000004"/>
    <s v="Office Supplies"/>
    <s v="Envelopes"/>
    <s v="Globe Weis Peel &amp; Seel First Class Envelopes"/>
  </r>
  <r>
    <x v="162"/>
    <x v="150"/>
    <d v="2016-04-16T00:00:00"/>
    <s v="Standard Class"/>
    <s v="BD-11605"/>
    <s v="OFF-EN-10002500"/>
    <x v="217"/>
    <n v="5"/>
    <n v="0"/>
    <n v="28755"/>
    <n v="2.8755000000000002"/>
    <s v="Office Supplies"/>
    <s v="Envelopes"/>
    <s v="Globe Weis Peel &amp; Seel First Class Envelopes"/>
  </r>
  <r>
    <x v="10"/>
    <x v="2"/>
    <d v="2016-06-15T00:00:00"/>
    <s v="First Class"/>
    <s v="SC-20725"/>
    <s v="TEC-PH-10003875"/>
    <x v="218"/>
    <n v="7"/>
    <n v="0"/>
    <n v="197316"/>
    <n v="19.7316"/>
    <s v="Technology"/>
    <s v="Phones"/>
    <s v="KLD Oscar II Style Snap-on Ultra Thin Side Flip Synthetic Leather Cover Case for HTC One HTC M7"/>
  </r>
  <r>
    <x v="163"/>
    <x v="151"/>
    <d v="2014-12-28T00:00:00"/>
    <s v="Second Class"/>
    <s v="AD-10180"/>
    <s v="FUR-CH-10004063"/>
    <x v="219"/>
    <n v="3"/>
    <n v="3"/>
    <n v="-85794"/>
    <n v="-8.5793999999999997"/>
    <s v="Furniture"/>
    <s v="Chairs"/>
    <s v="Global Deluxe High-Back Manager's Chair"/>
  </r>
  <r>
    <x v="164"/>
    <x v="152"/>
    <d v="2014-03-06T00:00:00"/>
    <s v="Second Class"/>
    <s v="DB-13060"/>
    <s v="FUR-CH-10004063"/>
    <x v="220"/>
    <n v="2"/>
    <n v="2"/>
    <n v="514764"/>
    <n v="51.476399999999998"/>
    <s v="Furniture"/>
    <s v="Chairs"/>
    <s v="Global Deluxe High-Back Manager's Chair"/>
  </r>
  <r>
    <x v="165"/>
    <x v="153"/>
    <d v="2014-06-06T00:00:00"/>
    <s v="Second Class"/>
    <s v="DW-13480"/>
    <s v="FUR-CH-10004063"/>
    <x v="221"/>
    <n v="7"/>
    <n v="0"/>
    <n v="5805394"/>
    <n v="580.5394"/>
    <s v="Furniture"/>
    <s v="Chairs"/>
    <s v="Global Deluxe High-Back Manager's Chair"/>
  </r>
  <r>
    <x v="166"/>
    <x v="154"/>
    <d v="2014-09-25T00:00:00"/>
    <s v="Standard Class"/>
    <s v="PF-19165"/>
    <s v="FUR-TA-10004534"/>
    <x v="222"/>
    <n v="6"/>
    <n v="5"/>
    <n v="-407682"/>
    <n v="-40.7682"/>
    <s v="Furniture"/>
    <s v="Tables"/>
    <s v="Bevis 44 x 96 Conference Tables"/>
  </r>
  <r>
    <x v="167"/>
    <x v="8"/>
    <d v="2014-06-11T00:00:00"/>
    <s v="Second Class"/>
    <s v="FO-14305"/>
    <s v="FUR-TA-10004534"/>
    <x v="223"/>
    <n v="7"/>
    <n v="0"/>
    <n v="245021"/>
    <n v="24.502099999999999"/>
    <s v="Furniture"/>
    <s v="Tables"/>
    <s v="Bevis 44 x 96 Conference Tables"/>
  </r>
  <r>
    <x v="168"/>
    <x v="155"/>
    <d v="2017-11-12T00:00:00"/>
    <s v="Standard Class"/>
    <s v="TS-21610"/>
    <s v="OFF-BI-10003274"/>
    <x v="224"/>
    <n v="2"/>
    <n v="7"/>
    <n v="-18308"/>
    <n v="-1.8308"/>
    <s v="Office Supplies"/>
    <s v="Binders"/>
    <s v="Avery Durable Slant Ring Binders, No Labels"/>
  </r>
  <r>
    <x v="169"/>
    <x v="42"/>
    <d v="2017-12-07T00:00:00"/>
    <s v="Standard Class"/>
    <s v="JH-15985"/>
    <s v="OFF-BI-10003274"/>
    <x v="225"/>
    <n v="4"/>
    <n v="0"/>
    <n v="74824"/>
    <n v="7.4824000000000002"/>
    <s v="Office Supplies"/>
    <s v="Binders"/>
    <s v="Avery Durable Slant Ring Binders, No Labels"/>
  </r>
  <r>
    <x v="170"/>
    <x v="156"/>
    <d v="2017-11-15T00:00:00"/>
    <s v="Second Class"/>
    <s v="EB-13705"/>
    <s v="OFF-BI-10003274"/>
    <x v="225"/>
    <n v="5"/>
    <n v="2"/>
    <n v="5373"/>
    <n v="0.5373"/>
    <s v="Office Supplies"/>
    <s v="Binders"/>
    <s v="Avery Durable Slant Ring Binders, No Labels"/>
  </r>
  <r>
    <x v="168"/>
    <x v="155"/>
    <d v="2017-11-12T00:00:00"/>
    <s v="Standard Class"/>
    <s v="TS-21610"/>
    <s v="OFF-ST-10002974"/>
    <x v="226"/>
    <n v="7"/>
    <n v="2"/>
    <n v="30499"/>
    <n v="3.0499000000000001"/>
    <s v="Office Supplies"/>
    <s v="Storage"/>
    <s v="Trav-L-File Heavy-Duty Shuttle II, Black"/>
  </r>
  <r>
    <x v="56"/>
    <x v="52"/>
    <d v="2014-11-09T00:00:00"/>
    <s v="Standard Class"/>
    <s v="NM-18445"/>
    <s v="OFF-ST-10002974"/>
    <x v="227"/>
    <n v="1"/>
    <n v="0"/>
    <n v="13071"/>
    <n v="1.3070999999999999"/>
    <s v="Office Supplies"/>
    <s v="Storage"/>
    <s v="Trav-L-File Heavy-Duty Shuttle II, Black"/>
  </r>
  <r>
    <x v="171"/>
    <x v="157"/>
    <d v="2017-07-26T00:00:00"/>
    <s v="Standard Class"/>
    <s v="CS-11950"/>
    <s v="OFF-ST-10002974"/>
    <x v="228"/>
    <n v="2"/>
    <n v="2"/>
    <n v="8714"/>
    <n v="0.87139999999999995"/>
    <s v="Office Supplies"/>
    <s v="Storage"/>
    <s v="Trav-L-File Heavy-Duty Shuttle II, Black"/>
  </r>
  <r>
    <x v="172"/>
    <x v="158"/>
    <d v="2015-10-06T00:00:00"/>
    <s v="Standard Class"/>
    <s v="SC-20440"/>
    <s v="OFF-ST-10002974"/>
    <x v="229"/>
    <n v="4"/>
    <n v="2"/>
    <n v="17428"/>
    <n v="1.7427999999999999"/>
    <s v="Office Supplies"/>
    <s v="Storage"/>
    <s v="Trav-L-File Heavy-Duty Shuttle II, Black"/>
  </r>
  <r>
    <x v="90"/>
    <x v="86"/>
    <d v="2016-11-10T00:00:00"/>
    <s v="Second Class"/>
    <s v="LS-16975"/>
    <s v="FUR-FU-10003773"/>
    <x v="230"/>
    <n v="3"/>
    <n v="0"/>
    <n v="262416"/>
    <n v="26.241599999999998"/>
    <s v="Furniture"/>
    <s v="Furnishings"/>
    <s v="Eldon Cleatmat Plus Chair Mats for High Pile Carpets"/>
  </r>
  <r>
    <x v="173"/>
    <x v="159"/>
    <d v="2017-02-05T00:00:00"/>
    <s v="First Class"/>
    <s v="DW-13585"/>
    <s v="TEC-PH-10002293"/>
    <x v="231"/>
    <n v="5"/>
    <n v="4"/>
    <n v="-11994"/>
    <n v="-1.1994"/>
    <s v="Technology"/>
    <s v="Phones"/>
    <s v="Anker 36W 4-Port USB Wall Charger Travel Power Adapter for iPhone 5s 5c 5"/>
  </r>
  <r>
    <x v="174"/>
    <x v="160"/>
    <d v="2017-06-19T00:00:00"/>
    <s v="Standard Class"/>
    <s v="CC-12550"/>
    <s v="TEC-PH-10002293"/>
    <x v="232"/>
    <n v="3"/>
    <n v="2"/>
    <n v="47976"/>
    <n v="4.7976000000000001"/>
    <s v="Technology"/>
    <s v="Phones"/>
    <s v="Anker 36W 4-Port USB Wall Charger Travel Power Adapter for iPhone 5s 5c 5"/>
  </r>
  <r>
    <x v="173"/>
    <x v="159"/>
    <d v="2017-02-05T00:00:00"/>
    <s v="First Class"/>
    <s v="DW-13585"/>
    <s v="OFF-PA-10002377"/>
    <x v="233"/>
    <n v="2"/>
    <n v="2"/>
    <n v="29364"/>
    <n v="2.9363999999999999"/>
    <s v="Office Supplies"/>
    <s v="Paper"/>
    <s v="Xerox 1916"/>
  </r>
  <r>
    <x v="175"/>
    <x v="161"/>
    <d v="2017-06-13T00:00:00"/>
    <s v="Standard Class"/>
    <s v="MO-17800"/>
    <s v="OFF-PA-10002377"/>
    <x v="234"/>
    <n v="8"/>
    <n v="2"/>
    <n v="1136"/>
    <n v="0.11360000000000001"/>
    <s v="Office Supplies"/>
    <s v="Paper"/>
    <s v="Xerox 1916"/>
  </r>
  <r>
    <x v="176"/>
    <x v="162"/>
    <d v="2017-09-22T00:00:00"/>
    <s v="Standard Class"/>
    <s v="BF-11020"/>
    <s v="OFF-PA-10002377"/>
    <x v="37"/>
    <n v="4"/>
    <n v="0"/>
    <n v="10224"/>
    <n v="1.0224"/>
    <s v="Office Supplies"/>
    <s v="Paper"/>
    <s v="Xerox 1916"/>
  </r>
  <r>
    <x v="177"/>
    <x v="163"/>
    <d v="2016-04-24T00:00:00"/>
    <s v="Second Class"/>
    <s v="JO-15280"/>
    <s v="OFF-PA-10002377"/>
    <x v="37"/>
    <n v="4"/>
    <n v="0"/>
    <n v="10224"/>
    <n v="1.0224"/>
    <s v="Office Supplies"/>
    <s v="Paper"/>
    <s v="Xerox 1916"/>
  </r>
  <r>
    <x v="3"/>
    <x v="3"/>
    <d v="2014-08-05T00:00:00"/>
    <s v="Standard Class"/>
    <s v="BF-10975"/>
    <s v="OFF-PA-10002377"/>
    <x v="233"/>
    <n v="2"/>
    <n v="2"/>
    <n v="29364"/>
    <n v="2.9363999999999999"/>
    <s v="Office Supplies"/>
    <s v="Paper"/>
    <s v="Xerox 1916"/>
  </r>
  <r>
    <x v="173"/>
    <x v="159"/>
    <d v="2017-02-05T00:00:00"/>
    <s v="First Class"/>
    <s v="DW-13585"/>
    <s v="OFF-FA-10002780"/>
    <x v="235"/>
    <n v="9"/>
    <n v="2"/>
    <n v="69732"/>
    <n v="6.9732000000000003"/>
    <s v="Office Supplies"/>
    <s v="Fasteners"/>
    <s v="Staples"/>
  </r>
  <r>
    <x v="19"/>
    <x v="17"/>
    <d v="2014-04-17T00:00:00"/>
    <s v="Second Class"/>
    <s v="JD-15895"/>
    <s v="OFF-FA-10002780"/>
    <x v="236"/>
    <n v="13"/>
    <n v="2"/>
    <n v="100724"/>
    <n v="10.0724"/>
    <s v="Office Supplies"/>
    <s v="Fasteners"/>
    <s v="Staples"/>
  </r>
  <r>
    <x v="73"/>
    <x v="69"/>
    <d v="2016-10-19T00:00:00"/>
    <s v="Standard Class"/>
    <s v="LC-16885"/>
    <s v="OFF-PA-10001804"/>
    <x v="237"/>
    <n v="3"/>
    <n v="0"/>
    <n v="96192"/>
    <n v="9.6191999999999993"/>
    <s v="Office Supplies"/>
    <s v="Paper"/>
    <s v="Xerox 195"/>
  </r>
  <r>
    <x v="178"/>
    <x v="164"/>
    <d v="2014-10-03T00:00:00"/>
    <s v="Standard Class"/>
    <s v="KD-16495"/>
    <s v="OFF-PA-10001804"/>
    <x v="238"/>
    <n v="2"/>
    <n v="2"/>
    <n v="37408"/>
    <n v="3.7408000000000001"/>
    <s v="Office Supplies"/>
    <s v="Paper"/>
    <s v="Xerox 195"/>
  </r>
  <r>
    <x v="179"/>
    <x v="165"/>
    <d v="2017-01-17T00:00:00"/>
    <s v="Second Class"/>
    <s v="DA-13450"/>
    <s v="OFF-PA-10001804"/>
    <x v="239"/>
    <n v="6"/>
    <n v="0"/>
    <n v="192384"/>
    <n v="19.238399999999999"/>
    <s v="Office Supplies"/>
    <s v="Paper"/>
    <s v="Xerox 195"/>
  </r>
  <r>
    <x v="73"/>
    <x v="69"/>
    <d v="2016-10-19T00:00:00"/>
    <s v="Standard Class"/>
    <s v="LC-16885"/>
    <s v="OFF-PA-10001736"/>
    <x v="240"/>
    <n v="1"/>
    <n v="0"/>
    <n v="166568"/>
    <n v="16.6568"/>
    <s v="Office Supplies"/>
    <s v="Paper"/>
    <s v="Xerox 1880"/>
  </r>
  <r>
    <x v="73"/>
    <x v="69"/>
    <d v="2016-10-19T00:00:00"/>
    <s v="Standard Class"/>
    <s v="LC-16885"/>
    <s v="OFF-AR-10001149"/>
    <x v="241"/>
    <n v="4"/>
    <n v="0"/>
    <n v="3456"/>
    <n v="0.34560000000000002"/>
    <s v="Office Supplies"/>
    <s v="Art"/>
    <s v="Sanford Colorific Colored Pencils, 12/Box"/>
  </r>
  <r>
    <x v="73"/>
    <x v="69"/>
    <d v="2016-10-19T00:00:00"/>
    <s v="Standard Class"/>
    <s v="LC-16885"/>
    <s v="OFF-FA-10002988"/>
    <x v="242"/>
    <n v="2"/>
    <n v="0"/>
    <n v="19698"/>
    <n v="1.9698"/>
    <s v="Office Supplies"/>
    <s v="Fasteners"/>
    <s v="Ideal Clamps"/>
  </r>
  <r>
    <x v="180"/>
    <x v="166"/>
    <d v="2016-07-18T00:00:00"/>
    <s v="Second Class"/>
    <s v="SW-20755"/>
    <s v="OFF-FA-10002988"/>
    <x v="243"/>
    <n v="7"/>
    <n v="0"/>
    <n v="68943"/>
    <n v="6.8943000000000003"/>
    <s v="Office Supplies"/>
    <s v="Fasteners"/>
    <s v="Ideal Clamps"/>
  </r>
  <r>
    <x v="181"/>
    <x v="167"/>
    <d v="2016-04-19T00:00:00"/>
    <s v="Standard Class"/>
    <s v="MY-18295"/>
    <s v="OFF-FA-10002988"/>
    <x v="244"/>
    <n v="5"/>
    <n v="2"/>
    <n v="29145"/>
    <n v="2.9144999999999999"/>
    <s v="Office Supplies"/>
    <s v="Fasteners"/>
    <s v="Ideal Clamps"/>
  </r>
  <r>
    <x v="73"/>
    <x v="69"/>
    <d v="2016-10-19T00:00:00"/>
    <s v="Standard Class"/>
    <s v="LC-16885"/>
    <s v="OFF-BI-10004781"/>
    <x v="245"/>
    <n v="3"/>
    <n v="2"/>
    <n v="266616"/>
    <n v="26.6616"/>
    <s v="Office Supplies"/>
    <s v="Binders"/>
    <s v="GBC Wire Binding Strips"/>
  </r>
  <r>
    <x v="73"/>
    <x v="69"/>
    <d v="2016-10-19T00:00:00"/>
    <s v="Standard Class"/>
    <s v="LC-16885"/>
    <s v="OFF-SU-10001218"/>
    <x v="246"/>
    <n v="6"/>
    <n v="0"/>
    <n v="184464"/>
    <n v="18.446400000000001"/>
    <s v="Office Supplies"/>
    <s v="Supplies"/>
    <s v="Fiskars Softgrip Scissors"/>
  </r>
  <r>
    <x v="124"/>
    <x v="116"/>
    <d v="2015-09-01T00:00:00"/>
    <s v="Standard Class"/>
    <s v="PF-19165"/>
    <s v="OFF-SU-10001218"/>
    <x v="247"/>
    <n v="3"/>
    <n v="0"/>
    <n v="92232"/>
    <n v="9.2232000000000003"/>
    <s v="Office Supplies"/>
    <s v="Supplies"/>
    <s v="Fiskars Softgrip Scissors"/>
  </r>
  <r>
    <x v="182"/>
    <x v="162"/>
    <d v="2017-09-23T00:00:00"/>
    <s v="Standard Class"/>
    <s v="SH-19975"/>
    <s v="OFF-AR-10000940"/>
    <x v="248"/>
    <n v="3"/>
    <n v="0"/>
    <n v="23814"/>
    <n v="2.3814000000000002"/>
    <s v="Office Supplies"/>
    <s v="Art"/>
    <s v="Newell 343"/>
  </r>
  <r>
    <x v="182"/>
    <x v="162"/>
    <d v="2017-09-23T00:00:00"/>
    <s v="Standard Class"/>
    <s v="SH-19975"/>
    <s v="OFF-EN-10004030"/>
    <x v="249"/>
    <n v="3"/>
    <n v="0"/>
    <n v="51042"/>
    <n v="5.1041999999999996"/>
    <s v="Office Supplies"/>
    <s v="Envelopes"/>
    <s v="Convenience Packs of Business Envelopes"/>
  </r>
  <r>
    <x v="182"/>
    <x v="162"/>
    <d v="2017-09-23T00:00:00"/>
    <s v="Standard Class"/>
    <s v="SH-19975"/>
    <s v="OFF-PA-10004327"/>
    <x v="250"/>
    <n v="3"/>
    <n v="0"/>
    <n v="68976"/>
    <n v="6.8975999999999997"/>
    <s v="Office Supplies"/>
    <s v="Paper"/>
    <s v="Xerox 1911"/>
  </r>
  <r>
    <x v="183"/>
    <x v="168"/>
    <d v="2017-12-27T00:00:00"/>
    <s v="Standard Class"/>
    <s v="SG-20080"/>
    <s v="OFF-AP-10001058"/>
    <x v="251"/>
    <n v="3"/>
    <n v="0"/>
    <n v="2182518"/>
    <n v="218.2518"/>
    <s v="Office Supplies"/>
    <s v="Appliances"/>
    <s v="Sanyo 2.5 Cubic Foot Mid-Size Office Refrigerators"/>
  </r>
  <r>
    <x v="184"/>
    <x v="63"/>
    <d v="2016-06-24T00:00:00"/>
    <s v="Standard Class"/>
    <s v="CG-12040"/>
    <s v="OFF-AP-10001058"/>
    <x v="252"/>
    <n v="2"/>
    <n v="2"/>
    <n v="335772"/>
    <n v="33.577199999999998"/>
    <s v="Office Supplies"/>
    <s v="Appliances"/>
    <s v="Sanyo 2.5 Cubic Foot Mid-Size Office Refrigerators"/>
  </r>
  <r>
    <x v="185"/>
    <x v="169"/>
    <d v="2014-10-28T00:00:00"/>
    <s v="Standard Class"/>
    <s v="MG-17680"/>
    <s v="FUR-FU-10000521"/>
    <x v="253"/>
    <n v="4"/>
    <n v="2"/>
    <n v="129096"/>
    <n v="12.909599999999999"/>
    <s v="Furniture"/>
    <s v="Furnishings"/>
    <s v="Seth Thomas 14&quot; Putty-Colored Wall Clock"/>
  </r>
  <r>
    <x v="186"/>
    <x v="170"/>
    <d v="2017-08-23T00:00:00"/>
    <s v="Second Class"/>
    <s v="NG-18355"/>
    <s v="FUR-FU-10000521"/>
    <x v="254"/>
    <n v="3"/>
    <n v="0"/>
    <n v="272862"/>
    <n v="27.286200000000001"/>
    <s v="Furniture"/>
    <s v="Furnishings"/>
    <s v="Seth Thomas 14&quot; Putty-Colored Wall Clock"/>
  </r>
  <r>
    <x v="1"/>
    <x v="1"/>
    <d v="2016-12-09T00:00:00"/>
    <s v="Standard Class"/>
    <s v="JE-16165"/>
    <s v="TEC-PH-10000215"/>
    <x v="255"/>
    <n v="11"/>
    <n v="0"/>
    <n v="1038015"/>
    <n v="103.8015"/>
    <s v="Technology"/>
    <s v="Phones"/>
    <s v="Plantronics CordlessÂ Phone HeadsetÂ with In-line Volume - M214C"/>
  </r>
  <r>
    <x v="187"/>
    <x v="87"/>
    <d v="2016-10-02T00:00:00"/>
    <s v="First Class"/>
    <s v="CC-12220"/>
    <s v="TEC-PH-10000215"/>
    <x v="256"/>
    <n v="2"/>
    <n v="0"/>
    <n v="18873"/>
    <n v="1.8873"/>
    <s v="Technology"/>
    <s v="Phones"/>
    <s v="Plantronics CordlessÂ Phone HeadsetÂ with In-line Volume - M214C"/>
  </r>
  <r>
    <x v="87"/>
    <x v="83"/>
    <d v="2016-02-05T00:00:00"/>
    <s v="Same Day"/>
    <s v="PP-18955"/>
    <s v="TEC-PH-10000215"/>
    <x v="257"/>
    <n v="3"/>
    <n v="0"/>
    <n v="283095"/>
    <n v="28.3095"/>
    <s v="Technology"/>
    <s v="Phones"/>
    <s v="Plantronics CordlessÂ Phone HeadsetÂ with In-line Volume - M214C"/>
  </r>
  <r>
    <x v="1"/>
    <x v="1"/>
    <d v="2016-12-09T00:00:00"/>
    <s v="Standard Class"/>
    <s v="JE-16165"/>
    <s v="TEC-PH-10001448"/>
    <x v="258"/>
    <n v="3"/>
    <n v="0"/>
    <n v="59988"/>
    <n v="5.9988000000000001"/>
    <s v="Technology"/>
    <s v="Phones"/>
    <s v="Anker Astro 15000mAh USB Portable Charger"/>
  </r>
  <r>
    <x v="1"/>
    <x v="1"/>
    <d v="2016-12-09T00:00:00"/>
    <s v="Standard Class"/>
    <s v="JE-16165"/>
    <s v="OFF-BI-10002735"/>
    <x v="259"/>
    <n v="5"/>
    <n v="0"/>
    <n v="806285"/>
    <n v="80.628500000000003"/>
    <s v="Office Supplies"/>
    <s v="Binders"/>
    <s v="GBC Prestige Therm-A-Bind Covers"/>
  </r>
  <r>
    <x v="188"/>
    <x v="171"/>
    <d v="2015-04-08T00:00:00"/>
    <s v="Standard Class"/>
    <s v="NF-18595"/>
    <s v="OFF-BI-10002735"/>
    <x v="260"/>
    <n v="3"/>
    <n v="2"/>
    <n v="277911"/>
    <n v="27.7911"/>
    <s v="Office Supplies"/>
    <s v="Binders"/>
    <s v="GBC Prestige Therm-A-Bind Covers"/>
  </r>
  <r>
    <x v="72"/>
    <x v="68"/>
    <d v="2014-03-26T00:00:00"/>
    <s v="Standard Class"/>
    <s v="CC-12685"/>
    <s v="OFF-BI-10002735"/>
    <x v="261"/>
    <n v="5"/>
    <n v="7"/>
    <n v="-394565"/>
    <n v="-39.456499999999998"/>
    <s v="Office Supplies"/>
    <s v="Binders"/>
    <s v="GBC Prestige Therm-A-Bind Covers"/>
  </r>
  <r>
    <x v="189"/>
    <x v="172"/>
    <d v="2016-03-16T00:00:00"/>
    <s v="First Class"/>
    <s v="TW-21025"/>
    <s v="OFF-AP-10000326"/>
    <x v="262"/>
    <n v="5"/>
    <n v="2"/>
    <n v="17766"/>
    <n v="1.7766"/>
    <s v="Office Supplies"/>
    <s v="Appliances"/>
    <s v="Belkin 7 Outlet SurgeMaster Surge Protector with Phone Protection"/>
  </r>
  <r>
    <x v="189"/>
    <x v="172"/>
    <d v="2016-03-16T00:00:00"/>
    <s v="First Class"/>
    <s v="TW-21025"/>
    <s v="TEC-PH-10001254"/>
    <x v="263"/>
    <n v="2"/>
    <n v="2"/>
    <n v="152388"/>
    <n v="15.238799999999999"/>
    <s v="Technology"/>
    <s v="Phones"/>
    <s v="Jabra BIZ 2300 Duo QD Duo CordedÂ Headset"/>
  </r>
  <r>
    <x v="46"/>
    <x v="42"/>
    <d v="2017-12-05T00:00:00"/>
    <s v="Standard Class"/>
    <s v="DV-13465"/>
    <s v="TEC-PH-10001254"/>
    <x v="264"/>
    <n v="4"/>
    <n v="2"/>
    <n v="304776"/>
    <n v="30.477599999999999"/>
    <s v="Technology"/>
    <s v="Phones"/>
    <s v="Jabra BIZ 2300 Duo QD Duo CordedÂ Headset"/>
  </r>
  <r>
    <x v="190"/>
    <x v="173"/>
    <d v="2015-06-02T00:00:00"/>
    <s v="First Class"/>
    <s v="SP-20650"/>
    <s v="OFF-PA-10001950"/>
    <x v="265"/>
    <n v="7"/>
    <n v="0"/>
    <n v="26271"/>
    <n v="2.6271"/>
    <s v="Office Supplies"/>
    <s v="Paper"/>
    <s v="Southworth 25% Cotton Antique Laid Paper &amp; Envelopes"/>
  </r>
  <r>
    <x v="191"/>
    <x v="174"/>
    <d v="2016-07-22T00:00:00"/>
    <s v="Standard Class"/>
    <s v="AM-10360"/>
    <s v="OFF-PA-10001950"/>
    <x v="266"/>
    <n v="3"/>
    <n v="2"/>
    <n v="6255"/>
    <n v="0.62549999999999994"/>
    <s v="Office Supplies"/>
    <s v="Paper"/>
    <s v="Southworth 25% Cotton Antique Laid Paper &amp; Envelopes"/>
  </r>
  <r>
    <x v="190"/>
    <x v="173"/>
    <d v="2015-06-02T00:00:00"/>
    <s v="First Class"/>
    <s v="SP-20650"/>
    <s v="OFF-PA-10002254"/>
    <x v="267"/>
    <n v="4"/>
    <n v="0"/>
    <n v="485392"/>
    <n v="48.539200000000001"/>
    <s v="Office Supplies"/>
    <s v="Paper"/>
    <s v="Xerox 1883"/>
  </r>
  <r>
    <x v="190"/>
    <x v="173"/>
    <d v="2015-06-02T00:00:00"/>
    <s v="First Class"/>
    <s v="SP-20650"/>
    <s v="OFF-ST-10001590"/>
    <x v="268"/>
    <n v="6"/>
    <n v="0"/>
    <n v="210288"/>
    <n v="21.0288"/>
    <s v="Office Supplies"/>
    <s v="Storage"/>
    <s v="Tenex Personal Project File with Scoop Front Design, Black"/>
  </r>
  <r>
    <x v="192"/>
    <x v="175"/>
    <d v="2015-12-04T00:00:00"/>
    <s v="Standard Class"/>
    <s v="DR-12880"/>
    <s v="OFF-ST-10001590"/>
    <x v="269"/>
    <n v="5"/>
    <n v="2"/>
    <n v="4044"/>
    <n v="0.40439999999999998"/>
    <s v="Office Supplies"/>
    <s v="Storage"/>
    <s v="Tenex Personal Project File with Scoop Front Design, Black"/>
  </r>
  <r>
    <x v="193"/>
    <x v="176"/>
    <d v="2015-10-07T00:00:00"/>
    <s v="First Class"/>
    <s v="AA-10315"/>
    <s v="OFF-ST-10001590"/>
    <x v="270"/>
    <n v="2"/>
    <n v="0"/>
    <n v="70096"/>
    <n v="7.0095999999999998"/>
    <s v="Office Supplies"/>
    <s v="Storage"/>
    <s v="Tenex Personal Project File with Scoop Front Design, Black"/>
  </r>
  <r>
    <x v="194"/>
    <x v="177"/>
    <d v="2015-06-03T00:00:00"/>
    <s v="Standard Class"/>
    <s v="NK-18490"/>
    <s v="OFF-AR-10001547"/>
    <x v="271"/>
    <n v="3"/>
    <n v="0"/>
    <n v="17901"/>
    <n v="1.7901"/>
    <s v="Office Supplies"/>
    <s v="Art"/>
    <s v="Newell 311"/>
  </r>
  <r>
    <x v="195"/>
    <x v="31"/>
    <d v="2016-11-24T00:00:00"/>
    <s v="Standard Class"/>
    <s v="NP-18670"/>
    <s v="OFF-LA-10002475"/>
    <x v="3"/>
    <n v="2"/>
    <n v="0"/>
    <n v="68714"/>
    <n v="6.8714000000000004"/>
    <s v="Office Supplies"/>
    <s v="Labels"/>
    <s v="Avery 519"/>
  </r>
  <r>
    <x v="195"/>
    <x v="31"/>
    <d v="2016-11-24T00:00:00"/>
    <s v="Standard Class"/>
    <s v="NP-18670"/>
    <s v="TEC-PH-10004536"/>
    <x v="272"/>
    <n v="7"/>
    <n v="0"/>
    <n v="2362325"/>
    <n v="236.23249999999999"/>
    <s v="Technology"/>
    <s v="Phones"/>
    <s v="Avaya 5420 Digital phone"/>
  </r>
  <r>
    <x v="196"/>
    <x v="48"/>
    <d v="2017-09-17T00:00:00"/>
    <s v="First Class"/>
    <s v="DB-13060"/>
    <s v="TEC-PH-10004536"/>
    <x v="273"/>
    <n v="3"/>
    <n v="2"/>
    <n v="202485"/>
    <n v="20.2485"/>
    <s v="Technology"/>
    <s v="Phones"/>
    <s v="Avaya 5420 Digital phone"/>
  </r>
  <r>
    <x v="197"/>
    <x v="178"/>
    <d v="2016-05-12T00:00:00"/>
    <s v="First Class"/>
    <s v="TT-21070"/>
    <s v="OFF-PA-10002751"/>
    <x v="274"/>
    <n v="1"/>
    <n v="0"/>
    <n v="2691"/>
    <n v="0.26910000000000001"/>
    <s v="Office Supplies"/>
    <s v="Paper"/>
    <s v="Xerox 1920"/>
  </r>
  <r>
    <x v="198"/>
    <x v="179"/>
    <d v="2015-12-31T00:00:00"/>
    <s v="Second Class"/>
    <s v="EM-13960"/>
    <s v="TEC-AC-10003657"/>
    <x v="275"/>
    <n v="2"/>
    <n v="2"/>
    <n v="13596"/>
    <n v="1.3595999999999999"/>
    <s v="Technology"/>
    <s v="Accessories"/>
    <s v="Lenovo 17-Key USB Numeric Keypad"/>
  </r>
  <r>
    <x v="199"/>
    <x v="180"/>
    <d v="2016-11-20T00:00:00"/>
    <s v="Standard Class"/>
    <s v="RD-19900"/>
    <s v="OFF-EN-10001990"/>
    <x v="276"/>
    <n v="5"/>
    <n v="0"/>
    <n v="13348"/>
    <n v="1.3348"/>
    <s v="Office Supplies"/>
    <s v="Envelopes"/>
    <s v="Staple envelope"/>
  </r>
  <r>
    <x v="200"/>
    <x v="181"/>
    <d v="2014-01-15T00:00:00"/>
    <s v="Second Class"/>
    <s v="CS-12250"/>
    <s v="OFF-EN-10001990"/>
    <x v="277"/>
    <n v="2"/>
    <n v="0"/>
    <n v="53392"/>
    <n v="5.3391999999999999"/>
    <s v="Office Supplies"/>
    <s v="Envelopes"/>
    <s v="Staple envelope"/>
  </r>
  <r>
    <x v="201"/>
    <x v="182"/>
    <d v="2016-11-11T00:00:00"/>
    <s v="Standard Class"/>
    <s v="MJ-17740"/>
    <s v="OFF-BI-10004002"/>
    <x v="278"/>
    <n v="2"/>
    <n v="2"/>
    <n v="9688"/>
    <n v="0.96879999999999999"/>
    <s v="Office Supplies"/>
    <s v="Binders"/>
    <s v="Wilson Jones International Size A4 Ring Binders"/>
  </r>
  <r>
    <x v="202"/>
    <x v="183"/>
    <d v="2014-09-12T00:00:00"/>
    <s v="Standard Class"/>
    <s v="BM-11140"/>
    <s v="OFF-AR-10004441"/>
    <x v="279"/>
    <n v="3"/>
    <n v="2"/>
    <n v="27324"/>
    <n v="2.7324000000000002"/>
    <s v="Office Supplies"/>
    <s v="Art"/>
    <s v="BIC Brite Liner Highlighters"/>
  </r>
  <r>
    <x v="202"/>
    <x v="183"/>
    <d v="2014-09-12T00:00:00"/>
    <s v="Standard Class"/>
    <s v="BM-11140"/>
    <s v="TEC-MA-10000822"/>
    <x v="280"/>
    <n v="8"/>
    <n v="4"/>
    <n v="-1359992"/>
    <n v="-135.9992"/>
    <s v="Technology"/>
    <s v="Machines"/>
    <s v="Lexmark MX611dhe Monochrome Laser Printer"/>
  </r>
  <r>
    <x v="203"/>
    <x v="184"/>
    <d v="2014-09-21T00:00:00"/>
    <s v="Second Class"/>
    <s v="SB-20290"/>
    <s v="TEC-MA-10000822"/>
    <x v="281"/>
    <n v="3"/>
    <n v="4"/>
    <n v="-509997"/>
    <n v="-50.999699999999997"/>
    <s v="Technology"/>
    <s v="Machines"/>
    <s v="Lexmark MX611dhe Monochrome Laser Printer"/>
  </r>
  <r>
    <x v="204"/>
    <x v="185"/>
    <d v="2017-01-10T00:00:00"/>
    <s v="First Class"/>
    <s v="BW-11110"/>
    <s v="TEC-MA-10000822"/>
    <x v="281"/>
    <n v="2"/>
    <n v="1"/>
    <n v="679996"/>
    <n v="67.999600000000001"/>
    <s v="Technology"/>
    <s v="Machines"/>
    <s v="Lexmark MX611dhe Monochrome Laser Printer"/>
  </r>
  <r>
    <x v="202"/>
    <x v="183"/>
    <d v="2014-09-12T00:00:00"/>
    <s v="Standard Class"/>
    <s v="BM-11140"/>
    <s v="OFF-ST-10000991"/>
    <x v="282"/>
    <n v="3"/>
    <n v="2"/>
    <n v="-586347"/>
    <n v="-58.634700000000002"/>
    <s v="Office Supplies"/>
    <s v="Storage"/>
    <s v="Space Solutions HD Industrial Steel Shelving."/>
  </r>
  <r>
    <x v="202"/>
    <x v="183"/>
    <d v="2014-09-12T00:00:00"/>
    <s v="Standard Class"/>
    <s v="BM-11140"/>
    <s v="FUR-CH-10004287"/>
    <x v="283"/>
    <n v="9"/>
    <n v="3"/>
    <n v="-24858"/>
    <n v="-2.4857999999999998"/>
    <s v="Furniture"/>
    <s v="Chairs"/>
    <s v="SAFCO Arco Folding Chair"/>
  </r>
  <r>
    <x v="205"/>
    <x v="77"/>
    <d v="2017-12-02T00:00:00"/>
    <s v="Second Class"/>
    <s v="HP-14815"/>
    <s v="FUR-CH-10004287"/>
    <x v="284"/>
    <n v="5"/>
    <n v="1"/>
    <n v="26239"/>
    <n v="2.6238999999999999"/>
    <s v="Furniture"/>
    <s v="Chairs"/>
    <s v="SAFCO Arco Folding Chair"/>
  </r>
  <r>
    <x v="202"/>
    <x v="183"/>
    <d v="2014-09-12T00:00:00"/>
    <s v="Standard Class"/>
    <s v="BM-11140"/>
    <s v="OFF-AR-10002656"/>
    <x v="285"/>
    <n v="6"/>
    <n v="2"/>
    <n v="68136"/>
    <n v="6.8136000000000001"/>
    <s v="Office Supplies"/>
    <s v="Art"/>
    <s v="Sanford Liquid Accent Highlighters"/>
  </r>
  <r>
    <x v="206"/>
    <x v="186"/>
    <d v="2014-06-09T00:00:00"/>
    <s v="First Class"/>
    <s v="BM-11785"/>
    <s v="OFF-AR-10002656"/>
    <x v="286"/>
    <n v="2"/>
    <n v="0"/>
    <n v="49432"/>
    <n v="4.9432"/>
    <s v="Office Supplies"/>
    <s v="Art"/>
    <s v="Sanford Liquid Accent Highlighters"/>
  </r>
  <r>
    <x v="202"/>
    <x v="183"/>
    <d v="2014-09-12T00:00:00"/>
    <s v="Standard Class"/>
    <s v="BM-11140"/>
    <s v="OFF-AP-10002518"/>
    <x v="287"/>
    <n v="5"/>
    <n v="8"/>
    <n v="-453849"/>
    <n v="-45.384900000000002"/>
    <s v="Office Supplies"/>
    <s v="Appliances"/>
    <s v="Kensington 7 Outlet MasterPiece Power Center"/>
  </r>
  <r>
    <x v="207"/>
    <x v="44"/>
    <d v="2015-12-31T00:00:00"/>
    <s v="Standard Class"/>
    <s v="BT-11485"/>
    <s v="OFF-AP-10002518"/>
    <x v="288"/>
    <n v="2"/>
    <n v="0"/>
    <n v="1032284"/>
    <n v="103.22839999999999"/>
    <s v="Office Supplies"/>
    <s v="Appliances"/>
    <s v="Kensington 7 Outlet MasterPiece Power Center"/>
  </r>
  <r>
    <x v="208"/>
    <x v="187"/>
    <d v="2017-02-21T00:00:00"/>
    <s v="Second Class"/>
    <s v="NH-18610"/>
    <s v="OFF-AP-10002518"/>
    <x v="289"/>
    <n v="7"/>
    <n v="0"/>
    <n v="3612994"/>
    <n v="361.29939999999999"/>
    <s v="Office Supplies"/>
    <s v="Appliances"/>
    <s v="Kensington 7 Outlet MasterPiece Power Center"/>
  </r>
  <r>
    <x v="202"/>
    <x v="183"/>
    <d v="2014-09-12T00:00:00"/>
    <s v="Standard Class"/>
    <s v="BM-11140"/>
    <s v="TEC-PH-10003931"/>
    <x v="290"/>
    <n v="3"/>
    <n v="2"/>
    <n v="89985"/>
    <n v="8.9984999999999999"/>
    <s v="Technology"/>
    <s v="Phones"/>
    <s v="JBL Micro Wireless Portable Bluetooth Speaker"/>
  </r>
  <r>
    <x v="209"/>
    <x v="188"/>
    <d v="2015-02-13T00:00:00"/>
    <s v="Standard Class"/>
    <s v="LH-17020"/>
    <s v="TEC-PH-10003931"/>
    <x v="291"/>
    <n v="3"/>
    <n v="4"/>
    <n v="-269955"/>
    <n v="-26.9955"/>
    <s v="Technology"/>
    <s v="Phones"/>
    <s v="JBL Micro Wireless Portable Bluetooth Speaker"/>
  </r>
  <r>
    <x v="210"/>
    <x v="189"/>
    <d v="2017-08-03T00:00:00"/>
    <s v="First Class"/>
    <s v="AT-10735"/>
    <s v="TEC-PH-10003931"/>
    <x v="292"/>
    <n v="2"/>
    <n v="2"/>
    <n v="5999"/>
    <n v="0.59989999999999999"/>
    <s v="Technology"/>
    <s v="Phones"/>
    <s v="JBL Micro Wireless Portable Bluetooth Speaker"/>
  </r>
  <r>
    <x v="211"/>
    <x v="131"/>
    <d v="2016-12-05T00:00:00"/>
    <s v="Standard Class"/>
    <s v="JE-15745"/>
    <s v="TEC-PH-10003931"/>
    <x v="293"/>
    <n v="3"/>
    <n v="0"/>
    <n v="449925"/>
    <n v="44.9925"/>
    <s v="Technology"/>
    <s v="Phones"/>
    <s v="JBL Micro Wireless Portable Bluetooth Speaker"/>
  </r>
  <r>
    <x v="212"/>
    <x v="190"/>
    <d v="2014-08-09T00:00:00"/>
    <s v="Standard Class"/>
    <s v="CS-12130"/>
    <s v="OFF-PA-10000659"/>
    <x v="294"/>
    <n v="3"/>
    <n v="0"/>
    <n v="98418"/>
    <n v="9.8417999999999992"/>
    <s v="Office Supplies"/>
    <s v="Paper"/>
    <s v="Adams Phone Message Book, Professional, 400 Message Capacity, 5 3/6Â” x 11Â”"/>
  </r>
  <r>
    <x v="212"/>
    <x v="190"/>
    <d v="2014-08-09T00:00:00"/>
    <s v="Standard Class"/>
    <s v="CS-12130"/>
    <s v="OFF-PA-10001144"/>
    <x v="295"/>
    <n v="2"/>
    <n v="0"/>
    <n v="532608"/>
    <n v="53.260800000000003"/>
    <s v="Office Supplies"/>
    <s v="Paper"/>
    <s v="Xerox 1913"/>
  </r>
  <r>
    <x v="212"/>
    <x v="190"/>
    <d v="2014-08-09T00:00:00"/>
    <s v="Standard Class"/>
    <s v="CS-12130"/>
    <s v="FUR-CH-10003817"/>
    <x v="296"/>
    <n v="7"/>
    <n v="2"/>
    <n v="21259"/>
    <n v="2.1259000000000001"/>
    <s v="Furniture"/>
    <s v="Chairs"/>
    <s v="Global Value Steno Chair, Gray"/>
  </r>
  <r>
    <x v="213"/>
    <x v="191"/>
    <d v="2014-09-19T00:00:00"/>
    <s v="Standard Class"/>
    <s v="JB-15400"/>
    <s v="OFF-AP-10000891"/>
    <x v="297"/>
    <n v="2"/>
    <n v="8"/>
    <n v="-13112"/>
    <n v="-1.3111999999999999"/>
    <s v="Office Supplies"/>
    <s v="Appliances"/>
    <s v="Kensington 7 Outlet MasterPiece HOMEOFFICE Power Control Center"/>
  </r>
  <r>
    <x v="214"/>
    <x v="192"/>
    <d v="2017-12-24T00:00:00"/>
    <s v="Standard Class"/>
    <s v="DJ-13630"/>
    <s v="OFF-AP-10000891"/>
    <x v="298"/>
    <n v="13"/>
    <n v="0"/>
    <n v="511368"/>
    <n v="51.136800000000001"/>
    <s v="Office Supplies"/>
    <s v="Appliances"/>
    <s v="Kensington 7 Outlet MasterPiece HOMEOFFICE Power Control Center"/>
  </r>
  <r>
    <x v="213"/>
    <x v="191"/>
    <d v="2014-09-19T00:00:00"/>
    <s v="Standard Class"/>
    <s v="JB-15400"/>
    <s v="OFF-LA-10003148"/>
    <x v="299"/>
    <n v="4"/>
    <n v="2"/>
    <n v="6552"/>
    <n v="0.6552"/>
    <s v="Office Supplies"/>
    <s v="Labels"/>
    <s v="Avery 51"/>
  </r>
  <r>
    <x v="215"/>
    <x v="193"/>
    <d v="2017-04-25T00:00:00"/>
    <s v="Second Class"/>
    <s v="SJ-20500"/>
    <s v="OFF-AP-10002684"/>
    <x v="300"/>
    <n v="4"/>
    <n v="8"/>
    <n v="-24316"/>
    <n v="-2.4316"/>
    <s v="Office Supplies"/>
    <s v="Appliances"/>
    <s v="Acco 7-Outlet Masterpiece Power Center, Wihtout Fax/Phone Line Protection"/>
  </r>
  <r>
    <x v="216"/>
    <x v="194"/>
    <d v="2016-12-20T00:00:00"/>
    <s v="Second Class"/>
    <s v="AH-10195"/>
    <s v="OFF-AP-10002684"/>
    <x v="301"/>
    <n v="2"/>
    <n v="2"/>
    <n v="24316"/>
    <n v="2.4316"/>
    <s v="Office Supplies"/>
    <s v="Appliances"/>
    <s v="Acco 7-Outlet Masterpiece Power Center, Wihtout Fax/Phone Line Protection"/>
  </r>
  <r>
    <x v="76"/>
    <x v="72"/>
    <d v="2017-11-05T00:00:00"/>
    <s v="Standard Class"/>
    <s v="JK-15205"/>
    <s v="OFF-AP-10002684"/>
    <x v="302"/>
    <n v="14"/>
    <n v="0"/>
    <n v="510636"/>
    <n v="51.063600000000001"/>
    <s v="Office Supplies"/>
    <s v="Appliances"/>
    <s v="Acco 7-Outlet Masterpiece Power Center, Wihtout Fax/Phone Line Protection"/>
  </r>
  <r>
    <x v="217"/>
    <x v="195"/>
    <d v="2015-11-23T00:00:00"/>
    <s v="Second Class"/>
    <s v="JE-15745"/>
    <s v="FUR-CH-10004698"/>
    <x v="303"/>
    <n v="7"/>
    <n v="3"/>
    <n v="-113372"/>
    <n v="-11.337199999999999"/>
    <s v="Furniture"/>
    <s v="Chairs"/>
    <s v="Padded Folding Chairs, Black, 4/Carton"/>
  </r>
  <r>
    <x v="217"/>
    <x v="195"/>
    <d v="2015-11-23T00:00:00"/>
    <s v="Second Class"/>
    <s v="JE-15745"/>
    <s v="OFF-SU-10002189"/>
    <x v="304"/>
    <n v="5"/>
    <n v="2"/>
    <n v="-37715"/>
    <n v="-3.7715000000000001"/>
    <s v="Office Supplies"/>
    <s v="Supplies"/>
    <s v="Acme Rosewood Handle Letter Opener"/>
  </r>
  <r>
    <x v="218"/>
    <x v="196"/>
    <d v="2015-12-19T00:00:00"/>
    <s v="Standard Class"/>
    <s v="JK-15640"/>
    <s v="OFF-AR-10001940"/>
    <x v="305"/>
    <n v="1"/>
    <n v="0"/>
    <n v="14104"/>
    <n v="1.4104000000000001"/>
    <s v="Office Supplies"/>
    <s v="Art"/>
    <s v="Sanford Colorific Eraseable Coloring Pencils, 12 Count"/>
  </r>
  <r>
    <x v="219"/>
    <x v="58"/>
    <d v="2017-09-08T00:00:00"/>
    <s v="Standard Class"/>
    <s v="JD-15790"/>
    <s v="OFF-AR-10001940"/>
    <x v="306"/>
    <n v="5"/>
    <n v="2"/>
    <n v="3772"/>
    <n v="0.37719999999999998"/>
    <s v="Office Supplies"/>
    <s v="Art"/>
    <s v="Sanford Colorific Eraseable Coloring Pencils, 12 Count"/>
  </r>
  <r>
    <x v="220"/>
    <x v="89"/>
    <d v="2014-12-09T00:00:00"/>
    <s v="Second Class"/>
    <s v="DK-13150"/>
    <s v="OFF-ST-10003455"/>
    <x v="307"/>
    <n v="2"/>
    <n v="2"/>
    <n v="18612"/>
    <n v="1.8612"/>
    <s v="Office Supplies"/>
    <s v="Storage"/>
    <s v="Tenex File Box, Personal Filing Tote with Lid, Black"/>
  </r>
  <r>
    <x v="220"/>
    <x v="89"/>
    <d v="2014-12-09T00:00:00"/>
    <s v="Second Class"/>
    <s v="DK-13150"/>
    <s v="TEC-AC-10004659"/>
    <x v="308"/>
    <n v="7"/>
    <n v="2"/>
    <n v="766395"/>
    <n v="76.639499999999998"/>
    <s v="Technology"/>
    <s v="Accessories"/>
    <s v="ImationÂ Secure+ Hardware Encrypted USB 2.0Â Flash Drive; 16GB"/>
  </r>
  <r>
    <x v="221"/>
    <x v="167"/>
    <d v="2016-04-21T00:00:00"/>
    <s v="Standard Class"/>
    <s v="RB-19795"/>
    <s v="TEC-AC-10004659"/>
    <x v="308"/>
    <n v="7"/>
    <n v="2"/>
    <n v="766395"/>
    <n v="76.639499999999998"/>
    <s v="Technology"/>
    <s v="Accessories"/>
    <s v="ImationÂ Secure+ Hardware Encrypted USB 2.0Â Flash Drive; 16GB"/>
  </r>
  <r>
    <x v="221"/>
    <x v="167"/>
    <d v="2016-04-21T00:00:00"/>
    <s v="Standard Class"/>
    <s v="RB-19795"/>
    <s v="TEC-AC-10004659"/>
    <x v="309"/>
    <n v="5"/>
    <n v="2"/>
    <n v="547425"/>
    <n v="54.7425"/>
    <s v="Technology"/>
    <s v="Accessories"/>
    <s v="ImationÂ Secure+ Hardware Encrypted USB 2.0Â Flash Drive; 16GB"/>
  </r>
  <r>
    <x v="222"/>
    <x v="197"/>
    <d v="2014-04-08T00:00:00"/>
    <s v="First Class"/>
    <s v="SD-20485"/>
    <s v="TEC-AC-10004659"/>
    <x v="310"/>
    <n v="2"/>
    <n v="2"/>
    <n v="21897"/>
    <n v="2.1897000000000002"/>
    <s v="Technology"/>
    <s v="Accessories"/>
    <s v="ImationÂ Secure+ Hardware Encrypted USB 2.0Â Flash Drive; 16GB"/>
  </r>
  <r>
    <x v="223"/>
    <x v="198"/>
    <d v="2014-11-24T00:00:00"/>
    <s v="Second Class"/>
    <s v="RM-19675"/>
    <s v="TEC-PH-10003273"/>
    <x v="311"/>
    <n v="4"/>
    <n v="0"/>
    <n v="1310296"/>
    <n v="131.02959999999999"/>
    <s v="Technology"/>
    <s v="Phones"/>
    <s v="AT&amp;T TR1909W"/>
  </r>
  <r>
    <x v="224"/>
    <x v="73"/>
    <d v="2016-12-16T00:00:00"/>
    <s v="Second Class"/>
    <s v="AR-10825"/>
    <s v="TEC-PH-10003273"/>
    <x v="312"/>
    <n v="3"/>
    <n v="2"/>
    <n v="226782"/>
    <n v="22.6782"/>
    <s v="Technology"/>
    <s v="Phones"/>
    <s v="AT&amp;T TR1909W"/>
  </r>
  <r>
    <x v="223"/>
    <x v="198"/>
    <d v="2014-11-24T00:00:00"/>
    <s v="Second Class"/>
    <s v="RM-19675"/>
    <s v="TEC-PH-10004896"/>
    <x v="313"/>
    <n v="5"/>
    <n v="0"/>
    <n v="41986"/>
    <n v="4.1985999999999999"/>
    <s v="Technology"/>
    <s v="Phones"/>
    <s v="Nokia Lumia 521 (T-Mobile)"/>
  </r>
  <r>
    <x v="225"/>
    <x v="199"/>
    <d v="2016-08-20T00:00:00"/>
    <s v="Second Class"/>
    <s v="CY-12745"/>
    <s v="TEC-PH-10004896"/>
    <x v="314"/>
    <n v="3"/>
    <n v="2"/>
    <n v="71976"/>
    <n v="7.1976000000000004"/>
    <s v="Technology"/>
    <s v="Phones"/>
    <s v="Nokia Lumia 521 (T-Mobile)"/>
  </r>
  <r>
    <x v="226"/>
    <x v="200"/>
    <d v="2017-03-27T00:00:00"/>
    <s v="First Class"/>
    <s v="GM-14440"/>
    <s v="TEC-PH-10004896"/>
    <x v="315"/>
    <n v="4"/>
    <n v="0"/>
    <n v="335888"/>
    <n v="33.588799999999999"/>
    <s v="Technology"/>
    <s v="Phones"/>
    <s v="Nokia Lumia 521 (T-Mobile)"/>
  </r>
  <r>
    <x v="223"/>
    <x v="198"/>
    <d v="2014-11-24T00:00:00"/>
    <s v="Second Class"/>
    <s v="RM-19675"/>
    <s v="TEC-AC-10002345"/>
    <x v="316"/>
    <n v="2"/>
    <n v="0"/>
    <n v="725"/>
    <n v="7.2499999999999995E-2"/>
    <s v="Technology"/>
    <s v="Accessories"/>
    <s v="HP Standard 104 key PS/2 Keyboard"/>
  </r>
  <r>
    <x v="227"/>
    <x v="201"/>
    <d v="2016-12-02T00:00:00"/>
    <s v="Standard Class"/>
    <s v="SK-19990"/>
    <s v="OFF-BI-10001890"/>
    <x v="317"/>
    <n v="2"/>
    <n v="0"/>
    <n v="34368"/>
    <n v="3.4367999999999999"/>
    <s v="Office Supplies"/>
    <s v="Binders"/>
    <s v="Avery Poly Binder Pockets"/>
  </r>
  <r>
    <x v="228"/>
    <x v="202"/>
    <d v="2014-08-30T00:00:00"/>
    <s v="Standard Class"/>
    <s v="FM-14290"/>
    <s v="TEC-AC-10002323"/>
    <x v="318"/>
    <n v="8"/>
    <n v="0"/>
    <n v="22984"/>
    <n v="2.2984"/>
    <s v="Technology"/>
    <s v="Accessories"/>
    <s v="SanDisk Ultra 32 GB MicroSDHC Class 10 Memory Card"/>
  </r>
  <r>
    <x v="229"/>
    <x v="203"/>
    <d v="2016-11-26T00:00:00"/>
    <s v="First Class"/>
    <s v="NC-18340"/>
    <s v="TEC-AC-10002323"/>
    <x v="319"/>
    <n v="4"/>
    <n v="0"/>
    <n v="11492"/>
    <n v="1.1492"/>
    <s v="Technology"/>
    <s v="Accessories"/>
    <s v="SanDisk Ultra 32 GB MicroSDHC Class 10 Memory Card"/>
  </r>
  <r>
    <x v="230"/>
    <x v="204"/>
    <d v="2015-11-03T00:00:00"/>
    <s v="First Class"/>
    <s v="VM-21685"/>
    <s v="TEC-AC-10002323"/>
    <x v="320"/>
    <n v="2"/>
    <n v="2"/>
    <n v="-3094"/>
    <n v="-0.30940000000000001"/>
    <s v="Technology"/>
    <s v="Accessories"/>
    <s v="SanDisk Ultra 32 GB MicroSDHC Class 10 Memory Card"/>
  </r>
  <r>
    <x v="191"/>
    <x v="174"/>
    <d v="2016-07-22T00:00:00"/>
    <s v="Standard Class"/>
    <s v="AM-10360"/>
    <s v="OFF-ST-10001328"/>
    <x v="321"/>
    <n v="3"/>
    <n v="2"/>
    <n v="37224"/>
    <n v="3.7223999999999999"/>
    <s v="Office Supplies"/>
    <s v="Storage"/>
    <s v="Personal Filing Tote with Lid, Black/Gray"/>
  </r>
  <r>
    <x v="231"/>
    <x v="205"/>
    <d v="2016-11-01T00:00:00"/>
    <s v="Standard Class"/>
    <s v="JH-15910"/>
    <s v="OFF-ST-10001328"/>
    <x v="322"/>
    <n v="6"/>
    <n v="0"/>
    <n v="260568"/>
    <n v="26.056799999999999"/>
    <s v="Office Supplies"/>
    <s v="Storage"/>
    <s v="Personal Filing Tote with Lid, Black/Gray"/>
  </r>
  <r>
    <x v="232"/>
    <x v="206"/>
    <d v="2014-11-12T00:00:00"/>
    <s v="Same Day"/>
    <s v="RF-19840"/>
    <s v="OFF-ST-10001328"/>
    <x v="323"/>
    <n v="4"/>
    <n v="2"/>
    <n v="49632"/>
    <n v="4.9631999999999996"/>
    <s v="Office Supplies"/>
    <s v="Storage"/>
    <s v="Personal Filing Tote with Lid, Black/Gray"/>
  </r>
  <r>
    <x v="50"/>
    <x v="46"/>
    <d v="2015-10-14T00:00:00"/>
    <s v="First Class"/>
    <s v="MP-17470"/>
    <s v="FUR-BO-10002613"/>
    <x v="324"/>
    <n v="4"/>
    <n v="2"/>
    <n v="112392"/>
    <n v="11.2392"/>
    <s v="Furniture"/>
    <s v="Bookcases"/>
    <s v="Atlantic Metals Mobile 4-Shelf Bookcases, Custom Colors"/>
  </r>
  <r>
    <x v="233"/>
    <x v="16"/>
    <d v="2015-12-28T00:00:00"/>
    <s v="Standard Class"/>
    <s v="JR-15670"/>
    <s v="FUR-BO-10002613"/>
    <x v="325"/>
    <n v="7"/>
    <n v="7"/>
    <n v="-786744"/>
    <n v="-78.674400000000006"/>
    <s v="Furniture"/>
    <s v="Bookcases"/>
    <s v="Atlantic Metals Mobile 4-Shelf Bookcases, Custom Colors"/>
  </r>
  <r>
    <x v="234"/>
    <x v="207"/>
    <d v="2015-01-04T00:00:00"/>
    <s v="Second Class"/>
    <s v="PC-18745"/>
    <s v="FUR-BO-10002613"/>
    <x v="326"/>
    <n v="7"/>
    <n v="2"/>
    <n v="196686"/>
    <n v="19.668600000000001"/>
    <s v="Furniture"/>
    <s v="Bookcases"/>
    <s v="Atlantic Metals Mobile 4-Shelf Bookcases, Custom Colors"/>
  </r>
  <r>
    <x v="50"/>
    <x v="46"/>
    <d v="2015-10-14T00:00:00"/>
    <s v="First Class"/>
    <s v="MP-17470"/>
    <s v="TEC-PH-10001552"/>
    <x v="327"/>
    <n v="6"/>
    <n v="0"/>
    <n v="200928"/>
    <n v="20.0928"/>
    <s v="Technology"/>
    <s v="Phones"/>
    <s v="I Need's 3d Hello Kitty Hybrid Silicone Case Cover for HTC One X 4g with 3d Hello Kitty Stylus Pen Green/pink"/>
  </r>
  <r>
    <x v="235"/>
    <x v="208"/>
    <d v="2015-10-17T00:00:00"/>
    <s v="Standard Class"/>
    <s v="AF-10885"/>
    <s v="TEC-PH-10001552"/>
    <x v="328"/>
    <n v="7"/>
    <n v="0"/>
    <n v="234416"/>
    <n v="23.441600000000001"/>
    <s v="Technology"/>
    <s v="Phones"/>
    <s v="I Need's 3d Hello Kitty Hybrid Silicone Case Cover for HTC One X 4g with 3d Hello Kitty Stylus Pen Green/pink"/>
  </r>
  <r>
    <x v="50"/>
    <x v="46"/>
    <d v="2015-10-14T00:00:00"/>
    <s v="First Class"/>
    <s v="MP-17470"/>
    <s v="OFF-PA-10000061"/>
    <x v="329"/>
    <n v="8"/>
    <n v="0"/>
    <n v="248832"/>
    <n v="24.883199999999999"/>
    <s v="Office Supplies"/>
    <s v="Paper"/>
    <s v="Xerox 205"/>
  </r>
  <r>
    <x v="165"/>
    <x v="153"/>
    <d v="2014-06-06T00:00:00"/>
    <s v="Second Class"/>
    <s v="DW-13480"/>
    <s v="OFF-PA-10000061"/>
    <x v="330"/>
    <n v="4"/>
    <n v="0"/>
    <n v="124416"/>
    <n v="12.441599999999999"/>
    <s v="Office Supplies"/>
    <s v="Paper"/>
    <s v="Xerox 205"/>
  </r>
  <r>
    <x v="236"/>
    <x v="209"/>
    <d v="2015-03-23T00:00:00"/>
    <s v="First Class"/>
    <s v="BW-11110"/>
    <s v="OFF-PA-10000061"/>
    <x v="329"/>
    <n v="8"/>
    <n v="0"/>
    <n v="248832"/>
    <n v="24.883199999999999"/>
    <s v="Office Supplies"/>
    <s v="Paper"/>
    <s v="Xerox 205"/>
  </r>
  <r>
    <x v="50"/>
    <x v="46"/>
    <d v="2015-10-14T00:00:00"/>
    <s v="First Class"/>
    <s v="MP-17470"/>
    <s v="OFF-AR-10003514"/>
    <x v="331"/>
    <n v="5"/>
    <n v="0"/>
    <n v="6567"/>
    <n v="0.65669999999999995"/>
    <s v="Office Supplies"/>
    <s v="Art"/>
    <s v="4009 Highlighters by Sanford"/>
  </r>
  <r>
    <x v="237"/>
    <x v="91"/>
    <d v="2017-07-04T00:00:00"/>
    <s v="First Class"/>
    <s v="YS-21880"/>
    <s v="OFF-AR-10003514"/>
    <x v="332"/>
    <n v="3"/>
    <n v="2"/>
    <n v="15522"/>
    <n v="1.5522"/>
    <s v="Office Supplies"/>
    <s v="Art"/>
    <s v="4009 Highlighters by Sanford"/>
  </r>
  <r>
    <x v="238"/>
    <x v="210"/>
    <d v="2017-07-01T00:00:00"/>
    <s v="Standard Class"/>
    <s v="NH-18610"/>
    <s v="OFF-AR-10003514"/>
    <x v="333"/>
    <n v="9"/>
    <n v="0"/>
    <n v="118206"/>
    <n v="11.820600000000001"/>
    <s v="Office Supplies"/>
    <s v="Art"/>
    <s v="4009 Highlighters by Sanford"/>
  </r>
  <r>
    <x v="76"/>
    <x v="72"/>
    <d v="2017-11-05T00:00:00"/>
    <s v="Standard Class"/>
    <s v="JK-15205"/>
    <s v="OFF-AR-10003514"/>
    <x v="331"/>
    <n v="5"/>
    <n v="0"/>
    <n v="6567"/>
    <n v="0.65669999999999995"/>
    <s v="Office Supplies"/>
    <s v="Art"/>
    <s v="4009 Highlighters by Sanford"/>
  </r>
  <r>
    <x v="239"/>
    <x v="211"/>
    <d v="2014-03-25T00:00:00"/>
    <s v="Standard Class"/>
    <s v="CB-12025"/>
    <s v="OFF-AR-10004685"/>
    <x v="334"/>
    <n v="2"/>
    <n v="2"/>
    <n v="12038"/>
    <n v="1.2038"/>
    <s v="Office Supplies"/>
    <s v="Art"/>
    <s v="Binney &amp; Smith Crayola Metallic Colored Pencils, 8-Color Set"/>
  </r>
  <r>
    <x v="240"/>
    <x v="92"/>
    <d v="2016-06-09T00:00:00"/>
    <s v="Second Class"/>
    <s v="KL-16645"/>
    <s v="OFF-AR-10004685"/>
    <x v="334"/>
    <n v="2"/>
    <n v="2"/>
    <n v="12038"/>
    <n v="1.2038"/>
    <s v="Office Supplies"/>
    <s v="Art"/>
    <s v="Binney &amp; Smith Crayola Metallic Colored Pencils, 8-Color Set"/>
  </r>
  <r>
    <x v="241"/>
    <x v="212"/>
    <d v="2015-06-04T00:00:00"/>
    <s v="Same Day"/>
    <s v="LL-16840"/>
    <s v="OFF-AR-10004685"/>
    <x v="335"/>
    <n v="2"/>
    <n v="0"/>
    <n v="30558"/>
    <n v="3.0558000000000001"/>
    <s v="Office Supplies"/>
    <s v="Art"/>
    <s v="Binney &amp; Smith Crayola Metallic Colored Pencils, 8-Color Set"/>
  </r>
  <r>
    <x v="239"/>
    <x v="211"/>
    <d v="2014-03-25T00:00:00"/>
    <s v="Standard Class"/>
    <s v="CB-12025"/>
    <s v="OFF-AR-10004027"/>
    <x v="336"/>
    <n v="3"/>
    <n v="2"/>
    <n v="15876"/>
    <n v="1.5875999999999999"/>
    <s v="Office Supplies"/>
    <s v="Art"/>
    <s v="Binney &amp; Smith inkTank Erasable Desk Highlighter, Chisel Tip, Yellow, 12/Box"/>
  </r>
  <r>
    <x v="44"/>
    <x v="40"/>
    <d v="2017-07-12T00:00:00"/>
    <s v="Standard Class"/>
    <s v="TD-20995"/>
    <s v="OFF-AR-10004027"/>
    <x v="337"/>
    <n v="3"/>
    <n v="0"/>
    <n v="30996"/>
    <n v="3.0996000000000001"/>
    <s v="Office Supplies"/>
    <s v="Art"/>
    <s v="Binney &amp; Smith inkTank Erasable Desk Highlighter, Chisel Tip, Yellow, 12/Box"/>
  </r>
  <r>
    <x v="242"/>
    <x v="124"/>
    <d v="2017-11-13T00:00:00"/>
    <s v="Standard Class"/>
    <s v="VM-21685"/>
    <s v="OFF-ST-10001414"/>
    <x v="338"/>
    <n v="3"/>
    <n v="0"/>
    <n v="120276"/>
    <n v="12.0276"/>
    <s v="Office Supplies"/>
    <s v="Storage"/>
    <s v="Decoflex Hanging Personal Folder File"/>
  </r>
  <r>
    <x v="243"/>
    <x v="213"/>
    <d v="2017-07-13T00:00:00"/>
    <s v="Standard Class"/>
    <s v="FH-14365"/>
    <s v="OFF-BI-10000343"/>
    <x v="339"/>
    <n v="2"/>
    <n v="7"/>
    <n v="-22586"/>
    <n v="-2.2585999999999999"/>
    <s v="Office Supplies"/>
    <s v="Binders"/>
    <s v="Pressboard Covers with Storage Hooks, 9 1/2&quot; x 11&quot;, Light Blue"/>
  </r>
  <r>
    <x v="243"/>
    <x v="213"/>
    <d v="2017-07-13T00:00:00"/>
    <s v="Standard Class"/>
    <s v="FH-14365"/>
    <s v="OFF-PA-10002749"/>
    <x v="340"/>
    <n v="3"/>
    <n v="2"/>
    <n v="58203"/>
    <n v="5.8202999999999996"/>
    <s v="Office Supplies"/>
    <s v="Paper"/>
    <s v="Wirebound Message Books, 5-1/2 x 4 Forms, 2 or 4 Forms per Page"/>
  </r>
  <r>
    <x v="244"/>
    <x v="156"/>
    <d v="2017-11-18T00:00:00"/>
    <s v="Standard Class"/>
    <s v="NG-18430"/>
    <s v="OFF-PA-10002749"/>
    <x v="340"/>
    <n v="3"/>
    <n v="2"/>
    <n v="58203"/>
    <n v="5.8202999999999996"/>
    <s v="Office Supplies"/>
    <s v="Paper"/>
    <s v="Wirebound Message Books, 5-1/2 x 4 Forms, 2 or 4 Forms per Page"/>
  </r>
  <r>
    <x v="245"/>
    <x v="210"/>
    <d v="2017-06-29T00:00:00"/>
    <s v="Standard Class"/>
    <s v="MB-17305"/>
    <s v="OFF-PA-10002666"/>
    <x v="208"/>
    <n v="3"/>
    <n v="2"/>
    <n v="6795"/>
    <n v="0.67949999999999999"/>
    <s v="Office Supplies"/>
    <s v="Paper"/>
    <s v="Southworth 25% Cotton Linen-Finish Paper &amp; Envelopes"/>
  </r>
  <r>
    <x v="246"/>
    <x v="214"/>
    <d v="2016-04-28T00:00:00"/>
    <s v="Standard Class"/>
    <s v="HK-14890"/>
    <s v="OFF-PA-10002666"/>
    <x v="341"/>
    <n v="5"/>
    <n v="2"/>
    <n v="11325"/>
    <n v="1.1325000000000001"/>
    <s v="Office Supplies"/>
    <s v="Paper"/>
    <s v="Southworth 25% Cotton Linen-Finish Paper &amp; Envelopes"/>
  </r>
  <r>
    <x v="247"/>
    <x v="215"/>
    <d v="2014-08-05T00:00:00"/>
    <s v="First Class"/>
    <s v="BS-11755"/>
    <s v="FUR-TA-10004289"/>
    <x v="342"/>
    <n v="2"/>
    <n v="5"/>
    <n v="-161875"/>
    <n v="-16.1875"/>
    <s v="Furniture"/>
    <s v="Tables"/>
    <s v="BoxOffice By Design Rectangular and Half-Moon Meeting Room Tables"/>
  </r>
  <r>
    <x v="248"/>
    <x v="216"/>
    <d v="2017-09-13T00:00:00"/>
    <s v="Second Class"/>
    <s v="MM-18055"/>
    <s v="FUR-TA-10004289"/>
    <x v="343"/>
    <n v="7"/>
    <n v="5"/>
    <n v="-5665625"/>
    <n v="-566.5625"/>
    <s v="Furniture"/>
    <s v="Tables"/>
    <s v="BoxOffice By Design Rectangular and Half-Moon Meeting Room Tables"/>
  </r>
  <r>
    <x v="247"/>
    <x v="215"/>
    <d v="2014-08-05T00:00:00"/>
    <s v="First Class"/>
    <s v="BS-11755"/>
    <s v="OFF-AP-10003622"/>
    <x v="344"/>
    <n v="1"/>
    <n v="2"/>
    <n v="2925"/>
    <n v="0.29249999999999998"/>
    <s v="Office Supplies"/>
    <s v="Appliances"/>
    <s v="Bravo II Megaboss 12-Amp Hard Body Upright, Replacement Belts, 2 Belts per Pack"/>
  </r>
  <r>
    <x v="249"/>
    <x v="217"/>
    <d v="2017-12-21T00:00:00"/>
    <s v="Second Class"/>
    <s v="LC-17140"/>
    <s v="OFF-AP-10003217"/>
    <x v="345"/>
    <n v="2"/>
    <n v="8"/>
    <n v="-1789668"/>
    <n v="-178.96680000000001"/>
    <s v="Office Supplies"/>
    <s v="Appliances"/>
    <s v="Eureka Sanitaire  Commercial Upright"/>
  </r>
  <r>
    <x v="250"/>
    <x v="218"/>
    <d v="2017-06-07T00:00:00"/>
    <s v="Standard Class"/>
    <s v="HK-14890"/>
    <s v="FUR-FU-10002960"/>
    <x v="346"/>
    <n v="7"/>
    <n v="2"/>
    <n v="96712"/>
    <n v="9.6712000000000007"/>
    <s v="Furniture"/>
    <s v="Furnishings"/>
    <s v="Eldon 200 Class Desk Accessories, Burgundy"/>
  </r>
  <r>
    <x v="251"/>
    <x v="219"/>
    <d v="2017-09-08T00:00:00"/>
    <s v="Standard Class"/>
    <s v="Dl-13600"/>
    <s v="FUR-FU-10002960"/>
    <x v="347"/>
    <n v="3"/>
    <n v="2"/>
    <n v="41448"/>
    <n v="4.1448"/>
    <s v="Furniture"/>
    <s v="Furnishings"/>
    <s v="Eldon 200 Class Desk Accessories, Burgundy"/>
  </r>
  <r>
    <x v="252"/>
    <x v="103"/>
    <d v="2017-12-14T00:00:00"/>
    <s v="Standard Class"/>
    <s v="LE-16810"/>
    <s v="TEC-PH-10001918"/>
    <x v="348"/>
    <n v="4"/>
    <n v="2"/>
    <n v="444768"/>
    <n v="44.476799999999997"/>
    <s v="Technology"/>
    <s v="Phones"/>
    <s v="Nortel Business Series Terminal T7208 Digital phone"/>
  </r>
  <r>
    <x v="169"/>
    <x v="42"/>
    <d v="2017-12-07T00:00:00"/>
    <s v="Standard Class"/>
    <s v="JH-15985"/>
    <s v="OFF-ST-10000642"/>
    <x v="349"/>
    <n v="4"/>
    <n v="0"/>
    <n v="58744"/>
    <n v="5.8743999999999996"/>
    <s v="Office Supplies"/>
    <s v="Storage"/>
    <s v="Tennsco Lockers, Gray"/>
  </r>
  <r>
    <x v="140"/>
    <x v="130"/>
    <d v="2016-11-24T00:00:00"/>
    <s v="Standard Class"/>
    <s v="EH-13945"/>
    <s v="OFF-ST-10000642"/>
    <x v="350"/>
    <n v="6"/>
    <n v="2"/>
    <n v="-163644"/>
    <n v="-16.3644"/>
    <s v="Office Supplies"/>
    <s v="Storage"/>
    <s v="Tennsco Lockers, Gray"/>
  </r>
  <r>
    <x v="75"/>
    <x v="71"/>
    <d v="2015-08-12T00:00:00"/>
    <s v="First Class"/>
    <s v="NP-18325"/>
    <s v="OFF-ST-10000642"/>
    <x v="198"/>
    <n v="2"/>
    <n v="0"/>
    <n v="29372"/>
    <n v="2.9371999999999998"/>
    <s v="Office Supplies"/>
    <s v="Storage"/>
    <s v="Tennsco Lockers, Gray"/>
  </r>
  <r>
    <x v="169"/>
    <x v="42"/>
    <d v="2017-12-07T00:00:00"/>
    <s v="Standard Class"/>
    <s v="JH-15985"/>
    <s v="TEC-PH-10001700"/>
    <x v="351"/>
    <n v="2"/>
    <n v="0"/>
    <n v="356346"/>
    <n v="35.634599999999999"/>
    <s v="Technology"/>
    <s v="Phones"/>
    <s v="Panasonic KX-TG6844B Expandable Digital Cordless Telephone"/>
  </r>
  <r>
    <x v="169"/>
    <x v="42"/>
    <d v="2017-12-07T00:00:00"/>
    <s v="Standard Class"/>
    <s v="JH-15985"/>
    <s v="OFF-FA-10000134"/>
    <x v="352"/>
    <n v="9"/>
    <n v="0"/>
    <n v="162099"/>
    <n v="16.209900000000001"/>
    <s v="Office Supplies"/>
    <s v="Fasteners"/>
    <s v="Advantus Push Pins, Aluminum Head"/>
  </r>
  <r>
    <x v="169"/>
    <x v="42"/>
    <d v="2017-12-07T00:00:00"/>
    <s v="Standard Class"/>
    <s v="JH-15985"/>
    <s v="OFF-ST-10001522"/>
    <x v="353"/>
    <n v="1"/>
    <n v="0"/>
    <n v="36796"/>
    <n v="3.6796000000000002"/>
    <s v="Office Supplies"/>
    <s v="Storage"/>
    <s v="Gould Plastics 18-Pocket Panel Bin, 34w x 5-1/4d x 20-1/2h"/>
  </r>
  <r>
    <x v="253"/>
    <x v="220"/>
    <d v="2016-03-30T00:00:00"/>
    <s v="Standard Class"/>
    <s v="SP-20545"/>
    <s v="OFF-ST-10001522"/>
    <x v="354"/>
    <n v="5"/>
    <n v="0"/>
    <n v="18398"/>
    <n v="1.8398000000000001"/>
    <s v="Office Supplies"/>
    <s v="Storage"/>
    <s v="Gould Plastics 18-Pocket Panel Bin, 34w x 5-1/4d x 20-1/2h"/>
  </r>
  <r>
    <x v="254"/>
    <x v="120"/>
    <d v="2014-07-05T00:00:00"/>
    <s v="Same Day"/>
    <s v="DC-12850"/>
    <s v="OFF-ST-10001522"/>
    <x v="355"/>
    <n v="3"/>
    <n v="2"/>
    <n v="-441552"/>
    <n v="-44.155200000000001"/>
    <s v="Office Supplies"/>
    <s v="Storage"/>
    <s v="Gould Plastics 18-Pocket Panel Bin, 34w x 5-1/4d x 20-1/2h"/>
  </r>
  <r>
    <x v="255"/>
    <x v="221"/>
    <d v="2015-02-13T00:00:00"/>
    <s v="Second Class"/>
    <s v="MS-17980"/>
    <s v="TEC-AC-10001266"/>
    <x v="356"/>
    <n v="2"/>
    <n v="2"/>
    <n v="65"/>
    <n v="6.4999999999999997E-3"/>
    <s v="Technology"/>
    <s v="Accessories"/>
    <s v="Memorex Micro Travel Drive 8 GB"/>
  </r>
  <r>
    <x v="256"/>
    <x v="222"/>
    <d v="2014-01-13T00:00:00"/>
    <s v="Standard Class"/>
    <s v="MS-17830"/>
    <s v="TEC-AC-10001266"/>
    <x v="357"/>
    <n v="3"/>
    <n v="2"/>
    <n v="975"/>
    <n v="9.7500000000000003E-2"/>
    <s v="Technology"/>
    <s v="Accessories"/>
    <s v="Memorex Micro Travel Drive 8 GB"/>
  </r>
  <r>
    <x v="257"/>
    <x v="223"/>
    <d v="2016-11-29T00:00:00"/>
    <s v="Second Class"/>
    <s v="GG-14650"/>
    <s v="TEC-AC-10001266"/>
    <x v="358"/>
    <n v="6"/>
    <n v="2"/>
    <n v="195"/>
    <n v="1.95E-2"/>
    <s v="Technology"/>
    <s v="Accessories"/>
    <s v="Memorex Micro Travel Drive 8 GB"/>
  </r>
  <r>
    <x v="147"/>
    <x v="136"/>
    <d v="2015-01-09T00:00:00"/>
    <s v="Standard Class"/>
    <s v="VW-21775"/>
    <s v="OFF-LA-10004544"/>
    <x v="359"/>
    <n v="2"/>
    <n v="2"/>
    <n v="888"/>
    <n v="8.8800000000000004E-2"/>
    <s v="Office Supplies"/>
    <s v="Labels"/>
    <s v="Avery 505"/>
  </r>
  <r>
    <x v="147"/>
    <x v="136"/>
    <d v="2015-01-09T00:00:00"/>
    <s v="Standard Class"/>
    <s v="VW-21775"/>
    <s v="FUR-BO-10004695"/>
    <x v="360"/>
    <n v="5"/>
    <n v="5"/>
    <n v="-244323"/>
    <n v="-24.432300000000001"/>
    <s v="Furniture"/>
    <s v="Bookcases"/>
    <s v="O'Sullivan 2-Door Barrister Bookcase in Odessa Pine"/>
  </r>
  <r>
    <x v="180"/>
    <x v="166"/>
    <d v="2016-07-18T00:00:00"/>
    <s v="Second Class"/>
    <s v="SW-20755"/>
    <s v="FUR-BO-10004695"/>
    <x v="361"/>
    <n v="4"/>
    <n v="2"/>
    <n v="217176"/>
    <n v="21.717600000000001"/>
    <s v="Furniture"/>
    <s v="Bookcases"/>
    <s v="O'Sullivan 2-Door Barrister Bookcase in Odessa Pine"/>
  </r>
  <r>
    <x v="147"/>
    <x v="136"/>
    <d v="2015-01-09T00:00:00"/>
    <s v="Standard Class"/>
    <s v="VW-21775"/>
    <s v="TEC-MA-10000864"/>
    <x v="362"/>
    <n v="9"/>
    <n v="7"/>
    <n v="-9504"/>
    <n v="-0.95040000000000002"/>
    <s v="Technology"/>
    <s v="Machines"/>
    <s v="Cisco 9971 IP Video Phone Charcoal"/>
  </r>
  <r>
    <x v="147"/>
    <x v="136"/>
    <d v="2015-01-09T00:00:00"/>
    <s v="Standard Class"/>
    <s v="VW-21775"/>
    <s v="TEC-AC-10000109"/>
    <x v="363"/>
    <n v="2"/>
    <n v="2"/>
    <n v="44792"/>
    <n v="4.4791999999999996"/>
    <s v="Technology"/>
    <s v="Accessories"/>
    <s v="Sony Micro Vault Click 16 GB USB 2.0 Flash Drive"/>
  </r>
  <r>
    <x v="258"/>
    <x v="224"/>
    <d v="2014-05-15T00:00:00"/>
    <s v="Standard Class"/>
    <s v="PG-18820"/>
    <s v="TEC-AC-10000109"/>
    <x v="364"/>
    <n v="3"/>
    <n v="0"/>
    <n v="403128"/>
    <n v="40.312800000000003"/>
    <s v="Technology"/>
    <s v="Accessories"/>
    <s v="Sony Micro Vault Click 16 GB USB 2.0 Flash Drive"/>
  </r>
  <r>
    <x v="231"/>
    <x v="205"/>
    <d v="2016-11-01T00:00:00"/>
    <s v="Standard Class"/>
    <s v="JH-15910"/>
    <s v="TEC-PH-10002563"/>
    <x v="312"/>
    <n v="3"/>
    <n v="2"/>
    <n v="226782"/>
    <n v="22.6782"/>
    <s v="Technology"/>
    <s v="Phones"/>
    <s v="Adtran 1202752G1"/>
  </r>
  <r>
    <x v="259"/>
    <x v="225"/>
    <d v="2017-11-11T00:00:00"/>
    <s v="First Class"/>
    <s v="AB-10600"/>
    <s v="TEC-PH-10002563"/>
    <x v="365"/>
    <n v="2"/>
    <n v="2"/>
    <n v="151188"/>
    <n v="15.1188"/>
    <s v="Technology"/>
    <s v="Phones"/>
    <s v="Adtran 1202752G1"/>
  </r>
  <r>
    <x v="131"/>
    <x v="16"/>
    <d v="2015-12-27T00:00:00"/>
    <s v="First Class"/>
    <s v="JB-15925"/>
    <s v="OFF-FA-10000585"/>
    <x v="366"/>
    <n v="2"/>
    <n v="2"/>
    <n v="18148"/>
    <n v="1.8148"/>
    <s v="Office Supplies"/>
    <s v="Fasteners"/>
    <s v="OIC Bulk Pack Metal Binder Clips"/>
  </r>
  <r>
    <x v="260"/>
    <x v="226"/>
    <d v="2018-01-04T00:00:00"/>
    <s v="Standard Class"/>
    <s v="JF-15415"/>
    <s v="OFF-FA-10000585"/>
    <x v="367"/>
    <n v="4"/>
    <n v="0"/>
    <n v="64216"/>
    <n v="6.4215999999999998"/>
    <s v="Office Supplies"/>
    <s v="Fasteners"/>
    <s v="OIC Bulk Pack Metal Binder Clips"/>
  </r>
  <r>
    <x v="261"/>
    <x v="227"/>
    <d v="2017-09-05T00:00:00"/>
    <s v="Standard Class"/>
    <s v="JF-15490"/>
    <s v="OFF-FA-10000585"/>
    <x v="368"/>
    <n v="3"/>
    <n v="2"/>
    <n v="27222"/>
    <n v="2.7222"/>
    <s v="Office Supplies"/>
    <s v="Fasteners"/>
    <s v="OIC Bulk Pack Metal Binder Clips"/>
  </r>
  <r>
    <x v="262"/>
    <x v="228"/>
    <d v="2016-08-10T00:00:00"/>
    <s v="Second Class"/>
    <s v="JF-15565"/>
    <s v="OFF-FA-10000585"/>
    <x v="369"/>
    <n v="4"/>
    <n v="2"/>
    <n v="36296"/>
    <n v="3.6295999999999999"/>
    <s v="Office Supplies"/>
    <s v="Fasteners"/>
    <s v="OIC Bulk Pack Metal Binder Clips"/>
  </r>
  <r>
    <x v="131"/>
    <x v="16"/>
    <d v="2015-12-27T00:00:00"/>
    <s v="First Class"/>
    <s v="JB-15925"/>
    <s v="OFF-PA-10004000"/>
    <x v="370"/>
    <n v="6"/>
    <n v="2"/>
    <n v="82302"/>
    <n v="8.2302"/>
    <s v="Office Supplies"/>
    <s v="Paper"/>
    <s v="While You Were Out Pads, 50 per Pad, 4 x 5 1/4, Green Cycle"/>
  </r>
  <r>
    <x v="263"/>
    <x v="229"/>
    <d v="2015-11-09T00:00:00"/>
    <s v="Same Day"/>
    <s v="CM-12190"/>
    <s v="OFF-PA-10004000"/>
    <x v="371"/>
    <n v="3"/>
    <n v="2"/>
    <n v="41151"/>
    <n v="4.1151"/>
    <s v="Office Supplies"/>
    <s v="Paper"/>
    <s v="While You Were Out Pads, 50 per Pad, 4 x 5 1/4, Green Cycle"/>
  </r>
  <r>
    <x v="131"/>
    <x v="16"/>
    <d v="2015-12-27T00:00:00"/>
    <s v="First Class"/>
    <s v="JB-15925"/>
    <s v="FUR-FU-10000087"/>
    <x v="372"/>
    <n v="4"/>
    <n v="2"/>
    <n v="190848"/>
    <n v="19.084800000000001"/>
    <s v="Furniture"/>
    <s v="Furnishings"/>
    <s v="Executive Impressions 14&quot; Two-Color Numerals Wall Clock"/>
  </r>
  <r>
    <x v="131"/>
    <x v="16"/>
    <d v="2015-12-27T00:00:00"/>
    <s v="First Class"/>
    <s v="JB-15925"/>
    <s v="TEC-MA-10001148"/>
    <x v="373"/>
    <n v="4"/>
    <n v="7"/>
    <n v="-3839904"/>
    <n v="-383.99040000000002"/>
    <s v="Technology"/>
    <s v="Machines"/>
    <s v="Swingline SM12-08 MicroCut Jam Free Shredder"/>
  </r>
  <r>
    <x v="131"/>
    <x v="16"/>
    <d v="2015-12-27T00:00:00"/>
    <s v="First Class"/>
    <s v="JB-15925"/>
    <s v="OFF-AR-10001958"/>
    <x v="374"/>
    <n v="2"/>
    <n v="2"/>
    <n v="27168"/>
    <n v="2.7168000000000001"/>
    <s v="Office Supplies"/>
    <s v="Art"/>
    <s v="Stanley Bostitch Contemporary Electric Pencil Sharpeners"/>
  </r>
  <r>
    <x v="264"/>
    <x v="226"/>
    <d v="2018-01-01T00:00:00"/>
    <s v="Standard Class"/>
    <s v="GH-14665"/>
    <s v="OFF-AR-10001958"/>
    <x v="374"/>
    <n v="2"/>
    <n v="2"/>
    <n v="27168"/>
    <n v="2.7168000000000001"/>
    <s v="Office Supplies"/>
    <s v="Art"/>
    <s v="Stanley Bostitch Contemporary Electric Pencil Sharpeners"/>
  </r>
  <r>
    <x v="265"/>
    <x v="71"/>
    <d v="2015-08-16T00:00:00"/>
    <s v="Standard Class"/>
    <s v="DS-13180"/>
    <s v="OFF-AR-10001026"/>
    <x v="375"/>
    <n v="1"/>
    <n v="0"/>
    <n v="968"/>
    <n v="9.6799999999999997E-2"/>
    <s v="Office Supplies"/>
    <s v="Art"/>
    <s v="Sanford Uni-Blazer View Highlighters, Chisel Tip, Yellow"/>
  </r>
  <r>
    <x v="265"/>
    <x v="71"/>
    <d v="2015-08-16T00:00:00"/>
    <s v="Standard Class"/>
    <s v="DS-13180"/>
    <s v="FUR-TA-10003748"/>
    <x v="376"/>
    <n v="5"/>
    <n v="0"/>
    <n v="136939"/>
    <n v="13.693899999999999"/>
    <s v="Furniture"/>
    <s v="Tables"/>
    <s v="Bevis 36 x 72 Conference Tables"/>
  </r>
  <r>
    <x v="266"/>
    <x v="230"/>
    <d v="2015-12-24T00:00:00"/>
    <s v="Second Class"/>
    <s v="JS-15880"/>
    <s v="FUR-TA-10003748"/>
    <x v="377"/>
    <n v="13"/>
    <n v="0"/>
    <n v="3560414"/>
    <n v="356.04140000000001"/>
    <s v="Furniture"/>
    <s v="Tables"/>
    <s v="Bevis 36 x 72 Conference Tables"/>
  </r>
  <r>
    <x v="265"/>
    <x v="71"/>
    <d v="2015-08-16T00:00:00"/>
    <s v="Standard Class"/>
    <s v="DS-13180"/>
    <s v="OFF-ST-10002485"/>
    <x v="378"/>
    <n v="1"/>
    <n v="0"/>
    <n v="2198"/>
    <n v="0.2198"/>
    <s v="Office Supplies"/>
    <s v="Storage"/>
    <s v="Rogers Deluxe File Chest"/>
  </r>
  <r>
    <x v="267"/>
    <x v="231"/>
    <d v="2015-03-04T00:00:00"/>
    <s v="Standard Class"/>
    <s v="VD-21670"/>
    <s v="FUR-CH-10004860"/>
    <x v="379"/>
    <n v="2"/>
    <n v="2"/>
    <n v="-282744"/>
    <n v="-28.2744"/>
    <s v="Furniture"/>
    <s v="Chairs"/>
    <s v="Global Low Back Tilter Chair"/>
  </r>
  <r>
    <x v="268"/>
    <x v="232"/>
    <d v="2017-09-13T00:00:00"/>
    <s v="Standard Class"/>
    <s v="SP-20620"/>
    <s v="FUR-CH-10004860"/>
    <x v="380"/>
    <n v="2"/>
    <n v="3"/>
    <n v="-484704"/>
    <n v="-48.470399999999998"/>
    <s v="Furniture"/>
    <s v="Chairs"/>
    <s v="Global Low Back Tilter Chair"/>
  </r>
  <r>
    <x v="267"/>
    <x v="231"/>
    <d v="2015-03-04T00:00:00"/>
    <s v="Standard Class"/>
    <s v="VD-21670"/>
    <s v="FUR-CH-10004477"/>
    <x v="381"/>
    <n v="8"/>
    <n v="2"/>
    <n v="438408"/>
    <n v="43.840800000000002"/>
    <s v="Furniture"/>
    <s v="Chairs"/>
    <s v="Global Push Button Manager's Chair, Indigo"/>
  </r>
  <r>
    <x v="269"/>
    <x v="233"/>
    <d v="2014-09-17T00:00:00"/>
    <s v="Standard Class"/>
    <s v="EA-14035"/>
    <s v="OFF-BI-10001679"/>
    <x v="382"/>
    <n v="7"/>
    <n v="7"/>
    <n v="-12432"/>
    <n v="-1.2432000000000001"/>
    <s v="Office Supplies"/>
    <s v="Binders"/>
    <s v="GBC Instant Index System for Binding Systems"/>
  </r>
  <r>
    <x v="270"/>
    <x v="234"/>
    <d v="2017-04-12T00:00:00"/>
    <s v="Standard Class"/>
    <s v="CS-12400"/>
    <s v="OFF-BI-10001679"/>
    <x v="383"/>
    <n v="2"/>
    <n v="7"/>
    <n v="-3552"/>
    <n v="-0.35520000000000002"/>
    <s v="Office Supplies"/>
    <s v="Binders"/>
    <s v="GBC Instant Index System for Binding Systems"/>
  </r>
  <r>
    <x v="270"/>
    <x v="234"/>
    <d v="2017-04-12T00:00:00"/>
    <s v="Standard Class"/>
    <s v="CS-12400"/>
    <s v="FUR-TA-10001705"/>
    <x v="384"/>
    <n v="2"/>
    <n v="45"/>
    <n v="-102048"/>
    <n v="-10.204800000000001"/>
    <s v="Furniture"/>
    <s v="Tables"/>
    <s v="Bush Advantage Collection Round Conference Table"/>
  </r>
  <r>
    <x v="270"/>
    <x v="234"/>
    <d v="2017-04-12T00:00:00"/>
    <s v="Standard Class"/>
    <s v="CS-12400"/>
    <s v="FUR-TA-10003473"/>
    <x v="385"/>
    <n v="3"/>
    <n v="45"/>
    <n v="-2482458"/>
    <n v="-248.2458"/>
    <s v="Furniture"/>
    <s v="Tables"/>
    <s v="Bretford Rectangular Conference Table Tops"/>
  </r>
  <r>
    <x v="271"/>
    <x v="235"/>
    <d v="2014-12-14T00:00:00"/>
    <s v="Second Class"/>
    <s v="NP-18700"/>
    <s v="FUR-TA-10003473"/>
    <x v="386"/>
    <n v="12"/>
    <n v="2"/>
    <n v="1354068"/>
    <n v="135.4068"/>
    <s v="Furniture"/>
    <s v="Tables"/>
    <s v="Bretford Rectangular Conference Table Tops"/>
  </r>
  <r>
    <x v="272"/>
    <x v="236"/>
    <d v="2017-05-09T00:00:00"/>
    <s v="Standard Class"/>
    <s v="LW-16990"/>
    <s v="FUR-TA-10003473"/>
    <x v="387"/>
    <n v="1"/>
    <n v="2"/>
    <n v="112839"/>
    <n v="11.283899999999999"/>
    <s v="Furniture"/>
    <s v="Tables"/>
    <s v="Bretford Rectangular Conference Table Tops"/>
  </r>
  <r>
    <x v="270"/>
    <x v="234"/>
    <d v="2017-04-12T00:00:00"/>
    <s v="Standard Class"/>
    <s v="CS-12400"/>
    <s v="FUR-FU-10004017"/>
    <x v="388"/>
    <n v="3"/>
    <n v="2"/>
    <n v="0"/>
    <n v="0"/>
    <s v="Furniture"/>
    <s v="Furnishings"/>
    <s v="Tenex Contemporary Contur Chairmats for Low and Medium Pile Carpet, Computer, 39&quot; x 49&quot;"/>
  </r>
  <r>
    <x v="273"/>
    <x v="237"/>
    <d v="2016-01-21T00:00:00"/>
    <s v="Standard Class"/>
    <s v="CC-12430"/>
    <s v="FUR-FU-10004017"/>
    <x v="389"/>
    <n v="3"/>
    <n v="0"/>
    <n v="64518"/>
    <n v="6.4518000000000004"/>
    <s v="Furniture"/>
    <s v="Furnishings"/>
    <s v="Tenex Contemporary Contur Chairmats for Low and Medium Pile Carpet, Computer, 39&quot; x 49&quot;"/>
  </r>
  <r>
    <x v="270"/>
    <x v="234"/>
    <d v="2017-04-12T00:00:00"/>
    <s v="Standard Class"/>
    <s v="CS-12400"/>
    <s v="TEC-AC-10003832"/>
    <x v="390"/>
    <n v="3"/>
    <n v="2"/>
    <n v="-77247"/>
    <n v="-7.7247000000000003"/>
    <s v="Technology"/>
    <s v="Accessories"/>
    <s v="LogitechÂ P710e Mobile Speakerphone"/>
  </r>
  <r>
    <x v="274"/>
    <x v="238"/>
    <d v="2016-09-17T00:00:00"/>
    <s v="Standard Class"/>
    <s v="KC-16540"/>
    <s v="TEC-AC-10003832"/>
    <x v="391"/>
    <n v="13"/>
    <n v="0"/>
    <n v="6360003"/>
    <n v="636.00030000000004"/>
    <s v="Technology"/>
    <s v="Accessories"/>
    <s v="LogitechÂ P710e Mobile Speakerphone"/>
  </r>
  <r>
    <x v="275"/>
    <x v="239"/>
    <d v="2016-05-23T00:00:00"/>
    <s v="First Class"/>
    <s v="LH-17155"/>
    <s v="TEC-AC-10003832"/>
    <x v="392"/>
    <n v="2"/>
    <n v="0"/>
    <n v="271666"/>
    <n v="27.166599999999999"/>
    <s v="Technology"/>
    <s v="Accessories"/>
    <s v="LogitechÂ P710e Mobile Speakerphone"/>
  </r>
  <r>
    <x v="276"/>
    <x v="240"/>
    <d v="2017-06-15T00:00:00"/>
    <s v="Standard Class"/>
    <s v="SC-20305"/>
    <s v="TEC-AC-10003832"/>
    <x v="393"/>
    <n v="4"/>
    <n v="0"/>
    <n v="543332"/>
    <n v="54.333199999999998"/>
    <s v="Technology"/>
    <s v="Accessories"/>
    <s v="LogitechÂ P710e Mobile Speakerphone"/>
  </r>
  <r>
    <x v="277"/>
    <x v="241"/>
    <d v="2017-12-08T00:00:00"/>
    <s v="First Class"/>
    <s v="RB-19570"/>
    <s v="TEC-AC-10003832"/>
    <x v="394"/>
    <n v="3"/>
    <n v="0"/>
    <n v="407499"/>
    <n v="40.749899999999997"/>
    <s v="Technology"/>
    <s v="Accessories"/>
    <s v="LogitechÂ P710e Mobile Speakerphone"/>
  </r>
  <r>
    <x v="126"/>
    <x v="118"/>
    <d v="2017-11-21T00:00:00"/>
    <s v="First Class"/>
    <s v="CD-12280"/>
    <s v="TEC-AC-10003832"/>
    <x v="393"/>
    <n v="4"/>
    <n v="0"/>
    <n v="543332"/>
    <n v="54.333199999999998"/>
    <s v="Technology"/>
    <s v="Accessories"/>
    <s v="LogitechÂ P710e Mobile Speakerphone"/>
  </r>
  <r>
    <x v="278"/>
    <x v="156"/>
    <d v="2017-11-16T00:00:00"/>
    <s v="Standard Class"/>
    <s v="DB-13120"/>
    <s v="OFF-PA-10002479"/>
    <x v="395"/>
    <n v="2"/>
    <n v="0"/>
    <n v="4752"/>
    <n v="0.47520000000000001"/>
    <s v="Office Supplies"/>
    <s v="Paper"/>
    <s v="Xerox 4200 Series MultiUse Premium Copy Paper (20Lb. and 84 Bright)"/>
  </r>
  <r>
    <x v="279"/>
    <x v="242"/>
    <d v="2017-12-02T00:00:00"/>
    <s v="Standard Class"/>
    <s v="RB-19795"/>
    <s v="OFF-PA-10002479"/>
    <x v="396"/>
    <n v="6"/>
    <n v="2"/>
    <n v="792"/>
    <n v="7.9200000000000007E-2"/>
    <s v="Office Supplies"/>
    <s v="Paper"/>
    <s v="Xerox 4200 Series MultiUse Premium Copy Paper (20Lb. and 84 Bright)"/>
  </r>
  <r>
    <x v="240"/>
    <x v="92"/>
    <d v="2016-06-09T00:00:00"/>
    <s v="Second Class"/>
    <s v="KL-16645"/>
    <s v="OFF-PA-10003349"/>
    <x v="330"/>
    <n v="5"/>
    <n v="2"/>
    <n v="9396"/>
    <n v="0.93959999999999999"/>
    <s v="Office Supplies"/>
    <s v="Paper"/>
    <s v="Xerox 1957"/>
  </r>
  <r>
    <x v="240"/>
    <x v="92"/>
    <d v="2016-06-09T00:00:00"/>
    <s v="Second Class"/>
    <s v="KL-16645"/>
    <s v="FUR-FU-10000576"/>
    <x v="397"/>
    <n v="5"/>
    <n v="6"/>
    <n v="-356728"/>
    <n v="-35.672800000000002"/>
    <s v="Furniture"/>
    <s v="Furnishings"/>
    <s v="Luxo Professional Fluorescent Magnifier Lamp with Clamp-Mount Base"/>
  </r>
  <r>
    <x v="280"/>
    <x v="243"/>
    <d v="2016-05-25T00:00:00"/>
    <s v="Standard Class"/>
    <s v="RB-19465"/>
    <s v="FUR-FU-10000576"/>
    <x v="398"/>
    <n v="5"/>
    <n v="0"/>
    <n v="272792"/>
    <n v="27.279199999999999"/>
    <s v="Furniture"/>
    <s v="Furnishings"/>
    <s v="Luxo Professional Fluorescent Magnifier Lamp with Clamp-Mount Base"/>
  </r>
  <r>
    <x v="279"/>
    <x v="242"/>
    <d v="2017-12-02T00:00:00"/>
    <s v="Standard Class"/>
    <s v="RB-19795"/>
    <s v="FUR-FU-10000576"/>
    <x v="399"/>
    <n v="6"/>
    <n v="2"/>
    <n v="755424"/>
    <n v="75.542400000000001"/>
    <s v="Furniture"/>
    <s v="Furnishings"/>
    <s v="Luxo Professional Fluorescent Magnifier Lamp with Clamp-Mount Base"/>
  </r>
  <r>
    <x v="240"/>
    <x v="92"/>
    <d v="2016-06-09T00:00:00"/>
    <s v="Second Class"/>
    <s v="KL-16645"/>
    <s v="FUR-FU-10004351"/>
    <x v="400"/>
    <n v="3"/>
    <n v="6"/>
    <n v="-46752"/>
    <n v="-4.6752000000000002"/>
    <s v="Furniture"/>
    <s v="Furnishings"/>
    <s v="Staple-based wall hangings"/>
  </r>
  <r>
    <x v="240"/>
    <x v="92"/>
    <d v="2016-06-09T00:00:00"/>
    <s v="Second Class"/>
    <s v="KL-16645"/>
    <s v="TEC-PH-10000011"/>
    <x v="401"/>
    <n v="2"/>
    <n v="2"/>
    <n v="111944"/>
    <n v="11.1944"/>
    <s v="Technology"/>
    <s v="Phones"/>
    <s v="PureGear Roll-On Screen Protector"/>
  </r>
  <r>
    <x v="281"/>
    <x v="244"/>
    <d v="2017-11-17T00:00:00"/>
    <s v="Second Class"/>
    <s v="CK-12595"/>
    <s v="TEC-PH-10000011"/>
    <x v="402"/>
    <n v="10"/>
    <n v="4"/>
    <n v="15992"/>
    <n v="1.5992"/>
    <s v="Technology"/>
    <s v="Phones"/>
    <s v="PureGear Roll-On Screen Protector"/>
  </r>
  <r>
    <x v="240"/>
    <x v="92"/>
    <d v="2016-06-09T00:00:00"/>
    <s v="Second Class"/>
    <s v="KL-16645"/>
    <s v="FUR-TA-10002607"/>
    <x v="403"/>
    <n v="5"/>
    <n v="5"/>
    <n v="-120513"/>
    <n v="-12.051299999999999"/>
    <s v="Furniture"/>
    <s v="Tables"/>
    <s v="KI Conference Tables"/>
  </r>
  <r>
    <x v="282"/>
    <x v="49"/>
    <d v="2014-05-27T00:00:00"/>
    <s v="Same Day"/>
    <s v="MH-17785"/>
    <s v="FUR-TA-10002607"/>
    <x v="404"/>
    <n v="10"/>
    <n v="2"/>
    <n v="-28356"/>
    <n v="-2.8355999999999999"/>
    <s v="Furniture"/>
    <s v="Tables"/>
    <s v="KI Conference Tables"/>
  </r>
  <r>
    <x v="75"/>
    <x v="71"/>
    <d v="2015-08-12T00:00:00"/>
    <s v="First Class"/>
    <s v="NP-18325"/>
    <s v="FUR-TA-10002607"/>
    <x v="405"/>
    <n v="9"/>
    <n v="4"/>
    <n v="-1531224"/>
    <n v="-153.1224"/>
    <s v="Furniture"/>
    <s v="Tables"/>
    <s v="KI Conference Tables"/>
  </r>
  <r>
    <x v="283"/>
    <x v="245"/>
    <d v="2015-09-18T00:00:00"/>
    <s v="Standard Class"/>
    <s v="SP-20620"/>
    <s v="FUR-TA-10002607"/>
    <x v="406"/>
    <n v="3"/>
    <n v="2"/>
    <n v="-85068"/>
    <n v="-8.5068000000000001"/>
    <s v="Furniture"/>
    <s v="Tables"/>
    <s v="KI Conference Tables"/>
  </r>
  <r>
    <x v="240"/>
    <x v="92"/>
    <d v="2016-06-09T00:00:00"/>
    <s v="Second Class"/>
    <s v="KL-16645"/>
    <s v="FUR-FU-10002505"/>
    <x v="407"/>
    <n v="3"/>
    <n v="6"/>
    <n v="-28308"/>
    <n v="-2.8308"/>
    <s v="Furniture"/>
    <s v="Furnishings"/>
    <s v="Eldon 100 Class Desk Accessories"/>
  </r>
  <r>
    <x v="192"/>
    <x v="175"/>
    <d v="2015-12-04T00:00:00"/>
    <s v="Standard Class"/>
    <s v="DR-12880"/>
    <s v="FUR-FU-10002505"/>
    <x v="408"/>
    <n v="9"/>
    <n v="6"/>
    <n v="-84924"/>
    <n v="-8.4923999999999999"/>
    <s v="Furniture"/>
    <s v="Furnishings"/>
    <s v="Eldon 100 Class Desk Accessories"/>
  </r>
  <r>
    <x v="165"/>
    <x v="153"/>
    <d v="2014-06-06T00:00:00"/>
    <s v="Second Class"/>
    <s v="DW-13480"/>
    <s v="OFF-ST-10002276"/>
    <x v="409"/>
    <n v="2"/>
    <n v="0"/>
    <n v="4168"/>
    <n v="0.4168"/>
    <s v="Office Supplies"/>
    <s v="Storage"/>
    <s v="Safco Steel Mobile File Cart"/>
  </r>
  <r>
    <x v="284"/>
    <x v="170"/>
    <d v="2017-08-22T00:00:00"/>
    <s v="Standard Class"/>
    <s v="RA-19915"/>
    <s v="OFF-ST-10002276"/>
    <x v="410"/>
    <n v="3"/>
    <n v="2"/>
    <n v="12504"/>
    <n v="1.2504"/>
    <s v="Office Supplies"/>
    <s v="Storage"/>
    <s v="Safco Steel Mobile File Cart"/>
  </r>
  <r>
    <x v="285"/>
    <x v="246"/>
    <d v="2016-11-16T00:00:00"/>
    <s v="Standard Class"/>
    <s v="BD-11770"/>
    <s v="OFF-ST-10002276"/>
    <x v="411"/>
    <n v="1"/>
    <n v="0"/>
    <n v="2084"/>
    <n v="0.2084"/>
    <s v="Office Supplies"/>
    <s v="Storage"/>
    <s v="Safco Steel Mobile File Cart"/>
  </r>
  <r>
    <x v="165"/>
    <x v="153"/>
    <d v="2014-06-06T00:00:00"/>
    <s v="Second Class"/>
    <s v="DW-13480"/>
    <s v="OFF-PA-10004082"/>
    <x v="412"/>
    <n v="6"/>
    <n v="0"/>
    <n v="2394"/>
    <n v="0.2394"/>
    <s v="Office Supplies"/>
    <s v="Paper"/>
    <s v="Adams Telephone Message Book w/Frequently-Called Numbers Space, 400 Messages per Book"/>
  </r>
  <r>
    <x v="165"/>
    <x v="153"/>
    <d v="2014-06-06T00:00:00"/>
    <s v="Second Class"/>
    <s v="DW-13480"/>
    <s v="OFF-AP-10002945"/>
    <x v="413"/>
    <n v="5"/>
    <n v="0"/>
    <n v="4960725"/>
    <n v="496.07249999999999"/>
    <s v="Office Supplies"/>
    <s v="Appliances"/>
    <s v="Honeywell Enviracaire Portable HEPA Air Cleaner for 17' x 22' Room"/>
  </r>
  <r>
    <x v="286"/>
    <x v="247"/>
    <d v="2016-12-15T00:00:00"/>
    <s v="Second Class"/>
    <s v="LH-17155"/>
    <s v="FUR-CH-10002965"/>
    <x v="414"/>
    <n v="2"/>
    <n v="2"/>
    <n v="281372"/>
    <n v="28.1372"/>
    <s v="Furniture"/>
    <s v="Chairs"/>
    <s v="Global Leather Highback Executive Chair with Pneumatic Height Adjustment, Black"/>
  </r>
  <r>
    <x v="287"/>
    <x v="248"/>
    <d v="2016-12-06T00:00:00"/>
    <s v="First Class"/>
    <s v="EG-13900"/>
    <s v="FUR-CH-10002965"/>
    <x v="415"/>
    <n v="3"/>
    <n v="1"/>
    <n v="1024998"/>
    <n v="102.49979999999999"/>
    <s v="Furniture"/>
    <s v="Chairs"/>
    <s v="Global Leather Highback Executive Chair with Pneumatic Height Adjustment, Black"/>
  </r>
  <r>
    <x v="288"/>
    <x v="244"/>
    <d v="2017-11-19T00:00:00"/>
    <s v="Standard Class"/>
    <s v="LW-16990"/>
    <s v="FUR-CH-10002965"/>
    <x v="414"/>
    <n v="2"/>
    <n v="2"/>
    <n v="281372"/>
    <n v="28.1372"/>
    <s v="Furniture"/>
    <s v="Chairs"/>
    <s v="Global Leather Highback Executive Chair with Pneumatic Height Adjustment, Black"/>
  </r>
  <r>
    <x v="274"/>
    <x v="238"/>
    <d v="2016-09-17T00:00:00"/>
    <s v="Standard Class"/>
    <s v="KC-16540"/>
    <s v="OFF-PA-10004569"/>
    <x v="416"/>
    <n v="1"/>
    <n v="0"/>
    <n v="35767"/>
    <n v="3.5767000000000002"/>
    <s v="Office Supplies"/>
    <s v="Paper"/>
    <s v="Wirebound Message Books, Two 4 1/4&quot; x 5&quot; Forms per Page"/>
  </r>
  <r>
    <x v="289"/>
    <x v="249"/>
    <d v="2017-04-15T00:00:00"/>
    <s v="Standard Class"/>
    <s v="SJ-20125"/>
    <s v="OFF-PA-10004569"/>
    <x v="416"/>
    <n v="1"/>
    <n v="0"/>
    <n v="35767"/>
    <n v="3.5767000000000002"/>
    <s v="Office Supplies"/>
    <s v="Paper"/>
    <s v="Wirebound Message Books, Two 4 1/4&quot; x 5&quot; Forms per Page"/>
  </r>
  <r>
    <x v="290"/>
    <x v="247"/>
    <d v="2016-12-13T00:00:00"/>
    <s v="First Class"/>
    <s v="DL-13315"/>
    <s v="OFF-ST-10001228"/>
    <x v="417"/>
    <n v="6"/>
    <n v="0"/>
    <n v="225624"/>
    <n v="22.5624"/>
    <s v="Office Supplies"/>
    <s v="Storage"/>
    <s v="Fellowes Personal Hanging Folder Files, Navy"/>
  </r>
  <r>
    <x v="291"/>
    <x v="250"/>
    <d v="2015-03-22T00:00:00"/>
    <s v="Standard Class"/>
    <s v="CM-12385"/>
    <s v="OFF-ST-10001228"/>
    <x v="418"/>
    <n v="3"/>
    <n v="0"/>
    <n v="11685"/>
    <n v="1.1685000000000001"/>
    <s v="Office Supplies"/>
    <s v="Storage"/>
    <s v="Fellowes Personal Hanging Folder Files, Navy"/>
  </r>
  <r>
    <x v="290"/>
    <x v="247"/>
    <d v="2016-12-13T00:00:00"/>
    <s v="First Class"/>
    <s v="DL-13315"/>
    <s v="OFF-EN-10003296"/>
    <x v="419"/>
    <n v="4"/>
    <n v="0"/>
    <n v="162864"/>
    <n v="16.2864"/>
    <s v="Office Supplies"/>
    <s v="Envelopes"/>
    <s v="Tyvek Side-Opening Peel &amp; Seel Expanding Envelopes"/>
  </r>
  <r>
    <x v="192"/>
    <x v="175"/>
    <d v="2015-12-04T00:00:00"/>
    <s v="Standard Class"/>
    <s v="DR-12880"/>
    <s v="OFF-ST-10004804"/>
    <x v="420"/>
    <n v="2"/>
    <n v="2"/>
    <n v="-195624"/>
    <n v="-19.5624"/>
    <s v="Office Supplies"/>
    <s v="Storage"/>
    <s v="Belkin 19&quot; Vented Equipment Shelf, Black"/>
  </r>
  <r>
    <x v="87"/>
    <x v="83"/>
    <d v="2016-02-05T00:00:00"/>
    <s v="Same Day"/>
    <s v="PP-18955"/>
    <s v="OFF-ST-10004804"/>
    <x v="421"/>
    <n v="3"/>
    <n v="0"/>
    <n v="15444"/>
    <n v="1.5444"/>
    <s v="Office Supplies"/>
    <s v="Storage"/>
    <s v="Belkin 19&quot; Vented Equipment Shelf, Black"/>
  </r>
  <r>
    <x v="292"/>
    <x v="251"/>
    <d v="2017-06-16T00:00:00"/>
    <s v="First Class"/>
    <s v="SD-20485"/>
    <s v="OFF-ST-10004804"/>
    <x v="422"/>
    <n v="4"/>
    <n v="2"/>
    <n v="-391248"/>
    <n v="-39.1248"/>
    <s v="Office Supplies"/>
    <s v="Storage"/>
    <s v="Belkin 19&quot; Vented Equipment Shelf, Black"/>
  </r>
  <r>
    <x v="42"/>
    <x v="38"/>
    <d v="2015-12-11T00:00:00"/>
    <s v="Standard Class"/>
    <s v="GH-14425"/>
    <s v="OFF-ST-10004804"/>
    <x v="423"/>
    <n v="6"/>
    <n v="2"/>
    <n v="-586872"/>
    <n v="-58.687199999999997"/>
    <s v="Office Supplies"/>
    <s v="Storage"/>
    <s v="Belkin 19&quot; Vented Equipment Shelf, Black"/>
  </r>
  <r>
    <x v="192"/>
    <x v="175"/>
    <d v="2015-12-04T00:00:00"/>
    <s v="Standard Class"/>
    <s v="DR-12880"/>
    <s v="TEC-PH-10001580"/>
    <x v="424"/>
    <n v="6"/>
    <n v="2"/>
    <n v="566916"/>
    <n v="56.691600000000001"/>
    <s v="Technology"/>
    <s v="Phones"/>
    <s v="Logitech Mobile Speakerphone P710e -Â speaker phone"/>
  </r>
  <r>
    <x v="293"/>
    <x v="252"/>
    <d v="2017-02-23T00:00:00"/>
    <s v="First Class"/>
    <s v="HW-14935"/>
    <s v="TEC-PH-10001580"/>
    <x v="425"/>
    <n v="2"/>
    <n v="2"/>
    <n v="188972"/>
    <n v="18.897200000000002"/>
    <s v="Technology"/>
    <s v="Phones"/>
    <s v="Logitech Mobile Speakerphone P710e -Â speaker phone"/>
  </r>
  <r>
    <x v="294"/>
    <x v="42"/>
    <d v="2017-12-03T00:00:00"/>
    <s v="Second Class"/>
    <s v="CC-12670"/>
    <s v="TEC-AC-10000290"/>
    <x v="426"/>
    <n v="3"/>
    <n v="0"/>
    <n v="69258"/>
    <n v="6.9257999999999997"/>
    <s v="Technology"/>
    <s v="Accessories"/>
    <s v="Sabrent 4-Port USB 2.0 Hub"/>
  </r>
  <r>
    <x v="295"/>
    <x v="253"/>
    <d v="2016-09-03T00:00:00"/>
    <s v="First Class"/>
    <s v="AB-10060"/>
    <s v="TEC-AC-10000290"/>
    <x v="427"/>
    <n v="1"/>
    <n v="0"/>
    <n v="23086"/>
    <n v="2.3086000000000002"/>
    <s v="Technology"/>
    <s v="Accessories"/>
    <s v="Sabrent 4-Port USB 2.0 Hub"/>
  </r>
  <r>
    <x v="294"/>
    <x v="42"/>
    <d v="2017-12-03T00:00:00"/>
    <s v="Second Class"/>
    <s v="CC-12670"/>
    <s v="OFF-ST-10002790"/>
    <x v="428"/>
    <n v="3"/>
    <n v="0"/>
    <n v="66465"/>
    <n v="6.6464999999999996"/>
    <s v="Office Supplies"/>
    <s v="Storage"/>
    <s v="Safco Industrial Shelving"/>
  </r>
  <r>
    <x v="294"/>
    <x v="42"/>
    <d v="2017-12-03T00:00:00"/>
    <s v="Second Class"/>
    <s v="CC-12670"/>
    <s v="OFF-BI-10003460"/>
    <x v="429"/>
    <n v="5"/>
    <n v="2"/>
    <n v="6132"/>
    <n v="0.61319999999999997"/>
    <s v="Office Supplies"/>
    <s v="Binders"/>
    <s v="Acco 3-Hole Punch"/>
  </r>
  <r>
    <x v="35"/>
    <x v="31"/>
    <d v="2016-11-22T00:00:00"/>
    <s v="First Class"/>
    <s v="AG-10390"/>
    <s v="OFF-BI-10003460"/>
    <x v="430"/>
    <n v="2"/>
    <n v="7"/>
    <n v="-19272"/>
    <n v="-1.9272"/>
    <s v="Office Supplies"/>
    <s v="Binders"/>
    <s v="Acco 3-Hole Punch"/>
  </r>
  <r>
    <x v="296"/>
    <x v="254"/>
    <d v="2017-06-12T00:00:00"/>
    <s v="Standard Class"/>
    <s v="Dl-13600"/>
    <s v="OFF-AP-10002203"/>
    <x v="431"/>
    <n v="2"/>
    <n v="8"/>
    <n v="-4466"/>
    <n v="-0.4466"/>
    <s v="Office Supplies"/>
    <s v="Appliances"/>
    <s v="Eureka Disposable Bags for Sanitaire Vibra Groomer I Upright Vac"/>
  </r>
  <r>
    <x v="203"/>
    <x v="184"/>
    <d v="2014-09-21T00:00:00"/>
    <s v="Second Class"/>
    <s v="SB-20290"/>
    <s v="TEC-MA-10003353"/>
    <x v="432"/>
    <n v="7"/>
    <n v="4"/>
    <n v="-2519958"/>
    <n v="-251.9958"/>
    <s v="Technology"/>
    <s v="Machines"/>
    <s v="Xerox WorkCentre 6505DN Laser Multifunction Printer"/>
  </r>
  <r>
    <x v="297"/>
    <x v="255"/>
    <d v="2016-06-13T00:00:00"/>
    <s v="Standard Class"/>
    <s v="RC-19825"/>
    <s v="TEC-PH-10001433"/>
    <x v="433"/>
    <n v="4"/>
    <n v="2"/>
    <n v="287196"/>
    <n v="28.7196"/>
    <s v="Technology"/>
    <s v="Phones"/>
    <s v="Cisco Small Business SPA 502G VoIP phone"/>
  </r>
  <r>
    <x v="298"/>
    <x v="256"/>
    <d v="2015-11-15T00:00:00"/>
    <s v="Standard Class"/>
    <s v="AH-10210"/>
    <s v="TEC-AC-10004469"/>
    <x v="434"/>
    <n v="2"/>
    <n v="0"/>
    <n v="35156"/>
    <n v="3.5156000000000001"/>
    <s v="Technology"/>
    <s v="Accessories"/>
    <s v="Microsoft Sculpt Comfort Mouse"/>
  </r>
  <r>
    <x v="268"/>
    <x v="232"/>
    <d v="2017-09-13T00:00:00"/>
    <s v="Standard Class"/>
    <s v="SP-20620"/>
    <s v="TEC-AC-10004469"/>
    <x v="435"/>
    <n v="3"/>
    <n v="2"/>
    <n v="28764"/>
    <n v="2.8763999999999998"/>
    <s v="Technology"/>
    <s v="Accessories"/>
    <s v="Microsoft Sculpt Comfort Mouse"/>
  </r>
  <r>
    <x v="299"/>
    <x v="257"/>
    <d v="2016-12-28T00:00:00"/>
    <s v="Second Class"/>
    <s v="RB-19795"/>
    <s v="TEC-AC-10004469"/>
    <x v="436"/>
    <n v="8"/>
    <n v="2"/>
    <n v="76704"/>
    <n v="7.6703999999999999"/>
    <s v="Technology"/>
    <s v="Accessories"/>
    <s v="Microsoft Sculpt Comfort Mouse"/>
  </r>
  <r>
    <x v="300"/>
    <x v="258"/>
    <d v="2017-06-20T00:00:00"/>
    <s v="Standard Class"/>
    <s v="CB-12535"/>
    <s v="OFF-AR-10003602"/>
    <x v="437"/>
    <n v="3"/>
    <n v="2"/>
    <n v="47304"/>
    <n v="4.7304000000000004"/>
    <s v="Office Supplies"/>
    <s v="Art"/>
    <s v="Quartet Omega Colored Chalk, 12/Pack"/>
  </r>
  <r>
    <x v="268"/>
    <x v="232"/>
    <d v="2017-09-13T00:00:00"/>
    <s v="Standard Class"/>
    <s v="SP-20620"/>
    <s v="OFF-AR-10003602"/>
    <x v="438"/>
    <n v="1"/>
    <n v="2"/>
    <n v="15768"/>
    <n v="1.5768"/>
    <s v="Office Supplies"/>
    <s v="Art"/>
    <s v="Quartet Omega Colored Chalk, 12/Pack"/>
  </r>
  <r>
    <x v="301"/>
    <x v="259"/>
    <d v="2016-01-28T00:00:00"/>
    <s v="Standard Class"/>
    <s v="PG-18895"/>
    <s v="OFF-FA-10003472"/>
    <x v="337"/>
    <n v="6"/>
    <n v="0"/>
    <n v="3024"/>
    <n v="0.3024"/>
    <s v="Office Supplies"/>
    <s v="Fasteners"/>
    <s v="Bagged Rubber Bands"/>
  </r>
  <r>
    <x v="302"/>
    <x v="103"/>
    <d v="2017-12-13T00:00:00"/>
    <s v="Standard Class"/>
    <s v="CA-12310"/>
    <s v="OFF-ST-10004180"/>
    <x v="439"/>
    <n v="1"/>
    <n v="2"/>
    <n v="-74416"/>
    <n v="-7.4416000000000002"/>
    <s v="Office Supplies"/>
    <s v="Storage"/>
    <s v="Safco Commercial Shelving"/>
  </r>
  <r>
    <x v="302"/>
    <x v="103"/>
    <d v="2017-12-13T00:00:00"/>
    <s v="Standard Class"/>
    <s v="CA-12310"/>
    <s v="OFF-EN-10004386"/>
    <x v="440"/>
    <n v="3"/>
    <n v="2"/>
    <n v="21591"/>
    <n v="2.1591"/>
    <s v="Office Supplies"/>
    <s v="Envelopes"/>
    <s v="Recycled Interoffice Envelopes with String and Button Closure, 10 x 13"/>
  </r>
  <r>
    <x v="303"/>
    <x v="226"/>
    <d v="2018-01-02T00:00:00"/>
    <s v="Second Class"/>
    <s v="KH-16690"/>
    <s v="OFF-ST-10003208"/>
    <x v="441"/>
    <n v="4"/>
    <n v="0"/>
    <n v="2104936"/>
    <n v="210.49359999999999"/>
    <s v="Office Supplies"/>
    <s v="Storage"/>
    <s v="Adjustable Depth Letter/Legal Cart"/>
  </r>
  <r>
    <x v="304"/>
    <x v="260"/>
    <d v="2016-03-05T00:00:00"/>
    <s v="Standard Class"/>
    <s v="KD-16270"/>
    <s v="OFF-ST-10003208"/>
    <x v="442"/>
    <n v="2"/>
    <n v="0"/>
    <n v="1052468"/>
    <n v="105.24679999999999"/>
    <s v="Office Supplies"/>
    <s v="Storage"/>
    <s v="Adjustable Depth Letter/Legal Cart"/>
  </r>
  <r>
    <x v="305"/>
    <x v="261"/>
    <d v="2015-07-31T00:00:00"/>
    <s v="First Class"/>
    <s v="HA-14920"/>
    <s v="TEC-AC-10003628"/>
    <x v="443"/>
    <n v="7"/>
    <n v="0"/>
    <n v="923692"/>
    <n v="92.369200000000006"/>
    <s v="Technology"/>
    <s v="Accessories"/>
    <s v="Logitech 910-002974 M325 Wireless Mouse for Web Scrolling"/>
  </r>
  <r>
    <x v="306"/>
    <x v="262"/>
    <d v="2014-12-04T00:00:00"/>
    <s v="First Class"/>
    <s v="DP-13165"/>
    <s v="TEC-AC-10003628"/>
    <x v="315"/>
    <n v="4"/>
    <n v="0"/>
    <n v="527824"/>
    <n v="52.782400000000003"/>
    <s v="Technology"/>
    <s v="Accessories"/>
    <s v="Logitech 910-002974 M325 Wireless Mouse for Web Scrolling"/>
  </r>
  <r>
    <x v="273"/>
    <x v="237"/>
    <d v="2016-01-21T00:00:00"/>
    <s v="Standard Class"/>
    <s v="CC-12430"/>
    <s v="TEC-AC-10003628"/>
    <x v="444"/>
    <n v="1"/>
    <n v="0"/>
    <n v="131956"/>
    <n v="13.195600000000001"/>
    <s v="Technology"/>
    <s v="Accessories"/>
    <s v="Logitech 910-002974 M325 Wireless Mouse for Web Scrolling"/>
  </r>
  <r>
    <x v="305"/>
    <x v="261"/>
    <d v="2015-07-31T00:00:00"/>
    <s v="First Class"/>
    <s v="HA-14920"/>
    <s v="FUR-FU-10003274"/>
    <x v="445"/>
    <n v="3"/>
    <n v="0"/>
    <n v="23232"/>
    <n v="2.3231999999999999"/>
    <s v="Furniture"/>
    <s v="Furnishings"/>
    <s v="Regeneration Desk Collection"/>
  </r>
  <r>
    <x v="305"/>
    <x v="261"/>
    <d v="2015-07-31T00:00:00"/>
    <s v="First Class"/>
    <s v="HA-14920"/>
    <s v="OFF-BI-10002557"/>
    <x v="446"/>
    <n v="3"/>
    <n v="2"/>
    <n v="4095"/>
    <n v="0.40949999999999998"/>
    <s v="Office Supplies"/>
    <s v="Binders"/>
    <s v="Presstex Flexible Ring Binders"/>
  </r>
  <r>
    <x v="307"/>
    <x v="263"/>
    <d v="2016-06-01T00:00:00"/>
    <s v="Second Class"/>
    <s v="RL-19615"/>
    <s v="OFF-BI-10002557"/>
    <x v="447"/>
    <n v="5"/>
    <n v="0"/>
    <n v="11375"/>
    <n v="1.1375"/>
    <s v="Office Supplies"/>
    <s v="Binders"/>
    <s v="Presstex Flexible Ring Binders"/>
  </r>
  <r>
    <x v="308"/>
    <x v="264"/>
    <d v="2017-09-17T00:00:00"/>
    <s v="First Class"/>
    <s v="BB-10990"/>
    <s v="OFF-PA-10002615"/>
    <x v="248"/>
    <n v="2"/>
    <n v="0"/>
    <n v="40572"/>
    <n v="4.0571999999999999"/>
    <s v="Office Supplies"/>
    <s v="Paper"/>
    <s v="Ampad Gold Fibre Wirebound Steno Books, 6&quot; x 9&quot;, Gregg Ruled"/>
  </r>
  <r>
    <x v="309"/>
    <x v="217"/>
    <d v="2017-12-21T00:00:00"/>
    <s v="Standard Class"/>
    <s v="LC-17140"/>
    <s v="OFF-PA-10002615"/>
    <x v="448"/>
    <n v="3"/>
    <n v="0"/>
    <n v="60858"/>
    <n v="6.0857999999999999"/>
    <s v="Office Supplies"/>
    <s v="Paper"/>
    <s v="Ampad Gold Fibre Wirebound Steno Books, 6&quot; x 9&quot;, Gregg Ruled"/>
  </r>
  <r>
    <x v="310"/>
    <x v="265"/>
    <d v="2016-09-01T00:00:00"/>
    <s v="Standard Class"/>
    <s v="SS-20875"/>
    <s v="OFF-PA-10002615"/>
    <x v="449"/>
    <n v="1"/>
    <n v="2"/>
    <n v="11466"/>
    <n v="1.1466000000000001"/>
    <s v="Office Supplies"/>
    <s v="Paper"/>
    <s v="Ampad Gold Fibre Wirebound Steno Books, 6&quot; x 9&quot;, Gregg Ruled"/>
  </r>
  <r>
    <x v="308"/>
    <x v="264"/>
    <d v="2017-09-17T00:00:00"/>
    <s v="First Class"/>
    <s v="BB-10990"/>
    <s v="OFF-AR-10001427"/>
    <x v="274"/>
    <n v="1"/>
    <n v="0"/>
    <n v="15548"/>
    <n v="1.5548"/>
    <s v="Office Supplies"/>
    <s v="Art"/>
    <s v="Newell 330"/>
  </r>
  <r>
    <x v="311"/>
    <x v="266"/>
    <d v="2017-10-17T00:00:00"/>
    <s v="Standard Class"/>
    <s v="AG-10495"/>
    <s v="OFF-PA-10000673"/>
    <x v="41"/>
    <n v="2"/>
    <n v="2"/>
    <n v="40768"/>
    <n v="4.0768000000000004"/>
    <s v="Office Supplies"/>
    <s v="Paper"/>
    <s v="Post-it Â“Important MessageÂ” Note Pad, Neon Colors, 50 Sheets/Pad"/>
  </r>
  <r>
    <x v="311"/>
    <x v="266"/>
    <d v="2017-10-17T00:00:00"/>
    <s v="Standard Class"/>
    <s v="AG-10495"/>
    <s v="OFF-PA-10004470"/>
    <x v="450"/>
    <n v="4"/>
    <n v="2"/>
    <n v="59072"/>
    <n v="5.9071999999999996"/>
    <s v="Office Supplies"/>
    <s v="Paper"/>
    <s v="Adams Write n' Stick Phone Message Book, 11&quot; X 5 1/4&quot;, 200 Messages"/>
  </r>
  <r>
    <x v="312"/>
    <x v="267"/>
    <d v="2014-12-15T00:00:00"/>
    <s v="Standard Class"/>
    <s v="SM-20005"/>
    <s v="OFF-PA-10004470"/>
    <x v="277"/>
    <n v="2"/>
    <n v="0"/>
    <n v="52256"/>
    <n v="5.2256"/>
    <s v="Office Supplies"/>
    <s v="Paper"/>
    <s v="Adams Write n' Stick Phone Message Book, 11&quot; X 5 1/4&quot;, 200 Messages"/>
  </r>
  <r>
    <x v="311"/>
    <x v="266"/>
    <d v="2017-10-17T00:00:00"/>
    <s v="Standard Class"/>
    <s v="AG-10495"/>
    <s v="OFF-ST-10000876"/>
    <x v="451"/>
    <n v="6"/>
    <n v="2"/>
    <n v="59712"/>
    <n v="5.9711999999999996"/>
    <s v="Office Supplies"/>
    <s v="Storage"/>
    <s v="Eldon Simplefile Box Office"/>
  </r>
  <r>
    <x v="311"/>
    <x v="266"/>
    <d v="2017-10-17T00:00:00"/>
    <s v="Standard Class"/>
    <s v="AG-10495"/>
    <s v="OFF-LA-10002043"/>
    <x v="452"/>
    <n v="3"/>
    <n v="2"/>
    <n v="8694"/>
    <n v="0.86939999999999995"/>
    <s v="Office Supplies"/>
    <s v="Labels"/>
    <s v="Avery 489"/>
  </r>
  <r>
    <x v="313"/>
    <x v="268"/>
    <d v="2015-08-16T00:00:00"/>
    <s v="Standard Class"/>
    <s v="JK-16120"/>
    <s v="OFF-LA-10002043"/>
    <x v="453"/>
    <n v="4"/>
    <n v="0"/>
    <n v="19872"/>
    <n v="1.9872000000000001"/>
    <s v="Office Supplies"/>
    <s v="Labels"/>
    <s v="Avery 489"/>
  </r>
  <r>
    <x v="314"/>
    <x v="269"/>
    <d v="2015-09-28T00:00:00"/>
    <s v="Second Class"/>
    <s v="SC-20725"/>
    <s v="OFF-BI-10004967"/>
    <x v="356"/>
    <n v="5"/>
    <n v="8"/>
    <n v="-3432"/>
    <n v="-0.34320000000000001"/>
    <s v="Office Supplies"/>
    <s v="Binders"/>
    <s v="Round Ring Binders"/>
  </r>
  <r>
    <x v="315"/>
    <x v="270"/>
    <d v="2016-11-19T00:00:00"/>
    <s v="Standard Class"/>
    <s v="MS-17710"/>
    <s v="OFF-BI-10004967"/>
    <x v="11"/>
    <n v="7"/>
    <n v="7"/>
    <n v="-33488"/>
    <n v="-3.3488000000000002"/>
    <s v="Office Supplies"/>
    <s v="Binders"/>
    <s v="Round Ring Binders"/>
  </r>
  <r>
    <x v="316"/>
    <x v="271"/>
    <d v="2016-07-24T00:00:00"/>
    <s v="Standard Class"/>
    <s v="LS-16945"/>
    <s v="OFF-BI-10004967"/>
    <x v="454"/>
    <n v="3"/>
    <n v="7"/>
    <n v="-14352"/>
    <n v="-1.4352"/>
    <s v="Office Supplies"/>
    <s v="Binders"/>
    <s v="Round Ring Binders"/>
  </r>
  <r>
    <x v="314"/>
    <x v="269"/>
    <d v="2015-09-28T00:00:00"/>
    <s v="Second Class"/>
    <s v="SC-20725"/>
    <s v="TEC-PH-10001760"/>
    <x v="455"/>
    <n v="7"/>
    <n v="2"/>
    <n v="37611"/>
    <n v="3.7610999999999999"/>
    <s v="Technology"/>
    <s v="Phones"/>
    <s v="Bose SoundLink Bluetooth Speaker"/>
  </r>
  <r>
    <x v="317"/>
    <x v="133"/>
    <d v="2015-11-06T00:00:00"/>
    <s v="Standard Class"/>
    <s v="JO-15280"/>
    <s v="FUR-TA-10002903"/>
    <x v="456"/>
    <n v="5"/>
    <n v="2"/>
    <n v="51942"/>
    <n v="5.1942000000000004"/>
    <s v="Furniture"/>
    <s v="Tables"/>
    <s v="Bevis Round Bullnose 29&quot; High Table Top"/>
  </r>
  <r>
    <x v="318"/>
    <x v="272"/>
    <d v="2014-10-15T00:00:00"/>
    <s v="First Class"/>
    <s v="ZC-21910"/>
    <s v="FUR-TA-10002903"/>
    <x v="457"/>
    <n v="5"/>
    <n v="0"/>
    <n v="311652"/>
    <n v="31.165199999999999"/>
    <s v="Furniture"/>
    <s v="Tables"/>
    <s v="Bevis Round Bullnose 29&quot; High Table Top"/>
  </r>
  <r>
    <x v="319"/>
    <x v="273"/>
    <d v="2015-07-31T00:00:00"/>
    <s v="Same Day"/>
    <s v="RH-19495"/>
    <s v="FUR-TA-10002903"/>
    <x v="458"/>
    <n v="7"/>
    <n v="4"/>
    <n v="-2908752"/>
    <n v="-290.87520000000001"/>
    <s v="Furniture"/>
    <s v="Tables"/>
    <s v="Bevis Round Bullnose 29&quot; High Table Top"/>
  </r>
  <r>
    <x v="320"/>
    <x v="269"/>
    <d v="2015-10-02T00:00:00"/>
    <s v="Standard Class"/>
    <s v="TB-21520"/>
    <s v="OFF-PA-10000474"/>
    <x v="459"/>
    <n v="5"/>
    <n v="2"/>
    <n v="47844"/>
    <n v="4.7843999999999998"/>
    <s v="Office Supplies"/>
    <s v="Paper"/>
    <s v="Easy-staple paper"/>
  </r>
  <r>
    <x v="321"/>
    <x v="254"/>
    <d v="2017-06-10T00:00:00"/>
    <s v="Second Class"/>
    <s v="TH-21235"/>
    <s v="OFF-PA-10000474"/>
    <x v="460"/>
    <n v="3"/>
    <n v="2"/>
    <n v="287064"/>
    <n v="28.706399999999999"/>
    <s v="Office Supplies"/>
    <s v="Paper"/>
    <s v="Easy-staple paper"/>
  </r>
  <r>
    <x v="135"/>
    <x v="126"/>
    <d v="2014-07-15T00:00:00"/>
    <s v="Standard Class"/>
    <s v="LA-16780"/>
    <s v="OFF-PA-10000474"/>
    <x v="461"/>
    <n v="5"/>
    <n v="0"/>
    <n v="83284"/>
    <n v="8.3284000000000002"/>
    <s v="Office Supplies"/>
    <s v="Paper"/>
    <s v="Easy-staple paper"/>
  </r>
  <r>
    <x v="320"/>
    <x v="269"/>
    <d v="2015-10-02T00:00:00"/>
    <s v="Standard Class"/>
    <s v="TB-21520"/>
    <s v="TEC-AC-10001956"/>
    <x v="462"/>
    <n v="5"/>
    <n v="2"/>
    <n v="4796"/>
    <n v="0.47960000000000003"/>
    <s v="Technology"/>
    <s v="Accessories"/>
    <s v="Microsoft Arc Touch Mouse"/>
  </r>
  <r>
    <x v="320"/>
    <x v="269"/>
    <d v="2015-10-02T00:00:00"/>
    <s v="Standard Class"/>
    <s v="TB-21520"/>
    <s v="OFF-PA-10004100"/>
    <x v="463"/>
    <n v="6"/>
    <n v="2"/>
    <n v="108864"/>
    <n v="10.8864"/>
    <s v="Office Supplies"/>
    <s v="Paper"/>
    <s v="Xerox 216"/>
  </r>
  <r>
    <x v="322"/>
    <x v="29"/>
    <d v="2015-09-19T00:00:00"/>
    <s v="Second Class"/>
    <s v="MO-17800"/>
    <s v="OFF-PA-10004100"/>
    <x v="108"/>
    <n v="5"/>
    <n v="0"/>
    <n v="15552"/>
    <n v="1.5551999999999999"/>
    <s v="Office Supplies"/>
    <s v="Paper"/>
    <s v="Xerox 216"/>
  </r>
  <r>
    <x v="323"/>
    <x v="274"/>
    <d v="2016-12-07T00:00:00"/>
    <s v="First Class"/>
    <s v="GG-14650"/>
    <s v="OFF-PA-10004100"/>
    <x v="168"/>
    <n v="3"/>
    <n v="0"/>
    <n v="93312"/>
    <n v="9.3312000000000008"/>
    <s v="Office Supplies"/>
    <s v="Paper"/>
    <s v="Xerox 216"/>
  </r>
  <r>
    <x v="216"/>
    <x v="194"/>
    <d v="2016-12-20T00:00:00"/>
    <s v="Second Class"/>
    <s v="AH-10195"/>
    <s v="OFF-BI-10000778"/>
    <x v="464"/>
    <n v="7"/>
    <n v="7"/>
    <n v="-169372"/>
    <n v="-16.937200000000001"/>
    <s v="Office Supplies"/>
    <s v="Binders"/>
    <s v="GBC VeloBinder Electric Binding Machine"/>
  </r>
  <r>
    <x v="324"/>
    <x v="269"/>
    <d v="2015-09-30T00:00:00"/>
    <s v="Standard Class"/>
    <s v="RW-19540"/>
    <s v="OFF-BI-10000778"/>
    <x v="465"/>
    <n v="2"/>
    <n v="7"/>
    <n v="-48392"/>
    <n v="-4.8391999999999999"/>
    <s v="Office Supplies"/>
    <s v="Binders"/>
    <s v="GBC VeloBinder Electric Binding Machine"/>
  </r>
  <r>
    <x v="216"/>
    <x v="194"/>
    <d v="2016-12-20T00:00:00"/>
    <s v="Second Class"/>
    <s v="AH-10195"/>
    <s v="OFF-SU-10000646"/>
    <x v="466"/>
    <n v="5"/>
    <n v="2"/>
    <n v="-2043145"/>
    <n v="-204.31450000000001"/>
    <s v="Office Supplies"/>
    <s v="Supplies"/>
    <s v="Premier Automatic Letter Opener"/>
  </r>
  <r>
    <x v="325"/>
    <x v="31"/>
    <d v="2016-11-24T00:00:00"/>
    <s v="Second Class"/>
    <s v="NZ-18565"/>
    <s v="OFF-FA-10002983"/>
    <x v="467"/>
    <n v="7"/>
    <n v="2"/>
    <n v="66836"/>
    <n v="6.6836000000000002"/>
    <s v="Office Supplies"/>
    <s v="Fasteners"/>
    <s v="Advantus SlideClip Paper Clips"/>
  </r>
  <r>
    <x v="326"/>
    <x v="275"/>
    <d v="2016-08-27T00:00:00"/>
    <s v="First Class"/>
    <s v="RF-19735"/>
    <s v="OFF-FA-10002983"/>
    <x v="468"/>
    <n v="3"/>
    <n v="0"/>
    <n v="49104"/>
    <n v="4.9104000000000001"/>
    <s v="Office Supplies"/>
    <s v="Fasteners"/>
    <s v="Advantus SlideClip Paper Clips"/>
  </r>
  <r>
    <x v="325"/>
    <x v="31"/>
    <d v="2016-11-24T00:00:00"/>
    <s v="Second Class"/>
    <s v="NZ-18565"/>
    <s v="OFF-LA-10004689"/>
    <x v="469"/>
    <n v="8"/>
    <n v="2"/>
    <n v="62424"/>
    <n v="6.2423999999999999"/>
    <s v="Office Supplies"/>
    <s v="Labels"/>
    <s v="Avery 512"/>
  </r>
  <r>
    <x v="325"/>
    <x v="31"/>
    <d v="2016-11-24T00:00:00"/>
    <s v="Second Class"/>
    <s v="NZ-18565"/>
    <s v="TEC-AC-10002001"/>
    <x v="470"/>
    <n v="2"/>
    <n v="2"/>
    <n v="543966"/>
    <n v="54.396599999999999"/>
    <s v="Technology"/>
    <s v="Accessories"/>
    <s v="Logitech Wireless Gaming Headset G930"/>
  </r>
  <r>
    <x v="325"/>
    <x v="31"/>
    <d v="2016-11-24T00:00:00"/>
    <s v="Second Class"/>
    <s v="NZ-18565"/>
    <s v="FUR-BO-10004709"/>
    <x v="471"/>
    <n v="3"/>
    <n v="5"/>
    <n v="-487032"/>
    <n v="-48.703200000000002"/>
    <s v="Furniture"/>
    <s v="Bookcases"/>
    <s v="Bush Westfield Collection Bookcases, Medium Cherry Finish"/>
  </r>
  <r>
    <x v="264"/>
    <x v="226"/>
    <d v="2018-01-01T00:00:00"/>
    <s v="Standard Class"/>
    <s v="GH-14665"/>
    <s v="FUR-BO-10004709"/>
    <x v="472"/>
    <n v="2"/>
    <n v="32"/>
    <n v="-11596"/>
    <n v="-1.1596"/>
    <s v="Furniture"/>
    <s v="Bookcases"/>
    <s v="Bush Westfield Collection Bookcases, Medium Cherry Finish"/>
  </r>
  <r>
    <x v="327"/>
    <x v="151"/>
    <d v="2014-12-28T00:00:00"/>
    <s v="First Class"/>
    <s v="KL-16555"/>
    <s v="FUR-FU-10004091"/>
    <x v="473"/>
    <n v="8"/>
    <n v="2"/>
    <n v="788592"/>
    <n v="78.859200000000001"/>
    <s v="Furniture"/>
    <s v="Furnishings"/>
    <s v="Howard Miller 13&quot; Diameter Goldtone Round Wall Clock"/>
  </r>
  <r>
    <x v="328"/>
    <x v="276"/>
    <d v="2017-11-29T00:00:00"/>
    <s v="First Class"/>
    <s v="BM-11650"/>
    <s v="FUR-FU-10004091"/>
    <x v="474"/>
    <n v="1"/>
    <n v="0"/>
    <n v="192454"/>
    <n v="19.2454"/>
    <s v="Furniture"/>
    <s v="Furnishings"/>
    <s v="Howard Miller 13&quot; Diameter Goldtone Round Wall Clock"/>
  </r>
  <r>
    <x v="87"/>
    <x v="83"/>
    <d v="2016-02-05T00:00:00"/>
    <s v="Same Day"/>
    <s v="PP-18955"/>
    <s v="FUR-FU-10004091"/>
    <x v="475"/>
    <n v="3"/>
    <n v="0"/>
    <n v="71592"/>
    <n v="7.1592000000000002"/>
    <s v="Furniture"/>
    <s v="Furnishings"/>
    <s v="Howard Miller 13&quot; Diameter Goldtone Round Wall Clock"/>
  </r>
  <r>
    <x v="327"/>
    <x v="151"/>
    <d v="2014-12-28T00:00:00"/>
    <s v="First Class"/>
    <s v="KL-16555"/>
    <s v="FUR-CH-10001891"/>
    <x v="476"/>
    <n v="3"/>
    <n v="2"/>
    <n v="201558"/>
    <n v="20.155799999999999"/>
    <s v="Furniture"/>
    <s v="Chairs"/>
    <s v="Global Deluxe Office Fabric Chairs"/>
  </r>
  <r>
    <x v="329"/>
    <x v="277"/>
    <d v="2017-11-07T00:00:00"/>
    <s v="Standard Class"/>
    <s v="KC-16675"/>
    <s v="FUR-CH-10001891"/>
    <x v="477"/>
    <n v="4"/>
    <n v="2"/>
    <n v="268744"/>
    <n v="26.874400000000001"/>
    <s v="Furniture"/>
    <s v="Chairs"/>
    <s v="Global Deluxe Office Fabric Chairs"/>
  </r>
  <r>
    <x v="235"/>
    <x v="208"/>
    <d v="2015-10-17T00:00:00"/>
    <s v="Standard Class"/>
    <s v="AF-10885"/>
    <s v="FUR-CH-10001891"/>
    <x v="478"/>
    <n v="3"/>
    <n v="0"/>
    <n v="777438"/>
    <n v="77.743799999999993"/>
    <s v="Furniture"/>
    <s v="Chairs"/>
    <s v="Global Deluxe Office Fabric Chairs"/>
  </r>
  <r>
    <x v="327"/>
    <x v="151"/>
    <d v="2014-12-28T00:00:00"/>
    <s v="First Class"/>
    <s v="KL-16555"/>
    <s v="FUR-FU-10002918"/>
    <x v="479"/>
    <n v="3"/>
    <n v="2"/>
    <n v="-245646"/>
    <n v="-24.564599999999999"/>
    <s v="Furniture"/>
    <s v="Furnishings"/>
    <s v="Eldon ClusterMat Chair Mat with Cordless Antistatic Protection"/>
  </r>
  <r>
    <x v="330"/>
    <x v="278"/>
    <d v="2015-01-24T00:00:00"/>
    <s v="Standard Class"/>
    <s v="JS-15940"/>
    <s v="FUR-FU-10002918"/>
    <x v="480"/>
    <n v="7"/>
    <n v="6"/>
    <n v="-3120614"/>
    <n v="-312.06139999999999"/>
    <s v="Furniture"/>
    <s v="Furnishings"/>
    <s v="Eldon ClusterMat Chair Mat with Cordless Antistatic Protection"/>
  </r>
  <r>
    <x v="327"/>
    <x v="151"/>
    <d v="2014-12-28T00:00:00"/>
    <s v="First Class"/>
    <s v="KL-16555"/>
    <s v="OFF-BI-10004593"/>
    <x v="481"/>
    <n v="5"/>
    <n v="7"/>
    <n v="-6288"/>
    <n v="-0.62880000000000003"/>
    <s v="Office Supplies"/>
    <s v="Binders"/>
    <s v="Ibico Laser Imprintable Binding System Covers"/>
  </r>
  <r>
    <x v="331"/>
    <x v="214"/>
    <d v="2016-04-27T00:00:00"/>
    <s v="Standard Class"/>
    <s v="GK-14620"/>
    <s v="OFF-BI-10004593"/>
    <x v="482"/>
    <n v="6"/>
    <n v="2"/>
    <n v="81744"/>
    <n v="8.1744000000000003"/>
    <s v="Office Supplies"/>
    <s v="Binders"/>
    <s v="Ibico Laser Imprintable Binding System Covers"/>
  </r>
  <r>
    <x v="332"/>
    <x v="279"/>
    <d v="2014-03-08T00:00:00"/>
    <s v="Standard Class"/>
    <s v="AP-10720"/>
    <s v="OFF-BI-10004593"/>
    <x v="483"/>
    <n v="3"/>
    <n v="2"/>
    <n v="40872"/>
    <n v="4.0872000000000002"/>
    <s v="Office Supplies"/>
    <s v="Binders"/>
    <s v="Ibico Laser Imprintable Binding System Covers"/>
  </r>
  <r>
    <x v="333"/>
    <x v="280"/>
    <d v="2014-02-06T00:00:00"/>
    <s v="Second Class"/>
    <s v="TB-21400"/>
    <s v="OFF-BI-10004593"/>
    <x v="484"/>
    <n v="2"/>
    <n v="2"/>
    <n v="27248"/>
    <n v="2.7248000000000001"/>
    <s v="Office Supplies"/>
    <s v="Binders"/>
    <s v="Ibico Laser Imprintable Binding System Covers"/>
  </r>
  <r>
    <x v="327"/>
    <x v="151"/>
    <d v="2014-12-28T00:00:00"/>
    <s v="First Class"/>
    <s v="KL-16555"/>
    <s v="OFF-FA-10004854"/>
    <x v="485"/>
    <n v="3"/>
    <n v="2"/>
    <n v="92988"/>
    <n v="9.2988"/>
    <s v="Office Supplies"/>
    <s v="Fasteners"/>
    <s v="Vinyl Coated Wire Paper Clips in Organizer Box, 800/Box"/>
  </r>
  <r>
    <x v="334"/>
    <x v="281"/>
    <d v="2014-08-15T00:00:00"/>
    <s v="Standard Class"/>
    <s v="GM-14680"/>
    <s v="OFF-FA-10004854"/>
    <x v="486"/>
    <n v="2"/>
    <n v="0"/>
    <n v="107912"/>
    <n v="10.7912"/>
    <s v="Office Supplies"/>
    <s v="Fasteners"/>
    <s v="Vinyl Coated Wire Paper Clips in Organizer Box, 800/Box"/>
  </r>
  <r>
    <x v="335"/>
    <x v="205"/>
    <d v="2016-11-03T00:00:00"/>
    <s v="Standard Class"/>
    <s v="JD-15895"/>
    <s v="OFF-PA-10002105"/>
    <x v="108"/>
    <n v="5"/>
    <n v="0"/>
    <n v="15552"/>
    <n v="1.5551999999999999"/>
    <s v="Office Supplies"/>
    <s v="Paper"/>
    <s v="Xerox 223"/>
  </r>
  <r>
    <x v="336"/>
    <x v="282"/>
    <d v="2014-10-03T00:00:00"/>
    <s v="Standard Class"/>
    <s v="AP-10915"/>
    <s v="OFF-PA-10002105"/>
    <x v="167"/>
    <n v="1"/>
    <n v="0"/>
    <n v="31104"/>
    <n v="3.1103999999999998"/>
    <s v="Office Supplies"/>
    <s v="Paper"/>
    <s v="Xerox 223"/>
  </r>
  <r>
    <x v="335"/>
    <x v="205"/>
    <d v="2016-11-03T00:00:00"/>
    <s v="Standard Class"/>
    <s v="JD-15895"/>
    <s v="OFF-ST-10002756"/>
    <x v="487"/>
    <n v="8"/>
    <n v="0"/>
    <n v="108248"/>
    <n v="10.8248"/>
    <s v="Office Supplies"/>
    <s v="Storage"/>
    <s v="Tennsco Stur-D-Stor Boltless Shelving, 5 Shelves, 24&quot; Deep, Sand"/>
  </r>
  <r>
    <x v="335"/>
    <x v="205"/>
    <d v="2016-11-03T00:00:00"/>
    <s v="Standard Class"/>
    <s v="JD-15895"/>
    <s v="OFF-PA-10004243"/>
    <x v="488"/>
    <n v="3"/>
    <n v="0"/>
    <n v="273168"/>
    <n v="27.316800000000001"/>
    <s v="Office Supplies"/>
    <s v="Paper"/>
    <s v="Xerox 1939"/>
  </r>
  <r>
    <x v="335"/>
    <x v="205"/>
    <d v="2016-11-03T00:00:00"/>
    <s v="Standard Class"/>
    <s v="JD-15895"/>
    <s v="FUR-FU-10001861"/>
    <x v="489"/>
    <n v="4"/>
    <n v="0"/>
    <n v="38024"/>
    <n v="3.8024"/>
    <s v="Furniture"/>
    <s v="Furnishings"/>
    <s v="Floodlight Indoor Halogen Bulbs, 1 Bulb per Pack, 60 Watts"/>
  </r>
  <r>
    <x v="337"/>
    <x v="283"/>
    <d v="2017-11-26T00:00:00"/>
    <s v="Standard Class"/>
    <s v="BT-11680"/>
    <s v="FUR-FU-10001861"/>
    <x v="489"/>
    <n v="5"/>
    <n v="2"/>
    <n v="2813"/>
    <n v="0.28129999999999999"/>
    <s v="Furniture"/>
    <s v="Furnishings"/>
    <s v="Floodlight Indoor Halogen Bulbs, 1 Bulb per Pack, 60 Watts"/>
  </r>
  <r>
    <x v="335"/>
    <x v="205"/>
    <d v="2016-11-03T00:00:00"/>
    <s v="Standard Class"/>
    <s v="JD-15895"/>
    <s v="OFF-BI-10002706"/>
    <x v="53"/>
    <n v="1"/>
    <n v="0"/>
    <n v="65688"/>
    <n v="6.5688000000000004"/>
    <s v="Office Supplies"/>
    <s v="Binders"/>
    <s v="Avery Premier Heavy-Duty Binder with Round Locking Rings"/>
  </r>
  <r>
    <x v="338"/>
    <x v="284"/>
    <d v="2014-06-21T00:00:00"/>
    <s v="Standard Class"/>
    <s v="KL-16555"/>
    <s v="OFF-BI-10002706"/>
    <x v="490"/>
    <n v="3"/>
    <n v="8"/>
    <n v="-145656"/>
    <n v="-14.5656"/>
    <s v="Office Supplies"/>
    <s v="Binders"/>
    <s v="Avery Premier Heavy-Duty Binder with Round Locking Rings"/>
  </r>
  <r>
    <x v="339"/>
    <x v="285"/>
    <d v="2017-11-23T00:00:00"/>
    <s v="Standard Class"/>
    <s v="JH-15910"/>
    <s v="FUR-TA-10002533"/>
    <x v="491"/>
    <n v="3"/>
    <n v="5"/>
    <n v="-131445"/>
    <n v="-13.144500000000001"/>
    <s v="Furniture"/>
    <s v="Tables"/>
    <s v="BPI Conference Tables"/>
  </r>
  <r>
    <x v="340"/>
    <x v="286"/>
    <d v="2015-05-09T00:00:00"/>
    <s v="Second Class"/>
    <s v="AS-10225"/>
    <s v="FUR-FU-10002671"/>
    <x v="492"/>
    <n v="2"/>
    <n v="0"/>
    <n v="12864"/>
    <n v="1.2864"/>
    <s v="Furniture"/>
    <s v="Furnishings"/>
    <s v="Electrix 20W Halogen Replacement Bulb for Zoom-In Desk Lamp"/>
  </r>
  <r>
    <x v="341"/>
    <x v="287"/>
    <d v="2016-11-02T00:00:00"/>
    <s v="Standard Class"/>
    <s v="JE-15475"/>
    <s v="FUR-FU-10002671"/>
    <x v="242"/>
    <n v="3"/>
    <n v="0"/>
    <n v="19296"/>
    <n v="1.9296"/>
    <s v="Furniture"/>
    <s v="Furnishings"/>
    <s v="Electrix 20W Halogen Replacement Bulb for Zoom-In Desk Lamp"/>
  </r>
  <r>
    <x v="342"/>
    <x v="288"/>
    <d v="2015-01-04T00:00:00"/>
    <s v="Standard Class"/>
    <s v="KB-16600"/>
    <s v="OFF-AR-10003651"/>
    <x v="493"/>
    <n v="3"/>
    <n v="0"/>
    <n v="28536"/>
    <n v="2.8536000000000001"/>
    <s v="Office Supplies"/>
    <s v="Art"/>
    <s v="Newell 350"/>
  </r>
  <r>
    <x v="343"/>
    <x v="153"/>
    <d v="2014-06-06T00:00:00"/>
    <s v="Standard Class"/>
    <s v="CR-12625"/>
    <s v="OFF-BI-10001072"/>
    <x v="494"/>
    <n v="3"/>
    <n v="0"/>
    <n v="209208"/>
    <n v="20.9208"/>
    <s v="Office Supplies"/>
    <s v="Binders"/>
    <s v="GBC Clear Cover, 8-1/2 x 11, unpunched, 25 covers per pack"/>
  </r>
  <r>
    <x v="343"/>
    <x v="153"/>
    <d v="2014-06-06T00:00:00"/>
    <s v="Standard Class"/>
    <s v="CR-12625"/>
    <s v="OFF-AR-10002135"/>
    <x v="495"/>
    <n v="6"/>
    <n v="0"/>
    <n v="83868"/>
    <n v="8.3867999999999991"/>
    <s v="Office Supplies"/>
    <s v="Art"/>
    <s v="Boston Heavy-Duty Trimline Electric Pencil Sharpeners"/>
  </r>
  <r>
    <x v="238"/>
    <x v="210"/>
    <d v="2017-07-01T00:00:00"/>
    <s v="Standard Class"/>
    <s v="NH-18610"/>
    <s v="OFF-AR-10002135"/>
    <x v="496"/>
    <n v="8"/>
    <n v="0"/>
    <n v="111824"/>
    <n v="11.182399999999999"/>
    <s v="Office Supplies"/>
    <s v="Art"/>
    <s v="Boston Heavy-Duty Trimline Electric Pencil Sharpeners"/>
  </r>
  <r>
    <x v="344"/>
    <x v="289"/>
    <d v="2016-07-14T00:00:00"/>
    <s v="Standard Class"/>
    <s v="LH-17155"/>
    <s v="OFF-AR-10002135"/>
    <x v="497"/>
    <n v="4"/>
    <n v="2"/>
    <n v="17352"/>
    <n v="1.7352000000000001"/>
    <s v="Office Supplies"/>
    <s v="Art"/>
    <s v="Boston Heavy-Duty Trimline Electric Pencil Sharpeners"/>
  </r>
  <r>
    <x v="345"/>
    <x v="15"/>
    <d v="2017-04-17T00:00:00"/>
    <s v="First Class"/>
    <s v="SH-20395"/>
    <s v="OFF-AR-10002804"/>
    <x v="498"/>
    <n v="1"/>
    <n v="0"/>
    <n v="20049"/>
    <n v="2.0049000000000001"/>
    <s v="Office Supplies"/>
    <s v="Art"/>
    <s v="Faber Castell Col-Erase Pencils"/>
  </r>
  <r>
    <x v="346"/>
    <x v="290"/>
    <d v="2016-09-14T00:00:00"/>
    <s v="Second Class"/>
    <s v="BP-11185"/>
    <s v="FUR-FU-10001918"/>
    <x v="499"/>
    <n v="4"/>
    <n v="2"/>
    <n v="35948"/>
    <n v="3.5948000000000002"/>
    <s v="Furniture"/>
    <s v="Furnishings"/>
    <s v="C-Line Cubicle Keepers Polyproplyene Holder With Velcro Backings"/>
  </r>
  <r>
    <x v="347"/>
    <x v="291"/>
    <d v="2015-11-03T00:00:00"/>
    <s v="Standard Class"/>
    <s v="RD-19585"/>
    <s v="FUR-FU-10001918"/>
    <x v="500"/>
    <n v="7"/>
    <n v="0"/>
    <n v="129129"/>
    <n v="12.9129"/>
    <s v="Furniture"/>
    <s v="Furnishings"/>
    <s v="C-Line Cubicle Keepers Polyproplyene Holder With Velcro Backings"/>
  </r>
  <r>
    <x v="348"/>
    <x v="81"/>
    <d v="2017-10-17T00:00:00"/>
    <s v="First Class"/>
    <s v="JW-15955"/>
    <s v="FUR-FU-10001918"/>
    <x v="501"/>
    <n v="2"/>
    <n v="0"/>
    <n v="36894"/>
    <n v="3.6894"/>
    <s v="Furniture"/>
    <s v="Furnishings"/>
    <s v="C-Line Cubicle Keepers Polyproplyene Holder With Velcro Backings"/>
  </r>
  <r>
    <x v="346"/>
    <x v="290"/>
    <d v="2016-09-14T00:00:00"/>
    <s v="Second Class"/>
    <s v="BP-11185"/>
    <s v="FUR-CH-10004086"/>
    <x v="502"/>
    <n v="2"/>
    <n v="2"/>
    <n v="525114"/>
    <n v="52.511400000000002"/>
    <s v="Furniture"/>
    <s v="Chairs"/>
    <s v="Hon 4070 Series Pagoda Armless Upholstered Stacking Chairs"/>
  </r>
  <r>
    <x v="349"/>
    <x v="292"/>
    <d v="2015-03-31T00:00:00"/>
    <s v="Second Class"/>
    <s v="SL-20155"/>
    <s v="FUR-CH-10004086"/>
    <x v="503"/>
    <n v="5"/>
    <n v="2"/>
    <n v="1312785"/>
    <n v="131.27850000000001"/>
    <s v="Furniture"/>
    <s v="Chairs"/>
    <s v="Hon 4070 Series Pagoda Armless Upholstered Stacking Chairs"/>
  </r>
  <r>
    <x v="346"/>
    <x v="290"/>
    <d v="2016-09-14T00:00:00"/>
    <s v="Second Class"/>
    <s v="BP-11185"/>
    <s v="FUR-FU-10001756"/>
    <x v="504"/>
    <n v="1"/>
    <n v="2"/>
    <n v="17136"/>
    <n v="1.7136"/>
    <s v="Furniture"/>
    <s v="Furnishings"/>
    <s v="Eldon Expressions Desk Accessory, Wood Photo Frame, Mahogany"/>
  </r>
  <r>
    <x v="350"/>
    <x v="293"/>
    <d v="2017-10-26T00:00:00"/>
    <s v="Standard Class"/>
    <s v="PH-18790"/>
    <s v="FUR-FU-10001756"/>
    <x v="505"/>
    <n v="3"/>
    <n v="2"/>
    <n v="51408"/>
    <n v="5.1407999999999996"/>
    <s v="Furniture"/>
    <s v="Furnishings"/>
    <s v="Eldon Expressions Desk Accessory, Wood Photo Frame, Mahogany"/>
  </r>
  <r>
    <x v="351"/>
    <x v="294"/>
    <d v="2014-03-19T00:00:00"/>
    <s v="Standard Class"/>
    <s v="AS-10240"/>
    <s v="FUR-FU-10001756"/>
    <x v="505"/>
    <n v="3"/>
    <n v="2"/>
    <n v="51408"/>
    <n v="5.1407999999999996"/>
    <s v="Furniture"/>
    <s v="Furnishings"/>
    <s v="Eldon Expressions Desk Accessory, Wood Photo Frame, Mahogany"/>
  </r>
  <r>
    <x v="346"/>
    <x v="290"/>
    <d v="2016-09-14T00:00:00"/>
    <s v="Second Class"/>
    <s v="BP-11185"/>
    <s v="OFF-LA-10000634"/>
    <x v="506"/>
    <n v="3"/>
    <n v="2"/>
    <n v="20358"/>
    <n v="2.0358000000000001"/>
    <s v="Office Supplies"/>
    <s v="Labels"/>
    <s v="Avery 509"/>
  </r>
  <r>
    <x v="352"/>
    <x v="295"/>
    <d v="2015-12-09T00:00:00"/>
    <s v="First Class"/>
    <s v="JF-15490"/>
    <s v="OFF-LA-10000634"/>
    <x v="507"/>
    <n v="1"/>
    <n v="0"/>
    <n v="12006"/>
    <n v="1.2005999999999999"/>
    <s v="Office Supplies"/>
    <s v="Labels"/>
    <s v="Avery 509"/>
  </r>
  <r>
    <x v="353"/>
    <x v="296"/>
    <d v="2014-10-03T00:00:00"/>
    <s v="Standard Class"/>
    <s v="TS-21205"/>
    <s v="FUR-FU-10001588"/>
    <x v="508"/>
    <n v="3"/>
    <n v="0"/>
    <n v="376422"/>
    <n v="37.642200000000003"/>
    <s v="Furniture"/>
    <s v="Furnishings"/>
    <s v="Deflect-o SuperTray Unbreakable Stackable Tray, Letter, Black"/>
  </r>
  <r>
    <x v="354"/>
    <x v="40"/>
    <d v="2017-07-11T00:00:00"/>
    <s v="First Class"/>
    <s v="SZ-20035"/>
    <s v="FUR-FU-10001588"/>
    <x v="509"/>
    <n v="5"/>
    <n v="0"/>
    <n v="62737"/>
    <n v="6.2736999999999998"/>
    <s v="Furniture"/>
    <s v="Furnishings"/>
    <s v="Deflect-o SuperTray Unbreakable Stackable Tray, Letter, Black"/>
  </r>
  <r>
    <x v="355"/>
    <x v="297"/>
    <d v="2014-08-16T00:00:00"/>
    <s v="Standard Class"/>
    <s v="AG-10525"/>
    <s v="TEC-PH-10002398"/>
    <x v="510"/>
    <n v="2"/>
    <n v="2"/>
    <n v="22298"/>
    <n v="2.2298"/>
    <s v="Technology"/>
    <s v="Phones"/>
    <s v="AT&amp;T 1070 Corded Phone"/>
  </r>
  <r>
    <x v="356"/>
    <x v="129"/>
    <d v="2014-08-15T00:00:00"/>
    <s v="Standard Class"/>
    <s v="LR-16915"/>
    <s v="TEC-PH-10002398"/>
    <x v="511"/>
    <n v="5"/>
    <n v="2"/>
    <n v="55745"/>
    <n v="5.5744999999999996"/>
    <s v="Technology"/>
    <s v="Phones"/>
    <s v="AT&amp;T 1070 Corded Phone"/>
  </r>
  <r>
    <x v="355"/>
    <x v="297"/>
    <d v="2014-08-16T00:00:00"/>
    <s v="Standard Class"/>
    <s v="AG-10525"/>
    <s v="OFF-PA-10001937"/>
    <x v="23"/>
    <n v="3"/>
    <n v="2"/>
    <n v="54432"/>
    <n v="5.4432"/>
    <s v="Office Supplies"/>
    <s v="Paper"/>
    <s v="Xerox 21"/>
  </r>
  <r>
    <x v="357"/>
    <x v="298"/>
    <d v="2015-09-15T00:00:00"/>
    <s v="Same Day"/>
    <s v="NG-18355"/>
    <s v="OFF-PA-10001937"/>
    <x v="23"/>
    <n v="3"/>
    <n v="2"/>
    <n v="54432"/>
    <n v="5.4432"/>
    <s v="Office Supplies"/>
    <s v="Paper"/>
    <s v="Xerox 21"/>
  </r>
  <r>
    <x v="358"/>
    <x v="299"/>
    <d v="2014-12-30T00:00:00"/>
    <s v="First Class"/>
    <s v="SP-20860"/>
    <s v="OFF-AR-10003373"/>
    <x v="512"/>
    <n v="4"/>
    <n v="2"/>
    <n v="86744"/>
    <n v="8.6744000000000003"/>
    <s v="Office Supplies"/>
    <s v="Art"/>
    <s v="Boston School Pro Electric Pencil Sharpener, 1670"/>
  </r>
  <r>
    <x v="117"/>
    <x v="109"/>
    <d v="2015-05-17T00:00:00"/>
    <s v="First Class"/>
    <s v="JO-15550"/>
    <s v="OFF-AR-10003373"/>
    <x v="513"/>
    <n v="8"/>
    <n v="2"/>
    <n v="173488"/>
    <n v="17.348800000000001"/>
    <s v="Office Supplies"/>
    <s v="Art"/>
    <s v="Boston School Pro Electric Pencil Sharpener, 1670"/>
  </r>
  <r>
    <x v="359"/>
    <x v="300"/>
    <d v="2016-06-04T00:00:00"/>
    <s v="Standard Class"/>
    <s v="VD-21670"/>
    <s v="OFF-AR-10003373"/>
    <x v="514"/>
    <n v="6"/>
    <n v="0"/>
    <n v="501876"/>
    <n v="50.187600000000003"/>
    <s v="Office Supplies"/>
    <s v="Art"/>
    <s v="Boston School Pro Electric Pencil Sharpener, 1670"/>
  </r>
  <r>
    <x v="360"/>
    <x v="285"/>
    <d v="2017-11-21T00:00:00"/>
    <s v="Second Class"/>
    <s v="AB-10150"/>
    <s v="OFF-AR-10003373"/>
    <x v="512"/>
    <n v="4"/>
    <n v="2"/>
    <n v="86744"/>
    <n v="8.6744000000000003"/>
    <s v="Office Supplies"/>
    <s v="Art"/>
    <s v="Boston School Pro Electric Pencil Sharpener, 1670"/>
  </r>
  <r>
    <x v="56"/>
    <x v="52"/>
    <d v="2014-11-09T00:00:00"/>
    <s v="Standard Class"/>
    <s v="NM-18445"/>
    <s v="FUR-CH-10002602"/>
    <x v="515"/>
    <n v="1"/>
    <n v="1"/>
    <n v="241568"/>
    <n v="24.1568"/>
    <s v="Furniture"/>
    <s v="Chairs"/>
    <s v="DMI Arturo Collection Mission-style Design Wood Chair"/>
  </r>
  <r>
    <x v="361"/>
    <x v="301"/>
    <d v="2016-07-31T00:00:00"/>
    <s v="Standard Class"/>
    <s v="SC-20095"/>
    <s v="FUR-CH-10002602"/>
    <x v="516"/>
    <n v="2"/>
    <n v="2"/>
    <n v="181176"/>
    <n v="18.117599999999999"/>
    <s v="Furniture"/>
    <s v="Chairs"/>
    <s v="DMI Arturo Collection Mission-style Design Wood Chair"/>
  </r>
  <r>
    <x v="362"/>
    <x v="50"/>
    <d v="2017-09-10T00:00:00"/>
    <s v="Same Day"/>
    <s v="FH-14275"/>
    <s v="FUR-CH-10002602"/>
    <x v="517"/>
    <n v="3"/>
    <n v="2"/>
    <n v="271764"/>
    <n v="27.176400000000001"/>
    <s v="Furniture"/>
    <s v="Chairs"/>
    <s v="DMI Arturo Collection Mission-style Design Wood Chair"/>
  </r>
  <r>
    <x v="56"/>
    <x v="52"/>
    <d v="2014-11-09T00:00:00"/>
    <s v="Standard Class"/>
    <s v="NM-18445"/>
    <s v="TEC-MA-10002927"/>
    <x v="518"/>
    <n v="2"/>
    <n v="0"/>
    <n v="199599"/>
    <n v="19.959900000000001"/>
    <s v="Technology"/>
    <s v="Machines"/>
    <s v="Canon imageCLASS MF7460 Monochrome Digital Laser Multifunction Copier"/>
  </r>
  <r>
    <x v="56"/>
    <x v="52"/>
    <d v="2014-11-09T00:00:00"/>
    <s v="Standard Class"/>
    <s v="NM-18445"/>
    <s v="TEC-AC-10000892"/>
    <x v="519"/>
    <n v="4"/>
    <n v="0"/>
    <n v="1296"/>
    <n v="0.12959999999999999"/>
    <s v="Technology"/>
    <s v="Accessories"/>
    <s v="NETGEAR N750 Dual Band Wi-Fi Gigabit Router"/>
  </r>
  <r>
    <x v="363"/>
    <x v="184"/>
    <d v="2014-09-24T00:00:00"/>
    <s v="Standard Class"/>
    <s v="FA-14230"/>
    <s v="OFF-FA-10000624"/>
    <x v="317"/>
    <n v="2"/>
    <n v="0"/>
    <n v="358"/>
    <n v="3.5799999999999998E-2"/>
    <s v="Office Supplies"/>
    <s v="Fasteners"/>
    <s v="OIC Binder Clips"/>
  </r>
  <r>
    <x v="289"/>
    <x v="249"/>
    <d v="2017-04-15T00:00:00"/>
    <s v="Standard Class"/>
    <s v="SJ-20125"/>
    <s v="OFF-FA-10000624"/>
    <x v="317"/>
    <n v="2"/>
    <n v="0"/>
    <n v="358"/>
    <n v="3.5799999999999998E-2"/>
    <s v="Office Supplies"/>
    <s v="Fasteners"/>
    <s v="OIC Binder Clips"/>
  </r>
  <r>
    <x v="331"/>
    <x v="214"/>
    <d v="2016-04-27T00:00:00"/>
    <s v="Standard Class"/>
    <s v="GK-14620"/>
    <s v="TEC-AC-10001908"/>
    <x v="520"/>
    <n v="1"/>
    <n v="0"/>
    <n v="349965"/>
    <n v="34.996499999999997"/>
    <s v="Technology"/>
    <s v="Accessories"/>
    <s v="Logitech Wireless Headset h800"/>
  </r>
  <r>
    <x v="364"/>
    <x v="277"/>
    <d v="2017-11-05T00:00:00"/>
    <s v="Second Class"/>
    <s v="DJ-13510"/>
    <s v="FUR-FU-10001967"/>
    <x v="521"/>
    <n v="1"/>
    <n v="2"/>
    <n v="9995"/>
    <n v="0.99950000000000006"/>
    <s v="Furniture"/>
    <s v="Furnishings"/>
    <s v="Telescoping Adjustable Floor Lamp"/>
  </r>
  <r>
    <x v="365"/>
    <x v="302"/>
    <d v="2017-06-10T00:00:00"/>
    <s v="Standard Class"/>
    <s v="LW-16990"/>
    <s v="FUR-FU-10001967"/>
    <x v="401"/>
    <n v="2"/>
    <n v="2"/>
    <n v="1999"/>
    <n v="0.19989999999999999"/>
    <s v="Furniture"/>
    <s v="Furnishings"/>
    <s v="Telescoping Adjustable Floor Lamp"/>
  </r>
  <r>
    <x v="366"/>
    <x v="303"/>
    <d v="2016-09-06T00:00:00"/>
    <s v="Standard Class"/>
    <s v="KD-16270"/>
    <s v="FUR-FU-10001967"/>
    <x v="161"/>
    <n v="2"/>
    <n v="0"/>
    <n v="9995"/>
    <n v="0.99950000000000006"/>
    <s v="Furniture"/>
    <s v="Furnishings"/>
    <s v="Telescoping Adjustable Floor Lamp"/>
  </r>
  <r>
    <x v="360"/>
    <x v="285"/>
    <d v="2017-11-21T00:00:00"/>
    <s v="Second Class"/>
    <s v="AB-10150"/>
    <s v="FUR-FU-10001967"/>
    <x v="521"/>
    <n v="2"/>
    <n v="6"/>
    <n v="-13993"/>
    <n v="-1.3993"/>
    <s v="Furniture"/>
    <s v="Furnishings"/>
    <s v="Telescoping Adjustable Floor Lamp"/>
  </r>
  <r>
    <x v="367"/>
    <x v="304"/>
    <d v="2016-09-01T00:00:00"/>
    <s v="First Class"/>
    <s v="PO-18850"/>
    <s v="TEC-PH-10003645"/>
    <x v="522"/>
    <n v="3"/>
    <n v="4"/>
    <n v="-678762"/>
    <n v="-67.876199999999997"/>
    <s v="Technology"/>
    <s v="Phones"/>
    <s v="Aastra 57i VoIP phone"/>
  </r>
  <r>
    <x v="87"/>
    <x v="83"/>
    <d v="2016-02-05T00:00:00"/>
    <s v="Same Day"/>
    <s v="PP-18955"/>
    <s v="TEC-PH-10003645"/>
    <x v="523"/>
    <n v="3"/>
    <n v="0"/>
    <n v="1260558"/>
    <n v="126.0558"/>
    <s v="Technology"/>
    <s v="Phones"/>
    <s v="Aastra 57i VoIP phone"/>
  </r>
  <r>
    <x v="367"/>
    <x v="304"/>
    <d v="2016-09-01T00:00:00"/>
    <s v="First Class"/>
    <s v="PO-18850"/>
    <s v="OFF-ST-10000675"/>
    <x v="524"/>
    <n v="2"/>
    <n v="2"/>
    <n v="3389"/>
    <n v="0.33889999999999998"/>
    <s v="Office Supplies"/>
    <s v="Storage"/>
    <s v="File Shuttle II and Handi-File, Black"/>
  </r>
  <r>
    <x v="367"/>
    <x v="304"/>
    <d v="2016-09-01T00:00:00"/>
    <s v="First Class"/>
    <s v="PO-18850"/>
    <s v="FUR-CH-10003312"/>
    <x v="525"/>
    <n v="4"/>
    <n v="3"/>
    <n v="-2585016"/>
    <n v="-258.5016"/>
    <s v="Furniture"/>
    <s v="Chairs"/>
    <s v="Hon 2090 Â“Pillow SoftÂ” Series Mid Back Swivel/Tilt Chairs"/>
  </r>
  <r>
    <x v="259"/>
    <x v="225"/>
    <d v="2017-11-11T00:00:00"/>
    <s v="First Class"/>
    <s v="AB-10600"/>
    <s v="FUR-CH-10003312"/>
    <x v="324"/>
    <n v="4"/>
    <n v="2"/>
    <n v="-1461096"/>
    <n v="-146.1096"/>
    <s v="Furniture"/>
    <s v="Chairs"/>
    <s v="Hon 2090 Â“Pillow SoftÂ” Series Mid Back Swivel/Tilt Chairs"/>
  </r>
  <r>
    <x v="367"/>
    <x v="304"/>
    <d v="2016-09-01T00:00:00"/>
    <s v="First Class"/>
    <s v="PO-18850"/>
    <s v="OFF-LA-10001074"/>
    <x v="526"/>
    <n v="10"/>
    <n v="2"/>
    <n v="33831"/>
    <n v="3.3831000000000002"/>
    <s v="Office Supplies"/>
    <s v="Labels"/>
    <s v="Round Specialty Laser Printer Labels"/>
  </r>
  <r>
    <x v="368"/>
    <x v="305"/>
    <d v="2014-01-18T00:00:00"/>
    <s v="Second Class"/>
    <s v="DL-13315"/>
    <s v="OFF-LA-10001074"/>
    <x v="527"/>
    <n v="3"/>
    <n v="2"/>
    <n v="101493"/>
    <n v="10.1493"/>
    <s v="Office Supplies"/>
    <s v="Labels"/>
    <s v="Round Specialty Laser Printer Labels"/>
  </r>
  <r>
    <x v="369"/>
    <x v="221"/>
    <d v="2015-02-11T00:00:00"/>
    <s v="Second Class"/>
    <s v="FA-14230"/>
    <s v="OFF-LA-10001074"/>
    <x v="201"/>
    <n v="4"/>
    <n v="2"/>
    <n v="135324"/>
    <n v="13.532400000000001"/>
    <s v="Office Supplies"/>
    <s v="Labels"/>
    <s v="Round Specialty Laser Printer Labels"/>
  </r>
  <r>
    <x v="367"/>
    <x v="304"/>
    <d v="2016-09-01T00:00:00"/>
    <s v="First Class"/>
    <s v="PO-18850"/>
    <s v="OFF-BI-10001524"/>
    <x v="528"/>
    <n v="6"/>
    <n v="7"/>
    <n v="-276936"/>
    <n v="-27.6936"/>
    <s v="Office Supplies"/>
    <s v="Binders"/>
    <s v="GBC Premium Transparent Covers with Diagonal Lined Pattern"/>
  </r>
  <r>
    <x v="370"/>
    <x v="306"/>
    <d v="2015-07-29T00:00:00"/>
    <s v="Standard Class"/>
    <s v="RB-19795"/>
    <s v="OFF-BI-10001524"/>
    <x v="529"/>
    <n v="4"/>
    <n v="7"/>
    <n v="-184624"/>
    <n v="-18.462399999999999"/>
    <s v="Office Supplies"/>
    <s v="Binders"/>
    <s v="GBC Premium Transparent Covers with Diagonal Lined Pattern"/>
  </r>
  <r>
    <x v="371"/>
    <x v="307"/>
    <d v="2016-04-29T00:00:00"/>
    <s v="Second Class"/>
    <s v="JL-15850"/>
    <s v="TEC-PH-10004614"/>
    <x v="50"/>
    <n v="2"/>
    <n v="4"/>
    <n v="-207"/>
    <n v="-2.07E-2"/>
    <s v="Technology"/>
    <s v="Phones"/>
    <s v="AT&amp;T 841000 Phone"/>
  </r>
  <r>
    <x v="11"/>
    <x v="10"/>
    <d v="2017-02-05T00:00:00"/>
    <s v="Standard Class"/>
    <s v="BV-11245"/>
    <s v="TEC-PH-10004614"/>
    <x v="530"/>
    <n v="3"/>
    <n v="0"/>
    <n v="5175"/>
    <n v="0.51749999999999996"/>
    <s v="Technology"/>
    <s v="Phones"/>
    <s v="AT&amp;T 841000 Phone"/>
  </r>
  <r>
    <x v="368"/>
    <x v="305"/>
    <d v="2014-01-18T00:00:00"/>
    <s v="Second Class"/>
    <s v="DL-13315"/>
    <s v="TEC-PH-10004614"/>
    <x v="49"/>
    <n v="3"/>
    <n v="4"/>
    <n v="-3105"/>
    <n v="-0.3105"/>
    <s v="Technology"/>
    <s v="Phones"/>
    <s v="AT&amp;T 841000 Phone"/>
  </r>
  <r>
    <x v="371"/>
    <x v="307"/>
    <d v="2016-04-29T00:00:00"/>
    <s v="Second Class"/>
    <s v="JL-15850"/>
    <s v="OFF-BI-10001153"/>
    <x v="531"/>
    <n v="2"/>
    <n v="7"/>
    <n v="-13816"/>
    <n v="-1.3815999999999999"/>
    <s v="Office Supplies"/>
    <s v="Binders"/>
    <s v="Ibico Recycled Grain-Textured Covers"/>
  </r>
  <r>
    <x v="371"/>
    <x v="307"/>
    <d v="2016-04-29T00:00:00"/>
    <s v="Second Class"/>
    <s v="JL-15850"/>
    <s v="OFF-BI-10001982"/>
    <x v="532"/>
    <n v="3"/>
    <n v="7"/>
    <n v="-34272"/>
    <n v="-3.4272"/>
    <s v="Office Supplies"/>
    <s v="Binders"/>
    <s v="Wilson Jones Custom Binder Spines &amp; Labels"/>
  </r>
  <r>
    <x v="372"/>
    <x v="308"/>
    <d v="2014-07-27T00:00:00"/>
    <s v="Standard Class"/>
    <s v="AG-10900"/>
    <s v="OFF-BI-10001982"/>
    <x v="533"/>
    <n v="5"/>
    <n v="7"/>
    <n v="-5712"/>
    <n v="-0.57120000000000004"/>
    <s v="Office Supplies"/>
    <s v="Binders"/>
    <s v="Wilson Jones Custom Binder Spines &amp; Labels"/>
  </r>
  <r>
    <x v="117"/>
    <x v="109"/>
    <d v="2015-05-17T00:00:00"/>
    <s v="First Class"/>
    <s v="JO-15550"/>
    <s v="OFF-BI-10001982"/>
    <x v="532"/>
    <n v="3"/>
    <n v="7"/>
    <n v="-34272"/>
    <n v="-3.4272"/>
    <s v="Office Supplies"/>
    <s v="Binders"/>
    <s v="Wilson Jones Custom Binder Spines &amp; Labels"/>
  </r>
  <r>
    <x v="373"/>
    <x v="309"/>
    <d v="2015-09-04T00:00:00"/>
    <s v="Second Class"/>
    <s v="DB-13615"/>
    <s v="OFF-BI-10001922"/>
    <x v="534"/>
    <n v="1"/>
    <n v="2"/>
    <n v="16038"/>
    <n v="1.6037999999999999"/>
    <s v="Office Supplies"/>
    <s v="Binders"/>
    <s v="Storex Dura Pro Binders"/>
  </r>
  <r>
    <x v="260"/>
    <x v="226"/>
    <d v="2018-01-04T00:00:00"/>
    <s v="Standard Class"/>
    <s v="JF-15415"/>
    <s v="OFF-BI-10001922"/>
    <x v="535"/>
    <n v="7"/>
    <n v="2"/>
    <n v="112266"/>
    <n v="11.226599999999999"/>
    <s v="Office Supplies"/>
    <s v="Binders"/>
    <s v="Storex Dura Pro Binders"/>
  </r>
  <r>
    <x v="373"/>
    <x v="309"/>
    <d v="2015-09-04T00:00:00"/>
    <s v="Second Class"/>
    <s v="DB-13615"/>
    <s v="TEC-CO-10001449"/>
    <x v="536"/>
    <n v="2"/>
    <n v="2"/>
    <n v="3359944"/>
    <n v="335.99439999999998"/>
    <s v="Technology"/>
    <s v="Copiers"/>
    <s v="Hewlett Packard LaserJet 3310 Copier"/>
  </r>
  <r>
    <x v="373"/>
    <x v="309"/>
    <d v="2015-09-04T00:00:00"/>
    <s v="Second Class"/>
    <s v="DB-13615"/>
    <s v="OFF-BI-10004140"/>
    <x v="537"/>
    <n v="4"/>
    <n v="2"/>
    <n v="449"/>
    <n v="4.4900000000000002E-2"/>
    <s v="Office Supplies"/>
    <s v="Binders"/>
    <s v="Avery Non-Stick Binders"/>
  </r>
  <r>
    <x v="374"/>
    <x v="193"/>
    <d v="2017-04-27T00:00:00"/>
    <s v="Standard Class"/>
    <s v="RP-19390"/>
    <s v="OFF-BI-10004140"/>
    <x v="538"/>
    <n v="3"/>
    <n v="8"/>
    <n v="-47145"/>
    <n v="-4.7145000000000001"/>
    <s v="Office Supplies"/>
    <s v="Binders"/>
    <s v="Avery Non-Stick Binders"/>
  </r>
  <r>
    <x v="362"/>
    <x v="50"/>
    <d v="2017-09-10T00:00:00"/>
    <s v="Same Day"/>
    <s v="FH-14275"/>
    <s v="OFF-BI-10004140"/>
    <x v="539"/>
    <n v="2"/>
    <n v="2"/>
    <n v="2245"/>
    <n v="0.22450000000000001"/>
    <s v="Office Supplies"/>
    <s v="Binders"/>
    <s v="Avery Non-Stick Binders"/>
  </r>
  <r>
    <x v="375"/>
    <x v="23"/>
    <d v="2014-07-17T00:00:00"/>
    <s v="Standard Class"/>
    <s v="AC-10420"/>
    <s v="OFF-BI-10003314"/>
    <x v="540"/>
    <n v="2"/>
    <n v="2"/>
    <n v="27956"/>
    <n v="2.7955999999999999"/>
    <s v="Office Supplies"/>
    <s v="Binders"/>
    <s v="Tuff Stuff Recycled Round Ring Binders"/>
  </r>
  <r>
    <x v="96"/>
    <x v="5"/>
    <d v="2015-09-28T00:00:00"/>
    <s v="Second Class"/>
    <s v="PO-19195"/>
    <s v="OFF-BI-10003314"/>
    <x v="541"/>
    <n v="3"/>
    <n v="0"/>
    <n v="70854"/>
    <n v="7.0853999999999999"/>
    <s v="Office Supplies"/>
    <s v="Binders"/>
    <s v="Tuff Stuff Recycled Round Ring Binders"/>
  </r>
  <r>
    <x v="376"/>
    <x v="310"/>
    <d v="2016-05-04T00:00:00"/>
    <s v="Standard Class"/>
    <s v="JL-15835"/>
    <s v="OFF-BI-10003314"/>
    <x v="540"/>
    <n v="2"/>
    <n v="2"/>
    <n v="27956"/>
    <n v="2.7955999999999999"/>
    <s v="Office Supplies"/>
    <s v="Binders"/>
    <s v="Tuff Stuff Recycled Round Ring Binders"/>
  </r>
  <r>
    <x v="375"/>
    <x v="23"/>
    <d v="2014-07-17T00:00:00"/>
    <s v="Standard Class"/>
    <s v="AC-10420"/>
    <s v="FUR-TA-10004575"/>
    <x v="542"/>
    <n v="3"/>
    <n v="2"/>
    <n v="-174588"/>
    <n v="-17.4588"/>
    <s v="Furniture"/>
    <s v="Tables"/>
    <s v="Hon 5100 Series Wood Tables"/>
  </r>
  <r>
    <x v="377"/>
    <x v="311"/>
    <d v="2015-06-26T00:00:00"/>
    <s v="Second Class"/>
    <s v="KL-16645"/>
    <s v="OFF-FA-10000490"/>
    <x v="543"/>
    <n v="4"/>
    <n v="0"/>
    <n v="23312"/>
    <n v="2.3311999999999999"/>
    <s v="Office Supplies"/>
    <s v="Fasteners"/>
    <s v="OIC Binder Clips, Mini, 1/4&quot; Capacity, Black"/>
  </r>
  <r>
    <x v="19"/>
    <x v="17"/>
    <d v="2014-04-17T00:00:00"/>
    <s v="Second Class"/>
    <s v="JD-15895"/>
    <s v="OFF-AR-10000122"/>
    <x v="544"/>
    <n v="4"/>
    <n v="2"/>
    <n v="1116"/>
    <n v="0.1116"/>
    <s v="Office Supplies"/>
    <s v="Art"/>
    <s v="Newell 314"/>
  </r>
  <r>
    <x v="19"/>
    <x v="17"/>
    <d v="2014-04-17T00:00:00"/>
    <s v="Second Class"/>
    <s v="JD-15895"/>
    <s v="TEC-PH-10000702"/>
    <x v="545"/>
    <n v="12"/>
    <n v="4"/>
    <n v="83916"/>
    <n v="8.3916000000000004"/>
    <s v="Technology"/>
    <s v="Phones"/>
    <s v="Square Credit Card Reader, 4 1/2&quot; x 4 1/2&quot; x 1&quot;, White"/>
  </r>
  <r>
    <x v="44"/>
    <x v="40"/>
    <d v="2017-07-12T00:00:00"/>
    <s v="Standard Class"/>
    <s v="TD-20995"/>
    <s v="OFF-AR-10001374"/>
    <x v="24"/>
    <n v="2"/>
    <n v="0"/>
    <n v="41472"/>
    <n v="4.1471999999999998"/>
    <s v="Office Supplies"/>
    <s v="Art"/>
    <s v="BIC Brite Liner Highlighters, Chisel Tip"/>
  </r>
  <r>
    <x v="295"/>
    <x v="253"/>
    <d v="2016-09-03T00:00:00"/>
    <s v="First Class"/>
    <s v="AB-10060"/>
    <s v="OFF-PA-10001970"/>
    <x v="60"/>
    <n v="2"/>
    <n v="0"/>
    <n v="115432"/>
    <n v="11.543200000000001"/>
    <s v="Office Supplies"/>
    <s v="Paper"/>
    <s v="Xerox 1881"/>
  </r>
  <r>
    <x v="295"/>
    <x v="253"/>
    <d v="2016-09-03T00:00:00"/>
    <s v="First Class"/>
    <s v="AB-10060"/>
    <s v="OFF-PA-10001970"/>
    <x v="546"/>
    <n v="4"/>
    <n v="0"/>
    <n v="230864"/>
    <n v="23.086400000000001"/>
    <s v="Office Supplies"/>
    <s v="Paper"/>
    <s v="Xerox 1881"/>
  </r>
  <r>
    <x v="378"/>
    <x v="101"/>
    <d v="2017-12-12T00:00:00"/>
    <s v="Standard Class"/>
    <s v="KH-16510"/>
    <s v="OFF-PA-10001970"/>
    <x v="547"/>
    <n v="1"/>
    <n v="0"/>
    <n v="274302"/>
    <n v="27.430199999999999"/>
    <s v="Office Supplies"/>
    <s v="Paper"/>
    <s v="Xerox 1881"/>
  </r>
  <r>
    <x v="379"/>
    <x v="2"/>
    <d v="2016-06-14T00:00:00"/>
    <s v="Second Class"/>
    <s v="PO-19180"/>
    <s v="OFF-PA-10001970"/>
    <x v="548"/>
    <n v="7"/>
    <n v="2"/>
    <n v="1136394"/>
    <n v="113.63939999999999"/>
    <s v="Office Supplies"/>
    <s v="Paper"/>
    <s v="Xerox 1881"/>
  </r>
  <r>
    <x v="380"/>
    <x v="312"/>
    <d v="2016-05-02T00:00:00"/>
    <s v="Standard Class"/>
    <s v="EH-14005"/>
    <s v="OFF-PA-10001970"/>
    <x v="59"/>
    <n v="3"/>
    <n v="2"/>
    <n v="99468"/>
    <n v="9.9467999999999996"/>
    <s v="Office Supplies"/>
    <s v="Paper"/>
    <s v="Xerox 1881"/>
  </r>
  <r>
    <x v="381"/>
    <x v="313"/>
    <d v="2015-09-08T00:00:00"/>
    <s v="Standard Class"/>
    <s v="CS-12355"/>
    <s v="OFF-PA-10001970"/>
    <x v="549"/>
    <n v="5"/>
    <n v="0"/>
    <n v="137151"/>
    <n v="13.7151"/>
    <s v="Office Supplies"/>
    <s v="Paper"/>
    <s v="Xerox 1881"/>
  </r>
  <r>
    <x v="382"/>
    <x v="314"/>
    <d v="2017-02-28T00:00:00"/>
    <s v="Second Class"/>
    <s v="BT-11530"/>
    <s v="OFF-PA-10001970"/>
    <x v="550"/>
    <n v="4"/>
    <n v="0"/>
    <n v="1097208"/>
    <n v="109.7208"/>
    <s v="Office Supplies"/>
    <s v="Paper"/>
    <s v="Xerox 1881"/>
  </r>
  <r>
    <x v="295"/>
    <x v="253"/>
    <d v="2016-09-03T00:00:00"/>
    <s v="First Class"/>
    <s v="AB-10060"/>
    <s v="OFF-BI-10002160"/>
    <x v="551"/>
    <n v="1"/>
    <n v="2"/>
    <n v="10668"/>
    <n v="1.0668"/>
    <s v="Office Supplies"/>
    <s v="Binders"/>
    <s v="Acco Hanging Data Binders"/>
  </r>
  <r>
    <x v="180"/>
    <x v="166"/>
    <d v="2016-07-18T00:00:00"/>
    <s v="Second Class"/>
    <s v="SW-20755"/>
    <s v="OFF-BI-10002160"/>
    <x v="552"/>
    <n v="3"/>
    <n v="2"/>
    <n v="32004"/>
    <n v="3.2004000000000001"/>
    <s v="Office Supplies"/>
    <s v="Binders"/>
    <s v="Acco Hanging Data Binders"/>
  </r>
  <r>
    <x v="295"/>
    <x v="253"/>
    <d v="2016-09-03T00:00:00"/>
    <s v="First Class"/>
    <s v="AB-10060"/>
    <s v="OFF-BI-10004995"/>
    <x v="553"/>
    <n v="4"/>
    <n v="2"/>
    <n v="14154296"/>
    <n v="1415.4295999999999"/>
    <s v="Office Supplies"/>
    <s v="Binders"/>
    <s v="GBC DocuBind P400 Electric Binding System"/>
  </r>
  <r>
    <x v="383"/>
    <x v="315"/>
    <d v="2016-04-12T00:00:00"/>
    <s v="Standard Class"/>
    <s v="ZC-21910"/>
    <s v="OFF-BI-10004995"/>
    <x v="554"/>
    <n v="4"/>
    <n v="8"/>
    <n v="-18509464"/>
    <n v="-1850.9464"/>
    <s v="Office Supplies"/>
    <s v="Binders"/>
    <s v="GBC DocuBind P400 Electric Binding System"/>
  </r>
  <r>
    <x v="384"/>
    <x v="315"/>
    <d v="2016-04-13T00:00:00"/>
    <s v="Standard Class"/>
    <s v="JL-15505"/>
    <s v="FUR-BO-10002268"/>
    <x v="555"/>
    <n v="6"/>
    <n v="2"/>
    <n v="-48588"/>
    <n v="-4.8587999999999996"/>
    <s v="Furniture"/>
    <s v="Bookcases"/>
    <s v="Sauder Barrister Bookcases"/>
  </r>
  <r>
    <x v="384"/>
    <x v="315"/>
    <d v="2016-04-13T00:00:00"/>
    <s v="Standard Class"/>
    <s v="JL-15505"/>
    <s v="OFF-EN-10001137"/>
    <x v="556"/>
    <n v="2"/>
    <n v="0"/>
    <n v="37996"/>
    <n v="3.7995999999999999"/>
    <s v="Office Supplies"/>
    <s v="Envelopes"/>
    <s v="#10 Gummed Flap White Envelopes, 100/Box"/>
  </r>
  <r>
    <x v="384"/>
    <x v="315"/>
    <d v="2016-04-13T00:00:00"/>
    <s v="Standard Class"/>
    <s v="JL-15505"/>
    <s v="OFF-AR-10002399"/>
    <x v="557"/>
    <n v="4"/>
    <n v="0"/>
    <n v="69864"/>
    <n v="6.9863999999999997"/>
    <s v="Office Supplies"/>
    <s v="Art"/>
    <s v="Dixon Prang Watercolor Pencils, 10-Color Set with Brush"/>
  </r>
  <r>
    <x v="384"/>
    <x v="315"/>
    <d v="2016-04-13T00:00:00"/>
    <s v="Standard Class"/>
    <s v="JL-15505"/>
    <s v="OFF-PA-10002713"/>
    <x v="558"/>
    <n v="5"/>
    <n v="0"/>
    <n v="15824"/>
    <n v="1.5824"/>
    <s v="Office Supplies"/>
    <s v="Paper"/>
    <s v="Adams Phone Message Book, 200 Message Capacity, 8 1/16Â” x 11Â”"/>
  </r>
  <r>
    <x v="385"/>
    <x v="316"/>
    <d v="2017-08-08T00:00:00"/>
    <s v="First Class"/>
    <s v="PW-19030"/>
    <s v="OFF-PA-10002713"/>
    <x v="559"/>
    <n v="2"/>
    <n v="0"/>
    <n v="63296"/>
    <n v="6.3296000000000001"/>
    <s v="Office Supplies"/>
    <s v="Paper"/>
    <s v="Adams Phone Message Book, 200 Message Capacity, 8 1/16Â” x 11Â”"/>
  </r>
  <r>
    <x v="386"/>
    <x v="317"/>
    <d v="2017-03-11T00:00:00"/>
    <s v="First Class"/>
    <s v="VB-21745"/>
    <s v="OFF-AP-10001124"/>
    <x v="560"/>
    <n v="8"/>
    <n v="0"/>
    <n v="1684384"/>
    <n v="168.4384"/>
    <s v="Office Supplies"/>
    <s v="Appliances"/>
    <s v="Belkin 8 Outlet SurgeMaster II Gold Surge Protector with Phone Protection"/>
  </r>
  <r>
    <x v="386"/>
    <x v="317"/>
    <d v="2017-03-11T00:00:00"/>
    <s v="First Class"/>
    <s v="VB-21745"/>
    <s v="OFF-LA-10001158"/>
    <x v="561"/>
    <n v="2"/>
    <n v="0"/>
    <n v="9936"/>
    <n v="0.99360000000000004"/>
    <s v="Office Supplies"/>
    <s v="Labels"/>
    <s v="Avery Address/Shipping Labels for Typewriters, 4&quot; x 2&quot;"/>
  </r>
  <r>
    <x v="387"/>
    <x v="318"/>
    <d v="2017-10-01T00:00:00"/>
    <s v="Standard Class"/>
    <s v="KW-16435"/>
    <s v="OFF-LA-10001158"/>
    <x v="561"/>
    <n v="2"/>
    <n v="0"/>
    <n v="9936"/>
    <n v="0.99360000000000004"/>
    <s v="Office Supplies"/>
    <s v="Labels"/>
    <s v="Avery Address/Shipping Labels for Typewriters, 4&quot; x 2&quot;"/>
  </r>
  <r>
    <x v="387"/>
    <x v="318"/>
    <d v="2017-10-01T00:00:00"/>
    <s v="Standard Class"/>
    <s v="KW-16435"/>
    <s v="FUR-CH-10000785"/>
    <x v="562"/>
    <n v="3"/>
    <n v="1"/>
    <n v="868704"/>
    <n v="86.870400000000004"/>
    <s v="Furniture"/>
    <s v="Chairs"/>
    <s v="Global Ergonomic Managers Chair"/>
  </r>
  <r>
    <x v="388"/>
    <x v="319"/>
    <d v="2017-11-28T00:00:00"/>
    <s v="Standard Class"/>
    <s v="TS-21370"/>
    <s v="FUR-CH-10000785"/>
    <x v="563"/>
    <n v="6"/>
    <n v="1"/>
    <n v="1737408"/>
    <n v="173.74080000000001"/>
    <s v="Furniture"/>
    <s v="Chairs"/>
    <s v="Global Ergonomic Managers Chair"/>
  </r>
  <r>
    <x v="387"/>
    <x v="318"/>
    <d v="2017-10-01T00:00:00"/>
    <s v="Standard Class"/>
    <s v="KW-16435"/>
    <s v="OFF-AR-10003732"/>
    <x v="564"/>
    <n v="2"/>
    <n v="0"/>
    <n v="14456"/>
    <n v="1.4456"/>
    <s v="Office Supplies"/>
    <s v="Art"/>
    <s v="Newell 333"/>
  </r>
  <r>
    <x v="389"/>
    <x v="320"/>
    <d v="2015-11-26T00:00:00"/>
    <s v="Standard Class"/>
    <s v="SN-20560"/>
    <s v="OFF-AR-10003732"/>
    <x v="38"/>
    <n v="7"/>
    <n v="0"/>
    <n v="50596"/>
    <n v="5.0595999999999997"/>
    <s v="Office Supplies"/>
    <s v="Art"/>
    <s v="Newell 333"/>
  </r>
  <r>
    <x v="390"/>
    <x v="321"/>
    <d v="2017-09-06T00:00:00"/>
    <s v="First Class"/>
    <s v="CS-12400"/>
    <s v="OFF-AR-10003732"/>
    <x v="565"/>
    <n v="1"/>
    <n v="0"/>
    <n v="7228"/>
    <n v="0.7228"/>
    <s v="Office Supplies"/>
    <s v="Art"/>
    <s v="Newell 333"/>
  </r>
  <r>
    <x v="387"/>
    <x v="318"/>
    <d v="2017-10-01T00:00:00"/>
    <s v="Standard Class"/>
    <s v="KW-16435"/>
    <s v="FUR-FU-10000023"/>
    <x v="566"/>
    <n v="8"/>
    <n v="0"/>
    <n v="207328"/>
    <n v="20.732800000000001"/>
    <s v="Furniture"/>
    <s v="Furnishings"/>
    <s v="Eldon Wave Desk Accessories"/>
  </r>
  <r>
    <x v="391"/>
    <x v="322"/>
    <d v="2016-04-29T00:00:00"/>
    <s v="Standard Class"/>
    <s v="TN-21040"/>
    <s v="FUR-FU-10000023"/>
    <x v="567"/>
    <n v="5"/>
    <n v="2"/>
    <n v="7068"/>
    <n v="0.70679999999999998"/>
    <s v="Furniture"/>
    <s v="Furnishings"/>
    <s v="Eldon Wave Desk Accessories"/>
  </r>
  <r>
    <x v="51"/>
    <x v="47"/>
    <d v="2016-10-21T00:00:00"/>
    <s v="Same Day"/>
    <s v="MK-17905"/>
    <s v="OFF-BI-10002412"/>
    <x v="568"/>
    <n v="4"/>
    <n v="0"/>
    <n v="1044"/>
    <n v="0.10440000000000001"/>
    <s v="Office Supplies"/>
    <s v="Binders"/>
    <s v="Wilson Jones Â“SnapÂ” Scratch Pad Binder Tool for Ring Binders"/>
  </r>
  <r>
    <x v="392"/>
    <x v="323"/>
    <d v="2015-08-21T00:00:00"/>
    <s v="Standard Class"/>
    <s v="SC-20440"/>
    <s v="OFF-BI-10002412"/>
    <x v="569"/>
    <n v="9"/>
    <n v="0"/>
    <n v="2349"/>
    <n v="0.2349"/>
    <s v="Office Supplies"/>
    <s v="Binders"/>
    <s v="Wilson Jones Â“SnapÂ” Scratch Pad Binder Tool for Ring Binders"/>
  </r>
  <r>
    <x v="51"/>
    <x v="47"/>
    <d v="2016-10-21T00:00:00"/>
    <s v="Same Day"/>
    <s v="MK-17905"/>
    <s v="OFF-SU-10001225"/>
    <x v="570"/>
    <n v="2"/>
    <n v="0"/>
    <n v="1472"/>
    <n v="0.1472"/>
    <s v="Office Supplies"/>
    <s v="Supplies"/>
    <s v="Staple remover"/>
  </r>
  <r>
    <x v="393"/>
    <x v="8"/>
    <d v="2014-06-16T00:00:00"/>
    <s v="Standard Class"/>
    <s v="CM-12445"/>
    <s v="OFF-SU-10001225"/>
    <x v="570"/>
    <n v="2"/>
    <n v="0"/>
    <n v="1472"/>
    <n v="0.1472"/>
    <s v="Office Supplies"/>
    <s v="Supplies"/>
    <s v="Staple remover"/>
  </r>
  <r>
    <x v="51"/>
    <x v="47"/>
    <d v="2016-10-21T00:00:00"/>
    <s v="Same Day"/>
    <s v="MK-17905"/>
    <s v="OFF-ST-10002406"/>
    <x v="571"/>
    <n v="7"/>
    <n v="0"/>
    <n v="293412"/>
    <n v="29.341200000000001"/>
    <s v="Office Supplies"/>
    <s v="Storage"/>
    <s v="Pizazz Global Quick File"/>
  </r>
  <r>
    <x v="394"/>
    <x v="322"/>
    <d v="2016-04-27T00:00:00"/>
    <s v="Standard Class"/>
    <s v="TT-21460"/>
    <s v="OFF-ST-10002406"/>
    <x v="572"/>
    <n v="2"/>
    <n v="2"/>
    <n v="23952"/>
    <n v="2.3952"/>
    <s v="Office Supplies"/>
    <s v="Storage"/>
    <s v="Pizazz Global Quick File"/>
  </r>
  <r>
    <x v="395"/>
    <x v="324"/>
    <d v="2017-06-04T00:00:00"/>
    <s v="Standard Class"/>
    <s v="GT-14755"/>
    <s v="OFF-PA-10002036"/>
    <x v="330"/>
    <n v="5"/>
    <n v="2"/>
    <n v="9396"/>
    <n v="0.93959999999999999"/>
    <s v="Office Supplies"/>
    <s v="Paper"/>
    <s v="Xerox 1930"/>
  </r>
  <r>
    <x v="395"/>
    <x v="324"/>
    <d v="2017-06-04T00:00:00"/>
    <s v="Standard Class"/>
    <s v="GT-14755"/>
    <s v="OFF-ST-10002205"/>
    <x v="573"/>
    <n v="3"/>
    <n v="2"/>
    <n v="46746"/>
    <n v="4.6745999999999999"/>
    <s v="Office Supplies"/>
    <s v="Storage"/>
    <s v="File Shuttle I and Handi-File"/>
  </r>
  <r>
    <x v="396"/>
    <x v="325"/>
    <d v="2016-11-12T00:00:00"/>
    <s v="First Class"/>
    <s v="PC-18745"/>
    <s v="OFF-ST-10002205"/>
    <x v="574"/>
    <n v="7"/>
    <n v="0"/>
    <n v="420714"/>
    <n v="42.071399999999997"/>
    <s v="Office Supplies"/>
    <s v="Storage"/>
    <s v="File Shuttle I and Handi-File"/>
  </r>
  <r>
    <x v="372"/>
    <x v="308"/>
    <d v="2014-07-27T00:00:00"/>
    <s v="Standard Class"/>
    <s v="AG-10900"/>
    <s v="TEC-AC-10003911"/>
    <x v="575"/>
    <n v="8"/>
    <n v="2"/>
    <n v="1791888"/>
    <n v="179.18879999999999"/>
    <s v="Technology"/>
    <s v="Accessories"/>
    <s v="NETGEAR AC1750 Dual Band GigabitÂ Smart WiFi Router"/>
  </r>
  <r>
    <x v="128"/>
    <x v="120"/>
    <d v="2014-07-08T00:00:00"/>
    <s v="First Class"/>
    <s v="MC-17845"/>
    <s v="TEC-AC-10003911"/>
    <x v="576"/>
    <n v="3"/>
    <n v="0"/>
    <n v="1631898"/>
    <n v="163.18979999999999"/>
    <s v="Technology"/>
    <s v="Accessories"/>
    <s v="NETGEAR AC1750 Dual Band GigabitÂ Smart WiFi Router"/>
  </r>
  <r>
    <x v="397"/>
    <x v="155"/>
    <d v="2017-11-06T00:00:00"/>
    <s v="First Class"/>
    <s v="RA-19885"/>
    <s v="TEC-AC-10003911"/>
    <x v="577"/>
    <n v="1"/>
    <n v="0"/>
    <n v="543966"/>
    <n v="54.396599999999999"/>
    <s v="Technology"/>
    <s v="Accessories"/>
    <s v="NETGEAR AC1750 Dual Band GigabitÂ Smart WiFi Router"/>
  </r>
  <r>
    <x v="372"/>
    <x v="308"/>
    <d v="2014-07-27T00:00:00"/>
    <s v="Standard Class"/>
    <s v="AG-10900"/>
    <s v="OFF-AR-10000658"/>
    <x v="578"/>
    <n v="1"/>
    <n v="2"/>
    <n v="924"/>
    <n v="9.2399999999999996E-2"/>
    <s v="Office Supplies"/>
    <s v="Art"/>
    <s v="Newell 324"/>
  </r>
  <r>
    <x v="398"/>
    <x v="326"/>
    <d v="2015-10-09T00:00:00"/>
    <s v="Standard Class"/>
    <s v="JJ-15760"/>
    <s v="OFF-AR-10000658"/>
    <x v="579"/>
    <n v="4"/>
    <n v="0"/>
    <n v="12936"/>
    <n v="1.2936000000000001"/>
    <s v="Office Supplies"/>
    <s v="Art"/>
    <s v="Newell 324"/>
  </r>
  <r>
    <x v="372"/>
    <x v="308"/>
    <d v="2014-07-27T00:00:00"/>
    <s v="Standard Class"/>
    <s v="AG-10900"/>
    <s v="TEC-AC-10002076"/>
    <x v="580"/>
    <n v="10"/>
    <n v="2"/>
    <n v="-2994"/>
    <n v="-0.2994"/>
    <s v="Technology"/>
    <s v="Accessories"/>
    <s v="Microsoft Natural Keyboard Elite"/>
  </r>
  <r>
    <x v="399"/>
    <x v="327"/>
    <d v="2016-10-01T00:00:00"/>
    <s v="First Class"/>
    <s v="MM-18280"/>
    <s v="OFF-PA-10003039"/>
    <x v="512"/>
    <n v="4"/>
    <n v="2"/>
    <n v="3098"/>
    <n v="0.30980000000000002"/>
    <s v="Office Supplies"/>
    <s v="Paper"/>
    <s v="Xerox 1960"/>
  </r>
  <r>
    <x v="42"/>
    <x v="38"/>
    <d v="2015-12-11T00:00:00"/>
    <s v="Standard Class"/>
    <s v="GH-14425"/>
    <s v="OFF-PA-10003039"/>
    <x v="513"/>
    <n v="8"/>
    <n v="2"/>
    <n v="6196"/>
    <n v="0.61960000000000004"/>
    <s v="Office Supplies"/>
    <s v="Paper"/>
    <s v="Xerox 1960"/>
  </r>
  <r>
    <x v="400"/>
    <x v="11"/>
    <d v="2017-09-01T00:00:00"/>
    <s v="Standard Class"/>
    <s v="AR-10405"/>
    <s v="FUR-TA-10004915"/>
    <x v="581"/>
    <n v="7"/>
    <n v="3"/>
    <n v="-2976848"/>
    <n v="-297.6848"/>
    <s v="Furniture"/>
    <s v="Tables"/>
    <s v="Office Impressions End Table, 20-1/2&quot;H x 24&quot;W x 20&quot;D"/>
  </r>
  <r>
    <x v="401"/>
    <x v="328"/>
    <d v="2015-05-05T00:00:00"/>
    <s v="Standard Class"/>
    <s v="RA-19915"/>
    <s v="OFF-AP-10000696"/>
    <x v="582"/>
    <n v="3"/>
    <n v="8"/>
    <n v="-203322"/>
    <n v="-20.3322"/>
    <s v="Office Supplies"/>
    <s v="Appliances"/>
    <s v="Holmes Odor Grabber"/>
  </r>
  <r>
    <x v="398"/>
    <x v="326"/>
    <d v="2015-10-09T00:00:00"/>
    <s v="Standard Class"/>
    <s v="JJ-15760"/>
    <s v="OFF-AP-10000696"/>
    <x v="583"/>
    <n v="2"/>
    <n v="0"/>
    <n v="95172"/>
    <n v="9.5172000000000008"/>
    <s v="Office Supplies"/>
    <s v="Appliances"/>
    <s v="Holmes Odor Grabber"/>
  </r>
  <r>
    <x v="401"/>
    <x v="328"/>
    <d v="2015-05-05T00:00:00"/>
    <s v="Standard Class"/>
    <s v="RA-19915"/>
    <s v="OFF-ST-10003327"/>
    <x v="584"/>
    <n v="3"/>
    <n v="2"/>
    <n v="26811"/>
    <n v="2.6810999999999998"/>
    <s v="Office Supplies"/>
    <s v="Storage"/>
    <s v="Akro-Mils 12-Gallon Tote"/>
  </r>
  <r>
    <x v="401"/>
    <x v="328"/>
    <d v="2015-05-05T00:00:00"/>
    <s v="Standard Class"/>
    <s v="RA-19915"/>
    <s v="OFF-BI-10000309"/>
    <x v="585"/>
    <n v="4"/>
    <n v="8"/>
    <n v="-188728"/>
    <n v="-18.872800000000002"/>
    <s v="Office Supplies"/>
    <s v="Binders"/>
    <s v="GBC Twin Loop Wire Binding Elements, 9/16&quot; Spine, Black"/>
  </r>
  <r>
    <x v="402"/>
    <x v="205"/>
    <d v="2016-10-29T00:00:00"/>
    <s v="First Class"/>
    <s v="AS-10285"/>
    <s v="OFF-PA-10004734"/>
    <x v="586"/>
    <n v="7"/>
    <n v="0"/>
    <n v="2548"/>
    <n v="0.25480000000000003"/>
    <s v="Office Supplies"/>
    <s v="Paper"/>
    <s v="Southworth Structures Collection"/>
  </r>
  <r>
    <x v="402"/>
    <x v="205"/>
    <d v="2016-10-29T00:00:00"/>
    <s v="First Class"/>
    <s v="AS-10285"/>
    <s v="OFF-BI-10002225"/>
    <x v="587"/>
    <n v="3"/>
    <n v="2"/>
    <n v="173376"/>
    <n v="17.337599999999998"/>
    <s v="Office Supplies"/>
    <s v="Binders"/>
    <s v="Square Ring Data Binders, Rigid 75 Pt. Covers, 11&quot; x 14-7/8&quot;"/>
  </r>
  <r>
    <x v="403"/>
    <x v="329"/>
    <d v="2015-06-29T00:00:00"/>
    <s v="Second Class"/>
    <s v="LA-16780"/>
    <s v="TEC-AC-10004708"/>
    <x v="588"/>
    <n v="2"/>
    <n v="0"/>
    <n v="8799"/>
    <n v="0.87990000000000002"/>
    <s v="Technology"/>
    <s v="Accessories"/>
    <s v="Sony 32GB Class 10 Micro SDHC R40 Memory Card"/>
  </r>
  <r>
    <x v="404"/>
    <x v="330"/>
    <d v="2015-12-02T00:00:00"/>
    <s v="Standard Class"/>
    <s v="DO-13435"/>
    <s v="FUR-TA-10000617"/>
    <x v="589"/>
    <n v="3"/>
    <n v="45"/>
    <n v="-1570095"/>
    <n v="-157.0095"/>
    <s v="Furniture"/>
    <s v="Tables"/>
    <s v="Hon Practical Foundations 30 x 60 Training Table, Light Gray/Charcoal"/>
  </r>
  <r>
    <x v="405"/>
    <x v="331"/>
    <d v="2014-12-21T00:00:00"/>
    <s v="First Class"/>
    <s v="PS-19045"/>
    <s v="FUR-TA-10000617"/>
    <x v="590"/>
    <n v="2"/>
    <n v="0"/>
    <n v="100122"/>
    <n v="10.0122"/>
    <s v="Furniture"/>
    <s v="Tables"/>
    <s v="Hon Practical Foundations 30 x 60 Training Table, Light Gray/Charcoal"/>
  </r>
  <r>
    <x v="404"/>
    <x v="330"/>
    <d v="2015-12-02T00:00:00"/>
    <s v="Standard Class"/>
    <s v="DO-13435"/>
    <s v="TEC-AC-10002335"/>
    <x v="591"/>
    <n v="3"/>
    <n v="2"/>
    <n v="-10497"/>
    <n v="-1.0497000000000001"/>
    <s v="Technology"/>
    <s v="Accessories"/>
    <s v="Logitech Media Keyboard K200"/>
  </r>
  <r>
    <x v="406"/>
    <x v="332"/>
    <d v="2015-12-07T00:00:00"/>
    <s v="Standard Class"/>
    <s v="DK-13225"/>
    <s v="TEC-MA-10001681"/>
    <x v="592"/>
    <n v="4"/>
    <n v="7"/>
    <n v="-337638"/>
    <n v="-33.763800000000003"/>
    <s v="Technology"/>
    <s v="Machines"/>
    <s v="Lexmark MarkNet N8150 Wireless Print Server"/>
  </r>
  <r>
    <x v="406"/>
    <x v="332"/>
    <d v="2015-12-07T00:00:00"/>
    <s v="Standard Class"/>
    <s v="DK-13225"/>
    <s v="FUR-FU-10001935"/>
    <x v="593"/>
    <n v="1"/>
    <n v="2"/>
    <n v="777"/>
    <n v="7.7700000000000005E-2"/>
    <s v="Furniture"/>
    <s v="Furnishings"/>
    <s v="3M Hangers With Command Adhesive"/>
  </r>
  <r>
    <x v="224"/>
    <x v="73"/>
    <d v="2016-12-16T00:00:00"/>
    <s v="Second Class"/>
    <s v="AR-10825"/>
    <s v="FUR-FU-10001935"/>
    <x v="594"/>
    <n v="4"/>
    <n v="0"/>
    <n v="6068"/>
    <n v="0.60680000000000001"/>
    <s v="Furniture"/>
    <s v="Furnishings"/>
    <s v="3M Hangers With Command Adhesive"/>
  </r>
  <r>
    <x v="407"/>
    <x v="173"/>
    <d v="2015-06-07T00:00:00"/>
    <s v="Standard Class"/>
    <s v="SC-20050"/>
    <s v="FUR-FU-10001935"/>
    <x v="595"/>
    <n v="6"/>
    <n v="0"/>
    <n v="9102"/>
    <n v="0.91020000000000001"/>
    <s v="Furniture"/>
    <s v="Furnishings"/>
    <s v="3M Hangers With Command Adhesive"/>
  </r>
  <r>
    <x v="408"/>
    <x v="333"/>
    <d v="2016-12-28T00:00:00"/>
    <s v="Standard Class"/>
    <s v="SA-20830"/>
    <s v="FUR-FU-10001935"/>
    <x v="596"/>
    <n v="4"/>
    <n v="2"/>
    <n v="3108"/>
    <n v="0.31080000000000002"/>
    <s v="Furniture"/>
    <s v="Furnishings"/>
    <s v="3M Hangers With Command Adhesive"/>
  </r>
  <r>
    <x v="409"/>
    <x v="334"/>
    <d v="2014-11-26T00:00:00"/>
    <s v="First Class"/>
    <s v="NG-18430"/>
    <s v="OFF-AR-10004757"/>
    <x v="597"/>
    <n v="1"/>
    <n v="2"/>
    <n v="4264"/>
    <n v="0.4264"/>
    <s v="Office Supplies"/>
    <s v="Art"/>
    <s v="Crayola Colored Pencils"/>
  </r>
  <r>
    <x v="410"/>
    <x v="335"/>
    <d v="2015-04-21T00:00:00"/>
    <s v="Standard Class"/>
    <s v="TS-21160"/>
    <s v="OFF-AR-10004757"/>
    <x v="598"/>
    <n v="3"/>
    <n v="2"/>
    <n v="12792"/>
    <n v="1.2791999999999999"/>
    <s v="Office Supplies"/>
    <s v="Art"/>
    <s v="Crayola Colored Pencils"/>
  </r>
  <r>
    <x v="123"/>
    <x v="115"/>
    <d v="2017-12-15T00:00:00"/>
    <s v="Standard Class"/>
    <s v="MV-18190"/>
    <s v="OFF-BI-10000050"/>
    <x v="599"/>
    <n v="4"/>
    <n v="2"/>
    <n v="7884"/>
    <n v="0.78839999999999999"/>
    <s v="Office Supplies"/>
    <s v="Binders"/>
    <s v="Angle-D Binders with Locking Rings, Label Holders"/>
  </r>
  <r>
    <x v="306"/>
    <x v="262"/>
    <d v="2014-12-04T00:00:00"/>
    <s v="First Class"/>
    <s v="DP-13165"/>
    <s v="OFF-BI-10000050"/>
    <x v="438"/>
    <n v="8"/>
    <n v="2"/>
    <n v="15768"/>
    <n v="1.5768"/>
    <s v="Office Supplies"/>
    <s v="Binders"/>
    <s v="Angle-D Binders with Locking Rings, Label Holders"/>
  </r>
  <r>
    <x v="177"/>
    <x v="163"/>
    <d v="2016-04-24T00:00:00"/>
    <s v="Second Class"/>
    <s v="JO-15280"/>
    <s v="OFF-BI-10000050"/>
    <x v="600"/>
    <n v="1"/>
    <n v="2"/>
    <n v="1971"/>
    <n v="0.1971"/>
    <s v="Office Supplies"/>
    <s v="Binders"/>
    <s v="Angle-D Binders with Locking Rings, Label Holders"/>
  </r>
  <r>
    <x v="411"/>
    <x v="336"/>
    <d v="2014-09-23T00:00:00"/>
    <s v="Second Class"/>
    <s v="JG-15115"/>
    <s v="TEC-PH-10003012"/>
    <x v="601"/>
    <n v="2"/>
    <n v="2"/>
    <n v="277182"/>
    <n v="27.7182"/>
    <s v="Technology"/>
    <s v="Phones"/>
    <s v="Nortel Meridian M3904 Professional Digital phone"/>
  </r>
  <r>
    <x v="412"/>
    <x v="312"/>
    <d v="2016-05-01T00:00:00"/>
    <s v="First Class"/>
    <s v="NB-18655"/>
    <s v="TEC-PH-10003012"/>
    <x v="602"/>
    <n v="3"/>
    <n v="2"/>
    <n v="415773"/>
    <n v="41.577300000000001"/>
    <s v="Technology"/>
    <s v="Phones"/>
    <s v="Nortel Meridian M3904 Professional Digital phone"/>
  </r>
  <r>
    <x v="413"/>
    <x v="337"/>
    <d v="2017-05-24T00:00:00"/>
    <s v="Standard Class"/>
    <s v="RS-19765"/>
    <s v="TEC-PH-10003012"/>
    <x v="603"/>
    <n v="2"/>
    <n v="0"/>
    <n v="893142"/>
    <n v="89.3142"/>
    <s v="Technology"/>
    <s v="Phones"/>
    <s v="Nortel Meridian M3904 Professional Digital phone"/>
  </r>
  <r>
    <x v="75"/>
    <x v="71"/>
    <d v="2015-08-12T00:00:00"/>
    <s v="First Class"/>
    <s v="NP-18325"/>
    <s v="TEC-PH-10003012"/>
    <x v="603"/>
    <n v="2"/>
    <n v="0"/>
    <n v="893142"/>
    <n v="89.3142"/>
    <s v="Technology"/>
    <s v="Phones"/>
    <s v="Nortel Meridian M3904 Professional Digital phone"/>
  </r>
  <r>
    <x v="411"/>
    <x v="336"/>
    <d v="2014-09-23T00:00:00"/>
    <s v="Second Class"/>
    <s v="JG-15115"/>
    <s v="TEC-CO-10002313"/>
    <x v="604"/>
    <n v="3"/>
    <n v="0"/>
    <n v="7019883"/>
    <n v="701.98829999999998"/>
    <s v="Technology"/>
    <s v="Copiers"/>
    <s v="Canon PC1080F Personal Copier"/>
  </r>
  <r>
    <x v="414"/>
    <x v="338"/>
    <d v="2014-06-10T00:00:00"/>
    <s v="Second Class"/>
    <s v="BP-11095"/>
    <s v="OFF-BI-10003982"/>
    <x v="605"/>
    <n v="3"/>
    <n v="8"/>
    <n v="-205623"/>
    <n v="-20.5623"/>
    <s v="Office Supplies"/>
    <s v="Binders"/>
    <s v="Wilson Jones Century Plastic Molded Ring Binders"/>
  </r>
  <r>
    <x v="63"/>
    <x v="59"/>
    <d v="2017-01-25T00:00:00"/>
    <s v="Standard Class"/>
    <s v="DS-13030"/>
    <s v="OFF-BI-10003982"/>
    <x v="606"/>
    <n v="6"/>
    <n v="2"/>
    <n v="336474"/>
    <n v="33.647399999999998"/>
    <s v="Office Supplies"/>
    <s v="Binders"/>
    <s v="Wilson Jones Century Plastic Molded Ring Binders"/>
  </r>
  <r>
    <x v="405"/>
    <x v="331"/>
    <d v="2014-12-21T00:00:00"/>
    <s v="First Class"/>
    <s v="PS-19045"/>
    <s v="OFF-BI-10003982"/>
    <x v="607"/>
    <n v="3"/>
    <n v="0"/>
    <n v="292857"/>
    <n v="29.285699999999999"/>
    <s v="Office Supplies"/>
    <s v="Binders"/>
    <s v="Wilson Jones Century Plastic Molded Ring Binders"/>
  </r>
  <r>
    <x v="415"/>
    <x v="103"/>
    <d v="2017-12-13T00:00:00"/>
    <s v="Standard Class"/>
    <s v="DK-12835"/>
    <s v="OFF-BI-10003982"/>
    <x v="608"/>
    <n v="2"/>
    <n v="0"/>
    <n v="195238"/>
    <n v="19.523800000000001"/>
    <s v="Office Supplies"/>
    <s v="Binders"/>
    <s v="Wilson Jones Century Plastic Molded Ring Binders"/>
  </r>
  <r>
    <x v="416"/>
    <x v="7"/>
    <d v="2017-07-05T00:00:00"/>
    <s v="Standard Class"/>
    <s v="VP-21730"/>
    <s v="OFF-BI-10004492"/>
    <x v="609"/>
    <n v="3"/>
    <n v="2"/>
    <n v="255798"/>
    <n v="25.579799999999999"/>
    <s v="Office Supplies"/>
    <s v="Binders"/>
    <s v="Tuf-Vin Binders"/>
  </r>
  <r>
    <x v="417"/>
    <x v="339"/>
    <d v="2017-10-08T00:00:00"/>
    <s v="Second Class"/>
    <s v="PO-19195"/>
    <s v="OFF-BI-10004492"/>
    <x v="609"/>
    <n v="3"/>
    <n v="2"/>
    <n v="255798"/>
    <n v="25.579799999999999"/>
    <s v="Office Supplies"/>
    <s v="Binders"/>
    <s v="Tuf-Vin Binders"/>
  </r>
  <r>
    <x v="418"/>
    <x v="340"/>
    <d v="2017-10-19T00:00:00"/>
    <s v="Second Class"/>
    <s v="SS-20140"/>
    <s v="OFF-ST-10000798"/>
    <x v="610"/>
    <n v="2"/>
    <n v="0"/>
    <n v="94924"/>
    <n v="9.4923999999999999"/>
    <s v="Office Supplies"/>
    <s v="Storage"/>
    <s v="2300 Heavy-Duty Transfer File Systems by Perma"/>
  </r>
  <r>
    <x v="324"/>
    <x v="269"/>
    <d v="2015-09-30T00:00:00"/>
    <s v="Standard Class"/>
    <s v="RW-19540"/>
    <s v="OFF-ST-10000798"/>
    <x v="611"/>
    <n v="6"/>
    <n v="2"/>
    <n v="-14988"/>
    <n v="-1.4987999999999999"/>
    <s v="Office Supplies"/>
    <s v="Storage"/>
    <s v="2300 Heavy-Duty Transfer File Systems by Perma"/>
  </r>
  <r>
    <x v="418"/>
    <x v="340"/>
    <d v="2017-10-19T00:00:00"/>
    <s v="Second Class"/>
    <s v="SS-20140"/>
    <s v="OFF-PA-10002552"/>
    <x v="24"/>
    <n v="2"/>
    <n v="0"/>
    <n v="62208"/>
    <n v="6.2207999999999997"/>
    <s v="Office Supplies"/>
    <s v="Paper"/>
    <s v="Xerox 1958"/>
  </r>
  <r>
    <x v="419"/>
    <x v="35"/>
    <d v="2015-11-04T00:00:00"/>
    <s v="Standard Class"/>
    <s v="HP-14815"/>
    <s v="OFF-SU-10002573"/>
    <x v="612"/>
    <n v="4"/>
    <n v="0"/>
    <n v="21036"/>
    <n v="2.1036000000000001"/>
    <s v="Office Supplies"/>
    <s v="Supplies"/>
    <s v="Acme 10&quot; Easy Grip Assistive Scissors"/>
  </r>
  <r>
    <x v="420"/>
    <x v="341"/>
    <d v="2016-08-08T00:00:00"/>
    <s v="Standard Class"/>
    <s v="ML-17755"/>
    <s v="OFF-SU-10002573"/>
    <x v="613"/>
    <n v="2"/>
    <n v="0"/>
    <n v="10518"/>
    <n v="1.0518000000000001"/>
    <s v="Office Supplies"/>
    <s v="Supplies"/>
    <s v="Acme 10&quot; Easy Grip Assistive Scissors"/>
  </r>
  <r>
    <x v="34"/>
    <x v="30"/>
    <d v="2016-09-10T00:00:00"/>
    <s v="Second Class"/>
    <s v="AG-10675"/>
    <s v="OFF-ST-10001580"/>
    <x v="614"/>
    <n v="3"/>
    <n v="2"/>
    <n v="35952"/>
    <n v="3.5952000000000002"/>
    <s v="Office Supplies"/>
    <s v="Storage"/>
    <s v="Super Decoflex Portable Personal File"/>
  </r>
  <r>
    <x v="34"/>
    <x v="30"/>
    <d v="2016-09-10T00:00:00"/>
    <s v="Second Class"/>
    <s v="AG-10675"/>
    <s v="OFF-ST-10000934"/>
    <x v="615"/>
    <n v="4"/>
    <n v="2"/>
    <n v="-32784"/>
    <n v="-3.2784"/>
    <s v="Office Supplies"/>
    <s v="Storage"/>
    <s v="Contico 72&quot;H Heavy-Duty Storage System"/>
  </r>
  <r>
    <x v="34"/>
    <x v="30"/>
    <d v="2016-09-10T00:00:00"/>
    <s v="Second Class"/>
    <s v="AG-10675"/>
    <s v="TEC-AC-10000158"/>
    <x v="616"/>
    <n v="2"/>
    <n v="2"/>
    <n v="7198"/>
    <n v="0.7198"/>
    <s v="Technology"/>
    <s v="Accessories"/>
    <s v="Sony 64GB Class 10 Micro SDHC R40 Memory Card"/>
  </r>
  <r>
    <x v="378"/>
    <x v="101"/>
    <d v="2017-12-12T00:00:00"/>
    <s v="Standard Class"/>
    <s v="KH-16510"/>
    <s v="TEC-AC-10000158"/>
    <x v="617"/>
    <n v="5"/>
    <n v="0"/>
    <n v="377895"/>
    <n v="37.789499999999997"/>
    <s v="Technology"/>
    <s v="Accessories"/>
    <s v="Sony 64GB Class 10 Micro SDHC R40 Memory Card"/>
  </r>
  <r>
    <x v="421"/>
    <x v="88"/>
    <d v="2014-12-26T00:00:00"/>
    <s v="First Class"/>
    <s v="LF-17185"/>
    <s v="OFF-PA-10001947"/>
    <x v="618"/>
    <n v="2"/>
    <n v="2"/>
    <n v="34684"/>
    <n v="3.4683999999999999"/>
    <s v="Office Supplies"/>
    <s v="Paper"/>
    <s v="Xerox 1974"/>
  </r>
  <r>
    <x v="422"/>
    <x v="342"/>
    <d v="2015-08-23T00:00:00"/>
    <s v="First Class"/>
    <s v="NZ-18565"/>
    <s v="OFF-PA-10001947"/>
    <x v="186"/>
    <n v="4"/>
    <n v="0"/>
    <n v="117208"/>
    <n v="11.720800000000001"/>
    <s v="Office Supplies"/>
    <s v="Paper"/>
    <s v="Xerox 1974"/>
  </r>
  <r>
    <x v="423"/>
    <x v="343"/>
    <d v="2014-04-20T00:00:00"/>
    <s v="Standard Class"/>
    <s v="SP-20650"/>
    <s v="OFF-AR-10003478"/>
    <x v="619"/>
    <n v="6"/>
    <n v="2"/>
    <n v="9768"/>
    <n v="0.9768"/>
    <s v="Office Supplies"/>
    <s v="Art"/>
    <s v="Avery Hi-Liter EverBold Pen Style Fluorescent Highlighters, 4/Pack"/>
  </r>
  <r>
    <x v="424"/>
    <x v="344"/>
    <d v="2017-10-06T00:00:00"/>
    <s v="Standard Class"/>
    <s v="RF-19735"/>
    <s v="OFF-AR-10003478"/>
    <x v="620"/>
    <n v="7"/>
    <n v="0"/>
    <n v="22792"/>
    <n v="2.2791999999999999"/>
    <s v="Office Supplies"/>
    <s v="Art"/>
    <s v="Avery Hi-Liter EverBold Pen Style Fluorescent Highlighters, 4/Pack"/>
  </r>
  <r>
    <x v="52"/>
    <x v="48"/>
    <d v="2017-09-17T00:00:00"/>
    <s v="Second Class"/>
    <s v="CL-11890"/>
    <s v="OFF-AR-10003478"/>
    <x v="621"/>
    <n v="2"/>
    <n v="0"/>
    <n v="6512"/>
    <n v="0.6512"/>
    <s v="Office Supplies"/>
    <s v="Art"/>
    <s v="Avery Hi-Liter EverBold Pen Style Fluorescent Highlighters, 4/Pack"/>
  </r>
  <r>
    <x v="425"/>
    <x v="345"/>
    <d v="2014-01-12T00:00:00"/>
    <s v="Standard Class"/>
    <s v="MB-18085"/>
    <s v="OFF-AR-10003478"/>
    <x v="622"/>
    <n v="3"/>
    <n v="2"/>
    <n v="4884"/>
    <n v="0.4884"/>
    <s v="Office Supplies"/>
    <s v="Art"/>
    <s v="Avery Hi-Liter EverBold Pen Style Fluorescent Highlighters, 4/Pack"/>
  </r>
  <r>
    <x v="426"/>
    <x v="346"/>
    <d v="2017-12-29T00:00:00"/>
    <s v="Standard Class"/>
    <s v="RF-19840"/>
    <s v="OFF-AP-10004249"/>
    <x v="623"/>
    <n v="3"/>
    <n v="0"/>
    <n v="96957"/>
    <n v="9.6957000000000004"/>
    <s v="Office Supplies"/>
    <s v="Appliances"/>
    <s v="Staple holder"/>
  </r>
  <r>
    <x v="378"/>
    <x v="101"/>
    <d v="2017-12-12T00:00:00"/>
    <s v="Standard Class"/>
    <s v="KH-16510"/>
    <s v="TEC-CO-10004115"/>
    <x v="624"/>
    <n v="3"/>
    <n v="2"/>
    <n v="4349913"/>
    <n v="434.99130000000002"/>
    <s v="Technology"/>
    <s v="Copiers"/>
    <s v="Sharp AL-1530CS Digital Copier"/>
  </r>
  <r>
    <x v="356"/>
    <x v="129"/>
    <d v="2014-08-15T00:00:00"/>
    <s v="Standard Class"/>
    <s v="LR-16915"/>
    <s v="TEC-CO-10004115"/>
    <x v="624"/>
    <n v="3"/>
    <n v="2"/>
    <n v="4349913"/>
    <n v="434.99130000000002"/>
    <s v="Technology"/>
    <s v="Copiers"/>
    <s v="Sharp AL-1530CS Digital Copier"/>
  </r>
  <r>
    <x v="378"/>
    <x v="101"/>
    <d v="2017-12-12T00:00:00"/>
    <s v="Standard Class"/>
    <s v="KH-16510"/>
    <s v="OFF-PA-10003724"/>
    <x v="625"/>
    <n v="5"/>
    <n v="0"/>
    <n v="133035"/>
    <n v="13.3035"/>
    <s v="Office Supplies"/>
    <s v="Paper"/>
    <s v="Wirebound Message Book, 4 per Page"/>
  </r>
  <r>
    <x v="427"/>
    <x v="154"/>
    <d v="2014-09-26T00:00:00"/>
    <s v="Standard Class"/>
    <s v="ES-14020"/>
    <s v="OFF-PA-10003724"/>
    <x v="626"/>
    <n v="4"/>
    <n v="0"/>
    <n v="106428"/>
    <n v="10.642799999999999"/>
    <s v="Office Supplies"/>
    <s v="Paper"/>
    <s v="Wirebound Message Book, 4 per Page"/>
  </r>
  <r>
    <x v="378"/>
    <x v="101"/>
    <d v="2017-12-12T00:00:00"/>
    <s v="Standard Class"/>
    <s v="KH-16510"/>
    <s v="FUR-TA-10002041"/>
    <x v="627"/>
    <n v="7"/>
    <n v="2"/>
    <n v="-1129527"/>
    <n v="-112.95269999999999"/>
    <s v="Furniture"/>
    <s v="Tables"/>
    <s v="Bevis Round Conference Table Top, X-Base"/>
  </r>
  <r>
    <x v="378"/>
    <x v="101"/>
    <d v="2017-12-12T00:00:00"/>
    <s v="Standard Class"/>
    <s v="KH-16510"/>
    <s v="OFF-PA-10002893"/>
    <x v="628"/>
    <n v="1"/>
    <n v="0"/>
    <n v="46464"/>
    <n v="4.6463999999999999"/>
    <s v="Office Supplies"/>
    <s v="Paper"/>
    <s v="Wirebound Service Call Books, 5 1/2&quot; x 4&quot;"/>
  </r>
  <r>
    <x v="378"/>
    <x v="101"/>
    <d v="2017-12-12T00:00:00"/>
    <s v="Standard Class"/>
    <s v="KH-16510"/>
    <s v="OFF-LA-10003766"/>
    <x v="629"/>
    <n v="9"/>
    <n v="0"/>
    <n v="13608"/>
    <n v="1.3608"/>
    <s v="Office Supplies"/>
    <s v="Labels"/>
    <s v="Self-Adhesive Removable Labels"/>
  </r>
  <r>
    <x v="428"/>
    <x v="347"/>
    <d v="2016-07-24T00:00:00"/>
    <s v="Second Class"/>
    <s v="DL-13495"/>
    <s v="OFF-LA-10003766"/>
    <x v="630"/>
    <n v="2"/>
    <n v="0"/>
    <n v="3024"/>
    <n v="0.3024"/>
    <s v="Office Supplies"/>
    <s v="Labels"/>
    <s v="Self-Adhesive Removable Labels"/>
  </r>
  <r>
    <x v="378"/>
    <x v="101"/>
    <d v="2017-12-12T00:00:00"/>
    <s v="Standard Class"/>
    <s v="KH-16510"/>
    <s v="FUR-BO-10001972"/>
    <x v="631"/>
    <n v="13"/>
    <n v="15"/>
    <n v="314548"/>
    <n v="31.454799999999999"/>
    <s v="Furniture"/>
    <s v="Bookcases"/>
    <s v="O'Sullivan 4-Shelf Bookcase in Odessa Pine"/>
  </r>
  <r>
    <x v="378"/>
    <x v="101"/>
    <d v="2017-12-12T00:00:00"/>
    <s v="Standard Class"/>
    <s v="KH-16510"/>
    <s v="FUR-CH-10003956"/>
    <x v="632"/>
    <n v="2"/>
    <n v="2"/>
    <n v="-184548"/>
    <n v="-18.454799999999999"/>
    <s v="Furniture"/>
    <s v="Chairs"/>
    <s v="Novimex High-Tech Fabric Mesh Task Chair"/>
  </r>
  <r>
    <x v="429"/>
    <x v="348"/>
    <d v="2015-07-09T00:00:00"/>
    <s v="Standard Class"/>
    <s v="BD-11725"/>
    <s v="FUR-CH-10003956"/>
    <x v="633"/>
    <n v="1"/>
    <n v="0"/>
    <n v="49686"/>
    <n v="4.9686000000000003"/>
    <s v="Furniture"/>
    <s v="Chairs"/>
    <s v="Novimex High-Tech Fabric Mesh Task Chair"/>
  </r>
  <r>
    <x v="329"/>
    <x v="277"/>
    <d v="2017-11-07T00:00:00"/>
    <s v="Standard Class"/>
    <s v="KC-16675"/>
    <s v="OFF-PA-10000157"/>
    <x v="634"/>
    <n v="7"/>
    <n v="0"/>
    <n v="657342"/>
    <n v="65.734200000000001"/>
    <s v="Office Supplies"/>
    <s v="Paper"/>
    <s v="Xerox 191"/>
  </r>
  <r>
    <x v="422"/>
    <x v="342"/>
    <d v="2015-08-23T00:00:00"/>
    <s v="First Class"/>
    <s v="NZ-18565"/>
    <s v="OFF-PA-10000157"/>
    <x v="635"/>
    <n v="3"/>
    <n v="0"/>
    <n v="281718"/>
    <n v="28.171800000000001"/>
    <s v="Office Supplies"/>
    <s v="Paper"/>
    <s v="Xerox 191"/>
  </r>
  <r>
    <x v="430"/>
    <x v="210"/>
    <d v="2017-06-28T00:00:00"/>
    <s v="Standard Class"/>
    <s v="CJ-12010"/>
    <s v="OFF-AR-10004344"/>
    <x v="636"/>
    <n v="8"/>
    <n v="0"/>
    <n v="258984"/>
    <n v="25.898399999999999"/>
    <s v="Office Supplies"/>
    <s v="Art"/>
    <s v="Bulldog Vacuum Base Pencil Sharpener"/>
  </r>
  <r>
    <x v="431"/>
    <x v="349"/>
    <d v="2017-04-11T00:00:00"/>
    <s v="First Class"/>
    <s v="BS-11800"/>
    <s v="OFF-AR-10004344"/>
    <x v="637"/>
    <n v="3"/>
    <n v="0"/>
    <n v="97119"/>
    <n v="9.7119"/>
    <s v="Office Supplies"/>
    <s v="Art"/>
    <s v="Bulldog Vacuum Base Pencil Sharpener"/>
  </r>
  <r>
    <x v="432"/>
    <x v="350"/>
    <d v="2016-04-18T00:00:00"/>
    <s v="Standard Class"/>
    <s v="PB-19150"/>
    <s v="FUR-CH-10004886"/>
    <x v="638"/>
    <n v="5"/>
    <n v="2"/>
    <n v="3838"/>
    <n v="0.38379999999999997"/>
    <s v="Furniture"/>
    <s v="Chairs"/>
    <s v="Bevis Steel Folding Chairs"/>
  </r>
  <r>
    <x v="433"/>
    <x v="124"/>
    <d v="2017-11-10T00:00:00"/>
    <s v="Standard Class"/>
    <s v="VB-21745"/>
    <s v="OFF-PA-10003845"/>
    <x v="639"/>
    <n v="1"/>
    <n v="0"/>
    <n v="28322"/>
    <n v="2.8321999999999998"/>
    <s v="Office Supplies"/>
    <s v="Paper"/>
    <s v="Xerox 1987"/>
  </r>
  <r>
    <x v="434"/>
    <x v="351"/>
    <d v="2014-12-16T00:00:00"/>
    <s v="Standard Class"/>
    <s v="CK-12760"/>
    <s v="OFF-PA-10003845"/>
    <x v="640"/>
    <n v="6"/>
    <n v="0"/>
    <n v="169932"/>
    <n v="16.993200000000002"/>
    <s v="Office Supplies"/>
    <s v="Paper"/>
    <s v="Xerox 1987"/>
  </r>
  <r>
    <x v="435"/>
    <x v="352"/>
    <d v="2017-03-09T00:00:00"/>
    <s v="Standard Class"/>
    <s v="SP-20860"/>
    <s v="OFF-AR-10001573"/>
    <x v="641"/>
    <n v="4"/>
    <n v="0"/>
    <n v="27028"/>
    <n v="2.7027999999999999"/>
    <s v="Office Supplies"/>
    <s v="Art"/>
    <s v="American Pencil"/>
  </r>
  <r>
    <x v="435"/>
    <x v="352"/>
    <d v="2017-03-09T00:00:00"/>
    <s v="Standard Class"/>
    <s v="SP-20860"/>
    <s v="OFF-EN-10000483"/>
    <x v="642"/>
    <n v="1"/>
    <n v="0"/>
    <n v="7015"/>
    <n v="0.70150000000000001"/>
    <s v="Office Supplies"/>
    <s v="Envelopes"/>
    <s v="White Envelopes, White Envelopes with Clear Poly Window"/>
  </r>
  <r>
    <x v="127"/>
    <x v="119"/>
    <d v="2015-07-25T00:00:00"/>
    <s v="Second Class"/>
    <s v="RK-19300"/>
    <s v="OFF-EN-10000483"/>
    <x v="643"/>
    <n v="7"/>
    <n v="0"/>
    <n v="49105"/>
    <n v="4.9104999999999999"/>
    <s v="Office Supplies"/>
    <s v="Envelopes"/>
    <s v="White Envelopes, White Envelopes with Clear Poly Window"/>
  </r>
  <r>
    <x v="436"/>
    <x v="353"/>
    <d v="2014-06-25T00:00:00"/>
    <s v="First Class"/>
    <s v="JE-15745"/>
    <s v="TEC-AC-10004114"/>
    <x v="644"/>
    <n v="6"/>
    <n v="2"/>
    <n v="565662"/>
    <n v="56.566200000000002"/>
    <s v="Technology"/>
    <s v="Accessories"/>
    <s v="KeyTronicÂ 6101 Series -Â KeyboardÂ - Black"/>
  </r>
  <r>
    <x v="437"/>
    <x v="39"/>
    <d v="2017-10-23T00:00:00"/>
    <s v="Standard Class"/>
    <s v="MP-17965"/>
    <s v="FUR-FU-10004712"/>
    <x v="645"/>
    <n v="4"/>
    <n v="0"/>
    <n v="147056"/>
    <n v="14.7056"/>
    <s v="Furniture"/>
    <s v="Furnishings"/>
    <s v="Westinghouse Mesh Shade Clip-On Gooseneck Lamp, Black"/>
  </r>
  <r>
    <x v="437"/>
    <x v="39"/>
    <d v="2017-10-23T00:00:00"/>
    <s v="Standard Class"/>
    <s v="MP-17965"/>
    <s v="OFF-ST-10000918"/>
    <x v="646"/>
    <n v="3"/>
    <n v="0"/>
    <n v="8502"/>
    <n v="0.85019999999999996"/>
    <s v="Office Supplies"/>
    <s v="Storage"/>
    <s v="Crate-A-Files"/>
  </r>
  <r>
    <x v="438"/>
    <x v="354"/>
    <d v="2017-08-23T00:00:00"/>
    <s v="Second Class"/>
    <s v="NF-18385"/>
    <s v="FUR-CH-10000015"/>
    <x v="647"/>
    <n v="4"/>
    <n v="0"/>
    <n v="225264"/>
    <n v="22.526399999999999"/>
    <s v="Furniture"/>
    <s v="Chairs"/>
    <s v="Hon Multipurpose Stacking Arm Chairs"/>
  </r>
  <r>
    <x v="439"/>
    <x v="135"/>
    <d v="2017-11-26T00:00:00"/>
    <s v="Second Class"/>
    <s v="JM-15265"/>
    <s v="FUR-FU-10003347"/>
    <x v="276"/>
    <n v="2"/>
    <n v="0"/>
    <n v="11076"/>
    <n v="1.1075999999999999"/>
    <s v="Furniture"/>
    <s v="Furnishings"/>
    <s v="Coloredge Poster Frame"/>
  </r>
  <r>
    <x v="440"/>
    <x v="283"/>
    <d v="2017-11-22T00:00:00"/>
    <s v="Second Class"/>
    <s v="LP-17080"/>
    <s v="FUR-FU-10003347"/>
    <x v="648"/>
    <n v="3"/>
    <n v="0"/>
    <n v="16614"/>
    <n v="1.6614"/>
    <s v="Furniture"/>
    <s v="Furnishings"/>
    <s v="Coloredge Poster Frame"/>
  </r>
  <r>
    <x v="441"/>
    <x v="355"/>
    <d v="2015-02-05T00:00:00"/>
    <s v="First Class"/>
    <s v="AA-10375"/>
    <s v="FUR-FU-10003347"/>
    <x v="276"/>
    <n v="2"/>
    <n v="0"/>
    <n v="11076"/>
    <n v="1.1075999999999999"/>
    <s v="Furniture"/>
    <s v="Furnishings"/>
    <s v="Coloredge Poster Frame"/>
  </r>
  <r>
    <x v="442"/>
    <x v="356"/>
    <d v="2015-11-07T00:00:00"/>
    <s v="Standard Class"/>
    <s v="CM-12655"/>
    <s v="FUR-FU-10003347"/>
    <x v="648"/>
    <n v="3"/>
    <n v="0"/>
    <n v="16614"/>
    <n v="1.6614"/>
    <s v="Furniture"/>
    <s v="Furnishings"/>
    <s v="Coloredge Poster Frame"/>
  </r>
  <r>
    <x v="439"/>
    <x v="135"/>
    <d v="2017-11-26T00:00:00"/>
    <s v="Second Class"/>
    <s v="JM-15265"/>
    <s v="OFF-BI-10001543"/>
    <x v="649"/>
    <n v="8"/>
    <n v="0"/>
    <n v="1382016"/>
    <n v="138.20160000000001"/>
    <s v="Office Supplies"/>
    <s v="Binders"/>
    <s v="GBC VeloBinder Manual Binding System"/>
  </r>
  <r>
    <x v="351"/>
    <x v="294"/>
    <d v="2014-03-19T00:00:00"/>
    <s v="Standard Class"/>
    <s v="AS-10240"/>
    <s v="OFF-BI-10001543"/>
    <x v="650"/>
    <n v="4"/>
    <n v="7"/>
    <n v="-316712"/>
    <n v="-31.671199999999999"/>
    <s v="Office Supplies"/>
    <s v="Binders"/>
    <s v="GBC VeloBinder Manual Binding System"/>
  </r>
  <r>
    <x v="443"/>
    <x v="329"/>
    <d v="2015-06-30T00:00:00"/>
    <s v="Standard Class"/>
    <s v="SA-20830"/>
    <s v="OFF-BI-10001543"/>
    <x v="651"/>
    <n v="4"/>
    <n v="0"/>
    <n v="691008"/>
    <n v="69.100800000000007"/>
    <s v="Office Supplies"/>
    <s v="Binders"/>
    <s v="GBC VeloBinder Manual Binding System"/>
  </r>
  <r>
    <x v="444"/>
    <x v="357"/>
    <d v="2014-09-13T00:00:00"/>
    <s v="First Class"/>
    <s v="SD-20485"/>
    <s v="TEC-MA-10000029"/>
    <x v="652"/>
    <n v="1"/>
    <n v="0"/>
    <n v="300957"/>
    <n v="30.095700000000001"/>
    <s v="Technology"/>
    <s v="Machines"/>
    <s v="Epson WorkForce WF-2530 All-in-One Printer, Copier Scanner"/>
  </r>
  <r>
    <x v="445"/>
    <x v="358"/>
    <d v="2017-10-08T00:00:00"/>
    <s v="Standard Class"/>
    <s v="KH-16630"/>
    <s v="OFF-AR-10000369"/>
    <x v="653"/>
    <n v="6"/>
    <n v="2"/>
    <n v="5004"/>
    <n v="0.50039999999999996"/>
    <s v="Office Supplies"/>
    <s v="Art"/>
    <s v="Design Ebony Sketching Pencil"/>
  </r>
  <r>
    <x v="446"/>
    <x v="35"/>
    <d v="2015-11-02T00:00:00"/>
    <s v="Second Class"/>
    <s v="KT-16480"/>
    <s v="OFF-AR-10000369"/>
    <x v="565"/>
    <n v="2"/>
    <n v="0"/>
    <n v="7228"/>
    <n v="0.7228"/>
    <s v="Office Supplies"/>
    <s v="Art"/>
    <s v="Design Ebony Sketching Pencil"/>
  </r>
  <r>
    <x v="221"/>
    <x v="167"/>
    <d v="2016-04-21T00:00:00"/>
    <s v="Standard Class"/>
    <s v="RB-19795"/>
    <s v="OFF-BI-10004584"/>
    <x v="654"/>
    <n v="2"/>
    <n v="7"/>
    <n v="-1453508"/>
    <n v="-145.35079999999999"/>
    <s v="Office Supplies"/>
    <s v="Binders"/>
    <s v="GBC ProClick 150 Presentation Binding System"/>
  </r>
  <r>
    <x v="221"/>
    <x v="167"/>
    <d v="2016-04-21T00:00:00"/>
    <s v="Standard Class"/>
    <s v="RB-19795"/>
    <s v="OFF-ST-10000617"/>
    <x v="655"/>
    <n v="2"/>
    <n v="2"/>
    <n v="-7748"/>
    <n v="-0.77480000000000004"/>
    <s v="Office Supplies"/>
    <s v="Storage"/>
    <s v="Woodgrain Magazine Files by Perma"/>
  </r>
  <r>
    <x v="447"/>
    <x v="359"/>
    <d v="2016-07-03T00:00:00"/>
    <s v="Standard Class"/>
    <s v="GM-14500"/>
    <s v="OFF-ST-10000617"/>
    <x v="151"/>
    <n v="5"/>
    <n v="0"/>
    <n v="1043"/>
    <n v="0.1043"/>
    <s v="Office Supplies"/>
    <s v="Storage"/>
    <s v="Woodgrain Magazine Files by Perma"/>
  </r>
  <r>
    <x v="448"/>
    <x v="255"/>
    <d v="2016-06-07T00:00:00"/>
    <s v="First Class"/>
    <s v="DB-13060"/>
    <s v="OFF-ST-10003306"/>
    <x v="656"/>
    <n v="5"/>
    <n v="0"/>
    <n v="207147"/>
    <n v="20.714700000000001"/>
    <s v="Office Supplies"/>
    <s v="Storage"/>
    <s v="Letter Size Cart"/>
  </r>
  <r>
    <x v="92"/>
    <x v="88"/>
    <d v="2014-12-29T00:00:00"/>
    <s v="Standard Class"/>
    <s v="JC-16105"/>
    <s v="OFF-ST-10003306"/>
    <x v="657"/>
    <n v="1"/>
    <n v="0"/>
    <n v="414294"/>
    <n v="41.429400000000001"/>
    <s v="Office Supplies"/>
    <s v="Storage"/>
    <s v="Letter Size Cart"/>
  </r>
  <r>
    <x v="449"/>
    <x v="360"/>
    <d v="2017-12-25T00:00:00"/>
    <s v="Standard Class"/>
    <s v="YS-21880"/>
    <s v="OFF-ST-10003306"/>
    <x v="658"/>
    <n v="7"/>
    <n v="0"/>
    <n v="2900058"/>
    <n v="290.00580000000002"/>
    <s v="Office Supplies"/>
    <s v="Storage"/>
    <s v="Letter Size Cart"/>
  </r>
  <r>
    <x v="450"/>
    <x v="100"/>
    <d v="2014-12-25T00:00:00"/>
    <s v="Standard Class"/>
    <s v="MK-18160"/>
    <s v="OFF-BI-10000773"/>
    <x v="659"/>
    <n v="2"/>
    <n v="7"/>
    <n v="-36892"/>
    <n v="-3.6892"/>
    <s v="Office Supplies"/>
    <s v="Binders"/>
    <s v="Insertable Tab Post Binder Dividers"/>
  </r>
  <r>
    <x v="351"/>
    <x v="294"/>
    <d v="2014-03-19T00:00:00"/>
    <s v="Standard Class"/>
    <s v="AS-10240"/>
    <s v="OFF-BI-10000773"/>
    <x v="660"/>
    <n v="3"/>
    <n v="7"/>
    <n v="-55338"/>
    <n v="-5.5338000000000003"/>
    <s v="Office Supplies"/>
    <s v="Binders"/>
    <s v="Insertable Tab Post Binder Dividers"/>
  </r>
  <r>
    <x v="450"/>
    <x v="100"/>
    <d v="2014-12-25T00:00:00"/>
    <s v="Standard Class"/>
    <s v="MK-18160"/>
    <s v="TEC-AC-10002600"/>
    <x v="661"/>
    <n v="5"/>
    <n v="2"/>
    <n v="-18585"/>
    <n v="-1.8585"/>
    <s v="Technology"/>
    <s v="Accessories"/>
    <s v="Belkin QODE FastFit Bluetooth Keyboard"/>
  </r>
  <r>
    <x v="75"/>
    <x v="71"/>
    <d v="2015-08-12T00:00:00"/>
    <s v="First Class"/>
    <s v="NP-18325"/>
    <s v="TEC-AC-10002600"/>
    <x v="661"/>
    <n v="4"/>
    <n v="0"/>
    <n v="34692"/>
    <n v="3.4691999999999998"/>
    <s v="Technology"/>
    <s v="Accessories"/>
    <s v="Belkin QODE FastFit Bluetooth Keyboard"/>
  </r>
  <r>
    <x v="379"/>
    <x v="2"/>
    <d v="2016-06-14T00:00:00"/>
    <s v="Second Class"/>
    <s v="PO-19180"/>
    <s v="TEC-MA-10002937"/>
    <x v="662"/>
    <n v="3"/>
    <n v="3"/>
    <n v="431991"/>
    <n v="43.199100000000001"/>
    <s v="Technology"/>
    <s v="Machines"/>
    <s v="Canon Color ImageCLASS MF8580Cdw Wireless Laser All-In-One Printer, Copier, Scanner"/>
  </r>
  <r>
    <x v="451"/>
    <x v="48"/>
    <d v="2017-09-19T00:00:00"/>
    <s v="Standard Class"/>
    <s v="BB-11545"/>
    <s v="OFF-PA-10002230"/>
    <x v="663"/>
    <n v="8"/>
    <n v="2"/>
    <n v="115536"/>
    <n v="11.553599999999999"/>
    <s v="Office Supplies"/>
    <s v="Paper"/>
    <s v="Xerox 1897"/>
  </r>
  <r>
    <x v="452"/>
    <x v="361"/>
    <d v="2017-01-23T00:00:00"/>
    <s v="Second Class"/>
    <s v="CV-12805"/>
    <s v="FUR-CH-10003396"/>
    <x v="664"/>
    <n v="3"/>
    <n v="1"/>
    <n v="23094"/>
    <n v="2.3094000000000001"/>
    <s v="Furniture"/>
    <s v="Chairs"/>
    <s v="Global Deluxe Steno Chair"/>
  </r>
  <r>
    <x v="453"/>
    <x v="362"/>
    <d v="2015-03-29T00:00:00"/>
    <s v="Standard Class"/>
    <s v="JD-16060"/>
    <s v="FUR-CH-10003396"/>
    <x v="665"/>
    <n v="2"/>
    <n v="3"/>
    <n v="-292524"/>
    <n v="-29.252400000000002"/>
    <s v="Furniture"/>
    <s v="Chairs"/>
    <s v="Global Deluxe Steno Chair"/>
  </r>
  <r>
    <x v="454"/>
    <x v="33"/>
    <d v="2016-09-07T00:00:00"/>
    <s v="Second Class"/>
    <s v="PK-19075"/>
    <s v="FUR-FU-10000246"/>
    <x v="666"/>
    <n v="1"/>
    <n v="0"/>
    <n v="3666"/>
    <n v="0.36659999999999998"/>
    <s v="Furniture"/>
    <s v="Furnishings"/>
    <s v="Aluminum Document Frame"/>
  </r>
  <r>
    <x v="455"/>
    <x v="363"/>
    <d v="2014-06-07T00:00:00"/>
    <s v="Standard Class"/>
    <s v="CK-12325"/>
    <s v="FUR-FU-10000246"/>
    <x v="667"/>
    <n v="6"/>
    <n v="0"/>
    <n v="21996"/>
    <n v="2.1996000000000002"/>
    <s v="Furniture"/>
    <s v="Furnishings"/>
    <s v="Aluminum Document Frame"/>
  </r>
  <r>
    <x v="456"/>
    <x v="364"/>
    <d v="2017-09-27T00:00:00"/>
    <s v="Standard Class"/>
    <s v="BG-11695"/>
    <s v="FUR-FU-10000246"/>
    <x v="668"/>
    <n v="3"/>
    <n v="2"/>
    <n v="3666"/>
    <n v="0.36659999999999998"/>
    <s v="Furniture"/>
    <s v="Furnishings"/>
    <s v="Aluminum Document Frame"/>
  </r>
  <r>
    <x v="454"/>
    <x v="33"/>
    <d v="2016-09-07T00:00:00"/>
    <s v="Second Class"/>
    <s v="PK-19075"/>
    <s v="OFF-ST-10000060"/>
    <x v="669"/>
    <n v="3"/>
    <n v="0"/>
    <n v="233928"/>
    <n v="23.392800000000001"/>
    <s v="Office Supplies"/>
    <s v="Storage"/>
    <s v="Fellowes Bankers Box Staxonsteel Drawer File/Stacking System"/>
  </r>
  <r>
    <x v="454"/>
    <x v="33"/>
    <d v="2016-09-07T00:00:00"/>
    <s v="Second Class"/>
    <s v="PK-19075"/>
    <s v="OFF-ST-10003058"/>
    <x v="670"/>
    <n v="3"/>
    <n v="0"/>
    <n v="205755"/>
    <n v="20.575500000000002"/>
    <s v="Office Supplies"/>
    <s v="Storage"/>
    <s v="Eldon Mobile Mega Data Cart  Mega Stackable  Add-On Trays"/>
  </r>
  <r>
    <x v="454"/>
    <x v="33"/>
    <d v="2016-09-07T00:00:00"/>
    <s v="Second Class"/>
    <s v="PK-19075"/>
    <s v="OFF-PA-10002222"/>
    <x v="671"/>
    <n v="4"/>
    <n v="0"/>
    <n v="420256"/>
    <n v="42.025599999999997"/>
    <s v="Office Supplies"/>
    <s v="Paper"/>
    <s v="Xerox Color Copier Paper, 11&quot; x 17&quot;, Ream"/>
  </r>
  <r>
    <x v="454"/>
    <x v="33"/>
    <d v="2016-09-07T00:00:00"/>
    <s v="Second Class"/>
    <s v="PK-19075"/>
    <s v="FUR-CH-10002372"/>
    <x v="672"/>
    <n v="3"/>
    <n v="0"/>
    <n v="291528"/>
    <n v="29.152799999999999"/>
    <s v="Furniture"/>
    <s v="Chairs"/>
    <s v="Office Star - Ergonomically Designed Knee Chair"/>
  </r>
  <r>
    <x v="454"/>
    <x v="33"/>
    <d v="2016-09-07T00:00:00"/>
    <s v="Second Class"/>
    <s v="PK-19075"/>
    <s v="OFF-LA-10001317"/>
    <x v="673"/>
    <n v="7"/>
    <n v="0"/>
    <n v="10584"/>
    <n v="1.0584"/>
    <s v="Office Supplies"/>
    <s v="Labels"/>
    <s v="Avery 520"/>
  </r>
  <r>
    <x v="287"/>
    <x v="248"/>
    <d v="2016-12-06T00:00:00"/>
    <s v="First Class"/>
    <s v="EG-13900"/>
    <s v="OFF-LA-10001317"/>
    <x v="630"/>
    <n v="2"/>
    <n v="0"/>
    <n v="3024"/>
    <n v="0.3024"/>
    <s v="Office Supplies"/>
    <s v="Labels"/>
    <s v="Avery 520"/>
  </r>
  <r>
    <x v="457"/>
    <x v="365"/>
    <d v="2017-03-25T00:00:00"/>
    <s v="Second Class"/>
    <s v="TB-21595"/>
    <s v="FUR-FU-10000206"/>
    <x v="674"/>
    <n v="1"/>
    <n v="0"/>
    <n v="13677"/>
    <n v="1.3676999999999999"/>
    <s v="Furniture"/>
    <s v="Furnishings"/>
    <s v="GE General Purpose, Extra Long Life, Showcase &amp; Floodlight Incandescent Bulbs"/>
  </r>
  <r>
    <x v="458"/>
    <x v="366"/>
    <d v="2016-06-17T00:00:00"/>
    <s v="First Class"/>
    <s v="PV-18985"/>
    <s v="FUR-FU-10000206"/>
    <x v="675"/>
    <n v="3"/>
    <n v="0"/>
    <n v="41031"/>
    <n v="4.1031000000000004"/>
    <s v="Furniture"/>
    <s v="Furnishings"/>
    <s v="GE General Purpose, Extra Long Life, Showcase &amp; Floodlight Incandescent Bulbs"/>
  </r>
  <r>
    <x v="140"/>
    <x v="130"/>
    <d v="2016-11-24T00:00:00"/>
    <s v="Standard Class"/>
    <s v="EH-13945"/>
    <s v="FUR-FU-10000206"/>
    <x v="676"/>
    <n v="2"/>
    <n v="6"/>
    <n v="-7566"/>
    <n v="-0.75660000000000005"/>
    <s v="Furniture"/>
    <s v="Furnishings"/>
    <s v="GE General Purpose, Extra Long Life, Showcase &amp; Floodlight Incandescent Bulbs"/>
  </r>
  <r>
    <x v="337"/>
    <x v="283"/>
    <d v="2017-11-26T00:00:00"/>
    <s v="Standard Class"/>
    <s v="BT-11680"/>
    <s v="FUR-FU-10000206"/>
    <x v="677"/>
    <n v="2"/>
    <n v="2"/>
    <n v="15714"/>
    <n v="1.5713999999999999"/>
    <s v="Furniture"/>
    <s v="Furnishings"/>
    <s v="GE General Purpose, Extra Long Life, Showcase &amp; Floodlight Incandescent Bulbs"/>
  </r>
  <r>
    <x v="459"/>
    <x v="367"/>
    <d v="2016-04-03T00:00:00"/>
    <s v="Second Class"/>
    <s v="RB-19360"/>
    <s v="OFF-AR-10000588"/>
    <x v="678"/>
    <n v="3"/>
    <n v="0"/>
    <n v="154752"/>
    <n v="15.475199999999999"/>
    <s v="Office Supplies"/>
    <s v="Art"/>
    <s v="Newell 345"/>
  </r>
  <r>
    <x v="459"/>
    <x v="367"/>
    <d v="2016-04-03T00:00:00"/>
    <s v="Second Class"/>
    <s v="RB-19360"/>
    <s v="OFF-ST-10001469"/>
    <x v="679"/>
    <n v="3"/>
    <n v="0"/>
    <n v="97164"/>
    <n v="9.7164000000000001"/>
    <s v="Office Supplies"/>
    <s v="Storage"/>
    <s v="Fellowes Bankers Box Recycled Super Stor/Drawer"/>
  </r>
  <r>
    <x v="460"/>
    <x v="63"/>
    <d v="2016-06-21T00:00:00"/>
    <s v="First Class"/>
    <s v="RC-19825"/>
    <s v="OFF-ST-10001469"/>
    <x v="679"/>
    <n v="3"/>
    <n v="0"/>
    <n v="97164"/>
    <n v="9.7164000000000001"/>
    <s v="Office Supplies"/>
    <s v="Storage"/>
    <s v="Fellowes Bankers Box Recycled Super Stor/Drawer"/>
  </r>
  <r>
    <x v="459"/>
    <x v="367"/>
    <d v="2016-04-03T00:00:00"/>
    <s v="Second Class"/>
    <s v="RB-19360"/>
    <s v="OFF-AR-10001953"/>
    <x v="680"/>
    <n v="6"/>
    <n v="0"/>
    <n v="712476"/>
    <n v="71.247600000000006"/>
    <s v="Office Supplies"/>
    <s v="Art"/>
    <s v="Boston 1645 Deluxe Heavier-Duty Electric Pencil Sharpener"/>
  </r>
  <r>
    <x v="461"/>
    <x v="8"/>
    <d v="2014-06-13T00:00:00"/>
    <s v="Second Class"/>
    <s v="CW-11905"/>
    <s v="OFF-AR-10001953"/>
    <x v="681"/>
    <n v="2"/>
    <n v="2"/>
    <n v="61572"/>
    <n v="6.1571999999999996"/>
    <s v="Office Supplies"/>
    <s v="Art"/>
    <s v="Boston 1645 Deluxe Heavier-Duty Electric Pencil Sharpener"/>
  </r>
  <r>
    <x v="459"/>
    <x v="367"/>
    <d v="2016-04-03T00:00:00"/>
    <s v="Second Class"/>
    <s v="RB-19360"/>
    <s v="OFF-AR-10003156"/>
    <x v="551"/>
    <n v="3"/>
    <n v="0"/>
    <n v="79248"/>
    <n v="7.9248000000000003"/>
    <s v="Office Supplies"/>
    <s v="Art"/>
    <s v="50 Colored Long Pencils"/>
  </r>
  <r>
    <x v="462"/>
    <x v="146"/>
    <d v="2015-03-07T00:00:00"/>
    <s v="Standard Class"/>
    <s v="PA-19060"/>
    <s v="OFF-AR-10003156"/>
    <x v="682"/>
    <n v="1"/>
    <n v="0"/>
    <n v="26416"/>
    <n v="2.6415999999999999"/>
    <s v="Office Supplies"/>
    <s v="Art"/>
    <s v="50 Colored Long Pencils"/>
  </r>
  <r>
    <x v="459"/>
    <x v="367"/>
    <d v="2016-04-03T00:00:00"/>
    <s v="Second Class"/>
    <s v="RB-19360"/>
    <s v="OFF-AR-10004974"/>
    <x v="493"/>
    <n v="3"/>
    <n v="0"/>
    <n v="28536"/>
    <n v="2.8536000000000001"/>
    <s v="Office Supplies"/>
    <s v="Art"/>
    <s v="Newell 342"/>
  </r>
  <r>
    <x v="459"/>
    <x v="367"/>
    <d v="2016-04-03T00:00:00"/>
    <s v="Second Class"/>
    <s v="RB-19360"/>
    <s v="TEC-PH-10002365"/>
    <x v="683"/>
    <n v="4"/>
    <n v="0"/>
    <n v="91312"/>
    <n v="9.1311999999999998"/>
    <s v="Technology"/>
    <s v="Phones"/>
    <s v="Belkin Grip Candy Sheer Case / Cover for iPhone 5 and 5S"/>
  </r>
  <r>
    <x v="463"/>
    <x v="368"/>
    <d v="2016-03-12T00:00:00"/>
    <s v="Standard Class"/>
    <s v="EB-13705"/>
    <s v="TEC-PH-10002365"/>
    <x v="684"/>
    <n v="3"/>
    <n v="2"/>
    <n v="15804"/>
    <n v="1.5804"/>
    <s v="Technology"/>
    <s v="Phones"/>
    <s v="Belkin Grip Candy Sheer Case / Cover for iPhone 5 and 5S"/>
  </r>
  <r>
    <x v="13"/>
    <x v="12"/>
    <d v="2017-10-24T00:00:00"/>
    <s v="Standard Class"/>
    <s v="EB-13705"/>
    <s v="OFF-ST-10000142"/>
    <x v="685"/>
    <n v="2"/>
    <n v="2"/>
    <n v="665408"/>
    <n v="66.540800000000004"/>
    <s v="Office Supplies"/>
    <s v="Storage"/>
    <s v="Deluxe Rollaway Locking File with Drawer"/>
  </r>
  <r>
    <x v="464"/>
    <x v="369"/>
    <d v="2015-03-20T00:00:00"/>
    <s v="First Class"/>
    <s v="FH-14365"/>
    <s v="OFF-ST-10000142"/>
    <x v="686"/>
    <n v="3"/>
    <n v="0"/>
    <n v="3493392"/>
    <n v="349.33920000000001"/>
    <s v="Office Supplies"/>
    <s v="Storage"/>
    <s v="Deluxe Rollaway Locking File with Drawer"/>
  </r>
  <r>
    <x v="465"/>
    <x v="6"/>
    <d v="2016-12-17T00:00:00"/>
    <s v="Standard Class"/>
    <s v="KH-16630"/>
    <s v="TEC-AC-10001772"/>
    <x v="687"/>
    <n v="4"/>
    <n v="0"/>
    <n v="249132"/>
    <n v="24.9132"/>
    <s v="Technology"/>
    <s v="Accessories"/>
    <s v="Memorex Mini Travel Drive 16 GB USB 2.0 Flash Drive"/>
  </r>
  <r>
    <x v="328"/>
    <x v="276"/>
    <d v="2017-11-29T00:00:00"/>
    <s v="First Class"/>
    <s v="BM-11650"/>
    <s v="TEC-AC-10001772"/>
    <x v="688"/>
    <n v="9"/>
    <n v="0"/>
    <n v="560547"/>
    <n v="56.054699999999997"/>
    <s v="Technology"/>
    <s v="Accessories"/>
    <s v="Memorex Mini Travel Drive 16 GB USB 2.0 Flash Drive"/>
  </r>
  <r>
    <x v="466"/>
    <x v="370"/>
    <d v="2014-02-18T00:00:00"/>
    <s v="Standard Class"/>
    <s v="SC-20095"/>
    <s v="FUR-CH-10000225"/>
    <x v="689"/>
    <n v="2"/>
    <n v="2"/>
    <n v="-24294"/>
    <n v="-2.4293999999999998"/>
    <s v="Furniture"/>
    <s v="Chairs"/>
    <s v="Global Geo Office Task Chair, Gray"/>
  </r>
  <r>
    <x v="467"/>
    <x v="371"/>
    <d v="2016-10-01T00:00:00"/>
    <s v="Standard Class"/>
    <s v="NF-18385"/>
    <s v="FUR-CH-10002331"/>
    <x v="690"/>
    <n v="3"/>
    <n v="3"/>
    <n v="-961146"/>
    <n v="-96.114599999999996"/>
    <s v="Furniture"/>
    <s v="Chairs"/>
    <s v="Hon 4700 Series Mobuis Mid-Back Task Chairs with Adjustable Arms"/>
  </r>
  <r>
    <x v="111"/>
    <x v="105"/>
    <d v="2014-01-26T00:00:00"/>
    <s v="Standard Class"/>
    <s v="HL-15040"/>
    <s v="FUR-CH-10002331"/>
    <x v="691"/>
    <n v="3"/>
    <n v="0"/>
    <n v="2242674"/>
    <n v="224.26740000000001"/>
    <s v="Furniture"/>
    <s v="Chairs"/>
    <s v="Hon 4700 Series Mobuis Mid-Back Task Chairs with Adjustable Arms"/>
  </r>
  <r>
    <x v="316"/>
    <x v="271"/>
    <d v="2016-07-24T00:00:00"/>
    <s v="Standard Class"/>
    <s v="LS-16945"/>
    <s v="FUR-CH-10002331"/>
    <x v="692"/>
    <n v="3"/>
    <n v="2"/>
    <n v="106794"/>
    <n v="10.679399999999999"/>
    <s v="Furniture"/>
    <s v="Chairs"/>
    <s v="Hon 4700 Series Mobuis Mid-Back Task Chairs with Adjustable Arms"/>
  </r>
  <r>
    <x v="467"/>
    <x v="371"/>
    <d v="2016-10-01T00:00:00"/>
    <s v="Standard Class"/>
    <s v="NF-18385"/>
    <s v="OFF-EN-10001415"/>
    <x v="693"/>
    <n v="2"/>
    <n v="2"/>
    <n v="3348"/>
    <n v="0.33479999999999999"/>
    <s v="Office Supplies"/>
    <s v="Envelopes"/>
    <s v="Staple envelope"/>
  </r>
  <r>
    <x v="468"/>
    <x v="196"/>
    <d v="2015-12-22T00:00:00"/>
    <s v="Standard Class"/>
    <s v="JH-15985"/>
    <s v="OFF-AP-10002472"/>
    <x v="694"/>
    <n v="4"/>
    <n v="0"/>
    <n v="36372"/>
    <n v="3.6372"/>
    <s v="Office Supplies"/>
    <s v="Appliances"/>
    <s v="3M Office Air Cleaner"/>
  </r>
  <r>
    <x v="468"/>
    <x v="196"/>
    <d v="2015-12-22T00:00:00"/>
    <s v="Standard Class"/>
    <s v="JH-15985"/>
    <s v="TEC-AC-10004571"/>
    <x v="695"/>
    <n v="9"/>
    <n v="0"/>
    <n v="3779622"/>
    <n v="377.9622"/>
    <s v="Technology"/>
    <s v="Accessories"/>
    <s v="Logitech G700s Rechargeable Gaming Mouse"/>
  </r>
  <r>
    <x v="469"/>
    <x v="275"/>
    <d v="2016-08-28T00:00:00"/>
    <s v="First Class"/>
    <s v="LC-16930"/>
    <s v="TEC-AC-10004571"/>
    <x v="696"/>
    <n v="2"/>
    <n v="2"/>
    <n v="439956"/>
    <n v="43.995600000000003"/>
    <s v="Technology"/>
    <s v="Accessories"/>
    <s v="Logitech G700s Rechargeable Gaming Mouse"/>
  </r>
  <r>
    <x v="468"/>
    <x v="196"/>
    <d v="2015-12-22T00:00:00"/>
    <s v="Standard Class"/>
    <s v="JH-15985"/>
    <s v="OFF-BI-10001098"/>
    <x v="180"/>
    <n v="3"/>
    <n v="2"/>
    <n v="186006"/>
    <n v="18.6006"/>
    <s v="Office Supplies"/>
    <s v="Binders"/>
    <s v="Acco D-Ring Binder w/DublLock"/>
  </r>
  <r>
    <x v="69"/>
    <x v="65"/>
    <d v="2015-10-06T00:00:00"/>
    <s v="Second Class"/>
    <s v="BM-11785"/>
    <s v="OFF-BI-10001098"/>
    <x v="697"/>
    <n v="5"/>
    <n v="7"/>
    <n v="-22449"/>
    <n v="-2.2448999999999999"/>
    <s v="Office Supplies"/>
    <s v="Binders"/>
    <s v="Acco D-Ring Binder w/DublLock"/>
  </r>
  <r>
    <x v="470"/>
    <x v="372"/>
    <d v="2017-06-26T00:00:00"/>
    <s v="Standard Class"/>
    <s v="JE-15475"/>
    <s v="OFF-BI-10001098"/>
    <x v="180"/>
    <n v="3"/>
    <n v="2"/>
    <n v="186006"/>
    <n v="18.6006"/>
    <s v="Office Supplies"/>
    <s v="Binders"/>
    <s v="Acco D-Ring Binder w/DublLock"/>
  </r>
  <r>
    <x v="284"/>
    <x v="170"/>
    <d v="2017-08-22T00:00:00"/>
    <s v="Standard Class"/>
    <s v="RA-19915"/>
    <s v="OFF-BI-10001098"/>
    <x v="698"/>
    <n v="5"/>
    <n v="8"/>
    <n v="-33139"/>
    <n v="-3.3138999999999998"/>
    <s v="Office Supplies"/>
    <s v="Binders"/>
    <s v="Acco D-Ring Binder w/DublLock"/>
  </r>
  <r>
    <x v="391"/>
    <x v="322"/>
    <d v="2016-04-29T00:00:00"/>
    <s v="Standard Class"/>
    <s v="TN-21040"/>
    <s v="FUR-TA-10001889"/>
    <x v="699"/>
    <n v="6"/>
    <n v="5"/>
    <n v="-8144832"/>
    <n v="-814.48320000000001"/>
    <s v="Furniture"/>
    <s v="Tables"/>
    <s v="Bush Advantage Collection Racetrack Conference Table"/>
  </r>
  <r>
    <x v="471"/>
    <x v="373"/>
    <d v="2015-01-15T00:00:00"/>
    <s v="Standard Class"/>
    <s v="MM-17920"/>
    <s v="FUR-TA-10001889"/>
    <x v="700"/>
    <n v="4"/>
    <n v="4"/>
    <n v="-3733048"/>
    <n v="-373.3048"/>
    <s v="Furniture"/>
    <s v="Tables"/>
    <s v="Bush Advantage Collection Racetrack Conference Table"/>
  </r>
  <r>
    <x v="391"/>
    <x v="322"/>
    <d v="2016-04-29T00:00:00"/>
    <s v="Standard Class"/>
    <s v="TN-21040"/>
    <s v="OFF-BI-10000315"/>
    <x v="701"/>
    <n v="5"/>
    <n v="7"/>
    <n v="-20889"/>
    <n v="-2.0889000000000002"/>
    <s v="Office Supplies"/>
    <s v="Binders"/>
    <s v="Poly Designer Cover &amp; Back"/>
  </r>
  <r>
    <x v="312"/>
    <x v="267"/>
    <d v="2014-12-15T00:00:00"/>
    <s v="Standard Class"/>
    <s v="SM-20005"/>
    <s v="OFF-BI-10000315"/>
    <x v="702"/>
    <n v="7"/>
    <n v="2"/>
    <n v="372204"/>
    <n v="37.220399999999998"/>
    <s v="Office Supplies"/>
    <s v="Binders"/>
    <s v="Poly Designer Cover &amp; Back"/>
  </r>
  <r>
    <x v="391"/>
    <x v="322"/>
    <d v="2016-04-29T00:00:00"/>
    <s v="Standard Class"/>
    <s v="TN-21040"/>
    <s v="OFF-SU-10003505"/>
    <x v="703"/>
    <n v="2"/>
    <n v="2"/>
    <n v="-34758"/>
    <n v="-3.4758"/>
    <s v="Office Supplies"/>
    <s v="Supplies"/>
    <s v="Premier Electric Letter Opener"/>
  </r>
  <r>
    <x v="472"/>
    <x v="194"/>
    <d v="2016-12-23T00:00:00"/>
    <s v="Standard Class"/>
    <s v="HG-14965"/>
    <s v="OFF-SU-10003505"/>
    <x v="704"/>
    <n v="5"/>
    <n v="0"/>
    <n v="28965"/>
    <n v="2.8965000000000001"/>
    <s v="Office Supplies"/>
    <s v="Supplies"/>
    <s v="Premier Electric Letter Opener"/>
  </r>
  <r>
    <x v="391"/>
    <x v="322"/>
    <d v="2016-04-29T00:00:00"/>
    <s v="Standard Class"/>
    <s v="TN-21040"/>
    <s v="OFF-AP-10002578"/>
    <x v="705"/>
    <n v="2"/>
    <n v="2"/>
    <n v="58704"/>
    <n v="5.8704000000000001"/>
    <s v="Office Supplies"/>
    <s v="Appliances"/>
    <s v="Fellowes Premier Superior Surge Suppressor, 10-Outlet, With Phone and Remote"/>
  </r>
  <r>
    <x v="473"/>
    <x v="374"/>
    <d v="2017-04-04T00:00:00"/>
    <s v="Standard Class"/>
    <s v="DS-13180"/>
    <s v="FUR-BO-10002824"/>
    <x v="706"/>
    <n v="2"/>
    <n v="32"/>
    <n v="-362352"/>
    <n v="-36.235199999999999"/>
    <s v="Furniture"/>
    <s v="Bookcases"/>
    <s v="Bush Mission Pointe Library"/>
  </r>
  <r>
    <x v="474"/>
    <x v="375"/>
    <d v="2016-12-20T00:00:00"/>
    <s v="Second Class"/>
    <s v="CC-12670"/>
    <s v="OFF-BI-10002194"/>
    <x v="412"/>
    <n v="3"/>
    <n v="8"/>
    <n v="-79002"/>
    <n v="-7.9001999999999999"/>
    <s v="Office Supplies"/>
    <s v="Binders"/>
    <s v="Cardinal Hold-It CD Pocket"/>
  </r>
  <r>
    <x v="475"/>
    <x v="22"/>
    <d v="2015-12-24T00:00:00"/>
    <s v="Standard Class"/>
    <s v="MH-17785"/>
    <s v="OFF-PA-10004071"/>
    <x v="707"/>
    <n v="1"/>
    <n v="0"/>
    <n v="266304"/>
    <n v="26.630400000000002"/>
    <s v="Office Supplies"/>
    <s v="Paper"/>
    <s v="Eaton Premium Continuous-Feed Paper, 25% Cotton, Letter Size, White, 1000 Shts/Box"/>
  </r>
  <r>
    <x v="476"/>
    <x v="376"/>
    <d v="2014-04-07T00:00:00"/>
    <s v="First Class"/>
    <s v="TH-21550"/>
    <s v="OFF-PA-10004071"/>
    <x v="707"/>
    <n v="1"/>
    <n v="0"/>
    <n v="266304"/>
    <n v="26.630400000000002"/>
    <s v="Office Supplies"/>
    <s v="Paper"/>
    <s v="Eaton Premium Continuous-Feed Paper, 25% Cotton, Letter Size, White, 1000 Shts/Box"/>
  </r>
  <r>
    <x v="477"/>
    <x v="377"/>
    <d v="2014-11-11T00:00:00"/>
    <s v="Second Class"/>
    <s v="JP-15520"/>
    <s v="OFF-ST-10002743"/>
    <x v="708"/>
    <n v="3"/>
    <n v="0"/>
    <n v="34092"/>
    <n v="3.4091999999999998"/>
    <s v="Office Supplies"/>
    <s v="Storage"/>
    <s v="SAFCO Boltless Steel Shelving"/>
  </r>
  <r>
    <x v="478"/>
    <x v="378"/>
    <d v="2014-01-08T00:00:00"/>
    <s v="Standard Class"/>
    <s v="PO-19195"/>
    <s v="OFF-ST-10002743"/>
    <x v="709"/>
    <n v="3"/>
    <n v="2"/>
    <n v="-647748"/>
    <n v="-64.774799999999999"/>
    <s v="Office Supplies"/>
    <s v="Storage"/>
    <s v="SAFCO Boltless Steel Shelving"/>
  </r>
  <r>
    <x v="324"/>
    <x v="269"/>
    <d v="2015-09-30T00:00:00"/>
    <s v="Standard Class"/>
    <s v="RW-19540"/>
    <s v="OFF-ST-10002743"/>
    <x v="710"/>
    <n v="4"/>
    <n v="2"/>
    <n v="-863664"/>
    <n v="-86.366399999999999"/>
    <s v="Office Supplies"/>
    <s v="Storage"/>
    <s v="SAFCO Boltless Steel Shelving"/>
  </r>
  <r>
    <x v="477"/>
    <x v="377"/>
    <d v="2014-11-11T00:00:00"/>
    <s v="Second Class"/>
    <s v="JP-15520"/>
    <s v="FUR-BO-10001601"/>
    <x v="711"/>
    <n v="2"/>
    <n v="15"/>
    <n v="104784"/>
    <n v="10.478400000000001"/>
    <s v="Furniture"/>
    <s v="Bookcases"/>
    <s v="Sauder Mission Library with Doors, Fruitwood Finish"/>
  </r>
  <r>
    <x v="477"/>
    <x v="377"/>
    <d v="2014-11-11T00:00:00"/>
    <s v="Second Class"/>
    <s v="JP-15520"/>
    <s v="TEC-PH-10002680"/>
    <x v="712"/>
    <n v="4"/>
    <n v="2"/>
    <n v="87996"/>
    <n v="8.7995999999999999"/>
    <s v="Technology"/>
    <s v="Phones"/>
    <s v="Samsung Galaxy Note 3"/>
  </r>
  <r>
    <x v="477"/>
    <x v="377"/>
    <d v="2014-11-11T00:00:00"/>
    <s v="Second Class"/>
    <s v="JP-15520"/>
    <s v="OFF-ST-10001321"/>
    <x v="713"/>
    <n v="6"/>
    <n v="0"/>
    <n v="249804"/>
    <n v="24.980399999999999"/>
    <s v="Office Supplies"/>
    <s v="Storage"/>
    <s v="Decoflex Hanging Personal Folder File, Blue"/>
  </r>
  <r>
    <x v="443"/>
    <x v="329"/>
    <d v="2015-06-30T00:00:00"/>
    <s v="Standard Class"/>
    <s v="SA-20830"/>
    <s v="OFF-ST-10001321"/>
    <x v="714"/>
    <n v="1"/>
    <n v="0"/>
    <n v="41634"/>
    <n v="4.1634000000000002"/>
    <s v="Office Supplies"/>
    <s v="Storage"/>
    <s v="Decoflex Hanging Personal Folder File, Blue"/>
  </r>
  <r>
    <x v="479"/>
    <x v="379"/>
    <d v="2015-10-13T00:00:00"/>
    <s v="Standard Class"/>
    <s v="DK-13090"/>
    <s v="OFF-ST-10001321"/>
    <x v="14"/>
    <n v="2"/>
    <n v="0"/>
    <n v="83268"/>
    <n v="8.3268000000000004"/>
    <s v="Office Supplies"/>
    <s v="Storage"/>
    <s v="Decoflex Hanging Personal Folder File, Blue"/>
  </r>
  <r>
    <x v="357"/>
    <x v="298"/>
    <d v="2015-09-15T00:00:00"/>
    <s v="Same Day"/>
    <s v="NG-18355"/>
    <s v="OFF-ST-10001321"/>
    <x v="715"/>
    <n v="2"/>
    <n v="2"/>
    <n v="21588"/>
    <n v="2.1587999999999998"/>
    <s v="Office Supplies"/>
    <s v="Storage"/>
    <s v="Decoflex Hanging Personal Folder File, Blue"/>
  </r>
  <r>
    <x v="480"/>
    <x v="164"/>
    <d v="2014-10-03T00:00:00"/>
    <s v="Standard Class"/>
    <s v="GZ-14545"/>
    <s v="OFF-ST-10001321"/>
    <x v="338"/>
    <n v="3"/>
    <n v="0"/>
    <n v="124902"/>
    <n v="12.4902"/>
    <s v="Office Supplies"/>
    <s v="Storage"/>
    <s v="Decoflex Hanging Personal Folder File, Blue"/>
  </r>
  <r>
    <x v="477"/>
    <x v="377"/>
    <d v="2014-11-11T00:00:00"/>
    <s v="Second Class"/>
    <s v="JP-15520"/>
    <s v="OFF-PA-10001509"/>
    <x v="716"/>
    <n v="7"/>
    <n v="0"/>
    <n v="28819"/>
    <n v="2.8818999999999999"/>
    <s v="Office Supplies"/>
    <s v="Paper"/>
    <s v="Recycled Desk Saver Line &quot;While You Were Out&quot; Book, 5 1/2&quot; X 4&quot;"/>
  </r>
  <r>
    <x v="481"/>
    <x v="380"/>
    <d v="2018-01-01T00:00:00"/>
    <s v="Standard Class"/>
    <s v="PO-18850"/>
    <s v="OFF-PA-10001509"/>
    <x v="717"/>
    <n v="5"/>
    <n v="0"/>
    <n v="20585"/>
    <n v="2.0585"/>
    <s v="Office Supplies"/>
    <s v="Paper"/>
    <s v="Recycled Desk Saver Line &quot;While You Were Out&quot; Book, 5 1/2&quot; X 4&quot;"/>
  </r>
  <r>
    <x v="477"/>
    <x v="377"/>
    <d v="2014-11-11T00:00:00"/>
    <s v="Second Class"/>
    <s v="JP-15520"/>
    <s v="OFF-PA-10003465"/>
    <x v="718"/>
    <n v="5"/>
    <n v="0"/>
    <n v="45528"/>
    <n v="4.5528000000000004"/>
    <s v="Office Supplies"/>
    <s v="Paper"/>
    <s v="Xerox 1912"/>
  </r>
  <r>
    <x v="482"/>
    <x v="381"/>
    <d v="2016-07-19T00:00:00"/>
    <s v="Standard Class"/>
    <s v="KH-16690"/>
    <s v="TEC-PH-10000149"/>
    <x v="719"/>
    <n v="6"/>
    <n v="2"/>
    <n v="7182"/>
    <n v="0.71819999999999995"/>
    <s v="Technology"/>
    <s v="Phones"/>
    <s v="Cisco SPA525G2 IP Phone - Wireless"/>
  </r>
  <r>
    <x v="483"/>
    <x v="382"/>
    <d v="2017-03-14T00:00:00"/>
    <s v="Standard Class"/>
    <s v="MH-18115"/>
    <s v="TEC-PH-10000149"/>
    <x v="623"/>
    <n v="3"/>
    <n v="4"/>
    <n v="-8379"/>
    <n v="-0.83789999999999998"/>
    <s v="Technology"/>
    <s v="Phones"/>
    <s v="Cisco SPA525G2 IP Phone - Wireless"/>
  </r>
  <r>
    <x v="484"/>
    <x v="359"/>
    <d v="2016-07-02T00:00:00"/>
    <s v="Standard Class"/>
    <s v="JG-15805"/>
    <s v="OFF-AR-10003045"/>
    <x v="720"/>
    <n v="5"/>
    <n v="0"/>
    <n v="6615"/>
    <n v="0.66149999999999998"/>
    <s v="Office Supplies"/>
    <s v="Art"/>
    <s v="Prang Colored Pencils"/>
  </r>
  <r>
    <x v="485"/>
    <x v="80"/>
    <d v="2015-11-28T00:00:00"/>
    <s v="Standard Class"/>
    <s v="DP-13000"/>
    <s v="OFF-AR-10003045"/>
    <x v="720"/>
    <n v="5"/>
    <n v="0"/>
    <n v="6615"/>
    <n v="0.66149999999999998"/>
    <s v="Office Supplies"/>
    <s v="Art"/>
    <s v="Prang Colored Pencils"/>
  </r>
  <r>
    <x v="484"/>
    <x v="359"/>
    <d v="2016-07-02T00:00:00"/>
    <s v="Standard Class"/>
    <s v="JG-15805"/>
    <s v="OFF-ST-10000689"/>
    <x v="721"/>
    <n v="5"/>
    <n v="0"/>
    <n v="8451"/>
    <n v="0.84509999999999996"/>
    <s v="Office Supplies"/>
    <s v="Storage"/>
    <s v="Fellowes Strictly Business Drawer File, Letter/Legal Size"/>
  </r>
  <r>
    <x v="316"/>
    <x v="271"/>
    <d v="2016-07-24T00:00:00"/>
    <s v="Standard Class"/>
    <s v="LS-16945"/>
    <s v="OFF-ST-10000689"/>
    <x v="722"/>
    <n v="3"/>
    <n v="2"/>
    <n v="-33804"/>
    <n v="-3.3803999999999998"/>
    <s v="Office Supplies"/>
    <s v="Storage"/>
    <s v="Fellowes Strictly Business Drawer File, Letter/Legal Size"/>
  </r>
  <r>
    <x v="344"/>
    <x v="289"/>
    <d v="2016-07-14T00:00:00"/>
    <s v="Standard Class"/>
    <s v="LH-17155"/>
    <s v="OFF-ST-10000689"/>
    <x v="722"/>
    <n v="3"/>
    <n v="2"/>
    <n v="-33804"/>
    <n v="-3.3803999999999998"/>
    <s v="Office Supplies"/>
    <s v="Storage"/>
    <s v="Fellowes Strictly Business Drawer File, Letter/Legal Size"/>
  </r>
  <r>
    <x v="486"/>
    <x v="383"/>
    <d v="2014-10-10T00:00:00"/>
    <s v="Standard Class"/>
    <s v="XP-21865"/>
    <s v="TEC-AC-10001445"/>
    <x v="723"/>
    <n v="3"/>
    <n v="0"/>
    <n v="19089"/>
    <n v="1.9089"/>
    <s v="Technology"/>
    <s v="Accessories"/>
    <s v="ImationÂ USB 2.0 SwivelÂ Flash DriveÂ USBÂ flash driveÂ - 4 GB - Pink"/>
  </r>
  <r>
    <x v="114"/>
    <x v="107"/>
    <d v="2014-07-27T00:00:00"/>
    <s v="Standard Class"/>
    <s v="EM-14065"/>
    <s v="TEC-AC-10002567"/>
    <x v="724"/>
    <n v="2"/>
    <n v="0"/>
    <n v="575928"/>
    <n v="57.592799999999997"/>
    <s v="Technology"/>
    <s v="Accessories"/>
    <s v="Logitech G602 Wireless Gaming Mouse"/>
  </r>
  <r>
    <x v="487"/>
    <x v="240"/>
    <d v="2017-06-13T00:00:00"/>
    <s v="First Class"/>
    <s v="MT-18070"/>
    <s v="OFF-LA-10003923"/>
    <x v="593"/>
    <n v="2"/>
    <n v="0"/>
    <n v="148"/>
    <n v="1.4800000000000001E-2"/>
    <s v="Office Supplies"/>
    <s v="Labels"/>
    <s v="Alphabetical Labels for Top Tab Filing"/>
  </r>
  <r>
    <x v="488"/>
    <x v="384"/>
    <d v="2014-09-15T00:00:00"/>
    <s v="Standard Class"/>
    <s v="MS-17365"/>
    <s v="OFF-LA-10003923"/>
    <x v="725"/>
    <n v="7"/>
    <n v="0"/>
    <n v="518"/>
    <n v="5.1799999999999999E-2"/>
    <s v="Office Supplies"/>
    <s v="Labels"/>
    <s v="Alphabetical Labels for Top Tab Filing"/>
  </r>
  <r>
    <x v="489"/>
    <x v="385"/>
    <d v="2017-11-11T00:00:00"/>
    <s v="Standard Class"/>
    <s v="SZ-20035"/>
    <s v="OFF-LA-10003923"/>
    <x v="359"/>
    <n v="2"/>
    <n v="2"/>
    <n v="888"/>
    <n v="8.8800000000000004E-2"/>
    <s v="Office Supplies"/>
    <s v="Labels"/>
    <s v="Alphabetical Labels for Top Tab Filing"/>
  </r>
  <r>
    <x v="487"/>
    <x v="240"/>
    <d v="2017-06-13T00:00:00"/>
    <s v="First Class"/>
    <s v="MT-18070"/>
    <s v="FUR-BO-10001337"/>
    <x v="726"/>
    <n v="5"/>
    <n v="15"/>
    <n v="-30245"/>
    <n v="-3.0245000000000002"/>
    <s v="Furniture"/>
    <s v="Bookcases"/>
    <s v="O'Sullivan Living Dimensions 2-Shelf Bookcases"/>
  </r>
  <r>
    <x v="487"/>
    <x v="240"/>
    <d v="2017-06-13T00:00:00"/>
    <s v="First Class"/>
    <s v="MT-18070"/>
    <s v="TEC-PH-10001924"/>
    <x v="727"/>
    <n v="5"/>
    <n v="2"/>
    <n v="174975"/>
    <n v="17.497499999999999"/>
    <s v="Technology"/>
    <s v="Phones"/>
    <s v="iHome FM Clock Radio with Lightning Dock"/>
  </r>
  <r>
    <x v="490"/>
    <x v="386"/>
    <d v="2014-10-31T00:00:00"/>
    <s v="First Class"/>
    <s v="SA-20830"/>
    <s v="TEC-PH-10001363"/>
    <x v="728"/>
    <n v="6"/>
    <n v="2"/>
    <n v="341994"/>
    <n v="34.199399999999997"/>
    <s v="Technology"/>
    <s v="Phones"/>
    <s v="Apple iPhone 5S"/>
  </r>
  <r>
    <x v="461"/>
    <x v="8"/>
    <d v="2014-06-13T00:00:00"/>
    <s v="Second Class"/>
    <s v="CW-11905"/>
    <s v="TEC-PH-10000376"/>
    <x v="729"/>
    <n v="1"/>
    <n v="2"/>
    <n v="5994"/>
    <n v="0.59940000000000004"/>
    <s v="Technology"/>
    <s v="Phones"/>
    <s v="Square Credit Card Reader"/>
  </r>
  <r>
    <x v="491"/>
    <x v="285"/>
    <d v="2017-11-20T00:00:00"/>
    <s v="First Class"/>
    <s v="KD-16345"/>
    <s v="TEC-PH-10000376"/>
    <x v="730"/>
    <n v="4"/>
    <n v="2"/>
    <n v="23976"/>
    <n v="2.3976000000000002"/>
    <s v="Technology"/>
    <s v="Phones"/>
    <s v="Square Credit Card Reader"/>
  </r>
  <r>
    <x v="461"/>
    <x v="8"/>
    <d v="2014-06-13T00:00:00"/>
    <s v="Second Class"/>
    <s v="CW-11905"/>
    <s v="TEC-AC-10000303"/>
    <x v="731"/>
    <n v="2"/>
    <n v="2"/>
    <n v="103974"/>
    <n v="10.397399999999999"/>
    <s v="Technology"/>
    <s v="Accessories"/>
    <s v="Logitech M510 Wireless Mouse"/>
  </r>
  <r>
    <x v="492"/>
    <x v="191"/>
    <d v="2014-09-19T00:00:00"/>
    <s v="Standard Class"/>
    <s v="AJ-10960"/>
    <s v="OFF-ST-10001809"/>
    <x v="732"/>
    <n v="5"/>
    <n v="0"/>
    <n v="8983"/>
    <n v="0.89829999999999999"/>
    <s v="Office Supplies"/>
    <s v="Storage"/>
    <s v="Fellowes Officeware Wire Shelving"/>
  </r>
  <r>
    <x v="493"/>
    <x v="387"/>
    <d v="2015-12-23T00:00:00"/>
    <s v="Standard Class"/>
    <s v="LM-17065"/>
    <s v="OFF-ST-10001809"/>
    <x v="733"/>
    <n v="9"/>
    <n v="2"/>
    <n v="-1455246"/>
    <n v="-145.52459999999999"/>
    <s v="Office Supplies"/>
    <s v="Storage"/>
    <s v="Fellowes Officeware Wire Shelving"/>
  </r>
  <r>
    <x v="282"/>
    <x v="49"/>
    <d v="2014-05-27T00:00:00"/>
    <s v="Same Day"/>
    <s v="MH-17785"/>
    <s v="OFF-ST-10001809"/>
    <x v="734"/>
    <n v="4"/>
    <n v="0"/>
    <n v="71864"/>
    <n v="7.1863999999999999"/>
    <s v="Office Supplies"/>
    <s v="Storage"/>
    <s v="Fellowes Officeware Wire Shelving"/>
  </r>
  <r>
    <x v="492"/>
    <x v="191"/>
    <d v="2014-09-19T00:00:00"/>
    <s v="Standard Class"/>
    <s v="AJ-10960"/>
    <s v="OFF-EN-10003845"/>
    <x v="735"/>
    <n v="3"/>
    <n v="0"/>
    <n v="50922"/>
    <n v="5.0922000000000001"/>
    <s v="Office Supplies"/>
    <s v="Envelopes"/>
    <s v="Colored Envelopes"/>
  </r>
  <r>
    <x v="494"/>
    <x v="388"/>
    <d v="2016-05-14T00:00:00"/>
    <s v="Standard Class"/>
    <s v="SS-20590"/>
    <s v="TEC-AC-10000991"/>
    <x v="736"/>
    <n v="2"/>
    <n v="0"/>
    <n v="131572"/>
    <n v="13.1572"/>
    <s v="Technology"/>
    <s v="Accessories"/>
    <s v="Sony Micro Vault Click 8 GB USB 2.0 Flash Drive"/>
  </r>
  <r>
    <x v="495"/>
    <x v="389"/>
    <d v="2016-03-21T00:00:00"/>
    <s v="Second Class"/>
    <s v="RO-19780"/>
    <s v="FUR-TA-10001857"/>
    <x v="737"/>
    <n v="3"/>
    <n v="4"/>
    <n v="-94941"/>
    <n v="-9.4940999999999995"/>
    <s v="Furniture"/>
    <s v="Tables"/>
    <s v="Balt Solid Wood Rectangular Table"/>
  </r>
  <r>
    <x v="496"/>
    <x v="390"/>
    <d v="2017-01-25T00:00:00"/>
    <s v="First Class"/>
    <s v="MC-17605"/>
    <s v="FUR-TA-10001857"/>
    <x v="738"/>
    <n v="2"/>
    <n v="0"/>
    <n v="21098"/>
    <n v="2.1097999999999999"/>
    <s v="Furniture"/>
    <s v="Tables"/>
    <s v="Balt Solid Wood Rectangular Table"/>
  </r>
  <r>
    <x v="497"/>
    <x v="44"/>
    <d v="2015-12-31T00:00:00"/>
    <s v="Standard Class"/>
    <s v="MD-17350"/>
    <s v="OFF-EN-10001434"/>
    <x v="739"/>
    <n v="2"/>
    <n v="0"/>
    <n v="516558"/>
    <n v="51.655799999999999"/>
    <s v="Office Supplies"/>
    <s v="Envelopes"/>
    <s v="Strathmore #10 Envelopes, Ultimate White"/>
  </r>
  <r>
    <x v="361"/>
    <x v="301"/>
    <d v="2016-07-31T00:00:00"/>
    <s v="Standard Class"/>
    <s v="SC-20095"/>
    <s v="OFF-BI-10002498"/>
    <x v="740"/>
    <n v="8"/>
    <n v="2"/>
    <n v="403704"/>
    <n v="40.370399999999997"/>
    <s v="Office Supplies"/>
    <s v="Binders"/>
    <s v="Clear Mylar Reinforcing Strips"/>
  </r>
  <r>
    <x v="498"/>
    <x v="391"/>
    <d v="2016-03-24T00:00:00"/>
    <s v="Standard Class"/>
    <s v="ZC-21910"/>
    <s v="OFF-BI-10002498"/>
    <x v="741"/>
    <n v="3"/>
    <n v="7"/>
    <n v="-128961"/>
    <n v="-12.896100000000001"/>
    <s v="Office Supplies"/>
    <s v="Binders"/>
    <s v="Clear Mylar Reinforcing Strips"/>
  </r>
  <r>
    <x v="499"/>
    <x v="392"/>
    <d v="2017-09-26T00:00:00"/>
    <s v="Second Class"/>
    <s v="JA-15970"/>
    <s v="OFF-BI-10002498"/>
    <x v="742"/>
    <n v="1"/>
    <n v="7"/>
    <n v="-42987"/>
    <n v="-4.2987000000000002"/>
    <s v="Office Supplies"/>
    <s v="Binders"/>
    <s v="Clear Mylar Reinforcing Strips"/>
  </r>
  <r>
    <x v="361"/>
    <x v="301"/>
    <d v="2016-07-31T00:00:00"/>
    <s v="Standard Class"/>
    <s v="SC-20095"/>
    <s v="FUR-FU-10004864"/>
    <x v="743"/>
    <n v="4"/>
    <n v="0"/>
    <n v="818432"/>
    <n v="81.843199999999996"/>
    <s v="Furniture"/>
    <s v="Furnishings"/>
    <s v="Howard Miller 14-1/2&quot; Diameter Chrome Round Wall Clock"/>
  </r>
  <r>
    <x v="361"/>
    <x v="301"/>
    <d v="2016-07-31T00:00:00"/>
    <s v="Standard Class"/>
    <s v="SC-20095"/>
    <s v="FUR-FU-10000073"/>
    <x v="744"/>
    <n v="9"/>
    <n v="0"/>
    <n v="22869"/>
    <n v="2.2869000000000002"/>
    <s v="Furniture"/>
    <s v="Furnishings"/>
    <s v="Deflect-O Glasstique Clear Desk Accessories"/>
  </r>
  <r>
    <x v="500"/>
    <x v="393"/>
    <d v="2016-06-04T00:00:00"/>
    <s v="Standard Class"/>
    <s v="MY-17380"/>
    <s v="OFF-BI-10001670"/>
    <x v="745"/>
    <n v="2"/>
    <n v="7"/>
    <n v="-1508"/>
    <n v="-0.15079999999999999"/>
    <s v="Office Supplies"/>
    <s v="Binders"/>
    <s v="Vinyl Sectional Post Binders"/>
  </r>
  <r>
    <x v="500"/>
    <x v="393"/>
    <d v="2016-06-04T00:00:00"/>
    <s v="Standard Class"/>
    <s v="MY-17380"/>
    <s v="OFF-BI-10001658"/>
    <x v="746"/>
    <n v="2"/>
    <n v="7"/>
    <n v="-119616"/>
    <n v="-11.961600000000001"/>
    <s v="Office Supplies"/>
    <s v="Binders"/>
    <s v="GBC Standard Therm-A-Bind Covers"/>
  </r>
  <r>
    <x v="455"/>
    <x v="363"/>
    <d v="2014-06-07T00:00:00"/>
    <s v="Standard Class"/>
    <s v="CK-12325"/>
    <s v="OFF-BI-10001658"/>
    <x v="747"/>
    <n v="3"/>
    <n v="2"/>
    <n v="194376"/>
    <n v="19.4376"/>
    <s v="Office Supplies"/>
    <s v="Binders"/>
    <s v="GBC Standard Therm-A-Bind Covers"/>
  </r>
  <r>
    <x v="500"/>
    <x v="393"/>
    <d v="2016-06-04T00:00:00"/>
    <s v="Standard Class"/>
    <s v="MY-17380"/>
    <s v="FUR-CH-10001215"/>
    <x v="748"/>
    <n v="2"/>
    <n v="2"/>
    <n v="50098"/>
    <n v="5.0098000000000003"/>
    <s v="Furniture"/>
    <s v="Chairs"/>
    <s v="Global Troy Executive Leather Low-Back Tilter"/>
  </r>
  <r>
    <x v="100"/>
    <x v="95"/>
    <d v="2016-09-19T00:00:00"/>
    <s v="Same Day"/>
    <s v="EH-14125"/>
    <s v="FUR-CH-10001215"/>
    <x v="749"/>
    <n v="2"/>
    <n v="3"/>
    <n v="-50098"/>
    <n v="-5.0098000000000003"/>
    <s v="Furniture"/>
    <s v="Chairs"/>
    <s v="Global Troy Executive Leather Low-Back Tilter"/>
  </r>
  <r>
    <x v="500"/>
    <x v="393"/>
    <d v="2016-06-04T00:00:00"/>
    <s v="Standard Class"/>
    <s v="MY-17380"/>
    <s v="OFF-BI-10000831"/>
    <x v="750"/>
    <n v="3"/>
    <n v="7"/>
    <n v="-19008"/>
    <n v="-1.9008"/>
    <s v="Office Supplies"/>
    <s v="Binders"/>
    <s v="Storex Flexible Poly Binders with Double Pockets"/>
  </r>
  <r>
    <x v="500"/>
    <x v="393"/>
    <d v="2016-06-04T00:00:00"/>
    <s v="Standard Class"/>
    <s v="MY-17380"/>
    <s v="OFF-PA-10000357"/>
    <x v="751"/>
    <n v="1"/>
    <n v="2"/>
    <n v="118871"/>
    <n v="11.8871"/>
    <s v="Office Supplies"/>
    <s v="Paper"/>
    <s v="White Dual Perf Computer Printout Paper, 2700 Sheets, 1 Part, Heavyweight, 20 lbs., 14 7/8 x 11"/>
  </r>
  <r>
    <x v="87"/>
    <x v="83"/>
    <d v="2016-02-05T00:00:00"/>
    <s v="Same Day"/>
    <s v="PP-18955"/>
    <s v="OFF-PA-10000357"/>
    <x v="752"/>
    <n v="3"/>
    <n v="0"/>
    <n v="602553"/>
    <n v="60.255299999999998"/>
    <s v="Office Supplies"/>
    <s v="Paper"/>
    <s v="White Dual Perf Computer Printout Paper, 2700 Sheets, 1 Part, Heavyweight, 20 lbs., 14 7/8 x 11"/>
  </r>
  <r>
    <x v="501"/>
    <x v="394"/>
    <d v="2017-06-11T00:00:00"/>
    <s v="Same Day"/>
    <s v="DV-13465"/>
    <s v="OFF-PA-10000357"/>
    <x v="752"/>
    <n v="3"/>
    <n v="0"/>
    <n v="602553"/>
    <n v="60.255299999999998"/>
    <s v="Office Supplies"/>
    <s v="Paper"/>
    <s v="White Dual Perf Computer Printout Paper, 2700 Sheets, 1 Part, Heavyweight, 20 lbs., 14 7/8 x 11"/>
  </r>
  <r>
    <x v="291"/>
    <x v="250"/>
    <d v="2015-03-22T00:00:00"/>
    <s v="Standard Class"/>
    <s v="CM-12385"/>
    <s v="OFF-AR-10001662"/>
    <x v="753"/>
    <n v="1"/>
    <n v="0"/>
    <n v="7398"/>
    <n v="0.73980000000000001"/>
    <s v="Office Supplies"/>
    <s v="Art"/>
    <s v="Rogers Handheld Barrel Pencil Sharpener"/>
  </r>
  <r>
    <x v="502"/>
    <x v="395"/>
    <d v="2016-05-16T00:00:00"/>
    <s v="Standard Class"/>
    <s v="VG-21805"/>
    <s v="OFF-AR-10001662"/>
    <x v="754"/>
    <n v="4"/>
    <n v="0"/>
    <n v="29592"/>
    <n v="2.9592000000000001"/>
    <s v="Office Supplies"/>
    <s v="Art"/>
    <s v="Rogers Handheld Barrel Pencil Sharpener"/>
  </r>
  <r>
    <x v="291"/>
    <x v="250"/>
    <d v="2015-03-22T00:00:00"/>
    <s v="Standard Class"/>
    <s v="CM-12385"/>
    <s v="OFF-AR-10003856"/>
    <x v="755"/>
    <n v="3"/>
    <n v="0"/>
    <n v="21684"/>
    <n v="2.1684000000000001"/>
    <s v="Office Supplies"/>
    <s v="Art"/>
    <s v="Newell 344"/>
  </r>
  <r>
    <x v="291"/>
    <x v="250"/>
    <d v="2015-03-22T00:00:00"/>
    <s v="Standard Class"/>
    <s v="CM-12385"/>
    <s v="OFF-BI-10003527"/>
    <x v="756"/>
    <n v="5"/>
    <n v="0"/>
    <n v="3177475"/>
    <n v="317.7475"/>
    <s v="Office Supplies"/>
    <s v="Binders"/>
    <s v="Fellowes PB500 Electric Punch Plastic Comb Binding Machine with Manual Bind"/>
  </r>
  <r>
    <x v="503"/>
    <x v="396"/>
    <d v="2017-11-27T00:00:00"/>
    <s v="First Class"/>
    <s v="LS-17245"/>
    <s v="FUR-FU-10001290"/>
    <x v="757"/>
    <n v="3"/>
    <n v="0"/>
    <n v="40416"/>
    <n v="4.0415999999999999"/>
    <s v="Furniture"/>
    <s v="Furnishings"/>
    <s v="Executive Impressions Supervisor Wall Clock"/>
  </r>
  <r>
    <x v="504"/>
    <x v="397"/>
    <d v="2017-10-18T00:00:00"/>
    <s v="First Class"/>
    <s v="MY-17380"/>
    <s v="FUR-FU-10001290"/>
    <x v="758"/>
    <n v="13"/>
    <n v="0"/>
    <n v="175136"/>
    <n v="17.5136"/>
    <s v="Furniture"/>
    <s v="Furnishings"/>
    <s v="Executive Impressions Supervisor Wall Clock"/>
  </r>
  <r>
    <x v="503"/>
    <x v="396"/>
    <d v="2017-11-27T00:00:00"/>
    <s v="First Class"/>
    <s v="LS-17245"/>
    <s v="TEC-AC-10002399"/>
    <x v="759"/>
    <n v="2"/>
    <n v="0"/>
    <n v="121728"/>
    <n v="12.172800000000001"/>
    <s v="Technology"/>
    <s v="Accessories"/>
    <s v="SanDisk Cruzer 32 GB USB Flash Drive"/>
  </r>
  <r>
    <x v="505"/>
    <x v="357"/>
    <d v="2014-09-17T00:00:00"/>
    <s v="Standard Class"/>
    <s v="BN-11470"/>
    <s v="TEC-AC-10002399"/>
    <x v="760"/>
    <n v="1"/>
    <n v="2"/>
    <n v="22824"/>
    <n v="2.2824"/>
    <s v="Technology"/>
    <s v="Accessories"/>
    <s v="SanDisk Cruzer 32 GB USB Flash Drive"/>
  </r>
  <r>
    <x v="506"/>
    <x v="360"/>
    <d v="2017-12-25T00:00:00"/>
    <s v="Standard Class"/>
    <s v="BN-11515"/>
    <s v="OFF-AR-10003811"/>
    <x v="271"/>
    <n v="3"/>
    <n v="0"/>
    <n v="17901"/>
    <n v="1.7901"/>
    <s v="Office Supplies"/>
    <s v="Art"/>
    <s v="Newell 327"/>
  </r>
  <r>
    <x v="111"/>
    <x v="105"/>
    <d v="2014-01-26T00:00:00"/>
    <s v="Standard Class"/>
    <s v="HL-15040"/>
    <s v="OFF-AR-10003811"/>
    <x v="271"/>
    <n v="3"/>
    <n v="0"/>
    <n v="17901"/>
    <n v="1.7901"/>
    <s v="Office Supplies"/>
    <s v="Art"/>
    <s v="Newell 327"/>
  </r>
  <r>
    <x v="506"/>
    <x v="360"/>
    <d v="2017-12-25T00:00:00"/>
    <s v="Standard Class"/>
    <s v="BN-11515"/>
    <s v="OFF-AR-10001246"/>
    <x v="761"/>
    <n v="2"/>
    <n v="0"/>
    <n v="17052"/>
    <n v="1.7052"/>
    <s v="Office Supplies"/>
    <s v="Art"/>
    <s v="Newell 317"/>
  </r>
  <r>
    <x v="507"/>
    <x v="398"/>
    <d v="2014-05-27T00:00:00"/>
    <s v="Standard Class"/>
    <s v="AR-10510"/>
    <s v="OFF-AR-10001246"/>
    <x v="762"/>
    <n v="9"/>
    <n v="2"/>
    <n v="23814"/>
    <n v="2.3814000000000002"/>
    <s v="Office Supplies"/>
    <s v="Art"/>
    <s v="Newell 317"/>
  </r>
  <r>
    <x v="508"/>
    <x v="399"/>
    <d v="2017-01-27T00:00:00"/>
    <s v="Standard Class"/>
    <s v="AD-10180"/>
    <s v="TEC-CO-10003236"/>
    <x v="763"/>
    <n v="5"/>
    <n v="0"/>
    <n v="1379977"/>
    <n v="137.99770000000001"/>
    <s v="Technology"/>
    <s v="Copiers"/>
    <s v="Canon Image Class D660 Copier"/>
  </r>
  <r>
    <x v="508"/>
    <x v="399"/>
    <d v="2017-01-27T00:00:00"/>
    <s v="Standard Class"/>
    <s v="AD-10180"/>
    <s v="OFF-ST-10004507"/>
    <x v="764"/>
    <n v="3"/>
    <n v="0"/>
    <n v="138915"/>
    <n v="13.891500000000001"/>
    <s v="Office Supplies"/>
    <s v="Storage"/>
    <s v="Advantus Rolling Storage Box"/>
  </r>
  <r>
    <x v="509"/>
    <x v="130"/>
    <d v="2016-11-24T00:00:00"/>
    <s v="Standard Class"/>
    <s v="DJ-13630"/>
    <s v="OFF-ST-10004507"/>
    <x v="765"/>
    <n v="4"/>
    <n v="0"/>
    <n v="18522"/>
    <n v="1.8522000000000001"/>
    <s v="Office Supplies"/>
    <s v="Storage"/>
    <s v="Advantus Rolling Storage Box"/>
  </r>
  <r>
    <x v="510"/>
    <x v="400"/>
    <d v="2017-06-06T00:00:00"/>
    <s v="Standard Class"/>
    <s v="AB-10255"/>
    <s v="OFF-ST-10004507"/>
    <x v="766"/>
    <n v="2"/>
    <n v="2"/>
    <n v="2401"/>
    <n v="0.24010000000000001"/>
    <s v="Office Supplies"/>
    <s v="Storage"/>
    <s v="Advantus Rolling Storage Box"/>
  </r>
  <r>
    <x v="508"/>
    <x v="399"/>
    <d v="2017-01-27T00:00:00"/>
    <s v="Standard Class"/>
    <s v="AD-10180"/>
    <s v="OFF-PA-10001667"/>
    <x v="767"/>
    <n v="2"/>
    <n v="0"/>
    <n v="5382"/>
    <n v="0.53820000000000001"/>
    <s v="Office Supplies"/>
    <s v="Paper"/>
    <s v="Great White Multi-Use Recycled Paper (20Lb. and 84 Bright)"/>
  </r>
  <r>
    <x v="508"/>
    <x v="399"/>
    <d v="2017-01-27T00:00:00"/>
    <s v="Standard Class"/>
    <s v="AD-10180"/>
    <s v="OFF-ST-10004459"/>
    <x v="768"/>
    <n v="3"/>
    <n v="0"/>
    <n v="56301"/>
    <n v="5.6300999999999997"/>
    <s v="Office Supplies"/>
    <s v="Storage"/>
    <s v="Tennsco Single-Tier Lockers"/>
  </r>
  <r>
    <x v="61"/>
    <x v="57"/>
    <d v="2015-03-26T00:00:00"/>
    <s v="Standard Class"/>
    <s v="DB-13210"/>
    <s v="OFF-ST-10000736"/>
    <x v="689"/>
    <n v="2"/>
    <n v="2"/>
    <n v="-259136"/>
    <n v="-25.913599999999999"/>
    <s v="Office Supplies"/>
    <s v="Storage"/>
    <s v="Carina Double Wide Media Storage Towers in Natural &amp; Black"/>
  </r>
  <r>
    <x v="63"/>
    <x v="59"/>
    <d v="2017-01-25T00:00:00"/>
    <s v="Standard Class"/>
    <s v="DS-13030"/>
    <s v="OFF-ST-10000736"/>
    <x v="672"/>
    <n v="3"/>
    <n v="0"/>
    <n v="97176"/>
    <n v="9.7175999999999991"/>
    <s v="Office Supplies"/>
    <s v="Storage"/>
    <s v="Carina Double Wide Media Storage Towers in Natural &amp; Black"/>
  </r>
  <r>
    <x v="511"/>
    <x v="401"/>
    <d v="2016-02-24T00:00:00"/>
    <s v="Standard Class"/>
    <s v="GT-14710"/>
    <s v="OFF-ST-10000736"/>
    <x v="672"/>
    <n v="3"/>
    <n v="0"/>
    <n v="97176"/>
    <n v="9.7175999999999991"/>
    <s v="Office Supplies"/>
    <s v="Storage"/>
    <s v="Carina Double Wide Media Storage Towers in Natural &amp; Black"/>
  </r>
  <r>
    <x v="61"/>
    <x v="57"/>
    <d v="2015-03-26T00:00:00"/>
    <s v="Standard Class"/>
    <s v="DB-13210"/>
    <s v="OFF-BI-10000285"/>
    <x v="769"/>
    <n v="9"/>
    <n v="8"/>
    <n v="-21168"/>
    <n v="-2.1168"/>
    <s v="Office Supplies"/>
    <s v="Binders"/>
    <s v="XtraLife ClearVue Slant-D Ring Binders by Cardinal"/>
  </r>
  <r>
    <x v="275"/>
    <x v="239"/>
    <d v="2016-05-23T00:00:00"/>
    <s v="First Class"/>
    <s v="LH-17155"/>
    <s v="TEC-PH-10003555"/>
    <x v="770"/>
    <n v="3"/>
    <n v="2"/>
    <n v="-124146"/>
    <n v="-12.4146"/>
    <s v="Technology"/>
    <s v="Phones"/>
    <s v="Motorola HK250 Universal Bluetooth Headset"/>
  </r>
  <r>
    <x v="417"/>
    <x v="339"/>
    <d v="2017-10-08T00:00:00"/>
    <s v="Second Class"/>
    <s v="PO-19195"/>
    <s v="TEC-PH-10003555"/>
    <x v="771"/>
    <n v="7"/>
    <n v="0"/>
    <n v="32186"/>
    <n v="3.2185999999999999"/>
    <s v="Technology"/>
    <s v="Phones"/>
    <s v="Motorola HK250 Universal Bluetooth Headset"/>
  </r>
  <r>
    <x v="512"/>
    <x v="41"/>
    <d v="2016-12-12T00:00:00"/>
    <s v="Second Class"/>
    <s v="QJ-19255"/>
    <s v="TEC-PH-10003555"/>
    <x v="772"/>
    <n v="5"/>
    <n v="0"/>
    <n v="2299"/>
    <n v="0.22989999999999999"/>
    <s v="Technology"/>
    <s v="Phones"/>
    <s v="Motorola HK250 Universal Bluetooth Headset"/>
  </r>
  <r>
    <x v="513"/>
    <x v="402"/>
    <d v="2016-01-02T00:00:00"/>
    <s v="Standard Class"/>
    <s v="BD-11605"/>
    <s v="OFF-FA-10002815"/>
    <x v="595"/>
    <n v="5"/>
    <n v="0"/>
    <n v="10434"/>
    <n v="1.0434000000000001"/>
    <s v="Office Supplies"/>
    <s v="Fasteners"/>
    <s v="Staples"/>
  </r>
  <r>
    <x v="350"/>
    <x v="293"/>
    <d v="2017-10-26T00:00:00"/>
    <s v="Standard Class"/>
    <s v="PH-18790"/>
    <s v="FUR-CH-10003379"/>
    <x v="773"/>
    <n v="3"/>
    <n v="2"/>
    <n v="42747"/>
    <n v="4.2747000000000002"/>
    <s v="Furniture"/>
    <s v="Chairs"/>
    <s v="Global Commerce Series High-Back Swivel/Tilt Chairs"/>
  </r>
  <r>
    <x v="338"/>
    <x v="284"/>
    <d v="2014-06-21T00:00:00"/>
    <s v="Standard Class"/>
    <s v="KL-16555"/>
    <s v="FUR-CH-10003379"/>
    <x v="774"/>
    <n v="4"/>
    <n v="3"/>
    <n v="-56996"/>
    <n v="-5.6996000000000002"/>
    <s v="Furniture"/>
    <s v="Chairs"/>
    <s v="Global Commerce Series High-Back Swivel/Tilt Chairs"/>
  </r>
  <r>
    <x v="135"/>
    <x v="126"/>
    <d v="2014-07-15T00:00:00"/>
    <s v="Standard Class"/>
    <s v="LA-16780"/>
    <s v="FUR-CH-10003379"/>
    <x v="775"/>
    <n v="3"/>
    <n v="0"/>
    <n v="213735"/>
    <n v="21.3735"/>
    <s v="Furniture"/>
    <s v="Chairs"/>
    <s v="Global Commerce Series High-Back Swivel/Tilt Chairs"/>
  </r>
  <r>
    <x v="514"/>
    <x v="19"/>
    <d v="2015-09-07T00:00:00"/>
    <s v="Standard Class"/>
    <s v="MG-18145"/>
    <s v="OFF-ST-10004963"/>
    <x v="776"/>
    <n v="3"/>
    <n v="2"/>
    <n v="-72672"/>
    <n v="-7.2671999999999999"/>
    <s v="Office Supplies"/>
    <s v="Storage"/>
    <s v="Eldon Gobal File Keepers"/>
  </r>
  <r>
    <x v="514"/>
    <x v="19"/>
    <d v="2015-09-07T00:00:00"/>
    <s v="Standard Class"/>
    <s v="MG-18145"/>
    <s v="OFF-SU-10002881"/>
    <x v="777"/>
    <n v="1"/>
    <n v="2"/>
    <n v="-1499058"/>
    <n v="-149.9058"/>
    <s v="Office Supplies"/>
    <s v="Supplies"/>
    <s v="Martin Yale Chadless Opener Electric Letter Opener"/>
  </r>
  <r>
    <x v="499"/>
    <x v="392"/>
    <d v="2017-09-26T00:00:00"/>
    <s v="Second Class"/>
    <s v="JA-15970"/>
    <s v="OFF-SU-10002881"/>
    <x v="778"/>
    <n v="7"/>
    <n v="2"/>
    <n v="-10493406"/>
    <n v="-1049.3406"/>
    <s v="Office Supplies"/>
    <s v="Supplies"/>
    <s v="Martin Yale Chadless Opener Electric Letter Opener"/>
  </r>
  <r>
    <x v="514"/>
    <x v="19"/>
    <d v="2015-09-07T00:00:00"/>
    <s v="Standard Class"/>
    <s v="MG-18145"/>
    <s v="OFF-EN-10001335"/>
    <x v="779"/>
    <n v="6"/>
    <n v="2"/>
    <n v="19692"/>
    <n v="1.9692000000000001"/>
    <s v="Office Supplies"/>
    <s v="Envelopes"/>
    <s v="White Business Envelopes with Contemporary Seam, Recycled White Business Envelopes"/>
  </r>
  <r>
    <x v="515"/>
    <x v="253"/>
    <d v="2016-09-04T00:00:00"/>
    <s v="First Class"/>
    <s v="CV-12805"/>
    <s v="OFF-EN-10001335"/>
    <x v="780"/>
    <n v="2"/>
    <n v="0"/>
    <n v="1094"/>
    <n v="0.1094"/>
    <s v="Office Supplies"/>
    <s v="Envelopes"/>
    <s v="White Business Envelopes with Contemporary Seam, Recycled White Business Envelopes"/>
  </r>
  <r>
    <x v="516"/>
    <x v="403"/>
    <d v="2015-11-09T00:00:00"/>
    <s v="Second Class"/>
    <s v="KB-16240"/>
    <s v="FUR-CH-10000595"/>
    <x v="781"/>
    <n v="1"/>
    <n v="2"/>
    <n v="1192"/>
    <n v="0.1192"/>
    <s v="Furniture"/>
    <s v="Chairs"/>
    <s v="Safco Contoured Stacking Chairs"/>
  </r>
  <r>
    <x v="121"/>
    <x v="113"/>
    <d v="2014-11-25T00:00:00"/>
    <s v="First Class"/>
    <s v="SC-20095"/>
    <s v="FUR-CH-10000595"/>
    <x v="782"/>
    <n v="2"/>
    <n v="2"/>
    <n v="2384"/>
    <n v="0.2384"/>
    <s v="Furniture"/>
    <s v="Chairs"/>
    <s v="Safco Contoured Stacking Chairs"/>
  </r>
  <r>
    <x v="517"/>
    <x v="404"/>
    <d v="2015-07-15T00:00:00"/>
    <s v="Second Class"/>
    <s v="ND-18370"/>
    <s v="FUR-CH-10000595"/>
    <x v="783"/>
    <n v="9"/>
    <n v="1"/>
    <n v="32184"/>
    <n v="3.2183999999999999"/>
    <s v="Furniture"/>
    <s v="Chairs"/>
    <s v="Safco Contoured Stacking Chairs"/>
  </r>
  <r>
    <x v="518"/>
    <x v="405"/>
    <d v="2017-09-11T00:00:00"/>
    <s v="Standard Class"/>
    <s v="JC-15340"/>
    <s v="FUR-FU-10000448"/>
    <x v="784"/>
    <n v="3"/>
    <n v="0"/>
    <n v="2397"/>
    <n v="0.2397"/>
    <s v="Furniture"/>
    <s v="Furnishings"/>
    <s v="Tenex Chairmats For Use With Carpeted Floors"/>
  </r>
  <r>
    <x v="307"/>
    <x v="263"/>
    <d v="2016-06-01T00:00:00"/>
    <s v="Second Class"/>
    <s v="RL-19615"/>
    <s v="TEC-PH-10000984"/>
    <x v="785"/>
    <n v="5"/>
    <n v="0"/>
    <n v="274386"/>
    <n v="27.438600000000001"/>
    <s v="Technology"/>
    <s v="Phones"/>
    <s v="Panasonic KX-TG9471B"/>
  </r>
  <r>
    <x v="75"/>
    <x v="71"/>
    <d v="2015-08-12T00:00:00"/>
    <s v="First Class"/>
    <s v="NP-18325"/>
    <s v="TEC-PH-10000984"/>
    <x v="785"/>
    <n v="5"/>
    <n v="0"/>
    <n v="274386"/>
    <n v="27.438600000000001"/>
    <s v="Technology"/>
    <s v="Phones"/>
    <s v="Panasonic KX-TG9471B"/>
  </r>
  <r>
    <x v="519"/>
    <x v="289"/>
    <d v="2016-07-16T00:00:00"/>
    <s v="Standard Class"/>
    <s v="AA-10375"/>
    <s v="OFF-ST-10001325"/>
    <x v="786"/>
    <n v="2"/>
    <n v="2"/>
    <n v="14672"/>
    <n v="1.4672000000000001"/>
    <s v="Office Supplies"/>
    <s v="Storage"/>
    <s v="Sterilite Officeware Hinged File Box"/>
  </r>
  <r>
    <x v="520"/>
    <x v="364"/>
    <d v="2017-09-25T00:00:00"/>
    <s v="Second Class"/>
    <s v="DW-13540"/>
    <s v="OFF-ST-10001325"/>
    <x v="787"/>
    <n v="3"/>
    <n v="0"/>
    <n v="84888"/>
    <n v="8.4887999999999995"/>
    <s v="Office Supplies"/>
    <s v="Storage"/>
    <s v="Sterilite Officeware Hinged File Box"/>
  </r>
  <r>
    <x v="521"/>
    <x v="203"/>
    <d v="2016-11-26T00:00:00"/>
    <s v="Second Class"/>
    <s v="NS-18505"/>
    <s v="OFF-ST-10001325"/>
    <x v="788"/>
    <n v="5"/>
    <n v="2"/>
    <n v="3668"/>
    <n v="0.36680000000000001"/>
    <s v="Office Supplies"/>
    <s v="Storage"/>
    <s v="Sterilite Officeware Hinged File Box"/>
  </r>
  <r>
    <x v="522"/>
    <x v="19"/>
    <d v="2015-09-09T00:00:00"/>
    <s v="Standard Class"/>
    <s v="DB-13120"/>
    <s v="OFF-ST-10001325"/>
    <x v="787"/>
    <n v="3"/>
    <n v="0"/>
    <n v="84888"/>
    <n v="8.4887999999999995"/>
    <s v="Office Supplies"/>
    <s v="Storage"/>
    <s v="Sterilite Officeware Hinged File Box"/>
  </r>
  <r>
    <x v="523"/>
    <x v="406"/>
    <d v="2017-09-08T00:00:00"/>
    <s v="Second Class"/>
    <s v="EP-13915"/>
    <s v="OFF-BI-10002429"/>
    <x v="789"/>
    <n v="7"/>
    <n v="8"/>
    <n v="-681856"/>
    <n v="-68.185599999999994"/>
    <s v="Office Supplies"/>
    <s v="Binders"/>
    <s v="Premier Elliptical Ring Binder, Black"/>
  </r>
  <r>
    <x v="524"/>
    <x v="332"/>
    <d v="2015-12-08T00:00:00"/>
    <s v="Standard Class"/>
    <s v="MP-17470"/>
    <s v="OFF-BI-10004528"/>
    <x v="790"/>
    <n v="4"/>
    <n v="2"/>
    <n v="336"/>
    <n v="3.3599999999999998E-2"/>
    <s v="Office Supplies"/>
    <s v="Binders"/>
    <s v="Cardinal Poly Pocket Divider Pockets for Ring Binders"/>
  </r>
  <r>
    <x v="525"/>
    <x v="295"/>
    <d v="2015-12-11T00:00:00"/>
    <s v="Standard Class"/>
    <s v="DK-12985"/>
    <s v="OFF-AP-10001271"/>
    <x v="791"/>
    <n v="3"/>
    <n v="0"/>
    <n v="412938"/>
    <n v="41.293799999999997"/>
    <s v="Office Supplies"/>
    <s v="Appliances"/>
    <s v="Eureka The Boss Cordless Rechargeable Stick Vac"/>
  </r>
  <r>
    <x v="525"/>
    <x v="295"/>
    <d v="2015-12-11T00:00:00"/>
    <s v="Standard Class"/>
    <s v="DK-12985"/>
    <s v="FUR-CH-10002647"/>
    <x v="792"/>
    <n v="4"/>
    <n v="0"/>
    <n v="7098"/>
    <n v="0.70979999999999999"/>
    <s v="Furniture"/>
    <s v="Chairs"/>
    <s v="Situations Contoured Folding Chairs, 4/Set"/>
  </r>
  <r>
    <x v="526"/>
    <x v="330"/>
    <d v="2015-12-03T00:00:00"/>
    <s v="Standard Class"/>
    <s v="CD-11920"/>
    <s v="FUR-CH-10002647"/>
    <x v="792"/>
    <n v="5"/>
    <n v="2"/>
    <n v="17745"/>
    <n v="1.7745"/>
    <s v="Furniture"/>
    <s v="Chairs"/>
    <s v="Situations Contoured Folding Chairs, 4/Set"/>
  </r>
  <r>
    <x v="527"/>
    <x v="407"/>
    <d v="2014-02-03T00:00:00"/>
    <s v="First Class"/>
    <s v="BD-11500"/>
    <s v="TEC-AC-10001432"/>
    <x v="793"/>
    <n v="6"/>
    <n v="0"/>
    <n v="206316"/>
    <n v="20.631599999999999"/>
    <s v="Technology"/>
    <s v="Accessories"/>
    <s v="Enermax Aurora Lite Keyboard"/>
  </r>
  <r>
    <x v="528"/>
    <x v="408"/>
    <d v="2016-12-05T00:00:00"/>
    <s v="First Class"/>
    <s v="BM-11140"/>
    <s v="TEC-AC-10001432"/>
    <x v="794"/>
    <n v="1"/>
    <n v="0"/>
    <n v="34386"/>
    <n v="3.4386000000000001"/>
    <s v="Technology"/>
    <s v="Accessories"/>
    <s v="Enermax Aurora Lite Keyboard"/>
  </r>
  <r>
    <x v="529"/>
    <x v="166"/>
    <d v="2016-07-17T00:00:00"/>
    <s v="First Class"/>
    <s v="ES-14080"/>
    <s v="TEC-PH-10002262"/>
    <x v="795"/>
    <n v="8"/>
    <n v="2"/>
    <n v="380864"/>
    <n v="38.086399999999998"/>
    <s v="Technology"/>
    <s v="Phones"/>
    <s v="LG Electronics Tone+ HBS-730 Bluetooth Headset"/>
  </r>
  <r>
    <x v="530"/>
    <x v="409"/>
    <d v="2014-05-16T00:00:00"/>
    <s v="Standard Class"/>
    <s v="PG-18895"/>
    <s v="TEC-AC-10001465"/>
    <x v="796"/>
    <n v="2"/>
    <n v="2"/>
    <n v="7264"/>
    <n v="0.72640000000000005"/>
    <s v="Technology"/>
    <s v="Accessories"/>
    <s v="SanDisk Cruzer 64 GB USB Flash Drive"/>
  </r>
  <r>
    <x v="531"/>
    <x v="410"/>
    <d v="2016-05-08T00:00:00"/>
    <s v="Same Day"/>
    <s v="CL-12565"/>
    <s v="TEC-AC-10001465"/>
    <x v="796"/>
    <n v="2"/>
    <n v="2"/>
    <n v="7264"/>
    <n v="0.72640000000000005"/>
    <s v="Technology"/>
    <s v="Accessories"/>
    <s v="SanDisk Cruzer 64 GB USB Flash Drive"/>
  </r>
  <r>
    <x v="532"/>
    <x v="411"/>
    <d v="2016-12-28T00:00:00"/>
    <s v="First Class"/>
    <s v="GK-14620"/>
    <s v="TEC-AC-10001465"/>
    <x v="797"/>
    <n v="7"/>
    <n v="0"/>
    <n v="76272"/>
    <n v="7.6272000000000002"/>
    <s v="Technology"/>
    <s v="Accessories"/>
    <s v="SanDisk Cruzer 64 GB USB Flash Drive"/>
  </r>
  <r>
    <x v="530"/>
    <x v="409"/>
    <d v="2014-05-16T00:00:00"/>
    <s v="Standard Class"/>
    <s v="PG-18895"/>
    <s v="TEC-PH-10002597"/>
    <x v="798"/>
    <n v="1"/>
    <n v="2"/>
    <n v="62995"/>
    <n v="6.2995000000000001"/>
    <s v="Technology"/>
    <s v="Phones"/>
    <s v="Xblue XB-1670-86 X16 SmallÂ Office TelephoneÂ - Titanium"/>
  </r>
  <r>
    <x v="530"/>
    <x v="409"/>
    <d v="2014-05-16T00:00:00"/>
    <s v="Standard Class"/>
    <s v="PG-18895"/>
    <s v="FUR-FU-10000723"/>
    <x v="799"/>
    <n v="4"/>
    <n v="6"/>
    <n v="-842928"/>
    <n v="-84.2928"/>
    <s v="Furniture"/>
    <s v="Furnishings"/>
    <s v="Deflect-o EconoMat Studded, No Bevel Mat for Low Pile Carpeting"/>
  </r>
  <r>
    <x v="533"/>
    <x v="412"/>
    <d v="2016-07-13T00:00:00"/>
    <s v="Standard Class"/>
    <s v="JD-15895"/>
    <s v="FUR-FU-10000723"/>
    <x v="800"/>
    <n v="4"/>
    <n v="0"/>
    <n v="148752"/>
    <n v="14.8752"/>
    <s v="Furniture"/>
    <s v="Furnishings"/>
    <s v="Deflect-o EconoMat Studded, No Bevel Mat for Low Pile Carpeting"/>
  </r>
  <r>
    <x v="534"/>
    <x v="285"/>
    <d v="2017-11-22T00:00:00"/>
    <s v="First Class"/>
    <s v="AS-10135"/>
    <s v="OFF-BI-10000404"/>
    <x v="801"/>
    <n v="6"/>
    <n v="2"/>
    <n v="13932"/>
    <n v="1.3932"/>
    <s v="Office Supplies"/>
    <s v="Binders"/>
    <s v="Avery Printable Repositionable Plastic Tabs"/>
  </r>
  <r>
    <x v="520"/>
    <x v="364"/>
    <d v="2017-09-25T00:00:00"/>
    <s v="Second Class"/>
    <s v="DW-13540"/>
    <s v="OFF-BI-10000404"/>
    <x v="802"/>
    <n v="1"/>
    <n v="2"/>
    <n v="2322"/>
    <n v="0.23219999999999999"/>
    <s v="Office Supplies"/>
    <s v="Binders"/>
    <s v="Avery Printable Repositionable Plastic Tabs"/>
  </r>
  <r>
    <x v="534"/>
    <x v="285"/>
    <d v="2017-11-22T00:00:00"/>
    <s v="First Class"/>
    <s v="AS-10135"/>
    <s v="OFF-PA-10002986"/>
    <x v="286"/>
    <n v="2"/>
    <n v="0"/>
    <n v="64128"/>
    <n v="6.4127999999999998"/>
    <s v="Office Supplies"/>
    <s v="Paper"/>
    <s v="Xerox 1898"/>
  </r>
  <r>
    <x v="460"/>
    <x v="63"/>
    <d v="2016-06-21T00:00:00"/>
    <s v="First Class"/>
    <s v="RC-19825"/>
    <s v="OFF-PA-10002986"/>
    <x v="803"/>
    <n v="7"/>
    <n v="0"/>
    <n v="224448"/>
    <n v="22.444800000000001"/>
    <s v="Office Supplies"/>
    <s v="Paper"/>
    <s v="Xerox 1898"/>
  </r>
  <r>
    <x v="531"/>
    <x v="410"/>
    <d v="2016-05-08T00:00:00"/>
    <s v="Same Day"/>
    <s v="CL-12565"/>
    <s v="OFF-PA-10002986"/>
    <x v="238"/>
    <n v="2"/>
    <n v="2"/>
    <n v="37408"/>
    <n v="3.7408000000000001"/>
    <s v="Office Supplies"/>
    <s v="Paper"/>
    <s v="Xerox 1898"/>
  </r>
  <r>
    <x v="80"/>
    <x v="76"/>
    <d v="2015-11-17T00:00:00"/>
    <s v="Second Class"/>
    <s v="DK-13225"/>
    <s v="OFF-SU-10001935"/>
    <x v="101"/>
    <n v="5"/>
    <n v="2"/>
    <n v="-1744"/>
    <n v="-0.1744"/>
    <s v="Office Supplies"/>
    <s v="Supplies"/>
    <s v="Staple remover"/>
  </r>
  <r>
    <x v="535"/>
    <x v="413"/>
    <d v="2017-09-30T00:00:00"/>
    <s v="Second Class"/>
    <s v="CM-12160"/>
    <s v="OFF-SU-10001935"/>
    <x v="804"/>
    <n v="1"/>
    <n v="2"/>
    <n v="-3488"/>
    <n v="-0.3488"/>
    <s v="Office Supplies"/>
    <s v="Supplies"/>
    <s v="Staple remover"/>
  </r>
  <r>
    <x v="64"/>
    <x v="60"/>
    <d v="2017-03-08T00:00:00"/>
    <s v="Standard Class"/>
    <s v="SC-20770"/>
    <s v="OFF-SU-10001935"/>
    <x v="102"/>
    <n v="4"/>
    <n v="2"/>
    <n v="-13952"/>
    <n v="-1.3952"/>
    <s v="Office Supplies"/>
    <s v="Supplies"/>
    <s v="Staple remover"/>
  </r>
  <r>
    <x v="536"/>
    <x v="167"/>
    <d v="2016-04-17T00:00:00"/>
    <s v="Second Class"/>
    <s v="BD-11320"/>
    <s v="FUR-CH-10002024"/>
    <x v="805"/>
    <n v="2"/>
    <n v="2"/>
    <n v="0"/>
    <n v="0"/>
    <s v="Furniture"/>
    <s v="Chairs"/>
    <s v="HON 5400 Series Task Chairs for Big and Tall"/>
  </r>
  <r>
    <x v="537"/>
    <x v="137"/>
    <d v="2015-10-15T00:00:00"/>
    <s v="Same Day"/>
    <s v="JE-15745"/>
    <s v="FUR-CH-10002024"/>
    <x v="806"/>
    <n v="5"/>
    <n v="3"/>
    <n v="-35049"/>
    <n v="-3.5049000000000001"/>
    <s v="Furniture"/>
    <s v="Chairs"/>
    <s v="HON 5400 Series Task Chairs for Big and Tall"/>
  </r>
  <r>
    <x v="538"/>
    <x v="414"/>
    <d v="2017-09-12T00:00:00"/>
    <s v="First Class"/>
    <s v="RC-19960"/>
    <s v="FUR-FU-10003039"/>
    <x v="807"/>
    <n v="1"/>
    <n v="2"/>
    <n v="60382"/>
    <n v="6.0381999999999998"/>
    <s v="Furniture"/>
    <s v="Furnishings"/>
    <s v="Howard Miller 11-1/2&quot; Diameter Grantwood Wall Clock"/>
  </r>
  <r>
    <x v="539"/>
    <x v="415"/>
    <d v="2016-07-11T00:00:00"/>
    <s v="Standard Class"/>
    <s v="RM-19375"/>
    <s v="FUR-FU-10003039"/>
    <x v="808"/>
    <n v="5"/>
    <n v="0"/>
    <n v="73321"/>
    <n v="7.3320999999999996"/>
    <s v="Furniture"/>
    <s v="Furnishings"/>
    <s v="Howard Miller 11-1/2&quot; Diameter Grantwood Wall Clock"/>
  </r>
  <r>
    <x v="540"/>
    <x v="319"/>
    <d v="2017-11-28T00:00:00"/>
    <s v="Standard Class"/>
    <s v="GT-14710"/>
    <s v="OFF-FA-10004248"/>
    <x v="809"/>
    <n v="3"/>
    <n v="2"/>
    <n v="25707"/>
    <n v="2.5707"/>
    <s v="Office Supplies"/>
    <s v="Fasteners"/>
    <s v="Advantus T-Pin Paper Clips"/>
  </r>
  <r>
    <x v="541"/>
    <x v="96"/>
    <d v="2017-07-03T00:00:00"/>
    <s v="Second Class"/>
    <s v="DK-13225"/>
    <s v="OFF-ST-10001780"/>
    <x v="810"/>
    <n v="2"/>
    <n v="0"/>
    <n v="3109872"/>
    <n v="310.98719999999997"/>
    <s v="Office Supplies"/>
    <s v="Storage"/>
    <s v="Tennsco 16-Compartment Lockers with Coat Rack"/>
  </r>
  <r>
    <x v="542"/>
    <x v="279"/>
    <d v="2014-03-07T00:00:00"/>
    <s v="Second Class"/>
    <s v="AJ-10945"/>
    <s v="OFF-AR-10003560"/>
    <x v="811"/>
    <n v="4"/>
    <n v="2"/>
    <n v="34048"/>
    <n v="3.4047999999999998"/>
    <s v="Office Supplies"/>
    <s v="Art"/>
    <s v="Zebra Zazzle Fluorescent Highlighters"/>
  </r>
  <r>
    <x v="543"/>
    <x v="416"/>
    <d v="2017-04-17T00:00:00"/>
    <s v="First Class"/>
    <s v="AB-10165"/>
    <s v="OFF-AR-10003560"/>
    <x v="812"/>
    <n v="3"/>
    <n v="2"/>
    <n v="25536"/>
    <n v="2.5535999999999999"/>
    <s v="Office Supplies"/>
    <s v="Art"/>
    <s v="Zebra Zazzle Fluorescent Highlighters"/>
  </r>
  <r>
    <x v="544"/>
    <x v="417"/>
    <d v="2017-08-28T00:00:00"/>
    <s v="Second Class"/>
    <s v="DW-13540"/>
    <s v="OFF-AR-10003560"/>
    <x v="813"/>
    <n v="2"/>
    <n v="2"/>
    <n v="17024"/>
    <n v="1.7023999999999999"/>
    <s v="Office Supplies"/>
    <s v="Art"/>
    <s v="Zebra Zazzle Fluorescent Highlighters"/>
  </r>
  <r>
    <x v="545"/>
    <x v="418"/>
    <d v="2016-06-15T00:00:00"/>
    <s v="Standard Class"/>
    <s v="OT-18730"/>
    <s v="OFF-LA-10001297"/>
    <x v="561"/>
    <n v="2"/>
    <n v="0"/>
    <n v="9936"/>
    <n v="0.99360000000000004"/>
    <s v="Office Supplies"/>
    <s v="Labels"/>
    <s v="Avery 473"/>
  </r>
  <r>
    <x v="260"/>
    <x v="226"/>
    <d v="2018-01-04T00:00:00"/>
    <s v="Standard Class"/>
    <s v="JF-15415"/>
    <s v="OFF-LA-10001297"/>
    <x v="814"/>
    <n v="7"/>
    <n v="0"/>
    <n v="34776"/>
    <n v="3.4775999999999998"/>
    <s v="Office Supplies"/>
    <s v="Labels"/>
    <s v="Avery 473"/>
  </r>
  <r>
    <x v="545"/>
    <x v="418"/>
    <d v="2016-06-15T00:00:00"/>
    <s v="Standard Class"/>
    <s v="OT-18730"/>
    <s v="FUR-TA-10004256"/>
    <x v="815"/>
    <n v="4"/>
    <n v="2"/>
    <n v="-217048"/>
    <n v="-21.704799999999999"/>
    <s v="Furniture"/>
    <s v="Tables"/>
    <s v="Bretford Â“Just In TimeÂ” Height-Adjustable Multi-Task Work Tables"/>
  </r>
  <r>
    <x v="546"/>
    <x v="419"/>
    <d v="2017-12-14T00:00:00"/>
    <s v="Second Class"/>
    <s v="MC-17845"/>
    <s v="FUR-TA-10004256"/>
    <x v="816"/>
    <n v="4"/>
    <n v="0"/>
    <n v="116872"/>
    <n v="11.687200000000001"/>
    <s v="Furniture"/>
    <s v="Tables"/>
    <s v="Bretford Â“Just In TimeÂ” Height-Adjustable Multi-Task Work Tables"/>
  </r>
  <r>
    <x v="545"/>
    <x v="418"/>
    <d v="2016-06-15T00:00:00"/>
    <s v="Standard Class"/>
    <s v="OT-18730"/>
    <s v="OFF-PA-10003441"/>
    <x v="108"/>
    <n v="5"/>
    <n v="0"/>
    <n v="15552"/>
    <n v="1.5551999999999999"/>
    <s v="Office Supplies"/>
    <s v="Paper"/>
    <s v="Xerox 226"/>
  </r>
  <r>
    <x v="547"/>
    <x v="420"/>
    <d v="2015-09-05T00:00:00"/>
    <s v="Standard Class"/>
    <s v="AR-10510"/>
    <s v="OFF-PA-10003441"/>
    <x v="817"/>
    <n v="9"/>
    <n v="0"/>
    <n v="279936"/>
    <n v="27.993600000000001"/>
    <s v="Office Supplies"/>
    <s v="Paper"/>
    <s v="Xerox 226"/>
  </r>
  <r>
    <x v="440"/>
    <x v="283"/>
    <d v="2017-11-22T00:00:00"/>
    <s v="Second Class"/>
    <s v="LP-17080"/>
    <s v="OFF-BI-10000069"/>
    <x v="818"/>
    <n v="7"/>
    <n v="2"/>
    <n v="273182"/>
    <n v="27.318200000000001"/>
    <s v="Office Supplies"/>
    <s v="Binders"/>
    <s v="GBC Prepunched Paper, 19-Hole, for Binding Systems, 24-lb"/>
  </r>
  <r>
    <x v="268"/>
    <x v="232"/>
    <d v="2017-09-13T00:00:00"/>
    <s v="Standard Class"/>
    <s v="SP-20620"/>
    <s v="OFF-BI-10000069"/>
    <x v="819"/>
    <n v="1"/>
    <n v="7"/>
    <n v="-36024"/>
    <n v="-3.6023999999999998"/>
    <s v="Office Supplies"/>
    <s v="Binders"/>
    <s v="GBC Prepunched Paper, 19-Hole, for Binding Systems, 24-lb"/>
  </r>
  <r>
    <x v="548"/>
    <x v="191"/>
    <d v="2014-09-18T00:00:00"/>
    <s v="Second Class"/>
    <s v="CA-12775"/>
    <s v="OFF-AP-10003914"/>
    <x v="820"/>
    <n v="5"/>
    <n v="2"/>
    <n v="13"/>
    <n v="1.2999999999999999E-3"/>
    <s v="Office Supplies"/>
    <s v="Appliances"/>
    <s v="Sanitaire Vibra Groomer IR Commercial Upright Vacuum, Replacement Belts"/>
  </r>
  <r>
    <x v="548"/>
    <x v="191"/>
    <d v="2014-09-18T00:00:00"/>
    <s v="Second Class"/>
    <s v="CA-12775"/>
    <s v="FUR-FU-10004020"/>
    <x v="821"/>
    <n v="3"/>
    <n v="2"/>
    <n v="37743"/>
    <n v="3.7743000000000002"/>
    <s v="Furniture"/>
    <s v="Furnishings"/>
    <s v="Advantus Panel Wall Acrylic Frame"/>
  </r>
  <r>
    <x v="549"/>
    <x v="421"/>
    <d v="2016-03-19T00:00:00"/>
    <s v="Standard Class"/>
    <s v="HZ-14950"/>
    <s v="FUR-FU-10004020"/>
    <x v="780"/>
    <n v="5"/>
    <n v="2"/>
    <n v="62905"/>
    <n v="6.2904999999999998"/>
    <s v="Furniture"/>
    <s v="Furnishings"/>
    <s v="Advantus Panel Wall Acrylic Frame"/>
  </r>
  <r>
    <x v="352"/>
    <x v="295"/>
    <d v="2015-12-09T00:00:00"/>
    <s v="First Class"/>
    <s v="JF-15490"/>
    <s v="OFF-FA-10003467"/>
    <x v="822"/>
    <n v="2"/>
    <n v="0"/>
    <n v="0"/>
    <n v="0"/>
    <s v="Office Supplies"/>
    <s v="Fasteners"/>
    <s v="Alliance Big Bands Rubber Bands, 12/Pack"/>
  </r>
  <r>
    <x v="550"/>
    <x v="422"/>
    <d v="2017-12-10T00:00:00"/>
    <s v="First Class"/>
    <s v="FP-14320"/>
    <s v="TEC-PH-10002496"/>
    <x v="823"/>
    <n v="3"/>
    <n v="2"/>
    <n v="46797"/>
    <n v="4.6797000000000004"/>
    <s v="Technology"/>
    <s v="Phones"/>
    <s v="Cisco SPA301"/>
  </r>
  <r>
    <x v="551"/>
    <x v="423"/>
    <d v="2016-09-05T00:00:00"/>
    <s v="First Class"/>
    <s v="PK-18910"/>
    <s v="TEC-PH-10002496"/>
    <x v="824"/>
    <n v="3"/>
    <n v="4"/>
    <n v="-46797"/>
    <n v="-4.6797000000000004"/>
    <s v="Technology"/>
    <s v="Phones"/>
    <s v="Cisco SPA301"/>
  </r>
  <r>
    <x v="552"/>
    <x v="358"/>
    <d v="2017-10-08T00:00:00"/>
    <s v="Standard Class"/>
    <s v="EB-13840"/>
    <s v="OFF-PA-10004530"/>
    <x v="825"/>
    <n v="8"/>
    <n v="0"/>
    <n v="450016"/>
    <n v="45.001600000000003"/>
    <s v="Office Supplies"/>
    <s v="Paper"/>
    <s v="Personal Creations Ink Jet Cards and Labels"/>
  </r>
  <r>
    <x v="553"/>
    <x v="424"/>
    <d v="2015-09-22T00:00:00"/>
    <s v="Second Class"/>
    <s v="TG-21640"/>
    <s v="OFF-PA-10004530"/>
    <x v="826"/>
    <n v="14"/>
    <n v="0"/>
    <n v="787528"/>
    <n v="78.752799999999993"/>
    <s v="Office Supplies"/>
    <s v="Paper"/>
    <s v="Personal Creations Ink Jet Cards and Labels"/>
  </r>
  <r>
    <x v="552"/>
    <x v="358"/>
    <d v="2017-10-08T00:00:00"/>
    <s v="Standard Class"/>
    <s v="EB-13840"/>
    <s v="OFF-BI-10001107"/>
    <x v="827"/>
    <n v="7"/>
    <n v="2"/>
    <n v="273672"/>
    <n v="27.3672"/>
    <s v="Office Supplies"/>
    <s v="Binders"/>
    <s v="GBC White Gloss Covers, Plain Front"/>
  </r>
  <r>
    <x v="554"/>
    <x v="40"/>
    <d v="2017-07-15T00:00:00"/>
    <s v="Standard Class"/>
    <s v="JC-15385"/>
    <s v="OFF-BI-10001107"/>
    <x v="828"/>
    <n v="2"/>
    <n v="2"/>
    <n v="78192"/>
    <n v="7.8192000000000004"/>
    <s v="Office Supplies"/>
    <s v="Binders"/>
    <s v="GBC White Gloss Covers, Plain Front"/>
  </r>
  <r>
    <x v="552"/>
    <x v="358"/>
    <d v="2017-10-08T00:00:00"/>
    <s v="Standard Class"/>
    <s v="EB-13840"/>
    <s v="OFF-PA-10004451"/>
    <x v="168"/>
    <n v="3"/>
    <n v="0"/>
    <n v="93312"/>
    <n v="9.3312000000000008"/>
    <s v="Office Supplies"/>
    <s v="Paper"/>
    <s v="Xerox 222"/>
  </r>
  <r>
    <x v="531"/>
    <x v="410"/>
    <d v="2016-05-08T00:00:00"/>
    <s v="Same Day"/>
    <s v="CL-12565"/>
    <s v="OFF-PA-10004451"/>
    <x v="829"/>
    <n v="2"/>
    <n v="2"/>
    <n v="36288"/>
    <n v="3.6288"/>
    <s v="Office Supplies"/>
    <s v="Paper"/>
    <s v="Xerox 222"/>
  </r>
  <r>
    <x v="552"/>
    <x v="358"/>
    <d v="2017-10-08T00:00:00"/>
    <s v="Standard Class"/>
    <s v="EB-13840"/>
    <s v="FUR-CH-10004997"/>
    <x v="830"/>
    <n v="3"/>
    <n v="2"/>
    <n v="0"/>
    <n v="0"/>
    <s v="Furniture"/>
    <s v="Chairs"/>
    <s v="Hon Every-Day Series Multi-Task Chairs"/>
  </r>
  <r>
    <x v="260"/>
    <x v="226"/>
    <d v="2018-01-04T00:00:00"/>
    <s v="Standard Class"/>
    <s v="JF-15415"/>
    <s v="TEC-PH-10000347"/>
    <x v="831"/>
    <n v="3"/>
    <n v="0"/>
    <n v="40095"/>
    <n v="4.0095000000000001"/>
    <s v="Technology"/>
    <s v="Phones"/>
    <s v="Cush Cases Heavy Duty Rugged Cover Case for Samsung Galaxy S5 - Purple"/>
  </r>
  <r>
    <x v="510"/>
    <x v="400"/>
    <d v="2017-06-06T00:00:00"/>
    <s v="Standard Class"/>
    <s v="AB-10255"/>
    <s v="TEC-PH-10000347"/>
    <x v="832"/>
    <n v="1"/>
    <n v="4"/>
    <n v="-6435"/>
    <n v="-0.64349999999999996"/>
    <s v="Technology"/>
    <s v="Phones"/>
    <s v="Cush Cases Heavy Duty Rugged Cover Case for Samsung Galaxy S5 - Purple"/>
  </r>
  <r>
    <x v="555"/>
    <x v="139"/>
    <d v="2016-11-07T00:00:00"/>
    <s v="Standard Class"/>
    <s v="SF-20200"/>
    <s v="OFF-AR-10003394"/>
    <x v="248"/>
    <n v="3"/>
    <n v="0"/>
    <n v="23814"/>
    <n v="2.3814000000000002"/>
    <s v="Office Supplies"/>
    <s v="Art"/>
    <s v="Newell 332"/>
  </r>
  <r>
    <x v="556"/>
    <x v="270"/>
    <d v="2016-11-15T00:00:00"/>
    <s v="Second Class"/>
    <s v="FH-14275"/>
    <s v="OFF-AR-10003394"/>
    <x v="833"/>
    <n v="7"/>
    <n v="0"/>
    <n v="55566"/>
    <n v="5.5566000000000004"/>
    <s v="Office Supplies"/>
    <s v="Art"/>
    <s v="Newell 332"/>
  </r>
  <r>
    <x v="553"/>
    <x v="424"/>
    <d v="2015-09-22T00:00:00"/>
    <s v="Second Class"/>
    <s v="TG-21640"/>
    <s v="OFF-PA-10001450"/>
    <x v="834"/>
    <n v="4"/>
    <n v="0"/>
    <n v="97608"/>
    <n v="9.7607999999999997"/>
    <s v="Office Supplies"/>
    <s v="Paper"/>
    <s v="Rediform S.O.S. Phone Message Books"/>
  </r>
  <r>
    <x v="553"/>
    <x v="424"/>
    <d v="2015-09-22T00:00:00"/>
    <s v="Second Class"/>
    <s v="TG-21640"/>
    <s v="OFF-SU-10001574"/>
    <x v="835"/>
    <n v="2"/>
    <n v="0"/>
    <n v="219"/>
    <n v="2.1899999999999999E-2"/>
    <s v="Office Supplies"/>
    <s v="Supplies"/>
    <s v="Acme Value Line Scissors"/>
  </r>
  <r>
    <x v="557"/>
    <x v="174"/>
    <d v="2016-07-21T00:00:00"/>
    <s v="Standard Class"/>
    <s v="CK-12205"/>
    <s v="OFF-SU-10001574"/>
    <x v="600"/>
    <n v="2"/>
    <n v="2"/>
    <n v="73"/>
    <n v="7.3000000000000001E-3"/>
    <s v="Office Supplies"/>
    <s v="Supplies"/>
    <s v="Acme Value Line Scissors"/>
  </r>
  <r>
    <x v="171"/>
    <x v="157"/>
    <d v="2017-07-26T00:00:00"/>
    <s v="Standard Class"/>
    <s v="CS-11950"/>
    <s v="FUR-FU-10001475"/>
    <x v="836"/>
    <n v="1"/>
    <n v="6"/>
    <n v="-57148"/>
    <n v="-5.7148000000000003"/>
    <s v="Furniture"/>
    <s v="Furnishings"/>
    <s v="Contract Clock, 14&quot;, Brown"/>
  </r>
  <r>
    <x v="558"/>
    <x v="425"/>
    <d v="2015-09-14T00:00:00"/>
    <s v="Standard Class"/>
    <s v="CC-12145"/>
    <s v="OFF-SU-10004498"/>
    <x v="837"/>
    <n v="4"/>
    <n v="0"/>
    <n v="15456"/>
    <n v="1.5456000000000001"/>
    <s v="Office Supplies"/>
    <s v="Supplies"/>
    <s v="Martin-Yale Premier Letter Opener"/>
  </r>
  <r>
    <x v="310"/>
    <x v="265"/>
    <d v="2016-09-01T00:00:00"/>
    <s v="Standard Class"/>
    <s v="SS-20875"/>
    <s v="OFF-SU-10004498"/>
    <x v="837"/>
    <n v="5"/>
    <n v="2"/>
    <n v="-10948"/>
    <n v="-1.0948"/>
    <s v="Office Supplies"/>
    <s v="Supplies"/>
    <s v="Martin-Yale Premier Letter Opener"/>
  </r>
  <r>
    <x v="222"/>
    <x v="197"/>
    <d v="2014-04-08T00:00:00"/>
    <s v="First Class"/>
    <s v="SD-20485"/>
    <s v="OFF-SU-10004498"/>
    <x v="838"/>
    <n v="1"/>
    <n v="2"/>
    <n v="-21896"/>
    <n v="-2.1896"/>
    <s v="Office Supplies"/>
    <s v="Supplies"/>
    <s v="Martin-Yale Premier Letter Opener"/>
  </r>
  <r>
    <x v="46"/>
    <x v="42"/>
    <d v="2017-12-05T00:00:00"/>
    <s v="Standard Class"/>
    <s v="DV-13465"/>
    <s v="TEC-PH-10000586"/>
    <x v="839"/>
    <n v="2"/>
    <n v="2"/>
    <n v="92386"/>
    <n v="9.2385999999999999"/>
    <s v="Technology"/>
    <s v="Phones"/>
    <s v="AT&amp;T SB67148 SynJ"/>
  </r>
  <r>
    <x v="46"/>
    <x v="42"/>
    <d v="2017-12-05T00:00:00"/>
    <s v="Standard Class"/>
    <s v="DV-13465"/>
    <s v="OFF-BI-10002764"/>
    <x v="840"/>
    <n v="7"/>
    <n v="7"/>
    <n v="-47481"/>
    <n v="-4.7481"/>
    <s v="Office Supplies"/>
    <s v="Binders"/>
    <s v="Recycled Pressboard Report Cover with Reinforced Top Hinge"/>
  </r>
  <r>
    <x v="429"/>
    <x v="348"/>
    <d v="2015-07-09T00:00:00"/>
    <s v="Standard Class"/>
    <s v="BD-11725"/>
    <s v="OFF-LA-10003930"/>
    <x v="841"/>
    <n v="3"/>
    <n v="0"/>
    <n v="1445157"/>
    <n v="144.51570000000001"/>
    <s v="Office Supplies"/>
    <s v="Labels"/>
    <s v="Dot Matrix Printer Tape Reel Labels, White, 5000/Box"/>
  </r>
  <r>
    <x v="559"/>
    <x v="426"/>
    <d v="2017-09-26T00:00:00"/>
    <s v="Second Class"/>
    <s v="BD-11605"/>
    <s v="OFF-LA-10003930"/>
    <x v="842"/>
    <n v="3"/>
    <n v="2"/>
    <n v="855297"/>
    <n v="85.529700000000005"/>
    <s v="Office Supplies"/>
    <s v="Labels"/>
    <s v="Dot Matrix Printer Tape Reel Labels, White, 5000/Box"/>
  </r>
  <r>
    <x v="554"/>
    <x v="40"/>
    <d v="2017-07-15T00:00:00"/>
    <s v="Standard Class"/>
    <s v="JC-15385"/>
    <s v="OFF-LA-10003930"/>
    <x v="843"/>
    <n v="8"/>
    <n v="0"/>
    <n v="3853752"/>
    <n v="385.37520000000001"/>
    <s v="Office Supplies"/>
    <s v="Labels"/>
    <s v="Dot Matrix Printer Tape Reel Labels, White, 5000/Box"/>
  </r>
  <r>
    <x v="560"/>
    <x v="427"/>
    <d v="2015-12-12T00:00:00"/>
    <s v="First Class"/>
    <s v="SW-20455"/>
    <s v="OFF-LA-10003930"/>
    <x v="844"/>
    <n v="2"/>
    <n v="0"/>
    <n v="963438"/>
    <n v="96.343800000000002"/>
    <s v="Office Supplies"/>
    <s v="Labels"/>
    <s v="Dot Matrix Printer Tape Reel Labels, White, 5000/Box"/>
  </r>
  <r>
    <x v="498"/>
    <x v="391"/>
    <d v="2016-03-24T00:00:00"/>
    <s v="Standard Class"/>
    <s v="ZC-21910"/>
    <s v="TEC-PH-10003800"/>
    <x v="845"/>
    <n v="2"/>
    <n v="2"/>
    <n v="-201362"/>
    <n v="-20.136199999999999"/>
    <s v="Technology"/>
    <s v="Phones"/>
    <s v="i.Sound Portable Power - 8000 mAh"/>
  </r>
  <r>
    <x v="498"/>
    <x v="391"/>
    <d v="2016-03-24T00:00:00"/>
    <s v="Standard Class"/>
    <s v="ZC-21910"/>
    <s v="OFF-PA-10002005"/>
    <x v="846"/>
    <n v="4"/>
    <n v="2"/>
    <n v="72576"/>
    <n v="7.2576000000000001"/>
    <s v="Office Supplies"/>
    <s v="Paper"/>
    <s v="Xerox 225"/>
  </r>
  <r>
    <x v="532"/>
    <x v="411"/>
    <d v="2016-12-28T00:00:00"/>
    <s v="First Class"/>
    <s v="GK-14620"/>
    <s v="OFF-PA-10002005"/>
    <x v="847"/>
    <n v="7"/>
    <n v="0"/>
    <n v="217728"/>
    <n v="21.7728"/>
    <s v="Office Supplies"/>
    <s v="Paper"/>
    <s v="Xerox 225"/>
  </r>
  <r>
    <x v="498"/>
    <x v="391"/>
    <d v="2016-03-24T00:00:00"/>
    <s v="Standard Class"/>
    <s v="ZC-21910"/>
    <s v="OFF-PA-10004101"/>
    <x v="829"/>
    <n v="2"/>
    <n v="2"/>
    <n v="36288"/>
    <n v="3.6288"/>
    <s v="Office Supplies"/>
    <s v="Paper"/>
    <s v="Xerox 1894"/>
  </r>
  <r>
    <x v="561"/>
    <x v="428"/>
    <d v="2015-06-03T00:00:00"/>
    <s v="Standard Class"/>
    <s v="JL-15850"/>
    <s v="OFF-PA-10004101"/>
    <x v="108"/>
    <n v="5"/>
    <n v="0"/>
    <n v="15552"/>
    <n v="1.5551999999999999"/>
    <s v="Office Supplies"/>
    <s v="Paper"/>
    <s v="Xerox 1894"/>
  </r>
  <r>
    <x v="256"/>
    <x v="222"/>
    <d v="2014-01-13T00:00:00"/>
    <s v="Standard Class"/>
    <s v="MS-17830"/>
    <s v="OFF-AR-10004078"/>
    <x v="848"/>
    <n v="2"/>
    <n v="2"/>
    <n v="1168"/>
    <n v="0.1168"/>
    <s v="Office Supplies"/>
    <s v="Art"/>
    <s v="Newell 312"/>
  </r>
  <r>
    <x v="356"/>
    <x v="129"/>
    <d v="2014-08-15T00:00:00"/>
    <s v="Standard Class"/>
    <s v="LR-16915"/>
    <s v="OFF-AP-10004708"/>
    <x v="849"/>
    <n v="2"/>
    <n v="0"/>
    <n v="220748"/>
    <n v="22.0748"/>
    <s v="Office Supplies"/>
    <s v="Appliances"/>
    <s v="Fellowes Superior 10 Outlet Split Surge Protector"/>
  </r>
  <r>
    <x v="356"/>
    <x v="129"/>
    <d v="2014-08-15T00:00:00"/>
    <s v="Standard Class"/>
    <s v="LR-16915"/>
    <s v="FUR-FU-10001979"/>
    <x v="850"/>
    <n v="8"/>
    <n v="0"/>
    <n v="917728"/>
    <n v="91.772800000000004"/>
    <s v="Furniture"/>
    <s v="Furnishings"/>
    <s v="Dana Halogen Swing-Arm Architect Lamp"/>
  </r>
  <r>
    <x v="562"/>
    <x v="166"/>
    <d v="2016-07-16T00:00:00"/>
    <s v="First Class"/>
    <s v="TP-21130"/>
    <s v="OFF-SU-10004115"/>
    <x v="851"/>
    <n v="2"/>
    <n v="2"/>
    <n v="10178"/>
    <n v="1.0178"/>
    <s v="Office Supplies"/>
    <s v="Supplies"/>
    <s v="Acme Stainless Steel Office Snips"/>
  </r>
  <r>
    <x v="105"/>
    <x v="100"/>
    <d v="2014-12-21T00:00:00"/>
    <s v="Second Class"/>
    <s v="IM-15070"/>
    <s v="OFF-SU-10004115"/>
    <x v="852"/>
    <n v="1"/>
    <n v="0"/>
    <n v="19629"/>
    <n v="1.9629000000000001"/>
    <s v="Office Supplies"/>
    <s v="Supplies"/>
    <s v="Acme Stainless Steel Office Snips"/>
  </r>
  <r>
    <x v="557"/>
    <x v="174"/>
    <d v="2016-07-21T00:00:00"/>
    <s v="Standard Class"/>
    <s v="CK-12205"/>
    <s v="TEC-PH-10001425"/>
    <x v="853"/>
    <n v="3"/>
    <n v="4"/>
    <n v="-287964"/>
    <n v="-28.796399999999998"/>
    <s v="Technology"/>
    <s v="Phones"/>
    <s v="Mophie Juice Pack Helium for iPhone"/>
  </r>
  <r>
    <x v="557"/>
    <x v="174"/>
    <d v="2016-07-21T00:00:00"/>
    <s v="Standard Class"/>
    <s v="CK-12205"/>
    <s v="TEC-PH-10003963"/>
    <x v="854"/>
    <n v="4"/>
    <n v="4"/>
    <n v="-1153544"/>
    <n v="-115.3544"/>
    <s v="Technology"/>
    <s v="Phones"/>
    <s v="GE 2-Jack Phone Line Splitter"/>
  </r>
  <r>
    <x v="351"/>
    <x v="294"/>
    <d v="2014-03-19T00:00:00"/>
    <s v="Standard Class"/>
    <s v="AS-10240"/>
    <s v="OFF-ST-10001490"/>
    <x v="855"/>
    <n v="1"/>
    <n v="2"/>
    <n v="17847"/>
    <n v="1.7847"/>
    <s v="Office Supplies"/>
    <s v="Storage"/>
    <s v="Hot File 7-Pocket, Floor Stand"/>
  </r>
  <r>
    <x v="151"/>
    <x v="140"/>
    <d v="2015-08-28T00:00:00"/>
    <s v="Standard Class"/>
    <s v="CB-12025"/>
    <s v="OFF-ST-10001490"/>
    <x v="856"/>
    <n v="7"/>
    <n v="2"/>
    <n v="124929"/>
    <n v="12.492900000000001"/>
    <s v="Office Supplies"/>
    <s v="Storage"/>
    <s v="Hot File 7-Pocket, Floor Stand"/>
  </r>
  <r>
    <x v="563"/>
    <x v="429"/>
    <d v="2017-02-08T00:00:00"/>
    <s v="Standard Class"/>
    <s v="MC-17575"/>
    <s v="OFF-ST-10001490"/>
    <x v="857"/>
    <n v="2"/>
    <n v="2"/>
    <n v="35694"/>
    <n v="3.5693999999999999"/>
    <s v="Office Supplies"/>
    <s v="Storage"/>
    <s v="Hot File 7-Pocket, Floor Stand"/>
  </r>
  <r>
    <x v="351"/>
    <x v="294"/>
    <d v="2014-03-19T00:00:00"/>
    <s v="Standard Class"/>
    <s v="AS-10240"/>
    <s v="OFF-PA-10002120"/>
    <x v="858"/>
    <n v="3"/>
    <n v="2"/>
    <n v="478152"/>
    <n v="47.815199999999997"/>
    <s v="Office Supplies"/>
    <s v="Paper"/>
    <s v="Xerox 1889"/>
  </r>
  <r>
    <x v="507"/>
    <x v="398"/>
    <d v="2014-05-27T00:00:00"/>
    <s v="Standard Class"/>
    <s v="AR-10510"/>
    <s v="OFF-BI-10000848"/>
    <x v="859"/>
    <n v="2"/>
    <n v="7"/>
    <n v="-26256"/>
    <n v="-2.6255999999999999"/>
    <s v="Office Supplies"/>
    <s v="Binders"/>
    <s v="Angle-D Ring Binders"/>
  </r>
  <r>
    <x v="564"/>
    <x v="430"/>
    <d v="2017-07-28T00:00:00"/>
    <s v="Standard Class"/>
    <s v="CP-12340"/>
    <s v="OFF-BI-10000848"/>
    <x v="821"/>
    <n v="3"/>
    <n v="2"/>
    <n v="42666"/>
    <n v="4.2666000000000004"/>
    <s v="Office Supplies"/>
    <s v="Binders"/>
    <s v="Angle-D Ring Binders"/>
  </r>
  <r>
    <x v="565"/>
    <x v="393"/>
    <d v="2016-05-31T00:00:00"/>
    <s v="First Class"/>
    <s v="RW-19690"/>
    <s v="OFF-BI-10000848"/>
    <x v="859"/>
    <n v="2"/>
    <n v="7"/>
    <n v="-26256"/>
    <n v="-2.6255999999999999"/>
    <s v="Office Supplies"/>
    <s v="Binders"/>
    <s v="Angle-D Ring Binders"/>
  </r>
  <r>
    <x v="507"/>
    <x v="398"/>
    <d v="2014-05-27T00:00:00"/>
    <s v="Standard Class"/>
    <s v="AR-10510"/>
    <s v="TEC-PH-10003092"/>
    <x v="860"/>
    <n v="2"/>
    <n v="4"/>
    <n v="-101178"/>
    <n v="-10.117800000000001"/>
    <s v="Technology"/>
    <s v="Phones"/>
    <s v="Motorola L804"/>
  </r>
  <r>
    <x v="272"/>
    <x v="236"/>
    <d v="2017-05-09T00:00:00"/>
    <s v="Standard Class"/>
    <s v="LW-16990"/>
    <s v="TEC-PH-10003092"/>
    <x v="861"/>
    <n v="5"/>
    <n v="2"/>
    <n v="206955"/>
    <n v="20.695499999999999"/>
    <s v="Technology"/>
    <s v="Phones"/>
    <s v="Motorola L804"/>
  </r>
  <r>
    <x v="566"/>
    <x v="396"/>
    <d v="2017-11-30T00:00:00"/>
    <s v="Standard Class"/>
    <s v="LT-17110"/>
    <s v="TEC-PH-10003092"/>
    <x v="862"/>
    <n v="8"/>
    <n v="4"/>
    <n v="-404712"/>
    <n v="-40.471200000000003"/>
    <s v="Technology"/>
    <s v="Phones"/>
    <s v="Motorola L804"/>
  </r>
  <r>
    <x v="412"/>
    <x v="312"/>
    <d v="2016-05-01T00:00:00"/>
    <s v="First Class"/>
    <s v="NB-18655"/>
    <s v="OFF-LA-10004345"/>
    <x v="863"/>
    <n v="4"/>
    <n v="2"/>
    <n v="56956"/>
    <n v="5.6955999999999998"/>
    <s v="Office Supplies"/>
    <s v="Labels"/>
    <s v="Avery 493"/>
  </r>
  <r>
    <x v="567"/>
    <x v="238"/>
    <d v="2016-09-13T00:00:00"/>
    <s v="Second Class"/>
    <s v="GD-14590"/>
    <s v="OFF-PA-10001204"/>
    <x v="864"/>
    <n v="2"/>
    <n v="2"/>
    <n v="264"/>
    <n v="2.64E-2"/>
    <s v="Office Supplies"/>
    <s v="Paper"/>
    <s v="Xerox 1972"/>
  </r>
  <r>
    <x v="567"/>
    <x v="238"/>
    <d v="2016-09-13T00:00:00"/>
    <s v="Second Class"/>
    <s v="GD-14590"/>
    <s v="TEC-PH-10004667"/>
    <x v="865"/>
    <n v="9"/>
    <n v="4"/>
    <n v="-1579383"/>
    <n v="-157.9383"/>
    <s v="Technology"/>
    <s v="Phones"/>
    <s v="Cisco 8x8 Inc. 6753i IP Business Phone System"/>
  </r>
  <r>
    <x v="281"/>
    <x v="244"/>
    <d v="2017-11-17T00:00:00"/>
    <s v="Second Class"/>
    <s v="CK-12595"/>
    <s v="OFF-BI-10002949"/>
    <x v="866"/>
    <n v="2"/>
    <n v="7"/>
    <n v="-27968"/>
    <n v="-2.7968000000000002"/>
    <s v="Office Supplies"/>
    <s v="Binders"/>
    <s v="Prestige Round Ring Binders"/>
  </r>
  <r>
    <x v="156"/>
    <x v="35"/>
    <d v="2015-11-04T00:00:00"/>
    <s v="Second Class"/>
    <s v="DK-12835"/>
    <s v="OFF-BI-10002949"/>
    <x v="813"/>
    <n v="2"/>
    <n v="2"/>
    <n v="32832"/>
    <n v="3.2831999999999999"/>
    <s v="Office Supplies"/>
    <s v="Binders"/>
    <s v="Prestige Round Ring Binders"/>
  </r>
  <r>
    <x v="186"/>
    <x v="170"/>
    <d v="2017-08-23T00:00:00"/>
    <s v="Second Class"/>
    <s v="NG-18355"/>
    <s v="FUR-FU-10003849"/>
    <x v="867"/>
    <n v="2"/>
    <n v="0"/>
    <n v="157872"/>
    <n v="15.7872"/>
    <s v="Furniture"/>
    <s v="Furnishings"/>
    <s v="DAX Metal Frame, Desktop, Stepped-Edge"/>
  </r>
  <r>
    <x v="186"/>
    <x v="170"/>
    <d v="2017-08-23T00:00:00"/>
    <s v="Second Class"/>
    <s v="NG-18355"/>
    <s v="FUR-FU-10000010"/>
    <x v="868"/>
    <n v="2"/>
    <n v="0"/>
    <n v="30814"/>
    <n v="3.0813999999999999"/>
    <s v="Furniture"/>
    <s v="Furnishings"/>
    <s v="DAX Value U-Channel Document Frames, Easel Back"/>
  </r>
  <r>
    <x v="568"/>
    <x v="431"/>
    <d v="2014-01-14T00:00:00"/>
    <s v="First Class"/>
    <s v="SV-20365"/>
    <s v="FUR-FU-10000010"/>
    <x v="868"/>
    <n v="2"/>
    <n v="0"/>
    <n v="30814"/>
    <n v="3.0813999999999999"/>
    <s v="Furniture"/>
    <s v="Furnishings"/>
    <s v="DAX Value U-Channel Document Frames, Easel Back"/>
  </r>
  <r>
    <x v="569"/>
    <x v="432"/>
    <d v="2017-04-27T00:00:00"/>
    <s v="First Class"/>
    <s v="LB-16735"/>
    <s v="FUR-FU-10000010"/>
    <x v="869"/>
    <n v="1"/>
    <n v="6"/>
    <n v="-14413"/>
    <n v="-1.4413"/>
    <s v="Furniture"/>
    <s v="Furnishings"/>
    <s v="DAX Value U-Channel Document Frames, Easel Back"/>
  </r>
  <r>
    <x v="570"/>
    <x v="203"/>
    <d v="2016-12-01T00:00:00"/>
    <s v="Standard Class"/>
    <s v="AT-10435"/>
    <s v="FUR-FU-10000010"/>
    <x v="868"/>
    <n v="2"/>
    <n v="0"/>
    <n v="30814"/>
    <n v="3.0813999999999999"/>
    <s v="Furniture"/>
    <s v="Furnishings"/>
    <s v="DAX Value U-Channel Document Frames, Easel Back"/>
  </r>
  <r>
    <x v="571"/>
    <x v="433"/>
    <d v="2014-05-15T00:00:00"/>
    <s v="First Class"/>
    <s v="HL-15040"/>
    <s v="FUR-FU-10000010"/>
    <x v="870"/>
    <n v="7"/>
    <n v="0"/>
    <n v="107849"/>
    <n v="10.7849"/>
    <s v="Furniture"/>
    <s v="Furnishings"/>
    <s v="DAX Value U-Channel Document Frames, Easel Back"/>
  </r>
  <r>
    <x v="107"/>
    <x v="102"/>
    <d v="2016-05-24T00:00:00"/>
    <s v="Standard Class"/>
    <s v="BN-11515"/>
    <s v="FUR-FU-10000010"/>
    <x v="871"/>
    <n v="8"/>
    <n v="0"/>
    <n v="123256"/>
    <n v="12.3256"/>
    <s v="Furniture"/>
    <s v="Furnishings"/>
    <s v="DAX Value U-Channel Document Frames, Easel Back"/>
  </r>
  <r>
    <x v="186"/>
    <x v="170"/>
    <d v="2017-08-23T00:00:00"/>
    <s v="Second Class"/>
    <s v="NG-18355"/>
    <s v="OFF-BI-10002824"/>
    <x v="872"/>
    <n v="9"/>
    <n v="2"/>
    <n v="3357"/>
    <n v="0.3357"/>
    <s v="Office Supplies"/>
    <s v="Binders"/>
    <s v="Recycled Easel Ring Binders"/>
  </r>
  <r>
    <x v="107"/>
    <x v="102"/>
    <d v="2016-05-24T00:00:00"/>
    <s v="Standard Class"/>
    <s v="BN-11515"/>
    <s v="OFF-BI-10002824"/>
    <x v="873"/>
    <n v="4"/>
    <n v="2"/>
    <n v="1492"/>
    <n v="0.1492"/>
    <s v="Office Supplies"/>
    <s v="Binders"/>
    <s v="Recycled Easel Ring Binders"/>
  </r>
  <r>
    <x v="186"/>
    <x v="170"/>
    <d v="2017-08-23T00:00:00"/>
    <s v="Second Class"/>
    <s v="NG-18355"/>
    <s v="TEC-PH-10002538"/>
    <x v="874"/>
    <n v="1"/>
    <n v="0"/>
    <n v="109939"/>
    <n v="10.9939"/>
    <s v="Technology"/>
    <s v="Phones"/>
    <s v="Grandstream GXP1160 VoIP phone"/>
  </r>
  <r>
    <x v="572"/>
    <x v="151"/>
    <d v="2014-12-31T00:00:00"/>
    <s v="Standard Class"/>
    <s v="CA-12265"/>
    <s v="OFF-BI-10002103"/>
    <x v="875"/>
    <n v="5"/>
    <n v="8"/>
    <n v="-14773"/>
    <n v="-1.4773000000000001"/>
    <s v="Office Supplies"/>
    <s v="Binders"/>
    <s v="Cardinal Slant-D Ring Binder, Heavy Gauge Vinyl"/>
  </r>
  <r>
    <x v="573"/>
    <x v="434"/>
    <d v="2018-01-03T00:00:00"/>
    <s v="Standard Class"/>
    <s v="EB-13975"/>
    <s v="OFF-BI-10002103"/>
    <x v="876"/>
    <n v="2"/>
    <n v="2"/>
    <n v="45188"/>
    <n v="4.5187999999999997"/>
    <s v="Office Supplies"/>
    <s v="Binders"/>
    <s v="Cardinal Slant-D Ring Binder, Heavy Gauge Vinyl"/>
  </r>
  <r>
    <x v="40"/>
    <x v="36"/>
    <d v="2015-12-03T00:00:00"/>
    <s v="Standard Class"/>
    <s v="SF-20965"/>
    <s v="FUR-CH-10004853"/>
    <x v="158"/>
    <n v="2"/>
    <n v="0"/>
    <n v="875684"/>
    <n v="87.568399999999997"/>
    <s v="Furniture"/>
    <s v="Chairs"/>
    <s v="Global Manager's Adjustable Task Chair, Storm"/>
  </r>
  <r>
    <x v="40"/>
    <x v="36"/>
    <d v="2015-12-03T00:00:00"/>
    <s v="Standard Class"/>
    <s v="SF-20965"/>
    <s v="OFF-AP-10000179"/>
    <x v="877"/>
    <n v="5"/>
    <n v="1"/>
    <n v="178901"/>
    <n v="17.8901"/>
    <s v="Office Supplies"/>
    <s v="Appliances"/>
    <s v="Honeywell Enviracaire Portable HEPA Air Cleaner for up to 10 x 16 Room"/>
  </r>
  <r>
    <x v="40"/>
    <x v="36"/>
    <d v="2015-12-03T00:00:00"/>
    <s v="Standard Class"/>
    <s v="SF-20965"/>
    <s v="OFF-ST-10001272"/>
    <x v="878"/>
    <n v="4"/>
    <n v="0"/>
    <n v="13087"/>
    <n v="1.3087"/>
    <s v="Office Supplies"/>
    <s v="Storage"/>
    <s v="Mini 13-1/2 Capacity Data Binder Rack, Pearl"/>
  </r>
  <r>
    <x v="574"/>
    <x v="48"/>
    <d v="2017-09-19T00:00:00"/>
    <s v="Standard Class"/>
    <s v="MO-17800"/>
    <s v="FUR-FU-10000221"/>
    <x v="879"/>
    <n v="7"/>
    <n v="0"/>
    <n v="120904"/>
    <n v="12.090400000000001"/>
    <s v="Furniture"/>
    <s v="Furnishings"/>
    <s v="Master Caster Door Stop, Brown"/>
  </r>
  <r>
    <x v="575"/>
    <x v="337"/>
    <d v="2017-05-23T00:00:00"/>
    <s v="Standard Class"/>
    <s v="AT-10735"/>
    <s v="OFF-AP-10001563"/>
    <x v="880"/>
    <n v="2"/>
    <n v="0"/>
    <n v="281764"/>
    <n v="28.176400000000001"/>
    <s v="Office Supplies"/>
    <s v="Appliances"/>
    <s v="Belkin Premiere Surge Master II 8-outlet surge protector"/>
  </r>
  <r>
    <x v="107"/>
    <x v="102"/>
    <d v="2016-05-24T00:00:00"/>
    <s v="Standard Class"/>
    <s v="BN-11515"/>
    <s v="OFF-AP-10001563"/>
    <x v="881"/>
    <n v="5"/>
    <n v="0"/>
    <n v="70441"/>
    <n v="7.0441000000000003"/>
    <s v="Office Supplies"/>
    <s v="Appliances"/>
    <s v="Belkin Premiere Surge Master II 8-outlet surge protector"/>
  </r>
  <r>
    <x v="309"/>
    <x v="217"/>
    <d v="2017-12-21T00:00:00"/>
    <s v="Standard Class"/>
    <s v="LC-17140"/>
    <s v="OFF-BI-10000605"/>
    <x v="882"/>
    <n v="5"/>
    <n v="2"/>
    <n v="51435"/>
    <n v="5.1435000000000004"/>
    <s v="Office Supplies"/>
    <s v="Binders"/>
    <s v="Acco Pressboard Covers with Storage Hooks, 9 1/2&quot; x 11&quot;, Executive Red"/>
  </r>
  <r>
    <x v="88"/>
    <x v="84"/>
    <d v="2016-11-26T00:00:00"/>
    <s v="Standard Class"/>
    <s v="TB-21355"/>
    <s v="OFF-BI-10000605"/>
    <x v="883"/>
    <n v="4"/>
    <n v="2"/>
    <n v="41148"/>
    <n v="4.1147999999999998"/>
    <s v="Office Supplies"/>
    <s v="Binders"/>
    <s v="Acco Pressboard Covers with Storage Hooks, 9 1/2&quot; x 11&quot;, Executive Red"/>
  </r>
  <r>
    <x v="576"/>
    <x v="73"/>
    <d v="2016-12-13T00:00:00"/>
    <s v="Second Class"/>
    <s v="FM-14380"/>
    <s v="OFF-ST-10001963"/>
    <x v="884"/>
    <n v="3"/>
    <n v="2"/>
    <n v="-517191"/>
    <n v="-51.719099999999997"/>
    <s v="Office Supplies"/>
    <s v="Storage"/>
    <s v="Tennsco Regal Shelving Units"/>
  </r>
  <r>
    <x v="576"/>
    <x v="73"/>
    <d v="2016-12-13T00:00:00"/>
    <s v="Second Class"/>
    <s v="FM-14380"/>
    <s v="TEC-AC-10001267"/>
    <x v="885"/>
    <n v="5"/>
    <n v="2"/>
    <n v="2995"/>
    <n v="0.29949999999999999"/>
    <s v="Technology"/>
    <s v="Accessories"/>
    <s v="ImationÂ 32GB Pocket Pro USB 3.0Â Flash DriveÂ - 32 GB - Black - 1 P ..."/>
  </r>
  <r>
    <x v="577"/>
    <x v="435"/>
    <d v="2015-01-02T00:00:00"/>
    <s v="Standard Class"/>
    <s v="DC-13285"/>
    <s v="TEC-AC-10001267"/>
    <x v="885"/>
    <n v="4"/>
    <n v="0"/>
    <n v="4792"/>
    <n v="0.47920000000000001"/>
    <s v="Technology"/>
    <s v="Accessories"/>
    <s v="ImationÂ 32GB Pocket Pro USB 3.0Â Flash DriveÂ - 32 GB - Black - 1 P ..."/>
  </r>
  <r>
    <x v="576"/>
    <x v="73"/>
    <d v="2016-12-13T00:00:00"/>
    <s v="Second Class"/>
    <s v="FM-14380"/>
    <s v="TEC-PH-10002103"/>
    <x v="886"/>
    <n v="4"/>
    <n v="2"/>
    <n v="300768"/>
    <n v="30.076799999999999"/>
    <s v="Technology"/>
    <s v="Phones"/>
    <s v="Jabra SPEAK 410"/>
  </r>
  <r>
    <x v="559"/>
    <x v="426"/>
    <d v="2017-09-26T00:00:00"/>
    <s v="Second Class"/>
    <s v="BD-11605"/>
    <s v="TEC-AC-10002857"/>
    <x v="184"/>
    <n v="3"/>
    <n v="2"/>
    <n v="24585"/>
    <n v="2.4584999999999999"/>
    <s v="Technology"/>
    <s v="Accessories"/>
    <s v="Verbatim 25 GB 6x Blu-ray Single Layer Recordable Disc, 1/Pack"/>
  </r>
  <r>
    <x v="578"/>
    <x v="176"/>
    <d v="2015-10-09T00:00:00"/>
    <s v="Second Class"/>
    <s v="DJ-13420"/>
    <s v="FUR-CH-10001482"/>
    <x v="887"/>
    <n v="3"/>
    <n v="0"/>
    <n v="432234"/>
    <n v="43.223399999999998"/>
    <s v="Furniture"/>
    <s v="Chairs"/>
    <s v="Office Star - Mesh Screen back chair with Vinyl seat"/>
  </r>
  <r>
    <x v="579"/>
    <x v="199"/>
    <d v="2016-08-21T00:00:00"/>
    <s v="Standard Class"/>
    <s v="ME-17725"/>
    <s v="OFF-BI-10001989"/>
    <x v="888"/>
    <n v="3"/>
    <n v="7"/>
    <n v="-138468"/>
    <n v="-13.8468"/>
    <s v="Office Supplies"/>
    <s v="Binders"/>
    <s v="Premium Transparent Presentation Covers by GBC"/>
  </r>
  <r>
    <x v="579"/>
    <x v="199"/>
    <d v="2016-08-21T00:00:00"/>
    <s v="Standard Class"/>
    <s v="ME-17725"/>
    <s v="OFF-AP-10003287"/>
    <x v="889"/>
    <n v="3"/>
    <n v="2"/>
    <n v="122328"/>
    <n v="12.232799999999999"/>
    <s v="Office Supplies"/>
    <s v="Appliances"/>
    <s v="Tripp Lite TLP810NET Broadband Surge for Modem/Fax"/>
  </r>
  <r>
    <x v="280"/>
    <x v="243"/>
    <d v="2016-05-25T00:00:00"/>
    <s v="Standard Class"/>
    <s v="RB-19465"/>
    <s v="OFF-BI-10004728"/>
    <x v="497"/>
    <n v="4"/>
    <n v="2"/>
    <n v="50128"/>
    <n v="5.0128000000000004"/>
    <s v="Office Supplies"/>
    <s v="Binders"/>
    <s v="Wilson Jones Turn Tabs Binder Tool for Ring Binders"/>
  </r>
  <r>
    <x v="103"/>
    <x v="98"/>
    <d v="2016-06-01T00:00:00"/>
    <s v="Standard Class"/>
    <s v="TB-21280"/>
    <s v="OFF-BI-10004728"/>
    <x v="890"/>
    <n v="2"/>
    <n v="0"/>
    <n v="44344"/>
    <n v="4.4344000000000001"/>
    <s v="Office Supplies"/>
    <s v="Binders"/>
    <s v="Wilson Jones Turn Tabs Binder Tool for Ring Binders"/>
  </r>
  <r>
    <x v="580"/>
    <x v="194"/>
    <d v="2016-12-22T00:00:00"/>
    <s v="Standard Class"/>
    <s v="JD-16150"/>
    <s v="FUR-FU-10000732"/>
    <x v="475"/>
    <n v="3"/>
    <n v="0"/>
    <n v="60288"/>
    <n v="6.0288000000000004"/>
    <s v="Furniture"/>
    <s v="Furnishings"/>
    <s v="Eldon 200 Class Desk Accessories"/>
  </r>
  <r>
    <x v="581"/>
    <x v="436"/>
    <d v="2016-10-24T00:00:00"/>
    <s v="First Class"/>
    <s v="PM-19135"/>
    <s v="FUR-FU-10000732"/>
    <x v="891"/>
    <n v="5"/>
    <n v="0"/>
    <n v="10048"/>
    <n v="1.0047999999999999"/>
    <s v="Furniture"/>
    <s v="Furnishings"/>
    <s v="Eldon 200 Class Desk Accessories"/>
  </r>
  <r>
    <x v="582"/>
    <x v="437"/>
    <d v="2017-08-03T00:00:00"/>
    <s v="Second Class"/>
    <s v="JL-15835"/>
    <s v="OFF-ST-10000585"/>
    <x v="196"/>
    <n v="2"/>
    <n v="0"/>
    <n v="85904"/>
    <n v="8.5904000000000007"/>
    <s v="Office Supplies"/>
    <s v="Storage"/>
    <s v="Economy Rollaway Files"/>
  </r>
  <r>
    <x v="582"/>
    <x v="437"/>
    <d v="2017-08-03T00:00:00"/>
    <s v="Second Class"/>
    <s v="JL-15835"/>
    <s v="OFF-LA-10002787"/>
    <x v="892"/>
    <n v="7"/>
    <n v="0"/>
    <n v="126"/>
    <n v="1.26E-2"/>
    <s v="Office Supplies"/>
    <s v="Labels"/>
    <s v="Avery 480"/>
  </r>
  <r>
    <x v="313"/>
    <x v="268"/>
    <d v="2015-08-16T00:00:00"/>
    <s v="Standard Class"/>
    <s v="JK-16120"/>
    <s v="OFF-LA-10002787"/>
    <x v="893"/>
    <n v="1"/>
    <n v="0"/>
    <n v="18"/>
    <n v="1.8E-3"/>
    <s v="Office Supplies"/>
    <s v="Labels"/>
    <s v="Avery 480"/>
  </r>
  <r>
    <x v="583"/>
    <x v="438"/>
    <d v="2017-07-25T00:00:00"/>
    <s v="Standard Class"/>
    <s v="TW-21025"/>
    <s v="OFF-PA-10001934"/>
    <x v="167"/>
    <n v="1"/>
    <n v="0"/>
    <n v="31752"/>
    <n v="3.1751999999999998"/>
    <s v="Office Supplies"/>
    <s v="Paper"/>
    <s v="Xerox 1993"/>
  </r>
  <r>
    <x v="584"/>
    <x v="434"/>
    <d v="2018-01-05T00:00:00"/>
    <s v="Standard Class"/>
    <s v="CC-12430"/>
    <s v="OFF-AP-10002457"/>
    <x v="894"/>
    <n v="2"/>
    <n v="0"/>
    <n v="56511"/>
    <n v="5.6510999999999996"/>
    <s v="Office Supplies"/>
    <s v="Appliances"/>
    <s v="Eureka The Boss Plus 12-Amp Hard Box Upright Vacuum, Red"/>
  </r>
  <r>
    <x v="585"/>
    <x v="385"/>
    <d v="2017-11-04T00:00:00"/>
    <s v="Same Day"/>
    <s v="GT-14635"/>
    <s v="OFF-AP-10002457"/>
    <x v="895"/>
    <n v="2"/>
    <n v="2"/>
    <n v="14651"/>
    <n v="1.4651000000000001"/>
    <s v="Office Supplies"/>
    <s v="Appliances"/>
    <s v="Eureka The Boss Plus 12-Amp Hard Box Upright Vacuum, Red"/>
  </r>
  <r>
    <x v="586"/>
    <x v="439"/>
    <d v="2015-11-22T00:00:00"/>
    <s v="Standard Class"/>
    <s v="PO-19180"/>
    <s v="OFF-AP-10002457"/>
    <x v="896"/>
    <n v="5"/>
    <n v="0"/>
    <n v="1412775"/>
    <n v="141.2775"/>
    <s v="Office Supplies"/>
    <s v="Appliances"/>
    <s v="Eureka The Boss Plus 12-Amp Hard Box Upright Vacuum, Red"/>
  </r>
  <r>
    <x v="587"/>
    <x v="367"/>
    <d v="2016-04-08T00:00:00"/>
    <s v="Standard Class"/>
    <s v="BB-10990"/>
    <s v="OFF-FA-10003112"/>
    <x v="897"/>
    <n v="5"/>
    <n v="2"/>
    <n v="98625"/>
    <n v="9.8625000000000007"/>
    <s v="Office Supplies"/>
    <s v="Fasteners"/>
    <s v="Staples"/>
  </r>
  <r>
    <x v="588"/>
    <x v="440"/>
    <d v="2014-12-04T00:00:00"/>
    <s v="Standard Class"/>
    <s v="BS-11380"/>
    <s v="OFF-FA-10003112"/>
    <x v="898"/>
    <n v="2"/>
    <n v="2"/>
    <n v="3945"/>
    <n v="0.39450000000000002"/>
    <s v="Office Supplies"/>
    <s v="Fasteners"/>
    <s v="Staples"/>
  </r>
  <r>
    <x v="587"/>
    <x v="367"/>
    <d v="2016-04-08T00:00:00"/>
    <s v="Standard Class"/>
    <s v="BB-10990"/>
    <s v="OFF-AP-10002350"/>
    <x v="899"/>
    <n v="2"/>
    <n v="2"/>
    <n v="30144"/>
    <n v="3.0144000000000002"/>
    <s v="Office Supplies"/>
    <s v="Appliances"/>
    <s v="Belkin F9H710-06 7 Outlet SurgeMaster Surge Protector"/>
  </r>
  <r>
    <x v="410"/>
    <x v="335"/>
    <d v="2015-04-21T00:00:00"/>
    <s v="Standard Class"/>
    <s v="TS-21160"/>
    <s v="OFF-AP-10002350"/>
    <x v="900"/>
    <n v="3"/>
    <n v="2"/>
    <n v="45216"/>
    <n v="4.5216000000000003"/>
    <s v="Office Supplies"/>
    <s v="Appliances"/>
    <s v="Belkin F9H710-06 7 Outlet SurgeMaster Surge Protector"/>
  </r>
  <r>
    <x v="556"/>
    <x v="270"/>
    <d v="2016-11-15T00:00:00"/>
    <s v="Second Class"/>
    <s v="FH-14275"/>
    <s v="OFF-AP-10002350"/>
    <x v="901"/>
    <n v="2"/>
    <n v="0"/>
    <n v="105504"/>
    <n v="10.5504"/>
    <s v="Office Supplies"/>
    <s v="Appliances"/>
    <s v="Belkin F9H710-06 7 Outlet SurgeMaster Surge Protector"/>
  </r>
  <r>
    <x v="224"/>
    <x v="73"/>
    <d v="2016-12-16T00:00:00"/>
    <s v="Second Class"/>
    <s v="AR-10825"/>
    <s v="TEC-AC-10001142"/>
    <x v="902"/>
    <n v="4"/>
    <n v="0"/>
    <n v="316"/>
    <n v="3.1600000000000003E-2"/>
    <s v="Technology"/>
    <s v="Accessories"/>
    <s v="First Data FD10 PIN Pad"/>
  </r>
  <r>
    <x v="589"/>
    <x v="72"/>
    <d v="2017-11-03T00:00:00"/>
    <s v="Standard Class"/>
    <s v="MC-18100"/>
    <s v="TEC-AC-10001142"/>
    <x v="903"/>
    <n v="7"/>
    <n v="2"/>
    <n v="-553"/>
    <n v="-5.5300000000000002E-2"/>
    <s v="Technology"/>
    <s v="Accessories"/>
    <s v="First Data FD10 PIN Pad"/>
  </r>
  <r>
    <x v="86"/>
    <x v="82"/>
    <d v="2017-06-23T00:00:00"/>
    <s v="Standard Class"/>
    <s v="AR-10405"/>
    <s v="TEC-AC-10001101"/>
    <x v="904"/>
    <n v="8"/>
    <n v="0"/>
    <n v="10312"/>
    <n v="1.0311999999999999"/>
    <s v="Technology"/>
    <s v="Accessories"/>
    <s v="Sony 16GB Class 10 Micro SDHC R40 Memory Card"/>
  </r>
  <r>
    <x v="318"/>
    <x v="272"/>
    <d v="2014-10-15T00:00:00"/>
    <s v="First Class"/>
    <s v="ZC-21910"/>
    <s v="TEC-AC-10001101"/>
    <x v="905"/>
    <n v="2"/>
    <n v="0"/>
    <n v="2578"/>
    <n v="0.25779999999999997"/>
    <s v="Technology"/>
    <s v="Accessories"/>
    <s v="Sony 16GB Class 10 Micro SDHC R40 Memory Card"/>
  </r>
  <r>
    <x v="590"/>
    <x v="441"/>
    <d v="2016-08-28T00:00:00"/>
    <s v="Standard Class"/>
    <s v="CR-12730"/>
    <s v="OFF-AP-10002439"/>
    <x v="906"/>
    <n v="2"/>
    <n v="2"/>
    <n v="85164"/>
    <n v="8.5164000000000009"/>
    <s v="Office Supplies"/>
    <s v="Appliances"/>
    <s v="Tripp Lite Isotel 8 Ultra 8 Outlet Metal Surge"/>
  </r>
  <r>
    <x v="590"/>
    <x v="441"/>
    <d v="2016-08-28T00:00:00"/>
    <s v="Standard Class"/>
    <s v="CR-12730"/>
    <s v="OFF-BI-10002827"/>
    <x v="907"/>
    <n v="2"/>
    <n v="7"/>
    <n v="-26544"/>
    <n v="-2.6543999999999999"/>
    <s v="Office Supplies"/>
    <s v="Binders"/>
    <s v="Avery Durable Poly Binders"/>
  </r>
  <r>
    <x v="333"/>
    <x v="280"/>
    <d v="2014-02-06T00:00:00"/>
    <s v="Second Class"/>
    <s v="TB-21400"/>
    <s v="OFF-BI-10002827"/>
    <x v="908"/>
    <n v="3"/>
    <n v="2"/>
    <n v="43134"/>
    <n v="4.3133999999999997"/>
    <s v="Office Supplies"/>
    <s v="Binders"/>
    <s v="Avery Durable Poly Binders"/>
  </r>
  <r>
    <x v="590"/>
    <x v="441"/>
    <d v="2016-08-28T00:00:00"/>
    <s v="Standard Class"/>
    <s v="CR-12730"/>
    <s v="OFF-EN-10002230"/>
    <x v="909"/>
    <n v="2"/>
    <n v="2"/>
    <n v="453222"/>
    <n v="45.322200000000002"/>
    <s v="Office Supplies"/>
    <s v="Envelopes"/>
    <s v="Airmail Envelopes"/>
  </r>
  <r>
    <x v="70"/>
    <x v="66"/>
    <d v="2016-11-05T00:00:00"/>
    <s v="Standard Class"/>
    <s v="KM-16375"/>
    <s v="OFF-EN-10002230"/>
    <x v="910"/>
    <n v="3"/>
    <n v="0"/>
    <n v="1183413"/>
    <n v="118.3413"/>
    <s v="Office Supplies"/>
    <s v="Envelopes"/>
    <s v="Airmail Envelopes"/>
  </r>
  <r>
    <x v="151"/>
    <x v="140"/>
    <d v="2015-08-28T00:00:00"/>
    <s v="Standard Class"/>
    <s v="CB-12025"/>
    <s v="OFF-ST-10001511"/>
    <x v="911"/>
    <n v="14"/>
    <n v="2"/>
    <n v="-135765"/>
    <n v="-13.576499999999999"/>
    <s v="Office Supplies"/>
    <s v="Storage"/>
    <s v="Space Solutions Commercial Steel Shelving"/>
  </r>
  <r>
    <x v="321"/>
    <x v="254"/>
    <d v="2017-06-10T00:00:00"/>
    <s v="Second Class"/>
    <s v="TH-21235"/>
    <s v="OFF-SU-10004231"/>
    <x v="750"/>
    <n v="3"/>
    <n v="2"/>
    <n v="2079"/>
    <n v="0.2079"/>
    <s v="Office Supplies"/>
    <s v="Supplies"/>
    <s v="Acme Tagit Stainless Steel Antibacterial Scissors"/>
  </r>
  <r>
    <x v="321"/>
    <x v="254"/>
    <d v="2017-06-10T00:00:00"/>
    <s v="Second Class"/>
    <s v="TH-21235"/>
    <s v="TEC-PH-10004042"/>
    <x v="912"/>
    <n v="3"/>
    <n v="2"/>
    <n v="286182"/>
    <n v="28.618200000000002"/>
    <s v="Technology"/>
    <s v="Phones"/>
    <s v="ClearOne Communications CHAT 70 OCÂ Speaker Phone"/>
  </r>
  <r>
    <x v="591"/>
    <x v="88"/>
    <d v="2014-12-26T00:00:00"/>
    <s v="First Class"/>
    <s v="RP-19390"/>
    <s v="FUR-FU-10003096"/>
    <x v="913"/>
    <n v="5"/>
    <n v="2"/>
    <n v="87285"/>
    <n v="8.7285000000000004"/>
    <s v="Furniture"/>
    <s v="Furnishings"/>
    <s v="Master Giant Foot Doorstop, Safety Yellow"/>
  </r>
  <r>
    <x v="175"/>
    <x v="161"/>
    <d v="2017-06-13T00:00:00"/>
    <s v="Standard Class"/>
    <s v="MO-17800"/>
    <s v="FUR-FU-10002759"/>
    <x v="206"/>
    <n v="3"/>
    <n v="6"/>
    <n v="-143856"/>
    <n v="-14.3856"/>
    <s v="Furniture"/>
    <s v="Furnishings"/>
    <s v="12-1/2 Diameter Round Wall Clock"/>
  </r>
  <r>
    <x v="592"/>
    <x v="295"/>
    <d v="2015-12-12T00:00:00"/>
    <s v="Standard Class"/>
    <s v="MS-17830"/>
    <s v="FUR-FU-10002759"/>
    <x v="729"/>
    <n v="4"/>
    <n v="0"/>
    <n v="287712"/>
    <n v="28.7712"/>
    <s v="Furniture"/>
    <s v="Furnishings"/>
    <s v="12-1/2 Diameter Round Wall Clock"/>
  </r>
  <r>
    <x v="175"/>
    <x v="161"/>
    <d v="2017-06-13T00:00:00"/>
    <s v="Standard Class"/>
    <s v="MO-17800"/>
    <s v="FUR-TA-10000688"/>
    <x v="914"/>
    <n v="1"/>
    <n v="5"/>
    <n v="-718905"/>
    <n v="-71.890500000000003"/>
    <s v="Furniture"/>
    <s v="Tables"/>
    <s v="Chromcraft Bull-Nose Wood Round Conference Table Top, Wood Base"/>
  </r>
  <r>
    <x v="593"/>
    <x v="160"/>
    <d v="2017-06-22T00:00:00"/>
    <s v="Standard Class"/>
    <s v="TD-20995"/>
    <s v="OFF-AR-10001954"/>
    <x v="915"/>
    <n v="5"/>
    <n v="2"/>
    <n v="17115"/>
    <n v="1.7115"/>
    <s v="Office Supplies"/>
    <s v="Art"/>
    <s v="Newell 331"/>
  </r>
  <r>
    <x v="277"/>
    <x v="241"/>
    <d v="2017-12-08T00:00:00"/>
    <s v="First Class"/>
    <s v="RB-19570"/>
    <s v="OFF-AP-10004532"/>
    <x v="916"/>
    <n v="3"/>
    <n v="0"/>
    <n v="165888"/>
    <n v="16.588799999999999"/>
    <s v="Office Supplies"/>
    <s v="Appliances"/>
    <s v="Kensington 6 Outlet Guardian Standard Surge Protector"/>
  </r>
  <r>
    <x v="382"/>
    <x v="314"/>
    <d v="2017-02-28T00:00:00"/>
    <s v="Second Class"/>
    <s v="BT-11530"/>
    <s v="OFF-AP-10004532"/>
    <x v="917"/>
    <n v="4"/>
    <n v="0"/>
    <n v="221184"/>
    <n v="22.118400000000001"/>
    <s v="Office Supplies"/>
    <s v="Appliances"/>
    <s v="Kensington 6 Outlet Guardian Standard Surge Protector"/>
  </r>
  <r>
    <x v="277"/>
    <x v="241"/>
    <d v="2017-12-08T00:00:00"/>
    <s v="First Class"/>
    <s v="RB-19570"/>
    <s v="OFF-PA-10002137"/>
    <x v="918"/>
    <n v="5"/>
    <n v="0"/>
    <n v="17505"/>
    <n v="1.7504999999999999"/>
    <s v="Office Supplies"/>
    <s v="Paper"/>
    <s v="Southworth 100% RÃ©sumÃ© Paper, 24lb."/>
  </r>
  <r>
    <x v="594"/>
    <x v="442"/>
    <d v="2017-03-23T00:00:00"/>
    <s v="Standard Class"/>
    <s v="CD-11980"/>
    <s v="OFF-AP-10000804"/>
    <x v="919"/>
    <n v="3"/>
    <n v="8"/>
    <n v="-7392"/>
    <n v="-0.73919999999999997"/>
    <s v="Office Supplies"/>
    <s v="Appliances"/>
    <s v="Hoover Portapower Portable Vacuum"/>
  </r>
  <r>
    <x v="594"/>
    <x v="442"/>
    <d v="2017-03-23T00:00:00"/>
    <s v="Standard Class"/>
    <s v="CD-11980"/>
    <s v="TEC-AC-10003614"/>
    <x v="920"/>
    <n v="3"/>
    <n v="2"/>
    <n v="45201"/>
    <n v="4.5201000000000002"/>
    <s v="Technology"/>
    <s v="Accessories"/>
    <s v="Verbatim 25 GB 6x Blu-ray Single Layer Recordable Disc, 10/Pack"/>
  </r>
  <r>
    <x v="594"/>
    <x v="442"/>
    <d v="2017-03-23T00:00:00"/>
    <s v="Standard Class"/>
    <s v="CD-11980"/>
    <s v="FUR-FU-10003553"/>
    <x v="921"/>
    <n v="3"/>
    <n v="6"/>
    <n v="-41262"/>
    <n v="-4.1261999999999999"/>
    <s v="Furniture"/>
    <s v="Furnishings"/>
    <s v="Howard Miller 13-1/2&quot; Diameter Rosebrook Wall Clock"/>
  </r>
  <r>
    <x v="595"/>
    <x v="205"/>
    <d v="2016-10-28T00:00:00"/>
    <s v="Same Day"/>
    <s v="PG-18820"/>
    <s v="FUR-FU-10003553"/>
    <x v="922"/>
    <n v="3"/>
    <n v="2"/>
    <n v="41262"/>
    <n v="4.1261999999999999"/>
    <s v="Furniture"/>
    <s v="Furnishings"/>
    <s v="Howard Miller 13-1/2&quot; Diameter Rosebrook Wall Clock"/>
  </r>
  <r>
    <x v="594"/>
    <x v="442"/>
    <d v="2017-03-23T00:00:00"/>
    <s v="Standard Class"/>
    <s v="CD-11980"/>
    <s v="OFF-BI-10004632"/>
    <x v="923"/>
    <n v="3"/>
    <n v="8"/>
    <n v="-3202395"/>
    <n v="-320.23950000000002"/>
    <s v="Office Supplies"/>
    <s v="Binders"/>
    <s v="Ibico Hi-Tech Manual Binding System"/>
  </r>
  <r>
    <x v="573"/>
    <x v="434"/>
    <d v="2018-01-03T00:00:00"/>
    <s v="Standard Class"/>
    <s v="EB-13975"/>
    <s v="OFF-BI-10004632"/>
    <x v="924"/>
    <n v="2"/>
    <n v="2"/>
    <n v="6475"/>
    <n v="0.64749999999999996"/>
    <s v="Office Supplies"/>
    <s v="Binders"/>
    <s v="Ibico Hi-Tech Manual Binding System"/>
  </r>
  <r>
    <x v="509"/>
    <x v="130"/>
    <d v="2016-11-24T00:00:00"/>
    <s v="Standard Class"/>
    <s v="DJ-13630"/>
    <s v="OFF-BI-10003305"/>
    <x v="187"/>
    <n v="3"/>
    <n v="2"/>
    <n v="46644"/>
    <n v="4.6643999999999997"/>
    <s v="Office Supplies"/>
    <s v="Binders"/>
    <s v="Avery Hanging File Binders"/>
  </r>
  <r>
    <x v="509"/>
    <x v="130"/>
    <d v="2016-11-24T00:00:00"/>
    <s v="Standard Class"/>
    <s v="DJ-13630"/>
    <s v="OFF-ST-10002583"/>
    <x v="925"/>
    <n v="2"/>
    <n v="0"/>
    <n v="25984"/>
    <n v="2.5983999999999998"/>
    <s v="Office Supplies"/>
    <s v="Storage"/>
    <s v="Fellowes Neat Ideas Storage Cubes"/>
  </r>
  <r>
    <x v="596"/>
    <x v="315"/>
    <d v="2016-04-12T00:00:00"/>
    <s v="Standard Class"/>
    <s v="LC-17140"/>
    <s v="OFF-ST-10002583"/>
    <x v="925"/>
    <n v="2"/>
    <n v="0"/>
    <n v="25984"/>
    <n v="2.5983999999999998"/>
    <s v="Office Supplies"/>
    <s v="Storage"/>
    <s v="Fellowes Neat Ideas Storage Cubes"/>
  </r>
  <r>
    <x v="585"/>
    <x v="385"/>
    <d v="2017-11-04T00:00:00"/>
    <s v="Same Day"/>
    <s v="GT-14635"/>
    <s v="TEC-MA-10004125"/>
    <x v="926"/>
    <n v="4"/>
    <n v="5"/>
    <n v="-38399904"/>
    <n v="-3839.9904000000001"/>
    <s v="Technology"/>
    <s v="Machines"/>
    <s v="Cubify CubeX 3D Printer Triple Head Print"/>
  </r>
  <r>
    <x v="128"/>
    <x v="120"/>
    <d v="2014-07-08T00:00:00"/>
    <s v="First Class"/>
    <s v="MC-17845"/>
    <s v="OFF-LA-10001934"/>
    <x v="3"/>
    <n v="2"/>
    <n v="0"/>
    <n v="68714"/>
    <n v="6.8714000000000004"/>
    <s v="Office Supplies"/>
    <s v="Labels"/>
    <s v="Avery 516"/>
  </r>
  <r>
    <x v="597"/>
    <x v="138"/>
    <d v="2017-12-29T00:00:00"/>
    <s v="Standard Class"/>
    <s v="RA-19285"/>
    <s v="FUR-BO-10004015"/>
    <x v="927"/>
    <n v="2"/>
    <n v="2"/>
    <n v="47996"/>
    <n v="4.7995999999999999"/>
    <s v="Furniture"/>
    <s v="Bookcases"/>
    <s v="Bush Andora Bookcase, Maple/Graphite Gray Finish"/>
  </r>
  <r>
    <x v="87"/>
    <x v="83"/>
    <d v="2016-02-05T00:00:00"/>
    <s v="Same Day"/>
    <s v="PP-18955"/>
    <s v="FUR-BO-10004015"/>
    <x v="928"/>
    <n v="2"/>
    <n v="0"/>
    <n v="527956"/>
    <n v="52.7956"/>
    <s v="Furniture"/>
    <s v="Bookcases"/>
    <s v="Bush Andora Bookcase, Maple/Graphite Gray Finish"/>
  </r>
  <r>
    <x v="598"/>
    <x v="443"/>
    <d v="2017-02-14T00:00:00"/>
    <s v="Standard Class"/>
    <s v="MP-18175"/>
    <s v="FUR-BO-10004015"/>
    <x v="929"/>
    <n v="2"/>
    <n v="15"/>
    <n v="167986"/>
    <n v="16.7986"/>
    <s v="Furniture"/>
    <s v="Bookcases"/>
    <s v="Bush Andora Bookcase, Maple/Graphite Gray Finish"/>
  </r>
  <r>
    <x v="15"/>
    <x v="14"/>
    <d v="2014-06-23T00:00:00"/>
    <s v="Second Class"/>
    <s v="NP-18325"/>
    <s v="FUR-FU-10004071"/>
    <x v="930"/>
    <n v="1"/>
    <n v="0"/>
    <n v="145614"/>
    <n v="14.561400000000001"/>
    <s v="Furniture"/>
    <s v="Furnishings"/>
    <s v="Luxo Professional Magnifying Clamp-On Fluorescent Lamps"/>
  </r>
  <r>
    <x v="599"/>
    <x v="444"/>
    <d v="2017-05-26T00:00:00"/>
    <s v="Standard Class"/>
    <s v="JG-15805"/>
    <s v="FUR-FU-10004071"/>
    <x v="931"/>
    <n v="5"/>
    <n v="0"/>
    <n v="72807"/>
    <n v="7.2807000000000004"/>
    <s v="Furniture"/>
    <s v="Furnishings"/>
    <s v="Luxo Professional Magnifying Clamp-On Fluorescent Lamps"/>
  </r>
  <r>
    <x v="15"/>
    <x v="14"/>
    <d v="2014-06-23T00:00:00"/>
    <s v="Second Class"/>
    <s v="NP-18325"/>
    <s v="OFF-ST-10002444"/>
    <x v="932"/>
    <n v="3"/>
    <n v="0"/>
    <n v="103152"/>
    <n v="10.315200000000001"/>
    <s v="Office Supplies"/>
    <s v="Storage"/>
    <s v="Recycled Eldon Regeneration Jumbo File"/>
  </r>
  <r>
    <x v="577"/>
    <x v="435"/>
    <d v="2015-01-02T00:00:00"/>
    <s v="Standard Class"/>
    <s v="DC-13285"/>
    <s v="OFF-ST-10002444"/>
    <x v="60"/>
    <n v="2"/>
    <n v="0"/>
    <n v="68768"/>
    <n v="6.8768000000000002"/>
    <s v="Office Supplies"/>
    <s v="Storage"/>
    <s v="Recycled Eldon Regeneration Jumbo File"/>
  </r>
  <r>
    <x v="600"/>
    <x v="89"/>
    <d v="2014-12-12T00:00:00"/>
    <s v="Standard Class"/>
    <s v="RC-19825"/>
    <s v="OFF-ST-10002444"/>
    <x v="60"/>
    <n v="2"/>
    <n v="0"/>
    <n v="68768"/>
    <n v="6.8768000000000002"/>
    <s v="Office Supplies"/>
    <s v="Storage"/>
    <s v="Recycled Eldon Regeneration Jumbo File"/>
  </r>
  <r>
    <x v="601"/>
    <x v="445"/>
    <d v="2015-04-02T00:00:00"/>
    <s v="Standard Class"/>
    <s v="AB-10165"/>
    <s v="TEC-AC-10002253"/>
    <x v="933"/>
    <n v="1"/>
    <n v="0"/>
    <n v="24936"/>
    <n v="2.4935999999999998"/>
    <s v="Technology"/>
    <s v="Accessories"/>
    <s v="Imation Bio 8GB USBÂ Flash Drive ImationÂ Corp"/>
  </r>
  <r>
    <x v="127"/>
    <x v="119"/>
    <d v="2015-07-25T00:00:00"/>
    <s v="Second Class"/>
    <s v="RK-19300"/>
    <s v="TEC-AC-10002253"/>
    <x v="934"/>
    <n v="5"/>
    <n v="0"/>
    <n v="12468"/>
    <n v="1.2467999999999999"/>
    <s v="Technology"/>
    <s v="Accessories"/>
    <s v="Imation Bio 8GB USBÂ Flash Drive ImationÂ Corp"/>
  </r>
  <r>
    <x v="601"/>
    <x v="445"/>
    <d v="2015-04-02T00:00:00"/>
    <s v="Standard Class"/>
    <s v="AB-10165"/>
    <s v="OFF-PA-10000743"/>
    <x v="935"/>
    <n v="5"/>
    <n v="0"/>
    <n v="16032"/>
    <n v="1.6032"/>
    <s v="Office Supplies"/>
    <s v="Paper"/>
    <s v="Xerox 1977"/>
  </r>
  <r>
    <x v="117"/>
    <x v="109"/>
    <d v="2015-05-17T00:00:00"/>
    <s v="First Class"/>
    <s v="JO-15550"/>
    <s v="OFF-LA-10002312"/>
    <x v="936"/>
    <n v="4"/>
    <n v="2"/>
    <n v="1776"/>
    <n v="0.17760000000000001"/>
    <s v="Office Supplies"/>
    <s v="Labels"/>
    <s v="Avery 490"/>
  </r>
  <r>
    <x v="602"/>
    <x v="446"/>
    <d v="2014-04-06T00:00:00"/>
    <s v="Second Class"/>
    <s v="KM-16720"/>
    <s v="OFF-LA-10002312"/>
    <x v="593"/>
    <n v="2"/>
    <n v="0"/>
    <n v="148"/>
    <n v="1.4800000000000001E-2"/>
    <s v="Office Supplies"/>
    <s v="Labels"/>
    <s v="Avery 490"/>
  </r>
  <r>
    <x v="117"/>
    <x v="109"/>
    <d v="2015-05-17T00:00:00"/>
    <s v="First Class"/>
    <s v="JO-15550"/>
    <s v="OFF-LA-10003510"/>
    <x v="937"/>
    <n v="4"/>
    <n v="2"/>
    <n v="317512"/>
    <n v="31.751200000000001"/>
    <s v="Office Supplies"/>
    <s v="Labels"/>
    <s v="Avery 4027 File Folder Labels for Dot Matrix Printers, 5000 Labels per Box, White"/>
  </r>
  <r>
    <x v="156"/>
    <x v="35"/>
    <d v="2015-11-04T00:00:00"/>
    <s v="Second Class"/>
    <s v="DK-12835"/>
    <s v="OFF-LA-10003510"/>
    <x v="938"/>
    <n v="14"/>
    <n v="0"/>
    <n v="1966132"/>
    <n v="196.61320000000001"/>
    <s v="Office Supplies"/>
    <s v="Labels"/>
    <s v="Avery 4027 File Folder Labels for Dot Matrix Printers, 5000 Labels per Box, White"/>
  </r>
  <r>
    <x v="117"/>
    <x v="109"/>
    <d v="2015-05-17T00:00:00"/>
    <s v="First Class"/>
    <s v="JO-15550"/>
    <s v="OFF-AR-10001118"/>
    <x v="270"/>
    <n v="1"/>
    <n v="2"/>
    <n v="8088"/>
    <n v="0.80879999999999996"/>
    <s v="Office Supplies"/>
    <s v="Art"/>
    <s v="Binney &amp; Smith Crayola Metallic Crayons, 16-Color Pack"/>
  </r>
  <r>
    <x v="603"/>
    <x v="447"/>
    <d v="2017-12-23T00:00:00"/>
    <s v="Same Day"/>
    <s v="GZ-14470"/>
    <s v="OFF-AR-10001118"/>
    <x v="939"/>
    <n v="4"/>
    <n v="0"/>
    <n v="59312"/>
    <n v="5.9311999999999996"/>
    <s v="Office Supplies"/>
    <s v="Art"/>
    <s v="Binney &amp; Smith Crayola Metallic Crayons, 16-Color Pack"/>
  </r>
  <r>
    <x v="117"/>
    <x v="109"/>
    <d v="2015-05-17T00:00:00"/>
    <s v="First Class"/>
    <s v="JO-15550"/>
    <s v="OFF-BI-10001575"/>
    <x v="514"/>
    <n v="2"/>
    <n v="7"/>
    <n v="-136312"/>
    <n v="-13.6312"/>
    <s v="Office Supplies"/>
    <s v="Binders"/>
    <s v="GBC Linen Binding Covers"/>
  </r>
  <r>
    <x v="368"/>
    <x v="305"/>
    <d v="2014-01-18T00:00:00"/>
    <s v="Second Class"/>
    <s v="DL-13315"/>
    <s v="OFF-BI-10001575"/>
    <x v="514"/>
    <n v="2"/>
    <n v="7"/>
    <n v="-136312"/>
    <n v="-13.6312"/>
    <s v="Office Supplies"/>
    <s v="Binders"/>
    <s v="GBC Linen Binding Covers"/>
  </r>
  <r>
    <x v="299"/>
    <x v="257"/>
    <d v="2016-12-28T00:00:00"/>
    <s v="Second Class"/>
    <s v="RB-19795"/>
    <s v="OFF-BI-10001575"/>
    <x v="940"/>
    <n v="3"/>
    <n v="7"/>
    <n v="-204468"/>
    <n v="-20.4468"/>
    <s v="Office Supplies"/>
    <s v="Binders"/>
    <s v="GBC Linen Binding Covers"/>
  </r>
  <r>
    <x v="604"/>
    <x v="143"/>
    <d v="2016-11-08T00:00:00"/>
    <s v="Second Class"/>
    <s v="AS-10285"/>
    <s v="FUR-FU-10003394"/>
    <x v="941"/>
    <n v="3"/>
    <n v="0"/>
    <n v="356796"/>
    <n v="35.679600000000001"/>
    <s v="Furniture"/>
    <s v="Furnishings"/>
    <s v="Tenex &quot;The Solids&quot; Textured Chair Mats"/>
  </r>
  <r>
    <x v="357"/>
    <x v="298"/>
    <d v="2015-09-15T00:00:00"/>
    <s v="Same Day"/>
    <s v="NG-18355"/>
    <s v="FUR-FU-10003394"/>
    <x v="942"/>
    <n v="1"/>
    <n v="2"/>
    <n v="-20988"/>
    <n v="-2.0988000000000002"/>
    <s v="Furniture"/>
    <s v="Furnishings"/>
    <s v="Tenex &quot;The Solids&quot; Textured Chair Mats"/>
  </r>
  <r>
    <x v="605"/>
    <x v="423"/>
    <d v="2016-09-09T00:00:00"/>
    <s v="Standard Class"/>
    <s v="JK-16120"/>
    <s v="FUR-FU-10003394"/>
    <x v="943"/>
    <n v="3"/>
    <n v="6"/>
    <n v="-902484"/>
    <n v="-90.248400000000004"/>
    <s v="Furniture"/>
    <s v="Furnishings"/>
    <s v="Tenex &quot;The Solids&quot; Textured Chair Mats"/>
  </r>
  <r>
    <x v="606"/>
    <x v="448"/>
    <d v="2015-04-14T00:00:00"/>
    <s v="Standard Class"/>
    <s v="JK-15370"/>
    <s v="FUR-TA-10002774"/>
    <x v="944"/>
    <n v="3"/>
    <n v="2"/>
    <n v="-138717"/>
    <n v="-13.871700000000001"/>
    <s v="Furniture"/>
    <s v="Tables"/>
    <s v="Laminate Occasional Tables"/>
  </r>
  <r>
    <x v="505"/>
    <x v="357"/>
    <d v="2014-09-17T00:00:00"/>
    <s v="Standard Class"/>
    <s v="BN-11470"/>
    <s v="OFF-PA-10001800"/>
    <x v="829"/>
    <n v="2"/>
    <n v="2"/>
    <n v="36288"/>
    <n v="3.6288"/>
    <s v="Office Supplies"/>
    <s v="Paper"/>
    <s v="Xerox 220"/>
  </r>
  <r>
    <x v="607"/>
    <x v="334"/>
    <d v="2014-11-30T00:00:00"/>
    <s v="Standard Class"/>
    <s v="HR-14830"/>
    <s v="OFF-PA-10001800"/>
    <x v="330"/>
    <n v="4"/>
    <n v="0"/>
    <n v="124416"/>
    <n v="12.441599999999999"/>
    <s v="Office Supplies"/>
    <s v="Paper"/>
    <s v="Xerox 220"/>
  </r>
  <r>
    <x v="505"/>
    <x v="357"/>
    <d v="2014-09-17T00:00:00"/>
    <s v="Standard Class"/>
    <s v="BN-11470"/>
    <s v="OFF-AP-10001469"/>
    <x v="945"/>
    <n v="5"/>
    <n v="2"/>
    <n v="187695"/>
    <n v="18.769500000000001"/>
    <s v="Office Supplies"/>
    <s v="Appliances"/>
    <s v="Fellowes 8 Outlet Superior Workstation Surge Protector"/>
  </r>
  <r>
    <x v="306"/>
    <x v="262"/>
    <d v="2014-12-04T00:00:00"/>
    <s v="First Class"/>
    <s v="DP-13165"/>
    <s v="FUR-BO-10003272"/>
    <x v="946"/>
    <n v="5"/>
    <n v="2"/>
    <n v="-11049"/>
    <n v="-1.1049"/>
    <s v="Furniture"/>
    <s v="Bookcases"/>
    <s v="O'Sullivan Living Dimensions 5-Shelf Bookcases"/>
  </r>
  <r>
    <x v="608"/>
    <x v="406"/>
    <d v="2017-09-07T00:00:00"/>
    <s v="Standard Class"/>
    <s v="AP-10915"/>
    <s v="OFF-EN-10001219"/>
    <x v="947"/>
    <n v="4"/>
    <n v="2"/>
    <n v="88624"/>
    <n v="8.8623999999999992"/>
    <s v="Office Supplies"/>
    <s v="Envelopes"/>
    <s v="#10- 4 1/8&quot; x 9 1/2&quot; Security-Tint Envelopes"/>
  </r>
  <r>
    <x v="609"/>
    <x v="124"/>
    <d v="2017-11-11T00:00:00"/>
    <s v="Standard Class"/>
    <s v="ZC-21910"/>
    <s v="OFF-EN-10001219"/>
    <x v="948"/>
    <n v="2"/>
    <n v="0"/>
    <n v="74872"/>
    <n v="7.4871999999999996"/>
    <s v="Office Supplies"/>
    <s v="Envelopes"/>
    <s v="#10- 4 1/8&quot; x 9 1/2&quot; Security-Tint Envelopes"/>
  </r>
  <r>
    <x v="413"/>
    <x v="337"/>
    <d v="2017-05-24T00:00:00"/>
    <s v="Standard Class"/>
    <s v="RS-19765"/>
    <s v="OFF-AP-10001154"/>
    <x v="949"/>
    <n v="6"/>
    <n v="0"/>
    <n v="1097226"/>
    <n v="109.7226"/>
    <s v="Office Supplies"/>
    <s v="Appliances"/>
    <s v="Bionaire Personal Warm Mist Humidifier/Vaporizer"/>
  </r>
  <r>
    <x v="610"/>
    <x v="449"/>
    <d v="2014-03-24T00:00:00"/>
    <s v="Standard Class"/>
    <s v="BN-11515"/>
    <s v="OFF-AP-10001154"/>
    <x v="950"/>
    <n v="2"/>
    <n v="0"/>
    <n v="365742"/>
    <n v="36.574199999999998"/>
    <s v="Office Supplies"/>
    <s v="Appliances"/>
    <s v="Bionaire Personal Warm Mist Humidifier/Vaporizer"/>
  </r>
  <r>
    <x v="413"/>
    <x v="337"/>
    <d v="2017-05-24T00:00:00"/>
    <s v="Standard Class"/>
    <s v="RS-19765"/>
    <s v="TEC-AC-10001606"/>
    <x v="951"/>
    <n v="3"/>
    <n v="0"/>
    <n v="1139886"/>
    <n v="113.98860000000001"/>
    <s v="Technology"/>
    <s v="Accessories"/>
    <s v="Logitech Wireless Performance Mouse MX for PC and Mac"/>
  </r>
  <r>
    <x v="53"/>
    <x v="49"/>
    <d v="2014-06-01T00:00:00"/>
    <s v="Second Class"/>
    <s v="LC-16885"/>
    <s v="TEC-AC-10001606"/>
    <x v="520"/>
    <n v="1"/>
    <n v="0"/>
    <n v="379962"/>
    <n v="37.996200000000002"/>
    <s v="Technology"/>
    <s v="Accessories"/>
    <s v="Logitech Wireless Performance Mouse MX for PC and Mac"/>
  </r>
  <r>
    <x v="611"/>
    <x v="450"/>
    <d v="2014-07-06T00:00:00"/>
    <s v="Second Class"/>
    <s v="Dl-13600"/>
    <s v="OFF-BI-10003355"/>
    <x v="834"/>
    <n v="5"/>
    <n v="2"/>
    <n v="6972"/>
    <n v="0.69720000000000004"/>
    <s v="Office Supplies"/>
    <s v="Binders"/>
    <s v="Cardinal Holdit Business Card Pockets"/>
  </r>
  <r>
    <x v="612"/>
    <x v="426"/>
    <d v="2017-09-29T00:00:00"/>
    <s v="Standard Class"/>
    <s v="KC-16540"/>
    <s v="FUR-FU-10002253"/>
    <x v="952"/>
    <n v="3"/>
    <n v="2"/>
    <n v="244758"/>
    <n v="24.4758"/>
    <s v="Furniture"/>
    <s v="Furnishings"/>
    <s v="Howard Miller 13&quot; Diameter Pewter Finish Round Wall Clock"/>
  </r>
  <r>
    <x v="42"/>
    <x v="38"/>
    <d v="2015-12-11T00:00:00"/>
    <s v="Standard Class"/>
    <s v="GH-14425"/>
    <s v="FUR-FU-10002253"/>
    <x v="953"/>
    <n v="6"/>
    <n v="2"/>
    <n v="489516"/>
    <n v="48.951599999999999"/>
    <s v="Furniture"/>
    <s v="Furnishings"/>
    <s v="Howard Miller 13&quot; Diameter Pewter Finish Round Wall Clock"/>
  </r>
  <r>
    <x v="613"/>
    <x v="451"/>
    <d v="2016-02-18T00:00:00"/>
    <s v="Standard Class"/>
    <s v="RD-19810"/>
    <s v="OFF-PA-10004092"/>
    <x v="954"/>
    <n v="3"/>
    <n v="0"/>
    <n v="7341"/>
    <n v="0.73409999999999997"/>
    <s v="Office Supplies"/>
    <s v="Paper"/>
    <s v="Tops Green Bar Computer Printout Paper"/>
  </r>
  <r>
    <x v="614"/>
    <x v="452"/>
    <d v="2014-10-04T00:00:00"/>
    <s v="Standard Class"/>
    <s v="RA-19915"/>
    <s v="OFF-PA-10004092"/>
    <x v="955"/>
    <n v="1"/>
    <n v="0"/>
    <n v="2447"/>
    <n v="0.2447"/>
    <s v="Office Supplies"/>
    <s v="Paper"/>
    <s v="Tops Green Bar Computer Printout Paper"/>
  </r>
  <r>
    <x v="615"/>
    <x v="453"/>
    <d v="2016-12-19T00:00:00"/>
    <s v="Standard Class"/>
    <s v="MP-17965"/>
    <s v="FUR-TA-10000198"/>
    <x v="956"/>
    <n v="3"/>
    <n v="0"/>
    <n v="2314116"/>
    <n v="231.41159999999999"/>
    <s v="Furniture"/>
    <s v="Tables"/>
    <s v="Chromcraft Bull-Nose Wood Oval Conference Tables &amp; Bases"/>
  </r>
  <r>
    <x v="615"/>
    <x v="453"/>
    <d v="2016-12-19T00:00:00"/>
    <s v="Standard Class"/>
    <s v="MP-17965"/>
    <s v="OFF-ST-10000036"/>
    <x v="957"/>
    <n v="3"/>
    <n v="0"/>
    <n v="800199"/>
    <n v="80.019900000000007"/>
    <s v="Office Supplies"/>
    <s v="Storage"/>
    <s v="Recycled Data-Pak for Archival Bound Computer Printouts, 12-1/2 x 12-1/2 x 16"/>
  </r>
  <r>
    <x v="607"/>
    <x v="334"/>
    <d v="2014-11-30T00:00:00"/>
    <s v="Standard Class"/>
    <s v="HR-14830"/>
    <s v="OFF-ST-10000036"/>
    <x v="958"/>
    <n v="2"/>
    <n v="0"/>
    <n v="533466"/>
    <n v="53.346600000000002"/>
    <s v="Office Supplies"/>
    <s v="Storage"/>
    <s v="Recycled Data-Pak for Archival Bound Computer Printouts, 12-1/2 x 12-1/2 x 16"/>
  </r>
  <r>
    <x v="616"/>
    <x v="454"/>
    <d v="2014-10-13T00:00:00"/>
    <s v="Standard Class"/>
    <s v="MR-17545"/>
    <s v="FUR-FU-10000222"/>
    <x v="959"/>
    <n v="5"/>
    <n v="2"/>
    <n v="21112"/>
    <n v="2.1112000000000002"/>
    <s v="Furniture"/>
    <s v="Furnishings"/>
    <s v="Seth Thomas 16&quot; Steel Case Clock"/>
  </r>
  <r>
    <x v="617"/>
    <x v="415"/>
    <d v="2016-07-12T00:00:00"/>
    <s v="Standard Class"/>
    <s v="SC-20695"/>
    <s v="OFF-SU-10004664"/>
    <x v="960"/>
    <n v="7"/>
    <n v="2"/>
    <n v="51282"/>
    <n v="5.1281999999999996"/>
    <s v="Office Supplies"/>
    <s v="Supplies"/>
    <s v="Acme Softgrip Scissors"/>
  </r>
  <r>
    <x v="618"/>
    <x v="264"/>
    <d v="2017-09-20T00:00:00"/>
    <s v="Standard Class"/>
    <s v="JF-15355"/>
    <s v="OFF-EN-10001141"/>
    <x v="961"/>
    <n v="2"/>
    <n v="2"/>
    <n v="63684"/>
    <n v="6.3684000000000003"/>
    <s v="Office Supplies"/>
    <s v="Envelopes"/>
    <s v="Manila Recycled Extra-Heavyweight Clasp Envelopes, 6&quot; x 9&quot;"/>
  </r>
  <r>
    <x v="618"/>
    <x v="264"/>
    <d v="2017-09-20T00:00:00"/>
    <s v="Standard Class"/>
    <s v="JF-15355"/>
    <s v="TEC-PH-10002170"/>
    <x v="962"/>
    <n v="1"/>
    <n v="2"/>
    <n v="55992"/>
    <n v="5.5991999999999997"/>
    <s v="Technology"/>
    <s v="Phones"/>
    <s v="ClearSounds CSC500 Amplified Spirit Phone Corded phone"/>
  </r>
  <r>
    <x v="287"/>
    <x v="248"/>
    <d v="2016-12-06T00:00:00"/>
    <s v="First Class"/>
    <s v="EG-13900"/>
    <s v="OFF-PA-10001954"/>
    <x v="963"/>
    <n v="8"/>
    <n v="0"/>
    <n v="840512"/>
    <n v="84.051199999999994"/>
    <s v="Office Supplies"/>
    <s v="Paper"/>
    <s v="Xerox 1964"/>
  </r>
  <r>
    <x v="287"/>
    <x v="248"/>
    <d v="2016-12-06T00:00:00"/>
    <s v="First Class"/>
    <s v="EG-13900"/>
    <s v="FUR-TA-10002228"/>
    <x v="964"/>
    <n v="2"/>
    <n v="4"/>
    <n v="-1533456"/>
    <n v="-153.34559999999999"/>
    <s v="Furniture"/>
    <s v="Tables"/>
    <s v="Bevis Traditional Conference Table Top, Plinth Base"/>
  </r>
  <r>
    <x v="287"/>
    <x v="248"/>
    <d v="2016-12-06T00:00:00"/>
    <s v="First Class"/>
    <s v="EG-13900"/>
    <s v="OFF-ST-10004634"/>
    <x v="965"/>
    <n v="3"/>
    <n v="0"/>
    <n v="10089"/>
    <n v="1.0088999999999999"/>
    <s v="Office Supplies"/>
    <s v="Storage"/>
    <s v="Personal Folder Holder, Ebony"/>
  </r>
  <r>
    <x v="180"/>
    <x v="166"/>
    <d v="2016-07-18T00:00:00"/>
    <s v="Second Class"/>
    <s v="SW-20755"/>
    <s v="OFF-ST-10004634"/>
    <x v="966"/>
    <n v="1"/>
    <n v="0"/>
    <n v="3363"/>
    <n v="0.33629999999999999"/>
    <s v="Office Supplies"/>
    <s v="Storage"/>
    <s v="Personal Folder Holder, Ebony"/>
  </r>
  <r>
    <x v="63"/>
    <x v="59"/>
    <d v="2017-01-25T00:00:00"/>
    <s v="Standard Class"/>
    <s v="DS-13030"/>
    <s v="TEC-AC-10003610"/>
    <x v="293"/>
    <n v="3"/>
    <n v="0"/>
    <n v="863856"/>
    <n v="86.385599999999997"/>
    <s v="Technology"/>
    <s v="Accessories"/>
    <s v="LogitechÂ Illuminated - Keyboard"/>
  </r>
  <r>
    <x v="619"/>
    <x v="192"/>
    <d v="2017-12-23T00:00:00"/>
    <s v="Second Class"/>
    <s v="RA-19915"/>
    <s v="TEC-AC-10003610"/>
    <x v="967"/>
    <n v="2"/>
    <n v="0"/>
    <n v="575904"/>
    <n v="57.590400000000002"/>
    <s v="Technology"/>
    <s v="Accessories"/>
    <s v="LogitechÂ Illuminated - Keyboard"/>
  </r>
  <r>
    <x v="63"/>
    <x v="59"/>
    <d v="2017-01-25T00:00:00"/>
    <s v="Standard Class"/>
    <s v="DS-13030"/>
    <s v="FUR-BO-10001619"/>
    <x v="968"/>
    <n v="1"/>
    <n v="0"/>
    <n v="186956"/>
    <n v="18.695599999999999"/>
    <s v="Furniture"/>
    <s v="Bookcases"/>
    <s v="O'Sullivan Cherrywood Estates Traditional Bookcase"/>
  </r>
  <r>
    <x v="63"/>
    <x v="59"/>
    <d v="2017-01-25T00:00:00"/>
    <s v="Standard Class"/>
    <s v="DS-13030"/>
    <s v="OFF-BI-10000138"/>
    <x v="454"/>
    <n v="5"/>
    <n v="2"/>
    <n v="6552"/>
    <n v="0.6552"/>
    <s v="Office Supplies"/>
    <s v="Binders"/>
    <s v="Acco Translucent Poly Ring Binders"/>
  </r>
  <r>
    <x v="620"/>
    <x v="455"/>
    <d v="2016-08-17T00:00:00"/>
    <s v="Second Class"/>
    <s v="EM-14065"/>
    <s v="OFF-BI-10000138"/>
    <x v="969"/>
    <n v="8"/>
    <n v="7"/>
    <n v="-82368"/>
    <n v="-8.2368000000000006"/>
    <s v="Office Supplies"/>
    <s v="Binders"/>
    <s v="Acco Translucent Poly Ring Binders"/>
  </r>
  <r>
    <x v="621"/>
    <x v="183"/>
    <d v="2014-09-12T00:00:00"/>
    <s v="Standard Class"/>
    <s v="GZ-14470"/>
    <s v="TEC-AC-10001383"/>
    <x v="970"/>
    <n v="2"/>
    <n v="0"/>
    <n v="84966"/>
    <n v="8.4966000000000008"/>
    <s v="Technology"/>
    <s v="Accessories"/>
    <s v="Logitech Wireless Touch Keyboard K400"/>
  </r>
  <r>
    <x v="478"/>
    <x v="378"/>
    <d v="2014-01-08T00:00:00"/>
    <s v="Standard Class"/>
    <s v="PO-19195"/>
    <s v="OFF-LA-10003223"/>
    <x v="971"/>
    <n v="3"/>
    <n v="2"/>
    <n v="42717"/>
    <n v="4.2717000000000001"/>
    <s v="Office Supplies"/>
    <s v="Labels"/>
    <s v="Avery 508"/>
  </r>
  <r>
    <x v="622"/>
    <x v="372"/>
    <d v="2017-06-27T00:00:00"/>
    <s v="Standard Class"/>
    <s v="TR-21325"/>
    <s v="OFF-LA-10003223"/>
    <x v="972"/>
    <n v="2"/>
    <n v="0"/>
    <n v="48118"/>
    <n v="4.8117999999999999"/>
    <s v="Office Supplies"/>
    <s v="Labels"/>
    <s v="Avery 508"/>
  </r>
  <r>
    <x v="478"/>
    <x v="378"/>
    <d v="2014-01-08T00:00:00"/>
    <s v="Standard Class"/>
    <s v="PO-19195"/>
    <s v="OFF-BI-10004094"/>
    <x v="973"/>
    <n v="2"/>
    <n v="8"/>
    <n v="-5487"/>
    <n v="-0.54869999999999997"/>
    <s v="Office Supplies"/>
    <s v="Binders"/>
    <s v="GBC Standard Plastic Binding Systems Combs"/>
  </r>
  <r>
    <x v="310"/>
    <x v="265"/>
    <d v="2016-09-01T00:00:00"/>
    <s v="Standard Class"/>
    <s v="SS-20875"/>
    <s v="OFF-PA-10004971"/>
    <x v="974"/>
    <n v="1"/>
    <n v="2"/>
    <n v="16762"/>
    <n v="1.6761999999999999"/>
    <s v="Office Supplies"/>
    <s v="Paper"/>
    <s v="Xerox 196"/>
  </r>
  <r>
    <x v="543"/>
    <x v="416"/>
    <d v="2017-04-17T00:00:00"/>
    <s v="First Class"/>
    <s v="AB-10165"/>
    <s v="OFF-PA-10004971"/>
    <x v="975"/>
    <n v="3"/>
    <n v="2"/>
    <n v="50286"/>
    <n v="5.0286"/>
    <s v="Office Supplies"/>
    <s v="Paper"/>
    <s v="Xerox 196"/>
  </r>
  <r>
    <x v="229"/>
    <x v="203"/>
    <d v="2016-11-26T00:00:00"/>
    <s v="First Class"/>
    <s v="NC-18340"/>
    <s v="OFF-PA-10004971"/>
    <x v="976"/>
    <n v="2"/>
    <n v="0"/>
    <n v="56644"/>
    <n v="5.6643999999999997"/>
    <s v="Office Supplies"/>
    <s v="Paper"/>
    <s v="Xerox 196"/>
  </r>
  <r>
    <x v="310"/>
    <x v="265"/>
    <d v="2016-09-01T00:00:00"/>
    <s v="Standard Class"/>
    <s v="SS-20875"/>
    <s v="OFF-SU-10004261"/>
    <x v="977"/>
    <n v="4"/>
    <n v="2"/>
    <n v="62064"/>
    <n v="6.2064000000000004"/>
    <s v="Office Supplies"/>
    <s v="Supplies"/>
    <s v="Fiskars 8&quot; Scissors, 2/Pack"/>
  </r>
  <r>
    <x v="623"/>
    <x v="391"/>
    <d v="2016-03-22T00:00:00"/>
    <s v="Second Class"/>
    <s v="PB-19105"/>
    <s v="TEC-PH-10000004"/>
    <x v="978"/>
    <n v="1"/>
    <n v="2"/>
    <n v="8994"/>
    <n v="0.89939999999999998"/>
    <s v="Technology"/>
    <s v="Phones"/>
    <s v="Belkin iPhone and iPad Lightning Cable"/>
  </r>
  <r>
    <x v="424"/>
    <x v="344"/>
    <d v="2017-10-06T00:00:00"/>
    <s v="Standard Class"/>
    <s v="RF-19735"/>
    <s v="OFF-BI-10003638"/>
    <x v="979"/>
    <n v="3"/>
    <n v="0"/>
    <n v="26703"/>
    <n v="2.6703000000000001"/>
    <s v="Office Supplies"/>
    <s v="Binders"/>
    <s v="GBC Durable Plastic Covers"/>
  </r>
  <r>
    <x v="624"/>
    <x v="18"/>
    <d v="2015-11-26T00:00:00"/>
    <s v="Standard Class"/>
    <s v="IM-15070"/>
    <s v="OFF-BI-10003638"/>
    <x v="980"/>
    <n v="2"/>
    <n v="7"/>
    <n v="-9288"/>
    <n v="-0.92879999999999996"/>
    <s v="Office Supplies"/>
    <s v="Binders"/>
    <s v="GBC Durable Plastic Covers"/>
  </r>
  <r>
    <x v="424"/>
    <x v="344"/>
    <d v="2017-10-06T00:00:00"/>
    <s v="Standard Class"/>
    <s v="RF-19735"/>
    <s v="FUR-FU-10003577"/>
    <x v="981"/>
    <n v="11"/>
    <n v="0"/>
    <n v="567864"/>
    <n v="56.7864"/>
    <s v="Furniture"/>
    <s v="Furnishings"/>
    <s v="Nu-Dell Leatherette Frames"/>
  </r>
  <r>
    <x v="424"/>
    <x v="344"/>
    <d v="2017-10-06T00:00:00"/>
    <s v="Standard Class"/>
    <s v="RF-19735"/>
    <s v="OFF-BI-10000546"/>
    <x v="982"/>
    <n v="1"/>
    <n v="0"/>
    <n v="14112"/>
    <n v="1.4112"/>
    <s v="Office Supplies"/>
    <s v="Binders"/>
    <s v="Avery Durable Binders"/>
  </r>
  <r>
    <x v="625"/>
    <x v="456"/>
    <d v="2017-09-26T00:00:00"/>
    <s v="Standard Class"/>
    <s v="RH-19495"/>
    <s v="OFF-BI-10000546"/>
    <x v="299"/>
    <n v="7"/>
    <n v="0"/>
    <n v="98784"/>
    <n v="9.8783999999999992"/>
    <s v="Office Supplies"/>
    <s v="Binders"/>
    <s v="Avery Durable Binders"/>
  </r>
  <r>
    <x v="626"/>
    <x v="450"/>
    <d v="2014-07-05T00:00:00"/>
    <s v="Standard Class"/>
    <s v="LW-16825"/>
    <s v="OFF-BI-10000546"/>
    <x v="329"/>
    <n v="6"/>
    <n v="7"/>
    <n v="-36288"/>
    <n v="-3.6288"/>
    <s v="Office Supplies"/>
    <s v="Binders"/>
    <s v="Avery Durable Binders"/>
  </r>
  <r>
    <x v="627"/>
    <x v="457"/>
    <d v="2016-04-09T00:00:00"/>
    <s v="First Class"/>
    <s v="YC-21895"/>
    <s v="TEC-CO-10002095"/>
    <x v="624"/>
    <n v="3"/>
    <n v="2"/>
    <n v="3749925"/>
    <n v="374.99250000000001"/>
    <s v="Technology"/>
    <s v="Copiers"/>
    <s v="Hewlett Packard 610 Color Digital Copier / Printer"/>
  </r>
  <r>
    <x v="628"/>
    <x v="94"/>
    <d v="2016-09-22T00:00:00"/>
    <s v="Standard Class"/>
    <s v="NB-18655"/>
    <s v="FUR-TA-10001095"/>
    <x v="983"/>
    <n v="4"/>
    <n v="45"/>
    <n v="-1673184"/>
    <n v="-167.3184"/>
    <s v="Furniture"/>
    <s v="Tables"/>
    <s v="Chromcraft Round Conference Tables"/>
  </r>
  <r>
    <x v="629"/>
    <x v="391"/>
    <d v="2016-03-24T00:00:00"/>
    <s v="Standard Class"/>
    <s v="RD-19660"/>
    <s v="FUR-TA-10001095"/>
    <x v="984"/>
    <n v="4"/>
    <n v="0"/>
    <n v="1464036"/>
    <n v="146.40360000000001"/>
    <s v="Furniture"/>
    <s v="Tables"/>
    <s v="Chromcraft Round Conference Tables"/>
  </r>
  <r>
    <x v="304"/>
    <x v="260"/>
    <d v="2016-03-05T00:00:00"/>
    <s v="Standard Class"/>
    <s v="KD-16270"/>
    <s v="FUR-TA-10001095"/>
    <x v="985"/>
    <n v="8"/>
    <n v="4"/>
    <n v="-2649208"/>
    <n v="-264.92079999999999"/>
    <s v="Furniture"/>
    <s v="Tables"/>
    <s v="Chromcraft Round Conference Tables"/>
  </r>
  <r>
    <x v="630"/>
    <x v="56"/>
    <d v="2016-03-15T00:00:00"/>
    <s v="Standard Class"/>
    <s v="MB-18085"/>
    <s v="FUR-TA-10001095"/>
    <x v="986"/>
    <n v="2"/>
    <n v="3"/>
    <n v="-313722"/>
    <n v="-31.372199999999999"/>
    <s v="Furniture"/>
    <s v="Tables"/>
    <s v="Chromcraft Round Conference Tables"/>
  </r>
  <r>
    <x v="631"/>
    <x v="277"/>
    <d v="2017-11-07T00:00:00"/>
    <s v="Standard Class"/>
    <s v="JC-16105"/>
    <s v="OFF-LA-10004484"/>
    <x v="987"/>
    <n v="3"/>
    <n v="0"/>
    <n v="56994"/>
    <n v="5.6993999999999998"/>
    <s v="Office Supplies"/>
    <s v="Labels"/>
    <s v="Avery 476"/>
  </r>
  <r>
    <x v="420"/>
    <x v="341"/>
    <d v="2016-08-08T00:00:00"/>
    <s v="Standard Class"/>
    <s v="ML-17755"/>
    <s v="OFF-LA-10004484"/>
    <x v="988"/>
    <n v="1"/>
    <n v="0"/>
    <n v="18998"/>
    <n v="1.8997999999999999"/>
    <s v="Office Supplies"/>
    <s v="Labels"/>
    <s v="Avery 476"/>
  </r>
  <r>
    <x v="200"/>
    <x v="181"/>
    <d v="2014-01-15T00:00:00"/>
    <s v="Second Class"/>
    <s v="CS-12250"/>
    <s v="OFF-EN-10001532"/>
    <x v="989"/>
    <n v="3"/>
    <n v="0"/>
    <n v="2547"/>
    <n v="0.25469999999999998"/>
    <s v="Office Supplies"/>
    <s v="Envelopes"/>
    <s v="Brown Kraft Recycled Envelopes"/>
  </r>
  <r>
    <x v="462"/>
    <x v="146"/>
    <d v="2015-03-07T00:00:00"/>
    <s v="Standard Class"/>
    <s v="PA-19060"/>
    <s v="OFF-EN-10001532"/>
    <x v="990"/>
    <n v="6"/>
    <n v="0"/>
    <n v="5094"/>
    <n v="0.50939999999999996"/>
    <s v="Office Supplies"/>
    <s v="Envelopes"/>
    <s v="Brown Kraft Recycled Envelopes"/>
  </r>
  <r>
    <x v="200"/>
    <x v="181"/>
    <d v="2014-01-15T00:00:00"/>
    <s v="Second Class"/>
    <s v="CS-12250"/>
    <s v="TEC-AC-10003174"/>
    <x v="991"/>
    <n v="6"/>
    <n v="0"/>
    <n v="258696"/>
    <n v="25.869599999999998"/>
    <s v="Technology"/>
    <s v="Accessories"/>
    <s v="Plantronics S12 Corded Telephone Headset System"/>
  </r>
  <r>
    <x v="632"/>
    <x v="458"/>
    <d v="2016-04-27T00:00:00"/>
    <s v="Second Class"/>
    <s v="CA-12055"/>
    <s v="TEC-AC-10003174"/>
    <x v="992"/>
    <n v="3"/>
    <n v="2"/>
    <n v="64674"/>
    <n v="6.4673999999999996"/>
    <s v="Technology"/>
    <s v="Accessories"/>
    <s v="Plantronics S12 Corded Telephone Headset System"/>
  </r>
  <r>
    <x v="268"/>
    <x v="232"/>
    <d v="2017-09-13T00:00:00"/>
    <s v="Standard Class"/>
    <s v="SP-20620"/>
    <s v="TEC-AC-10003174"/>
    <x v="992"/>
    <n v="3"/>
    <n v="2"/>
    <n v="64674"/>
    <n v="6.4673999999999996"/>
    <s v="Technology"/>
    <s v="Accessories"/>
    <s v="Plantronics S12 Corded Telephone Headset System"/>
  </r>
  <r>
    <x v="200"/>
    <x v="181"/>
    <d v="2014-01-15T00:00:00"/>
    <s v="Second Class"/>
    <s v="CS-12250"/>
    <s v="OFF-BI-10004187"/>
    <x v="993"/>
    <n v="3"/>
    <n v="0"/>
    <n v="27072"/>
    <n v="2.7071999999999998"/>
    <s v="Office Supplies"/>
    <s v="Binders"/>
    <s v="3-ring staple pack"/>
  </r>
  <r>
    <x v="200"/>
    <x v="181"/>
    <d v="2014-01-15T00:00:00"/>
    <s v="Second Class"/>
    <s v="CS-12250"/>
    <s v="OFF-ST-10000025"/>
    <x v="994"/>
    <n v="6"/>
    <n v="0"/>
    <n v="343548"/>
    <n v="34.354799999999997"/>
    <s v="Office Supplies"/>
    <s v="Storage"/>
    <s v="Fellowes Stor/Drawer Steel Plus Storage Drawers"/>
  </r>
  <r>
    <x v="633"/>
    <x v="459"/>
    <d v="2014-05-20T00:00:00"/>
    <s v="Standard Class"/>
    <s v="AJ-10795"/>
    <s v="FUR-FU-10004306"/>
    <x v="995"/>
    <n v="2"/>
    <n v="2"/>
    <n v="23316"/>
    <n v="2.3315999999999999"/>
    <s v="Furniture"/>
    <s v="Furnishings"/>
    <s v="Electrix Halogen Magnifier Lamp"/>
  </r>
  <r>
    <x v="634"/>
    <x v="419"/>
    <d v="2017-12-12T00:00:00"/>
    <s v="First Class"/>
    <s v="AW-10840"/>
    <s v="FUR-FU-10004306"/>
    <x v="995"/>
    <n v="2"/>
    <n v="2"/>
    <n v="23316"/>
    <n v="2.3315999999999999"/>
    <s v="Furniture"/>
    <s v="Furnishings"/>
    <s v="Electrix Halogen Magnifier Lamp"/>
  </r>
  <r>
    <x v="635"/>
    <x v="102"/>
    <d v="2016-05-24T00:00:00"/>
    <s v="Standard Class"/>
    <s v="LE-16810"/>
    <s v="FUR-CH-10003746"/>
    <x v="996"/>
    <n v="2"/>
    <n v="0"/>
    <n v="1797488"/>
    <n v="179.74879999999999"/>
    <s v="Furniture"/>
    <s v="Chairs"/>
    <s v="Hon 4070 Series Pagoda Round Back Stacking Chairs"/>
  </r>
  <r>
    <x v="11"/>
    <x v="10"/>
    <d v="2017-02-05T00:00:00"/>
    <s v="Standard Class"/>
    <s v="BV-11245"/>
    <s v="OFF-BI-10001036"/>
    <x v="997"/>
    <n v="2"/>
    <n v="0"/>
    <n v="914"/>
    <n v="9.1399999999999995E-2"/>
    <s v="Office Supplies"/>
    <s v="Binders"/>
    <s v="Cardinal EasyOpen D-Ring Binders"/>
  </r>
  <r>
    <x v="636"/>
    <x v="460"/>
    <d v="2016-09-11T00:00:00"/>
    <s v="First Class"/>
    <s v="TS-21610"/>
    <s v="OFF-BI-10001036"/>
    <x v="998"/>
    <n v="2"/>
    <n v="2"/>
    <n v="5484"/>
    <n v="0.5484"/>
    <s v="Office Supplies"/>
    <s v="Binders"/>
    <s v="Cardinal EasyOpen D-Ring Binders"/>
  </r>
  <r>
    <x v="259"/>
    <x v="225"/>
    <d v="2017-11-11T00:00:00"/>
    <s v="First Class"/>
    <s v="AB-10600"/>
    <s v="OFF-BI-10001036"/>
    <x v="999"/>
    <n v="14"/>
    <n v="7"/>
    <n v="-25592"/>
    <n v="-2.5592000000000001"/>
    <s v="Office Supplies"/>
    <s v="Binders"/>
    <s v="Cardinal EasyOpen D-Ring Binders"/>
  </r>
  <r>
    <x v="11"/>
    <x v="10"/>
    <d v="2017-02-05T00:00:00"/>
    <s v="Standard Class"/>
    <s v="BV-11245"/>
    <s v="OFF-BI-10000301"/>
    <x v="1000"/>
    <n v="5"/>
    <n v="0"/>
    <n v="16175"/>
    <n v="1.6174999999999999"/>
    <s v="Office Supplies"/>
    <s v="Binders"/>
    <s v="GBC Instant Report Kit"/>
  </r>
  <r>
    <x v="637"/>
    <x v="461"/>
    <d v="2015-10-26T00:00:00"/>
    <s v="Standard Class"/>
    <s v="LT-17110"/>
    <s v="OFF-BI-10000301"/>
    <x v="1001"/>
    <n v="4"/>
    <n v="8"/>
    <n v="-7764"/>
    <n v="-0.77639999999999998"/>
    <s v="Office Supplies"/>
    <s v="Binders"/>
    <s v="GBC Instant Report Kit"/>
  </r>
  <r>
    <x v="11"/>
    <x v="10"/>
    <d v="2017-02-05T00:00:00"/>
    <s v="Standard Class"/>
    <s v="BV-11245"/>
    <s v="OFF-AR-10004648"/>
    <x v="1002"/>
    <n v="2"/>
    <n v="0"/>
    <n v="10881"/>
    <n v="1.0881000000000001"/>
    <s v="Office Supplies"/>
    <s v="Art"/>
    <s v="Boston 19500 Mighty Mite Electric Pencil Sharpener"/>
  </r>
  <r>
    <x v="638"/>
    <x v="320"/>
    <d v="2015-11-25T00:00:00"/>
    <s v="Standard Class"/>
    <s v="BM-11650"/>
    <s v="OFF-AR-10004648"/>
    <x v="1003"/>
    <n v="3"/>
    <n v="0"/>
    <n v="163215"/>
    <n v="16.3215"/>
    <s v="Office Supplies"/>
    <s v="Art"/>
    <s v="Boston 19500 Mighty Mite Electric Pencil Sharpener"/>
  </r>
  <r>
    <x v="11"/>
    <x v="10"/>
    <d v="2017-02-05T00:00:00"/>
    <s v="Standard Class"/>
    <s v="BV-11245"/>
    <s v="FUR-FU-10002597"/>
    <x v="1004"/>
    <n v="7"/>
    <n v="0"/>
    <n v="145236"/>
    <n v="14.5236"/>
    <s v="Furniture"/>
    <s v="Furnishings"/>
    <s v="C-Line Magnetic Cubicle Keepers, Clear Polypropylene"/>
  </r>
  <r>
    <x v="639"/>
    <x v="182"/>
    <d v="2016-11-12T00:00:00"/>
    <s v="Standard Class"/>
    <s v="CB-12535"/>
    <s v="FUR-FU-10002597"/>
    <x v="1005"/>
    <n v="3"/>
    <n v="0"/>
    <n v="62244"/>
    <n v="6.2244000000000002"/>
    <s v="Furniture"/>
    <s v="Furnishings"/>
    <s v="C-Line Magnetic Cubicle Keepers, Clear Polypropylene"/>
  </r>
  <r>
    <x v="640"/>
    <x v="462"/>
    <d v="2014-07-06T00:00:00"/>
    <s v="Standard Class"/>
    <s v="DL-12865"/>
    <s v="OFF-AR-10003405"/>
    <x v="1006"/>
    <n v="7"/>
    <n v="2"/>
    <n v="36855"/>
    <n v="3.6855000000000002"/>
    <s v="Office Supplies"/>
    <s v="Art"/>
    <s v="Dixon My First Ticonderoga Pencil, #2"/>
  </r>
  <r>
    <x v="233"/>
    <x v="16"/>
    <d v="2015-12-28T00:00:00"/>
    <s v="Standard Class"/>
    <s v="JR-15670"/>
    <s v="OFF-AR-10003405"/>
    <x v="1007"/>
    <n v="3"/>
    <n v="2"/>
    <n v="15795"/>
    <n v="1.5794999999999999"/>
    <s v="Office Supplies"/>
    <s v="Art"/>
    <s v="Dixon My First Ticonderoga Pencil, #2"/>
  </r>
  <r>
    <x v="521"/>
    <x v="203"/>
    <d v="2016-11-26T00:00:00"/>
    <s v="Second Class"/>
    <s v="NS-18505"/>
    <s v="OFF-AR-10003405"/>
    <x v="1007"/>
    <n v="3"/>
    <n v="2"/>
    <n v="15795"/>
    <n v="1.5794999999999999"/>
    <s v="Office Supplies"/>
    <s v="Art"/>
    <s v="Dixon My First Ticonderoga Pencil, #2"/>
  </r>
  <r>
    <x v="422"/>
    <x v="342"/>
    <d v="2015-08-23T00:00:00"/>
    <s v="First Class"/>
    <s v="NZ-18565"/>
    <s v="FUR-CH-10002335"/>
    <x v="1008"/>
    <n v="3"/>
    <n v="2"/>
    <n v="408006"/>
    <n v="40.800600000000003"/>
    <s v="Furniture"/>
    <s v="Chairs"/>
    <s v="Hon GuestStacker Chair"/>
  </r>
  <r>
    <x v="316"/>
    <x v="271"/>
    <d v="2016-07-24T00:00:00"/>
    <s v="Standard Class"/>
    <s v="LS-16945"/>
    <s v="FUR-CH-10002335"/>
    <x v="1008"/>
    <n v="3"/>
    <n v="2"/>
    <n v="408006"/>
    <n v="40.800600000000003"/>
    <s v="Furniture"/>
    <s v="Chairs"/>
    <s v="Hon GuestStacker Chair"/>
  </r>
  <r>
    <x v="533"/>
    <x v="412"/>
    <d v="2016-07-13T00:00:00"/>
    <s v="Standard Class"/>
    <s v="JD-15895"/>
    <s v="FUR-CH-10002335"/>
    <x v="1009"/>
    <n v="2"/>
    <n v="1"/>
    <n v="725344"/>
    <n v="72.534400000000005"/>
    <s v="Furniture"/>
    <s v="Chairs"/>
    <s v="Hon GuestStacker Chair"/>
  </r>
  <r>
    <x v="422"/>
    <x v="342"/>
    <d v="2015-08-23T00:00:00"/>
    <s v="First Class"/>
    <s v="NZ-18565"/>
    <s v="OFF-PA-10003657"/>
    <x v="1010"/>
    <n v="1"/>
    <n v="0"/>
    <n v="1926"/>
    <n v="0.19259999999999999"/>
    <s v="Office Supplies"/>
    <s v="Paper"/>
    <s v="Xerox 1927"/>
  </r>
  <r>
    <x v="69"/>
    <x v="65"/>
    <d v="2015-10-06T00:00:00"/>
    <s v="Second Class"/>
    <s v="BM-11785"/>
    <s v="FUR-BO-10004409"/>
    <x v="1011"/>
    <n v="1"/>
    <n v="5"/>
    <n v="-156156"/>
    <n v="-15.615600000000001"/>
    <s v="Furniture"/>
    <s v="Bookcases"/>
    <s v="Safco Value Mate Series Steel Bookcases, Baked Enamel Finish on Steel, Gray"/>
  </r>
  <r>
    <x v="69"/>
    <x v="65"/>
    <d v="2015-10-06T00:00:00"/>
    <s v="Second Class"/>
    <s v="BM-11785"/>
    <s v="TEC-AC-10000057"/>
    <x v="1012"/>
    <n v="2"/>
    <n v="2"/>
    <n v="5998"/>
    <n v="0.5998"/>
    <s v="Technology"/>
    <s v="Accessories"/>
    <s v="Microsoft Natural Ergonomic Keyboard 4000"/>
  </r>
  <r>
    <x v="641"/>
    <x v="463"/>
    <d v="2015-05-28T00:00:00"/>
    <s v="Standard Class"/>
    <s v="EA-14035"/>
    <s v="OFF-EN-10000056"/>
    <x v="1013"/>
    <n v="3"/>
    <n v="0"/>
    <n v="877443"/>
    <n v="87.744299999999996"/>
    <s v="Office Supplies"/>
    <s v="Envelopes"/>
    <s v="Cameo Buff Policy Envelopes"/>
  </r>
  <r>
    <x v="642"/>
    <x v="464"/>
    <d v="2016-03-11T00:00:00"/>
    <s v="Standard Class"/>
    <s v="RW-19630"/>
    <s v="OFF-EN-10000056"/>
    <x v="1014"/>
    <n v="3"/>
    <n v="2"/>
    <n v="504063"/>
    <n v="50.406300000000002"/>
    <s v="Office Supplies"/>
    <s v="Envelopes"/>
    <s v="Cameo Buff Policy Envelopes"/>
  </r>
  <r>
    <x v="643"/>
    <x v="465"/>
    <d v="2017-03-21T00:00:00"/>
    <s v="Second Class"/>
    <s v="CL-12565"/>
    <s v="OFF-BI-10000014"/>
    <x v="1015"/>
    <n v="2"/>
    <n v="2"/>
    <n v="58914"/>
    <n v="5.8914"/>
    <s v="Office Supplies"/>
    <s v="Binders"/>
    <s v="Heavy-Duty E-Z-D Binders"/>
  </r>
  <r>
    <x v="644"/>
    <x v="466"/>
    <d v="2015-12-16T00:00:00"/>
    <s v="Standard Class"/>
    <s v="LT-17110"/>
    <s v="FUR-CH-10004675"/>
    <x v="1016"/>
    <n v="2"/>
    <n v="2"/>
    <n v="348928"/>
    <n v="34.892800000000001"/>
    <s v="Furniture"/>
    <s v="Chairs"/>
    <s v="Lifetime Advantage Folding Chairs, 4/Carton"/>
  </r>
  <r>
    <x v="645"/>
    <x v="467"/>
    <d v="2014-12-18T00:00:00"/>
    <s v="First Class"/>
    <s v="MC-18100"/>
    <s v="FUR-CH-10004675"/>
    <x v="1017"/>
    <n v="5"/>
    <n v="3"/>
    <n v="-21808"/>
    <n v="-2.1808000000000001"/>
    <s v="Furniture"/>
    <s v="Chairs"/>
    <s v="Lifetime Advantage Folding Chairs, 4/Carton"/>
  </r>
  <r>
    <x v="443"/>
    <x v="329"/>
    <d v="2015-06-30T00:00:00"/>
    <s v="Standard Class"/>
    <s v="SA-20830"/>
    <s v="OFF-BI-10001132"/>
    <x v="1018"/>
    <n v="8"/>
    <n v="0"/>
    <n v="210896"/>
    <n v="21.089600000000001"/>
    <s v="Office Supplies"/>
    <s v="Binders"/>
    <s v="Acco PRESSTEX Data Binder with Storage Hooks, Dark Blue, 9 1/2&quot; X 11&quot;"/>
  </r>
  <r>
    <x v="443"/>
    <x v="329"/>
    <d v="2015-06-30T00:00:00"/>
    <s v="Standard Class"/>
    <s v="SA-20830"/>
    <s v="FUR-CH-10003199"/>
    <x v="1019"/>
    <n v="3"/>
    <n v="0"/>
    <n v="799056"/>
    <n v="79.905600000000007"/>
    <s v="Furniture"/>
    <s v="Chairs"/>
    <s v="Office Star - Contemporary Task Swivel Chair"/>
  </r>
  <r>
    <x v="646"/>
    <x v="468"/>
    <d v="2016-10-08T00:00:00"/>
    <s v="Standard Class"/>
    <s v="EB-13870"/>
    <s v="FUR-CH-10003199"/>
    <x v="1020"/>
    <n v="6"/>
    <n v="1"/>
    <n v="932232"/>
    <n v="93.223200000000006"/>
    <s v="Furniture"/>
    <s v="Chairs"/>
    <s v="Office Star - Contemporary Task Swivel Chair"/>
  </r>
  <r>
    <x v="647"/>
    <x v="469"/>
    <d v="2016-10-01T00:00:00"/>
    <s v="Standard Class"/>
    <s v="PK-19075"/>
    <s v="FUR-CH-10003199"/>
    <x v="1021"/>
    <n v="2"/>
    <n v="3"/>
    <n v="-133176"/>
    <n v="-13.317600000000001"/>
    <s v="Furniture"/>
    <s v="Chairs"/>
    <s v="Office Star - Contemporary Task Swivel Chair"/>
  </r>
  <r>
    <x v="648"/>
    <x v="243"/>
    <d v="2016-05-20T00:00:00"/>
    <s v="Same Day"/>
    <s v="JK-15730"/>
    <s v="TEC-PH-10001530"/>
    <x v="1022"/>
    <n v="5"/>
    <n v="2"/>
    <n v="852475"/>
    <n v="85.247500000000002"/>
    <s v="Technology"/>
    <s v="Phones"/>
    <s v="Cisco Unified IP Phone 7945G VoIP phone"/>
  </r>
  <r>
    <x v="649"/>
    <x v="470"/>
    <d v="2014-05-25T00:00:00"/>
    <s v="Standard Class"/>
    <s v="MW-18235"/>
    <s v="TEC-PH-10001530"/>
    <x v="1023"/>
    <n v="3"/>
    <n v="0"/>
    <n v="1730316"/>
    <n v="173.0316"/>
    <s v="Technology"/>
    <s v="Phones"/>
    <s v="Cisco Unified IP Phone 7945G VoIP phone"/>
  </r>
  <r>
    <x v="145"/>
    <x v="134"/>
    <d v="2016-03-13T00:00:00"/>
    <s v="Standard Class"/>
    <s v="ZC-21910"/>
    <s v="TEC-PH-10001530"/>
    <x v="1022"/>
    <n v="5"/>
    <n v="2"/>
    <n v="852475"/>
    <n v="85.247500000000002"/>
    <s v="Technology"/>
    <s v="Phones"/>
    <s v="Cisco Unified IP Phone 7945G VoIP phone"/>
  </r>
  <r>
    <x v="427"/>
    <x v="154"/>
    <d v="2014-09-26T00:00:00"/>
    <s v="Standard Class"/>
    <s v="ES-14020"/>
    <s v="OFF-LA-10001569"/>
    <x v="1024"/>
    <n v="2"/>
    <n v="0"/>
    <n v="45816"/>
    <n v="4.5815999999999999"/>
    <s v="Office Supplies"/>
    <s v="Labels"/>
    <s v="Avery 499"/>
  </r>
  <r>
    <x v="650"/>
    <x v="471"/>
    <d v="2017-10-05T00:00:00"/>
    <s v="Standard Class"/>
    <s v="AS-10630"/>
    <s v="OFF-LA-10001569"/>
    <x v="1025"/>
    <n v="2"/>
    <n v="2"/>
    <n v="25896"/>
    <n v="2.5895999999999999"/>
    <s v="Office Supplies"/>
    <s v="Labels"/>
    <s v="Avery 499"/>
  </r>
  <r>
    <x v="651"/>
    <x v="472"/>
    <d v="2016-10-01T00:00:00"/>
    <s v="Standard Class"/>
    <s v="NH-18610"/>
    <s v="OFF-LA-10001569"/>
    <x v="1026"/>
    <n v="4"/>
    <n v="2"/>
    <n v="51792"/>
    <n v="5.1791999999999998"/>
    <s v="Office Supplies"/>
    <s v="Labels"/>
    <s v="Avery 499"/>
  </r>
  <r>
    <x v="17"/>
    <x v="16"/>
    <d v="2015-12-26T00:00:00"/>
    <s v="First Class"/>
    <s v="DB-13120"/>
    <s v="OFF-PA-10000176"/>
    <x v="1027"/>
    <n v="7"/>
    <n v="0"/>
    <n v="637392"/>
    <n v="63.739199999999997"/>
    <s v="Office Supplies"/>
    <s v="Paper"/>
    <s v="Xerox 1887"/>
  </r>
  <r>
    <x v="652"/>
    <x v="473"/>
    <d v="2016-10-01T00:00:00"/>
    <s v="Second Class"/>
    <s v="PS-18760"/>
    <s v="OFF-PA-10000176"/>
    <x v="1028"/>
    <n v="1"/>
    <n v="0"/>
    <n v="91056"/>
    <n v="9.1056000000000008"/>
    <s v="Office Supplies"/>
    <s v="Paper"/>
    <s v="Xerox 1887"/>
  </r>
  <r>
    <x v="17"/>
    <x v="16"/>
    <d v="2015-12-26T00:00:00"/>
    <s v="First Class"/>
    <s v="DB-13120"/>
    <s v="OFF-LA-10002271"/>
    <x v="1029"/>
    <n v="7"/>
    <n v="0"/>
    <n v="103488"/>
    <n v="10.348800000000001"/>
    <s v="Office Supplies"/>
    <s v="Labels"/>
    <s v="Smead Alpha-Z Color-Coded Second Alphabetical Labels and Starter Set"/>
  </r>
  <r>
    <x v="293"/>
    <x v="252"/>
    <d v="2017-02-23T00:00:00"/>
    <s v="First Class"/>
    <s v="HW-14935"/>
    <s v="FUR-FU-10004090"/>
    <x v="1030"/>
    <n v="1"/>
    <n v="0"/>
    <n v="73359"/>
    <n v="7.3358999999999996"/>
    <s v="Furniture"/>
    <s v="Furnishings"/>
    <s v="Executive Impressions 14&quot; Contract Wall Clock"/>
  </r>
  <r>
    <x v="511"/>
    <x v="401"/>
    <d v="2016-02-24T00:00:00"/>
    <s v="Standard Class"/>
    <s v="GT-14710"/>
    <s v="FUR-FU-10004090"/>
    <x v="1031"/>
    <n v="2"/>
    <n v="0"/>
    <n v="146718"/>
    <n v="14.671799999999999"/>
    <s v="Furniture"/>
    <s v="Furnishings"/>
    <s v="Executive Impressions 14&quot; Contract Wall Clock"/>
  </r>
  <r>
    <x v="653"/>
    <x v="474"/>
    <d v="2016-08-23T00:00:00"/>
    <s v="Second Class"/>
    <s v="HW-14935"/>
    <s v="OFF-AP-10000576"/>
    <x v="1032"/>
    <n v="9"/>
    <n v="0"/>
    <n v="994896"/>
    <n v="99.489599999999996"/>
    <s v="Office Supplies"/>
    <s v="Appliances"/>
    <s v="Belkin 7 Outlet SurgeMaster II"/>
  </r>
  <r>
    <x v="101"/>
    <x v="96"/>
    <d v="2017-07-04T00:00:00"/>
    <s v="Standard Class"/>
    <s v="AA-10315"/>
    <s v="OFF-AP-10000576"/>
    <x v="1033"/>
    <n v="3"/>
    <n v="0"/>
    <n v="90735"/>
    <n v="9.0734999999999992"/>
    <s v="Office Supplies"/>
    <s v="Appliances"/>
    <s v="Belkin 7 Outlet SurgeMaster II"/>
  </r>
  <r>
    <x v="654"/>
    <x v="475"/>
    <d v="2016-03-17T00:00:00"/>
    <s v="Standard Class"/>
    <s v="MC-18130"/>
    <s v="OFF-PA-10003953"/>
    <x v="24"/>
    <n v="2"/>
    <n v="0"/>
    <n v="62208"/>
    <n v="6.2207999999999997"/>
    <s v="Office Supplies"/>
    <s v="Paper"/>
    <s v="Xerox 218"/>
  </r>
  <r>
    <x v="655"/>
    <x v="476"/>
    <d v="2017-04-24T00:00:00"/>
    <s v="First Class"/>
    <s v="GM-14440"/>
    <s v="FUR-FU-10000794"/>
    <x v="997"/>
    <n v="2"/>
    <n v="0"/>
    <n v="62152"/>
    <n v="6.2152000000000003"/>
    <s v="Furniture"/>
    <s v="Furnishings"/>
    <s v="Eldon Stackable Tray, Side-Load, Legal, Smoke"/>
  </r>
  <r>
    <x v="656"/>
    <x v="477"/>
    <d v="2017-05-14T00:00:00"/>
    <s v="Same Day"/>
    <s v="PJ-19015"/>
    <s v="FUR-FU-10000794"/>
    <x v="997"/>
    <n v="2"/>
    <n v="0"/>
    <n v="62152"/>
    <n v="6.2152000000000003"/>
    <s v="Furniture"/>
    <s v="Furnishings"/>
    <s v="Eldon Stackable Tray, Side-Load, Legal, Smoke"/>
  </r>
  <r>
    <x v="657"/>
    <x v="478"/>
    <d v="2014-11-07T00:00:00"/>
    <s v="Standard Class"/>
    <s v="RA-19915"/>
    <s v="OFF-AR-10001897"/>
    <x v="1034"/>
    <n v="3"/>
    <n v="2"/>
    <n v="43176"/>
    <n v="4.3175999999999997"/>
    <s v="Office Supplies"/>
    <s v="Art"/>
    <s v="Model L Table or Wall-Mount Pencil Sharpener"/>
  </r>
  <r>
    <x v="657"/>
    <x v="478"/>
    <d v="2014-11-07T00:00:00"/>
    <s v="Standard Class"/>
    <s v="RA-19915"/>
    <s v="TEC-PH-10001795"/>
    <x v="1035"/>
    <n v="4"/>
    <n v="2"/>
    <n v="247996"/>
    <n v="24.799600000000002"/>
    <s v="Technology"/>
    <s v="Phones"/>
    <s v="ClearOne CHATAttach 160 -Â speaker phone"/>
  </r>
  <r>
    <x v="441"/>
    <x v="355"/>
    <d v="2015-02-05T00:00:00"/>
    <s v="First Class"/>
    <s v="AA-10375"/>
    <s v="TEC-AC-10004901"/>
    <x v="258"/>
    <n v="3"/>
    <n v="0"/>
    <n v="509898"/>
    <n v="50.989800000000002"/>
    <s v="Technology"/>
    <s v="Accessories"/>
    <s v="Kensington SlimBlade Notebook Wireless Mouse with Nano Receiver "/>
  </r>
  <r>
    <x v="318"/>
    <x v="272"/>
    <d v="2014-10-15T00:00:00"/>
    <s v="First Class"/>
    <s v="ZC-21910"/>
    <s v="OFF-AR-10003190"/>
    <x v="241"/>
    <n v="4"/>
    <n v="0"/>
    <n v="32256"/>
    <n v="3.2256"/>
    <s v="Office Supplies"/>
    <s v="Art"/>
    <s v="Newell 32"/>
  </r>
  <r>
    <x v="318"/>
    <x v="272"/>
    <d v="2014-10-15T00:00:00"/>
    <s v="First Class"/>
    <s v="ZC-21910"/>
    <s v="OFF-AP-10000240"/>
    <x v="1036"/>
    <n v="4"/>
    <n v="0"/>
    <n v="620368"/>
    <n v="62.036799999999999"/>
    <s v="Office Supplies"/>
    <s v="Appliances"/>
    <s v="Belkin F9G930V10-GRY 9 Outlet Surge"/>
  </r>
  <r>
    <x v="658"/>
    <x v="44"/>
    <d v="2015-12-31T00:00:00"/>
    <s v="Standard Class"/>
    <s v="AG-10900"/>
    <s v="OFF-AP-10000240"/>
    <x v="1037"/>
    <n v="2"/>
    <n v="0"/>
    <n v="310184"/>
    <n v="31.0184"/>
    <s v="Office Supplies"/>
    <s v="Appliances"/>
    <s v="Belkin F9G930V10-GRY 9 Outlet Surge"/>
  </r>
  <r>
    <x v="656"/>
    <x v="477"/>
    <d v="2017-05-14T00:00:00"/>
    <s v="Same Day"/>
    <s v="PJ-19015"/>
    <s v="TEC-AC-10001838"/>
    <x v="1038"/>
    <n v="7"/>
    <n v="0"/>
    <n v="6019699"/>
    <n v="601.96990000000005"/>
    <s v="Technology"/>
    <s v="Accessories"/>
    <s v="Razer Tiamat Over Ear 7.1 Surround Sound PC Gaming Headset"/>
  </r>
  <r>
    <x v="659"/>
    <x v="148"/>
    <d v="2016-09-19T00:00:00"/>
    <s v="Standard Class"/>
    <s v="DB-13210"/>
    <s v="OFF-PA-10003651"/>
    <x v="1039"/>
    <n v="1"/>
    <n v="2"/>
    <n v="18704"/>
    <n v="1.8704000000000001"/>
    <s v="Office Supplies"/>
    <s v="Paper"/>
    <s v="Xerox 1968"/>
  </r>
  <r>
    <x v="129"/>
    <x v="121"/>
    <d v="2014-07-02T00:00:00"/>
    <s v="Standard Class"/>
    <s v="CA-12775"/>
    <s v="OFF-BI-10003094"/>
    <x v="1040"/>
    <n v="3"/>
    <n v="7"/>
    <n v="-24288"/>
    <n v="-2.4287999999999998"/>
    <s v="Office Supplies"/>
    <s v="Binders"/>
    <s v="Self-Adhesive Ring Binder Labels"/>
  </r>
  <r>
    <x v="129"/>
    <x v="121"/>
    <d v="2014-07-02T00:00:00"/>
    <s v="Standard Class"/>
    <s v="CA-12775"/>
    <s v="FUR-CH-10001394"/>
    <x v="1041"/>
    <n v="5"/>
    <n v="3"/>
    <n v="0"/>
    <n v="0"/>
    <s v="Furniture"/>
    <s v="Chairs"/>
    <s v="Global Leather Executive Chair"/>
  </r>
  <r>
    <x v="129"/>
    <x v="121"/>
    <d v="2014-07-02T00:00:00"/>
    <s v="Standard Class"/>
    <s v="CA-12775"/>
    <s v="OFF-BI-10004230"/>
    <x v="1042"/>
    <n v="3"/>
    <n v="7"/>
    <n v="-227964"/>
    <n v="-22.796399999999998"/>
    <s v="Office Supplies"/>
    <s v="Binders"/>
    <s v="GBC Recycled Grain Textured Covers"/>
  </r>
  <r>
    <x v="660"/>
    <x v="479"/>
    <d v="2014-02-08T00:00:00"/>
    <s v="Standard Class"/>
    <s v="DB-13270"/>
    <s v="OFF-BI-10004230"/>
    <x v="1043"/>
    <n v="3"/>
    <n v="2"/>
    <n v="290136"/>
    <n v="29.0136"/>
    <s v="Office Supplies"/>
    <s v="Binders"/>
    <s v="GBC Recycled Grain Textured Covers"/>
  </r>
  <r>
    <x v="129"/>
    <x v="121"/>
    <d v="2014-07-02T00:00:00"/>
    <s v="Standard Class"/>
    <s v="CA-12775"/>
    <s v="OFF-PA-10003395"/>
    <x v="1044"/>
    <n v="4"/>
    <n v="2"/>
    <n v="117432"/>
    <n v="11.7432"/>
    <s v="Office Supplies"/>
    <s v="Paper"/>
    <s v="Xerox 1941"/>
  </r>
  <r>
    <x v="622"/>
    <x v="372"/>
    <d v="2017-06-27T00:00:00"/>
    <s v="Standard Class"/>
    <s v="TR-21325"/>
    <s v="TEC-AC-10002402"/>
    <x v="1045"/>
    <n v="3"/>
    <n v="0"/>
    <n v="71991"/>
    <n v="7.1990999999999996"/>
    <s v="Technology"/>
    <s v="Accessories"/>
    <s v="Razer Kraken PRO Over Ear PC and Music Headset"/>
  </r>
  <r>
    <x v="661"/>
    <x v="480"/>
    <d v="2015-05-16T00:00:00"/>
    <s v="Same Day"/>
    <s v="TH-21550"/>
    <s v="TEC-AC-10002402"/>
    <x v="1046"/>
    <n v="4"/>
    <n v="2"/>
    <n v="31996"/>
    <n v="3.1996000000000002"/>
    <s v="Technology"/>
    <s v="Accessories"/>
    <s v="Razer Kraken PRO Over Ear PC and Music Headset"/>
  </r>
  <r>
    <x v="258"/>
    <x v="224"/>
    <d v="2014-05-15T00:00:00"/>
    <s v="Standard Class"/>
    <s v="PG-18820"/>
    <s v="TEC-AC-10003441"/>
    <x v="1047"/>
    <n v="4"/>
    <n v="0"/>
    <n v="4068"/>
    <n v="0.40679999999999999"/>
    <s v="Technology"/>
    <s v="Accessories"/>
    <s v="Kingston Digital DataTraveler 32GB USB 2.0"/>
  </r>
  <r>
    <x v="662"/>
    <x v="354"/>
    <d v="2017-08-28T00:00:00"/>
    <s v="Standard Class"/>
    <s v="GT-14710"/>
    <s v="OFF-FA-10002280"/>
    <x v="1048"/>
    <n v="7"/>
    <n v="0"/>
    <n v="168"/>
    <n v="1.6799999999999999E-2"/>
    <s v="Office Supplies"/>
    <s v="Fasteners"/>
    <s v="Advantus Plastic Paper Clips"/>
  </r>
  <r>
    <x v="662"/>
    <x v="354"/>
    <d v="2017-08-28T00:00:00"/>
    <s v="Standard Class"/>
    <s v="GT-14710"/>
    <s v="OFF-SU-10000381"/>
    <x v="1049"/>
    <n v="4"/>
    <n v="0"/>
    <n v="107996"/>
    <n v="10.7996"/>
    <s v="Office Supplies"/>
    <s v="Supplies"/>
    <s v="Acme Forged Steel Scissors with Black Enamel Handles"/>
  </r>
  <r>
    <x v="663"/>
    <x v="128"/>
    <d v="2016-09-03T00:00:00"/>
    <s v="Standard Class"/>
    <s v="AB-10060"/>
    <s v="OFF-SU-10000381"/>
    <x v="1050"/>
    <n v="3"/>
    <n v="0"/>
    <n v="80997"/>
    <n v="8.0997000000000003"/>
    <s v="Office Supplies"/>
    <s v="Supplies"/>
    <s v="Acme Forged Steel Scissors with Black Enamel Handles"/>
  </r>
  <r>
    <x v="664"/>
    <x v="481"/>
    <d v="2016-11-17T00:00:00"/>
    <s v="Standard Class"/>
    <s v="CS-12505"/>
    <s v="OFF-SU-10000381"/>
    <x v="1051"/>
    <n v="7"/>
    <n v="2"/>
    <n v="58653"/>
    <n v="5.8653000000000004"/>
    <s v="Office Supplies"/>
    <s v="Supplies"/>
    <s v="Acme Forged Steel Scissors with Black Enamel Handles"/>
  </r>
  <r>
    <x v="662"/>
    <x v="354"/>
    <d v="2017-08-28T00:00:00"/>
    <s v="Standard Class"/>
    <s v="GT-14710"/>
    <s v="OFF-EN-10004459"/>
    <x v="948"/>
    <n v="2"/>
    <n v="0"/>
    <n v="74872"/>
    <n v="7.4871999999999996"/>
    <s v="Office Supplies"/>
    <s v="Envelopes"/>
    <s v="Security-Tint Envelopes"/>
  </r>
  <r>
    <x v="381"/>
    <x v="313"/>
    <d v="2015-09-08T00:00:00"/>
    <s v="Standard Class"/>
    <s v="CS-12355"/>
    <s v="OFF-EN-10004459"/>
    <x v="948"/>
    <n v="2"/>
    <n v="0"/>
    <n v="74872"/>
    <n v="7.4871999999999996"/>
    <s v="Office Supplies"/>
    <s v="Envelopes"/>
    <s v="Security-Tint Envelopes"/>
  </r>
  <r>
    <x v="665"/>
    <x v="258"/>
    <d v="2017-06-21T00:00:00"/>
    <s v="Second Class"/>
    <s v="JE-15745"/>
    <s v="FUR-CH-10000665"/>
    <x v="158"/>
    <n v="2"/>
    <n v="0"/>
    <n v="90588"/>
    <n v="9.0587999999999997"/>
    <s v="Furniture"/>
    <s v="Chairs"/>
    <s v="Global Airflow Leather Mesh Back Chair, Black"/>
  </r>
  <r>
    <x v="666"/>
    <x v="20"/>
    <d v="2014-11-14T00:00:00"/>
    <s v="Second Class"/>
    <s v="TZ-21580"/>
    <s v="FUR-CH-10000665"/>
    <x v="159"/>
    <n v="5"/>
    <n v="2"/>
    <n v="7549"/>
    <n v="0.75490000000000002"/>
    <s v="Furniture"/>
    <s v="Chairs"/>
    <s v="Global Airflow Leather Mesh Back Chair, Black"/>
  </r>
  <r>
    <x v="665"/>
    <x v="258"/>
    <d v="2017-06-21T00:00:00"/>
    <s v="Second Class"/>
    <s v="JE-15745"/>
    <s v="OFF-AP-10003884"/>
    <x v="1052"/>
    <n v="3"/>
    <n v="0"/>
    <n v="505848"/>
    <n v="50.584800000000001"/>
    <s v="Office Supplies"/>
    <s v="Appliances"/>
    <s v="Fellowes Smart Surge Ten-Outlet Protector, Platinum"/>
  </r>
  <r>
    <x v="665"/>
    <x v="258"/>
    <d v="2017-06-21T00:00:00"/>
    <s v="Second Class"/>
    <s v="JE-15745"/>
    <s v="TEC-PH-10001557"/>
    <x v="1053"/>
    <n v="2"/>
    <n v="0"/>
    <n v="518346"/>
    <n v="51.834600000000002"/>
    <s v="Technology"/>
    <s v="Phones"/>
    <s v="Pyle PMP37LED"/>
  </r>
  <r>
    <x v="667"/>
    <x v="91"/>
    <d v="2017-07-07T00:00:00"/>
    <s v="Standard Class"/>
    <s v="CS-12460"/>
    <s v="TEC-PH-10001557"/>
    <x v="1054"/>
    <n v="3"/>
    <n v="0"/>
    <n v="777519"/>
    <n v="77.751900000000006"/>
    <s v="Technology"/>
    <s v="Phones"/>
    <s v="Pyle PMP37LED"/>
  </r>
  <r>
    <x v="665"/>
    <x v="258"/>
    <d v="2017-06-21T00:00:00"/>
    <s v="Second Class"/>
    <s v="JE-15745"/>
    <s v="TEC-PH-10002085"/>
    <x v="1055"/>
    <n v="1"/>
    <n v="0"/>
    <n v="171574"/>
    <n v="17.157399999999999"/>
    <s v="Technology"/>
    <s v="Phones"/>
    <s v="Clarity 53712"/>
  </r>
  <r>
    <x v="668"/>
    <x v="482"/>
    <d v="2016-07-27T00:00:00"/>
    <s v="Standard Class"/>
    <s v="JB-15400"/>
    <s v="OFF-AR-10002956"/>
    <x v="1056"/>
    <n v="2"/>
    <n v="2"/>
    <n v="26412"/>
    <n v="2.6412"/>
    <s v="Office Supplies"/>
    <s v="Art"/>
    <s v="Boston 16801 Nautilus Battery Pencil Sharpener"/>
  </r>
  <r>
    <x v="669"/>
    <x v="481"/>
    <d v="2016-11-17T00:00:00"/>
    <s v="Standard Class"/>
    <s v="FM-14290"/>
    <s v="OFF-AR-10002956"/>
    <x v="1057"/>
    <n v="2"/>
    <n v="0"/>
    <n v="114452"/>
    <n v="11.4452"/>
    <s v="Office Supplies"/>
    <s v="Art"/>
    <s v="Boston 16801 Nautilus Battery Pencil Sharpener"/>
  </r>
  <r>
    <x v="670"/>
    <x v="39"/>
    <d v="2017-10-25T00:00:00"/>
    <s v="Standard Class"/>
    <s v="HM-14860"/>
    <s v="OFF-AR-10002956"/>
    <x v="1058"/>
    <n v="7"/>
    <n v="2"/>
    <n v="92442"/>
    <n v="9.2441999999999993"/>
    <s v="Office Supplies"/>
    <s v="Art"/>
    <s v="Boston 16801 Nautilus Battery Pencil Sharpener"/>
  </r>
  <r>
    <x v="668"/>
    <x v="482"/>
    <d v="2016-07-27T00:00:00"/>
    <s v="Standard Class"/>
    <s v="JB-15400"/>
    <s v="OFF-AP-10003266"/>
    <x v="1059"/>
    <n v="2"/>
    <n v="2"/>
    <n v="65164"/>
    <n v="6.5164"/>
    <s v="Office Supplies"/>
    <s v="Appliances"/>
    <s v="Holmes Replacement Filter for HEPA Air Cleaner, Large Room"/>
  </r>
  <r>
    <x v="668"/>
    <x v="482"/>
    <d v="2016-07-27T00:00:00"/>
    <s v="Standard Class"/>
    <s v="JB-15400"/>
    <s v="TEC-MA-10004002"/>
    <x v="1060"/>
    <n v="1"/>
    <n v="5"/>
    <n v="-1114995"/>
    <n v="-111.4995"/>
    <s v="Technology"/>
    <s v="Machines"/>
    <s v="Zebra GX420t Direct Thermal/Thermal Transfer Printer"/>
  </r>
  <r>
    <x v="671"/>
    <x v="183"/>
    <d v="2014-09-13T00:00:00"/>
    <s v="Second Class"/>
    <s v="LH-17020"/>
    <s v="OFF-BI-10001071"/>
    <x v="1061"/>
    <n v="4"/>
    <n v="8"/>
    <n v="-793352"/>
    <n v="-79.3352"/>
    <s v="Office Supplies"/>
    <s v="Binders"/>
    <s v="GBC ProClick Punch Binding System"/>
  </r>
  <r>
    <x v="672"/>
    <x v="385"/>
    <d v="2017-11-11T00:00:00"/>
    <s v="Standard Class"/>
    <s v="JL-15175"/>
    <s v="OFF-PA-10001560"/>
    <x v="1062"/>
    <n v="2"/>
    <n v="2"/>
    <n v="32616"/>
    <n v="3.2616000000000001"/>
    <s v="Office Supplies"/>
    <s v="Paper"/>
    <s v="Adams Telephone Message Books, 5 1/4Â” x 11Â”"/>
  </r>
  <r>
    <x v="638"/>
    <x v="320"/>
    <d v="2015-11-25T00:00:00"/>
    <s v="Standard Class"/>
    <s v="BM-11650"/>
    <s v="OFF-AR-10002578"/>
    <x v="241"/>
    <n v="4"/>
    <n v="0"/>
    <n v="33408"/>
    <n v="3.3408000000000002"/>
    <s v="Office Supplies"/>
    <s v="Art"/>
    <s v="Newell 335"/>
  </r>
  <r>
    <x v="638"/>
    <x v="320"/>
    <d v="2015-11-25T00:00:00"/>
    <s v="Standard Class"/>
    <s v="BM-11650"/>
    <s v="FUR-BO-10001519"/>
    <x v="1063"/>
    <n v="4"/>
    <n v="2"/>
    <n v="93024"/>
    <n v="9.3024000000000004"/>
    <s v="Furniture"/>
    <s v="Bookcases"/>
    <s v="O'Sullivan 3-Shelf Heavy-Duty Bookcases"/>
  </r>
  <r>
    <x v="673"/>
    <x v="182"/>
    <d v="2016-11-09T00:00:00"/>
    <s v="First Class"/>
    <s v="EM-14095"/>
    <s v="OFF-BI-10001294"/>
    <x v="1064"/>
    <n v="4"/>
    <n v="2"/>
    <n v="117"/>
    <n v="1.17E-2"/>
    <s v="Office Supplies"/>
    <s v="Binders"/>
    <s v="Fellowes Binding Cases"/>
  </r>
  <r>
    <x v="674"/>
    <x v="483"/>
    <d v="2014-05-08T00:00:00"/>
    <s v="Standard Class"/>
    <s v="PM-18940"/>
    <s v="OFF-BI-10001294"/>
    <x v="1065"/>
    <n v="4"/>
    <n v="0"/>
    <n v="2106"/>
    <n v="0.21060000000000001"/>
    <s v="Office Supplies"/>
    <s v="Binders"/>
    <s v="Fellowes Binding Cases"/>
  </r>
  <r>
    <x v="673"/>
    <x v="182"/>
    <d v="2016-11-09T00:00:00"/>
    <s v="First Class"/>
    <s v="EM-14095"/>
    <s v="OFF-BI-10001636"/>
    <x v="1066"/>
    <n v="4"/>
    <n v="2"/>
    <n v="87672"/>
    <n v="8.7672000000000008"/>
    <s v="Office Supplies"/>
    <s v="Binders"/>
    <s v="Ibico Plastic and Wire Spiral Binding Combs"/>
  </r>
  <r>
    <x v="284"/>
    <x v="170"/>
    <d v="2017-08-22T00:00:00"/>
    <s v="Standard Class"/>
    <s v="RA-19915"/>
    <s v="OFF-BI-10001636"/>
    <x v="1067"/>
    <n v="4"/>
    <n v="8"/>
    <n v="-114648"/>
    <n v="-11.4648"/>
    <s v="Office Supplies"/>
    <s v="Binders"/>
    <s v="Ibico Plastic and Wire Spiral Binding Combs"/>
  </r>
  <r>
    <x v="673"/>
    <x v="182"/>
    <d v="2016-11-09T00:00:00"/>
    <s v="First Class"/>
    <s v="EM-14095"/>
    <s v="OFF-SU-10002503"/>
    <x v="277"/>
    <n v="2"/>
    <n v="0"/>
    <n v="32944"/>
    <n v="3.2944"/>
    <s v="Office Supplies"/>
    <s v="Supplies"/>
    <s v="Acme Preferred Stainless Steel Scissors"/>
  </r>
  <r>
    <x v="673"/>
    <x v="182"/>
    <d v="2016-11-09T00:00:00"/>
    <s v="First Class"/>
    <s v="EM-14095"/>
    <s v="OFF-LA-10004093"/>
    <x v="3"/>
    <n v="2"/>
    <n v="0"/>
    <n v="68714"/>
    <n v="6.8714000000000004"/>
    <s v="Office Supplies"/>
    <s v="Labels"/>
    <s v="Avery 486"/>
  </r>
  <r>
    <x v="675"/>
    <x v="484"/>
    <d v="2017-01-06T00:00:00"/>
    <s v="Standard Class"/>
    <s v="GA-14725"/>
    <s v="FUR-FU-10003878"/>
    <x v="1068"/>
    <n v="4"/>
    <n v="2"/>
    <n v="85568"/>
    <n v="8.5568000000000008"/>
    <s v="Furniture"/>
    <s v="Furnishings"/>
    <s v="Linden 10&quot; Round Wall Clock, Black"/>
  </r>
  <r>
    <x v="676"/>
    <x v="485"/>
    <d v="2014-02-12T00:00:00"/>
    <s v="Standard Class"/>
    <s v="CK-12760"/>
    <s v="TEC-AC-10000710"/>
    <x v="1069"/>
    <n v="7"/>
    <n v="0"/>
    <n v="496048"/>
    <n v="49.604799999999997"/>
    <s v="Technology"/>
    <s v="Accessories"/>
    <s v="Maxell DVD-RAM Discs"/>
  </r>
  <r>
    <x v="677"/>
    <x v="63"/>
    <d v="2016-06-25T00:00:00"/>
    <s v="Second Class"/>
    <s v="DP-13105"/>
    <s v="OFF-AR-10002335"/>
    <x v="1070"/>
    <n v="2"/>
    <n v="0"/>
    <n v="13416"/>
    <n v="1.3415999999999999"/>
    <s v="Office Supplies"/>
    <s v="Art"/>
    <s v="DIXON Oriole Pencils"/>
  </r>
  <r>
    <x v="677"/>
    <x v="63"/>
    <d v="2016-06-25T00:00:00"/>
    <s v="Second Class"/>
    <s v="DP-13105"/>
    <s v="OFF-PA-10001870"/>
    <x v="1071"/>
    <n v="6"/>
    <n v="0"/>
    <n v="186624"/>
    <n v="18.662400000000002"/>
    <s v="Office Supplies"/>
    <s v="Paper"/>
    <s v="Xerox 202"/>
  </r>
  <r>
    <x v="184"/>
    <x v="63"/>
    <d v="2016-06-24T00:00:00"/>
    <s v="Standard Class"/>
    <s v="CG-12040"/>
    <s v="OFF-PA-10001870"/>
    <x v="23"/>
    <n v="3"/>
    <n v="2"/>
    <n v="54432"/>
    <n v="5.4432"/>
    <s v="Office Supplies"/>
    <s v="Paper"/>
    <s v="Xerox 202"/>
  </r>
  <r>
    <x v="678"/>
    <x v="215"/>
    <d v="2014-08-08T00:00:00"/>
    <s v="Standard Class"/>
    <s v="BK-11260"/>
    <s v="OFF-PA-10001019"/>
    <x v="1072"/>
    <n v="2"/>
    <n v="0"/>
    <n v="187812"/>
    <n v="18.781199999999998"/>
    <s v="Office Supplies"/>
    <s v="Paper"/>
    <s v="Xerox 1884"/>
  </r>
  <r>
    <x v="678"/>
    <x v="215"/>
    <d v="2014-08-08T00:00:00"/>
    <s v="Standard Class"/>
    <s v="BK-11260"/>
    <s v="OFF-SU-10002537"/>
    <x v="468"/>
    <n v="10"/>
    <n v="0"/>
    <n v="26598"/>
    <n v="2.6598000000000002"/>
    <s v="Office Supplies"/>
    <s v="Supplies"/>
    <s v="Acme Box Cutter Scissors"/>
  </r>
  <r>
    <x v="678"/>
    <x v="215"/>
    <d v="2014-08-08T00:00:00"/>
    <s v="Standard Class"/>
    <s v="BK-11260"/>
    <s v="OFF-ST-10003221"/>
    <x v="1073"/>
    <n v="2"/>
    <n v="0"/>
    <n v="57672"/>
    <n v="5.7671999999999999"/>
    <s v="Office Supplies"/>
    <s v="Storage"/>
    <s v="Staple magnet"/>
  </r>
  <r>
    <x v="393"/>
    <x v="8"/>
    <d v="2014-06-16T00:00:00"/>
    <s v="Standard Class"/>
    <s v="CM-12445"/>
    <s v="OFF-AR-10003752"/>
    <x v="1074"/>
    <n v="2"/>
    <n v="0"/>
    <n v="10626"/>
    <n v="1.0626"/>
    <s v="Office Supplies"/>
    <s v="Art"/>
    <s v="Deluxe Chalkboard Eraser Cleaner"/>
  </r>
  <r>
    <x v="679"/>
    <x v="486"/>
    <d v="2016-01-07T00:00:00"/>
    <s v="Second Class"/>
    <s v="AJ-10795"/>
    <s v="TEC-AC-10001714"/>
    <x v="1075"/>
    <n v="6"/>
    <n v="2"/>
    <n v="406878"/>
    <n v="40.687800000000003"/>
    <s v="Technology"/>
    <s v="Accessories"/>
    <s v="LogitechÂ MX Performance Wireless Mouse"/>
  </r>
  <r>
    <x v="679"/>
    <x v="486"/>
    <d v="2016-01-07T00:00:00"/>
    <s v="Second Class"/>
    <s v="AJ-10795"/>
    <s v="OFF-AR-10003958"/>
    <x v="1076"/>
    <n v="2"/>
    <n v="2"/>
    <n v="5904"/>
    <n v="0.59040000000000004"/>
    <s v="Office Supplies"/>
    <s v="Art"/>
    <s v="Newell 337"/>
  </r>
  <r>
    <x v="483"/>
    <x v="382"/>
    <d v="2017-03-14T00:00:00"/>
    <s v="Standard Class"/>
    <s v="MH-18115"/>
    <s v="OFF-AR-10003958"/>
    <x v="1076"/>
    <n v="2"/>
    <n v="2"/>
    <n v="5904"/>
    <n v="0.59040000000000004"/>
    <s v="Office Supplies"/>
    <s v="Art"/>
    <s v="Newell 337"/>
  </r>
  <r>
    <x v="679"/>
    <x v="486"/>
    <d v="2016-01-07T00:00:00"/>
    <s v="Second Class"/>
    <s v="AJ-10795"/>
    <s v="TEC-PH-10002923"/>
    <x v="1077"/>
    <n v="2"/>
    <n v="2"/>
    <n v="51786"/>
    <n v="5.1786000000000003"/>
    <s v="Technology"/>
    <s v="Phones"/>
    <s v="Logitech B530 USBÂ HeadsetÂ -Â headsetÂ - Full size, Binaural"/>
  </r>
  <r>
    <x v="680"/>
    <x v="487"/>
    <d v="2017-05-18T00:00:00"/>
    <s v="Second Class"/>
    <s v="JA-15970"/>
    <s v="TEC-PH-10002923"/>
    <x v="1078"/>
    <n v="1"/>
    <n v="2"/>
    <n v="25893"/>
    <n v="2.5893000000000002"/>
    <s v="Technology"/>
    <s v="Phones"/>
    <s v="Logitech B530 USBÂ HeadsetÂ -Â headsetÂ - Full size, Binaural"/>
  </r>
  <r>
    <x v="681"/>
    <x v="488"/>
    <d v="2014-01-15T00:00:00"/>
    <s v="Standard Class"/>
    <s v="AJ-10780"/>
    <s v="OFF-LA-10004272"/>
    <x v="1079"/>
    <n v="1"/>
    <n v="0"/>
    <n v="13583"/>
    <n v="1.3583000000000001"/>
    <s v="Office Supplies"/>
    <s v="Labels"/>
    <s v="Avery 482"/>
  </r>
  <r>
    <x v="682"/>
    <x v="489"/>
    <d v="2017-07-15T00:00:00"/>
    <s v="Standard Class"/>
    <s v="KN-16390"/>
    <s v="OFF-LA-10004272"/>
    <x v="1080"/>
    <n v="3"/>
    <n v="0"/>
    <n v="40749"/>
    <n v="4.0749000000000004"/>
    <s v="Office Supplies"/>
    <s v="Labels"/>
    <s v="Avery 482"/>
  </r>
  <r>
    <x v="681"/>
    <x v="488"/>
    <d v="2014-01-15T00:00:00"/>
    <s v="Standard Class"/>
    <s v="AJ-10780"/>
    <s v="FUR-FU-10000965"/>
    <x v="1081"/>
    <n v="1"/>
    <n v="0"/>
    <n v="212954"/>
    <n v="21.295400000000001"/>
    <s v="Furniture"/>
    <s v="Furnishings"/>
    <s v="Howard Miller 11-1/2&quot; Diameter Ridgewood Wall Clock"/>
  </r>
  <r>
    <x v="683"/>
    <x v="490"/>
    <d v="2015-07-10T00:00:00"/>
    <s v="Standard Class"/>
    <s v="KM-16225"/>
    <s v="FUR-FU-10000965"/>
    <x v="574"/>
    <n v="3"/>
    <n v="0"/>
    <n v="638862"/>
    <n v="63.886200000000002"/>
    <s v="Furniture"/>
    <s v="Furnishings"/>
    <s v="Howard Miller 11-1/2&quot; Diameter Ridgewood Wall Clock"/>
  </r>
  <r>
    <x v="684"/>
    <x v="473"/>
    <d v="2016-10-02T00:00:00"/>
    <s v="First Class"/>
    <s v="LS-16945"/>
    <s v="OFF-LA-10004853"/>
    <x v="1026"/>
    <n v="4"/>
    <n v="2"/>
    <n v="51792"/>
    <n v="5.1791999999999998"/>
    <s v="Office Supplies"/>
    <s v="Labels"/>
    <s v="Avery 483"/>
  </r>
  <r>
    <x v="685"/>
    <x v="197"/>
    <d v="2014-04-10T00:00:00"/>
    <s v="Standard Class"/>
    <s v="GP-14740"/>
    <s v="OFF-BI-10003719"/>
    <x v="1082"/>
    <n v="6"/>
    <n v="7"/>
    <n v="-35928"/>
    <n v="-3.5928"/>
    <s v="Office Supplies"/>
    <s v="Binders"/>
    <s v="Large Capacity Hanging Post Binders"/>
  </r>
  <r>
    <x v="595"/>
    <x v="205"/>
    <d v="2016-10-28T00:00:00"/>
    <s v="Same Day"/>
    <s v="PG-18820"/>
    <s v="OFF-BI-10003719"/>
    <x v="1083"/>
    <n v="5"/>
    <n v="7"/>
    <n v="-2994"/>
    <n v="-0.2994"/>
    <s v="Office Supplies"/>
    <s v="Binders"/>
    <s v="Large Capacity Hanging Post Binders"/>
  </r>
  <r>
    <x v="686"/>
    <x v="397"/>
    <d v="2017-10-21T00:00:00"/>
    <s v="Standard Class"/>
    <s v="BO-11425"/>
    <s v="OFF-BI-10003719"/>
    <x v="1084"/>
    <n v="5"/>
    <n v="0"/>
    <n v="57385"/>
    <n v="5.7385000000000002"/>
    <s v="Office Supplies"/>
    <s v="Binders"/>
    <s v="Large Capacity Hanging Post Binders"/>
  </r>
  <r>
    <x v="551"/>
    <x v="423"/>
    <d v="2016-09-05T00:00:00"/>
    <s v="First Class"/>
    <s v="PK-18910"/>
    <s v="OFF-BI-10000545"/>
    <x v="1085"/>
    <n v="5"/>
    <n v="7"/>
    <n v="-76098"/>
    <n v="-7.6097999999999999"/>
    <s v="Office Supplies"/>
    <s v="Binders"/>
    <s v="GBC Ibimaster 500 Manual ProClick Binding System"/>
  </r>
  <r>
    <x v="75"/>
    <x v="71"/>
    <d v="2015-08-12T00:00:00"/>
    <s v="First Class"/>
    <s v="NP-18325"/>
    <s v="OFF-BI-10000545"/>
    <x v="1086"/>
    <n v="2"/>
    <n v="2"/>
    <n v="456588"/>
    <n v="45.658799999999999"/>
    <s v="Office Supplies"/>
    <s v="Binders"/>
    <s v="GBC Ibimaster 500 Manual ProClick Binding System"/>
  </r>
  <r>
    <x v="687"/>
    <x v="491"/>
    <d v="2015-10-20T00:00:00"/>
    <s v="First Class"/>
    <s v="TB-21520"/>
    <s v="OFF-PA-10003591"/>
    <x v="1087"/>
    <n v="3"/>
    <n v="0"/>
    <n v="1722"/>
    <n v="0.17219999999999999"/>
    <s v="Office Supplies"/>
    <s v="Paper"/>
    <s v="Southworth 100% Cotton The Best Paper"/>
  </r>
  <r>
    <x v="688"/>
    <x v="417"/>
    <d v="2017-08-29T00:00:00"/>
    <s v="Standard Class"/>
    <s v="GA-14725"/>
    <s v="OFF-PA-10001790"/>
    <x v="1088"/>
    <n v="5"/>
    <n v="2"/>
    <n v="67256"/>
    <n v="6.7256"/>
    <s v="Office Supplies"/>
    <s v="Paper"/>
    <s v="Xerox 1910"/>
  </r>
  <r>
    <x v="689"/>
    <x v="132"/>
    <d v="2015-11-17T00:00:00"/>
    <s v="Standard Class"/>
    <s v="JK-15730"/>
    <s v="OFF-PA-10001790"/>
    <x v="1089"/>
    <n v="3"/>
    <n v="2"/>
    <n v="403536"/>
    <n v="40.3536"/>
    <s v="Office Supplies"/>
    <s v="Paper"/>
    <s v="Xerox 1910"/>
  </r>
  <r>
    <x v="273"/>
    <x v="237"/>
    <d v="2016-01-21T00:00:00"/>
    <s v="Standard Class"/>
    <s v="CC-12430"/>
    <s v="TEC-AC-10002049"/>
    <x v="1090"/>
    <n v="3"/>
    <n v="0"/>
    <n v="669546"/>
    <n v="66.954599999999999"/>
    <s v="Technology"/>
    <s v="Accessories"/>
    <s v="Logitech G19 Programmable Gaming Keyboard"/>
  </r>
  <r>
    <x v="381"/>
    <x v="313"/>
    <d v="2015-09-08T00:00:00"/>
    <s v="Standard Class"/>
    <s v="CS-12355"/>
    <s v="TEC-AC-10002049"/>
    <x v="1091"/>
    <n v="5"/>
    <n v="0"/>
    <n v="111591"/>
    <n v="11.1591"/>
    <s v="Technology"/>
    <s v="Accessories"/>
    <s v="Logitech G19 Programmable Gaming Keyboard"/>
  </r>
  <r>
    <x v="690"/>
    <x v="492"/>
    <d v="2015-12-24T00:00:00"/>
    <s v="Standard Class"/>
    <s v="JG-15160"/>
    <s v="TEC-AC-10002049"/>
    <x v="1092"/>
    <n v="3"/>
    <n v="0"/>
    <n v="556974"/>
    <n v="55.697400000000002"/>
    <s v="Technology"/>
    <s v="Accessories"/>
    <s v="Logitech G19 Programmable Gaming Keyboard"/>
  </r>
  <r>
    <x v="521"/>
    <x v="203"/>
    <d v="2016-11-26T00:00:00"/>
    <s v="Second Class"/>
    <s v="NS-18505"/>
    <s v="TEC-AC-10002049"/>
    <x v="1093"/>
    <n v="3"/>
    <n v="2"/>
    <n v="-74394"/>
    <n v="-7.4394"/>
    <s v="Technology"/>
    <s v="Accessories"/>
    <s v="Logitech G19 Programmable Gaming Keyboard"/>
  </r>
  <r>
    <x v="691"/>
    <x v="493"/>
    <d v="2014-09-21T00:00:00"/>
    <s v="Standard Class"/>
    <s v="AG-10765"/>
    <s v="OFF-BI-10003712"/>
    <x v="1094"/>
    <n v="4"/>
    <n v="7"/>
    <n v="-41244"/>
    <n v="-4.1243999999999996"/>
    <s v="Office Supplies"/>
    <s v="Binders"/>
    <s v="Acco Pressboard Covers with Storage Hooks, 14 7/8&quot; x 11&quot;, Light Blue"/>
  </r>
  <r>
    <x v="692"/>
    <x v="494"/>
    <d v="2016-04-13T00:00:00"/>
    <s v="Standard Class"/>
    <s v="EB-13750"/>
    <s v="OFF-BI-10003712"/>
    <x v="1095"/>
    <n v="9"/>
    <n v="2"/>
    <n v="128151"/>
    <n v="12.815099999999999"/>
    <s v="Office Supplies"/>
    <s v="Binders"/>
    <s v="Acco Pressboard Covers with Storage Hooks, 14 7/8&quot; x 11&quot;, Light Blue"/>
  </r>
  <r>
    <x v="205"/>
    <x v="77"/>
    <d v="2017-12-02T00:00:00"/>
    <s v="Second Class"/>
    <s v="HP-14815"/>
    <s v="OFF-BI-10003984"/>
    <x v="1096"/>
    <n v="3"/>
    <n v="2"/>
    <n v="231093"/>
    <n v="23.109300000000001"/>
    <s v="Office Supplies"/>
    <s v="Binders"/>
    <s v="Lock-Up Easel 'Spel-Binder'"/>
  </r>
  <r>
    <x v="693"/>
    <x v="495"/>
    <d v="2017-01-06T00:00:00"/>
    <s v="Standard Class"/>
    <s v="KL-16555"/>
    <s v="OFF-BI-10003984"/>
    <x v="1097"/>
    <n v="7"/>
    <n v="2"/>
    <n v="539217"/>
    <n v="53.921700000000001"/>
    <s v="Office Supplies"/>
    <s v="Binders"/>
    <s v="Lock-Up Easel 'Spel-Binder'"/>
  </r>
  <r>
    <x v="324"/>
    <x v="269"/>
    <d v="2015-09-30T00:00:00"/>
    <s v="Standard Class"/>
    <s v="RW-19540"/>
    <s v="OFF-BI-10003984"/>
    <x v="1098"/>
    <n v="9"/>
    <n v="7"/>
    <n v="-590571"/>
    <n v="-59.057099999999998"/>
    <s v="Office Supplies"/>
    <s v="Binders"/>
    <s v="Lock-Up Easel 'Spel-Binder'"/>
  </r>
  <r>
    <x v="694"/>
    <x v="496"/>
    <d v="2014-05-04T00:00:00"/>
    <s v="Standard Class"/>
    <s v="LL-16840"/>
    <s v="FUR-FU-10001424"/>
    <x v="84"/>
    <n v="2"/>
    <n v="0"/>
    <n v="59364"/>
    <n v="5.9363999999999999"/>
    <s v="Furniture"/>
    <s v="Furnishings"/>
    <s v="Dax Clear Box Frame"/>
  </r>
  <r>
    <x v="609"/>
    <x v="124"/>
    <d v="2017-11-11T00:00:00"/>
    <s v="Standard Class"/>
    <s v="ZC-21910"/>
    <s v="FUR-FU-10001424"/>
    <x v="675"/>
    <n v="1"/>
    <n v="0"/>
    <n v="29682"/>
    <n v="2.9681999999999999"/>
    <s v="Furniture"/>
    <s v="Furnishings"/>
    <s v="Dax Clear Box Frame"/>
  </r>
  <r>
    <x v="695"/>
    <x v="497"/>
    <d v="2015-04-28T00:00:00"/>
    <s v="Second Class"/>
    <s v="JS-15595"/>
    <s v="OFF-BI-10002071"/>
    <x v="1099"/>
    <n v="3"/>
    <n v="2"/>
    <n v="45318"/>
    <n v="4.5317999999999996"/>
    <s v="Office Supplies"/>
    <s v="Binders"/>
    <s v="Fellowes Black Plastic Comb Bindings"/>
  </r>
  <r>
    <x v="563"/>
    <x v="429"/>
    <d v="2017-02-08T00:00:00"/>
    <s v="Standard Class"/>
    <s v="MC-17575"/>
    <s v="OFF-BI-10002071"/>
    <x v="352"/>
    <n v="3"/>
    <n v="7"/>
    <n v="-41832"/>
    <n v="-4.1832000000000003"/>
    <s v="Office Supplies"/>
    <s v="Binders"/>
    <s v="Fellowes Black Plastic Comb Bindings"/>
  </r>
  <r>
    <x v="696"/>
    <x v="498"/>
    <d v="2017-07-02T00:00:00"/>
    <s v="Standard Class"/>
    <s v="OT-18730"/>
    <s v="OFF-ST-10002486"/>
    <x v="368"/>
    <n v="12"/>
    <n v="0"/>
    <n v="16752"/>
    <n v="1.6752"/>
    <s v="Office Supplies"/>
    <s v="Storage"/>
    <s v="Eldon Shelf Savers Cubes and Bins"/>
  </r>
  <r>
    <x v="589"/>
    <x v="72"/>
    <d v="2017-11-03T00:00:00"/>
    <s v="Standard Class"/>
    <s v="MC-18100"/>
    <s v="OFF-ST-10002486"/>
    <x v="369"/>
    <n v="2"/>
    <n v="2"/>
    <n v="-25128"/>
    <n v="-2.5127999999999999"/>
    <s v="Office Supplies"/>
    <s v="Storage"/>
    <s v="Eldon Shelf Savers Cubes and Bins"/>
  </r>
  <r>
    <x v="470"/>
    <x v="372"/>
    <d v="2017-06-26T00:00:00"/>
    <s v="Standard Class"/>
    <s v="JE-15475"/>
    <s v="TEC-AC-10000927"/>
    <x v="313"/>
    <n v="5"/>
    <n v="0"/>
    <n v="14995"/>
    <n v="1.4995000000000001"/>
    <s v="Technology"/>
    <s v="Accessories"/>
    <s v="Anker Ultrathin Bluetooth Wireless Keyboard Aluminum Cover with Stand "/>
  </r>
  <r>
    <x v="697"/>
    <x v="498"/>
    <d v="2017-06-27T00:00:00"/>
    <s v="First Class"/>
    <s v="TH-21550"/>
    <s v="OFF-PA-10001622"/>
    <x v="1100"/>
    <n v="1"/>
    <n v="0"/>
    <n v="2043"/>
    <n v="0.20430000000000001"/>
    <s v="Office Supplies"/>
    <s v="Paper"/>
    <s v="Ampad Poly Cover Wirebound Steno Book, 6&quot; x 9&quot; Assorted Colors, Gregg Ruled"/>
  </r>
  <r>
    <x v="697"/>
    <x v="498"/>
    <d v="2017-06-27T00:00:00"/>
    <s v="First Class"/>
    <s v="TH-21550"/>
    <s v="OFF-AR-10003158"/>
    <x v="225"/>
    <n v="4"/>
    <n v="0"/>
    <n v="54128"/>
    <n v="5.4127999999999998"/>
    <s v="Office Supplies"/>
    <s v="Art"/>
    <s v="Fluorescent Highlighters by Dixon"/>
  </r>
  <r>
    <x v="697"/>
    <x v="498"/>
    <d v="2017-06-27T00:00:00"/>
    <s v="First Class"/>
    <s v="TH-21550"/>
    <s v="TEC-PH-10002660"/>
    <x v="1101"/>
    <n v="8"/>
    <n v="0"/>
    <n v="13598"/>
    <n v="1.3597999999999999"/>
    <s v="Technology"/>
    <s v="Phones"/>
    <s v="Nortel Networks T7316 E Nt8 B27"/>
  </r>
  <r>
    <x v="698"/>
    <x v="189"/>
    <d v="2017-08-04T00:00:00"/>
    <s v="First Class"/>
    <s v="LH-16750"/>
    <s v="TEC-PH-10002660"/>
    <x v="1102"/>
    <n v="5"/>
    <n v="2"/>
    <n v="169975"/>
    <n v="16.997499999999999"/>
    <s v="Technology"/>
    <s v="Phones"/>
    <s v="Nortel Networks T7316 E Nt8 B27"/>
  </r>
  <r>
    <x v="396"/>
    <x v="325"/>
    <d v="2016-11-12T00:00:00"/>
    <s v="First Class"/>
    <s v="PC-18745"/>
    <s v="OFF-BI-10003364"/>
    <x v="1103"/>
    <n v="3"/>
    <n v="2"/>
    <n v="245028"/>
    <n v="24.502800000000001"/>
    <s v="Office Supplies"/>
    <s v="Binders"/>
    <s v="Binding Machine Supplies"/>
  </r>
  <r>
    <x v="619"/>
    <x v="192"/>
    <d v="2017-12-23T00:00:00"/>
    <s v="Second Class"/>
    <s v="RA-19915"/>
    <s v="OFF-BI-10003364"/>
    <x v="1104"/>
    <n v="2"/>
    <n v="2"/>
    <n v="163352"/>
    <n v="16.3352"/>
    <s v="Office Supplies"/>
    <s v="Binders"/>
    <s v="Binding Machine Supplies"/>
  </r>
  <r>
    <x v="699"/>
    <x v="468"/>
    <d v="2016-10-06T00:00:00"/>
    <s v="Second Class"/>
    <s v="HL-15040"/>
    <s v="OFF-EN-10001099"/>
    <x v="1105"/>
    <n v="2"/>
    <n v="2"/>
    <n v="50856"/>
    <n v="5.0856000000000003"/>
    <s v="Office Supplies"/>
    <s v="Envelopes"/>
    <s v="Staple envelope"/>
  </r>
  <r>
    <x v="700"/>
    <x v="499"/>
    <d v="2017-10-31T00:00:00"/>
    <s v="Second Class"/>
    <s v="GB-14530"/>
    <s v="OFF-PA-10002250"/>
    <x v="1106"/>
    <n v="8"/>
    <n v="0"/>
    <n v="225408"/>
    <n v="22.540800000000001"/>
    <s v="Office Supplies"/>
    <s v="Paper"/>
    <s v="Things To Do Today Pad"/>
  </r>
  <r>
    <x v="272"/>
    <x v="236"/>
    <d v="2017-05-09T00:00:00"/>
    <s v="Standard Class"/>
    <s v="LW-16990"/>
    <s v="OFF-PA-10002250"/>
    <x v="1107"/>
    <n v="3"/>
    <n v="0"/>
    <n v="84528"/>
    <n v="8.4527999999999999"/>
    <s v="Office Supplies"/>
    <s v="Paper"/>
    <s v="Things To Do Today Pad"/>
  </r>
  <r>
    <x v="701"/>
    <x v="500"/>
    <d v="2016-04-12T00:00:00"/>
    <s v="First Class"/>
    <s v="JR-16210"/>
    <s v="OFF-BI-10004716"/>
    <x v="1108"/>
    <n v="2"/>
    <n v="7"/>
    <n v="-65296"/>
    <n v="-6.5296000000000003"/>
    <s v="Office Supplies"/>
    <s v="Binders"/>
    <s v="Wilson Jones Hanging Recycled Pressboard Data Binders"/>
  </r>
  <r>
    <x v="702"/>
    <x v="501"/>
    <d v="2017-11-13T00:00:00"/>
    <s v="First Class"/>
    <s v="TD-20995"/>
    <s v="OFF-LA-10001045"/>
    <x v="1109"/>
    <n v="5"/>
    <n v="2"/>
    <n v="3393"/>
    <n v="0.33929999999999999"/>
    <s v="Office Supplies"/>
    <s v="Labels"/>
    <s v="Permanent Self-Adhesive File Folder Labels for Typewriters by Universal"/>
  </r>
  <r>
    <x v="703"/>
    <x v="502"/>
    <d v="2016-02-07T00:00:00"/>
    <s v="Same Day"/>
    <s v="CA-12265"/>
    <s v="OFF-LA-10001045"/>
    <x v="1110"/>
    <n v="3"/>
    <n v="0"/>
    <n v="36018"/>
    <n v="3.6017999999999999"/>
    <s v="Office Supplies"/>
    <s v="Labels"/>
    <s v="Permanent Self-Adhesive File Folder Labels for Typewriters by Universal"/>
  </r>
  <r>
    <x v="702"/>
    <x v="501"/>
    <d v="2017-11-13T00:00:00"/>
    <s v="First Class"/>
    <s v="TD-20995"/>
    <s v="OFF-BI-10001510"/>
    <x v="1111"/>
    <n v="4"/>
    <n v="8"/>
    <n v="-32088"/>
    <n v="-3.2088000000000001"/>
    <s v="Office Supplies"/>
    <s v="Binders"/>
    <s v="Deluxe Heavy-Duty Vinyl Round Ring Binder"/>
  </r>
  <r>
    <x v="704"/>
    <x v="503"/>
    <d v="2017-12-24T00:00:00"/>
    <s v="Second Class"/>
    <s v="MM-17920"/>
    <s v="OFF-BI-10001510"/>
    <x v="1112"/>
    <n v="2"/>
    <n v="2"/>
    <n v="1146"/>
    <n v="0.11459999999999999"/>
    <s v="Office Supplies"/>
    <s v="Binders"/>
    <s v="Deluxe Heavy-Duty Vinyl Round Ring Binder"/>
  </r>
  <r>
    <x v="705"/>
    <x v="504"/>
    <d v="2017-06-25T00:00:00"/>
    <s v="Second Class"/>
    <s v="AS-10240"/>
    <s v="OFF-BI-10001510"/>
    <x v="1113"/>
    <n v="6"/>
    <n v="7"/>
    <n v="-3438"/>
    <n v="-0.34379999999999999"/>
    <s v="Office Supplies"/>
    <s v="Binders"/>
    <s v="Deluxe Heavy-Duty Vinyl Round Ring Binder"/>
  </r>
  <r>
    <x v="596"/>
    <x v="315"/>
    <d v="2016-04-12T00:00:00"/>
    <s v="Standard Class"/>
    <s v="LC-17140"/>
    <s v="OFF-PA-10002947"/>
    <x v="237"/>
    <n v="3"/>
    <n v="0"/>
    <n v="96192"/>
    <n v="9.6191999999999993"/>
    <s v="Office Supplies"/>
    <s v="Paper"/>
    <s v="Xerox 1923"/>
  </r>
  <r>
    <x v="596"/>
    <x v="315"/>
    <d v="2016-04-12T00:00:00"/>
    <s v="Standard Class"/>
    <s v="LC-17140"/>
    <s v="OFF-PA-10000019"/>
    <x v="24"/>
    <n v="2"/>
    <n v="0"/>
    <n v="62208"/>
    <n v="6.2207999999999997"/>
    <s v="Office Supplies"/>
    <s v="Paper"/>
    <s v="Xerox 1931"/>
  </r>
  <r>
    <x v="706"/>
    <x v="404"/>
    <d v="2015-07-15T00:00:00"/>
    <s v="Second Class"/>
    <s v="ND-18460"/>
    <s v="OFF-PA-10000019"/>
    <x v="1071"/>
    <n v="6"/>
    <n v="0"/>
    <n v="186624"/>
    <n v="18.662400000000002"/>
    <s v="Office Supplies"/>
    <s v="Paper"/>
    <s v="Xerox 1931"/>
  </r>
  <r>
    <x v="707"/>
    <x v="434"/>
    <d v="2018-01-03T00:00:00"/>
    <s v="Standard Class"/>
    <s v="PO-18865"/>
    <s v="FUR-BO-10003441"/>
    <x v="1114"/>
    <n v="4"/>
    <n v="2"/>
    <n v="121176"/>
    <n v="12.117599999999999"/>
    <s v="Furniture"/>
    <s v="Bookcases"/>
    <s v="Bush Westfield Collection Bookcases, Fully Assembled"/>
  </r>
  <r>
    <x v="707"/>
    <x v="434"/>
    <d v="2018-01-03T00:00:00"/>
    <s v="Standard Class"/>
    <s v="PO-18865"/>
    <s v="TEC-PH-10004774"/>
    <x v="1115"/>
    <n v="7"/>
    <n v="0"/>
    <n v="27279"/>
    <n v="2.7279"/>
    <s v="Technology"/>
    <s v="Phones"/>
    <s v="Gear Head AU3700S Headset"/>
  </r>
  <r>
    <x v="707"/>
    <x v="434"/>
    <d v="2018-01-03T00:00:00"/>
    <s v="Standard Class"/>
    <s v="PO-18865"/>
    <s v="OFF-BI-10003684"/>
    <x v="1116"/>
    <n v="3"/>
    <n v="2"/>
    <n v="19791"/>
    <n v="1.9791000000000001"/>
    <s v="Office Supplies"/>
    <s v="Binders"/>
    <s v="Wilson Jones Legal Size Ring Binders"/>
  </r>
  <r>
    <x v="708"/>
    <x v="505"/>
    <d v="2014-05-10T00:00:00"/>
    <s v="Standard Class"/>
    <s v="HP-14815"/>
    <s v="OFF-BI-10003684"/>
    <x v="1117"/>
    <n v="8"/>
    <n v="2"/>
    <n v="52776"/>
    <n v="5.2775999999999996"/>
    <s v="Office Supplies"/>
    <s v="Binders"/>
    <s v="Wilson Jones Legal Size Ring Binders"/>
  </r>
  <r>
    <x v="709"/>
    <x v="219"/>
    <d v="2017-09-07T00:00:00"/>
    <s v="Standard Class"/>
    <s v="BE-11335"/>
    <s v="TEC-PH-10001494"/>
    <x v="967"/>
    <n v="4"/>
    <n v="0"/>
    <n v="323946"/>
    <n v="32.394599999999997"/>
    <s v="Technology"/>
    <s v="Phones"/>
    <s v="Polycom CX600 IP Phone VoIP phone"/>
  </r>
  <r>
    <x v="709"/>
    <x v="219"/>
    <d v="2017-09-07T00:00:00"/>
    <s v="Standard Class"/>
    <s v="BE-11335"/>
    <s v="TEC-AC-10004666"/>
    <x v="1118"/>
    <n v="7"/>
    <n v="0"/>
    <n v="8293754"/>
    <n v="829.37540000000001"/>
    <s v="Technology"/>
    <s v="Accessories"/>
    <s v="MaxellÂ iVDR EX 500GB Cartridge"/>
  </r>
  <r>
    <x v="709"/>
    <x v="219"/>
    <d v="2017-09-07T00:00:00"/>
    <s v="Standard Class"/>
    <s v="BE-11335"/>
    <s v="OFF-ST-10003816"/>
    <x v="1119"/>
    <n v="2"/>
    <n v="0"/>
    <n v="810474"/>
    <n v="81.047399999999996"/>
    <s v="Office Supplies"/>
    <s v="Storage"/>
    <s v="Fellowes High-Stak Drawer Files"/>
  </r>
  <r>
    <x v="338"/>
    <x v="284"/>
    <d v="2014-06-21T00:00:00"/>
    <s v="Standard Class"/>
    <s v="KL-16555"/>
    <s v="FUR-TA-10001520"/>
    <x v="1120"/>
    <n v="2"/>
    <n v="3"/>
    <n v="-185562"/>
    <n v="-18.5562"/>
    <s v="Furniture"/>
    <s v="Tables"/>
    <s v="Lesro Sheffield Collection Coffee Table, End Table, Center Table, Corner Table"/>
  </r>
  <r>
    <x v="642"/>
    <x v="464"/>
    <d v="2016-03-11T00:00:00"/>
    <s v="Standard Class"/>
    <s v="RW-19630"/>
    <s v="OFF-ST-10001558"/>
    <x v="959"/>
    <n v="1"/>
    <n v="2"/>
    <n v="-812"/>
    <n v="-8.1199999999999994E-2"/>
    <s v="Office Supplies"/>
    <s v="Storage"/>
    <s v="Acco Perma 4000 Stacking Storage Drawers"/>
  </r>
  <r>
    <x v="710"/>
    <x v="506"/>
    <d v="2015-04-15T00:00:00"/>
    <s v="Standard Class"/>
    <s v="SE-20110"/>
    <s v="TEC-AC-10002473"/>
    <x v="1121"/>
    <n v="3"/>
    <n v="0"/>
    <n v="349074"/>
    <n v="34.907400000000003"/>
    <s v="Technology"/>
    <s v="Accessories"/>
    <s v="Maxell 4.7GB DVD-R"/>
  </r>
  <r>
    <x v="710"/>
    <x v="506"/>
    <d v="2015-04-15T00:00:00"/>
    <s v="Standard Class"/>
    <s v="SE-20110"/>
    <s v="TEC-PH-10004531"/>
    <x v="1122"/>
    <n v="1"/>
    <n v="0"/>
    <n v="105552"/>
    <n v="10.555199999999999"/>
    <s v="Technology"/>
    <s v="Phones"/>
    <s v="OtterBox Commuter Series Case - iPhone 5 &amp; 5s"/>
  </r>
  <r>
    <x v="710"/>
    <x v="506"/>
    <d v="2015-04-15T00:00:00"/>
    <s v="Standard Class"/>
    <s v="SE-20110"/>
    <s v="OFF-AP-10004487"/>
    <x v="1123"/>
    <n v="5"/>
    <n v="0"/>
    <n v="113848"/>
    <n v="11.3848"/>
    <s v="Office Supplies"/>
    <s v="Appliances"/>
    <s v="Kensington 4 Outlet MasterPiece Compact Power Control Center"/>
  </r>
  <r>
    <x v="711"/>
    <x v="507"/>
    <d v="2016-04-26T00:00:00"/>
    <s v="Standard Class"/>
    <s v="SP-20545"/>
    <s v="OFF-AP-10004487"/>
    <x v="1124"/>
    <n v="3"/>
    <n v="8"/>
    <n v="-1268592"/>
    <n v="-126.8592"/>
    <s v="Office Supplies"/>
    <s v="Appliances"/>
    <s v="Kensington 4 Outlet MasterPiece Compact Power Control Center"/>
  </r>
  <r>
    <x v="712"/>
    <x v="508"/>
    <d v="2015-05-29T00:00:00"/>
    <s v="Standard Class"/>
    <s v="JH-16180"/>
    <s v="OFF-AP-10004487"/>
    <x v="1125"/>
    <n v="13"/>
    <n v="2"/>
    <n v="845728"/>
    <n v="84.572800000000001"/>
    <s v="Office Supplies"/>
    <s v="Appliances"/>
    <s v="Kensington 4 Outlet MasterPiece Compact Power Control Center"/>
  </r>
  <r>
    <x v="713"/>
    <x v="233"/>
    <d v="2014-09-16T00:00:00"/>
    <s v="First Class"/>
    <s v="JM-15535"/>
    <s v="OFF-PA-10003543"/>
    <x v="23"/>
    <n v="3"/>
    <n v="2"/>
    <n v="54432"/>
    <n v="5.4432"/>
    <s v="Office Supplies"/>
    <s v="Paper"/>
    <s v="Xerox 1985"/>
  </r>
  <r>
    <x v="714"/>
    <x v="509"/>
    <d v="2014-04-29T00:00:00"/>
    <s v="Standard Class"/>
    <s v="DA-13450"/>
    <s v="OFF-PA-10003543"/>
    <x v="829"/>
    <n v="2"/>
    <n v="2"/>
    <n v="36288"/>
    <n v="3.6288"/>
    <s v="Office Supplies"/>
    <s v="Paper"/>
    <s v="Xerox 1985"/>
  </r>
  <r>
    <x v="713"/>
    <x v="233"/>
    <d v="2014-09-16T00:00:00"/>
    <s v="First Class"/>
    <s v="JM-15535"/>
    <s v="TEC-AC-10004353"/>
    <x v="1126"/>
    <n v="5"/>
    <n v="2"/>
    <n v="5355"/>
    <n v="0.53549999999999998"/>
    <s v="Technology"/>
    <s v="Accessories"/>
    <s v="Hypercom P1300 Pinpad"/>
  </r>
  <r>
    <x v="74"/>
    <x v="70"/>
    <d v="2015-09-24T00:00:00"/>
    <s v="First Class"/>
    <s v="SV-20815"/>
    <s v="TEC-AC-10004353"/>
    <x v="1127"/>
    <n v="3"/>
    <n v="2"/>
    <n v="3213"/>
    <n v="0.32129999999999997"/>
    <s v="Technology"/>
    <s v="Accessories"/>
    <s v="Hypercom P1300 Pinpad"/>
  </r>
  <r>
    <x v="543"/>
    <x v="416"/>
    <d v="2017-04-17T00:00:00"/>
    <s v="First Class"/>
    <s v="AB-10165"/>
    <s v="OFF-AR-10001468"/>
    <x v="1128"/>
    <n v="3"/>
    <n v="2"/>
    <n v="213408"/>
    <n v="21.340800000000002"/>
    <s v="Office Supplies"/>
    <s v="Art"/>
    <s v="Sanford Prismacolor Professional Thick Lead Art Pencils, 36-Color Set"/>
  </r>
  <r>
    <x v="715"/>
    <x v="219"/>
    <d v="2017-09-06T00:00:00"/>
    <s v="Standard Class"/>
    <s v="RK-19300"/>
    <s v="OFF-PA-10002195"/>
    <x v="883"/>
    <n v="3"/>
    <n v="2"/>
    <n v="41148"/>
    <n v="4.1147999999999998"/>
    <s v="Office Supplies"/>
    <s v="Paper"/>
    <s v="RSVP Cards &amp; Envelopes, Blank White, 8-1/2&quot; X 11&quot;, 24 Cards/25 Envelopes/Set"/>
  </r>
  <r>
    <x v="184"/>
    <x v="63"/>
    <d v="2016-06-24T00:00:00"/>
    <s v="Standard Class"/>
    <s v="CG-12040"/>
    <s v="OFF-PA-10001745"/>
    <x v="1129"/>
    <n v="8"/>
    <n v="2"/>
    <n v="152064"/>
    <n v="15.2064"/>
    <s v="Office Supplies"/>
    <s v="Paper"/>
    <s v="Wirebound Message Books, 2 7/8&quot; x 5&quot;, 3 Forms per Page"/>
  </r>
  <r>
    <x v="184"/>
    <x v="63"/>
    <d v="2016-06-24T00:00:00"/>
    <s v="Standard Class"/>
    <s v="CG-12040"/>
    <s v="OFF-BI-10004826"/>
    <x v="1130"/>
    <n v="6"/>
    <n v="7"/>
    <n v="-217932"/>
    <n v="-21.793199999999999"/>
    <s v="Office Supplies"/>
    <s v="Binders"/>
    <s v="JM Magazine Binder"/>
  </r>
  <r>
    <x v="716"/>
    <x v="510"/>
    <d v="2015-12-17T00:00:00"/>
    <s v="Standard Class"/>
    <s v="RP-19270"/>
    <s v="OFF-PA-10000289"/>
    <x v="24"/>
    <n v="2"/>
    <n v="0"/>
    <n v="62208"/>
    <n v="6.2207999999999997"/>
    <s v="Office Supplies"/>
    <s v="Paper"/>
    <s v="Xerox 213"/>
  </r>
  <r>
    <x v="716"/>
    <x v="510"/>
    <d v="2015-12-17T00:00:00"/>
    <s v="Standard Class"/>
    <s v="RP-19270"/>
    <s v="OFF-AP-10003040"/>
    <x v="1131"/>
    <n v="4"/>
    <n v="0"/>
    <n v="349648"/>
    <n v="34.964799999999997"/>
    <s v="Office Supplies"/>
    <s v="Appliances"/>
    <s v="Fellowes 8 Outlet Superior Workstation Surge Protector w/o Phone/Fax/Modem Protection"/>
  </r>
  <r>
    <x v="717"/>
    <x v="511"/>
    <d v="2016-06-20T00:00:00"/>
    <s v="First Class"/>
    <s v="KC-16255"/>
    <s v="OFF-PA-10000350"/>
    <x v="1132"/>
    <n v="2"/>
    <n v="0"/>
    <n v="80464"/>
    <n v="8.0464000000000002"/>
    <s v="Office Supplies"/>
    <s v="Paper"/>
    <s v="Message Book, Standard Line &quot;While You Were Out&quot;, 5 1/2&quot; X 4&quot;, 200 Sets/Book"/>
  </r>
  <r>
    <x v="660"/>
    <x v="479"/>
    <d v="2014-02-08T00:00:00"/>
    <s v="Standard Class"/>
    <s v="DB-13270"/>
    <s v="OFF-PA-10000350"/>
    <x v="1133"/>
    <n v="4"/>
    <n v="0"/>
    <n v="160928"/>
    <n v="16.0928"/>
    <s v="Office Supplies"/>
    <s v="Paper"/>
    <s v="Message Book, Standard Line &quot;While You Were Out&quot;, 5 1/2&quot; X 4&quot;, 200 Sets/Book"/>
  </r>
  <r>
    <x v="6"/>
    <x v="6"/>
    <d v="2016-12-20T00:00:00"/>
    <s v="Standard Class"/>
    <s v="RW-19630"/>
    <s v="OFF-BI-10001759"/>
    <x v="1134"/>
    <n v="2"/>
    <n v="2"/>
    <n v="22098"/>
    <n v="2.2098"/>
    <s v="Office Supplies"/>
    <s v="Binders"/>
    <s v="Acco Pressboard Covers with Storage Hooks, 14 7/8&quot; x 11&quot;, Dark Blue"/>
  </r>
  <r>
    <x v="718"/>
    <x v="512"/>
    <d v="2017-02-14T00:00:00"/>
    <s v="Second Class"/>
    <s v="VW-21775"/>
    <s v="OFF-BI-10001759"/>
    <x v="1135"/>
    <n v="7"/>
    <n v="2"/>
    <n v="77343"/>
    <n v="7.7343000000000002"/>
    <s v="Office Supplies"/>
    <s v="Binders"/>
    <s v="Acco Pressboard Covers with Storage Hooks, 14 7/8&quot; x 11&quot;, Dark Blue"/>
  </r>
  <r>
    <x v="561"/>
    <x v="428"/>
    <d v="2015-06-03T00:00:00"/>
    <s v="Standard Class"/>
    <s v="JL-15850"/>
    <s v="OFF-ST-10001496"/>
    <x v="1136"/>
    <n v="3"/>
    <n v="0"/>
    <n v="1405482"/>
    <n v="140.54820000000001"/>
    <s v="Office Supplies"/>
    <s v="Storage"/>
    <s v="Standard Rollaway File with Lock"/>
  </r>
  <r>
    <x v="561"/>
    <x v="428"/>
    <d v="2015-06-03T00:00:00"/>
    <s v="Standard Class"/>
    <s v="JL-15850"/>
    <s v="OFF-BI-10002931"/>
    <x v="1137"/>
    <n v="5"/>
    <n v="2"/>
    <n v="6291"/>
    <n v="0.62909999999999999"/>
    <s v="Office Supplies"/>
    <s v="Binders"/>
    <s v="Avery Trapezoid Extra Heavy Duty 4&quot; Binders"/>
  </r>
  <r>
    <x v="719"/>
    <x v="513"/>
    <d v="2015-07-28T00:00:00"/>
    <s v="First Class"/>
    <s v="CA-12775"/>
    <s v="FUR-TA-10002356"/>
    <x v="1138"/>
    <n v="3"/>
    <n v="5"/>
    <n v="-2044458"/>
    <n v="-204.44579999999999"/>
    <s v="Furniture"/>
    <s v="Tables"/>
    <s v="Bevis Boat-Shaped Conference Table"/>
  </r>
  <r>
    <x v="720"/>
    <x v="472"/>
    <d v="2016-09-30T00:00:00"/>
    <s v="Standard Class"/>
    <s v="AB-10105"/>
    <s v="FUR-TA-10002356"/>
    <x v="1138"/>
    <n v="3"/>
    <n v="5"/>
    <n v="-2044458"/>
    <n v="-204.44579999999999"/>
    <s v="Furniture"/>
    <s v="Tables"/>
    <s v="Bevis Boat-Shaped Conference Table"/>
  </r>
  <r>
    <x v="721"/>
    <x v="293"/>
    <d v="2017-10-21T00:00:00"/>
    <s v="Same Day"/>
    <s v="SL-20155"/>
    <s v="FUR-TA-10002356"/>
    <x v="1139"/>
    <n v="1"/>
    <n v="0"/>
    <n v="629064"/>
    <n v="62.906399999999998"/>
    <s v="Furniture"/>
    <s v="Tables"/>
    <s v="Bevis Boat-Shaped Conference Table"/>
  </r>
  <r>
    <x v="279"/>
    <x v="242"/>
    <d v="2017-12-02T00:00:00"/>
    <s v="Standard Class"/>
    <s v="RB-19795"/>
    <s v="FUR-FU-10003601"/>
    <x v="1140"/>
    <n v="7"/>
    <n v="2"/>
    <n v="-129122"/>
    <n v="-12.9122"/>
    <s v="Furniture"/>
    <s v="Furnishings"/>
    <s v="Deflect-o RollaMat Studded, Beveled Mat for Medium Pile Carpeting"/>
  </r>
  <r>
    <x v="279"/>
    <x v="242"/>
    <d v="2017-12-02T00:00:00"/>
    <s v="Standard Class"/>
    <s v="RB-19795"/>
    <s v="FUR-TA-10004154"/>
    <x v="1141"/>
    <n v="12"/>
    <n v="4"/>
    <n v="-619596"/>
    <n v="-61.959600000000002"/>
    <s v="Furniture"/>
    <s v="Tables"/>
    <s v="Riverside Furniture Oval Coffee Table, Oval End Table, End Table with Drawer"/>
  </r>
  <r>
    <x v="279"/>
    <x v="242"/>
    <d v="2017-12-02T00:00:00"/>
    <s v="Standard Class"/>
    <s v="RB-19795"/>
    <s v="OFF-PA-10000788"/>
    <x v="23"/>
    <n v="3"/>
    <n v="2"/>
    <n v="54432"/>
    <n v="5.4432"/>
    <s v="Office Supplies"/>
    <s v="Paper"/>
    <s v="Xerox 210"/>
  </r>
  <r>
    <x v="634"/>
    <x v="419"/>
    <d v="2017-12-12T00:00:00"/>
    <s v="First Class"/>
    <s v="AW-10840"/>
    <s v="OFF-PA-10000788"/>
    <x v="829"/>
    <n v="2"/>
    <n v="2"/>
    <n v="36288"/>
    <n v="3.6288"/>
    <s v="Office Supplies"/>
    <s v="Paper"/>
    <s v="Xerox 210"/>
  </r>
  <r>
    <x v="722"/>
    <x v="514"/>
    <d v="2017-04-07T00:00:00"/>
    <s v="Standard Class"/>
    <s v="KH-16360"/>
    <s v="FUR-FU-10001940"/>
    <x v="1142"/>
    <n v="4"/>
    <n v="2"/>
    <n v="76416"/>
    <n v="7.6416000000000004"/>
    <s v="Furniture"/>
    <s v="Furnishings"/>
    <s v="Staple-based wall hangings"/>
  </r>
  <r>
    <x v="680"/>
    <x v="487"/>
    <d v="2017-05-18T00:00:00"/>
    <s v="Second Class"/>
    <s v="JA-15970"/>
    <s v="OFF-BI-10004465"/>
    <x v="534"/>
    <n v="2"/>
    <n v="7"/>
    <n v="-3168"/>
    <n v="-0.31680000000000003"/>
    <s v="Office Supplies"/>
    <s v="Binders"/>
    <s v="Avery Durable Slant Ring Binders"/>
  </r>
  <r>
    <x v="680"/>
    <x v="487"/>
    <d v="2017-05-18T00:00:00"/>
    <s v="Second Class"/>
    <s v="JA-15970"/>
    <s v="OFF-PA-10002333"/>
    <x v="23"/>
    <n v="3"/>
    <n v="2"/>
    <n v="56376"/>
    <n v="5.6375999999999999"/>
    <s v="Office Supplies"/>
    <s v="Paper"/>
    <s v="Universal Ultra Bright White Copier/Laser Paper, 8 1/2&quot; x 11&quot;, Ream"/>
  </r>
  <r>
    <x v="723"/>
    <x v="515"/>
    <d v="2015-09-22T00:00:00"/>
    <s v="Same Day"/>
    <s v="DL-12925"/>
    <s v="FUR-FU-10004188"/>
    <x v="1143"/>
    <n v="2"/>
    <n v="0"/>
    <n v="53196"/>
    <n v="5.3196000000000003"/>
    <s v="Furniture"/>
    <s v="Furnishings"/>
    <s v="Luxo Professional Combination Clamp-On Lamps"/>
  </r>
  <r>
    <x v="336"/>
    <x v="282"/>
    <d v="2014-10-03T00:00:00"/>
    <s v="Standard Class"/>
    <s v="AP-10915"/>
    <s v="FUR-FU-10004188"/>
    <x v="1143"/>
    <n v="2"/>
    <n v="0"/>
    <n v="53196"/>
    <n v="5.3196000000000003"/>
    <s v="Furniture"/>
    <s v="Furnishings"/>
    <s v="Luxo Professional Combination Clamp-On Lamps"/>
  </r>
  <r>
    <x v="724"/>
    <x v="330"/>
    <d v="2015-12-01T00:00:00"/>
    <s v="Standard Class"/>
    <s v="TB-21190"/>
    <s v="OFF-BI-10000145"/>
    <x v="358"/>
    <n v="2"/>
    <n v="0"/>
    <n v="30576"/>
    <n v="3.0575999999999999"/>
    <s v="Office Supplies"/>
    <s v="Binders"/>
    <s v="Zipper Ring Binder Pockets"/>
  </r>
  <r>
    <x v="725"/>
    <x v="516"/>
    <d v="2014-09-24T00:00:00"/>
    <s v="Second Class"/>
    <s v="MS-17365"/>
    <s v="OFF-LA-10001613"/>
    <x v="1144"/>
    <n v="2"/>
    <n v="2"/>
    <n v="16704"/>
    <n v="1.6704000000000001"/>
    <s v="Office Supplies"/>
    <s v="Labels"/>
    <s v="Avery File Folder Labels"/>
  </r>
  <r>
    <x v="431"/>
    <x v="349"/>
    <d v="2017-04-11T00:00:00"/>
    <s v="First Class"/>
    <s v="BS-11800"/>
    <s v="OFF-LA-10001613"/>
    <x v="1145"/>
    <n v="3"/>
    <n v="0"/>
    <n v="42336"/>
    <n v="4.2336"/>
    <s v="Office Supplies"/>
    <s v="Labels"/>
    <s v="Avery File Folder Labels"/>
  </r>
  <r>
    <x v="431"/>
    <x v="349"/>
    <d v="2017-04-11T00:00:00"/>
    <s v="First Class"/>
    <s v="BS-11800"/>
    <s v="OFF-LA-10004055"/>
    <x v="972"/>
    <n v="2"/>
    <n v="0"/>
    <n v="48118"/>
    <n v="4.8117999999999999"/>
    <s v="Office Supplies"/>
    <s v="Labels"/>
    <s v="Color-Coded Legal Exhibit Labels"/>
  </r>
  <r>
    <x v="431"/>
    <x v="349"/>
    <d v="2017-04-11T00:00:00"/>
    <s v="First Class"/>
    <s v="BS-11800"/>
    <s v="OFF-PA-10004621"/>
    <x v="24"/>
    <n v="2"/>
    <n v="0"/>
    <n v="62208"/>
    <n v="6.2207999999999997"/>
    <s v="Office Supplies"/>
    <s v="Paper"/>
    <s v="Xerox 212"/>
  </r>
  <r>
    <x v="319"/>
    <x v="273"/>
    <d v="2015-07-31T00:00:00"/>
    <s v="Same Day"/>
    <s v="RH-19495"/>
    <s v="OFF-PA-10004621"/>
    <x v="168"/>
    <n v="3"/>
    <n v="0"/>
    <n v="93312"/>
    <n v="9.3312000000000008"/>
    <s v="Office Supplies"/>
    <s v="Paper"/>
    <s v="Xerox 212"/>
  </r>
  <r>
    <x v="142"/>
    <x v="98"/>
    <d v="2016-05-26T00:00:00"/>
    <s v="Same Day"/>
    <s v="MS-17710"/>
    <s v="OFF-PA-10004621"/>
    <x v="829"/>
    <n v="2"/>
    <n v="2"/>
    <n v="36288"/>
    <n v="3.6288"/>
    <s v="Office Supplies"/>
    <s v="Paper"/>
    <s v="Xerox 212"/>
  </r>
  <r>
    <x v="431"/>
    <x v="349"/>
    <d v="2017-04-11T00:00:00"/>
    <s v="First Class"/>
    <s v="BS-11800"/>
    <s v="OFF-PA-10001281"/>
    <x v="1146"/>
    <n v="4"/>
    <n v="0"/>
    <n v="91968"/>
    <n v="9.1967999999999996"/>
    <s v="Office Supplies"/>
    <s v="Paper"/>
    <s v="Computer Printout Paper with Letter-Trim Fine Perforations"/>
  </r>
  <r>
    <x v="431"/>
    <x v="349"/>
    <d v="2017-04-11T00:00:00"/>
    <s v="First Class"/>
    <s v="BS-11800"/>
    <s v="OFF-ST-10001097"/>
    <x v="1147"/>
    <n v="3"/>
    <n v="0"/>
    <n v="0"/>
    <n v="0"/>
    <s v="Office Supplies"/>
    <s v="Storage"/>
    <s v="Office Impressions Heavy Duty Welded Shelving &amp; Multimedia Storage Drawers"/>
  </r>
  <r>
    <x v="726"/>
    <x v="104"/>
    <d v="2014-12-02T00:00:00"/>
    <s v="Standard Class"/>
    <s v="NW-18400"/>
    <s v="OFF-ST-10001097"/>
    <x v="1148"/>
    <n v="5"/>
    <n v="2"/>
    <n v="-16727"/>
    <n v="-1.6727000000000001"/>
    <s v="Office Supplies"/>
    <s v="Storage"/>
    <s v="Office Impressions Heavy Duty Welded Shelving &amp; Multimedia Storage Drawers"/>
  </r>
  <r>
    <x v="368"/>
    <x v="305"/>
    <d v="2014-01-18T00:00:00"/>
    <s v="Second Class"/>
    <s v="DL-13315"/>
    <s v="FUR-FU-10001095"/>
    <x v="1149"/>
    <n v="6"/>
    <n v="2"/>
    <n v="285984"/>
    <n v="28.598400000000002"/>
    <s v="Furniture"/>
    <s v="Furnishings"/>
    <s v="DAX Black Cherry Wood-Tone Poster Frame"/>
  </r>
  <r>
    <x v="727"/>
    <x v="517"/>
    <d v="2017-07-15T00:00:00"/>
    <s v="Standard Class"/>
    <s v="TD-20995"/>
    <s v="OFF-BI-10002012"/>
    <x v="1150"/>
    <n v="2"/>
    <n v="7"/>
    <n v="-792"/>
    <n v="-7.9200000000000007E-2"/>
    <s v="Office Supplies"/>
    <s v="Binders"/>
    <s v="Wilson Jones Easy Flow II Sheet Lifters"/>
  </r>
  <r>
    <x v="728"/>
    <x v="518"/>
    <d v="2014-02-21T00:00:00"/>
    <s v="Standard Class"/>
    <s v="MN-17935"/>
    <s v="OFF-BI-10002012"/>
    <x v="1150"/>
    <n v="3"/>
    <n v="8"/>
    <n v="-1728"/>
    <n v="-0.17280000000000001"/>
    <s v="Office Supplies"/>
    <s v="Binders"/>
    <s v="Wilson Jones Easy Flow II Sheet Lifters"/>
  </r>
  <r>
    <x v="729"/>
    <x v="519"/>
    <d v="2015-12-12T00:00:00"/>
    <s v="First Class"/>
    <s v="KB-16600"/>
    <s v="OFF-PA-10004156"/>
    <x v="1151"/>
    <n v="3"/>
    <n v="0"/>
    <n v="166698"/>
    <n v="16.669799999999999"/>
    <s v="Office Supplies"/>
    <s v="Paper"/>
    <s v="Xerox 188"/>
  </r>
  <r>
    <x v="730"/>
    <x v="520"/>
    <d v="2016-04-01T00:00:00"/>
    <s v="First Class"/>
    <s v="CP-12085"/>
    <s v="OFF-PA-10004156"/>
    <x v="1152"/>
    <n v="1"/>
    <n v="0"/>
    <n v="55566"/>
    <n v="5.5566000000000004"/>
    <s v="Office Supplies"/>
    <s v="Paper"/>
    <s v="Xerox 188"/>
  </r>
  <r>
    <x v="666"/>
    <x v="20"/>
    <d v="2014-11-14T00:00:00"/>
    <s v="Second Class"/>
    <s v="TZ-21580"/>
    <s v="OFF-AR-10000034"/>
    <x v="1153"/>
    <n v="1"/>
    <n v="2"/>
    <n v="8056"/>
    <n v="0.80559999999999998"/>
    <s v="Office Supplies"/>
    <s v="Art"/>
    <s v="BIC Brite Liner Grip Highlighters, Assorted, 5/Pack"/>
  </r>
  <r>
    <x v="666"/>
    <x v="20"/>
    <d v="2014-11-14T00:00:00"/>
    <s v="Second Class"/>
    <s v="TZ-21580"/>
    <s v="TEC-PH-10000560"/>
    <x v="1154"/>
    <n v="2"/>
    <n v="2"/>
    <n v="559984"/>
    <n v="55.998399999999997"/>
    <s v="Technology"/>
    <s v="Phones"/>
    <s v="Samsung Galaxy S III - 16GB - pebble blue (T-Mobile)"/>
  </r>
  <r>
    <x v="731"/>
    <x v="521"/>
    <d v="2015-02-19T00:00:00"/>
    <s v="Standard Class"/>
    <s v="RP-19855"/>
    <s v="TEC-PH-10000560"/>
    <x v="1155"/>
    <n v="2"/>
    <n v="0"/>
    <n v="1959944"/>
    <n v="195.99440000000001"/>
    <s v="Technology"/>
    <s v="Phones"/>
    <s v="Samsung Galaxy S III - 16GB - pebble blue (T-Mobile)"/>
  </r>
  <r>
    <x v="650"/>
    <x v="471"/>
    <d v="2017-10-05T00:00:00"/>
    <s v="Standard Class"/>
    <s v="AS-10630"/>
    <s v="OFF-EN-10000461"/>
    <x v="1156"/>
    <n v="4"/>
    <n v="2"/>
    <n v="94392"/>
    <n v="9.4391999999999996"/>
    <s v="Office Supplies"/>
    <s v="Envelopes"/>
    <s v="#10- 4 1/8&quot; x 9 1/2&quot; Recycled Envelopes"/>
  </r>
  <r>
    <x v="650"/>
    <x v="471"/>
    <d v="2017-10-05T00:00:00"/>
    <s v="Standard Class"/>
    <s v="AS-10630"/>
    <s v="TEC-MA-10003066"/>
    <x v="1157"/>
    <n v="3"/>
    <n v="4"/>
    <n v="44868"/>
    <n v="4.4867999999999997"/>
    <s v="Technology"/>
    <s v="Machines"/>
    <s v="Wasp CCD Handheld Bar Code Reader"/>
  </r>
  <r>
    <x v="732"/>
    <x v="522"/>
    <d v="2015-03-10T00:00:00"/>
    <s v="Same Day"/>
    <s v="TS-21340"/>
    <s v="OFF-BI-10004022"/>
    <x v="1158"/>
    <n v="2"/>
    <n v="8"/>
    <n v="-18904"/>
    <n v="-1.8904000000000001"/>
    <s v="Office Supplies"/>
    <s v="Binders"/>
    <s v="Acco Suede Grain Vinyl Round Ring Binder"/>
  </r>
  <r>
    <x v="599"/>
    <x v="444"/>
    <d v="2017-05-26T00:00:00"/>
    <s v="Standard Class"/>
    <s v="JG-15805"/>
    <s v="OFF-AR-10001988"/>
    <x v="1159"/>
    <n v="3"/>
    <n v="0"/>
    <n v="52113"/>
    <n v="5.2112999999999996"/>
    <s v="Office Supplies"/>
    <s v="Art"/>
    <s v="Bulldog Table or Wall-Mount Pencil Sharpener"/>
  </r>
  <r>
    <x v="326"/>
    <x v="275"/>
    <d v="2016-08-27T00:00:00"/>
    <s v="First Class"/>
    <s v="RF-19735"/>
    <s v="OFF-PA-10003625"/>
    <x v="1160"/>
    <n v="5"/>
    <n v="0"/>
    <n v="69705"/>
    <n v="6.9705000000000004"/>
    <s v="Office Supplies"/>
    <s v="Paper"/>
    <s v="Xerox 1979"/>
  </r>
  <r>
    <x v="649"/>
    <x v="470"/>
    <d v="2014-05-25T00:00:00"/>
    <s v="Standard Class"/>
    <s v="MW-18235"/>
    <s v="OFF-BI-10003925"/>
    <x v="1161"/>
    <n v="7"/>
    <n v="0"/>
    <n v="12764871"/>
    <n v="1276.4871000000001"/>
    <s v="Office Supplies"/>
    <s v="Binders"/>
    <s v="Fellowes PB300 Plastic Comb Binding Machine"/>
  </r>
  <r>
    <x v="347"/>
    <x v="291"/>
    <d v="2015-11-03T00:00:00"/>
    <s v="Standard Class"/>
    <s v="RD-19585"/>
    <s v="OFF-EN-10003862"/>
    <x v="1162"/>
    <n v="1"/>
    <n v="0"/>
    <n v="49082"/>
    <n v="4.9081999999999999"/>
    <s v="Office Supplies"/>
    <s v="Envelopes"/>
    <s v="Laser &amp; Ink Jet Business Envelopes"/>
  </r>
  <r>
    <x v="347"/>
    <x v="291"/>
    <d v="2015-11-03T00:00:00"/>
    <s v="Standard Class"/>
    <s v="RD-19585"/>
    <s v="OFF-ST-10004258"/>
    <x v="1163"/>
    <n v="3"/>
    <n v="0"/>
    <n v="98901"/>
    <n v="9.8901000000000003"/>
    <s v="Office Supplies"/>
    <s v="Storage"/>
    <s v="Portable Personal File Box"/>
  </r>
  <r>
    <x v="347"/>
    <x v="291"/>
    <d v="2015-11-03T00:00:00"/>
    <s v="Standard Class"/>
    <s v="RD-19585"/>
    <s v="FUR-FU-10002885"/>
    <x v="1164"/>
    <n v="5"/>
    <n v="0"/>
    <n v="9158"/>
    <n v="0.91579999999999995"/>
    <s v="Furniture"/>
    <s v="Furnishings"/>
    <s v="Magna Visual Magnetic Picture Hangers"/>
  </r>
  <r>
    <x v="733"/>
    <x v="72"/>
    <d v="2017-11-03T00:00:00"/>
    <s v="Standard Class"/>
    <s v="JW-15220"/>
    <s v="FUR-FU-10002885"/>
    <x v="890"/>
    <n v="2"/>
    <n v="0"/>
    <n v="36632"/>
    <n v="3.6631999999999998"/>
    <s v="Furniture"/>
    <s v="Furnishings"/>
    <s v="Magna Visual Magnetic Picture Hangers"/>
  </r>
  <r>
    <x v="319"/>
    <x v="273"/>
    <d v="2015-07-31T00:00:00"/>
    <s v="Same Day"/>
    <s v="RH-19495"/>
    <s v="TEC-AC-10003033"/>
    <x v="1165"/>
    <n v="7"/>
    <n v="0"/>
    <n v="7621845"/>
    <n v="762.18449999999996"/>
    <s v="Technology"/>
    <s v="Accessories"/>
    <s v="Plantronics CS510 - Over-the-Head monaural Wireless Headset System"/>
  </r>
  <r>
    <x v="734"/>
    <x v="116"/>
    <d v="2015-08-31T00:00:00"/>
    <s v="Standard Class"/>
    <s v="RA-19945"/>
    <s v="OFF-ST-10000046"/>
    <x v="1166"/>
    <n v="3"/>
    <n v="0"/>
    <n v="920835"/>
    <n v="92.083500000000001"/>
    <s v="Office Supplies"/>
    <s v="Storage"/>
    <s v="Fellowes Super Stor/Drawer Files"/>
  </r>
  <r>
    <x v="155"/>
    <x v="144"/>
    <d v="2015-11-09T00:00:00"/>
    <s v="First Class"/>
    <s v="MT-17815"/>
    <s v="OFF-BI-10002049"/>
    <x v="1167"/>
    <n v="3"/>
    <n v="7"/>
    <n v="-35208"/>
    <n v="-3.5207999999999999"/>
    <s v="Office Supplies"/>
    <s v="Binders"/>
    <s v="UniKeep View Case Binders"/>
  </r>
  <r>
    <x v="374"/>
    <x v="193"/>
    <d v="2017-04-27T00:00:00"/>
    <s v="Standard Class"/>
    <s v="RP-19390"/>
    <s v="OFF-BI-10002049"/>
    <x v="1168"/>
    <n v="3"/>
    <n v="8"/>
    <n v="-49878"/>
    <n v="-4.9878"/>
    <s v="Office Supplies"/>
    <s v="Binders"/>
    <s v="UniKeep View Case Binders"/>
  </r>
  <r>
    <x v="735"/>
    <x v="334"/>
    <d v="2014-11-26T00:00:00"/>
    <s v="First Class"/>
    <s v="VG-21790"/>
    <s v="FUR-FU-10001602"/>
    <x v="1169"/>
    <n v="4"/>
    <n v="0"/>
    <n v="273096"/>
    <n v="27.3096"/>
    <s v="Furniture"/>
    <s v="Furnishings"/>
    <s v="Eldon Delta Triangular Chair Mat, 52&quot; x 58&quot;, Clear"/>
  </r>
  <r>
    <x v="528"/>
    <x v="408"/>
    <d v="2016-12-05T00:00:00"/>
    <s v="First Class"/>
    <s v="BM-11140"/>
    <s v="FUR-FU-10001602"/>
    <x v="1170"/>
    <n v="3"/>
    <n v="0"/>
    <n v="204822"/>
    <n v="20.482199999999999"/>
    <s v="Furniture"/>
    <s v="Furnishings"/>
    <s v="Eldon Delta Triangular Chair Mat, 52&quot; x 58&quot;, Clear"/>
  </r>
  <r>
    <x v="139"/>
    <x v="129"/>
    <d v="2014-08-14T00:00:00"/>
    <s v="Standard Class"/>
    <s v="MB-17305"/>
    <s v="FUR-FU-10001602"/>
    <x v="1171"/>
    <n v="4"/>
    <n v="2"/>
    <n v="-30344"/>
    <n v="-3.0344000000000002"/>
    <s v="Furniture"/>
    <s v="Furnishings"/>
    <s v="Eldon Delta Triangular Chair Mat, 52&quot; x 58&quot;, Clear"/>
  </r>
  <r>
    <x v="38"/>
    <x v="34"/>
    <d v="2017-06-21T00:00:00"/>
    <s v="Second Class"/>
    <s v="PF-19165"/>
    <s v="OFF-ST-10003722"/>
    <x v="1172"/>
    <n v="1"/>
    <n v="0"/>
    <n v="40687"/>
    <n v="4.0686999999999998"/>
    <s v="Office Supplies"/>
    <s v="Storage"/>
    <s v="Project Tote Personal File"/>
  </r>
  <r>
    <x v="266"/>
    <x v="230"/>
    <d v="2015-12-24T00:00:00"/>
    <s v="Second Class"/>
    <s v="JS-15880"/>
    <s v="TEC-AC-10003198"/>
    <x v="1024"/>
    <n v="1"/>
    <n v="0"/>
    <n v="36852"/>
    <n v="3.6852"/>
    <s v="Technology"/>
    <s v="Accessories"/>
    <s v="Enermax Acrylux Wireless Keyboard"/>
  </r>
  <r>
    <x v="683"/>
    <x v="490"/>
    <d v="2015-07-10T00:00:00"/>
    <s v="Standard Class"/>
    <s v="KM-16225"/>
    <s v="FUR-FU-10002191"/>
    <x v="367"/>
    <n v="2"/>
    <n v="0"/>
    <n v="67008"/>
    <n v="6.7008000000000001"/>
    <s v="Furniture"/>
    <s v="Furnishings"/>
    <s v="G.E. Halogen Desk Lamp Bulbs"/>
  </r>
  <r>
    <x v="683"/>
    <x v="490"/>
    <d v="2015-07-10T00:00:00"/>
    <s v="Standard Class"/>
    <s v="KM-16225"/>
    <s v="TEC-PH-10004188"/>
    <x v="1173"/>
    <n v="5"/>
    <n v="0"/>
    <n v="2499"/>
    <n v="0.24990000000000001"/>
    <s v="Technology"/>
    <s v="Phones"/>
    <s v="OtterBox Commuter Series Case - Samsung Galaxy S4"/>
  </r>
  <r>
    <x v="683"/>
    <x v="490"/>
    <d v="2015-07-10T00:00:00"/>
    <s v="Standard Class"/>
    <s v="KM-16225"/>
    <s v="OFF-ST-10001526"/>
    <x v="1174"/>
    <n v="5"/>
    <n v="0"/>
    <n v="156429"/>
    <n v="15.642899999999999"/>
    <s v="Office Supplies"/>
    <s v="Storage"/>
    <s v="Iceberg Mobile Mega Data/Printer Cart "/>
  </r>
  <r>
    <x v="736"/>
    <x v="523"/>
    <d v="2015-05-03T00:00:00"/>
    <s v="Standard Class"/>
    <s v="GT-14710"/>
    <s v="OFF-AR-10001166"/>
    <x v="1175"/>
    <n v="3"/>
    <n v="0"/>
    <n v="88686"/>
    <n v="8.8686000000000007"/>
    <s v="Office Supplies"/>
    <s v="Art"/>
    <s v="Staples in misc. colors"/>
  </r>
  <r>
    <x v="736"/>
    <x v="523"/>
    <d v="2015-05-03T00:00:00"/>
    <s v="Standard Class"/>
    <s v="GT-14710"/>
    <s v="FUR-CH-10000309"/>
    <x v="1176"/>
    <n v="3"/>
    <n v="0"/>
    <n v="3168825"/>
    <n v="316.88249999999999"/>
    <s v="Furniture"/>
    <s v="Chairs"/>
    <s v="Global Comet Stacking Arm Chair"/>
  </r>
  <r>
    <x v="736"/>
    <x v="523"/>
    <d v="2015-05-03T00:00:00"/>
    <s v="Standard Class"/>
    <s v="GT-14710"/>
    <s v="TEC-MA-10004212"/>
    <x v="1177"/>
    <n v="8"/>
    <n v="0"/>
    <n v="6485624"/>
    <n v="648.56240000000003"/>
    <s v="Technology"/>
    <s v="Machines"/>
    <s v="Cisco SPA525G2 5-Line IP Phone"/>
  </r>
  <r>
    <x v="737"/>
    <x v="524"/>
    <d v="2015-06-20T00:00:00"/>
    <s v="Standard Class"/>
    <s v="PB-19150"/>
    <s v="OFF-EN-10003072"/>
    <x v="1178"/>
    <n v="2"/>
    <n v="2"/>
    <n v="21728"/>
    <n v="2.1728000000000001"/>
    <s v="Office Supplies"/>
    <s v="Envelopes"/>
    <s v="Peel &amp; Seel Envelopes"/>
  </r>
  <r>
    <x v="738"/>
    <x v="217"/>
    <d v="2017-12-20T00:00:00"/>
    <s v="First Class"/>
    <s v="HR-14770"/>
    <s v="OFF-BI-10000320"/>
    <x v="1179"/>
    <n v="2"/>
    <n v="2"/>
    <n v="42804"/>
    <n v="4.2804000000000002"/>
    <s v="Office Supplies"/>
    <s v="Binders"/>
    <s v="GBC Plastic Binding Combs"/>
  </r>
  <r>
    <x v="460"/>
    <x v="63"/>
    <d v="2016-06-21T00:00:00"/>
    <s v="First Class"/>
    <s v="RC-19825"/>
    <s v="OFF-BI-10000320"/>
    <x v="1180"/>
    <n v="3"/>
    <n v="2"/>
    <n v="64206"/>
    <n v="6.4206000000000003"/>
    <s v="Office Supplies"/>
    <s v="Binders"/>
    <s v="GBC Plastic Binding Combs"/>
  </r>
  <r>
    <x v="739"/>
    <x v="130"/>
    <d v="2016-11-25T00:00:00"/>
    <s v="Standard Class"/>
    <s v="NP-18685"/>
    <s v="OFF-BI-10000320"/>
    <x v="1180"/>
    <n v="3"/>
    <n v="2"/>
    <n v="64206"/>
    <n v="6.4206000000000003"/>
    <s v="Office Supplies"/>
    <s v="Binders"/>
    <s v="GBC Plastic Binding Combs"/>
  </r>
  <r>
    <x v="517"/>
    <x v="404"/>
    <d v="2015-07-15T00:00:00"/>
    <s v="Second Class"/>
    <s v="ND-18370"/>
    <s v="OFF-BI-10000320"/>
    <x v="1179"/>
    <n v="2"/>
    <n v="2"/>
    <n v="42804"/>
    <n v="4.2804000000000002"/>
    <s v="Office Supplies"/>
    <s v="Binders"/>
    <s v="GBC Plastic Binding Combs"/>
  </r>
  <r>
    <x v="740"/>
    <x v="525"/>
    <d v="2016-01-13T00:00:00"/>
    <s v="Second Class"/>
    <s v="DE-13255"/>
    <s v="OFF-PA-10001166"/>
    <x v="23"/>
    <n v="3"/>
    <n v="2"/>
    <n v="54432"/>
    <n v="5.4432"/>
    <s v="Office Supplies"/>
    <s v="Paper"/>
    <s v="Xerox 2"/>
  </r>
  <r>
    <x v="726"/>
    <x v="104"/>
    <d v="2014-12-02T00:00:00"/>
    <s v="Standard Class"/>
    <s v="NW-18400"/>
    <s v="OFF-PA-10001166"/>
    <x v="23"/>
    <n v="3"/>
    <n v="2"/>
    <n v="54432"/>
    <n v="5.4432"/>
    <s v="Office Supplies"/>
    <s v="Paper"/>
    <s v="Xerox 2"/>
  </r>
  <r>
    <x v="740"/>
    <x v="525"/>
    <d v="2016-01-13T00:00:00"/>
    <s v="Second Class"/>
    <s v="DE-13255"/>
    <s v="OFF-PA-10003656"/>
    <x v="1181"/>
    <n v="3"/>
    <n v="2"/>
    <n v="205764"/>
    <n v="20.5764"/>
    <s v="Office Supplies"/>
    <s v="Paper"/>
    <s v="Xerox 1935"/>
  </r>
  <r>
    <x v="740"/>
    <x v="525"/>
    <d v="2016-01-13T00:00:00"/>
    <s v="Second Class"/>
    <s v="DE-13255"/>
    <s v="TEC-PH-10000148"/>
    <x v="1182"/>
    <n v="2"/>
    <n v="4"/>
    <n v="-98724"/>
    <n v="-9.8724000000000007"/>
    <s v="Technology"/>
    <s v="Phones"/>
    <s v="Cyber Acoustics AC-202b Speech Recognition Stereo Headset"/>
  </r>
  <r>
    <x v="135"/>
    <x v="126"/>
    <d v="2014-07-15T00:00:00"/>
    <s v="Standard Class"/>
    <s v="LA-16780"/>
    <s v="TEC-PH-10003885"/>
    <x v="1183"/>
    <n v="3"/>
    <n v="0"/>
    <n v="574113"/>
    <n v="57.411299999999997"/>
    <s v="Technology"/>
    <s v="Phones"/>
    <s v="Cisco SPA508G"/>
  </r>
  <r>
    <x v="135"/>
    <x v="126"/>
    <d v="2014-07-15T00:00:00"/>
    <s v="Standard Class"/>
    <s v="LA-16780"/>
    <s v="OFF-LA-10001175"/>
    <x v="1184"/>
    <n v="5"/>
    <n v="0"/>
    <n v="7056"/>
    <n v="0.7056"/>
    <s v="Office Supplies"/>
    <s v="Labels"/>
    <s v="Avery 514"/>
  </r>
  <r>
    <x v="35"/>
    <x v="31"/>
    <d v="2016-11-22T00:00:00"/>
    <s v="First Class"/>
    <s v="AG-10390"/>
    <s v="OFF-PA-10000955"/>
    <x v="1185"/>
    <n v="3"/>
    <n v="2"/>
    <n v="51012"/>
    <n v="5.1012000000000004"/>
    <s v="Office Supplies"/>
    <s v="Paper"/>
    <s v="Southworth 25% Cotton Granite Paper &amp; Envelopes"/>
  </r>
  <r>
    <x v="741"/>
    <x v="322"/>
    <d v="2016-04-26T00:00:00"/>
    <s v="Standard Class"/>
    <s v="EL-13735"/>
    <s v="FUR-FU-10003975"/>
    <x v="1186"/>
    <n v="2"/>
    <n v="0"/>
    <n v="8662"/>
    <n v="0.86619999999999997"/>
    <s v="Furniture"/>
    <s v="Furnishings"/>
    <s v="Eldon Advantage Chair Mats for Low to Medium Pile Carpets"/>
  </r>
  <r>
    <x v="742"/>
    <x v="526"/>
    <d v="2015-06-14T00:00:00"/>
    <s v="First Class"/>
    <s v="JJ-15445"/>
    <s v="OFF-BI-10003707"/>
    <x v="1187"/>
    <n v="3"/>
    <n v="2"/>
    <n v="13734"/>
    <n v="1.3734"/>
    <s v="Office Supplies"/>
    <s v="Binders"/>
    <s v="Aluminum Screw Posts"/>
  </r>
  <r>
    <x v="743"/>
    <x v="283"/>
    <d v="2017-11-21T00:00:00"/>
    <s v="First Class"/>
    <s v="JH-15430"/>
    <s v="OFF-AR-10000203"/>
    <x v="1188"/>
    <n v="7"/>
    <n v="2"/>
    <n v="26964"/>
    <n v="2.6964000000000001"/>
    <s v="Office Supplies"/>
    <s v="Art"/>
    <s v="Newell 336"/>
  </r>
  <r>
    <x v="743"/>
    <x v="283"/>
    <d v="2017-11-21T00:00:00"/>
    <s v="First Class"/>
    <s v="JH-15430"/>
    <s v="OFF-AR-10004790"/>
    <x v="1189"/>
    <n v="3"/>
    <n v="2"/>
    <n v="17955"/>
    <n v="1.7955000000000001"/>
    <s v="Office Supplies"/>
    <s v="Art"/>
    <s v="Staples in misc. colors"/>
  </r>
  <r>
    <x v="744"/>
    <x v="127"/>
    <d v="2016-09-09T00:00:00"/>
    <s v="Second Class"/>
    <s v="MO-17500"/>
    <s v="TEC-AC-10004761"/>
    <x v="1190"/>
    <n v="2"/>
    <n v="0"/>
    <n v="11151"/>
    <n v="1.1151"/>
    <s v="Technology"/>
    <s v="Accessories"/>
    <s v="Maxell 4.7GB DVD+RW 3/Pack"/>
  </r>
  <r>
    <x v="744"/>
    <x v="127"/>
    <d v="2016-09-09T00:00:00"/>
    <s v="Second Class"/>
    <s v="MO-17500"/>
    <s v="FUR-BO-10001811"/>
    <x v="1191"/>
    <n v="3"/>
    <n v="2"/>
    <n v="90294"/>
    <n v="9.0294000000000008"/>
    <s v="Furniture"/>
    <s v="Bookcases"/>
    <s v="Atlantic Metals Mobile 5-Shelf Bookcases, Custom Colors"/>
  </r>
  <r>
    <x v="745"/>
    <x v="517"/>
    <d v="2017-07-12T00:00:00"/>
    <s v="First Class"/>
    <s v="NS-18640"/>
    <s v="OFF-AR-10001130"/>
    <x v="319"/>
    <n v="5"/>
    <n v="2"/>
    <n v="29835"/>
    <n v="2.9834999999999998"/>
    <s v="Office Supplies"/>
    <s v="Art"/>
    <s v="Quartet Alpha White Chalk, 12/Pack"/>
  </r>
  <r>
    <x v="745"/>
    <x v="517"/>
    <d v="2017-07-12T00:00:00"/>
    <s v="First Class"/>
    <s v="NS-18640"/>
    <s v="OFF-AP-10000055"/>
    <x v="1192"/>
    <n v="9"/>
    <n v="8"/>
    <n v="-14616"/>
    <n v="-1.4616"/>
    <s v="Office Supplies"/>
    <s v="Appliances"/>
    <s v="Belkin F9S820V06 8 Outlet Surge"/>
  </r>
  <r>
    <x v="746"/>
    <x v="527"/>
    <d v="2017-10-16T00:00:00"/>
    <s v="Standard Class"/>
    <s v="SN-20710"/>
    <s v="FUR-CH-10002304"/>
    <x v="1193"/>
    <n v="14"/>
    <n v="3"/>
    <n v="-18186"/>
    <n v="-1.8186"/>
    <s v="Furniture"/>
    <s v="Chairs"/>
    <s v="Global Stack Chair without Arms, Black"/>
  </r>
  <r>
    <x v="747"/>
    <x v="348"/>
    <d v="2015-07-05T00:00:00"/>
    <s v="First Class"/>
    <s v="DG-13300"/>
    <s v="FUR-FU-10000293"/>
    <x v="1194"/>
    <n v="2"/>
    <n v="2"/>
    <n v="-294812"/>
    <n v="-29.481200000000001"/>
    <s v="Furniture"/>
    <s v="Furnishings"/>
    <s v="Eldon Antistatic Chair Mats for Low to Medium Pile Carpets"/>
  </r>
  <r>
    <x v="747"/>
    <x v="348"/>
    <d v="2015-07-05T00:00:00"/>
    <s v="First Class"/>
    <s v="DG-13300"/>
    <s v="OFF-PA-10001307"/>
    <x v="113"/>
    <n v="2"/>
    <n v="2"/>
    <n v="2436"/>
    <n v="0.24360000000000001"/>
    <s v="Office Supplies"/>
    <s v="Paper"/>
    <s v="Important Message Pads, 50 4-1/4 x 5-1/2 Forms per Pad"/>
  </r>
  <r>
    <x v="747"/>
    <x v="348"/>
    <d v="2015-07-05T00:00:00"/>
    <s v="First Class"/>
    <s v="DG-13300"/>
    <s v="FUR-FU-10004460"/>
    <x v="1195"/>
    <n v="9"/>
    <n v="2"/>
    <n v="565776"/>
    <n v="56.577599999999997"/>
    <s v="Furniture"/>
    <s v="Furnishings"/>
    <s v="Howard Miller 12&quot; Round Wall Clock"/>
  </r>
  <r>
    <x v="188"/>
    <x v="171"/>
    <d v="2015-04-08T00:00:00"/>
    <s v="Standard Class"/>
    <s v="NF-18595"/>
    <s v="OFF-AR-10000716"/>
    <x v="1196"/>
    <n v="2"/>
    <n v="0"/>
    <n v="43524"/>
    <n v="4.3524000000000003"/>
    <s v="Office Supplies"/>
    <s v="Art"/>
    <s v="DIXON Ticonderoga Erasable Checking Pencils"/>
  </r>
  <r>
    <x v="188"/>
    <x v="171"/>
    <d v="2015-04-08T00:00:00"/>
    <s v="Standard Class"/>
    <s v="NF-18595"/>
    <s v="FUR-FU-10004622"/>
    <x v="1197"/>
    <n v="2"/>
    <n v="0"/>
    <n v="22764"/>
    <n v="2.2764000000000002"/>
    <s v="Furniture"/>
    <s v="Furnishings"/>
    <s v="Eldon Advantage Foldable Chair Mats for Low Pile Carpets"/>
  </r>
  <r>
    <x v="188"/>
    <x v="171"/>
    <d v="2015-04-08T00:00:00"/>
    <s v="Standard Class"/>
    <s v="NF-18595"/>
    <s v="OFF-BI-10003529"/>
    <x v="1198"/>
    <n v="4"/>
    <n v="2"/>
    <n v="32944"/>
    <n v="3.2944"/>
    <s v="Office Supplies"/>
    <s v="Binders"/>
    <s v="Avery Round Ring Poly Binders"/>
  </r>
  <r>
    <x v="748"/>
    <x v="419"/>
    <d v="2017-12-17T00:00:00"/>
    <s v="Standard Class"/>
    <s v="BP-11185"/>
    <s v="OFF-BI-10001097"/>
    <x v="1199"/>
    <n v="4"/>
    <n v="2"/>
    <n v="72268"/>
    <n v="7.2267999999999999"/>
    <s v="Office Supplies"/>
    <s v="Binders"/>
    <s v="Avery Hole Reinforcements"/>
  </r>
  <r>
    <x v="748"/>
    <x v="419"/>
    <d v="2017-12-17T00:00:00"/>
    <s v="Standard Class"/>
    <s v="BP-11185"/>
    <s v="OFF-BI-10001597"/>
    <x v="1200"/>
    <n v="2"/>
    <n v="2"/>
    <n v="229488"/>
    <n v="22.948799999999999"/>
    <s v="Office Supplies"/>
    <s v="Binders"/>
    <s v="Wilson Jones Ledger-Size, Piano-Hinge Binder, 2&quot;, Blue"/>
  </r>
  <r>
    <x v="749"/>
    <x v="528"/>
    <d v="2015-07-13T00:00:00"/>
    <s v="Standard Class"/>
    <s v="CB-12535"/>
    <s v="OFF-BI-10001597"/>
    <x v="1201"/>
    <n v="3"/>
    <n v="0"/>
    <n v="590112"/>
    <n v="59.011200000000002"/>
    <s v="Office Supplies"/>
    <s v="Binders"/>
    <s v="Wilson Jones Ledger-Size, Piano-Hinge Binder, 2&quot;, Blue"/>
  </r>
  <r>
    <x v="750"/>
    <x v="203"/>
    <d v="2016-12-01T00:00:00"/>
    <s v="Standard Class"/>
    <s v="MG-17650"/>
    <s v="OFF-FA-10001754"/>
    <x v="1202"/>
    <n v="3"/>
    <n v="2"/>
    <n v="16008"/>
    <n v="1.6008"/>
    <s v="Office Supplies"/>
    <s v="Fasteners"/>
    <s v="Stockwell Gold Paper Clips"/>
  </r>
  <r>
    <x v="751"/>
    <x v="375"/>
    <d v="2016-12-19T00:00:00"/>
    <s v="First Class"/>
    <s v="KD-16495"/>
    <s v="OFF-FA-10001754"/>
    <x v="1203"/>
    <n v="2"/>
    <n v="0"/>
    <n v="18032"/>
    <n v="1.8031999999999999"/>
    <s v="Office Supplies"/>
    <s v="Fasteners"/>
    <s v="Stockwell Gold Paper Clips"/>
  </r>
  <r>
    <x v="410"/>
    <x v="335"/>
    <d v="2015-04-21T00:00:00"/>
    <s v="Standard Class"/>
    <s v="TS-21160"/>
    <s v="OFF-FA-10004838"/>
    <x v="1204"/>
    <n v="7"/>
    <n v="2"/>
    <n v="-22134"/>
    <n v="-2.2134"/>
    <s v="Office Supplies"/>
    <s v="Fasteners"/>
    <s v="Super Bands, 12/Pack"/>
  </r>
  <r>
    <x v="410"/>
    <x v="335"/>
    <d v="2015-04-21T00:00:00"/>
    <s v="Standard Class"/>
    <s v="TS-21160"/>
    <s v="TEC-PH-10002115"/>
    <x v="1205"/>
    <n v="3"/>
    <n v="4"/>
    <n v="-277158"/>
    <n v="-27.715800000000002"/>
    <s v="Technology"/>
    <s v="Phones"/>
    <s v="Plantronics 81402"/>
  </r>
  <r>
    <x v="410"/>
    <x v="335"/>
    <d v="2015-04-21T00:00:00"/>
    <s v="Standard Class"/>
    <s v="TS-21160"/>
    <s v="OFF-FA-10003059"/>
    <x v="1206"/>
    <n v="1"/>
    <n v="2"/>
    <n v="2353"/>
    <n v="0.23530000000000001"/>
    <s v="Office Supplies"/>
    <s v="Fasteners"/>
    <s v="Assorted Color Push Pins"/>
  </r>
  <r>
    <x v="410"/>
    <x v="335"/>
    <d v="2015-04-21T00:00:00"/>
    <s v="Standard Class"/>
    <s v="TS-21160"/>
    <s v="OFF-BI-10004330"/>
    <x v="1207"/>
    <n v="5"/>
    <n v="7"/>
    <n v="-46225"/>
    <n v="-4.6224999999999996"/>
    <s v="Office Supplies"/>
    <s v="Binders"/>
    <s v="GBC Velobind Prepunched Cover Sets, Regency Series"/>
  </r>
  <r>
    <x v="752"/>
    <x v="72"/>
    <d v="2017-11-06T00:00:00"/>
    <s v="Standard Class"/>
    <s v="MM-18055"/>
    <s v="OFF-BI-10004330"/>
    <x v="1208"/>
    <n v="3"/>
    <n v="2"/>
    <n v="27735"/>
    <n v="2.7734999999999999"/>
    <s v="Office Supplies"/>
    <s v="Binders"/>
    <s v="GBC Velobind Prepunched Cover Sets, Regency Series"/>
  </r>
  <r>
    <x v="753"/>
    <x v="244"/>
    <d v="2017-11-19T00:00:00"/>
    <s v="Standard Class"/>
    <s v="FO-14305"/>
    <s v="OFF-BI-10003669"/>
    <x v="1145"/>
    <n v="2"/>
    <n v="2"/>
    <n v="3024"/>
    <n v="0.3024"/>
    <s v="Office Supplies"/>
    <s v="Binders"/>
    <s v="3M Organizer Strips"/>
  </r>
  <r>
    <x v="315"/>
    <x v="270"/>
    <d v="2016-11-19T00:00:00"/>
    <s v="Standard Class"/>
    <s v="MS-17710"/>
    <s v="OFF-BI-10003727"/>
    <x v="1209"/>
    <n v="5"/>
    <n v="7"/>
    <n v="-4598"/>
    <n v="-0.45979999999999999"/>
    <s v="Office Supplies"/>
    <s v="Binders"/>
    <s v="Avery Durable Slant Ring Binders With Label Holder"/>
  </r>
  <r>
    <x v="315"/>
    <x v="270"/>
    <d v="2016-11-19T00:00:00"/>
    <s v="Standard Class"/>
    <s v="MS-17710"/>
    <s v="TEC-AC-10003447"/>
    <x v="401"/>
    <n v="2"/>
    <n v="2"/>
    <n v="1999"/>
    <n v="0.19989999999999999"/>
    <s v="Technology"/>
    <s v="Accessories"/>
    <s v="Micropad Numeric Keypads"/>
  </r>
  <r>
    <x v="285"/>
    <x v="246"/>
    <d v="2016-11-16T00:00:00"/>
    <s v="Standard Class"/>
    <s v="BD-11770"/>
    <s v="TEC-AC-10003447"/>
    <x v="231"/>
    <n v="3"/>
    <n v="0"/>
    <n v="149925"/>
    <n v="14.9925"/>
    <s v="Technology"/>
    <s v="Accessories"/>
    <s v="Micropad Numeric Keypads"/>
  </r>
  <r>
    <x v="754"/>
    <x v="473"/>
    <d v="2016-09-30T00:00:00"/>
    <s v="First Class"/>
    <s v="CC-12100"/>
    <s v="OFF-AR-10000255"/>
    <x v="1210"/>
    <n v="7"/>
    <n v="0"/>
    <n v="106288"/>
    <n v="10.6288"/>
    <s v="Office Supplies"/>
    <s v="Art"/>
    <s v="Newell 328"/>
  </r>
  <r>
    <x v="520"/>
    <x v="364"/>
    <d v="2017-09-25T00:00:00"/>
    <s v="Second Class"/>
    <s v="DW-13540"/>
    <s v="OFF-AP-10002191"/>
    <x v="315"/>
    <n v="2"/>
    <n v="0"/>
    <n v="335888"/>
    <n v="33.588799999999999"/>
    <s v="Office Supplies"/>
    <s v="Appliances"/>
    <s v="Belkin 8 Outlet SurgeMaster II Gold Surge Protector"/>
  </r>
  <r>
    <x v="755"/>
    <x v="36"/>
    <d v="2015-12-04T00:00:00"/>
    <s v="Standard Class"/>
    <s v="BT-11395"/>
    <s v="OFF-PA-10000349"/>
    <x v="834"/>
    <n v="4"/>
    <n v="0"/>
    <n v="93624"/>
    <n v="9.3623999999999992"/>
    <s v="Office Supplies"/>
    <s v="Paper"/>
    <s v="Easy-staple paper"/>
  </r>
  <r>
    <x v="517"/>
    <x v="404"/>
    <d v="2015-07-15T00:00:00"/>
    <s v="Second Class"/>
    <s v="ND-18370"/>
    <s v="OFF-PA-10000349"/>
    <x v="1024"/>
    <n v="2"/>
    <n v="0"/>
    <n v="46812"/>
    <n v="4.6811999999999996"/>
    <s v="Office Supplies"/>
    <s v="Paper"/>
    <s v="Easy-staple paper"/>
  </r>
  <r>
    <x v="755"/>
    <x v="36"/>
    <d v="2015-12-04T00:00:00"/>
    <s v="Standard Class"/>
    <s v="BT-11395"/>
    <s v="FUR-CH-10002880"/>
    <x v="1211"/>
    <n v="9"/>
    <n v="0"/>
    <n v="1217601"/>
    <n v="121.76009999999999"/>
    <s v="Furniture"/>
    <s v="Chairs"/>
    <s v="Global High-Back Leather Tilter, Burgundy"/>
  </r>
  <r>
    <x v="756"/>
    <x v="529"/>
    <d v="2014-10-08T00:00:00"/>
    <s v="Second Class"/>
    <s v="BP-11290"/>
    <s v="FUR-CH-10002880"/>
    <x v="1212"/>
    <n v="3"/>
    <n v="3"/>
    <n v="-701043"/>
    <n v="-70.104299999999995"/>
    <s v="Furniture"/>
    <s v="Chairs"/>
    <s v="Global High-Back Leather Tilter, Burgundy"/>
  </r>
  <r>
    <x v="304"/>
    <x v="260"/>
    <d v="2016-03-05T00:00:00"/>
    <s v="Standard Class"/>
    <s v="KD-16270"/>
    <s v="OFF-PA-10003127"/>
    <x v="1213"/>
    <n v="1"/>
    <n v="0"/>
    <n v="121348"/>
    <n v="12.1348"/>
    <s v="Office Supplies"/>
    <s v="Paper"/>
    <s v="Easy-staple paper"/>
  </r>
  <r>
    <x v="304"/>
    <x v="260"/>
    <d v="2016-03-05T00:00:00"/>
    <s v="Standard Class"/>
    <s v="KD-16270"/>
    <s v="TEC-MA-10003979"/>
    <x v="1214"/>
    <n v="7"/>
    <n v="0"/>
    <n v="24009657"/>
    <n v="2400.9657000000002"/>
    <s v="Technology"/>
    <s v="Machines"/>
    <s v="Ativa V4110MDD Micro-Cut Shredder"/>
  </r>
  <r>
    <x v="757"/>
    <x v="530"/>
    <d v="2016-08-12T00:00:00"/>
    <s v="Same Day"/>
    <s v="LC-16870"/>
    <s v="OFF-PA-10000029"/>
    <x v="167"/>
    <n v="1"/>
    <n v="0"/>
    <n v="31104"/>
    <n v="3.1103999999999998"/>
    <s v="Office Supplies"/>
    <s v="Paper"/>
    <s v="Xerox 224"/>
  </r>
  <r>
    <x v="225"/>
    <x v="199"/>
    <d v="2016-08-20T00:00:00"/>
    <s v="Second Class"/>
    <s v="CY-12745"/>
    <s v="OFF-LA-10000452"/>
    <x v="1215"/>
    <n v="1"/>
    <n v="0"/>
    <n v="1512"/>
    <n v="0.1512"/>
    <s v="Office Supplies"/>
    <s v="Labels"/>
    <s v="Avery 488"/>
  </r>
  <r>
    <x v="758"/>
    <x v="440"/>
    <d v="2014-12-06T00:00:00"/>
    <s v="Standard Class"/>
    <s v="Co-12640"/>
    <s v="OFF-LA-10000452"/>
    <x v="1216"/>
    <n v="2"/>
    <n v="2"/>
    <n v="1764"/>
    <n v="0.1764"/>
    <s v="Office Supplies"/>
    <s v="Labels"/>
    <s v="Avery 488"/>
  </r>
  <r>
    <x v="759"/>
    <x v="531"/>
    <d v="2014-05-03T00:00:00"/>
    <s v="Standard Class"/>
    <s v="MY-18295"/>
    <s v="OFF-LA-10000452"/>
    <x v="1215"/>
    <n v="1"/>
    <n v="0"/>
    <n v="1512"/>
    <n v="0.1512"/>
    <s v="Office Supplies"/>
    <s v="Labels"/>
    <s v="Avery 488"/>
  </r>
  <r>
    <x v="365"/>
    <x v="302"/>
    <d v="2017-06-10T00:00:00"/>
    <s v="Standard Class"/>
    <s v="LW-16990"/>
    <s v="TEC-PH-10001819"/>
    <x v="1217"/>
    <n v="2"/>
    <n v="2"/>
    <n v="251944"/>
    <n v="25.194400000000002"/>
    <s v="Technology"/>
    <s v="Phones"/>
    <s v="Innergie mMini Combo Duo USB Travel Charging Kit"/>
  </r>
  <r>
    <x v="731"/>
    <x v="521"/>
    <d v="2015-02-19T00:00:00"/>
    <s v="Standard Class"/>
    <s v="RP-19855"/>
    <s v="TEC-PH-10001819"/>
    <x v="1218"/>
    <n v="3"/>
    <n v="0"/>
    <n v="647856"/>
    <n v="64.785600000000002"/>
    <s v="Technology"/>
    <s v="Phones"/>
    <s v="Innergie mMini Combo Duo USB Travel Charging Kit"/>
  </r>
  <r>
    <x v="760"/>
    <x v="38"/>
    <d v="2015-12-13T00:00:00"/>
    <s v="Standard Class"/>
    <s v="NP-18325"/>
    <s v="OFF-AR-10002952"/>
    <x v="1219"/>
    <n v="9"/>
    <n v="0"/>
    <n v="33642"/>
    <n v="3.3641999999999999"/>
    <s v="Office Supplies"/>
    <s v="Art"/>
    <s v="Stanley Contemporary Battery Pencil Sharpeners"/>
  </r>
  <r>
    <x v="761"/>
    <x v="532"/>
    <d v="2014-12-19T00:00:00"/>
    <s v="Second Class"/>
    <s v="RF-19840"/>
    <s v="OFF-AR-10002952"/>
    <x v="1220"/>
    <n v="3"/>
    <n v="0"/>
    <n v="11214"/>
    <n v="1.1214"/>
    <s v="Office Supplies"/>
    <s v="Art"/>
    <s v="Stanley Contemporary Battery Pencil Sharpeners"/>
  </r>
  <r>
    <x v="760"/>
    <x v="38"/>
    <d v="2015-12-13T00:00:00"/>
    <s v="Standard Class"/>
    <s v="NP-18325"/>
    <s v="TEC-PH-10000576"/>
    <x v="1221"/>
    <n v="2"/>
    <n v="2"/>
    <n v="191786"/>
    <n v="19.178599999999999"/>
    <s v="Technology"/>
    <s v="Phones"/>
    <s v="AT&amp;T 1080 Corded phone"/>
  </r>
  <r>
    <x v="207"/>
    <x v="44"/>
    <d v="2015-12-31T00:00:00"/>
    <s v="Standard Class"/>
    <s v="BT-11485"/>
    <s v="OFF-PA-10000605"/>
    <x v="1079"/>
    <n v="5"/>
    <n v="0"/>
    <n v="14161"/>
    <n v="1.4160999999999999"/>
    <s v="Office Supplies"/>
    <s v="Paper"/>
    <s v="Xerox 1950"/>
  </r>
  <r>
    <x v="762"/>
    <x v="59"/>
    <d v="2017-01-26T00:00:00"/>
    <s v="Standard Class"/>
    <s v="PS-19045"/>
    <s v="OFF-ST-10004340"/>
    <x v="1222"/>
    <n v="7"/>
    <n v="2"/>
    <n v="304682"/>
    <n v="30.4682"/>
    <s v="Office Supplies"/>
    <s v="Storage"/>
    <s v="Fellowes Mobile File Cart, Black"/>
  </r>
  <r>
    <x v="336"/>
    <x v="282"/>
    <d v="2014-10-03T00:00:00"/>
    <s v="Standard Class"/>
    <s v="AP-10915"/>
    <s v="OFF-ST-10004340"/>
    <x v="1223"/>
    <n v="1"/>
    <n v="0"/>
    <n v="167886"/>
    <n v="16.788599999999999"/>
    <s v="Office Supplies"/>
    <s v="Storage"/>
    <s v="Fellowes Mobile File Cart, Black"/>
  </r>
  <r>
    <x v="763"/>
    <x v="533"/>
    <d v="2017-12-05T00:00:00"/>
    <s v="First Class"/>
    <s v="VW-21775"/>
    <s v="OFF-ST-10004340"/>
    <x v="1224"/>
    <n v="9"/>
    <n v="0"/>
    <n v="1510974"/>
    <n v="151.09739999999999"/>
    <s v="Office Supplies"/>
    <s v="Storage"/>
    <s v="Fellowes Mobile File Cart, Black"/>
  </r>
  <r>
    <x v="762"/>
    <x v="59"/>
    <d v="2017-01-26T00:00:00"/>
    <s v="Standard Class"/>
    <s v="PS-19045"/>
    <s v="OFF-BI-10004001"/>
    <x v="1225"/>
    <n v="7"/>
    <n v="7"/>
    <n v="-286272"/>
    <n v="-28.627199999999998"/>
    <s v="Office Supplies"/>
    <s v="Binders"/>
    <s v="GBC Recycled VeloBinder Covers"/>
  </r>
  <r>
    <x v="764"/>
    <x v="534"/>
    <d v="2014-06-28T00:00:00"/>
    <s v="First Class"/>
    <s v="NS-18640"/>
    <s v="FUR-TA-10004147"/>
    <x v="1226"/>
    <n v="5"/>
    <n v="2"/>
    <n v="11196"/>
    <n v="1.1195999999999999"/>
    <s v="Furniture"/>
    <s v="Tables"/>
    <s v="Hon 4060 Series Tables"/>
  </r>
  <r>
    <x v="458"/>
    <x v="366"/>
    <d v="2016-06-17T00:00:00"/>
    <s v="First Class"/>
    <s v="PV-18985"/>
    <s v="OFF-AR-10001545"/>
    <x v="1227"/>
    <n v="4"/>
    <n v="0"/>
    <n v="20416"/>
    <n v="2.0415999999999999"/>
    <s v="Office Supplies"/>
    <s v="Art"/>
    <s v="Newell 326"/>
  </r>
  <r>
    <x v="458"/>
    <x v="366"/>
    <d v="2016-06-17T00:00:00"/>
    <s v="First Class"/>
    <s v="PV-18985"/>
    <s v="TEC-AC-10001013"/>
    <x v="1228"/>
    <n v="1"/>
    <n v="0"/>
    <n v="96657"/>
    <n v="9.6656999999999993"/>
    <s v="Technology"/>
    <s v="Accessories"/>
    <s v="Logitech ClearChat Comfort/USB Headset H390"/>
  </r>
  <r>
    <x v="765"/>
    <x v="535"/>
    <d v="2016-03-25T00:00:00"/>
    <s v="First Class"/>
    <s v="RB-19645"/>
    <s v="TEC-AC-10001013"/>
    <x v="1229"/>
    <n v="2"/>
    <n v="0"/>
    <n v="193314"/>
    <n v="19.331399999999999"/>
    <s v="Technology"/>
    <s v="Accessories"/>
    <s v="Logitech ClearChat Comfort/USB Headset H390"/>
  </r>
  <r>
    <x v="766"/>
    <x v="409"/>
    <d v="2014-05-17T00:00:00"/>
    <s v="Standard Class"/>
    <s v="RM-19375"/>
    <s v="TEC-AC-10001013"/>
    <x v="1230"/>
    <n v="2"/>
    <n v="2"/>
    <n v="76154"/>
    <n v="7.6154000000000002"/>
    <s v="Technology"/>
    <s v="Accessories"/>
    <s v="Logitech ClearChat Comfort/USB Headset H390"/>
  </r>
  <r>
    <x v="458"/>
    <x v="366"/>
    <d v="2016-06-17T00:00:00"/>
    <s v="First Class"/>
    <s v="PV-18985"/>
    <s v="OFF-AR-10002255"/>
    <x v="1145"/>
    <n v="3"/>
    <n v="0"/>
    <n v="25056"/>
    <n v="2.5055999999999998"/>
    <s v="Office Supplies"/>
    <s v="Art"/>
    <s v="Newell 346"/>
  </r>
  <r>
    <x v="767"/>
    <x v="47"/>
    <d v="2016-10-27T00:00:00"/>
    <s v="Standard Class"/>
    <s v="NM-18520"/>
    <s v="OFF-PA-10001892"/>
    <x v="1231"/>
    <n v="3"/>
    <n v="0"/>
    <n v="112308"/>
    <n v="11.2308"/>
    <s v="Office Supplies"/>
    <s v="Paper"/>
    <s v="Rediform Wirebound &quot;Phone Memo&quot; Message Book, 11 x 5-3/4"/>
  </r>
  <r>
    <x v="140"/>
    <x v="130"/>
    <d v="2016-11-24T00:00:00"/>
    <s v="Standard Class"/>
    <s v="EH-13945"/>
    <s v="OFF-BI-10003676"/>
    <x v="1232"/>
    <n v="5"/>
    <n v="8"/>
    <n v="-17248"/>
    <n v="-1.7248000000000001"/>
    <s v="Office Supplies"/>
    <s v="Binders"/>
    <s v="GBC Standard Recycled Report Covers, Clear Plastic Sheets"/>
  </r>
  <r>
    <x v="768"/>
    <x v="134"/>
    <d v="2016-03-08T00:00:00"/>
    <s v="Same Day"/>
    <s v="PG-18820"/>
    <s v="OFF-BI-10003676"/>
    <x v="1233"/>
    <n v="3"/>
    <n v="7"/>
    <n v="-71148"/>
    <n v="-7.1147999999999998"/>
    <s v="Office Supplies"/>
    <s v="Binders"/>
    <s v="GBC Standard Recycled Report Covers, Clear Plastic Sheets"/>
  </r>
  <r>
    <x v="140"/>
    <x v="130"/>
    <d v="2016-11-24T00:00:00"/>
    <s v="Standard Class"/>
    <s v="EH-13945"/>
    <s v="OFF-FA-10003495"/>
    <x v="1234"/>
    <n v="12"/>
    <n v="2"/>
    <n v="21888"/>
    <n v="2.1888000000000001"/>
    <s v="Office Supplies"/>
    <s v="Fasteners"/>
    <s v="Staples"/>
  </r>
  <r>
    <x v="140"/>
    <x v="130"/>
    <d v="2016-11-24T00:00:00"/>
    <s v="Standard Class"/>
    <s v="EH-13945"/>
    <s v="OFF-EN-10003798"/>
    <x v="1235"/>
    <n v="3"/>
    <n v="2"/>
    <n v="138267"/>
    <n v="13.826700000000001"/>
    <s v="Office Supplies"/>
    <s v="Envelopes"/>
    <s v="Recycled Interoffice Envelopes with Re-Use-A-Seal Closure, 10 x 13"/>
  </r>
  <r>
    <x v="140"/>
    <x v="130"/>
    <d v="2016-11-24T00:00:00"/>
    <s v="Standard Class"/>
    <s v="EH-13945"/>
    <s v="TEC-PH-10003589"/>
    <x v="1236"/>
    <n v="5"/>
    <n v="2"/>
    <n v="25186"/>
    <n v="2.5186000000000002"/>
    <s v="Technology"/>
    <s v="Phones"/>
    <s v="invisibleSHIELD by ZAGG Smudge-Free Screen Protector"/>
  </r>
  <r>
    <x v="769"/>
    <x v="536"/>
    <d v="2014-09-13T00:00:00"/>
    <s v="Standard Class"/>
    <s v="SB-20290"/>
    <s v="TEC-PH-10003589"/>
    <x v="1237"/>
    <n v="3"/>
    <n v="4"/>
    <n v="43176"/>
    <n v="4.3175999999999997"/>
    <s v="Technology"/>
    <s v="Phones"/>
    <s v="invisibleSHIELD by ZAGG Smudge-Free Screen Protector"/>
  </r>
  <r>
    <x v="140"/>
    <x v="130"/>
    <d v="2016-11-24T00:00:00"/>
    <s v="Standard Class"/>
    <s v="EH-13945"/>
    <s v="OFF-PA-10004735"/>
    <x v="829"/>
    <n v="2"/>
    <n v="2"/>
    <n v="36288"/>
    <n v="3.6288"/>
    <s v="Office Supplies"/>
    <s v="Paper"/>
    <s v="Xerox 1905"/>
  </r>
  <r>
    <x v="619"/>
    <x v="192"/>
    <d v="2017-12-23T00:00:00"/>
    <s v="Second Class"/>
    <s v="RA-19915"/>
    <s v="FUR-BO-10002206"/>
    <x v="1238"/>
    <n v="1"/>
    <n v="15"/>
    <n v="-126882"/>
    <n v="-12.6882"/>
    <s v="Furniture"/>
    <s v="Bookcases"/>
    <s v="Bush Saratoga Collection 5-Shelf Bookcase, Hanover Cherry, *Special Order"/>
  </r>
  <r>
    <x v="381"/>
    <x v="313"/>
    <d v="2015-09-08T00:00:00"/>
    <s v="Standard Class"/>
    <s v="CS-12355"/>
    <s v="OFF-PA-10000141"/>
    <x v="1239"/>
    <n v="2"/>
    <n v="0"/>
    <n v="20492"/>
    <n v="2.0491999999999999"/>
    <s v="Office Supplies"/>
    <s v="Paper"/>
    <s v="Ampad Evidence Wirebond Steno Books, 6&quot; x 9&quot;"/>
  </r>
  <r>
    <x v="111"/>
    <x v="105"/>
    <d v="2014-01-26T00:00:00"/>
    <s v="Standard Class"/>
    <s v="HL-15040"/>
    <s v="TEC-PH-10001061"/>
    <x v="1240"/>
    <n v="7"/>
    <n v="0"/>
    <n v="1819818"/>
    <n v="181.98179999999999"/>
    <s v="Technology"/>
    <s v="Phones"/>
    <s v="Apple iPhone 5C"/>
  </r>
  <r>
    <x v="770"/>
    <x v="22"/>
    <d v="2015-12-25T00:00:00"/>
    <s v="Standard Class"/>
    <s v="KD-16345"/>
    <s v="TEC-PH-10001061"/>
    <x v="696"/>
    <n v="2"/>
    <n v="2"/>
    <n v="119988"/>
    <n v="11.998799999999999"/>
    <s v="Technology"/>
    <s v="Phones"/>
    <s v="Apple iPhone 5C"/>
  </r>
  <r>
    <x v="111"/>
    <x v="105"/>
    <d v="2014-01-26T00:00:00"/>
    <s v="Standard Class"/>
    <s v="HL-15040"/>
    <s v="OFF-AR-10002375"/>
    <x v="486"/>
    <n v="7"/>
    <n v="0"/>
    <n v="66584"/>
    <n v="6.6584000000000003"/>
    <s v="Office Supplies"/>
    <s v="Art"/>
    <s v="Newell 351"/>
  </r>
  <r>
    <x v="111"/>
    <x v="105"/>
    <d v="2014-01-26T00:00:00"/>
    <s v="Standard Class"/>
    <s v="HL-15040"/>
    <s v="OFF-EN-10001539"/>
    <x v="1241"/>
    <n v="3"/>
    <n v="0"/>
    <n v="109698"/>
    <n v="10.969799999999999"/>
    <s v="Office Supplies"/>
    <s v="Envelopes"/>
    <s v="Staple envelope"/>
  </r>
  <r>
    <x v="162"/>
    <x v="150"/>
    <d v="2016-04-16T00:00:00"/>
    <s v="Standard Class"/>
    <s v="BD-11605"/>
    <s v="FUR-TA-10004086"/>
    <x v="1242"/>
    <n v="4"/>
    <n v="0"/>
    <n v="756624"/>
    <n v="75.662400000000005"/>
    <s v="Furniture"/>
    <s v="Tables"/>
    <s v="KI Adjustable-Height Table"/>
  </r>
  <r>
    <x v="771"/>
    <x v="537"/>
    <d v="2014-06-07T00:00:00"/>
    <s v="Second Class"/>
    <s v="SC-20725"/>
    <s v="FUR-TA-10004086"/>
    <x v="1243"/>
    <n v="6"/>
    <n v="0"/>
    <n v="1134936"/>
    <n v="113.4936"/>
    <s v="Furniture"/>
    <s v="Tables"/>
    <s v="KI Adjustable-Height Table"/>
  </r>
  <r>
    <x v="162"/>
    <x v="150"/>
    <d v="2016-04-16T00:00:00"/>
    <s v="Standard Class"/>
    <s v="BD-11605"/>
    <s v="OFF-PA-10000100"/>
    <x v="1244"/>
    <n v="1"/>
    <n v="0"/>
    <n v="200851"/>
    <n v="20.085100000000001"/>
    <s v="Office Supplies"/>
    <s v="Paper"/>
    <s v="Xerox 1945"/>
  </r>
  <r>
    <x v="772"/>
    <x v="538"/>
    <d v="2015-12-11T00:00:00"/>
    <s v="Second Class"/>
    <s v="TT-21460"/>
    <s v="OFF-PA-10000100"/>
    <x v="1245"/>
    <n v="11"/>
    <n v="2"/>
    <n v="1307581"/>
    <n v="130.75810000000001"/>
    <s v="Office Supplies"/>
    <s v="Paper"/>
    <s v="Xerox 1945"/>
  </r>
  <r>
    <x v="58"/>
    <x v="54"/>
    <d v="2016-06-09T00:00:00"/>
    <s v="Standard Class"/>
    <s v="JS-15940"/>
    <s v="OFF-LA-10000973"/>
    <x v="337"/>
    <n v="3"/>
    <n v="2"/>
    <n v="2646"/>
    <n v="0.2646"/>
    <s v="Office Supplies"/>
    <s v="Labels"/>
    <s v="Avery 502"/>
  </r>
  <r>
    <x v="773"/>
    <x v="73"/>
    <d v="2016-12-11T00:00:00"/>
    <s v="Same Day"/>
    <s v="LR-16915"/>
    <s v="OFF-ST-10001476"/>
    <x v="1246"/>
    <n v="3"/>
    <n v="2"/>
    <n v="74571"/>
    <n v="7.4570999999999996"/>
    <s v="Office Supplies"/>
    <s v="Storage"/>
    <s v="Steel Personal Filing/Posting Tote"/>
  </r>
  <r>
    <x v="556"/>
    <x v="270"/>
    <d v="2016-11-15T00:00:00"/>
    <s v="Second Class"/>
    <s v="FH-14275"/>
    <s v="OFF-EN-10002831"/>
    <x v="1247"/>
    <n v="8"/>
    <n v="0"/>
    <n v="129384"/>
    <n v="12.9384"/>
    <s v="Office Supplies"/>
    <s v="Envelopes"/>
    <s v="Tyvek  Top-Opening Peel &amp; Seel  Envelopes, Gray"/>
  </r>
  <r>
    <x v="556"/>
    <x v="270"/>
    <d v="2016-11-15T00:00:00"/>
    <s v="Second Class"/>
    <s v="FH-14275"/>
    <s v="OFF-PA-10001763"/>
    <x v="1248"/>
    <n v="2"/>
    <n v="0"/>
    <n v="8991"/>
    <n v="0.89910000000000001"/>
    <s v="Office Supplies"/>
    <s v="Paper"/>
    <s v="Xerox 1896"/>
  </r>
  <r>
    <x v="556"/>
    <x v="270"/>
    <d v="2016-11-15T00:00:00"/>
    <s v="Second Class"/>
    <s v="FH-14275"/>
    <s v="OFF-BI-10002072"/>
    <x v="106"/>
    <n v="2"/>
    <n v="0"/>
    <n v="869"/>
    <n v="8.6900000000000005E-2"/>
    <s v="Office Supplies"/>
    <s v="Binders"/>
    <s v="Cardinal Slant-D Ring Binders"/>
  </r>
  <r>
    <x v="752"/>
    <x v="72"/>
    <d v="2017-11-06T00:00:00"/>
    <s v="Standard Class"/>
    <s v="MM-18055"/>
    <s v="OFF-BI-10002072"/>
    <x v="876"/>
    <n v="2"/>
    <n v="2"/>
    <n v="5214"/>
    <n v="0.52139999999999997"/>
    <s v="Office Supplies"/>
    <s v="Binders"/>
    <s v="Cardinal Slant-D Ring Binders"/>
  </r>
  <r>
    <x v="336"/>
    <x v="282"/>
    <d v="2014-10-03T00:00:00"/>
    <s v="Standard Class"/>
    <s v="AP-10915"/>
    <s v="OFF-FA-10001561"/>
    <x v="101"/>
    <n v="4"/>
    <n v="0"/>
    <n v="28776"/>
    <n v="2.8776000000000002"/>
    <s v="Office Supplies"/>
    <s v="Fasteners"/>
    <s v="Stockwell Push Pins"/>
  </r>
  <r>
    <x v="774"/>
    <x v="539"/>
    <d v="2014-03-16T00:00:00"/>
    <s v="Second Class"/>
    <s v="CK-12205"/>
    <s v="OFF-FA-10001561"/>
    <x v="1249"/>
    <n v="6"/>
    <n v="2"/>
    <n v="17004"/>
    <n v="1.7003999999999999"/>
    <s v="Office Supplies"/>
    <s v="Fasteners"/>
    <s v="Stockwell Push Pins"/>
  </r>
  <r>
    <x v="336"/>
    <x v="282"/>
    <d v="2014-10-03T00:00:00"/>
    <s v="Standard Class"/>
    <s v="AP-10915"/>
    <s v="TEC-MA-10004241"/>
    <x v="1250"/>
    <n v="2"/>
    <n v="2"/>
    <n v="223054"/>
    <n v="22.305399999999999"/>
    <s v="Technology"/>
    <s v="Machines"/>
    <s v="Star Micronics TSP800 TSP847IIU Receipt Printer"/>
  </r>
  <r>
    <x v="775"/>
    <x v="171"/>
    <d v="2015-04-04T00:00:00"/>
    <s v="Same Day"/>
    <s v="NC-18340"/>
    <s v="OFF-AP-10003849"/>
    <x v="1251"/>
    <n v="2"/>
    <n v="1"/>
    <n v="107346"/>
    <n v="10.7346"/>
    <s v="Office Supplies"/>
    <s v="Appliances"/>
    <s v="Hoover Shoulder Vac Commercial Portable Vacuum"/>
  </r>
  <r>
    <x v="775"/>
    <x v="171"/>
    <d v="2015-04-04T00:00:00"/>
    <s v="Same Day"/>
    <s v="NC-18340"/>
    <s v="OFF-FA-10000735"/>
    <x v="600"/>
    <n v="2"/>
    <n v="0"/>
    <n v="2628"/>
    <n v="0.26279999999999998"/>
    <s v="Office Supplies"/>
    <s v="Fasteners"/>
    <s v="Staples"/>
  </r>
  <r>
    <x v="775"/>
    <x v="171"/>
    <d v="2015-04-04T00:00:00"/>
    <s v="Same Day"/>
    <s v="NC-18340"/>
    <s v="OFF-BI-10003350"/>
    <x v="1252"/>
    <n v="2"/>
    <n v="0"/>
    <n v="58696"/>
    <n v="5.8696000000000002"/>
    <s v="Office Supplies"/>
    <s v="Binders"/>
    <s v="Acco Expandable Hanging Binders"/>
  </r>
  <r>
    <x v="775"/>
    <x v="171"/>
    <d v="2015-04-04T00:00:00"/>
    <s v="Same Day"/>
    <s v="NC-18340"/>
    <s v="TEC-PH-10000307"/>
    <x v="1253"/>
    <n v="1"/>
    <n v="0"/>
    <n v="438"/>
    <n v="4.3799999999999999E-2"/>
    <s v="Technology"/>
    <s v="Phones"/>
    <s v="Shocksock Galaxy S4 Armband"/>
  </r>
  <r>
    <x v="775"/>
    <x v="171"/>
    <d v="2015-04-04T00:00:00"/>
    <s v="Same Day"/>
    <s v="NC-18340"/>
    <s v="TEC-CO-10004202"/>
    <x v="1254"/>
    <n v="2"/>
    <n v="0"/>
    <n v="209993"/>
    <n v="20.999300000000002"/>
    <s v="Technology"/>
    <s v="Copiers"/>
    <s v="Brother DCP1000 Digital 3 in 1 Multifunction Machine"/>
  </r>
  <r>
    <x v="776"/>
    <x v="540"/>
    <d v="2015-05-14T00:00:00"/>
    <s v="Standard Class"/>
    <s v="CB-12535"/>
    <s v="FUR-FU-10001852"/>
    <x v="1255"/>
    <n v="6"/>
    <n v="2"/>
    <n v="12528"/>
    <n v="1.2527999999999999"/>
    <s v="Furniture"/>
    <s v="Furnishings"/>
    <s v="Eldon Regeneration Recycled Desk Accessories, Smoke"/>
  </r>
  <r>
    <x v="693"/>
    <x v="495"/>
    <d v="2017-01-06T00:00:00"/>
    <s v="Standard Class"/>
    <s v="KL-16555"/>
    <s v="OFF-AR-10003759"/>
    <x v="1256"/>
    <n v="2"/>
    <n v="0"/>
    <n v="1638"/>
    <n v="0.1638"/>
    <s v="Office Supplies"/>
    <s v="Art"/>
    <s v="Crayola Anti Dust Chalk, 12/Pack"/>
  </r>
  <r>
    <x v="219"/>
    <x v="58"/>
    <d v="2017-09-08T00:00:00"/>
    <s v="Standard Class"/>
    <s v="JD-15790"/>
    <s v="OFF-AR-10003759"/>
    <x v="1257"/>
    <n v="7"/>
    <n v="2"/>
    <n v="3185"/>
    <n v="0.31850000000000001"/>
    <s v="Office Supplies"/>
    <s v="Art"/>
    <s v="Crayola Anti Dust Chalk, 12/Pack"/>
  </r>
  <r>
    <x v="405"/>
    <x v="331"/>
    <d v="2014-12-21T00:00:00"/>
    <s v="First Class"/>
    <s v="PS-19045"/>
    <s v="OFF-ST-10004337"/>
    <x v="1258"/>
    <n v="2"/>
    <n v="0"/>
    <n v="0"/>
    <n v="0"/>
    <s v="Office Supplies"/>
    <s v="Storage"/>
    <s v="SAFCO Commercial Wire Shelving, 72h"/>
  </r>
  <r>
    <x v="257"/>
    <x v="223"/>
    <d v="2016-11-29T00:00:00"/>
    <s v="Second Class"/>
    <s v="GG-14650"/>
    <s v="OFF-ST-10004337"/>
    <x v="1259"/>
    <n v="2"/>
    <n v="2"/>
    <n v="-24496"/>
    <n v="-2.4496000000000002"/>
    <s v="Office Supplies"/>
    <s v="Storage"/>
    <s v="SAFCO Commercial Wire Shelving, 72h"/>
  </r>
  <r>
    <x v="405"/>
    <x v="331"/>
    <d v="2014-12-21T00:00:00"/>
    <s v="First Class"/>
    <s v="PS-19045"/>
    <s v="FUR-TA-10001932"/>
    <x v="1260"/>
    <n v="7"/>
    <n v="0"/>
    <n v="4937856"/>
    <n v="493.78559999999999"/>
    <s v="Furniture"/>
    <s v="Tables"/>
    <s v="Chromcraft 48&quot; x 96&quot; Racetrack Double Pedestal Table"/>
  </r>
  <r>
    <x v="777"/>
    <x v="541"/>
    <d v="2016-07-07T00:00:00"/>
    <s v="Second Class"/>
    <s v="GB-14530"/>
    <s v="FUR-CH-10002126"/>
    <x v="2"/>
    <n v="1"/>
    <n v="2"/>
    <n v="195184"/>
    <n v="19.5184"/>
    <s v="Furniture"/>
    <s v="Chairs"/>
    <s v="Hon Deluxe Fabric Upholstered Stacking Chairs"/>
  </r>
  <r>
    <x v="469"/>
    <x v="275"/>
    <d v="2016-08-28T00:00:00"/>
    <s v="First Class"/>
    <s v="LC-16930"/>
    <s v="FUR-CH-10002126"/>
    <x v="1261"/>
    <n v="6"/>
    <n v="3"/>
    <n v="-292776"/>
    <n v="-29.2776"/>
    <s v="Furniture"/>
    <s v="Chairs"/>
    <s v="Hon Deluxe Fabric Upholstered Stacking Chairs"/>
  </r>
  <r>
    <x v="332"/>
    <x v="279"/>
    <d v="2014-03-08T00:00:00"/>
    <s v="Standard Class"/>
    <s v="AP-10720"/>
    <s v="TEC-PH-10004700"/>
    <x v="1262"/>
    <n v="1"/>
    <n v="0"/>
    <n v="45954"/>
    <n v="4.5953999999999997"/>
    <s v="Technology"/>
    <s v="Phones"/>
    <s v="PowerGen Dual USB Car Charger"/>
  </r>
  <r>
    <x v="177"/>
    <x v="163"/>
    <d v="2016-04-24T00:00:00"/>
    <s v="Second Class"/>
    <s v="JO-15280"/>
    <s v="TEC-PH-10004700"/>
    <x v="1072"/>
    <n v="5"/>
    <n v="2"/>
    <n v="12987"/>
    <n v="1.2987"/>
    <s v="Technology"/>
    <s v="Phones"/>
    <s v="PowerGen Dual USB Car Charger"/>
  </r>
  <r>
    <x v="332"/>
    <x v="279"/>
    <d v="2014-03-08T00:00:00"/>
    <s v="Standard Class"/>
    <s v="AP-10720"/>
    <s v="OFF-BI-10003429"/>
    <x v="1263"/>
    <n v="5"/>
    <n v="2"/>
    <n v="91785"/>
    <n v="9.1784999999999997"/>
    <s v="Office Supplies"/>
    <s v="Binders"/>
    <s v="Cardinal HOLDit! Binder Insert Strips,Extra Strips"/>
  </r>
  <r>
    <x v="106"/>
    <x v="101"/>
    <d v="2017-12-10T00:00:00"/>
    <s v="Second Class"/>
    <s v="DL-13315"/>
    <s v="FUR-FU-10004952"/>
    <x v="1264"/>
    <n v="2"/>
    <n v="0"/>
    <n v="339388"/>
    <n v="33.938800000000001"/>
    <s v="Furniture"/>
    <s v="Furnishings"/>
    <s v="C-Line Cubicle Keepers Polyproplyene Holder w/Velcro Back, 8-1/2x11, 25/Bx"/>
  </r>
  <r>
    <x v="106"/>
    <x v="101"/>
    <d v="2017-12-10T00:00:00"/>
    <s v="Second Class"/>
    <s v="DL-13315"/>
    <s v="OFF-PA-10003172"/>
    <x v="168"/>
    <n v="3"/>
    <n v="0"/>
    <n v="93312"/>
    <n v="9.3312000000000008"/>
    <s v="Office Supplies"/>
    <s v="Paper"/>
    <s v="Xerox 1996"/>
  </r>
  <r>
    <x v="778"/>
    <x v="325"/>
    <d v="2016-11-12T00:00:00"/>
    <s v="First Class"/>
    <s v="CC-12430"/>
    <s v="OFF-PA-10003172"/>
    <x v="108"/>
    <n v="5"/>
    <n v="0"/>
    <n v="15552"/>
    <n v="1.5551999999999999"/>
    <s v="Office Supplies"/>
    <s v="Paper"/>
    <s v="Xerox 1996"/>
  </r>
  <r>
    <x v="106"/>
    <x v="101"/>
    <d v="2017-12-10T00:00:00"/>
    <s v="Second Class"/>
    <s v="DL-13315"/>
    <s v="OFF-ST-10002352"/>
    <x v="1265"/>
    <n v="4"/>
    <n v="0"/>
    <n v="82992"/>
    <n v="8.2992000000000008"/>
    <s v="Office Supplies"/>
    <s v="Storage"/>
    <s v="Iris Project Case"/>
  </r>
  <r>
    <x v="12"/>
    <x v="11"/>
    <d v="2017-08-30T00:00:00"/>
    <s v="First Class"/>
    <s v="MR-17545"/>
    <s v="OFF-ST-10002352"/>
    <x v="1266"/>
    <n v="8"/>
    <n v="0"/>
    <n v="165984"/>
    <n v="16.598400000000002"/>
    <s v="Office Supplies"/>
    <s v="Storage"/>
    <s v="Iris Project Case"/>
  </r>
  <r>
    <x v="779"/>
    <x v="542"/>
    <d v="2014-03-14T00:00:00"/>
    <s v="Standard Class"/>
    <s v="SW-20275"/>
    <s v="OFF-PA-10002259"/>
    <x v="1267"/>
    <n v="2"/>
    <n v="0"/>
    <n v="107424"/>
    <n v="10.7424"/>
    <s v="Office Supplies"/>
    <s v="Paper"/>
    <s v="Geographics Note Cards, Blank, White, 8 1/2&quot; x 11&quot;"/>
  </r>
  <r>
    <x v="780"/>
    <x v="543"/>
    <d v="2014-04-25T00:00:00"/>
    <s v="Standard Class"/>
    <s v="AA-10375"/>
    <s v="OFF-BI-10002976"/>
    <x v="1268"/>
    <n v="5"/>
    <n v="2"/>
    <n v="55755"/>
    <n v="5.5754999999999999"/>
    <s v="Office Supplies"/>
    <s v="Binders"/>
    <s v="ACCOHIDE Binder by Acco"/>
  </r>
  <r>
    <x v="781"/>
    <x v="392"/>
    <d v="2017-09-26T00:00:00"/>
    <s v="Standard Class"/>
    <s v="JE-15610"/>
    <s v="OFF-BI-10002976"/>
    <x v="196"/>
    <n v="8"/>
    <n v="0"/>
    <n v="155288"/>
    <n v="15.5288"/>
    <s v="Office Supplies"/>
    <s v="Binders"/>
    <s v="ACCOHIDE Binder by Acco"/>
  </r>
  <r>
    <x v="782"/>
    <x v="544"/>
    <d v="2015-08-25T00:00:00"/>
    <s v="First Class"/>
    <s v="DP-13105"/>
    <s v="OFF-BI-10003694"/>
    <x v="1269"/>
    <n v="6"/>
    <n v="2"/>
    <n v="162864"/>
    <n v="16.2864"/>
    <s v="Office Supplies"/>
    <s v="Binders"/>
    <s v="Avery 3 1/2&quot; Diskette Storage Pages, 10/Pack"/>
  </r>
  <r>
    <x v="36"/>
    <x v="32"/>
    <d v="2017-01-04T00:00:00"/>
    <s v="First Class"/>
    <s v="AS-10045"/>
    <s v="OFF-BI-10003694"/>
    <x v="1270"/>
    <n v="5"/>
    <n v="7"/>
    <n v="-12528"/>
    <n v="-1.2527999999999999"/>
    <s v="Office Supplies"/>
    <s v="Binders"/>
    <s v="Avery 3 1/2&quot; Diskette Storage Pages, 10/Pack"/>
  </r>
  <r>
    <x v="408"/>
    <x v="333"/>
    <d v="2016-12-28T00:00:00"/>
    <s v="Standard Class"/>
    <s v="SA-20830"/>
    <s v="OFF-BI-10003694"/>
    <x v="1271"/>
    <n v="10"/>
    <n v="7"/>
    <n v="-25056"/>
    <n v="-2.5055999999999998"/>
    <s v="Office Supplies"/>
    <s v="Binders"/>
    <s v="Avery 3 1/2&quot; Diskette Storage Pages, 10/Pack"/>
  </r>
  <r>
    <x v="783"/>
    <x v="545"/>
    <d v="2014-12-30T00:00:00"/>
    <s v="Second Class"/>
    <s v="AT-10435"/>
    <s v="OFF-LA-10004425"/>
    <x v="976"/>
    <n v="4"/>
    <n v="0"/>
    <n v="54332"/>
    <n v="5.4332000000000003"/>
    <s v="Office Supplies"/>
    <s v="Labels"/>
    <s v="Staple-on labels"/>
  </r>
  <r>
    <x v="211"/>
    <x v="131"/>
    <d v="2016-12-05T00:00:00"/>
    <s v="Standard Class"/>
    <s v="JE-15745"/>
    <s v="FUR-CH-10001270"/>
    <x v="1272"/>
    <n v="2"/>
    <n v="0"/>
    <n v="5175"/>
    <n v="0.51749999999999996"/>
    <s v="Furniture"/>
    <s v="Chairs"/>
    <s v="Harbour Creations Steel Folding Chair"/>
  </r>
  <r>
    <x v="784"/>
    <x v="546"/>
    <d v="2015-09-30T00:00:00"/>
    <s v="Standard Class"/>
    <s v="MC-17275"/>
    <s v="FUR-CH-10001270"/>
    <x v="1273"/>
    <n v="6"/>
    <n v="0"/>
    <n v="15525"/>
    <n v="1.5525"/>
    <s v="Furniture"/>
    <s v="Chairs"/>
    <s v="Harbour Creations Steel Folding Chair"/>
  </r>
  <r>
    <x v="785"/>
    <x v="547"/>
    <d v="2015-11-09T00:00:00"/>
    <s v="Standard Class"/>
    <s v="GB-14530"/>
    <s v="FUR-CH-10001270"/>
    <x v="530"/>
    <n v="3"/>
    <n v="2"/>
    <n v="25875"/>
    <n v="2.5874999999999999"/>
    <s v="Furniture"/>
    <s v="Chairs"/>
    <s v="Harbour Creations Steel Folding Chair"/>
  </r>
  <r>
    <x v="786"/>
    <x v="14"/>
    <d v="2014-06-25T00:00:00"/>
    <s v="Standard Class"/>
    <s v="DB-13060"/>
    <s v="TEC-PH-10004539"/>
    <x v="1274"/>
    <n v="7"/>
    <n v="0"/>
    <n v="3571911"/>
    <n v="357.19110000000001"/>
    <s v="Technology"/>
    <s v="Phones"/>
    <s v="Wireless Extenders zBoost YX545 SOHO Signal Booster"/>
  </r>
  <r>
    <x v="787"/>
    <x v="369"/>
    <d v="2015-03-25T00:00:00"/>
    <s v="Standard Class"/>
    <s v="JO-15550"/>
    <s v="TEC-PH-10004539"/>
    <x v="1275"/>
    <n v="3"/>
    <n v="2"/>
    <n v="396879"/>
    <n v="39.687899999999999"/>
    <s v="Technology"/>
    <s v="Phones"/>
    <s v="Wireless Extenders zBoost YX545 SOHO Signal Booster"/>
  </r>
  <r>
    <x v="786"/>
    <x v="14"/>
    <d v="2014-06-25T00:00:00"/>
    <s v="Standard Class"/>
    <s v="DB-13060"/>
    <s v="OFF-AR-10001919"/>
    <x v="1276"/>
    <n v="2"/>
    <n v="0"/>
    <n v="10904"/>
    <n v="1.0904"/>
    <s v="Office Supplies"/>
    <s v="Art"/>
    <s v="OIC #2 Pencils, Medium Soft"/>
  </r>
  <r>
    <x v="157"/>
    <x v="145"/>
    <d v="2017-01-15T00:00:00"/>
    <s v="First Class"/>
    <s v="RB-19570"/>
    <s v="TEC-PH-10003655"/>
    <x v="1277"/>
    <n v="5"/>
    <n v="2"/>
    <n v="693"/>
    <n v="6.93E-2"/>
    <s v="Technology"/>
    <s v="Phones"/>
    <s v="Sannysis Cute Owl Design Soft Skin Case Cover for Samsung Galaxy S4"/>
  </r>
  <r>
    <x v="607"/>
    <x v="334"/>
    <d v="2014-11-30T00:00:00"/>
    <s v="Standard Class"/>
    <s v="HR-14830"/>
    <s v="OFF-BI-10004656"/>
    <x v="1278"/>
    <n v="7"/>
    <n v="2"/>
    <n v="42336"/>
    <n v="4.2336"/>
    <s v="Office Supplies"/>
    <s v="Binders"/>
    <s v="Peel &amp; Stick Add-On Corner Pockets"/>
  </r>
  <r>
    <x v="528"/>
    <x v="408"/>
    <d v="2016-12-05T00:00:00"/>
    <s v="First Class"/>
    <s v="BM-11140"/>
    <s v="OFF-BI-10004656"/>
    <x v="1279"/>
    <n v="1"/>
    <n v="2"/>
    <n v="6048"/>
    <n v="0.6048"/>
    <s v="Office Supplies"/>
    <s v="Binders"/>
    <s v="Peel &amp; Stick Add-On Corner Pockets"/>
  </r>
  <r>
    <x v="607"/>
    <x v="334"/>
    <d v="2014-11-30T00:00:00"/>
    <s v="Standard Class"/>
    <s v="HR-14830"/>
    <s v="OFF-ST-10002344"/>
    <x v="1280"/>
    <n v="6"/>
    <n v="0"/>
    <n v="97176"/>
    <n v="9.7175999999999991"/>
    <s v="Office Supplies"/>
    <s v="Storage"/>
    <s v="Carina 42&quot;Hx23 3/4&quot;W Media Storage Unit"/>
  </r>
  <r>
    <x v="87"/>
    <x v="83"/>
    <d v="2016-02-05T00:00:00"/>
    <s v="Same Day"/>
    <s v="PP-18955"/>
    <s v="OFF-ST-10002344"/>
    <x v="1281"/>
    <n v="1"/>
    <n v="0"/>
    <n v="16196"/>
    <n v="1.6195999999999999"/>
    <s v="Office Supplies"/>
    <s v="Storage"/>
    <s v="Carina 42&quot;Hx23 3/4&quot;W Media Storage Unit"/>
  </r>
  <r>
    <x v="769"/>
    <x v="536"/>
    <d v="2014-09-13T00:00:00"/>
    <s v="Standard Class"/>
    <s v="SB-20290"/>
    <s v="OFF-ST-10002344"/>
    <x v="560"/>
    <n v="1"/>
    <n v="2"/>
    <n v="-145764"/>
    <n v="-14.5764"/>
    <s v="Office Supplies"/>
    <s v="Storage"/>
    <s v="Carina 42&quot;Hx23 3/4&quot;W Media Storage Unit"/>
  </r>
  <r>
    <x v="382"/>
    <x v="314"/>
    <d v="2017-02-28T00:00:00"/>
    <s v="Second Class"/>
    <s v="BT-11530"/>
    <s v="TEC-PH-10004447"/>
    <x v="1282"/>
    <n v="8"/>
    <n v="2"/>
    <n v="667152"/>
    <n v="66.715199999999996"/>
    <s v="Technology"/>
    <s v="Phones"/>
    <s v="Toshiba IPT2010-SD IPÂ Telephone"/>
  </r>
  <r>
    <x v="382"/>
    <x v="314"/>
    <d v="2017-02-28T00:00:00"/>
    <s v="Second Class"/>
    <s v="BT-11530"/>
    <s v="FUR-CH-10003973"/>
    <x v="1283"/>
    <n v="3"/>
    <n v="2"/>
    <n v="892224"/>
    <n v="89.222399999999993"/>
    <s v="Furniture"/>
    <s v="Chairs"/>
    <s v="GuestStacker Chair with Chrome Finish Legs"/>
  </r>
  <r>
    <x v="382"/>
    <x v="314"/>
    <d v="2017-02-28T00:00:00"/>
    <s v="Second Class"/>
    <s v="BT-11530"/>
    <s v="OFF-PA-10000682"/>
    <x v="1284"/>
    <n v="4"/>
    <n v="0"/>
    <n v="113288"/>
    <n v="11.328799999999999"/>
    <s v="Office Supplies"/>
    <s v="Paper"/>
    <s v="Xerox 1924"/>
  </r>
  <r>
    <x v="357"/>
    <x v="298"/>
    <d v="2015-09-15T00:00:00"/>
    <s v="Same Day"/>
    <s v="NG-18355"/>
    <s v="FUR-FU-10002268"/>
    <x v="863"/>
    <n v="4"/>
    <n v="2"/>
    <n v="25532"/>
    <n v="2.5531999999999999"/>
    <s v="Furniture"/>
    <s v="Furnishings"/>
    <s v="Ultra Door Push Plate"/>
  </r>
  <r>
    <x v="383"/>
    <x v="315"/>
    <d v="2016-04-12T00:00:00"/>
    <s v="Standard Class"/>
    <s v="ZC-21910"/>
    <s v="TEC-AC-10001990"/>
    <x v="1285"/>
    <n v="9"/>
    <n v="2"/>
    <n v="647892"/>
    <n v="64.789199999999994"/>
    <s v="Technology"/>
    <s v="Accessories"/>
    <s v="Kensington Orbit Wireless Mobile Trackball for PC and Mac"/>
  </r>
  <r>
    <x v="383"/>
    <x v="315"/>
    <d v="2016-04-12T00:00:00"/>
    <s v="Standard Class"/>
    <s v="ZC-21910"/>
    <s v="FUR-CH-10004540"/>
    <x v="292"/>
    <n v="4"/>
    <n v="3"/>
    <n v="-41136"/>
    <n v="-4.1135999999999999"/>
    <s v="Furniture"/>
    <s v="Chairs"/>
    <s v="Global Chrome Stack Chair"/>
  </r>
  <r>
    <x v="788"/>
    <x v="548"/>
    <d v="2017-05-12T00:00:00"/>
    <s v="Standard Class"/>
    <s v="MD-17350"/>
    <s v="FUR-CH-10004540"/>
    <x v="1286"/>
    <n v="2"/>
    <n v="3"/>
    <n v="-20568"/>
    <n v="-2.0568"/>
    <s v="Furniture"/>
    <s v="Chairs"/>
    <s v="Global Chrome Stack Chair"/>
  </r>
  <r>
    <x v="316"/>
    <x v="271"/>
    <d v="2016-07-24T00:00:00"/>
    <s v="Standard Class"/>
    <s v="LS-16945"/>
    <s v="OFF-ST-10002292"/>
    <x v="1287"/>
    <n v="2"/>
    <n v="2"/>
    <n v="0"/>
    <n v="0"/>
    <s v="Office Supplies"/>
    <s v="Storage"/>
    <s v="Sauder Facets Collection Locker/File Cabinet, Sky Alder Finish"/>
  </r>
  <r>
    <x v="180"/>
    <x v="166"/>
    <d v="2016-07-18T00:00:00"/>
    <s v="Second Class"/>
    <s v="SW-20755"/>
    <s v="OFF-AR-10004999"/>
    <x v="1288"/>
    <n v="7"/>
    <n v="0"/>
    <n v="10465"/>
    <n v="1.0465"/>
    <s v="Office Supplies"/>
    <s v="Art"/>
    <s v="Newell 315"/>
  </r>
  <r>
    <x v="180"/>
    <x v="166"/>
    <d v="2016-07-18T00:00:00"/>
    <s v="Second Class"/>
    <s v="SW-20755"/>
    <s v="OFF-BI-10001031"/>
    <x v="1289"/>
    <n v="2"/>
    <n v="2"/>
    <n v="28836"/>
    <n v="2.8835999999999999"/>
    <s v="Office Supplies"/>
    <s v="Binders"/>
    <s v="Pressboard Data Binders by Wilson Jones"/>
  </r>
  <r>
    <x v="268"/>
    <x v="232"/>
    <d v="2017-09-13T00:00:00"/>
    <s v="Standard Class"/>
    <s v="SP-20620"/>
    <s v="OFF-BI-10002432"/>
    <x v="913"/>
    <n v="2"/>
    <n v="7"/>
    <n v="-23276"/>
    <n v="-2.3275999999999999"/>
    <s v="Office Supplies"/>
    <s v="Binders"/>
    <s v="Wilson Jones Standard D-Ring Binders"/>
  </r>
  <r>
    <x v="268"/>
    <x v="232"/>
    <d v="2017-09-13T00:00:00"/>
    <s v="Standard Class"/>
    <s v="SP-20620"/>
    <s v="FUR-FU-10001867"/>
    <x v="1290"/>
    <n v="2"/>
    <n v="2"/>
    <n v="17024"/>
    <n v="1.7023999999999999"/>
    <s v="Furniture"/>
    <s v="Furnishings"/>
    <s v="Eldon Expressions Punched Metal &amp; Wood Desk Accessories, Pewter &amp; Cherry"/>
  </r>
  <r>
    <x v="789"/>
    <x v="549"/>
    <d v="2015-06-18T00:00:00"/>
    <s v="Standard Class"/>
    <s v="AD-10180"/>
    <s v="FUR-FU-10001867"/>
    <x v="1291"/>
    <n v="6"/>
    <n v="2"/>
    <n v="51072"/>
    <n v="5.1071999999999997"/>
    <s v="Furniture"/>
    <s v="Furnishings"/>
    <s v="Eldon Expressions Punched Metal &amp; Wood Desk Accessories, Pewter &amp; Cherry"/>
  </r>
  <r>
    <x v="268"/>
    <x v="232"/>
    <d v="2017-09-13T00:00:00"/>
    <s v="Standard Class"/>
    <s v="SP-20620"/>
    <s v="TEC-PH-10002200"/>
    <x v="1292"/>
    <n v="7"/>
    <n v="4"/>
    <n v="-3863916"/>
    <n v="-386.39159999999998"/>
    <s v="Technology"/>
    <s v="Phones"/>
    <s v="Samsung Galaxy Note 2"/>
  </r>
  <r>
    <x v="532"/>
    <x v="411"/>
    <d v="2016-12-28T00:00:00"/>
    <s v="First Class"/>
    <s v="GK-14620"/>
    <s v="TEC-PH-10002200"/>
    <x v="1293"/>
    <n v="7"/>
    <n v="2"/>
    <n v="2575944"/>
    <n v="257.59440000000001"/>
    <s v="Technology"/>
    <s v="Phones"/>
    <s v="Samsung Galaxy Note 2"/>
  </r>
  <r>
    <x v="25"/>
    <x v="23"/>
    <d v="2014-07-16T00:00:00"/>
    <s v="Standard Class"/>
    <s v="BF-11170"/>
    <s v="TEC-PH-10000439"/>
    <x v="1294"/>
    <n v="8"/>
    <n v="2"/>
    <n v="287928"/>
    <n v="28.7928"/>
    <s v="Technology"/>
    <s v="Phones"/>
    <s v="GE DSL Phone Line Filter"/>
  </r>
  <r>
    <x v="52"/>
    <x v="48"/>
    <d v="2017-09-17T00:00:00"/>
    <s v="Second Class"/>
    <s v="CL-11890"/>
    <s v="TEC-PH-10000439"/>
    <x v="1295"/>
    <n v="1"/>
    <n v="0"/>
    <n v="115971"/>
    <n v="11.597099999999999"/>
    <s v="Technology"/>
    <s v="Phones"/>
    <s v="GE DSL Phone Line Filter"/>
  </r>
  <r>
    <x v="528"/>
    <x v="408"/>
    <d v="2016-12-05T00:00:00"/>
    <s v="First Class"/>
    <s v="BM-11140"/>
    <s v="OFF-PA-10001685"/>
    <x v="1296"/>
    <n v="4"/>
    <n v="0"/>
    <n v="198744"/>
    <n v="19.874400000000001"/>
    <s v="Office Supplies"/>
    <s v="Paper"/>
    <s v="Easy-staple paper"/>
  </r>
  <r>
    <x v="790"/>
    <x v="550"/>
    <d v="2016-11-29T00:00:00"/>
    <s v="First Class"/>
    <s v="MC-17425"/>
    <s v="OFF-PA-10001685"/>
    <x v="633"/>
    <n v="7"/>
    <n v="0"/>
    <n v="347802"/>
    <n v="34.780200000000001"/>
    <s v="Office Supplies"/>
    <s v="Paper"/>
    <s v="Easy-staple paper"/>
  </r>
  <r>
    <x v="528"/>
    <x v="408"/>
    <d v="2016-12-05T00:00:00"/>
    <s v="First Class"/>
    <s v="BM-11140"/>
    <s v="OFF-ST-10001418"/>
    <x v="1297"/>
    <n v="3"/>
    <n v="0"/>
    <n v="36588"/>
    <n v="3.6587999999999998"/>
    <s v="Office Supplies"/>
    <s v="Storage"/>
    <s v="Carina Media Storage Towers in Natural &amp; Black"/>
  </r>
  <r>
    <x v="528"/>
    <x v="408"/>
    <d v="2016-12-05T00:00:00"/>
    <s v="First Class"/>
    <s v="BM-11140"/>
    <s v="OFF-ST-10000676"/>
    <x v="1298"/>
    <n v="2"/>
    <n v="0"/>
    <n v="116316"/>
    <n v="11.631600000000001"/>
    <s v="Office Supplies"/>
    <s v="Storage"/>
    <s v="Fellowes Econo/Stor Drawers"/>
  </r>
  <r>
    <x v="609"/>
    <x v="124"/>
    <d v="2017-11-11T00:00:00"/>
    <s v="Standard Class"/>
    <s v="ZC-21910"/>
    <s v="OFF-AR-10001022"/>
    <x v="1299"/>
    <n v="2"/>
    <n v="0"/>
    <n v="17608"/>
    <n v="1.7607999999999999"/>
    <s v="Office Supplies"/>
    <s v="Art"/>
    <s v="SANFORD Liquid Accent Tank-Style Highlighters"/>
  </r>
  <r>
    <x v="446"/>
    <x v="35"/>
    <d v="2015-11-02T00:00:00"/>
    <s v="Second Class"/>
    <s v="KT-16480"/>
    <s v="OFF-EN-10003055"/>
    <x v="1300"/>
    <n v="2"/>
    <n v="0"/>
    <n v="35982"/>
    <n v="3.5981999999999998"/>
    <s v="Office Supplies"/>
    <s v="Envelopes"/>
    <s v="Blue String-Tie &amp; Button Interoffice Envelopes, 10 x 13"/>
  </r>
  <r>
    <x v="791"/>
    <x v="393"/>
    <d v="2016-06-01T00:00:00"/>
    <s v="First Class"/>
    <s v="BG-11695"/>
    <s v="TEC-CO-10001046"/>
    <x v="1301"/>
    <n v="2"/>
    <n v="4"/>
    <n v="69999"/>
    <n v="6.9999000000000002"/>
    <s v="Technology"/>
    <s v="Copiers"/>
    <s v="Canon Imageclass D680 Copier / Fax"/>
  </r>
  <r>
    <x v="792"/>
    <x v="551"/>
    <d v="2014-07-08T00:00:00"/>
    <s v="First Class"/>
    <s v="EP-13915"/>
    <s v="TEC-CO-10001046"/>
    <x v="1302"/>
    <n v="1"/>
    <n v="2"/>
    <n v="1749975"/>
    <n v="174.9975"/>
    <s v="Technology"/>
    <s v="Copiers"/>
    <s v="Canon Imageclass D680 Copier / Fax"/>
  </r>
  <r>
    <x v="595"/>
    <x v="205"/>
    <d v="2016-10-28T00:00:00"/>
    <s v="Same Day"/>
    <s v="PG-18820"/>
    <s v="FUR-FU-10000076"/>
    <x v="1303"/>
    <n v="3"/>
    <n v="2"/>
    <n v="137862"/>
    <n v="13.786199999999999"/>
    <s v="Furniture"/>
    <s v="Furnishings"/>
    <s v="24-Hour Round Wall Clock"/>
  </r>
  <r>
    <x v="595"/>
    <x v="205"/>
    <d v="2016-10-28T00:00:00"/>
    <s v="Same Day"/>
    <s v="PG-18820"/>
    <s v="FUR-FU-10003268"/>
    <x v="1304"/>
    <n v="2"/>
    <n v="2"/>
    <n v="0"/>
    <n v="0"/>
    <s v="Furniture"/>
    <s v="Furnishings"/>
    <s v="Eldon Radial Chair Mat for Low to Medium Pile Carpets"/>
  </r>
  <r>
    <x v="334"/>
    <x v="281"/>
    <d v="2014-08-15T00:00:00"/>
    <s v="Standard Class"/>
    <s v="GM-14680"/>
    <s v="FUR-FU-10003691"/>
    <x v="1305"/>
    <n v="1"/>
    <n v="0"/>
    <n v="5434"/>
    <n v="0.54339999999999999"/>
    <s v="Furniture"/>
    <s v="Furnishings"/>
    <s v="Eldon Image Series Desk Accessories, Ebony"/>
  </r>
  <r>
    <x v="793"/>
    <x v="552"/>
    <d v="2016-05-27T00:00:00"/>
    <s v="Standard Class"/>
    <s v="LD-17005"/>
    <s v="FUR-FU-10003691"/>
    <x v="1306"/>
    <n v="3"/>
    <n v="0"/>
    <n v="16302"/>
    <n v="1.6302000000000001"/>
    <s v="Furniture"/>
    <s v="Furnishings"/>
    <s v="Eldon Image Series Desk Accessories, Ebony"/>
  </r>
  <r>
    <x v="334"/>
    <x v="281"/>
    <d v="2014-08-15T00:00:00"/>
    <s v="Standard Class"/>
    <s v="GM-14680"/>
    <s v="OFF-AR-10003903"/>
    <x v="1307"/>
    <n v="1"/>
    <n v="0"/>
    <n v="106522"/>
    <n v="10.652200000000001"/>
    <s v="Office Supplies"/>
    <s v="Art"/>
    <s v="Sanford 52201 APSCO Electric Pencil Sharpener"/>
  </r>
  <r>
    <x v="794"/>
    <x v="128"/>
    <d v="2016-09-04T00:00:00"/>
    <s v="Standard Class"/>
    <s v="MO-17800"/>
    <s v="TEC-PH-10003442"/>
    <x v="1308"/>
    <n v="4"/>
    <n v="0"/>
    <n v="55"/>
    <n v="5.4999999999999997E-3"/>
    <s v="Technology"/>
    <s v="Phones"/>
    <s v="Samsung Replacement EH64AVFWE Premium Headset"/>
  </r>
  <r>
    <x v="9"/>
    <x v="9"/>
    <d v="2017-08-01T00:00:00"/>
    <s v="Second Class"/>
    <s v="AG-10675"/>
    <s v="TEC-PH-10003442"/>
    <x v="1308"/>
    <n v="5"/>
    <n v="2"/>
    <n v="1375"/>
    <n v="0.13750000000000001"/>
    <s v="Technology"/>
    <s v="Phones"/>
    <s v="Samsung Replacement EH64AVFWE Premium Headset"/>
  </r>
  <r>
    <x v="78"/>
    <x v="74"/>
    <d v="2016-02-22T00:00:00"/>
    <s v="Standard Class"/>
    <s v="PG-18820"/>
    <s v="OFF-BI-10004519"/>
    <x v="1309"/>
    <n v="3"/>
    <n v="2"/>
    <n v="124485"/>
    <n v="12.448499999999999"/>
    <s v="Office Supplies"/>
    <s v="Binders"/>
    <s v="GBC DocuBind P100 Manual Binding Machine"/>
  </r>
  <r>
    <x v="795"/>
    <x v="477"/>
    <d v="2017-05-21T00:00:00"/>
    <s v="Standard Class"/>
    <s v="EJ-14155"/>
    <s v="OFF-EN-10004955"/>
    <x v="1310"/>
    <n v="9"/>
    <n v="0"/>
    <n v="238581"/>
    <n v="23.8581"/>
    <s v="Office Supplies"/>
    <s v="Envelopes"/>
    <s v="Fashion Color Clasp Envelopes"/>
  </r>
  <r>
    <x v="271"/>
    <x v="235"/>
    <d v="2014-12-14T00:00:00"/>
    <s v="Second Class"/>
    <s v="NP-18700"/>
    <s v="FUR-TA-10004619"/>
    <x v="1311"/>
    <n v="6"/>
    <n v="2"/>
    <n v="95586"/>
    <n v="9.5586000000000002"/>
    <s v="Furniture"/>
    <s v="Tables"/>
    <s v="Hon Non-Folding Utility Tables"/>
  </r>
  <r>
    <x v="271"/>
    <x v="235"/>
    <d v="2014-12-14T00:00:00"/>
    <s v="Second Class"/>
    <s v="NP-18700"/>
    <s v="FUR-BO-10004467"/>
    <x v="1312"/>
    <n v="3"/>
    <n v="15"/>
    <n v="119988"/>
    <n v="11.998799999999999"/>
    <s v="Furniture"/>
    <s v="Bookcases"/>
    <s v="Bestar Classic Bookcase"/>
  </r>
  <r>
    <x v="214"/>
    <x v="192"/>
    <d v="2017-12-24T00:00:00"/>
    <s v="Standard Class"/>
    <s v="DJ-13630"/>
    <s v="OFF-AR-10002280"/>
    <x v="1313"/>
    <n v="6"/>
    <n v="0"/>
    <n v="17469"/>
    <n v="1.7468999999999999"/>
    <s v="Office Supplies"/>
    <s v="Art"/>
    <s v="Staples in misc. colors"/>
  </r>
  <r>
    <x v="214"/>
    <x v="192"/>
    <d v="2017-12-24T00:00:00"/>
    <s v="Standard Class"/>
    <s v="DJ-13630"/>
    <s v="FUR-CH-10001708"/>
    <x v="1314"/>
    <n v="9"/>
    <n v="1"/>
    <n v="1395702"/>
    <n v="139.5702"/>
    <s v="Furniture"/>
    <s v="Chairs"/>
    <s v="Office Star - Contemporary Swivel Chair with Padded Adjustable Arms and Flex Back"/>
  </r>
  <r>
    <x v="214"/>
    <x v="192"/>
    <d v="2017-12-24T00:00:00"/>
    <s v="Standard Class"/>
    <s v="DJ-13630"/>
    <s v="OFF-AR-10000462"/>
    <x v="1315"/>
    <n v="2"/>
    <n v="0"/>
    <n v="1376"/>
    <n v="0.1376"/>
    <s v="Office Supplies"/>
    <s v="Art"/>
    <s v="Sanford Pocket Accent Highlighters"/>
  </r>
  <r>
    <x v="796"/>
    <x v="553"/>
    <d v="2015-07-09T00:00:00"/>
    <s v="Standard Class"/>
    <s v="IM-15070"/>
    <s v="TEC-PH-10004165"/>
    <x v="1316"/>
    <n v="4"/>
    <n v="0"/>
    <n v="2859896"/>
    <n v="285.9896"/>
    <s v="Technology"/>
    <s v="Phones"/>
    <s v="Mitel MiVoice 5330e IP Phone"/>
  </r>
  <r>
    <x v="797"/>
    <x v="552"/>
    <d v="2016-05-28T00:00:00"/>
    <s v="Standard Class"/>
    <s v="KL-16645"/>
    <s v="TEC-PH-10004165"/>
    <x v="1317"/>
    <n v="9"/>
    <n v="2"/>
    <n v="1484946"/>
    <n v="148.49459999999999"/>
    <s v="Technology"/>
    <s v="Phones"/>
    <s v="Mitel MiVoice 5330e IP Phone"/>
  </r>
  <r>
    <x v="483"/>
    <x v="382"/>
    <d v="2017-03-14T00:00:00"/>
    <s v="Standard Class"/>
    <s v="MH-18115"/>
    <s v="FUR-FU-10003724"/>
    <x v="1318"/>
    <n v="1"/>
    <n v="2"/>
    <n v="5022"/>
    <n v="0.50219999999999998"/>
    <s v="Furniture"/>
    <s v="Furnishings"/>
    <s v="Westinghouse Clip-On Gooseneck Lamps"/>
  </r>
  <r>
    <x v="187"/>
    <x v="87"/>
    <d v="2016-10-02T00:00:00"/>
    <s v="First Class"/>
    <s v="CC-12220"/>
    <s v="FUR-FU-10003724"/>
    <x v="1319"/>
    <n v="5"/>
    <n v="0"/>
    <n v="10881"/>
    <n v="1.0881000000000001"/>
    <s v="Furniture"/>
    <s v="Furnishings"/>
    <s v="Westinghouse Clip-On Gooseneck Lamps"/>
  </r>
  <r>
    <x v="798"/>
    <x v="554"/>
    <d v="2017-04-07T00:00:00"/>
    <s v="Standard Class"/>
    <s v="JF-15190"/>
    <s v="FUR-FU-10003724"/>
    <x v="1320"/>
    <n v="3"/>
    <n v="0"/>
    <n v="65286"/>
    <n v="6.5286"/>
    <s v="Furniture"/>
    <s v="Furnishings"/>
    <s v="Westinghouse Clip-On Gooseneck Lamps"/>
  </r>
  <r>
    <x v="483"/>
    <x v="382"/>
    <d v="2017-03-14T00:00:00"/>
    <s v="Standard Class"/>
    <s v="MH-18115"/>
    <s v="FUR-FU-10003535"/>
    <x v="1321"/>
    <n v="2"/>
    <n v="2"/>
    <n v="115164"/>
    <n v="11.516400000000001"/>
    <s v="Furniture"/>
    <s v="Furnishings"/>
    <s v="Howard Miller Distant Time Traveler Alarm Clock"/>
  </r>
  <r>
    <x v="799"/>
    <x v="29"/>
    <d v="2015-09-21T00:00:00"/>
    <s v="Standard Class"/>
    <s v="SF-20965"/>
    <s v="FUR-FU-10003535"/>
    <x v="1322"/>
    <n v="2"/>
    <n v="6"/>
    <n v="-104196"/>
    <n v="-10.419600000000001"/>
    <s v="Furniture"/>
    <s v="Furnishings"/>
    <s v="Howard Miller Distant Time Traveler Alarm Clock"/>
  </r>
  <r>
    <x v="299"/>
    <x v="257"/>
    <d v="2016-12-28T00:00:00"/>
    <s v="Second Class"/>
    <s v="RB-19795"/>
    <s v="OFF-ST-10003716"/>
    <x v="1323"/>
    <n v="3"/>
    <n v="2"/>
    <n v="-472542"/>
    <n v="-47.254199999999997"/>
    <s v="Office Supplies"/>
    <s v="Storage"/>
    <s v="Tennsco Double-Tier Lockers"/>
  </r>
  <r>
    <x v="244"/>
    <x v="156"/>
    <d v="2017-11-18T00:00:00"/>
    <s v="Standard Class"/>
    <s v="NG-18430"/>
    <s v="OFF-ST-10003716"/>
    <x v="1323"/>
    <n v="3"/>
    <n v="2"/>
    <n v="-472542"/>
    <n v="-47.254199999999997"/>
    <s v="Office Supplies"/>
    <s v="Storage"/>
    <s v="Tennsco Double-Tier Lockers"/>
  </r>
  <r>
    <x v="800"/>
    <x v="555"/>
    <d v="2017-10-27T00:00:00"/>
    <s v="Standard Class"/>
    <s v="JR-15700"/>
    <s v="TEC-PH-10004586"/>
    <x v="1324"/>
    <n v="3"/>
    <n v="2"/>
    <n v="107985"/>
    <n v="10.798500000000001"/>
    <s v="Technology"/>
    <s v="Phones"/>
    <s v="Wilson SignalBoost 841262 DB PRO Amplifier Kit"/>
  </r>
  <r>
    <x v="626"/>
    <x v="450"/>
    <d v="2014-07-05T00:00:00"/>
    <s v="Standard Class"/>
    <s v="LW-16825"/>
    <s v="TEC-PH-10004586"/>
    <x v="1325"/>
    <n v="2"/>
    <n v="2"/>
    <n v="7199"/>
    <n v="0.71989999999999998"/>
    <s v="Technology"/>
    <s v="Phones"/>
    <s v="Wilson SignalBoost 841262 DB PRO Amplifier Kit"/>
  </r>
  <r>
    <x v="801"/>
    <x v="205"/>
    <d v="2016-11-04T00:00:00"/>
    <s v="Standard Class"/>
    <s v="SM-20950"/>
    <s v="OFF-BI-10004236"/>
    <x v="1326"/>
    <n v="4"/>
    <n v="7"/>
    <n v="-140928"/>
    <n v="-14.0928"/>
    <s v="Office Supplies"/>
    <s v="Binders"/>
    <s v="XtraLife ClearVue Slant-D Ring Binder, White, 3&quot;"/>
  </r>
  <r>
    <x v="802"/>
    <x v="219"/>
    <d v="2017-09-07T00:00:00"/>
    <s v="Standard Class"/>
    <s v="PF-19225"/>
    <s v="OFF-AR-10000422"/>
    <x v="1327"/>
    <n v="3"/>
    <n v="0"/>
    <n v="17739"/>
    <n v="1.7739"/>
    <s v="Office Supplies"/>
    <s v="Art"/>
    <s v="Pencil and Crayon Sharpener"/>
  </r>
  <r>
    <x v="803"/>
    <x v="302"/>
    <d v="2017-06-08T00:00:00"/>
    <s v="Standard Class"/>
    <s v="DC-12850"/>
    <s v="OFF-PA-10002870"/>
    <x v="143"/>
    <n v="2"/>
    <n v="0"/>
    <n v="5616"/>
    <n v="0.56159999999999999"/>
    <s v="Office Supplies"/>
    <s v="Paper"/>
    <s v="Ampad Phone Message Book, Recycled, 400 Message Capacity, 5 Â¾Â” x 11Â”"/>
  </r>
  <r>
    <x v="711"/>
    <x v="507"/>
    <d v="2016-04-26T00:00:00"/>
    <s v="Standard Class"/>
    <s v="SP-20545"/>
    <s v="OFF-ST-10000563"/>
    <x v="1328"/>
    <n v="4"/>
    <n v="2"/>
    <n v="-12792"/>
    <n v="-1.2791999999999999"/>
    <s v="Office Supplies"/>
    <s v="Storage"/>
    <s v="Fellowes Bankers Box Stor/Drawer Steel Plus"/>
  </r>
  <r>
    <x v="254"/>
    <x v="120"/>
    <d v="2014-07-05T00:00:00"/>
    <s v="Same Day"/>
    <s v="DC-12850"/>
    <s v="OFF-ST-10000563"/>
    <x v="1329"/>
    <n v="11"/>
    <n v="2"/>
    <n v="-35178"/>
    <n v="-3.5177999999999998"/>
    <s v="Office Supplies"/>
    <s v="Storage"/>
    <s v="Fellowes Bankers Box Stor/Drawer Steel Plus"/>
  </r>
  <r>
    <x v="126"/>
    <x v="118"/>
    <d v="2017-11-21T00:00:00"/>
    <s v="First Class"/>
    <s v="CD-12280"/>
    <s v="OFF-ST-10000563"/>
    <x v="1330"/>
    <n v="3"/>
    <n v="0"/>
    <n v="9594"/>
    <n v="0.95940000000000003"/>
    <s v="Office Supplies"/>
    <s v="Storage"/>
    <s v="Fellowes Bankers Box Stor/Drawer Steel Plus"/>
  </r>
  <r>
    <x v="804"/>
    <x v="556"/>
    <d v="2017-05-15T00:00:00"/>
    <s v="Second Class"/>
    <s v="AC-10420"/>
    <s v="OFF-ST-10000563"/>
    <x v="1331"/>
    <n v="5"/>
    <n v="2"/>
    <n v="-1599"/>
    <n v="-0.15989999999999999"/>
    <s v="Office Supplies"/>
    <s v="Storage"/>
    <s v="Fellowes Bankers Box Stor/Drawer Steel Plus"/>
  </r>
  <r>
    <x v="711"/>
    <x v="507"/>
    <d v="2016-04-26T00:00:00"/>
    <s v="Standard Class"/>
    <s v="SP-20545"/>
    <s v="OFF-BI-10002854"/>
    <x v="1332"/>
    <n v="8"/>
    <n v="8"/>
    <n v="-67272"/>
    <n v="-6.7271999999999998"/>
    <s v="Office Supplies"/>
    <s v="Binders"/>
    <s v="Performers Binder/Pad Holder, Black"/>
  </r>
  <r>
    <x v="142"/>
    <x v="98"/>
    <d v="2016-05-26T00:00:00"/>
    <s v="Same Day"/>
    <s v="MS-17710"/>
    <s v="FUR-CH-10001973"/>
    <x v="1333"/>
    <n v="5"/>
    <n v="3"/>
    <n v="-88784"/>
    <n v="-8.8783999999999992"/>
    <s v="Furniture"/>
    <s v="Chairs"/>
    <s v="Office Star Flex Back Scooter Chair with White Frame"/>
  </r>
  <r>
    <x v="142"/>
    <x v="98"/>
    <d v="2016-05-26T00:00:00"/>
    <s v="Same Day"/>
    <s v="MS-17710"/>
    <s v="TEC-AC-10000580"/>
    <x v="1334"/>
    <n v="1"/>
    <n v="2"/>
    <n v="-71991"/>
    <n v="-7.1990999999999996"/>
    <s v="Technology"/>
    <s v="Accessories"/>
    <s v="Logitech G13 Programmable Gameboard with LCD Display"/>
  </r>
  <r>
    <x v="805"/>
    <x v="557"/>
    <d v="2017-01-31T00:00:00"/>
    <s v="Second Class"/>
    <s v="BT-11305"/>
    <s v="TEC-AC-10000580"/>
    <x v="1045"/>
    <n v="3"/>
    <n v="0"/>
    <n v="263967"/>
    <n v="26.396699999999999"/>
    <s v="Technology"/>
    <s v="Accessories"/>
    <s v="Logitech G13 Programmable Gameboard with LCD Display"/>
  </r>
  <r>
    <x v="806"/>
    <x v="558"/>
    <d v="2016-05-07T00:00:00"/>
    <s v="Standard Class"/>
    <s v="BD-11770"/>
    <s v="OFF-AR-10004022"/>
    <x v="1335"/>
    <n v="3"/>
    <n v="2"/>
    <n v="5397"/>
    <n v="0.53969999999999996"/>
    <s v="Office Supplies"/>
    <s v="Art"/>
    <s v="Panasonic KP-380BK Classic Electric Pencil Sharpener"/>
  </r>
  <r>
    <x v="807"/>
    <x v="33"/>
    <d v="2016-09-10T00:00:00"/>
    <s v="Standard Class"/>
    <s v="BE-11455"/>
    <s v="OFF-AR-10004022"/>
    <x v="1336"/>
    <n v="3"/>
    <n v="0"/>
    <n v="26985"/>
    <n v="2.6985000000000001"/>
    <s v="Office Supplies"/>
    <s v="Art"/>
    <s v="Panasonic KP-380BK Classic Electric Pencil Sharpener"/>
  </r>
  <r>
    <x v="808"/>
    <x v="183"/>
    <d v="2014-09-11T00:00:00"/>
    <s v="First Class"/>
    <s v="KC-16255"/>
    <s v="TEC-AC-10004209"/>
    <x v="1337"/>
    <n v="3"/>
    <n v="0"/>
    <n v="128583"/>
    <n v="12.8583"/>
    <s v="Technology"/>
    <s v="Accessories"/>
    <s v="Memorex Froggy Flash Drive 4 GB"/>
  </r>
  <r>
    <x v="808"/>
    <x v="183"/>
    <d v="2014-09-11T00:00:00"/>
    <s v="First Class"/>
    <s v="KC-16255"/>
    <s v="TEC-AC-10000023"/>
    <x v="1338"/>
    <n v="4"/>
    <n v="0"/>
    <n v="301968"/>
    <n v="30.1968"/>
    <s v="Technology"/>
    <s v="Accessories"/>
    <s v="Maxell 74 Minute CD-R Spindle, 50/Pack"/>
  </r>
  <r>
    <x v="809"/>
    <x v="33"/>
    <d v="2016-09-06T00:00:00"/>
    <s v="First Class"/>
    <s v="TR-21325"/>
    <s v="TEC-PH-10003505"/>
    <x v="1339"/>
    <n v="3"/>
    <n v="0"/>
    <n v="80736"/>
    <n v="8.0736000000000008"/>
    <s v="Technology"/>
    <s v="Phones"/>
    <s v="Geemarc AmpliPOWER60"/>
  </r>
  <r>
    <x v="76"/>
    <x v="72"/>
    <d v="2017-11-05T00:00:00"/>
    <s v="Standard Class"/>
    <s v="JK-15205"/>
    <s v="TEC-PH-10003505"/>
    <x v="1340"/>
    <n v="2"/>
    <n v="2"/>
    <n v="16704"/>
    <n v="1.6704000000000001"/>
    <s v="Technology"/>
    <s v="Phones"/>
    <s v="Geemarc AmpliPOWER60"/>
  </r>
  <r>
    <x v="810"/>
    <x v="349"/>
    <d v="2017-04-11T00:00:00"/>
    <s v="First Class"/>
    <s v="SA-20830"/>
    <s v="OFF-LA-10000121"/>
    <x v="1127"/>
    <n v="3"/>
    <n v="2"/>
    <n v="4914"/>
    <n v="0.4914"/>
    <s v="Office Supplies"/>
    <s v="Labels"/>
    <s v="Avery 48"/>
  </r>
  <r>
    <x v="810"/>
    <x v="349"/>
    <d v="2017-04-11T00:00:00"/>
    <s v="First Class"/>
    <s v="SA-20830"/>
    <s v="OFF-BI-10002026"/>
    <x v="1341"/>
    <n v="1"/>
    <n v="7"/>
    <n v="-13363"/>
    <n v="-1.3363"/>
    <s v="Office Supplies"/>
    <s v="Binders"/>
    <s v="Avery Arch Ring Binders"/>
  </r>
  <r>
    <x v="810"/>
    <x v="349"/>
    <d v="2017-04-11T00:00:00"/>
    <s v="First Class"/>
    <s v="SA-20830"/>
    <s v="OFF-PA-10000994"/>
    <x v="1342"/>
    <n v="3"/>
    <n v="2"/>
    <n v="88074"/>
    <n v="8.8073999999999995"/>
    <s v="Office Supplies"/>
    <s v="Paper"/>
    <s v="Xerox 1915"/>
  </r>
  <r>
    <x v="811"/>
    <x v="559"/>
    <d v="2015-11-27T00:00:00"/>
    <s v="Standard Class"/>
    <s v="VB-21745"/>
    <s v="OFF-PA-10000994"/>
    <x v="1044"/>
    <n v="4"/>
    <n v="2"/>
    <n v="117432"/>
    <n v="11.7432"/>
    <s v="Office Supplies"/>
    <s v="Paper"/>
    <s v="Xerox 1915"/>
  </r>
  <r>
    <x v="812"/>
    <x v="38"/>
    <d v="2015-12-12T00:00:00"/>
    <s v="Standard Class"/>
    <s v="KW-16435"/>
    <s v="OFF-BI-10002813"/>
    <x v="1343"/>
    <n v="7"/>
    <n v="8"/>
    <n v="-4851"/>
    <n v="-0.48509999999999998"/>
    <s v="Office Supplies"/>
    <s v="Binders"/>
    <s v="Avery Reinforcements for Hole-Punch Pages"/>
  </r>
  <r>
    <x v="813"/>
    <x v="560"/>
    <d v="2017-04-27T00:00:00"/>
    <s v="First Class"/>
    <s v="DK-12835"/>
    <s v="OFF-BI-10002813"/>
    <x v="1344"/>
    <n v="2"/>
    <n v="7"/>
    <n v="-99"/>
    <n v="-9.9000000000000008E-3"/>
    <s v="Office Supplies"/>
    <s v="Binders"/>
    <s v="Avery Reinforcements for Hole-Punch Pages"/>
  </r>
  <r>
    <x v="814"/>
    <x v="553"/>
    <d v="2015-07-08T00:00:00"/>
    <s v="Standard Class"/>
    <s v="AD-10180"/>
    <s v="OFF-AR-10004817"/>
    <x v="1345"/>
    <n v="3"/>
    <n v="0"/>
    <n v="44892"/>
    <n v="4.4892000000000003"/>
    <s v="Office Supplies"/>
    <s v="Art"/>
    <s v="Colorific Watercolor Pencils"/>
  </r>
  <r>
    <x v="88"/>
    <x v="84"/>
    <d v="2016-11-26T00:00:00"/>
    <s v="Standard Class"/>
    <s v="TB-21355"/>
    <s v="OFF-AR-10001860"/>
    <x v="1346"/>
    <n v="3"/>
    <n v="0"/>
    <n v="74952"/>
    <n v="7.4951999999999996"/>
    <s v="Office Supplies"/>
    <s v="Art"/>
    <s v="BIC Liqua Brite Liner"/>
  </r>
  <r>
    <x v="778"/>
    <x v="325"/>
    <d v="2016-11-12T00:00:00"/>
    <s v="First Class"/>
    <s v="CC-12430"/>
    <s v="OFF-BI-10004970"/>
    <x v="1347"/>
    <n v="4"/>
    <n v="2"/>
    <n v="44604"/>
    <n v="4.4603999999999999"/>
    <s v="Office Supplies"/>
    <s v="Binders"/>
    <s v="ACCOHIDE 3-Ring Binder, Blue, 1&quot;"/>
  </r>
  <r>
    <x v="124"/>
    <x v="116"/>
    <d v="2015-09-01T00:00:00"/>
    <s v="Standard Class"/>
    <s v="PF-19165"/>
    <s v="OFF-PA-10002968"/>
    <x v="1348"/>
    <n v="5"/>
    <n v="0"/>
    <n v="52532"/>
    <n v="5.2531999999999996"/>
    <s v="Office Supplies"/>
    <s v="Paper"/>
    <s v="Xerox 1973"/>
  </r>
  <r>
    <x v="815"/>
    <x v="561"/>
    <d v="2015-09-24T00:00:00"/>
    <s v="Second Class"/>
    <s v="TC-21535"/>
    <s v="FUR-BO-10003433"/>
    <x v="1349"/>
    <n v="2"/>
    <n v="0"/>
    <n v="43372"/>
    <n v="4.3372000000000002"/>
    <s v="Furniture"/>
    <s v="Bookcases"/>
    <s v="Sauder Cornerstone Collection Library"/>
  </r>
  <r>
    <x v="667"/>
    <x v="91"/>
    <d v="2017-07-07T00:00:00"/>
    <s v="Standard Class"/>
    <s v="CS-12460"/>
    <s v="FUR-FU-10002554"/>
    <x v="1350"/>
    <n v="1"/>
    <n v="0"/>
    <n v="55177"/>
    <n v="5.5176999999999996"/>
    <s v="Furniture"/>
    <s v="Furnishings"/>
    <s v="Westinghouse Floor Lamp with Metal Mesh Shade, Black"/>
  </r>
  <r>
    <x v="816"/>
    <x v="166"/>
    <d v="2016-07-16T00:00:00"/>
    <s v="Second Class"/>
    <s v="BM-11785"/>
    <s v="TEC-PH-10003437"/>
    <x v="1351"/>
    <n v="7"/>
    <n v="2"/>
    <n v="52493"/>
    <n v="5.2492999999999999"/>
    <s v="Technology"/>
    <s v="Phones"/>
    <s v="Blue Parrot B250XT Professional Grade Wireless BluetoothÂ HeadsetÂ with"/>
  </r>
  <r>
    <x v="460"/>
    <x v="63"/>
    <d v="2016-06-21T00:00:00"/>
    <s v="First Class"/>
    <s v="RC-19825"/>
    <s v="OFF-AP-10003971"/>
    <x v="1352"/>
    <n v="2"/>
    <n v="0"/>
    <n v="56628"/>
    <n v="5.6627999999999998"/>
    <s v="Office Supplies"/>
    <s v="Appliances"/>
    <s v="Belkin 6 Outlet Metallic Surge Strip"/>
  </r>
  <r>
    <x v="460"/>
    <x v="63"/>
    <d v="2016-06-21T00:00:00"/>
    <s v="First Class"/>
    <s v="RC-19825"/>
    <s v="FUR-CH-10003846"/>
    <x v="379"/>
    <n v="2"/>
    <n v="2"/>
    <n v="-80784"/>
    <n v="-8.0784000000000002"/>
    <s v="Furniture"/>
    <s v="Chairs"/>
    <s v="Hon Valutask Swivel Chairs"/>
  </r>
  <r>
    <x v="817"/>
    <x v="25"/>
    <d v="2016-12-13T00:00:00"/>
    <s v="Standard Class"/>
    <s v="FM-14380"/>
    <s v="OFF-LA-10001404"/>
    <x v="1353"/>
    <n v="1"/>
    <n v="0"/>
    <n v="17343"/>
    <n v="1.7343"/>
    <s v="Office Supplies"/>
    <s v="Labels"/>
    <s v="Avery 517"/>
  </r>
  <r>
    <x v="817"/>
    <x v="25"/>
    <d v="2016-12-13T00:00:00"/>
    <s v="Standard Class"/>
    <s v="FM-14380"/>
    <s v="OFF-LA-10001474"/>
    <x v="1354"/>
    <n v="4"/>
    <n v="0"/>
    <n v="561752"/>
    <n v="56.175199999999997"/>
    <s v="Office Supplies"/>
    <s v="Labels"/>
    <s v="Avery 477"/>
  </r>
  <r>
    <x v="472"/>
    <x v="194"/>
    <d v="2016-12-23T00:00:00"/>
    <s v="Standard Class"/>
    <s v="HG-14965"/>
    <s v="OFF-PA-10003072"/>
    <x v="1071"/>
    <n v="6"/>
    <n v="0"/>
    <n v="186624"/>
    <n v="18.662400000000002"/>
    <s v="Office Supplies"/>
    <s v="Paper"/>
    <s v="Eureka Recycled Copy Paper 8 1/2&quot; x 11&quot;, Ream"/>
  </r>
  <r>
    <x v="472"/>
    <x v="194"/>
    <d v="2016-12-23T00:00:00"/>
    <s v="Standard Class"/>
    <s v="HG-14965"/>
    <s v="FUR-FU-10004960"/>
    <x v="1355"/>
    <n v="8"/>
    <n v="0"/>
    <n v="625056"/>
    <n v="62.505600000000001"/>
    <s v="Furniture"/>
    <s v="Furnishings"/>
    <s v="Seth Thomas 12&quot; Clock w/ Goldtone Case"/>
  </r>
  <r>
    <x v="818"/>
    <x v="419"/>
    <d v="2017-12-14T00:00:00"/>
    <s v="Standard Class"/>
    <s v="HA-14920"/>
    <s v="TEC-AC-10003116"/>
    <x v="1356"/>
    <n v="1"/>
    <n v="2"/>
    <n v="33725"/>
    <n v="3.3725000000000001"/>
    <s v="Technology"/>
    <s v="Accessories"/>
    <s v="Memorex Froggy Flash Drive 8 GB"/>
  </r>
  <r>
    <x v="819"/>
    <x v="562"/>
    <d v="2017-03-08T00:00:00"/>
    <s v="Standard Class"/>
    <s v="LP-17095"/>
    <s v="OFF-AP-10004859"/>
    <x v="10"/>
    <n v="5"/>
    <n v="0"/>
    <n v="19656"/>
    <n v="1.9656"/>
    <s v="Office Supplies"/>
    <s v="Appliances"/>
    <s v="Acco 6 Outlet Guardian Premium Surge Suppressor"/>
  </r>
  <r>
    <x v="820"/>
    <x v="563"/>
    <d v="2017-10-10T00:00:00"/>
    <s v="First Class"/>
    <s v="EB-14170"/>
    <s v="OFF-PA-10002659"/>
    <x v="1357"/>
    <n v="4"/>
    <n v="2"/>
    <n v="35152"/>
    <n v="3.5152000000000001"/>
    <s v="Office Supplies"/>
    <s v="Paper"/>
    <s v="Avoid Verbal Orders Carbonless Minifold Book"/>
  </r>
  <r>
    <x v="821"/>
    <x v="49"/>
    <d v="2014-05-30T00:00:00"/>
    <s v="First Class"/>
    <s v="LE-16810"/>
    <s v="OFF-BI-10004139"/>
    <x v="84"/>
    <n v="6"/>
    <n v="8"/>
    <n v="-30555"/>
    <n v="-3.0554999999999999"/>
    <s v="Office Supplies"/>
    <s v="Binders"/>
    <s v="Fellowes Presentation Covers for Comb Binding Machines"/>
  </r>
  <r>
    <x v="822"/>
    <x v="564"/>
    <d v="2017-10-18T00:00:00"/>
    <s v="Second Class"/>
    <s v="FG-14260"/>
    <s v="OFF-AR-10002818"/>
    <x v="836"/>
    <n v="4"/>
    <n v="0"/>
    <n v="26376"/>
    <n v="2.6375999999999999"/>
    <s v="Office Supplies"/>
    <s v="Art"/>
    <s v="Panasonic KP-310 Heavy-Duty Electric Pencil Sharpener"/>
  </r>
  <r>
    <x v="728"/>
    <x v="518"/>
    <d v="2014-02-21T00:00:00"/>
    <s v="Standard Class"/>
    <s v="MN-17935"/>
    <s v="OFF-AP-10001303"/>
    <x v="1358"/>
    <n v="2"/>
    <n v="8"/>
    <n v="-1393"/>
    <n v="-0.13930000000000001"/>
    <s v="Office Supplies"/>
    <s v="Appliances"/>
    <s v="Holmes Cool Mist Humidifier for the Whole House with 8-Gallon Output per Day, Extended Life Filter"/>
  </r>
  <r>
    <x v="823"/>
    <x v="565"/>
    <d v="2016-05-23T00:00:00"/>
    <s v="Standard Class"/>
    <s v="JR-15670"/>
    <s v="OFF-ST-10002574"/>
    <x v="1359"/>
    <n v="4"/>
    <n v="0"/>
    <n v="0"/>
    <n v="0"/>
    <s v="Office Supplies"/>
    <s v="Storage"/>
    <s v="SAFCO Commercial Wire Shelving, Black"/>
  </r>
  <r>
    <x v="824"/>
    <x v="374"/>
    <d v="2017-04-02T00:00:00"/>
    <s v="Second Class"/>
    <s v="CM-12115"/>
    <s v="FUR-FU-10004018"/>
    <x v="1360"/>
    <n v="2"/>
    <n v="0"/>
    <n v="80406"/>
    <n v="8.0405999999999995"/>
    <s v="Furniture"/>
    <s v="Furnishings"/>
    <s v="Tensor Computer Mounted Lamp"/>
  </r>
  <r>
    <x v="824"/>
    <x v="374"/>
    <d v="2017-04-02T00:00:00"/>
    <s v="Second Class"/>
    <s v="CM-12115"/>
    <s v="TEC-PH-10002549"/>
    <x v="1361"/>
    <n v="3"/>
    <n v="0"/>
    <n v="1761708"/>
    <n v="176.17080000000001"/>
    <s v="Technology"/>
    <s v="Phones"/>
    <s v="Polycom SoundPoint IP 450 VoIP phone"/>
  </r>
  <r>
    <x v="825"/>
    <x v="45"/>
    <d v="2017-05-06T00:00:00"/>
    <s v="Standard Class"/>
    <s v="QJ-19255"/>
    <s v="TEC-PH-10002549"/>
    <x v="1361"/>
    <n v="5"/>
    <n v="4"/>
    <n v="-158102"/>
    <n v="-15.8102"/>
    <s v="Technology"/>
    <s v="Phones"/>
    <s v="Polycom SoundPoint IP 450 VoIP phone"/>
  </r>
  <r>
    <x v="824"/>
    <x v="374"/>
    <d v="2017-04-02T00:00:00"/>
    <s v="Second Class"/>
    <s v="CM-12115"/>
    <s v="OFF-PA-10004911"/>
    <x v="1362"/>
    <n v="8"/>
    <n v="0"/>
    <n v="360192"/>
    <n v="36.019199999999998"/>
    <s v="Office Supplies"/>
    <s v="Paper"/>
    <s v="Rediform S.O.S. 1-Up Phone Message Bk, 4-1/4x3-1/16 Bk, 1 Form/Pg, 40 Messages/Bk, 3/Pk"/>
  </r>
  <r>
    <x v="36"/>
    <x v="32"/>
    <d v="2017-01-04T00:00:00"/>
    <s v="First Class"/>
    <s v="AS-10045"/>
    <s v="TEC-MA-10002178"/>
    <x v="1363"/>
    <n v="2"/>
    <n v="5"/>
    <n v="-27828"/>
    <n v="-2.7827999999999999"/>
    <s v="Technology"/>
    <s v="Machines"/>
    <s v="Cisco CP-7937G Unified IP Conference Station Phone"/>
  </r>
  <r>
    <x v="826"/>
    <x v="177"/>
    <d v="2015-06-01T00:00:00"/>
    <s v="Standard Class"/>
    <s v="KB-16315"/>
    <s v="OFF-AR-10000411"/>
    <x v="1364"/>
    <n v="3"/>
    <n v="0"/>
    <n v="14346"/>
    <n v="1.4346000000000001"/>
    <s v="Office Supplies"/>
    <s v="Art"/>
    <s v="Boston 16701 Slimline Battery Pencil Sharpener"/>
  </r>
  <r>
    <x v="826"/>
    <x v="177"/>
    <d v="2015-06-01T00:00:00"/>
    <s v="Standard Class"/>
    <s v="KB-16315"/>
    <s v="OFF-LA-10000262"/>
    <x v="1365"/>
    <n v="5"/>
    <n v="0"/>
    <n v="6003"/>
    <n v="0.60029999999999994"/>
    <s v="Office Supplies"/>
    <s v="Labels"/>
    <s v="Avery 494"/>
  </r>
  <r>
    <x v="827"/>
    <x v="297"/>
    <d v="2014-08-16T00:00:00"/>
    <s v="Standard Class"/>
    <s v="ED-13885"/>
    <s v="OFF-LA-10000262"/>
    <x v="1366"/>
    <n v="8"/>
    <n v="0"/>
    <n v="96048"/>
    <n v="9.6047999999999991"/>
    <s v="Office Supplies"/>
    <s v="Labels"/>
    <s v="Avery 494"/>
  </r>
  <r>
    <x v="610"/>
    <x v="449"/>
    <d v="2014-03-24T00:00:00"/>
    <s v="Standard Class"/>
    <s v="BN-11515"/>
    <s v="OFF-PA-10000466"/>
    <x v="1367"/>
    <n v="7"/>
    <n v="0"/>
    <n v="2359"/>
    <n v="0.2359"/>
    <s v="Office Supplies"/>
    <s v="Paper"/>
    <s v="Memo Book, 100 Message Capacity, 5 3/8Â” x 11Â”"/>
  </r>
  <r>
    <x v="610"/>
    <x v="449"/>
    <d v="2014-03-24T00:00:00"/>
    <s v="Standard Class"/>
    <s v="BN-11515"/>
    <s v="OFF-AR-10003829"/>
    <x v="1368"/>
    <n v="6"/>
    <n v="0"/>
    <n v="57072"/>
    <n v="5.7072000000000003"/>
    <s v="Office Supplies"/>
    <s v="Art"/>
    <s v="Newell 35"/>
  </r>
  <r>
    <x v="828"/>
    <x v="372"/>
    <d v="2017-06-27T00:00:00"/>
    <s v="Standard Class"/>
    <s v="ST-20530"/>
    <s v="OFF-AR-10003829"/>
    <x v="1076"/>
    <n v="2"/>
    <n v="2"/>
    <n v="5904"/>
    <n v="0.59040000000000004"/>
    <s v="Office Supplies"/>
    <s v="Art"/>
    <s v="Newell 35"/>
  </r>
  <r>
    <x v="610"/>
    <x v="449"/>
    <d v="2014-03-24T00:00:00"/>
    <s v="Standard Class"/>
    <s v="BN-11515"/>
    <s v="OFF-BI-10001758"/>
    <x v="1369"/>
    <n v="10"/>
    <n v="0"/>
    <n v="25098"/>
    <n v="2.5097999999999998"/>
    <s v="Office Supplies"/>
    <s v="Binders"/>
    <s v="Wilson Jones 14 Line Acrylic Coated Pressboard Data Binders"/>
  </r>
  <r>
    <x v="610"/>
    <x v="449"/>
    <d v="2014-03-24T00:00:00"/>
    <s v="Standard Class"/>
    <s v="BN-11515"/>
    <s v="OFF-BI-10000136"/>
    <x v="1370"/>
    <n v="6"/>
    <n v="0"/>
    <n v="172224"/>
    <n v="17.2224"/>
    <s v="Office Supplies"/>
    <s v="Binders"/>
    <s v="Avery Non-Stick Heavy Duty View Round Locking Ring Binders"/>
  </r>
  <r>
    <x v="829"/>
    <x v="566"/>
    <d v="2016-03-31T00:00:00"/>
    <s v="First Class"/>
    <s v="AS-10045"/>
    <s v="OFF-ST-10000649"/>
    <x v="891"/>
    <n v="2"/>
    <n v="0"/>
    <n v="785"/>
    <n v="7.85E-2"/>
    <s v="Office Supplies"/>
    <s v="Storage"/>
    <s v="Hanging Personal Folder File"/>
  </r>
  <r>
    <x v="531"/>
    <x v="410"/>
    <d v="2016-05-08T00:00:00"/>
    <s v="Same Day"/>
    <s v="CL-12565"/>
    <s v="OFF-ST-10000649"/>
    <x v="1371"/>
    <n v="2"/>
    <n v="2"/>
    <n v="157"/>
    <n v="1.5699999999999999E-2"/>
    <s v="Office Supplies"/>
    <s v="Storage"/>
    <s v="Hanging Personal Folder File"/>
  </r>
  <r>
    <x v="830"/>
    <x v="567"/>
    <d v="2016-05-07T00:00:00"/>
    <s v="First Class"/>
    <s v="ND-18370"/>
    <s v="OFF-PA-10003641"/>
    <x v="1372"/>
    <n v="3"/>
    <n v="0"/>
    <n v="364044"/>
    <n v="36.404400000000003"/>
    <s v="Office Supplies"/>
    <s v="Paper"/>
    <s v="Xerox 1909"/>
  </r>
  <r>
    <x v="831"/>
    <x v="568"/>
    <d v="2014-10-01T00:00:00"/>
    <s v="Second Class"/>
    <s v="KT-16465"/>
    <s v="FUR-CH-10002961"/>
    <x v="1373"/>
    <n v="2"/>
    <n v="2"/>
    <n v="0"/>
    <n v="0"/>
    <s v="Furniture"/>
    <s v="Chairs"/>
    <s v="Leather Task Chair, Black"/>
  </r>
  <r>
    <x v="832"/>
    <x v="115"/>
    <d v="2017-12-17T00:00:00"/>
    <s v="Standard Class"/>
    <s v="AI-10855"/>
    <s v="FUR-CH-10002961"/>
    <x v="1374"/>
    <n v="1"/>
    <n v="3"/>
    <n v="-9098"/>
    <n v="-0.90980000000000005"/>
    <s v="Furniture"/>
    <s v="Chairs"/>
    <s v="Leather Task Chair, Black"/>
  </r>
  <r>
    <x v="670"/>
    <x v="39"/>
    <d v="2017-10-25T00:00:00"/>
    <s v="Standard Class"/>
    <s v="HM-14860"/>
    <s v="OFF-PA-10004041"/>
    <x v="359"/>
    <n v="4"/>
    <n v="2"/>
    <n v="74"/>
    <n v="7.4000000000000003E-3"/>
    <s v="Office Supplies"/>
    <s v="Paper"/>
    <s v="It's Hot Message Books with Stickers, 2 3/4&quot; x 5&quot;"/>
  </r>
  <r>
    <x v="670"/>
    <x v="39"/>
    <d v="2017-10-25T00:00:00"/>
    <s v="Standard Class"/>
    <s v="HM-14860"/>
    <s v="TEC-PH-10001336"/>
    <x v="1375"/>
    <n v="4"/>
    <n v="4"/>
    <n v="-567556"/>
    <n v="-56.755600000000001"/>
    <s v="Technology"/>
    <s v="Phones"/>
    <s v="Digium D40 VoIP phone"/>
  </r>
  <r>
    <x v="259"/>
    <x v="225"/>
    <d v="2017-11-11T00:00:00"/>
    <s v="First Class"/>
    <s v="AB-10600"/>
    <s v="TEC-MA-10003183"/>
    <x v="1376"/>
    <n v="2"/>
    <n v="7"/>
    <n v="-63996"/>
    <n v="-6.3996000000000004"/>
    <s v="Technology"/>
    <s v="Machines"/>
    <s v="DYMO CardScan Personal V9 Business Card Scanner"/>
  </r>
  <r>
    <x v="259"/>
    <x v="225"/>
    <d v="2017-11-11T00:00:00"/>
    <s v="First Class"/>
    <s v="AB-10600"/>
    <s v="TEC-AC-10001314"/>
    <x v="1377"/>
    <n v="6"/>
    <n v="2"/>
    <n v="-359928"/>
    <n v="-35.992800000000003"/>
    <s v="Technology"/>
    <s v="Accessories"/>
    <s v="Case Logic 2.4GHz Wireless Keyboard"/>
  </r>
  <r>
    <x v="833"/>
    <x v="569"/>
    <d v="2017-03-12T00:00:00"/>
    <s v="Standard Class"/>
    <s v="MG-17890"/>
    <s v="TEC-AC-10004510"/>
    <x v="1378"/>
    <n v="3"/>
    <n v="0"/>
    <n v="4908"/>
    <n v="0.49080000000000001"/>
    <s v="Technology"/>
    <s v="Accessories"/>
    <s v="Logitech Desktop MK120 Mouse and keyboard Combo"/>
  </r>
  <r>
    <x v="781"/>
    <x v="392"/>
    <d v="2017-09-26T00:00:00"/>
    <s v="Standard Class"/>
    <s v="JE-15610"/>
    <s v="TEC-AC-10004510"/>
    <x v="1379"/>
    <n v="6"/>
    <n v="0"/>
    <n v="9816"/>
    <n v="0.98160000000000003"/>
    <s v="Technology"/>
    <s v="Accessories"/>
    <s v="Logitech Desktop MK120 Mouse and keyboard Combo"/>
  </r>
  <r>
    <x v="602"/>
    <x v="446"/>
    <d v="2014-04-06T00:00:00"/>
    <s v="Second Class"/>
    <s v="KM-16720"/>
    <s v="OFF-BI-10000042"/>
    <x v="1380"/>
    <n v="4"/>
    <n v="2"/>
    <n v="55536"/>
    <n v="5.5536000000000003"/>
    <s v="Office Supplies"/>
    <s v="Binders"/>
    <s v="Pressboard Data Binder, Crimson, 12&quot; X 8 1/2&quot;"/>
  </r>
  <r>
    <x v="834"/>
    <x v="245"/>
    <d v="2015-09-19T00:00:00"/>
    <s v="Standard Class"/>
    <s v="CA-12265"/>
    <s v="FUR-TA-10003008"/>
    <x v="1381"/>
    <n v="5"/>
    <n v="0"/>
    <n v="1186575"/>
    <n v="118.6575"/>
    <s v="Furniture"/>
    <s v="Tables"/>
    <s v="Lesro Round Back Collection Coffee Table, End Table"/>
  </r>
  <r>
    <x v="132"/>
    <x v="123"/>
    <d v="2014-08-09T00:00:00"/>
    <s v="Second Class"/>
    <s v="VD-21670"/>
    <s v="OFF-AP-10003590"/>
    <x v="1382"/>
    <n v="3"/>
    <n v="0"/>
    <n v="30513"/>
    <n v="3.0512999999999999"/>
    <s v="Office Supplies"/>
    <s v="Appliances"/>
    <s v="Hoover WindTunnel Plus Canister Vacuum"/>
  </r>
  <r>
    <x v="132"/>
    <x v="123"/>
    <d v="2014-08-09T00:00:00"/>
    <s v="Second Class"/>
    <s v="VD-21670"/>
    <s v="OFF-PA-10000806"/>
    <x v="1226"/>
    <n v="8"/>
    <n v="0"/>
    <n v="2194416"/>
    <n v="219.44159999999999"/>
    <s v="Office Supplies"/>
    <s v="Paper"/>
    <s v="Xerox 1934"/>
  </r>
  <r>
    <x v="835"/>
    <x v="64"/>
    <d v="2016-06-22T00:00:00"/>
    <s v="Standard Class"/>
    <s v="IG-15085"/>
    <s v="OFF-PA-10000806"/>
    <x v="1383"/>
    <n v="2"/>
    <n v="0"/>
    <n v="548604"/>
    <n v="54.860399999999998"/>
    <s v="Office Supplies"/>
    <s v="Paper"/>
    <s v="Xerox 1934"/>
  </r>
  <r>
    <x v="132"/>
    <x v="123"/>
    <d v="2014-08-09T00:00:00"/>
    <s v="Second Class"/>
    <s v="VD-21670"/>
    <s v="OFF-AR-10000896"/>
    <x v="1384"/>
    <n v="5"/>
    <n v="0"/>
    <n v="4264"/>
    <n v="0.4264"/>
    <s v="Office Supplies"/>
    <s v="Art"/>
    <s v="Newell 329"/>
  </r>
  <r>
    <x v="132"/>
    <x v="123"/>
    <d v="2014-08-09T00:00:00"/>
    <s v="Second Class"/>
    <s v="VD-21670"/>
    <s v="TEC-PH-10002310"/>
    <x v="1385"/>
    <n v="5"/>
    <n v="2"/>
    <n v="349965"/>
    <n v="34.996499999999997"/>
    <s v="Technology"/>
    <s v="Phones"/>
    <s v="Panasonic KX T7731-B Digital phone"/>
  </r>
  <r>
    <x v="132"/>
    <x v="123"/>
    <d v="2014-08-09T00:00:00"/>
    <s v="Second Class"/>
    <s v="VD-21670"/>
    <s v="OFF-ST-10002289"/>
    <x v="1386"/>
    <n v="5"/>
    <n v="0"/>
    <n v="7945"/>
    <n v="0.79449999999999998"/>
    <s v="Office Supplies"/>
    <s v="Storage"/>
    <s v="Safco Wire Cube Shelving System, For Use as 4 or 5 14&quot; Cubes, Black"/>
  </r>
  <r>
    <x v="87"/>
    <x v="83"/>
    <d v="2016-02-05T00:00:00"/>
    <s v="Same Day"/>
    <s v="PP-18955"/>
    <s v="OFF-PA-10001289"/>
    <x v="1387"/>
    <n v="9"/>
    <n v="0"/>
    <n v="1709316"/>
    <n v="170.9316"/>
    <s v="Office Supplies"/>
    <s v="Paper"/>
    <s v="White Computer Printout Paper by Universal"/>
  </r>
  <r>
    <x v="87"/>
    <x v="83"/>
    <d v="2016-02-05T00:00:00"/>
    <s v="Same Day"/>
    <s v="PP-18955"/>
    <s v="OFF-FA-10000053"/>
    <x v="1388"/>
    <n v="5"/>
    <n v="0"/>
    <n v="189"/>
    <n v="1.89E-2"/>
    <s v="Office Supplies"/>
    <s v="Fasteners"/>
    <s v="Revere Boxed Rubber Bands by Revere"/>
  </r>
  <r>
    <x v="87"/>
    <x v="83"/>
    <d v="2016-02-05T00:00:00"/>
    <s v="Same Day"/>
    <s v="PP-18955"/>
    <s v="OFF-EN-10003001"/>
    <x v="1389"/>
    <n v="2"/>
    <n v="0"/>
    <n v="789412"/>
    <n v="78.941199999999995"/>
    <s v="Office Supplies"/>
    <s v="Envelopes"/>
    <s v="Ames Color-File Green Diamond Border X-ray Mailers"/>
  </r>
  <r>
    <x v="836"/>
    <x v="563"/>
    <d v="2017-10-14T00:00:00"/>
    <s v="Standard Class"/>
    <s v="CK-12760"/>
    <s v="FUR-TA-10002958"/>
    <x v="1390"/>
    <n v="5"/>
    <n v="5"/>
    <n v="-430617"/>
    <n v="-43.061700000000002"/>
    <s v="Furniture"/>
    <s v="Tables"/>
    <s v="Bevis Oval Conference Table, Walnut"/>
  </r>
  <r>
    <x v="836"/>
    <x v="563"/>
    <d v="2017-10-14T00:00:00"/>
    <s v="Standard Class"/>
    <s v="CK-12760"/>
    <s v="FUR-TA-10001676"/>
    <x v="1391"/>
    <n v="3"/>
    <n v="5"/>
    <n v="-426528"/>
    <n v="-42.652799999999999"/>
    <s v="Furniture"/>
    <s v="Tables"/>
    <s v="Hon 61000 Series Interactive Training Tables"/>
  </r>
  <r>
    <x v="229"/>
    <x v="203"/>
    <d v="2016-11-26T00:00:00"/>
    <s v="First Class"/>
    <s v="NC-18340"/>
    <s v="OFF-BI-10000822"/>
    <x v="1392"/>
    <n v="4"/>
    <n v="2"/>
    <n v="60256"/>
    <n v="6.0255999999999998"/>
    <s v="Office Supplies"/>
    <s v="Binders"/>
    <s v="Acco PRESSTEX Data Binder with Storage Hooks, Light Blue, 9 1/2&quot; X 11&quot;"/>
  </r>
  <r>
    <x v="229"/>
    <x v="203"/>
    <d v="2016-11-26T00:00:00"/>
    <s v="First Class"/>
    <s v="NC-18340"/>
    <s v="OFF-PA-10004888"/>
    <x v="167"/>
    <n v="1"/>
    <n v="0"/>
    <n v="31104"/>
    <n v="3.1103999999999998"/>
    <s v="Office Supplies"/>
    <s v="Paper"/>
    <s v="Xerox 217"/>
  </r>
  <r>
    <x v="837"/>
    <x v="163"/>
    <d v="2016-04-25T00:00:00"/>
    <s v="Standard Class"/>
    <s v="GM-14455"/>
    <s v="FUR-TA-10002622"/>
    <x v="1393"/>
    <n v="2"/>
    <n v="4"/>
    <n v="-581332"/>
    <n v="-58.133200000000002"/>
    <s v="Furniture"/>
    <s v="Tables"/>
    <s v="Bush Andora Conference Table, Maple/Graphite Gray Finish"/>
  </r>
  <r>
    <x v="837"/>
    <x v="163"/>
    <d v="2016-04-25T00:00:00"/>
    <s v="Standard Class"/>
    <s v="GM-14455"/>
    <s v="OFF-PA-10000418"/>
    <x v="1394"/>
    <n v="5"/>
    <n v="2"/>
    <n v="14679"/>
    <n v="1.4679"/>
    <s v="Office Supplies"/>
    <s v="Paper"/>
    <s v="Xerox 189"/>
  </r>
  <r>
    <x v="222"/>
    <x v="197"/>
    <d v="2014-04-08T00:00:00"/>
    <s v="First Class"/>
    <s v="SD-20485"/>
    <s v="FUR-TA-10001039"/>
    <x v="1395"/>
    <n v="3"/>
    <n v="4"/>
    <n v="-361116"/>
    <n v="-36.111600000000003"/>
    <s v="Furniture"/>
    <s v="Tables"/>
    <s v="KI Adjustable-Height Table"/>
  </r>
  <r>
    <x v="838"/>
    <x v="250"/>
    <d v="2015-03-18T00:00:00"/>
    <s v="Second Class"/>
    <s v="JE-15475"/>
    <s v="FUR-TA-10001039"/>
    <x v="1396"/>
    <n v="2"/>
    <n v="0"/>
    <n v="447096"/>
    <n v="44.709600000000002"/>
    <s v="Furniture"/>
    <s v="Tables"/>
    <s v="KI Adjustable-Height Table"/>
  </r>
  <r>
    <x v="366"/>
    <x v="303"/>
    <d v="2016-09-06T00:00:00"/>
    <s v="Standard Class"/>
    <s v="KD-16270"/>
    <s v="OFF-AR-10002240"/>
    <x v="1397"/>
    <n v="2"/>
    <n v="0"/>
    <n v="196248"/>
    <n v="19.6248"/>
    <s v="Office Supplies"/>
    <s v="Art"/>
    <s v="Panasonic KP-150 Electric Pencil Sharpener"/>
  </r>
  <r>
    <x v="839"/>
    <x v="570"/>
    <d v="2014-07-05T00:00:00"/>
    <s v="Standard Class"/>
    <s v="HA-14905"/>
    <s v="OFF-BI-10002867"/>
    <x v="1398"/>
    <n v="7"/>
    <n v="2"/>
    <n v="1087996"/>
    <n v="108.7996"/>
    <s v="Office Supplies"/>
    <s v="Binders"/>
    <s v="GBC Recycled Regency Composition Covers"/>
  </r>
  <r>
    <x v="811"/>
    <x v="559"/>
    <d v="2015-11-27T00:00:00"/>
    <s v="Standard Class"/>
    <s v="VB-21745"/>
    <s v="OFF-BI-10002867"/>
    <x v="1399"/>
    <n v="2"/>
    <n v="8"/>
    <n v="-406504"/>
    <n v="-40.650399999999998"/>
    <s v="Office Supplies"/>
    <s v="Binders"/>
    <s v="GBC Recycled Regency Composition Covers"/>
  </r>
  <r>
    <x v="805"/>
    <x v="557"/>
    <d v="2017-01-31T00:00:00"/>
    <s v="Second Class"/>
    <s v="BT-11305"/>
    <s v="FUR-FU-10003976"/>
    <x v="1400"/>
    <n v="3"/>
    <n v="0"/>
    <n v="128316"/>
    <n v="12.8316"/>
    <s v="Furniture"/>
    <s v="Furnishings"/>
    <s v="DAX Executive Solid Wood Document Frame, Desktop or Hang, Mahogany, 5 x 7"/>
  </r>
  <r>
    <x v="74"/>
    <x v="70"/>
    <d v="2015-09-24T00:00:00"/>
    <s v="First Class"/>
    <s v="SV-20815"/>
    <s v="TEC-PH-10002922"/>
    <x v="1401"/>
    <n v="7"/>
    <n v="2"/>
    <n v="118293"/>
    <n v="11.8293"/>
    <s v="Technology"/>
    <s v="Phones"/>
    <s v="ShoreTel ShorePhone IP 230 VoIP phone"/>
  </r>
  <r>
    <x v="690"/>
    <x v="492"/>
    <d v="2015-12-24T00:00:00"/>
    <s v="Standard Class"/>
    <s v="JG-15160"/>
    <s v="TEC-PH-10002922"/>
    <x v="1402"/>
    <n v="5"/>
    <n v="2"/>
    <n v="84495"/>
    <n v="8.4495000000000005"/>
    <s v="Technology"/>
    <s v="Phones"/>
    <s v="ShoreTel ShorePhone IP 230 VoIP phone"/>
  </r>
  <r>
    <x v="324"/>
    <x v="269"/>
    <d v="2015-09-30T00:00:00"/>
    <s v="Standard Class"/>
    <s v="RW-19540"/>
    <s v="OFF-PA-10000501"/>
    <x v="1403"/>
    <n v="4"/>
    <n v="2"/>
    <n v="312736"/>
    <n v="31.273599999999998"/>
    <s v="Office Supplies"/>
    <s v="Paper"/>
    <s v="Petty Cash Envelope"/>
  </r>
  <r>
    <x v="324"/>
    <x v="269"/>
    <d v="2015-09-30T00:00:00"/>
    <s v="Standard Class"/>
    <s v="RW-19540"/>
    <s v="OFF-AP-10004980"/>
    <x v="1404"/>
    <n v="2"/>
    <n v="2"/>
    <n v="144096"/>
    <n v="14.409599999999999"/>
    <s v="Office Supplies"/>
    <s v="Appliances"/>
    <s v="3M Replacement Filter for Office Air Cleaner for 20' x 33' Room"/>
  </r>
  <r>
    <x v="324"/>
    <x v="269"/>
    <d v="2015-09-30T00:00:00"/>
    <s v="Standard Class"/>
    <s v="RW-19540"/>
    <s v="TEC-PH-10001750"/>
    <x v="1405"/>
    <n v="5"/>
    <n v="2"/>
    <n v="230965"/>
    <n v="23.096499999999999"/>
    <s v="Technology"/>
    <s v="Phones"/>
    <s v="Samsung Rugby III"/>
  </r>
  <r>
    <x v="156"/>
    <x v="35"/>
    <d v="2015-11-04T00:00:00"/>
    <s v="Second Class"/>
    <s v="DK-12835"/>
    <s v="OFF-BI-10003708"/>
    <x v="1406"/>
    <n v="5"/>
    <n v="2"/>
    <n v="93125"/>
    <n v="9.3125"/>
    <s v="Office Supplies"/>
    <s v="Binders"/>
    <s v="Acco Four Pocket Poly Ring Binder with Label Holder, Smoke, 1&quot;"/>
  </r>
  <r>
    <x v="840"/>
    <x v="346"/>
    <d v="2017-12-29T00:00:00"/>
    <s v="Standard Class"/>
    <s v="AR-10540"/>
    <s v="OFF-BI-10003708"/>
    <x v="184"/>
    <n v="3"/>
    <n v="2"/>
    <n v="55875"/>
    <n v="5.5875000000000004"/>
    <s v="Office Supplies"/>
    <s v="Binders"/>
    <s v="Acco Four Pocket Poly Ring Binder with Label Holder, Smoke, 1&quot;"/>
  </r>
  <r>
    <x v="105"/>
    <x v="100"/>
    <d v="2014-12-21T00:00:00"/>
    <s v="Second Class"/>
    <s v="IM-15070"/>
    <s v="OFF-BI-10001191"/>
    <x v="1407"/>
    <n v="6"/>
    <n v="0"/>
    <n v="748524"/>
    <n v="74.852400000000003"/>
    <s v="Office Supplies"/>
    <s v="Binders"/>
    <s v="Canvas Sectional Post Binders"/>
  </r>
  <r>
    <x v="841"/>
    <x v="571"/>
    <d v="2016-12-30T00:00:00"/>
    <s v="Standard Class"/>
    <s v="FP-14320"/>
    <s v="OFF-PA-10003673"/>
    <x v="1408"/>
    <n v="5"/>
    <n v="0"/>
    <n v="15594"/>
    <n v="1.5593999999999999"/>
    <s v="Office Supplies"/>
    <s v="Paper"/>
    <s v="Strathmore Photo Mount Cards"/>
  </r>
  <r>
    <x v="828"/>
    <x v="372"/>
    <d v="2017-06-27T00:00:00"/>
    <s v="Standard Class"/>
    <s v="ST-20530"/>
    <s v="OFF-PA-10001639"/>
    <x v="463"/>
    <n v="6"/>
    <n v="2"/>
    <n v="108864"/>
    <n v="10.8864"/>
    <s v="Office Supplies"/>
    <s v="Paper"/>
    <s v="Xerox 203"/>
  </r>
  <r>
    <x v="537"/>
    <x v="137"/>
    <d v="2015-10-15T00:00:00"/>
    <s v="Same Day"/>
    <s v="JE-15745"/>
    <s v="TEC-AC-10004975"/>
    <x v="680"/>
    <n v="3"/>
    <n v="2"/>
    <n v="428805"/>
    <n v="42.880499999999998"/>
    <s v="Technology"/>
    <s v="Accessories"/>
    <s v="Plantronics Audio 995 Wireless Stereo Headset"/>
  </r>
  <r>
    <x v="842"/>
    <x v="572"/>
    <d v="2017-04-15T00:00:00"/>
    <s v="Second Class"/>
    <s v="BD-11320"/>
    <s v="OFF-BI-10004364"/>
    <x v="832"/>
    <n v="5"/>
    <n v="0"/>
    <n v="13365"/>
    <n v="1.3365"/>
    <s v="Office Supplies"/>
    <s v="Binders"/>
    <s v="Storex Dura Pro Binders"/>
  </r>
  <r>
    <x v="842"/>
    <x v="572"/>
    <d v="2017-04-15T00:00:00"/>
    <s v="Second Class"/>
    <s v="BD-11320"/>
    <s v="OFF-PA-10001712"/>
    <x v="1072"/>
    <n v="4"/>
    <n v="0"/>
    <n v="17982"/>
    <n v="1.7982"/>
    <s v="Office Supplies"/>
    <s v="Paper"/>
    <s v="Xerox 1948"/>
  </r>
  <r>
    <x v="292"/>
    <x v="251"/>
    <d v="2017-06-16T00:00:00"/>
    <s v="First Class"/>
    <s v="SD-20485"/>
    <s v="FUR-CH-10004289"/>
    <x v="1409"/>
    <n v="7"/>
    <n v="3"/>
    <n v="-873418"/>
    <n v="-87.341800000000006"/>
    <s v="Furniture"/>
    <s v="Chairs"/>
    <s v="Global Super Steno Chair"/>
  </r>
  <r>
    <x v="292"/>
    <x v="251"/>
    <d v="2017-06-16T00:00:00"/>
    <s v="First Class"/>
    <s v="SD-20485"/>
    <s v="TEC-PH-10002564"/>
    <x v="1012"/>
    <n v="2"/>
    <n v="2"/>
    <n v="5998"/>
    <n v="0.5998"/>
    <s v="Technology"/>
    <s v="Phones"/>
    <s v="OtterBox Defender Series Case - Samsung Galaxy S4"/>
  </r>
  <r>
    <x v="843"/>
    <x v="573"/>
    <d v="2014-04-24T00:00:00"/>
    <s v="First Class"/>
    <s v="TS-21160"/>
    <s v="OFF-BI-10004876"/>
    <x v="1410"/>
    <n v="3"/>
    <n v="7"/>
    <n v="-17514"/>
    <n v="-1.7514000000000001"/>
    <s v="Office Supplies"/>
    <s v="Binders"/>
    <s v="Wilson Jones Suede Grain Vinyl Binders"/>
  </r>
  <r>
    <x v="844"/>
    <x v="574"/>
    <d v="2015-05-07T00:00:00"/>
    <s v="Standard Class"/>
    <s v="JB-15400"/>
    <s v="TEC-PH-10004348"/>
    <x v="1208"/>
    <n v="3"/>
    <n v="2"/>
    <n v="11094"/>
    <n v="1.1093999999999999"/>
    <s v="Technology"/>
    <s v="Phones"/>
    <s v="OtterBox Defender Series Case - iPhone 5c"/>
  </r>
  <r>
    <x v="845"/>
    <x v="575"/>
    <d v="2015-07-20T00:00:00"/>
    <s v="First Class"/>
    <s v="TS-21085"/>
    <s v="OFF-BI-10004352"/>
    <x v="1411"/>
    <n v="1"/>
    <n v="7"/>
    <n v="-135"/>
    <n v="-1.35E-2"/>
    <s v="Office Supplies"/>
    <s v="Binders"/>
    <s v="Wilson Jones DublLock D-Ring Binders"/>
  </r>
  <r>
    <x v="790"/>
    <x v="550"/>
    <d v="2016-11-29T00:00:00"/>
    <s v="First Class"/>
    <s v="MC-17425"/>
    <s v="OFF-BI-10004352"/>
    <x v="1412"/>
    <n v="5"/>
    <n v="0"/>
    <n v="16875"/>
    <n v="1.6875"/>
    <s v="Office Supplies"/>
    <s v="Binders"/>
    <s v="Wilson Jones DublLock D-Ring Binders"/>
  </r>
  <r>
    <x v="790"/>
    <x v="550"/>
    <d v="2016-11-29T00:00:00"/>
    <s v="First Class"/>
    <s v="MC-17425"/>
    <s v="OFF-BI-10000666"/>
    <x v="1413"/>
    <n v="3"/>
    <n v="0"/>
    <n v="4584"/>
    <n v="0.45839999999999997"/>
    <s v="Office Supplies"/>
    <s v="Binders"/>
    <s v="Surelock Post Binders"/>
  </r>
  <r>
    <x v="790"/>
    <x v="550"/>
    <d v="2016-11-29T00:00:00"/>
    <s v="First Class"/>
    <s v="MC-17425"/>
    <s v="TEC-MA-10000010"/>
    <x v="1414"/>
    <n v="8"/>
    <n v="0"/>
    <n v="14592"/>
    <n v="1.4592000000000001"/>
    <s v="Technology"/>
    <s v="Machines"/>
    <s v="Hewlett-Packard Deskjet 3050a All-in-One Color Inkjet Printer"/>
  </r>
  <r>
    <x v="846"/>
    <x v="576"/>
    <d v="2017-06-19T00:00:00"/>
    <s v="Standard Class"/>
    <s v="ME-17320"/>
    <s v="OFF-BI-10000977"/>
    <x v="1415"/>
    <n v="3"/>
    <n v="0"/>
    <n v="41952"/>
    <n v="4.1951999999999998"/>
    <s v="Office Supplies"/>
    <s v="Binders"/>
    <s v="Ibico Plastic Spiral Binding Combs"/>
  </r>
  <r>
    <x v="846"/>
    <x v="576"/>
    <d v="2017-06-19T00:00:00"/>
    <s v="Standard Class"/>
    <s v="ME-17320"/>
    <s v="FUR-TA-10002530"/>
    <x v="1416"/>
    <n v="3"/>
    <n v="0"/>
    <n v="67941"/>
    <n v="6.7941000000000003"/>
    <s v="Furniture"/>
    <s v="Tables"/>
    <s v="Iceberg OfficeWorks 42&quot; Round Tables"/>
  </r>
  <r>
    <x v="847"/>
    <x v="483"/>
    <d v="2014-05-04T00:00:00"/>
    <s v="Same Day"/>
    <s v="AA-10480"/>
    <s v="FUR-FU-10001473"/>
    <x v="1417"/>
    <n v="2"/>
    <n v="0"/>
    <n v="98856"/>
    <n v="9.8856000000000002"/>
    <s v="Furniture"/>
    <s v="Furnishings"/>
    <s v="DAX Wood Document Frame"/>
  </r>
  <r>
    <x v="848"/>
    <x v="577"/>
    <d v="2015-12-08T00:00:00"/>
    <s v="Standard Class"/>
    <s v="LC-17140"/>
    <s v="OFF-BI-10001765"/>
    <x v="1418"/>
    <n v="2"/>
    <n v="2"/>
    <n v="193984"/>
    <n v="19.398399999999999"/>
    <s v="Office Supplies"/>
    <s v="Binders"/>
    <s v="Wilson Jones Heavy-Duty Casebound Ring Binders with Metal Hinges"/>
  </r>
  <r>
    <x v="52"/>
    <x v="48"/>
    <d v="2017-09-17T00:00:00"/>
    <s v="Second Class"/>
    <s v="CL-11890"/>
    <s v="OFF-BI-10001765"/>
    <x v="1419"/>
    <n v="7"/>
    <n v="0"/>
    <n v="1163904"/>
    <n v="116.3904"/>
    <s v="Office Supplies"/>
    <s v="Binders"/>
    <s v="Wilson Jones Heavy-Duty Casebound Ring Binders with Metal Hinges"/>
  </r>
  <r>
    <x v="849"/>
    <x v="404"/>
    <d v="2015-07-15T00:00:00"/>
    <s v="First Class"/>
    <s v="SL-20155"/>
    <s v="OFF-BI-10001765"/>
    <x v="1420"/>
    <n v="6"/>
    <n v="8"/>
    <n v="-665088"/>
    <n v="-66.508799999999994"/>
    <s v="Office Supplies"/>
    <s v="Binders"/>
    <s v="Wilson Jones Heavy-Duty Casebound Ring Binders with Metal Hinges"/>
  </r>
  <r>
    <x v="415"/>
    <x v="103"/>
    <d v="2017-12-13T00:00:00"/>
    <s v="Standard Class"/>
    <s v="DK-12835"/>
    <s v="FUR-CH-10000847"/>
    <x v="1421"/>
    <n v="3"/>
    <n v="0"/>
    <n v="2269644"/>
    <n v="226.96440000000001"/>
    <s v="Furniture"/>
    <s v="Chairs"/>
    <s v="Global Executive Mid-Back Manager's Chair"/>
  </r>
  <r>
    <x v="415"/>
    <x v="103"/>
    <d v="2017-12-13T00:00:00"/>
    <s v="Standard Class"/>
    <s v="DK-12835"/>
    <s v="OFF-PA-10001293"/>
    <x v="24"/>
    <n v="2"/>
    <n v="0"/>
    <n v="62208"/>
    <n v="6.2207999999999997"/>
    <s v="Office Supplies"/>
    <s v="Paper"/>
    <s v="Xerox 1946"/>
  </r>
  <r>
    <x v="850"/>
    <x v="546"/>
    <d v="2015-09-27T00:00:00"/>
    <s v="Second Class"/>
    <s v="ON-18715"/>
    <s v="OFF-AR-10000634"/>
    <x v="1422"/>
    <n v="2"/>
    <n v="2"/>
    <n v="5992"/>
    <n v="0.59919999999999995"/>
    <s v="Office Supplies"/>
    <s v="Art"/>
    <s v="Newell 320"/>
  </r>
  <r>
    <x v="851"/>
    <x v="577"/>
    <d v="2015-12-02T00:00:00"/>
    <s v="Same Day"/>
    <s v="NM-18520"/>
    <s v="FUR-FU-10004270"/>
    <x v="1423"/>
    <n v="4"/>
    <n v="6"/>
    <n v="-40128"/>
    <n v="-4.0128000000000004"/>
    <s v="Furniture"/>
    <s v="Furnishings"/>
    <s v="Eldon Image Series Desk Accessories, Burgundy"/>
  </r>
  <r>
    <x v="852"/>
    <x v="578"/>
    <d v="2017-09-15T00:00:00"/>
    <s v="First Class"/>
    <s v="JM-15535"/>
    <s v="FUR-FU-10004270"/>
    <x v="1424"/>
    <n v="2"/>
    <n v="0"/>
    <n v="30096"/>
    <n v="3.0095999999999998"/>
    <s v="Furniture"/>
    <s v="Furnishings"/>
    <s v="Eldon Image Series Desk Accessories, Burgundy"/>
  </r>
  <r>
    <x v="853"/>
    <x v="481"/>
    <d v="2016-11-19T00:00:00"/>
    <s v="Standard Class"/>
    <s v="AS-10135"/>
    <s v="FUR-FU-10004270"/>
    <x v="1425"/>
    <n v="1"/>
    <n v="0"/>
    <n v="15048"/>
    <n v="1.5047999999999999"/>
    <s v="Furniture"/>
    <s v="Furnishings"/>
    <s v="Eldon Image Series Desk Accessories, Burgundy"/>
  </r>
  <r>
    <x v="739"/>
    <x v="130"/>
    <d v="2016-11-25T00:00:00"/>
    <s v="Standard Class"/>
    <s v="NP-18685"/>
    <s v="OFF-AR-10003770"/>
    <x v="1279"/>
    <n v="6"/>
    <n v="0"/>
    <n v="50112"/>
    <n v="5.0111999999999997"/>
    <s v="Office Supplies"/>
    <s v="Art"/>
    <s v="Newell 340"/>
  </r>
  <r>
    <x v="854"/>
    <x v="579"/>
    <d v="2017-03-24T00:00:00"/>
    <s v="Standard Class"/>
    <s v="CG-12040"/>
    <s v="OFF-LA-10003121"/>
    <x v="1426"/>
    <n v="7"/>
    <n v="0"/>
    <n v="132986"/>
    <n v="13.2986"/>
    <s v="Office Supplies"/>
    <s v="Labels"/>
    <s v="Avery 506"/>
  </r>
  <r>
    <x v="855"/>
    <x v="580"/>
    <d v="2016-12-08T00:00:00"/>
    <s v="Standard Class"/>
    <s v="MK-18160"/>
    <s v="OFF-PA-10002262"/>
    <x v="330"/>
    <n v="4"/>
    <n v="0"/>
    <n v="124416"/>
    <n v="12.441599999999999"/>
    <s v="Office Supplies"/>
    <s v="Paper"/>
    <s v="Xerox 192"/>
  </r>
  <r>
    <x v="855"/>
    <x v="580"/>
    <d v="2016-12-08T00:00:00"/>
    <s v="Standard Class"/>
    <s v="MK-18160"/>
    <s v="OFF-PA-10002464"/>
    <x v="1427"/>
    <n v="7"/>
    <n v="0"/>
    <n v="198254"/>
    <n v="19.825399999999998"/>
    <s v="Office Supplies"/>
    <s v="Paper"/>
    <s v="HP Office Recycled Paper (20Lb. and 87 Bright)"/>
  </r>
  <r>
    <x v="855"/>
    <x v="580"/>
    <d v="2016-12-08T00:00:00"/>
    <s v="Standard Class"/>
    <s v="MK-18160"/>
    <s v="OFF-ST-10002214"/>
    <x v="1428"/>
    <n v="3"/>
    <n v="0"/>
    <n v="88062"/>
    <n v="8.8062000000000005"/>
    <s v="Office Supplies"/>
    <s v="Storage"/>
    <s v="X-Rack File for Hanging Folders"/>
  </r>
  <r>
    <x v="544"/>
    <x v="417"/>
    <d v="2017-08-28T00:00:00"/>
    <s v="Second Class"/>
    <s v="DW-13540"/>
    <s v="OFF-PA-10000130"/>
    <x v="1133"/>
    <n v="1"/>
    <n v="2"/>
    <n v="107"/>
    <n v="1.0699999999999999E-2"/>
    <s v="Office Supplies"/>
    <s v="Paper"/>
    <s v="Xerox 199"/>
  </r>
  <r>
    <x v="856"/>
    <x v="581"/>
    <d v="2016-10-18T00:00:00"/>
    <s v="Standard Class"/>
    <s v="CP-12340"/>
    <s v="TEC-AC-10000865"/>
    <x v="1429"/>
    <n v="3"/>
    <n v="0"/>
    <n v="3009"/>
    <n v="0.3009"/>
    <s v="Technology"/>
    <s v="Accessories"/>
    <s v="WD My Passport Ultra 500GB Portable External Hard Drive"/>
  </r>
  <r>
    <x v="857"/>
    <x v="582"/>
    <d v="2014-12-03T00:00:00"/>
    <s v="Standard Class"/>
    <s v="MS-17770"/>
    <s v="OFF-FA-10003021"/>
    <x v="1276"/>
    <n v="2"/>
    <n v="0"/>
    <n v="1316"/>
    <n v="0.13159999999999999"/>
    <s v="Office Supplies"/>
    <s v="Fasteners"/>
    <s v="Staples"/>
  </r>
  <r>
    <x v="442"/>
    <x v="356"/>
    <d v="2015-11-07T00:00:00"/>
    <s v="Standard Class"/>
    <s v="CM-12655"/>
    <s v="TEC-PH-10003580"/>
    <x v="1430"/>
    <n v="7"/>
    <n v="2"/>
    <n v="1061242"/>
    <n v="106.1242"/>
    <s v="Technology"/>
    <s v="Phones"/>
    <s v="Cisco IP Phone 7961G-GE VoIP phone"/>
  </r>
  <r>
    <x v="442"/>
    <x v="356"/>
    <d v="2015-11-07T00:00:00"/>
    <s v="Standard Class"/>
    <s v="CM-12655"/>
    <s v="TEC-AC-10001109"/>
    <x v="1431"/>
    <n v="3"/>
    <n v="0"/>
    <n v="377874"/>
    <n v="37.787399999999998"/>
    <s v="Technology"/>
    <s v="Accessories"/>
    <s v="Logitech Trackman Marble Mouse"/>
  </r>
  <r>
    <x v="388"/>
    <x v="319"/>
    <d v="2017-11-28T00:00:00"/>
    <s v="Standard Class"/>
    <s v="TS-21370"/>
    <s v="OFF-PA-10001838"/>
    <x v="761"/>
    <n v="1"/>
    <n v="0"/>
    <n v="28812"/>
    <n v="2.8812000000000002"/>
    <s v="Office Supplies"/>
    <s v="Paper"/>
    <s v="Adams Telephone Message Book W/Dividers/Space For Phone Numbers, 5 1/4&quot;X8 1/2&quot;, 300/Messages"/>
  </r>
  <r>
    <x v="219"/>
    <x v="58"/>
    <d v="2017-09-08T00:00:00"/>
    <s v="Standard Class"/>
    <s v="JD-15790"/>
    <s v="OFF-ST-10004950"/>
    <x v="1432"/>
    <n v="1"/>
    <n v="2"/>
    <n v="-2098"/>
    <n v="-0.20979999999999999"/>
    <s v="Office Supplies"/>
    <s v="Storage"/>
    <s v="Acco Perma 3000 Stacking Storage Drawers"/>
  </r>
  <r>
    <x v="244"/>
    <x v="156"/>
    <d v="2017-11-18T00:00:00"/>
    <s v="Standard Class"/>
    <s v="NG-18430"/>
    <s v="OFF-PA-10003823"/>
    <x v="1433"/>
    <n v="9"/>
    <n v="2"/>
    <n v="69705"/>
    <n v="6.9705000000000004"/>
    <s v="Office Supplies"/>
    <s v="Paper"/>
    <s v="Xerox 197"/>
  </r>
  <r>
    <x v="570"/>
    <x v="203"/>
    <d v="2016-12-01T00:00:00"/>
    <s v="Standard Class"/>
    <s v="AT-10435"/>
    <s v="TEC-PH-10001300"/>
    <x v="1434"/>
    <n v="2"/>
    <n v="2"/>
    <n v="3352"/>
    <n v="0.3352"/>
    <s v="Technology"/>
    <s v="Phones"/>
    <s v="iKross Bluetooth Portable Keyboard + Cell Phone Stand Holder + Brush for Apple iPhone 5S 5C 5, 4S 4"/>
  </r>
  <r>
    <x v="83"/>
    <x v="79"/>
    <d v="2015-08-07T00:00:00"/>
    <s v="Standard Class"/>
    <s v="PC-19000"/>
    <s v="FUR-TA-10003715"/>
    <x v="1435"/>
    <n v="6"/>
    <n v="2"/>
    <n v="-1758708"/>
    <n v="-175.8708"/>
    <s v="Furniture"/>
    <s v="Tables"/>
    <s v="Hon 2111 Invitation Series Corner Table"/>
  </r>
  <r>
    <x v="858"/>
    <x v="51"/>
    <d v="2016-09-23T00:00:00"/>
    <s v="Standard Class"/>
    <s v="CS-12505"/>
    <s v="TEC-MA-10004458"/>
    <x v="1436"/>
    <n v="4"/>
    <n v="0"/>
    <n v="19008"/>
    <n v="1.9008"/>
    <s v="Technology"/>
    <s v="Machines"/>
    <s v="Lexmark X 9575 Professional All-in-One Color Printer"/>
  </r>
  <r>
    <x v="859"/>
    <x v="419"/>
    <d v="2017-12-10T00:00:00"/>
    <s v="Same Day"/>
    <s v="LS-16975"/>
    <s v="OFF-BI-10004965"/>
    <x v="1437"/>
    <n v="3"/>
    <n v="0"/>
    <n v="15525"/>
    <n v="1.5525"/>
    <s v="Office Supplies"/>
    <s v="Binders"/>
    <s v="Ibico Covers for Plastic or Wire Binding Elements"/>
  </r>
  <r>
    <x v="860"/>
    <x v="583"/>
    <d v="2017-04-21T00:00:00"/>
    <s v="Standard Class"/>
    <s v="PL-18925"/>
    <s v="OFF-AR-10001419"/>
    <x v="1268"/>
    <n v="5"/>
    <n v="2"/>
    <n v="2065"/>
    <n v="0.20649999999999999"/>
    <s v="Office Supplies"/>
    <s v="Art"/>
    <s v="Newell 325"/>
  </r>
  <r>
    <x v="42"/>
    <x v="38"/>
    <d v="2015-12-11T00:00:00"/>
    <s v="Standard Class"/>
    <s v="GH-14425"/>
    <s v="OFF-PA-10002586"/>
    <x v="834"/>
    <n v="5"/>
    <n v="2"/>
    <n v="6723"/>
    <n v="0.67230000000000001"/>
    <s v="Office Supplies"/>
    <s v="Paper"/>
    <s v="Xerox 1970"/>
  </r>
  <r>
    <x v="861"/>
    <x v="347"/>
    <d v="2016-07-27T00:00:00"/>
    <s v="Standard Class"/>
    <s v="CJ-12010"/>
    <s v="OFF-AR-10002221"/>
    <x v="1438"/>
    <n v="2"/>
    <n v="2"/>
    <n v="364"/>
    <n v="3.6400000000000002E-2"/>
    <s v="Office Supplies"/>
    <s v="Art"/>
    <s v="12 Colored Short Pencils"/>
  </r>
  <r>
    <x v="714"/>
    <x v="509"/>
    <d v="2014-04-29T00:00:00"/>
    <s v="Standard Class"/>
    <s v="DA-13450"/>
    <s v="OFF-AR-10002221"/>
    <x v="358"/>
    <n v="3"/>
    <n v="2"/>
    <n v="546"/>
    <n v="5.4600000000000003E-2"/>
    <s v="Office Supplies"/>
    <s v="Art"/>
    <s v="12 Colored Short Pencils"/>
  </r>
  <r>
    <x v="861"/>
    <x v="347"/>
    <d v="2016-07-27T00:00:00"/>
    <s v="Standard Class"/>
    <s v="CJ-12010"/>
    <s v="FUR-FU-10002456"/>
    <x v="41"/>
    <n v="2"/>
    <n v="2"/>
    <n v="33488"/>
    <n v="3.3488000000000002"/>
    <s v="Furniture"/>
    <s v="Furnishings"/>
    <s v="Master Caster Door Stop, Large Neon Orange"/>
  </r>
  <r>
    <x v="862"/>
    <x v="403"/>
    <d v="2015-11-10T00:00:00"/>
    <s v="Second Class"/>
    <s v="MC-18130"/>
    <s v="OFF-FA-10004968"/>
    <x v="1439"/>
    <n v="7"/>
    <n v="0"/>
    <n v="5236"/>
    <n v="0.52359999999999995"/>
    <s v="Office Supplies"/>
    <s v="Fasteners"/>
    <s v="Rubber Band Ball"/>
  </r>
  <r>
    <x v="862"/>
    <x v="403"/>
    <d v="2015-11-10T00:00:00"/>
    <s v="Second Class"/>
    <s v="MC-18130"/>
    <s v="OFF-PA-10001274"/>
    <x v="835"/>
    <n v="2"/>
    <n v="0"/>
    <n v="3431"/>
    <n v="0.34310000000000002"/>
    <s v="Office Supplies"/>
    <s v="Paper"/>
    <s v="Loose Memo Sheets"/>
  </r>
  <r>
    <x v="863"/>
    <x v="584"/>
    <d v="2015-03-31T00:00:00"/>
    <s v="Standard Class"/>
    <s v="BV-11245"/>
    <s v="OFF-PA-10001125"/>
    <x v="1440"/>
    <n v="3"/>
    <n v="2"/>
    <n v="23235"/>
    <n v="2.3235000000000001"/>
    <s v="Office Supplies"/>
    <s v="Paper"/>
    <s v="Xerox 1988"/>
  </r>
  <r>
    <x v="261"/>
    <x v="227"/>
    <d v="2017-09-05T00:00:00"/>
    <s v="Standard Class"/>
    <s v="JF-15490"/>
    <s v="OFF-ST-10000344"/>
    <x v="1441"/>
    <n v="1"/>
    <n v="2"/>
    <n v="8058"/>
    <n v="0.80579999999999996"/>
    <s v="Office Supplies"/>
    <s v="Storage"/>
    <s v="Neat Ideas Personal Hanging Folder Files, Black"/>
  </r>
  <r>
    <x v="864"/>
    <x v="408"/>
    <d v="2016-12-08T00:00:00"/>
    <s v="Standard Class"/>
    <s v="EB-13840"/>
    <s v="OFF-ST-10003324"/>
    <x v="1442"/>
    <n v="6"/>
    <n v="0"/>
    <n v="0"/>
    <n v="0"/>
    <s v="Office Supplies"/>
    <s v="Storage"/>
    <s v="Belkin OmniView SE Rackmount Kit"/>
  </r>
  <r>
    <x v="865"/>
    <x v="585"/>
    <d v="2016-11-02T00:00:00"/>
    <s v="Standard Class"/>
    <s v="JM-15655"/>
    <s v="OFF-ST-10000419"/>
    <x v="1443"/>
    <n v="3"/>
    <n v="0"/>
    <n v="4074"/>
    <n v="0.40739999999999998"/>
    <s v="Office Supplies"/>
    <s v="Storage"/>
    <s v="Rogers Jumbo File, Granite"/>
  </r>
  <r>
    <x v="865"/>
    <x v="585"/>
    <d v="2016-11-02T00:00:00"/>
    <s v="Standard Class"/>
    <s v="JM-15655"/>
    <s v="OFF-AP-10001626"/>
    <x v="1444"/>
    <n v="3"/>
    <n v="0"/>
    <n v="30342"/>
    <n v="3.0341999999999998"/>
    <s v="Office Supplies"/>
    <s v="Appliances"/>
    <s v="Commercial WindTunnel Clean Air Upright Vacuum, Replacement Belts, Filtration Bags"/>
  </r>
  <r>
    <x v="774"/>
    <x v="539"/>
    <d v="2014-03-16T00:00:00"/>
    <s v="Second Class"/>
    <s v="CK-12205"/>
    <s v="FUR-FU-10003981"/>
    <x v="1445"/>
    <n v="5"/>
    <n v="2"/>
    <n v="2288"/>
    <n v="0.2288"/>
    <s v="Furniture"/>
    <s v="Furnishings"/>
    <s v="Eldon Wave Desk Accessories"/>
  </r>
  <r>
    <x v="811"/>
    <x v="559"/>
    <d v="2015-11-27T00:00:00"/>
    <s v="Standard Class"/>
    <s v="VB-21745"/>
    <s v="OFF-ST-10001291"/>
    <x v="1446"/>
    <n v="2"/>
    <n v="2"/>
    <n v="23674"/>
    <n v="2.3673999999999999"/>
    <s v="Office Supplies"/>
    <s v="Storage"/>
    <s v="Tenex Personal Self-Stacking Standard File Box, Black/Gray"/>
  </r>
  <r>
    <x v="866"/>
    <x v="110"/>
    <d v="2017-11-18T00:00:00"/>
    <s v="Second Class"/>
    <s v="ME-17320"/>
    <s v="OFF-AP-10004868"/>
    <x v="1447"/>
    <n v="6"/>
    <n v="8"/>
    <n v="-247086"/>
    <n v="-24.708600000000001"/>
    <s v="Office Supplies"/>
    <s v="Appliances"/>
    <s v="Hoover Commercial Soft Guard Upright Vacuum And Disposable Filtration Bags"/>
  </r>
  <r>
    <x v="867"/>
    <x v="586"/>
    <d v="2014-05-05T00:00:00"/>
    <s v="First Class"/>
    <s v="JS-15940"/>
    <s v="OFF-LA-10002195"/>
    <x v="1029"/>
    <n v="7"/>
    <n v="0"/>
    <n v="103488"/>
    <n v="10.348800000000001"/>
    <s v="Office Supplies"/>
    <s v="Labels"/>
    <s v="Avery 481"/>
  </r>
  <r>
    <x v="868"/>
    <x v="587"/>
    <d v="2015-02-13T00:00:00"/>
    <s v="Standard Class"/>
    <s v="VW-21775"/>
    <s v="OFF-AR-10001315"/>
    <x v="445"/>
    <n v="3"/>
    <n v="0"/>
    <n v="15312"/>
    <n v="1.5311999999999999"/>
    <s v="Office Supplies"/>
    <s v="Art"/>
    <s v="Newell 310"/>
  </r>
  <r>
    <x v="869"/>
    <x v="388"/>
    <d v="2016-05-15T00:00:00"/>
    <s v="Standard Class"/>
    <s v="JW-16075"/>
    <s v="OFF-EN-10003134"/>
    <x v="848"/>
    <n v="1"/>
    <n v="2"/>
    <n v="3504"/>
    <n v="0.35039999999999999"/>
    <s v="Office Supplies"/>
    <s v="Envelopes"/>
    <s v="Staple envelope"/>
  </r>
  <r>
    <x v="869"/>
    <x v="388"/>
    <d v="2016-05-15T00:00:00"/>
    <s v="Standard Class"/>
    <s v="JW-16075"/>
    <s v="OFF-AR-10001955"/>
    <x v="1448"/>
    <n v="5"/>
    <n v="2"/>
    <n v="992"/>
    <n v="9.9199999999999997E-2"/>
    <s v="Office Supplies"/>
    <s v="Art"/>
    <s v="Newell 319"/>
  </r>
  <r>
    <x v="870"/>
    <x v="588"/>
    <d v="2014-04-09T00:00:00"/>
    <s v="Standard Class"/>
    <s v="PK-18910"/>
    <s v="OFF-LA-10001641"/>
    <x v="1449"/>
    <n v="6"/>
    <n v="0"/>
    <n v="9072"/>
    <n v="0.90720000000000001"/>
    <s v="Office Supplies"/>
    <s v="Labels"/>
    <s v="Avery 518"/>
  </r>
  <r>
    <x v="871"/>
    <x v="589"/>
    <d v="2014-03-04T00:00:00"/>
    <s v="Same Day"/>
    <s v="CL-12565"/>
    <s v="OFF-ST-10001370"/>
    <x v="1011"/>
    <n v="5"/>
    <n v="0"/>
    <n v="17745"/>
    <n v="1.7745"/>
    <s v="Office Supplies"/>
    <s v="Storage"/>
    <s v="Sensible Storage WireTech Storage Systems"/>
  </r>
  <r>
    <x v="872"/>
    <x v="36"/>
    <d v="2015-11-30T00:00:00"/>
    <s v="First Class"/>
    <s v="AW-10840"/>
    <s v="TEC-AC-10003038"/>
    <x v="1450"/>
    <n v="3"/>
    <n v="2"/>
    <n v="-2685"/>
    <n v="-0.26850000000000002"/>
    <s v="Technology"/>
    <s v="Accessories"/>
    <s v="Kingston Digital DataTraveler 16GB USB 2.0"/>
  </r>
  <r>
    <x v="522"/>
    <x v="19"/>
    <d v="2015-09-09T00:00:00"/>
    <s v="Standard Class"/>
    <s v="DB-13120"/>
    <s v="TEC-AC-10003038"/>
    <x v="1451"/>
    <n v="2"/>
    <n v="0"/>
    <n v="3401"/>
    <n v="0.34010000000000001"/>
    <s v="Technology"/>
    <s v="Accessories"/>
    <s v="Kingston Digital DataTraveler 16GB USB 2.0"/>
  </r>
  <r>
    <x v="872"/>
    <x v="36"/>
    <d v="2015-11-30T00:00:00"/>
    <s v="First Class"/>
    <s v="AW-10840"/>
    <s v="OFF-BI-10000088"/>
    <x v="1452"/>
    <n v="4"/>
    <n v="8"/>
    <n v="-136152"/>
    <n v="-13.6152"/>
    <s v="Office Supplies"/>
    <s v="Binders"/>
    <s v="GBC Imprintable Covers"/>
  </r>
  <r>
    <x v="799"/>
    <x v="29"/>
    <d v="2015-09-21T00:00:00"/>
    <s v="Standard Class"/>
    <s v="SF-20965"/>
    <s v="OFF-BI-10000088"/>
    <x v="246"/>
    <n v="3"/>
    <n v="8"/>
    <n v="-102114"/>
    <n v="-10.211399999999999"/>
    <s v="Office Supplies"/>
    <s v="Binders"/>
    <s v="GBC Imprintable Covers"/>
  </r>
  <r>
    <x v="873"/>
    <x v="396"/>
    <d v="2017-11-30T00:00:00"/>
    <s v="Standard Class"/>
    <s v="AH-10075"/>
    <s v="OFF-AR-10003504"/>
    <x v="1453"/>
    <n v="3"/>
    <n v="0"/>
    <n v="37236"/>
    <n v="3.7235999999999998"/>
    <s v="Office Supplies"/>
    <s v="Art"/>
    <s v="Newell 347"/>
  </r>
  <r>
    <x v="121"/>
    <x v="113"/>
    <d v="2014-11-25T00:00:00"/>
    <s v="First Class"/>
    <s v="SC-20095"/>
    <s v="OFF-EN-10003160"/>
    <x v="1454"/>
    <n v="3"/>
    <n v="0"/>
    <n v="104832"/>
    <n v="10.4832"/>
    <s v="Office Supplies"/>
    <s v="Envelopes"/>
    <s v="Pastel Pink Envelopes"/>
  </r>
  <r>
    <x v="121"/>
    <x v="113"/>
    <d v="2014-11-25T00:00:00"/>
    <s v="First Class"/>
    <s v="SC-20095"/>
    <s v="TEC-AC-10003280"/>
    <x v="444"/>
    <n v="1"/>
    <n v="0"/>
    <n v="62979"/>
    <n v="6.2979000000000003"/>
    <s v="Technology"/>
    <s v="Accessories"/>
    <s v="Belkin F8E887 USB Wired Ergonomic Keyboard"/>
  </r>
  <r>
    <x v="645"/>
    <x v="467"/>
    <d v="2014-12-18T00:00:00"/>
    <s v="First Class"/>
    <s v="MC-18100"/>
    <s v="TEC-PH-10000169"/>
    <x v="1455"/>
    <n v="3"/>
    <n v="2"/>
    <n v="-9153"/>
    <n v="-0.9153"/>
    <s v="Technology"/>
    <s v="Phones"/>
    <s v="ARKON Windshield Dashboard Air Vent Car Mount Holder"/>
  </r>
  <r>
    <x v="874"/>
    <x v="552"/>
    <d v="2016-05-27T00:00:00"/>
    <s v="Standard Class"/>
    <s v="AP-10720"/>
    <s v="OFF-PA-10001526"/>
    <x v="1456"/>
    <n v="1"/>
    <n v="0"/>
    <n v="24402"/>
    <n v="2.4401999999999999"/>
    <s v="Office Supplies"/>
    <s v="Paper"/>
    <s v="Xerox 1949"/>
  </r>
  <r>
    <x v="875"/>
    <x v="590"/>
    <d v="2016-03-01T00:00:00"/>
    <s v="First Class"/>
    <s v="DL-12865"/>
    <s v="OFF-AP-10004336"/>
    <x v="1380"/>
    <n v="3"/>
    <n v="0"/>
    <n v="495552"/>
    <n v="49.555199999999999"/>
    <s v="Office Supplies"/>
    <s v="Appliances"/>
    <s v="Conquest 14 Commercial Heavy-Duty Upright Vacuum, Collection System, Accessory Kit"/>
  </r>
  <r>
    <x v="75"/>
    <x v="71"/>
    <d v="2015-08-12T00:00:00"/>
    <s v="First Class"/>
    <s v="NP-18325"/>
    <s v="OFF-PA-10001357"/>
    <x v="250"/>
    <n v="3"/>
    <n v="0"/>
    <n v="68976"/>
    <n v="6.8975999999999997"/>
    <s v="Office Supplies"/>
    <s v="Paper"/>
    <s v="Xerox 1886"/>
  </r>
  <r>
    <x v="75"/>
    <x v="71"/>
    <d v="2015-08-12T00:00:00"/>
    <s v="First Class"/>
    <s v="NP-18325"/>
    <s v="OFF-FA-10000992"/>
    <x v="1457"/>
    <n v="3"/>
    <n v="0"/>
    <n v="50055"/>
    <n v="5.0054999999999996"/>
    <s v="Office Supplies"/>
    <s v="Fasteners"/>
    <s v="Acco Clips to Go Binder Clips, 24 Clips in Two Sizes"/>
  </r>
  <r>
    <x v="181"/>
    <x v="167"/>
    <d v="2016-04-19T00:00:00"/>
    <s v="Standard Class"/>
    <s v="MY-18295"/>
    <s v="OFF-AR-10001221"/>
    <x v="1458"/>
    <n v="7"/>
    <n v="2"/>
    <n v="58604"/>
    <n v="5.8604000000000003"/>
    <s v="Office Supplies"/>
    <s v="Art"/>
    <s v="Dixon Ticonderoga Erasable Colored Pencil Set, 12-Color"/>
  </r>
  <r>
    <x v="876"/>
    <x v="591"/>
    <d v="2015-06-25T00:00:00"/>
    <s v="Second Class"/>
    <s v="RD-19480"/>
    <s v="TEC-PH-10004830"/>
    <x v="1459"/>
    <n v="4"/>
    <n v="2"/>
    <n v="226764"/>
    <n v="22.676400000000001"/>
    <s v="Technology"/>
    <s v="Phones"/>
    <s v="Pyle PRT45 Retro HomeÂ Telephone"/>
  </r>
  <r>
    <x v="877"/>
    <x v="592"/>
    <d v="2014-10-19T00:00:00"/>
    <s v="Same Day"/>
    <s v="JF-15490"/>
    <s v="OFF-PA-10004519"/>
    <x v="1460"/>
    <n v="3"/>
    <n v="0"/>
    <n v="65856"/>
    <n v="6.5856000000000003"/>
    <s v="Office Supplies"/>
    <s v="Paper"/>
    <s v="Spiral Phone Message Books with Labels by Adams"/>
  </r>
  <r>
    <x v="878"/>
    <x v="593"/>
    <d v="2015-03-27T00:00:00"/>
    <s v="First Class"/>
    <s v="DP-13390"/>
    <s v="FUR-BO-10000362"/>
    <x v="1461"/>
    <n v="3"/>
    <n v="3"/>
    <n v="-359058"/>
    <n v="-35.905799999999999"/>
    <s v="Furniture"/>
    <s v="Bookcases"/>
    <s v="Sauder Inglewood Library Bookcases"/>
  </r>
  <r>
    <x v="94"/>
    <x v="90"/>
    <d v="2014-05-30T00:00:00"/>
    <s v="Standard Class"/>
    <s v="ML-17395"/>
    <s v="FUR-BO-10000362"/>
    <x v="1462"/>
    <n v="2"/>
    <n v="15"/>
    <n v="273568"/>
    <n v="27.3568"/>
    <s v="Furniture"/>
    <s v="Bookcases"/>
    <s v="Sauder Inglewood Library Bookcases"/>
  </r>
  <r>
    <x v="360"/>
    <x v="285"/>
    <d v="2017-11-21T00:00:00"/>
    <s v="Second Class"/>
    <s v="AB-10150"/>
    <s v="OFF-PA-10000308"/>
    <x v="1463"/>
    <n v="4"/>
    <n v="2"/>
    <n v="528"/>
    <n v="5.28E-2"/>
    <s v="Office Supplies"/>
    <s v="Paper"/>
    <s v="Xerox 1901"/>
  </r>
  <r>
    <x v="360"/>
    <x v="285"/>
    <d v="2017-11-21T00:00:00"/>
    <s v="Second Class"/>
    <s v="AB-10150"/>
    <s v="OFF-SU-10001165"/>
    <x v="653"/>
    <n v="1"/>
    <n v="2"/>
    <n v="5004"/>
    <n v="0.50039999999999996"/>
    <s v="Office Supplies"/>
    <s v="Supplies"/>
    <s v="Acme Elite Stainless Steel Scissors"/>
  </r>
  <r>
    <x v="879"/>
    <x v="410"/>
    <d v="2016-05-13T00:00:00"/>
    <s v="Second Class"/>
    <s v="GB-14530"/>
    <s v="FUR-FU-10001488"/>
    <x v="87"/>
    <n v="2"/>
    <n v="0"/>
    <n v="42392"/>
    <n v="4.2392000000000003"/>
    <s v="Furniture"/>
    <s v="Furnishings"/>
    <s v="Tenex 46&quot; x 60&quot; Computer Anti-Static Chairmat, Rectangular Shaped"/>
  </r>
  <r>
    <x v="880"/>
    <x v="73"/>
    <d v="2016-12-17T00:00:00"/>
    <s v="Standard Class"/>
    <s v="CA-12775"/>
    <s v="OFF-AR-10003251"/>
    <x v="653"/>
    <n v="3"/>
    <n v="2"/>
    <n v="1668"/>
    <n v="0.1668"/>
    <s v="Office Supplies"/>
    <s v="Art"/>
    <s v="Prang Drawing Pencil Set"/>
  </r>
  <r>
    <x v="881"/>
    <x v="77"/>
    <d v="2017-12-04T00:00:00"/>
    <s v="Standard Class"/>
    <s v="ME-17725"/>
    <s v="OFF-AR-10001044"/>
    <x v="1464"/>
    <n v="6"/>
    <n v="0"/>
    <n v="452226"/>
    <n v="45.2226"/>
    <s v="Office Supplies"/>
    <s v="Art"/>
    <s v="BOSTON Ranger #55 Pencil Sharpener, Black"/>
  </r>
  <r>
    <x v="177"/>
    <x v="163"/>
    <d v="2016-04-24T00:00:00"/>
    <s v="Second Class"/>
    <s v="JO-15280"/>
    <s v="OFF-AR-10000823"/>
    <x v="1465"/>
    <n v="3"/>
    <n v="0"/>
    <n v="15288"/>
    <n v="1.5287999999999999"/>
    <s v="Office Supplies"/>
    <s v="Art"/>
    <s v="Newell 307"/>
  </r>
  <r>
    <x v="177"/>
    <x v="163"/>
    <d v="2016-04-24T00:00:00"/>
    <s v="Second Class"/>
    <s v="JO-15280"/>
    <s v="OFF-AR-10004456"/>
    <x v="1466"/>
    <n v="5"/>
    <n v="0"/>
    <n v="21228"/>
    <n v="2.1227999999999998"/>
    <s v="Office Supplies"/>
    <s v="Art"/>
    <s v="Panasonic KP-4ABK Battery-Operated Pencil Sharpener"/>
  </r>
  <r>
    <x v="177"/>
    <x v="163"/>
    <d v="2016-04-24T00:00:00"/>
    <s v="Second Class"/>
    <s v="JO-15280"/>
    <s v="OFF-BI-10000591"/>
    <x v="1467"/>
    <n v="3"/>
    <n v="2"/>
    <n v="32676"/>
    <n v="3.2675999999999998"/>
    <s v="Office Supplies"/>
    <s v="Binders"/>
    <s v="Avery Binder Labels"/>
  </r>
  <r>
    <x v="94"/>
    <x v="90"/>
    <d v="2014-05-30T00:00:00"/>
    <s v="Standard Class"/>
    <s v="ML-17395"/>
    <s v="TEC-PH-10000441"/>
    <x v="365"/>
    <n v="2"/>
    <n v="2"/>
    <n v="201584"/>
    <n v="20.1584"/>
    <s v="Technology"/>
    <s v="Phones"/>
    <s v="VTech DS6151"/>
  </r>
  <r>
    <x v="882"/>
    <x v="594"/>
    <d v="2016-03-19T00:00:00"/>
    <s v="Standard Class"/>
    <s v="PL-18925"/>
    <s v="TEC-AC-10004855"/>
    <x v="591"/>
    <n v="3"/>
    <n v="2"/>
    <n v="-136461"/>
    <n v="-13.646100000000001"/>
    <s v="Technology"/>
    <s v="Accessories"/>
    <s v="V7 USB Numeric Keypad"/>
  </r>
  <r>
    <x v="313"/>
    <x v="268"/>
    <d v="2015-08-16T00:00:00"/>
    <s v="Standard Class"/>
    <s v="JK-16120"/>
    <s v="OFF-AR-10001915"/>
    <x v="1468"/>
    <n v="3"/>
    <n v="0"/>
    <n v="125118"/>
    <n v="12.511799999999999"/>
    <s v="Office Supplies"/>
    <s v="Art"/>
    <s v="Peel-Off China Markers"/>
  </r>
  <r>
    <x v="883"/>
    <x v="595"/>
    <d v="2016-09-14T00:00:00"/>
    <s v="Second Class"/>
    <s v="PN-18775"/>
    <s v="OFF-ST-10000352"/>
    <x v="1469"/>
    <n v="2"/>
    <n v="0"/>
    <n v="8922"/>
    <n v="0.89219999999999999"/>
    <s v="Office Supplies"/>
    <s v="Storage"/>
    <s v="Acco Perma 2700 Stacking Storage Drawers"/>
  </r>
  <r>
    <x v="883"/>
    <x v="595"/>
    <d v="2016-09-14T00:00:00"/>
    <s v="Second Class"/>
    <s v="PN-18775"/>
    <s v="OFF-PA-10000575"/>
    <x v="1470"/>
    <n v="1"/>
    <n v="0"/>
    <n v="30774"/>
    <n v="3.0773999999999999"/>
    <s v="Office Supplies"/>
    <s v="Paper"/>
    <s v="Wirebound Message Books, Four 2 3/4 x 5 White Forms per Page"/>
  </r>
  <r>
    <x v="109"/>
    <x v="103"/>
    <d v="2017-12-15T00:00:00"/>
    <s v="Standard Class"/>
    <s v="HF-14995"/>
    <s v="OFF-PA-10000575"/>
    <x v="1471"/>
    <n v="5"/>
    <n v="0"/>
    <n v="15387"/>
    <n v="1.5387"/>
    <s v="Office Supplies"/>
    <s v="Paper"/>
    <s v="Wirebound Message Books, Four 2 3/4 x 5 White Forms per Page"/>
  </r>
  <r>
    <x v="554"/>
    <x v="40"/>
    <d v="2017-07-15T00:00:00"/>
    <s v="Standard Class"/>
    <s v="JC-15385"/>
    <s v="FUR-FU-10002937"/>
    <x v="1472"/>
    <n v="2"/>
    <n v="0"/>
    <n v="9923"/>
    <n v="0.99229999999999996"/>
    <s v="Furniture"/>
    <s v="Furnishings"/>
    <s v="GE 48&quot; Fluorescent Tube, Cool White Energy Saver, 34 Watts, 30/Box"/>
  </r>
  <r>
    <x v="554"/>
    <x v="40"/>
    <d v="2017-07-15T00:00:00"/>
    <s v="Standard Class"/>
    <s v="JC-15385"/>
    <s v="TEC-AC-10003063"/>
    <x v="1473"/>
    <n v="2"/>
    <n v="0"/>
    <n v="105"/>
    <n v="1.0500000000000001E-2"/>
    <s v="Technology"/>
    <s v="Accessories"/>
    <s v="Micro Innovations USB RF Wireless Keyboard with Mouse"/>
  </r>
  <r>
    <x v="703"/>
    <x v="502"/>
    <d v="2016-02-07T00:00:00"/>
    <s v="Same Day"/>
    <s v="CA-12265"/>
    <s v="TEC-AC-10003063"/>
    <x v="1474"/>
    <n v="4"/>
    <n v="0"/>
    <n v="210"/>
    <n v="2.1000000000000001E-2"/>
    <s v="Technology"/>
    <s v="Accessories"/>
    <s v="Micro Innovations USB RF Wireless Keyboard with Mouse"/>
  </r>
  <r>
    <x v="705"/>
    <x v="504"/>
    <d v="2017-06-25T00:00:00"/>
    <s v="Second Class"/>
    <s v="AS-10240"/>
    <s v="FUR-FU-10004415"/>
    <x v="1475"/>
    <n v="5"/>
    <n v="2"/>
    <n v="2464"/>
    <n v="0.24640000000000001"/>
    <s v="Furniture"/>
    <s v="Furnishings"/>
    <s v="Stacking Tray, Side-Loading, Legal, Smoke"/>
  </r>
  <r>
    <x v="589"/>
    <x v="72"/>
    <d v="2017-11-03T00:00:00"/>
    <s v="Standard Class"/>
    <s v="MC-18100"/>
    <s v="FUR-FU-10004415"/>
    <x v="1476"/>
    <n v="2"/>
    <n v="2"/>
    <n v="9856"/>
    <n v="0.98560000000000003"/>
    <s v="Furniture"/>
    <s v="Furnishings"/>
    <s v="Stacking Tray, Side-Loading, Legal, Smoke"/>
  </r>
  <r>
    <x v="531"/>
    <x v="410"/>
    <d v="2016-05-08T00:00:00"/>
    <s v="Same Day"/>
    <s v="CL-12565"/>
    <s v="OFF-ST-10002011"/>
    <x v="1477"/>
    <n v="3"/>
    <n v="2"/>
    <n v="880299"/>
    <n v="88.029899999999998"/>
    <s v="Office Supplies"/>
    <s v="Storage"/>
    <s v="Smead Adjustable Mobile File Trolley with Lockable Top"/>
  </r>
  <r>
    <x v="726"/>
    <x v="104"/>
    <d v="2014-12-02T00:00:00"/>
    <s v="Standard Class"/>
    <s v="NW-18400"/>
    <s v="TEC-PH-10000038"/>
    <x v="1478"/>
    <n v="4"/>
    <n v="2"/>
    <n v="-876672"/>
    <n v="-87.667199999999994"/>
    <s v="Technology"/>
    <s v="Phones"/>
    <s v="Jawbone MINI JAMBOX Wireless Bluetooth Speaker"/>
  </r>
  <r>
    <x v="103"/>
    <x v="98"/>
    <d v="2016-06-01T00:00:00"/>
    <s v="Standard Class"/>
    <s v="TB-21280"/>
    <s v="OFF-PA-10002689"/>
    <x v="168"/>
    <n v="3"/>
    <n v="0"/>
    <n v="93312"/>
    <n v="9.3312000000000008"/>
    <s v="Office Supplies"/>
    <s v="Paper"/>
    <s v="Weyerhaeuser First Choice Laser/Copy Paper (20Lb. and 88 Bright)"/>
  </r>
  <r>
    <x v="464"/>
    <x v="369"/>
    <d v="2015-03-20T00:00:00"/>
    <s v="First Class"/>
    <s v="FH-14365"/>
    <s v="TEC-CO-10001766"/>
    <x v="1479"/>
    <n v="7"/>
    <n v="0"/>
    <n v="14804671"/>
    <n v="1480.4671000000001"/>
    <s v="Technology"/>
    <s v="Copiers"/>
    <s v="Canon PC940 Copier"/>
  </r>
  <r>
    <x v="464"/>
    <x v="369"/>
    <d v="2015-03-20T00:00:00"/>
    <s v="First Class"/>
    <s v="FH-14365"/>
    <s v="OFF-PA-10004359"/>
    <x v="1480"/>
    <n v="2"/>
    <n v="0"/>
    <n v="100656"/>
    <n v="10.0656"/>
    <s v="Office Supplies"/>
    <s v="Paper"/>
    <s v="Multicolor Computer Printout Paper"/>
  </r>
  <r>
    <x v="230"/>
    <x v="204"/>
    <d v="2015-11-03T00:00:00"/>
    <s v="First Class"/>
    <s v="VM-21685"/>
    <s v="OFF-FA-10001135"/>
    <x v="1040"/>
    <n v="2"/>
    <n v="2"/>
    <n v="-7128"/>
    <n v="-0.71279999999999999"/>
    <s v="Office Supplies"/>
    <s v="Fasteners"/>
    <s v="Brites Rubber Bands, 1 1/2 oz. Box"/>
  </r>
  <r>
    <x v="884"/>
    <x v="269"/>
    <d v="2015-09-29T00:00:00"/>
    <s v="Second Class"/>
    <s v="SF-20200"/>
    <s v="OFF-BI-10004224"/>
    <x v="1481"/>
    <n v="6"/>
    <n v="7"/>
    <n v="-10092"/>
    <n v="-1.0092000000000001"/>
    <s v="Office Supplies"/>
    <s v="Binders"/>
    <s v="Catalog Binders with Expanding Posts"/>
  </r>
  <r>
    <x v="884"/>
    <x v="269"/>
    <d v="2015-09-29T00:00:00"/>
    <s v="Second Class"/>
    <s v="SF-20200"/>
    <s v="TEC-PH-10003357"/>
    <x v="1482"/>
    <n v="1"/>
    <n v="4"/>
    <n v="-91788"/>
    <n v="-9.1788000000000007"/>
    <s v="Technology"/>
    <s v="Phones"/>
    <s v="Grandstream GXP2100 Mainstream Business Phone"/>
  </r>
  <r>
    <x v="885"/>
    <x v="596"/>
    <d v="2014-08-29T00:00:00"/>
    <s v="Same Day"/>
    <s v="HH-15010"/>
    <s v="OFF-PA-10004475"/>
    <x v="1483"/>
    <n v="2"/>
    <n v="0"/>
    <n v="538608"/>
    <n v="53.860799999999998"/>
    <s v="Office Supplies"/>
    <s v="Paper"/>
    <s v="Xerox 1940"/>
  </r>
  <r>
    <x v="763"/>
    <x v="533"/>
    <d v="2017-12-05T00:00:00"/>
    <s v="First Class"/>
    <s v="VW-21775"/>
    <s v="OFF-PA-10004475"/>
    <x v="1483"/>
    <n v="2"/>
    <n v="0"/>
    <n v="538608"/>
    <n v="53.860799999999998"/>
    <s v="Office Supplies"/>
    <s v="Paper"/>
    <s v="Xerox 1940"/>
  </r>
  <r>
    <x v="781"/>
    <x v="392"/>
    <d v="2017-09-26T00:00:00"/>
    <s v="Standard Class"/>
    <s v="JE-15610"/>
    <s v="OFF-PA-10004475"/>
    <x v="1484"/>
    <n v="4"/>
    <n v="0"/>
    <n v="1077216"/>
    <n v="107.7216"/>
    <s v="Office Supplies"/>
    <s v="Paper"/>
    <s v="Xerox 1940"/>
  </r>
  <r>
    <x v="885"/>
    <x v="596"/>
    <d v="2014-08-29T00:00:00"/>
    <s v="Same Day"/>
    <s v="HH-15010"/>
    <s v="OFF-PA-10003001"/>
    <x v="286"/>
    <n v="2"/>
    <n v="0"/>
    <n v="64128"/>
    <n v="6.4127999999999998"/>
    <s v="Office Supplies"/>
    <s v="Paper"/>
    <s v="Xerox 1986"/>
  </r>
  <r>
    <x v="126"/>
    <x v="118"/>
    <d v="2017-11-21T00:00:00"/>
    <s v="First Class"/>
    <s v="CD-12280"/>
    <s v="OFF-FA-10000611"/>
    <x v="593"/>
    <n v="2"/>
    <n v="0"/>
    <n v="14208"/>
    <n v="1.4208000000000001"/>
    <s v="Office Supplies"/>
    <s v="Fasteners"/>
    <s v="Binder Clips by OIC"/>
  </r>
  <r>
    <x v="126"/>
    <x v="118"/>
    <d v="2017-11-21T00:00:00"/>
    <s v="First Class"/>
    <s v="CD-12280"/>
    <s v="OFF-BI-10001116"/>
    <x v="864"/>
    <n v="2"/>
    <n v="2"/>
    <n v="29568"/>
    <n v="2.9567999999999999"/>
    <s v="Office Supplies"/>
    <s v="Binders"/>
    <s v="Wilson Jones 1&quot; Hanging DublLock Ring Binders"/>
  </r>
  <r>
    <x v="886"/>
    <x v="361"/>
    <d v="2017-01-26T00:00:00"/>
    <s v="Standard Class"/>
    <s v="TH-21100"/>
    <s v="TEC-PH-10004922"/>
    <x v="1485"/>
    <n v="3"/>
    <n v="2"/>
    <n v="100485"/>
    <n v="10.048500000000001"/>
    <s v="Technology"/>
    <s v="Phones"/>
    <s v="RCA Visys Integrated PBX 8-Line Router"/>
  </r>
  <r>
    <x v="825"/>
    <x v="45"/>
    <d v="2017-05-06T00:00:00"/>
    <s v="Standard Class"/>
    <s v="QJ-19255"/>
    <s v="OFF-BI-10002353"/>
    <x v="1486"/>
    <n v="3"/>
    <n v="7"/>
    <n v="-9264"/>
    <n v="-0.9264"/>
    <s v="Office Supplies"/>
    <s v="Binders"/>
    <s v="GBC VeloBind Cover Sets"/>
  </r>
  <r>
    <x v="521"/>
    <x v="203"/>
    <d v="2016-11-26T00:00:00"/>
    <s v="Second Class"/>
    <s v="NS-18505"/>
    <s v="OFF-FA-10002676"/>
    <x v="1487"/>
    <n v="3"/>
    <n v="2"/>
    <n v="8688"/>
    <n v="0.86880000000000002"/>
    <s v="Office Supplies"/>
    <s v="Fasteners"/>
    <s v="Colored Push Pins"/>
  </r>
  <r>
    <x v="521"/>
    <x v="203"/>
    <d v="2016-11-26T00:00:00"/>
    <s v="Second Class"/>
    <s v="NS-18505"/>
    <s v="TEC-AC-10003023"/>
    <x v="1488"/>
    <n v="2"/>
    <n v="2"/>
    <n v="-23748"/>
    <n v="-2.3748"/>
    <s v="Technology"/>
    <s v="Accessories"/>
    <s v="Logitech G105 Gaming Keyboard"/>
  </r>
  <r>
    <x v="521"/>
    <x v="203"/>
    <d v="2016-11-26T00:00:00"/>
    <s v="Second Class"/>
    <s v="NS-18505"/>
    <s v="OFF-PA-10000167"/>
    <x v="1440"/>
    <n v="3"/>
    <n v="2"/>
    <n v="23235"/>
    <n v="2.3235000000000001"/>
    <s v="Office Supplies"/>
    <s v="Paper"/>
    <s v="Xerox 1925"/>
  </r>
  <r>
    <x v="887"/>
    <x v="39"/>
    <d v="2017-10-26T00:00:00"/>
    <s v="Standard Class"/>
    <s v="RD-19480"/>
    <s v="TEC-PH-10002185"/>
    <x v="1489"/>
    <n v="3"/>
    <n v="2"/>
    <n v="52125"/>
    <n v="5.2125000000000004"/>
    <s v="Technology"/>
    <s v="Phones"/>
    <s v="QVS USB Car Charger 2-Port 2.1Amp for iPod/iPhone/iPad/iPad 2/iPad 3"/>
  </r>
  <r>
    <x v="769"/>
    <x v="536"/>
    <d v="2014-09-13T00:00:00"/>
    <s v="Standard Class"/>
    <s v="SB-20290"/>
    <s v="FUR-FU-10000758"/>
    <x v="1490"/>
    <n v="2"/>
    <n v="2"/>
    <n v="84736"/>
    <n v="8.4735999999999994"/>
    <s v="Furniture"/>
    <s v="Furnishings"/>
    <s v="DAX Natural Wood-Tone Poster Frame"/>
  </r>
  <r>
    <x v="769"/>
    <x v="536"/>
    <d v="2014-09-13T00:00:00"/>
    <s v="Standard Class"/>
    <s v="SB-20290"/>
    <s v="TEC-MA-10004679"/>
    <x v="1491"/>
    <n v="4"/>
    <n v="7"/>
    <n v="-559356"/>
    <n v="-55.935600000000001"/>
    <s v="Technology"/>
    <s v="Machines"/>
    <s v="StarTech.com 10/100 VDSL2 Ethernet Extender Kit"/>
  </r>
  <r>
    <x v="813"/>
    <x v="560"/>
    <d v="2017-04-27T00:00:00"/>
    <s v="First Class"/>
    <s v="DK-12835"/>
    <s v="OFF-AP-10002495"/>
    <x v="1492"/>
    <n v="2"/>
    <n v="2"/>
    <n v="1241"/>
    <n v="0.1241"/>
    <s v="Office Supplies"/>
    <s v="Appliances"/>
    <s v="Acco Smartsocket Table Surge Protector, 6 Color-Coded Adapter Outlets"/>
  </r>
  <r>
    <x v="813"/>
    <x v="560"/>
    <d v="2017-04-27T00:00:00"/>
    <s v="First Class"/>
    <s v="DK-12835"/>
    <s v="OFF-BI-10002414"/>
    <x v="94"/>
    <n v="2"/>
    <n v="7"/>
    <n v="-57638"/>
    <n v="-5.7637999999999998"/>
    <s v="Office Supplies"/>
    <s v="Binders"/>
    <s v="GBC ProClick Spines for 32-Hole Punch"/>
  </r>
  <r>
    <x v="888"/>
    <x v="359"/>
    <d v="2016-06-29T00:00:00"/>
    <s v="Second Class"/>
    <s v="AB-10255"/>
    <s v="TEC-AC-10003133"/>
    <x v="1493"/>
    <n v="2"/>
    <n v="2"/>
    <n v="35742"/>
    <n v="3.5741999999999998"/>
    <s v="Technology"/>
    <s v="Accessories"/>
    <s v="Memorex Mini Travel Drive 4 GB USB 2.0 Flash Drive"/>
  </r>
  <r>
    <x v="96"/>
    <x v="5"/>
    <d v="2015-09-28T00:00:00"/>
    <s v="Second Class"/>
    <s v="PO-19195"/>
    <s v="TEC-AC-10002006"/>
    <x v="1494"/>
    <n v="4"/>
    <n v="0"/>
    <n v="198276"/>
    <n v="19.8276"/>
    <s v="Technology"/>
    <s v="Accessories"/>
    <s v="Memorex Micro Travel Drive 16 GB"/>
  </r>
  <r>
    <x v="658"/>
    <x v="44"/>
    <d v="2015-12-31T00:00:00"/>
    <s v="Standard Class"/>
    <s v="AG-10900"/>
    <s v="OFF-LA-10002381"/>
    <x v="1029"/>
    <n v="7"/>
    <n v="0"/>
    <n v="103488"/>
    <n v="10.348800000000001"/>
    <s v="Office Supplies"/>
    <s v="Labels"/>
    <s v="Avery 497"/>
  </r>
  <r>
    <x v="889"/>
    <x v="597"/>
    <d v="2014-02-06T00:00:00"/>
    <s v="Standard Class"/>
    <s v="CD-12790"/>
    <s v="OFF-FA-10001843"/>
    <x v="1305"/>
    <n v="5"/>
    <n v="0"/>
    <n v="58045"/>
    <n v="5.8045"/>
    <s v="Office Supplies"/>
    <s v="Fasteners"/>
    <s v="Staples"/>
  </r>
  <r>
    <x v="76"/>
    <x v="72"/>
    <d v="2017-11-05T00:00:00"/>
    <s v="Standard Class"/>
    <s v="JK-15205"/>
    <s v="OFF-LA-10003077"/>
    <x v="1495"/>
    <n v="6"/>
    <n v="0"/>
    <n v="206142"/>
    <n v="20.6142"/>
    <s v="Office Supplies"/>
    <s v="Labels"/>
    <s v="Avery 500"/>
  </r>
  <r>
    <x v="76"/>
    <x v="72"/>
    <d v="2017-11-05T00:00:00"/>
    <s v="Standard Class"/>
    <s v="JK-15205"/>
    <s v="OFF-PA-10003424"/>
    <x v="1496"/>
    <n v="2"/>
    <n v="0"/>
    <n v="371"/>
    <n v="3.7100000000000001E-2"/>
    <s v="Office Supplies"/>
    <s v="Paper"/>
    <s v="&quot;While you Were Out&quot; Message Book, One Form per Page"/>
  </r>
  <r>
    <x v="890"/>
    <x v="598"/>
    <d v="2015-02-04T00:00:00"/>
    <s v="Standard Class"/>
    <s v="JP-15520"/>
    <s v="OFF-PA-10004405"/>
    <x v="1497"/>
    <n v="6"/>
    <n v="2"/>
    <n v="50064"/>
    <n v="5.0064000000000002"/>
    <s v="Office Supplies"/>
    <s v="Paper"/>
    <s v="Rediform Voice Mail Log Books"/>
  </r>
  <r>
    <x v="891"/>
    <x v="599"/>
    <d v="2017-10-13T00:00:00"/>
    <s v="Standard Class"/>
    <s v="DC-13285"/>
    <s v="FUR-BO-10003965"/>
    <x v="1498"/>
    <n v="2"/>
    <n v="15"/>
    <n v="-144784"/>
    <n v="-14.478400000000001"/>
    <s v="Furniture"/>
    <s v="Bookcases"/>
    <s v="O'Sullivan Manor Hill 2-Door Library in Brianna Oak"/>
  </r>
  <r>
    <x v="107"/>
    <x v="102"/>
    <d v="2016-05-24T00:00:00"/>
    <s v="Standard Class"/>
    <s v="BN-11515"/>
    <s v="FUR-FU-10002088"/>
    <x v="1499"/>
    <n v="4"/>
    <n v="0"/>
    <n v="150864"/>
    <n v="15.086399999999999"/>
    <s v="Furniture"/>
    <s v="Furnishings"/>
    <s v="Nu-Dell Float Frame 11 x 14 1/2"/>
  </r>
  <r>
    <x v="770"/>
    <x v="22"/>
    <d v="2015-12-25T00:00:00"/>
    <s v="Standard Class"/>
    <s v="KD-16345"/>
    <s v="TEC-AC-10000736"/>
    <x v="1046"/>
    <n v="4"/>
    <n v="2"/>
    <n v="511936"/>
    <n v="51.193600000000004"/>
    <s v="Technology"/>
    <s v="Accessories"/>
    <s v="Logitech G600 MMO Gaming Mouse"/>
  </r>
  <r>
    <x v="770"/>
    <x v="22"/>
    <d v="2015-12-25T00:00:00"/>
    <s v="Standard Class"/>
    <s v="KD-16345"/>
    <s v="FUR-BO-10003966"/>
    <x v="1461"/>
    <n v="3"/>
    <n v="3"/>
    <n v="-718116"/>
    <n v="-71.811599999999999"/>
    <s v="Furniture"/>
    <s v="Bookcases"/>
    <s v="Sauder Facets Collection Library, Sky Alder Finish"/>
  </r>
  <r>
    <x v="892"/>
    <x v="492"/>
    <d v="2015-12-20T00:00:00"/>
    <s v="First Class"/>
    <s v="JK-15370"/>
    <s v="OFF-AP-10000828"/>
    <x v="1500"/>
    <n v="3"/>
    <n v="2"/>
    <n v="434352"/>
    <n v="43.435200000000002"/>
    <s v="Office Supplies"/>
    <s v="Appliances"/>
    <s v="Avanti 4.4 Cu. Ft. Refrigerator"/>
  </r>
  <r>
    <x v="892"/>
    <x v="492"/>
    <d v="2015-12-20T00:00:00"/>
    <s v="First Class"/>
    <s v="JK-15370"/>
    <s v="OFF-AP-10002906"/>
    <x v="1501"/>
    <n v="2"/>
    <n v="2"/>
    <n v="444"/>
    <n v="4.4400000000000002E-2"/>
    <s v="Office Supplies"/>
    <s v="Appliances"/>
    <s v="Hoover Replacement Belt for Commercial Guardsman Heavy-Duty Upright Vacuum"/>
  </r>
  <r>
    <x v="892"/>
    <x v="492"/>
    <d v="2015-12-20T00:00:00"/>
    <s v="First Class"/>
    <s v="JK-15370"/>
    <s v="OFF-AP-10003860"/>
    <x v="1502"/>
    <n v="4"/>
    <n v="2"/>
    <n v="77728"/>
    <n v="7.7728000000000002"/>
    <s v="Office Supplies"/>
    <s v="Appliances"/>
    <s v="Fellowes Advanced 8 Outlet Surge Suppressor with Phone/Fax Protection"/>
  </r>
  <r>
    <x v="893"/>
    <x v="600"/>
    <d v="2017-05-04T00:00:00"/>
    <s v="Second Class"/>
    <s v="FM-14215"/>
    <s v="FUR-TA-10001307"/>
    <x v="1503"/>
    <n v="5"/>
    <n v="4"/>
    <n v="-6989"/>
    <n v="-0.69889999999999997"/>
    <s v="Furniture"/>
    <s v="Tables"/>
    <s v="SAFCO PlanMaster Heigh-Adjustable Drafting Table Base, 43w x 30d x 30-37h, Black"/>
  </r>
  <r>
    <x v="178"/>
    <x v="164"/>
    <d v="2014-10-03T00:00:00"/>
    <s v="Standard Class"/>
    <s v="KD-16495"/>
    <s v="OFF-PA-10001457"/>
    <x v="1504"/>
    <n v="8"/>
    <n v="2"/>
    <n v="312832"/>
    <n v="31.283200000000001"/>
    <s v="Office Supplies"/>
    <s v="Paper"/>
    <s v="White GlueTop Scratch Pads"/>
  </r>
  <r>
    <x v="9"/>
    <x v="9"/>
    <d v="2017-08-01T00:00:00"/>
    <s v="Second Class"/>
    <s v="AG-10675"/>
    <s v="OFF-AP-10002082"/>
    <x v="1505"/>
    <n v="2"/>
    <n v="2"/>
    <n v="6534"/>
    <n v="0.65339999999999998"/>
    <s v="Office Supplies"/>
    <s v="Appliances"/>
    <s v="Holmes HEPA Air Purifier"/>
  </r>
  <r>
    <x v="522"/>
    <x v="19"/>
    <d v="2015-09-09T00:00:00"/>
    <s v="Standard Class"/>
    <s v="DB-13120"/>
    <s v="TEC-AC-10003590"/>
    <x v="1506"/>
    <n v="5"/>
    <n v="0"/>
    <n v="46602"/>
    <n v="4.6601999999999997"/>
    <s v="Technology"/>
    <s v="Accessories"/>
    <s v="TRENDnet 56K USB 2.0 Phone, Internet and Fax Modem"/>
  </r>
  <r>
    <x v="589"/>
    <x v="72"/>
    <d v="2017-11-03T00:00:00"/>
    <s v="Standard Class"/>
    <s v="MC-18100"/>
    <s v="OFF-PA-10004355"/>
    <x v="846"/>
    <n v="4"/>
    <n v="2"/>
    <n v="72576"/>
    <n v="7.2576000000000001"/>
    <s v="Office Supplies"/>
    <s v="Paper"/>
    <s v="Xerox 231"/>
  </r>
  <r>
    <x v="620"/>
    <x v="455"/>
    <d v="2016-08-17T00:00:00"/>
    <s v="Second Class"/>
    <s v="EM-14065"/>
    <s v="OFF-PA-10004947"/>
    <x v="1507"/>
    <n v="3"/>
    <n v="2"/>
    <n v="321"/>
    <n v="3.2099999999999997E-2"/>
    <s v="Office Supplies"/>
    <s v="Paper"/>
    <s v="Easy-staple paper"/>
  </r>
  <r>
    <x v="894"/>
    <x v="18"/>
    <d v="2015-11-27T00:00:00"/>
    <s v="Standard Class"/>
    <s v="MO-17800"/>
    <s v="FUR-TA-10004607"/>
    <x v="1508"/>
    <n v="2"/>
    <n v="3"/>
    <n v="-325226"/>
    <n v="-32.522599999999997"/>
    <s v="Furniture"/>
    <s v="Tables"/>
    <s v="Hon 2111 Invitation Series Straight Table"/>
  </r>
  <r>
    <x v="763"/>
    <x v="533"/>
    <d v="2017-12-05T00:00:00"/>
    <s v="First Class"/>
    <s v="VW-21775"/>
    <s v="OFF-PA-10003893"/>
    <x v="34"/>
    <n v="2"/>
    <n v="0"/>
    <n v="3852"/>
    <n v="0.38519999999999999"/>
    <s v="Office Supplies"/>
    <s v="Paper"/>
    <s v="Xerox 1962"/>
  </r>
  <r>
    <x v="772"/>
    <x v="538"/>
    <d v="2015-12-11T00:00:00"/>
    <s v="Second Class"/>
    <s v="TT-21460"/>
    <s v="TEC-PH-10001817"/>
    <x v="1509"/>
    <n v="6"/>
    <n v="2"/>
    <n v="15036"/>
    <n v="1.5036"/>
    <s v="Technology"/>
    <s v="Phones"/>
    <s v="Wilson Electronics DB Pro Signal Booster"/>
  </r>
  <r>
    <x v="895"/>
    <x v="601"/>
    <d v="2015-09-09T00:00:00"/>
    <s v="Standard Class"/>
    <s v="AG-10900"/>
    <s v="FUR-BO-10000330"/>
    <x v="1510"/>
    <n v="4"/>
    <n v="15"/>
    <n v="-48392"/>
    <n v="-4.8391999999999999"/>
    <s v="Furniture"/>
    <s v="Bookcases"/>
    <s v="Sauder Camden County Barrister Bookcase, Planked Cherry Finish"/>
  </r>
  <r>
    <x v="895"/>
    <x v="601"/>
    <d v="2015-09-09T00:00:00"/>
    <s v="Standard Class"/>
    <s v="AG-10900"/>
    <s v="OFF-BI-10001900"/>
    <x v="1247"/>
    <n v="6"/>
    <n v="2"/>
    <n v="97038"/>
    <n v="9.7037999999999993"/>
    <s v="Office Supplies"/>
    <s v="Binders"/>
    <s v="DXL Angle-View Binders with Locking Rings, Black"/>
  </r>
  <r>
    <x v="895"/>
    <x v="601"/>
    <d v="2015-09-09T00:00:00"/>
    <s v="Standard Class"/>
    <s v="AG-10900"/>
    <s v="FUR-BO-10003159"/>
    <x v="1511"/>
    <n v="3"/>
    <n v="15"/>
    <n v="-206964"/>
    <n v="-20.696400000000001"/>
    <s v="Furniture"/>
    <s v="Bookcases"/>
    <s v="Sauder Camden County Collection Libraries, Planked Cherry Finish"/>
  </r>
  <r>
    <x v="420"/>
    <x v="341"/>
    <d v="2016-08-08T00:00:00"/>
    <s v="Standard Class"/>
    <s v="ML-17755"/>
    <s v="FUR-FU-10001591"/>
    <x v="1512"/>
    <n v="9"/>
    <n v="0"/>
    <n v="46116"/>
    <n v="4.6116000000000001"/>
    <s v="Furniture"/>
    <s v="Furnishings"/>
    <s v="Advantus Panel Wall Certificate Holder - 8.5x11"/>
  </r>
  <r>
    <x v="420"/>
    <x v="341"/>
    <d v="2016-08-08T00:00:00"/>
    <s v="Standard Class"/>
    <s v="ML-17755"/>
    <s v="OFF-LA-10002034"/>
    <x v="972"/>
    <n v="2"/>
    <n v="0"/>
    <n v="48118"/>
    <n v="4.8117999999999999"/>
    <s v="Office Supplies"/>
    <s v="Labels"/>
    <s v="Avery 478"/>
  </r>
  <r>
    <x v="759"/>
    <x v="531"/>
    <d v="2014-05-03T00:00:00"/>
    <s v="Standard Class"/>
    <s v="MY-18295"/>
    <s v="OFF-BI-10001628"/>
    <x v="1513"/>
    <n v="2"/>
    <n v="0"/>
    <n v="9387"/>
    <n v="0.93869999999999998"/>
    <s v="Office Supplies"/>
    <s v="Binders"/>
    <s v="Acco Data Flex Cable Posts For Top &amp; Bottom Load Binders, 6&quot; Capacity"/>
  </r>
  <r>
    <x v="759"/>
    <x v="531"/>
    <d v="2014-05-03T00:00:00"/>
    <s v="Standard Class"/>
    <s v="MY-18295"/>
    <s v="OFF-ST-10000877"/>
    <x v="1514"/>
    <n v="9"/>
    <n v="0"/>
    <n v="1293786"/>
    <n v="129.37860000000001"/>
    <s v="Office Supplies"/>
    <s v="Storage"/>
    <s v="Recycled Steel Personal File for Standard File Folders"/>
  </r>
  <r>
    <x v="759"/>
    <x v="531"/>
    <d v="2014-05-03T00:00:00"/>
    <s v="Standard Class"/>
    <s v="MY-18295"/>
    <s v="OFF-AR-10004752"/>
    <x v="1369"/>
    <n v="2"/>
    <n v="0"/>
    <n v="14952"/>
    <n v="1.4952000000000001"/>
    <s v="Office Supplies"/>
    <s v="Art"/>
    <s v="Blackstonian Pencils"/>
  </r>
  <r>
    <x v="485"/>
    <x v="80"/>
    <d v="2015-11-28T00:00:00"/>
    <s v="Standard Class"/>
    <s v="DP-13000"/>
    <s v="OFF-PA-10000675"/>
    <x v="1515"/>
    <n v="9"/>
    <n v="0"/>
    <n v="1807659"/>
    <n v="180.76589999999999"/>
    <s v="Office Supplies"/>
    <s v="Paper"/>
    <s v="Xerox 1919"/>
  </r>
  <r>
    <x v="749"/>
    <x v="528"/>
    <d v="2015-07-13T00:00:00"/>
    <s v="Standard Class"/>
    <s v="CB-12535"/>
    <s v="OFF-PA-10001609"/>
    <x v="1516"/>
    <n v="2"/>
    <n v="0"/>
    <n v="30268"/>
    <n v="3.0268000000000002"/>
    <s v="Office Supplies"/>
    <s v="Paper"/>
    <s v="Tops Wirebound Message Log Books"/>
  </r>
  <r>
    <x v="781"/>
    <x v="392"/>
    <d v="2017-09-26T00:00:00"/>
    <s v="Standard Class"/>
    <s v="JE-15610"/>
    <s v="TEC-PH-10001615"/>
    <x v="471"/>
    <n v="3"/>
    <n v="0"/>
    <n v="252213"/>
    <n v="25.221299999999999"/>
    <s v="Technology"/>
    <s v="Phones"/>
    <s v="AT&amp;T CL82213"/>
  </r>
  <r>
    <x v="731"/>
    <x v="521"/>
    <d v="2015-02-19T00:00:00"/>
    <s v="Standard Class"/>
    <s v="RP-19855"/>
    <s v="TEC-AC-10004568"/>
    <x v="1517"/>
    <n v="5"/>
    <n v="0"/>
    <n v="265905"/>
    <n v="26.590499999999999"/>
    <s v="Technology"/>
    <s v="Accessories"/>
    <s v="MaxellÂ LTO Ultrium - 800 GB"/>
  </r>
  <r>
    <x v="896"/>
    <x v="602"/>
    <d v="2014-12-03T00:00:00"/>
    <s v="First Class"/>
    <s v="RP-19390"/>
    <s v="FUR-CH-10001854"/>
    <x v="1518"/>
    <n v="8"/>
    <n v="0"/>
    <n v="6738816"/>
    <n v="673.88160000000005"/>
    <s v="Furniture"/>
    <s v="Chairs"/>
    <s v="Office Star - Professional Matrix Back Chair with 2-to-1 Synchro Tilt and Mesh Fabric Seat"/>
  </r>
  <r>
    <x v="896"/>
    <x v="602"/>
    <d v="2014-12-03T00:00:00"/>
    <s v="First Class"/>
    <s v="RP-19390"/>
    <s v="OFF-AR-10000475"/>
    <x v="1519"/>
    <n v="4"/>
    <n v="0"/>
    <n v="125928"/>
    <n v="12.5928"/>
    <s v="Office Supplies"/>
    <s v="Art"/>
    <s v="Hunt BOSTON Vista Battery-Operated Pencil Sharpener, Black"/>
  </r>
  <r>
    <x v="12"/>
    <x v="11"/>
    <d v="2017-08-30T00:00:00"/>
    <s v="First Class"/>
    <s v="MR-17545"/>
    <s v="TEC-PH-10000455"/>
    <x v="1520"/>
    <n v="3"/>
    <n v="0"/>
    <n v="1009113"/>
    <n v="100.9113"/>
    <s v="Technology"/>
    <s v="Phones"/>
    <s v="GE 30522EE2"/>
  </r>
  <r>
    <x v="262"/>
    <x v="228"/>
    <d v="2016-08-10T00:00:00"/>
    <s v="Second Class"/>
    <s v="JF-15565"/>
    <s v="OFF-PA-10001994"/>
    <x v="1521"/>
    <n v="3"/>
    <n v="2"/>
    <n v="175344"/>
    <n v="17.534400000000002"/>
    <s v="Office Supplies"/>
    <s v="Paper"/>
    <s v="Ink Jet Note and Greeting Cards, 8-1/2&quot; x 5-1/2&quot; Card Size"/>
  </r>
  <r>
    <x v="499"/>
    <x v="392"/>
    <d v="2017-09-26T00:00:00"/>
    <s v="Second Class"/>
    <s v="JA-15970"/>
    <s v="TEC-AC-10002926"/>
    <x v="1522"/>
    <n v="2"/>
    <n v="2"/>
    <n v="229954"/>
    <n v="22.9954"/>
    <s v="Technology"/>
    <s v="Accessories"/>
    <s v="Logitech Wireless Marathon Mouse M705"/>
  </r>
  <r>
    <x v="897"/>
    <x v="603"/>
    <d v="2016-02-13T00:00:00"/>
    <s v="First Class"/>
    <s v="PB-19210"/>
    <s v="TEC-PH-10004897"/>
    <x v="1523"/>
    <n v="7"/>
    <n v="0"/>
    <n v="6993"/>
    <n v="0.69930000000000003"/>
    <s v="Technology"/>
    <s v="Phones"/>
    <s v="Mediabridge Sport Armband iPhone 5s"/>
  </r>
  <r>
    <x v="898"/>
    <x v="93"/>
    <d v="2016-10-29T00:00:00"/>
    <s v="Standard Class"/>
    <s v="HK-14890"/>
    <s v="FUR-FU-10001196"/>
    <x v="1524"/>
    <n v="7"/>
    <n v="6"/>
    <n v="-12117"/>
    <n v="-1.2117"/>
    <s v="Furniture"/>
    <s v="Furnishings"/>
    <s v="DAX Cubicle Frames - 8x10"/>
  </r>
  <r>
    <x v="898"/>
    <x v="93"/>
    <d v="2016-10-29T00:00:00"/>
    <s v="Standard Class"/>
    <s v="HK-14890"/>
    <s v="OFF-PA-10000595"/>
    <x v="1525"/>
    <n v="3"/>
    <n v="2"/>
    <n v="178152"/>
    <n v="17.815200000000001"/>
    <s v="Office Supplies"/>
    <s v="Paper"/>
    <s v="Xerox 1929"/>
  </r>
  <r>
    <x v="241"/>
    <x v="212"/>
    <d v="2015-06-04T00:00:00"/>
    <s v="Same Day"/>
    <s v="LL-16840"/>
    <s v="OFF-LA-10000443"/>
    <x v="1526"/>
    <n v="2"/>
    <n v="0"/>
    <n v="34686"/>
    <n v="3.4685999999999999"/>
    <s v="Office Supplies"/>
    <s v="Labels"/>
    <s v="Avery 501"/>
  </r>
  <r>
    <x v="899"/>
    <x v="510"/>
    <d v="2015-12-15T00:00:00"/>
    <s v="Second Class"/>
    <s v="MC-17575"/>
    <s v="OFF-LA-10001771"/>
    <x v="1024"/>
    <n v="2"/>
    <n v="0"/>
    <n v="45816"/>
    <n v="4.5815999999999999"/>
    <s v="Office Supplies"/>
    <s v="Labels"/>
    <s v="Avery 513"/>
  </r>
  <r>
    <x v="900"/>
    <x v="604"/>
    <d v="2014-05-29T00:00:00"/>
    <s v="Standard Class"/>
    <s v="JL-15235"/>
    <s v="OFF-AP-10001394"/>
    <x v="337"/>
    <n v="2"/>
    <n v="8"/>
    <n v="-16632"/>
    <n v="-1.6632"/>
    <s v="Office Supplies"/>
    <s v="Appliances"/>
    <s v="Harmony Air Purifier"/>
  </r>
  <r>
    <x v="900"/>
    <x v="604"/>
    <d v="2014-05-29T00:00:00"/>
    <s v="Standard Class"/>
    <s v="JL-15235"/>
    <s v="FUR-FU-10002553"/>
    <x v="1527"/>
    <n v="2"/>
    <n v="6"/>
    <n v="-24189"/>
    <n v="-2.4188999999999998"/>
    <s v="Furniture"/>
    <s v="Furnishings"/>
    <s v="Electrix Incandescent Magnifying Lamp, Black"/>
  </r>
  <r>
    <x v="79"/>
    <x v="75"/>
    <d v="2016-02-20T00:00:00"/>
    <s v="Standard Class"/>
    <s v="EA-14035"/>
    <s v="OFF-AP-10004233"/>
    <x v="1528"/>
    <n v="6"/>
    <n v="8"/>
    <n v="-2255568"/>
    <n v="-225.55680000000001"/>
    <s v="Office Supplies"/>
    <s v="Appliances"/>
    <s v="Honeywell Enviracaire Portable Air Cleaner for up to 8 x 10 Room"/>
  </r>
  <r>
    <x v="79"/>
    <x v="75"/>
    <d v="2016-02-20T00:00:00"/>
    <s v="Standard Class"/>
    <s v="EA-14035"/>
    <s v="FUR-CH-10004754"/>
    <x v="1529"/>
    <n v="3"/>
    <n v="3"/>
    <n v="-26982"/>
    <n v="-2.6981999999999999"/>
    <s v="Furniture"/>
    <s v="Chairs"/>
    <s v="Global Stack Chair with Arms, Black"/>
  </r>
  <r>
    <x v="79"/>
    <x v="75"/>
    <d v="2016-02-20T00:00:00"/>
    <s v="Standard Class"/>
    <s v="EA-14035"/>
    <s v="OFF-PA-10000809"/>
    <x v="329"/>
    <n v="1"/>
    <n v="2"/>
    <n v="18144"/>
    <n v="1.8144"/>
    <s v="Office Supplies"/>
    <s v="Paper"/>
    <s v="Xerox 206"/>
  </r>
  <r>
    <x v="408"/>
    <x v="333"/>
    <d v="2016-12-28T00:00:00"/>
    <s v="Standard Class"/>
    <s v="SA-20830"/>
    <s v="FUR-FU-10002878"/>
    <x v="1530"/>
    <n v="1"/>
    <n v="2"/>
    <n v="48416"/>
    <n v="4.8415999999999997"/>
    <s v="Furniture"/>
    <s v="Furnishings"/>
    <s v="Seth Thomas 14&quot; Day/Date Wall Clock"/>
  </r>
  <r>
    <x v="901"/>
    <x v="605"/>
    <d v="2016-02-11T00:00:00"/>
    <s v="Second Class"/>
    <s v="CH-12070"/>
    <s v="TEC-PH-10002624"/>
    <x v="1531"/>
    <n v="3"/>
    <n v="2"/>
    <n v="1268973"/>
    <n v="126.8973"/>
    <s v="Technology"/>
    <s v="Phones"/>
    <s v="Samsung Galaxy S4 Mini"/>
  </r>
  <r>
    <x v="902"/>
    <x v="606"/>
    <d v="2014-05-24T00:00:00"/>
    <s v="Standard Class"/>
    <s v="BS-11755"/>
    <s v="TEC-PH-10002885"/>
    <x v="1532"/>
    <n v="2"/>
    <n v="4"/>
    <n v="-1689558"/>
    <n v="-168.95580000000001"/>
    <s v="Technology"/>
    <s v="Phones"/>
    <s v="Apple iPhone 5"/>
  </r>
  <r>
    <x v="721"/>
    <x v="293"/>
    <d v="2017-10-21T00:00:00"/>
    <s v="Same Day"/>
    <s v="SL-20155"/>
    <s v="TEC-PH-10000895"/>
    <x v="1533"/>
    <n v="8"/>
    <n v="0"/>
    <n v="3743792"/>
    <n v="374.37920000000003"/>
    <s v="Technology"/>
    <s v="Phones"/>
    <s v="Polycom VVX 310 VoIP phone"/>
  </r>
  <r>
    <x v="903"/>
    <x v="189"/>
    <d v="2017-08-07T00:00:00"/>
    <s v="Standard Class"/>
    <s v="AS-10045"/>
    <s v="TEC-MA-10000488"/>
    <x v="1534"/>
    <n v="3"/>
    <n v="4"/>
    <n v="-2639967"/>
    <n v="-263.99669999999998"/>
    <s v="Technology"/>
    <s v="Machines"/>
    <s v="Bady BDG101FRU Card Printer"/>
  </r>
  <r>
    <x v="903"/>
    <x v="189"/>
    <d v="2017-08-07T00:00:00"/>
    <s v="Standard Class"/>
    <s v="AS-10045"/>
    <s v="OFF-PA-10003729"/>
    <x v="1535"/>
    <n v="7"/>
    <n v="2"/>
    <n v="127008"/>
    <n v="12.700799999999999"/>
    <s v="Office Supplies"/>
    <s v="Paper"/>
    <s v="Xerox 1998"/>
  </r>
  <r>
    <x v="3"/>
    <x v="3"/>
    <d v="2014-08-05T00:00:00"/>
    <s v="Standard Class"/>
    <s v="BF-10975"/>
    <s v="OFF-AP-10001005"/>
    <x v="1536"/>
    <n v="1"/>
    <n v="2"/>
    <n v="102245"/>
    <n v="10.224500000000001"/>
    <s v="Office Supplies"/>
    <s v="Appliances"/>
    <s v="Honeywell Quietcare HEPA Air Cleaner"/>
  </r>
  <r>
    <x v="904"/>
    <x v="271"/>
    <d v="2016-07-23T00:00:00"/>
    <s v="Standard Class"/>
    <s v="KH-16330"/>
    <s v="FUR-CH-10000988"/>
    <x v="1537"/>
    <n v="1"/>
    <n v="0"/>
    <n v="394268"/>
    <n v="39.4268"/>
    <s v="Furniture"/>
    <s v="Chairs"/>
    <s v="Hon Olson Stacker Stools"/>
  </r>
  <r>
    <x v="369"/>
    <x v="221"/>
    <d v="2015-02-11T00:00:00"/>
    <s v="Second Class"/>
    <s v="FA-14230"/>
    <s v="FUR-FU-10001986"/>
    <x v="1538"/>
    <n v="2"/>
    <n v="6"/>
    <n v="-30588"/>
    <n v="-3.0588000000000002"/>
    <s v="Furniture"/>
    <s v="Furnishings"/>
    <s v="Dana Fluorescent Magnifying Lamp, White, 36&quot;"/>
  </r>
  <r>
    <x v="179"/>
    <x v="165"/>
    <d v="2017-01-17T00:00:00"/>
    <s v="Second Class"/>
    <s v="DA-13450"/>
    <s v="FUR-FU-10004973"/>
    <x v="901"/>
    <n v="2"/>
    <n v="0"/>
    <n v="158256"/>
    <n v="15.8256"/>
    <s v="Furniture"/>
    <s v="Furnishings"/>
    <s v="Flat Face Poster Frame"/>
  </r>
  <r>
    <x v="127"/>
    <x v="119"/>
    <d v="2015-07-25T00:00:00"/>
    <s v="Second Class"/>
    <s v="RK-19300"/>
    <s v="OFF-ST-10000464"/>
    <x v="1539"/>
    <n v="1"/>
    <n v="0"/>
    <n v="97328"/>
    <n v="9.7327999999999992"/>
    <s v="Office Supplies"/>
    <s v="Storage"/>
    <s v="Multi-Use Personal File Cart and Caster Set, Three Stacking Bins"/>
  </r>
  <r>
    <x v="127"/>
    <x v="119"/>
    <d v="2015-07-25T00:00:00"/>
    <s v="Second Class"/>
    <s v="RK-19300"/>
    <s v="OFF-PA-10000528"/>
    <x v="1540"/>
    <n v="5"/>
    <n v="0"/>
    <n v="1188"/>
    <n v="0.1188"/>
    <s v="Office Supplies"/>
    <s v="Paper"/>
    <s v="Xerox 1981"/>
  </r>
  <r>
    <x v="127"/>
    <x v="119"/>
    <d v="2015-07-25T00:00:00"/>
    <s v="Second Class"/>
    <s v="RK-19300"/>
    <s v="OFF-PA-10003129"/>
    <x v="118"/>
    <n v="2"/>
    <n v="0"/>
    <n v="459754"/>
    <n v="45.9754"/>
    <s v="Office Supplies"/>
    <s v="Paper"/>
    <s v="Tops White Computer Printout Paper"/>
  </r>
  <r>
    <x v="905"/>
    <x v="607"/>
    <d v="2014-06-17T00:00:00"/>
    <s v="Standard Class"/>
    <s v="FM-14215"/>
    <s v="OFF-AR-10003631"/>
    <x v="1541"/>
    <n v="3"/>
    <n v="0"/>
    <n v="47916"/>
    <n v="4.7915999999999999"/>
    <s v="Office Supplies"/>
    <s v="Art"/>
    <s v="Staples in misc. colors"/>
  </r>
  <r>
    <x v="804"/>
    <x v="556"/>
    <d v="2017-05-15T00:00:00"/>
    <s v="Second Class"/>
    <s v="AC-10420"/>
    <s v="OFF-BI-10002133"/>
    <x v="1133"/>
    <n v="4"/>
    <n v="8"/>
    <n v="-53072"/>
    <n v="-5.3071999999999999"/>
    <s v="Office Supplies"/>
    <s v="Binders"/>
    <s v="Wilson Jones Elliptical Ring 3 1/2&quot; Capacity Binders, 800 sheets"/>
  </r>
  <r>
    <x v="21"/>
    <x v="19"/>
    <d v="2015-09-05T00:00:00"/>
    <s v="First Class"/>
    <s v="JB-15400"/>
    <s v="TEC-PH-10004959"/>
    <x v="1542"/>
    <n v="1"/>
    <n v="0"/>
    <n v="251225"/>
    <n v="25.122499999999999"/>
    <s v="Technology"/>
    <s v="Phones"/>
    <s v="Classic Ivory AntiqueÂ TelephoneÂ ZL1810"/>
  </r>
  <r>
    <x v="226"/>
    <x v="200"/>
    <d v="2017-03-27T00:00:00"/>
    <s v="First Class"/>
    <s v="GM-14440"/>
    <s v="FUR-BO-10001918"/>
    <x v="1543"/>
    <n v="2"/>
    <n v="2"/>
    <n v="-289764"/>
    <n v="-28.976400000000002"/>
    <s v="Furniture"/>
    <s v="Bookcases"/>
    <s v="Sauder Forest Hills Library with Doors, Woodland Oak Finish"/>
  </r>
  <r>
    <x v="906"/>
    <x v="69"/>
    <d v="2016-10-17T00:00:00"/>
    <s v="Standard Class"/>
    <s v="NC-18625"/>
    <s v="FUR-TA-10004575"/>
    <x v="1544"/>
    <n v="5"/>
    <n v="5"/>
    <n v="-465568"/>
    <n v="-46.556800000000003"/>
    <s v="Furniture"/>
    <s v="Tables"/>
    <s v="Hon 5100 Series Wood Tables"/>
  </r>
  <r>
    <x v="906"/>
    <x v="69"/>
    <d v="2016-10-17T00:00:00"/>
    <s v="Standard Class"/>
    <s v="NC-18625"/>
    <s v="FUR-FU-10001617"/>
    <x v="1545"/>
    <n v="3"/>
    <n v="2"/>
    <n v="4368"/>
    <n v="0.43680000000000002"/>
    <s v="Furniture"/>
    <s v="Furnishings"/>
    <s v="Executive Impressions 8-1/2&quot; Career Panel/Partition Cubicle Clock"/>
  </r>
  <r>
    <x v="907"/>
    <x v="156"/>
    <d v="2017-11-12T00:00:00"/>
    <s v="Same Day"/>
    <s v="NG-18355"/>
    <s v="TEC-PH-10002824"/>
    <x v="1546"/>
    <n v="3"/>
    <n v="4"/>
    <n v="-926955"/>
    <n v="-92.695499999999996"/>
    <s v="Technology"/>
    <s v="Phones"/>
    <s v="Jabra SPEAK 410 Multidevice Speakerphone"/>
  </r>
  <r>
    <x v="908"/>
    <x v="15"/>
    <d v="2017-04-18T00:00:00"/>
    <s v="First Class"/>
    <s v="AH-10075"/>
    <s v="FUR-FU-10004460"/>
    <x v="1547"/>
    <n v="5"/>
    <n v="0"/>
    <n v="70722"/>
    <n v="7.0721999999999996"/>
    <s v="Furniture"/>
    <s v="Furnishings"/>
    <s v="Howard Miller 12&quot; Round Wall Clock"/>
  </r>
  <r>
    <x v="909"/>
    <x v="608"/>
    <d v="2015-07-01T00:00:00"/>
    <s v="Standard Class"/>
    <s v="CH-12070"/>
    <s v="OFF-PA-10003309"/>
    <x v="463"/>
    <n v="6"/>
    <n v="2"/>
    <n v="108864"/>
    <n v="10.8864"/>
    <s v="Office Supplies"/>
    <s v="Paper"/>
    <s v="Xerox 211"/>
  </r>
  <r>
    <x v="909"/>
    <x v="608"/>
    <d v="2015-07-01T00:00:00"/>
    <s v="Standard Class"/>
    <s v="CH-12070"/>
    <s v="OFF-ST-10002554"/>
    <x v="1548"/>
    <n v="2"/>
    <n v="2"/>
    <n v="-176076"/>
    <n v="-17.607600000000001"/>
    <s v="Office Supplies"/>
    <s v="Storage"/>
    <s v="Tennsco Industrial Shelving"/>
  </r>
  <r>
    <x v="910"/>
    <x v="275"/>
    <d v="2016-08-29T00:00:00"/>
    <s v="Second Class"/>
    <s v="CC-12145"/>
    <s v="OFF-PA-10000019"/>
    <x v="167"/>
    <n v="1"/>
    <n v="0"/>
    <n v="31104"/>
    <n v="3.1103999999999998"/>
    <s v="Office Supplies"/>
    <s v="Paper"/>
    <s v="Xerox 1931"/>
  </r>
  <r>
    <x v="911"/>
    <x v="609"/>
    <d v="2014-07-25T00:00:00"/>
    <s v="Standard Class"/>
    <s v="ME-18010"/>
    <s v="OFF-AR-10002067"/>
    <x v="1549"/>
    <n v="5"/>
    <n v="0"/>
    <n v="25792"/>
    <n v="2.5792000000000002"/>
    <s v="Office Supplies"/>
    <s v="Art"/>
    <s v="Newell 334"/>
  </r>
  <r>
    <x v="911"/>
    <x v="609"/>
    <d v="2014-07-25T00:00:00"/>
    <s v="Standard Class"/>
    <s v="ME-18010"/>
    <s v="FUR-CH-10001215"/>
    <x v="748"/>
    <n v="2"/>
    <n v="2"/>
    <n v="50098"/>
    <n v="5.0098000000000003"/>
    <s v="Furniture"/>
    <s v="Chairs"/>
    <s v="Global Troy Executive Leather Low-Back Tilter"/>
  </r>
  <r>
    <x v="911"/>
    <x v="609"/>
    <d v="2014-07-25T00:00:00"/>
    <s v="Standard Class"/>
    <s v="ME-18010"/>
    <s v="FUR-TA-10004175"/>
    <x v="1550"/>
    <n v="1"/>
    <n v="2"/>
    <n v="272848"/>
    <n v="27.284800000000001"/>
    <s v="Furniture"/>
    <s v="Tables"/>
    <s v="Hon 30&quot; x 60&quot; Table with Locking Drawer"/>
  </r>
  <r>
    <x v="912"/>
    <x v="610"/>
    <d v="2017-11-25T00:00:00"/>
    <s v="Standard Class"/>
    <s v="BP-11230"/>
    <s v="FUR-TA-10004767"/>
    <x v="633"/>
    <n v="1"/>
    <n v="0"/>
    <n v="205842"/>
    <n v="20.584199999999999"/>
    <s v="Furniture"/>
    <s v="Tables"/>
    <s v="Safco Drafting Table"/>
  </r>
  <r>
    <x v="913"/>
    <x v="611"/>
    <d v="2014-06-09T00:00:00"/>
    <s v="Standard Class"/>
    <s v="MP-17470"/>
    <s v="OFF-PA-10001685"/>
    <x v="1551"/>
    <n v="2"/>
    <n v="2"/>
    <n v="58812"/>
    <n v="5.8811999999999998"/>
    <s v="Office Supplies"/>
    <s v="Paper"/>
    <s v="Easy-staple paper"/>
  </r>
  <r>
    <x v="914"/>
    <x v="612"/>
    <d v="2016-03-16T00:00:00"/>
    <s v="Standard Class"/>
    <s v="CJ-12010"/>
    <s v="FUR-BO-10003272"/>
    <x v="1552"/>
    <n v="1"/>
    <n v="2"/>
    <n v="-22098"/>
    <n v="-2.2098"/>
    <s v="Furniture"/>
    <s v="Bookcases"/>
    <s v="O'Sullivan Living Dimensions 5-Shelf Bookcases"/>
  </r>
  <r>
    <x v="915"/>
    <x v="613"/>
    <d v="2017-03-29T00:00:00"/>
    <s v="Standard Class"/>
    <s v="JC-15775"/>
    <s v="TEC-PH-10000984"/>
    <x v="62"/>
    <n v="3"/>
    <n v="2"/>
    <n v="470376"/>
    <n v="47.037599999999998"/>
    <s v="Technology"/>
    <s v="Phones"/>
    <s v="Panasonic KX-TG9471B"/>
  </r>
  <r>
    <x v="916"/>
    <x v="614"/>
    <d v="2018-01-02T00:00:00"/>
    <s v="Standard Class"/>
    <s v="JG-15160"/>
    <s v="FUR-CH-10002880"/>
    <x v="1553"/>
    <n v="4"/>
    <n v="2"/>
    <n v="-442764"/>
    <n v="-44.276400000000002"/>
    <s v="Furniture"/>
    <s v="Chairs"/>
    <s v="Global High-Back Leather Tilter, Burgundy"/>
  </r>
  <r>
    <x v="916"/>
    <x v="614"/>
    <d v="2018-01-02T00:00:00"/>
    <s v="Standard Class"/>
    <s v="JG-15160"/>
    <s v="TEC-PH-10002563"/>
    <x v="312"/>
    <n v="3"/>
    <n v="2"/>
    <n v="226782"/>
    <n v="22.6782"/>
    <s v="Technology"/>
    <s v="Phones"/>
    <s v="Adtran 1202752G1"/>
  </r>
  <r>
    <x v="917"/>
    <x v="615"/>
    <d v="2017-04-02T00:00:00"/>
    <s v="Standard Class"/>
    <s v="CK-12760"/>
    <s v="OFF-BI-10001191"/>
    <x v="1554"/>
    <n v="9"/>
    <n v="7"/>
    <n v="-481194"/>
    <n v="-48.119399999999999"/>
    <s v="Office Supplies"/>
    <s v="Binders"/>
    <s v="Canvas Sectional Post Binders"/>
  </r>
  <r>
    <x v="918"/>
    <x v="616"/>
    <d v="2015-03-05T00:00:00"/>
    <s v="Same Day"/>
    <s v="LF-17185"/>
    <s v="OFF-EN-10002621"/>
    <x v="1168"/>
    <n v="3"/>
    <n v="0"/>
    <n v="1467"/>
    <n v="0.1467"/>
    <s v="Office Supplies"/>
    <s v="Envelopes"/>
    <s v="Staple envelope"/>
  </r>
  <r>
    <x v="918"/>
    <x v="616"/>
    <d v="2015-03-05T00:00:00"/>
    <s v="Same Day"/>
    <s v="LF-17185"/>
    <s v="FUR-CH-10001146"/>
    <x v="1555"/>
    <n v="7"/>
    <n v="1"/>
    <n v="639345"/>
    <n v="63.9345"/>
    <s v="Furniture"/>
    <s v="Chairs"/>
    <s v="Global Value Mid-Back Manager's Chair, Gray"/>
  </r>
  <r>
    <x v="918"/>
    <x v="616"/>
    <d v="2015-03-05T00:00:00"/>
    <s v="Same Day"/>
    <s v="LF-17185"/>
    <s v="OFF-ST-10000689"/>
    <x v="1556"/>
    <n v="4"/>
    <n v="0"/>
    <n v="67608"/>
    <n v="6.7607999999999997"/>
    <s v="Office Supplies"/>
    <s v="Storage"/>
    <s v="Fellowes Strictly Business Drawer File, Letter/Legal Size"/>
  </r>
  <r>
    <x v="919"/>
    <x v="481"/>
    <d v="2016-11-17T00:00:00"/>
    <s v="Standard Class"/>
    <s v="CC-12430"/>
    <s v="OFF-PA-10001289"/>
    <x v="1557"/>
    <n v="7"/>
    <n v="2"/>
    <n v="786828"/>
    <n v="78.6828"/>
    <s v="Office Supplies"/>
    <s v="Paper"/>
    <s v="White Computer Printout Paper by Universal"/>
  </r>
  <r>
    <x v="920"/>
    <x v="617"/>
    <d v="2017-01-23T00:00:00"/>
    <s v="Second Class"/>
    <s v="DL-12865"/>
    <s v="OFF-LA-10003714"/>
    <x v="1558"/>
    <n v="2"/>
    <n v="2"/>
    <n v="21"/>
    <n v="2.0999999999999999E-3"/>
    <s v="Office Supplies"/>
    <s v="Labels"/>
    <s v="Avery 510"/>
  </r>
  <r>
    <x v="921"/>
    <x v="322"/>
    <d v="2016-04-26T00:00:00"/>
    <s v="Second Class"/>
    <s v="PG-18895"/>
    <s v="FUR-FU-10001889"/>
    <x v="897"/>
    <n v="3"/>
    <n v="0"/>
    <n v="104148"/>
    <n v="10.4148"/>
    <s v="Furniture"/>
    <s v="Furnishings"/>
    <s v="Ultra Door Pull Handle"/>
  </r>
  <r>
    <x v="922"/>
    <x v="21"/>
    <d v="2014-05-15T00:00:00"/>
    <s v="First Class"/>
    <s v="EH-14005"/>
    <s v="OFF-FA-10002815"/>
    <x v="1559"/>
    <n v="2"/>
    <n v="2"/>
    <n v="23976"/>
    <n v="2.3976000000000002"/>
    <s v="Office Supplies"/>
    <s v="Fasteners"/>
    <s v="Staples"/>
  </r>
  <r>
    <x v="922"/>
    <x v="21"/>
    <d v="2014-05-15T00:00:00"/>
    <s v="First Class"/>
    <s v="EH-14005"/>
    <s v="OFF-BI-10004519"/>
    <x v="1309"/>
    <n v="8"/>
    <n v="7"/>
    <n v="-33196"/>
    <n v="-3.3195999999999999"/>
    <s v="Office Supplies"/>
    <s v="Binders"/>
    <s v="GBC DocuBind P100 Manual Binding Machine"/>
  </r>
  <r>
    <x v="923"/>
    <x v="618"/>
    <d v="2014-10-22T00:00:00"/>
    <s v="First Class"/>
    <s v="TB-21520"/>
    <s v="OFF-AP-10004708"/>
    <x v="1560"/>
    <n v="4"/>
    <n v="2"/>
    <n v="137016"/>
    <n v="13.701599999999999"/>
    <s v="Office Supplies"/>
    <s v="Appliances"/>
    <s v="Fellowes Superior 10 Outlet Split Surge Protector"/>
  </r>
  <r>
    <x v="923"/>
    <x v="618"/>
    <d v="2014-10-22T00:00:00"/>
    <s v="First Class"/>
    <s v="TB-21520"/>
    <s v="FUR-TA-10000617"/>
    <x v="1561"/>
    <n v="3"/>
    <n v="4"/>
    <n v="-122877"/>
    <n v="-12.287699999999999"/>
    <s v="Furniture"/>
    <s v="Tables"/>
    <s v="Hon Practical Foundations 30 x 60 Training Table, Light Gray/Charcoal"/>
  </r>
  <r>
    <x v="924"/>
    <x v="619"/>
    <d v="2014-03-18T00:00:00"/>
    <s v="Standard Class"/>
    <s v="DK-13225"/>
    <s v="OFF-PA-10001204"/>
    <x v="395"/>
    <n v="2"/>
    <n v="0"/>
    <n v="4752"/>
    <n v="0.47520000000000001"/>
    <s v="Office Supplies"/>
    <s v="Paper"/>
    <s v="Xerox 1972"/>
  </r>
  <r>
    <x v="924"/>
    <x v="619"/>
    <d v="2014-03-18T00:00:00"/>
    <s v="Standard Class"/>
    <s v="DK-13225"/>
    <s v="OFF-AR-10003723"/>
    <x v="1562"/>
    <n v="1"/>
    <n v="0"/>
    <n v="12506"/>
    <n v="1.2505999999999999"/>
    <s v="Office Supplies"/>
    <s v="Art"/>
    <s v="Avery Hi-Liter Fluorescent Desk Style Markers"/>
  </r>
  <r>
    <x v="925"/>
    <x v="168"/>
    <d v="2017-12-24T00:00:00"/>
    <s v="Second Class"/>
    <s v="JP-15520"/>
    <s v="OFF-EN-10002621"/>
    <x v="1563"/>
    <n v="1"/>
    <n v="2"/>
    <n v="2934"/>
    <n v="0.29339999999999999"/>
    <s v="Office Supplies"/>
    <s v="Envelopes"/>
    <s v="Staple envelope"/>
  </r>
  <r>
    <x v="926"/>
    <x v="203"/>
    <d v="2016-11-29T00:00:00"/>
    <s v="Standard Class"/>
    <s v="CD-11980"/>
    <s v="OFF-PA-10000241"/>
    <x v="1564"/>
    <n v="1"/>
    <n v="2"/>
    <n v="7745"/>
    <n v="0.77449999999999997"/>
    <s v="Office Supplies"/>
    <s v="Paper"/>
    <s v="IBM Multi-Purpose Copy Paper, 8 1/2 x 11&quot;, Case"/>
  </r>
  <r>
    <x v="927"/>
    <x v="533"/>
    <d v="2017-12-05T00:00:00"/>
    <s v="First Class"/>
    <s v="AS-10090"/>
    <s v="OFF-AR-10001446"/>
    <x v="1565"/>
    <n v="3"/>
    <n v="0"/>
    <n v="10395"/>
    <n v="1.0395000000000001"/>
    <s v="Office Supplies"/>
    <s v="Art"/>
    <s v="Newell 309"/>
  </r>
  <r>
    <x v="928"/>
    <x v="620"/>
    <d v="2016-01-04T00:00:00"/>
    <s v="Standard Class"/>
    <s v="JO-15280"/>
    <s v="OFF-BI-10004632"/>
    <x v="1566"/>
    <n v="2"/>
    <n v="2"/>
    <n v="152495"/>
    <n v="15.249499999999999"/>
    <s v="Office Supplies"/>
    <s v="Binders"/>
    <s v="Ibico Hi-Tech Manual Binding System"/>
  </r>
  <r>
    <x v="929"/>
    <x v="621"/>
    <d v="2017-10-06T00:00:00"/>
    <s v="First Class"/>
    <s v="AC-10450"/>
    <s v="OFF-BI-10001359"/>
    <x v="1567"/>
    <n v="2"/>
    <n v="0"/>
    <n v="8431706"/>
    <n v="843.17060000000004"/>
    <s v="Office Supplies"/>
    <s v="Binders"/>
    <s v="GBC DocuBind TL300 Electric Binding System"/>
  </r>
  <r>
    <x v="930"/>
    <x v="596"/>
    <d v="2014-09-02T00:00:00"/>
    <s v="Second Class"/>
    <s v="RA-19945"/>
    <s v="OFF-EN-10001749"/>
    <x v="1568"/>
    <n v="2"/>
    <n v="2"/>
    <n v="108054"/>
    <n v="10.805400000000001"/>
    <s v="Office Supplies"/>
    <s v="Envelopes"/>
    <s v="Jiffy Padded Mailers with Self-Seal Closure"/>
  </r>
  <r>
    <x v="930"/>
    <x v="596"/>
    <d v="2014-09-02T00:00:00"/>
    <s v="Second Class"/>
    <s v="RA-19945"/>
    <s v="OFF-BI-10004390"/>
    <x v="1569"/>
    <n v="4"/>
    <n v="7"/>
    <n v="-336784"/>
    <n v="-33.678400000000003"/>
    <s v="Office Supplies"/>
    <s v="Binders"/>
    <s v="GBC DocuBind 200 Manual Binding Machine"/>
  </r>
  <r>
    <x v="930"/>
    <x v="596"/>
    <d v="2014-09-02T00:00:00"/>
    <s v="Second Class"/>
    <s v="RA-19945"/>
    <s v="FUR-TA-10001857"/>
    <x v="1570"/>
    <n v="3"/>
    <n v="45"/>
    <n v="-1107645"/>
    <n v="-110.7645"/>
    <s v="Furniture"/>
    <s v="Tables"/>
    <s v="Balt Solid Wood Rectangular Table"/>
  </r>
  <r>
    <x v="931"/>
    <x v="622"/>
    <d v="2016-07-03T00:00:00"/>
    <s v="Second Class"/>
    <s v="Co-12640"/>
    <s v="OFF-ST-10000563"/>
    <x v="1571"/>
    <n v="6"/>
    <n v="0"/>
    <n v="19188"/>
    <n v="1.9188000000000001"/>
    <s v="Office Supplies"/>
    <s v="Storage"/>
    <s v="Fellowes Bankers Box Stor/Drawer Steel Plus"/>
  </r>
  <r>
    <x v="932"/>
    <x v="623"/>
    <d v="2016-08-23T00:00:00"/>
    <s v="First Class"/>
    <s v="DW-13480"/>
    <s v="TEC-PH-10004924"/>
    <x v="1572"/>
    <n v="2"/>
    <n v="0"/>
    <n v="39906"/>
    <n v="3.9906000000000001"/>
    <s v="Technology"/>
    <s v="Phones"/>
    <s v="SKILCRAFT Telephone Shoulder Rest, 2&quot; x 6.5&quot; x 2.5&quot;, Black"/>
  </r>
  <r>
    <x v="933"/>
    <x v="293"/>
    <d v="2017-10-22T00:00:00"/>
    <s v="First Class"/>
    <s v="DK-12835"/>
    <s v="OFF-PA-10003953"/>
    <x v="329"/>
    <n v="1"/>
    <n v="2"/>
    <n v="18144"/>
    <n v="1.8144"/>
    <s v="Office Supplies"/>
    <s v="Paper"/>
    <s v="Xerox 218"/>
  </r>
  <r>
    <x v="933"/>
    <x v="293"/>
    <d v="2017-10-22T00:00:00"/>
    <s v="First Class"/>
    <s v="DK-12835"/>
    <s v="FUR-CH-10000155"/>
    <x v="1573"/>
    <n v="2"/>
    <n v="2"/>
    <n v="47848"/>
    <n v="4.7847999999999997"/>
    <s v="Furniture"/>
    <s v="Chairs"/>
    <s v="Global Comet Stacking Armless Chair"/>
  </r>
  <r>
    <x v="933"/>
    <x v="293"/>
    <d v="2017-10-22T00:00:00"/>
    <s v="First Class"/>
    <s v="DK-12835"/>
    <s v="TEC-AC-10003116"/>
    <x v="276"/>
    <n v="2"/>
    <n v="2"/>
    <n v="6745"/>
    <n v="0.67449999999999999"/>
    <s v="Technology"/>
    <s v="Accessories"/>
    <s v="Memorex Froggy Flash Drive 8 GB"/>
  </r>
  <r>
    <x v="934"/>
    <x v="293"/>
    <d v="2017-10-24T00:00:00"/>
    <s v="First Class"/>
    <s v="MD-17860"/>
    <s v="OFF-ST-10002743"/>
    <x v="1574"/>
    <n v="8"/>
    <n v="0"/>
    <n v="90912"/>
    <n v="9.0912000000000006"/>
    <s v="Office Supplies"/>
    <s v="Storage"/>
    <s v="SAFCO Boltless Steel Shelving"/>
  </r>
  <r>
    <x v="935"/>
    <x v="624"/>
    <d v="2016-05-21T00:00:00"/>
    <s v="Standard Class"/>
    <s v="RP-19855"/>
    <s v="OFF-BI-10001757"/>
    <x v="1575"/>
    <n v="2"/>
    <n v="7"/>
    <n v="-21648"/>
    <n v="-2.1648000000000001"/>
    <s v="Office Supplies"/>
    <s v="Binders"/>
    <s v="Pressboard Hanging Data Binders for Unburst Sheets"/>
  </r>
  <r>
    <x v="935"/>
    <x v="624"/>
    <d v="2016-05-21T00:00:00"/>
    <s v="Standard Class"/>
    <s v="RP-19855"/>
    <s v="OFF-BI-10000069"/>
    <x v="1576"/>
    <n v="6"/>
    <n v="7"/>
    <n v="-216144"/>
    <n v="-21.6144"/>
    <s v="Office Supplies"/>
    <s v="Binders"/>
    <s v="GBC Prepunched Paper, 19-Hole, for Binding Systems, 24-lb"/>
  </r>
  <r>
    <x v="936"/>
    <x v="355"/>
    <d v="2015-02-04T00:00:00"/>
    <s v="First Class"/>
    <s v="RW-19540"/>
    <s v="FUR-FU-10004093"/>
    <x v="1577"/>
    <n v="4"/>
    <n v="0"/>
    <n v="41076"/>
    <n v="4.1075999999999997"/>
    <s v="Furniture"/>
    <s v="Furnishings"/>
    <s v="Hand-Finished Solid Wood Document Frame"/>
  </r>
  <r>
    <x v="937"/>
    <x v="192"/>
    <d v="2017-12-23T00:00:00"/>
    <s v="Standard Class"/>
    <s v="DB-13660"/>
    <s v="FUR-FU-10001037"/>
    <x v="1578"/>
    <n v="2"/>
    <n v="0"/>
    <n v="8532"/>
    <n v="0.85319999999999996"/>
    <s v="Furniture"/>
    <s v="Furnishings"/>
    <s v="DAX Charcoal/Nickel-Tone Document Frame, 5 x 7"/>
  </r>
  <r>
    <x v="938"/>
    <x v="625"/>
    <d v="2016-11-22T00:00:00"/>
    <s v="Standard Class"/>
    <s v="SC-20770"/>
    <s v="TEC-AC-10003832"/>
    <x v="394"/>
    <n v="3"/>
    <n v="0"/>
    <n v="407499"/>
    <n v="40.749899999999997"/>
    <s v="Technology"/>
    <s v="Accessories"/>
    <s v="LogitechÂ P710e Mobile Speakerphone"/>
  </r>
  <r>
    <x v="939"/>
    <x v="91"/>
    <d v="2017-07-06T00:00:00"/>
    <s v="Second Class"/>
    <s v="FH-14275"/>
    <s v="OFF-PA-10001878"/>
    <x v="1579"/>
    <n v="7"/>
    <n v="2"/>
    <n v="924399"/>
    <n v="92.439899999999994"/>
    <s v="Office Supplies"/>
    <s v="Paper"/>
    <s v="Xerox 1891"/>
  </r>
  <r>
    <x v="939"/>
    <x v="91"/>
    <d v="2017-07-06T00:00:00"/>
    <s v="Second Class"/>
    <s v="FH-14275"/>
    <s v="TEC-MA-10003674"/>
    <x v="1580"/>
    <n v="3"/>
    <n v="4"/>
    <n v="49761"/>
    <n v="4.9760999999999997"/>
    <s v="Technology"/>
    <s v="Machines"/>
    <s v="Hewlett-Packard Deskjet 5550 Printer"/>
  </r>
  <r>
    <x v="940"/>
    <x v="626"/>
    <d v="2014-01-17T00:00:00"/>
    <s v="First Class"/>
    <s v="EH-13990"/>
    <s v="TEC-AC-10003628"/>
    <x v="313"/>
    <n v="5"/>
    <n v="0"/>
    <n v="65978"/>
    <n v="6.5978000000000003"/>
    <s v="Technology"/>
    <s v="Accessories"/>
    <s v="Logitech 910-002974 M325 Wireless Mouse for Web Scrolling"/>
  </r>
  <r>
    <x v="941"/>
    <x v="45"/>
    <d v="2017-05-05T00:00:00"/>
    <s v="Standard Class"/>
    <s v="AS-10630"/>
    <s v="OFF-LA-10003190"/>
    <x v="1144"/>
    <n v="2"/>
    <n v="2"/>
    <n v="16704"/>
    <n v="1.6704000000000001"/>
    <s v="Office Supplies"/>
    <s v="Labels"/>
    <s v="Avery 474"/>
  </r>
  <r>
    <x v="941"/>
    <x v="45"/>
    <d v="2017-05-05T00:00:00"/>
    <s v="Standard Class"/>
    <s v="AS-10630"/>
    <s v="OFF-AR-10002280"/>
    <x v="1581"/>
    <n v="3"/>
    <n v="2"/>
    <n v="48525"/>
    <n v="4.8525"/>
    <s v="Office Supplies"/>
    <s v="Art"/>
    <s v="Staples in misc. colors"/>
  </r>
  <r>
    <x v="941"/>
    <x v="45"/>
    <d v="2017-05-05T00:00:00"/>
    <s v="Standard Class"/>
    <s v="AS-10630"/>
    <s v="OFF-LA-10001569"/>
    <x v="1582"/>
    <n v="3"/>
    <n v="2"/>
    <n v="38844"/>
    <n v="3.8843999999999999"/>
    <s v="Office Supplies"/>
    <s v="Labels"/>
    <s v="Avery 499"/>
  </r>
  <r>
    <x v="942"/>
    <x v="627"/>
    <d v="2015-11-14T00:00:00"/>
    <s v="Standard Class"/>
    <s v="HA-14905"/>
    <s v="OFF-AR-10001573"/>
    <x v="1583"/>
    <n v="5"/>
    <n v="0"/>
    <n v="33785"/>
    <n v="3.3784999999999998"/>
    <s v="Office Supplies"/>
    <s v="Art"/>
    <s v="American Pencil"/>
  </r>
  <r>
    <x v="943"/>
    <x v="628"/>
    <d v="2015-11-01T00:00:00"/>
    <s v="Second Class"/>
    <s v="CH-12070"/>
    <s v="TEC-PH-10001809"/>
    <x v="444"/>
    <n v="2"/>
    <n v="0"/>
    <n v="74975"/>
    <n v="7.4974999999999996"/>
    <s v="Technology"/>
    <s v="Phones"/>
    <s v="Panasonic KX T7736-B Digital phone"/>
  </r>
  <r>
    <x v="944"/>
    <x v="629"/>
    <d v="2017-08-19T00:00:00"/>
    <s v="First Class"/>
    <s v="EH-13765"/>
    <s v="OFF-BI-10003091"/>
    <x v="1584"/>
    <n v="5"/>
    <n v="2"/>
    <n v="302373"/>
    <n v="30.237300000000001"/>
    <s v="Office Supplies"/>
    <s v="Binders"/>
    <s v="GBC DocuBind TL200 Manual Binding Machine"/>
  </r>
  <r>
    <x v="944"/>
    <x v="629"/>
    <d v="2017-08-19T00:00:00"/>
    <s v="First Class"/>
    <s v="EH-13765"/>
    <s v="FUR-CH-10003981"/>
    <x v="1585"/>
    <n v="2"/>
    <n v="1"/>
    <n v="976524"/>
    <n v="97.6524"/>
    <s v="Furniture"/>
    <s v="Chairs"/>
    <s v="Global Commerce Series Low-Back Swivel/Tilt Chairs"/>
  </r>
  <r>
    <x v="945"/>
    <x v="65"/>
    <d v="2015-10-09T00:00:00"/>
    <s v="Standard Class"/>
    <s v="MZ-17515"/>
    <s v="OFF-ST-10002562"/>
    <x v="1586"/>
    <n v="2"/>
    <n v="2"/>
    <n v="15008"/>
    <n v="1.5007999999999999"/>
    <s v="Office Supplies"/>
    <s v="Storage"/>
    <s v="Staple magnet"/>
  </r>
  <r>
    <x v="946"/>
    <x v="630"/>
    <d v="2016-07-10T00:00:00"/>
    <s v="Second Class"/>
    <s v="SC-20230"/>
    <s v="TEC-PH-10004345"/>
    <x v="1587"/>
    <n v="9"/>
    <n v="2"/>
    <n v="107955"/>
    <n v="10.795500000000001"/>
    <s v="Technology"/>
    <s v="Phones"/>
    <s v="Cisco SPA 502G IP Phone"/>
  </r>
  <r>
    <x v="946"/>
    <x v="630"/>
    <d v="2016-07-10T00:00:00"/>
    <s v="Second Class"/>
    <s v="SC-20230"/>
    <s v="OFF-AR-10000588"/>
    <x v="1588"/>
    <n v="3"/>
    <n v="2"/>
    <n v="35712"/>
    <n v="3.5712000000000002"/>
    <s v="Office Supplies"/>
    <s v="Art"/>
    <s v="Newell 345"/>
  </r>
  <r>
    <x v="947"/>
    <x v="241"/>
    <d v="2017-12-07T00:00:00"/>
    <s v="Second Class"/>
    <s v="NP-18325"/>
    <s v="OFF-PA-10003039"/>
    <x v="1589"/>
    <n v="3"/>
    <n v="0"/>
    <n v="41823"/>
    <n v="4.1822999999999997"/>
    <s v="Office Supplies"/>
    <s v="Paper"/>
    <s v="Xerox 1960"/>
  </r>
  <r>
    <x v="948"/>
    <x v="631"/>
    <d v="2017-03-13T00:00:00"/>
    <s v="Standard Class"/>
    <s v="LW-16990"/>
    <s v="TEC-AC-10001908"/>
    <x v="1590"/>
    <n v="2"/>
    <n v="0"/>
    <n v="69993"/>
    <n v="6.9992999999999999"/>
    <s v="Technology"/>
    <s v="Accessories"/>
    <s v="Logitech Wireless Headset h800"/>
  </r>
  <r>
    <x v="949"/>
    <x v="632"/>
    <d v="2016-06-15T00:00:00"/>
    <s v="Standard Class"/>
    <s v="GM-14680"/>
    <s v="TEC-PH-10001198"/>
    <x v="1591"/>
    <n v="3"/>
    <n v="2"/>
    <n v="199665"/>
    <n v="19.9665"/>
    <s v="Technology"/>
    <s v="Phones"/>
    <s v="Avaya 4621SW VoIP phone"/>
  </r>
  <r>
    <x v="950"/>
    <x v="242"/>
    <d v="2017-12-01T00:00:00"/>
    <s v="First Class"/>
    <s v="RH-19495"/>
    <s v="OFF-PA-10004071"/>
    <x v="1592"/>
    <n v="2"/>
    <n v="2"/>
    <n v="310688"/>
    <n v="31.0688"/>
    <s v="Office Supplies"/>
    <s v="Paper"/>
    <s v="Eaton Premium Continuous-Feed Paper, 25% Cotton, Letter Size, White, 1000 Shts/Box"/>
  </r>
  <r>
    <x v="951"/>
    <x v="633"/>
    <d v="2017-03-18T00:00:00"/>
    <s v="Second Class"/>
    <s v="VM-21685"/>
    <s v="OFF-PA-10001972"/>
    <x v="167"/>
    <n v="1"/>
    <n v="0"/>
    <n v="31104"/>
    <n v="3.1103999999999998"/>
    <s v="Office Supplies"/>
    <s v="Paper"/>
    <s v="Xerox 214"/>
  </r>
  <r>
    <x v="951"/>
    <x v="633"/>
    <d v="2017-03-18T00:00:00"/>
    <s v="Second Class"/>
    <s v="VM-21685"/>
    <s v="OFF-ST-10004180"/>
    <x v="1593"/>
    <n v="1"/>
    <n v="0"/>
    <n v="18604"/>
    <n v="1.8604000000000001"/>
    <s v="Office Supplies"/>
    <s v="Storage"/>
    <s v="Safco Commercial Shelving"/>
  </r>
  <r>
    <x v="951"/>
    <x v="633"/>
    <d v="2017-03-18T00:00:00"/>
    <s v="Second Class"/>
    <s v="VM-21685"/>
    <s v="TEC-PH-10004165"/>
    <x v="1594"/>
    <n v="3"/>
    <n v="2"/>
    <n v="494982"/>
    <n v="49.498199999999997"/>
    <s v="Technology"/>
    <s v="Phones"/>
    <s v="Mitel MiVoice 5330e IP Phone"/>
  </r>
  <r>
    <x v="952"/>
    <x v="223"/>
    <d v="2016-11-29T00:00:00"/>
    <s v="Second Class"/>
    <s v="CC-12670"/>
    <s v="TEC-PH-10002483"/>
    <x v="1595"/>
    <n v="1"/>
    <n v="2"/>
    <n v="237993"/>
    <n v="23.799299999999999"/>
    <s v="Technology"/>
    <s v="Phones"/>
    <s v="Motorola Moto X"/>
  </r>
  <r>
    <x v="953"/>
    <x v="634"/>
    <d v="2017-08-10T00:00:00"/>
    <s v="Second Class"/>
    <s v="SV-20365"/>
    <s v="FUR-BO-10000468"/>
    <x v="1596"/>
    <n v="3"/>
    <n v="0"/>
    <n v="233184"/>
    <n v="23.3184"/>
    <s v="Furniture"/>
    <s v="Bookcases"/>
    <s v="O'Sullivan 2-Shelf Heavy-Duty Bookcases"/>
  </r>
  <r>
    <x v="953"/>
    <x v="634"/>
    <d v="2017-08-10T00:00:00"/>
    <s v="Second Class"/>
    <s v="SV-20365"/>
    <s v="FUR-FU-10001706"/>
    <x v="1597"/>
    <n v="5"/>
    <n v="0"/>
    <n v="7392"/>
    <n v="0.73919999999999997"/>
    <s v="Furniture"/>
    <s v="Furnishings"/>
    <s v="Longer-Life Soft White Bulbs"/>
  </r>
  <r>
    <x v="954"/>
    <x v="276"/>
    <d v="2017-12-03T00:00:00"/>
    <s v="Standard Class"/>
    <s v="LW-16990"/>
    <s v="OFF-PA-10003129"/>
    <x v="1598"/>
    <n v="5"/>
    <n v="0"/>
    <n v="1149385"/>
    <n v="114.9385"/>
    <s v="Office Supplies"/>
    <s v="Paper"/>
    <s v="Tops White Computer Printout Paper"/>
  </r>
  <r>
    <x v="954"/>
    <x v="276"/>
    <d v="2017-12-03T00:00:00"/>
    <s v="Standard Class"/>
    <s v="LW-16990"/>
    <s v="TEC-AC-10001284"/>
    <x v="1599"/>
    <n v="8"/>
    <n v="0"/>
    <n v="598176"/>
    <n v="59.817599999999999"/>
    <s v="Technology"/>
    <s v="Accessories"/>
    <s v="Enermax Briskie RF Wireless Keyboard and Mouse Combo"/>
  </r>
  <r>
    <x v="955"/>
    <x v="508"/>
    <d v="2015-05-27T00:00:00"/>
    <s v="Second Class"/>
    <s v="NP-18685"/>
    <s v="FUR-FU-10002268"/>
    <x v="1600"/>
    <n v="3"/>
    <n v="0"/>
    <n v="48609"/>
    <n v="4.8609"/>
    <s v="Furniture"/>
    <s v="Furnishings"/>
    <s v="Ultra Door Push Plate"/>
  </r>
  <r>
    <x v="956"/>
    <x v="630"/>
    <d v="2016-07-12T00:00:00"/>
    <s v="Standard Class"/>
    <s v="JE-15715"/>
    <s v="OFF-BI-10002082"/>
    <x v="1601"/>
    <n v="2"/>
    <n v="7"/>
    <n v="-13312"/>
    <n v="-1.3311999999999999"/>
    <s v="Office Supplies"/>
    <s v="Binders"/>
    <s v="GBC Twin Loop Wire Binding Elements"/>
  </r>
  <r>
    <x v="956"/>
    <x v="630"/>
    <d v="2016-07-12T00:00:00"/>
    <s v="Standard Class"/>
    <s v="JE-15715"/>
    <s v="OFF-ST-10001505"/>
    <x v="1458"/>
    <n v="7"/>
    <n v="2"/>
    <n v="-12558"/>
    <n v="-1.2558"/>
    <s v="Office Supplies"/>
    <s v="Storage"/>
    <s v="Perma STOR-ALL Hanging File Box, 13 1/8&quot;W x 12 1/4&quot;D x 10 1/2&quot;H"/>
  </r>
  <r>
    <x v="956"/>
    <x v="630"/>
    <d v="2016-07-12T00:00:00"/>
    <s v="Standard Class"/>
    <s v="JE-15715"/>
    <s v="OFF-BI-10001634"/>
    <x v="1602"/>
    <n v="4"/>
    <n v="7"/>
    <n v="-61152"/>
    <n v="-6.1151999999999997"/>
    <s v="Office Supplies"/>
    <s v="Binders"/>
    <s v="Wilson Jones Active Use Binders"/>
  </r>
  <r>
    <x v="956"/>
    <x v="630"/>
    <d v="2016-07-12T00:00:00"/>
    <s v="Standard Class"/>
    <s v="JE-15715"/>
    <s v="FUR-CH-10004287"/>
    <x v="1603"/>
    <n v="3"/>
    <n v="2"/>
    <n v="74574"/>
    <n v="7.4573999999999998"/>
    <s v="Furniture"/>
    <s v="Chairs"/>
    <s v="SAFCO Arco Folding Chair"/>
  </r>
  <r>
    <x v="957"/>
    <x v="635"/>
    <d v="2017-09-01T00:00:00"/>
    <s v="First Class"/>
    <s v="CP-12085"/>
    <s v="OFF-LA-10004544"/>
    <x v="936"/>
    <n v="4"/>
    <n v="2"/>
    <n v="1776"/>
    <n v="0.17760000000000001"/>
    <s v="Office Supplies"/>
    <s v="Labels"/>
    <s v="Avery 505"/>
  </r>
  <r>
    <x v="957"/>
    <x v="635"/>
    <d v="2017-09-01T00:00:00"/>
    <s v="First Class"/>
    <s v="CP-12085"/>
    <s v="OFF-ST-10004507"/>
    <x v="766"/>
    <n v="2"/>
    <n v="2"/>
    <n v="2401"/>
    <n v="0.24010000000000001"/>
    <s v="Office Supplies"/>
    <s v="Storage"/>
    <s v="Advantus Rolling Storage Box"/>
  </r>
  <r>
    <x v="957"/>
    <x v="635"/>
    <d v="2017-09-01T00:00:00"/>
    <s v="First Class"/>
    <s v="CP-12085"/>
    <s v="OFF-BI-10002012"/>
    <x v="108"/>
    <n v="9"/>
    <n v="8"/>
    <n v="-5184"/>
    <n v="-0.51839999999999997"/>
    <s v="Office Supplies"/>
    <s v="Binders"/>
    <s v="Wilson Jones Easy Flow II Sheet Lifters"/>
  </r>
  <r>
    <x v="958"/>
    <x v="63"/>
    <d v="2016-06-26T00:00:00"/>
    <s v="Standard Class"/>
    <s v="EA-14035"/>
    <s v="TEC-AC-10001109"/>
    <x v="1604"/>
    <n v="4"/>
    <n v="2"/>
    <n v="263912"/>
    <n v="26.391200000000001"/>
    <s v="Technology"/>
    <s v="Accessories"/>
    <s v="Logitech Trackman Marble Mouse"/>
  </r>
  <r>
    <x v="958"/>
    <x v="63"/>
    <d v="2016-06-26T00:00:00"/>
    <s v="Standard Class"/>
    <s v="EA-14035"/>
    <s v="OFF-PA-10000809"/>
    <x v="829"/>
    <n v="2"/>
    <n v="2"/>
    <n v="36288"/>
    <n v="3.6288"/>
    <s v="Office Supplies"/>
    <s v="Paper"/>
    <s v="Xerox 206"/>
  </r>
  <r>
    <x v="959"/>
    <x v="219"/>
    <d v="2017-09-06T00:00:00"/>
    <s v="Standard Class"/>
    <s v="AC-10615"/>
    <s v="OFF-AR-10000658"/>
    <x v="1074"/>
    <n v="2"/>
    <n v="0"/>
    <n v="6468"/>
    <n v="0.64680000000000004"/>
    <s v="Office Supplies"/>
    <s v="Art"/>
    <s v="Newell 324"/>
  </r>
  <r>
    <x v="959"/>
    <x v="219"/>
    <d v="2017-09-06T00:00:00"/>
    <s v="Standard Class"/>
    <s v="AC-10615"/>
    <s v="FUR-FU-10001196"/>
    <x v="134"/>
    <n v="2"/>
    <n v="0"/>
    <n v="3462"/>
    <n v="0.34620000000000001"/>
    <s v="Furniture"/>
    <s v="Furnishings"/>
    <s v="DAX Cubicle Frames - 8x10"/>
  </r>
  <r>
    <x v="959"/>
    <x v="219"/>
    <d v="2017-09-06T00:00:00"/>
    <s v="Standard Class"/>
    <s v="AC-10615"/>
    <s v="FUR-TA-10001889"/>
    <x v="1605"/>
    <n v="1"/>
    <n v="4"/>
    <n v="-933262"/>
    <n v="-93.3262"/>
    <s v="Furniture"/>
    <s v="Tables"/>
    <s v="Bush Advantage Collection Racetrack Conference Table"/>
  </r>
  <r>
    <x v="959"/>
    <x v="219"/>
    <d v="2017-09-06T00:00:00"/>
    <s v="Standard Class"/>
    <s v="AC-10615"/>
    <s v="OFF-AP-10000358"/>
    <x v="1606"/>
    <n v="1"/>
    <n v="0"/>
    <n v="37642"/>
    <n v="3.7642000000000002"/>
    <s v="Office Supplies"/>
    <s v="Appliances"/>
    <s v="Fellowes Basic Home/Office Series Surge Protectors"/>
  </r>
  <r>
    <x v="959"/>
    <x v="219"/>
    <d v="2017-09-06T00:00:00"/>
    <s v="Standard Class"/>
    <s v="AC-10615"/>
    <s v="OFF-BI-10004970"/>
    <x v="1607"/>
    <n v="8"/>
    <n v="2"/>
    <n v="89208"/>
    <n v="8.9207999999999998"/>
    <s v="Office Supplies"/>
    <s v="Binders"/>
    <s v="ACCOHIDE 3-Ring Binder, Blue, 1&quot;"/>
  </r>
  <r>
    <x v="959"/>
    <x v="219"/>
    <d v="2017-09-06T00:00:00"/>
    <s v="Standard Class"/>
    <s v="AC-10615"/>
    <s v="TEC-PH-10003885"/>
    <x v="1183"/>
    <n v="3"/>
    <n v="0"/>
    <n v="574113"/>
    <n v="57.411299999999997"/>
    <s v="Technology"/>
    <s v="Phones"/>
    <s v="Cisco SPA508G"/>
  </r>
  <r>
    <x v="959"/>
    <x v="219"/>
    <d v="2017-09-06T00:00:00"/>
    <s v="Standard Class"/>
    <s v="AC-10615"/>
    <s v="OFF-LA-10001641"/>
    <x v="1449"/>
    <n v="6"/>
    <n v="0"/>
    <n v="9072"/>
    <n v="0.90720000000000001"/>
    <s v="Office Supplies"/>
    <s v="Labels"/>
    <s v="Avery 518"/>
  </r>
  <r>
    <x v="959"/>
    <x v="219"/>
    <d v="2017-09-06T00:00:00"/>
    <s v="Standard Class"/>
    <s v="AC-10615"/>
    <s v="FUR-CH-10003379"/>
    <x v="1608"/>
    <n v="5"/>
    <n v="1"/>
    <n v="213735"/>
    <n v="21.3735"/>
    <s v="Furniture"/>
    <s v="Chairs"/>
    <s v="Global Commerce Series High-Back Swivel/Tilt Chairs"/>
  </r>
  <r>
    <x v="959"/>
    <x v="219"/>
    <d v="2017-09-06T00:00:00"/>
    <s v="Standard Class"/>
    <s v="AC-10615"/>
    <s v="OFF-AR-10004582"/>
    <x v="1609"/>
    <n v="3"/>
    <n v="0"/>
    <n v="2214"/>
    <n v="0.22140000000000001"/>
    <s v="Office Supplies"/>
    <s v="Art"/>
    <s v="BIC Brite Liner Grip Highlighters"/>
  </r>
  <r>
    <x v="959"/>
    <x v="219"/>
    <d v="2017-09-06T00:00:00"/>
    <s v="Standard Class"/>
    <s v="AC-10615"/>
    <s v="TEC-AC-10002842"/>
    <x v="1610"/>
    <n v="2"/>
    <n v="0"/>
    <n v="3808"/>
    <n v="0.38080000000000003"/>
    <s v="Technology"/>
    <s v="Accessories"/>
    <s v="WD My Passport Ultra 2TB Portable External Hard Drive"/>
  </r>
  <r>
    <x v="959"/>
    <x v="219"/>
    <d v="2017-09-06T00:00:00"/>
    <s v="Standard Class"/>
    <s v="AC-10615"/>
    <s v="TEC-AC-10000109"/>
    <x v="364"/>
    <n v="3"/>
    <n v="0"/>
    <n v="403128"/>
    <n v="40.312800000000003"/>
    <s v="Technology"/>
    <s v="Accessories"/>
    <s v="Sony Micro Vault Click 16 GB USB 2.0 Flash Drive"/>
  </r>
  <r>
    <x v="959"/>
    <x v="219"/>
    <d v="2017-09-06T00:00:00"/>
    <s v="Standard Class"/>
    <s v="AC-10615"/>
    <s v="OFF-PA-10003893"/>
    <x v="1132"/>
    <n v="4"/>
    <n v="0"/>
    <n v="7704"/>
    <n v="0.77039999999999997"/>
    <s v="Office Supplies"/>
    <s v="Paper"/>
    <s v="Xerox 1962"/>
  </r>
  <r>
    <x v="960"/>
    <x v="50"/>
    <d v="2017-09-15T00:00:00"/>
    <s v="Second Class"/>
    <s v="RW-19690"/>
    <s v="OFF-BI-10003669"/>
    <x v="1611"/>
    <n v="3"/>
    <n v="0"/>
    <n v="7776"/>
    <n v="0.77759999999999996"/>
    <s v="Office Supplies"/>
    <s v="Binders"/>
    <s v="3M Organizer Strips"/>
  </r>
  <r>
    <x v="960"/>
    <x v="50"/>
    <d v="2017-09-15T00:00:00"/>
    <s v="Second Class"/>
    <s v="RW-19690"/>
    <s v="OFF-AP-10004785"/>
    <x v="1612"/>
    <n v="3"/>
    <n v="0"/>
    <n v="146157"/>
    <n v="14.6157"/>
    <s v="Office Supplies"/>
    <s v="Appliances"/>
    <s v="Holmes Replacement Filter for HEPA Air Cleaner, Medium Room"/>
  </r>
  <r>
    <x v="960"/>
    <x v="50"/>
    <d v="2017-09-15T00:00:00"/>
    <s v="Second Class"/>
    <s v="RW-19690"/>
    <s v="TEC-AC-10003023"/>
    <x v="1613"/>
    <n v="5"/>
    <n v="0"/>
    <n v="53433"/>
    <n v="5.3433000000000002"/>
    <s v="Technology"/>
    <s v="Accessories"/>
    <s v="Logitech G105 Gaming Keyboard"/>
  </r>
  <r>
    <x v="960"/>
    <x v="50"/>
    <d v="2017-09-15T00:00:00"/>
    <s v="Second Class"/>
    <s v="RW-19690"/>
    <s v="TEC-AC-10002217"/>
    <x v="1614"/>
    <n v="6"/>
    <n v="0"/>
    <n v="6768"/>
    <n v="0.67679999999999996"/>
    <s v="Technology"/>
    <s v="Accessories"/>
    <s v="ImationÂ Clip USBÂ flash driveÂ - 8 GB"/>
  </r>
  <r>
    <x v="960"/>
    <x v="50"/>
    <d v="2017-09-15T00:00:00"/>
    <s v="Second Class"/>
    <s v="RW-19690"/>
    <s v="OFF-BI-10002954"/>
    <x v="1615"/>
    <n v="3"/>
    <n v="0"/>
    <n v="65808"/>
    <n v="6.5808"/>
    <s v="Office Supplies"/>
    <s v="Binders"/>
    <s v="Newell 3-Hole Punched Plastic Slotted Magazine Holders for Binders"/>
  </r>
  <r>
    <x v="960"/>
    <x v="50"/>
    <d v="2017-09-15T00:00:00"/>
    <s v="Second Class"/>
    <s v="RW-19690"/>
    <s v="OFF-PA-10002586"/>
    <x v="1616"/>
    <n v="5"/>
    <n v="0"/>
    <n v="11703"/>
    <n v="1.1702999999999999"/>
    <s v="Office Supplies"/>
    <s v="Paper"/>
    <s v="Xerox 1970"/>
  </r>
  <r>
    <x v="960"/>
    <x v="50"/>
    <d v="2017-09-15T00:00:00"/>
    <s v="Second Class"/>
    <s v="RW-19690"/>
    <s v="OFF-ST-10000025"/>
    <x v="1617"/>
    <n v="3"/>
    <n v="0"/>
    <n v="171774"/>
    <n v="17.177399999999999"/>
    <s v="Office Supplies"/>
    <s v="Storage"/>
    <s v="Fellowes Stor/Drawer Steel Plus Storage Drawers"/>
  </r>
  <r>
    <x v="960"/>
    <x v="50"/>
    <d v="2017-09-15T00:00:00"/>
    <s v="Second Class"/>
    <s v="RW-19690"/>
    <s v="OFF-AP-10003281"/>
    <x v="1618"/>
    <n v="2"/>
    <n v="0"/>
    <n v="7254"/>
    <n v="0.72540000000000004"/>
    <s v="Office Supplies"/>
    <s v="Appliances"/>
    <s v="Acco 6 Outlet Guardian Standard Surge Suppressor"/>
  </r>
  <r>
    <x v="961"/>
    <x v="360"/>
    <d v="2017-12-28T00:00:00"/>
    <s v="Standard Class"/>
    <s v="DB-13210"/>
    <s v="TEC-PH-10002103"/>
    <x v="1619"/>
    <n v="3"/>
    <n v="0"/>
    <n v="789516"/>
    <n v="78.951599999999999"/>
    <s v="Technology"/>
    <s v="Phones"/>
    <s v="Jabra SPEAK 410"/>
  </r>
  <r>
    <x v="961"/>
    <x v="360"/>
    <d v="2017-12-28T00:00:00"/>
    <s v="Standard Class"/>
    <s v="DB-13210"/>
    <s v="OFF-SU-10000898"/>
    <x v="1620"/>
    <n v="5"/>
    <n v="0"/>
    <n v="20155"/>
    <n v="2.0154999999999998"/>
    <s v="Office Supplies"/>
    <s v="Supplies"/>
    <s v="Acme Hot Forged Carbon Steel Scissors with Nickel-Plated Handles, 3 7/8&quot; Cut, 8&quot;L"/>
  </r>
  <r>
    <x v="961"/>
    <x v="360"/>
    <d v="2017-12-28T00:00:00"/>
    <s v="Standard Class"/>
    <s v="DB-13210"/>
    <s v="OFF-PA-10001144"/>
    <x v="1621"/>
    <n v="3"/>
    <n v="0"/>
    <n v="798912"/>
    <n v="79.891199999999998"/>
    <s v="Office Supplies"/>
    <s v="Paper"/>
    <s v="Xerox 1913"/>
  </r>
  <r>
    <x v="962"/>
    <x v="364"/>
    <d v="2017-09-29T00:00:00"/>
    <s v="Standard Class"/>
    <s v="BD-11320"/>
    <s v="TEC-AC-10004659"/>
    <x v="309"/>
    <n v="4"/>
    <n v="0"/>
    <n v="102186"/>
    <n v="10.2186"/>
    <s v="Technology"/>
    <s v="Accessories"/>
    <s v="ImationÂ Secure+ Hardware Encrypted USB 2.0Â Flash Drive; 16GB"/>
  </r>
  <r>
    <x v="963"/>
    <x v="636"/>
    <d v="2017-05-11T00:00:00"/>
    <s v="Standard Class"/>
    <s v="ML-17755"/>
    <s v="OFF-AR-10004752"/>
    <x v="1622"/>
    <n v="3"/>
    <n v="2"/>
    <n v="6408"/>
    <n v="0.64080000000000004"/>
    <s v="Office Supplies"/>
    <s v="Art"/>
    <s v="Blackstonian Pencils"/>
  </r>
  <r>
    <x v="963"/>
    <x v="636"/>
    <d v="2017-05-11T00:00:00"/>
    <s v="Standard Class"/>
    <s v="ML-17755"/>
    <s v="TEC-AC-10004659"/>
    <x v="308"/>
    <n v="7"/>
    <n v="2"/>
    <n v="766395"/>
    <n v="76.639499999999998"/>
    <s v="Technology"/>
    <s v="Accessories"/>
    <s v="ImationÂ Secure+ Hardware Encrypted USB 2.0Â Flash Drive; 16GB"/>
  </r>
  <r>
    <x v="964"/>
    <x v="637"/>
    <d v="2014-12-19T00:00:00"/>
    <s v="Standard Class"/>
    <s v="JD-16015"/>
    <s v="OFF-BI-10001249"/>
    <x v="1623"/>
    <n v="4"/>
    <n v="8"/>
    <n v="-86768"/>
    <n v="-8.6768000000000001"/>
    <s v="Office Supplies"/>
    <s v="Binders"/>
    <s v="Avery Heavy-Duty EZD View Binder with Locking Rings"/>
  </r>
  <r>
    <x v="964"/>
    <x v="637"/>
    <d v="2014-12-19T00:00:00"/>
    <s v="Standard Class"/>
    <s v="JD-16015"/>
    <s v="OFF-FA-10003059"/>
    <x v="1624"/>
    <n v="2"/>
    <n v="2"/>
    <n v="4706"/>
    <n v="0.47060000000000002"/>
    <s v="Office Supplies"/>
    <s v="Fasteners"/>
    <s v="Assorted Color Push Pins"/>
  </r>
  <r>
    <x v="964"/>
    <x v="637"/>
    <d v="2014-12-19T00:00:00"/>
    <s v="Standard Class"/>
    <s v="JD-16015"/>
    <s v="TEC-AC-10002718"/>
    <x v="1625"/>
    <n v="3"/>
    <n v="2"/>
    <n v="-21885"/>
    <n v="-2.1884999999999999"/>
    <s v="Technology"/>
    <s v="Accessories"/>
    <s v="Belkin Standard 104 key USB Keyboard"/>
  </r>
  <r>
    <x v="965"/>
    <x v="638"/>
    <d v="2014-10-20T00:00:00"/>
    <s v="Second Class"/>
    <s v="AS-10225"/>
    <s v="OFF-ST-10001522"/>
    <x v="1626"/>
    <n v="3"/>
    <n v="0"/>
    <n v="110388"/>
    <n v="11.0388"/>
    <s v="Office Supplies"/>
    <s v="Storage"/>
    <s v="Gould Plastics 18-Pocket Panel Bin, 34w x 5-1/4d x 20-1/2h"/>
  </r>
  <r>
    <x v="965"/>
    <x v="638"/>
    <d v="2014-10-20T00:00:00"/>
    <s v="Second Class"/>
    <s v="AS-10225"/>
    <s v="TEC-PH-10002352"/>
    <x v="1627"/>
    <n v="5"/>
    <n v="0"/>
    <n v="362687"/>
    <n v="36.268700000000003"/>
    <s v="Technology"/>
    <s v="Phones"/>
    <s v="Avaya IP Phone 1140E VoIP phone"/>
  </r>
  <r>
    <x v="965"/>
    <x v="638"/>
    <d v="2014-10-20T00:00:00"/>
    <s v="Second Class"/>
    <s v="AS-10225"/>
    <s v="FUR-CH-10003774"/>
    <x v="1628"/>
    <n v="6"/>
    <n v="0"/>
    <n v="709644"/>
    <n v="70.964399999999998"/>
    <s v="Furniture"/>
    <s v="Chairs"/>
    <s v="Global Wood Trimmed Manager's Task Chair, Khaki"/>
  </r>
  <r>
    <x v="966"/>
    <x v="540"/>
    <d v="2015-05-12T00:00:00"/>
    <s v="Standard Class"/>
    <s v="AA-10375"/>
    <s v="OFF-AR-10000127"/>
    <x v="1076"/>
    <n v="2"/>
    <n v="2"/>
    <n v="5904"/>
    <n v="0.59040000000000004"/>
    <s v="Office Supplies"/>
    <s v="Art"/>
    <s v="Newell 321"/>
  </r>
  <r>
    <x v="967"/>
    <x v="350"/>
    <d v="2016-04-14T00:00:00"/>
    <s v="Same Day"/>
    <s v="KT-16465"/>
    <s v="FUR-CH-10004086"/>
    <x v="1629"/>
    <n v="4"/>
    <n v="2"/>
    <n v="1050228"/>
    <n v="105.0228"/>
    <s v="Furniture"/>
    <s v="Chairs"/>
    <s v="Hon 4070 Series Pagoda Armless Upholstered Stacking Chairs"/>
  </r>
  <r>
    <x v="967"/>
    <x v="350"/>
    <d v="2016-04-14T00:00:00"/>
    <s v="Same Day"/>
    <s v="KT-16465"/>
    <s v="OFF-ST-10001228"/>
    <x v="1630"/>
    <n v="4"/>
    <n v="2"/>
    <n v="42976"/>
    <n v="4.2976000000000001"/>
    <s v="Office Supplies"/>
    <s v="Storage"/>
    <s v="Fellowes Personal Hanging Folder Files, Navy"/>
  </r>
  <r>
    <x v="968"/>
    <x v="639"/>
    <d v="2015-12-16T00:00:00"/>
    <s v="Second Class"/>
    <s v="MM-18280"/>
    <s v="OFF-BI-10004187"/>
    <x v="1276"/>
    <n v="2"/>
    <n v="0"/>
    <n v="18048"/>
    <n v="1.8048"/>
    <s v="Office Supplies"/>
    <s v="Binders"/>
    <s v="3-ring staple pack"/>
  </r>
  <r>
    <x v="969"/>
    <x v="640"/>
    <d v="2014-12-09T00:00:00"/>
    <s v="Standard Class"/>
    <s v="NG-18430"/>
    <s v="TEC-PH-10003811"/>
    <x v="1631"/>
    <n v="4"/>
    <n v="0"/>
    <n v="1343888"/>
    <n v="134.3888"/>
    <s v="Technology"/>
    <s v="Phones"/>
    <s v="Jabra Supreme Plus Driver EditionÂ Headset"/>
  </r>
  <r>
    <x v="970"/>
    <x v="641"/>
    <d v="2014-11-27T00:00:00"/>
    <s v="Second Class"/>
    <s v="LW-16825"/>
    <s v="OFF-AP-10000240"/>
    <x v="1632"/>
    <n v="6"/>
    <n v="0"/>
    <n v="930552"/>
    <n v="93.055199999999999"/>
    <s v="Office Supplies"/>
    <s v="Appliances"/>
    <s v="Belkin F9G930V10-GRY 9 Outlet Surge"/>
  </r>
  <r>
    <x v="970"/>
    <x v="641"/>
    <d v="2014-11-27T00:00:00"/>
    <s v="Second Class"/>
    <s v="LW-16825"/>
    <s v="FUR-FU-10001940"/>
    <x v="224"/>
    <n v="3"/>
    <n v="0"/>
    <n v="105072"/>
    <n v="10.507199999999999"/>
    <s v="Furniture"/>
    <s v="Furnishings"/>
    <s v="Staple-based wall hangings"/>
  </r>
  <r>
    <x v="970"/>
    <x v="641"/>
    <d v="2014-11-27T00:00:00"/>
    <s v="Second Class"/>
    <s v="LW-16825"/>
    <s v="OFF-PA-10000575"/>
    <x v="1633"/>
    <n v="4"/>
    <n v="0"/>
    <n v="123096"/>
    <n v="12.3096"/>
    <s v="Office Supplies"/>
    <s v="Paper"/>
    <s v="Wirebound Message Books, Four 2 3/4 x 5 White Forms per Page"/>
  </r>
  <r>
    <x v="971"/>
    <x v="301"/>
    <d v="2016-07-27T00:00:00"/>
    <s v="First Class"/>
    <s v="CB-12415"/>
    <s v="TEC-CO-10001449"/>
    <x v="1634"/>
    <n v="4"/>
    <n v="4"/>
    <n v="1919968"/>
    <n v="191.99680000000001"/>
    <s v="Technology"/>
    <s v="Copiers"/>
    <s v="Hewlett Packard LaserJet 3310 Copier"/>
  </r>
  <r>
    <x v="972"/>
    <x v="229"/>
    <d v="2015-11-13T00:00:00"/>
    <s v="Standard Class"/>
    <s v="AS-10090"/>
    <s v="OFF-BI-10002393"/>
    <x v="1635"/>
    <n v="3"/>
    <n v="0"/>
    <n v="79212"/>
    <n v="7.9211999999999998"/>
    <s v="Office Supplies"/>
    <s v="Binders"/>
    <s v="Binder Posts"/>
  </r>
  <r>
    <x v="972"/>
    <x v="229"/>
    <d v="2015-11-13T00:00:00"/>
    <s v="Standard Class"/>
    <s v="AS-10090"/>
    <s v="FUR-TA-10002855"/>
    <x v="1636"/>
    <n v="7"/>
    <n v="0"/>
    <n v="2151198"/>
    <n v="215.1198"/>
    <s v="Furniture"/>
    <s v="Tables"/>
    <s v="Bevis Round Conference Table Top &amp; Single Column Base"/>
  </r>
  <r>
    <x v="972"/>
    <x v="229"/>
    <d v="2015-11-13T00:00:00"/>
    <s v="Standard Class"/>
    <s v="AS-10090"/>
    <s v="OFF-EN-10000781"/>
    <x v="1637"/>
    <n v="3"/>
    <n v="0"/>
    <n v="123234"/>
    <n v="12.323399999999999"/>
    <s v="Office Supplies"/>
    <s v="Envelopes"/>
    <s v="#10- 4 1/8&quot; x 9 1/2&quot; Recycled Envelopes"/>
  </r>
  <r>
    <x v="972"/>
    <x v="229"/>
    <d v="2015-11-13T00:00:00"/>
    <s v="Standard Class"/>
    <s v="AS-10090"/>
    <s v="OFF-PA-10002160"/>
    <x v="1638"/>
    <n v="3"/>
    <n v="0"/>
    <n v="84966"/>
    <n v="8.4966000000000008"/>
    <s v="Office Supplies"/>
    <s v="Paper"/>
    <s v="Xerox 1978"/>
  </r>
  <r>
    <x v="973"/>
    <x v="642"/>
    <d v="2017-02-28T00:00:00"/>
    <s v="Standard Class"/>
    <s v="CB-12415"/>
    <s v="OFF-BI-10004970"/>
    <x v="1639"/>
    <n v="4"/>
    <n v="7"/>
    <n v="-37996"/>
    <n v="-3.7995999999999999"/>
    <s v="Office Supplies"/>
    <s v="Binders"/>
    <s v="ACCOHIDE 3-Ring Binder, Blue, 1&quot;"/>
  </r>
  <r>
    <x v="974"/>
    <x v="643"/>
    <d v="2017-07-02T00:00:00"/>
    <s v="Standard Class"/>
    <s v="ML-17755"/>
    <s v="OFF-LA-10003923"/>
    <x v="1559"/>
    <n v="6"/>
    <n v="2"/>
    <n v="2664"/>
    <n v="0.26640000000000003"/>
    <s v="Office Supplies"/>
    <s v="Labels"/>
    <s v="Alphabetical Labels for Top Tab Filing"/>
  </r>
  <r>
    <x v="974"/>
    <x v="643"/>
    <d v="2017-07-02T00:00:00"/>
    <s v="Standard Class"/>
    <s v="ML-17755"/>
    <s v="OFF-AR-10002257"/>
    <x v="1039"/>
    <n v="2"/>
    <n v="2"/>
    <n v="7348"/>
    <n v="0.73480000000000001"/>
    <s v="Office Supplies"/>
    <s v="Art"/>
    <s v="Eldon Spacemaker Box, Quick-Snap Lid, Clear"/>
  </r>
  <r>
    <x v="974"/>
    <x v="643"/>
    <d v="2017-07-02T00:00:00"/>
    <s v="Standard Class"/>
    <s v="ML-17755"/>
    <s v="OFF-FA-10004395"/>
    <x v="1640"/>
    <n v="3"/>
    <n v="2"/>
    <n v="-21195"/>
    <n v="-2.1194999999999999"/>
    <s v="Office Supplies"/>
    <s v="Fasteners"/>
    <s v="Plymouth Boxed Rubber Bands by Plymouth"/>
  </r>
  <r>
    <x v="975"/>
    <x v="533"/>
    <d v="2017-12-04T00:00:00"/>
    <s v="Second Class"/>
    <s v="JS-16030"/>
    <s v="OFF-AP-10002534"/>
    <x v="1641"/>
    <n v="5"/>
    <n v="8"/>
    <n v="-766012"/>
    <n v="-76.601200000000006"/>
    <s v="Office Supplies"/>
    <s v="Appliances"/>
    <s v="3.6 Cubic Foot Counter Height Office Refrigerator"/>
  </r>
  <r>
    <x v="975"/>
    <x v="533"/>
    <d v="2017-12-04T00:00:00"/>
    <s v="Second Class"/>
    <s v="JS-16030"/>
    <s v="FUR-FU-10004020"/>
    <x v="1642"/>
    <n v="4"/>
    <n v="6"/>
    <n v="-37196"/>
    <n v="-3.7195999999999998"/>
    <s v="Furniture"/>
    <s v="Furnishings"/>
    <s v="Advantus Panel Wall Acrylic Frame"/>
  </r>
  <r>
    <x v="976"/>
    <x v="644"/>
    <d v="2014-02-09T00:00:00"/>
    <s v="First Class"/>
    <s v="ND-18460"/>
    <s v="OFF-LA-10002787"/>
    <x v="1643"/>
    <n v="4"/>
    <n v="0"/>
    <n v="72"/>
    <n v="7.1999999999999998E-3"/>
    <s v="Office Supplies"/>
    <s v="Labels"/>
    <s v="Avery 480"/>
  </r>
  <r>
    <x v="976"/>
    <x v="644"/>
    <d v="2014-02-09T00:00:00"/>
    <s v="First Class"/>
    <s v="ND-18460"/>
    <s v="TEC-PH-10003645"/>
    <x v="1644"/>
    <n v="1"/>
    <n v="0"/>
    <n v="420186"/>
    <n v="42.018599999999999"/>
    <s v="Technology"/>
    <s v="Phones"/>
    <s v="Aastra 57i VoIP phone"/>
  </r>
  <r>
    <x v="976"/>
    <x v="644"/>
    <d v="2014-02-09T00:00:00"/>
    <s v="First Class"/>
    <s v="ND-18460"/>
    <s v="TEC-PH-10001615"/>
    <x v="1645"/>
    <n v="5"/>
    <n v="0"/>
    <n v="420355"/>
    <n v="42.035499999999999"/>
    <s v="Technology"/>
    <s v="Phones"/>
    <s v="AT&amp;T CL82213"/>
  </r>
  <r>
    <x v="977"/>
    <x v="645"/>
    <d v="2017-04-18T00:00:00"/>
    <s v="Standard Class"/>
    <s v="LW-17215"/>
    <s v="TEC-AC-10001767"/>
    <x v="1646"/>
    <n v="5"/>
    <n v="0"/>
    <n v="219945"/>
    <n v="21.994499999999999"/>
    <s v="Technology"/>
    <s v="Accessories"/>
    <s v="SanDisk Ultra 64 GB MicroSDHC Class 10 Memory Card"/>
  </r>
  <r>
    <x v="977"/>
    <x v="645"/>
    <d v="2017-04-18T00:00:00"/>
    <s v="Standard Class"/>
    <s v="LW-17215"/>
    <s v="OFF-AR-10001221"/>
    <x v="1288"/>
    <n v="7"/>
    <n v="0"/>
    <n v="142324"/>
    <n v="14.2324"/>
    <s v="Office Supplies"/>
    <s v="Art"/>
    <s v="Dixon Ticonderoga Erasable Colored Pencil Set, 12-Color"/>
  </r>
  <r>
    <x v="978"/>
    <x v="138"/>
    <d v="2017-12-28T00:00:00"/>
    <s v="Second Class"/>
    <s v="JW-15955"/>
    <s v="OFF-ST-10000563"/>
    <x v="1330"/>
    <n v="3"/>
    <n v="0"/>
    <n v="9594"/>
    <n v="0.95940000000000003"/>
    <s v="Office Supplies"/>
    <s v="Storage"/>
    <s v="Fellowes Bankers Box Stor/Drawer Steel Plus"/>
  </r>
  <r>
    <x v="978"/>
    <x v="138"/>
    <d v="2017-12-28T00:00:00"/>
    <s v="Second Class"/>
    <s v="JW-15955"/>
    <s v="FUR-CH-10001146"/>
    <x v="1647"/>
    <n v="5"/>
    <n v="0"/>
    <n v="761125"/>
    <n v="76.112499999999997"/>
    <s v="Furniture"/>
    <s v="Chairs"/>
    <s v="Global Value Mid-Back Manager's Chair, Gray"/>
  </r>
  <r>
    <x v="979"/>
    <x v="645"/>
    <d v="2017-04-18T00:00:00"/>
    <s v="Standard Class"/>
    <s v="SC-20050"/>
    <s v="OFF-BI-10004738"/>
    <x v="175"/>
    <n v="3"/>
    <n v="8"/>
    <n v="-17046"/>
    <n v="-1.7045999999999999"/>
    <s v="Office Supplies"/>
    <s v="Binders"/>
    <s v="Flexible Leather- Look Classic Collection Ring Binder"/>
  </r>
  <r>
    <x v="980"/>
    <x v="207"/>
    <d v="2015-01-04T00:00:00"/>
    <s v="Standard Class"/>
    <s v="RW-19630"/>
    <s v="OFF-AR-10000034"/>
    <x v="1648"/>
    <n v="7"/>
    <n v="0"/>
    <n v="115752"/>
    <n v="11.575200000000001"/>
    <s v="Office Supplies"/>
    <s v="Art"/>
    <s v="BIC Brite Liner Grip Highlighters, Assorted, 5/Pack"/>
  </r>
  <r>
    <x v="980"/>
    <x v="207"/>
    <d v="2015-01-04T00:00:00"/>
    <s v="Standard Class"/>
    <s v="RW-19630"/>
    <s v="TEC-AC-10000290"/>
    <x v="1649"/>
    <n v="7"/>
    <n v="0"/>
    <n v="161602"/>
    <n v="16.1602"/>
    <s v="Technology"/>
    <s v="Accessories"/>
    <s v="Sabrent 4-Port USB 2.0 Hub"/>
  </r>
  <r>
    <x v="981"/>
    <x v="646"/>
    <d v="2017-08-04T00:00:00"/>
    <s v="First Class"/>
    <s v="CM-12190"/>
    <s v="FUR-BO-10003034"/>
    <x v="1650"/>
    <n v="2"/>
    <n v="3"/>
    <n v="-366744"/>
    <n v="-36.674399999999999"/>
    <s v="Furniture"/>
    <s v="Bookcases"/>
    <s v="O'Sullivan Elevations Bookcase, Cherry Finish"/>
  </r>
  <r>
    <x v="982"/>
    <x v="647"/>
    <d v="2014-11-21T00:00:00"/>
    <s v="Standard Class"/>
    <s v="JF-15190"/>
    <s v="OFF-AR-10001315"/>
    <x v="1651"/>
    <n v="3"/>
    <n v="2"/>
    <n v="4752"/>
    <n v="0.47520000000000001"/>
    <s v="Office Supplies"/>
    <s v="Art"/>
    <s v="Newell 310"/>
  </r>
  <r>
    <x v="982"/>
    <x v="647"/>
    <d v="2014-11-21T00:00:00"/>
    <s v="Standard Class"/>
    <s v="JF-15190"/>
    <s v="OFF-AP-10002118"/>
    <x v="1652"/>
    <n v="2"/>
    <n v="2"/>
    <n v="291424"/>
    <n v="29.142399999999999"/>
    <s v="Office Supplies"/>
    <s v="Appliances"/>
    <s v="1.7 Cubic Foot Compact &quot;Cube&quot; Office Refrigerators"/>
  </r>
  <r>
    <x v="982"/>
    <x v="647"/>
    <d v="2014-11-21T00:00:00"/>
    <s v="Standard Class"/>
    <s v="JF-15190"/>
    <s v="OFF-PA-10002137"/>
    <x v="1653"/>
    <n v="4"/>
    <n v="2"/>
    <n v="778"/>
    <n v="7.7799999999999994E-2"/>
    <s v="Office Supplies"/>
    <s v="Paper"/>
    <s v="Southworth 100% RÃ©sumÃ© Paper, 24lb."/>
  </r>
  <r>
    <x v="983"/>
    <x v="427"/>
    <d v="2015-12-11T00:00:00"/>
    <s v="Same Day"/>
    <s v="SC-20800"/>
    <s v="TEC-AC-10001606"/>
    <x v="696"/>
    <n v="2"/>
    <n v="2"/>
    <n v="359964"/>
    <n v="35.996400000000001"/>
    <s v="Technology"/>
    <s v="Accessories"/>
    <s v="Logitech Wireless Performance Mouse MX for PC and Mac"/>
  </r>
  <r>
    <x v="983"/>
    <x v="427"/>
    <d v="2015-12-11T00:00:00"/>
    <s v="Same Day"/>
    <s v="SC-20800"/>
    <s v="OFF-ST-10000943"/>
    <x v="1654"/>
    <n v="3"/>
    <n v="2"/>
    <n v="46344"/>
    <n v="4.6344000000000003"/>
    <s v="Office Supplies"/>
    <s v="Storage"/>
    <s v="Eldon ProFile File 'N Store Portable File Tub Letter/Legal Size Black"/>
  </r>
  <r>
    <x v="984"/>
    <x v="94"/>
    <d v="2016-09-23T00:00:00"/>
    <s v="Standard Class"/>
    <s v="AM-10705"/>
    <s v="FUR-CH-10001854"/>
    <x v="1655"/>
    <n v="1"/>
    <n v="0"/>
    <n v="842352"/>
    <n v="84.235200000000006"/>
    <s v="Furniture"/>
    <s v="Chairs"/>
    <s v="Office Star - Professional Matrix Back Chair with 2-to-1 Synchro Tilt and Mesh Fabric Seat"/>
  </r>
  <r>
    <x v="984"/>
    <x v="94"/>
    <d v="2016-09-23T00:00:00"/>
    <s v="Standard Class"/>
    <s v="AM-10705"/>
    <s v="OFF-PA-10000533"/>
    <x v="1656"/>
    <n v="2"/>
    <n v="0"/>
    <n v="60168"/>
    <n v="6.0167999999999999"/>
    <s v="Office Supplies"/>
    <s v="Paper"/>
    <s v="Southworth Parchment Paper &amp; Envelopes"/>
  </r>
  <r>
    <x v="984"/>
    <x v="94"/>
    <d v="2016-09-23T00:00:00"/>
    <s v="Standard Class"/>
    <s v="AM-10705"/>
    <s v="OFF-ST-10003716"/>
    <x v="1657"/>
    <n v="4"/>
    <n v="0"/>
    <n v="1170104"/>
    <n v="117.0104"/>
    <s v="Office Supplies"/>
    <s v="Storage"/>
    <s v="Tennsco Double-Tier Lockers"/>
  </r>
  <r>
    <x v="985"/>
    <x v="369"/>
    <d v="2015-03-23T00:00:00"/>
    <s v="Standard Class"/>
    <s v="BK-11260"/>
    <s v="OFF-BI-10000088"/>
    <x v="961"/>
    <n v="2"/>
    <n v="2"/>
    <n v="63684"/>
    <n v="6.3684000000000003"/>
    <s v="Office Supplies"/>
    <s v="Binders"/>
    <s v="GBC Imprintable Covers"/>
  </r>
  <r>
    <x v="985"/>
    <x v="369"/>
    <d v="2015-03-23T00:00:00"/>
    <s v="Standard Class"/>
    <s v="BK-11260"/>
    <s v="OFF-LA-10000240"/>
    <x v="3"/>
    <n v="2"/>
    <n v="0"/>
    <n v="68714"/>
    <n v="6.8714000000000004"/>
    <s v="Office Supplies"/>
    <s v="Labels"/>
    <s v="Self-Adhesive Address Labels for Typewriters by Universal"/>
  </r>
  <r>
    <x v="985"/>
    <x v="369"/>
    <d v="2015-03-23T00:00:00"/>
    <s v="Standard Class"/>
    <s v="BK-11260"/>
    <s v="OFF-SU-10001165"/>
    <x v="1658"/>
    <n v="4"/>
    <n v="0"/>
    <n v="86736"/>
    <n v="8.6736000000000004"/>
    <s v="Office Supplies"/>
    <s v="Supplies"/>
    <s v="Acme Elite Stainless Steel Scissors"/>
  </r>
  <r>
    <x v="985"/>
    <x v="369"/>
    <d v="2015-03-23T00:00:00"/>
    <s v="Standard Class"/>
    <s v="BK-11260"/>
    <s v="OFF-PA-10002749"/>
    <x v="1659"/>
    <n v="6"/>
    <n v="0"/>
    <n v="196686"/>
    <n v="19.668600000000001"/>
    <s v="Office Supplies"/>
    <s v="Paper"/>
    <s v="Wirebound Message Books, 5-1/2 x 4 Forms, 2 or 4 Forms per Page"/>
  </r>
  <r>
    <x v="986"/>
    <x v="95"/>
    <d v="2016-09-21T00:00:00"/>
    <s v="First Class"/>
    <s v="RH-19510"/>
    <s v="OFF-ST-10001490"/>
    <x v="1660"/>
    <n v="9"/>
    <n v="0"/>
    <n v="481869"/>
    <n v="48.186900000000001"/>
    <s v="Office Supplies"/>
    <s v="Storage"/>
    <s v="Hot File 7-Pocket, Floor Stand"/>
  </r>
  <r>
    <x v="986"/>
    <x v="95"/>
    <d v="2016-09-21T00:00:00"/>
    <s v="First Class"/>
    <s v="RH-19510"/>
    <s v="OFF-PA-10002377"/>
    <x v="557"/>
    <n v="3"/>
    <n v="0"/>
    <n v="7668"/>
    <n v="0.76680000000000004"/>
    <s v="Office Supplies"/>
    <s v="Paper"/>
    <s v="Xerox 1916"/>
  </r>
  <r>
    <x v="986"/>
    <x v="95"/>
    <d v="2016-09-21T00:00:00"/>
    <s v="First Class"/>
    <s v="RH-19510"/>
    <s v="OFF-BI-10004826"/>
    <x v="1661"/>
    <n v="3"/>
    <n v="0"/>
    <n v="237744"/>
    <n v="23.7744"/>
    <s v="Office Supplies"/>
    <s v="Binders"/>
    <s v="JM Magazine Binder"/>
  </r>
  <r>
    <x v="986"/>
    <x v="95"/>
    <d v="2016-09-21T00:00:00"/>
    <s v="First Class"/>
    <s v="RH-19510"/>
    <s v="FUR-CH-10004675"/>
    <x v="1662"/>
    <n v="4"/>
    <n v="0"/>
    <n v="2442496"/>
    <n v="244.24959999999999"/>
    <s v="Furniture"/>
    <s v="Chairs"/>
    <s v="Lifetime Advantage Folding Chairs, 4/Carton"/>
  </r>
  <r>
    <x v="987"/>
    <x v="648"/>
    <d v="2017-08-22T00:00:00"/>
    <s v="Second Class"/>
    <s v="GM-14500"/>
    <s v="OFF-BI-10002867"/>
    <x v="1399"/>
    <n v="5"/>
    <n v="2"/>
    <n v="77714"/>
    <n v="7.7713999999999999"/>
    <s v="Office Supplies"/>
    <s v="Binders"/>
    <s v="GBC Recycled Regency Composition Covers"/>
  </r>
  <r>
    <x v="988"/>
    <x v="649"/>
    <d v="2015-03-15T00:00:00"/>
    <s v="First Class"/>
    <s v="MC-17275"/>
    <s v="FUR-BO-10004409"/>
    <x v="1663"/>
    <n v="2"/>
    <n v="0"/>
    <n v="397488"/>
    <n v="39.748800000000003"/>
    <s v="Furniture"/>
    <s v="Bookcases"/>
    <s v="Safco Value Mate Series Steel Bookcases, Baked Enamel Finish on Steel, Gray"/>
  </r>
  <r>
    <x v="989"/>
    <x v="30"/>
    <d v="2016-09-10T00:00:00"/>
    <s v="Second Class"/>
    <s v="VM-21685"/>
    <s v="OFF-BI-10002225"/>
    <x v="1664"/>
    <n v="2"/>
    <n v="2"/>
    <n v="115584"/>
    <n v="11.558400000000001"/>
    <s v="Office Supplies"/>
    <s v="Binders"/>
    <s v="Square Ring Data Binders, Rigid 75 Pt. Covers, 11&quot; x 14-7/8&quot;"/>
  </r>
  <r>
    <x v="989"/>
    <x v="30"/>
    <d v="2016-09-10T00:00:00"/>
    <s v="Second Class"/>
    <s v="VM-21685"/>
    <s v="OFF-BI-10001989"/>
    <x v="1665"/>
    <n v="4"/>
    <n v="2"/>
    <n v="234976"/>
    <n v="23.497599999999998"/>
    <s v="Office Supplies"/>
    <s v="Binders"/>
    <s v="Premium Transparent Presentation Covers by GBC"/>
  </r>
  <r>
    <x v="990"/>
    <x v="650"/>
    <d v="2015-11-30T00:00:00"/>
    <s v="Standard Class"/>
    <s v="GP-14740"/>
    <s v="OFF-BI-10000343"/>
    <x v="1600"/>
    <n v="3"/>
    <n v="0"/>
    <n v="69231"/>
    <n v="6.9230999999999998"/>
    <s v="Office Supplies"/>
    <s v="Binders"/>
    <s v="Pressboard Covers with Storage Hooks, 9 1/2&quot; x 11&quot;, Light Blue"/>
  </r>
  <r>
    <x v="990"/>
    <x v="650"/>
    <d v="2015-11-30T00:00:00"/>
    <s v="Standard Class"/>
    <s v="GP-14740"/>
    <s v="OFF-ST-10001172"/>
    <x v="1666"/>
    <n v="5"/>
    <n v="0"/>
    <n v="25176"/>
    <n v="2.5175999999999998"/>
    <s v="Office Supplies"/>
    <s v="Storage"/>
    <s v="Tennsco Lockers, Sand"/>
  </r>
  <r>
    <x v="990"/>
    <x v="650"/>
    <d v="2015-11-30T00:00:00"/>
    <s v="Standard Class"/>
    <s v="GP-14740"/>
    <s v="OFF-BI-10003707"/>
    <x v="1667"/>
    <n v="4"/>
    <n v="0"/>
    <n v="3052"/>
    <n v="0.30520000000000003"/>
    <s v="Office Supplies"/>
    <s v="Binders"/>
    <s v="Aluminum Screw Posts"/>
  </r>
  <r>
    <x v="990"/>
    <x v="650"/>
    <d v="2015-11-30T00:00:00"/>
    <s v="Standard Class"/>
    <s v="GP-14740"/>
    <s v="OFF-PA-10001274"/>
    <x v="1253"/>
    <n v="3"/>
    <n v="0"/>
    <n v="51465"/>
    <n v="5.1464999999999996"/>
    <s v="Office Supplies"/>
    <s v="Paper"/>
    <s v="Loose Memo Sheets"/>
  </r>
  <r>
    <x v="991"/>
    <x v="25"/>
    <d v="2016-12-13T00:00:00"/>
    <s v="Standard Class"/>
    <s v="GB-14530"/>
    <s v="OFF-PA-10002250"/>
    <x v="1668"/>
    <n v="2"/>
    <n v="2"/>
    <n v="32872"/>
    <n v="3.2871999999999999"/>
    <s v="Office Supplies"/>
    <s v="Paper"/>
    <s v="Things To Do Today Pad"/>
  </r>
  <r>
    <x v="991"/>
    <x v="25"/>
    <d v="2016-12-13T00:00:00"/>
    <s v="Standard Class"/>
    <s v="GB-14530"/>
    <s v="OFF-AR-10000475"/>
    <x v="1669"/>
    <n v="1"/>
    <n v="2"/>
    <n v="8162"/>
    <n v="0.81620000000000004"/>
    <s v="Office Supplies"/>
    <s v="Art"/>
    <s v="Hunt BOSTON Vista Battery-Operated Pencil Sharpener, Black"/>
  </r>
  <r>
    <x v="992"/>
    <x v="318"/>
    <d v="2017-09-29T00:00:00"/>
    <s v="Standard Class"/>
    <s v="CT-11995"/>
    <s v="OFF-BI-10002976"/>
    <x v="556"/>
    <n v="2"/>
    <n v="0"/>
    <n v="38822"/>
    <n v="3.8822000000000001"/>
    <s v="Office Supplies"/>
    <s v="Binders"/>
    <s v="ACCOHIDE Binder by Acco"/>
  </r>
  <r>
    <x v="992"/>
    <x v="318"/>
    <d v="2017-09-29T00:00:00"/>
    <s v="Standard Class"/>
    <s v="CT-11995"/>
    <s v="FUR-CH-10003061"/>
    <x v="1670"/>
    <n v="3"/>
    <n v="0"/>
    <n v="512943"/>
    <n v="51.2943"/>
    <s v="Furniture"/>
    <s v="Chairs"/>
    <s v="Global Leather Task Chair, Black"/>
  </r>
  <r>
    <x v="993"/>
    <x v="651"/>
    <d v="2015-01-27T00:00:00"/>
    <s v="Standard Class"/>
    <s v="CW-11905"/>
    <s v="OFF-PA-10002893"/>
    <x v="1671"/>
    <n v="3"/>
    <n v="0"/>
    <n v="139392"/>
    <n v="13.9392"/>
    <s v="Office Supplies"/>
    <s v="Paper"/>
    <s v="Wirebound Service Call Books, 5 1/2&quot; x 4&quot;"/>
  </r>
  <r>
    <x v="993"/>
    <x v="651"/>
    <d v="2015-01-27T00:00:00"/>
    <s v="Standard Class"/>
    <s v="CW-11905"/>
    <s v="OFF-LA-10003077"/>
    <x v="3"/>
    <n v="2"/>
    <n v="0"/>
    <n v="68714"/>
    <n v="6.8714000000000004"/>
    <s v="Office Supplies"/>
    <s v="Labels"/>
    <s v="Avery 500"/>
  </r>
  <r>
    <x v="994"/>
    <x v="652"/>
    <d v="2015-06-23T00:00:00"/>
    <s v="Standard Class"/>
    <s v="SN-20560"/>
    <s v="OFF-PA-10001661"/>
    <x v="1582"/>
    <n v="3"/>
    <n v="2"/>
    <n v="43326"/>
    <n v="4.3326000000000002"/>
    <s v="Office Supplies"/>
    <s v="Paper"/>
    <s v="Xerox 1922"/>
  </r>
  <r>
    <x v="994"/>
    <x v="652"/>
    <d v="2015-06-23T00:00:00"/>
    <s v="Standard Class"/>
    <s v="SN-20560"/>
    <s v="OFF-BI-10004656"/>
    <x v="847"/>
    <n v="7"/>
    <n v="7"/>
    <n v="-33264"/>
    <n v="-3.3264"/>
    <s v="Office Supplies"/>
    <s v="Binders"/>
    <s v="Peel &amp; Stick Add-On Corner Pockets"/>
  </r>
  <r>
    <x v="994"/>
    <x v="652"/>
    <d v="2015-06-23T00:00:00"/>
    <s v="Standard Class"/>
    <s v="SN-20560"/>
    <s v="OFF-BI-10003707"/>
    <x v="1672"/>
    <n v="2"/>
    <n v="7"/>
    <n v="-6104"/>
    <n v="-0.61040000000000005"/>
    <s v="Office Supplies"/>
    <s v="Binders"/>
    <s v="Aluminum Screw Posts"/>
  </r>
  <r>
    <x v="994"/>
    <x v="652"/>
    <d v="2015-06-23T00:00:00"/>
    <s v="Standard Class"/>
    <s v="SN-20560"/>
    <s v="FUR-FU-10004973"/>
    <x v="1673"/>
    <n v="5"/>
    <n v="2"/>
    <n v="20724"/>
    <n v="2.0724"/>
    <s v="Furniture"/>
    <s v="Furnishings"/>
    <s v="Flat Face Poster Frame"/>
  </r>
  <r>
    <x v="995"/>
    <x v="653"/>
    <d v="2015-10-08T00:00:00"/>
    <s v="Standard Class"/>
    <s v="EB-13705"/>
    <s v="OFF-BI-10004817"/>
    <x v="1674"/>
    <n v="6"/>
    <n v="2"/>
    <n v="201264"/>
    <n v="20.1264"/>
    <s v="Office Supplies"/>
    <s v="Binders"/>
    <s v="GBC Personal VeloBind Strips"/>
  </r>
  <r>
    <x v="996"/>
    <x v="118"/>
    <d v="2017-11-23T00:00:00"/>
    <s v="Standard Class"/>
    <s v="JW-15220"/>
    <s v="OFF-AR-10001860"/>
    <x v="1675"/>
    <n v="7"/>
    <n v="2"/>
    <n v="77728"/>
    <n v="7.7728000000000002"/>
    <s v="Office Supplies"/>
    <s v="Art"/>
    <s v="BIC Liqua Brite Liner"/>
  </r>
  <r>
    <x v="997"/>
    <x v="654"/>
    <d v="2014-08-23T00:00:00"/>
    <s v="Standard Class"/>
    <s v="KB-16585"/>
    <s v="OFF-PA-10001639"/>
    <x v="23"/>
    <n v="3"/>
    <n v="2"/>
    <n v="54432"/>
    <n v="5.4432"/>
    <s v="Office Supplies"/>
    <s v="Paper"/>
    <s v="Xerox 203"/>
  </r>
  <r>
    <x v="998"/>
    <x v="53"/>
    <d v="2016-07-21T00:00:00"/>
    <s v="Standard Class"/>
    <s v="MC-17590"/>
    <s v="OFF-AP-10004487"/>
    <x v="1676"/>
    <n v="2"/>
    <n v="0"/>
    <n v="455392"/>
    <n v="45.539200000000001"/>
    <s v="Office Supplies"/>
    <s v="Appliances"/>
    <s v="Kensington 4 Outlet MasterPiece Compact Power Control Center"/>
  </r>
  <r>
    <x v="998"/>
    <x v="53"/>
    <d v="2016-07-21T00:00:00"/>
    <s v="Standard Class"/>
    <s v="MC-17590"/>
    <s v="TEC-PH-10001760"/>
    <x v="1677"/>
    <n v="3"/>
    <n v="0"/>
    <n v="28059"/>
    <n v="2.8058999999999998"/>
    <s v="Technology"/>
    <s v="Phones"/>
    <s v="Bose SoundLink Bluetooth Speaker"/>
  </r>
  <r>
    <x v="998"/>
    <x v="53"/>
    <d v="2016-07-21T00:00:00"/>
    <s v="Standard Class"/>
    <s v="MC-17590"/>
    <s v="OFF-PA-10004071"/>
    <x v="707"/>
    <n v="1"/>
    <n v="0"/>
    <n v="266304"/>
    <n v="26.630400000000002"/>
    <s v="Office Supplies"/>
    <s v="Paper"/>
    <s v="Eaton Premium Continuous-Feed Paper, 25% Cotton, Letter Size, White, 1000 Shts/Box"/>
  </r>
  <r>
    <x v="999"/>
    <x v="655"/>
    <d v="2015-07-13T00:00:00"/>
    <s v="First Class"/>
    <s v="CK-12595"/>
    <s v="FUR-FU-10004848"/>
    <x v="1678"/>
    <n v="7"/>
    <n v="2"/>
    <n v="36225"/>
    <n v="3.6225000000000001"/>
    <s v="Furniture"/>
    <s v="Furnishings"/>
    <s v="Howard Miller 13-3/4&quot; Diameter Brushed Chrome Round Wall Clock"/>
  </r>
  <r>
    <x v="999"/>
    <x v="655"/>
    <d v="2015-07-13T00:00:00"/>
    <s v="First Class"/>
    <s v="CK-12595"/>
    <s v="OFF-BI-10004022"/>
    <x v="1410"/>
    <n v="3"/>
    <n v="7"/>
    <n v="-20016"/>
    <n v="-2.0015999999999998"/>
    <s v="Office Supplies"/>
    <s v="Binders"/>
    <s v="Acco Suede Grain Vinyl Round Ring Binder"/>
  </r>
  <r>
    <x v="999"/>
    <x v="655"/>
    <d v="2015-07-13T00:00:00"/>
    <s v="First Class"/>
    <s v="CK-12595"/>
    <s v="OFF-BI-10003669"/>
    <x v="167"/>
    <n v="4"/>
    <n v="7"/>
    <n v="-4752"/>
    <n v="-0.47520000000000001"/>
    <s v="Office Supplies"/>
    <s v="Binders"/>
    <s v="3M Organizer Strips"/>
  </r>
  <r>
    <x v="999"/>
    <x v="655"/>
    <d v="2015-07-13T00:00:00"/>
    <s v="First Class"/>
    <s v="CK-12595"/>
    <s v="FUR-CH-10003833"/>
    <x v="1679"/>
    <n v="8"/>
    <n v="3"/>
    <n v="-73176"/>
    <n v="-7.3175999999999997"/>
    <s v="Furniture"/>
    <s v="Chairs"/>
    <s v="Novimex Fabric Task Chair"/>
  </r>
  <r>
    <x v="999"/>
    <x v="655"/>
    <d v="2015-07-13T00:00:00"/>
    <s v="First Class"/>
    <s v="CK-12595"/>
    <s v="OFF-AR-10003732"/>
    <x v="1158"/>
    <n v="5"/>
    <n v="2"/>
    <n v="834"/>
    <n v="8.3400000000000002E-2"/>
    <s v="Office Supplies"/>
    <s v="Art"/>
    <s v="Newell 333"/>
  </r>
  <r>
    <x v="999"/>
    <x v="655"/>
    <d v="2015-07-13T00:00:00"/>
    <s v="First Class"/>
    <s v="CK-12595"/>
    <s v="FUR-FU-10003142"/>
    <x v="396"/>
    <n v="6"/>
    <n v="2"/>
    <n v="34848"/>
    <n v="3.4847999999999999"/>
    <s v="Furniture"/>
    <s v="Furnishings"/>
    <s v="Master Big Foot Doorstop, Beige"/>
  </r>
  <r>
    <x v="1000"/>
    <x v="131"/>
    <d v="2016-12-07T00:00:00"/>
    <s v="Standard Class"/>
    <s v="RD-19480"/>
    <s v="FUR-FU-10001196"/>
    <x v="1680"/>
    <n v="3"/>
    <n v="0"/>
    <n v="5193"/>
    <n v="0.51929999999999998"/>
    <s v="Furniture"/>
    <s v="Furnishings"/>
    <s v="DAX Cubicle Frames - 8x10"/>
  </r>
  <r>
    <x v="1001"/>
    <x v="168"/>
    <d v="2017-12-25T00:00:00"/>
    <s v="First Class"/>
    <s v="TP-21130"/>
    <s v="TEC-AC-10001114"/>
    <x v="1646"/>
    <n v="5"/>
    <n v="0"/>
    <n v="63984"/>
    <n v="6.3983999999999996"/>
    <s v="Technology"/>
    <s v="Accessories"/>
    <s v="Microsoft Wireless Mobile Mouse 4000"/>
  </r>
  <r>
    <x v="1001"/>
    <x v="168"/>
    <d v="2017-12-25T00:00:00"/>
    <s v="First Class"/>
    <s v="TP-21130"/>
    <s v="FUR-CH-10002335"/>
    <x v="1681"/>
    <n v="7"/>
    <n v="0"/>
    <n v="4125394"/>
    <n v="412.5394"/>
    <s v="Furniture"/>
    <s v="Chairs"/>
    <s v="Hon GuestStacker Chair"/>
  </r>
  <r>
    <x v="1001"/>
    <x v="168"/>
    <d v="2017-12-25T00:00:00"/>
    <s v="First Class"/>
    <s v="TP-21130"/>
    <s v="TEC-AC-10000844"/>
    <x v="1682"/>
    <n v="1"/>
    <n v="0"/>
    <n v="305964"/>
    <n v="30.596399999999999"/>
    <s v="Technology"/>
    <s v="Accessories"/>
    <s v="LogitechÂ Gaming G510s - Keyboard"/>
  </r>
  <r>
    <x v="1001"/>
    <x v="168"/>
    <d v="2017-12-25T00:00:00"/>
    <s v="First Class"/>
    <s v="TP-21130"/>
    <s v="FUR-TA-10004534"/>
    <x v="1683"/>
    <n v="2"/>
    <n v="0"/>
    <n v="70006"/>
    <n v="7.0006000000000004"/>
    <s v="Furniture"/>
    <s v="Tables"/>
    <s v="Bevis 44 x 96 Conference Tables"/>
  </r>
  <r>
    <x v="1002"/>
    <x v="656"/>
    <d v="2014-11-04T00:00:00"/>
    <s v="Standard Class"/>
    <s v="GG-14650"/>
    <s v="OFF-FA-10002975"/>
    <x v="1152"/>
    <n v="3"/>
    <n v="0"/>
    <n v="52164"/>
    <n v="5.2164000000000001"/>
    <s v="Office Supplies"/>
    <s v="Fasteners"/>
    <s v="Staples"/>
  </r>
  <r>
    <x v="1002"/>
    <x v="656"/>
    <d v="2014-11-04T00:00:00"/>
    <s v="Standard Class"/>
    <s v="GG-14650"/>
    <s v="OFF-ST-10003996"/>
    <x v="1684"/>
    <n v="5"/>
    <n v="0"/>
    <n v="20878"/>
    <n v="2.0878000000000001"/>
    <s v="Office Supplies"/>
    <s v="Storage"/>
    <s v="Letter/Legal File Tote with Clear Snap-On Lid, Black Granite"/>
  </r>
  <r>
    <x v="1002"/>
    <x v="656"/>
    <d v="2014-11-04T00:00:00"/>
    <s v="Standard Class"/>
    <s v="GG-14650"/>
    <s v="OFF-BI-10002571"/>
    <x v="1685"/>
    <n v="2"/>
    <n v="2"/>
    <n v="53892"/>
    <n v="5.3891999999999998"/>
    <s v="Office Supplies"/>
    <s v="Binders"/>
    <s v="Avery Framed View Binder, EZD Ring (Locking), Navy, 1 1/2&quot;"/>
  </r>
  <r>
    <x v="1002"/>
    <x v="656"/>
    <d v="2014-11-04T00:00:00"/>
    <s v="Standard Class"/>
    <s v="GG-14650"/>
    <s v="OFF-PA-10000477"/>
    <x v="1686"/>
    <n v="13"/>
    <n v="0"/>
    <n v="304278"/>
    <n v="30.427800000000001"/>
    <s v="Office Supplies"/>
    <s v="Paper"/>
    <s v="Xerox 1952"/>
  </r>
  <r>
    <x v="1002"/>
    <x v="656"/>
    <d v="2014-11-04T00:00:00"/>
    <s v="Standard Class"/>
    <s v="GG-14650"/>
    <s v="OFF-BI-10004209"/>
    <x v="1687"/>
    <n v="3"/>
    <n v="2"/>
    <n v="603"/>
    <n v="6.0299999999999999E-2"/>
    <s v="Office Supplies"/>
    <s v="Binders"/>
    <s v="Fellowes Twister Kit, Gray/Clear, 3/pkg"/>
  </r>
  <r>
    <x v="1002"/>
    <x v="656"/>
    <d v="2014-11-04T00:00:00"/>
    <s v="Standard Class"/>
    <s v="GG-14650"/>
    <s v="OFF-ST-10001963"/>
    <x v="1688"/>
    <n v="4"/>
    <n v="0"/>
    <n v="121692"/>
    <n v="12.1692"/>
    <s v="Office Supplies"/>
    <s v="Storage"/>
    <s v="Tennsco Regal Shelving Units"/>
  </r>
  <r>
    <x v="1002"/>
    <x v="656"/>
    <d v="2014-11-04T00:00:00"/>
    <s v="Standard Class"/>
    <s v="GG-14650"/>
    <s v="FUR-CH-10003833"/>
    <x v="1689"/>
    <n v="3"/>
    <n v="2"/>
    <n v="-9147"/>
    <n v="-0.91469999999999996"/>
    <s v="Furniture"/>
    <s v="Chairs"/>
    <s v="Novimex Fabric Task Chair"/>
  </r>
  <r>
    <x v="1002"/>
    <x v="656"/>
    <d v="2014-11-04T00:00:00"/>
    <s v="Standard Class"/>
    <s v="GG-14650"/>
    <s v="TEC-AC-10004568"/>
    <x v="1690"/>
    <n v="9"/>
    <n v="0"/>
    <n v="478629"/>
    <n v="47.862900000000003"/>
    <s v="Technology"/>
    <s v="Accessories"/>
    <s v="MaxellÂ LTO Ultrium - 800 GB"/>
  </r>
  <r>
    <x v="1002"/>
    <x v="656"/>
    <d v="2014-11-04T00:00:00"/>
    <s v="Standard Class"/>
    <s v="GG-14650"/>
    <s v="OFF-AR-10001419"/>
    <x v="987"/>
    <n v="3"/>
    <n v="0"/>
    <n v="3717"/>
    <n v="0.37169999999999997"/>
    <s v="Office Supplies"/>
    <s v="Art"/>
    <s v="Newell 325"/>
  </r>
  <r>
    <x v="1003"/>
    <x v="657"/>
    <d v="2015-04-19T00:00:00"/>
    <s v="Standard Class"/>
    <s v="ZC-21910"/>
    <s v="TEC-AC-10002800"/>
    <x v="1691"/>
    <n v="4"/>
    <n v="0"/>
    <n v="69986"/>
    <n v="6.9985999999999997"/>
    <s v="Technology"/>
    <s v="Accessories"/>
    <s v="Plantronics Audio 478 Stereo USB Headset"/>
  </r>
  <r>
    <x v="1003"/>
    <x v="657"/>
    <d v="2015-04-19T00:00:00"/>
    <s v="Standard Class"/>
    <s v="ZC-21910"/>
    <s v="FUR-TA-10003954"/>
    <x v="1692"/>
    <n v="3"/>
    <n v="2"/>
    <n v="-977394"/>
    <n v="-97.739400000000003"/>
    <s v="Furniture"/>
    <s v="Tables"/>
    <s v="Hon 94000 Series Round Tables"/>
  </r>
  <r>
    <x v="1004"/>
    <x v="658"/>
    <d v="2016-07-23T00:00:00"/>
    <s v="Second Class"/>
    <s v="CC-12610"/>
    <s v="OFF-BI-10000301"/>
    <x v="1693"/>
    <n v="1"/>
    <n v="7"/>
    <n v="-1294"/>
    <n v="-0.12939999999999999"/>
    <s v="Office Supplies"/>
    <s v="Binders"/>
    <s v="GBC Instant Report Kit"/>
  </r>
  <r>
    <x v="1005"/>
    <x v="283"/>
    <d v="2017-11-25T00:00:00"/>
    <s v="Standard Class"/>
    <s v="KA-16525"/>
    <s v="FUR-CH-10003956"/>
    <x v="792"/>
    <n v="5"/>
    <n v="2"/>
    <n v="-46137"/>
    <n v="-4.6136999999999997"/>
    <s v="Furniture"/>
    <s v="Chairs"/>
    <s v="Novimex High-Tech Fabric Mesh Task Chair"/>
  </r>
  <r>
    <x v="1006"/>
    <x v="550"/>
    <d v="2016-12-02T00:00:00"/>
    <s v="Standard Class"/>
    <s v="TC-20980"/>
    <s v="OFF-BI-10002954"/>
    <x v="1694"/>
    <n v="2"/>
    <n v="2"/>
    <n v="25592"/>
    <n v="2.5592000000000001"/>
    <s v="Office Supplies"/>
    <s v="Binders"/>
    <s v="Newell 3-Hole Punched Plastic Slotted Magazine Holders for Binders"/>
  </r>
  <r>
    <x v="1007"/>
    <x v="659"/>
    <d v="2017-11-12T00:00:00"/>
    <s v="Second Class"/>
    <s v="DB-13270"/>
    <s v="TEC-AC-10003289"/>
    <x v="231"/>
    <n v="3"/>
    <n v="0"/>
    <n v="137931"/>
    <n v="13.793100000000001"/>
    <s v="Technology"/>
    <s v="Accessories"/>
    <s v="Anker Ultra-Slim Mini Bluetooth 3.0 Wireless Keyboard"/>
  </r>
  <r>
    <x v="1007"/>
    <x v="659"/>
    <d v="2017-11-12T00:00:00"/>
    <s v="Second Class"/>
    <s v="DB-13270"/>
    <s v="TEC-PH-10002468"/>
    <x v="1695"/>
    <n v="7"/>
    <n v="2"/>
    <n v="666351"/>
    <n v="66.635099999999994"/>
    <s v="Technology"/>
    <s v="Phones"/>
    <s v="Plantronics CS 50-USB -Â headsetÂ - Convertible, Monaural"/>
  </r>
  <r>
    <x v="1008"/>
    <x v="602"/>
    <d v="2014-12-05T00:00:00"/>
    <s v="Standard Class"/>
    <s v="TR-21325"/>
    <s v="FUR-FU-10001861"/>
    <x v="1696"/>
    <n v="3"/>
    <n v="0"/>
    <n v="28518"/>
    <n v="2.8517999999999999"/>
    <s v="Furniture"/>
    <s v="Furnishings"/>
    <s v="Floodlight Indoor Halogen Bulbs, 1 Bulb per Pack, 60 Watts"/>
  </r>
  <r>
    <x v="1009"/>
    <x v="578"/>
    <d v="2017-09-15T00:00:00"/>
    <s v="First Class"/>
    <s v="BF-11080"/>
    <s v="OFF-PA-10004082"/>
    <x v="1697"/>
    <n v="5"/>
    <n v="0"/>
    <n v="1995"/>
    <n v="0.19950000000000001"/>
    <s v="Office Supplies"/>
    <s v="Paper"/>
    <s v="Adams Telephone Message Book w/Frequently-Called Numbers Space, 400 Messages per Book"/>
  </r>
  <r>
    <x v="1009"/>
    <x v="578"/>
    <d v="2017-09-15T00:00:00"/>
    <s v="First Class"/>
    <s v="BF-11080"/>
    <s v="OFF-AP-10000358"/>
    <x v="1698"/>
    <n v="7"/>
    <n v="0"/>
    <n v="263494"/>
    <n v="26.349399999999999"/>
    <s v="Office Supplies"/>
    <s v="Appliances"/>
    <s v="Fellowes Basic Home/Office Series Surge Protectors"/>
  </r>
  <r>
    <x v="1009"/>
    <x v="578"/>
    <d v="2017-09-15T00:00:00"/>
    <s v="First Class"/>
    <s v="BF-11080"/>
    <s v="OFF-PA-10004243"/>
    <x v="718"/>
    <n v="5"/>
    <n v="0"/>
    <n v="45528"/>
    <n v="4.5528000000000004"/>
    <s v="Office Supplies"/>
    <s v="Paper"/>
    <s v="Xerox 1939"/>
  </r>
  <r>
    <x v="1010"/>
    <x v="16"/>
    <d v="2015-12-29T00:00:00"/>
    <s v="Standard Class"/>
    <s v="MS-17365"/>
    <s v="OFF-PA-10001295"/>
    <x v="1699"/>
    <n v="7"/>
    <n v="2"/>
    <n v="371812"/>
    <n v="37.181199999999997"/>
    <s v="Office Supplies"/>
    <s v="Paper"/>
    <s v="Computer Printout Paper with Letter-Trim Perforations"/>
  </r>
  <r>
    <x v="1010"/>
    <x v="16"/>
    <d v="2015-12-29T00:00:00"/>
    <s v="Standard Class"/>
    <s v="MS-17365"/>
    <s v="TEC-PH-10002170"/>
    <x v="1700"/>
    <n v="2"/>
    <n v="2"/>
    <n v="111984"/>
    <n v="11.198399999999999"/>
    <s v="Technology"/>
    <s v="Phones"/>
    <s v="ClearSounds CSC500 Amplified Spirit Phone Corded phone"/>
  </r>
  <r>
    <x v="1010"/>
    <x v="16"/>
    <d v="2015-12-29T00:00:00"/>
    <s v="Standard Class"/>
    <s v="MS-17365"/>
    <s v="FUR-FU-10002885"/>
    <x v="540"/>
    <n v="2"/>
    <n v="2"/>
    <n v="17352"/>
    <n v="1.7352000000000001"/>
    <s v="Furniture"/>
    <s v="Furnishings"/>
    <s v="Magna Visual Magnetic Picture Hangers"/>
  </r>
  <r>
    <x v="1011"/>
    <x v="660"/>
    <d v="2017-03-01T00:00:00"/>
    <s v="Standard Class"/>
    <s v="CK-12595"/>
    <s v="OFF-PA-10002870"/>
    <x v="1064"/>
    <n v="6"/>
    <n v="0"/>
    <n v="16848"/>
    <n v="1.6848000000000001"/>
    <s v="Office Supplies"/>
    <s v="Paper"/>
    <s v="Ampad Phone Message Book, Recycled, 400 Message Capacity, 5 Â¾Â” x 11Â”"/>
  </r>
  <r>
    <x v="1012"/>
    <x v="113"/>
    <d v="2014-11-29T00:00:00"/>
    <s v="Standard Class"/>
    <s v="ED-13885"/>
    <s v="OFF-LA-10003923"/>
    <x v="359"/>
    <n v="2"/>
    <n v="2"/>
    <n v="888"/>
    <n v="8.8800000000000004E-2"/>
    <s v="Office Supplies"/>
    <s v="Labels"/>
    <s v="Alphabetical Labels for Top Tab Filing"/>
  </r>
  <r>
    <x v="1013"/>
    <x v="661"/>
    <d v="2016-06-28T00:00:00"/>
    <s v="Standard Class"/>
    <s v="IM-15070"/>
    <s v="OFF-LA-10003510"/>
    <x v="1354"/>
    <n v="4"/>
    <n v="0"/>
    <n v="561752"/>
    <n v="56.175199999999997"/>
    <s v="Office Supplies"/>
    <s v="Labels"/>
    <s v="Avery 4027 File Folder Labels for Dot Matrix Printers, 5000 Labels per Box, White"/>
  </r>
  <r>
    <x v="1013"/>
    <x v="661"/>
    <d v="2016-06-28T00:00:00"/>
    <s v="Standard Class"/>
    <s v="IM-15070"/>
    <s v="OFF-LA-10000248"/>
    <x v="1701"/>
    <n v="5"/>
    <n v="0"/>
    <n v="86715"/>
    <n v="8.6715"/>
    <s v="Office Supplies"/>
    <s v="Labels"/>
    <s v="Avery 52"/>
  </r>
  <r>
    <x v="1013"/>
    <x v="661"/>
    <d v="2016-06-28T00:00:00"/>
    <s v="Standard Class"/>
    <s v="IM-15070"/>
    <s v="OFF-ST-10000060"/>
    <x v="1702"/>
    <n v="5"/>
    <n v="0"/>
    <n v="38988"/>
    <n v="3.8988"/>
    <s v="Office Supplies"/>
    <s v="Storage"/>
    <s v="Fellowes Bankers Box Staxonsteel Drawer File/Stacking System"/>
  </r>
  <r>
    <x v="1013"/>
    <x v="661"/>
    <d v="2016-06-28T00:00:00"/>
    <s v="Standard Class"/>
    <s v="IM-15070"/>
    <s v="OFF-PA-10003129"/>
    <x v="117"/>
    <n v="3"/>
    <n v="0"/>
    <n v="689631"/>
    <n v="68.963099999999997"/>
    <s v="Office Supplies"/>
    <s v="Paper"/>
    <s v="Tops White Computer Printout Paper"/>
  </r>
  <r>
    <x v="1013"/>
    <x v="661"/>
    <d v="2016-06-28T00:00:00"/>
    <s v="Standard Class"/>
    <s v="IM-15070"/>
    <s v="OFF-FA-10004076"/>
    <x v="822"/>
    <n v="2"/>
    <n v="0"/>
    <n v="14652"/>
    <n v="1.4652000000000001"/>
    <s v="Office Supplies"/>
    <s v="Fasteners"/>
    <s v="Translucent Push Pins by OIC"/>
  </r>
  <r>
    <x v="1014"/>
    <x v="662"/>
    <d v="2015-10-30T00:00:00"/>
    <s v="Standard Class"/>
    <s v="MY-17380"/>
    <s v="OFF-LA-10004008"/>
    <x v="1703"/>
    <n v="2"/>
    <n v="0"/>
    <n v="26496"/>
    <n v="2.6496"/>
    <s v="Office Supplies"/>
    <s v="Labels"/>
    <s v="Avery 507"/>
  </r>
  <r>
    <x v="1015"/>
    <x v="663"/>
    <d v="2017-07-19T00:00:00"/>
    <s v="Standard Class"/>
    <s v="MM-17260"/>
    <s v="OFF-BI-10004094"/>
    <x v="1704"/>
    <n v="3"/>
    <n v="0"/>
    <n v="130095"/>
    <n v="13.009499999999999"/>
    <s v="Office Supplies"/>
    <s v="Binders"/>
    <s v="GBC Standard Plastic Binding Systems Combs"/>
  </r>
  <r>
    <x v="1015"/>
    <x v="663"/>
    <d v="2017-07-19T00:00:00"/>
    <s v="Standard Class"/>
    <s v="MM-17260"/>
    <s v="FUR-TA-10004607"/>
    <x v="1705"/>
    <n v="3"/>
    <n v="3"/>
    <n v="-487839"/>
    <n v="-48.783900000000003"/>
    <s v="Furniture"/>
    <s v="Tables"/>
    <s v="Hon 2111 Invitation Series Straight Table"/>
  </r>
  <r>
    <x v="1016"/>
    <x v="664"/>
    <d v="2014-11-21T00:00:00"/>
    <s v="Standard Class"/>
    <s v="MP-17470"/>
    <s v="FUR-CH-10004289"/>
    <x v="1706"/>
    <n v="5"/>
    <n v="0"/>
    <n v="81583"/>
    <n v="8.1583000000000006"/>
    <s v="Furniture"/>
    <s v="Chairs"/>
    <s v="Global Super Steno Chair"/>
  </r>
  <r>
    <x v="1017"/>
    <x v="657"/>
    <d v="2015-04-15T00:00:00"/>
    <s v="Second Class"/>
    <s v="AW-10840"/>
    <s v="OFF-SU-10004498"/>
    <x v="1707"/>
    <n v="1"/>
    <n v="0"/>
    <n v="3864"/>
    <n v="0.38640000000000002"/>
    <s v="Office Supplies"/>
    <s v="Supplies"/>
    <s v="Martin-Yale Premier Letter Opener"/>
  </r>
  <r>
    <x v="1018"/>
    <x v="665"/>
    <d v="2015-11-29T00:00:00"/>
    <s v="Standard Class"/>
    <s v="SF-20065"/>
    <s v="OFF-AR-10001177"/>
    <x v="306"/>
    <n v="5"/>
    <n v="2"/>
    <n v="1476"/>
    <n v="0.14760000000000001"/>
    <s v="Office Supplies"/>
    <s v="Art"/>
    <s v="Newell 349"/>
  </r>
  <r>
    <x v="1019"/>
    <x v="666"/>
    <d v="2016-05-20T00:00:00"/>
    <s v="Standard Class"/>
    <s v="SN-20710"/>
    <s v="OFF-BI-10001718"/>
    <x v="1061"/>
    <n v="8"/>
    <n v="0"/>
    <n v="2405648"/>
    <n v="240.56479999999999"/>
    <s v="Office Supplies"/>
    <s v="Binders"/>
    <s v="GBC DocuBind P50 Personal Binding Machine"/>
  </r>
  <r>
    <x v="1019"/>
    <x v="666"/>
    <d v="2016-05-20T00:00:00"/>
    <s v="Standard Class"/>
    <s v="SN-20710"/>
    <s v="OFF-AR-10004602"/>
    <x v="83"/>
    <n v="4"/>
    <n v="0"/>
    <n v="257488"/>
    <n v="25.748799999999999"/>
    <s v="Office Supplies"/>
    <s v="Art"/>
    <s v="Boston KS Multi-Size Manual Pencil Sharpener"/>
  </r>
  <r>
    <x v="1019"/>
    <x v="666"/>
    <d v="2016-05-20T00:00:00"/>
    <s v="Standard Class"/>
    <s v="SN-20710"/>
    <s v="OFF-AR-10003856"/>
    <x v="755"/>
    <n v="3"/>
    <n v="0"/>
    <n v="21684"/>
    <n v="2.1684000000000001"/>
    <s v="Office Supplies"/>
    <s v="Art"/>
    <s v="Newell 344"/>
  </r>
  <r>
    <x v="1020"/>
    <x v="405"/>
    <d v="2017-09-12T00:00:00"/>
    <s v="Standard Class"/>
    <s v="RD-19900"/>
    <s v="OFF-ST-10000649"/>
    <x v="901"/>
    <n v="3"/>
    <n v="2"/>
    <n v="2355"/>
    <n v="0.23549999999999999"/>
    <s v="Office Supplies"/>
    <s v="Storage"/>
    <s v="Hanging Personal Folder File"/>
  </r>
  <r>
    <x v="1020"/>
    <x v="405"/>
    <d v="2017-09-12T00:00:00"/>
    <s v="Standard Class"/>
    <s v="RD-19900"/>
    <s v="TEC-AC-10002926"/>
    <x v="1708"/>
    <n v="7"/>
    <n v="2"/>
    <n v="804839"/>
    <n v="80.483900000000006"/>
    <s v="Technology"/>
    <s v="Accessories"/>
    <s v="Logitech Wireless Marathon Mouse M705"/>
  </r>
  <r>
    <x v="1021"/>
    <x v="542"/>
    <d v="2014-03-17T00:00:00"/>
    <s v="Standard Class"/>
    <s v="KT-16480"/>
    <s v="OFF-ST-10000078"/>
    <x v="1709"/>
    <n v="3"/>
    <n v="2"/>
    <n v="-159102"/>
    <n v="-15.9102"/>
    <s v="Office Supplies"/>
    <s v="Storage"/>
    <s v="Tennsco 6- and 18-Compartment Lockers"/>
  </r>
  <r>
    <x v="1021"/>
    <x v="542"/>
    <d v="2014-03-17T00:00:00"/>
    <s v="Standard Class"/>
    <s v="KT-16480"/>
    <s v="OFF-AR-10001044"/>
    <x v="1710"/>
    <n v="4"/>
    <n v="2"/>
    <n v="93564"/>
    <n v="9.3564000000000007"/>
    <s v="Office Supplies"/>
    <s v="Art"/>
    <s v="BOSTON Ranger #55 Pencil Sharpener, Black"/>
  </r>
  <r>
    <x v="1022"/>
    <x v="667"/>
    <d v="2014-07-18T00:00:00"/>
    <s v="Same Day"/>
    <s v="AH-10120"/>
    <s v="FUR-CH-10002372"/>
    <x v="1711"/>
    <n v="4"/>
    <n v="2"/>
    <n v="-259136"/>
    <n v="-25.913599999999999"/>
    <s v="Furniture"/>
    <s v="Chairs"/>
    <s v="Office Star - Ergonomically Designed Knee Chair"/>
  </r>
  <r>
    <x v="1023"/>
    <x v="668"/>
    <d v="2017-03-28T00:00:00"/>
    <s v="Second Class"/>
    <s v="BM-11650"/>
    <s v="OFF-PA-10000357"/>
    <x v="1712"/>
    <n v="4"/>
    <n v="0"/>
    <n v="1065216"/>
    <n v="106.52160000000001"/>
    <s v="Office Supplies"/>
    <s v="Paper"/>
    <s v="White Dual Perf Computer Printout Paper, 2700 Sheets, 1 Part, Heavyweight, 20 lbs., 14 7/8 x 11"/>
  </r>
  <r>
    <x v="1023"/>
    <x v="668"/>
    <d v="2017-03-28T00:00:00"/>
    <s v="Second Class"/>
    <s v="BM-11650"/>
    <s v="TEC-AC-10001266"/>
    <x v="1713"/>
    <n v="2"/>
    <n v="0"/>
    <n v="117"/>
    <n v="1.17E-2"/>
    <s v="Technology"/>
    <s v="Accessories"/>
    <s v="Memorex Micro Travel Drive 8 GB"/>
  </r>
  <r>
    <x v="1024"/>
    <x v="452"/>
    <d v="2014-10-05T00:00:00"/>
    <s v="Standard Class"/>
    <s v="BW-11200"/>
    <s v="OFF-PA-10004888"/>
    <x v="23"/>
    <n v="3"/>
    <n v="2"/>
    <n v="54432"/>
    <n v="5.4432"/>
    <s v="Office Supplies"/>
    <s v="Paper"/>
    <s v="Xerox 217"/>
  </r>
  <r>
    <x v="1025"/>
    <x v="568"/>
    <d v="2014-09-26T00:00:00"/>
    <s v="Same Day"/>
    <s v="HG-14965"/>
    <s v="OFF-BI-10003460"/>
    <x v="1714"/>
    <n v="1"/>
    <n v="8"/>
    <n v="-14016"/>
    <n v="-1.4016"/>
    <s v="Office Supplies"/>
    <s v="Binders"/>
    <s v="Acco 3-Hole Punch"/>
  </r>
  <r>
    <x v="1026"/>
    <x v="35"/>
    <d v="2015-10-31T00:00:00"/>
    <s v="Same Day"/>
    <s v="SG-20080"/>
    <s v="OFF-PA-10000157"/>
    <x v="1248"/>
    <n v="1"/>
    <n v="0"/>
    <n v="93906"/>
    <n v="9.3905999999999992"/>
    <s v="Office Supplies"/>
    <s v="Paper"/>
    <s v="Xerox 191"/>
  </r>
  <r>
    <x v="1026"/>
    <x v="35"/>
    <d v="2015-10-31T00:00:00"/>
    <s v="Same Day"/>
    <s v="SG-20080"/>
    <s v="OFF-BI-10004519"/>
    <x v="1309"/>
    <n v="3"/>
    <n v="2"/>
    <n v="124485"/>
    <n v="12.448499999999999"/>
    <s v="Office Supplies"/>
    <s v="Binders"/>
    <s v="GBC DocuBind P100 Manual Binding Machine"/>
  </r>
  <r>
    <x v="1026"/>
    <x v="35"/>
    <d v="2015-10-31T00:00:00"/>
    <s v="Same Day"/>
    <s v="SG-20080"/>
    <s v="OFF-AR-10004272"/>
    <x v="1216"/>
    <n v="3"/>
    <n v="0"/>
    <n v="126"/>
    <n v="1.26E-2"/>
    <s v="Office Supplies"/>
    <s v="Art"/>
    <s v="Newell 308"/>
  </r>
  <r>
    <x v="1026"/>
    <x v="35"/>
    <d v="2015-10-31T00:00:00"/>
    <s v="Same Day"/>
    <s v="SG-20080"/>
    <s v="OFF-FA-10000585"/>
    <x v="1715"/>
    <n v="5"/>
    <n v="0"/>
    <n v="8027"/>
    <n v="0.80269999999999997"/>
    <s v="Office Supplies"/>
    <s v="Fasteners"/>
    <s v="OIC Bulk Pack Metal Binder Clips"/>
  </r>
  <r>
    <x v="1026"/>
    <x v="35"/>
    <d v="2015-10-31T00:00:00"/>
    <s v="Same Day"/>
    <s v="SG-20080"/>
    <s v="FUR-CH-10004218"/>
    <x v="1114"/>
    <n v="4"/>
    <n v="2"/>
    <n v="20196"/>
    <n v="2.0196000000000001"/>
    <s v="Furniture"/>
    <s v="Chairs"/>
    <s v="Global Fabric Manager's Chair, Dark Gray"/>
  </r>
  <r>
    <x v="1026"/>
    <x v="35"/>
    <d v="2015-10-31T00:00:00"/>
    <s v="Same Day"/>
    <s v="SG-20080"/>
    <s v="OFF-SU-10004231"/>
    <x v="832"/>
    <n v="3"/>
    <n v="0"/>
    <n v="8019"/>
    <n v="0.80189999999999995"/>
    <s v="Office Supplies"/>
    <s v="Supplies"/>
    <s v="Acme Tagit Stainless Steel Antibacterial Scissors"/>
  </r>
  <r>
    <x v="1026"/>
    <x v="35"/>
    <d v="2015-10-31T00:00:00"/>
    <s v="Same Day"/>
    <s v="SG-20080"/>
    <s v="TEC-PH-10001578"/>
    <x v="1716"/>
    <n v="4"/>
    <n v="2"/>
    <n v="145782"/>
    <n v="14.578200000000001"/>
    <s v="Technology"/>
    <s v="Phones"/>
    <s v="Polycom SoundStation2 EX ConferenceÂ phone"/>
  </r>
  <r>
    <x v="1026"/>
    <x v="35"/>
    <d v="2015-10-31T00:00:00"/>
    <s v="Same Day"/>
    <s v="SG-20080"/>
    <s v="OFF-ST-10003638"/>
    <x v="1717"/>
    <n v="2"/>
    <n v="0"/>
    <n v="126468"/>
    <n v="12.646800000000001"/>
    <s v="Office Supplies"/>
    <s v="Storage"/>
    <s v="Mobile Personal File Cube"/>
  </r>
  <r>
    <x v="1026"/>
    <x v="35"/>
    <d v="2015-10-31T00:00:00"/>
    <s v="Same Day"/>
    <s v="SG-20080"/>
    <s v="FUR-BO-10002213"/>
    <x v="1718"/>
    <n v="1"/>
    <n v="15"/>
    <n v="200392"/>
    <n v="20.039200000000001"/>
    <s v="Furniture"/>
    <s v="Bookcases"/>
    <s v="DMI Eclipse Executive Suite Bookcases"/>
  </r>
  <r>
    <x v="1027"/>
    <x v="46"/>
    <d v="2015-10-17T00:00:00"/>
    <s v="Second Class"/>
    <s v="RK-19300"/>
    <s v="FUR-TA-10001307"/>
    <x v="1719"/>
    <n v="1"/>
    <n v="4"/>
    <n v="-13978"/>
    <n v="-1.3977999999999999"/>
    <s v="Furniture"/>
    <s v="Tables"/>
    <s v="SAFCO PlanMaster Heigh-Adjustable Drafting Table Base, 43w x 30d x 30-37h, Black"/>
  </r>
  <r>
    <x v="1028"/>
    <x v="95"/>
    <d v="2016-09-23T00:00:00"/>
    <s v="Standard Class"/>
    <s v="SW-20245"/>
    <s v="OFF-PA-10002222"/>
    <x v="1720"/>
    <n v="7"/>
    <n v="0"/>
    <n v="735448"/>
    <n v="73.544799999999995"/>
    <s v="Office Supplies"/>
    <s v="Paper"/>
    <s v="Xerox Color Copier Paper, 11&quot; x 17&quot;, Ream"/>
  </r>
  <r>
    <x v="1029"/>
    <x v="669"/>
    <d v="2017-04-15T00:00:00"/>
    <s v="First Class"/>
    <s v="RW-19630"/>
    <s v="OFF-PA-10002479"/>
    <x v="445"/>
    <n v="1"/>
    <n v="0"/>
    <n v="2376"/>
    <n v="0.23760000000000001"/>
    <s v="Office Supplies"/>
    <s v="Paper"/>
    <s v="Xerox 4200 Series MultiUse Premium Copy Paper (20Lb. and 84 Bright)"/>
  </r>
  <r>
    <x v="1029"/>
    <x v="669"/>
    <d v="2017-04-15T00:00:00"/>
    <s v="First Class"/>
    <s v="RW-19630"/>
    <s v="OFF-BI-10003091"/>
    <x v="1584"/>
    <n v="5"/>
    <n v="2"/>
    <n v="302373"/>
    <n v="30.237300000000001"/>
    <s v="Office Supplies"/>
    <s v="Binders"/>
    <s v="GBC DocuBind TL200 Manual Binding Machine"/>
  </r>
  <r>
    <x v="1030"/>
    <x v="185"/>
    <d v="2017-01-13T00:00:00"/>
    <s v="Standard Class"/>
    <s v="TS-21085"/>
    <s v="OFF-BI-10000145"/>
    <x v="1721"/>
    <n v="3"/>
    <n v="7"/>
    <n v="-19656"/>
    <n v="-1.9656"/>
    <s v="Office Supplies"/>
    <s v="Binders"/>
    <s v="Zipper Ring Binder Pockets"/>
  </r>
  <r>
    <x v="1031"/>
    <x v="125"/>
    <d v="2017-11-11T00:00:00"/>
    <s v="First Class"/>
    <s v="JB-15400"/>
    <s v="FUR-CH-10003061"/>
    <x v="1722"/>
    <n v="3"/>
    <n v="2"/>
    <n v="-26997"/>
    <n v="-2.6997"/>
    <s v="Furniture"/>
    <s v="Chairs"/>
    <s v="Global Leather Task Chair, Black"/>
  </r>
  <r>
    <x v="1032"/>
    <x v="392"/>
    <d v="2017-09-24T00:00:00"/>
    <s v="Second Class"/>
    <s v="EH-14005"/>
    <s v="FUR-BO-10001972"/>
    <x v="1723"/>
    <n v="2"/>
    <n v="0"/>
    <n v="411332"/>
    <n v="41.133200000000002"/>
    <s v="Furniture"/>
    <s v="Bookcases"/>
    <s v="O'Sullivan 4-Shelf Bookcase in Odessa Pine"/>
  </r>
  <r>
    <x v="1032"/>
    <x v="392"/>
    <d v="2017-09-24T00:00:00"/>
    <s v="Second Class"/>
    <s v="EH-14005"/>
    <s v="OFF-LA-10000134"/>
    <x v="1343"/>
    <n v="9"/>
    <n v="0"/>
    <n v="133056"/>
    <n v="13.3056"/>
    <s v="Office Supplies"/>
    <s v="Labels"/>
    <s v="Avery 511"/>
  </r>
  <r>
    <x v="1033"/>
    <x v="42"/>
    <d v="2017-12-05T00:00:00"/>
    <s v="Standard Class"/>
    <s v="EH-14005"/>
    <s v="OFF-EN-10003040"/>
    <x v="1724"/>
    <n v="5"/>
    <n v="2"/>
    <n v="353295"/>
    <n v="35.329500000000003"/>
    <s v="Office Supplies"/>
    <s v="Envelopes"/>
    <s v="Quality Park Security Envelopes"/>
  </r>
  <r>
    <x v="1033"/>
    <x v="42"/>
    <d v="2017-12-05T00:00:00"/>
    <s v="Standard Class"/>
    <s v="EH-14005"/>
    <s v="TEC-PH-10000923"/>
    <x v="1529"/>
    <n v="7"/>
    <n v="4"/>
    <n v="94437"/>
    <n v="9.4436999999999998"/>
    <s v="Technology"/>
    <s v="Phones"/>
    <s v="Belkin SportFit Armband For iPhone 5s/5c, Fuchsia"/>
  </r>
  <r>
    <x v="1034"/>
    <x v="670"/>
    <d v="2014-06-28T00:00:00"/>
    <s v="Standard Class"/>
    <s v="BS-11665"/>
    <s v="TEC-AC-10000158"/>
    <x v="1725"/>
    <n v="3"/>
    <n v="2"/>
    <n v="10797"/>
    <n v="1.0797000000000001"/>
    <s v="Technology"/>
    <s v="Accessories"/>
    <s v="Sony 64GB Class 10 Micro SDHC R40 Memory Card"/>
  </r>
  <r>
    <x v="1035"/>
    <x v="176"/>
    <d v="2015-10-09T00:00:00"/>
    <s v="Standard Class"/>
    <s v="JK-16120"/>
    <s v="FUR-FU-10003623"/>
    <x v="1726"/>
    <n v="3"/>
    <n v="2"/>
    <n v="64944"/>
    <n v="6.4943999999999997"/>
    <s v="Furniture"/>
    <s v="Furnishings"/>
    <s v="DataProducts Ampli Magnifier Task Lamp, Black,"/>
  </r>
  <r>
    <x v="1035"/>
    <x v="176"/>
    <d v="2015-10-09T00:00:00"/>
    <s v="Standard Class"/>
    <s v="JK-16120"/>
    <s v="OFF-PA-10001293"/>
    <x v="846"/>
    <n v="4"/>
    <n v="2"/>
    <n v="72576"/>
    <n v="7.2576000000000001"/>
    <s v="Office Supplies"/>
    <s v="Paper"/>
    <s v="Xerox 1946"/>
  </r>
  <r>
    <x v="1036"/>
    <x v="671"/>
    <d v="2014-05-22T00:00:00"/>
    <s v="Second Class"/>
    <s v="RF-19345"/>
    <s v="OFF-AP-10000124"/>
    <x v="1727"/>
    <n v="4"/>
    <n v="0"/>
    <n v="93184"/>
    <n v="9.3184000000000005"/>
    <s v="Office Supplies"/>
    <s v="Appliances"/>
    <s v="Acco 6 Outlet Guardian Basic Surge Suppressor"/>
  </r>
  <r>
    <x v="1036"/>
    <x v="671"/>
    <d v="2014-05-22T00:00:00"/>
    <s v="Second Class"/>
    <s v="RF-19345"/>
    <s v="OFF-AR-10004511"/>
    <x v="1728"/>
    <n v="9"/>
    <n v="0"/>
    <n v="119412"/>
    <n v="11.9412"/>
    <s v="Office Supplies"/>
    <s v="Art"/>
    <s v="Sanford Colorific Scented Colored Pencils, 12/Pack"/>
  </r>
  <r>
    <x v="1036"/>
    <x v="671"/>
    <d v="2014-05-22T00:00:00"/>
    <s v="Second Class"/>
    <s v="RF-19345"/>
    <s v="FUR-FU-10000076"/>
    <x v="634"/>
    <n v="7"/>
    <n v="0"/>
    <n v="601398"/>
    <n v="60.139800000000001"/>
    <s v="Furniture"/>
    <s v="Furnishings"/>
    <s v="24-Hour Round Wall Clock"/>
  </r>
  <r>
    <x v="1037"/>
    <x v="320"/>
    <d v="2015-11-26T00:00:00"/>
    <s v="Standard Class"/>
    <s v="DL-12865"/>
    <s v="OFF-PA-10003883"/>
    <x v="1729"/>
    <n v="3"/>
    <n v="0"/>
    <n v="9039"/>
    <n v="0.90390000000000004"/>
    <s v="Office Supplies"/>
    <s v="Paper"/>
    <s v="Message Book, Phone, Wirebound Standard Line Memo, 2 3/4&quot; X 5&quot;"/>
  </r>
  <r>
    <x v="1038"/>
    <x v="672"/>
    <d v="2015-12-04T00:00:00"/>
    <s v="Standard Class"/>
    <s v="WB-21850"/>
    <s v="OFF-BI-10003656"/>
    <x v="1730"/>
    <n v="3"/>
    <n v="7"/>
    <n v="-1223928"/>
    <n v="-122.39279999999999"/>
    <s v="Office Supplies"/>
    <s v="Binders"/>
    <s v="Fellowes PB200 Plastic Comb Binding Machine"/>
  </r>
  <r>
    <x v="1038"/>
    <x v="672"/>
    <d v="2015-12-04T00:00:00"/>
    <s v="Standard Class"/>
    <s v="WB-21850"/>
    <s v="OFF-FA-10000053"/>
    <x v="1731"/>
    <n v="7"/>
    <n v="2"/>
    <n v="-23814"/>
    <n v="-2.3814000000000002"/>
    <s v="Office Supplies"/>
    <s v="Fasteners"/>
    <s v="Revere Boxed Rubber Bands by Revere"/>
  </r>
  <r>
    <x v="1038"/>
    <x v="672"/>
    <d v="2015-12-04T00:00:00"/>
    <s v="Standard Class"/>
    <s v="WB-21850"/>
    <s v="TEC-PH-10002807"/>
    <x v="1732"/>
    <n v="4"/>
    <n v="4"/>
    <n v="1582"/>
    <n v="0.15820000000000001"/>
    <s v="Technology"/>
    <s v="Phones"/>
    <s v="Motorla HX550 Universal Bluetooth Headset"/>
  </r>
  <r>
    <x v="1039"/>
    <x v="620"/>
    <d v="2016-01-05T00:00:00"/>
    <s v="Standard Class"/>
    <s v="TB-21625"/>
    <s v="FUR-FU-10002364"/>
    <x v="1733"/>
    <n v="5"/>
    <n v="6"/>
    <n v="-11439"/>
    <n v="-1.1438999999999999"/>
    <s v="Furniture"/>
    <s v="Furnishings"/>
    <s v="Eldon Expressions Wood Desk Accessories, Oak"/>
  </r>
  <r>
    <x v="1039"/>
    <x v="620"/>
    <d v="2016-01-05T00:00:00"/>
    <s v="Standard Class"/>
    <s v="TB-21625"/>
    <s v="OFF-BI-10002954"/>
    <x v="1734"/>
    <n v="4"/>
    <n v="8"/>
    <n v="-58496"/>
    <n v="-5.8495999999999997"/>
    <s v="Office Supplies"/>
    <s v="Binders"/>
    <s v="Newell 3-Hole Punched Plastic Slotted Magazine Holders for Binders"/>
  </r>
  <r>
    <x v="1040"/>
    <x v="673"/>
    <d v="2017-11-16T00:00:00"/>
    <s v="Same Day"/>
    <s v="CB-12415"/>
    <s v="OFF-PA-10004092"/>
    <x v="954"/>
    <n v="3"/>
    <n v="0"/>
    <n v="7341"/>
    <n v="0.73409999999999997"/>
    <s v="Office Supplies"/>
    <s v="Paper"/>
    <s v="Tops Green Bar Computer Printout Paper"/>
  </r>
  <r>
    <x v="1041"/>
    <x v="186"/>
    <d v="2014-06-11T00:00:00"/>
    <s v="Standard Class"/>
    <s v="GT-14635"/>
    <s v="OFF-BI-10003982"/>
    <x v="1735"/>
    <n v="9"/>
    <n v="2"/>
    <n v="504711"/>
    <n v="50.4711"/>
    <s v="Office Supplies"/>
    <s v="Binders"/>
    <s v="Wilson Jones Century Plastic Molded Ring Binders"/>
  </r>
  <r>
    <x v="1041"/>
    <x v="186"/>
    <d v="2014-06-11T00:00:00"/>
    <s v="Standard Class"/>
    <s v="GT-14635"/>
    <s v="OFF-SU-10001664"/>
    <x v="1736"/>
    <n v="2"/>
    <n v="0"/>
    <n v="44564"/>
    <n v="4.4564000000000004"/>
    <s v="Office Supplies"/>
    <s v="Supplies"/>
    <s v="Acme Office Executive Series Stainless Steel Trimmers"/>
  </r>
  <r>
    <x v="1041"/>
    <x v="186"/>
    <d v="2014-06-11T00:00:00"/>
    <s v="Standard Class"/>
    <s v="GT-14635"/>
    <s v="FUR-TA-10003238"/>
    <x v="1737"/>
    <n v="3"/>
    <n v="4"/>
    <n v="-3471174"/>
    <n v="-347.11739999999998"/>
    <s v="Furniture"/>
    <s v="Tables"/>
    <s v="Chromcraft Bull-Nose Wood 48&quot; x 96&quot; Rectangular Conference Tables"/>
  </r>
  <r>
    <x v="1042"/>
    <x v="253"/>
    <d v="2016-09-05T00:00:00"/>
    <s v="Standard Class"/>
    <s v="DK-13225"/>
    <s v="OFF-PA-10004675"/>
    <x v="551"/>
    <n v="6"/>
    <n v="2"/>
    <n v="9906"/>
    <n v="0.99060000000000004"/>
    <s v="Office Supplies"/>
    <s v="Paper"/>
    <s v="Telephone Message Books with Fax/Mobile Section, 5 1/2&quot; x 3 3/16&quot;"/>
  </r>
  <r>
    <x v="1042"/>
    <x v="253"/>
    <d v="2016-09-05T00:00:00"/>
    <s v="Standard Class"/>
    <s v="DK-13225"/>
    <s v="TEC-PH-10002293"/>
    <x v="1738"/>
    <n v="2"/>
    <n v="4"/>
    <n v="-47976"/>
    <n v="-4.7976000000000001"/>
    <s v="Technology"/>
    <s v="Phones"/>
    <s v="Anker 36W 4-Port USB Wall Charger Travel Power Adapter for iPhone 5s 5c 5"/>
  </r>
  <r>
    <x v="1042"/>
    <x v="253"/>
    <d v="2016-09-05T00:00:00"/>
    <s v="Standard Class"/>
    <s v="DK-13225"/>
    <s v="OFF-FA-10002780"/>
    <x v="1739"/>
    <n v="7"/>
    <n v="2"/>
    <n v="54236"/>
    <n v="5.4236000000000004"/>
    <s v="Office Supplies"/>
    <s v="Fasteners"/>
    <s v="Staples"/>
  </r>
  <r>
    <x v="1043"/>
    <x v="674"/>
    <d v="2016-06-29T00:00:00"/>
    <s v="Standard Class"/>
    <s v="TS-21160"/>
    <s v="FUR-CH-10002965"/>
    <x v="1740"/>
    <n v="3"/>
    <n v="3"/>
    <n v="-180882"/>
    <n v="-18.088200000000001"/>
    <s v="Furniture"/>
    <s v="Chairs"/>
    <s v="Global Leather Highback Executive Chair with Pneumatic Height Adjustment, Black"/>
  </r>
  <r>
    <x v="1043"/>
    <x v="674"/>
    <d v="2016-06-29T00:00:00"/>
    <s v="Standard Class"/>
    <s v="TS-21160"/>
    <s v="OFF-BI-10004781"/>
    <x v="1741"/>
    <n v="4"/>
    <n v="7"/>
    <n v="-279312"/>
    <n v="-27.9312"/>
    <s v="Office Supplies"/>
    <s v="Binders"/>
    <s v="GBC Wire Binding Strips"/>
  </r>
  <r>
    <x v="1043"/>
    <x v="674"/>
    <d v="2016-06-29T00:00:00"/>
    <s v="Standard Class"/>
    <s v="TS-21160"/>
    <s v="OFF-ST-10001713"/>
    <x v="1742"/>
    <n v="6"/>
    <n v="2"/>
    <n v="-508704"/>
    <n v="-50.870399999999997"/>
    <s v="Office Supplies"/>
    <s v="Storage"/>
    <s v="Gould Plastics 9-Pocket Panel Bin, 18-3/8w x 5-1/4d x 20-1/2h, Black"/>
  </r>
  <r>
    <x v="1044"/>
    <x v="235"/>
    <d v="2014-12-17T00:00:00"/>
    <s v="Standard Class"/>
    <s v="WB-21850"/>
    <s v="FUR-FU-10003975"/>
    <x v="1743"/>
    <n v="1"/>
    <n v="0"/>
    <n v="4331"/>
    <n v="0.43309999999999998"/>
    <s v="Furniture"/>
    <s v="Furnishings"/>
    <s v="Eldon Advantage Chair Mats for Low to Medium Pile Carpets"/>
  </r>
  <r>
    <x v="1045"/>
    <x v="374"/>
    <d v="2017-04-05T00:00:00"/>
    <s v="Standard Class"/>
    <s v="DO-13435"/>
    <s v="TEC-PH-10001536"/>
    <x v="1744"/>
    <n v="5"/>
    <n v="0"/>
    <n v="22087"/>
    <n v="2.2086999999999999"/>
    <s v="Technology"/>
    <s v="Phones"/>
    <s v="Spigen Samsung Galaxy S5 Case Wallet"/>
  </r>
  <r>
    <x v="1046"/>
    <x v="285"/>
    <d v="2017-11-26T00:00:00"/>
    <s v="Standard Class"/>
    <s v="AF-10870"/>
    <s v="FUR-CH-10001973"/>
    <x v="1745"/>
    <n v="3"/>
    <n v="3"/>
    <n v="-532704"/>
    <n v="-53.270400000000002"/>
    <s v="Furniture"/>
    <s v="Chairs"/>
    <s v="Office Star Flex Back Scooter Chair with White Frame"/>
  </r>
  <r>
    <x v="1047"/>
    <x v="334"/>
    <d v="2014-11-29T00:00:00"/>
    <s v="Second Class"/>
    <s v="RB-19435"/>
    <s v="TEC-AC-10001772"/>
    <x v="1746"/>
    <n v="7"/>
    <n v="0"/>
    <n v="435981"/>
    <n v="43.598100000000002"/>
    <s v="Technology"/>
    <s v="Accessories"/>
    <s v="Memorex Mini Travel Drive 16 GB USB 2.0 Flash Drive"/>
  </r>
  <r>
    <x v="1048"/>
    <x v="18"/>
    <d v="2015-11-26T00:00:00"/>
    <s v="Standard Class"/>
    <s v="AR-10540"/>
    <s v="OFF-PA-10002586"/>
    <x v="1747"/>
    <n v="3"/>
    <n v="0"/>
    <n v="70218"/>
    <n v="7.0217999999999998"/>
    <s v="Office Supplies"/>
    <s v="Paper"/>
    <s v="Xerox 1970"/>
  </r>
  <r>
    <x v="1049"/>
    <x v="166"/>
    <d v="2016-07-18T00:00:00"/>
    <s v="Standard Class"/>
    <s v="DR-12880"/>
    <s v="OFF-BI-10004094"/>
    <x v="1748"/>
    <n v="2"/>
    <n v="2"/>
    <n v="5133"/>
    <n v="0.51329999999999998"/>
    <s v="Office Supplies"/>
    <s v="Binders"/>
    <s v="GBC Standard Plastic Binding Systems Combs"/>
  </r>
  <r>
    <x v="1050"/>
    <x v="310"/>
    <d v="2016-05-05T00:00:00"/>
    <s v="Standard Class"/>
    <s v="BF-11170"/>
    <s v="FUR-FU-10004973"/>
    <x v="1749"/>
    <n v="3"/>
    <n v="6"/>
    <n v="-101736"/>
    <n v="-10.1736"/>
    <s v="Furniture"/>
    <s v="Furnishings"/>
    <s v="Flat Face Poster Frame"/>
  </r>
  <r>
    <x v="1051"/>
    <x v="301"/>
    <d v="2016-07-27T00:00:00"/>
    <s v="Second Class"/>
    <s v="LB-16735"/>
    <s v="OFF-FA-10000624"/>
    <x v="1450"/>
    <n v="6"/>
    <n v="0"/>
    <n v="1074"/>
    <n v="0.1074"/>
    <s v="Office Supplies"/>
    <s v="Fasteners"/>
    <s v="OIC Binder Clips"/>
  </r>
  <r>
    <x v="1052"/>
    <x v="353"/>
    <d v="2014-06-24T00:00:00"/>
    <s v="First Class"/>
    <s v="DV-13465"/>
    <s v="OFF-ST-10001097"/>
    <x v="1147"/>
    <n v="3"/>
    <n v="0"/>
    <n v="0"/>
    <n v="0"/>
    <s v="Office Supplies"/>
    <s v="Storage"/>
    <s v="Office Impressions Heavy Duty Welded Shelving &amp; Multimedia Storage Drawers"/>
  </r>
  <r>
    <x v="1052"/>
    <x v="353"/>
    <d v="2014-06-24T00:00:00"/>
    <s v="First Class"/>
    <s v="DV-13465"/>
    <s v="OFF-ST-10001469"/>
    <x v="679"/>
    <n v="3"/>
    <n v="0"/>
    <n v="97164"/>
    <n v="9.7164000000000001"/>
    <s v="Office Supplies"/>
    <s v="Storage"/>
    <s v="Fellowes Bankers Box Recycled Super Stor/Drawer"/>
  </r>
  <r>
    <x v="1053"/>
    <x v="293"/>
    <d v="2017-10-26T00:00:00"/>
    <s v="Standard Class"/>
    <s v="NK-18490"/>
    <s v="OFF-AR-10004956"/>
    <x v="544"/>
    <n v="4"/>
    <n v="2"/>
    <n v="20088"/>
    <n v="2.0087999999999999"/>
    <s v="Office Supplies"/>
    <s v="Art"/>
    <s v="Newell 33"/>
  </r>
  <r>
    <x v="1054"/>
    <x v="423"/>
    <d v="2016-09-09T00:00:00"/>
    <s v="Standard Class"/>
    <s v="CS-11950"/>
    <s v="OFF-BI-10004236"/>
    <x v="1750"/>
    <n v="3"/>
    <n v="8"/>
    <n v="-149736"/>
    <n v="-14.973599999999999"/>
    <s v="Office Supplies"/>
    <s v="Binders"/>
    <s v="XtraLife ClearVue Slant-D Ring Binder, White, 3&quot;"/>
  </r>
  <r>
    <x v="1055"/>
    <x v="675"/>
    <d v="2016-05-14T00:00:00"/>
    <s v="Same Day"/>
    <s v="LH-17155"/>
    <s v="FUR-FU-10002937"/>
    <x v="1751"/>
    <n v="1"/>
    <n v="2"/>
    <n v="29769"/>
    <n v="2.9769000000000001"/>
    <s v="Furniture"/>
    <s v="Furnishings"/>
    <s v="GE 48&quot; Fluorescent Tube, Cool White Energy Saver, 34 Watts, 30/Box"/>
  </r>
  <r>
    <x v="1056"/>
    <x v="676"/>
    <d v="2016-01-12T00:00:00"/>
    <s v="Standard Class"/>
    <s v="DW-13480"/>
    <s v="OFF-AR-10003696"/>
    <x v="1004"/>
    <n v="1"/>
    <n v="0"/>
    <n v="100282"/>
    <n v="10.0282"/>
    <s v="Office Supplies"/>
    <s v="Art"/>
    <s v="Panasonic KP-350BK Electric Pencil Sharpener with Auto Stop"/>
  </r>
  <r>
    <x v="1057"/>
    <x v="677"/>
    <d v="2017-03-19T00:00:00"/>
    <s v="Standard Class"/>
    <s v="KF-16285"/>
    <s v="OFF-PA-10004359"/>
    <x v="1752"/>
    <n v="3"/>
    <n v="0"/>
    <n v="150984"/>
    <n v="15.0984"/>
    <s v="Office Supplies"/>
    <s v="Paper"/>
    <s v="Multicolor Computer Printout Paper"/>
  </r>
  <r>
    <x v="1058"/>
    <x v="69"/>
    <d v="2016-10-19T00:00:00"/>
    <s v="Standard Class"/>
    <s v="HA-14920"/>
    <s v="TEC-AC-10002402"/>
    <x v="1753"/>
    <n v="3"/>
    <n v="2"/>
    <n v="23997"/>
    <n v="2.3997000000000002"/>
    <s v="Technology"/>
    <s v="Accessories"/>
    <s v="Razer Kraken PRO Over Ear PC and Music Headset"/>
  </r>
  <r>
    <x v="1058"/>
    <x v="69"/>
    <d v="2016-10-19T00:00:00"/>
    <s v="Standard Class"/>
    <s v="HA-14920"/>
    <s v="OFF-PA-10000551"/>
    <x v="1754"/>
    <n v="2"/>
    <n v="2"/>
    <n v="30044"/>
    <n v="3.0044"/>
    <s v="Office Supplies"/>
    <s v="Paper"/>
    <s v="Array Memo Cubes"/>
  </r>
  <r>
    <x v="1058"/>
    <x v="69"/>
    <d v="2016-10-19T00:00:00"/>
    <s v="Standard Class"/>
    <s v="HA-14920"/>
    <s v="FUR-FU-10003394"/>
    <x v="1755"/>
    <n v="5"/>
    <n v="6"/>
    <n v="-150414"/>
    <n v="-15.041399999999999"/>
    <s v="Furniture"/>
    <s v="Furnishings"/>
    <s v="Tenex &quot;The Solids&quot; Textured Chair Mats"/>
  </r>
  <r>
    <x v="1058"/>
    <x v="69"/>
    <d v="2016-10-19T00:00:00"/>
    <s v="Standard Class"/>
    <s v="HA-14920"/>
    <s v="OFF-AR-10002067"/>
    <x v="1756"/>
    <n v="1"/>
    <n v="2"/>
    <n v="11904"/>
    <n v="1.1903999999999999"/>
    <s v="Office Supplies"/>
    <s v="Art"/>
    <s v="Newell 334"/>
  </r>
  <r>
    <x v="1058"/>
    <x v="69"/>
    <d v="2016-10-19T00:00:00"/>
    <s v="Standard Class"/>
    <s v="HA-14920"/>
    <s v="OFF-BI-10004140"/>
    <x v="1757"/>
    <n v="7"/>
    <n v="8"/>
    <n v="-110005"/>
    <n v="-11.000500000000001"/>
    <s v="Office Supplies"/>
    <s v="Binders"/>
    <s v="Avery Non-Stick Binders"/>
  </r>
  <r>
    <x v="1059"/>
    <x v="678"/>
    <d v="2017-01-30T00:00:00"/>
    <s v="Second Class"/>
    <s v="JH-15820"/>
    <s v="OFF-AR-10004078"/>
    <x v="437"/>
    <n v="3"/>
    <n v="2"/>
    <n v="1752"/>
    <n v="0.17519999999999999"/>
    <s v="Office Supplies"/>
    <s v="Art"/>
    <s v="Newell 312"/>
  </r>
  <r>
    <x v="1059"/>
    <x v="678"/>
    <d v="2017-01-30T00:00:00"/>
    <s v="Second Class"/>
    <s v="JH-15820"/>
    <s v="TEC-AC-10000927"/>
    <x v="314"/>
    <n v="3"/>
    <n v="2"/>
    <n v="-8997"/>
    <n v="-0.89970000000000006"/>
    <s v="Technology"/>
    <s v="Accessories"/>
    <s v="Anker Ultrathin Bluetooth Wireless Keyboard Aluminum Cover with Stand "/>
  </r>
  <r>
    <x v="1059"/>
    <x v="678"/>
    <d v="2017-01-30T00:00:00"/>
    <s v="Second Class"/>
    <s v="JH-15820"/>
    <s v="TEC-PH-10003931"/>
    <x v="291"/>
    <n v="3"/>
    <n v="4"/>
    <n v="-269955"/>
    <n v="-26.9955"/>
    <s v="Technology"/>
    <s v="Phones"/>
    <s v="JBL Micro Wireless Portable Bluetooth Speaker"/>
  </r>
  <r>
    <x v="1060"/>
    <x v="285"/>
    <d v="2017-11-25T00:00:00"/>
    <s v="Standard Class"/>
    <s v="LC-16930"/>
    <s v="FUR-CH-10004675"/>
    <x v="1758"/>
    <n v="2"/>
    <n v="3"/>
    <n v="-87232"/>
    <n v="-8.7232000000000003"/>
    <s v="Furniture"/>
    <s v="Chairs"/>
    <s v="Lifetime Advantage Folding Chairs, 4/Carton"/>
  </r>
  <r>
    <x v="1061"/>
    <x v="3"/>
    <d v="2014-08-03T00:00:00"/>
    <s v="First Class"/>
    <s v="IL-15100"/>
    <s v="OFF-BI-10004506"/>
    <x v="1759"/>
    <n v="3"/>
    <n v="2"/>
    <n v="69132"/>
    <n v="6.9131999999999998"/>
    <s v="Office Supplies"/>
    <s v="Binders"/>
    <s v="Wilson Jones data.warehouse D-Ring Binders with DublLock"/>
  </r>
  <r>
    <x v="1062"/>
    <x v="679"/>
    <d v="2016-08-04T00:00:00"/>
    <s v="Standard Class"/>
    <s v="LS-16975"/>
    <s v="OFF-BI-10002353"/>
    <x v="1760"/>
    <n v="3"/>
    <n v="8"/>
    <n v="-13896"/>
    <n v="-1.3895999999999999"/>
    <s v="Office Supplies"/>
    <s v="Binders"/>
    <s v="GBC VeloBind Cover Sets"/>
  </r>
  <r>
    <x v="1063"/>
    <x v="261"/>
    <d v="2015-08-03T00:00:00"/>
    <s v="Second Class"/>
    <s v="CC-12610"/>
    <s v="OFF-ST-10000943"/>
    <x v="1761"/>
    <n v="4"/>
    <n v="2"/>
    <n v="61792"/>
    <n v="6.1791999999999998"/>
    <s v="Office Supplies"/>
    <s v="Storage"/>
    <s v="Eldon ProFile File 'N Store Portable File Tub Letter/Legal Size Black"/>
  </r>
  <r>
    <x v="1064"/>
    <x v="680"/>
    <d v="2016-10-21T00:00:00"/>
    <s v="Standard Class"/>
    <s v="PB-18805"/>
    <s v="OFF-PA-10000740"/>
    <x v="1762"/>
    <n v="2"/>
    <n v="0"/>
    <n v="210128"/>
    <n v="21.012799999999999"/>
    <s v="Office Supplies"/>
    <s v="Paper"/>
    <s v="Xerox 1982"/>
  </r>
  <r>
    <x v="1064"/>
    <x v="680"/>
    <d v="2016-10-21T00:00:00"/>
    <s v="Standard Class"/>
    <s v="PB-18805"/>
    <s v="OFF-PA-10003001"/>
    <x v="1763"/>
    <n v="9"/>
    <n v="0"/>
    <n v="288576"/>
    <n v="28.857600000000001"/>
    <s v="Office Supplies"/>
    <s v="Paper"/>
    <s v="Xerox 1986"/>
  </r>
  <r>
    <x v="1064"/>
    <x v="680"/>
    <d v="2016-10-21T00:00:00"/>
    <s v="Standard Class"/>
    <s v="PB-18805"/>
    <s v="OFF-BI-10001628"/>
    <x v="1764"/>
    <n v="5"/>
    <n v="2"/>
    <n v="130375"/>
    <n v="13.0375"/>
    <s v="Office Supplies"/>
    <s v="Binders"/>
    <s v="Acco Data Flex Cable Posts For Top &amp; Bottom Load Binders, 6&quot; Capacity"/>
  </r>
  <r>
    <x v="1064"/>
    <x v="680"/>
    <d v="2016-10-21T00:00:00"/>
    <s v="Standard Class"/>
    <s v="PB-18805"/>
    <s v="OFF-PA-10001509"/>
    <x v="317"/>
    <n v="8"/>
    <n v="0"/>
    <n v="32936"/>
    <n v="3.2936000000000001"/>
    <s v="Office Supplies"/>
    <s v="Paper"/>
    <s v="Recycled Desk Saver Line &quot;While You Were Out&quot; Book, 5 1/2&quot; X 4&quot;"/>
  </r>
  <r>
    <x v="1065"/>
    <x v="681"/>
    <d v="2016-05-11T00:00:00"/>
    <s v="Standard Class"/>
    <s v="CJ-12010"/>
    <s v="OFF-BI-10000309"/>
    <x v="1765"/>
    <n v="7"/>
    <n v="2"/>
    <n v="308966"/>
    <n v="30.896599999999999"/>
    <s v="Office Supplies"/>
    <s v="Binders"/>
    <s v="GBC Twin Loop Wire Binding Elements, 9/16&quot; Spine, Black"/>
  </r>
  <r>
    <x v="1065"/>
    <x v="681"/>
    <d v="2016-05-11T00:00:00"/>
    <s v="Standard Class"/>
    <s v="CJ-12010"/>
    <s v="OFF-LA-10003923"/>
    <x v="1766"/>
    <n v="3"/>
    <n v="0"/>
    <n v="222"/>
    <n v="2.2200000000000001E-2"/>
    <s v="Office Supplies"/>
    <s v="Labels"/>
    <s v="Alphabetical Labels for Top Tab Filing"/>
  </r>
  <r>
    <x v="1065"/>
    <x v="681"/>
    <d v="2016-05-11T00:00:00"/>
    <s v="Standard Class"/>
    <s v="CJ-12010"/>
    <s v="FUR-CH-10002084"/>
    <x v="1767"/>
    <n v="4"/>
    <n v="1"/>
    <n v="590352"/>
    <n v="59.035200000000003"/>
    <s v="Furniture"/>
    <s v="Chairs"/>
    <s v="Hon Mobius Operator's Chair"/>
  </r>
  <r>
    <x v="1065"/>
    <x v="681"/>
    <d v="2016-05-11T00:00:00"/>
    <s v="Standard Class"/>
    <s v="CJ-12010"/>
    <s v="TEC-MA-10000488"/>
    <x v="1768"/>
    <n v="5"/>
    <n v="0"/>
    <n v="11599855"/>
    <n v="1159.9855"/>
    <s v="Technology"/>
    <s v="Machines"/>
    <s v="Bady BDG101FRU Card Printer"/>
  </r>
  <r>
    <x v="1065"/>
    <x v="681"/>
    <d v="2016-05-11T00:00:00"/>
    <s v="Standard Class"/>
    <s v="CJ-12010"/>
    <s v="TEC-AC-10001767"/>
    <x v="1646"/>
    <n v="5"/>
    <n v="0"/>
    <n v="219945"/>
    <n v="21.994499999999999"/>
    <s v="Technology"/>
    <s v="Accessories"/>
    <s v="SanDisk Ultra 64 GB MicroSDHC Class 10 Memory Card"/>
  </r>
  <r>
    <x v="1065"/>
    <x v="681"/>
    <d v="2016-05-11T00:00:00"/>
    <s v="Standard Class"/>
    <s v="CJ-12010"/>
    <s v="FUR-FU-10001940"/>
    <x v="1769"/>
    <n v="8"/>
    <n v="0"/>
    <n v="280192"/>
    <n v="28.019200000000001"/>
    <s v="Furniture"/>
    <s v="Furnishings"/>
    <s v="Staple-based wall hangings"/>
  </r>
  <r>
    <x v="1066"/>
    <x v="189"/>
    <d v="2017-08-04T00:00:00"/>
    <s v="Second Class"/>
    <s v="HK-14890"/>
    <s v="OFF-BI-10002735"/>
    <x v="1770"/>
    <n v="2"/>
    <n v="2"/>
    <n v="185274"/>
    <n v="18.5274"/>
    <s v="Office Supplies"/>
    <s v="Binders"/>
    <s v="GBC Prestige Therm-A-Bind Covers"/>
  </r>
  <r>
    <x v="1067"/>
    <x v="166"/>
    <d v="2016-07-14T00:00:00"/>
    <s v="Same Day"/>
    <s v="RH-19600"/>
    <s v="TEC-AC-10002345"/>
    <x v="316"/>
    <n v="2"/>
    <n v="0"/>
    <n v="725"/>
    <n v="7.2499999999999995E-2"/>
    <s v="Technology"/>
    <s v="Accessories"/>
    <s v="HP Standard 104 key PS/2 Keyboard"/>
  </r>
  <r>
    <x v="1068"/>
    <x v="682"/>
    <d v="2017-08-15T00:00:00"/>
    <s v="Standard Class"/>
    <s v="IL-15100"/>
    <s v="OFF-EN-10003134"/>
    <x v="1771"/>
    <n v="6"/>
    <n v="0"/>
    <n v="3504"/>
    <n v="0.35039999999999999"/>
    <s v="Office Supplies"/>
    <s v="Envelopes"/>
    <s v="Staple envelope"/>
  </r>
  <r>
    <x v="1068"/>
    <x v="682"/>
    <d v="2017-08-15T00:00:00"/>
    <s v="Standard Class"/>
    <s v="IL-15100"/>
    <s v="FUR-FU-10003708"/>
    <x v="1772"/>
    <n v="2"/>
    <n v="0"/>
    <n v="25473"/>
    <n v="2.5472999999999999"/>
    <s v="Furniture"/>
    <s v="Furnishings"/>
    <s v="Tenex Traditional Chairmats for Medium Pile Carpet, Standard Lip, 36&quot; x 48&quot;"/>
  </r>
  <r>
    <x v="1068"/>
    <x v="682"/>
    <d v="2017-08-15T00:00:00"/>
    <s v="Standard Class"/>
    <s v="IL-15100"/>
    <s v="TEC-PH-10003645"/>
    <x v="1773"/>
    <n v="9"/>
    <n v="0"/>
    <n v="3781674"/>
    <n v="378.16739999999999"/>
    <s v="Technology"/>
    <s v="Phones"/>
    <s v="Aastra 57i VoIP phone"/>
  </r>
  <r>
    <x v="1069"/>
    <x v="674"/>
    <d v="2016-06-29T00:00:00"/>
    <s v="Standard Class"/>
    <s v="AS-10240"/>
    <s v="OFF-AP-10000692"/>
    <x v="1774"/>
    <n v="3"/>
    <n v="0"/>
    <n v="170268"/>
    <n v="17.026800000000001"/>
    <s v="Office Supplies"/>
    <s v="Appliances"/>
    <s v="Fellowes Mighty 8 Compact Surge Protector"/>
  </r>
  <r>
    <x v="1070"/>
    <x v="247"/>
    <d v="2016-12-17T00:00:00"/>
    <s v="Standard Class"/>
    <s v="AP-10915"/>
    <s v="OFF-BI-10001718"/>
    <x v="1775"/>
    <n v="3"/>
    <n v="2"/>
    <n v="518238"/>
    <n v="51.823799999999999"/>
    <s v="Office Supplies"/>
    <s v="Binders"/>
    <s v="GBC DocuBind P50 Personal Binding Machine"/>
  </r>
  <r>
    <x v="1070"/>
    <x v="247"/>
    <d v="2016-12-17T00:00:00"/>
    <s v="Standard Class"/>
    <s v="AP-10915"/>
    <s v="OFF-AP-10002082"/>
    <x v="1776"/>
    <n v="3"/>
    <n v="0"/>
    <n v="22869"/>
    <n v="2.2869000000000002"/>
    <s v="Office Supplies"/>
    <s v="Appliances"/>
    <s v="Holmes HEPA Air Purifier"/>
  </r>
  <r>
    <x v="1070"/>
    <x v="247"/>
    <d v="2016-12-17T00:00:00"/>
    <s v="Standard Class"/>
    <s v="AP-10915"/>
    <s v="OFF-PA-10001125"/>
    <x v="1777"/>
    <n v="4"/>
    <n v="0"/>
    <n v="55764"/>
    <n v="5.5763999999999996"/>
    <s v="Office Supplies"/>
    <s v="Paper"/>
    <s v="Xerox 1988"/>
  </r>
  <r>
    <x v="1070"/>
    <x v="247"/>
    <d v="2016-12-17T00:00:00"/>
    <s v="Standard Class"/>
    <s v="AP-10915"/>
    <s v="OFF-AP-10000252"/>
    <x v="1778"/>
    <n v="3"/>
    <n v="0"/>
    <n v="12285"/>
    <n v="1.2284999999999999"/>
    <s v="Office Supplies"/>
    <s v="Appliances"/>
    <s v="Harmony HEPA Quiet Air Purifiers"/>
  </r>
  <r>
    <x v="1070"/>
    <x v="247"/>
    <d v="2016-12-17T00:00:00"/>
    <s v="Standard Class"/>
    <s v="AP-10915"/>
    <s v="TEC-AC-10003038"/>
    <x v="717"/>
    <n v="5"/>
    <n v="0"/>
    <n v="85025"/>
    <n v="8.5024999999999995"/>
    <s v="Technology"/>
    <s v="Accessories"/>
    <s v="Kingston Digital DataTraveler 16GB USB 2.0"/>
  </r>
  <r>
    <x v="1071"/>
    <x v="131"/>
    <d v="2016-12-06T00:00:00"/>
    <s v="Standard Class"/>
    <s v="AG-10390"/>
    <s v="OFF-AR-10000940"/>
    <x v="213"/>
    <n v="2"/>
    <n v="2"/>
    <n v="4116"/>
    <n v="0.41160000000000002"/>
    <s v="Office Supplies"/>
    <s v="Art"/>
    <s v="Newell 343"/>
  </r>
  <r>
    <x v="1072"/>
    <x v="683"/>
    <d v="2014-12-04T00:00:00"/>
    <s v="Standard Class"/>
    <s v="BF-11080"/>
    <s v="OFF-AR-10001954"/>
    <x v="1779"/>
    <n v="3"/>
    <n v="0"/>
    <n v="39609"/>
    <n v="3.9609000000000001"/>
    <s v="Office Supplies"/>
    <s v="Art"/>
    <s v="Newell 331"/>
  </r>
  <r>
    <x v="1073"/>
    <x v="445"/>
    <d v="2015-04-02T00:00:00"/>
    <s v="Standard Class"/>
    <s v="CK-12205"/>
    <s v="OFF-PA-10003177"/>
    <x v="23"/>
    <n v="3"/>
    <n v="2"/>
    <n v="54432"/>
    <n v="5.4432"/>
    <s v="Office Supplies"/>
    <s v="Paper"/>
    <s v="Xerox 1999"/>
  </r>
  <r>
    <x v="1073"/>
    <x v="445"/>
    <d v="2015-04-02T00:00:00"/>
    <s v="Standard Class"/>
    <s v="CK-12205"/>
    <s v="OFF-PA-10000533"/>
    <x v="1780"/>
    <n v="1"/>
    <n v="2"/>
    <n v="17004"/>
    <n v="1.7003999999999999"/>
    <s v="Office Supplies"/>
    <s v="Paper"/>
    <s v="Southworth Parchment Paper &amp; Envelopes"/>
  </r>
  <r>
    <x v="1074"/>
    <x v="153"/>
    <d v="2014-06-06T00:00:00"/>
    <s v="Standard Class"/>
    <s v="LT-17110"/>
    <s v="FUR-FU-10001935"/>
    <x v="595"/>
    <n v="6"/>
    <n v="0"/>
    <n v="9102"/>
    <n v="0.91020000000000001"/>
    <s v="Furniture"/>
    <s v="Furnishings"/>
    <s v="3M Hangers With Command Adhesive"/>
  </r>
  <r>
    <x v="1074"/>
    <x v="153"/>
    <d v="2014-06-06T00:00:00"/>
    <s v="Standard Class"/>
    <s v="LT-17110"/>
    <s v="TEC-PH-10002563"/>
    <x v="1781"/>
    <n v="7"/>
    <n v="0"/>
    <n v="2293018"/>
    <n v="229.30179999999999"/>
    <s v="Technology"/>
    <s v="Phones"/>
    <s v="Adtran 1202752G1"/>
  </r>
  <r>
    <x v="1075"/>
    <x v="684"/>
    <d v="2015-09-12T00:00:00"/>
    <s v="Standard Class"/>
    <s v="BT-11305"/>
    <s v="OFF-BI-10002160"/>
    <x v="1134"/>
    <n v="2"/>
    <n v="2"/>
    <n v="21336"/>
    <n v="2.1335999999999999"/>
    <s v="Office Supplies"/>
    <s v="Binders"/>
    <s v="Acco Hanging Data Binders"/>
  </r>
  <r>
    <x v="1075"/>
    <x v="684"/>
    <d v="2015-09-12T00:00:00"/>
    <s v="Standard Class"/>
    <s v="BT-11305"/>
    <s v="FUR-FU-10004748"/>
    <x v="1782"/>
    <n v="3"/>
    <n v="0"/>
    <n v="748098"/>
    <n v="74.809799999999996"/>
    <s v="Furniture"/>
    <s v="Furnishings"/>
    <s v="Howard Miller 16&quot; Diameter Gallery Wall Clock"/>
  </r>
  <r>
    <x v="1076"/>
    <x v="685"/>
    <d v="2015-07-05T00:00:00"/>
    <s v="Standard Class"/>
    <s v="SC-20725"/>
    <s v="FUR-FU-10001473"/>
    <x v="1783"/>
    <n v="1"/>
    <n v="2"/>
    <n v="17591"/>
    <n v="1.7591000000000001"/>
    <s v="Furniture"/>
    <s v="Furnishings"/>
    <s v="DAX Wood Document Frame"/>
  </r>
  <r>
    <x v="1077"/>
    <x v="595"/>
    <d v="2016-09-12T00:00:00"/>
    <s v="Second Class"/>
    <s v="CG-12040"/>
    <s v="OFF-AR-10000538"/>
    <x v="1784"/>
    <n v="3"/>
    <n v="2"/>
    <n v="8445"/>
    <n v="0.84450000000000003"/>
    <s v="Office Supplies"/>
    <s v="Art"/>
    <s v="Boston Model 1800 Electric Pencil Sharpener, Gray"/>
  </r>
  <r>
    <x v="1078"/>
    <x v="686"/>
    <d v="2014-07-20T00:00:00"/>
    <s v="Standard Class"/>
    <s v="AW-10930"/>
    <s v="OFF-BI-10001098"/>
    <x v="1785"/>
    <n v="7"/>
    <n v="8"/>
    <n v="-463946"/>
    <n v="-46.394599999999997"/>
    <s v="Office Supplies"/>
    <s v="Binders"/>
    <s v="Acco D-Ring Binder w/DublLock"/>
  </r>
  <r>
    <x v="1078"/>
    <x v="686"/>
    <d v="2014-07-20T00:00:00"/>
    <s v="Standard Class"/>
    <s v="AW-10930"/>
    <s v="TEC-PH-10001552"/>
    <x v="1786"/>
    <n v="4"/>
    <n v="2"/>
    <n v="38272"/>
    <n v="3.8271999999999999"/>
    <s v="Technology"/>
    <s v="Phones"/>
    <s v="I Need's 3d Hello Kitty Hybrid Silicone Case Cover for HTC One X 4g with 3d Hello Kitty Stylus Pen Green/pink"/>
  </r>
  <r>
    <x v="1079"/>
    <x v="544"/>
    <d v="2015-08-26T00:00:00"/>
    <s v="Standard Class"/>
    <s v="RB-19705"/>
    <s v="OFF-AR-10000390"/>
    <x v="1268"/>
    <n v="4"/>
    <n v="0"/>
    <n v="75992"/>
    <n v="7.5991999999999997"/>
    <s v="Office Supplies"/>
    <s v="Art"/>
    <s v="Newell Chalk Holder"/>
  </r>
  <r>
    <x v="1080"/>
    <x v="687"/>
    <d v="2014-11-16T00:00:00"/>
    <s v="Second Class"/>
    <s v="ML-17410"/>
    <s v="TEC-PH-10001079"/>
    <x v="1787"/>
    <n v="7"/>
    <n v="0"/>
    <n v="2332204"/>
    <n v="233.22040000000001"/>
    <s v="Technology"/>
    <s v="Phones"/>
    <s v="Polycom SoundPoint Pro SE-225 Corded phone"/>
  </r>
  <r>
    <x v="1080"/>
    <x v="687"/>
    <d v="2014-11-16T00:00:00"/>
    <s v="Second Class"/>
    <s v="ML-17410"/>
    <s v="OFF-BI-10003460"/>
    <x v="1788"/>
    <n v="10"/>
    <n v="0"/>
    <n v="21024"/>
    <n v="2.1023999999999998"/>
    <s v="Office Supplies"/>
    <s v="Binders"/>
    <s v="Acco 3-Hole Punch"/>
  </r>
  <r>
    <x v="1081"/>
    <x v="223"/>
    <d v="2016-11-30T00:00:00"/>
    <s v="First Class"/>
    <s v="VB-21745"/>
    <s v="OFF-AP-10003842"/>
    <x v="1789"/>
    <n v="6"/>
    <n v="1"/>
    <n v="297408"/>
    <n v="29.7408"/>
    <s v="Office Supplies"/>
    <s v="Appliances"/>
    <s v="Euro-Pro Shark Turbo Vacuum"/>
  </r>
  <r>
    <x v="1082"/>
    <x v="610"/>
    <d v="2017-11-25T00:00:00"/>
    <s v="Standard Class"/>
    <s v="SW-20275"/>
    <s v="FUR-FU-10003535"/>
    <x v="1790"/>
    <n v="1"/>
    <n v="0"/>
    <n v="112422"/>
    <n v="11.2422"/>
    <s v="Furniture"/>
    <s v="Furnishings"/>
    <s v="Howard Miller Distant Time Traveler Alarm Clock"/>
  </r>
  <r>
    <x v="1083"/>
    <x v="358"/>
    <d v="2017-10-02T00:00:00"/>
    <s v="First Class"/>
    <s v="NS-18505"/>
    <s v="OFF-BI-10002012"/>
    <x v="1184"/>
    <n v="1"/>
    <n v="2"/>
    <n v="504"/>
    <n v="5.04E-2"/>
    <s v="Office Supplies"/>
    <s v="Binders"/>
    <s v="Wilson Jones Easy Flow II Sheet Lifters"/>
  </r>
  <r>
    <x v="1083"/>
    <x v="358"/>
    <d v="2017-10-02T00:00:00"/>
    <s v="First Class"/>
    <s v="NS-18505"/>
    <s v="OFF-BI-10001922"/>
    <x v="1791"/>
    <n v="13"/>
    <n v="2"/>
    <n v="208494"/>
    <n v="20.849399999999999"/>
    <s v="Office Supplies"/>
    <s v="Binders"/>
    <s v="Storex Dura Pro Binders"/>
  </r>
  <r>
    <x v="1083"/>
    <x v="358"/>
    <d v="2017-10-02T00:00:00"/>
    <s v="First Class"/>
    <s v="NS-18505"/>
    <s v="OFF-AP-10000576"/>
    <x v="1723"/>
    <n v="2"/>
    <n v="0"/>
    <n v="6049"/>
    <n v="0.60489999999999999"/>
    <s v="Office Supplies"/>
    <s v="Appliances"/>
    <s v="Belkin 7 Outlet SurgeMaster II"/>
  </r>
  <r>
    <x v="1083"/>
    <x v="358"/>
    <d v="2017-10-02T00:00:00"/>
    <s v="First Class"/>
    <s v="NS-18505"/>
    <s v="FUR-CH-10000553"/>
    <x v="1792"/>
    <n v="4"/>
    <n v="2"/>
    <n v="95032"/>
    <n v="9.5031999999999996"/>
    <s v="Furniture"/>
    <s v="Chairs"/>
    <s v="Metal Folding Chairs, Beige, 4/Carton"/>
  </r>
  <r>
    <x v="1084"/>
    <x v="154"/>
    <d v="2014-09-25T00:00:00"/>
    <s v="Standard Class"/>
    <s v="DB-13555"/>
    <s v="OFF-AR-10003469"/>
    <x v="1793"/>
    <n v="2"/>
    <n v="2"/>
    <n v="9856"/>
    <n v="0.98560000000000003"/>
    <s v="Office Supplies"/>
    <s v="Art"/>
    <s v="Nontoxic Chalk"/>
  </r>
  <r>
    <x v="1085"/>
    <x v="688"/>
    <d v="2017-08-01T00:00:00"/>
    <s v="Standard Class"/>
    <s v="MH-17620"/>
    <s v="OFF-BI-10000145"/>
    <x v="1794"/>
    <n v="4"/>
    <n v="2"/>
    <n v="36192"/>
    <n v="3.6192000000000002"/>
    <s v="Office Supplies"/>
    <s v="Binders"/>
    <s v="Zipper Ring Binder Pockets"/>
  </r>
  <r>
    <x v="1085"/>
    <x v="688"/>
    <d v="2017-08-01T00:00:00"/>
    <s v="Standard Class"/>
    <s v="MH-17620"/>
    <s v="OFF-ST-10001580"/>
    <x v="1795"/>
    <n v="1"/>
    <n v="0"/>
    <n v="41944"/>
    <n v="4.1943999999999999"/>
    <s v="Office Supplies"/>
    <s v="Storage"/>
    <s v="Super Decoflex Portable Personal File"/>
  </r>
  <r>
    <x v="1085"/>
    <x v="688"/>
    <d v="2017-08-01T00:00:00"/>
    <s v="Standard Class"/>
    <s v="MH-17620"/>
    <s v="TEC-PH-10001817"/>
    <x v="1796"/>
    <n v="4"/>
    <n v="2"/>
    <n v="10024"/>
    <n v="1.0024"/>
    <s v="Technology"/>
    <s v="Phones"/>
    <s v="Wilson Electronics DB Pro Signal Booster"/>
  </r>
  <r>
    <x v="1086"/>
    <x v="38"/>
    <d v="2015-12-06T00:00:00"/>
    <s v="Same Day"/>
    <s v="DK-13375"/>
    <s v="TEC-PH-10001578"/>
    <x v="1797"/>
    <n v="2"/>
    <n v="4"/>
    <n v="-89089"/>
    <n v="-8.9088999999999992"/>
    <s v="Technology"/>
    <s v="Phones"/>
    <s v="Polycom SoundStation2 EX ConferenceÂ phone"/>
  </r>
  <r>
    <x v="1086"/>
    <x v="38"/>
    <d v="2015-12-06T00:00:00"/>
    <s v="Same Day"/>
    <s v="DK-13375"/>
    <s v="OFF-AR-10004078"/>
    <x v="1798"/>
    <n v="8"/>
    <n v="2"/>
    <n v="4672"/>
    <n v="0.4672"/>
    <s v="Office Supplies"/>
    <s v="Art"/>
    <s v="Newell 312"/>
  </r>
  <r>
    <x v="1086"/>
    <x v="38"/>
    <d v="2015-12-06T00:00:00"/>
    <s v="Same Day"/>
    <s v="DK-13375"/>
    <s v="FUR-CH-10004860"/>
    <x v="1799"/>
    <n v="1"/>
    <n v="3"/>
    <n v="-242352"/>
    <n v="-24.235199999999999"/>
    <s v="Furniture"/>
    <s v="Chairs"/>
    <s v="Global Low Back Tilter Chair"/>
  </r>
  <r>
    <x v="1087"/>
    <x v="689"/>
    <d v="2017-08-05T00:00:00"/>
    <s v="Standard Class"/>
    <s v="EA-14035"/>
    <s v="OFF-PA-10003790"/>
    <x v="1525"/>
    <n v="3"/>
    <n v="2"/>
    <n v="178152"/>
    <n v="17.815200000000001"/>
    <s v="Office Supplies"/>
    <s v="Paper"/>
    <s v="Xerox 1991"/>
  </r>
  <r>
    <x v="1088"/>
    <x v="690"/>
    <d v="2016-03-21T00:00:00"/>
    <s v="Second Class"/>
    <s v="BT-11440"/>
    <s v="FUR-BO-10002202"/>
    <x v="1800"/>
    <n v="1"/>
    <n v="7"/>
    <n v="-988018"/>
    <n v="-98.8018"/>
    <s v="Furniture"/>
    <s v="Bookcases"/>
    <s v="Atlantic Metals Mobile 2-Shelf Bookcases, Custom Colors"/>
  </r>
  <r>
    <x v="1089"/>
    <x v="9"/>
    <d v="2017-08-03T00:00:00"/>
    <s v="Standard Class"/>
    <s v="LA-16780"/>
    <s v="OFF-FA-10003059"/>
    <x v="1624"/>
    <n v="2"/>
    <n v="2"/>
    <n v="4706"/>
    <n v="0.47060000000000002"/>
    <s v="Office Supplies"/>
    <s v="Fasteners"/>
    <s v="Assorted Color Push Pins"/>
  </r>
  <r>
    <x v="1089"/>
    <x v="9"/>
    <d v="2017-08-03T00:00:00"/>
    <s v="Standard Class"/>
    <s v="LA-16780"/>
    <s v="TEC-PH-10002496"/>
    <x v="1801"/>
    <n v="1"/>
    <n v="2"/>
    <n v="15599"/>
    <n v="1.5599000000000001"/>
    <s v="Technology"/>
    <s v="Phones"/>
    <s v="Cisco SPA301"/>
  </r>
  <r>
    <x v="1090"/>
    <x v="87"/>
    <d v="2016-10-05T00:00:00"/>
    <s v="Standard Class"/>
    <s v="GM-14680"/>
    <s v="FUR-TA-10003238"/>
    <x v="1802"/>
    <n v="1"/>
    <n v="4"/>
    <n v="-1157058"/>
    <n v="-115.7058"/>
    <s v="Furniture"/>
    <s v="Tables"/>
    <s v="Chromcraft Bull-Nose Wood 48&quot; x 96&quot; Rectangular Conference Tables"/>
  </r>
  <r>
    <x v="1091"/>
    <x v="691"/>
    <d v="2014-04-05T00:00:00"/>
    <s v="Standard Class"/>
    <s v="AA-10315"/>
    <s v="OFF-BI-10004390"/>
    <x v="1803"/>
    <n v="2"/>
    <n v="2"/>
    <n v="252588"/>
    <n v="25.258800000000001"/>
    <s v="Office Supplies"/>
    <s v="Binders"/>
    <s v="GBC DocuBind 200 Manual Binding Machine"/>
  </r>
  <r>
    <x v="1091"/>
    <x v="691"/>
    <d v="2014-04-05T00:00:00"/>
    <s v="Standard Class"/>
    <s v="AA-10315"/>
    <s v="OFF-AP-10002765"/>
    <x v="1804"/>
    <n v="2"/>
    <n v="0"/>
    <n v="148344"/>
    <n v="14.8344"/>
    <s v="Office Supplies"/>
    <s v="Appliances"/>
    <s v="Fellowes Advanced Computer Series Surge Protectors"/>
  </r>
  <r>
    <x v="1092"/>
    <x v="498"/>
    <d v="2017-07-01T00:00:00"/>
    <s v="Standard Class"/>
    <s v="DB-13405"/>
    <s v="FUR-FU-10000293"/>
    <x v="1805"/>
    <n v="5"/>
    <n v="0"/>
    <n v="31587"/>
    <n v="3.1587000000000001"/>
    <s v="Furniture"/>
    <s v="Furnishings"/>
    <s v="Eldon Antistatic Chair Mats for Low to Medium Pile Carpets"/>
  </r>
  <r>
    <x v="1093"/>
    <x v="517"/>
    <d v="2017-07-14T00:00:00"/>
    <s v="Standard Class"/>
    <s v="JH-15820"/>
    <s v="OFF-ST-10003692"/>
    <x v="1806"/>
    <n v="5"/>
    <n v="2"/>
    <n v="143075"/>
    <n v="14.307499999999999"/>
    <s v="Office Supplies"/>
    <s v="Storage"/>
    <s v="Recycled Steel Personal File for Hanging File Folders"/>
  </r>
  <r>
    <x v="1094"/>
    <x v="639"/>
    <d v="2015-12-16T00:00:00"/>
    <s v="Second Class"/>
    <s v="DJ-13630"/>
    <s v="TEC-PH-10001051"/>
    <x v="1807"/>
    <n v="4"/>
    <n v="2"/>
    <n v="359964"/>
    <n v="35.996400000000001"/>
    <s v="Technology"/>
    <s v="Phones"/>
    <s v="HTC One"/>
  </r>
  <r>
    <x v="1095"/>
    <x v="241"/>
    <d v="2017-12-10T00:00:00"/>
    <s v="Standard Class"/>
    <s v="QJ-19255"/>
    <s v="TEC-AC-10001013"/>
    <x v="1808"/>
    <n v="7"/>
    <n v="0"/>
    <n v="676599"/>
    <n v="67.659899999999993"/>
    <s v="Technology"/>
    <s v="Accessories"/>
    <s v="Logitech ClearChat Comfort/USB Headset H390"/>
  </r>
  <r>
    <x v="1096"/>
    <x v="298"/>
    <d v="2015-09-17T00:00:00"/>
    <s v="Second Class"/>
    <s v="CT-11995"/>
    <s v="OFF-ST-10000025"/>
    <x v="1809"/>
    <n v="2"/>
    <n v="0"/>
    <n v="114516"/>
    <n v="11.451599999999999"/>
    <s v="Office Supplies"/>
    <s v="Storage"/>
    <s v="Fellowes Stor/Drawer Steel Plus Storage Drawers"/>
  </r>
  <r>
    <x v="1096"/>
    <x v="298"/>
    <d v="2015-09-17T00:00:00"/>
    <s v="Second Class"/>
    <s v="CT-11995"/>
    <s v="OFF-AR-10000817"/>
    <x v="1810"/>
    <n v="8"/>
    <n v="0"/>
    <n v="82688"/>
    <n v="8.2688000000000006"/>
    <s v="Office Supplies"/>
    <s v="Art"/>
    <s v="Manco Dry-Lighter Erasable Highlighter"/>
  </r>
  <r>
    <x v="1097"/>
    <x v="692"/>
    <d v="2016-07-21T00:00:00"/>
    <s v="Standard Class"/>
    <s v="RH-19510"/>
    <s v="OFF-SU-10000952"/>
    <x v="1766"/>
    <n v="5"/>
    <n v="0"/>
    <n v="12432"/>
    <n v="1.2432000000000001"/>
    <s v="Office Supplies"/>
    <s v="Supplies"/>
    <s v="Fiskars Home &amp; Office Scissors"/>
  </r>
  <r>
    <x v="1098"/>
    <x v="693"/>
    <d v="2017-04-26T00:00:00"/>
    <s v="Standard Class"/>
    <s v="SJ-20125"/>
    <s v="FUR-FU-10004597"/>
    <x v="1766"/>
    <n v="2"/>
    <n v="6"/>
    <n v="-5217"/>
    <n v="-0.52170000000000005"/>
    <s v="Furniture"/>
    <s v="Furnishings"/>
    <s v="Eldon Cleatmat Chair Mats for Medium Pile Carpets"/>
  </r>
  <r>
    <x v="1099"/>
    <x v="625"/>
    <d v="2016-11-17T00:00:00"/>
    <s v="Second Class"/>
    <s v="TG-21310"/>
    <s v="OFF-BI-10003527"/>
    <x v="1811"/>
    <n v="1"/>
    <n v="2"/>
    <n v="381297"/>
    <n v="38.1297"/>
    <s v="Office Supplies"/>
    <s v="Binders"/>
    <s v="Fellowes PB500 Electric Punch Plastic Comb Binding Machine with Manual Bind"/>
  </r>
  <r>
    <x v="1099"/>
    <x v="625"/>
    <d v="2016-11-17T00:00:00"/>
    <s v="Second Class"/>
    <s v="TG-21310"/>
    <s v="OFF-BI-10002982"/>
    <x v="1812"/>
    <n v="7"/>
    <n v="2"/>
    <n v="133476"/>
    <n v="13.3476"/>
    <s v="Office Supplies"/>
    <s v="Binders"/>
    <s v="Avery Self-Adhesive Photo Pockets for Polaroid Photos"/>
  </r>
  <r>
    <x v="1100"/>
    <x v="550"/>
    <d v="2016-12-01T00:00:00"/>
    <s v="Standard Class"/>
    <s v="CT-11995"/>
    <s v="TEC-PH-10004165"/>
    <x v="1813"/>
    <n v="3"/>
    <n v="4"/>
    <n v="-1154958"/>
    <n v="-115.4958"/>
    <s v="Technology"/>
    <s v="Phones"/>
    <s v="Mitel MiVoice 5330e IP Phone"/>
  </r>
  <r>
    <x v="1101"/>
    <x v="610"/>
    <d v="2017-11-25T00:00:00"/>
    <s v="Standard Class"/>
    <s v="BF-11005"/>
    <s v="OFF-ST-10003442"/>
    <x v="645"/>
    <n v="2"/>
    <n v="0"/>
    <n v="152712"/>
    <n v="15.2712"/>
    <s v="Office Supplies"/>
    <s v="Storage"/>
    <s v="Eldon Portable Mobile Manager"/>
  </r>
  <r>
    <x v="1101"/>
    <x v="610"/>
    <d v="2017-11-25T00:00:00"/>
    <s v="Standard Class"/>
    <s v="BF-11005"/>
    <s v="OFF-AR-10003856"/>
    <x v="564"/>
    <n v="2"/>
    <n v="0"/>
    <n v="14456"/>
    <n v="1.4456"/>
    <s v="Office Supplies"/>
    <s v="Art"/>
    <s v="Newell 344"/>
  </r>
  <r>
    <x v="1101"/>
    <x v="610"/>
    <d v="2017-11-25T00:00:00"/>
    <s v="Standard Class"/>
    <s v="BF-11005"/>
    <s v="OFF-FA-10004248"/>
    <x v="1814"/>
    <n v="2"/>
    <n v="0"/>
    <n v="35178"/>
    <n v="3.5177999999999998"/>
    <s v="Office Supplies"/>
    <s v="Fasteners"/>
    <s v="Advantus T-Pin Paper Clips"/>
  </r>
  <r>
    <x v="1101"/>
    <x v="610"/>
    <d v="2017-11-25T00:00:00"/>
    <s v="Standard Class"/>
    <s v="BF-11005"/>
    <s v="OFF-AP-10001492"/>
    <x v="1815"/>
    <n v="1"/>
    <n v="0"/>
    <n v="22412"/>
    <n v="2.2412000000000001"/>
    <s v="Office Supplies"/>
    <s v="Appliances"/>
    <s v="Acco Six-Outlet Power Strip, 4' Cord Length"/>
  </r>
  <r>
    <x v="1101"/>
    <x v="610"/>
    <d v="2017-11-25T00:00:00"/>
    <s v="Standard Class"/>
    <s v="BF-11005"/>
    <s v="TEC-PH-10004165"/>
    <x v="1594"/>
    <n v="3"/>
    <n v="2"/>
    <n v="494982"/>
    <n v="49.498199999999997"/>
    <s v="Technology"/>
    <s v="Phones"/>
    <s v="Mitel MiVoice 5330e IP Phone"/>
  </r>
  <r>
    <x v="1102"/>
    <x v="521"/>
    <d v="2015-02-18T00:00:00"/>
    <s v="Second Class"/>
    <s v="JM-16195"/>
    <s v="OFF-PA-10004285"/>
    <x v="286"/>
    <n v="2"/>
    <n v="0"/>
    <n v="64128"/>
    <n v="6.4127999999999998"/>
    <s v="Office Supplies"/>
    <s v="Paper"/>
    <s v="Xerox 1959"/>
  </r>
  <r>
    <x v="1102"/>
    <x v="521"/>
    <d v="2015-02-18T00:00:00"/>
    <s v="Second Class"/>
    <s v="JM-16195"/>
    <s v="OFF-BI-10001628"/>
    <x v="1764"/>
    <n v="5"/>
    <n v="2"/>
    <n v="130375"/>
    <n v="13.0375"/>
    <s v="Office Supplies"/>
    <s v="Binders"/>
    <s v="Acco Data Flex Cable Posts For Top &amp; Bottom Load Binders, 6&quot; Capacity"/>
  </r>
  <r>
    <x v="1102"/>
    <x v="521"/>
    <d v="2015-02-18T00:00:00"/>
    <s v="Second Class"/>
    <s v="JM-16195"/>
    <s v="OFF-BI-10000546"/>
    <x v="241"/>
    <n v="5"/>
    <n v="2"/>
    <n v="4176"/>
    <n v="0.41760000000000003"/>
    <s v="Office Supplies"/>
    <s v="Binders"/>
    <s v="Avery Durable Binders"/>
  </r>
  <r>
    <x v="1102"/>
    <x v="521"/>
    <d v="2015-02-18T00:00:00"/>
    <s v="Second Class"/>
    <s v="JM-16195"/>
    <s v="OFF-AP-10001391"/>
    <x v="1816"/>
    <n v="6"/>
    <n v="0"/>
    <n v="1570176"/>
    <n v="157.01759999999999"/>
    <s v="Office Supplies"/>
    <s v="Appliances"/>
    <s v="Kensington 6 Outlet MasterPiece HOMEOFFICE Power Control Center"/>
  </r>
  <r>
    <x v="1102"/>
    <x v="521"/>
    <d v="2015-02-18T00:00:00"/>
    <s v="Second Class"/>
    <s v="JM-16195"/>
    <s v="OFF-PA-10000477"/>
    <x v="168"/>
    <n v="3"/>
    <n v="0"/>
    <n v="93312"/>
    <n v="9.3312000000000008"/>
    <s v="Office Supplies"/>
    <s v="Paper"/>
    <s v="Xerox 1952"/>
  </r>
  <r>
    <x v="1103"/>
    <x v="167"/>
    <d v="2016-04-17T00:00:00"/>
    <s v="Second Class"/>
    <s v="JK-16120"/>
    <s v="OFF-PA-10004327"/>
    <x v="250"/>
    <n v="3"/>
    <n v="0"/>
    <n v="68976"/>
    <n v="6.8975999999999997"/>
    <s v="Office Supplies"/>
    <s v="Paper"/>
    <s v="Xerox 1911"/>
  </r>
  <r>
    <x v="1104"/>
    <x v="694"/>
    <d v="2015-10-01T00:00:00"/>
    <s v="First Class"/>
    <s v="HG-14965"/>
    <s v="OFF-AP-10000696"/>
    <x v="1817"/>
    <n v="3"/>
    <n v="0"/>
    <n v="142758"/>
    <n v="14.2758"/>
    <s v="Office Supplies"/>
    <s v="Appliances"/>
    <s v="Holmes Odor Grabber"/>
  </r>
  <r>
    <x v="1104"/>
    <x v="694"/>
    <d v="2015-10-01T00:00:00"/>
    <s v="First Class"/>
    <s v="HG-14965"/>
    <s v="OFF-AP-10002082"/>
    <x v="1818"/>
    <n v="2"/>
    <n v="0"/>
    <n v="15246"/>
    <n v="1.5246"/>
    <s v="Office Supplies"/>
    <s v="Appliances"/>
    <s v="Holmes HEPA Air Purifier"/>
  </r>
  <r>
    <x v="1105"/>
    <x v="51"/>
    <d v="2016-09-22T00:00:00"/>
    <s v="Standard Class"/>
    <s v="LA-16780"/>
    <s v="TEC-PH-10001944"/>
    <x v="1819"/>
    <n v="3"/>
    <n v="0"/>
    <n v="131355"/>
    <n v="13.1355"/>
    <s v="Technology"/>
    <s v="Phones"/>
    <s v="Wi-Ex zBoost YX540 Cellular Phone Signal Booster"/>
  </r>
  <r>
    <x v="1105"/>
    <x v="51"/>
    <d v="2016-09-22T00:00:00"/>
    <s v="Standard Class"/>
    <s v="LA-16780"/>
    <s v="FUR-FU-10004952"/>
    <x v="1264"/>
    <n v="2"/>
    <n v="0"/>
    <n v="339388"/>
    <n v="33.938800000000001"/>
    <s v="Furniture"/>
    <s v="Furnishings"/>
    <s v="C-Line Cubicle Keepers Polyproplyene Holder w/Velcro Back, 8-1/2x11, 25/Bx"/>
  </r>
  <r>
    <x v="1106"/>
    <x v="258"/>
    <d v="2017-06-19T00:00:00"/>
    <s v="First Class"/>
    <s v="TS-21610"/>
    <s v="FUR-CH-10000015"/>
    <x v="1820"/>
    <n v="7"/>
    <n v="2"/>
    <n v="90972"/>
    <n v="9.0972000000000008"/>
    <s v="Furniture"/>
    <s v="Chairs"/>
    <s v="Hon Multipurpose Stacking Arm Chairs"/>
  </r>
  <r>
    <x v="1106"/>
    <x v="258"/>
    <d v="2017-06-19T00:00:00"/>
    <s v="First Class"/>
    <s v="TS-21610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1107"/>
    <x v="627"/>
    <d v="2015-11-10T00:00:00"/>
    <s v="Second Class"/>
    <s v="MZ-17335"/>
    <s v="OFF-FA-10002280"/>
    <x v="1822"/>
    <n v="1"/>
    <n v="0"/>
    <n v="24"/>
    <n v="2.3999999999999998E-3"/>
    <s v="Office Supplies"/>
    <s v="Fasteners"/>
    <s v="Advantus Plastic Paper Clips"/>
  </r>
  <r>
    <x v="1107"/>
    <x v="627"/>
    <d v="2015-11-10T00:00:00"/>
    <s v="Second Class"/>
    <s v="MZ-17335"/>
    <s v="TEC-AC-10002049"/>
    <x v="1090"/>
    <n v="3"/>
    <n v="0"/>
    <n v="669546"/>
    <n v="66.954599999999999"/>
    <s v="Technology"/>
    <s v="Accessories"/>
    <s v="Logitech G19 Programmable Gaming Keyboard"/>
  </r>
  <r>
    <x v="1108"/>
    <x v="387"/>
    <d v="2015-12-18T00:00:00"/>
    <s v="Same Day"/>
    <s v="MW-18220"/>
    <s v="TEC-AC-10002253"/>
    <x v="933"/>
    <n v="1"/>
    <n v="0"/>
    <n v="24936"/>
    <n v="2.4935999999999998"/>
    <s v="Technology"/>
    <s v="Accessories"/>
    <s v="Imation Bio 8GB USBÂ Flash Drive ImationÂ Corp"/>
  </r>
  <r>
    <x v="1109"/>
    <x v="695"/>
    <d v="2017-02-09T00:00:00"/>
    <s v="First Class"/>
    <s v="MV-17485"/>
    <s v="FUR-BO-10004015"/>
    <x v="1823"/>
    <n v="3"/>
    <n v="0"/>
    <n v="791934"/>
    <n v="79.193399999999997"/>
    <s v="Furniture"/>
    <s v="Bookcases"/>
    <s v="Bush Andora Bookcase, Maple/Graphite Gray Finish"/>
  </r>
  <r>
    <x v="1110"/>
    <x v="696"/>
    <d v="2016-11-16T00:00:00"/>
    <s v="Second Class"/>
    <s v="AA-10375"/>
    <s v="TEC-AC-10004145"/>
    <x v="1824"/>
    <n v="2"/>
    <n v="0"/>
    <n v="1149954"/>
    <n v="114.9954"/>
    <s v="Technology"/>
    <s v="Accessories"/>
    <s v="Logitech diNovo Edge Keyboard"/>
  </r>
  <r>
    <x v="1110"/>
    <x v="696"/>
    <d v="2016-11-16T00:00:00"/>
    <s v="Second Class"/>
    <s v="AA-10375"/>
    <s v="OFF-PA-10002479"/>
    <x v="445"/>
    <n v="1"/>
    <n v="0"/>
    <n v="2376"/>
    <n v="0.23760000000000001"/>
    <s v="Office Supplies"/>
    <s v="Paper"/>
    <s v="Xerox 4200 Series MultiUse Premium Copy Paper (20Lb. and 84 Bright)"/>
  </r>
  <r>
    <x v="1110"/>
    <x v="696"/>
    <d v="2016-11-16T00:00:00"/>
    <s v="Second Class"/>
    <s v="AA-10375"/>
    <s v="OFF-BI-10004970"/>
    <x v="556"/>
    <n v="2"/>
    <n v="0"/>
    <n v="38822"/>
    <n v="3.8822000000000001"/>
    <s v="Office Supplies"/>
    <s v="Binders"/>
    <s v="ACCOHIDE 3-Ring Binder, Blue, 1&quot;"/>
  </r>
  <r>
    <x v="1111"/>
    <x v="527"/>
    <d v="2017-10-12T00:00:00"/>
    <s v="Same Day"/>
    <s v="SM-20320"/>
    <s v="OFF-PA-10003919"/>
    <x v="1025"/>
    <n v="2"/>
    <n v="2"/>
    <n v="26892"/>
    <n v="2.6892"/>
    <s v="Office Supplies"/>
    <s v="Paper"/>
    <s v="Xerox 1989"/>
  </r>
  <r>
    <x v="1112"/>
    <x v="697"/>
    <d v="2017-09-17T00:00:00"/>
    <s v="Same Day"/>
    <s v="TP-21415"/>
    <s v="OFF-PA-10002001"/>
    <x v="24"/>
    <n v="2"/>
    <n v="0"/>
    <n v="63504"/>
    <n v="6.3503999999999996"/>
    <s v="Office Supplies"/>
    <s v="Paper"/>
    <s v="Xerox 1984"/>
  </r>
  <r>
    <x v="1113"/>
    <x v="698"/>
    <d v="2017-12-26T00:00:00"/>
    <s v="Standard Class"/>
    <s v="DK-13225"/>
    <s v="OFF-PA-10002787"/>
    <x v="167"/>
    <n v="1"/>
    <n v="0"/>
    <n v="31104"/>
    <n v="3.1103999999999998"/>
    <s v="Office Supplies"/>
    <s v="Paper"/>
    <s v="Xerox 227"/>
  </r>
  <r>
    <x v="1113"/>
    <x v="698"/>
    <d v="2017-12-26T00:00:00"/>
    <s v="Standard Class"/>
    <s v="DK-13225"/>
    <s v="OFF-BI-10003291"/>
    <x v="1825"/>
    <n v="1"/>
    <n v="2"/>
    <n v="23571"/>
    <n v="2.3571"/>
    <s v="Office Supplies"/>
    <s v="Binders"/>
    <s v="Wilson Jones Leather-Like Binders with DublLock Round Rings"/>
  </r>
  <r>
    <x v="1114"/>
    <x v="533"/>
    <d v="2017-12-07T00:00:00"/>
    <s v="Standard Class"/>
    <s v="MK-17905"/>
    <s v="OFF-AR-10004344"/>
    <x v="1826"/>
    <n v="5"/>
    <n v="2"/>
    <n v="41965"/>
    <n v="4.1965000000000003"/>
    <s v="Office Supplies"/>
    <s v="Art"/>
    <s v="Bulldog Vacuum Base Pencil Sharpener"/>
  </r>
  <r>
    <x v="1115"/>
    <x v="70"/>
    <d v="2015-09-27T00:00:00"/>
    <s v="Standard Class"/>
    <s v="CS-12130"/>
    <s v="OFF-ST-10003123"/>
    <x v="1827"/>
    <n v="6"/>
    <n v="0"/>
    <n v="479376"/>
    <n v="47.937600000000003"/>
    <s v="Office Supplies"/>
    <s v="Storage"/>
    <s v="Fellowes Bases and Tops For Staxonsteel/High-Stak Systems"/>
  </r>
  <r>
    <x v="1116"/>
    <x v="699"/>
    <d v="2015-03-11T00:00:00"/>
    <s v="Standard Class"/>
    <s v="JL-15850"/>
    <s v="FUR-FU-10000308"/>
    <x v="1828"/>
    <n v="7"/>
    <n v="0"/>
    <n v="957572"/>
    <n v="95.757199999999997"/>
    <s v="Furniture"/>
    <s v="Furnishings"/>
    <s v="Deflect-o Glass Clear Studded Chair Mats"/>
  </r>
  <r>
    <x v="1116"/>
    <x v="699"/>
    <d v="2015-03-11T00:00:00"/>
    <s v="Standard Class"/>
    <s v="JL-15850"/>
    <s v="TEC-CO-10003763"/>
    <x v="1829"/>
    <n v="2"/>
    <n v="2"/>
    <n v="3779946"/>
    <n v="377.99459999999999"/>
    <s v="Technology"/>
    <s v="Copiers"/>
    <s v="Canon PC1060 Personal Laser Copier"/>
  </r>
  <r>
    <x v="1117"/>
    <x v="529"/>
    <d v="2014-10-08T00:00:00"/>
    <s v="Second Class"/>
    <s v="AR-10405"/>
    <s v="FUR-TA-10001866"/>
    <x v="1830"/>
    <n v="1"/>
    <n v="2"/>
    <n v="35858"/>
    <n v="3.5857999999999999"/>
    <s v="Furniture"/>
    <s v="Tables"/>
    <s v="Bevis Round Conference Room Tables and Bases"/>
  </r>
  <r>
    <x v="1117"/>
    <x v="529"/>
    <d v="2014-10-08T00:00:00"/>
    <s v="Second Class"/>
    <s v="AR-10405"/>
    <s v="FUR-CH-10002774"/>
    <x v="1831"/>
    <n v="3"/>
    <n v="2"/>
    <n v="137646"/>
    <n v="13.7646"/>
    <s v="Furniture"/>
    <s v="Chairs"/>
    <s v="Global Deluxe Stacking Chair, Gray"/>
  </r>
  <r>
    <x v="1118"/>
    <x v="700"/>
    <d v="2014-07-01T00:00:00"/>
    <s v="Standard Class"/>
    <s v="LM-17065"/>
    <s v="OFF-ST-10004337"/>
    <x v="1832"/>
    <n v="5"/>
    <n v="0"/>
    <n v="0"/>
    <n v="0"/>
    <s v="Office Supplies"/>
    <s v="Storage"/>
    <s v="SAFCO Commercial Wire Shelving, 72h"/>
  </r>
  <r>
    <x v="1118"/>
    <x v="700"/>
    <d v="2014-07-01T00:00:00"/>
    <s v="Standard Class"/>
    <s v="LM-17065"/>
    <s v="FUR-TA-10001039"/>
    <x v="1833"/>
    <n v="1"/>
    <n v="0"/>
    <n v="223548"/>
    <n v="22.354800000000001"/>
    <s v="Furniture"/>
    <s v="Tables"/>
    <s v="KI Adjustable-Height Table"/>
  </r>
  <r>
    <x v="1118"/>
    <x v="700"/>
    <d v="2014-07-01T00:00:00"/>
    <s v="Standard Class"/>
    <s v="LM-17065"/>
    <s v="TEC-AC-10000109"/>
    <x v="1834"/>
    <n v="4"/>
    <n v="0"/>
    <n v="537504"/>
    <n v="53.750399999999999"/>
    <s v="Technology"/>
    <s v="Accessories"/>
    <s v="Sony Micro Vault Click 16 GB USB 2.0 Flash Drive"/>
  </r>
  <r>
    <x v="1119"/>
    <x v="72"/>
    <d v="2017-11-02T00:00:00"/>
    <s v="First Class"/>
    <s v="JK-15625"/>
    <s v="FUR-CH-10003833"/>
    <x v="1835"/>
    <n v="2"/>
    <n v="2"/>
    <n v="-6098"/>
    <n v="-0.60980000000000001"/>
    <s v="Furniture"/>
    <s v="Chairs"/>
    <s v="Novimex Fabric Task Chair"/>
  </r>
  <r>
    <x v="1119"/>
    <x v="72"/>
    <d v="2017-11-02T00:00:00"/>
    <s v="First Class"/>
    <s v="JK-15625"/>
    <s v="FUR-CH-10004289"/>
    <x v="1836"/>
    <n v="8"/>
    <n v="2"/>
    <n v="-230352"/>
    <n v="-23.0352"/>
    <s v="Furniture"/>
    <s v="Chairs"/>
    <s v="Global Super Steno Chair"/>
  </r>
  <r>
    <x v="1119"/>
    <x v="72"/>
    <d v="2017-11-02T00:00:00"/>
    <s v="First Class"/>
    <s v="JK-15625"/>
    <s v="FUR-BO-10004467"/>
    <x v="1590"/>
    <n v="2"/>
    <n v="0"/>
    <n v="379962"/>
    <n v="37.996200000000002"/>
    <s v="Furniture"/>
    <s v="Bookcases"/>
    <s v="Bestar Classic Bookcase"/>
  </r>
  <r>
    <x v="1120"/>
    <x v="423"/>
    <d v="2016-09-05T00:00:00"/>
    <s v="First Class"/>
    <s v="FM-14215"/>
    <s v="OFF-PA-10002713"/>
    <x v="1837"/>
    <n v="7"/>
    <n v="0"/>
    <n v="221536"/>
    <n v="22.153600000000001"/>
    <s v="Office Supplies"/>
    <s v="Paper"/>
    <s v="Adams Phone Message Book, 200 Message Capacity, 8 1/16Â” x 11Â”"/>
  </r>
  <r>
    <x v="1121"/>
    <x v="616"/>
    <d v="2015-03-09T00:00:00"/>
    <s v="Standard Class"/>
    <s v="SF-20200"/>
    <s v="TEC-PH-10001552"/>
    <x v="186"/>
    <n v="2"/>
    <n v="0"/>
    <n v="66976"/>
    <n v="6.6976000000000004"/>
    <s v="Technology"/>
    <s v="Phones"/>
    <s v="I Need's 3d Hello Kitty Hybrid Silicone Case Cover for HTC One X 4g with 3d Hello Kitty Stylus Pen Green/pink"/>
  </r>
  <r>
    <x v="1121"/>
    <x v="616"/>
    <d v="2015-03-09T00:00:00"/>
    <s v="Standard Class"/>
    <s v="SF-20200"/>
    <s v="OFF-AP-10002222"/>
    <x v="1838"/>
    <n v="7"/>
    <n v="0"/>
    <n v="163863"/>
    <n v="16.386299999999999"/>
    <s v="Office Supplies"/>
    <s v="Appliances"/>
    <s v="Staple holder"/>
  </r>
  <r>
    <x v="1122"/>
    <x v="567"/>
    <d v="2016-05-08T00:00:00"/>
    <s v="First Class"/>
    <s v="PJ-18835"/>
    <s v="OFF-PA-10003971"/>
    <x v="187"/>
    <n v="3"/>
    <n v="2"/>
    <n v="52026"/>
    <n v="5.2026000000000003"/>
    <s v="Office Supplies"/>
    <s v="Paper"/>
    <s v="Xerox 1965"/>
  </r>
  <r>
    <x v="1123"/>
    <x v="701"/>
    <d v="2017-11-23T00:00:00"/>
    <s v="Standard Class"/>
    <s v="CS-12355"/>
    <s v="OFF-AP-10004036"/>
    <x v="1839"/>
    <n v="2"/>
    <n v="0"/>
    <n v="12264"/>
    <n v="1.2263999999999999"/>
    <s v="Office Supplies"/>
    <s v="Appliances"/>
    <s v="Bionaire 99.97% HEPA Air Cleaner"/>
  </r>
  <r>
    <x v="1124"/>
    <x v="702"/>
    <d v="2017-06-05T00:00:00"/>
    <s v="Second Class"/>
    <s v="BB-10990"/>
    <s v="OFF-AP-10002287"/>
    <x v="1840"/>
    <n v="5"/>
    <n v="2"/>
    <n v="1311"/>
    <n v="0.13109999999999999"/>
    <s v="Office Supplies"/>
    <s v="Appliances"/>
    <s v="Eureka Sanitaire  Multi-Pro Heavy-Duty Upright, Disposable Bags"/>
  </r>
  <r>
    <x v="1125"/>
    <x v="240"/>
    <d v="2017-06-13T00:00:00"/>
    <s v="First Class"/>
    <s v="BW-11200"/>
    <s v="OFF-AR-10002375"/>
    <x v="1384"/>
    <n v="5"/>
    <n v="0"/>
    <n v="4756"/>
    <n v="0.47560000000000002"/>
    <s v="Office Supplies"/>
    <s v="Art"/>
    <s v="Newell 351"/>
  </r>
  <r>
    <x v="1126"/>
    <x v="703"/>
    <d v="2017-01-11T00:00:00"/>
    <s v="First Class"/>
    <s v="RS-19420"/>
    <s v="FUR-TA-10001950"/>
    <x v="1841"/>
    <n v="2"/>
    <n v="0"/>
    <n v="803682"/>
    <n v="80.368200000000002"/>
    <s v="Furniture"/>
    <s v="Tables"/>
    <s v="Balt Solid Wood Round Tables"/>
  </r>
  <r>
    <x v="1127"/>
    <x v="704"/>
    <d v="2015-04-25T00:00:00"/>
    <s v="Standard Class"/>
    <s v="TS-21160"/>
    <s v="TEC-PH-10001557"/>
    <x v="1054"/>
    <n v="3"/>
    <n v="0"/>
    <n v="777519"/>
    <n v="77.751900000000006"/>
    <s v="Technology"/>
    <s v="Phones"/>
    <s v="Pyle PMP37LED"/>
  </r>
  <r>
    <x v="1127"/>
    <x v="704"/>
    <d v="2015-04-25T00:00:00"/>
    <s v="Standard Class"/>
    <s v="TS-21160"/>
    <s v="FUR-FU-10002937"/>
    <x v="1842"/>
    <n v="6"/>
    <n v="0"/>
    <n v="29769"/>
    <n v="2.9769000000000001"/>
    <s v="Furniture"/>
    <s v="Furnishings"/>
    <s v="GE 48&quot; Fluorescent Tube, Cool White Energy Saver, 34 Watts, 30/Box"/>
  </r>
  <r>
    <x v="1127"/>
    <x v="704"/>
    <d v="2015-04-25T00:00:00"/>
    <s v="Standard Class"/>
    <s v="TS-21160"/>
    <s v="OFF-PA-10001166"/>
    <x v="24"/>
    <n v="2"/>
    <n v="0"/>
    <n v="62208"/>
    <n v="6.2207999999999997"/>
    <s v="Office Supplies"/>
    <s v="Paper"/>
    <s v="Xerox 2"/>
  </r>
  <r>
    <x v="1128"/>
    <x v="204"/>
    <d v="2015-11-06T00:00:00"/>
    <s v="Standard Class"/>
    <s v="QJ-19255"/>
    <s v="TEC-PH-10000347"/>
    <x v="1843"/>
    <n v="1"/>
    <n v="0"/>
    <n v="13365"/>
    <n v="1.3365"/>
    <s v="Technology"/>
    <s v="Phones"/>
    <s v="Cush Cases Heavy Duty Rugged Cover Case for Samsung Galaxy S5 - Purple"/>
  </r>
  <r>
    <x v="1129"/>
    <x v="447"/>
    <d v="2017-12-27T00:00:00"/>
    <s v="Standard Class"/>
    <s v="FM-14215"/>
    <s v="FUR-FU-10003708"/>
    <x v="1844"/>
    <n v="3"/>
    <n v="0"/>
    <n v="382095"/>
    <n v="38.209499999999998"/>
    <s v="Furniture"/>
    <s v="Furnishings"/>
    <s v="Tenex Traditional Chairmats for Medium Pile Carpet, Standard Lip, 36&quot; x 48&quot;"/>
  </r>
  <r>
    <x v="1130"/>
    <x v="204"/>
    <d v="2015-11-05T00:00:00"/>
    <s v="Standard Class"/>
    <s v="VD-21670"/>
    <s v="OFF-PA-10002659"/>
    <x v="1845"/>
    <n v="4"/>
    <n v="0"/>
    <n v="62192"/>
    <n v="6.2191999999999998"/>
    <s v="Office Supplies"/>
    <s v="Paper"/>
    <s v="Avoid Verbal Orders Carbonless Minifold Book"/>
  </r>
  <r>
    <x v="1130"/>
    <x v="204"/>
    <d v="2015-11-05T00:00:00"/>
    <s v="Standard Class"/>
    <s v="VD-21670"/>
    <s v="FUR-FU-10000965"/>
    <x v="1846"/>
    <n v="5"/>
    <n v="0"/>
    <n v="106477"/>
    <n v="10.6477"/>
    <s v="Furniture"/>
    <s v="Furnishings"/>
    <s v="Howard Miller 11-1/2&quot; Diameter Ridgewood Wall Clock"/>
  </r>
  <r>
    <x v="1130"/>
    <x v="204"/>
    <d v="2015-11-05T00:00:00"/>
    <s v="Standard Class"/>
    <s v="VD-21670"/>
    <s v="TEC-PH-10001527"/>
    <x v="1847"/>
    <n v="1"/>
    <n v="0"/>
    <n v="12885"/>
    <n v="1.2885"/>
    <s v="Technology"/>
    <s v="Phones"/>
    <s v="Plantronics MX500i Earset"/>
  </r>
  <r>
    <x v="1130"/>
    <x v="204"/>
    <d v="2015-11-05T00:00:00"/>
    <s v="Standard Class"/>
    <s v="VD-21670"/>
    <s v="TEC-AC-10001838"/>
    <x v="1038"/>
    <n v="7"/>
    <n v="0"/>
    <n v="6019699"/>
    <n v="601.96990000000005"/>
    <s v="Technology"/>
    <s v="Accessories"/>
    <s v="Razer Tiamat Over Ear 7.1 Surround Sound PC Gaming Headset"/>
  </r>
  <r>
    <x v="1130"/>
    <x v="204"/>
    <d v="2015-11-05T00:00:00"/>
    <s v="Standard Class"/>
    <s v="VD-21670"/>
    <s v="TEC-PH-10002597"/>
    <x v="311"/>
    <n v="4"/>
    <n v="0"/>
    <n v="12599"/>
    <n v="1.2599"/>
    <s v="Technology"/>
    <s v="Phones"/>
    <s v="Xblue XB-1670-86 X16 SmallÂ Office TelephoneÂ - Titanium"/>
  </r>
  <r>
    <x v="1131"/>
    <x v="687"/>
    <d v="2014-11-18T00:00:00"/>
    <s v="Standard Class"/>
    <s v="JL-15505"/>
    <s v="OFF-BI-10000756"/>
    <x v="1848"/>
    <n v="3"/>
    <n v="0"/>
    <n v="636"/>
    <n v="6.3600000000000004E-2"/>
    <s v="Office Supplies"/>
    <s v="Binders"/>
    <s v="Storex DuraTech Recycled Plastic Frosted Binders"/>
  </r>
  <r>
    <x v="1131"/>
    <x v="687"/>
    <d v="2014-11-18T00:00:00"/>
    <s v="Standard Class"/>
    <s v="JL-15505"/>
    <s v="OFF-BI-10000546"/>
    <x v="241"/>
    <n v="4"/>
    <n v="0"/>
    <n v="56448"/>
    <n v="5.6448"/>
    <s v="Office Supplies"/>
    <s v="Binders"/>
    <s v="Avery Durable Binders"/>
  </r>
  <r>
    <x v="1132"/>
    <x v="237"/>
    <d v="2016-01-21T00:00:00"/>
    <s v="Standard Class"/>
    <s v="DL-13495"/>
    <s v="TEC-AC-10001142"/>
    <x v="902"/>
    <n v="4"/>
    <n v="0"/>
    <n v="316"/>
    <n v="3.1600000000000003E-2"/>
    <s v="Technology"/>
    <s v="Accessories"/>
    <s v="First Data FD10 PIN Pad"/>
  </r>
  <r>
    <x v="1133"/>
    <x v="697"/>
    <d v="2017-09-22T00:00:00"/>
    <s v="Second Class"/>
    <s v="MO-17800"/>
    <s v="FUR-CH-10000785"/>
    <x v="1849"/>
    <n v="4"/>
    <n v="0"/>
    <n v="1882192"/>
    <n v="188.2192"/>
    <s v="Furniture"/>
    <s v="Chairs"/>
    <s v="Global Ergonomic Managers Chair"/>
  </r>
  <r>
    <x v="1133"/>
    <x v="697"/>
    <d v="2017-09-22T00:00:00"/>
    <s v="Second Class"/>
    <s v="MO-17800"/>
    <s v="OFF-PA-10000474"/>
    <x v="1850"/>
    <n v="3"/>
    <n v="0"/>
    <n v="499704"/>
    <n v="49.970399999999998"/>
    <s v="Office Supplies"/>
    <s v="Paper"/>
    <s v="Easy-staple paper"/>
  </r>
  <r>
    <x v="1134"/>
    <x v="43"/>
    <d v="2016-12-24T00:00:00"/>
    <s v="First Class"/>
    <s v="BP-11185"/>
    <s v="FUR-BO-10003441"/>
    <x v="380"/>
    <n v="2"/>
    <n v="3"/>
    <n v="-141372"/>
    <n v="-14.1372"/>
    <s v="Furniture"/>
    <s v="Bookcases"/>
    <s v="Bush Westfield Collection Bookcases, Fully Assembled"/>
  </r>
  <r>
    <x v="1135"/>
    <x v="705"/>
    <d v="2015-08-08T00:00:00"/>
    <s v="First Class"/>
    <s v="MS-17980"/>
    <s v="OFF-PA-10004156"/>
    <x v="1851"/>
    <n v="3"/>
    <n v="2"/>
    <n v="98658"/>
    <n v="9.8658000000000001"/>
    <s v="Office Supplies"/>
    <s v="Paper"/>
    <s v="Xerox 188"/>
  </r>
  <r>
    <x v="1136"/>
    <x v="155"/>
    <d v="2017-11-09T00:00:00"/>
    <s v="Standard Class"/>
    <s v="SV-20935"/>
    <s v="TEC-AC-10001432"/>
    <x v="1852"/>
    <n v="5"/>
    <n v="0"/>
    <n v="17193"/>
    <n v="1.7193000000000001"/>
    <s v="Technology"/>
    <s v="Accessories"/>
    <s v="Enermax Aurora Lite Keyboard"/>
  </r>
  <r>
    <x v="1137"/>
    <x v="394"/>
    <d v="2017-06-12T00:00:00"/>
    <s v="First Class"/>
    <s v="BC-11125"/>
    <s v="FUR-CH-10001394"/>
    <x v="1853"/>
    <n v="1"/>
    <n v="2"/>
    <n v="35099"/>
    <n v="3.5099"/>
    <s v="Furniture"/>
    <s v="Chairs"/>
    <s v="Global Leather Executive Chair"/>
  </r>
  <r>
    <x v="1137"/>
    <x v="394"/>
    <d v="2017-06-12T00:00:00"/>
    <s v="First Class"/>
    <s v="BC-11125"/>
    <s v="OFF-ST-10002370"/>
    <x v="1854"/>
    <n v="4"/>
    <n v="2"/>
    <n v="77004"/>
    <n v="7.7004000000000001"/>
    <s v="Office Supplies"/>
    <s v="Storage"/>
    <s v="Sortfiler Multipurpose Personal File Organizer, Black"/>
  </r>
  <r>
    <x v="1137"/>
    <x v="394"/>
    <d v="2017-06-12T00:00:00"/>
    <s v="First Class"/>
    <s v="BC-11125"/>
    <s v="OFF-AR-10002956"/>
    <x v="1855"/>
    <n v="5"/>
    <n v="2"/>
    <n v="6603"/>
    <n v="0.6603"/>
    <s v="Office Supplies"/>
    <s v="Art"/>
    <s v="Boston 16801 Nautilus Battery Pencil Sharpener"/>
  </r>
  <r>
    <x v="1137"/>
    <x v="394"/>
    <d v="2017-06-12T00:00:00"/>
    <s v="First Class"/>
    <s v="BC-11125"/>
    <s v="OFF-AR-10001955"/>
    <x v="1756"/>
    <n v="1"/>
    <n v="2"/>
    <n v="1984"/>
    <n v="0.19839999999999999"/>
    <s v="Office Supplies"/>
    <s v="Art"/>
    <s v="Newell 319"/>
  </r>
  <r>
    <x v="1137"/>
    <x v="394"/>
    <d v="2017-06-12T00:00:00"/>
    <s v="First Class"/>
    <s v="BC-11125"/>
    <s v="OFF-ST-10001809"/>
    <x v="1856"/>
    <n v="3"/>
    <n v="2"/>
    <n v="-485082"/>
    <n v="-48.508200000000002"/>
    <s v="Office Supplies"/>
    <s v="Storage"/>
    <s v="Fellowes Officeware Wire Shelving"/>
  </r>
  <r>
    <x v="1138"/>
    <x v="157"/>
    <d v="2017-07-25T00:00:00"/>
    <s v="Standard Class"/>
    <s v="EM-13825"/>
    <s v="OFF-LA-10004093"/>
    <x v="3"/>
    <n v="2"/>
    <n v="0"/>
    <n v="68714"/>
    <n v="6.8714000000000004"/>
    <s v="Office Supplies"/>
    <s v="Labels"/>
    <s v="Avery 486"/>
  </r>
  <r>
    <x v="1138"/>
    <x v="157"/>
    <d v="2017-07-25T00:00:00"/>
    <s v="Standard Class"/>
    <s v="EM-13825"/>
    <s v="OFF-AP-10002118"/>
    <x v="1857"/>
    <n v="2"/>
    <n v="0"/>
    <n v="1124064"/>
    <n v="112.4064"/>
    <s v="Office Supplies"/>
    <s v="Appliances"/>
    <s v="1.7 Cubic Foot Compact &quot;Cube&quot; Office Refrigerators"/>
  </r>
  <r>
    <x v="1138"/>
    <x v="157"/>
    <d v="2017-07-25T00:00:00"/>
    <s v="Standard Class"/>
    <s v="EM-13825"/>
    <s v="OFF-BI-10000404"/>
    <x v="1858"/>
    <n v="5"/>
    <n v="0"/>
    <n v="2021"/>
    <n v="0.2021"/>
    <s v="Office Supplies"/>
    <s v="Binders"/>
    <s v="Avery Printable Repositionable Plastic Tabs"/>
  </r>
  <r>
    <x v="1138"/>
    <x v="157"/>
    <d v="2017-07-25T00:00:00"/>
    <s v="Standard Class"/>
    <s v="EM-13825"/>
    <s v="FUR-CH-10003833"/>
    <x v="1297"/>
    <n v="3"/>
    <n v="0"/>
    <n v="27441"/>
    <n v="2.7441"/>
    <s v="Furniture"/>
    <s v="Chairs"/>
    <s v="Novimex Fabric Task Chair"/>
  </r>
  <r>
    <x v="1138"/>
    <x v="157"/>
    <d v="2017-07-25T00:00:00"/>
    <s v="Standard Class"/>
    <s v="EM-13825"/>
    <s v="OFF-BI-10002072"/>
    <x v="1859"/>
    <n v="7"/>
    <n v="0"/>
    <n v="30415"/>
    <n v="3.0415000000000001"/>
    <s v="Office Supplies"/>
    <s v="Binders"/>
    <s v="Cardinal Slant-D Ring Binders"/>
  </r>
  <r>
    <x v="1138"/>
    <x v="157"/>
    <d v="2017-07-25T00:00:00"/>
    <s v="Standard Class"/>
    <s v="EM-13825"/>
    <s v="TEC-AC-10003095"/>
    <x v="1860"/>
    <n v="3"/>
    <n v="0"/>
    <n v="1325898"/>
    <n v="132.5898"/>
    <s v="Technology"/>
    <s v="Accessories"/>
    <s v="Logitech G35 7.1-Channel Surround Sound Headset"/>
  </r>
  <r>
    <x v="1139"/>
    <x v="706"/>
    <d v="2015-12-26T00:00:00"/>
    <s v="First Class"/>
    <s v="BD-11500"/>
    <s v="OFF-AP-10001563"/>
    <x v="1861"/>
    <n v="4"/>
    <n v="0"/>
    <n v="563528"/>
    <n v="56.352800000000002"/>
    <s v="Office Supplies"/>
    <s v="Appliances"/>
    <s v="Belkin Premiere Surge Master II 8-outlet surge protector"/>
  </r>
  <r>
    <x v="1140"/>
    <x v="365"/>
    <d v="2017-03-24T00:00:00"/>
    <s v="Standard Class"/>
    <s v="HW-14935"/>
    <s v="TEC-AC-10000358"/>
    <x v="1862"/>
    <n v="7"/>
    <n v="0"/>
    <n v="638232"/>
    <n v="63.8232"/>
    <s v="Technology"/>
    <s v="Accessories"/>
    <s v="ImationÂ SecureÂ DriveÂ + Hardware Encrypted USBÂ flash driveÂ - 16 GB"/>
  </r>
  <r>
    <x v="1141"/>
    <x v="620"/>
    <d v="2016-01-03T00:00:00"/>
    <s v="Second Class"/>
    <s v="KC-16255"/>
    <s v="OFF-BI-10004492"/>
    <x v="1863"/>
    <n v="3"/>
    <n v="0"/>
    <n v="445278"/>
    <n v="44.527799999999999"/>
    <s v="Office Supplies"/>
    <s v="Binders"/>
    <s v="Tuf-Vin Binders"/>
  </r>
  <r>
    <x v="1141"/>
    <x v="620"/>
    <d v="2016-01-03T00:00:00"/>
    <s v="Second Class"/>
    <s v="KC-16255"/>
    <s v="OFF-BI-10001072"/>
    <x v="1864"/>
    <n v="4"/>
    <n v="0"/>
    <n v="278944"/>
    <n v="27.894400000000001"/>
    <s v="Office Supplies"/>
    <s v="Binders"/>
    <s v="GBC Clear Cover, 8-1/2 x 11, unpunched, 25 covers per pack"/>
  </r>
  <r>
    <x v="1141"/>
    <x v="620"/>
    <d v="2016-01-03T00:00:00"/>
    <s v="Second Class"/>
    <s v="KC-16255"/>
    <s v="OFF-BI-10003707"/>
    <x v="1865"/>
    <n v="5"/>
    <n v="0"/>
    <n v="3815"/>
    <n v="0.38150000000000001"/>
    <s v="Office Supplies"/>
    <s v="Binders"/>
    <s v="Aluminum Screw Posts"/>
  </r>
  <r>
    <x v="1141"/>
    <x v="620"/>
    <d v="2016-01-03T00:00:00"/>
    <s v="Second Class"/>
    <s v="KC-16255"/>
    <s v="OFF-BI-10000977"/>
    <x v="866"/>
    <n v="12"/>
    <n v="0"/>
    <n v="167808"/>
    <n v="16.780799999999999"/>
    <s v="Office Supplies"/>
    <s v="Binders"/>
    <s v="Ibico Plastic Spiral Binding Combs"/>
  </r>
  <r>
    <x v="1142"/>
    <x v="298"/>
    <d v="2015-09-19T00:00:00"/>
    <s v="Second Class"/>
    <s v="BM-11575"/>
    <s v="OFF-BI-10002082"/>
    <x v="1866"/>
    <n v="3"/>
    <n v="2"/>
    <n v="29952"/>
    <n v="2.9952000000000001"/>
    <s v="Office Supplies"/>
    <s v="Binders"/>
    <s v="GBC Twin Loop Wire Binding Elements"/>
  </r>
  <r>
    <x v="1142"/>
    <x v="298"/>
    <d v="2015-09-19T00:00:00"/>
    <s v="Second Class"/>
    <s v="BM-11575"/>
    <s v="FUR-BO-10004709"/>
    <x v="1867"/>
    <n v="1"/>
    <n v="2"/>
    <n v="11596"/>
    <n v="1.1596"/>
    <s v="Furniture"/>
    <s v="Bookcases"/>
    <s v="Bush Westfield Collection Bookcases, Medium Cherry Finish"/>
  </r>
  <r>
    <x v="1142"/>
    <x v="298"/>
    <d v="2015-09-19T00:00:00"/>
    <s v="Second Class"/>
    <s v="BM-11575"/>
    <s v="OFF-PA-10002365"/>
    <x v="24"/>
    <n v="2"/>
    <n v="0"/>
    <n v="62208"/>
    <n v="6.2207999999999997"/>
    <s v="Office Supplies"/>
    <s v="Paper"/>
    <s v="Xerox 1967"/>
  </r>
  <r>
    <x v="1143"/>
    <x v="364"/>
    <d v="2017-09-26T00:00:00"/>
    <s v="First Class"/>
    <s v="KN-16705"/>
    <s v="OFF-EN-10004147"/>
    <x v="187"/>
    <n v="3"/>
    <n v="2"/>
    <n v="52026"/>
    <n v="5.2026000000000003"/>
    <s v="Office Supplies"/>
    <s v="Envelopes"/>
    <s v="Wausau Papers Astrobrights Colored Envelopes"/>
  </r>
  <r>
    <x v="1144"/>
    <x v="707"/>
    <d v="2015-12-29T00:00:00"/>
    <s v="Standard Class"/>
    <s v="JD-16150"/>
    <s v="FUR-FU-10001468"/>
    <x v="1868"/>
    <n v="4"/>
    <n v="2"/>
    <n v="-68392"/>
    <n v="-6.8391999999999999"/>
    <s v="Furniture"/>
    <s v="Furnishings"/>
    <s v="Tenex Antistatic Computer Chair Mats"/>
  </r>
  <r>
    <x v="1145"/>
    <x v="469"/>
    <d v="2016-09-26T00:00:00"/>
    <s v="Second Class"/>
    <s v="LA-16780"/>
    <s v="OFF-ST-10000642"/>
    <x v="198"/>
    <n v="2"/>
    <n v="0"/>
    <n v="29372"/>
    <n v="2.9371999999999998"/>
    <s v="Office Supplies"/>
    <s v="Storage"/>
    <s v="Tennsco Lockers, Gray"/>
  </r>
  <r>
    <x v="1145"/>
    <x v="469"/>
    <d v="2016-09-26T00:00:00"/>
    <s v="Second Class"/>
    <s v="LA-16780"/>
    <s v="OFF-PA-10000380"/>
    <x v="1869"/>
    <n v="5"/>
    <n v="0"/>
    <n v="2085"/>
    <n v="0.20849999999999999"/>
    <s v="Office Supplies"/>
    <s v="Paper"/>
    <s v="REDIFORM Incoming/Outgoing Call Register, 11&quot; X 8 1/2&quot;, 100 Messages"/>
  </r>
  <r>
    <x v="1146"/>
    <x v="708"/>
    <d v="2017-03-25T00:00:00"/>
    <s v="Standard Class"/>
    <s v="RW-19690"/>
    <s v="OFF-PA-10004071"/>
    <x v="1870"/>
    <n v="5"/>
    <n v="0"/>
    <n v="133152"/>
    <n v="13.315200000000001"/>
    <s v="Office Supplies"/>
    <s v="Paper"/>
    <s v="Eaton Premium Continuous-Feed Paper, 25% Cotton, Letter Size, White, 1000 Shts/Box"/>
  </r>
  <r>
    <x v="1146"/>
    <x v="708"/>
    <d v="2017-03-25T00:00:00"/>
    <s v="Standard Class"/>
    <s v="RW-19690"/>
    <s v="OFF-PA-10004971"/>
    <x v="639"/>
    <n v="1"/>
    <n v="0"/>
    <n v="28322"/>
    <n v="2.8321999999999998"/>
    <s v="Office Supplies"/>
    <s v="Paper"/>
    <s v="Xerox 196"/>
  </r>
  <r>
    <x v="1147"/>
    <x v="452"/>
    <d v="2014-10-04T00:00:00"/>
    <s v="Standard Class"/>
    <s v="KW-16570"/>
    <s v="OFF-AP-10000696"/>
    <x v="1871"/>
    <n v="6"/>
    <n v="2"/>
    <n v="112476"/>
    <n v="11.2476"/>
    <s v="Office Supplies"/>
    <s v="Appliances"/>
    <s v="Holmes Odor Grabber"/>
  </r>
  <r>
    <x v="1148"/>
    <x v="419"/>
    <d v="2017-12-10T00:00:00"/>
    <s v="Same Day"/>
    <s v="CC-12220"/>
    <s v="OFF-EN-10004030"/>
    <x v="249"/>
    <n v="3"/>
    <n v="0"/>
    <n v="51042"/>
    <n v="5.1041999999999996"/>
    <s v="Office Supplies"/>
    <s v="Envelopes"/>
    <s v="Convenience Packs of Business Envelopes"/>
  </r>
  <r>
    <x v="1148"/>
    <x v="419"/>
    <d v="2017-12-10T00:00:00"/>
    <s v="Same Day"/>
    <s v="CC-12220"/>
    <s v="OFF-AP-10000026"/>
    <x v="1872"/>
    <n v="7"/>
    <n v="0"/>
    <n v="1237691"/>
    <n v="123.76909999999999"/>
    <s v="Office Supplies"/>
    <s v="Appliances"/>
    <s v="Tripp Lite Isotel 6 Outlet Surge Protector with Fax/Modem Protection"/>
  </r>
  <r>
    <x v="1149"/>
    <x v="709"/>
    <d v="2014-08-23T00:00:00"/>
    <s v="Same Day"/>
    <s v="RH-19495"/>
    <s v="OFF-PA-10003936"/>
    <x v="330"/>
    <n v="4"/>
    <n v="0"/>
    <n v="124416"/>
    <n v="12.441599999999999"/>
    <s v="Office Supplies"/>
    <s v="Paper"/>
    <s v="Xerox 1994"/>
  </r>
  <r>
    <x v="1149"/>
    <x v="709"/>
    <d v="2014-08-23T00:00:00"/>
    <s v="Same Day"/>
    <s v="RH-19495"/>
    <s v="OFF-PA-10004530"/>
    <x v="1873"/>
    <n v="4"/>
    <n v="0"/>
    <n v="225008"/>
    <n v="22.500800000000002"/>
    <s v="Office Supplies"/>
    <s v="Paper"/>
    <s v="Personal Creations Ink Jet Cards and Labels"/>
  </r>
  <r>
    <x v="1150"/>
    <x v="710"/>
    <d v="2014-08-24T00:00:00"/>
    <s v="Standard Class"/>
    <s v="JK-15625"/>
    <s v="OFF-AR-10004930"/>
    <x v="1874"/>
    <n v="2"/>
    <n v="2"/>
    <n v="1742"/>
    <n v="0.17419999999999999"/>
    <s v="Office Supplies"/>
    <s v="Art"/>
    <s v="Turquoise Lead Holder with Pocket Clip"/>
  </r>
  <r>
    <x v="1151"/>
    <x v="325"/>
    <d v="2016-11-15T00:00:00"/>
    <s v="Standard Class"/>
    <s v="DC-13285"/>
    <s v="OFF-AR-10004999"/>
    <x v="1288"/>
    <n v="7"/>
    <n v="0"/>
    <n v="10465"/>
    <n v="1.0465"/>
    <s v="Office Supplies"/>
    <s v="Art"/>
    <s v="Newell 315"/>
  </r>
  <r>
    <x v="1152"/>
    <x v="207"/>
    <d v="2015-01-03T00:00:00"/>
    <s v="First Class"/>
    <s v="GM-14455"/>
    <s v="FUR-FU-10002501"/>
    <x v="1875"/>
    <n v="5"/>
    <n v="0"/>
    <n v="23384"/>
    <n v="2.3384"/>
    <s v="Furniture"/>
    <s v="Furnishings"/>
    <s v="Nu-Dell Executive Frame"/>
  </r>
  <r>
    <x v="1152"/>
    <x v="207"/>
    <d v="2015-01-03T00:00:00"/>
    <s v="First Class"/>
    <s v="GM-14455"/>
    <s v="TEC-AC-10000358"/>
    <x v="1876"/>
    <n v="3"/>
    <n v="0"/>
    <n v="273528"/>
    <n v="27.352799999999998"/>
    <s v="Technology"/>
    <s v="Accessories"/>
    <s v="ImationÂ SecureÂ DriveÂ + Hardware Encrypted USBÂ flash driveÂ - 16 GB"/>
  </r>
  <r>
    <x v="1153"/>
    <x v="711"/>
    <d v="2014-07-30T00:00:00"/>
    <s v="Second Class"/>
    <s v="CL-11890"/>
    <s v="OFF-ST-10004804"/>
    <x v="1877"/>
    <n v="3"/>
    <n v="2"/>
    <n v="-293436"/>
    <n v="-29.343599999999999"/>
    <s v="Office Supplies"/>
    <s v="Storage"/>
    <s v="Belkin 19&quot; Vented Equipment Shelf, Black"/>
  </r>
  <r>
    <x v="1154"/>
    <x v="712"/>
    <d v="2016-02-28T00:00:00"/>
    <s v="Standard Class"/>
    <s v="PV-18985"/>
    <s v="OFF-AP-10001205"/>
    <x v="1878"/>
    <n v="9"/>
    <n v="0"/>
    <n v="1372896"/>
    <n v="137.28960000000001"/>
    <s v="Office Supplies"/>
    <s v="Appliances"/>
    <s v="Belkin 5 Outlet SurgeMaster Power Centers"/>
  </r>
  <r>
    <x v="1155"/>
    <x v="172"/>
    <d v="2016-03-18T00:00:00"/>
    <s v="Standard Class"/>
    <s v="LT-17110"/>
    <s v="OFF-PA-10000659"/>
    <x v="1771"/>
    <n v="5"/>
    <n v="2"/>
    <n v="24528"/>
    <n v="2.4527999999999999"/>
    <s v="Office Supplies"/>
    <s v="Paper"/>
    <s v="Adams Phone Message Book, Professional, 400 Message Capacity, 5 3/6Â” x 11Â”"/>
  </r>
  <r>
    <x v="1155"/>
    <x v="172"/>
    <d v="2016-03-18T00:00:00"/>
    <s v="Standard Class"/>
    <s v="LT-17110"/>
    <s v="OFF-BI-10004141"/>
    <x v="1848"/>
    <n v="2"/>
    <n v="8"/>
    <n v="-21624"/>
    <n v="-2.1623999999999999"/>
    <s v="Office Supplies"/>
    <s v="Binders"/>
    <s v="Insertable Tab Indexes For Data Binders"/>
  </r>
  <r>
    <x v="1155"/>
    <x v="172"/>
    <d v="2016-03-18T00:00:00"/>
    <s v="Standard Class"/>
    <s v="LT-17110"/>
    <s v="FUR-TA-10004619"/>
    <x v="1879"/>
    <n v="5"/>
    <n v="3"/>
    <n v="0"/>
    <n v="0"/>
    <s v="Furniture"/>
    <s v="Tables"/>
    <s v="Hon Non-Folding Utility Tables"/>
  </r>
  <r>
    <x v="1156"/>
    <x v="533"/>
    <d v="2017-12-03T00:00:00"/>
    <s v="Same Day"/>
    <s v="AM-10360"/>
    <s v="OFF-BI-10004187"/>
    <x v="1880"/>
    <n v="6"/>
    <n v="2"/>
    <n v="31584"/>
    <n v="3.1583999999999999"/>
    <s v="Office Supplies"/>
    <s v="Binders"/>
    <s v="3-ring staple pack"/>
  </r>
  <r>
    <x v="1156"/>
    <x v="533"/>
    <d v="2017-12-03T00:00:00"/>
    <s v="Same Day"/>
    <s v="AM-10360"/>
    <s v="OFF-BI-10000632"/>
    <x v="1881"/>
    <n v="2"/>
    <n v="2"/>
    <n v="225732"/>
    <n v="22.5732"/>
    <s v="Office Supplies"/>
    <s v="Binders"/>
    <s v="Satellite Sectional Post Binders"/>
  </r>
  <r>
    <x v="1156"/>
    <x v="533"/>
    <d v="2017-12-03T00:00:00"/>
    <s v="Same Day"/>
    <s v="AM-10360"/>
    <s v="OFF-PA-10003724"/>
    <x v="249"/>
    <n v="2"/>
    <n v="0"/>
    <n v="53214"/>
    <n v="5.3213999999999997"/>
    <s v="Office Supplies"/>
    <s v="Paper"/>
    <s v="Wirebound Message Book, 4 per Page"/>
  </r>
  <r>
    <x v="1156"/>
    <x v="533"/>
    <d v="2017-12-03T00:00:00"/>
    <s v="Same Day"/>
    <s v="AM-10360"/>
    <s v="OFF-AP-10002765"/>
    <x v="1882"/>
    <n v="3"/>
    <n v="0"/>
    <n v="222516"/>
    <n v="22.2516"/>
    <s v="Office Supplies"/>
    <s v="Appliances"/>
    <s v="Fellowes Advanced Computer Series Surge Protectors"/>
  </r>
  <r>
    <x v="1156"/>
    <x v="533"/>
    <d v="2017-12-03T00:00:00"/>
    <s v="Same Day"/>
    <s v="AM-10360"/>
    <s v="OFF-AR-10001868"/>
    <x v="1883"/>
    <n v="6"/>
    <n v="0"/>
    <n v="504"/>
    <n v="5.04E-2"/>
    <s v="Office Supplies"/>
    <s v="Art"/>
    <s v="Prang Dustless Chalk Sticks"/>
  </r>
  <r>
    <x v="1157"/>
    <x v="420"/>
    <d v="2015-09-02T00:00:00"/>
    <s v="First Class"/>
    <s v="SC-20260"/>
    <s v="FUR-BO-10002545"/>
    <x v="1884"/>
    <n v="7"/>
    <n v="15"/>
    <n v="2009546"/>
    <n v="200.9546"/>
    <s v="Furniture"/>
    <s v="Bookcases"/>
    <s v="Atlantic Metals Mobile 3-Shelf Bookcases, Custom Colors"/>
  </r>
  <r>
    <x v="1157"/>
    <x v="420"/>
    <d v="2015-09-02T00:00:00"/>
    <s v="First Class"/>
    <s v="SC-20260"/>
    <s v="OFF-BI-10002735"/>
    <x v="1885"/>
    <n v="5"/>
    <n v="2"/>
    <n v="463185"/>
    <n v="46.3185"/>
    <s v="Office Supplies"/>
    <s v="Binders"/>
    <s v="GBC Prestige Therm-A-Bind Covers"/>
  </r>
  <r>
    <x v="1157"/>
    <x v="420"/>
    <d v="2015-09-02T00:00:00"/>
    <s v="First Class"/>
    <s v="SC-20260"/>
    <s v="TEC-AC-10004864"/>
    <x v="1886"/>
    <n v="1"/>
    <n v="0"/>
    <n v="156993"/>
    <n v="15.699299999999999"/>
    <s v="Technology"/>
    <s v="Accessories"/>
    <s v="Memorex Micro Travel Drive 32 GB"/>
  </r>
  <r>
    <x v="1157"/>
    <x v="420"/>
    <d v="2015-09-02T00:00:00"/>
    <s v="First Class"/>
    <s v="SC-20260"/>
    <s v="TEC-MA-10000597"/>
    <x v="1887"/>
    <n v="3"/>
    <n v="2"/>
    <n v="809919"/>
    <n v="80.991900000000001"/>
    <s v="Technology"/>
    <s v="Machines"/>
    <s v="Lexmark S315 Color Inkjet Printer"/>
  </r>
  <r>
    <x v="1158"/>
    <x v="449"/>
    <d v="2014-03-21T00:00:00"/>
    <s v="Standard Class"/>
    <s v="CP-12340"/>
    <s v="FUR-TA-10003473"/>
    <x v="1888"/>
    <n v="7"/>
    <n v="4"/>
    <n v="-4475947"/>
    <n v="-447.59469999999999"/>
    <s v="Furniture"/>
    <s v="Tables"/>
    <s v="Bretford Rectangular Conference Table Tops"/>
  </r>
  <r>
    <x v="1158"/>
    <x v="449"/>
    <d v="2014-03-21T00:00:00"/>
    <s v="Standard Class"/>
    <s v="CP-12340"/>
    <s v="FUR-TA-10001950"/>
    <x v="1889"/>
    <n v="4"/>
    <n v="4"/>
    <n v="-5536476"/>
    <n v="-553.64760000000001"/>
    <s v="Furniture"/>
    <s v="Tables"/>
    <s v="Balt Solid Wood Round Tables"/>
  </r>
  <r>
    <x v="1158"/>
    <x v="449"/>
    <d v="2014-03-21T00:00:00"/>
    <s v="Standard Class"/>
    <s v="CP-12340"/>
    <s v="FUR-TA-10004175"/>
    <x v="1890"/>
    <n v="3"/>
    <n v="4"/>
    <n v="-1227816"/>
    <n v="-122.7816"/>
    <s v="Furniture"/>
    <s v="Tables"/>
    <s v="Hon 30&quot; x 60&quot; Table with Locking Drawer"/>
  </r>
  <r>
    <x v="1158"/>
    <x v="449"/>
    <d v="2014-03-21T00:00:00"/>
    <s v="Standard Class"/>
    <s v="CP-12340"/>
    <s v="OFF-PA-10002960"/>
    <x v="1891"/>
    <n v="7"/>
    <n v="0"/>
    <n v="163842"/>
    <n v="16.3842"/>
    <s v="Office Supplies"/>
    <s v="Paper"/>
    <s v="Xerox 1926"/>
  </r>
  <r>
    <x v="1158"/>
    <x v="449"/>
    <d v="2014-03-21T00:00:00"/>
    <s v="Standard Class"/>
    <s v="CP-12340"/>
    <s v="OFF-PA-10000919"/>
    <x v="1892"/>
    <n v="4"/>
    <n v="0"/>
    <n v="759696"/>
    <n v="75.9696"/>
    <s v="Office Supplies"/>
    <s v="Paper"/>
    <s v="Xerox 1918"/>
  </r>
  <r>
    <x v="1159"/>
    <x v="583"/>
    <d v="2017-04-20T00:00:00"/>
    <s v="Standard Class"/>
    <s v="RF-19840"/>
    <s v="OFF-BI-10001553"/>
    <x v="1615"/>
    <n v="5"/>
    <n v="7"/>
    <n v="-10054"/>
    <n v="-1.0054000000000001"/>
    <s v="Office Supplies"/>
    <s v="Binders"/>
    <s v="SpineVue Locking Slant-D Ring Binders by Cardinal"/>
  </r>
  <r>
    <x v="1160"/>
    <x v="172"/>
    <d v="2016-03-18T00:00:00"/>
    <s v="Standard Class"/>
    <s v="AB-10060"/>
    <s v="FUR-FU-10004864"/>
    <x v="1893"/>
    <n v="2"/>
    <n v="0"/>
    <n v="409216"/>
    <n v="40.921599999999998"/>
    <s v="Furniture"/>
    <s v="Furnishings"/>
    <s v="Howard Miller 14-1/2&quot; Diameter Chrome Round Wall Clock"/>
  </r>
  <r>
    <x v="1160"/>
    <x v="172"/>
    <d v="2016-03-18T00:00:00"/>
    <s v="Standard Class"/>
    <s v="AB-10060"/>
    <s v="OFF-AP-10004540"/>
    <x v="1894"/>
    <n v="2"/>
    <n v="0"/>
    <n v="448896"/>
    <n v="44.889600000000002"/>
    <s v="Office Supplies"/>
    <s v="Appliances"/>
    <s v="Eureka The Boss Lite 10-Amp Upright Vacuum, Blue"/>
  </r>
  <r>
    <x v="1160"/>
    <x v="172"/>
    <d v="2016-03-18T00:00:00"/>
    <s v="Standard Class"/>
    <s v="AB-10060"/>
    <s v="OFF-BI-10004965"/>
    <x v="1895"/>
    <n v="4"/>
    <n v="0"/>
    <n v="207"/>
    <n v="2.07E-2"/>
    <s v="Office Supplies"/>
    <s v="Binders"/>
    <s v="Ibico Covers for Plastic or Wire Binding Elements"/>
  </r>
  <r>
    <x v="1161"/>
    <x v="334"/>
    <d v="2014-11-26T00:00:00"/>
    <s v="Second Class"/>
    <s v="EH-13990"/>
    <s v="FUR-CH-10001714"/>
    <x v="1896"/>
    <n v="1"/>
    <n v="2"/>
    <n v="-181068"/>
    <n v="-18.1068"/>
    <s v="Furniture"/>
    <s v="Chairs"/>
    <s v="Global Leather &amp; Oak Executive Chair, Burgundy"/>
  </r>
  <r>
    <x v="1162"/>
    <x v="443"/>
    <d v="2017-02-13T00:00:00"/>
    <s v="First Class"/>
    <s v="MN-17935"/>
    <s v="OFF-PA-10002464"/>
    <x v="1284"/>
    <n v="4"/>
    <n v="0"/>
    <n v="113288"/>
    <n v="11.328799999999999"/>
    <s v="Office Supplies"/>
    <s v="Paper"/>
    <s v="HP Office Recycled Paper (20Lb. and 87 Bright)"/>
  </r>
  <r>
    <x v="1163"/>
    <x v="713"/>
    <d v="2016-09-27T00:00:00"/>
    <s v="Standard Class"/>
    <s v="KL-16555"/>
    <s v="FUR-FU-10002298"/>
    <x v="1897"/>
    <n v="6"/>
    <n v="2"/>
    <n v="-266352"/>
    <n v="-26.635200000000001"/>
    <s v="Furniture"/>
    <s v="Furnishings"/>
    <s v="Rubbermaid ClusterMat Chairmats, Mat Size- 66&quot; x 60&quot;, Lip 20&quot; x 11&quot; -90 Degree Angle"/>
  </r>
  <r>
    <x v="1163"/>
    <x v="713"/>
    <d v="2016-09-27T00:00:00"/>
    <s v="Standard Class"/>
    <s v="KL-16555"/>
    <s v="OFF-AR-10000315"/>
    <x v="546"/>
    <n v="2"/>
    <n v="2"/>
    <n v="307"/>
    <n v="3.0700000000000002E-2"/>
    <s v="Office Supplies"/>
    <s v="Art"/>
    <s v="Dixon Ticonderoga Maple Cedar Pencil, #2"/>
  </r>
  <r>
    <x v="1164"/>
    <x v="28"/>
    <d v="2017-07-09T00:00:00"/>
    <s v="Second Class"/>
    <s v="MP-17965"/>
    <s v="TEC-AC-10004353"/>
    <x v="1126"/>
    <n v="4"/>
    <n v="0"/>
    <n v="9324"/>
    <n v="0.93240000000000001"/>
    <s v="Technology"/>
    <s v="Accessories"/>
    <s v="Hypercom P1300 Pinpad"/>
  </r>
  <r>
    <x v="1165"/>
    <x v="415"/>
    <d v="2016-07-11T00:00:00"/>
    <s v="Second Class"/>
    <s v="BF-11020"/>
    <s v="FUR-FU-10004973"/>
    <x v="1898"/>
    <n v="8"/>
    <n v="6"/>
    <n v="-271296"/>
    <n v="-27.1296"/>
    <s v="Furniture"/>
    <s v="Furnishings"/>
    <s v="Flat Face Poster Frame"/>
  </r>
  <r>
    <x v="1165"/>
    <x v="415"/>
    <d v="2016-07-11T00:00:00"/>
    <s v="Second Class"/>
    <s v="BF-11020"/>
    <s v="OFF-FA-10000936"/>
    <x v="1899"/>
    <n v="1"/>
    <n v="2"/>
    <n v="8225"/>
    <n v="0.82250000000000001"/>
    <s v="Office Supplies"/>
    <s v="Fasteners"/>
    <s v="Acco Hot Clips Clips to Go"/>
  </r>
  <r>
    <x v="1165"/>
    <x v="415"/>
    <d v="2016-07-11T00:00:00"/>
    <s v="Second Class"/>
    <s v="BF-11020"/>
    <s v="OFF-PA-10001609"/>
    <x v="1900"/>
    <n v="9"/>
    <n v="2"/>
    <n v="76986"/>
    <n v="7.6985999999999999"/>
    <s v="Office Supplies"/>
    <s v="Paper"/>
    <s v="Tops Wirebound Message Log Books"/>
  </r>
  <r>
    <x v="1165"/>
    <x v="415"/>
    <d v="2016-07-11T00:00:00"/>
    <s v="Second Class"/>
    <s v="BF-11020"/>
    <s v="FUR-CH-10000785"/>
    <x v="1901"/>
    <n v="2"/>
    <n v="3"/>
    <n v="-144784"/>
    <n v="-14.478400000000001"/>
    <s v="Furniture"/>
    <s v="Chairs"/>
    <s v="Global Ergonomic Managers Chair"/>
  </r>
  <r>
    <x v="1166"/>
    <x v="714"/>
    <d v="2017-01-30T00:00:00"/>
    <s v="Standard Class"/>
    <s v="TP-21130"/>
    <s v="OFF-FA-10000053"/>
    <x v="1902"/>
    <n v="3"/>
    <n v="0"/>
    <n v="1134"/>
    <n v="0.1134"/>
    <s v="Office Supplies"/>
    <s v="Fasteners"/>
    <s v="Revere Boxed Rubber Bands by Revere"/>
  </r>
  <r>
    <x v="1167"/>
    <x v="710"/>
    <d v="2014-08-21T00:00:00"/>
    <s v="Second Class"/>
    <s v="MS-17770"/>
    <s v="OFF-BI-10001718"/>
    <x v="1903"/>
    <n v="4"/>
    <n v="7"/>
    <n v="-588616"/>
    <n v="-58.861600000000003"/>
    <s v="Office Supplies"/>
    <s v="Binders"/>
    <s v="GBC DocuBind P50 Personal Binding Machine"/>
  </r>
  <r>
    <x v="1167"/>
    <x v="710"/>
    <d v="2014-08-21T00:00:00"/>
    <s v="Second Class"/>
    <s v="MS-17770"/>
    <s v="OFF-SU-10004768"/>
    <x v="825"/>
    <n v="2"/>
    <n v="2"/>
    <n v="1148"/>
    <n v="0.1148"/>
    <s v="Office Supplies"/>
    <s v="Supplies"/>
    <s v="Acme Kleencut Forged Steel Scissors"/>
  </r>
  <r>
    <x v="1168"/>
    <x v="38"/>
    <d v="2015-12-11T00:00:00"/>
    <s v="Standard Class"/>
    <s v="KM-16375"/>
    <s v="OFF-PA-10003883"/>
    <x v="1904"/>
    <n v="5"/>
    <n v="0"/>
    <n v="15065"/>
    <n v="1.5065"/>
    <s v="Office Supplies"/>
    <s v="Paper"/>
    <s v="Message Book, Phone, Wirebound Standard Line Memo, 2 3/4&quot; X 5&quot;"/>
  </r>
  <r>
    <x v="1169"/>
    <x v="715"/>
    <d v="2016-05-10T00:00:00"/>
    <s v="Standard Class"/>
    <s v="BE-11455"/>
    <s v="OFF-FA-10004248"/>
    <x v="1905"/>
    <n v="2"/>
    <n v="2"/>
    <n v="17138"/>
    <n v="1.7138"/>
    <s v="Office Supplies"/>
    <s v="Fasteners"/>
    <s v="Advantus T-Pin Paper Clips"/>
  </r>
  <r>
    <x v="1169"/>
    <x v="715"/>
    <d v="2016-05-10T00:00:00"/>
    <s v="Standard Class"/>
    <s v="BE-11455"/>
    <s v="OFF-PA-10002581"/>
    <x v="1906"/>
    <n v="2"/>
    <n v="2"/>
    <n v="1549"/>
    <n v="0.15490000000000001"/>
    <s v="Office Supplies"/>
    <s v="Paper"/>
    <s v="Xerox 1951"/>
  </r>
  <r>
    <x v="1169"/>
    <x v="715"/>
    <d v="2016-05-10T00:00:00"/>
    <s v="Standard Class"/>
    <s v="BE-11455"/>
    <s v="FUR-FU-10004848"/>
    <x v="1907"/>
    <n v="7"/>
    <n v="2"/>
    <n v="116263"/>
    <n v="11.626300000000001"/>
    <s v="Furniture"/>
    <s v="Furnishings"/>
    <s v="Howard Miller 13-3/4&quot; Diameter Brushed Chrome Round Wall Clock"/>
  </r>
  <r>
    <x v="1170"/>
    <x v="613"/>
    <d v="2017-03-26T00:00:00"/>
    <s v="First Class"/>
    <s v="CV-12295"/>
    <s v="OFF-AP-10002403"/>
    <x v="1908"/>
    <n v="4"/>
    <n v="0"/>
    <n v="457704"/>
    <n v="45.770400000000002"/>
    <s v="Office Supplies"/>
    <s v="Appliances"/>
    <s v="Acco Smartsocket Color-Coded Six-Outlet AC Adapter Model Surge Protectors"/>
  </r>
  <r>
    <x v="1170"/>
    <x v="613"/>
    <d v="2017-03-26T00:00:00"/>
    <s v="First Class"/>
    <s v="CV-12295"/>
    <s v="OFF-AR-10003087"/>
    <x v="1909"/>
    <n v="9"/>
    <n v="0"/>
    <n v="44856"/>
    <n v="4.4855999999999998"/>
    <s v="Office Supplies"/>
    <s v="Art"/>
    <s v="Staples in misc. colors"/>
  </r>
  <r>
    <x v="1170"/>
    <x v="613"/>
    <d v="2017-03-26T00:00:00"/>
    <s v="First Class"/>
    <s v="CV-12295"/>
    <s v="OFF-BI-10002026"/>
    <x v="1910"/>
    <n v="4"/>
    <n v="2"/>
    <n v="62748"/>
    <n v="6.2747999999999999"/>
    <s v="Office Supplies"/>
    <s v="Binders"/>
    <s v="Avery Arch Ring Binders"/>
  </r>
  <r>
    <x v="1170"/>
    <x v="613"/>
    <d v="2017-03-26T00:00:00"/>
    <s v="First Class"/>
    <s v="CV-12295"/>
    <s v="TEC-PH-10000141"/>
    <x v="1911"/>
    <n v="4"/>
    <n v="2"/>
    <n v="158376"/>
    <n v="15.8376"/>
    <s v="Technology"/>
    <s v="Phones"/>
    <s v="Clearsounds A400"/>
  </r>
  <r>
    <x v="1170"/>
    <x v="613"/>
    <d v="2017-03-26T00:00:00"/>
    <s v="First Class"/>
    <s v="CV-12295"/>
    <s v="TEC-CO-10000971"/>
    <x v="1912"/>
    <n v="2"/>
    <n v="2"/>
    <n v="59998"/>
    <n v="5.9997999999999996"/>
    <s v="Technology"/>
    <s v="Copiers"/>
    <s v="Hewlett Packard 310 Color Digital Copier"/>
  </r>
  <r>
    <x v="1171"/>
    <x v="466"/>
    <d v="2015-12-15T00:00:00"/>
    <s v="First Class"/>
    <s v="DK-13375"/>
    <s v="OFF-FA-10001229"/>
    <x v="481"/>
    <n v="2"/>
    <n v="0"/>
    <n v="36156"/>
    <n v="3.6156000000000001"/>
    <s v="Office Supplies"/>
    <s v="Fasteners"/>
    <s v="Staples"/>
  </r>
  <r>
    <x v="1171"/>
    <x v="466"/>
    <d v="2015-12-15T00:00:00"/>
    <s v="First Class"/>
    <s v="DK-13375"/>
    <s v="OFF-BI-10002437"/>
    <x v="947"/>
    <n v="2"/>
    <n v="2"/>
    <n v="88624"/>
    <n v="8.8623999999999992"/>
    <s v="Office Supplies"/>
    <s v="Binders"/>
    <s v="Recycled Premium Regency Composition Covers"/>
  </r>
  <r>
    <x v="1172"/>
    <x v="38"/>
    <d v="2015-12-10T00:00:00"/>
    <s v="Standard Class"/>
    <s v="SG-20605"/>
    <s v="OFF-PA-10004255"/>
    <x v="167"/>
    <n v="1"/>
    <n v="0"/>
    <n v="31104"/>
    <n v="3.1103999999999998"/>
    <s v="Office Supplies"/>
    <s v="Paper"/>
    <s v="Xerox 219"/>
  </r>
  <r>
    <x v="1172"/>
    <x v="38"/>
    <d v="2015-12-10T00:00:00"/>
    <s v="Standard Class"/>
    <s v="SG-20605"/>
    <s v="OFF-PA-10001184"/>
    <x v="1288"/>
    <n v="7"/>
    <n v="0"/>
    <n v="205114"/>
    <n v="20.511399999999998"/>
    <s v="Office Supplies"/>
    <s v="Paper"/>
    <s v="Xerox 1903"/>
  </r>
  <r>
    <x v="1172"/>
    <x v="38"/>
    <d v="2015-12-10T00:00:00"/>
    <s v="Standard Class"/>
    <s v="SG-20605"/>
    <s v="TEC-AC-10002637"/>
    <x v="1913"/>
    <n v="9"/>
    <n v="0"/>
    <n v="971946"/>
    <n v="97.194599999999994"/>
    <s v="Technology"/>
    <s v="Accessories"/>
    <s v="LogitechÂ VX Revolution Cordless Laser Mouse for Notebooks (Black)"/>
  </r>
  <r>
    <x v="1172"/>
    <x v="38"/>
    <d v="2015-12-10T00:00:00"/>
    <s v="Standard Class"/>
    <s v="SG-20605"/>
    <s v="FUR-FU-10002878"/>
    <x v="1914"/>
    <n v="4"/>
    <n v="0"/>
    <n v="421504"/>
    <n v="42.150399999999998"/>
    <s v="Furniture"/>
    <s v="Furnishings"/>
    <s v="Seth Thomas 14&quot; Day/Date Wall Clock"/>
  </r>
  <r>
    <x v="1173"/>
    <x v="716"/>
    <d v="2016-03-23T00:00:00"/>
    <s v="Standard Class"/>
    <s v="CS-12355"/>
    <s v="OFF-AR-10000588"/>
    <x v="1915"/>
    <n v="2"/>
    <n v="0"/>
    <n v="103168"/>
    <n v="10.316800000000001"/>
    <s v="Office Supplies"/>
    <s v="Art"/>
    <s v="Newell 345"/>
  </r>
  <r>
    <x v="1174"/>
    <x v="717"/>
    <d v="2015-11-19T00:00:00"/>
    <s v="Standard Class"/>
    <s v="PJ-18835"/>
    <s v="TEC-AC-10002217"/>
    <x v="1276"/>
    <n v="2"/>
    <n v="0"/>
    <n v="2256"/>
    <n v="0.22559999999999999"/>
    <s v="Technology"/>
    <s v="Accessories"/>
    <s v="ImationÂ Clip USBÂ flash driveÂ - 8 GB"/>
  </r>
  <r>
    <x v="1174"/>
    <x v="717"/>
    <d v="2015-11-19T00:00:00"/>
    <s v="Standard Class"/>
    <s v="PJ-18835"/>
    <s v="TEC-AC-10001267"/>
    <x v="1916"/>
    <n v="2"/>
    <n v="0"/>
    <n v="2396"/>
    <n v="0.23960000000000001"/>
    <s v="Technology"/>
    <s v="Accessories"/>
    <s v="ImationÂ 32GB Pocket Pro USB 3.0Â Flash DriveÂ - 32 GB - Black - 1 P ..."/>
  </r>
  <r>
    <x v="1174"/>
    <x v="717"/>
    <d v="2015-11-19T00:00:00"/>
    <s v="Standard Class"/>
    <s v="PJ-18835"/>
    <s v="OFF-PA-10004041"/>
    <x v="1917"/>
    <n v="5"/>
    <n v="0"/>
    <n v="1665"/>
    <n v="0.16650000000000001"/>
    <s v="Office Supplies"/>
    <s v="Paper"/>
    <s v="It's Hot Message Books with Stickers, 2 3/4&quot; x 5&quot;"/>
  </r>
  <r>
    <x v="1175"/>
    <x v="718"/>
    <d v="2017-08-16T00:00:00"/>
    <s v="Second Class"/>
    <s v="NP-18700"/>
    <s v="OFF-LA-10001613"/>
    <x v="1703"/>
    <n v="2"/>
    <n v="0"/>
    <n v="28224"/>
    <n v="2.8224"/>
    <s v="Office Supplies"/>
    <s v="Labels"/>
    <s v="Avery File Folder Labels"/>
  </r>
  <r>
    <x v="1175"/>
    <x v="718"/>
    <d v="2017-08-16T00:00:00"/>
    <s v="Second Class"/>
    <s v="NP-18700"/>
    <s v="OFF-AR-10000246"/>
    <x v="1489"/>
    <n v="6"/>
    <n v="0"/>
    <n v="43368"/>
    <n v="4.3368000000000002"/>
    <s v="Office Supplies"/>
    <s v="Art"/>
    <s v="Newell 318"/>
  </r>
  <r>
    <x v="1176"/>
    <x v="232"/>
    <d v="2017-09-15T00:00:00"/>
    <s v="Standard Class"/>
    <s v="SB-20290"/>
    <s v="OFF-ST-10001809"/>
    <x v="1918"/>
    <n v="7"/>
    <n v="0"/>
    <n v="125762"/>
    <n v="12.5762"/>
    <s v="Office Supplies"/>
    <s v="Storage"/>
    <s v="Fellowes Officeware Wire Shelving"/>
  </r>
  <r>
    <x v="1176"/>
    <x v="232"/>
    <d v="2017-09-15T00:00:00"/>
    <s v="Standard Class"/>
    <s v="SB-20290"/>
    <s v="OFF-ST-10002214"/>
    <x v="1919"/>
    <n v="5"/>
    <n v="0"/>
    <n v="14677"/>
    <n v="1.4677"/>
    <s v="Office Supplies"/>
    <s v="Storage"/>
    <s v="X-Rack File for Hanging Folders"/>
  </r>
  <r>
    <x v="1177"/>
    <x v="719"/>
    <d v="2017-04-04T00:00:00"/>
    <s v="Second Class"/>
    <s v="AS-10090"/>
    <s v="OFF-ST-10000649"/>
    <x v="1920"/>
    <n v="6"/>
    <n v="0"/>
    <n v="2355"/>
    <n v="0.23549999999999999"/>
    <s v="Office Supplies"/>
    <s v="Storage"/>
    <s v="Hanging Personal Folder File"/>
  </r>
  <r>
    <x v="1177"/>
    <x v="719"/>
    <d v="2017-04-04T00:00:00"/>
    <s v="Second Class"/>
    <s v="AS-10090"/>
    <s v="OFF-EN-10001990"/>
    <x v="276"/>
    <n v="5"/>
    <n v="0"/>
    <n v="13348"/>
    <n v="1.3348"/>
    <s v="Office Supplies"/>
    <s v="Envelopes"/>
    <s v="Staple envelope"/>
  </r>
  <r>
    <x v="1178"/>
    <x v="720"/>
    <d v="2016-10-03T00:00:00"/>
    <s v="Standard Class"/>
    <s v="HM-14860"/>
    <s v="FUR-BO-10000780"/>
    <x v="1921"/>
    <n v="7"/>
    <n v="32"/>
    <n v="-2250976"/>
    <n v="-225.0976"/>
    <s v="Furniture"/>
    <s v="Bookcases"/>
    <s v="O'Sullivan Plantations 2-Door Library in Landvery Oak"/>
  </r>
  <r>
    <x v="1179"/>
    <x v="599"/>
    <d v="2017-10-11T00:00:00"/>
    <s v="Standard Class"/>
    <s v="MG-18145"/>
    <s v="TEC-AC-10002049"/>
    <x v="1922"/>
    <n v="9"/>
    <n v="0"/>
    <n v="2008638"/>
    <n v="200.8638"/>
    <s v="Technology"/>
    <s v="Accessories"/>
    <s v="Logitech G19 Programmable Gaming Keyboard"/>
  </r>
  <r>
    <x v="1179"/>
    <x v="599"/>
    <d v="2017-10-11T00:00:00"/>
    <s v="Standard Class"/>
    <s v="MG-18145"/>
    <s v="TEC-PH-10003555"/>
    <x v="1923"/>
    <n v="7"/>
    <n v="2"/>
    <n v="-289674"/>
    <n v="-28.967400000000001"/>
    <s v="Technology"/>
    <s v="Phones"/>
    <s v="Motorola HK250 Universal Bluetooth Headset"/>
  </r>
  <r>
    <x v="1179"/>
    <x v="599"/>
    <d v="2017-10-11T00:00:00"/>
    <s v="Standard Class"/>
    <s v="MG-18145"/>
    <s v="TEC-PH-10000702"/>
    <x v="729"/>
    <n v="10"/>
    <n v="2"/>
    <n v="26973"/>
    <n v="2.6972999999999998"/>
    <s v="Technology"/>
    <s v="Phones"/>
    <s v="Square Credit Card Reader, 4 1/2&quot; x 4 1/2&quot; x 1&quot;, White"/>
  </r>
  <r>
    <x v="1180"/>
    <x v="361"/>
    <d v="2017-01-25T00:00:00"/>
    <s v="Standard Class"/>
    <s v="TM-21010"/>
    <s v="OFF-AR-10003631"/>
    <x v="1924"/>
    <n v="5"/>
    <n v="0"/>
    <n v="7986"/>
    <n v="0.79859999999999998"/>
    <s v="Office Supplies"/>
    <s v="Art"/>
    <s v="Staples in misc. colors"/>
  </r>
  <r>
    <x v="1180"/>
    <x v="361"/>
    <d v="2017-01-25T00:00:00"/>
    <s v="Standard Class"/>
    <s v="TM-21010"/>
    <s v="TEC-PH-10003072"/>
    <x v="1925"/>
    <n v="3"/>
    <n v="2"/>
    <n v="1304913"/>
    <n v="130.4913"/>
    <s v="Technology"/>
    <s v="Phones"/>
    <s v="Panasonic KX-TG9541B DECT 6.0 Digital 2-Line Expandable Cordless Phone With Digital Answering System"/>
  </r>
  <r>
    <x v="1181"/>
    <x v="721"/>
    <d v="2017-03-25T00:00:00"/>
    <s v="First Class"/>
    <s v="BE-11335"/>
    <s v="FUR-FU-10000758"/>
    <x v="1926"/>
    <n v="8"/>
    <n v="0"/>
    <n v="762624"/>
    <n v="76.2624"/>
    <s v="Furniture"/>
    <s v="Furnishings"/>
    <s v="DAX Natural Wood-Tone Poster Frame"/>
  </r>
  <r>
    <x v="1182"/>
    <x v="3"/>
    <d v="2014-08-06T00:00:00"/>
    <s v="Standard Class"/>
    <s v="AS-10630"/>
    <s v="OFF-FA-10000992"/>
    <x v="1299"/>
    <n v="2"/>
    <n v="2"/>
    <n v="1917"/>
    <n v="0.19170000000000001"/>
    <s v="Office Supplies"/>
    <s v="Fasteners"/>
    <s v="Acco Clips to Go Binder Clips, 24 Clips in Two Sizes"/>
  </r>
  <r>
    <x v="1183"/>
    <x v="722"/>
    <d v="2015-06-09T00:00:00"/>
    <s v="Second Class"/>
    <s v="EM-13810"/>
    <s v="OFF-BI-10004187"/>
    <x v="1927"/>
    <n v="5"/>
    <n v="2"/>
    <n v="2632"/>
    <n v="0.26319999999999999"/>
    <s v="Office Supplies"/>
    <s v="Binders"/>
    <s v="3-ring staple pack"/>
  </r>
  <r>
    <x v="1184"/>
    <x v="206"/>
    <d v="2014-11-16T00:00:00"/>
    <s v="Standard Class"/>
    <s v="JA-15970"/>
    <s v="OFF-PA-10001947"/>
    <x v="767"/>
    <n v="2"/>
    <n v="0"/>
    <n v="58604"/>
    <n v="5.8604000000000003"/>
    <s v="Office Supplies"/>
    <s v="Paper"/>
    <s v="Xerox 1974"/>
  </r>
  <r>
    <x v="1184"/>
    <x v="206"/>
    <d v="2014-11-16T00:00:00"/>
    <s v="Standard Class"/>
    <s v="JA-15970"/>
    <s v="FUR-TA-10002356"/>
    <x v="1928"/>
    <n v="3"/>
    <n v="2"/>
    <n v="314532"/>
    <n v="31.453199999999999"/>
    <s v="Furniture"/>
    <s v="Tables"/>
    <s v="Bevis Boat-Shaped Conference Table"/>
  </r>
  <r>
    <x v="1185"/>
    <x v="723"/>
    <d v="2017-01-02T00:00:00"/>
    <s v="Standard Class"/>
    <s v="TB-21595"/>
    <s v="FUR-CH-10001714"/>
    <x v="1929"/>
    <n v="5"/>
    <n v="0"/>
    <n v="60356"/>
    <n v="6.0355999999999996"/>
    <s v="Furniture"/>
    <s v="Chairs"/>
    <s v="Global Leather &amp; Oak Executive Chair, Burgundy"/>
  </r>
  <r>
    <x v="1186"/>
    <x v="490"/>
    <d v="2015-07-11T00:00:00"/>
    <s v="Standard Class"/>
    <s v="PP-18955"/>
    <s v="FUR-BO-10002824"/>
    <x v="158"/>
    <n v="2"/>
    <n v="0"/>
    <n v="60392"/>
    <n v="6.0392000000000001"/>
    <s v="Furniture"/>
    <s v="Bookcases"/>
    <s v="Bush Mission Pointe Library"/>
  </r>
  <r>
    <x v="1187"/>
    <x v="527"/>
    <d v="2017-10-18T00:00:00"/>
    <s v="Standard Class"/>
    <s v="ML-18040"/>
    <s v="TEC-AC-10002842"/>
    <x v="1930"/>
    <n v="5"/>
    <n v="0"/>
    <n v="952"/>
    <n v="9.5200000000000007E-2"/>
    <s v="Technology"/>
    <s v="Accessories"/>
    <s v="WD My Passport Ultra 2TB Portable External Hard Drive"/>
  </r>
  <r>
    <x v="1187"/>
    <x v="527"/>
    <d v="2017-10-18T00:00:00"/>
    <s v="Standard Class"/>
    <s v="ML-18040"/>
    <s v="OFF-BI-10002082"/>
    <x v="1866"/>
    <n v="3"/>
    <n v="2"/>
    <n v="29952"/>
    <n v="2.9952000000000001"/>
    <s v="Office Supplies"/>
    <s v="Binders"/>
    <s v="GBC Twin Loop Wire Binding Elements"/>
  </r>
  <r>
    <x v="1188"/>
    <x v="239"/>
    <d v="2016-05-28T00:00:00"/>
    <s v="Standard Class"/>
    <s v="LC-16930"/>
    <s v="TEC-MA-10000112"/>
    <x v="1931"/>
    <n v="10"/>
    <n v="2"/>
    <n v="17973"/>
    <n v="1.7972999999999999"/>
    <s v="Technology"/>
    <s v="Machines"/>
    <s v="Panasonic KX MB2061 Multifunction Printer"/>
  </r>
  <r>
    <x v="1189"/>
    <x v="125"/>
    <d v="2017-11-14T00:00:00"/>
    <s v="Standard Class"/>
    <s v="MC-17590"/>
    <s v="OFF-ST-10002289"/>
    <x v="1932"/>
    <n v="2"/>
    <n v="0"/>
    <n v="3178"/>
    <n v="0.31780000000000003"/>
    <s v="Office Supplies"/>
    <s v="Storage"/>
    <s v="Safco Wire Cube Shelving System, For Use as 4 or 5 14&quot; Cubes, Black"/>
  </r>
  <r>
    <x v="1189"/>
    <x v="125"/>
    <d v="2017-11-14T00:00:00"/>
    <s v="Standard Class"/>
    <s v="MC-17590"/>
    <s v="TEC-AC-10004171"/>
    <x v="520"/>
    <n v="1"/>
    <n v="0"/>
    <n v="439956"/>
    <n v="43.995600000000003"/>
    <s v="Technology"/>
    <s v="Accessories"/>
    <s v="Razer Kraken 7.1 Surround Sound Over Ear USB Gaming Headset"/>
  </r>
  <r>
    <x v="1190"/>
    <x v="724"/>
    <d v="2016-04-23T00:00:00"/>
    <s v="Standard Class"/>
    <s v="CR-12580"/>
    <s v="OFF-ST-10003656"/>
    <x v="156"/>
    <n v="3"/>
    <n v="2"/>
    <n v="-489549"/>
    <n v="-48.954900000000002"/>
    <s v="Office Supplies"/>
    <s v="Storage"/>
    <s v="Safco Industrial Wire Shelving"/>
  </r>
  <r>
    <x v="1190"/>
    <x v="724"/>
    <d v="2016-04-23T00:00:00"/>
    <s v="Standard Class"/>
    <s v="CR-12580"/>
    <s v="OFF-PA-10001560"/>
    <x v="1062"/>
    <n v="2"/>
    <n v="2"/>
    <n v="32616"/>
    <n v="3.2616000000000001"/>
    <s v="Office Supplies"/>
    <s v="Paper"/>
    <s v="Adams Telephone Message Books, 5 1/4Â” x 11Â”"/>
  </r>
  <r>
    <x v="1191"/>
    <x v="138"/>
    <d v="2017-12-30T00:00:00"/>
    <s v="Standard Class"/>
    <s v="SV-20935"/>
    <s v="TEC-AC-10002473"/>
    <x v="1933"/>
    <n v="7"/>
    <n v="2"/>
    <n v="417186"/>
    <n v="41.718600000000002"/>
    <s v="Technology"/>
    <s v="Accessories"/>
    <s v="Maxell 4.7GB DVD-R"/>
  </r>
  <r>
    <x v="1191"/>
    <x v="138"/>
    <d v="2017-12-30T00:00:00"/>
    <s v="Standard Class"/>
    <s v="SV-20935"/>
    <s v="OFF-BI-10000632"/>
    <x v="1934"/>
    <n v="1"/>
    <n v="7"/>
    <n v="-104184"/>
    <n v="-10.4184"/>
    <s v="Office Supplies"/>
    <s v="Binders"/>
    <s v="Satellite Sectional Post Binders"/>
  </r>
  <r>
    <x v="1191"/>
    <x v="138"/>
    <d v="2017-12-30T00:00:00"/>
    <s v="Standard Class"/>
    <s v="SV-20935"/>
    <s v="FUR-TA-10002645"/>
    <x v="1935"/>
    <n v="2"/>
    <n v="4"/>
    <n v="-104673"/>
    <n v="-10.4673"/>
    <s v="Furniture"/>
    <s v="Tables"/>
    <s v="Hon Rectangular Conference Tables"/>
  </r>
  <r>
    <x v="1191"/>
    <x v="138"/>
    <d v="2017-12-30T00:00:00"/>
    <s v="Standard Class"/>
    <s v="SV-20935"/>
    <s v="OFF-FA-10002975"/>
    <x v="1936"/>
    <n v="13"/>
    <n v="2"/>
    <n v="127764"/>
    <n v="12.776400000000001"/>
    <s v="Office Supplies"/>
    <s v="Fasteners"/>
    <s v="Staples"/>
  </r>
  <r>
    <x v="1192"/>
    <x v="725"/>
    <d v="2016-06-17T00:00:00"/>
    <s v="Standard Class"/>
    <s v="MZ-17515"/>
    <s v="OFF-BI-10003784"/>
    <x v="1460"/>
    <n v="4"/>
    <n v="8"/>
    <n v="-21504"/>
    <n v="-2.1503999999999999"/>
    <s v="Office Supplies"/>
    <s v="Binders"/>
    <s v="Computer Printout Index Tabs"/>
  </r>
  <r>
    <x v="1192"/>
    <x v="725"/>
    <d v="2016-06-17T00:00:00"/>
    <s v="Standard Class"/>
    <s v="MZ-17515"/>
    <s v="OFF-BI-10001617"/>
    <x v="1937"/>
    <n v="4"/>
    <n v="8"/>
    <n v="-136488"/>
    <n v="-13.6488"/>
    <s v="Office Supplies"/>
    <s v="Binders"/>
    <s v="GBC Wire Binding Combs"/>
  </r>
  <r>
    <x v="1192"/>
    <x v="725"/>
    <d v="2016-06-17T00:00:00"/>
    <s v="Standard Class"/>
    <s v="MZ-17515"/>
    <s v="FUR-FU-10004415"/>
    <x v="1938"/>
    <n v="7"/>
    <n v="6"/>
    <n v="-90944"/>
    <n v="-9.0944000000000003"/>
    <s v="Furniture"/>
    <s v="Furnishings"/>
    <s v="Stacking Tray, Side-Loading, Legal, Smoke"/>
  </r>
  <r>
    <x v="1193"/>
    <x v="726"/>
    <d v="2017-05-20T00:00:00"/>
    <s v="Standard Class"/>
    <s v="RB-19795"/>
    <s v="OFF-LA-10000240"/>
    <x v="1939"/>
    <n v="8"/>
    <n v="0"/>
    <n v="274856"/>
    <n v="27.485600000000002"/>
    <s v="Office Supplies"/>
    <s v="Labels"/>
    <s v="Self-Adhesive Address Labels for Typewriters by Universal"/>
  </r>
  <r>
    <x v="1194"/>
    <x v="226"/>
    <d v="2018-01-02T00:00:00"/>
    <s v="Standard Class"/>
    <s v="HM-14860"/>
    <s v="FUR-FU-10001935"/>
    <x v="1940"/>
    <n v="2"/>
    <n v="0"/>
    <n v="3034"/>
    <n v="0.3034"/>
    <s v="Furniture"/>
    <s v="Furnishings"/>
    <s v="3M Hangers With Command Adhesive"/>
  </r>
  <r>
    <x v="1195"/>
    <x v="727"/>
    <d v="2014-04-01T00:00:00"/>
    <s v="Standard Class"/>
    <s v="AZ-10750"/>
    <s v="FUR-CH-10002439"/>
    <x v="1941"/>
    <n v="7"/>
    <n v="1"/>
    <n v="652064"/>
    <n v="65.206400000000002"/>
    <s v="Furniture"/>
    <s v="Chairs"/>
    <s v="Iceberg Nesting Folding Chair, 19w x 6d x 43h"/>
  </r>
  <r>
    <x v="1196"/>
    <x v="112"/>
    <d v="2017-06-01T00:00:00"/>
    <s v="Standard Class"/>
    <s v="JH-15910"/>
    <s v="TEC-PH-10001536"/>
    <x v="1942"/>
    <n v="4"/>
    <n v="2"/>
    <n v="40776"/>
    <n v="4.0776000000000003"/>
    <s v="Technology"/>
    <s v="Phones"/>
    <s v="Spigen Samsung Galaxy S5 Case Wallet"/>
  </r>
  <r>
    <x v="1197"/>
    <x v="717"/>
    <d v="2015-11-17T00:00:00"/>
    <s v="First Class"/>
    <s v="PJ-18835"/>
    <s v="OFF-EN-10001532"/>
    <x v="1943"/>
    <n v="2"/>
    <n v="0"/>
    <n v="1698"/>
    <n v="0.16980000000000001"/>
    <s v="Office Supplies"/>
    <s v="Envelopes"/>
    <s v="Brown Kraft Recycled Envelopes"/>
  </r>
  <r>
    <x v="1197"/>
    <x v="717"/>
    <d v="2015-11-17T00:00:00"/>
    <s v="First Class"/>
    <s v="PJ-18835"/>
    <s v="OFF-AP-10003057"/>
    <x v="1944"/>
    <n v="3"/>
    <n v="0"/>
    <n v="3221829"/>
    <n v="322.18290000000002"/>
    <s v="Office Supplies"/>
    <s v="Appliances"/>
    <s v="Honeywell Enviracaire Portable HEPA Air Cleaner for 16' x 20' Room"/>
  </r>
  <r>
    <x v="1198"/>
    <x v="91"/>
    <d v="2017-07-10T00:00:00"/>
    <s v="Standard Class"/>
    <s v="CA-12265"/>
    <s v="FUR-FU-10003708"/>
    <x v="1945"/>
    <n v="9"/>
    <n v="0"/>
    <n v="1146285"/>
    <n v="114.6285"/>
    <s v="Furniture"/>
    <s v="Furnishings"/>
    <s v="Tenex Traditional Chairmats for Medium Pile Carpet, Standard Lip, 36&quot; x 48&quot;"/>
  </r>
  <r>
    <x v="1199"/>
    <x v="728"/>
    <d v="2014-11-20T00:00:00"/>
    <s v="Second Class"/>
    <s v="PW-19240"/>
    <s v="FUR-TA-10000849"/>
    <x v="1946"/>
    <n v="2"/>
    <n v="5"/>
    <n v="-992664"/>
    <n v="-99.266400000000004"/>
    <s v="Furniture"/>
    <s v="Tables"/>
    <s v="Bevis Rectangular Conference Tables"/>
  </r>
  <r>
    <x v="1199"/>
    <x v="728"/>
    <d v="2014-11-20T00:00:00"/>
    <s v="Second Class"/>
    <s v="PW-19240"/>
    <s v="OFF-PA-10002259"/>
    <x v="1947"/>
    <n v="4"/>
    <n v="2"/>
    <n v="125328"/>
    <n v="12.5328"/>
    <s v="Office Supplies"/>
    <s v="Paper"/>
    <s v="Geographics Note Cards, Blank, White, 8 1/2&quot; x 11&quot;"/>
  </r>
  <r>
    <x v="1200"/>
    <x v="729"/>
    <d v="2017-07-22T00:00:00"/>
    <s v="Standard Class"/>
    <s v="SW-20455"/>
    <s v="FUR-FU-10002597"/>
    <x v="1948"/>
    <n v="2"/>
    <n v="2"/>
    <n v="21736"/>
    <n v="2.1736"/>
    <s v="Furniture"/>
    <s v="Furnishings"/>
    <s v="C-Line Magnetic Cubicle Keepers, Clear Polypropylene"/>
  </r>
  <r>
    <x v="1201"/>
    <x v="730"/>
    <d v="2016-05-27T00:00:00"/>
    <s v="Standard Class"/>
    <s v="AF-10870"/>
    <s v="TEC-PH-10004614"/>
    <x v="1949"/>
    <n v="5"/>
    <n v="0"/>
    <n v="8625"/>
    <n v="0.86250000000000004"/>
    <s v="Technology"/>
    <s v="Phones"/>
    <s v="AT&amp;T 841000 Phone"/>
  </r>
  <r>
    <x v="1201"/>
    <x v="730"/>
    <d v="2016-05-27T00:00:00"/>
    <s v="Standard Class"/>
    <s v="AF-10870"/>
    <s v="FUR-TA-10003748"/>
    <x v="1950"/>
    <n v="2"/>
    <n v="3"/>
    <n v="-199184"/>
    <n v="-19.918399999999998"/>
    <s v="Furniture"/>
    <s v="Tables"/>
    <s v="Bevis 36 x 72 Conference Tables"/>
  </r>
  <r>
    <x v="1201"/>
    <x v="730"/>
    <d v="2016-05-27T00:00:00"/>
    <s v="Standard Class"/>
    <s v="AF-10870"/>
    <s v="OFF-AP-10003217"/>
    <x v="345"/>
    <n v="4"/>
    <n v="0"/>
    <n v="1723384"/>
    <n v="172.33840000000001"/>
    <s v="Office Supplies"/>
    <s v="Appliances"/>
    <s v="Eureka Sanitaire  Commercial Upright"/>
  </r>
  <r>
    <x v="1201"/>
    <x v="730"/>
    <d v="2016-05-27T00:00:00"/>
    <s v="Standard Class"/>
    <s v="AF-10870"/>
    <s v="TEC-AC-10002399"/>
    <x v="1951"/>
    <n v="5"/>
    <n v="0"/>
    <n v="30432"/>
    <n v="3.0432000000000001"/>
    <s v="Technology"/>
    <s v="Accessories"/>
    <s v="SanDisk Cruzer 32 GB USB Flash Drive"/>
  </r>
  <r>
    <x v="1201"/>
    <x v="730"/>
    <d v="2016-05-27T00:00:00"/>
    <s v="Standard Class"/>
    <s v="AF-10870"/>
    <s v="OFF-EN-10002973"/>
    <x v="919"/>
    <n v="6"/>
    <n v="0"/>
    <n v="129024"/>
    <n v="12.9024"/>
    <s v="Office Supplies"/>
    <s v="Envelopes"/>
    <s v="Ampad #10 Peel &amp; Seel Holiday Envelopes"/>
  </r>
  <r>
    <x v="1201"/>
    <x v="730"/>
    <d v="2016-05-27T00:00:00"/>
    <s v="Standard Class"/>
    <s v="AF-10870"/>
    <s v="TEC-PH-10001336"/>
    <x v="1952"/>
    <n v="2"/>
    <n v="0"/>
    <n v="748142"/>
    <n v="74.8142"/>
    <s v="Technology"/>
    <s v="Phones"/>
    <s v="Digium D40 VoIP phone"/>
  </r>
  <r>
    <x v="1202"/>
    <x v="5"/>
    <d v="2015-10-01T00:00:00"/>
    <s v="Standard Class"/>
    <s v="AM-10705"/>
    <s v="OFF-EN-10000461"/>
    <x v="1840"/>
    <n v="2"/>
    <n v="0"/>
    <n v="82156"/>
    <n v="8.2156000000000002"/>
    <s v="Office Supplies"/>
    <s v="Envelopes"/>
    <s v="#10- 4 1/8&quot; x 9 1/2&quot; Recycled Envelopes"/>
  </r>
  <r>
    <x v="1203"/>
    <x v="731"/>
    <d v="2016-11-06T00:00:00"/>
    <s v="Standard Class"/>
    <s v="BD-11320"/>
    <s v="FUR-CH-10000988"/>
    <x v="1953"/>
    <n v="5"/>
    <n v="3"/>
    <n v="-14081"/>
    <n v="-1.4080999999999999"/>
    <s v="Furniture"/>
    <s v="Chairs"/>
    <s v="Hon Olson Stacker Stools"/>
  </r>
  <r>
    <x v="1204"/>
    <x v="245"/>
    <d v="2015-09-17T00:00:00"/>
    <s v="Second Class"/>
    <s v="CM-12385"/>
    <s v="OFF-ST-10001809"/>
    <x v="1954"/>
    <n v="3"/>
    <n v="0"/>
    <n v="53898"/>
    <n v="5.3898000000000001"/>
    <s v="Office Supplies"/>
    <s v="Storage"/>
    <s v="Fellowes Officeware Wire Shelving"/>
  </r>
  <r>
    <x v="1205"/>
    <x v="732"/>
    <d v="2016-11-10T00:00:00"/>
    <s v="Standard Class"/>
    <s v="CS-12400"/>
    <s v="OFF-BI-10003963"/>
    <x v="1955"/>
    <n v="5"/>
    <n v="2"/>
    <n v="9828"/>
    <n v="0.98280000000000001"/>
    <s v="Office Supplies"/>
    <s v="Binders"/>
    <s v="Cardinal Holdit Data Disk Pockets"/>
  </r>
  <r>
    <x v="1206"/>
    <x v="465"/>
    <d v="2017-03-22T00:00:00"/>
    <s v="Second Class"/>
    <s v="DB-13405"/>
    <s v="OFF-LA-10000081"/>
    <x v="1956"/>
    <n v="5"/>
    <n v="0"/>
    <n v="90"/>
    <n v="8.9999999999999993E-3"/>
    <s v="Office Supplies"/>
    <s v="Labels"/>
    <s v="Avery 496"/>
  </r>
  <r>
    <x v="1206"/>
    <x v="465"/>
    <d v="2017-03-22T00:00:00"/>
    <s v="Second Class"/>
    <s v="DB-13405"/>
    <s v="TEC-PH-10000149"/>
    <x v="1957"/>
    <n v="6"/>
    <n v="0"/>
    <n v="31122"/>
    <n v="3.1122000000000001"/>
    <s v="Technology"/>
    <s v="Phones"/>
    <s v="Cisco SPA525G2 IP Phone - Wireless"/>
  </r>
  <r>
    <x v="1206"/>
    <x v="465"/>
    <d v="2017-03-22T00:00:00"/>
    <s v="Second Class"/>
    <s v="DB-13405"/>
    <s v="OFF-BI-10000605"/>
    <x v="552"/>
    <n v="3"/>
    <n v="2"/>
    <n v="30861"/>
    <n v="3.0861000000000001"/>
    <s v="Office Supplies"/>
    <s v="Binders"/>
    <s v="Acco Pressboard Covers with Storage Hooks, 9 1/2&quot; x 11&quot;, Executive Red"/>
  </r>
  <r>
    <x v="1206"/>
    <x v="465"/>
    <d v="2017-03-22T00:00:00"/>
    <s v="Second Class"/>
    <s v="DB-13405"/>
    <s v="TEC-AC-10002399"/>
    <x v="1958"/>
    <n v="3"/>
    <n v="0"/>
    <n v="182592"/>
    <n v="18.2592"/>
    <s v="Technology"/>
    <s v="Accessories"/>
    <s v="SanDisk Cruzer 32 GB USB Flash Drive"/>
  </r>
  <r>
    <x v="1206"/>
    <x v="465"/>
    <d v="2017-03-22T00:00:00"/>
    <s v="Second Class"/>
    <s v="DB-13405"/>
    <s v="TEC-AC-10003038"/>
    <x v="317"/>
    <n v="8"/>
    <n v="0"/>
    <n v="13604"/>
    <n v="1.3604000000000001"/>
    <s v="Technology"/>
    <s v="Accessories"/>
    <s v="Kingston Digital DataTraveler 16GB USB 2.0"/>
  </r>
  <r>
    <x v="1206"/>
    <x v="465"/>
    <d v="2017-03-22T00:00:00"/>
    <s v="Second Class"/>
    <s v="DB-13405"/>
    <s v="OFF-ST-10000344"/>
    <x v="1441"/>
    <n v="8"/>
    <n v="0"/>
    <n v="279344"/>
    <n v="27.9344"/>
    <s v="Office Supplies"/>
    <s v="Storage"/>
    <s v="Neat Ideas Personal Hanging Folder Files, Black"/>
  </r>
  <r>
    <x v="1206"/>
    <x v="465"/>
    <d v="2017-03-22T00:00:00"/>
    <s v="Second Class"/>
    <s v="DB-13405"/>
    <s v="OFF-LA-10004093"/>
    <x v="1959"/>
    <n v="1"/>
    <n v="0"/>
    <n v="34357"/>
    <n v="3.4357000000000002"/>
    <s v="Office Supplies"/>
    <s v="Labels"/>
    <s v="Avery 486"/>
  </r>
  <r>
    <x v="1206"/>
    <x v="465"/>
    <d v="2017-03-22T00:00:00"/>
    <s v="Second Class"/>
    <s v="DB-13405"/>
    <s v="OFF-AR-10001683"/>
    <x v="1960"/>
    <n v="6"/>
    <n v="0"/>
    <n v="22458"/>
    <n v="2.2458"/>
    <s v="Office Supplies"/>
    <s v="Art"/>
    <s v="Lumber Crayons"/>
  </r>
  <r>
    <x v="1206"/>
    <x v="465"/>
    <d v="2017-03-22T00:00:00"/>
    <s v="Second Class"/>
    <s v="DB-13405"/>
    <s v="OFF-ST-10003455"/>
    <x v="1961"/>
    <n v="3"/>
    <n v="0"/>
    <n v="120978"/>
    <n v="12.097799999999999"/>
    <s v="Office Supplies"/>
    <s v="Storage"/>
    <s v="Tenex File Box, Personal Filing Tote with Lid, Black"/>
  </r>
  <r>
    <x v="1207"/>
    <x v="733"/>
    <d v="2017-08-21T00:00:00"/>
    <s v="Standard Class"/>
    <s v="JG-15160"/>
    <s v="OFF-AP-10002578"/>
    <x v="1962"/>
    <n v="2"/>
    <n v="0"/>
    <n v="254384"/>
    <n v="25.438400000000001"/>
    <s v="Office Supplies"/>
    <s v="Appliances"/>
    <s v="Fellowes Premier Superior Surge Suppressor, 10-Outlet, With Phone and Remote"/>
  </r>
  <r>
    <x v="1208"/>
    <x v="655"/>
    <d v="2015-07-13T00:00:00"/>
    <s v="Second Class"/>
    <s v="SC-20380"/>
    <s v="OFF-PA-10001763"/>
    <x v="1963"/>
    <n v="3"/>
    <n v="0"/>
    <n v="134865"/>
    <n v="13.486499999999999"/>
    <s v="Office Supplies"/>
    <s v="Paper"/>
    <s v="Xerox 1896"/>
  </r>
  <r>
    <x v="1208"/>
    <x v="655"/>
    <d v="2015-07-13T00:00:00"/>
    <s v="Second Class"/>
    <s v="SC-20380"/>
    <s v="OFF-BI-10001597"/>
    <x v="1964"/>
    <n v="3"/>
    <n v="2"/>
    <n v="344232"/>
    <n v="34.423200000000001"/>
    <s v="Office Supplies"/>
    <s v="Binders"/>
    <s v="Wilson Jones Ledger-Size, Piano-Hinge Binder, 2&quot;, Blue"/>
  </r>
  <r>
    <x v="1209"/>
    <x v="734"/>
    <d v="2017-12-09T00:00:00"/>
    <s v="Standard Class"/>
    <s v="CS-12460"/>
    <s v="OFF-BI-10001524"/>
    <x v="349"/>
    <n v="5"/>
    <n v="2"/>
    <n v="29372"/>
    <n v="2.9371999999999998"/>
    <s v="Office Supplies"/>
    <s v="Binders"/>
    <s v="GBC Premium Transparent Covers with Diagonal Lined Pattern"/>
  </r>
  <r>
    <x v="1209"/>
    <x v="734"/>
    <d v="2017-12-09T00:00:00"/>
    <s v="Standard Class"/>
    <s v="CS-12460"/>
    <s v="OFF-BI-10001553"/>
    <x v="998"/>
    <n v="2"/>
    <n v="2"/>
    <n v="51184"/>
    <n v="5.1184000000000003"/>
    <s v="Office Supplies"/>
    <s v="Binders"/>
    <s v="SpineVue Locking Slant-D Ring Binders by Cardinal"/>
  </r>
  <r>
    <x v="1209"/>
    <x v="734"/>
    <d v="2017-12-09T00:00:00"/>
    <s v="Standard Class"/>
    <s v="CS-12460"/>
    <s v="TEC-PH-10000576"/>
    <x v="1965"/>
    <n v="1"/>
    <n v="0"/>
    <n v="369873"/>
    <n v="36.987299999999998"/>
    <s v="Technology"/>
    <s v="Phones"/>
    <s v="AT&amp;T 1080 Corded phone"/>
  </r>
  <r>
    <x v="1209"/>
    <x v="734"/>
    <d v="2017-12-09T00:00:00"/>
    <s v="Standard Class"/>
    <s v="CS-12460"/>
    <s v="OFF-LA-10001317"/>
    <x v="1215"/>
    <n v="1"/>
    <n v="0"/>
    <n v="1512"/>
    <n v="0.1512"/>
    <s v="Office Supplies"/>
    <s v="Labels"/>
    <s v="Avery 520"/>
  </r>
  <r>
    <x v="1210"/>
    <x v="236"/>
    <d v="2017-05-08T00:00:00"/>
    <s v="Standard Class"/>
    <s v="MK-18160"/>
    <s v="OFF-PA-10000726"/>
    <x v="1966"/>
    <n v="1"/>
    <n v="0"/>
    <n v="40995"/>
    <n v="4.0994999999999999"/>
    <s v="Office Supplies"/>
    <s v="Paper"/>
    <s v="Black Print Carbonless Snap-Off Rapid Letter, 8 1/2&quot; x 7&quot;"/>
  </r>
  <r>
    <x v="1210"/>
    <x v="236"/>
    <d v="2017-05-08T00:00:00"/>
    <s v="Standard Class"/>
    <s v="MK-18160"/>
    <s v="OFF-ST-10003306"/>
    <x v="1967"/>
    <n v="4"/>
    <n v="0"/>
    <n v="1657176"/>
    <n v="165.7176"/>
    <s v="Office Supplies"/>
    <s v="Storage"/>
    <s v="Letter Size Cart"/>
  </r>
  <r>
    <x v="1210"/>
    <x v="236"/>
    <d v="2017-05-08T00:00:00"/>
    <s v="Standard Class"/>
    <s v="MK-18160"/>
    <s v="OFF-PA-10004983"/>
    <x v="108"/>
    <n v="5"/>
    <n v="0"/>
    <n v="15552"/>
    <n v="1.5551999999999999"/>
    <s v="Office Supplies"/>
    <s v="Paper"/>
    <s v="Xerox 23"/>
  </r>
  <r>
    <x v="1210"/>
    <x v="236"/>
    <d v="2017-05-08T00:00:00"/>
    <s v="Standard Class"/>
    <s v="MK-18160"/>
    <s v="OFF-ST-10001291"/>
    <x v="1968"/>
    <n v="1"/>
    <n v="0"/>
    <n v="45657"/>
    <n v="4.5656999999999996"/>
    <s v="Office Supplies"/>
    <s v="Storage"/>
    <s v="Tenex Personal Self-Stacking Standard File Box, Black/Gray"/>
  </r>
  <r>
    <x v="1211"/>
    <x v="259"/>
    <d v="2016-01-28T00:00:00"/>
    <s v="Standard Class"/>
    <s v="CM-11935"/>
    <s v="FUR-FU-10002107"/>
    <x v="1969"/>
    <n v="8"/>
    <n v="2"/>
    <n v="42816"/>
    <n v="4.2816000000000001"/>
    <s v="Furniture"/>
    <s v="Furnishings"/>
    <s v="Eldon Pizzaz Desk Accessories"/>
  </r>
  <r>
    <x v="1211"/>
    <x v="259"/>
    <d v="2016-01-28T00:00:00"/>
    <s v="Standard Class"/>
    <s v="CM-11935"/>
    <s v="FUR-BO-10002213"/>
    <x v="1970"/>
    <n v="4"/>
    <n v="2"/>
    <n v="-676704"/>
    <n v="-67.670400000000001"/>
    <s v="Furniture"/>
    <s v="Bookcases"/>
    <s v="DMI Eclipse Executive Suite Bookcases"/>
  </r>
  <r>
    <x v="1211"/>
    <x v="259"/>
    <d v="2016-01-28T00:00:00"/>
    <s v="Standard Class"/>
    <s v="CM-11935"/>
    <s v="OFF-AP-10000692"/>
    <x v="1971"/>
    <n v="4"/>
    <n v="2"/>
    <n v="64864"/>
    <n v="6.4863999999999997"/>
    <s v="Office Supplies"/>
    <s v="Appliances"/>
    <s v="Fellowes Mighty 8 Compact Surge Protector"/>
  </r>
  <r>
    <x v="1212"/>
    <x v="139"/>
    <d v="2016-11-06T00:00:00"/>
    <s v="First Class"/>
    <s v="PF-19225"/>
    <s v="FUR-CH-10001190"/>
    <x v="1972"/>
    <n v="2"/>
    <n v="2"/>
    <n v="-299178"/>
    <n v="-29.9178"/>
    <s v="Furniture"/>
    <s v="Chairs"/>
    <s v="Global Deluxe High-Back Office Chair in Storm"/>
  </r>
  <r>
    <x v="1212"/>
    <x v="139"/>
    <d v="2016-11-06T00:00:00"/>
    <s v="First Class"/>
    <s v="PF-19225"/>
    <s v="TEC-AC-10000682"/>
    <x v="1973"/>
    <n v="5"/>
    <n v="0"/>
    <n v="290325"/>
    <n v="29.032499999999999"/>
    <s v="Technology"/>
    <s v="Accessories"/>
    <s v="Kensington K72356US Mouse-in-a-Box USB Desktop Mouse"/>
  </r>
  <r>
    <x v="1212"/>
    <x v="139"/>
    <d v="2016-11-06T00:00:00"/>
    <s v="First Class"/>
    <s v="PF-19225"/>
    <s v="OFF-LA-10004545"/>
    <x v="1974"/>
    <n v="7"/>
    <n v="0"/>
    <n v="412237"/>
    <n v="41.223700000000001"/>
    <s v="Office Supplies"/>
    <s v="Labels"/>
    <s v="Avery 50"/>
  </r>
  <r>
    <x v="1212"/>
    <x v="139"/>
    <d v="2016-11-06T00:00:00"/>
    <s v="First Class"/>
    <s v="PF-19225"/>
    <s v="OFF-AP-10003057"/>
    <x v="1975"/>
    <n v="4"/>
    <n v="0"/>
    <n v="4295772"/>
    <n v="429.5772"/>
    <s v="Office Supplies"/>
    <s v="Appliances"/>
    <s v="Honeywell Enviracaire Portable HEPA Air Cleaner for 16' x 20' Room"/>
  </r>
  <r>
    <x v="1213"/>
    <x v="58"/>
    <d v="2017-09-08T00:00:00"/>
    <s v="Second Class"/>
    <s v="GM-14695"/>
    <s v="FUR-TA-10000198"/>
    <x v="1976"/>
    <n v="3"/>
    <n v="2"/>
    <n v="-991764"/>
    <n v="-99.176400000000001"/>
    <s v="Furniture"/>
    <s v="Tables"/>
    <s v="Chromcraft Bull-Nose Wood Oval Conference Tables &amp; Bases"/>
  </r>
  <r>
    <x v="1214"/>
    <x v="233"/>
    <d v="2014-09-19T00:00:00"/>
    <s v="Standard Class"/>
    <s v="DC-12850"/>
    <s v="OFF-AR-10002833"/>
    <x v="1465"/>
    <n v="3"/>
    <n v="0"/>
    <n v="14742"/>
    <n v="1.4742"/>
    <s v="Office Supplies"/>
    <s v="Art"/>
    <s v="Newell 322"/>
  </r>
  <r>
    <x v="1215"/>
    <x v="82"/>
    <d v="2017-06-25T00:00:00"/>
    <s v="Standard Class"/>
    <s v="FO-14305"/>
    <s v="OFF-SU-10002557"/>
    <x v="1977"/>
    <n v="1"/>
    <n v="2"/>
    <n v="8388"/>
    <n v="0.83879999999999999"/>
    <s v="Office Supplies"/>
    <s v="Supplies"/>
    <s v="Fiskars Spring-Action Scissors"/>
  </r>
  <r>
    <x v="1215"/>
    <x v="82"/>
    <d v="2017-06-25T00:00:00"/>
    <s v="Standard Class"/>
    <s v="FO-14305"/>
    <s v="OFF-ST-10003656"/>
    <x v="1978"/>
    <n v="2"/>
    <n v="2"/>
    <n v="-326366"/>
    <n v="-32.636600000000001"/>
    <s v="Office Supplies"/>
    <s v="Storage"/>
    <s v="Safco Industrial Wire Shelving"/>
  </r>
  <r>
    <x v="1216"/>
    <x v="346"/>
    <d v="2017-12-31T00:00:00"/>
    <s v="Standard Class"/>
    <s v="AH-10210"/>
    <s v="OFF-ST-10001097"/>
    <x v="1979"/>
    <n v="6"/>
    <n v="0"/>
    <n v="0"/>
    <n v="0"/>
    <s v="Office Supplies"/>
    <s v="Storage"/>
    <s v="Office Impressions Heavy Duty Welded Shelving &amp; Multimedia Storage Drawers"/>
  </r>
  <r>
    <x v="1217"/>
    <x v="735"/>
    <d v="2017-09-03T00:00:00"/>
    <s v="Standard Class"/>
    <s v="KN-16705"/>
    <s v="TEC-PH-10000912"/>
    <x v="346"/>
    <n v="4"/>
    <n v="2"/>
    <n v="114296"/>
    <n v="11.429600000000001"/>
    <s v="Technology"/>
    <s v="Phones"/>
    <s v="Anker 24W Portable Micro USB Car Charger"/>
  </r>
  <r>
    <x v="1217"/>
    <x v="735"/>
    <d v="2017-09-03T00:00:00"/>
    <s v="Standard Class"/>
    <s v="KN-16705"/>
    <s v="FUR-TA-10000617"/>
    <x v="1980"/>
    <n v="5"/>
    <n v="0"/>
    <n v="250305"/>
    <n v="25.0305"/>
    <s v="Furniture"/>
    <s v="Tables"/>
    <s v="Hon Practical Foundations 30 x 60 Training Table, Light Gray/Charcoal"/>
  </r>
  <r>
    <x v="1217"/>
    <x v="735"/>
    <d v="2017-09-03T00:00:00"/>
    <s v="Standard Class"/>
    <s v="KN-16705"/>
    <s v="OFF-BI-10001658"/>
    <x v="1981"/>
    <n v="5"/>
    <n v="2"/>
    <n v="32396"/>
    <n v="3.2395999999999998"/>
    <s v="Office Supplies"/>
    <s v="Binders"/>
    <s v="GBC Standard Therm-A-Bind Covers"/>
  </r>
  <r>
    <x v="1217"/>
    <x v="735"/>
    <d v="2017-09-03T00:00:00"/>
    <s v="Standard Class"/>
    <s v="KN-16705"/>
    <s v="OFF-AR-10003856"/>
    <x v="564"/>
    <n v="2"/>
    <n v="0"/>
    <n v="14456"/>
    <n v="1.4456"/>
    <s v="Office Supplies"/>
    <s v="Art"/>
    <s v="Newell 344"/>
  </r>
  <r>
    <x v="1218"/>
    <x v="136"/>
    <d v="2015-01-04T00:00:00"/>
    <s v="Second Class"/>
    <s v="CB-12535"/>
    <s v="OFF-ST-10001837"/>
    <x v="1982"/>
    <n v="2"/>
    <n v="0"/>
    <n v="222352"/>
    <n v="22.235199999999999"/>
    <s v="Office Supplies"/>
    <s v="Storage"/>
    <s v="SAFCO Mobile Desk Side File, Wire Frame"/>
  </r>
  <r>
    <x v="1218"/>
    <x v="136"/>
    <d v="2015-01-04T00:00:00"/>
    <s v="Second Class"/>
    <s v="CB-12535"/>
    <s v="OFF-AR-10001473"/>
    <x v="493"/>
    <n v="3"/>
    <n v="0"/>
    <n v="26568"/>
    <n v="2.6568000000000001"/>
    <s v="Office Supplies"/>
    <s v="Art"/>
    <s v="Newell 313"/>
  </r>
  <r>
    <x v="1218"/>
    <x v="136"/>
    <d v="2015-01-04T00:00:00"/>
    <s v="Second Class"/>
    <s v="CB-12535"/>
    <s v="OFF-PA-10004285"/>
    <x v="237"/>
    <n v="3"/>
    <n v="0"/>
    <n v="96192"/>
    <n v="9.6191999999999993"/>
    <s v="Office Supplies"/>
    <s v="Paper"/>
    <s v="Xerox 1959"/>
  </r>
  <r>
    <x v="1219"/>
    <x v="379"/>
    <d v="2015-10-13T00:00:00"/>
    <s v="Second Class"/>
    <s v="TB-21250"/>
    <s v="TEC-PH-10001835"/>
    <x v="1983"/>
    <n v="4"/>
    <n v="0"/>
    <n v="3033408"/>
    <n v="303.3408"/>
    <s v="Technology"/>
    <s v="Phones"/>
    <s v="Jawbone JAMBOX Wireless Bluetooth Speaker"/>
  </r>
  <r>
    <x v="1219"/>
    <x v="379"/>
    <d v="2015-10-13T00:00:00"/>
    <s v="Second Class"/>
    <s v="TB-21250"/>
    <s v="OFF-PA-10002245"/>
    <x v="186"/>
    <n v="4"/>
    <n v="0"/>
    <n v="10764"/>
    <n v="1.0764"/>
    <s v="Office Supplies"/>
    <s v="Paper"/>
    <s v="Xerox 1895"/>
  </r>
  <r>
    <x v="1220"/>
    <x v="736"/>
    <d v="2014-12-15T00:00:00"/>
    <s v="Second Class"/>
    <s v="KD-16345"/>
    <s v="OFF-PA-10001457"/>
    <x v="1880"/>
    <n v="6"/>
    <n v="0"/>
    <n v="415104"/>
    <n v="41.510399999999997"/>
    <s v="Office Supplies"/>
    <s v="Paper"/>
    <s v="White GlueTop Scratch Pads"/>
  </r>
  <r>
    <x v="1221"/>
    <x v="198"/>
    <d v="2014-11-23T00:00:00"/>
    <s v="Standard Class"/>
    <s v="JM-15865"/>
    <s v="TEC-PH-10002885"/>
    <x v="1984"/>
    <n v="7"/>
    <n v="0"/>
    <n v="12281787"/>
    <n v="1228.1786999999999"/>
    <s v="Technology"/>
    <s v="Phones"/>
    <s v="Apple iPhone 5"/>
  </r>
  <r>
    <x v="1222"/>
    <x v="595"/>
    <d v="2016-09-14T00:00:00"/>
    <s v="Second Class"/>
    <s v="KT-16480"/>
    <s v="FUR-TA-10004086"/>
    <x v="1985"/>
    <n v="5"/>
    <n v="3"/>
    <n v="-34392"/>
    <n v="-3.4392"/>
    <s v="Furniture"/>
    <s v="Tables"/>
    <s v="KI Adjustable-Height Table"/>
  </r>
  <r>
    <x v="1222"/>
    <x v="595"/>
    <d v="2016-09-14T00:00:00"/>
    <s v="Second Class"/>
    <s v="KT-16480"/>
    <s v="TEC-PH-10000895"/>
    <x v="1986"/>
    <n v="5"/>
    <n v="2"/>
    <n v="53997"/>
    <n v="5.3997000000000002"/>
    <s v="Technology"/>
    <s v="Phones"/>
    <s v="Polycom VVX 310 VoIP phone"/>
  </r>
  <r>
    <x v="1223"/>
    <x v="737"/>
    <d v="2014-06-22T00:00:00"/>
    <s v="Standard Class"/>
    <s v="SC-20575"/>
    <s v="FUR-CH-10000225"/>
    <x v="560"/>
    <n v="8"/>
    <n v="0"/>
    <n v="32392"/>
    <n v="3.2391999999999999"/>
    <s v="Furniture"/>
    <s v="Chairs"/>
    <s v="Global Geo Office Task Chair, Gray"/>
  </r>
  <r>
    <x v="1224"/>
    <x v="269"/>
    <d v="2015-10-01T00:00:00"/>
    <s v="Standard Class"/>
    <s v="BS-11800"/>
    <s v="OFF-ST-10002370"/>
    <x v="1987"/>
    <n v="3"/>
    <n v="0"/>
    <n v="186093"/>
    <n v="18.609300000000001"/>
    <s v="Office Supplies"/>
    <s v="Storage"/>
    <s v="Sortfiler Multipurpose Personal File Organizer, Black"/>
  </r>
  <r>
    <x v="1224"/>
    <x v="269"/>
    <d v="2015-10-01T00:00:00"/>
    <s v="Standard Class"/>
    <s v="BS-11800"/>
    <s v="OFF-EN-10000056"/>
    <x v="1988"/>
    <n v="2"/>
    <n v="0"/>
    <n v="584962"/>
    <n v="58.496200000000002"/>
    <s v="Office Supplies"/>
    <s v="Envelopes"/>
    <s v="Cameo Buff Policy Envelopes"/>
  </r>
  <r>
    <x v="1225"/>
    <x v="102"/>
    <d v="2016-05-24T00:00:00"/>
    <s v="Standard Class"/>
    <s v="BT-11395"/>
    <s v="OFF-BI-10004817"/>
    <x v="1989"/>
    <n v="1"/>
    <n v="2"/>
    <n v="33544"/>
    <n v="3.3544"/>
    <s v="Office Supplies"/>
    <s v="Binders"/>
    <s v="GBC Personal VeloBind Strips"/>
  </r>
  <r>
    <x v="1226"/>
    <x v="738"/>
    <d v="2017-06-23T00:00:00"/>
    <s v="First Class"/>
    <s v="DC-12850"/>
    <s v="OFF-EN-10004483"/>
    <x v="1990"/>
    <n v="3"/>
    <n v="2"/>
    <n v="126927"/>
    <n v="12.6927"/>
    <s v="Office Supplies"/>
    <s v="Envelopes"/>
    <s v="#10 White Business Envelopes,4 1/8 x 9 1/2"/>
  </r>
  <r>
    <x v="1227"/>
    <x v="34"/>
    <d v="2017-06-20T00:00:00"/>
    <s v="First Class"/>
    <s v="LS-17200"/>
    <s v="OFF-PA-10001892"/>
    <x v="1991"/>
    <n v="2"/>
    <n v="2"/>
    <n v="44312"/>
    <n v="4.4311999999999996"/>
    <s v="Office Supplies"/>
    <s v="Paper"/>
    <s v="Rediform Wirebound &quot;Phone Memo&quot; Message Book, 11 x 5-3/4"/>
  </r>
  <r>
    <x v="1227"/>
    <x v="34"/>
    <d v="2017-06-20T00:00:00"/>
    <s v="First Class"/>
    <s v="LS-17200"/>
    <s v="OFF-BI-10000546"/>
    <x v="1992"/>
    <n v="4"/>
    <n v="8"/>
    <n v="-35712"/>
    <n v="-3.5712000000000002"/>
    <s v="Office Supplies"/>
    <s v="Binders"/>
    <s v="Avery Durable Binders"/>
  </r>
  <r>
    <x v="1227"/>
    <x v="34"/>
    <d v="2017-06-20T00:00:00"/>
    <s v="First Class"/>
    <s v="LS-17200"/>
    <s v="OFF-BI-10001294"/>
    <x v="1993"/>
    <n v="4"/>
    <n v="8"/>
    <n v="-1638"/>
    <n v="-0.1638"/>
    <s v="Office Supplies"/>
    <s v="Binders"/>
    <s v="Fellowes Binding Cases"/>
  </r>
  <r>
    <x v="1228"/>
    <x v="696"/>
    <d v="2016-11-19T00:00:00"/>
    <s v="Standard Class"/>
    <s v="RR-19315"/>
    <s v="OFF-LA-10000248"/>
    <x v="1526"/>
    <n v="2"/>
    <n v="0"/>
    <n v="34686"/>
    <n v="3.4685999999999999"/>
    <s v="Office Supplies"/>
    <s v="Labels"/>
    <s v="Avery 52"/>
  </r>
  <r>
    <x v="1229"/>
    <x v="739"/>
    <d v="2014-07-27T00:00:00"/>
    <s v="Second Class"/>
    <s v="KL-16645"/>
    <s v="OFF-ST-10001228"/>
    <x v="1994"/>
    <n v="4"/>
    <n v="0"/>
    <n v="150416"/>
    <n v="15.041600000000001"/>
    <s v="Office Supplies"/>
    <s v="Storage"/>
    <s v="Fellowes Personal Hanging Folder Files, Navy"/>
  </r>
  <r>
    <x v="1229"/>
    <x v="739"/>
    <d v="2014-07-27T00:00:00"/>
    <s v="Second Class"/>
    <s v="KL-16645"/>
    <s v="OFF-SU-10000151"/>
    <x v="1995"/>
    <n v="5"/>
    <n v="0"/>
    <n v="327506"/>
    <n v="32.750599999999999"/>
    <s v="Office Supplies"/>
    <s v="Supplies"/>
    <s v="High Speed Automatic Electric Letter Opener"/>
  </r>
  <r>
    <x v="1229"/>
    <x v="739"/>
    <d v="2014-07-27T00:00:00"/>
    <s v="Second Class"/>
    <s v="KL-16645"/>
    <s v="FUR-FU-10004351"/>
    <x v="1996"/>
    <n v="8"/>
    <n v="0"/>
    <n v="342848"/>
    <n v="34.284799999999997"/>
    <s v="Furniture"/>
    <s v="Furnishings"/>
    <s v="Staple-based wall hangings"/>
  </r>
  <r>
    <x v="1230"/>
    <x v="740"/>
    <d v="2015-07-02T00:00:00"/>
    <s v="Same Day"/>
    <s v="RB-19435"/>
    <s v="OFF-AP-10001293"/>
    <x v="1997"/>
    <n v="4"/>
    <n v="8"/>
    <n v="-852384"/>
    <n v="-85.238399999999999"/>
    <s v="Office Supplies"/>
    <s v="Appliances"/>
    <s v="Belkin 8 Outlet Surge Protector"/>
  </r>
  <r>
    <x v="1231"/>
    <x v="60"/>
    <d v="2017-03-08T00:00:00"/>
    <s v="Standard Class"/>
    <s v="MY-17380"/>
    <s v="TEC-PH-10000675"/>
    <x v="1998"/>
    <n v="3"/>
    <n v="2"/>
    <n v="147582"/>
    <n v="14.7582"/>
    <s v="Technology"/>
    <s v="Phones"/>
    <s v="Panasonic KX TS3282B Corded phone"/>
  </r>
  <r>
    <x v="1231"/>
    <x v="60"/>
    <d v="2017-03-08T00:00:00"/>
    <s v="Standard Class"/>
    <s v="MY-17380"/>
    <s v="TEC-AC-10000580"/>
    <x v="1999"/>
    <n v="6"/>
    <n v="0"/>
    <n v="527934"/>
    <n v="52.793399999999998"/>
    <s v="Technology"/>
    <s v="Accessories"/>
    <s v="Logitech G13 Programmable Gameboard with LCD Display"/>
  </r>
  <r>
    <x v="1232"/>
    <x v="741"/>
    <d v="2016-11-23T00:00:00"/>
    <s v="Standard Class"/>
    <s v="AW-10930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1233"/>
    <x v="67"/>
    <d v="2015-04-19T00:00:00"/>
    <s v="First Class"/>
    <s v="KW-16570"/>
    <s v="TEC-AC-10003116"/>
    <x v="1457"/>
    <n v="6"/>
    <n v="0"/>
    <n v="41535"/>
    <n v="4.1535000000000002"/>
    <s v="Technology"/>
    <s v="Accessories"/>
    <s v="Memorex Froggy Flash Drive 8 GB"/>
  </r>
  <r>
    <x v="1234"/>
    <x v="533"/>
    <d v="2017-12-06T00:00:00"/>
    <s v="Standard Class"/>
    <s v="DB-12910"/>
    <s v="OFF-BI-10002429"/>
    <x v="2001"/>
    <n v="5"/>
    <n v="7"/>
    <n v="-33484"/>
    <n v="-3.3483999999999998"/>
    <s v="Office Supplies"/>
    <s v="Binders"/>
    <s v="Premier Elliptical Ring Binder, Black"/>
  </r>
  <r>
    <x v="1235"/>
    <x v="246"/>
    <d v="2016-11-17T00:00:00"/>
    <s v="Standard Class"/>
    <s v="BB-11545"/>
    <s v="TEC-AC-10003280"/>
    <x v="1604"/>
    <n v="4"/>
    <n v="2"/>
    <n v="11996"/>
    <n v="1.1996"/>
    <s v="Technology"/>
    <s v="Accessories"/>
    <s v="Belkin F8E887 USB Wired Ergonomic Keyboard"/>
  </r>
  <r>
    <x v="1235"/>
    <x v="246"/>
    <d v="2016-11-17T00:00:00"/>
    <s v="Standard Class"/>
    <s v="BB-11545"/>
    <s v="FUR-CH-10004540"/>
    <x v="1286"/>
    <n v="2"/>
    <n v="3"/>
    <n v="-20568"/>
    <n v="-2.0568"/>
    <s v="Furniture"/>
    <s v="Chairs"/>
    <s v="Global Chrome Stack Chair"/>
  </r>
  <r>
    <x v="1236"/>
    <x v="742"/>
    <d v="2014-09-10T00:00:00"/>
    <s v="Standard Class"/>
    <s v="NP-18700"/>
    <s v="OFF-ST-10000585"/>
    <x v="1607"/>
    <n v="2"/>
    <n v="2"/>
    <n v="19824"/>
    <n v="1.9823999999999999"/>
    <s v="Office Supplies"/>
    <s v="Storage"/>
    <s v="Economy Rollaway Files"/>
  </r>
  <r>
    <x v="1237"/>
    <x v="647"/>
    <d v="2014-11-22T00:00:00"/>
    <s v="Standard Class"/>
    <s v="PB-19105"/>
    <s v="OFF-EN-10003001"/>
    <x v="2002"/>
    <n v="9"/>
    <n v="2"/>
    <n v="2040714"/>
    <n v="204.07140000000001"/>
    <s v="Office Supplies"/>
    <s v="Envelopes"/>
    <s v="Ames Color-File Green Diamond Border X-ray Mailers"/>
  </r>
  <r>
    <x v="1238"/>
    <x v="743"/>
    <d v="2017-05-07T00:00:00"/>
    <s v="Standard Class"/>
    <s v="DW-13585"/>
    <s v="FUR-FU-10003975"/>
    <x v="2003"/>
    <n v="3"/>
    <n v="0"/>
    <n v="12993"/>
    <n v="1.2992999999999999"/>
    <s v="Furniture"/>
    <s v="Furnishings"/>
    <s v="Eldon Advantage Chair Mats for Low to Medium Pile Carpets"/>
  </r>
  <r>
    <x v="1239"/>
    <x v="680"/>
    <d v="2016-10-21T00:00:00"/>
    <s v="Standard Class"/>
    <s v="CD-12790"/>
    <s v="OFF-LA-10004559"/>
    <x v="299"/>
    <n v="7"/>
    <n v="0"/>
    <n v="98784"/>
    <n v="9.8783999999999992"/>
    <s v="Office Supplies"/>
    <s v="Labels"/>
    <s v="Avery 49"/>
  </r>
  <r>
    <x v="1239"/>
    <x v="680"/>
    <d v="2016-10-21T00:00:00"/>
    <s v="Standard Class"/>
    <s v="CD-12790"/>
    <s v="OFF-LA-10003223"/>
    <x v="339"/>
    <n v="6"/>
    <n v="0"/>
    <n v="144354"/>
    <n v="14.4354"/>
    <s v="Office Supplies"/>
    <s v="Labels"/>
    <s v="Avery 508"/>
  </r>
  <r>
    <x v="1239"/>
    <x v="680"/>
    <d v="2016-10-21T00:00:00"/>
    <s v="Standard Class"/>
    <s v="CD-12790"/>
    <s v="OFF-AP-10002651"/>
    <x v="2004"/>
    <n v="3"/>
    <n v="0"/>
    <n v="2518911"/>
    <n v="251.89109999999999"/>
    <s v="Office Supplies"/>
    <s v="Appliances"/>
    <s v="Hoover Upright Vacuum With Dirt Cup"/>
  </r>
  <r>
    <x v="1239"/>
    <x v="680"/>
    <d v="2016-10-21T00:00:00"/>
    <s v="Standard Class"/>
    <s v="CD-12790"/>
    <s v="OFF-PA-10003177"/>
    <x v="24"/>
    <n v="2"/>
    <n v="0"/>
    <n v="62208"/>
    <n v="6.2207999999999997"/>
    <s v="Office Supplies"/>
    <s v="Paper"/>
    <s v="Xerox 1999"/>
  </r>
  <r>
    <x v="1239"/>
    <x v="680"/>
    <d v="2016-10-21T00:00:00"/>
    <s v="Standard Class"/>
    <s v="CD-12790"/>
    <s v="TEC-PH-10003442"/>
    <x v="2005"/>
    <n v="1"/>
    <n v="0"/>
    <n v="1375"/>
    <n v="0.13750000000000001"/>
    <s v="Technology"/>
    <s v="Phones"/>
    <s v="Samsung Replacement EH64AVFWE Premium Headset"/>
  </r>
  <r>
    <x v="1239"/>
    <x v="680"/>
    <d v="2016-10-21T00:00:00"/>
    <s v="Standard Class"/>
    <s v="CD-12790"/>
    <s v="OFF-BI-10000977"/>
    <x v="2006"/>
    <n v="4"/>
    <n v="0"/>
    <n v="55936"/>
    <n v="5.5936000000000003"/>
    <s v="Office Supplies"/>
    <s v="Binders"/>
    <s v="Ibico Plastic Spiral Binding Combs"/>
  </r>
  <r>
    <x v="1240"/>
    <x v="744"/>
    <d v="2015-04-10T00:00:00"/>
    <s v="Standard Class"/>
    <s v="TT-21220"/>
    <s v="OFF-AR-10004078"/>
    <x v="2007"/>
    <n v="9"/>
    <n v="2"/>
    <n v="5256"/>
    <n v="0.52559999999999996"/>
    <s v="Office Supplies"/>
    <s v="Art"/>
    <s v="Newell 312"/>
  </r>
  <r>
    <x v="1240"/>
    <x v="744"/>
    <d v="2015-04-10T00:00:00"/>
    <s v="Standard Class"/>
    <s v="TT-21220"/>
    <s v="TEC-AC-10002550"/>
    <x v="2008"/>
    <n v="2"/>
    <n v="2"/>
    <n v="44604"/>
    <n v="4.4603999999999999"/>
    <s v="Technology"/>
    <s v="Accessories"/>
    <s v="Maxell 4.7GB DVD-RW 3/Pack"/>
  </r>
  <r>
    <x v="1240"/>
    <x v="744"/>
    <d v="2015-04-10T00:00:00"/>
    <s v="Standard Class"/>
    <s v="TT-21220"/>
    <s v="OFF-BI-10004965"/>
    <x v="2009"/>
    <n v="3"/>
    <n v="8"/>
    <n v="-12075"/>
    <n v="-1.2075"/>
    <s v="Office Supplies"/>
    <s v="Binders"/>
    <s v="Ibico Covers for Plastic or Wire Binding Elements"/>
  </r>
  <r>
    <x v="1240"/>
    <x v="744"/>
    <d v="2015-04-10T00:00:00"/>
    <s v="Standard Class"/>
    <s v="TT-21220"/>
    <s v="OFF-BI-10004209"/>
    <x v="2010"/>
    <n v="6"/>
    <n v="8"/>
    <n v="-16884"/>
    <n v="-1.6883999999999999"/>
    <s v="Office Supplies"/>
    <s v="Binders"/>
    <s v="Fellowes Twister Kit, Gray/Clear, 3/pkg"/>
  </r>
  <r>
    <x v="1240"/>
    <x v="744"/>
    <d v="2015-04-10T00:00:00"/>
    <s v="Standard Class"/>
    <s v="TT-21220"/>
    <s v="OFF-PA-10001526"/>
    <x v="1025"/>
    <n v="2"/>
    <n v="2"/>
    <n v="28884"/>
    <n v="2.8883999999999999"/>
    <s v="Office Supplies"/>
    <s v="Paper"/>
    <s v="Xerox 1949"/>
  </r>
  <r>
    <x v="1241"/>
    <x v="745"/>
    <d v="2014-10-29T00:00:00"/>
    <s v="Standard Class"/>
    <s v="DB-12910"/>
    <s v="OFF-PA-10000788"/>
    <x v="829"/>
    <n v="2"/>
    <n v="2"/>
    <n v="36288"/>
    <n v="3.6288"/>
    <s v="Office Supplies"/>
    <s v="Paper"/>
    <s v="Xerox 210"/>
  </r>
  <r>
    <x v="1242"/>
    <x v="654"/>
    <d v="2014-08-21T00:00:00"/>
    <s v="Standard Class"/>
    <s v="DJ-13510"/>
    <s v="OFF-PA-10000595"/>
    <x v="1348"/>
    <n v="5"/>
    <n v="0"/>
    <n v="52532"/>
    <n v="5.2531999999999996"/>
    <s v="Office Supplies"/>
    <s v="Paper"/>
    <s v="Xerox 1929"/>
  </r>
  <r>
    <x v="1242"/>
    <x v="654"/>
    <d v="2014-08-21T00:00:00"/>
    <s v="Standard Class"/>
    <s v="DJ-13510"/>
    <s v="OFF-BI-10000829"/>
    <x v="2011"/>
    <n v="4"/>
    <n v="0"/>
    <n v="82616"/>
    <n v="8.2615999999999996"/>
    <s v="Office Supplies"/>
    <s v="Binders"/>
    <s v="Avery Non-Stick Binders"/>
  </r>
  <r>
    <x v="1242"/>
    <x v="654"/>
    <d v="2014-08-21T00:00:00"/>
    <s v="Standard Class"/>
    <s v="DJ-13510"/>
    <s v="OFF-FA-10002676"/>
    <x v="2012"/>
    <n v="7"/>
    <n v="0"/>
    <n v="45612"/>
    <n v="4.5612000000000004"/>
    <s v="Office Supplies"/>
    <s v="Fasteners"/>
    <s v="Colored Push Pins"/>
  </r>
  <r>
    <x v="1242"/>
    <x v="654"/>
    <d v="2014-08-21T00:00:00"/>
    <s v="Standard Class"/>
    <s v="DJ-13510"/>
    <s v="TEC-AC-10000844"/>
    <x v="197"/>
    <n v="4"/>
    <n v="0"/>
    <n v="1223856"/>
    <n v="122.3856"/>
    <s v="Technology"/>
    <s v="Accessories"/>
    <s v="LogitechÂ Gaming G510s - Keyboard"/>
  </r>
  <r>
    <x v="1243"/>
    <x v="733"/>
    <d v="2017-08-18T00:00:00"/>
    <s v="Second Class"/>
    <s v="DL-13495"/>
    <s v="OFF-ST-10004459"/>
    <x v="2013"/>
    <n v="6"/>
    <n v="2"/>
    <n v="-337806"/>
    <n v="-33.7806"/>
    <s v="Office Supplies"/>
    <s v="Storage"/>
    <s v="Tennsco Single-Tier Lockers"/>
  </r>
  <r>
    <x v="1244"/>
    <x v="684"/>
    <d v="2015-09-08T00:00:00"/>
    <s v="First Class"/>
    <s v="LO-17170"/>
    <s v="TEC-AC-10003499"/>
    <x v="2014"/>
    <n v="4"/>
    <n v="0"/>
    <n v="180648"/>
    <n v="18.064800000000002"/>
    <s v="Technology"/>
    <s v="Accessories"/>
    <s v="Memorex Mini Travel Drive 8 GB USB 2.0 Flash Drive"/>
  </r>
  <r>
    <x v="1245"/>
    <x v="746"/>
    <d v="2015-01-29T00:00:00"/>
    <s v="Second Class"/>
    <s v="SV-20365"/>
    <s v="FUR-CH-10000513"/>
    <x v="138"/>
    <n v="2"/>
    <n v="3"/>
    <n v="-545958"/>
    <n v="-54.595799999999997"/>
    <s v="Furniture"/>
    <s v="Chairs"/>
    <s v="High-Back Leather Manager's Chair"/>
  </r>
  <r>
    <x v="1245"/>
    <x v="746"/>
    <d v="2015-01-29T00:00:00"/>
    <s v="Second Class"/>
    <s v="SV-20365"/>
    <s v="TEC-PH-10000895"/>
    <x v="2015"/>
    <n v="4"/>
    <n v="4"/>
    <n v="-1007944"/>
    <n v="-100.7944"/>
    <s v="Technology"/>
    <s v="Phones"/>
    <s v="Polycom VVX 310 VoIP phone"/>
  </r>
  <r>
    <x v="1245"/>
    <x v="746"/>
    <d v="2015-01-29T00:00:00"/>
    <s v="Second Class"/>
    <s v="SV-20365"/>
    <s v="TEC-PH-10002555"/>
    <x v="2016"/>
    <n v="1"/>
    <n v="4"/>
    <n v="-36253"/>
    <n v="-3.6253000000000002"/>
    <s v="Technology"/>
    <s v="Phones"/>
    <s v="Nortel Meridian M5316 Digital phone"/>
  </r>
  <r>
    <x v="1246"/>
    <x v="747"/>
    <d v="2015-07-16T00:00:00"/>
    <s v="Same Day"/>
    <s v="EM-13810"/>
    <s v="FUR-CH-10003312"/>
    <x v="2017"/>
    <n v="6"/>
    <n v="2"/>
    <n v="-2191644"/>
    <n v="-219.1644"/>
    <s v="Furniture"/>
    <s v="Chairs"/>
    <s v="Hon 2090 Â“Pillow SoftÂ” Series Mid Back Swivel/Tilt Chairs"/>
  </r>
  <r>
    <x v="1246"/>
    <x v="747"/>
    <d v="2015-07-16T00:00:00"/>
    <s v="Same Day"/>
    <s v="EM-13810"/>
    <s v="FUR-CH-10004086"/>
    <x v="2018"/>
    <n v="3"/>
    <n v="2"/>
    <n v="787671"/>
    <n v="78.767099999999999"/>
    <s v="Furniture"/>
    <s v="Chairs"/>
    <s v="Hon 4070 Series Pagoda Armless Upholstered Stacking Chairs"/>
  </r>
  <r>
    <x v="1247"/>
    <x v="310"/>
    <d v="2016-05-04T00:00:00"/>
    <s v="Standard Class"/>
    <s v="KD-16615"/>
    <s v="FUR-FU-10002759"/>
    <x v="2019"/>
    <n v="7"/>
    <n v="2"/>
    <n v="223776"/>
    <n v="22.377600000000001"/>
    <s v="Furniture"/>
    <s v="Furnishings"/>
    <s v="12-1/2 Diameter Round Wall Clock"/>
  </r>
  <r>
    <x v="1248"/>
    <x v="568"/>
    <d v="2014-10-01T00:00:00"/>
    <s v="Second Class"/>
    <s v="NB-18580"/>
    <s v="OFF-AP-10002191"/>
    <x v="2020"/>
    <n v="3"/>
    <n v="2"/>
    <n v="143952"/>
    <n v="14.395200000000001"/>
    <s v="Office Supplies"/>
    <s v="Appliances"/>
    <s v="Belkin 8 Outlet SurgeMaster II Gold Surge Protector"/>
  </r>
  <r>
    <x v="1249"/>
    <x v="30"/>
    <d v="2016-09-14T00:00:00"/>
    <s v="Standard Class"/>
    <s v="AP-10720"/>
    <s v="FUR-BO-10003450"/>
    <x v="2021"/>
    <n v="3"/>
    <n v="0"/>
    <n v="139152"/>
    <n v="13.9152"/>
    <s v="Furniture"/>
    <s v="Bookcases"/>
    <s v="Bush Westfield Collection Bookcases, Dark Cherry Finish"/>
  </r>
  <r>
    <x v="1249"/>
    <x v="30"/>
    <d v="2016-09-14T00:00:00"/>
    <s v="Standard Class"/>
    <s v="AP-10720"/>
    <s v="OFF-LA-10000248"/>
    <x v="1733"/>
    <n v="4"/>
    <n v="0"/>
    <n v="69372"/>
    <n v="6.9371999999999998"/>
    <s v="Office Supplies"/>
    <s v="Labels"/>
    <s v="Avery 52"/>
  </r>
  <r>
    <x v="1250"/>
    <x v="583"/>
    <d v="2017-04-20T00:00:00"/>
    <s v="Standard Class"/>
    <s v="JE-15745"/>
    <s v="OFF-ST-10004804"/>
    <x v="2022"/>
    <n v="4"/>
    <n v="0"/>
    <n v="20592"/>
    <n v="2.0592000000000001"/>
    <s v="Office Supplies"/>
    <s v="Storage"/>
    <s v="Belkin 19&quot; Vented Equipment Shelf, Black"/>
  </r>
  <r>
    <x v="1250"/>
    <x v="583"/>
    <d v="2017-04-20T00:00:00"/>
    <s v="Standard Class"/>
    <s v="JE-15745"/>
    <s v="FUR-BO-10001337"/>
    <x v="2023"/>
    <n v="1"/>
    <n v="15"/>
    <n v="-6049"/>
    <n v="-0.60489999999999999"/>
    <s v="Furniture"/>
    <s v="Bookcases"/>
    <s v="O'Sullivan Living Dimensions 2-Shelf Bookcases"/>
  </r>
  <r>
    <x v="1251"/>
    <x v="748"/>
    <d v="2015-08-22T00:00:00"/>
    <s v="Standard Class"/>
    <s v="JM-15865"/>
    <s v="OFF-AR-10002255"/>
    <x v="1992"/>
    <n v="1"/>
    <n v="2"/>
    <n v="2592"/>
    <n v="0.25919999999999999"/>
    <s v="Office Supplies"/>
    <s v="Art"/>
    <s v="Newell 346"/>
  </r>
  <r>
    <x v="1251"/>
    <x v="748"/>
    <d v="2015-08-22T00:00:00"/>
    <s v="Standard Class"/>
    <s v="JM-15865"/>
    <s v="TEC-PH-10002624"/>
    <x v="2024"/>
    <n v="5"/>
    <n v="2"/>
    <n v="2114955"/>
    <n v="211.49549999999999"/>
    <s v="Technology"/>
    <s v="Phones"/>
    <s v="Samsung Galaxy S4 Mini"/>
  </r>
  <r>
    <x v="1251"/>
    <x v="748"/>
    <d v="2015-08-22T00:00:00"/>
    <s v="Standard Class"/>
    <s v="JM-15865"/>
    <s v="OFF-PA-10001878"/>
    <x v="2025"/>
    <n v="8"/>
    <n v="2"/>
    <n v="1056456"/>
    <n v="105.6456"/>
    <s v="Office Supplies"/>
    <s v="Paper"/>
    <s v="Xerox 1891"/>
  </r>
  <r>
    <x v="1251"/>
    <x v="748"/>
    <d v="2015-08-22T00:00:00"/>
    <s v="Standard Class"/>
    <s v="JM-15865"/>
    <s v="OFF-LA-10000452"/>
    <x v="1216"/>
    <n v="2"/>
    <n v="2"/>
    <n v="1764"/>
    <n v="0.1764"/>
    <s v="Office Supplies"/>
    <s v="Labels"/>
    <s v="Avery 488"/>
  </r>
  <r>
    <x v="1252"/>
    <x v="285"/>
    <d v="2017-11-23T00:00:00"/>
    <s v="Standard Class"/>
    <s v="AB-10105"/>
    <s v="FUR-FU-10004665"/>
    <x v="2026"/>
    <n v="6"/>
    <n v="0"/>
    <n v="2136888"/>
    <n v="213.68879999999999"/>
    <s v="Furniture"/>
    <s v="Furnishings"/>
    <s v="3M Polarizing Task Lamp with Clamp Arm, Light Gray"/>
  </r>
  <r>
    <x v="1252"/>
    <x v="285"/>
    <d v="2017-11-23T00:00:00"/>
    <s v="Standard Class"/>
    <s v="AB-10105"/>
    <s v="OFF-BI-10000088"/>
    <x v="2027"/>
    <n v="2"/>
    <n v="0"/>
    <n v="107604"/>
    <n v="10.760400000000001"/>
    <s v="Office Supplies"/>
    <s v="Binders"/>
    <s v="GBC Imprintable Covers"/>
  </r>
  <r>
    <x v="1253"/>
    <x v="749"/>
    <d v="2016-09-18T00:00:00"/>
    <s v="Standard Class"/>
    <s v="PN-18775"/>
    <s v="OFF-PA-10000029"/>
    <x v="330"/>
    <n v="4"/>
    <n v="0"/>
    <n v="124416"/>
    <n v="12.441599999999999"/>
    <s v="Office Supplies"/>
    <s v="Paper"/>
    <s v="Xerox 224"/>
  </r>
  <r>
    <x v="1254"/>
    <x v="199"/>
    <d v="2016-08-20T00:00:00"/>
    <s v="Standard Class"/>
    <s v="JC-15775"/>
    <s v="TEC-PH-10000369"/>
    <x v="2028"/>
    <n v="7"/>
    <n v="2"/>
    <n v="705544"/>
    <n v="70.554400000000001"/>
    <s v="Technology"/>
    <s v="Phones"/>
    <s v="HTC One Mini"/>
  </r>
  <r>
    <x v="1255"/>
    <x v="269"/>
    <d v="2015-09-30T00:00:00"/>
    <s v="Standard Class"/>
    <s v="PF-19165"/>
    <s v="TEC-AC-10001590"/>
    <x v="1473"/>
    <n v="2"/>
    <n v="0"/>
    <n v="120"/>
    <n v="1.2E-2"/>
    <s v="Technology"/>
    <s v="Accessories"/>
    <s v="Dell Slim USB Multimedia Keyboard"/>
  </r>
  <r>
    <x v="1256"/>
    <x v="750"/>
    <d v="2016-10-14T00:00:00"/>
    <s v="Standard Class"/>
    <s v="BW-11110"/>
    <s v="FUR-FU-10004909"/>
    <x v="2029"/>
    <n v="8"/>
    <n v="6"/>
    <n v="-3232"/>
    <n v="-0.32319999999999999"/>
    <s v="Furniture"/>
    <s v="Furnishings"/>
    <s v="Contemporary Wood/Metal Frame"/>
  </r>
  <r>
    <x v="1257"/>
    <x v="593"/>
    <d v="2015-03-30T00:00:00"/>
    <s v="Standard Class"/>
    <s v="BP-11185"/>
    <s v="OFF-AP-10002287"/>
    <x v="2030"/>
    <n v="2"/>
    <n v="2"/>
    <n v="5244"/>
    <n v="0.52439999999999998"/>
    <s v="Office Supplies"/>
    <s v="Appliances"/>
    <s v="Eureka Sanitaire  Multi-Pro Heavy-Duty Upright, Disposable Bags"/>
  </r>
  <r>
    <x v="1258"/>
    <x v="173"/>
    <d v="2015-06-04T00:00:00"/>
    <s v="Standard Class"/>
    <s v="TM-21010"/>
    <s v="FUR-BO-10004357"/>
    <x v="2031"/>
    <n v="7"/>
    <n v="0"/>
    <n v="140686"/>
    <n v="14.0686"/>
    <s v="Furniture"/>
    <s v="Bookcases"/>
    <s v="O'Sullivan Living Dimensions 3-Shelf Bookcases"/>
  </r>
  <r>
    <x v="1258"/>
    <x v="173"/>
    <d v="2015-06-04T00:00:00"/>
    <s v="Standard Class"/>
    <s v="TM-21010"/>
    <s v="OFF-LA-10003766"/>
    <x v="2032"/>
    <n v="5"/>
    <n v="0"/>
    <n v="756"/>
    <n v="7.5600000000000001E-2"/>
    <s v="Office Supplies"/>
    <s v="Labels"/>
    <s v="Self-Adhesive Removable Labels"/>
  </r>
  <r>
    <x v="1258"/>
    <x v="173"/>
    <d v="2015-06-04T00:00:00"/>
    <s v="Standard Class"/>
    <s v="TM-21010"/>
    <s v="OFF-ST-10000046"/>
    <x v="2033"/>
    <n v="2"/>
    <n v="0"/>
    <n v="61389"/>
    <n v="6.1388999999999996"/>
    <s v="Office Supplies"/>
    <s v="Storage"/>
    <s v="Fellowes Super Stor/Drawer Files"/>
  </r>
  <r>
    <x v="1259"/>
    <x v="707"/>
    <d v="2015-12-31T00:00:00"/>
    <s v="Standard Class"/>
    <s v="MB-17305"/>
    <s v="OFF-LA-10003190"/>
    <x v="2034"/>
    <n v="4"/>
    <n v="2"/>
    <n v="33408"/>
    <n v="3.3408000000000002"/>
    <s v="Office Supplies"/>
    <s v="Labels"/>
    <s v="Avery 474"/>
  </r>
  <r>
    <x v="1259"/>
    <x v="707"/>
    <d v="2015-12-31T00:00:00"/>
    <s v="Standard Class"/>
    <s v="MB-17305"/>
    <s v="OFF-PA-10002787"/>
    <x v="829"/>
    <n v="2"/>
    <n v="2"/>
    <n v="36288"/>
    <n v="3.6288"/>
    <s v="Office Supplies"/>
    <s v="Paper"/>
    <s v="Xerox 227"/>
  </r>
  <r>
    <x v="1260"/>
    <x v="751"/>
    <d v="2015-03-22T00:00:00"/>
    <s v="Second Class"/>
    <s v="HR-14830"/>
    <s v="TEC-AC-10000387"/>
    <x v="2035"/>
    <n v="1"/>
    <n v="0"/>
    <n v="27036"/>
    <n v="2.7035999999999998"/>
    <s v="Technology"/>
    <s v="Accessories"/>
    <s v="KeyTronicÂ KT800P2 -Â KeyboardÂ - Black"/>
  </r>
  <r>
    <x v="1260"/>
    <x v="751"/>
    <d v="2015-03-22T00:00:00"/>
    <s v="Second Class"/>
    <s v="HR-14830"/>
    <s v="OFF-ST-10001291"/>
    <x v="2036"/>
    <n v="2"/>
    <n v="0"/>
    <n v="91314"/>
    <n v="9.1313999999999993"/>
    <s v="Office Supplies"/>
    <s v="Storage"/>
    <s v="Tenex Personal Self-Stacking Standard File Box, Black/Gray"/>
  </r>
  <r>
    <x v="1261"/>
    <x v="360"/>
    <d v="2017-12-24T00:00:00"/>
    <s v="First Class"/>
    <s v="BD-11635"/>
    <s v="TEC-AC-10003116"/>
    <x v="2037"/>
    <n v="4"/>
    <n v="0"/>
    <n v="2769"/>
    <n v="0.27689999999999998"/>
    <s v="Technology"/>
    <s v="Accessories"/>
    <s v="Memorex Froggy Flash Drive 8 GB"/>
  </r>
  <r>
    <x v="1262"/>
    <x v="752"/>
    <d v="2017-11-03T00:00:00"/>
    <s v="Second Class"/>
    <s v="SF-20200"/>
    <s v="OFF-BI-10001308"/>
    <x v="1371"/>
    <n v="5"/>
    <n v="2"/>
    <n v="785"/>
    <n v="7.85E-2"/>
    <s v="Office Supplies"/>
    <s v="Binders"/>
    <s v="GBC Standard Plastic Binding Systems' Combs"/>
  </r>
  <r>
    <x v="1262"/>
    <x v="752"/>
    <d v="2017-11-03T00:00:00"/>
    <s v="Second Class"/>
    <s v="SF-20200"/>
    <s v="FUR-TA-10003954"/>
    <x v="2038"/>
    <n v="9"/>
    <n v="0"/>
    <n v="2399058"/>
    <n v="239.9058"/>
    <s v="Furniture"/>
    <s v="Tables"/>
    <s v="Hon 94000 Series Round Tables"/>
  </r>
  <r>
    <x v="1263"/>
    <x v="405"/>
    <d v="2017-09-11T00:00:00"/>
    <s v="Standard Class"/>
    <s v="SP-20620"/>
    <s v="OFF-ST-10003282"/>
    <x v="2039"/>
    <n v="8"/>
    <n v="0"/>
    <n v="1338624"/>
    <n v="133.86240000000001"/>
    <s v="Office Supplies"/>
    <s v="Storage"/>
    <s v="Advantus 10-Drawer Portable Organizer, Chrome Metal Frame, Smoke Drawers"/>
  </r>
  <r>
    <x v="1264"/>
    <x v="753"/>
    <d v="2017-12-27T00:00:00"/>
    <s v="Same Day"/>
    <s v="DR-12880"/>
    <s v="TEC-PH-10000576"/>
    <x v="2040"/>
    <n v="2"/>
    <n v="4"/>
    <n v="-356174"/>
    <n v="-35.617400000000004"/>
    <s v="Technology"/>
    <s v="Phones"/>
    <s v="AT&amp;T 1080 Corded phone"/>
  </r>
  <r>
    <x v="1264"/>
    <x v="753"/>
    <d v="2017-12-27T00:00:00"/>
    <s v="Same Day"/>
    <s v="DR-12880"/>
    <s v="OFF-AR-10004441"/>
    <x v="2041"/>
    <n v="4"/>
    <n v="2"/>
    <n v="36432"/>
    <n v="3.6432000000000002"/>
    <s v="Office Supplies"/>
    <s v="Art"/>
    <s v="BIC Brite Liner Highlighters"/>
  </r>
  <r>
    <x v="1265"/>
    <x v="26"/>
    <d v="2017-07-21T00:00:00"/>
    <s v="Standard Class"/>
    <s v="VM-21685"/>
    <s v="OFF-AR-10003759"/>
    <x v="1955"/>
    <n v="2"/>
    <n v="2"/>
    <n v="91"/>
    <n v="9.1000000000000004E-3"/>
    <s v="Office Supplies"/>
    <s v="Art"/>
    <s v="Crayola Anti Dust Chalk, 12/Pack"/>
  </r>
  <r>
    <x v="1266"/>
    <x v="530"/>
    <d v="2016-08-15T00:00:00"/>
    <s v="Second Class"/>
    <s v="CM-12235"/>
    <s v="TEC-AC-10004145"/>
    <x v="2042"/>
    <n v="7"/>
    <n v="2"/>
    <n v="524979"/>
    <n v="52.497900000000001"/>
    <s v="Technology"/>
    <s v="Accessories"/>
    <s v="Logitech diNovo Edge Keyboard"/>
  </r>
  <r>
    <x v="1267"/>
    <x v="517"/>
    <d v="2017-07-14T00:00:00"/>
    <s v="Standard Class"/>
    <s v="SM-20320"/>
    <s v="FUR-FU-10000293"/>
    <x v="1805"/>
    <n v="5"/>
    <n v="0"/>
    <n v="31587"/>
    <n v="3.1587000000000001"/>
    <s v="Furniture"/>
    <s v="Furnishings"/>
    <s v="Eldon Antistatic Chair Mats for Low to Medium Pile Carpets"/>
  </r>
  <r>
    <x v="1268"/>
    <x v="754"/>
    <d v="2014-11-27T00:00:00"/>
    <s v="Standard Class"/>
    <s v="RA-19885"/>
    <s v="OFF-EN-10004955"/>
    <x v="2043"/>
    <n v="3"/>
    <n v="0"/>
    <n v="79527"/>
    <n v="7.9527000000000001"/>
    <s v="Office Supplies"/>
    <s v="Envelopes"/>
    <s v="Fashion Color Clasp Envelopes"/>
  </r>
  <r>
    <x v="1268"/>
    <x v="754"/>
    <d v="2014-11-27T00:00:00"/>
    <s v="Standard Class"/>
    <s v="RA-19885"/>
    <s v="OFF-BI-10001071"/>
    <x v="2044"/>
    <n v="5"/>
    <n v="0"/>
    <n v="156751"/>
    <n v="15.6751"/>
    <s v="Office Supplies"/>
    <s v="Binders"/>
    <s v="GBC ProClick Punch Binding System"/>
  </r>
  <r>
    <x v="1268"/>
    <x v="754"/>
    <d v="2014-11-27T00:00:00"/>
    <s v="Standard Class"/>
    <s v="RA-19885"/>
    <s v="OFF-EN-10001990"/>
    <x v="277"/>
    <n v="2"/>
    <n v="0"/>
    <n v="53392"/>
    <n v="5.3391999999999999"/>
    <s v="Office Supplies"/>
    <s v="Envelopes"/>
    <s v="Staple envelope"/>
  </r>
  <r>
    <x v="1268"/>
    <x v="754"/>
    <d v="2014-11-27T00:00:00"/>
    <s v="Standard Class"/>
    <s v="RA-19885"/>
    <s v="OFF-AP-10002734"/>
    <x v="2045"/>
    <n v="3"/>
    <n v="0"/>
    <n v="2903016"/>
    <n v="290.30160000000001"/>
    <s v="Office Supplies"/>
    <s v="Appliances"/>
    <s v="Holmes Harmony HEPA Air Purifier for 17 x 20 Room"/>
  </r>
  <r>
    <x v="1269"/>
    <x v="755"/>
    <d v="2014-01-31T00:00:00"/>
    <s v="Standard Class"/>
    <s v="SD-20485"/>
    <s v="FUR-FU-10004587"/>
    <x v="2046"/>
    <n v="3"/>
    <n v="0"/>
    <n v="307818"/>
    <n v="30.7818"/>
    <s v="Furniture"/>
    <s v="Furnishings"/>
    <s v="GE General Use Halogen Bulbs, 100 Watts, 1 Bulb per Pack"/>
  </r>
  <r>
    <x v="1269"/>
    <x v="755"/>
    <d v="2014-01-31T00:00:00"/>
    <s v="Standard Class"/>
    <s v="SD-20485"/>
    <s v="OFF-ST-10004337"/>
    <x v="2047"/>
    <n v="8"/>
    <n v="0"/>
    <n v="0"/>
    <n v="0"/>
    <s v="Office Supplies"/>
    <s v="Storage"/>
    <s v="SAFCO Commercial Wire Shelving, 72h"/>
  </r>
  <r>
    <x v="1269"/>
    <x v="755"/>
    <d v="2014-01-31T00:00:00"/>
    <s v="Standard Class"/>
    <s v="SD-20485"/>
    <s v="OFF-PA-10003072"/>
    <x v="168"/>
    <n v="3"/>
    <n v="0"/>
    <n v="93312"/>
    <n v="9.3312000000000008"/>
    <s v="Office Supplies"/>
    <s v="Paper"/>
    <s v="Eureka Recycled Copy Paper 8 1/2&quot; x 11&quot;, Ream"/>
  </r>
  <r>
    <x v="1269"/>
    <x v="755"/>
    <d v="2014-01-31T00:00:00"/>
    <s v="Standard Class"/>
    <s v="SD-20485"/>
    <s v="OFF-PA-10000380"/>
    <x v="1489"/>
    <n v="2"/>
    <n v="0"/>
    <n v="834"/>
    <n v="8.3400000000000002E-2"/>
    <s v="Office Supplies"/>
    <s v="Paper"/>
    <s v="REDIFORM Incoming/Outgoing Call Register, 11&quot; X 8 1/2&quot;, 100 Messages"/>
  </r>
  <r>
    <x v="1269"/>
    <x v="755"/>
    <d v="2014-01-31T00:00:00"/>
    <s v="Standard Class"/>
    <s v="SD-20485"/>
    <s v="TEC-PH-10004833"/>
    <x v="2048"/>
    <n v="13"/>
    <n v="0"/>
    <n v="0"/>
    <n v="0"/>
    <s v="Technology"/>
    <s v="Phones"/>
    <s v="Macally Suction Cup Mount"/>
  </r>
  <r>
    <x v="1269"/>
    <x v="755"/>
    <d v="2014-01-31T00:00:00"/>
    <s v="Standard Class"/>
    <s v="SD-20485"/>
    <s v="FUR-FU-10001847"/>
    <x v="49"/>
    <n v="3"/>
    <n v="0"/>
    <n v="44712"/>
    <n v="4.4711999999999996"/>
    <s v="Furniture"/>
    <s v="Furnishings"/>
    <s v="Eldon Image Series Black Desk Accessories"/>
  </r>
  <r>
    <x v="1269"/>
    <x v="755"/>
    <d v="2014-01-31T00:00:00"/>
    <s v="Standard Class"/>
    <s v="SD-20485"/>
    <s v="TEC-PH-10002103"/>
    <x v="2049"/>
    <n v="2"/>
    <n v="0"/>
    <n v="526344"/>
    <n v="52.634399999999999"/>
    <s v="Technology"/>
    <s v="Phones"/>
    <s v="Jabra SPEAK 410"/>
  </r>
  <r>
    <x v="1270"/>
    <x v="356"/>
    <d v="2015-11-10T00:00:00"/>
    <s v="Standard Class"/>
    <s v="CS-12250"/>
    <s v="OFF-EN-10001137"/>
    <x v="2050"/>
    <n v="2"/>
    <n v="2"/>
    <n v="21476"/>
    <n v="2.1476000000000002"/>
    <s v="Office Supplies"/>
    <s v="Envelopes"/>
    <s v="#10 Gummed Flap White Envelopes, 100/Box"/>
  </r>
  <r>
    <x v="1271"/>
    <x v="7"/>
    <d v="2017-07-06T00:00:00"/>
    <s v="Standard Class"/>
    <s v="RA-19285"/>
    <s v="OFF-ST-10001476"/>
    <x v="2051"/>
    <n v="7"/>
    <n v="0"/>
    <n v="671139"/>
    <n v="67.113900000000001"/>
    <s v="Office Supplies"/>
    <s v="Storage"/>
    <s v="Steel Personal Filing/Posting Tote"/>
  </r>
  <r>
    <x v="1271"/>
    <x v="7"/>
    <d v="2017-07-06T00:00:00"/>
    <s v="Standard Class"/>
    <s v="RA-19285"/>
    <s v="FUR-FU-10002045"/>
    <x v="1030"/>
    <n v="1"/>
    <n v="0"/>
    <n v="97812"/>
    <n v="9.7812000000000001"/>
    <s v="Furniture"/>
    <s v="Furnishings"/>
    <s v="Executive Impressions 14&quot;"/>
  </r>
  <r>
    <x v="1272"/>
    <x v="567"/>
    <d v="2016-05-09T00:00:00"/>
    <s v="Standard Class"/>
    <s v="BF-11005"/>
    <s v="OFF-ST-10001505"/>
    <x v="274"/>
    <n v="1"/>
    <n v="0"/>
    <n v="10166"/>
    <n v="1.0165999999999999"/>
    <s v="Office Supplies"/>
    <s v="Storage"/>
    <s v="Perma STOR-ALL Hanging File Box, 13 1/8&quot;W x 12 1/4&quot;D x 10 1/2&quot;H"/>
  </r>
  <r>
    <x v="1272"/>
    <x v="567"/>
    <d v="2016-05-09T00:00:00"/>
    <s v="Standard Class"/>
    <s v="BF-11005"/>
    <s v="TEC-PH-10001433"/>
    <x v="2052"/>
    <n v="3"/>
    <n v="2"/>
    <n v="215397"/>
    <n v="21.5397"/>
    <s v="Technology"/>
    <s v="Phones"/>
    <s v="Cisco Small Business SPA 502G VoIP phone"/>
  </r>
  <r>
    <x v="1273"/>
    <x v="30"/>
    <d v="2016-09-14T00:00:00"/>
    <s v="Standard Class"/>
    <s v="SE-20110"/>
    <s v="FUR-FU-10004671"/>
    <x v="2053"/>
    <n v="2"/>
    <n v="6"/>
    <n v="-77748"/>
    <n v="-7.7747999999999999"/>
    <s v="Furniture"/>
    <s v="Furnishings"/>
    <s v="Executive Impressions 12&quot; Wall Clock"/>
  </r>
  <r>
    <x v="1273"/>
    <x v="30"/>
    <d v="2016-09-14T00:00:00"/>
    <s v="Standard Class"/>
    <s v="SE-20110"/>
    <s v="FUR-TA-10003569"/>
    <x v="2054"/>
    <n v="3"/>
    <n v="5"/>
    <n v="-300735"/>
    <n v="-30.073499999999999"/>
    <s v="Furniture"/>
    <s v="Tables"/>
    <s v="Bretford CR8500 Series Meeting Room Furniture"/>
  </r>
  <r>
    <x v="1274"/>
    <x v="319"/>
    <d v="2017-11-26T00:00:00"/>
    <s v="Second Class"/>
    <s v="RS-19765"/>
    <s v="TEC-PH-10002807"/>
    <x v="2055"/>
    <n v="2"/>
    <n v="0"/>
    <n v="3955"/>
    <n v="0.39550000000000002"/>
    <s v="Technology"/>
    <s v="Phones"/>
    <s v="Motorla HX550 Universal Bluetooth Headset"/>
  </r>
  <r>
    <x v="1274"/>
    <x v="319"/>
    <d v="2017-11-26T00:00:00"/>
    <s v="Second Class"/>
    <s v="RS-19765"/>
    <s v="OFF-BI-10001597"/>
    <x v="1997"/>
    <n v="8"/>
    <n v="0"/>
    <n v="1573632"/>
    <n v="157.36320000000001"/>
    <s v="Office Supplies"/>
    <s v="Binders"/>
    <s v="Wilson Jones Ledger-Size, Piano-Hinge Binder, 2&quot;, Blue"/>
  </r>
  <r>
    <x v="1275"/>
    <x v="726"/>
    <d v="2017-05-17T00:00:00"/>
    <s v="Standard Class"/>
    <s v="BM-11650"/>
    <s v="OFF-EN-10003296"/>
    <x v="2056"/>
    <n v="2"/>
    <n v="0"/>
    <n v="81432"/>
    <n v="8.1432000000000002"/>
    <s v="Office Supplies"/>
    <s v="Envelopes"/>
    <s v="Tyvek Side-Opening Peel &amp; Seel Expanding Envelopes"/>
  </r>
  <r>
    <x v="1275"/>
    <x v="726"/>
    <d v="2017-05-17T00:00:00"/>
    <s v="Standard Class"/>
    <s v="BM-11650"/>
    <s v="OFF-BI-10004632"/>
    <x v="2057"/>
    <n v="3"/>
    <n v="0"/>
    <n v="4117365"/>
    <n v="411.73649999999998"/>
    <s v="Office Supplies"/>
    <s v="Binders"/>
    <s v="Ibico Hi-Tech Manual Binding System"/>
  </r>
  <r>
    <x v="1275"/>
    <x v="726"/>
    <d v="2017-05-17T00:00:00"/>
    <s v="Standard Class"/>
    <s v="BM-11650"/>
    <s v="TEC-PH-10002310"/>
    <x v="2058"/>
    <n v="3"/>
    <n v="0"/>
    <n v="1587519"/>
    <n v="158.75190000000001"/>
    <s v="Technology"/>
    <s v="Phones"/>
    <s v="Panasonic KX T7731-B Digital phone"/>
  </r>
  <r>
    <x v="1275"/>
    <x v="726"/>
    <d v="2017-05-17T00:00:00"/>
    <s v="Standard Class"/>
    <s v="BM-11650"/>
    <s v="OFF-ST-10000078"/>
    <x v="2059"/>
    <n v="2"/>
    <n v="0"/>
    <n v="954612"/>
    <n v="95.461200000000005"/>
    <s v="Office Supplies"/>
    <s v="Storage"/>
    <s v="Tennsco 6- and 18-Compartment Lockers"/>
  </r>
  <r>
    <x v="1275"/>
    <x v="726"/>
    <d v="2017-05-17T00:00:00"/>
    <s v="Standard Class"/>
    <s v="BM-11650"/>
    <s v="OFF-PA-10001752"/>
    <x v="1747"/>
    <n v="3"/>
    <n v="0"/>
    <n v="73206"/>
    <n v="7.3205999999999998"/>
    <s v="Office Supplies"/>
    <s v="Paper"/>
    <s v="Hammermill CopyPlus Copy Paper (20Lb. and 84 Bright)"/>
  </r>
  <r>
    <x v="1276"/>
    <x v="756"/>
    <d v="2017-04-29T00:00:00"/>
    <s v="Standard Class"/>
    <s v="SK-19990"/>
    <s v="OFF-AP-10000026"/>
    <x v="2060"/>
    <n v="2"/>
    <n v="0"/>
    <n v="353626"/>
    <n v="35.3626"/>
    <s v="Office Supplies"/>
    <s v="Appliances"/>
    <s v="Tripp Lite Isotel 6 Outlet Surge Protector with Fax/Modem Protection"/>
  </r>
  <r>
    <x v="1276"/>
    <x v="756"/>
    <d v="2017-04-29T00:00:00"/>
    <s v="Standard Class"/>
    <s v="SK-19990"/>
    <s v="OFF-SU-10002573"/>
    <x v="2061"/>
    <n v="7"/>
    <n v="0"/>
    <n v="36813"/>
    <n v="3.6812999999999998"/>
    <s v="Office Supplies"/>
    <s v="Supplies"/>
    <s v="Acme 10&quot; Easy Grip Assistive Scissors"/>
  </r>
  <r>
    <x v="1277"/>
    <x v="92"/>
    <d v="2016-06-04T00:00:00"/>
    <s v="Same Day"/>
    <s v="EN-13780"/>
    <s v="OFF-PA-10000349"/>
    <x v="1747"/>
    <n v="3"/>
    <n v="0"/>
    <n v="70218"/>
    <n v="7.0217999999999998"/>
    <s v="Office Supplies"/>
    <s v="Paper"/>
    <s v="Easy-staple paper"/>
  </r>
  <r>
    <x v="1277"/>
    <x v="92"/>
    <d v="2016-06-04T00:00:00"/>
    <s v="Same Day"/>
    <s v="EN-13780"/>
    <s v="TEC-MA-10003356"/>
    <x v="2062"/>
    <n v="3"/>
    <n v="0"/>
    <n v="3644595"/>
    <n v="364.45949999999999"/>
    <s v="Technology"/>
    <s v="Machines"/>
    <s v="Panasonic KX MC6040 Color Laser Multifunction Printer"/>
  </r>
  <r>
    <x v="1277"/>
    <x v="92"/>
    <d v="2016-06-04T00:00:00"/>
    <s v="Same Day"/>
    <s v="EN-13780"/>
    <s v="FUR-BO-10000362"/>
    <x v="2063"/>
    <n v="1"/>
    <n v="2"/>
    <n v="51294"/>
    <n v="5.1294000000000004"/>
    <s v="Furniture"/>
    <s v="Bookcases"/>
    <s v="Sauder Inglewood Library Bookcases"/>
  </r>
  <r>
    <x v="1277"/>
    <x v="92"/>
    <d v="2016-06-04T00:00:00"/>
    <s v="Same Day"/>
    <s v="EN-13780"/>
    <s v="FUR-FU-10003878"/>
    <x v="2064"/>
    <n v="4"/>
    <n v="0"/>
    <n v="207808"/>
    <n v="20.780799999999999"/>
    <s v="Furniture"/>
    <s v="Furnishings"/>
    <s v="Linden 10&quot; Round Wall Clock, Black"/>
  </r>
  <r>
    <x v="1278"/>
    <x v="757"/>
    <d v="2014-12-21T00:00:00"/>
    <s v="Standard Class"/>
    <s v="KN-16450"/>
    <s v="OFF-BI-10000591"/>
    <x v="1444"/>
    <n v="1"/>
    <n v="7"/>
    <n v="-8558"/>
    <n v="-0.85580000000000001"/>
    <s v="Office Supplies"/>
    <s v="Binders"/>
    <s v="Avery Binder Labels"/>
  </r>
  <r>
    <x v="1279"/>
    <x v="758"/>
    <d v="2016-03-10T00:00:00"/>
    <s v="Standard Class"/>
    <s v="MG-17890"/>
    <s v="OFF-AR-10003727"/>
    <x v="2065"/>
    <n v="1"/>
    <n v="0"/>
    <n v="49271"/>
    <n v="4.9271000000000003"/>
    <s v="Office Supplies"/>
    <s v="Art"/>
    <s v="Berol Giant Pencil Sharpener"/>
  </r>
  <r>
    <x v="1280"/>
    <x v="641"/>
    <d v="2014-11-30T00:00:00"/>
    <s v="Standard Class"/>
    <s v="MC-17590"/>
    <s v="TEC-AC-10001635"/>
    <x v="715"/>
    <n v="3"/>
    <n v="2"/>
    <n v="0"/>
    <n v="0"/>
    <s v="Technology"/>
    <s v="Accessories"/>
    <s v="KeyTronicÂ KT400U2 -Â KeyboardÂ - Black"/>
  </r>
  <r>
    <x v="1280"/>
    <x v="641"/>
    <d v="2014-11-30T00:00:00"/>
    <s v="Standard Class"/>
    <s v="MC-17590"/>
    <s v="OFF-LA-10001317"/>
    <x v="2066"/>
    <n v="1"/>
    <n v="2"/>
    <n v="882"/>
    <n v="8.8200000000000001E-2"/>
    <s v="Office Supplies"/>
    <s v="Labels"/>
    <s v="Avery 520"/>
  </r>
  <r>
    <x v="1280"/>
    <x v="641"/>
    <d v="2014-11-30T00:00:00"/>
    <s v="Standard Class"/>
    <s v="MC-17590"/>
    <s v="FUR-TA-10000577"/>
    <x v="2067"/>
    <n v="5"/>
    <n v="3"/>
    <n v="-1218735"/>
    <n v="-121.87350000000001"/>
    <s v="Furniture"/>
    <s v="Tables"/>
    <s v="Bretford CR4500 Series Slim Rectangular Table"/>
  </r>
  <r>
    <x v="1280"/>
    <x v="641"/>
    <d v="2014-11-30T00:00:00"/>
    <s v="Standard Class"/>
    <s v="MC-17590"/>
    <s v="OFF-LA-10000248"/>
    <x v="2068"/>
    <n v="2"/>
    <n v="2"/>
    <n v="19926"/>
    <n v="1.9925999999999999"/>
    <s v="Office Supplies"/>
    <s v="Labels"/>
    <s v="Avery 52"/>
  </r>
  <r>
    <x v="1280"/>
    <x v="641"/>
    <d v="2014-11-30T00:00:00"/>
    <s v="Standard Class"/>
    <s v="MC-17590"/>
    <s v="OFF-PA-10000955"/>
    <x v="1185"/>
    <n v="3"/>
    <n v="2"/>
    <n v="51012"/>
    <n v="5.1012000000000004"/>
    <s v="Office Supplies"/>
    <s v="Paper"/>
    <s v="Southworth 25% Cotton Granite Paper &amp; Envelopes"/>
  </r>
  <r>
    <x v="1280"/>
    <x v="641"/>
    <d v="2014-11-30T00:00:00"/>
    <s v="Standard Class"/>
    <s v="MC-17590"/>
    <s v="FUR-FU-10000221"/>
    <x v="1134"/>
    <n v="3"/>
    <n v="6"/>
    <n v="-39624"/>
    <n v="-3.9624000000000001"/>
    <s v="Furniture"/>
    <s v="Furnishings"/>
    <s v="Master Caster Door Stop, Brown"/>
  </r>
  <r>
    <x v="1281"/>
    <x v="312"/>
    <d v="2016-05-05T00:00:00"/>
    <s v="Standard Class"/>
    <s v="BO-11350"/>
    <s v="FUR-CH-10002304"/>
    <x v="1420"/>
    <n v="2"/>
    <n v="2"/>
    <n v="2598"/>
    <n v="0.25979999999999998"/>
    <s v="Furniture"/>
    <s v="Chairs"/>
    <s v="Global Stack Chair without Arms, Black"/>
  </r>
  <r>
    <x v="1282"/>
    <x v="759"/>
    <d v="2014-05-03T00:00:00"/>
    <s v="Standard Class"/>
    <s v="AG-10300"/>
    <s v="FUR-CH-10004886"/>
    <x v="2069"/>
    <n v="3"/>
    <n v="2"/>
    <n v="23028"/>
    <n v="2.3028"/>
    <s v="Furniture"/>
    <s v="Chairs"/>
    <s v="Bevis Steel Folding Chairs"/>
  </r>
  <r>
    <x v="1282"/>
    <x v="759"/>
    <d v="2014-05-03T00:00:00"/>
    <s v="Standard Class"/>
    <s v="AG-10300"/>
    <s v="OFF-BI-10001525"/>
    <x v="2070"/>
    <n v="6"/>
    <n v="2"/>
    <n v="5715"/>
    <n v="0.57150000000000001"/>
    <s v="Office Supplies"/>
    <s v="Binders"/>
    <s v="Acco Pressboard Covers with Storage Hooks, 14 7/8&quot; x 11&quot;, Executive Red"/>
  </r>
  <r>
    <x v="1283"/>
    <x v="719"/>
    <d v="2017-04-05T00:00:00"/>
    <s v="Standard Class"/>
    <s v="MS-17365"/>
    <s v="OFF-LA-10003663"/>
    <x v="639"/>
    <n v="2"/>
    <n v="0"/>
    <n v="27166"/>
    <n v="2.7166000000000001"/>
    <s v="Office Supplies"/>
    <s v="Labels"/>
    <s v="Avery 498"/>
  </r>
  <r>
    <x v="1283"/>
    <x v="719"/>
    <d v="2017-04-05T00:00:00"/>
    <s v="Standard Class"/>
    <s v="MS-17365"/>
    <s v="OFF-BI-10001294"/>
    <x v="2071"/>
    <n v="13"/>
    <n v="2"/>
    <n v="38025"/>
    <n v="3.8025000000000002"/>
    <s v="Office Supplies"/>
    <s v="Binders"/>
    <s v="Fellowes Binding Cases"/>
  </r>
  <r>
    <x v="1284"/>
    <x v="168"/>
    <d v="2017-12-26T00:00:00"/>
    <s v="Standard Class"/>
    <s v="JM-15655"/>
    <s v="OFF-AR-10000369"/>
    <x v="1869"/>
    <n v="3"/>
    <n v="0"/>
    <n v="10842"/>
    <n v="1.0842000000000001"/>
    <s v="Office Supplies"/>
    <s v="Art"/>
    <s v="Design Ebony Sketching Pencil"/>
  </r>
  <r>
    <x v="1284"/>
    <x v="168"/>
    <d v="2017-12-26T00:00:00"/>
    <s v="Standard Class"/>
    <s v="JM-15655"/>
    <s v="TEC-PH-10001300"/>
    <x v="2072"/>
    <n v="4"/>
    <n v="2"/>
    <n v="6704"/>
    <n v="0.6704"/>
    <s v="Technology"/>
    <s v="Phones"/>
    <s v="iKross Bluetooth Portable Keyboard + Cell Phone Stand Holder + Brush for Apple iPhone 5S 5C 5, 4S 4"/>
  </r>
  <r>
    <x v="1284"/>
    <x v="168"/>
    <d v="2017-12-26T00:00:00"/>
    <s v="Standard Class"/>
    <s v="JM-15655"/>
    <s v="OFF-ST-10000876"/>
    <x v="2073"/>
    <n v="3"/>
    <n v="0"/>
    <n v="104496"/>
    <n v="10.4496"/>
    <s v="Office Supplies"/>
    <s v="Storage"/>
    <s v="Eldon Simplefile Box Office"/>
  </r>
  <r>
    <x v="1284"/>
    <x v="168"/>
    <d v="2017-12-26T00:00:00"/>
    <s v="Standard Class"/>
    <s v="JM-15655"/>
    <s v="OFF-LA-10001404"/>
    <x v="1701"/>
    <n v="5"/>
    <n v="0"/>
    <n v="86715"/>
    <n v="8.6715"/>
    <s v="Office Supplies"/>
    <s v="Labels"/>
    <s v="Avery 517"/>
  </r>
  <r>
    <x v="1285"/>
    <x v="640"/>
    <d v="2014-12-06T00:00:00"/>
    <s v="Second Class"/>
    <s v="MC-17635"/>
    <s v="OFF-PA-10001972"/>
    <x v="330"/>
    <n v="4"/>
    <n v="0"/>
    <n v="124416"/>
    <n v="12.441599999999999"/>
    <s v="Office Supplies"/>
    <s v="Paper"/>
    <s v="Xerox 214"/>
  </r>
  <r>
    <x v="1286"/>
    <x v="760"/>
    <d v="2017-10-24T00:00:00"/>
    <s v="First Class"/>
    <s v="TA-21385"/>
    <s v="TEC-CO-10004722"/>
    <x v="2074"/>
    <n v="4"/>
    <n v="2"/>
    <n v="39199888"/>
    <n v="3919.9888000000001"/>
    <s v="Technology"/>
    <s v="Copiers"/>
    <s v="Canon imageCLASS 2200 Advanced Copier"/>
  </r>
  <r>
    <x v="1286"/>
    <x v="760"/>
    <d v="2017-10-24T00:00:00"/>
    <s v="First Class"/>
    <s v="TA-21385"/>
    <s v="TEC-PH-10001494"/>
    <x v="2075"/>
    <n v="8"/>
    <n v="0"/>
    <n v="647892"/>
    <n v="64.789199999999994"/>
    <s v="Technology"/>
    <s v="Phones"/>
    <s v="Polycom CX600 IP Phone VoIP phone"/>
  </r>
  <r>
    <x v="1286"/>
    <x v="760"/>
    <d v="2017-10-24T00:00:00"/>
    <s v="First Class"/>
    <s v="TA-21385"/>
    <s v="OFF-EN-10002500"/>
    <x v="217"/>
    <n v="5"/>
    <n v="0"/>
    <n v="28755"/>
    <n v="2.8755000000000002"/>
    <s v="Office Supplies"/>
    <s v="Envelopes"/>
    <s v="Globe Weis Peel &amp; Seel First Class Envelopes"/>
  </r>
  <r>
    <x v="1286"/>
    <x v="760"/>
    <d v="2017-10-24T00:00:00"/>
    <s v="First Class"/>
    <s v="TA-21385"/>
    <s v="TEC-PH-10003800"/>
    <x v="2076"/>
    <n v="1"/>
    <n v="0"/>
    <n v="5299"/>
    <n v="0.52990000000000004"/>
    <s v="Technology"/>
    <s v="Phones"/>
    <s v="i.Sound Portable Power - 8000 mAh"/>
  </r>
  <r>
    <x v="1287"/>
    <x v="110"/>
    <d v="2017-11-15T00:00:00"/>
    <s v="First Class"/>
    <s v="SB-20290"/>
    <s v="TEC-AC-10002399"/>
    <x v="2077"/>
    <n v="4"/>
    <n v="2"/>
    <n v="91296"/>
    <n v="9.1295999999999999"/>
    <s v="Technology"/>
    <s v="Accessories"/>
    <s v="SanDisk Cruzer 32 GB USB Flash Drive"/>
  </r>
  <r>
    <x v="1287"/>
    <x v="110"/>
    <d v="2017-11-15T00:00:00"/>
    <s v="First Class"/>
    <s v="SB-20290"/>
    <s v="TEC-MA-10002210"/>
    <x v="2078"/>
    <n v="7"/>
    <n v="7"/>
    <n v="-9359595"/>
    <n v="-935.95950000000005"/>
    <s v="Technology"/>
    <s v="Machines"/>
    <s v="Epson TM-T88V Direct Thermal Printer - Monochrome - Desktop"/>
  </r>
  <r>
    <x v="1287"/>
    <x v="110"/>
    <d v="2017-11-15T00:00:00"/>
    <s v="First Class"/>
    <s v="SB-20290"/>
    <s v="OFF-BI-10003196"/>
    <x v="2079"/>
    <n v="10"/>
    <n v="7"/>
    <n v="-748"/>
    <n v="-7.4800000000000005E-2"/>
    <s v="Office Supplies"/>
    <s v="Binders"/>
    <s v="Accohide Poly Flexible Ring Binders"/>
  </r>
  <r>
    <x v="1288"/>
    <x v="425"/>
    <d v="2015-09-15T00:00:00"/>
    <s v="Standard Class"/>
    <s v="AB-10150"/>
    <s v="OFF-PA-10000477"/>
    <x v="1747"/>
    <n v="3"/>
    <n v="0"/>
    <n v="70218"/>
    <n v="7.0217999999999998"/>
    <s v="Office Supplies"/>
    <s v="Paper"/>
    <s v="Xerox 1952"/>
  </r>
  <r>
    <x v="1289"/>
    <x v="487"/>
    <d v="2017-05-20T00:00:00"/>
    <s v="Standard Class"/>
    <s v="JF-15295"/>
    <s v="FUR-FU-10000076"/>
    <x v="1072"/>
    <n v="2"/>
    <n v="0"/>
    <n v="171828"/>
    <n v="17.1828"/>
    <s v="Furniture"/>
    <s v="Furnishings"/>
    <s v="24-Hour Round Wall Clock"/>
  </r>
  <r>
    <x v="1289"/>
    <x v="487"/>
    <d v="2017-05-20T00:00:00"/>
    <s v="Standard Class"/>
    <s v="JF-15295"/>
    <s v="FUR-CH-10002017"/>
    <x v="2080"/>
    <n v="2"/>
    <n v="2"/>
    <n v="42624"/>
    <n v="4.2624000000000004"/>
    <s v="Furniture"/>
    <s v="Chairs"/>
    <s v="SAFCO Optional Arm Kit for Workspace Cribbage Stacking Chair"/>
  </r>
  <r>
    <x v="1289"/>
    <x v="487"/>
    <d v="2017-05-20T00:00:00"/>
    <s v="Standard Class"/>
    <s v="JF-15295"/>
    <s v="FUR-CH-10004287"/>
    <x v="2081"/>
    <n v="1"/>
    <n v="2"/>
    <n v="24858"/>
    <n v="2.4857999999999998"/>
    <s v="Furniture"/>
    <s v="Chairs"/>
    <s v="SAFCO Arco Folding Chair"/>
  </r>
  <r>
    <x v="1290"/>
    <x v="761"/>
    <d v="2015-07-10T00:00:00"/>
    <s v="Second Class"/>
    <s v="BF-10975"/>
    <s v="FUR-FU-10003829"/>
    <x v="97"/>
    <n v="2"/>
    <n v="2"/>
    <n v="7392"/>
    <n v="0.73919999999999997"/>
    <s v="Furniture"/>
    <s v="Furnishings"/>
    <s v="Stackable Trays"/>
  </r>
  <r>
    <x v="1290"/>
    <x v="761"/>
    <d v="2015-07-10T00:00:00"/>
    <s v="Second Class"/>
    <s v="BF-10975"/>
    <s v="OFF-BI-10004728"/>
    <x v="2082"/>
    <n v="5"/>
    <n v="7"/>
    <n v="-5784"/>
    <n v="-0.57840000000000003"/>
    <s v="Office Supplies"/>
    <s v="Binders"/>
    <s v="Wilson Jones Turn Tabs Binder Tool for Ring Binders"/>
  </r>
  <r>
    <x v="1291"/>
    <x v="762"/>
    <d v="2015-08-19T00:00:00"/>
    <s v="Standard Class"/>
    <s v="TT-21265"/>
    <s v="OFF-ST-10000046"/>
    <x v="2033"/>
    <n v="2"/>
    <n v="0"/>
    <n v="61389"/>
    <n v="6.1388999999999996"/>
    <s v="Office Supplies"/>
    <s v="Storage"/>
    <s v="Fellowes Super Stor/Drawer Files"/>
  </r>
  <r>
    <x v="1292"/>
    <x v="576"/>
    <d v="2017-06-18T00:00:00"/>
    <s v="Standard Class"/>
    <s v="SB-20170"/>
    <s v="OFF-PA-10000697"/>
    <x v="2083"/>
    <n v="4"/>
    <n v="0"/>
    <n v="93296"/>
    <n v="9.3295999999999992"/>
    <s v="Office Supplies"/>
    <s v="Paper"/>
    <s v="TOPS Voice Message Log Book, Flash Format"/>
  </r>
  <r>
    <x v="1292"/>
    <x v="576"/>
    <d v="2017-06-18T00:00:00"/>
    <s v="Standard Class"/>
    <s v="SB-20170"/>
    <s v="OFF-BI-10000848"/>
    <x v="821"/>
    <n v="3"/>
    <n v="2"/>
    <n v="42666"/>
    <n v="4.2666000000000004"/>
    <s v="Office Supplies"/>
    <s v="Binders"/>
    <s v="Angle-D Ring Binders"/>
  </r>
  <r>
    <x v="1292"/>
    <x v="576"/>
    <d v="2017-06-18T00:00:00"/>
    <s v="Standard Class"/>
    <s v="SB-20170"/>
    <s v="OFF-AR-10004691"/>
    <x v="2084"/>
    <n v="3"/>
    <n v="0"/>
    <n v="166764"/>
    <n v="16.676400000000001"/>
    <s v="Office Supplies"/>
    <s v="Art"/>
    <s v="Boston 1730 StandUp Electric Pencil Sharpener"/>
  </r>
  <r>
    <x v="1292"/>
    <x v="576"/>
    <d v="2017-06-18T00:00:00"/>
    <s v="Standard Class"/>
    <s v="SB-20170"/>
    <s v="FUR-CH-10000595"/>
    <x v="2085"/>
    <n v="4"/>
    <n v="1"/>
    <n v="14304"/>
    <n v="1.4303999999999999"/>
    <s v="Furniture"/>
    <s v="Chairs"/>
    <s v="Safco Contoured Stacking Chairs"/>
  </r>
  <r>
    <x v="1293"/>
    <x v="763"/>
    <d v="2015-02-25T00:00:00"/>
    <s v="Standard Class"/>
    <s v="LM-17065"/>
    <s v="TEC-AC-10000927"/>
    <x v="444"/>
    <n v="1"/>
    <n v="0"/>
    <n v="2999"/>
    <n v="0.2999"/>
    <s v="Technology"/>
    <s v="Accessories"/>
    <s v="Anker Ultrathin Bluetooth Wireless Keyboard Aluminum Cover with Stand "/>
  </r>
  <r>
    <x v="1294"/>
    <x v="723"/>
    <d v="2016-12-30T00:00:00"/>
    <s v="First Class"/>
    <s v="KA-16525"/>
    <s v="OFF-PA-10001289"/>
    <x v="1063"/>
    <n v="6"/>
    <n v="2"/>
    <n v="674424"/>
    <n v="67.442400000000006"/>
    <s v="Office Supplies"/>
    <s v="Paper"/>
    <s v="White Computer Printout Paper by Universal"/>
  </r>
  <r>
    <x v="1295"/>
    <x v="764"/>
    <d v="2016-04-21T00:00:00"/>
    <s v="Second Class"/>
    <s v="BF-11170"/>
    <s v="TEC-PH-10003092"/>
    <x v="2086"/>
    <n v="1"/>
    <n v="2"/>
    <n v="41391"/>
    <n v="4.1391"/>
    <s v="Technology"/>
    <s v="Phones"/>
    <s v="Motorola L804"/>
  </r>
  <r>
    <x v="1295"/>
    <x v="764"/>
    <d v="2016-04-21T00:00:00"/>
    <s v="Second Class"/>
    <s v="BF-11170"/>
    <s v="FUR-FU-10000206"/>
    <x v="2087"/>
    <n v="8"/>
    <n v="2"/>
    <n v="62856"/>
    <n v="6.2855999999999996"/>
    <s v="Furniture"/>
    <s v="Furnishings"/>
    <s v="GE General Purpose, Extra Long Life, Showcase &amp; Floodlight Incandescent Bulbs"/>
  </r>
  <r>
    <x v="1296"/>
    <x v="536"/>
    <d v="2014-09-12T00:00:00"/>
    <s v="Second Class"/>
    <s v="TB-21400"/>
    <s v="FUR-FU-10004270"/>
    <x v="2088"/>
    <n v="3"/>
    <n v="0"/>
    <n v="236529"/>
    <n v="23.652899999999999"/>
    <s v="Furniture"/>
    <s v="Furnishings"/>
    <s v="Eldon Image Series Desk Accessories, Burgundy"/>
  </r>
  <r>
    <x v="1296"/>
    <x v="536"/>
    <d v="2014-09-12T00:00:00"/>
    <s v="Second Class"/>
    <s v="TB-21400"/>
    <s v="OFF-BI-10000948"/>
    <x v="2089"/>
    <n v="3"/>
    <n v="0"/>
    <n v="201207"/>
    <n v="20.120699999999999"/>
    <s v="Office Supplies"/>
    <s v="Binders"/>
    <s v="GBC Laser Imprintable Binding System Covers, Desert Sand"/>
  </r>
  <r>
    <x v="1296"/>
    <x v="536"/>
    <d v="2014-09-12T00:00:00"/>
    <s v="Second Class"/>
    <s v="TB-21400"/>
    <s v="OFF-PA-10000223"/>
    <x v="24"/>
    <n v="2"/>
    <n v="0"/>
    <n v="62208"/>
    <n v="6.2207999999999997"/>
    <s v="Office Supplies"/>
    <s v="Paper"/>
    <s v="Xerox 2000"/>
  </r>
  <r>
    <x v="1296"/>
    <x v="536"/>
    <d v="2014-09-12T00:00:00"/>
    <s v="Second Class"/>
    <s v="TB-21400"/>
    <s v="FUR-FU-10004665"/>
    <x v="2026"/>
    <n v="6"/>
    <n v="0"/>
    <n v="2136888"/>
    <n v="213.68879999999999"/>
    <s v="Furniture"/>
    <s v="Furnishings"/>
    <s v="3M Polarizing Task Lamp with Clamp Arm, Light Gray"/>
  </r>
  <r>
    <x v="1296"/>
    <x v="536"/>
    <d v="2014-09-12T00:00:00"/>
    <s v="Second Class"/>
    <s v="TB-21400"/>
    <s v="TEC-PH-10000215"/>
    <x v="257"/>
    <n v="3"/>
    <n v="0"/>
    <n v="283095"/>
    <n v="28.3095"/>
    <s v="Technology"/>
    <s v="Phones"/>
    <s v="Plantronics CordlessÂ Phone HeadsetÂ with In-line Volume - M214C"/>
  </r>
  <r>
    <x v="1297"/>
    <x v="371"/>
    <d v="2016-10-01T00:00:00"/>
    <s v="Standard Class"/>
    <s v="SH-19975"/>
    <s v="FUR-BO-10004467"/>
    <x v="2090"/>
    <n v="5"/>
    <n v="15"/>
    <n v="19998"/>
    <n v="1.9998"/>
    <s v="Furniture"/>
    <s v="Bookcases"/>
    <s v="Bestar Classic Bookcase"/>
  </r>
  <r>
    <x v="1298"/>
    <x v="697"/>
    <d v="2017-09-21T00:00:00"/>
    <s v="Second Class"/>
    <s v="AS-10225"/>
    <s v="OFF-BI-10000829"/>
    <x v="2091"/>
    <n v="3"/>
    <n v="2"/>
    <n v="35022"/>
    <n v="3.5022000000000002"/>
    <s v="Office Supplies"/>
    <s v="Binders"/>
    <s v="Avery Non-Stick Binders"/>
  </r>
  <r>
    <x v="1298"/>
    <x v="697"/>
    <d v="2017-09-21T00:00:00"/>
    <s v="Second Class"/>
    <s v="AS-10225"/>
    <s v="OFF-BI-10003712"/>
    <x v="971"/>
    <n v="3"/>
    <n v="2"/>
    <n v="42717"/>
    <n v="4.2717000000000001"/>
    <s v="Office Supplies"/>
    <s v="Binders"/>
    <s v="Acco Pressboard Covers with Storage Hooks, 14 7/8&quot; x 11&quot;, Light Blue"/>
  </r>
  <r>
    <x v="1298"/>
    <x v="697"/>
    <d v="2017-09-21T00:00:00"/>
    <s v="Second Class"/>
    <s v="AS-10225"/>
    <s v="OFF-PA-10000062"/>
    <x v="2092"/>
    <n v="3"/>
    <n v="0"/>
    <n v="807912"/>
    <n v="80.791200000000003"/>
    <s v="Office Supplies"/>
    <s v="Paper"/>
    <s v="Green Bar Computer Printout Paper"/>
  </r>
  <r>
    <x v="1298"/>
    <x v="697"/>
    <d v="2017-09-21T00:00:00"/>
    <s v="Second Class"/>
    <s v="AS-10225"/>
    <s v="FUR-BO-10003404"/>
    <x v="2093"/>
    <n v="3"/>
    <n v="0"/>
    <n v="775764"/>
    <n v="77.576400000000007"/>
    <s v="Furniture"/>
    <s v="Bookcases"/>
    <s v="Global Adaptabilites Bookcase, Cherry/Storm Gray Finish"/>
  </r>
  <r>
    <x v="1298"/>
    <x v="697"/>
    <d v="2017-09-21T00:00:00"/>
    <s v="Second Class"/>
    <s v="AS-10225"/>
    <s v="OFF-BI-10004233"/>
    <x v="2094"/>
    <n v="2"/>
    <n v="2"/>
    <n v="89544"/>
    <n v="8.9543999999999997"/>
    <s v="Office Supplies"/>
    <s v="Binders"/>
    <s v="GBC Pre-Punched Binding Paper, Plastic, White, 8-1/2&quot; x 11&quot;"/>
  </r>
  <r>
    <x v="1298"/>
    <x v="697"/>
    <d v="2017-09-21T00:00:00"/>
    <s v="Second Class"/>
    <s v="AS-10225"/>
    <s v="OFF-ST-10001272"/>
    <x v="2095"/>
    <n v="2"/>
    <n v="0"/>
    <n v="65435"/>
    <n v="6.5434999999999999"/>
    <s v="Office Supplies"/>
    <s v="Storage"/>
    <s v="Mini 13-1/2 Capacity Data Binder Rack, Pearl"/>
  </r>
  <r>
    <x v="1298"/>
    <x v="697"/>
    <d v="2017-09-21T00:00:00"/>
    <s v="Second Class"/>
    <s v="AS-10225"/>
    <s v="OFF-LA-10001175"/>
    <x v="1184"/>
    <n v="5"/>
    <n v="0"/>
    <n v="7056"/>
    <n v="0.7056"/>
    <s v="Office Supplies"/>
    <s v="Labels"/>
    <s v="Avery 514"/>
  </r>
  <r>
    <x v="1299"/>
    <x v="765"/>
    <d v="2016-08-20T00:00:00"/>
    <s v="Standard Class"/>
    <s v="PK-19075"/>
    <s v="OFF-EN-10004030"/>
    <x v="249"/>
    <n v="3"/>
    <n v="0"/>
    <n v="51042"/>
    <n v="5.1041999999999996"/>
    <s v="Office Supplies"/>
    <s v="Envelopes"/>
    <s v="Convenience Packs of Business Envelopes"/>
  </r>
  <r>
    <x v="1300"/>
    <x v="16"/>
    <d v="2015-12-28T00:00:00"/>
    <s v="Standard Class"/>
    <s v="HR-14830"/>
    <s v="FUR-CH-10004287"/>
    <x v="2096"/>
    <n v="4"/>
    <n v="2"/>
    <n v="99432"/>
    <n v="9.9431999999999992"/>
    <s v="Furniture"/>
    <s v="Chairs"/>
    <s v="SAFCO Arco Folding Chair"/>
  </r>
  <r>
    <x v="1301"/>
    <x v="242"/>
    <d v="2017-12-02T00:00:00"/>
    <s v="Standard Class"/>
    <s v="DG-13300"/>
    <s v="TEC-PH-10002834"/>
    <x v="2097"/>
    <n v="11"/>
    <n v="0"/>
    <n v="4949725"/>
    <n v="494.97250000000003"/>
    <s v="Technology"/>
    <s v="Phones"/>
    <s v="Google Nexus 5"/>
  </r>
  <r>
    <x v="1301"/>
    <x v="242"/>
    <d v="2017-12-02T00:00:00"/>
    <s v="Standard Class"/>
    <s v="DG-13300"/>
    <s v="OFF-EN-10003055"/>
    <x v="1300"/>
    <n v="2"/>
    <n v="0"/>
    <n v="35982"/>
    <n v="3.5981999999999998"/>
    <s v="Office Supplies"/>
    <s v="Envelopes"/>
    <s v="Blue String-Tie &amp; Button Interoffice Envelopes, 10 x 13"/>
  </r>
  <r>
    <x v="1302"/>
    <x v="416"/>
    <d v="2017-04-15T00:00:00"/>
    <s v="First Class"/>
    <s v="CL-12700"/>
    <s v="OFF-BI-10003460"/>
    <x v="1714"/>
    <n v="2"/>
    <n v="0"/>
    <n v="42048"/>
    <n v="4.2047999999999996"/>
    <s v="Office Supplies"/>
    <s v="Binders"/>
    <s v="Acco 3-Hole Punch"/>
  </r>
  <r>
    <x v="1303"/>
    <x v="766"/>
    <d v="2016-05-04T00:00:00"/>
    <s v="First Class"/>
    <s v="HF-14995"/>
    <s v="OFF-LA-10001569"/>
    <x v="2098"/>
    <n v="1"/>
    <n v="2"/>
    <n v="12948"/>
    <n v="1.2948"/>
    <s v="Office Supplies"/>
    <s v="Labels"/>
    <s v="Avery 499"/>
  </r>
  <r>
    <x v="1303"/>
    <x v="766"/>
    <d v="2016-05-04T00:00:00"/>
    <s v="First Class"/>
    <s v="HF-14995"/>
    <s v="FUR-TA-10004534"/>
    <x v="2099"/>
    <n v="3"/>
    <n v="4"/>
    <n v="-142071"/>
    <n v="-14.207100000000001"/>
    <s v="Furniture"/>
    <s v="Tables"/>
    <s v="Bevis 44 x 96 Conference Tables"/>
  </r>
  <r>
    <x v="1303"/>
    <x v="766"/>
    <d v="2016-05-04T00:00:00"/>
    <s v="First Class"/>
    <s v="HF-14995"/>
    <s v="OFF-BI-10002954"/>
    <x v="1790"/>
    <n v="2"/>
    <n v="7"/>
    <n v="-20108"/>
    <n v="-2.0108000000000001"/>
    <s v="Office Supplies"/>
    <s v="Binders"/>
    <s v="Newell 3-Hole Punched Plastic Slotted Magazine Holders for Binders"/>
  </r>
  <r>
    <x v="1304"/>
    <x v="87"/>
    <d v="2016-10-01T00:00:00"/>
    <s v="Same Day"/>
    <s v="HG-15025"/>
    <s v="TEC-AC-10003832"/>
    <x v="2100"/>
    <n v="3"/>
    <n v="2"/>
    <n v="208719"/>
    <n v="20.8719"/>
    <s v="Technology"/>
    <s v="Accessories"/>
    <s v="LogitechÂ P710e Mobile Speakerphone"/>
  </r>
  <r>
    <x v="1304"/>
    <x v="87"/>
    <d v="2016-10-01T00:00:00"/>
    <s v="Same Day"/>
    <s v="HG-15025"/>
    <s v="OFF-PA-10000474"/>
    <x v="2101"/>
    <n v="1"/>
    <n v="2"/>
    <n v="95688"/>
    <n v="9.5687999999999995"/>
    <s v="Office Supplies"/>
    <s v="Paper"/>
    <s v="Easy-staple paper"/>
  </r>
  <r>
    <x v="1305"/>
    <x v="767"/>
    <d v="2015-08-30T00:00:00"/>
    <s v="Standard Class"/>
    <s v="NL-18310"/>
    <s v="FUR-CH-10002774"/>
    <x v="1538"/>
    <n v="1"/>
    <n v="2"/>
    <n v="45882"/>
    <n v="4.5881999999999996"/>
    <s v="Furniture"/>
    <s v="Chairs"/>
    <s v="Global Deluxe Stacking Chair, Gray"/>
  </r>
  <r>
    <x v="1305"/>
    <x v="767"/>
    <d v="2015-08-30T00:00:00"/>
    <s v="Standard Class"/>
    <s v="NL-18310"/>
    <s v="OFF-AP-10002765"/>
    <x v="2102"/>
    <n v="4"/>
    <n v="0"/>
    <n v="296688"/>
    <n v="29.668800000000001"/>
    <s v="Office Supplies"/>
    <s v="Appliances"/>
    <s v="Fellowes Advanced Computer Series Surge Protectors"/>
  </r>
  <r>
    <x v="1306"/>
    <x v="384"/>
    <d v="2014-09-12T00:00:00"/>
    <s v="Second Class"/>
    <s v="RR-19525"/>
    <s v="OFF-PA-10001144"/>
    <x v="1621"/>
    <n v="3"/>
    <n v="0"/>
    <n v="798912"/>
    <n v="79.891199999999998"/>
    <s v="Office Supplies"/>
    <s v="Paper"/>
    <s v="Xerox 1913"/>
  </r>
  <r>
    <x v="1306"/>
    <x v="384"/>
    <d v="2014-09-12T00:00:00"/>
    <s v="Second Class"/>
    <s v="RR-19525"/>
    <s v="FUR-CH-10003761"/>
    <x v="2103"/>
    <n v="6"/>
    <n v="0"/>
    <n v="2121876"/>
    <n v="212.1876"/>
    <s v="Furniture"/>
    <s v="Chairs"/>
    <s v="Global Italian Leather Office Chair"/>
  </r>
  <r>
    <x v="1306"/>
    <x v="384"/>
    <d v="2014-09-12T00:00:00"/>
    <s v="Second Class"/>
    <s v="RR-19525"/>
    <s v="OFF-PA-10004665"/>
    <x v="2104"/>
    <n v="2"/>
    <n v="0"/>
    <n v="12838"/>
    <n v="1.2838000000000001"/>
    <s v="Office Supplies"/>
    <s v="Paper"/>
    <s v="Advantus Motivational Note Cards"/>
  </r>
  <r>
    <x v="1306"/>
    <x v="384"/>
    <d v="2014-09-12T00:00:00"/>
    <s v="Second Class"/>
    <s v="RR-19525"/>
    <s v="OFF-ST-10000078"/>
    <x v="2105"/>
    <n v="5"/>
    <n v="0"/>
    <n v="238653"/>
    <n v="23.865300000000001"/>
    <s v="Office Supplies"/>
    <s v="Storage"/>
    <s v="Tennsco 6- and 18-Compartment Lockers"/>
  </r>
  <r>
    <x v="1307"/>
    <x v="734"/>
    <d v="2017-12-03T00:00:00"/>
    <s v="Same Day"/>
    <s v="TC-21295"/>
    <s v="OFF-PA-10000357"/>
    <x v="1621"/>
    <n v="3"/>
    <n v="0"/>
    <n v="798912"/>
    <n v="79.891199999999998"/>
    <s v="Office Supplies"/>
    <s v="Paper"/>
    <s v="White Dual Perf Computer Printout Paper, 2700 Sheets, 1 Part, Heavyweight, 20 lbs., 14 7/8 x 11"/>
  </r>
  <r>
    <x v="1308"/>
    <x v="276"/>
    <d v="2017-12-02T00:00:00"/>
    <s v="Standard Class"/>
    <s v="DB-13615"/>
    <s v="OFF-AR-10000422"/>
    <x v="1714"/>
    <n v="5"/>
    <n v="2"/>
    <n v="7665"/>
    <n v="0.76649999999999996"/>
    <s v="Office Supplies"/>
    <s v="Art"/>
    <s v="Pencil and Crayon Sharpener"/>
  </r>
  <r>
    <x v="1308"/>
    <x v="276"/>
    <d v="2017-12-02T00:00:00"/>
    <s v="Standard Class"/>
    <s v="DB-13615"/>
    <s v="OFF-AP-10001205"/>
    <x v="2106"/>
    <n v="1"/>
    <n v="2"/>
    <n v="43584"/>
    <n v="4.3583999999999996"/>
    <s v="Office Supplies"/>
    <s v="Appliances"/>
    <s v="Belkin 5 Outlet SurgeMaster Power Centers"/>
  </r>
  <r>
    <x v="1309"/>
    <x v="14"/>
    <d v="2014-06-21T00:00:00"/>
    <s v="Same Day"/>
    <s v="SV-20785"/>
    <s v="OFF-BI-10001116"/>
    <x v="2107"/>
    <n v="7"/>
    <n v="7"/>
    <n v="-81312"/>
    <n v="-8.1311999999999998"/>
    <s v="Office Supplies"/>
    <s v="Binders"/>
    <s v="Wilson Jones 1&quot; Hanging DublLock Ring Binders"/>
  </r>
  <r>
    <x v="1309"/>
    <x v="14"/>
    <d v="2014-06-21T00:00:00"/>
    <s v="Same Day"/>
    <s v="SV-20785"/>
    <s v="OFF-BI-10002931"/>
    <x v="1342"/>
    <n v="2"/>
    <n v="7"/>
    <n v="-16776"/>
    <n v="-1.6776"/>
    <s v="Office Supplies"/>
    <s v="Binders"/>
    <s v="Avery Trapezoid Extra Heavy Duty 4&quot; Binders"/>
  </r>
  <r>
    <x v="1310"/>
    <x v="59"/>
    <d v="2017-01-27T00:00:00"/>
    <s v="Standard Class"/>
    <s v="MH-18115"/>
    <s v="OFF-BI-10000546"/>
    <x v="1184"/>
    <n v="5"/>
    <n v="0"/>
    <n v="7056"/>
    <n v="0.7056"/>
    <s v="Office Supplies"/>
    <s v="Binders"/>
    <s v="Avery Durable Binders"/>
  </r>
  <r>
    <x v="1310"/>
    <x v="59"/>
    <d v="2017-01-27T00:00:00"/>
    <s v="Standard Class"/>
    <s v="MH-18115"/>
    <s v="TEC-AC-10002049"/>
    <x v="1091"/>
    <n v="5"/>
    <n v="0"/>
    <n v="111591"/>
    <n v="11.1591"/>
    <s v="Technology"/>
    <s v="Accessories"/>
    <s v="Logitech G19 Programmable Gaming Keyboard"/>
  </r>
  <r>
    <x v="1310"/>
    <x v="59"/>
    <d v="2017-01-27T00:00:00"/>
    <s v="Standard Class"/>
    <s v="MH-18115"/>
    <s v="OFF-BI-10001196"/>
    <x v="2108"/>
    <n v="4"/>
    <n v="0"/>
    <n v="420744"/>
    <n v="42.074399999999997"/>
    <s v="Office Supplies"/>
    <s v="Binders"/>
    <s v="Avery Flip-Chart Easel Binder, Black"/>
  </r>
  <r>
    <x v="1310"/>
    <x v="59"/>
    <d v="2017-01-27T00:00:00"/>
    <s v="Standard Class"/>
    <s v="MH-18115"/>
    <s v="TEC-MA-10002981"/>
    <x v="2109"/>
    <n v="3"/>
    <n v="1"/>
    <n v="1520883"/>
    <n v="152.0883"/>
    <s v="Technology"/>
    <s v="Machines"/>
    <s v="I.R.I.S IRISCard Anywhere 5 Card Scanner"/>
  </r>
  <r>
    <x v="1310"/>
    <x v="59"/>
    <d v="2017-01-27T00:00:00"/>
    <s v="Standard Class"/>
    <s v="MH-18115"/>
    <s v="TEC-PH-10003601"/>
    <x v="2110"/>
    <n v="1"/>
    <n v="0"/>
    <n v="49497"/>
    <n v="4.9497"/>
    <s v="Technology"/>
    <s v="Phones"/>
    <s v="Ativa D5772 2-Line 5.8GHz Digital Expandable Corded/Cordless Phone System with Answering &amp; Caller ID/Call Waiting, Black/Silver"/>
  </r>
  <r>
    <x v="1311"/>
    <x v="96"/>
    <d v="2017-07-06T00:00:00"/>
    <s v="Standard Class"/>
    <s v="CT-11995"/>
    <s v="OFF-BI-10000632"/>
    <x v="2111"/>
    <n v="9"/>
    <n v="2"/>
    <n v="1015794"/>
    <n v="101.57940000000001"/>
    <s v="Office Supplies"/>
    <s v="Binders"/>
    <s v="Satellite Sectional Post Binders"/>
  </r>
  <r>
    <x v="1312"/>
    <x v="127"/>
    <d v="2016-09-11T00:00:00"/>
    <s v="Standard Class"/>
    <s v="KB-16315"/>
    <s v="OFF-EN-10003055"/>
    <x v="2112"/>
    <n v="3"/>
    <n v="2"/>
    <n v="29985"/>
    <n v="2.9984999999999999"/>
    <s v="Office Supplies"/>
    <s v="Envelopes"/>
    <s v="Blue String-Tie &amp; Button Interoffice Envelopes, 10 x 13"/>
  </r>
  <r>
    <x v="1312"/>
    <x v="127"/>
    <d v="2016-09-11T00:00:00"/>
    <s v="Standard Class"/>
    <s v="KB-16315"/>
    <s v="OFF-BI-10001031"/>
    <x v="2113"/>
    <n v="2"/>
    <n v="7"/>
    <n v="-24564"/>
    <n v="-2.4563999999999999"/>
    <s v="Office Supplies"/>
    <s v="Binders"/>
    <s v="Pressboard Data Binders by Wilson Jones"/>
  </r>
  <r>
    <x v="1313"/>
    <x v="341"/>
    <d v="2016-08-05T00:00:00"/>
    <s v="First Class"/>
    <s v="RA-19285"/>
    <s v="OFF-BI-10002003"/>
    <x v="2114"/>
    <n v="5"/>
    <n v="8"/>
    <n v="-6567"/>
    <n v="-0.65669999999999995"/>
    <s v="Office Supplies"/>
    <s v="Binders"/>
    <s v="Ibico Presentation Index for Binding Systems"/>
  </r>
  <r>
    <x v="1314"/>
    <x v="768"/>
    <d v="2015-11-14T00:00:00"/>
    <s v="First Class"/>
    <s v="YC-21895"/>
    <s v="OFF-PA-10003016"/>
    <x v="2115"/>
    <n v="5"/>
    <n v="0"/>
    <n v="7065"/>
    <n v="0.70650000000000002"/>
    <s v="Office Supplies"/>
    <s v="Paper"/>
    <s v="Adams &quot;While You Were Out&quot; Message Pads"/>
  </r>
  <r>
    <x v="1315"/>
    <x v="570"/>
    <d v="2014-07-02T00:00:00"/>
    <s v="First Class"/>
    <s v="RA-19915"/>
    <s v="OFF-AR-10004582"/>
    <x v="1076"/>
    <n v="4"/>
    <n v="2"/>
    <n v="164"/>
    <n v="1.6400000000000001E-2"/>
    <s v="Office Supplies"/>
    <s v="Art"/>
    <s v="BIC Brite Liner Grip Highlighters"/>
  </r>
  <r>
    <x v="1316"/>
    <x v="769"/>
    <d v="2017-12-08T00:00:00"/>
    <s v="Standard Class"/>
    <s v="CM-12160"/>
    <s v="OFF-BI-10004364"/>
    <x v="2116"/>
    <n v="3"/>
    <n v="7"/>
    <n v="-4455"/>
    <n v="-0.44550000000000001"/>
    <s v="Office Supplies"/>
    <s v="Binders"/>
    <s v="Storex Dura Pro Binders"/>
  </r>
  <r>
    <x v="1317"/>
    <x v="770"/>
    <d v="2016-09-02T00:00:00"/>
    <s v="Standard Class"/>
    <s v="CS-12130"/>
    <s v="OFF-PA-10002246"/>
    <x v="1345"/>
    <n v="3"/>
    <n v="2"/>
    <n v="56115"/>
    <n v="5.6115000000000004"/>
    <s v="Office Supplies"/>
    <s v="Paper"/>
    <s v="Wirebound Four 2-3/4 x 5 Forms per Page, 400 Sets per Book"/>
  </r>
  <r>
    <x v="1317"/>
    <x v="770"/>
    <d v="2016-09-02T00:00:00"/>
    <s v="Standard Class"/>
    <s v="CS-12130"/>
    <s v="TEC-PH-10002890"/>
    <x v="2117"/>
    <n v="3"/>
    <n v="2"/>
    <n v="81432"/>
    <n v="8.1432000000000002"/>
    <s v="Technology"/>
    <s v="Phones"/>
    <s v="AT&amp;T 17929 Lendline Telephone"/>
  </r>
  <r>
    <x v="1318"/>
    <x v="259"/>
    <d v="2016-01-28T00:00:00"/>
    <s v="Standard Class"/>
    <s v="AJ-10795"/>
    <s v="FUR-FU-10001475"/>
    <x v="2118"/>
    <n v="5"/>
    <n v="0"/>
    <n v="37366"/>
    <n v="3.7366000000000001"/>
    <s v="Furniture"/>
    <s v="Furnishings"/>
    <s v="Contract Clock, 14&quot;, Brown"/>
  </r>
  <r>
    <x v="1319"/>
    <x v="771"/>
    <d v="2014-10-20T00:00:00"/>
    <s v="Standard Class"/>
    <s v="DL-12865"/>
    <s v="FUR-FU-10004270"/>
    <x v="2119"/>
    <n v="1"/>
    <n v="2"/>
    <n v="40383"/>
    <n v="4.0382999999999996"/>
    <s v="Furniture"/>
    <s v="Furnishings"/>
    <s v="Eldon Image Series Desk Accessories, Burgundy"/>
  </r>
  <r>
    <x v="1320"/>
    <x v="502"/>
    <d v="2016-02-09T00:00:00"/>
    <s v="First Class"/>
    <s v="BE-11410"/>
    <s v="OFF-PA-10003465"/>
    <x v="2120"/>
    <n v="2"/>
    <n v="2"/>
    <n v="106232"/>
    <n v="10.623200000000001"/>
    <s v="Office Supplies"/>
    <s v="Paper"/>
    <s v="Xerox 1912"/>
  </r>
  <r>
    <x v="1321"/>
    <x v="772"/>
    <d v="2014-03-23T00:00:00"/>
    <s v="Standard Class"/>
    <s v="SM-20320"/>
    <s v="TEC-MA-10003626"/>
    <x v="2121"/>
    <n v="4"/>
    <n v="5"/>
    <n v="-16426"/>
    <n v="-1.6426000000000001"/>
    <s v="Technology"/>
    <s v="Machines"/>
    <s v="Hewlett-Packard Deskjet 6540 Color Inkjet Printer"/>
  </r>
  <r>
    <x v="1321"/>
    <x v="772"/>
    <d v="2014-03-23T00:00:00"/>
    <s v="Standard Class"/>
    <s v="SM-20320"/>
    <s v="TEC-MA-10002412"/>
    <x v="2122"/>
    <n v="6"/>
    <n v="5"/>
    <n v="-18110784"/>
    <n v="-1811.0784000000001"/>
    <s v="Technology"/>
    <s v="Machines"/>
    <s v="Cisco TelePresence System EX90 Videoconferencing Unit"/>
  </r>
  <r>
    <x v="1321"/>
    <x v="772"/>
    <d v="2014-03-23T00:00:00"/>
    <s v="Standard Class"/>
    <s v="SM-20320"/>
    <s v="OFF-PA-10001804"/>
    <x v="2123"/>
    <n v="4"/>
    <n v="2"/>
    <n v="74816"/>
    <n v="7.4816000000000003"/>
    <s v="Office Supplies"/>
    <s v="Paper"/>
    <s v="Xerox 195"/>
  </r>
  <r>
    <x v="1321"/>
    <x v="772"/>
    <d v="2014-03-23T00:00:00"/>
    <s v="Standard Class"/>
    <s v="SM-20320"/>
    <s v="OFF-AR-10003183"/>
    <x v="2124"/>
    <n v="3"/>
    <n v="2"/>
    <n v="1002"/>
    <n v="0.1002"/>
    <s v="Office Supplies"/>
    <s v="Art"/>
    <s v="Avery Fluorescent Highlighter Four-Color Set"/>
  </r>
  <r>
    <x v="1321"/>
    <x v="772"/>
    <d v="2014-03-23T00:00:00"/>
    <s v="Standard Class"/>
    <s v="SM-20320"/>
    <s v="FUR-FU-10004270"/>
    <x v="2125"/>
    <n v="2"/>
    <n v="2"/>
    <n v="80766"/>
    <n v="8.0765999999999991"/>
    <s v="Furniture"/>
    <s v="Furnishings"/>
    <s v="Eldon Image Series Desk Accessories, Burgundy"/>
  </r>
  <r>
    <x v="1321"/>
    <x v="772"/>
    <d v="2014-03-23T00:00:00"/>
    <s v="Standard Class"/>
    <s v="SM-20320"/>
    <s v="OFF-FA-10003112"/>
    <x v="2126"/>
    <n v="3"/>
    <n v="2"/>
    <n v="59175"/>
    <n v="5.9175000000000004"/>
    <s v="Office Supplies"/>
    <s v="Fasteners"/>
    <s v="Staples"/>
  </r>
  <r>
    <x v="1321"/>
    <x v="772"/>
    <d v="2014-03-23T00:00:00"/>
    <s v="Standard Class"/>
    <s v="SM-20320"/>
    <s v="FUR-FU-10001986"/>
    <x v="1831"/>
    <n v="3"/>
    <n v="2"/>
    <n v="15294"/>
    <n v="1.5294000000000001"/>
    <s v="Furniture"/>
    <s v="Furnishings"/>
    <s v="Dana Fluorescent Magnifying Lamp, White, 36&quot;"/>
  </r>
  <r>
    <x v="1322"/>
    <x v="773"/>
    <d v="2014-05-30T00:00:00"/>
    <s v="Standard Class"/>
    <s v="RP-19390"/>
    <s v="OFF-PA-10002319"/>
    <x v="2127"/>
    <n v="3"/>
    <n v="0"/>
    <n v="569772"/>
    <n v="56.977200000000003"/>
    <s v="Office Supplies"/>
    <s v="Paper"/>
    <s v="Xerox 1944"/>
  </r>
  <r>
    <x v="1323"/>
    <x v="489"/>
    <d v="2017-07-13T00:00:00"/>
    <s v="Second Class"/>
    <s v="JD-16015"/>
    <s v="TEC-AC-10002323"/>
    <x v="2128"/>
    <n v="6"/>
    <n v="0"/>
    <n v="17238"/>
    <n v="1.7238"/>
    <s v="Technology"/>
    <s v="Accessories"/>
    <s v="SanDisk Ultra 32 GB MicroSDHC Class 10 Memory Card"/>
  </r>
  <r>
    <x v="1324"/>
    <x v="258"/>
    <d v="2017-06-21T00:00:00"/>
    <s v="Standard Class"/>
    <s v="AB-10255"/>
    <s v="OFF-SU-10001165"/>
    <x v="1489"/>
    <n v="2"/>
    <n v="0"/>
    <n v="43368"/>
    <n v="4.3368000000000002"/>
    <s v="Office Supplies"/>
    <s v="Supplies"/>
    <s v="Acme Elite Stainless Steel Scissors"/>
  </r>
  <r>
    <x v="1324"/>
    <x v="258"/>
    <d v="2017-06-21T00:00:00"/>
    <s v="Standard Class"/>
    <s v="AB-10255"/>
    <s v="OFF-PA-10001246"/>
    <x v="168"/>
    <n v="3"/>
    <n v="0"/>
    <n v="93312"/>
    <n v="9.3312000000000008"/>
    <s v="Office Supplies"/>
    <s v="Paper"/>
    <s v="Xerox 215"/>
  </r>
  <r>
    <x v="1324"/>
    <x v="258"/>
    <d v="2017-06-21T00:00:00"/>
    <s v="Standard Class"/>
    <s v="AB-10255"/>
    <s v="OFF-PA-10001815"/>
    <x v="1088"/>
    <n v="4"/>
    <n v="0"/>
    <n v="922368"/>
    <n v="92.236800000000002"/>
    <s v="Office Supplies"/>
    <s v="Paper"/>
    <s v="Xerox 1885"/>
  </r>
  <r>
    <x v="1325"/>
    <x v="598"/>
    <d v="2015-02-06T00:00:00"/>
    <s v="Standard Class"/>
    <s v="CC-12145"/>
    <s v="FUR-FU-10001876"/>
    <x v="2129"/>
    <n v="7"/>
    <n v="0"/>
    <n v="818496"/>
    <n v="81.849599999999995"/>
    <s v="Furniture"/>
    <s v="Furnishings"/>
    <s v="Computer Room Manger, 14&quot;"/>
  </r>
  <r>
    <x v="1325"/>
    <x v="598"/>
    <d v="2015-02-06T00:00:00"/>
    <s v="Standard Class"/>
    <s v="CC-12145"/>
    <s v="TEC-MA-10000488"/>
    <x v="2130"/>
    <n v="3"/>
    <n v="2"/>
    <n v="2159973"/>
    <n v="215.9973"/>
    <s v="Technology"/>
    <s v="Machines"/>
    <s v="Bady BDG101FRU Card Printer"/>
  </r>
  <r>
    <x v="1326"/>
    <x v="427"/>
    <d v="2015-12-15T00:00:00"/>
    <s v="Standard Class"/>
    <s v="GH-14425"/>
    <s v="OFF-BI-10001098"/>
    <x v="2131"/>
    <n v="2"/>
    <n v="7"/>
    <n v="-89796"/>
    <n v="-8.9795999999999996"/>
    <s v="Office Supplies"/>
    <s v="Binders"/>
    <s v="Acco D-Ring Binder w/DublLock"/>
  </r>
  <r>
    <x v="1327"/>
    <x v="563"/>
    <d v="2017-10-11T00:00:00"/>
    <s v="First Class"/>
    <s v="CP-12085"/>
    <s v="FUR-FU-10003577"/>
    <x v="2132"/>
    <n v="4"/>
    <n v="2"/>
    <n v="91776"/>
    <n v="9.1776"/>
    <s v="Furniture"/>
    <s v="Furnishings"/>
    <s v="Nu-Dell Leatherette Frames"/>
  </r>
  <r>
    <x v="1328"/>
    <x v="9"/>
    <d v="2017-08-01T00:00:00"/>
    <s v="Second Class"/>
    <s v="GM-14440"/>
    <s v="OFF-AR-10002656"/>
    <x v="1763"/>
    <n v="9"/>
    <n v="0"/>
    <n v="222444"/>
    <n v="22.244399999999999"/>
    <s v="Office Supplies"/>
    <s v="Art"/>
    <s v="Sanford Liquid Accent Highlighters"/>
  </r>
  <r>
    <x v="1329"/>
    <x v="509"/>
    <d v="2014-04-29T00:00:00"/>
    <s v="Standard Class"/>
    <s v="LC-16885"/>
    <s v="TEC-PH-10004531"/>
    <x v="312"/>
    <n v="3"/>
    <n v="2"/>
    <n v="37797"/>
    <n v="3.7797000000000001"/>
    <s v="Technology"/>
    <s v="Phones"/>
    <s v="OtterBox Commuter Series Case - iPhone 5 &amp; 5s"/>
  </r>
  <r>
    <x v="1330"/>
    <x v="577"/>
    <d v="2015-12-06T00:00:00"/>
    <s v="Standard Class"/>
    <s v="BT-11305"/>
    <s v="OFF-AR-10003251"/>
    <x v="2133"/>
    <n v="5"/>
    <n v="0"/>
    <n v="556"/>
    <n v="5.5599999999999997E-2"/>
    <s v="Office Supplies"/>
    <s v="Art"/>
    <s v="Prang Drawing Pencil Set"/>
  </r>
  <r>
    <x v="1331"/>
    <x v="774"/>
    <d v="2014-12-08T00:00:00"/>
    <s v="Standard Class"/>
    <s v="CP-12085"/>
    <s v="TEC-PH-10000673"/>
    <x v="2134"/>
    <n v="2"/>
    <n v="0"/>
    <n v="623904"/>
    <n v="62.3904"/>
    <s v="Technology"/>
    <s v="Phones"/>
    <s v="Plantronics Voyager Pro HD - Bluetooth Headset"/>
  </r>
  <r>
    <x v="1332"/>
    <x v="775"/>
    <d v="2017-09-01T00:00:00"/>
    <s v="Standard Class"/>
    <s v="SC-20680"/>
    <s v="TEC-AC-10000158"/>
    <x v="2135"/>
    <n v="2"/>
    <n v="0"/>
    <n v="151158"/>
    <n v="15.1158"/>
    <s v="Technology"/>
    <s v="Accessories"/>
    <s v="Sony 64GB Class 10 Micro SDHC R40 Memory Card"/>
  </r>
  <r>
    <x v="1333"/>
    <x v="536"/>
    <d v="2014-09-13T00:00:00"/>
    <s v="Standard Class"/>
    <s v="DK-13375"/>
    <s v="TEC-PH-10002075"/>
    <x v="2136"/>
    <n v="3"/>
    <n v="0"/>
    <n v="1096113"/>
    <n v="109.6113"/>
    <s v="Technology"/>
    <s v="Phones"/>
    <s v="AT&amp;T EL51110 DECT"/>
  </r>
  <r>
    <x v="1334"/>
    <x v="360"/>
    <d v="2017-12-27T00:00:00"/>
    <s v="Standard Class"/>
    <s v="SE-20110"/>
    <s v="OFF-ST-10004340"/>
    <x v="2137"/>
    <n v="2"/>
    <n v="0"/>
    <n v="335772"/>
    <n v="33.577199999999998"/>
    <s v="Office Supplies"/>
    <s v="Storage"/>
    <s v="Fellowes Mobile File Cart, Black"/>
  </r>
  <r>
    <x v="1335"/>
    <x v="776"/>
    <d v="2014-12-08T00:00:00"/>
    <s v="Second Class"/>
    <s v="LF-17185"/>
    <s v="FUR-FU-10002759"/>
    <x v="206"/>
    <n v="3"/>
    <n v="6"/>
    <n v="-143856"/>
    <n v="-14.3856"/>
    <s v="Furniture"/>
    <s v="Furnishings"/>
    <s v="12-1/2 Diameter Round Wall Clock"/>
  </r>
  <r>
    <x v="1336"/>
    <x v="52"/>
    <d v="2014-11-08T00:00:00"/>
    <s v="Second Class"/>
    <s v="ON-18715"/>
    <s v="OFF-FA-10000585"/>
    <x v="368"/>
    <n v="3"/>
    <n v="2"/>
    <n v="27222"/>
    <n v="2.7222"/>
    <s v="Office Supplies"/>
    <s v="Fasteners"/>
    <s v="OIC Bulk Pack Metal Binder Clips"/>
  </r>
  <r>
    <x v="1336"/>
    <x v="52"/>
    <d v="2014-11-08T00:00:00"/>
    <s v="Second Class"/>
    <s v="ON-18715"/>
    <s v="OFF-AP-10004859"/>
    <x v="2138"/>
    <n v="5"/>
    <n v="2"/>
    <n v="5096"/>
    <n v="0.50960000000000005"/>
    <s v="Office Supplies"/>
    <s v="Appliances"/>
    <s v="Acco 6 Outlet Guardian Premium Surge Suppressor"/>
  </r>
  <r>
    <x v="1337"/>
    <x v="350"/>
    <d v="2016-04-19T00:00:00"/>
    <s v="Second Class"/>
    <s v="TB-21400"/>
    <s v="OFF-ST-10001558"/>
    <x v="2139"/>
    <n v="5"/>
    <n v="0"/>
    <n v="1218"/>
    <n v="0.12180000000000001"/>
    <s v="Office Supplies"/>
    <s v="Storage"/>
    <s v="Acco Perma 4000 Stacking Storage Drawers"/>
  </r>
  <r>
    <x v="1338"/>
    <x v="777"/>
    <d v="2014-10-08T00:00:00"/>
    <s v="Standard Class"/>
    <s v="DF-13135"/>
    <s v="OFF-LA-10004689"/>
    <x v="2140"/>
    <n v="5"/>
    <n v="0"/>
    <n v="67915"/>
    <n v="6.7915000000000001"/>
    <s v="Office Supplies"/>
    <s v="Labels"/>
    <s v="Avery 512"/>
  </r>
  <r>
    <x v="1338"/>
    <x v="777"/>
    <d v="2014-10-08T00:00:00"/>
    <s v="Standard Class"/>
    <s v="DF-13135"/>
    <s v="OFF-BI-10002867"/>
    <x v="2141"/>
    <n v="2"/>
    <n v="2"/>
    <n v="310856"/>
    <n v="31.085599999999999"/>
    <s v="Office Supplies"/>
    <s v="Binders"/>
    <s v="GBC Recycled Regency Composition Covers"/>
  </r>
  <r>
    <x v="1339"/>
    <x v="659"/>
    <d v="2017-11-13T00:00:00"/>
    <s v="Standard Class"/>
    <s v="EP-13915"/>
    <s v="TEC-PH-10003811"/>
    <x v="1823"/>
    <n v="5"/>
    <n v="4"/>
    <n v="-71994"/>
    <n v="-7.1993999999999998"/>
    <s v="Technology"/>
    <s v="Phones"/>
    <s v="Jabra Supreme Plus Driver EditionÂ Headset"/>
  </r>
  <r>
    <x v="1339"/>
    <x v="659"/>
    <d v="2017-11-13T00:00:00"/>
    <s v="Standard Class"/>
    <s v="EP-13915"/>
    <s v="FUR-TA-10000849"/>
    <x v="2142"/>
    <n v="4"/>
    <n v="4"/>
    <n v="-1401408"/>
    <n v="-140.14080000000001"/>
    <s v="Furniture"/>
    <s v="Tables"/>
    <s v="Bevis Rectangular Conference Tables"/>
  </r>
  <r>
    <x v="1340"/>
    <x v="168"/>
    <d v="2017-12-24T00:00:00"/>
    <s v="First Class"/>
    <s v="SK-19990"/>
    <s v="OFF-BI-10000848"/>
    <x v="2143"/>
    <n v="1"/>
    <n v="7"/>
    <n v="-13128"/>
    <n v="-1.3128"/>
    <s v="Office Supplies"/>
    <s v="Binders"/>
    <s v="Angle-D Ring Binders"/>
  </r>
  <r>
    <x v="1340"/>
    <x v="168"/>
    <d v="2017-12-24T00:00:00"/>
    <s v="First Class"/>
    <s v="SK-19990"/>
    <s v="TEC-PH-10003072"/>
    <x v="2144"/>
    <n v="7"/>
    <n v="4"/>
    <n v="944937"/>
    <n v="94.493700000000004"/>
    <s v="Technology"/>
    <s v="Phones"/>
    <s v="Panasonic KX-TG9541B DECT 6.0 Digital 2-Line Expandable Cordless Phone With Digital Answering System"/>
  </r>
  <r>
    <x v="1341"/>
    <x v="778"/>
    <d v="2017-02-19T00:00:00"/>
    <s v="Standard Class"/>
    <s v="FH-14350"/>
    <s v="OFF-AR-10001547"/>
    <x v="271"/>
    <n v="3"/>
    <n v="0"/>
    <n v="17901"/>
    <n v="1.7901"/>
    <s v="Office Supplies"/>
    <s v="Art"/>
    <s v="Newell 311"/>
  </r>
  <r>
    <x v="1341"/>
    <x v="778"/>
    <d v="2017-02-19T00:00:00"/>
    <s v="Standard Class"/>
    <s v="FH-14350"/>
    <s v="TEC-AC-10001838"/>
    <x v="2145"/>
    <n v="4"/>
    <n v="0"/>
    <n v="3439828"/>
    <n v="343.9828"/>
    <s v="Technology"/>
    <s v="Accessories"/>
    <s v="Razer Tiamat Over Ear 7.1 Surround Sound PC Gaming Headset"/>
  </r>
  <r>
    <x v="1341"/>
    <x v="778"/>
    <d v="2017-02-19T00:00:00"/>
    <s v="Standard Class"/>
    <s v="FH-14350"/>
    <s v="FUR-FU-10004017"/>
    <x v="2146"/>
    <n v="1"/>
    <n v="0"/>
    <n v="21506"/>
    <n v="2.1505999999999998"/>
    <s v="Furniture"/>
    <s v="Furnishings"/>
    <s v="Tenex Contemporary Contur Chairmats for Low and Medium Pile Carpet, Computer, 39&quot; x 49&quot;"/>
  </r>
  <r>
    <x v="1342"/>
    <x v="779"/>
    <d v="2014-07-06T00:00:00"/>
    <s v="Standard Class"/>
    <s v="EH-13945"/>
    <s v="TEC-PH-10002923"/>
    <x v="2147"/>
    <n v="2"/>
    <n v="0"/>
    <n v="199746"/>
    <n v="19.974599999999999"/>
    <s v="Technology"/>
    <s v="Phones"/>
    <s v="Logitech B530 USBÂ HeadsetÂ -Â headsetÂ - Full size, Binaural"/>
  </r>
  <r>
    <x v="1342"/>
    <x v="779"/>
    <d v="2014-07-06T00:00:00"/>
    <s v="Standard Class"/>
    <s v="EH-13945"/>
    <s v="OFF-AR-10000716"/>
    <x v="2148"/>
    <n v="1"/>
    <n v="0"/>
    <n v="21762"/>
    <n v="2.1762000000000001"/>
    <s v="Office Supplies"/>
    <s v="Art"/>
    <s v="DIXON Ticonderoga Erasable Checking Pencils"/>
  </r>
  <r>
    <x v="1343"/>
    <x v="780"/>
    <d v="2015-02-23T00:00:00"/>
    <s v="Second Class"/>
    <s v="JE-15715"/>
    <s v="OFF-PA-10000249"/>
    <x v="546"/>
    <n v="4"/>
    <n v="0"/>
    <n v="230864"/>
    <n v="23.086400000000001"/>
    <s v="Office Supplies"/>
    <s v="Paper"/>
    <s v="Easy-staple paper"/>
  </r>
  <r>
    <x v="1344"/>
    <x v="132"/>
    <d v="2015-11-19T00:00:00"/>
    <s v="Standard Class"/>
    <s v="KL-16645"/>
    <s v="TEC-PH-10003691"/>
    <x v="2136"/>
    <n v="3"/>
    <n v="0"/>
    <n v="944925"/>
    <n v="94.492500000000007"/>
    <s v="Technology"/>
    <s v="Phones"/>
    <s v="BlackBerry Q10"/>
  </r>
  <r>
    <x v="1344"/>
    <x v="132"/>
    <d v="2015-11-19T00:00:00"/>
    <s v="Standard Class"/>
    <s v="KL-16645"/>
    <s v="OFF-PA-10001560"/>
    <x v="2149"/>
    <n v="7"/>
    <n v="0"/>
    <n v="198716"/>
    <n v="19.871600000000001"/>
    <s v="Office Supplies"/>
    <s v="Paper"/>
    <s v="Adams Telephone Message Books, 5 1/4Â” x 11Â”"/>
  </r>
  <r>
    <x v="1344"/>
    <x v="132"/>
    <d v="2015-11-19T00:00:00"/>
    <s v="Standard Class"/>
    <s v="KL-16645"/>
    <s v="FUR-BO-10004467"/>
    <x v="951"/>
    <n v="3"/>
    <n v="0"/>
    <n v="569943"/>
    <n v="56.994300000000003"/>
    <s v="Furniture"/>
    <s v="Bookcases"/>
    <s v="Bestar Classic Bookcase"/>
  </r>
  <r>
    <x v="1344"/>
    <x v="132"/>
    <d v="2015-11-19T00:00:00"/>
    <s v="Standard Class"/>
    <s v="KL-16645"/>
    <s v="TEC-PH-10001819"/>
    <x v="2150"/>
    <n v="2"/>
    <n v="0"/>
    <n v="431904"/>
    <n v="43.190399999999997"/>
    <s v="Technology"/>
    <s v="Phones"/>
    <s v="Innergie mMini Combo Duo USB Travel Charging Kit"/>
  </r>
  <r>
    <x v="1345"/>
    <x v="583"/>
    <d v="2017-04-18T00:00:00"/>
    <s v="First Class"/>
    <s v="EB-13750"/>
    <s v="OFF-SU-10000157"/>
    <x v="2151"/>
    <n v="4"/>
    <n v="0"/>
    <n v="95448"/>
    <n v="9.5448000000000004"/>
    <s v="Office Supplies"/>
    <s v="Supplies"/>
    <s v="Compact Automatic Electric Letter Opener"/>
  </r>
  <r>
    <x v="1345"/>
    <x v="583"/>
    <d v="2017-04-18T00:00:00"/>
    <s v="First Class"/>
    <s v="EB-13750"/>
    <s v="TEC-AC-10004227"/>
    <x v="2152"/>
    <n v="2"/>
    <n v="0"/>
    <n v="15588"/>
    <n v="1.5588"/>
    <s v="Technology"/>
    <s v="Accessories"/>
    <s v="SanDisk Ultra 16 GB MicroSDHC Class 10 Memory Card"/>
  </r>
  <r>
    <x v="1346"/>
    <x v="781"/>
    <d v="2016-02-27T00:00:00"/>
    <s v="Second Class"/>
    <s v="BD-11725"/>
    <s v="OFF-EN-10003134"/>
    <x v="438"/>
    <n v="5"/>
    <n v="2"/>
    <n v="1752"/>
    <n v="0.17519999999999999"/>
    <s v="Office Supplies"/>
    <s v="Envelopes"/>
    <s v="Staple envelope"/>
  </r>
  <r>
    <x v="1347"/>
    <x v="52"/>
    <d v="2014-11-08T00:00:00"/>
    <s v="Standard Class"/>
    <s v="MS-17530"/>
    <s v="FUR-FU-10004671"/>
    <x v="2153"/>
    <n v="2"/>
    <n v="0"/>
    <n v="134292"/>
    <n v="13.4292"/>
    <s v="Furniture"/>
    <s v="Furnishings"/>
    <s v="Executive Impressions 12&quot; Wall Clock"/>
  </r>
  <r>
    <x v="1348"/>
    <x v="782"/>
    <d v="2015-06-25T00:00:00"/>
    <s v="Second Class"/>
    <s v="SC-20770"/>
    <s v="FUR-FU-10002253"/>
    <x v="2154"/>
    <n v="6"/>
    <n v="0"/>
    <n v="1004796"/>
    <n v="100.4796"/>
    <s v="Furniture"/>
    <s v="Furnishings"/>
    <s v="Howard Miller 13&quot; Diameter Pewter Finish Round Wall Clock"/>
  </r>
  <r>
    <x v="1348"/>
    <x v="782"/>
    <d v="2015-06-25T00:00:00"/>
    <s v="Second Class"/>
    <s v="SC-20770"/>
    <s v="TEC-PH-10002726"/>
    <x v="2155"/>
    <n v="3"/>
    <n v="2"/>
    <n v="47241"/>
    <n v="4.7241"/>
    <s v="Technology"/>
    <s v="Phones"/>
    <s v="netTALK DUO VoIP Telephone Service"/>
  </r>
  <r>
    <x v="1349"/>
    <x v="783"/>
    <d v="2017-08-11T00:00:00"/>
    <s v="Second Class"/>
    <s v="FM-14380"/>
    <s v="TEC-AC-10004571"/>
    <x v="2156"/>
    <n v="1"/>
    <n v="2"/>
    <n v="219978"/>
    <n v="21.997800000000002"/>
    <s v="Technology"/>
    <s v="Accessories"/>
    <s v="Logitech G700s Rechargeable Gaming Mouse"/>
  </r>
  <r>
    <x v="1350"/>
    <x v="433"/>
    <d v="2014-05-17T00:00:00"/>
    <s v="Standard Class"/>
    <s v="KT-16480"/>
    <s v="FUR-TA-10002228"/>
    <x v="2157"/>
    <n v="3"/>
    <n v="3"/>
    <n v="-1300104"/>
    <n v="-130.0104"/>
    <s v="Furniture"/>
    <s v="Tables"/>
    <s v="Bevis Traditional Conference Table Top, Plinth Base"/>
  </r>
  <r>
    <x v="1351"/>
    <x v="18"/>
    <d v="2015-11-26T00:00:00"/>
    <s v="Standard Class"/>
    <s v="AP-10720"/>
    <s v="TEC-AC-10004127"/>
    <x v="374"/>
    <n v="4"/>
    <n v="2"/>
    <n v="-13584"/>
    <n v="-1.3584000000000001"/>
    <s v="Technology"/>
    <s v="Accessories"/>
    <s v="SanDisk Cruzer 8 GB USB Flash Drive"/>
  </r>
  <r>
    <x v="1352"/>
    <x v="784"/>
    <d v="2015-12-08T00:00:00"/>
    <s v="Standard Class"/>
    <s v="RH-19555"/>
    <s v="OFF-BI-10001553"/>
    <x v="2158"/>
    <n v="3"/>
    <n v="7"/>
    <n v="-60324"/>
    <n v="-6.0324"/>
    <s v="Office Supplies"/>
    <s v="Binders"/>
    <s v="SpineVue Locking Slant-D Ring Binders by Cardinal"/>
  </r>
  <r>
    <x v="1353"/>
    <x v="785"/>
    <d v="2014-06-14T00:00:00"/>
    <s v="Standard Class"/>
    <s v="CS-11950"/>
    <s v="FUR-CH-10002758"/>
    <x v="2159"/>
    <n v="3"/>
    <n v="2"/>
    <n v="73194"/>
    <n v="7.3193999999999999"/>
    <s v="Furniture"/>
    <s v="Chairs"/>
    <s v="Hon Deluxe Fabric Upholstered Stacking Chairs, Squared Back"/>
  </r>
  <r>
    <x v="1354"/>
    <x v="129"/>
    <d v="2014-08-11T00:00:00"/>
    <s v="Second Class"/>
    <s v="TM-21010"/>
    <s v="OFF-ST-10000532"/>
    <x v="2160"/>
    <n v="11"/>
    <n v="0"/>
    <n v="1100528"/>
    <n v="110.0528"/>
    <s v="Office Supplies"/>
    <s v="Storage"/>
    <s v="Advantus Rolling Drawer Organizers"/>
  </r>
  <r>
    <x v="1355"/>
    <x v="90"/>
    <d v="2014-05-30T00:00:00"/>
    <s v="Standard Class"/>
    <s v="HF-14995"/>
    <s v="FUR-CH-10000988"/>
    <x v="2161"/>
    <n v="2"/>
    <n v="2"/>
    <n v="225296"/>
    <n v="22.529599999999999"/>
    <s v="Furniture"/>
    <s v="Chairs"/>
    <s v="Hon Olson Stacker Stools"/>
  </r>
  <r>
    <x v="1356"/>
    <x v="786"/>
    <d v="2015-04-21T00:00:00"/>
    <s v="Standard Class"/>
    <s v="GA-14515"/>
    <s v="OFF-AR-10003251"/>
    <x v="564"/>
    <n v="2"/>
    <n v="0"/>
    <n v="2224"/>
    <n v="0.22239999999999999"/>
    <s v="Office Supplies"/>
    <s v="Art"/>
    <s v="Prang Drawing Pencil Set"/>
  </r>
  <r>
    <x v="1356"/>
    <x v="786"/>
    <d v="2015-04-21T00:00:00"/>
    <s v="Standard Class"/>
    <s v="GA-14515"/>
    <s v="TEC-AC-10003174"/>
    <x v="2162"/>
    <n v="3"/>
    <n v="0"/>
    <n v="129348"/>
    <n v="12.934799999999999"/>
    <s v="Technology"/>
    <s v="Accessories"/>
    <s v="Plantronics S12 Corded Telephone Headset System"/>
  </r>
  <r>
    <x v="1356"/>
    <x v="786"/>
    <d v="2015-04-21T00:00:00"/>
    <s v="Standard Class"/>
    <s v="GA-14515"/>
    <s v="TEC-PH-10002310"/>
    <x v="2163"/>
    <n v="5"/>
    <n v="2"/>
    <n v="685965"/>
    <n v="68.596500000000006"/>
    <s v="Technology"/>
    <s v="Phones"/>
    <s v="Panasonic KX T7731-B Digital phone"/>
  </r>
  <r>
    <x v="1356"/>
    <x v="786"/>
    <d v="2015-04-21T00:00:00"/>
    <s v="Standard Class"/>
    <s v="GA-14515"/>
    <s v="OFF-AP-10002651"/>
    <x v="2164"/>
    <n v="5"/>
    <n v="0"/>
    <n v="4198185"/>
    <n v="419.81849999999997"/>
    <s v="Office Supplies"/>
    <s v="Appliances"/>
    <s v="Hoover Upright Vacuum With Dirt Cup"/>
  </r>
  <r>
    <x v="1356"/>
    <x v="786"/>
    <d v="2015-04-21T00:00:00"/>
    <s v="Standard Class"/>
    <s v="GA-14515"/>
    <s v="OFF-PA-10001184"/>
    <x v="767"/>
    <n v="2"/>
    <n v="0"/>
    <n v="58604"/>
    <n v="5.8604000000000003"/>
    <s v="Office Supplies"/>
    <s v="Paper"/>
    <s v="Xerox 1903"/>
  </r>
  <r>
    <x v="1357"/>
    <x v="725"/>
    <d v="2016-06-13T00:00:00"/>
    <s v="Second Class"/>
    <s v="ES-14020"/>
    <s v="TEC-AC-10002402"/>
    <x v="1045"/>
    <n v="3"/>
    <n v="0"/>
    <n v="71991"/>
    <n v="7.1990999999999996"/>
    <s v="Technology"/>
    <s v="Accessories"/>
    <s v="Razer Kraken PRO Over Ear PC and Music Headset"/>
  </r>
  <r>
    <x v="1358"/>
    <x v="56"/>
    <d v="2016-03-15T00:00:00"/>
    <s v="Standard Class"/>
    <s v="JP-16135"/>
    <s v="FUR-FU-10004270"/>
    <x v="2165"/>
    <n v="4"/>
    <n v="0"/>
    <n v="315372"/>
    <n v="31.537199999999999"/>
    <s v="Furniture"/>
    <s v="Furnishings"/>
    <s v="Eldon Image Series Desk Accessories, Burgundy"/>
  </r>
  <r>
    <x v="1358"/>
    <x v="56"/>
    <d v="2016-03-15T00:00:00"/>
    <s v="Standard Class"/>
    <s v="JP-16135"/>
    <s v="OFF-ST-10001526"/>
    <x v="2166"/>
    <n v="4"/>
    <n v="0"/>
    <n v="1251432"/>
    <n v="125.14319999999999"/>
    <s v="Office Supplies"/>
    <s v="Storage"/>
    <s v="Iceberg Mobile Mega Data/Printer Cart "/>
  </r>
  <r>
    <x v="1359"/>
    <x v="90"/>
    <d v="2014-05-29T00:00:00"/>
    <s v="First Class"/>
    <s v="Dp-13240"/>
    <s v="OFF-PA-10002893"/>
    <x v="2167"/>
    <n v="5"/>
    <n v="0"/>
    <n v="23232"/>
    <n v="2.3231999999999999"/>
    <s v="Office Supplies"/>
    <s v="Paper"/>
    <s v="Wirebound Service Call Books, 5 1/2&quot; x 4&quot;"/>
  </r>
  <r>
    <x v="1360"/>
    <x v="527"/>
    <d v="2017-10-14T00:00:00"/>
    <s v="First Class"/>
    <s v="NK-18490"/>
    <s v="TEC-AC-10003709"/>
    <x v="2168"/>
    <n v="1"/>
    <n v="0"/>
    <n v="4356"/>
    <n v="0.43559999999999999"/>
    <s v="Technology"/>
    <s v="Accessories"/>
    <s v="Maxell 4.7GB DVD-R 5/Pack"/>
  </r>
  <r>
    <x v="1360"/>
    <x v="527"/>
    <d v="2017-10-14T00:00:00"/>
    <s v="First Class"/>
    <s v="NK-18490"/>
    <s v="OFF-BI-10001191"/>
    <x v="2169"/>
    <n v="5"/>
    <n v="2"/>
    <n v="36917"/>
    <n v="3.6917"/>
    <s v="Office Supplies"/>
    <s v="Binders"/>
    <s v="Canvas Sectional Post Binders"/>
  </r>
  <r>
    <x v="1361"/>
    <x v="738"/>
    <d v="2017-06-28T00:00:00"/>
    <s v="Standard Class"/>
    <s v="PL-18925"/>
    <s v="OFF-BI-10003166"/>
    <x v="2170"/>
    <n v="3"/>
    <n v="7"/>
    <n v="-75768"/>
    <n v="-7.5768000000000004"/>
    <s v="Office Supplies"/>
    <s v="Binders"/>
    <s v="GBC Plasticlear Binding Covers"/>
  </r>
  <r>
    <x v="1361"/>
    <x v="738"/>
    <d v="2017-06-28T00:00:00"/>
    <s v="Standard Class"/>
    <s v="PL-18925"/>
    <s v="OFF-BI-10003982"/>
    <x v="2171"/>
    <n v="5"/>
    <n v="7"/>
    <n v="-238855"/>
    <n v="-23.8855"/>
    <s v="Office Supplies"/>
    <s v="Binders"/>
    <s v="Wilson Jones Century Plastic Molded Ring Binders"/>
  </r>
  <r>
    <x v="1361"/>
    <x v="738"/>
    <d v="2017-06-28T00:00:00"/>
    <s v="Standard Class"/>
    <s v="PL-18925"/>
    <s v="OFF-ST-10004835"/>
    <x v="693"/>
    <n v="2"/>
    <n v="2"/>
    <n v="6696"/>
    <n v="0.66959999999999997"/>
    <s v="Office Supplies"/>
    <s v="Storage"/>
    <s v="Plastic Stacking Crates &amp; Casters"/>
  </r>
  <r>
    <x v="1362"/>
    <x v="787"/>
    <d v="2017-01-18T00:00:00"/>
    <s v="First Class"/>
    <s v="RW-19690"/>
    <s v="OFF-AP-10000159"/>
    <x v="2172"/>
    <n v="1"/>
    <n v="2"/>
    <n v="38682"/>
    <n v="3.8681999999999999"/>
    <s v="Office Supplies"/>
    <s v="Appliances"/>
    <s v="Belkin F9M820V08 8 Outlet Surge"/>
  </r>
  <r>
    <x v="1362"/>
    <x v="787"/>
    <d v="2017-01-18T00:00:00"/>
    <s v="First Class"/>
    <s v="RW-19690"/>
    <s v="OFF-AP-10002945"/>
    <x v="2173"/>
    <n v="8"/>
    <n v="2"/>
    <n v="312676"/>
    <n v="31.267600000000002"/>
    <s v="Office Supplies"/>
    <s v="Appliances"/>
    <s v="Honeywell Enviracaire Portable HEPA Air Cleaner for 17' x 22' Room"/>
  </r>
  <r>
    <x v="1363"/>
    <x v="788"/>
    <d v="2015-04-07T00:00:00"/>
    <s v="Standard Class"/>
    <s v="MO-17950"/>
    <s v="OFF-AP-10001242"/>
    <x v="2174"/>
    <n v="2"/>
    <n v="8"/>
    <n v="-8048"/>
    <n v="-0.80479999999999996"/>
    <s v="Office Supplies"/>
    <s v="Appliances"/>
    <s v="APC 7 Outlet Network SurgeArrest Surge Protector"/>
  </r>
  <r>
    <x v="1363"/>
    <x v="788"/>
    <d v="2015-04-07T00:00:00"/>
    <s v="Standard Class"/>
    <s v="MO-17950"/>
    <s v="TEC-AC-10003038"/>
    <x v="2175"/>
    <n v="7"/>
    <n v="2"/>
    <n v="-6265"/>
    <n v="-0.62649999999999995"/>
    <s v="Technology"/>
    <s v="Accessories"/>
    <s v="Kingston Digital DataTraveler 16GB USB 2.0"/>
  </r>
  <r>
    <x v="1363"/>
    <x v="788"/>
    <d v="2015-04-07T00:00:00"/>
    <s v="Standard Class"/>
    <s v="MO-17950"/>
    <s v="TEC-AC-10003289"/>
    <x v="232"/>
    <n v="3"/>
    <n v="2"/>
    <n v="17991"/>
    <n v="1.7990999999999999"/>
    <s v="Technology"/>
    <s v="Accessories"/>
    <s v="Anker Ultra-Slim Mini Bluetooth 3.0 Wireless Keyboard"/>
  </r>
  <r>
    <x v="1364"/>
    <x v="423"/>
    <d v="2016-09-10T00:00:00"/>
    <s v="Standard Class"/>
    <s v="JJ-15445"/>
    <s v="OFF-ST-10000918"/>
    <x v="2176"/>
    <n v="5"/>
    <n v="0"/>
    <n v="1417"/>
    <n v="0.14169999999999999"/>
    <s v="Office Supplies"/>
    <s v="Storage"/>
    <s v="Crate-A-Files"/>
  </r>
  <r>
    <x v="1365"/>
    <x v="419"/>
    <d v="2017-12-12T00:00:00"/>
    <s v="First Class"/>
    <s v="BT-11680"/>
    <s v="FUR-FU-10001940"/>
    <x v="2177"/>
    <n v="3"/>
    <n v="2"/>
    <n v="57312"/>
    <n v="5.7312000000000003"/>
    <s v="Furniture"/>
    <s v="Furnishings"/>
    <s v="Staple-based wall hangings"/>
  </r>
  <r>
    <x v="1366"/>
    <x v="84"/>
    <d v="2016-11-26T00:00:00"/>
    <s v="Standard Class"/>
    <s v="RD-19585"/>
    <s v="OFF-BI-10002852"/>
    <x v="2178"/>
    <n v="3"/>
    <n v="0"/>
    <n v="242256"/>
    <n v="24.2256"/>
    <s v="Office Supplies"/>
    <s v="Binders"/>
    <s v="Ibico Standard Transparent Covers"/>
  </r>
  <r>
    <x v="1367"/>
    <x v="501"/>
    <d v="2017-11-18T00:00:00"/>
    <s v="Standard Class"/>
    <s v="ML-17755"/>
    <s v="OFF-PA-10004451"/>
    <x v="829"/>
    <n v="2"/>
    <n v="2"/>
    <n v="36288"/>
    <n v="3.6288"/>
    <s v="Office Supplies"/>
    <s v="Paper"/>
    <s v="Xerox 222"/>
  </r>
  <r>
    <x v="1368"/>
    <x v="47"/>
    <d v="2016-10-25T00:00:00"/>
    <s v="Standard Class"/>
    <s v="JE-15745"/>
    <s v="OFF-ST-10004804"/>
    <x v="421"/>
    <n v="3"/>
    <n v="0"/>
    <n v="15444"/>
    <n v="1.5444"/>
    <s v="Office Supplies"/>
    <s v="Storage"/>
    <s v="Belkin 19&quot; Vented Equipment Shelf, Black"/>
  </r>
  <r>
    <x v="1369"/>
    <x v="230"/>
    <d v="2015-12-25T00:00:00"/>
    <s v="Standard Class"/>
    <s v="ER-13855"/>
    <s v="OFF-AP-10003971"/>
    <x v="2179"/>
    <n v="7"/>
    <n v="2"/>
    <n v="45738"/>
    <n v="4.5738000000000003"/>
    <s v="Office Supplies"/>
    <s v="Appliances"/>
    <s v="Belkin 6 Outlet Metallic Surge Strip"/>
  </r>
  <r>
    <x v="1370"/>
    <x v="789"/>
    <d v="2015-07-19T00:00:00"/>
    <s v="Second Class"/>
    <s v="JM-15535"/>
    <s v="FUR-BO-10003159"/>
    <x v="2180"/>
    <n v="2"/>
    <n v="15"/>
    <n v="-137976"/>
    <n v="-13.797599999999999"/>
    <s v="Furniture"/>
    <s v="Bookcases"/>
    <s v="Sauder Camden County Collection Libraries, Planked Cherry Finish"/>
  </r>
  <r>
    <x v="1371"/>
    <x v="45"/>
    <d v="2017-05-05T00:00:00"/>
    <s v="Standard Class"/>
    <s v="SS-20140"/>
    <s v="FUR-FU-10001935"/>
    <x v="359"/>
    <n v="8"/>
    <n v="2"/>
    <n v="6216"/>
    <n v="0.62160000000000004"/>
    <s v="Furniture"/>
    <s v="Furnishings"/>
    <s v="3M Hangers With Command Adhesive"/>
  </r>
  <r>
    <x v="1371"/>
    <x v="45"/>
    <d v="2017-05-05T00:00:00"/>
    <s v="Standard Class"/>
    <s v="SS-20140"/>
    <s v="TEC-AC-10003433"/>
    <x v="750"/>
    <n v="3"/>
    <n v="2"/>
    <n v="7425"/>
    <n v="0.74250000000000005"/>
    <s v="Technology"/>
    <s v="Accessories"/>
    <s v="Maxell 4.7GB DVD+R 5/Pack"/>
  </r>
  <r>
    <x v="1372"/>
    <x v="636"/>
    <d v="2017-05-08T00:00:00"/>
    <s v="First Class"/>
    <s v="TC-21295"/>
    <s v="OFF-LA-10004544"/>
    <x v="2181"/>
    <n v="4"/>
    <n v="0"/>
    <n v="296"/>
    <n v="2.9600000000000001E-2"/>
    <s v="Office Supplies"/>
    <s v="Labels"/>
    <s v="Avery 505"/>
  </r>
  <r>
    <x v="1373"/>
    <x v="283"/>
    <d v="2017-11-27T00:00:00"/>
    <s v="Standard Class"/>
    <s v="HG-15025"/>
    <s v="OFF-AR-10001026"/>
    <x v="1308"/>
    <n v="10"/>
    <n v="0"/>
    <n v="968"/>
    <n v="9.6799999999999997E-2"/>
    <s v="Office Supplies"/>
    <s v="Art"/>
    <s v="Sanford Uni-Blazer View Highlighters, Chisel Tip, Yellow"/>
  </r>
  <r>
    <x v="1374"/>
    <x v="246"/>
    <d v="2016-11-16T00:00:00"/>
    <s v="Standard Class"/>
    <s v="LD-17005"/>
    <s v="TEC-PH-10001336"/>
    <x v="1952"/>
    <n v="2"/>
    <n v="0"/>
    <n v="748142"/>
    <n v="74.8142"/>
    <s v="Technology"/>
    <s v="Phones"/>
    <s v="Digium D40 VoIP phone"/>
  </r>
  <r>
    <x v="1375"/>
    <x v="732"/>
    <d v="2016-11-10T00:00:00"/>
    <s v="Standard Class"/>
    <s v="AS-10285"/>
    <s v="TEC-PH-10003187"/>
    <x v="1738"/>
    <n v="2"/>
    <n v="4"/>
    <n v="-15992"/>
    <n v="-1.5992"/>
    <s v="Technology"/>
    <s v="Phones"/>
    <s v="Anker Astro Mini 3000mAh Ultra-Compact Portable Charger"/>
  </r>
  <r>
    <x v="1376"/>
    <x v="790"/>
    <d v="2016-10-15T00:00:00"/>
    <s v="Standard Class"/>
    <s v="MP-17965"/>
    <s v="TEC-PH-10004897"/>
    <x v="206"/>
    <n v="4"/>
    <n v="4"/>
    <n v="-155844"/>
    <n v="-15.5844"/>
    <s v="Technology"/>
    <s v="Phones"/>
    <s v="Mediabridge Sport Armband iPhone 5s"/>
  </r>
  <r>
    <x v="1377"/>
    <x v="70"/>
    <d v="2015-09-23T00:00:00"/>
    <s v="First Class"/>
    <s v="CD-12790"/>
    <s v="FUR-CH-10004997"/>
    <x v="2182"/>
    <n v="4"/>
    <n v="2"/>
    <n v="0"/>
    <n v="0"/>
    <s v="Furniture"/>
    <s v="Chairs"/>
    <s v="Hon Every-Day Series Multi-Task Chairs"/>
  </r>
  <r>
    <x v="1377"/>
    <x v="70"/>
    <d v="2015-09-23T00:00:00"/>
    <s v="First Class"/>
    <s v="CD-12790"/>
    <s v="OFF-FA-10002763"/>
    <x v="2183"/>
    <n v="2"/>
    <n v="0"/>
    <n v="2528"/>
    <n v="0.25280000000000002"/>
    <s v="Office Supplies"/>
    <s v="Fasteners"/>
    <s v="Advantus Map Pennant Flags and Round Head Tacks"/>
  </r>
  <r>
    <x v="1378"/>
    <x v="262"/>
    <d v="2014-12-06T00:00:00"/>
    <s v="Standard Class"/>
    <s v="MD-17860"/>
    <s v="FUR-FU-10001588"/>
    <x v="2184"/>
    <n v="5"/>
    <n v="6"/>
    <n v="-24803"/>
    <n v="-2.4803000000000002"/>
    <s v="Furniture"/>
    <s v="Furnishings"/>
    <s v="Deflect-o SuperTray Unbreakable Stackable Tray, Letter, Black"/>
  </r>
  <r>
    <x v="1378"/>
    <x v="262"/>
    <d v="2014-12-06T00:00:00"/>
    <s v="Standard Class"/>
    <s v="MD-17860"/>
    <s v="OFF-AR-10000940"/>
    <x v="2185"/>
    <n v="7"/>
    <n v="2"/>
    <n v="14406"/>
    <n v="1.4406000000000001"/>
    <s v="Office Supplies"/>
    <s v="Art"/>
    <s v="Newell 343"/>
  </r>
  <r>
    <x v="1378"/>
    <x v="262"/>
    <d v="2014-12-06T00:00:00"/>
    <s v="Standard Class"/>
    <s v="MD-17860"/>
    <s v="FUR-FU-10002759"/>
    <x v="1072"/>
    <n v="5"/>
    <n v="6"/>
    <n v="-23976"/>
    <n v="-2.3976000000000002"/>
    <s v="Furniture"/>
    <s v="Furnishings"/>
    <s v="12-1/2 Diameter Round Wall Clock"/>
  </r>
  <r>
    <x v="1379"/>
    <x v="336"/>
    <d v="2014-09-22T00:00:00"/>
    <s v="First Class"/>
    <s v="BM-11650"/>
    <s v="OFF-AP-10000358"/>
    <x v="2186"/>
    <n v="2"/>
    <n v="0"/>
    <n v="75284"/>
    <n v="7.5284000000000004"/>
    <s v="Office Supplies"/>
    <s v="Appliances"/>
    <s v="Fellowes Basic Home/Office Series Surge Protectors"/>
  </r>
  <r>
    <x v="1379"/>
    <x v="336"/>
    <d v="2014-09-22T00:00:00"/>
    <s v="First Class"/>
    <s v="BM-11650"/>
    <s v="OFF-AP-10003281"/>
    <x v="2187"/>
    <n v="3"/>
    <n v="0"/>
    <n v="10881"/>
    <n v="1.0881000000000001"/>
    <s v="Office Supplies"/>
    <s v="Appliances"/>
    <s v="Acco 6 Outlet Guardian Standard Surge Suppressor"/>
  </r>
  <r>
    <x v="1379"/>
    <x v="336"/>
    <d v="2014-09-22T00:00:00"/>
    <s v="First Class"/>
    <s v="BM-11650"/>
    <s v="OFF-PA-10000029"/>
    <x v="167"/>
    <n v="1"/>
    <n v="0"/>
    <n v="31104"/>
    <n v="3.1103999999999998"/>
    <s v="Office Supplies"/>
    <s v="Paper"/>
    <s v="Xerox 224"/>
  </r>
  <r>
    <x v="1380"/>
    <x v="791"/>
    <d v="2014-04-17T00:00:00"/>
    <s v="Standard Class"/>
    <s v="KN-16450"/>
    <s v="TEC-PH-10001557"/>
    <x v="2188"/>
    <n v="14"/>
    <n v="2"/>
    <n v="940702"/>
    <n v="94.0702"/>
    <s v="Technology"/>
    <s v="Phones"/>
    <s v="Pyle PMP37LED"/>
  </r>
  <r>
    <x v="1380"/>
    <x v="791"/>
    <d v="2014-04-17T00:00:00"/>
    <s v="Standard Class"/>
    <s v="KN-16450"/>
    <s v="TEC-PH-10000576"/>
    <x v="2189"/>
    <n v="4"/>
    <n v="2"/>
    <n v="383572"/>
    <n v="38.357199999999999"/>
    <s v="Technology"/>
    <s v="Phones"/>
    <s v="AT&amp;T 1080 Corded phone"/>
  </r>
  <r>
    <x v="1380"/>
    <x v="791"/>
    <d v="2014-04-17T00:00:00"/>
    <s v="Standard Class"/>
    <s v="KN-16450"/>
    <s v="OFF-BI-10002764"/>
    <x v="2190"/>
    <n v="7"/>
    <n v="2"/>
    <n v="65569"/>
    <n v="6.5568999999999997"/>
    <s v="Office Supplies"/>
    <s v="Binders"/>
    <s v="Recycled Pressboard Report Cover with Reinforced Top Hinge"/>
  </r>
  <r>
    <x v="1380"/>
    <x v="791"/>
    <d v="2014-04-17T00:00:00"/>
    <s v="Standard Class"/>
    <s v="KN-16450"/>
    <s v="FUR-BO-10001337"/>
    <x v="2191"/>
    <n v="3"/>
    <n v="15"/>
    <n v="-18147"/>
    <n v="-1.8147"/>
    <s v="Furniture"/>
    <s v="Bookcases"/>
    <s v="O'Sullivan Living Dimensions 2-Shelf Bookcases"/>
  </r>
  <r>
    <x v="1381"/>
    <x v="12"/>
    <d v="2017-10-27T00:00:00"/>
    <s v="Standard Class"/>
    <s v="IG-15085"/>
    <s v="OFF-AR-10002257"/>
    <x v="286"/>
    <n v="4"/>
    <n v="0"/>
    <n v="41416"/>
    <n v="4.1416000000000004"/>
    <s v="Office Supplies"/>
    <s v="Art"/>
    <s v="Eldon Spacemaker Box, Quick-Snap Lid, Clear"/>
  </r>
  <r>
    <x v="1381"/>
    <x v="12"/>
    <d v="2017-10-27T00:00:00"/>
    <s v="Standard Class"/>
    <s v="IG-15085"/>
    <s v="OFF-PA-10001019"/>
    <x v="1072"/>
    <n v="2"/>
    <n v="0"/>
    <n v="187812"/>
    <n v="18.781199999999998"/>
    <s v="Office Supplies"/>
    <s v="Paper"/>
    <s v="Xerox 1884"/>
  </r>
  <r>
    <x v="1381"/>
    <x v="12"/>
    <d v="2017-10-27T00:00:00"/>
    <s v="Standard Class"/>
    <s v="IG-15085"/>
    <s v="OFF-BI-10003364"/>
    <x v="2192"/>
    <n v="5"/>
    <n v="0"/>
    <n v="70008"/>
    <n v="7.0007999999999999"/>
    <s v="Office Supplies"/>
    <s v="Binders"/>
    <s v="Binding Machine Supplies"/>
  </r>
  <r>
    <x v="1382"/>
    <x v="792"/>
    <d v="2016-10-28T00:00:00"/>
    <s v="First Class"/>
    <s v="JS-15595"/>
    <s v="TEC-PH-10000984"/>
    <x v="2163"/>
    <n v="5"/>
    <n v="2"/>
    <n v="78396"/>
    <n v="7.8395999999999999"/>
    <s v="Technology"/>
    <s v="Phones"/>
    <s v="Panasonic KX-TG9471B"/>
  </r>
  <r>
    <x v="1383"/>
    <x v="204"/>
    <d v="2015-11-04T00:00:00"/>
    <s v="First Class"/>
    <s v="GA-14725"/>
    <s v="OFF-AR-10001683"/>
    <x v="2193"/>
    <n v="1"/>
    <n v="2"/>
    <n v="1773"/>
    <n v="0.17730000000000001"/>
    <s v="Office Supplies"/>
    <s v="Art"/>
    <s v="Lumber Crayons"/>
  </r>
  <r>
    <x v="1384"/>
    <x v="277"/>
    <d v="2017-11-08T00:00:00"/>
    <s v="Standard Class"/>
    <s v="DL-13330"/>
    <s v="FUR-FU-10000629"/>
    <x v="178"/>
    <n v="3"/>
    <n v="0"/>
    <n v="173754"/>
    <n v="17.375399999999999"/>
    <s v="Furniture"/>
    <s v="Furnishings"/>
    <s v="9-3/4 Diameter Round Wall Clock"/>
  </r>
  <r>
    <x v="1385"/>
    <x v="793"/>
    <d v="2015-05-16T00:00:00"/>
    <s v="Standard Class"/>
    <s v="CS-12505"/>
    <s v="OFF-PA-10003893"/>
    <x v="1453"/>
    <n v="3"/>
    <n v="0"/>
    <n v="5778"/>
    <n v="0.57779999999999998"/>
    <s v="Office Supplies"/>
    <s v="Paper"/>
    <s v="Xerox 1962"/>
  </r>
  <r>
    <x v="1385"/>
    <x v="793"/>
    <d v="2015-05-16T00:00:00"/>
    <s v="Standard Class"/>
    <s v="CS-12505"/>
    <s v="OFF-PA-10004239"/>
    <x v="2194"/>
    <n v="6"/>
    <n v="0"/>
    <n v="11556"/>
    <n v="1.1556"/>
    <s v="Office Supplies"/>
    <s v="Paper"/>
    <s v="Xerox 1953"/>
  </r>
  <r>
    <x v="1386"/>
    <x v="111"/>
    <d v="2015-09-11T00:00:00"/>
    <s v="Standard Class"/>
    <s v="CC-12145"/>
    <s v="FUR-CH-10000553"/>
    <x v="2195"/>
    <n v="2"/>
    <n v="3"/>
    <n v="-20364"/>
    <n v="-2.0364"/>
    <s v="Furniture"/>
    <s v="Chairs"/>
    <s v="Metal Folding Chairs, Beige, 4/Carton"/>
  </r>
  <r>
    <x v="1387"/>
    <x v="306"/>
    <d v="2015-07-27T00:00:00"/>
    <s v="Second Class"/>
    <s v="MH-18025"/>
    <s v="OFF-FA-10004395"/>
    <x v="1920"/>
    <n v="2"/>
    <n v="0"/>
    <n v="471"/>
    <n v="4.7100000000000003E-2"/>
    <s v="Office Supplies"/>
    <s v="Fasteners"/>
    <s v="Plymouth Boxed Rubber Bands by Plymouth"/>
  </r>
  <r>
    <x v="1387"/>
    <x v="306"/>
    <d v="2015-07-27T00:00:00"/>
    <s v="Second Class"/>
    <s v="MH-18025"/>
    <s v="OFF-PA-10004782"/>
    <x v="24"/>
    <n v="2"/>
    <n v="0"/>
    <n v="62208"/>
    <n v="6.2207999999999997"/>
    <s v="Office Supplies"/>
    <s v="Paper"/>
    <s v="Xerox 228"/>
  </r>
  <r>
    <x v="1387"/>
    <x v="306"/>
    <d v="2015-07-27T00:00:00"/>
    <s v="Second Class"/>
    <s v="MH-18025"/>
    <s v="FUR-BO-10002213"/>
    <x v="2196"/>
    <n v="5"/>
    <n v="0"/>
    <n v="56392"/>
    <n v="5.6391999999999998"/>
    <s v="Furniture"/>
    <s v="Bookcases"/>
    <s v="DMI Eclipse Executive Suite Bookcases"/>
  </r>
  <r>
    <x v="1387"/>
    <x v="306"/>
    <d v="2015-07-27T00:00:00"/>
    <s v="Second Class"/>
    <s v="MH-18025"/>
    <s v="FUR-CH-10001854"/>
    <x v="2197"/>
    <n v="2"/>
    <n v="2"/>
    <n v="280784"/>
    <n v="28.078399999999998"/>
    <s v="Furniture"/>
    <s v="Chairs"/>
    <s v="Office Star - Professional Matrix Back Chair with 2-to-1 Synchro Tilt and Mesh Fabric Seat"/>
  </r>
  <r>
    <x v="1388"/>
    <x v="439"/>
    <d v="2015-11-18T00:00:00"/>
    <s v="Second Class"/>
    <s v="MP-18175"/>
    <s v="OFF-PA-10000157"/>
    <x v="2198"/>
    <n v="9"/>
    <n v="0"/>
    <n v="845154"/>
    <n v="84.5154"/>
    <s v="Office Supplies"/>
    <s v="Paper"/>
    <s v="Xerox 191"/>
  </r>
  <r>
    <x v="1388"/>
    <x v="439"/>
    <d v="2015-11-18T00:00:00"/>
    <s v="Second Class"/>
    <s v="MP-18175"/>
    <s v="FUR-FU-10001185"/>
    <x v="2199"/>
    <n v="6"/>
    <n v="0"/>
    <n v="760878"/>
    <n v="76.087800000000001"/>
    <s v="Furniture"/>
    <s v="Furnishings"/>
    <s v="Advantus Employee of the Month Certificate Frame, 11 x 13-1/2"/>
  </r>
  <r>
    <x v="1388"/>
    <x v="439"/>
    <d v="2015-11-18T00:00:00"/>
    <s v="Second Class"/>
    <s v="MP-18175"/>
    <s v="FUR-TA-10001520"/>
    <x v="2200"/>
    <n v="3"/>
    <n v="0"/>
    <n v="363987"/>
    <n v="36.398699999999998"/>
    <s v="Furniture"/>
    <s v="Tables"/>
    <s v="Lesro Sheffield Collection Coffee Table, End Table, Center Table, Corner Table"/>
  </r>
  <r>
    <x v="1388"/>
    <x v="439"/>
    <d v="2015-11-18T00:00:00"/>
    <s v="Second Class"/>
    <s v="MP-18175"/>
    <s v="TEC-AC-10004145"/>
    <x v="2201"/>
    <n v="4"/>
    <n v="0"/>
    <n v="2299908"/>
    <n v="229.99080000000001"/>
    <s v="Technology"/>
    <s v="Accessories"/>
    <s v="Logitech diNovo Edge Keyboard"/>
  </r>
  <r>
    <x v="1388"/>
    <x v="439"/>
    <d v="2015-11-18T00:00:00"/>
    <s v="Second Class"/>
    <s v="MP-18175"/>
    <s v="FUR-TA-10000688"/>
    <x v="2202"/>
    <n v="3"/>
    <n v="0"/>
    <n v="1111035"/>
    <n v="111.1035"/>
    <s v="Furniture"/>
    <s v="Tables"/>
    <s v="Chromcraft Bull-Nose Wood Round Conference Table Top, Wood Base"/>
  </r>
  <r>
    <x v="1389"/>
    <x v="309"/>
    <d v="2015-09-08T00:00:00"/>
    <s v="Standard Class"/>
    <s v="DR-12940"/>
    <s v="OFF-BI-10001510"/>
    <x v="2203"/>
    <n v="5"/>
    <n v="0"/>
    <n v="5157"/>
    <n v="0.51570000000000005"/>
    <s v="Office Supplies"/>
    <s v="Binders"/>
    <s v="Deluxe Heavy-Duty Vinyl Round Ring Binder"/>
  </r>
  <r>
    <x v="1389"/>
    <x v="309"/>
    <d v="2015-09-08T00:00:00"/>
    <s v="Standard Class"/>
    <s v="DR-12940"/>
    <s v="FUR-CH-10003817"/>
    <x v="2204"/>
    <n v="1"/>
    <n v="0"/>
    <n v="15185"/>
    <n v="1.5185"/>
    <s v="Furniture"/>
    <s v="Chairs"/>
    <s v="Global Value Steno Chair, Gray"/>
  </r>
  <r>
    <x v="1389"/>
    <x v="309"/>
    <d v="2015-09-08T00:00:00"/>
    <s v="Standard Class"/>
    <s v="DR-12940"/>
    <s v="FUR-FU-10000308"/>
    <x v="2137"/>
    <n v="2"/>
    <n v="0"/>
    <n v="273592"/>
    <n v="27.359200000000001"/>
    <s v="Furniture"/>
    <s v="Furnishings"/>
    <s v="Deflect-o Glass Clear Studded Chair Mats"/>
  </r>
  <r>
    <x v="1389"/>
    <x v="309"/>
    <d v="2015-09-08T00:00:00"/>
    <s v="Standard Class"/>
    <s v="DR-12940"/>
    <s v="OFF-ST-10003208"/>
    <x v="2205"/>
    <n v="6"/>
    <n v="0"/>
    <n v="3157404"/>
    <n v="315.74040000000002"/>
    <s v="Office Supplies"/>
    <s v="Storage"/>
    <s v="Adjustable Depth Letter/Legal Cart"/>
  </r>
  <r>
    <x v="1390"/>
    <x v="567"/>
    <d v="2016-05-08T00:00:00"/>
    <s v="First Class"/>
    <s v="DM-13015"/>
    <s v="OFF-BI-10003784"/>
    <x v="113"/>
    <n v="5"/>
    <n v="2"/>
    <n v="2352"/>
    <n v="0.23519999999999999"/>
    <s v="Office Supplies"/>
    <s v="Binders"/>
    <s v="Computer Printout Index Tabs"/>
  </r>
  <r>
    <x v="1390"/>
    <x v="567"/>
    <d v="2016-05-08T00:00:00"/>
    <s v="First Class"/>
    <s v="DM-13015"/>
    <s v="FUR-TA-10003748"/>
    <x v="2206"/>
    <n v="3"/>
    <n v="2"/>
    <n v="74694"/>
    <n v="7.4694000000000003"/>
    <s v="Furniture"/>
    <s v="Tables"/>
    <s v="Bevis 36 x 72 Conference Tables"/>
  </r>
  <r>
    <x v="1391"/>
    <x v="495"/>
    <d v="2017-01-05T00:00:00"/>
    <s v="Standard Class"/>
    <s v="BD-11620"/>
    <s v="TEC-PH-10002563"/>
    <x v="312"/>
    <n v="3"/>
    <n v="2"/>
    <n v="226782"/>
    <n v="22.6782"/>
    <s v="Technology"/>
    <s v="Phones"/>
    <s v="Adtran 1202752G1"/>
  </r>
  <r>
    <x v="1392"/>
    <x v="162"/>
    <d v="2017-09-20T00:00:00"/>
    <s v="First Class"/>
    <s v="DC-12850"/>
    <s v="OFF-AR-10000122"/>
    <x v="693"/>
    <n v="2"/>
    <n v="2"/>
    <n v="558"/>
    <n v="5.5800000000000002E-2"/>
    <s v="Office Supplies"/>
    <s v="Art"/>
    <s v="Newell 314"/>
  </r>
  <r>
    <x v="1392"/>
    <x v="162"/>
    <d v="2017-09-20T00:00:00"/>
    <s v="First Class"/>
    <s v="DC-12850"/>
    <s v="OFF-ST-10000352"/>
    <x v="2207"/>
    <n v="2"/>
    <n v="2"/>
    <n v="-2974"/>
    <n v="-0.2974"/>
    <s v="Office Supplies"/>
    <s v="Storage"/>
    <s v="Acco Perma 2700 Stacking Storage Drawers"/>
  </r>
  <r>
    <x v="1393"/>
    <x v="794"/>
    <d v="2014-09-30T00:00:00"/>
    <s v="Standard Class"/>
    <s v="MT-18070"/>
    <s v="OFF-PA-10003270"/>
    <x v="2208"/>
    <n v="8"/>
    <n v="2"/>
    <n v="1056"/>
    <n v="0.1056"/>
    <s v="Office Supplies"/>
    <s v="Paper"/>
    <s v="Xerox 1954"/>
  </r>
  <r>
    <x v="1393"/>
    <x v="794"/>
    <d v="2014-09-30T00:00:00"/>
    <s v="Standard Class"/>
    <s v="MT-18070"/>
    <s v="FUR-BO-10003272"/>
    <x v="2209"/>
    <n v="2"/>
    <n v="32"/>
    <n v="-972312"/>
    <n v="-97.231200000000001"/>
    <s v="Furniture"/>
    <s v="Bookcases"/>
    <s v="O'Sullivan Living Dimensions 5-Shelf Bookcases"/>
  </r>
  <r>
    <x v="1393"/>
    <x v="794"/>
    <d v="2014-09-30T00:00:00"/>
    <s v="Standard Class"/>
    <s v="MT-18070"/>
    <s v="OFF-BI-10002982"/>
    <x v="146"/>
    <n v="2"/>
    <n v="8"/>
    <n v="-43584"/>
    <n v="-4.3583999999999996"/>
    <s v="Office Supplies"/>
    <s v="Binders"/>
    <s v="Avery Self-Adhesive Photo Pockets for Polaroid Photos"/>
  </r>
  <r>
    <x v="1393"/>
    <x v="794"/>
    <d v="2014-09-30T00:00:00"/>
    <s v="Standard Class"/>
    <s v="MT-18070"/>
    <s v="OFF-EN-10001509"/>
    <x v="52"/>
    <n v="2"/>
    <n v="2"/>
    <n v="11016"/>
    <n v="1.1015999999999999"/>
    <s v="Office Supplies"/>
    <s v="Envelopes"/>
    <s v="Poly String Tie Envelopes"/>
  </r>
  <r>
    <x v="1394"/>
    <x v="214"/>
    <d v="2016-04-26T00:00:00"/>
    <s v="First Class"/>
    <s v="MJ-17740"/>
    <s v="OFF-PA-10002421"/>
    <x v="2210"/>
    <n v="6"/>
    <n v="2"/>
    <n v="379176"/>
    <n v="37.9176"/>
    <s v="Office Supplies"/>
    <s v="Paper"/>
    <s v="Embossed Ink Jet Note Cards"/>
  </r>
  <r>
    <x v="1394"/>
    <x v="214"/>
    <d v="2016-04-26T00:00:00"/>
    <s v="First Class"/>
    <s v="MJ-17740"/>
    <s v="OFF-ST-10000760"/>
    <x v="2211"/>
    <n v="5"/>
    <n v="2"/>
    <n v="6291"/>
    <n v="0.62909999999999999"/>
    <s v="Office Supplies"/>
    <s v="Storage"/>
    <s v="Eldon Fold 'N Roll Cart System"/>
  </r>
  <r>
    <x v="1394"/>
    <x v="214"/>
    <d v="2016-04-26T00:00:00"/>
    <s v="First Class"/>
    <s v="MJ-17740"/>
    <s v="OFF-PA-10002923"/>
    <x v="233"/>
    <n v="2"/>
    <n v="2"/>
    <n v="29364"/>
    <n v="2.9363999999999999"/>
    <s v="Office Supplies"/>
    <s v="Paper"/>
    <s v="Xerox 1942"/>
  </r>
  <r>
    <x v="1395"/>
    <x v="478"/>
    <d v="2014-11-05T00:00:00"/>
    <s v="Standard Class"/>
    <s v="ND-18370"/>
    <s v="OFF-ST-10001128"/>
    <x v="2212"/>
    <n v="5"/>
    <n v="2"/>
    <n v="-94333"/>
    <n v="-9.4332999999999991"/>
    <s v="Office Supplies"/>
    <s v="Storage"/>
    <s v="Carina Mini System Audio Rack, Model AR050B"/>
  </r>
  <r>
    <x v="1395"/>
    <x v="478"/>
    <d v="2014-11-05T00:00:00"/>
    <s v="Standard Class"/>
    <s v="ND-18370"/>
    <s v="TEC-PH-10000673"/>
    <x v="2213"/>
    <n v="3"/>
    <n v="2"/>
    <n v="545916"/>
    <n v="54.5916"/>
    <s v="Technology"/>
    <s v="Phones"/>
    <s v="Plantronics Voyager Pro HD - Bluetooth Headset"/>
  </r>
  <r>
    <x v="1396"/>
    <x v="795"/>
    <d v="2017-01-31T00:00:00"/>
    <s v="Second Class"/>
    <s v="CA-11965"/>
    <s v="OFF-AR-10001547"/>
    <x v="2214"/>
    <n v="7"/>
    <n v="0"/>
    <n v="41769"/>
    <n v="4.1768999999999998"/>
    <s v="Office Supplies"/>
    <s v="Art"/>
    <s v="Newell 311"/>
  </r>
  <r>
    <x v="1396"/>
    <x v="795"/>
    <d v="2017-01-31T00:00:00"/>
    <s v="Second Class"/>
    <s v="CA-11965"/>
    <s v="OFF-BI-10001890"/>
    <x v="317"/>
    <n v="2"/>
    <n v="0"/>
    <n v="34368"/>
    <n v="3.4367999999999999"/>
    <s v="Office Supplies"/>
    <s v="Binders"/>
    <s v="Avery Poly Binder Pockets"/>
  </r>
  <r>
    <x v="1397"/>
    <x v="501"/>
    <d v="2017-11-16T00:00:00"/>
    <s v="Standard Class"/>
    <s v="GA-14725"/>
    <s v="OFF-AP-10003971"/>
    <x v="2215"/>
    <n v="1"/>
    <n v="0"/>
    <n v="28314"/>
    <n v="2.8313999999999999"/>
    <s v="Office Supplies"/>
    <s v="Appliances"/>
    <s v="Belkin 6 Outlet Metallic Surge Strip"/>
  </r>
  <r>
    <x v="1397"/>
    <x v="501"/>
    <d v="2017-11-16T00:00:00"/>
    <s v="Standard Class"/>
    <s v="GA-14725"/>
    <s v="OFF-PA-10000520"/>
    <x v="168"/>
    <n v="3"/>
    <n v="0"/>
    <n v="93312"/>
    <n v="9.3312000000000008"/>
    <s v="Office Supplies"/>
    <s v="Paper"/>
    <s v="Xerox 201"/>
  </r>
  <r>
    <x v="1397"/>
    <x v="501"/>
    <d v="2017-11-16T00:00:00"/>
    <s v="Standard Class"/>
    <s v="GA-14725"/>
    <s v="OFF-BI-10000977"/>
    <x v="2006"/>
    <n v="5"/>
    <n v="2"/>
    <n v="3952"/>
    <n v="0.3952"/>
    <s v="Office Supplies"/>
    <s v="Binders"/>
    <s v="Ibico Plastic Spiral Binding Combs"/>
  </r>
  <r>
    <x v="1398"/>
    <x v="632"/>
    <d v="2016-06-12T00:00:00"/>
    <s v="First Class"/>
    <s v="TC-21295"/>
    <s v="TEC-MA-10002178"/>
    <x v="1363"/>
    <n v="2"/>
    <n v="5"/>
    <n v="-27828"/>
    <n v="-2.7827999999999999"/>
    <s v="Technology"/>
    <s v="Machines"/>
    <s v="Cisco CP-7937G Unified IP Conference Station Phone"/>
  </r>
  <r>
    <x v="1399"/>
    <x v="19"/>
    <d v="2015-09-08T00:00:00"/>
    <s v="Second Class"/>
    <s v="JB-15400"/>
    <s v="OFF-ST-10001526"/>
    <x v="2216"/>
    <n v="1"/>
    <n v="0"/>
    <n v="312858"/>
    <n v="31.285799999999998"/>
    <s v="Office Supplies"/>
    <s v="Storage"/>
    <s v="Iceberg Mobile Mega Data/Printer Cart "/>
  </r>
  <r>
    <x v="1400"/>
    <x v="619"/>
    <d v="2014-03-19T00:00:00"/>
    <s v="Standard Class"/>
    <s v="CK-12325"/>
    <s v="FUR-CH-10003379"/>
    <x v="2217"/>
    <n v="4"/>
    <n v="0"/>
    <n v="28498"/>
    <n v="2.8498000000000001"/>
    <s v="Furniture"/>
    <s v="Chairs"/>
    <s v="Global Commerce Series High-Back Swivel/Tilt Chairs"/>
  </r>
  <r>
    <x v="1401"/>
    <x v="227"/>
    <d v="2017-09-04T00:00:00"/>
    <s v="Second Class"/>
    <s v="RL-19615"/>
    <s v="OFF-PA-10000100"/>
    <x v="2218"/>
    <n v="7"/>
    <n v="2"/>
    <n v="832097"/>
    <n v="83.209699999999998"/>
    <s v="Office Supplies"/>
    <s v="Paper"/>
    <s v="Xerox 1945"/>
  </r>
  <r>
    <x v="1402"/>
    <x v="721"/>
    <d v="2017-03-27T00:00:00"/>
    <s v="Standard Class"/>
    <s v="AC-10660"/>
    <s v="OFF-ST-10001809"/>
    <x v="2219"/>
    <n v="2"/>
    <n v="2"/>
    <n v="-323388"/>
    <n v="-32.338799999999999"/>
    <s v="Office Supplies"/>
    <s v="Storage"/>
    <s v="Fellowes Officeware Wire Shelving"/>
  </r>
  <r>
    <x v="1403"/>
    <x v="796"/>
    <d v="2017-05-22T00:00:00"/>
    <s v="Standard Class"/>
    <s v="BH-11710"/>
    <s v="TEC-AC-10000387"/>
    <x v="2220"/>
    <n v="3"/>
    <n v="2"/>
    <n v="-9012"/>
    <n v="-0.9012"/>
    <s v="Technology"/>
    <s v="Accessories"/>
    <s v="KeyTronicÂ KT800P2 -Â KeyboardÂ - Black"/>
  </r>
  <r>
    <x v="1404"/>
    <x v="797"/>
    <d v="2016-12-31T00:00:00"/>
    <s v="Standard Class"/>
    <s v="BG-11695"/>
    <s v="FUR-CH-10004853"/>
    <x v="2221"/>
    <n v="8"/>
    <n v="3"/>
    <n v="-120784"/>
    <n v="-12.0784"/>
    <s v="Furniture"/>
    <s v="Chairs"/>
    <s v="Global Manager's Adjustable Task Chair, Storm"/>
  </r>
  <r>
    <x v="1405"/>
    <x v="701"/>
    <d v="2017-11-20T00:00:00"/>
    <s v="First Class"/>
    <s v="XP-21865"/>
    <s v="OFF-AR-10001958"/>
    <x v="989"/>
    <n v="3"/>
    <n v="0"/>
    <n v="142632"/>
    <n v="14.263199999999999"/>
    <s v="Office Supplies"/>
    <s v="Art"/>
    <s v="Stanley Bostitch Contemporary Electric Pencil Sharpeners"/>
  </r>
  <r>
    <x v="1406"/>
    <x v="50"/>
    <d v="2017-09-15T00:00:00"/>
    <s v="Standard Class"/>
    <s v="SN-20560"/>
    <s v="OFF-BI-10003527"/>
    <x v="2222"/>
    <n v="3"/>
    <n v="8"/>
    <n v="-1143891"/>
    <n v="-114.3891"/>
    <s v="Office Supplies"/>
    <s v="Binders"/>
    <s v="Fellowes PB500 Electric Punch Plastic Comb Binding Machine with Manual Bind"/>
  </r>
  <r>
    <x v="1407"/>
    <x v="798"/>
    <d v="2017-04-15T00:00:00"/>
    <s v="Standard Class"/>
    <s v="DM-13345"/>
    <s v="FUR-FU-10003832"/>
    <x v="2223"/>
    <n v="6"/>
    <n v="0"/>
    <n v="157584"/>
    <n v="15.7584"/>
    <s v="Furniture"/>
    <s v="Furnishings"/>
    <s v="Eldon Expressions Punched Metal &amp; Wood Desk Accessories, Black &amp; Cherry"/>
  </r>
  <r>
    <x v="1407"/>
    <x v="798"/>
    <d v="2017-04-15T00:00:00"/>
    <s v="Standard Class"/>
    <s v="DM-13345"/>
    <s v="OFF-BI-10001359"/>
    <x v="2224"/>
    <n v="3"/>
    <n v="0"/>
    <n v="12647559"/>
    <n v="1264.7559000000001"/>
    <s v="Office Supplies"/>
    <s v="Binders"/>
    <s v="GBC DocuBind TL300 Electric Binding System"/>
  </r>
  <r>
    <x v="1408"/>
    <x v="201"/>
    <d v="2016-12-03T00:00:00"/>
    <s v="Standard Class"/>
    <s v="AJ-10780"/>
    <s v="OFF-BI-10002976"/>
    <x v="2225"/>
    <n v="6"/>
    <n v="7"/>
    <n v="-56994"/>
    <n v="-5.6993999999999998"/>
    <s v="Office Supplies"/>
    <s v="Binders"/>
    <s v="ACCOHIDE Binder by Acco"/>
  </r>
  <r>
    <x v="1409"/>
    <x v="799"/>
    <d v="2016-06-05T00:00:00"/>
    <s v="First Class"/>
    <s v="KC-16255"/>
    <s v="OFF-ST-10000736"/>
    <x v="560"/>
    <n v="1"/>
    <n v="2"/>
    <n v="-129568"/>
    <n v="-12.956799999999999"/>
    <s v="Office Supplies"/>
    <s v="Storage"/>
    <s v="Carina Double Wide Media Storage Towers in Natural &amp; Black"/>
  </r>
  <r>
    <x v="1410"/>
    <x v="217"/>
    <d v="2017-12-22T00:00:00"/>
    <s v="Standard Class"/>
    <s v="VF-21715"/>
    <s v="OFF-PA-10001745"/>
    <x v="1793"/>
    <n v="4"/>
    <n v="0"/>
    <n v="132352"/>
    <n v="13.235200000000001"/>
    <s v="Office Supplies"/>
    <s v="Paper"/>
    <s v="Wirebound Message Books, 2 7/8&quot; x 5&quot;, 3 Forms per Page"/>
  </r>
  <r>
    <x v="1411"/>
    <x v="690"/>
    <d v="2016-03-21T00:00:00"/>
    <s v="Second Class"/>
    <s v="SV-20935"/>
    <s v="FUR-FU-10000409"/>
    <x v="1795"/>
    <n v="1"/>
    <n v="0"/>
    <n v="68908"/>
    <n v="6.8907999999999996"/>
    <s v="Furniture"/>
    <s v="Furnishings"/>
    <s v="GE 4 Foot Flourescent Tube, 40 Watt"/>
  </r>
  <r>
    <x v="1411"/>
    <x v="690"/>
    <d v="2016-03-21T00:00:00"/>
    <s v="Second Class"/>
    <s v="SV-20935"/>
    <s v="FUR-FU-10000221"/>
    <x v="2226"/>
    <n v="4"/>
    <n v="0"/>
    <n v="69088"/>
    <n v="6.9088000000000003"/>
    <s v="Furniture"/>
    <s v="Furnishings"/>
    <s v="Master Caster Door Stop, Brown"/>
  </r>
  <r>
    <x v="1412"/>
    <x v="648"/>
    <d v="2017-08-20T00:00:00"/>
    <s v="Same Day"/>
    <s v="EM-13810"/>
    <s v="OFF-ST-10000344"/>
    <x v="2227"/>
    <n v="3"/>
    <n v="0"/>
    <n v="104754"/>
    <n v="10.4754"/>
    <s v="Office Supplies"/>
    <s v="Storage"/>
    <s v="Neat Ideas Personal Hanging Folder Files, Black"/>
  </r>
  <r>
    <x v="1413"/>
    <x v="800"/>
    <d v="2017-07-31T00:00:00"/>
    <s v="Standard Class"/>
    <s v="RB-19360"/>
    <s v="OFF-LA-10003663"/>
    <x v="2228"/>
    <n v="7"/>
    <n v="0"/>
    <n v="95081"/>
    <n v="9.5081000000000007"/>
    <s v="Office Supplies"/>
    <s v="Labels"/>
    <s v="Avery 498"/>
  </r>
  <r>
    <x v="1414"/>
    <x v="275"/>
    <d v="2016-08-29T00:00:00"/>
    <s v="First Class"/>
    <s v="DJ-13510"/>
    <s v="FUR-CH-10001215"/>
    <x v="2229"/>
    <n v="4"/>
    <n v="2"/>
    <n v="100196"/>
    <n v="10.019600000000001"/>
    <s v="Furniture"/>
    <s v="Chairs"/>
    <s v="Global Troy Executive Leather Low-Back Tilter"/>
  </r>
  <r>
    <x v="1415"/>
    <x v="199"/>
    <d v="2016-08-17T00:00:00"/>
    <s v="Second Class"/>
    <s v="CC-12370"/>
    <s v="FUR-CH-10000988"/>
    <x v="2161"/>
    <n v="2"/>
    <n v="2"/>
    <n v="225296"/>
    <n v="22.529599999999999"/>
    <s v="Furniture"/>
    <s v="Chairs"/>
    <s v="Hon Olson Stacker Stools"/>
  </r>
  <r>
    <x v="1416"/>
    <x v="337"/>
    <d v="2017-05-23T00:00:00"/>
    <s v="Standard Class"/>
    <s v="SC-20380"/>
    <s v="TEC-AC-10003441"/>
    <x v="1047"/>
    <n v="4"/>
    <n v="0"/>
    <n v="4068"/>
    <n v="0.40679999999999999"/>
    <s v="Technology"/>
    <s v="Accessories"/>
    <s v="Kingston Digital DataTraveler 32GB USB 2.0"/>
  </r>
  <r>
    <x v="1416"/>
    <x v="337"/>
    <d v="2017-05-23T00:00:00"/>
    <s v="Standard Class"/>
    <s v="SC-20380"/>
    <s v="TEC-PH-10004389"/>
    <x v="2136"/>
    <n v="3"/>
    <n v="0"/>
    <n v="982722"/>
    <n v="98.272199999999998"/>
    <s v="Technology"/>
    <s v="Phones"/>
    <s v="Nokia Lumia 925"/>
  </r>
  <r>
    <x v="1416"/>
    <x v="337"/>
    <d v="2017-05-23T00:00:00"/>
    <s v="Standard Class"/>
    <s v="SC-20380"/>
    <s v="FUR-BO-10004695"/>
    <x v="2230"/>
    <n v="9"/>
    <n v="0"/>
    <n v="3746286"/>
    <n v="374.62860000000001"/>
    <s v="Furniture"/>
    <s v="Bookcases"/>
    <s v="O'Sullivan 2-Door Barrister Bookcase in Odessa Pine"/>
  </r>
  <r>
    <x v="1416"/>
    <x v="337"/>
    <d v="2017-05-23T00:00:00"/>
    <s v="Standard Class"/>
    <s v="SC-20380"/>
    <s v="OFF-PA-10000100"/>
    <x v="2231"/>
    <n v="7"/>
    <n v="0"/>
    <n v="1405957"/>
    <n v="140.59569999999999"/>
    <s v="Office Supplies"/>
    <s v="Paper"/>
    <s v="Xerox 1945"/>
  </r>
  <r>
    <x v="1417"/>
    <x v="801"/>
    <d v="2017-08-17T00:00:00"/>
    <s v="Standard Class"/>
    <s v="RH-19495"/>
    <s v="OFF-PA-10000223"/>
    <x v="846"/>
    <n v="4"/>
    <n v="2"/>
    <n v="72576"/>
    <n v="7.2576000000000001"/>
    <s v="Office Supplies"/>
    <s v="Paper"/>
    <s v="Xerox 2000"/>
  </r>
  <r>
    <x v="1418"/>
    <x v="802"/>
    <d v="2017-08-13T00:00:00"/>
    <s v="Same Day"/>
    <s v="JK-15370"/>
    <s v="OFF-ST-10001325"/>
    <x v="787"/>
    <n v="3"/>
    <n v="0"/>
    <n v="84888"/>
    <n v="8.4887999999999995"/>
    <s v="Office Supplies"/>
    <s v="Storage"/>
    <s v="Sterilite Officeware Hinged File Box"/>
  </r>
  <r>
    <x v="1418"/>
    <x v="802"/>
    <d v="2017-08-13T00:00:00"/>
    <s v="Same Day"/>
    <s v="JK-15370"/>
    <s v="OFF-AP-10004249"/>
    <x v="2232"/>
    <n v="7"/>
    <n v="0"/>
    <n v="226233"/>
    <n v="22.6233"/>
    <s v="Office Supplies"/>
    <s v="Appliances"/>
    <s v="Staple holder"/>
  </r>
  <r>
    <x v="1418"/>
    <x v="802"/>
    <d v="2017-08-13T00:00:00"/>
    <s v="Same Day"/>
    <s v="JK-15370"/>
    <s v="OFF-AR-10000588"/>
    <x v="678"/>
    <n v="3"/>
    <n v="0"/>
    <n v="154752"/>
    <n v="15.475199999999999"/>
    <s v="Office Supplies"/>
    <s v="Art"/>
    <s v="Newell 345"/>
  </r>
  <r>
    <x v="1418"/>
    <x v="802"/>
    <d v="2017-08-13T00:00:00"/>
    <s v="Same Day"/>
    <s v="JK-15370"/>
    <s v="OFF-SU-10000946"/>
    <x v="1265"/>
    <n v="4"/>
    <n v="0"/>
    <n v="92568"/>
    <n v="9.2568000000000001"/>
    <s v="Office Supplies"/>
    <s v="Supplies"/>
    <s v="Staple remover"/>
  </r>
  <r>
    <x v="1419"/>
    <x v="325"/>
    <d v="2016-11-12T00:00:00"/>
    <s v="Second Class"/>
    <s v="AF-10885"/>
    <s v="OFF-SU-10001225"/>
    <x v="2233"/>
    <n v="5"/>
    <n v="2"/>
    <n v="-3312"/>
    <n v="-0.33119999999999999"/>
    <s v="Office Supplies"/>
    <s v="Supplies"/>
    <s v="Staple remover"/>
  </r>
  <r>
    <x v="1419"/>
    <x v="325"/>
    <d v="2016-11-12T00:00:00"/>
    <s v="Second Class"/>
    <s v="AF-10885"/>
    <s v="OFF-ST-10001558"/>
    <x v="2234"/>
    <n v="3"/>
    <n v="2"/>
    <n v="-2436"/>
    <n v="-0.24360000000000001"/>
    <s v="Office Supplies"/>
    <s v="Storage"/>
    <s v="Acco Perma 4000 Stacking Storage Drawers"/>
  </r>
  <r>
    <x v="1420"/>
    <x v="576"/>
    <d v="2017-06-19T00:00:00"/>
    <s v="Standard Class"/>
    <s v="LC-16885"/>
    <s v="FUR-FU-10001546"/>
    <x v="1380"/>
    <n v="2"/>
    <n v="2"/>
    <n v="1068"/>
    <n v="0.10680000000000001"/>
    <s v="Furniture"/>
    <s v="Furnishings"/>
    <s v="Dana Swing-Arm Lamps"/>
  </r>
  <r>
    <x v="1421"/>
    <x v="68"/>
    <d v="2014-03-26T00:00:00"/>
    <s v="Standard Class"/>
    <s v="BF-11275"/>
    <s v="OFF-PA-10002581"/>
    <x v="1440"/>
    <n v="3"/>
    <n v="2"/>
    <n v="23235"/>
    <n v="2.3235000000000001"/>
    <s v="Office Supplies"/>
    <s v="Paper"/>
    <s v="Xerox 1951"/>
  </r>
  <r>
    <x v="1421"/>
    <x v="68"/>
    <d v="2014-03-26T00:00:00"/>
    <s v="Standard Class"/>
    <s v="BF-11275"/>
    <s v="FUR-CH-10001482"/>
    <x v="2235"/>
    <n v="3"/>
    <n v="2"/>
    <n v="-353646"/>
    <n v="-35.364600000000003"/>
    <s v="Furniture"/>
    <s v="Chairs"/>
    <s v="Office Star - Mesh Screen back chair with Vinyl seat"/>
  </r>
  <r>
    <x v="1422"/>
    <x v="160"/>
    <d v="2017-06-20T00:00:00"/>
    <s v="Standard Class"/>
    <s v="SC-20800"/>
    <s v="OFF-AR-10002399"/>
    <x v="648"/>
    <n v="1"/>
    <n v="0"/>
    <n v="17466"/>
    <n v="1.7465999999999999"/>
    <s v="Office Supplies"/>
    <s v="Art"/>
    <s v="Dixon Prang Watercolor Pencils, 10-Color Set with Brush"/>
  </r>
  <r>
    <x v="1423"/>
    <x v="673"/>
    <d v="2017-11-22T00:00:00"/>
    <s v="Standard Class"/>
    <s v="SW-20275"/>
    <s v="OFF-ST-10001963"/>
    <x v="2236"/>
    <n v="8"/>
    <n v="0"/>
    <n v="243384"/>
    <n v="24.3384"/>
    <s v="Office Supplies"/>
    <s v="Storage"/>
    <s v="Tennsco Regal Shelving Units"/>
  </r>
  <r>
    <x v="1424"/>
    <x v="614"/>
    <d v="2017-12-31T00:00:00"/>
    <s v="First Class"/>
    <s v="MC-17845"/>
    <s v="OFF-FA-10002988"/>
    <x v="2237"/>
    <n v="3"/>
    <n v="0"/>
    <n v="29547"/>
    <n v="2.9546999999999999"/>
    <s v="Office Supplies"/>
    <s v="Fasteners"/>
    <s v="Ideal Clamps"/>
  </r>
  <r>
    <x v="1425"/>
    <x v="803"/>
    <d v="2016-01-23T00:00:00"/>
    <s v="Second Class"/>
    <s v="TD-20995"/>
    <s v="FUR-CH-10004289"/>
    <x v="2238"/>
    <n v="2"/>
    <n v="2"/>
    <n v="-57588"/>
    <n v="-5.7587999999999999"/>
    <s v="Furniture"/>
    <s v="Chairs"/>
    <s v="Global Super Steno Chair"/>
  </r>
  <r>
    <x v="1425"/>
    <x v="803"/>
    <d v="2016-01-23T00:00:00"/>
    <s v="Second Class"/>
    <s v="TD-20995"/>
    <s v="FUR-CH-10000785"/>
    <x v="2239"/>
    <n v="7"/>
    <n v="2"/>
    <n v="760116"/>
    <n v="76.011600000000001"/>
    <s v="Furniture"/>
    <s v="Chairs"/>
    <s v="Global Ergonomic Managers Chair"/>
  </r>
  <r>
    <x v="1426"/>
    <x v="804"/>
    <d v="2016-01-19T00:00:00"/>
    <s v="Standard Class"/>
    <s v="Dp-13240"/>
    <s v="OFF-EN-10003040"/>
    <x v="2240"/>
    <n v="2"/>
    <n v="0"/>
    <n v="245998"/>
    <n v="24.599799999999998"/>
    <s v="Office Supplies"/>
    <s v="Envelopes"/>
    <s v="Quality Park Security Envelopes"/>
  </r>
  <r>
    <x v="1426"/>
    <x v="804"/>
    <d v="2016-01-19T00:00:00"/>
    <s v="Standard Class"/>
    <s v="Dp-13240"/>
    <s v="OFF-AR-10001573"/>
    <x v="2241"/>
    <n v="2"/>
    <n v="0"/>
    <n v="13514"/>
    <n v="1.3513999999999999"/>
    <s v="Office Supplies"/>
    <s v="Art"/>
    <s v="American Pencil"/>
  </r>
  <r>
    <x v="1426"/>
    <x v="804"/>
    <d v="2016-01-19T00:00:00"/>
    <s v="Standard Class"/>
    <s v="Dp-13240"/>
    <s v="TEC-AC-10000844"/>
    <x v="2242"/>
    <n v="3"/>
    <n v="0"/>
    <n v="917892"/>
    <n v="91.789199999999994"/>
    <s v="Technology"/>
    <s v="Accessories"/>
    <s v="LogitechÂ Gaming G510s - Keyboard"/>
  </r>
  <r>
    <x v="1427"/>
    <x v="95"/>
    <d v="2016-09-23T00:00:00"/>
    <s v="Second Class"/>
    <s v="SD-20485"/>
    <s v="OFF-BI-10000756"/>
    <x v="29"/>
    <n v="6"/>
    <n v="0"/>
    <n v="1272"/>
    <n v="0.12720000000000001"/>
    <s v="Office Supplies"/>
    <s v="Binders"/>
    <s v="Storex DuraTech Recycled Plastic Frosted Binders"/>
  </r>
  <r>
    <x v="1427"/>
    <x v="95"/>
    <d v="2016-09-23T00:00:00"/>
    <s v="Second Class"/>
    <s v="SD-20485"/>
    <s v="OFF-SU-10000381"/>
    <x v="1050"/>
    <n v="3"/>
    <n v="0"/>
    <n v="80997"/>
    <n v="8.0997000000000003"/>
    <s v="Office Supplies"/>
    <s v="Supplies"/>
    <s v="Acme Forged Steel Scissors with Black Enamel Handles"/>
  </r>
  <r>
    <x v="1428"/>
    <x v="805"/>
    <d v="2014-02-25T00:00:00"/>
    <s v="Standard Class"/>
    <s v="TM-21010"/>
    <s v="OFF-BI-10004094"/>
    <x v="2243"/>
    <n v="5"/>
    <n v="8"/>
    <n v="-137175"/>
    <n v="-13.717499999999999"/>
    <s v="Office Supplies"/>
    <s v="Binders"/>
    <s v="GBC Standard Plastic Binding Systems Combs"/>
  </r>
  <r>
    <x v="1429"/>
    <x v="246"/>
    <d v="2016-11-16T00:00:00"/>
    <s v="Second Class"/>
    <s v="BK-11260"/>
    <s v="FUR-FU-10001852"/>
    <x v="2244"/>
    <n v="4"/>
    <n v="0"/>
    <n v="22272"/>
    <n v="2.2271999999999998"/>
    <s v="Furniture"/>
    <s v="Furnishings"/>
    <s v="Eldon Regeneration Recycled Desk Accessories, Smoke"/>
  </r>
  <r>
    <x v="1430"/>
    <x v="806"/>
    <d v="2016-02-03T00:00:00"/>
    <s v="Standard Class"/>
    <s v="JF-15490"/>
    <s v="OFF-BI-10000014"/>
    <x v="1015"/>
    <n v="2"/>
    <n v="2"/>
    <n v="58914"/>
    <n v="5.8914"/>
    <s v="Office Supplies"/>
    <s v="Binders"/>
    <s v="Heavy-Duty E-Z-D Binders"/>
  </r>
  <r>
    <x v="1431"/>
    <x v="807"/>
    <d v="2016-10-22T00:00:00"/>
    <s v="Standard Class"/>
    <s v="EP-13915"/>
    <s v="FUR-CH-10003396"/>
    <x v="2245"/>
    <n v="5"/>
    <n v="2"/>
    <n v="-34641"/>
    <n v="-3.4641000000000002"/>
    <s v="Furniture"/>
    <s v="Chairs"/>
    <s v="Global Deluxe Steno Chair"/>
  </r>
  <r>
    <x v="1432"/>
    <x v="192"/>
    <d v="2017-12-19T00:00:00"/>
    <s v="First Class"/>
    <s v="EP-13915"/>
    <s v="OFF-AR-10003811"/>
    <x v="271"/>
    <n v="3"/>
    <n v="0"/>
    <n v="17901"/>
    <n v="1.7901"/>
    <s v="Office Supplies"/>
    <s v="Art"/>
    <s v="Newell 327"/>
  </r>
  <r>
    <x v="1432"/>
    <x v="192"/>
    <d v="2017-12-19T00:00:00"/>
    <s v="First Class"/>
    <s v="EP-13915"/>
    <s v="OFF-PA-10003172"/>
    <x v="24"/>
    <n v="2"/>
    <n v="0"/>
    <n v="62208"/>
    <n v="6.2207999999999997"/>
    <s v="Office Supplies"/>
    <s v="Paper"/>
    <s v="Xerox 1996"/>
  </r>
  <r>
    <x v="1432"/>
    <x v="192"/>
    <d v="2017-12-19T00:00:00"/>
    <s v="First Class"/>
    <s v="EP-13915"/>
    <s v="OFF-PA-10000289"/>
    <x v="108"/>
    <n v="5"/>
    <n v="0"/>
    <n v="15552"/>
    <n v="1.5551999999999999"/>
    <s v="Office Supplies"/>
    <s v="Paper"/>
    <s v="Xerox 213"/>
  </r>
  <r>
    <x v="1433"/>
    <x v="808"/>
    <d v="2017-11-06T00:00:00"/>
    <s v="Standard Class"/>
    <s v="KH-16630"/>
    <s v="OFF-PA-10000791"/>
    <x v="2246"/>
    <n v="5"/>
    <n v="0"/>
    <n v="107325"/>
    <n v="10.7325"/>
    <s v="Office Supplies"/>
    <s v="Paper"/>
    <s v="Wirebound Message Books, Four 2 3/4 x 5 Forms per Page, 200 Sets per Book"/>
  </r>
  <r>
    <x v="1434"/>
    <x v="496"/>
    <d v="2014-05-01T00:00:00"/>
    <s v="Second Class"/>
    <s v="HG-14845"/>
    <s v="FUR-CH-10002304"/>
    <x v="2247"/>
    <n v="2"/>
    <n v="0"/>
    <n v="1299"/>
    <n v="0.12989999999999999"/>
    <s v="Furniture"/>
    <s v="Chairs"/>
    <s v="Global Stack Chair without Arms, Black"/>
  </r>
  <r>
    <x v="1434"/>
    <x v="496"/>
    <d v="2014-05-01T00:00:00"/>
    <s v="Second Class"/>
    <s v="HG-14845"/>
    <s v="OFF-BI-10000136"/>
    <x v="188"/>
    <n v="3"/>
    <n v="0"/>
    <n v="86112"/>
    <n v="8.6112000000000002"/>
    <s v="Office Supplies"/>
    <s v="Binders"/>
    <s v="Avery Non-Stick Heavy Duty View Round Locking Ring Binders"/>
  </r>
  <r>
    <x v="1435"/>
    <x v="555"/>
    <d v="2017-10-29T00:00:00"/>
    <s v="Standard Class"/>
    <s v="JC-16105"/>
    <s v="OFF-PA-10003739"/>
    <x v="976"/>
    <n v="2"/>
    <n v="0"/>
    <n v="56644"/>
    <n v="5.6643999999999997"/>
    <s v="Office Supplies"/>
    <s v="Paper"/>
    <s v="Xerox 1969"/>
  </r>
  <r>
    <x v="1435"/>
    <x v="555"/>
    <d v="2017-10-29T00:00:00"/>
    <s v="Standard Class"/>
    <s v="JC-16105"/>
    <s v="OFF-PA-10002479"/>
    <x v="1540"/>
    <n v="5"/>
    <n v="0"/>
    <n v="1188"/>
    <n v="0.1188"/>
    <s v="Office Supplies"/>
    <s v="Paper"/>
    <s v="Xerox 4200 Series MultiUse Premium Copy Paper (20Lb. and 84 Bright)"/>
  </r>
  <r>
    <x v="1435"/>
    <x v="555"/>
    <d v="2017-10-29T00:00:00"/>
    <s v="Standard Class"/>
    <s v="JC-16105"/>
    <s v="FUR-FU-10000771"/>
    <x v="2248"/>
    <n v="11"/>
    <n v="0"/>
    <n v="290136"/>
    <n v="29.0136"/>
    <s v="Furniture"/>
    <s v="Furnishings"/>
    <s v="Eldon 200 Class Desk Accessories, Smoke"/>
  </r>
  <r>
    <x v="1435"/>
    <x v="555"/>
    <d v="2017-10-29T00:00:00"/>
    <s v="Standard Class"/>
    <s v="JC-16105"/>
    <s v="TEC-PH-10001552"/>
    <x v="1370"/>
    <n v="3"/>
    <n v="0"/>
    <n v="100464"/>
    <n v="10.0464"/>
    <s v="Technology"/>
    <s v="Phones"/>
    <s v="I Need's 3d Hello Kitty Hybrid Silicone Case Cover for HTC One X 4g with 3d Hello Kitty Stylus Pen Green/pink"/>
  </r>
  <r>
    <x v="1436"/>
    <x v="809"/>
    <d v="2014-04-03T00:00:00"/>
    <s v="Standard Class"/>
    <s v="KM-16720"/>
    <s v="OFF-AR-10001915"/>
    <x v="2249"/>
    <n v="5"/>
    <n v="0"/>
    <n v="20853"/>
    <n v="2.0853000000000002"/>
    <s v="Office Supplies"/>
    <s v="Art"/>
    <s v="Peel-Off China Markers"/>
  </r>
  <r>
    <x v="1437"/>
    <x v="810"/>
    <d v="2016-01-09T00:00:00"/>
    <s v="Standard Class"/>
    <s v="EB-13975"/>
    <s v="TEC-CO-10000971"/>
    <x v="2250"/>
    <n v="4"/>
    <n v="2"/>
    <n v="119996"/>
    <n v="11.999599999999999"/>
    <s v="Technology"/>
    <s v="Copiers"/>
    <s v="Hewlett Packard 310 Color Digital Copier"/>
  </r>
  <r>
    <x v="1438"/>
    <x v="99"/>
    <d v="2015-04-30T00:00:00"/>
    <s v="Standard Class"/>
    <s v="PW-19240"/>
    <s v="FUR-CH-10004086"/>
    <x v="2251"/>
    <n v="2"/>
    <n v="3"/>
    <n v="-58346"/>
    <n v="-5.8346"/>
    <s v="Furniture"/>
    <s v="Chairs"/>
    <s v="Hon 4070 Series Pagoda Armless Upholstered Stacking Chairs"/>
  </r>
  <r>
    <x v="1439"/>
    <x v="811"/>
    <d v="2015-09-17T00:00:00"/>
    <s v="Standard Class"/>
    <s v="PG-18895"/>
    <s v="TEC-CO-10000971"/>
    <x v="1912"/>
    <n v="2"/>
    <n v="2"/>
    <n v="59998"/>
    <n v="5.9997999999999996"/>
    <s v="Technology"/>
    <s v="Copiers"/>
    <s v="Hewlett Packard 310 Color Digital Copier"/>
  </r>
  <r>
    <x v="1439"/>
    <x v="811"/>
    <d v="2015-09-17T00:00:00"/>
    <s v="Standard Class"/>
    <s v="PG-18895"/>
    <s v="OFF-LA-10001317"/>
    <x v="2252"/>
    <n v="4"/>
    <n v="0"/>
    <n v="6048"/>
    <n v="0.6048"/>
    <s v="Office Supplies"/>
    <s v="Labels"/>
    <s v="Avery 520"/>
  </r>
  <r>
    <x v="1440"/>
    <x v="414"/>
    <d v="2017-09-15T00:00:00"/>
    <s v="Standard Class"/>
    <s v="DB-12910"/>
    <s v="OFF-PA-10003656"/>
    <x v="2253"/>
    <n v="7"/>
    <n v="0"/>
    <n v="849436"/>
    <n v="84.943600000000004"/>
    <s v="Office Supplies"/>
    <s v="Paper"/>
    <s v="Xerox 1935"/>
  </r>
  <r>
    <x v="1441"/>
    <x v="2"/>
    <d v="2016-06-17T00:00:00"/>
    <s v="Standard Class"/>
    <s v="CR-12730"/>
    <s v="OFF-PA-10002160"/>
    <x v="1284"/>
    <n v="5"/>
    <n v="2"/>
    <n v="8381"/>
    <n v="0.83809999999999996"/>
    <s v="Office Supplies"/>
    <s v="Paper"/>
    <s v="Xerox 1978"/>
  </r>
  <r>
    <x v="1442"/>
    <x v="812"/>
    <d v="2016-07-01T00:00:00"/>
    <s v="Standard Class"/>
    <s v="KH-16330"/>
    <s v="OFF-PA-10000575"/>
    <x v="2254"/>
    <n v="7"/>
    <n v="2"/>
    <n v="121758"/>
    <n v="12.175800000000001"/>
    <s v="Office Supplies"/>
    <s v="Paper"/>
    <s v="Wirebound Message Books, Four 2 3/4 x 5 White Forms per Page"/>
  </r>
  <r>
    <x v="1442"/>
    <x v="812"/>
    <d v="2016-07-01T00:00:00"/>
    <s v="Standard Class"/>
    <s v="KH-16330"/>
    <s v="FUR-CH-10003981"/>
    <x v="2255"/>
    <n v="3"/>
    <n v="3"/>
    <n v="-77094"/>
    <n v="-7.7093999999999996"/>
    <s v="Furniture"/>
    <s v="Chairs"/>
    <s v="Global Commerce Series Low-Back Swivel/Tilt Chairs"/>
  </r>
  <r>
    <x v="1443"/>
    <x v="568"/>
    <d v="2014-09-30T00:00:00"/>
    <s v="Standard Class"/>
    <s v="CS-12400"/>
    <s v="OFF-ST-10002615"/>
    <x v="2256"/>
    <n v="2"/>
    <n v="0"/>
    <n v="806312"/>
    <n v="80.631200000000007"/>
    <s v="Office Supplies"/>
    <s v="Storage"/>
    <s v="Dual Level, Single-Width Filing Carts"/>
  </r>
  <r>
    <x v="1444"/>
    <x v="277"/>
    <d v="2017-11-09T00:00:00"/>
    <s v="Standard Class"/>
    <s v="DL-12925"/>
    <s v="OFF-PA-10000327"/>
    <x v="34"/>
    <n v="2"/>
    <n v="0"/>
    <n v="3852"/>
    <n v="0.38519999999999999"/>
    <s v="Office Supplies"/>
    <s v="Paper"/>
    <s v="Xerox 1971"/>
  </r>
  <r>
    <x v="1444"/>
    <x v="277"/>
    <d v="2017-11-09T00:00:00"/>
    <s v="Standard Class"/>
    <s v="DL-12925"/>
    <s v="OFF-ST-10001325"/>
    <x v="2257"/>
    <n v="5"/>
    <n v="0"/>
    <n v="14148"/>
    <n v="1.4148000000000001"/>
    <s v="Office Supplies"/>
    <s v="Storage"/>
    <s v="Sterilite Officeware Hinged File Box"/>
  </r>
  <r>
    <x v="1444"/>
    <x v="277"/>
    <d v="2017-11-09T00:00:00"/>
    <s v="Standard Class"/>
    <s v="DL-12925"/>
    <s v="OFF-LA-10001771"/>
    <x v="1747"/>
    <n v="3"/>
    <n v="0"/>
    <n v="68724"/>
    <n v="6.8723999999999998"/>
    <s v="Office Supplies"/>
    <s v="Labels"/>
    <s v="Avery 513"/>
  </r>
  <r>
    <x v="1445"/>
    <x v="187"/>
    <d v="2017-02-23T00:00:00"/>
    <s v="Standard Class"/>
    <s v="ME-17725"/>
    <s v="OFF-FA-10004968"/>
    <x v="2079"/>
    <n v="3"/>
    <n v="0"/>
    <n v="2244"/>
    <n v="0.22439999999999999"/>
    <s v="Office Supplies"/>
    <s v="Fasteners"/>
    <s v="Rubber Band Ball"/>
  </r>
  <r>
    <x v="1446"/>
    <x v="547"/>
    <d v="2015-11-09T00:00:00"/>
    <s v="Standard Class"/>
    <s v="VD-21670"/>
    <s v="OFF-AP-10000576"/>
    <x v="2258"/>
    <n v="4"/>
    <n v="2"/>
    <n v="24196"/>
    <n v="2.4196"/>
    <s v="Office Supplies"/>
    <s v="Appliances"/>
    <s v="Belkin 7 Outlet SurgeMaster II"/>
  </r>
  <r>
    <x v="1447"/>
    <x v="737"/>
    <d v="2014-06-21T00:00:00"/>
    <s v="Standard Class"/>
    <s v="CK-12205"/>
    <s v="OFF-EN-10003286"/>
    <x v="453"/>
    <n v="5"/>
    <n v="0"/>
    <n v="19458"/>
    <n v="1.9458"/>
    <s v="Office Supplies"/>
    <s v="Envelopes"/>
    <s v="Staple envelope"/>
  </r>
  <r>
    <x v="1447"/>
    <x v="737"/>
    <d v="2014-06-21T00:00:00"/>
    <s v="Standard Class"/>
    <s v="CK-12205"/>
    <s v="OFF-AR-10003772"/>
    <x v="1048"/>
    <n v="4"/>
    <n v="0"/>
    <n v="105"/>
    <n v="1.0500000000000001E-2"/>
    <s v="Office Supplies"/>
    <s v="Art"/>
    <s v="Boston 16750 Black Compact Battery Pencil Sharpener"/>
  </r>
  <r>
    <x v="1447"/>
    <x v="737"/>
    <d v="2014-06-21T00:00:00"/>
    <s v="Standard Class"/>
    <s v="CK-12205"/>
    <s v="OFF-BI-10002852"/>
    <x v="2259"/>
    <n v="3"/>
    <n v="2"/>
    <n v="143376"/>
    <n v="14.3376"/>
    <s v="Office Supplies"/>
    <s v="Binders"/>
    <s v="Ibico Standard Transparent Covers"/>
  </r>
  <r>
    <x v="1448"/>
    <x v="46"/>
    <d v="2015-10-17T00:00:00"/>
    <s v="Second Class"/>
    <s v="DL-12925"/>
    <s v="TEC-PH-10002890"/>
    <x v="2260"/>
    <n v="3"/>
    <n v="0"/>
    <n v="352872"/>
    <n v="35.287199999999999"/>
    <s v="Technology"/>
    <s v="Phones"/>
    <s v="AT&amp;T 17929 Lendline Telephone"/>
  </r>
  <r>
    <x v="1448"/>
    <x v="46"/>
    <d v="2015-10-17T00:00:00"/>
    <s v="Second Class"/>
    <s v="DL-12925"/>
    <s v="OFF-BI-10001308"/>
    <x v="2261"/>
    <n v="2"/>
    <n v="0"/>
    <n v="5652"/>
    <n v="0.56520000000000004"/>
    <s v="Office Supplies"/>
    <s v="Binders"/>
    <s v="GBC Standard Plastic Binding Systems' Combs"/>
  </r>
  <r>
    <x v="1448"/>
    <x v="46"/>
    <d v="2015-10-17T00:00:00"/>
    <s v="Second Class"/>
    <s v="DL-12925"/>
    <s v="TEC-PH-10001750"/>
    <x v="1405"/>
    <n v="4"/>
    <n v="0"/>
    <n v="712692"/>
    <n v="71.269199999999998"/>
    <s v="Technology"/>
    <s v="Phones"/>
    <s v="Samsung Rugby III"/>
  </r>
  <r>
    <x v="1449"/>
    <x v="11"/>
    <d v="2017-08-30T00:00:00"/>
    <s v="First Class"/>
    <s v="SE-20110"/>
    <s v="OFF-AR-10003338"/>
    <x v="678"/>
    <n v="1"/>
    <n v="2"/>
    <n v="372"/>
    <n v="3.7199999999999997E-2"/>
    <s v="Office Supplies"/>
    <s v="Art"/>
    <s v="Eberhard Faber 3 1/2&quot; Golf Pencils"/>
  </r>
  <r>
    <x v="1450"/>
    <x v="813"/>
    <d v="2016-11-23T00:00:00"/>
    <s v="Same Day"/>
    <s v="LS-17200"/>
    <s v="OFF-FA-10002763"/>
    <x v="2262"/>
    <n v="5"/>
    <n v="2"/>
    <n v="237"/>
    <n v="2.3699999999999999E-2"/>
    <s v="Office Supplies"/>
    <s v="Fasteners"/>
    <s v="Advantus Map Pennant Flags and Round Head Tacks"/>
  </r>
  <r>
    <x v="1450"/>
    <x v="813"/>
    <d v="2016-11-23T00:00:00"/>
    <s v="Same Day"/>
    <s v="LS-17200"/>
    <s v="FUR-FU-10002088"/>
    <x v="537"/>
    <n v="2"/>
    <n v="2"/>
    <n v="39512"/>
    <n v="3.9512"/>
    <s v="Furniture"/>
    <s v="Furnishings"/>
    <s v="Nu-Dell Float Frame 11 x 14 1/2"/>
  </r>
  <r>
    <x v="1450"/>
    <x v="813"/>
    <d v="2016-11-23T00:00:00"/>
    <s v="Same Day"/>
    <s v="LS-17200"/>
    <s v="FUR-FU-10003976"/>
    <x v="2263"/>
    <n v="7"/>
    <n v="2"/>
    <n v="123284"/>
    <n v="12.3284"/>
    <s v="Furniture"/>
    <s v="Furnishings"/>
    <s v="DAX Executive Solid Wood Document Frame, Desktop or Hang, Mahogany, 5 x 7"/>
  </r>
  <r>
    <x v="1451"/>
    <x v="10"/>
    <d v="2017-01-30T00:00:00"/>
    <s v="Same Day"/>
    <s v="MM-17920"/>
    <s v="OFF-ST-10001511"/>
    <x v="2264"/>
    <n v="2"/>
    <n v="0"/>
    <n v="6465"/>
    <n v="0.64649999999999996"/>
    <s v="Office Supplies"/>
    <s v="Storage"/>
    <s v="Space Solutions Commercial Steel Shelving"/>
  </r>
  <r>
    <x v="1452"/>
    <x v="672"/>
    <d v="2015-12-03T00:00:00"/>
    <s v="Second Class"/>
    <s v="DB-13270"/>
    <s v="OFF-BI-10000301"/>
    <x v="1313"/>
    <n v="3"/>
    <n v="8"/>
    <n v="-5823"/>
    <n v="-0.58230000000000004"/>
    <s v="Office Supplies"/>
    <s v="Binders"/>
    <s v="GBC Instant Report Kit"/>
  </r>
  <r>
    <x v="1453"/>
    <x v="121"/>
    <d v="2014-07-04T00:00:00"/>
    <s v="Standard Class"/>
    <s v="RW-19630"/>
    <s v="OFF-FA-10003495"/>
    <x v="2265"/>
    <n v="1"/>
    <n v="0"/>
    <n v="304"/>
    <n v="3.04E-2"/>
    <s v="Office Supplies"/>
    <s v="Fasteners"/>
    <s v="Staples"/>
  </r>
  <r>
    <x v="1454"/>
    <x v="814"/>
    <d v="2014-09-05T00:00:00"/>
    <s v="First Class"/>
    <s v="JM-16195"/>
    <s v="OFF-AP-10001303"/>
    <x v="331"/>
    <n v="1"/>
    <n v="0"/>
    <n v="8955"/>
    <n v="0.89549999999999996"/>
    <s v="Office Supplies"/>
    <s v="Appliances"/>
    <s v="Holmes Cool Mist Humidifier for the Whole House with 8-Gallon Output per Day, Extended Life Filter"/>
  </r>
  <r>
    <x v="1454"/>
    <x v="814"/>
    <d v="2014-09-05T00:00:00"/>
    <s v="First Class"/>
    <s v="JM-16195"/>
    <s v="FUR-FU-10002116"/>
    <x v="2266"/>
    <n v="1"/>
    <n v="0"/>
    <n v="49497"/>
    <n v="4.9497"/>
    <s v="Furniture"/>
    <s v="Furnishings"/>
    <s v="Tenex Carpeted, Granite-Look or Clear Contemporary Contour Shape Chair Mats"/>
  </r>
  <r>
    <x v="1455"/>
    <x v="815"/>
    <d v="2017-07-14T00:00:00"/>
    <s v="Second Class"/>
    <s v="BP-11155"/>
    <s v="FUR-FU-10000771"/>
    <x v="475"/>
    <n v="3"/>
    <n v="0"/>
    <n v="79128"/>
    <n v="7.9127999999999998"/>
    <s v="Furniture"/>
    <s v="Furnishings"/>
    <s v="Eldon 200 Class Desk Accessories, Smoke"/>
  </r>
  <r>
    <x v="1456"/>
    <x v="302"/>
    <d v="2017-06-10T00:00:00"/>
    <s v="Standard Class"/>
    <s v="CT-11995"/>
    <s v="OFF-AR-10002255"/>
    <x v="1145"/>
    <n v="3"/>
    <n v="0"/>
    <n v="25056"/>
    <n v="2.5055999999999998"/>
    <s v="Office Supplies"/>
    <s v="Art"/>
    <s v="Newell 346"/>
  </r>
  <r>
    <x v="1457"/>
    <x v="39"/>
    <d v="2017-10-26T00:00:00"/>
    <s v="Standard Class"/>
    <s v="TH-21550"/>
    <s v="OFF-BI-10004995"/>
    <x v="2267"/>
    <n v="4"/>
    <n v="7"/>
    <n v="-13065504"/>
    <n v="-1306.5504000000001"/>
    <s v="Office Supplies"/>
    <s v="Binders"/>
    <s v="GBC DocuBind P400 Electric Binding System"/>
  </r>
  <r>
    <x v="1458"/>
    <x v="118"/>
    <d v="2017-11-24T00:00:00"/>
    <s v="Standard Class"/>
    <s v="ME-17320"/>
    <s v="FUR-FU-10002597"/>
    <x v="2268"/>
    <n v="4"/>
    <n v="0"/>
    <n v="82992"/>
    <n v="8.2992000000000008"/>
    <s v="Furniture"/>
    <s v="Furnishings"/>
    <s v="C-Line Magnetic Cubicle Keepers, Clear Polypropylene"/>
  </r>
  <r>
    <x v="1459"/>
    <x v="816"/>
    <d v="2015-08-08T00:00:00"/>
    <s v="Same Day"/>
    <s v="TT-21220"/>
    <s v="OFF-BI-10004970"/>
    <x v="2050"/>
    <n v="2"/>
    <n v="2"/>
    <n v="22302"/>
    <n v="2.2302"/>
    <s v="Office Supplies"/>
    <s v="Binders"/>
    <s v="ACCOHIDE 3-Ring Binder, Blue, 1&quot;"/>
  </r>
  <r>
    <x v="1459"/>
    <x v="816"/>
    <d v="2015-08-08T00:00:00"/>
    <s v="Same Day"/>
    <s v="TT-21220"/>
    <s v="OFF-BI-10002557"/>
    <x v="10"/>
    <n v="2"/>
    <n v="2"/>
    <n v="273"/>
    <n v="2.7300000000000001E-2"/>
    <s v="Office Supplies"/>
    <s v="Binders"/>
    <s v="Presstex Flexible Ring Binders"/>
  </r>
  <r>
    <x v="1459"/>
    <x v="816"/>
    <d v="2015-08-08T00:00:00"/>
    <s v="Same Day"/>
    <s v="TT-21220"/>
    <s v="FUR-CH-10000785"/>
    <x v="2269"/>
    <n v="1"/>
    <n v="2"/>
    <n v="108588"/>
    <n v="10.8588"/>
    <s v="Furniture"/>
    <s v="Chairs"/>
    <s v="Global Ergonomic Managers Chair"/>
  </r>
  <r>
    <x v="1460"/>
    <x v="274"/>
    <d v="2016-12-12T00:00:00"/>
    <s v="Standard Class"/>
    <s v="GT-14710"/>
    <s v="TEC-PH-10002310"/>
    <x v="2270"/>
    <n v="1"/>
    <n v="2"/>
    <n v="137193"/>
    <n v="13.7193"/>
    <s v="Technology"/>
    <s v="Phones"/>
    <s v="Panasonic KX T7731-B Digital phone"/>
  </r>
  <r>
    <x v="1460"/>
    <x v="274"/>
    <d v="2016-12-12T00:00:00"/>
    <s v="Standard Class"/>
    <s v="GT-14710"/>
    <s v="TEC-PH-10002834"/>
    <x v="2015"/>
    <n v="3"/>
    <n v="2"/>
    <n v="269985"/>
    <n v="26.9985"/>
    <s v="Technology"/>
    <s v="Phones"/>
    <s v="Google Nexus 5"/>
  </r>
  <r>
    <x v="1460"/>
    <x v="274"/>
    <d v="2016-12-12T00:00:00"/>
    <s v="Standard Class"/>
    <s v="GT-14710"/>
    <s v="OFF-EN-10000927"/>
    <x v="2271"/>
    <n v="1"/>
    <n v="0"/>
    <n v="161505"/>
    <n v="16.150500000000001"/>
    <s v="Office Supplies"/>
    <s v="Envelopes"/>
    <s v="Jet-Pak Recycled Peel 'N' Seal Padded Mailers"/>
  </r>
  <r>
    <x v="1460"/>
    <x v="274"/>
    <d v="2016-12-12T00:00:00"/>
    <s v="Standard Class"/>
    <s v="GT-14710"/>
    <s v="OFF-BI-10001636"/>
    <x v="2272"/>
    <n v="7"/>
    <n v="2"/>
    <n v="153426"/>
    <n v="15.342599999999999"/>
    <s v="Office Supplies"/>
    <s v="Binders"/>
    <s v="Ibico Plastic and Wire Spiral Binding Combs"/>
  </r>
  <r>
    <x v="1460"/>
    <x v="274"/>
    <d v="2016-12-12T00:00:00"/>
    <s v="Standard Class"/>
    <s v="GT-14710"/>
    <s v="OFF-PA-10001736"/>
    <x v="2273"/>
    <n v="7"/>
    <n v="0"/>
    <n v="1165976"/>
    <n v="116.5976"/>
    <s v="Office Supplies"/>
    <s v="Paper"/>
    <s v="Xerox 1880"/>
  </r>
  <r>
    <x v="1460"/>
    <x v="274"/>
    <d v="2016-12-12T00:00:00"/>
    <s v="Standard Class"/>
    <s v="GT-14710"/>
    <s v="OFF-PA-10000482"/>
    <x v="1028"/>
    <n v="5"/>
    <n v="0"/>
    <n v="89159"/>
    <n v="8.9159000000000006"/>
    <s v="Office Supplies"/>
    <s v="Paper"/>
    <s v="Snap-A-Way Black Print Carbonless Ruled Speed Letter, Triplicate"/>
  </r>
  <r>
    <x v="1460"/>
    <x v="274"/>
    <d v="2016-12-12T00:00:00"/>
    <s v="Standard Class"/>
    <s v="GT-14710"/>
    <s v="OFF-BI-10001658"/>
    <x v="747"/>
    <n v="3"/>
    <n v="2"/>
    <n v="194376"/>
    <n v="19.4376"/>
    <s v="Office Supplies"/>
    <s v="Binders"/>
    <s v="GBC Standard Therm-A-Bind Covers"/>
  </r>
  <r>
    <x v="1461"/>
    <x v="613"/>
    <d v="2017-03-31T00:00:00"/>
    <s v="Standard Class"/>
    <s v="JD-16150"/>
    <s v="FUR-CH-10000422"/>
    <x v="2274"/>
    <n v="1"/>
    <n v="0"/>
    <n v="145584"/>
    <n v="14.558400000000001"/>
    <s v="Furniture"/>
    <s v="Chairs"/>
    <s v="Global Highback Leather Tilter in Burgundy"/>
  </r>
  <r>
    <x v="1461"/>
    <x v="613"/>
    <d v="2017-03-31T00:00:00"/>
    <s v="Standard Class"/>
    <s v="JD-16150"/>
    <s v="FUR-CH-10004675"/>
    <x v="2275"/>
    <n v="7"/>
    <n v="0"/>
    <n v="4274368"/>
    <n v="427.43680000000001"/>
    <s v="Furniture"/>
    <s v="Chairs"/>
    <s v="Lifetime Advantage Folding Chairs, 4/Carton"/>
  </r>
  <r>
    <x v="1461"/>
    <x v="613"/>
    <d v="2017-03-31T00:00:00"/>
    <s v="Standard Class"/>
    <s v="JD-16150"/>
    <s v="FUR-CH-10002880"/>
    <x v="2276"/>
    <n v="3"/>
    <n v="0"/>
    <n v="405867"/>
    <n v="40.5867"/>
    <s v="Furniture"/>
    <s v="Chairs"/>
    <s v="Global High-Back Leather Tilter, Burgundy"/>
  </r>
  <r>
    <x v="1462"/>
    <x v="285"/>
    <d v="2017-11-24T00:00:00"/>
    <s v="Standard Class"/>
    <s v="MC-18100"/>
    <s v="OFF-ST-10000675"/>
    <x v="2277"/>
    <n v="9"/>
    <n v="0"/>
    <n v="762525"/>
    <n v="76.252499999999998"/>
    <s v="Office Supplies"/>
    <s v="Storage"/>
    <s v="File Shuttle II and Handi-File, Black"/>
  </r>
  <r>
    <x v="1462"/>
    <x v="285"/>
    <d v="2017-11-24T00:00:00"/>
    <s v="Standard Class"/>
    <s v="MC-18100"/>
    <s v="FUR-FU-10002685"/>
    <x v="2278"/>
    <n v="1"/>
    <n v="0"/>
    <n v="7106"/>
    <n v="0.71060000000000001"/>
    <s v="Furniture"/>
    <s v="Furnishings"/>
    <s v="Executive Impressions 13-1/2&quot; Indoor/Outdoor Wall Clock"/>
  </r>
  <r>
    <x v="1463"/>
    <x v="143"/>
    <d v="2016-11-05T00:00:00"/>
    <s v="First Class"/>
    <s v="LH-17020"/>
    <s v="FUR-FU-10004020"/>
    <x v="2279"/>
    <n v="7"/>
    <n v="0"/>
    <n v="164647"/>
    <n v="16.464700000000001"/>
    <s v="Furniture"/>
    <s v="Furnishings"/>
    <s v="Advantus Panel Wall Acrylic Frame"/>
  </r>
  <r>
    <x v="1464"/>
    <x v="817"/>
    <d v="2017-12-18T00:00:00"/>
    <s v="Standard Class"/>
    <s v="MP-18175"/>
    <s v="FUR-FU-10004963"/>
    <x v="892"/>
    <n v="3"/>
    <n v="0"/>
    <n v="11025"/>
    <n v="1.1025"/>
    <s v="Furniture"/>
    <s v="Furnishings"/>
    <s v="Eldon 400 Class Desk Accessories, Black Carbon"/>
  </r>
  <r>
    <x v="1464"/>
    <x v="817"/>
    <d v="2017-12-18T00:00:00"/>
    <s v="Standard Class"/>
    <s v="MP-18175"/>
    <s v="OFF-BI-10000174"/>
    <x v="925"/>
    <n v="14"/>
    <n v="2"/>
    <n v="22736"/>
    <n v="2.2736000000000001"/>
    <s v="Office Supplies"/>
    <s v="Binders"/>
    <s v="Wilson Jones Clip &amp; Carry Folder Binder Tool for Ring Binders, Clear"/>
  </r>
  <r>
    <x v="1464"/>
    <x v="817"/>
    <d v="2017-12-18T00:00:00"/>
    <s v="Standard Class"/>
    <s v="MP-18175"/>
    <s v="OFF-EN-10000461"/>
    <x v="2280"/>
    <n v="5"/>
    <n v="0"/>
    <n v="20539"/>
    <n v="2.0539000000000001"/>
    <s v="Office Supplies"/>
    <s v="Envelopes"/>
    <s v="#10- 4 1/8&quot; x 9 1/2&quot; Recycled Envelopes"/>
  </r>
  <r>
    <x v="1465"/>
    <x v="156"/>
    <d v="2017-11-12T00:00:00"/>
    <s v="Same Day"/>
    <s v="EM-14140"/>
    <s v="TEC-AC-10001266"/>
    <x v="1438"/>
    <n v="4"/>
    <n v="2"/>
    <n v="130"/>
    <n v="1.2999999999999999E-2"/>
    <s v="Technology"/>
    <s v="Accessories"/>
    <s v="Memorex Micro Travel Drive 8 GB"/>
  </r>
  <r>
    <x v="1465"/>
    <x v="156"/>
    <d v="2017-11-12T00:00:00"/>
    <s v="Same Day"/>
    <s v="EM-14140"/>
    <s v="OFF-PA-10002160"/>
    <x v="1284"/>
    <n v="5"/>
    <n v="2"/>
    <n v="8381"/>
    <n v="0.83809999999999996"/>
    <s v="Office Supplies"/>
    <s v="Paper"/>
    <s v="Xerox 1978"/>
  </r>
  <r>
    <x v="1465"/>
    <x v="156"/>
    <d v="2017-11-12T00:00:00"/>
    <s v="Same Day"/>
    <s v="EM-14140"/>
    <s v="FUR-CH-10004875"/>
    <x v="2281"/>
    <n v="2"/>
    <n v="2"/>
    <n v="99652"/>
    <n v="9.9651999999999994"/>
    <s v="Furniture"/>
    <s v="Chairs"/>
    <s v="Harbour Creations 67200 Series Stacking Chairs"/>
  </r>
  <r>
    <x v="1465"/>
    <x v="156"/>
    <d v="2017-11-12T00:00:00"/>
    <s v="Same Day"/>
    <s v="EM-14140"/>
    <s v="FUR-FU-10000305"/>
    <x v="632"/>
    <n v="2"/>
    <n v="2"/>
    <n v="-56784"/>
    <n v="-5.6783999999999999"/>
    <s v="Furniture"/>
    <s v="Furnishings"/>
    <s v="Tenex V2T-RE Standard Weight Series Chair Mat, 45&quot; x 53&quot;, Lip 25&quot; x 12&quot;"/>
  </r>
  <r>
    <x v="1465"/>
    <x v="156"/>
    <d v="2017-11-12T00:00:00"/>
    <s v="Same Day"/>
    <s v="EM-14140"/>
    <s v="TEC-PH-10000347"/>
    <x v="1277"/>
    <n v="2"/>
    <n v="2"/>
    <n v="693"/>
    <n v="6.93E-2"/>
    <s v="Technology"/>
    <s v="Phones"/>
    <s v="Cush Cases Heavy Duty Rugged Cover Case for Samsung Galaxy S5 - Purple"/>
  </r>
  <r>
    <x v="1465"/>
    <x v="156"/>
    <d v="2017-11-12T00:00:00"/>
    <s v="Same Day"/>
    <s v="EM-14140"/>
    <s v="TEC-PH-10001459"/>
    <x v="2282"/>
    <n v="2"/>
    <n v="2"/>
    <n v="503988"/>
    <n v="50.398800000000001"/>
    <s v="Technology"/>
    <s v="Phones"/>
    <s v="Samsung Galaxy Mega 6.3"/>
  </r>
  <r>
    <x v="1466"/>
    <x v="474"/>
    <d v="2016-08-24T00:00:00"/>
    <s v="Standard Class"/>
    <s v="GG-14650"/>
    <s v="TEC-PH-10000439"/>
    <x v="1295"/>
    <n v="1"/>
    <n v="0"/>
    <n v="115971"/>
    <n v="11.597099999999999"/>
    <s v="Technology"/>
    <s v="Phones"/>
    <s v="GE DSL Phone Line Filter"/>
  </r>
  <r>
    <x v="1467"/>
    <x v="818"/>
    <d v="2017-07-04T00:00:00"/>
    <s v="Standard Class"/>
    <s v="MA-17995"/>
    <s v="FUR-CH-10002647"/>
    <x v="2283"/>
    <n v="3"/>
    <n v="1"/>
    <n v="31941"/>
    <n v="3.1941000000000002"/>
    <s v="Furniture"/>
    <s v="Chairs"/>
    <s v="Situations Contoured Folding Chairs, 4/Set"/>
  </r>
  <r>
    <x v="1468"/>
    <x v="236"/>
    <d v="2017-05-09T00:00:00"/>
    <s v="Standard Class"/>
    <s v="SH-20395"/>
    <s v="OFF-BI-10003910"/>
    <x v="2284"/>
    <n v="1"/>
    <n v="7"/>
    <n v="-19275"/>
    <n v="-1.9275"/>
    <s v="Office Supplies"/>
    <s v="Binders"/>
    <s v="DXL Angle-View Binders with Locking Rings by Samsill"/>
  </r>
  <r>
    <x v="1469"/>
    <x v="16"/>
    <d v="2015-12-29T00:00:00"/>
    <s v="Standard Class"/>
    <s v="KT-16465"/>
    <s v="OFF-BI-10001097"/>
    <x v="1199"/>
    <n v="4"/>
    <n v="2"/>
    <n v="72268"/>
    <n v="7.2267999999999999"/>
    <s v="Office Supplies"/>
    <s v="Binders"/>
    <s v="Avery Hole Reinforcements"/>
  </r>
  <r>
    <x v="1469"/>
    <x v="16"/>
    <d v="2015-12-29T00:00:00"/>
    <s v="Standard Class"/>
    <s v="KT-16465"/>
    <s v="OFF-FA-10004854"/>
    <x v="1873"/>
    <n v="4"/>
    <n v="0"/>
    <n v="215824"/>
    <n v="21.5824"/>
    <s v="Office Supplies"/>
    <s v="Fasteners"/>
    <s v="Vinyl Coated Wire Paper Clips in Organizer Box, 800/Box"/>
  </r>
  <r>
    <x v="1470"/>
    <x v="432"/>
    <d v="2017-05-01T00:00:00"/>
    <s v="Standard Class"/>
    <s v="PO-19180"/>
    <s v="OFF-PA-10003673"/>
    <x v="2285"/>
    <n v="3"/>
    <n v="0"/>
    <n v="93564"/>
    <n v="9.3564000000000007"/>
    <s v="Office Supplies"/>
    <s v="Paper"/>
    <s v="Strathmore Photo Mount Cards"/>
  </r>
  <r>
    <x v="1470"/>
    <x v="432"/>
    <d v="2017-05-01T00:00:00"/>
    <s v="Standard Class"/>
    <s v="PO-19180"/>
    <s v="OFF-LA-10002034"/>
    <x v="2286"/>
    <n v="8"/>
    <n v="0"/>
    <n v="192472"/>
    <n v="19.247199999999999"/>
    <s v="Office Supplies"/>
    <s v="Labels"/>
    <s v="Avery 478"/>
  </r>
  <r>
    <x v="1471"/>
    <x v="819"/>
    <d v="2017-12-21T00:00:00"/>
    <s v="Second Class"/>
    <s v="AY-10555"/>
    <s v="FUR-CH-10002774"/>
    <x v="2287"/>
    <n v="2"/>
    <n v="2"/>
    <n v="91764"/>
    <n v="9.1763999999999992"/>
    <s v="Furniture"/>
    <s v="Chairs"/>
    <s v="Global Deluxe Stacking Chair, Gray"/>
  </r>
  <r>
    <x v="1471"/>
    <x v="819"/>
    <d v="2017-12-21T00:00:00"/>
    <s v="Second Class"/>
    <s v="AY-10555"/>
    <s v="FUR-CH-10003817"/>
    <x v="2288"/>
    <n v="2"/>
    <n v="2"/>
    <n v="6074"/>
    <n v="0.60740000000000005"/>
    <s v="Furniture"/>
    <s v="Chairs"/>
    <s v="Global Value Steno Chair, Gray"/>
  </r>
  <r>
    <x v="1471"/>
    <x v="819"/>
    <d v="2017-12-21T00:00:00"/>
    <s v="Second Class"/>
    <s v="AY-10555"/>
    <s v="OFF-BI-10002949"/>
    <x v="1810"/>
    <n v="5"/>
    <n v="2"/>
    <n v="8208"/>
    <n v="0.82079999999999997"/>
    <s v="Office Supplies"/>
    <s v="Binders"/>
    <s v="Prestige Round Ring Binders"/>
  </r>
  <r>
    <x v="1471"/>
    <x v="819"/>
    <d v="2017-12-21T00:00:00"/>
    <s v="Second Class"/>
    <s v="AY-10555"/>
    <s v="FUR-FU-10002445"/>
    <x v="1578"/>
    <n v="2"/>
    <n v="0"/>
    <n v="7584"/>
    <n v="0.75839999999999996"/>
    <s v="Furniture"/>
    <s v="Furnishings"/>
    <s v="DAX Two-Tone Rosewood/Black Document Frame, Desktop, 5 x 7"/>
  </r>
  <r>
    <x v="1472"/>
    <x v="545"/>
    <d v="2014-12-31T00:00:00"/>
    <s v="Standard Class"/>
    <s v="Co-12640"/>
    <s v="FUR-FU-10001473"/>
    <x v="2289"/>
    <n v="6"/>
    <n v="6"/>
    <n v="-197712"/>
    <n v="-19.7712"/>
    <s v="Furniture"/>
    <s v="Furnishings"/>
    <s v="DAX Wood Document Frame"/>
  </r>
  <r>
    <x v="1472"/>
    <x v="545"/>
    <d v="2014-12-31T00:00:00"/>
    <s v="Standard Class"/>
    <s v="Co-12640"/>
    <s v="OFF-ST-10002562"/>
    <x v="2290"/>
    <n v="4"/>
    <n v="2"/>
    <n v="30016"/>
    <n v="3.0015999999999998"/>
    <s v="Office Supplies"/>
    <s v="Storage"/>
    <s v="Staple magnet"/>
  </r>
  <r>
    <x v="1473"/>
    <x v="124"/>
    <d v="2017-11-09T00:00:00"/>
    <s v="Second Class"/>
    <s v="JF-15565"/>
    <s v="OFF-AP-10002118"/>
    <x v="2291"/>
    <n v="3"/>
    <n v="2"/>
    <n v="437136"/>
    <n v="43.7136"/>
    <s v="Office Supplies"/>
    <s v="Appliances"/>
    <s v="1.7 Cubic Foot Compact &quot;Cube&quot; Office Refrigerators"/>
  </r>
  <r>
    <x v="1473"/>
    <x v="124"/>
    <d v="2017-11-09T00:00:00"/>
    <s v="Second Class"/>
    <s v="JF-15565"/>
    <s v="OFF-PA-10001800"/>
    <x v="463"/>
    <n v="6"/>
    <n v="2"/>
    <n v="108864"/>
    <n v="10.8864"/>
    <s v="Office Supplies"/>
    <s v="Paper"/>
    <s v="Xerox 220"/>
  </r>
  <r>
    <x v="1473"/>
    <x v="124"/>
    <d v="2017-11-09T00:00:00"/>
    <s v="Second Class"/>
    <s v="JF-15565"/>
    <s v="OFF-BI-10002827"/>
    <x v="908"/>
    <n v="8"/>
    <n v="7"/>
    <n v="-106176"/>
    <n v="-10.617599999999999"/>
    <s v="Office Supplies"/>
    <s v="Binders"/>
    <s v="Avery Durable Poly Binders"/>
  </r>
  <r>
    <x v="1473"/>
    <x v="124"/>
    <d v="2017-11-09T00:00:00"/>
    <s v="Second Class"/>
    <s v="JF-15565"/>
    <s v="FUR-FU-10004671"/>
    <x v="2292"/>
    <n v="2"/>
    <n v="2"/>
    <n v="63612"/>
    <n v="6.3612000000000002"/>
    <s v="Furniture"/>
    <s v="Furnishings"/>
    <s v="Executive Impressions 12&quot; Wall Clock"/>
  </r>
  <r>
    <x v="1473"/>
    <x v="124"/>
    <d v="2017-11-09T00:00:00"/>
    <s v="Second Class"/>
    <s v="JF-15565"/>
    <s v="OFF-ST-10000736"/>
    <x v="1711"/>
    <n v="4"/>
    <n v="2"/>
    <n v="-518272"/>
    <n v="-51.827199999999998"/>
    <s v="Office Supplies"/>
    <s v="Storage"/>
    <s v="Carina Double Wide Media Storage Towers in Natural &amp; Black"/>
  </r>
  <r>
    <x v="1474"/>
    <x v="819"/>
    <d v="2017-12-20T00:00:00"/>
    <s v="Standard Class"/>
    <s v="AR-10510"/>
    <s v="OFF-BI-10004656"/>
    <x v="1150"/>
    <n v="5"/>
    <n v="0"/>
    <n v="5184"/>
    <n v="0.51839999999999997"/>
    <s v="Office Supplies"/>
    <s v="Binders"/>
    <s v="Peel &amp; Stick Add-On Corner Pockets"/>
  </r>
  <r>
    <x v="1475"/>
    <x v="820"/>
    <d v="2015-05-12T00:00:00"/>
    <s v="Standard Class"/>
    <s v="AG-10675"/>
    <s v="FUR-TA-10001095"/>
    <x v="986"/>
    <n v="2"/>
    <n v="3"/>
    <n v="-313722"/>
    <n v="-31.372199999999999"/>
    <s v="Furniture"/>
    <s v="Tables"/>
    <s v="Chromcraft Round Conference Tables"/>
  </r>
  <r>
    <x v="1475"/>
    <x v="820"/>
    <d v="2015-05-12T00:00:00"/>
    <s v="Standard Class"/>
    <s v="AG-10675"/>
    <s v="OFF-PA-10000213"/>
    <x v="1026"/>
    <n v="4"/>
    <n v="2"/>
    <n v="53784"/>
    <n v="5.3784000000000001"/>
    <s v="Office Supplies"/>
    <s v="Paper"/>
    <s v="Xerox 198"/>
  </r>
  <r>
    <x v="1476"/>
    <x v="769"/>
    <d v="2017-12-04T00:00:00"/>
    <s v="Same Day"/>
    <s v="DV-13045"/>
    <s v="FUR-CH-10001797"/>
    <x v="2293"/>
    <n v="7"/>
    <n v="3"/>
    <n v="-26936"/>
    <n v="-2.6936"/>
    <s v="Furniture"/>
    <s v="Chairs"/>
    <s v="Safco Chair Connectors, 6/Carton"/>
  </r>
  <r>
    <x v="1477"/>
    <x v="621"/>
    <d v="2017-10-08T00:00:00"/>
    <s v="Second Class"/>
    <s v="HL-15040"/>
    <s v="OFF-ST-10002214"/>
    <x v="2294"/>
    <n v="2"/>
    <n v="0"/>
    <n v="58708"/>
    <n v="5.8708"/>
    <s v="Office Supplies"/>
    <s v="Storage"/>
    <s v="X-Rack File for Hanging Folders"/>
  </r>
  <r>
    <x v="1478"/>
    <x v="181"/>
    <d v="2014-01-16T00:00:00"/>
    <s v="Second Class"/>
    <s v="ND-18370"/>
    <s v="FUR-CH-10000422"/>
    <x v="2295"/>
    <n v="6"/>
    <n v="0"/>
    <n v="873504"/>
    <n v="87.350399999999993"/>
    <s v="Furniture"/>
    <s v="Chairs"/>
    <s v="Global Highback Leather Tilter in Burgundy"/>
  </r>
  <r>
    <x v="1479"/>
    <x v="821"/>
    <d v="2015-06-17T00:00:00"/>
    <s v="Standard Class"/>
    <s v="GB-14575"/>
    <s v="OFF-PA-10003848"/>
    <x v="846"/>
    <n v="4"/>
    <n v="2"/>
    <n v="72576"/>
    <n v="7.2576000000000001"/>
    <s v="Office Supplies"/>
    <s v="Paper"/>
    <s v="Xerox 1997"/>
  </r>
  <r>
    <x v="1479"/>
    <x v="821"/>
    <d v="2015-06-17T00:00:00"/>
    <s v="Standard Class"/>
    <s v="GB-14575"/>
    <s v="FUR-FU-10003623"/>
    <x v="2296"/>
    <n v="2"/>
    <n v="2"/>
    <n v="43296"/>
    <n v="4.3296000000000001"/>
    <s v="Furniture"/>
    <s v="Furnishings"/>
    <s v="DataProducts Ampli Magnifier Task Lamp, Black,"/>
  </r>
  <r>
    <x v="1480"/>
    <x v="23"/>
    <d v="2014-07-18T00:00:00"/>
    <s v="Standard Class"/>
    <s v="CL-12565"/>
    <s v="FUR-CH-10001797"/>
    <x v="2297"/>
    <n v="4"/>
    <n v="2"/>
    <n v="138528"/>
    <n v="13.8528"/>
    <s v="Furniture"/>
    <s v="Chairs"/>
    <s v="Safco Chair Connectors, 6/Carton"/>
  </r>
  <r>
    <x v="1480"/>
    <x v="23"/>
    <d v="2014-07-18T00:00:00"/>
    <s v="Standard Class"/>
    <s v="CL-12565"/>
    <s v="OFF-BI-10003094"/>
    <x v="2298"/>
    <n v="4"/>
    <n v="2"/>
    <n v="38016"/>
    <n v="3.8016000000000001"/>
    <s v="Office Supplies"/>
    <s v="Binders"/>
    <s v="Self-Adhesive Ring Binder Labels"/>
  </r>
  <r>
    <x v="1481"/>
    <x v="776"/>
    <d v="2014-12-11T00:00:00"/>
    <s v="Second Class"/>
    <s v="RC-19960"/>
    <s v="OFF-ST-10002205"/>
    <x v="573"/>
    <n v="3"/>
    <n v="2"/>
    <n v="46746"/>
    <n v="4.6745999999999999"/>
    <s v="Office Supplies"/>
    <s v="Storage"/>
    <s v="File Shuttle I and Handi-File"/>
  </r>
  <r>
    <x v="1481"/>
    <x v="776"/>
    <d v="2014-12-11T00:00:00"/>
    <s v="Second Class"/>
    <s v="RC-19960"/>
    <s v="FUR-TA-10003238"/>
    <x v="2299"/>
    <n v="1"/>
    <n v="5"/>
    <n v="-1708038"/>
    <n v="-170.8038"/>
    <s v="Furniture"/>
    <s v="Tables"/>
    <s v="Chromcraft Bull-Nose Wood 48&quot; x 96&quot; Rectangular Conference Tables"/>
  </r>
  <r>
    <x v="1482"/>
    <x v="822"/>
    <d v="2016-05-30T00:00:00"/>
    <s v="Standard Class"/>
    <s v="JB-16045"/>
    <s v="FUR-FU-10000755"/>
    <x v="1545"/>
    <n v="4"/>
    <n v="0"/>
    <n v="624"/>
    <n v="6.2399999999999997E-2"/>
    <s v="Furniture"/>
    <s v="Furnishings"/>
    <s v="Eldon Expressions Mahogany Wood Desk Collection"/>
  </r>
  <r>
    <x v="1482"/>
    <x v="822"/>
    <d v="2016-05-30T00:00:00"/>
    <s v="Standard Class"/>
    <s v="JB-16045"/>
    <s v="OFF-PA-10002893"/>
    <x v="2300"/>
    <n v="2"/>
    <n v="0"/>
    <n v="92928"/>
    <n v="9.2927999999999997"/>
    <s v="Office Supplies"/>
    <s v="Paper"/>
    <s v="Wirebound Service Call Books, 5 1/2&quot; x 4&quot;"/>
  </r>
  <r>
    <x v="1482"/>
    <x v="822"/>
    <d v="2016-05-30T00:00:00"/>
    <s v="Standard Class"/>
    <s v="JB-16045"/>
    <s v="OFF-ST-10000689"/>
    <x v="2301"/>
    <n v="9"/>
    <n v="0"/>
    <n v="152118"/>
    <n v="15.2118"/>
    <s v="Office Supplies"/>
    <s v="Storage"/>
    <s v="Fellowes Strictly Business Drawer File, Letter/Legal Size"/>
  </r>
  <r>
    <x v="1483"/>
    <x v="823"/>
    <d v="2016-02-26T00:00:00"/>
    <s v="Second Class"/>
    <s v="MC-17635"/>
    <s v="TEC-AC-10004227"/>
    <x v="2302"/>
    <n v="1"/>
    <n v="0"/>
    <n v="7794"/>
    <n v="0.77939999999999998"/>
    <s v="Technology"/>
    <s v="Accessories"/>
    <s v="SanDisk Ultra 16 GB MicroSDHC Class 10 Memory Card"/>
  </r>
  <r>
    <x v="1483"/>
    <x v="823"/>
    <d v="2016-02-26T00:00:00"/>
    <s v="Second Class"/>
    <s v="MC-17635"/>
    <s v="OFF-BI-10000174"/>
    <x v="2303"/>
    <n v="4"/>
    <n v="2"/>
    <n v="6496"/>
    <n v="0.64959999999999996"/>
    <s v="Office Supplies"/>
    <s v="Binders"/>
    <s v="Wilson Jones Clip &amp; Carry Folder Binder Tool for Ring Binders, Clear"/>
  </r>
  <r>
    <x v="1483"/>
    <x v="823"/>
    <d v="2016-02-26T00:00:00"/>
    <s v="Second Class"/>
    <s v="MC-17635"/>
    <s v="OFF-ST-10001809"/>
    <x v="732"/>
    <n v="5"/>
    <n v="0"/>
    <n v="8983"/>
    <n v="0.89829999999999999"/>
    <s v="Office Supplies"/>
    <s v="Storage"/>
    <s v="Fellowes Officeware Wire Shelving"/>
  </r>
  <r>
    <x v="1483"/>
    <x v="823"/>
    <d v="2016-02-26T00:00:00"/>
    <s v="Second Class"/>
    <s v="MC-17635"/>
    <s v="OFF-BI-10002309"/>
    <x v="2304"/>
    <n v="7"/>
    <n v="2"/>
    <n v="109368"/>
    <n v="10.9368"/>
    <s v="Office Supplies"/>
    <s v="Binders"/>
    <s v="Avery Heavy-Duty EZD  Binder With Locking Rings"/>
  </r>
  <r>
    <x v="1484"/>
    <x v="824"/>
    <d v="2016-10-06T00:00:00"/>
    <s v="Standard Class"/>
    <s v="TT-21265"/>
    <s v="OFF-AP-10004532"/>
    <x v="916"/>
    <n v="3"/>
    <n v="0"/>
    <n v="165888"/>
    <n v="16.588799999999999"/>
    <s v="Office Supplies"/>
    <s v="Appliances"/>
    <s v="Kensington 6 Outlet Guardian Standard Surge Protector"/>
  </r>
  <r>
    <x v="1485"/>
    <x v="825"/>
    <d v="2017-03-17T00:00:00"/>
    <s v="Standard Class"/>
    <s v="MJ-17740"/>
    <s v="OFF-BI-10003091"/>
    <x v="1584"/>
    <n v="4"/>
    <n v="0"/>
    <n v="4210824"/>
    <n v="421.08240000000001"/>
    <s v="Office Supplies"/>
    <s v="Binders"/>
    <s v="GBC DocuBind TL200 Manual Binding Machine"/>
  </r>
  <r>
    <x v="1486"/>
    <x v="460"/>
    <d v="2016-09-13T00:00:00"/>
    <s v="Second Class"/>
    <s v="AT-10735"/>
    <s v="OFF-BI-10004654"/>
    <x v="2305"/>
    <n v="4"/>
    <n v="2"/>
    <n v="18684"/>
    <n v="1.8684000000000001"/>
    <s v="Office Supplies"/>
    <s v="Binders"/>
    <s v="Avery Binding System Hidden Tab Executive Style Index Sets"/>
  </r>
  <r>
    <x v="1487"/>
    <x v="686"/>
    <d v="2014-07-21T00:00:00"/>
    <s v="Standard Class"/>
    <s v="PB-19150"/>
    <s v="OFF-ST-10000760"/>
    <x v="2211"/>
    <n v="5"/>
    <n v="2"/>
    <n v="6291"/>
    <n v="0.62909999999999999"/>
    <s v="Office Supplies"/>
    <s v="Storage"/>
    <s v="Eldon Fold 'N Roll Cart System"/>
  </r>
  <r>
    <x v="1488"/>
    <x v="14"/>
    <d v="2014-06-25T00:00:00"/>
    <s v="Standard Class"/>
    <s v="NW-18400"/>
    <s v="OFF-EN-10001539"/>
    <x v="1653"/>
    <n v="4"/>
    <n v="2"/>
    <n v="84024"/>
    <n v="8.4024000000000001"/>
    <s v="Office Supplies"/>
    <s v="Envelopes"/>
    <s v="Staple envelope"/>
  </r>
  <r>
    <x v="1488"/>
    <x v="14"/>
    <d v="2014-06-25T00:00:00"/>
    <s v="Standard Class"/>
    <s v="NW-18400"/>
    <s v="FUR-FU-10000550"/>
    <x v="2098"/>
    <n v="1"/>
    <n v="2"/>
    <n v="6474"/>
    <n v="0.64739999999999998"/>
    <s v="Furniture"/>
    <s v="Furnishings"/>
    <s v="Stacking Trays by OIC"/>
  </r>
  <r>
    <x v="1488"/>
    <x v="14"/>
    <d v="2014-06-25T00:00:00"/>
    <s v="Standard Class"/>
    <s v="NW-18400"/>
    <s v="TEC-AC-10003628"/>
    <x v="1604"/>
    <n v="4"/>
    <n v="2"/>
    <n v="287904"/>
    <n v="28.790400000000002"/>
    <s v="Technology"/>
    <s v="Accessories"/>
    <s v="Logitech 910-002974 M325 Wireless Mouse for Web Scrolling"/>
  </r>
  <r>
    <x v="1488"/>
    <x v="14"/>
    <d v="2014-06-25T00:00:00"/>
    <s v="Standard Class"/>
    <s v="NW-18400"/>
    <s v="TEC-MA-10004521"/>
    <x v="2306"/>
    <n v="3"/>
    <n v="7"/>
    <n v="-1724925"/>
    <n v="-172.49250000000001"/>
    <s v="Technology"/>
    <s v="Machines"/>
    <s v="Epson Perfection V600 Photo Scanner"/>
  </r>
  <r>
    <x v="1488"/>
    <x v="14"/>
    <d v="2014-06-25T00:00:00"/>
    <s v="Standard Class"/>
    <s v="NW-18400"/>
    <s v="OFF-AP-10003860"/>
    <x v="2307"/>
    <n v="2"/>
    <n v="2"/>
    <n v="38864"/>
    <n v="3.8864000000000001"/>
    <s v="Office Supplies"/>
    <s v="Appliances"/>
    <s v="Fellowes Advanced 8 Outlet Surge Suppressor with Phone/Fax Protection"/>
  </r>
  <r>
    <x v="1488"/>
    <x v="14"/>
    <d v="2014-06-25T00:00:00"/>
    <s v="Standard Class"/>
    <s v="NW-18400"/>
    <s v="OFF-BI-10000069"/>
    <x v="2308"/>
    <n v="2"/>
    <n v="7"/>
    <n v="-72048"/>
    <n v="-7.2047999999999996"/>
    <s v="Office Supplies"/>
    <s v="Binders"/>
    <s v="GBC Prepunched Paper, 19-Hole, for Binding Systems, 24-lb"/>
  </r>
  <r>
    <x v="1489"/>
    <x v="761"/>
    <d v="2015-07-10T00:00:00"/>
    <s v="Standard Class"/>
    <s v="VP-21730"/>
    <s v="OFF-BI-10003655"/>
    <x v="2309"/>
    <n v="5"/>
    <n v="0"/>
    <n v="893"/>
    <n v="8.9300000000000004E-2"/>
    <s v="Office Supplies"/>
    <s v="Binders"/>
    <s v="Durable Pressboard Binders"/>
  </r>
  <r>
    <x v="1490"/>
    <x v="819"/>
    <d v="2017-12-23T00:00:00"/>
    <s v="Standard Class"/>
    <s v="RD-19810"/>
    <s v="OFF-BI-10001628"/>
    <x v="2310"/>
    <n v="4"/>
    <n v="2"/>
    <n v="1043"/>
    <n v="0.1043"/>
    <s v="Office Supplies"/>
    <s v="Binders"/>
    <s v="Acco Data Flex Cable Posts For Top &amp; Bottom Load Binders, 6&quot; Capacity"/>
  </r>
  <r>
    <x v="1491"/>
    <x v="30"/>
    <d v="2016-09-10T00:00:00"/>
    <s v="First Class"/>
    <s v="MG-17875"/>
    <s v="OFF-AP-10003779"/>
    <x v="2311"/>
    <n v="1"/>
    <n v="0"/>
    <n v="62244"/>
    <n v="6.2244000000000002"/>
    <s v="Office Supplies"/>
    <s v="Appliances"/>
    <s v="Kensington 7 Outlet MasterPiece Power Center with Fax/Phone Line Protection"/>
  </r>
  <r>
    <x v="1492"/>
    <x v="826"/>
    <d v="2014-05-21T00:00:00"/>
    <s v="Standard Class"/>
    <s v="PA-19060"/>
    <s v="OFF-BI-10000666"/>
    <x v="1413"/>
    <n v="3"/>
    <n v="0"/>
    <n v="4584"/>
    <n v="0.45839999999999997"/>
    <s v="Office Supplies"/>
    <s v="Binders"/>
    <s v="Surelock Post Binders"/>
  </r>
  <r>
    <x v="1493"/>
    <x v="266"/>
    <d v="2017-10-15T00:00:00"/>
    <s v="First Class"/>
    <s v="CR-12730"/>
    <s v="OFF-AP-10000828"/>
    <x v="2312"/>
    <n v="5"/>
    <n v="0"/>
    <n v="253372"/>
    <n v="25.337199999999999"/>
    <s v="Office Supplies"/>
    <s v="Appliances"/>
    <s v="Avanti 4.4 Cu. Ft. Refrigerator"/>
  </r>
  <r>
    <x v="1494"/>
    <x v="745"/>
    <d v="2014-10-29T00:00:00"/>
    <s v="Standard Class"/>
    <s v="AA-10375"/>
    <s v="OFF-BI-10002706"/>
    <x v="2313"/>
    <n v="3"/>
    <n v="2"/>
    <n v="111384"/>
    <n v="11.138400000000001"/>
    <s v="Office Supplies"/>
    <s v="Binders"/>
    <s v="Avery Premier Heavy-Duty Binder with Round Locking Rings"/>
  </r>
  <r>
    <x v="1495"/>
    <x v="1"/>
    <d v="2016-12-06T00:00:00"/>
    <s v="First Class"/>
    <s v="JG-15160"/>
    <s v="FUR-FU-10004748"/>
    <x v="1782"/>
    <n v="3"/>
    <n v="0"/>
    <n v="748098"/>
    <n v="74.809799999999996"/>
    <s v="Furniture"/>
    <s v="Furnishings"/>
    <s v="Howard Miller 16&quot; Diameter Gallery Wall Clock"/>
  </r>
  <r>
    <x v="1496"/>
    <x v="301"/>
    <d v="2016-07-29T00:00:00"/>
    <s v="Standard Class"/>
    <s v="RR-19525"/>
    <s v="OFF-AP-10000026"/>
    <x v="2314"/>
    <n v="5"/>
    <n v="2"/>
    <n v="274365"/>
    <n v="27.436499999999999"/>
    <s v="Office Supplies"/>
    <s v="Appliances"/>
    <s v="Tripp Lite Isotel 6 Outlet Surge Protector with Fax/Modem Protection"/>
  </r>
  <r>
    <x v="1497"/>
    <x v="827"/>
    <d v="2017-04-23T00:00:00"/>
    <s v="Standard Class"/>
    <s v="SR-20425"/>
    <s v="OFF-BI-10000773"/>
    <x v="2315"/>
    <n v="5"/>
    <n v="7"/>
    <n v="-9223"/>
    <n v="-0.92230000000000001"/>
    <s v="Office Supplies"/>
    <s v="Binders"/>
    <s v="Insertable Tab Post Binder Dividers"/>
  </r>
  <r>
    <x v="1497"/>
    <x v="827"/>
    <d v="2017-04-23T00:00:00"/>
    <s v="Standard Class"/>
    <s v="SR-20425"/>
    <s v="TEC-MA-10000822"/>
    <x v="2316"/>
    <n v="5"/>
    <n v="7"/>
    <n v="-339998"/>
    <n v="-33.9998"/>
    <s v="Technology"/>
    <s v="Machines"/>
    <s v="Lexmark MX611dhe Monochrome Laser Printer"/>
  </r>
  <r>
    <x v="1497"/>
    <x v="827"/>
    <d v="2017-04-23T00:00:00"/>
    <s v="Standard Class"/>
    <s v="SR-20425"/>
    <s v="OFF-BI-10001543"/>
    <x v="2317"/>
    <n v="2"/>
    <n v="7"/>
    <n v="-158356"/>
    <n v="-15.835599999999999"/>
    <s v="Office Supplies"/>
    <s v="Binders"/>
    <s v="GBC VeloBinder Manual Binding System"/>
  </r>
  <r>
    <x v="1497"/>
    <x v="827"/>
    <d v="2017-04-23T00:00:00"/>
    <s v="Standard Class"/>
    <s v="SR-20425"/>
    <s v="OFF-BI-10003355"/>
    <x v="2318"/>
    <n v="6"/>
    <n v="7"/>
    <n v="-65736"/>
    <n v="-6.5735999999999999"/>
    <s v="Office Supplies"/>
    <s v="Binders"/>
    <s v="Cardinal Holdit Business Card Pockets"/>
  </r>
  <r>
    <x v="1497"/>
    <x v="827"/>
    <d v="2017-04-23T00:00:00"/>
    <s v="Standard Class"/>
    <s v="SR-20425"/>
    <s v="OFF-PA-10002005"/>
    <x v="846"/>
    <n v="4"/>
    <n v="2"/>
    <n v="72576"/>
    <n v="7.2576000000000001"/>
    <s v="Office Supplies"/>
    <s v="Paper"/>
    <s v="Xerox 225"/>
  </r>
  <r>
    <x v="1498"/>
    <x v="29"/>
    <d v="2015-09-21T00:00:00"/>
    <s v="Standard Class"/>
    <s v="LS-16975"/>
    <s v="FUR-TA-10004154"/>
    <x v="2319"/>
    <n v="2"/>
    <n v="4"/>
    <n v="-103266"/>
    <n v="-10.326599999999999"/>
    <s v="Furniture"/>
    <s v="Tables"/>
    <s v="Riverside Furniture Oval Coffee Table, Oval End Table, End Table with Drawer"/>
  </r>
  <r>
    <x v="1499"/>
    <x v="828"/>
    <d v="2016-08-30T00:00:00"/>
    <s v="Standard Class"/>
    <s v="MH-18115"/>
    <s v="OFF-ST-10002743"/>
    <x v="2320"/>
    <n v="8"/>
    <n v="2"/>
    <n v="-1727328"/>
    <n v="-172.7328"/>
    <s v="Office Supplies"/>
    <s v="Storage"/>
    <s v="SAFCO Boltless Steel Shelving"/>
  </r>
  <r>
    <x v="1499"/>
    <x v="828"/>
    <d v="2016-08-30T00:00:00"/>
    <s v="Standard Class"/>
    <s v="MH-18115"/>
    <s v="FUR-FU-10004973"/>
    <x v="1749"/>
    <n v="3"/>
    <n v="6"/>
    <n v="-101736"/>
    <n v="-10.1736"/>
    <s v="Furniture"/>
    <s v="Furnishings"/>
    <s v="Flat Face Poster Frame"/>
  </r>
  <r>
    <x v="1499"/>
    <x v="828"/>
    <d v="2016-08-30T00:00:00"/>
    <s v="Standard Class"/>
    <s v="MH-18115"/>
    <s v="TEC-AC-10002842"/>
    <x v="2321"/>
    <n v="7"/>
    <n v="2"/>
    <n v="-3332"/>
    <n v="-0.3332"/>
    <s v="Technology"/>
    <s v="Accessories"/>
    <s v="WD My Passport Ultra 2TB Portable External Hard Drive"/>
  </r>
  <r>
    <x v="1500"/>
    <x v="627"/>
    <d v="2015-11-14T00:00:00"/>
    <s v="Standard Class"/>
    <s v="SC-20095"/>
    <s v="OFF-FA-10002701"/>
    <x v="1216"/>
    <n v="3"/>
    <n v="0"/>
    <n v="2016"/>
    <n v="0.2016"/>
    <s v="Office Supplies"/>
    <s v="Fasteners"/>
    <s v="Alliance Rubber Bands"/>
  </r>
  <r>
    <x v="1500"/>
    <x v="627"/>
    <d v="2015-11-14T00:00:00"/>
    <s v="Standard Class"/>
    <s v="SC-20095"/>
    <s v="OFF-PA-10001125"/>
    <x v="1589"/>
    <n v="3"/>
    <n v="0"/>
    <n v="41823"/>
    <n v="4.1822999999999997"/>
    <s v="Office Supplies"/>
    <s v="Paper"/>
    <s v="Xerox 1988"/>
  </r>
  <r>
    <x v="1500"/>
    <x v="627"/>
    <d v="2015-11-14T00:00:00"/>
    <s v="Standard Class"/>
    <s v="SC-20095"/>
    <s v="FUR-FU-10004090"/>
    <x v="2322"/>
    <n v="3"/>
    <n v="0"/>
    <n v="220077"/>
    <n v="22.0077"/>
    <s v="Furniture"/>
    <s v="Furnishings"/>
    <s v="Executive Impressions 14&quot; Contract Wall Clock"/>
  </r>
  <r>
    <x v="1500"/>
    <x v="627"/>
    <d v="2015-11-14T00:00:00"/>
    <s v="Standard Class"/>
    <s v="SC-20095"/>
    <s v="OFF-BI-10001510"/>
    <x v="1413"/>
    <n v="5"/>
    <n v="2"/>
    <n v="2865"/>
    <n v="0.28649999999999998"/>
    <s v="Office Supplies"/>
    <s v="Binders"/>
    <s v="Deluxe Heavy-Duty Vinyl Round Ring Binder"/>
  </r>
  <r>
    <x v="1501"/>
    <x v="701"/>
    <d v="2017-11-23T00:00:00"/>
    <s v="Standard Class"/>
    <s v="JB-16000"/>
    <s v="FUR-BO-10002202"/>
    <x v="2323"/>
    <n v="2"/>
    <n v="32"/>
    <n v="-144588"/>
    <n v="-14.4588"/>
    <s v="Furniture"/>
    <s v="Bookcases"/>
    <s v="Atlantic Metals Mobile 2-Shelf Bookcases, Custom Colors"/>
  </r>
  <r>
    <x v="1502"/>
    <x v="627"/>
    <d v="2015-11-13T00:00:00"/>
    <s v="Standard Class"/>
    <s v="AC-10450"/>
    <s v="OFF-BI-10001922"/>
    <x v="2324"/>
    <n v="11"/>
    <n v="2"/>
    <n v="176418"/>
    <n v="17.6418"/>
    <s v="Office Supplies"/>
    <s v="Binders"/>
    <s v="Storex Dura Pro Binders"/>
  </r>
  <r>
    <x v="1502"/>
    <x v="627"/>
    <d v="2015-11-13T00:00:00"/>
    <s v="Standard Class"/>
    <s v="AC-10450"/>
    <s v="OFF-PA-10001667"/>
    <x v="188"/>
    <n v="3"/>
    <n v="0"/>
    <n v="8073"/>
    <n v="0.80730000000000002"/>
    <s v="Office Supplies"/>
    <s v="Paper"/>
    <s v="Great White Multi-Use Recycled Paper (20Lb. and 84 Bright)"/>
  </r>
  <r>
    <x v="1503"/>
    <x v="476"/>
    <d v="2017-04-26T00:00:00"/>
    <s v="Standard Class"/>
    <s v="MO-17800"/>
    <s v="FUR-FU-10001488"/>
    <x v="1742"/>
    <n v="3"/>
    <n v="2"/>
    <n v="0"/>
    <n v="0"/>
    <s v="Furniture"/>
    <s v="Furnishings"/>
    <s v="Tenex 46&quot; x 60&quot; Computer Anti-Static Chairmat, Rectangular Shaped"/>
  </r>
  <r>
    <x v="1504"/>
    <x v="829"/>
    <d v="2014-08-24T00:00:00"/>
    <s v="Same Day"/>
    <s v="RB-19645"/>
    <s v="OFF-BI-10002799"/>
    <x v="1754"/>
    <n v="2"/>
    <n v="2"/>
    <n v="26936"/>
    <n v="2.6936"/>
    <s v="Office Supplies"/>
    <s v="Binders"/>
    <s v="SlimView Poly Binder, 3/8&quot;"/>
  </r>
  <r>
    <x v="1505"/>
    <x v="217"/>
    <d v="2017-12-21T00:00:00"/>
    <s v="Standard Class"/>
    <s v="AI-10855"/>
    <s v="FUR-CH-10003846"/>
    <x v="2325"/>
    <n v="5"/>
    <n v="0"/>
    <n v="80784"/>
    <n v="8.0784000000000002"/>
    <s v="Furniture"/>
    <s v="Chairs"/>
    <s v="Hon Valutask Swivel Chairs"/>
  </r>
  <r>
    <x v="1506"/>
    <x v="830"/>
    <d v="2016-03-28T00:00:00"/>
    <s v="Standard Class"/>
    <s v="DR-12880"/>
    <s v="TEC-PH-10003691"/>
    <x v="2326"/>
    <n v="4"/>
    <n v="2"/>
    <n v="25198"/>
    <n v="2.5198"/>
    <s v="Technology"/>
    <s v="Phones"/>
    <s v="BlackBerry Q10"/>
  </r>
  <r>
    <x v="1507"/>
    <x v="70"/>
    <d v="2015-09-27T00:00:00"/>
    <s v="Standard Class"/>
    <s v="DM-12955"/>
    <s v="FUR-BO-10000468"/>
    <x v="1861"/>
    <n v="4"/>
    <n v="0"/>
    <n v="310912"/>
    <n v="31.091200000000001"/>
    <s v="Furniture"/>
    <s v="Bookcases"/>
    <s v="O'Sullivan 2-Shelf Heavy-Duty Bookcases"/>
  </r>
  <r>
    <x v="1507"/>
    <x v="70"/>
    <d v="2015-09-27T00:00:00"/>
    <s v="Standard Class"/>
    <s v="DM-12955"/>
    <s v="OFF-AR-10001044"/>
    <x v="2327"/>
    <n v="1"/>
    <n v="0"/>
    <n v="75371"/>
    <n v="7.5370999999999997"/>
    <s v="Office Supplies"/>
    <s v="Art"/>
    <s v="BOSTON Ranger #55 Pencil Sharpener, Black"/>
  </r>
  <r>
    <x v="1508"/>
    <x v="831"/>
    <d v="2016-11-26T00:00:00"/>
    <s v="Standard Class"/>
    <s v="JH-16180"/>
    <s v="FUR-CH-10003833"/>
    <x v="2328"/>
    <n v="4"/>
    <n v="2"/>
    <n v="-12196"/>
    <n v="-1.2196"/>
    <s v="Furniture"/>
    <s v="Chairs"/>
    <s v="Novimex Fabric Task Chair"/>
  </r>
  <r>
    <x v="1509"/>
    <x v="264"/>
    <d v="2017-09-21T00:00:00"/>
    <s v="Standard Class"/>
    <s v="AB-10060"/>
    <s v="OFF-PA-10004355"/>
    <x v="846"/>
    <n v="4"/>
    <n v="2"/>
    <n v="72576"/>
    <n v="7.2576000000000001"/>
    <s v="Office Supplies"/>
    <s v="Paper"/>
    <s v="Xerox 231"/>
  </r>
  <r>
    <x v="1510"/>
    <x v="832"/>
    <d v="2015-06-16T00:00:00"/>
    <s v="Standard Class"/>
    <s v="BD-11605"/>
    <s v="TEC-AC-10003038"/>
    <x v="2329"/>
    <n v="6"/>
    <n v="0"/>
    <n v="10203"/>
    <n v="1.0203"/>
    <s v="Technology"/>
    <s v="Accessories"/>
    <s v="Kingston Digital DataTraveler 16GB USB 2.0"/>
  </r>
  <r>
    <x v="1510"/>
    <x v="832"/>
    <d v="2015-06-16T00:00:00"/>
    <s v="Standard Class"/>
    <s v="BD-11605"/>
    <s v="OFF-BI-10002799"/>
    <x v="2330"/>
    <n v="7"/>
    <n v="0"/>
    <n v="166796"/>
    <n v="16.679600000000001"/>
    <s v="Office Supplies"/>
    <s v="Binders"/>
    <s v="SlimView Poly Binder, 3/8&quot;"/>
  </r>
  <r>
    <x v="1510"/>
    <x v="832"/>
    <d v="2015-06-16T00:00:00"/>
    <s v="Standard Class"/>
    <s v="BD-11605"/>
    <s v="OFF-AR-10003582"/>
    <x v="2331"/>
    <n v="2"/>
    <n v="0"/>
    <n v="15764"/>
    <n v="1.5764"/>
    <s v="Office Supplies"/>
    <s v="Art"/>
    <s v="Boston Electric Pencil Sharpener, Model 1818, Charcoal Black"/>
  </r>
  <r>
    <x v="1510"/>
    <x v="832"/>
    <d v="2015-06-16T00:00:00"/>
    <s v="Standard Class"/>
    <s v="BD-11605"/>
    <s v="OFF-PA-10004451"/>
    <x v="108"/>
    <n v="5"/>
    <n v="0"/>
    <n v="15552"/>
    <n v="1.5551999999999999"/>
    <s v="Office Supplies"/>
    <s v="Paper"/>
    <s v="Xerox 222"/>
  </r>
  <r>
    <x v="1510"/>
    <x v="832"/>
    <d v="2015-06-16T00:00:00"/>
    <s v="Standard Class"/>
    <s v="BD-11605"/>
    <s v="FUR-FU-10004666"/>
    <x v="2332"/>
    <n v="2"/>
    <n v="0"/>
    <n v="107892"/>
    <n v="10.789199999999999"/>
    <s v="Furniture"/>
    <s v="Furnishings"/>
    <s v="DAX Clear Channel Poster Frame"/>
  </r>
  <r>
    <x v="1511"/>
    <x v="621"/>
    <d v="2017-10-08T00:00:00"/>
    <s v="Standard Class"/>
    <s v="AS-10045"/>
    <s v="FUR-TA-10001520"/>
    <x v="2333"/>
    <n v="3"/>
    <n v="2"/>
    <n v="-64233"/>
    <n v="-6.4233000000000002"/>
    <s v="Furniture"/>
    <s v="Tables"/>
    <s v="Lesro Sheffield Collection Coffee Table, End Table, Center Table, Corner Table"/>
  </r>
  <r>
    <x v="1512"/>
    <x v="567"/>
    <d v="2016-05-09T00:00:00"/>
    <s v="Standard Class"/>
    <s v="ZD-21925"/>
    <s v="FUR-FU-10004270"/>
    <x v="2334"/>
    <n v="5"/>
    <n v="2"/>
    <n v="3344"/>
    <n v="0.33439999999999998"/>
    <s v="Furniture"/>
    <s v="Furnishings"/>
    <s v="Eldon Image Series Desk Accessories, Burgundy"/>
  </r>
  <r>
    <x v="1513"/>
    <x v="414"/>
    <d v="2017-09-12T00:00:00"/>
    <s v="Same Day"/>
    <s v="KF-16285"/>
    <s v="OFF-PA-10003172"/>
    <x v="24"/>
    <n v="2"/>
    <n v="0"/>
    <n v="62208"/>
    <n v="6.2207999999999997"/>
    <s v="Office Supplies"/>
    <s v="Paper"/>
    <s v="Xerox 1996"/>
  </r>
  <r>
    <x v="1513"/>
    <x v="414"/>
    <d v="2017-09-12T00:00:00"/>
    <s v="Same Day"/>
    <s v="KF-16285"/>
    <s v="OFF-EN-10002312"/>
    <x v="2335"/>
    <n v="2"/>
    <n v="0"/>
    <n v="108682"/>
    <n v="10.8682"/>
    <s v="Office Supplies"/>
    <s v="Envelopes"/>
    <s v="#10 Self-Seal White Envelopes"/>
  </r>
  <r>
    <x v="1513"/>
    <x v="414"/>
    <d v="2017-09-12T00:00:00"/>
    <s v="Same Day"/>
    <s v="KF-16285"/>
    <s v="FUR-CH-10002320"/>
    <x v="2336"/>
    <n v="8"/>
    <n v="2"/>
    <n v="256784"/>
    <n v="25.6784"/>
    <s v="Furniture"/>
    <s v="Chairs"/>
    <s v="Hon Pagoda Stacking Chairs"/>
  </r>
  <r>
    <x v="1514"/>
    <x v="85"/>
    <d v="2015-05-02T00:00:00"/>
    <s v="Second Class"/>
    <s v="BP-11230"/>
    <s v="TEC-PH-10001530"/>
    <x v="2337"/>
    <n v="5"/>
    <n v="4"/>
    <n v="-2557425"/>
    <n v="-255.74250000000001"/>
    <s v="Technology"/>
    <s v="Phones"/>
    <s v="Cisco Unified IP Phone 7945G VoIP phone"/>
  </r>
  <r>
    <x v="1515"/>
    <x v="124"/>
    <d v="2017-11-10T00:00:00"/>
    <s v="Second Class"/>
    <s v="CC-12430"/>
    <s v="OFF-AR-10001216"/>
    <x v="2133"/>
    <n v="5"/>
    <n v="0"/>
    <n v="3614"/>
    <n v="0.3614"/>
    <s v="Office Supplies"/>
    <s v="Art"/>
    <s v="Newell 339"/>
  </r>
  <r>
    <x v="1515"/>
    <x v="124"/>
    <d v="2017-11-10T00:00:00"/>
    <s v="Second Class"/>
    <s v="CC-12430"/>
    <s v="OFF-PA-10003127"/>
    <x v="1213"/>
    <n v="1"/>
    <n v="0"/>
    <n v="121348"/>
    <n v="12.1348"/>
    <s v="Office Supplies"/>
    <s v="Paper"/>
    <s v="Easy-staple paper"/>
  </r>
  <r>
    <x v="1516"/>
    <x v="452"/>
    <d v="2014-10-04T00:00:00"/>
    <s v="Standard Class"/>
    <s v="DB-13615"/>
    <s v="OFF-BI-10003910"/>
    <x v="1034"/>
    <n v="7"/>
    <n v="2"/>
    <n v="134925"/>
    <n v="13.4925"/>
    <s v="Office Supplies"/>
    <s v="Binders"/>
    <s v="DXL Angle-View Binders with Locking Rings by Samsill"/>
  </r>
  <r>
    <x v="1517"/>
    <x v="554"/>
    <d v="2017-04-04T00:00:00"/>
    <s v="First Class"/>
    <s v="TC-21475"/>
    <s v="FUR-TA-10004534"/>
    <x v="1683"/>
    <n v="2"/>
    <n v="0"/>
    <n v="70006"/>
    <n v="7.0006000000000004"/>
    <s v="Furniture"/>
    <s v="Tables"/>
    <s v="Bevis 44 x 96 Conference Tables"/>
  </r>
  <r>
    <x v="1517"/>
    <x v="554"/>
    <d v="2017-04-04T00:00:00"/>
    <s v="First Class"/>
    <s v="TC-21475"/>
    <s v="TEC-AC-10000892"/>
    <x v="519"/>
    <n v="4"/>
    <n v="0"/>
    <n v="1296"/>
    <n v="0.12959999999999999"/>
    <s v="Technology"/>
    <s v="Accessories"/>
    <s v="NETGEAR N750 Dual Band Wi-Fi Gigabit Router"/>
  </r>
  <r>
    <x v="1518"/>
    <x v="833"/>
    <d v="2017-10-11T00:00:00"/>
    <s v="Standard Class"/>
    <s v="NZ-18565"/>
    <s v="FUR-FU-10003247"/>
    <x v="198"/>
    <n v="2"/>
    <n v="0"/>
    <n v="29372"/>
    <n v="2.9371999999999998"/>
    <s v="Furniture"/>
    <s v="Furnishings"/>
    <s v="36X48 HARDFLOOR CHAIRMAT"/>
  </r>
  <r>
    <x v="1518"/>
    <x v="833"/>
    <d v="2017-10-11T00:00:00"/>
    <s v="Standard Class"/>
    <s v="NZ-18565"/>
    <s v="OFF-AP-10004336"/>
    <x v="1530"/>
    <n v="4"/>
    <n v="0"/>
    <n v="660736"/>
    <n v="66.073599999999999"/>
    <s v="Office Supplies"/>
    <s v="Appliances"/>
    <s v="Conquest 14 Commercial Heavy-Duty Upright Vacuum, Collection System, Accessory Kit"/>
  </r>
  <r>
    <x v="1518"/>
    <x v="833"/>
    <d v="2017-10-11T00:00:00"/>
    <s v="Standard Class"/>
    <s v="NZ-18565"/>
    <s v="OFF-PA-10001295"/>
    <x v="131"/>
    <n v="2"/>
    <n v="0"/>
    <n v="182112"/>
    <n v="18.211200000000002"/>
    <s v="Office Supplies"/>
    <s v="Paper"/>
    <s v="Computer Printout Paper with Letter-Trim Perforations"/>
  </r>
  <r>
    <x v="1519"/>
    <x v="494"/>
    <d v="2016-04-14T00:00:00"/>
    <s v="Second Class"/>
    <s v="SW-20350"/>
    <s v="TEC-PH-10002555"/>
    <x v="2338"/>
    <n v="2"/>
    <n v="0"/>
    <n v="134654"/>
    <n v="13.465400000000001"/>
    <s v="Technology"/>
    <s v="Phones"/>
    <s v="Nortel Meridian M5316 Digital phone"/>
  </r>
  <r>
    <x v="1519"/>
    <x v="494"/>
    <d v="2016-04-14T00:00:00"/>
    <s v="Second Class"/>
    <s v="SW-20350"/>
    <s v="OFF-BI-10000831"/>
    <x v="445"/>
    <n v="2"/>
    <n v="0"/>
    <n v="24288"/>
    <n v="2.4287999999999998"/>
    <s v="Office Supplies"/>
    <s v="Binders"/>
    <s v="Storex Flexible Poly Binders with Double Pockets"/>
  </r>
  <r>
    <x v="1520"/>
    <x v="834"/>
    <d v="2015-09-01T00:00:00"/>
    <s v="Standard Class"/>
    <s v="TS-21370"/>
    <s v="TEC-CO-10001046"/>
    <x v="2339"/>
    <n v="5"/>
    <n v="2"/>
    <n v="8749875"/>
    <n v="874.98749999999995"/>
    <s v="Technology"/>
    <s v="Copiers"/>
    <s v="Canon Imageclass D680 Copier / Fax"/>
  </r>
  <r>
    <x v="1521"/>
    <x v="39"/>
    <d v="2017-10-24T00:00:00"/>
    <s v="Second Class"/>
    <s v="HH-15010"/>
    <s v="OFF-EN-10002973"/>
    <x v="2340"/>
    <n v="2"/>
    <n v="0"/>
    <n v="43008"/>
    <n v="4.3007999999999997"/>
    <s v="Office Supplies"/>
    <s v="Envelopes"/>
    <s v="Ampad #10 Peel &amp; Seel Holiday Envelopes"/>
  </r>
  <r>
    <x v="1521"/>
    <x v="39"/>
    <d v="2017-10-24T00:00:00"/>
    <s v="Second Class"/>
    <s v="HH-15010"/>
    <s v="OFF-LA-10001641"/>
    <x v="1215"/>
    <n v="10"/>
    <n v="0"/>
    <n v="1512"/>
    <n v="0.1512"/>
    <s v="Office Supplies"/>
    <s v="Labels"/>
    <s v="Avery 518"/>
  </r>
  <r>
    <x v="1521"/>
    <x v="39"/>
    <d v="2017-10-24T00:00:00"/>
    <s v="Second Class"/>
    <s v="HH-15010"/>
    <s v="FUR-FU-10003878"/>
    <x v="2341"/>
    <n v="2"/>
    <n v="0"/>
    <n v="103904"/>
    <n v="10.3904"/>
    <s v="Furniture"/>
    <s v="Furnishings"/>
    <s v="Linden 10&quot; Round Wall Clock, Black"/>
  </r>
  <r>
    <x v="1521"/>
    <x v="39"/>
    <d v="2017-10-24T00:00:00"/>
    <s v="Second Class"/>
    <s v="HH-15010"/>
    <s v="FUR-TA-10003837"/>
    <x v="2342"/>
    <n v="2"/>
    <n v="2"/>
    <n v="-33506"/>
    <n v="-3.3506"/>
    <s v="Furniture"/>
    <s v="Tables"/>
    <s v="Anderson Hickey Conga Table Tops &amp; Accessories"/>
  </r>
  <r>
    <x v="1522"/>
    <x v="182"/>
    <d v="2016-11-12T00:00:00"/>
    <s v="Standard Class"/>
    <s v="DM-13345"/>
    <s v="TEC-AC-10002800"/>
    <x v="2343"/>
    <n v="3"/>
    <n v="2"/>
    <n v="224955"/>
    <n v="22.4955"/>
    <s v="Technology"/>
    <s v="Accessories"/>
    <s v="Plantronics Audio 478 Stereo USB Headset"/>
  </r>
  <r>
    <x v="1523"/>
    <x v="562"/>
    <d v="2017-03-07T00:00:00"/>
    <s v="Standard Class"/>
    <s v="RE-19450"/>
    <s v="OFF-PA-10001307"/>
    <x v="919"/>
    <n v="8"/>
    <n v="2"/>
    <n v="9744"/>
    <n v="0.97440000000000004"/>
    <s v="Office Supplies"/>
    <s v="Paper"/>
    <s v="Important Message Pads, 50 4-1/4 x 5-1/2 Forms per Pad"/>
  </r>
  <r>
    <x v="1524"/>
    <x v="330"/>
    <d v="2015-11-29T00:00:00"/>
    <s v="First Class"/>
    <s v="JD-16150"/>
    <s v="TEC-PH-10002350"/>
    <x v="2344"/>
    <n v="3"/>
    <n v="0"/>
    <n v="235116"/>
    <n v="23.511600000000001"/>
    <s v="Technology"/>
    <s v="Phones"/>
    <s v="Apple EarPods with Remote and Mic"/>
  </r>
  <r>
    <x v="1524"/>
    <x v="330"/>
    <d v="2015-11-29T00:00:00"/>
    <s v="First Class"/>
    <s v="JD-16150"/>
    <s v="TEC-AC-10000397"/>
    <x v="2345"/>
    <n v="3"/>
    <n v="0"/>
    <n v="73479"/>
    <n v="7.3479000000000001"/>
    <s v="Technology"/>
    <s v="Accessories"/>
    <s v="Perixx PERIBOARD-512B, Ergonomic Split Keyboard"/>
  </r>
  <r>
    <x v="1525"/>
    <x v="677"/>
    <d v="2017-03-18T00:00:00"/>
    <s v="Second Class"/>
    <s v="BF-11215"/>
    <s v="OFF-ST-10000615"/>
    <x v="2346"/>
    <n v="8"/>
    <n v="0"/>
    <n v="25424"/>
    <n v="2.5424000000000002"/>
    <s v="Office Supplies"/>
    <s v="Storage"/>
    <s v="SimpliFile Personal File, Black Granite, 15w x 6-15/16d x 11-1/4h"/>
  </r>
  <r>
    <x v="1525"/>
    <x v="677"/>
    <d v="2017-03-18T00:00:00"/>
    <s v="Second Class"/>
    <s v="BF-11215"/>
    <s v="TEC-PH-10004531"/>
    <x v="1117"/>
    <n v="8"/>
    <n v="2"/>
    <n v="492576"/>
    <n v="49.257599999999996"/>
    <s v="Technology"/>
    <s v="Phones"/>
    <s v="OtterBox Commuter Series Case - iPhone 5 &amp; 5s"/>
  </r>
  <r>
    <x v="1525"/>
    <x v="677"/>
    <d v="2017-03-18T00:00:00"/>
    <s v="Second Class"/>
    <s v="BF-11215"/>
    <s v="TEC-AC-10004001"/>
    <x v="2347"/>
    <n v="5"/>
    <n v="0"/>
    <n v="881295"/>
    <n v="88.129499999999993"/>
    <s v="Technology"/>
    <s v="Accessories"/>
    <s v="Logitech Wireless Headset H600 Over-The-Head Design"/>
  </r>
  <r>
    <x v="1525"/>
    <x v="677"/>
    <d v="2017-03-18T00:00:00"/>
    <s v="Second Class"/>
    <s v="BF-11215"/>
    <s v="OFF-PA-10001534"/>
    <x v="847"/>
    <n v="7"/>
    <n v="0"/>
    <n v="217728"/>
    <n v="21.7728"/>
    <s v="Office Supplies"/>
    <s v="Paper"/>
    <s v="Xerox 230"/>
  </r>
  <r>
    <x v="1525"/>
    <x v="677"/>
    <d v="2017-03-18T00:00:00"/>
    <s v="Second Class"/>
    <s v="BF-11215"/>
    <s v="OFF-PA-10001815"/>
    <x v="2348"/>
    <n v="6"/>
    <n v="0"/>
    <n v="1383552"/>
    <n v="138.3552"/>
    <s v="Office Supplies"/>
    <s v="Paper"/>
    <s v="Xerox 1885"/>
  </r>
  <r>
    <x v="1526"/>
    <x v="77"/>
    <d v="2017-11-30T00:00:00"/>
    <s v="Same Day"/>
    <s v="ML-17755"/>
    <s v="OFF-AP-10003779"/>
    <x v="2349"/>
    <n v="4"/>
    <n v="2"/>
    <n v="82992"/>
    <n v="8.2992000000000008"/>
    <s v="Office Supplies"/>
    <s v="Appliances"/>
    <s v="Kensington 7 Outlet MasterPiece Power Center with Fax/Phone Line Protection"/>
  </r>
  <r>
    <x v="1527"/>
    <x v="664"/>
    <d v="2014-11-22T00:00:00"/>
    <s v="Standard Class"/>
    <s v="YC-21895"/>
    <s v="OFF-ST-10002011"/>
    <x v="2350"/>
    <n v="7"/>
    <n v="0"/>
    <n v="7922691"/>
    <n v="792.26909999999998"/>
    <s v="Office Supplies"/>
    <s v="Storage"/>
    <s v="Smead Adjustable Mobile File Trolley with Lockable Top"/>
  </r>
  <r>
    <x v="1527"/>
    <x v="664"/>
    <d v="2014-11-22T00:00:00"/>
    <s v="Standard Class"/>
    <s v="YC-21895"/>
    <s v="FUR-FU-10002379"/>
    <x v="2351"/>
    <n v="3"/>
    <n v="0"/>
    <n v="149292"/>
    <n v="14.9292"/>
    <s v="Furniture"/>
    <s v="Furnishings"/>
    <s v="Eldon Econocleat Chair Mats for Low Pile Carpets"/>
  </r>
  <r>
    <x v="1527"/>
    <x v="664"/>
    <d v="2014-11-22T00:00:00"/>
    <s v="Standard Class"/>
    <s v="YC-21895"/>
    <s v="OFF-AR-10003752"/>
    <x v="2352"/>
    <n v="5"/>
    <n v="0"/>
    <n v="26565"/>
    <n v="2.6564999999999999"/>
    <s v="Office Supplies"/>
    <s v="Art"/>
    <s v="Deluxe Chalkboard Eraser Cleaner"/>
  </r>
  <r>
    <x v="1528"/>
    <x v="835"/>
    <d v="2016-01-05T00:00:00"/>
    <s v="First Class"/>
    <s v="LR-16915"/>
    <s v="OFF-ST-10003692"/>
    <x v="2353"/>
    <n v="2"/>
    <n v="0"/>
    <n v="28615"/>
    <n v="2.8614999999999999"/>
    <s v="Office Supplies"/>
    <s v="Storage"/>
    <s v="Recycled Steel Personal File for Hanging File Folders"/>
  </r>
  <r>
    <x v="1529"/>
    <x v="65"/>
    <d v="2015-10-08T00:00:00"/>
    <s v="Standard Class"/>
    <s v="BS-11755"/>
    <s v="FUR-BO-10004409"/>
    <x v="2354"/>
    <n v="2"/>
    <n v="15"/>
    <n v="184548"/>
    <n v="18.454799999999999"/>
    <s v="Furniture"/>
    <s v="Bookcases"/>
    <s v="Safco Value Mate Series Steel Bookcases, Baked Enamel Finish on Steel, Gray"/>
  </r>
  <r>
    <x v="1530"/>
    <x v="836"/>
    <d v="2014-07-24T00:00:00"/>
    <s v="Standard Class"/>
    <s v="KM-16375"/>
    <s v="OFF-ST-10003306"/>
    <x v="2355"/>
    <n v="3"/>
    <n v="2"/>
    <n v="385722"/>
    <n v="38.572200000000002"/>
    <s v="Office Supplies"/>
    <s v="Storage"/>
    <s v="Letter Size Cart"/>
  </r>
  <r>
    <x v="1530"/>
    <x v="836"/>
    <d v="2014-07-24T00:00:00"/>
    <s v="Standard Class"/>
    <s v="KM-16375"/>
    <s v="FUR-FU-10003724"/>
    <x v="150"/>
    <n v="5"/>
    <n v="6"/>
    <n v="-14229"/>
    <n v="-1.4229000000000001"/>
    <s v="Furniture"/>
    <s v="Furnishings"/>
    <s v="Westinghouse Clip-On Gooseneck Lamps"/>
  </r>
  <r>
    <x v="1530"/>
    <x v="836"/>
    <d v="2014-07-24T00:00:00"/>
    <s v="Standard Class"/>
    <s v="KM-16375"/>
    <s v="FUR-CH-10002024"/>
    <x v="2356"/>
    <n v="2"/>
    <n v="3"/>
    <n v="-140196"/>
    <n v="-14.019600000000001"/>
    <s v="Furniture"/>
    <s v="Chairs"/>
    <s v="HON 5400 Series Task Chairs for Big and Tall"/>
  </r>
  <r>
    <x v="1531"/>
    <x v="470"/>
    <d v="2014-05-25T00:00:00"/>
    <s v="Standard Class"/>
    <s v="BT-11530"/>
    <s v="OFF-AR-10003514"/>
    <x v="2357"/>
    <n v="8"/>
    <n v="0"/>
    <n v="105072"/>
    <n v="10.507199999999999"/>
    <s v="Office Supplies"/>
    <s v="Art"/>
    <s v="4009 Highlighters by Sanford"/>
  </r>
  <r>
    <x v="1532"/>
    <x v="58"/>
    <d v="2017-09-05T00:00:00"/>
    <s v="First Class"/>
    <s v="KB-16405"/>
    <s v="OFF-PA-10001800"/>
    <x v="24"/>
    <n v="2"/>
    <n v="0"/>
    <n v="62208"/>
    <n v="6.2207999999999997"/>
    <s v="Office Supplies"/>
    <s v="Paper"/>
    <s v="Xerox 220"/>
  </r>
  <r>
    <x v="1532"/>
    <x v="58"/>
    <d v="2017-09-05T00:00:00"/>
    <s v="First Class"/>
    <s v="KB-16405"/>
    <s v="TEC-PH-10003589"/>
    <x v="1034"/>
    <n v="3"/>
    <n v="2"/>
    <n v="151116"/>
    <n v="15.111599999999999"/>
    <s v="Technology"/>
    <s v="Phones"/>
    <s v="invisibleSHIELD by ZAGG Smudge-Free Screen Protector"/>
  </r>
  <r>
    <x v="1533"/>
    <x v="837"/>
    <d v="2017-06-02T00:00:00"/>
    <s v="Standard Class"/>
    <s v="DW-13480"/>
    <s v="OFF-BI-10003364"/>
    <x v="2358"/>
    <n v="2"/>
    <n v="0"/>
    <n v="280032"/>
    <n v="28.0032"/>
    <s v="Office Supplies"/>
    <s v="Binders"/>
    <s v="Binding Machine Supplies"/>
  </r>
  <r>
    <x v="1533"/>
    <x v="837"/>
    <d v="2017-06-02T00:00:00"/>
    <s v="Standard Class"/>
    <s v="DW-13480"/>
    <s v="TEC-PH-10002834"/>
    <x v="2359"/>
    <n v="3"/>
    <n v="0"/>
    <n v="1349925"/>
    <n v="134.99250000000001"/>
    <s v="Technology"/>
    <s v="Phones"/>
    <s v="Google Nexus 5"/>
  </r>
  <r>
    <x v="1534"/>
    <x v="838"/>
    <d v="2014-02-03T00:00:00"/>
    <s v="Standard Class"/>
    <s v="JC-15340"/>
    <s v="OFF-BI-10000343"/>
    <x v="2286"/>
    <n v="1"/>
    <n v="2"/>
    <n v="13257"/>
    <n v="1.3257000000000001"/>
    <s v="Office Supplies"/>
    <s v="Binders"/>
    <s v="Pressboard Covers with Storage Hooks, 9 1/2&quot; x 11&quot;, Light Blue"/>
  </r>
  <r>
    <x v="1535"/>
    <x v="839"/>
    <d v="2017-02-14T00:00:00"/>
    <s v="Standard Class"/>
    <s v="TP-21415"/>
    <s v="OFF-BI-10004584"/>
    <x v="2360"/>
    <n v="4"/>
    <n v="8"/>
    <n v="-4170936"/>
    <n v="-417.09359999999998"/>
    <s v="Office Supplies"/>
    <s v="Binders"/>
    <s v="GBC ProClick 150 Presentation Binding System"/>
  </r>
  <r>
    <x v="1535"/>
    <x v="839"/>
    <d v="2017-02-14T00:00:00"/>
    <s v="Standard Class"/>
    <s v="TP-21415"/>
    <s v="TEC-AC-10002402"/>
    <x v="2361"/>
    <n v="2"/>
    <n v="2"/>
    <n v="15998"/>
    <n v="1.5998000000000001"/>
    <s v="Technology"/>
    <s v="Accessories"/>
    <s v="Razer Kraken PRO Over Ear PC and Music Headset"/>
  </r>
  <r>
    <x v="1535"/>
    <x v="839"/>
    <d v="2017-02-14T00:00:00"/>
    <s v="Standard Class"/>
    <s v="TP-21415"/>
    <s v="FUR-FU-10000550"/>
    <x v="2098"/>
    <n v="2"/>
    <n v="6"/>
    <n v="-26892"/>
    <n v="-2.6892"/>
    <s v="Furniture"/>
    <s v="Furnishings"/>
    <s v="Stacking Trays by OIC"/>
  </r>
  <r>
    <x v="1535"/>
    <x v="839"/>
    <d v="2017-02-14T00:00:00"/>
    <s v="Standard Class"/>
    <s v="TP-21415"/>
    <s v="OFF-AP-10000055"/>
    <x v="959"/>
    <n v="2"/>
    <n v="8"/>
    <n v="-3248"/>
    <n v="-0.32479999999999998"/>
    <s v="Office Supplies"/>
    <s v="Appliances"/>
    <s v="Belkin F9S820V06 8 Outlet Surge"/>
  </r>
  <r>
    <x v="1536"/>
    <x v="374"/>
    <d v="2017-04-02T00:00:00"/>
    <s v="Second Class"/>
    <s v="DB-12910"/>
    <s v="FUR-FU-10001591"/>
    <x v="2362"/>
    <n v="5"/>
    <n v="0"/>
    <n v="2562"/>
    <n v="0.25619999999999998"/>
    <s v="Furniture"/>
    <s v="Furnishings"/>
    <s v="Advantus Panel Wall Certificate Holder - 8.5x11"/>
  </r>
  <r>
    <x v="1536"/>
    <x v="374"/>
    <d v="2017-04-02T00:00:00"/>
    <s v="Second Class"/>
    <s v="DB-12910"/>
    <s v="TEC-PH-10000526"/>
    <x v="157"/>
    <n v="7"/>
    <n v="0"/>
    <n v="1881404"/>
    <n v="188.1404"/>
    <s v="Technology"/>
    <s v="Phones"/>
    <s v="Vtech CS6719"/>
  </r>
  <r>
    <x v="1537"/>
    <x v="840"/>
    <d v="2016-03-08T00:00:00"/>
    <s v="Standard Class"/>
    <s v="BH-11710"/>
    <s v="OFF-BI-10001071"/>
    <x v="2363"/>
    <n v="7"/>
    <n v="0"/>
    <n v="2194514"/>
    <n v="219.45140000000001"/>
    <s v="Office Supplies"/>
    <s v="Binders"/>
    <s v="GBC ProClick Punch Binding System"/>
  </r>
  <r>
    <x v="1537"/>
    <x v="840"/>
    <d v="2016-03-08T00:00:00"/>
    <s v="Standard Class"/>
    <s v="BH-11710"/>
    <s v="TEC-PH-10001557"/>
    <x v="2364"/>
    <n v="5"/>
    <n v="0"/>
    <n v="1295865"/>
    <n v="129.5865"/>
    <s v="Technology"/>
    <s v="Phones"/>
    <s v="Pyle PMP37LED"/>
  </r>
  <r>
    <x v="1537"/>
    <x v="840"/>
    <d v="2016-03-08T00:00:00"/>
    <s v="Standard Class"/>
    <s v="BH-11710"/>
    <s v="OFF-PA-10001977"/>
    <x v="1621"/>
    <n v="3"/>
    <n v="0"/>
    <n v="798912"/>
    <n v="79.891199999999998"/>
    <s v="Office Supplies"/>
    <s v="Paper"/>
    <s v="Xerox 194"/>
  </r>
  <r>
    <x v="1538"/>
    <x v="841"/>
    <d v="2015-08-23T00:00:00"/>
    <s v="Same Day"/>
    <s v="TD-20995"/>
    <s v="OFF-SU-10004231"/>
    <x v="1040"/>
    <n v="4"/>
    <n v="2"/>
    <n v="2772"/>
    <n v="0.2772"/>
    <s v="Office Supplies"/>
    <s v="Supplies"/>
    <s v="Acme Tagit Stainless Steel Antibacterial Scissors"/>
  </r>
  <r>
    <x v="1538"/>
    <x v="841"/>
    <d v="2015-08-23T00:00:00"/>
    <s v="Same Day"/>
    <s v="TD-20995"/>
    <s v="OFF-PA-10000809"/>
    <x v="829"/>
    <n v="2"/>
    <n v="2"/>
    <n v="36288"/>
    <n v="3.6288"/>
    <s v="Office Supplies"/>
    <s v="Paper"/>
    <s v="Xerox 206"/>
  </r>
  <r>
    <x v="1538"/>
    <x v="841"/>
    <d v="2015-08-23T00:00:00"/>
    <s v="Same Day"/>
    <s v="TD-20995"/>
    <s v="OFF-FA-10003021"/>
    <x v="2365"/>
    <n v="8"/>
    <n v="2"/>
    <n v="2256"/>
    <n v="0.22559999999999999"/>
    <s v="Office Supplies"/>
    <s v="Fasteners"/>
    <s v="Staples"/>
  </r>
  <r>
    <x v="1538"/>
    <x v="841"/>
    <d v="2015-08-23T00:00:00"/>
    <s v="Same Day"/>
    <s v="TD-20995"/>
    <s v="OFF-AP-10000696"/>
    <x v="2366"/>
    <n v="2"/>
    <n v="8"/>
    <n v="-135548"/>
    <n v="-13.5548"/>
    <s v="Office Supplies"/>
    <s v="Appliances"/>
    <s v="Holmes Odor Grabber"/>
  </r>
  <r>
    <x v="1539"/>
    <x v="842"/>
    <d v="2017-05-01T00:00:00"/>
    <s v="Standard Class"/>
    <s v="CV-12805"/>
    <s v="OFF-LA-10001158"/>
    <x v="2367"/>
    <n v="4"/>
    <n v="2"/>
    <n v="11592"/>
    <n v="1.1592"/>
    <s v="Office Supplies"/>
    <s v="Labels"/>
    <s v="Avery Address/Shipping Labels for Typewriters, 4&quot; x 2&quot;"/>
  </r>
  <r>
    <x v="1539"/>
    <x v="842"/>
    <d v="2017-05-01T00:00:00"/>
    <s v="Standard Class"/>
    <s v="CV-12805"/>
    <s v="FUR-BO-10002268"/>
    <x v="2368"/>
    <n v="4"/>
    <n v="32"/>
    <n v="-421096"/>
    <n v="-42.1096"/>
    <s v="Furniture"/>
    <s v="Bookcases"/>
    <s v="Sauder Barrister Bookcases"/>
  </r>
  <r>
    <x v="1540"/>
    <x v="416"/>
    <d v="2017-04-19T00:00:00"/>
    <s v="Standard Class"/>
    <s v="CS-12355"/>
    <s v="OFF-BI-10000829"/>
    <x v="2091"/>
    <n v="3"/>
    <n v="2"/>
    <n v="35022"/>
    <n v="3.5022000000000002"/>
    <s v="Office Supplies"/>
    <s v="Binders"/>
    <s v="Avery Non-Stick Binders"/>
  </r>
  <r>
    <x v="1540"/>
    <x v="416"/>
    <d v="2017-04-19T00:00:00"/>
    <s v="Standard Class"/>
    <s v="CS-12355"/>
    <s v="FUR-BO-10003441"/>
    <x v="2369"/>
    <n v="3"/>
    <n v="2"/>
    <n v="90882"/>
    <n v="9.0882000000000005"/>
    <s v="Furniture"/>
    <s v="Bookcases"/>
    <s v="Bush Westfield Collection Bookcases, Fully Assembled"/>
  </r>
  <r>
    <x v="1541"/>
    <x v="168"/>
    <d v="2017-12-27T00:00:00"/>
    <s v="Second Class"/>
    <s v="JG-15310"/>
    <s v="OFF-SU-10003505"/>
    <x v="2370"/>
    <n v="6"/>
    <n v="0"/>
    <n v="34758"/>
    <n v="3.4758"/>
    <s v="Office Supplies"/>
    <s v="Supplies"/>
    <s v="Premier Electric Letter Opener"/>
  </r>
  <r>
    <x v="1541"/>
    <x v="168"/>
    <d v="2017-12-27T00:00:00"/>
    <s v="Second Class"/>
    <s v="JG-15310"/>
    <s v="FUR-BO-10003660"/>
    <x v="2371"/>
    <n v="1"/>
    <n v="0"/>
    <n v="508254"/>
    <n v="50.825400000000002"/>
    <s v="Furniture"/>
    <s v="Bookcases"/>
    <s v="Bush Cubix Collection Bookcases, Fully Assembled"/>
  </r>
  <r>
    <x v="1542"/>
    <x v="41"/>
    <d v="2016-12-12T00:00:00"/>
    <s v="Standard Class"/>
    <s v="JP-16135"/>
    <s v="OFF-BI-10001267"/>
    <x v="2372"/>
    <n v="7"/>
    <n v="7"/>
    <n v="-95018"/>
    <n v="-9.5017999999999994"/>
    <s v="Office Supplies"/>
    <s v="Binders"/>
    <s v="Universal Recycled Hanging Pressboard Report Binders, Letter Size"/>
  </r>
  <r>
    <x v="1543"/>
    <x v="721"/>
    <d v="2017-03-29T00:00:00"/>
    <s v="Standard Class"/>
    <s v="EC-14050"/>
    <s v="OFF-PA-10002741"/>
    <x v="2194"/>
    <n v="6"/>
    <n v="0"/>
    <n v="11556"/>
    <n v="1.1556"/>
    <s v="Office Supplies"/>
    <s v="Paper"/>
    <s v="Xerox 1980"/>
  </r>
  <r>
    <x v="1544"/>
    <x v="301"/>
    <d v="2016-07-29T00:00:00"/>
    <s v="Standard Class"/>
    <s v="KH-16630"/>
    <s v="OFF-LA-10004345"/>
    <x v="863"/>
    <n v="4"/>
    <n v="2"/>
    <n v="56956"/>
    <n v="5.6955999999999998"/>
    <s v="Office Supplies"/>
    <s v="Labels"/>
    <s v="Avery 493"/>
  </r>
  <r>
    <x v="1545"/>
    <x v="815"/>
    <d v="2017-07-14T00:00:00"/>
    <s v="Standard Class"/>
    <s v="FG-14260"/>
    <s v="OFF-ST-10004340"/>
    <x v="2373"/>
    <n v="6"/>
    <n v="2"/>
    <n v="261156"/>
    <n v="26.115600000000001"/>
    <s v="Office Supplies"/>
    <s v="Storage"/>
    <s v="Fellowes Mobile File Cart, Black"/>
  </r>
  <r>
    <x v="1546"/>
    <x v="53"/>
    <d v="2016-07-22T00:00:00"/>
    <s v="Standard Class"/>
    <s v="AA-10480"/>
    <s v="OFF-PA-10001471"/>
    <x v="2374"/>
    <n v="3"/>
    <n v="0"/>
    <n v="100878"/>
    <n v="10.0878"/>
    <s v="Office Supplies"/>
    <s v="Paper"/>
    <s v="Strathmore Photo Frame Cards"/>
  </r>
  <r>
    <x v="1546"/>
    <x v="53"/>
    <d v="2016-07-22T00:00:00"/>
    <s v="Standard Class"/>
    <s v="AA-10480"/>
    <s v="OFF-ST-10002344"/>
    <x v="672"/>
    <n v="3"/>
    <n v="0"/>
    <n v="48588"/>
    <n v="4.8587999999999996"/>
    <s v="Office Supplies"/>
    <s v="Storage"/>
    <s v="Carina 42&quot;Hx23 3/4&quot;W Media Storage Unit"/>
  </r>
  <r>
    <x v="1546"/>
    <x v="53"/>
    <d v="2016-07-22T00:00:00"/>
    <s v="Standard Class"/>
    <s v="AA-10480"/>
    <s v="OFF-PA-10001892"/>
    <x v="2375"/>
    <n v="1"/>
    <n v="0"/>
    <n v="37436"/>
    <n v="3.7435999999999998"/>
    <s v="Office Supplies"/>
    <s v="Paper"/>
    <s v="Rediform Wirebound &quot;Phone Memo&quot; Message Book, 11 x 5-3/4"/>
  </r>
  <r>
    <x v="1546"/>
    <x v="53"/>
    <d v="2016-07-22T00:00:00"/>
    <s v="Standard Class"/>
    <s v="AA-10480"/>
    <s v="OFF-PA-10001934"/>
    <x v="329"/>
    <n v="8"/>
    <n v="0"/>
    <n v="254016"/>
    <n v="25.401599999999998"/>
    <s v="Office Supplies"/>
    <s v="Paper"/>
    <s v="Xerox 1993"/>
  </r>
  <r>
    <x v="1546"/>
    <x v="53"/>
    <d v="2016-07-22T00:00:00"/>
    <s v="Standard Class"/>
    <s v="AA-10480"/>
    <s v="OFF-ST-10000078"/>
    <x v="2376"/>
    <n v="1"/>
    <n v="0"/>
    <n v="477306"/>
    <n v="47.730600000000003"/>
    <s v="Office Supplies"/>
    <s v="Storage"/>
    <s v="Tennsco 6- and 18-Compartment Lockers"/>
  </r>
  <r>
    <x v="1547"/>
    <x v="828"/>
    <d v="2016-08-30T00:00:00"/>
    <s v="Standard Class"/>
    <s v="MS-17770"/>
    <s v="TEC-MA-10001972"/>
    <x v="368"/>
    <n v="3"/>
    <n v="2"/>
    <n v="6282"/>
    <n v="0.62819999999999998"/>
    <s v="Technology"/>
    <s v="Machines"/>
    <s v="Okidata C331dn Printer"/>
  </r>
  <r>
    <x v="1547"/>
    <x v="828"/>
    <d v="2016-08-30T00:00:00"/>
    <s v="Standard Class"/>
    <s v="MS-17770"/>
    <s v="OFF-EN-10002504"/>
    <x v="2377"/>
    <n v="5"/>
    <n v="0"/>
    <n v="63873"/>
    <n v="6.3872999999999998"/>
    <s v="Office Supplies"/>
    <s v="Envelopes"/>
    <s v="Tyvek  Top-Opening Peel &amp; Seel Envelopes, Plain White"/>
  </r>
  <r>
    <x v="1547"/>
    <x v="828"/>
    <d v="2016-08-30T00:00:00"/>
    <s v="Standard Class"/>
    <s v="MS-17770"/>
    <s v="OFF-PA-10002160"/>
    <x v="640"/>
    <n v="6"/>
    <n v="0"/>
    <n v="169932"/>
    <n v="16.993200000000002"/>
    <s v="Office Supplies"/>
    <s v="Paper"/>
    <s v="Xerox 1978"/>
  </r>
  <r>
    <x v="1547"/>
    <x v="828"/>
    <d v="2016-08-30T00:00:00"/>
    <s v="Standard Class"/>
    <s v="MS-17770"/>
    <s v="FUR-CH-10001973"/>
    <x v="1897"/>
    <n v="6"/>
    <n v="2"/>
    <n v="-399528"/>
    <n v="-39.952800000000003"/>
    <s v="Furniture"/>
    <s v="Chairs"/>
    <s v="Office Star Flex Back Scooter Chair with White Frame"/>
  </r>
  <r>
    <x v="1547"/>
    <x v="828"/>
    <d v="2016-08-30T00:00:00"/>
    <s v="Standard Class"/>
    <s v="MS-17770"/>
    <s v="OFF-AP-10001492"/>
    <x v="2378"/>
    <n v="5"/>
    <n v="0"/>
    <n v="11206"/>
    <n v="1.1206"/>
    <s v="Office Supplies"/>
    <s v="Appliances"/>
    <s v="Acco Six-Outlet Power Strip, 4' Cord Length"/>
  </r>
  <r>
    <x v="1547"/>
    <x v="828"/>
    <d v="2016-08-30T00:00:00"/>
    <s v="Standard Class"/>
    <s v="MS-17770"/>
    <s v="OFF-SU-10002189"/>
    <x v="304"/>
    <n v="4"/>
    <n v="0"/>
    <n v="1588"/>
    <n v="0.1588"/>
    <s v="Office Supplies"/>
    <s v="Supplies"/>
    <s v="Acme Rosewood Handle Letter Opener"/>
  </r>
  <r>
    <x v="1548"/>
    <x v="832"/>
    <d v="2015-06-12T00:00:00"/>
    <s v="First Class"/>
    <s v="JE-15610"/>
    <s v="FUR-CH-10003312"/>
    <x v="2379"/>
    <n v="5"/>
    <n v="2"/>
    <n v="-182637"/>
    <n v="-18.2637"/>
    <s v="Furniture"/>
    <s v="Chairs"/>
    <s v="Hon 2090 Â“Pillow SoftÂ” Series Mid Back Swivel/Tilt Chairs"/>
  </r>
  <r>
    <x v="1548"/>
    <x v="832"/>
    <d v="2015-06-12T00:00:00"/>
    <s v="First Class"/>
    <s v="JE-15610"/>
    <s v="TEC-PH-10002496"/>
    <x v="2380"/>
    <n v="2"/>
    <n v="2"/>
    <n v="31198"/>
    <n v="3.1198000000000001"/>
    <s v="Technology"/>
    <s v="Phones"/>
    <s v="Cisco SPA301"/>
  </r>
  <r>
    <x v="1548"/>
    <x v="832"/>
    <d v="2015-06-12T00:00:00"/>
    <s v="First Class"/>
    <s v="JE-15610"/>
    <s v="FUR-FU-10003464"/>
    <x v="2381"/>
    <n v="3"/>
    <n v="2"/>
    <n v="73008"/>
    <n v="7.3007999999999997"/>
    <s v="Furniture"/>
    <s v="Furnishings"/>
    <s v="Seth Thomas 8 1/2&quot; Cubicle Clock"/>
  </r>
  <r>
    <x v="1548"/>
    <x v="832"/>
    <d v="2015-06-12T00:00:00"/>
    <s v="First Class"/>
    <s v="JE-15610"/>
    <s v="OFF-AR-10000380"/>
    <x v="2382"/>
    <n v="2"/>
    <n v="2"/>
    <n v="7596"/>
    <n v="0.75960000000000005"/>
    <s v="Office Supplies"/>
    <s v="Art"/>
    <s v="Hunt PowerHouse Electric Pencil Sharpener, Blue"/>
  </r>
  <r>
    <x v="1548"/>
    <x v="832"/>
    <d v="2015-06-12T00:00:00"/>
    <s v="First Class"/>
    <s v="JE-15610"/>
    <s v="OFF-BI-10004593"/>
    <x v="481"/>
    <n v="5"/>
    <n v="7"/>
    <n v="-6288"/>
    <n v="-0.62880000000000003"/>
    <s v="Office Supplies"/>
    <s v="Binders"/>
    <s v="Ibico Laser Imprintable Binding System Covers"/>
  </r>
  <r>
    <x v="1548"/>
    <x v="832"/>
    <d v="2015-06-12T00:00:00"/>
    <s v="First Class"/>
    <s v="JE-15610"/>
    <s v="OFF-BI-10001308"/>
    <x v="901"/>
    <n v="2"/>
    <n v="7"/>
    <n v="-314"/>
    <n v="-3.1399999999999997E-2"/>
    <s v="Office Supplies"/>
    <s v="Binders"/>
    <s v="GBC Standard Plastic Binding Systems' Combs"/>
  </r>
  <r>
    <x v="1548"/>
    <x v="832"/>
    <d v="2015-06-12T00:00:00"/>
    <s v="First Class"/>
    <s v="JE-15610"/>
    <s v="OFF-ST-10001780"/>
    <x v="2383"/>
    <n v="2"/>
    <n v="2"/>
    <n v="518312"/>
    <n v="51.831200000000003"/>
    <s v="Office Supplies"/>
    <s v="Storage"/>
    <s v="Tennsco 16-Compartment Lockers with Coat Rack"/>
  </r>
  <r>
    <x v="1548"/>
    <x v="832"/>
    <d v="2015-06-12T00:00:00"/>
    <s v="First Class"/>
    <s v="JE-15610"/>
    <s v="OFF-ST-10003816"/>
    <x v="2384"/>
    <n v="4"/>
    <n v="2"/>
    <n v="211428"/>
    <n v="21.142800000000001"/>
    <s v="Office Supplies"/>
    <s v="Storage"/>
    <s v="Fellowes High-Stak Drawer Files"/>
  </r>
  <r>
    <x v="1549"/>
    <x v="216"/>
    <d v="2017-09-12T00:00:00"/>
    <s v="Standard Class"/>
    <s v="EB-14110"/>
    <s v="TEC-PH-10002200"/>
    <x v="2385"/>
    <n v="2"/>
    <n v="4"/>
    <n v="-473968"/>
    <n v="-47.396799999999999"/>
    <s v="Technology"/>
    <s v="Phones"/>
    <s v="Samsung Galaxy Note 2"/>
  </r>
  <r>
    <x v="1550"/>
    <x v="344"/>
    <d v="2017-10-06T00:00:00"/>
    <s v="Standard Class"/>
    <s v="BP-11155"/>
    <s v="OFF-PA-10004438"/>
    <x v="546"/>
    <n v="4"/>
    <n v="0"/>
    <n v="230864"/>
    <n v="23.086400000000001"/>
    <s v="Office Supplies"/>
    <s v="Paper"/>
    <s v="Xerox 1907"/>
  </r>
  <r>
    <x v="1551"/>
    <x v="757"/>
    <d v="2014-12-17T00:00:00"/>
    <s v="First Class"/>
    <s v="CC-12100"/>
    <s v="FUR-FU-10004090"/>
    <x v="1031"/>
    <n v="2"/>
    <n v="0"/>
    <n v="146718"/>
    <n v="14.671799999999999"/>
    <s v="Furniture"/>
    <s v="Furnishings"/>
    <s v="Executive Impressions 14&quot; Contract Wall Clock"/>
  </r>
  <r>
    <x v="1551"/>
    <x v="757"/>
    <d v="2014-12-17T00:00:00"/>
    <s v="First Class"/>
    <s v="CC-12100"/>
    <s v="FUR-CH-10002602"/>
    <x v="516"/>
    <n v="2"/>
    <n v="2"/>
    <n v="181176"/>
    <n v="18.117599999999999"/>
    <s v="Furniture"/>
    <s v="Chairs"/>
    <s v="DMI Arturo Collection Mission-style Design Wood Chair"/>
  </r>
  <r>
    <x v="1551"/>
    <x v="757"/>
    <d v="2014-12-17T00:00:00"/>
    <s v="First Class"/>
    <s v="CC-12100"/>
    <s v="TEC-AC-10001142"/>
    <x v="2386"/>
    <n v="5"/>
    <n v="0"/>
    <n v="395"/>
    <n v="3.95E-2"/>
    <s v="Technology"/>
    <s v="Accessories"/>
    <s v="First Data FD10 PIN Pad"/>
  </r>
  <r>
    <x v="1551"/>
    <x v="757"/>
    <d v="2014-12-17T00:00:00"/>
    <s v="First Class"/>
    <s v="CC-12100"/>
    <s v="TEC-PH-10004977"/>
    <x v="2387"/>
    <n v="4"/>
    <n v="2"/>
    <n v="705564"/>
    <n v="70.556399999999996"/>
    <s v="Technology"/>
    <s v="Phones"/>
    <s v="GE 30524EE4"/>
  </r>
  <r>
    <x v="1552"/>
    <x v="829"/>
    <d v="2014-08-26T00:00:00"/>
    <s v="First Class"/>
    <s v="JP-15460"/>
    <s v="FUR-FU-10004586"/>
    <x v="2388"/>
    <n v="2"/>
    <n v="0"/>
    <n v="63744"/>
    <n v="6.3743999999999996"/>
    <s v="Furniture"/>
    <s v="Furnishings"/>
    <s v="G.E. Longer-Life Indoor Recessed Floodlight Bulbs"/>
  </r>
  <r>
    <x v="1552"/>
    <x v="829"/>
    <d v="2014-08-26T00:00:00"/>
    <s v="First Class"/>
    <s v="JP-15460"/>
    <s v="OFF-BI-10001116"/>
    <x v="2389"/>
    <n v="3"/>
    <n v="2"/>
    <n v="44352"/>
    <n v="4.4352"/>
    <s v="Office Supplies"/>
    <s v="Binders"/>
    <s v="Wilson Jones 1&quot; Hanging DublLock Ring Binders"/>
  </r>
  <r>
    <x v="1553"/>
    <x v="156"/>
    <d v="2017-11-18T00:00:00"/>
    <s v="Standard Class"/>
    <s v="LS-16975"/>
    <s v="OFF-BI-10000666"/>
    <x v="2341"/>
    <n v="5"/>
    <n v="8"/>
    <n v="-4584"/>
    <n v="-0.45839999999999997"/>
    <s v="Office Supplies"/>
    <s v="Binders"/>
    <s v="Surelock Post Binders"/>
  </r>
  <r>
    <x v="1553"/>
    <x v="156"/>
    <d v="2017-11-18T00:00:00"/>
    <s v="Standard Class"/>
    <s v="LS-16975"/>
    <s v="OFF-ST-10002583"/>
    <x v="2390"/>
    <n v="3"/>
    <n v="2"/>
    <n v="-155904"/>
    <n v="-15.590400000000001"/>
    <s v="Office Supplies"/>
    <s v="Storage"/>
    <s v="Fellowes Neat Ideas Storage Cubes"/>
  </r>
  <r>
    <x v="1553"/>
    <x v="156"/>
    <d v="2017-11-18T00:00:00"/>
    <s v="Standard Class"/>
    <s v="LS-16975"/>
    <s v="TEC-PH-10004908"/>
    <x v="2391"/>
    <n v="1"/>
    <n v="2"/>
    <n v="8499"/>
    <n v="0.84989999999999999"/>
    <s v="Technology"/>
    <s v="Phones"/>
    <s v="Panasonic KX TS3282W Corded phone"/>
  </r>
  <r>
    <x v="1553"/>
    <x v="156"/>
    <d v="2017-11-18T00:00:00"/>
    <s v="Standard Class"/>
    <s v="LS-16975"/>
    <s v="OFF-EN-10001219"/>
    <x v="1991"/>
    <n v="2"/>
    <n v="2"/>
    <n v="44312"/>
    <n v="4.4311999999999996"/>
    <s v="Office Supplies"/>
    <s v="Envelopes"/>
    <s v="#10- 4 1/8&quot; x 9 1/2&quot; Security-Tint Envelopes"/>
  </r>
  <r>
    <x v="1553"/>
    <x v="156"/>
    <d v="2017-11-18T00:00:00"/>
    <s v="Standard Class"/>
    <s v="LS-16975"/>
    <s v="TEC-AC-10004568"/>
    <x v="1226"/>
    <n v="2"/>
    <n v="2"/>
    <n v="-5598"/>
    <n v="-0.55979999999999996"/>
    <s v="Technology"/>
    <s v="Accessories"/>
    <s v="MaxellÂ LTO Ultrium - 800 GB"/>
  </r>
  <r>
    <x v="1553"/>
    <x v="156"/>
    <d v="2017-11-18T00:00:00"/>
    <s v="Standard Class"/>
    <s v="LS-16975"/>
    <s v="FUR-FU-10001756"/>
    <x v="2392"/>
    <n v="3"/>
    <n v="6"/>
    <n v="-177072"/>
    <n v="-17.7072"/>
    <s v="Furniture"/>
    <s v="Furnishings"/>
    <s v="Eldon Expressions Desk Accessory, Wood Photo Frame, Mahogany"/>
  </r>
  <r>
    <x v="1554"/>
    <x v="497"/>
    <d v="2015-04-28T00:00:00"/>
    <s v="First Class"/>
    <s v="JL-15850"/>
    <s v="OFF-AP-10002311"/>
    <x v="2393"/>
    <n v="3"/>
    <n v="0"/>
    <n v="908292"/>
    <n v="90.8292"/>
    <s v="Office Supplies"/>
    <s v="Appliances"/>
    <s v="Holmes Replacement Filter for HEPA Air Cleaner, Very Large Room, HEPA Filter"/>
  </r>
  <r>
    <x v="1555"/>
    <x v="235"/>
    <d v="2014-12-12T00:00:00"/>
    <s v="Same Day"/>
    <s v="CY-12745"/>
    <s v="OFF-BI-10003650"/>
    <x v="2394"/>
    <n v="2"/>
    <n v="8"/>
    <n v="-3366272"/>
    <n v="-336.62720000000002"/>
    <s v="Office Supplies"/>
    <s v="Binders"/>
    <s v="GBC DocuBind 300 Electric Binding Machine"/>
  </r>
  <r>
    <x v="1556"/>
    <x v="318"/>
    <d v="2017-09-27T00:00:00"/>
    <s v="Second Class"/>
    <s v="RB-19360"/>
    <s v="TEC-AC-10003628"/>
    <x v="315"/>
    <n v="5"/>
    <n v="2"/>
    <n v="35988"/>
    <n v="3.5988000000000002"/>
    <s v="Technology"/>
    <s v="Accessories"/>
    <s v="Logitech 910-002974 M325 Wireless Mouse for Web Scrolling"/>
  </r>
  <r>
    <x v="1556"/>
    <x v="318"/>
    <d v="2017-09-27T00:00:00"/>
    <s v="Second Class"/>
    <s v="RB-19360"/>
    <s v="OFF-AR-10001547"/>
    <x v="2395"/>
    <n v="6"/>
    <n v="2"/>
    <n v="9282"/>
    <n v="0.92820000000000003"/>
    <s v="Office Supplies"/>
    <s v="Art"/>
    <s v="Newell 311"/>
  </r>
  <r>
    <x v="1557"/>
    <x v="33"/>
    <d v="2016-09-11T00:00:00"/>
    <s v="Standard Class"/>
    <s v="AR-10825"/>
    <s v="FUR-CH-10002647"/>
    <x v="2396"/>
    <n v="7"/>
    <n v="3"/>
    <n v="-24843"/>
    <n v="-2.4843000000000002"/>
    <s v="Furniture"/>
    <s v="Chairs"/>
    <s v="Situations Contoured Folding Chairs, 4/Set"/>
  </r>
  <r>
    <x v="1558"/>
    <x v="512"/>
    <d v="2017-02-13T00:00:00"/>
    <s v="Second Class"/>
    <s v="CS-11845"/>
    <s v="FUR-CH-10004495"/>
    <x v="2397"/>
    <n v="4"/>
    <n v="2"/>
    <n v="1083528"/>
    <n v="108.3528"/>
    <s v="Furniture"/>
    <s v="Chairs"/>
    <s v="Global Leather and Oak Executive Chair, Black"/>
  </r>
  <r>
    <x v="1558"/>
    <x v="512"/>
    <d v="2017-02-13T00:00:00"/>
    <s v="Second Class"/>
    <s v="CS-11845"/>
    <s v="TEC-PH-10002923"/>
    <x v="2398"/>
    <n v="3"/>
    <n v="2"/>
    <n v="77679"/>
    <n v="7.7679"/>
    <s v="Technology"/>
    <s v="Phones"/>
    <s v="Logitech B530 USBÂ HeadsetÂ -Â headsetÂ - Full size, Binaural"/>
  </r>
  <r>
    <x v="1559"/>
    <x v="570"/>
    <d v="2014-07-03T00:00:00"/>
    <s v="Second Class"/>
    <s v="AR-10825"/>
    <s v="OFF-AR-10001374"/>
    <x v="108"/>
    <n v="5"/>
    <n v="0"/>
    <n v="10368"/>
    <n v="1.0367999999999999"/>
    <s v="Office Supplies"/>
    <s v="Art"/>
    <s v="BIC Brite Liner Highlighters, Chisel Tip"/>
  </r>
  <r>
    <x v="1560"/>
    <x v="843"/>
    <d v="2016-06-10T00:00:00"/>
    <s v="First Class"/>
    <s v="RD-19810"/>
    <s v="OFF-PA-10003441"/>
    <x v="108"/>
    <n v="5"/>
    <n v="0"/>
    <n v="15552"/>
    <n v="1.5551999999999999"/>
    <s v="Office Supplies"/>
    <s v="Paper"/>
    <s v="Xerox 226"/>
  </r>
  <r>
    <x v="1561"/>
    <x v="331"/>
    <d v="2014-12-25T00:00:00"/>
    <s v="Standard Class"/>
    <s v="KH-16510"/>
    <s v="OFF-LA-10002043"/>
    <x v="2399"/>
    <n v="3"/>
    <n v="0"/>
    <n v="14904"/>
    <n v="1.4903999999999999"/>
    <s v="Office Supplies"/>
    <s v="Labels"/>
    <s v="Avery 489"/>
  </r>
  <r>
    <x v="1562"/>
    <x v="196"/>
    <d v="2015-12-18T00:00:00"/>
    <s v="First Class"/>
    <s v="NF-18385"/>
    <s v="TEC-AC-10002049"/>
    <x v="2400"/>
    <n v="6"/>
    <n v="2"/>
    <n v="607608"/>
    <n v="60.760800000000003"/>
    <s v="Technology"/>
    <s v="Accessories"/>
    <s v="Logitech G19 Programmable Gaming Keyboard"/>
  </r>
  <r>
    <x v="1562"/>
    <x v="196"/>
    <d v="2015-12-18T00:00:00"/>
    <s v="First Class"/>
    <s v="NF-18385"/>
    <s v="TEC-MA-10000418"/>
    <x v="2401"/>
    <n v="2"/>
    <n v="7"/>
    <n v="-26399912"/>
    <n v="-2639.9911999999999"/>
    <s v="Technology"/>
    <s v="Machines"/>
    <s v="Cubify CubeX 3D Printer Double Head Print"/>
  </r>
  <r>
    <x v="1562"/>
    <x v="196"/>
    <d v="2015-12-18T00:00:00"/>
    <s v="First Class"/>
    <s v="NF-18385"/>
    <s v="TEC-PH-10004908"/>
    <x v="2402"/>
    <n v="2"/>
    <n v="4"/>
    <n v="-16998"/>
    <n v="-1.6998"/>
    <s v="Technology"/>
    <s v="Phones"/>
    <s v="Panasonic KX TS3282W Corded phone"/>
  </r>
  <r>
    <x v="1562"/>
    <x v="196"/>
    <d v="2015-12-18T00:00:00"/>
    <s v="First Class"/>
    <s v="NF-18385"/>
    <s v="FUR-FU-10004091"/>
    <x v="2403"/>
    <n v="7"/>
    <n v="2"/>
    <n v="690018"/>
    <n v="69.001800000000003"/>
    <s v="Furniture"/>
    <s v="Furnishings"/>
    <s v="Howard Miller 13&quot; Diameter Goldtone Round Wall Clock"/>
  </r>
  <r>
    <x v="1563"/>
    <x v="157"/>
    <d v="2017-07-24T00:00:00"/>
    <s v="Standard Class"/>
    <s v="SM-20950"/>
    <s v="OFF-BI-10004600"/>
    <x v="2404"/>
    <n v="2"/>
    <n v="0"/>
    <n v="331191"/>
    <n v="33.119100000000003"/>
    <s v="Office Supplies"/>
    <s v="Binders"/>
    <s v="Ibico Ibimaster 300 Manual Binding System"/>
  </r>
  <r>
    <x v="1564"/>
    <x v="215"/>
    <d v="2014-08-05T00:00:00"/>
    <s v="Second Class"/>
    <s v="GH-14410"/>
    <s v="OFF-PA-10001289"/>
    <x v="2405"/>
    <n v="3"/>
    <n v="2"/>
    <n v="337212"/>
    <n v="33.721200000000003"/>
    <s v="Office Supplies"/>
    <s v="Paper"/>
    <s v="White Computer Printout Paper by Universal"/>
  </r>
  <r>
    <x v="1565"/>
    <x v="140"/>
    <d v="2015-08-28T00:00:00"/>
    <s v="Standard Class"/>
    <s v="EM-13810"/>
    <s v="FUR-TA-10001539"/>
    <x v="19"/>
    <n v="2"/>
    <n v="4"/>
    <n v="-758304"/>
    <n v="-75.830399999999997"/>
    <s v="Furniture"/>
    <s v="Tables"/>
    <s v="Chromcraft Rectangular Conference Tables"/>
  </r>
  <r>
    <x v="1565"/>
    <x v="140"/>
    <d v="2015-08-28T00:00:00"/>
    <s v="Standard Class"/>
    <s v="EM-13810"/>
    <s v="TEC-AC-10001266"/>
    <x v="1713"/>
    <n v="2"/>
    <n v="0"/>
    <n v="117"/>
    <n v="1.17E-2"/>
    <s v="Technology"/>
    <s v="Accessories"/>
    <s v="Memorex Micro Travel Drive 8 GB"/>
  </r>
  <r>
    <x v="1566"/>
    <x v="220"/>
    <d v="2016-03-27T00:00:00"/>
    <s v="First Class"/>
    <s v="DB-13210"/>
    <s v="OFF-ST-10001291"/>
    <x v="2406"/>
    <n v="5"/>
    <n v="2"/>
    <n v="59185"/>
    <n v="5.9184999999999999"/>
    <s v="Office Supplies"/>
    <s v="Storage"/>
    <s v="Tenex Personal Self-Stacking Standard File Box, Black/Gray"/>
  </r>
  <r>
    <x v="1566"/>
    <x v="220"/>
    <d v="2016-03-27T00:00:00"/>
    <s v="First Class"/>
    <s v="DB-13210"/>
    <s v="TEC-AC-10001314"/>
    <x v="2343"/>
    <n v="3"/>
    <n v="2"/>
    <n v="-179964"/>
    <n v="-17.996400000000001"/>
    <s v="Technology"/>
    <s v="Accessories"/>
    <s v="Case Logic 2.4GHz Wireless Keyboard"/>
  </r>
  <r>
    <x v="1567"/>
    <x v="357"/>
    <d v="2014-09-16T00:00:00"/>
    <s v="Second Class"/>
    <s v="PT-19090"/>
    <s v="OFF-BI-10004040"/>
    <x v="2407"/>
    <n v="5"/>
    <n v="8"/>
    <n v="-8029"/>
    <n v="-0.80289999999999995"/>
    <s v="Office Supplies"/>
    <s v="Binders"/>
    <s v="Wilson Jones Impact Binders"/>
  </r>
  <r>
    <x v="1568"/>
    <x v="336"/>
    <d v="2014-09-25T00:00:00"/>
    <s v="Standard Class"/>
    <s v="HF-14995"/>
    <s v="OFF-EN-10001539"/>
    <x v="2408"/>
    <n v="2"/>
    <n v="0"/>
    <n v="73132"/>
    <n v="7.3132000000000001"/>
    <s v="Office Supplies"/>
    <s v="Envelopes"/>
    <s v="Staple envelope"/>
  </r>
  <r>
    <x v="1568"/>
    <x v="336"/>
    <d v="2014-09-25T00:00:00"/>
    <s v="Standard Class"/>
    <s v="HF-14995"/>
    <s v="OFF-EN-10004483"/>
    <x v="2409"/>
    <n v="5"/>
    <n v="0"/>
    <n v="368245"/>
    <n v="36.8245"/>
    <s v="Office Supplies"/>
    <s v="Envelopes"/>
    <s v="#10 White Business Envelopes,4 1/8 x 9 1/2"/>
  </r>
  <r>
    <x v="1568"/>
    <x v="336"/>
    <d v="2014-09-25T00:00:00"/>
    <s v="Standard Class"/>
    <s v="HF-14995"/>
    <s v="OFF-AR-10001615"/>
    <x v="678"/>
    <n v="3"/>
    <n v="0"/>
    <n v="154752"/>
    <n v="15.475199999999999"/>
    <s v="Office Supplies"/>
    <s v="Art"/>
    <s v="Newell 34"/>
  </r>
  <r>
    <x v="1568"/>
    <x v="336"/>
    <d v="2014-09-25T00:00:00"/>
    <s v="Standard Class"/>
    <s v="HF-14995"/>
    <s v="OFF-PA-10000327"/>
    <x v="1728"/>
    <n v="9"/>
    <n v="0"/>
    <n v="17334"/>
    <n v="1.7334000000000001"/>
    <s v="Office Supplies"/>
    <s v="Paper"/>
    <s v="Xerox 1971"/>
  </r>
  <r>
    <x v="1568"/>
    <x v="336"/>
    <d v="2014-09-25T00:00:00"/>
    <s v="Standard Class"/>
    <s v="HF-14995"/>
    <s v="TEC-PH-10001299"/>
    <x v="2410"/>
    <n v="2"/>
    <n v="2"/>
    <n v="239984"/>
    <n v="23.9984"/>
    <s v="Technology"/>
    <s v="Phones"/>
    <s v="Polycom CX300 Desktop Phone USB VoIP phone"/>
  </r>
  <r>
    <x v="1568"/>
    <x v="336"/>
    <d v="2014-09-25T00:00:00"/>
    <s v="Standard Class"/>
    <s v="HF-14995"/>
    <s v="OFF-PA-10002246"/>
    <x v="2411"/>
    <n v="3"/>
    <n v="0"/>
    <n v="94815"/>
    <n v="9.4815000000000005"/>
    <s v="Office Supplies"/>
    <s v="Paper"/>
    <s v="Wirebound Four 2-3/4 x 5 Forms per Page, 400 Sets per Book"/>
  </r>
  <r>
    <x v="1569"/>
    <x v="585"/>
    <d v="2016-10-31T00:00:00"/>
    <s v="First Class"/>
    <s v="KW-16435"/>
    <s v="FUR-FU-10002671"/>
    <x v="2412"/>
    <n v="5"/>
    <n v="0"/>
    <n v="3216"/>
    <n v="0.3216"/>
    <s v="Furniture"/>
    <s v="Furnishings"/>
    <s v="Electrix 20W Halogen Replacement Bulb for Zoom-In Desk Lamp"/>
  </r>
  <r>
    <x v="1570"/>
    <x v="300"/>
    <d v="2016-06-03T00:00:00"/>
    <s v="Standard Class"/>
    <s v="KC-16675"/>
    <s v="FUR-CH-10003833"/>
    <x v="2413"/>
    <n v="8"/>
    <n v="2"/>
    <n v="-24392"/>
    <n v="-2.4392"/>
    <s v="Furniture"/>
    <s v="Chairs"/>
    <s v="Novimex Fabric Task Chair"/>
  </r>
  <r>
    <x v="1570"/>
    <x v="300"/>
    <d v="2016-06-03T00:00:00"/>
    <s v="Standard Class"/>
    <s v="KC-16675"/>
    <s v="OFF-PA-10001667"/>
    <x v="2414"/>
    <n v="13"/>
    <n v="2"/>
    <n v="19435"/>
    <n v="1.9435"/>
    <s v="Office Supplies"/>
    <s v="Paper"/>
    <s v="Great White Multi-Use Recycled Paper (20Lb. and 84 Bright)"/>
  </r>
  <r>
    <x v="1571"/>
    <x v="360"/>
    <d v="2017-12-26T00:00:00"/>
    <s v="Second Class"/>
    <s v="PK-19075"/>
    <s v="OFF-BI-10002003"/>
    <x v="224"/>
    <n v="6"/>
    <n v="0"/>
    <n v="112236"/>
    <n v="11.223599999999999"/>
    <s v="Office Supplies"/>
    <s v="Binders"/>
    <s v="Ibico Presentation Index for Binding Systems"/>
  </r>
  <r>
    <x v="1572"/>
    <x v="844"/>
    <d v="2016-03-28T00:00:00"/>
    <s v="Standard Class"/>
    <s v="KT-16465"/>
    <s v="OFF-BI-10004465"/>
    <x v="1040"/>
    <n v="2"/>
    <n v="8"/>
    <n v="-4752"/>
    <n v="-0.47520000000000001"/>
    <s v="Office Supplies"/>
    <s v="Binders"/>
    <s v="Avery Durable Slant Ring Binders"/>
  </r>
  <r>
    <x v="1572"/>
    <x v="844"/>
    <d v="2016-03-28T00:00:00"/>
    <s v="Standard Class"/>
    <s v="KT-16465"/>
    <s v="FUR-CH-10000665"/>
    <x v="2415"/>
    <n v="5"/>
    <n v="3"/>
    <n v="0"/>
    <n v="0"/>
    <s v="Furniture"/>
    <s v="Chairs"/>
    <s v="Global Airflow Leather Mesh Back Chair, Black"/>
  </r>
  <r>
    <x v="1572"/>
    <x v="844"/>
    <d v="2016-03-28T00:00:00"/>
    <s v="Standard Class"/>
    <s v="KT-16465"/>
    <s v="OFF-AR-10004956"/>
    <x v="2416"/>
    <n v="3"/>
    <n v="2"/>
    <n v="15066"/>
    <n v="1.5065999999999999"/>
    <s v="Office Supplies"/>
    <s v="Art"/>
    <s v="Newell 33"/>
  </r>
  <r>
    <x v="1573"/>
    <x v="501"/>
    <d v="2017-11-18T00:00:00"/>
    <s v="Standard Class"/>
    <s v="EP-13915"/>
    <s v="OFF-AR-10004260"/>
    <x v="2417"/>
    <n v="7"/>
    <n v="0"/>
    <n v="509208"/>
    <n v="50.9208"/>
    <s v="Office Supplies"/>
    <s v="Art"/>
    <s v="Boston 1799 Powerhouse Electric Pencil Sharpener"/>
  </r>
  <r>
    <x v="1574"/>
    <x v="364"/>
    <d v="2017-09-29T00:00:00"/>
    <s v="Standard Class"/>
    <s v="AP-10915"/>
    <s v="FUR-BO-10001811"/>
    <x v="2418"/>
    <n v="2"/>
    <n v="7"/>
    <n v="-240784"/>
    <n v="-24.078399999999998"/>
    <s v="Furniture"/>
    <s v="Bookcases"/>
    <s v="Atlantic Metals Mobile 5-Shelf Bookcases, Custom Colors"/>
  </r>
  <r>
    <x v="1574"/>
    <x v="364"/>
    <d v="2017-09-29T00:00:00"/>
    <s v="Standard Class"/>
    <s v="AP-10915"/>
    <s v="TEC-AC-10003280"/>
    <x v="1012"/>
    <n v="2"/>
    <n v="2"/>
    <n v="5998"/>
    <n v="0.5998"/>
    <s v="Technology"/>
    <s v="Accessories"/>
    <s v="Belkin F8E887 USB Wired Ergonomic Keyboard"/>
  </r>
  <r>
    <x v="1575"/>
    <x v="50"/>
    <d v="2017-09-10T00:00:00"/>
    <s v="Same Day"/>
    <s v="SH-20395"/>
    <s v="OFF-PA-10004911"/>
    <x v="2419"/>
    <n v="2"/>
    <n v="0"/>
    <n v="90048"/>
    <n v="9.0047999999999995"/>
    <s v="Office Supplies"/>
    <s v="Paper"/>
    <s v="Rediform S.O.S. 1-Up Phone Message Bk, 4-1/4x3-1/16 Bk, 1 Form/Pg, 40 Messages/Bk, 3/Pk"/>
  </r>
  <r>
    <x v="1576"/>
    <x v="241"/>
    <d v="2017-12-11T00:00:00"/>
    <s v="Standard Class"/>
    <s v="SM-20950"/>
    <s v="FUR-FU-10001487"/>
    <x v="294"/>
    <n v="3"/>
    <n v="0"/>
    <n v="60726"/>
    <n v="6.0726000000000004"/>
    <s v="Furniture"/>
    <s v="Furnishings"/>
    <s v="Eldon Expressions Wood and Plastic Desk Accessories, Cherry Wood"/>
  </r>
  <r>
    <x v="1576"/>
    <x v="241"/>
    <d v="2017-12-11T00:00:00"/>
    <s v="Standard Class"/>
    <s v="SM-20950"/>
    <s v="FUR-FU-10000521"/>
    <x v="2420"/>
    <n v="2"/>
    <n v="0"/>
    <n v="181908"/>
    <n v="18.190799999999999"/>
    <s v="Furniture"/>
    <s v="Furnishings"/>
    <s v="Seth Thomas 14&quot; Putty-Colored Wall Clock"/>
  </r>
  <r>
    <x v="1576"/>
    <x v="241"/>
    <d v="2017-12-11T00:00:00"/>
    <s v="Standard Class"/>
    <s v="SM-20950"/>
    <s v="OFF-AP-10001271"/>
    <x v="2421"/>
    <n v="5"/>
    <n v="0"/>
    <n v="68823"/>
    <n v="6.8822999999999999"/>
    <s v="Office Supplies"/>
    <s v="Appliances"/>
    <s v="Eureka The Boss Cordless Rechargeable Stick Vac"/>
  </r>
  <r>
    <x v="1577"/>
    <x v="125"/>
    <d v="2017-11-12T00:00:00"/>
    <s v="Second Class"/>
    <s v="BM-11650"/>
    <s v="OFF-BI-10004728"/>
    <x v="890"/>
    <n v="2"/>
    <n v="0"/>
    <n v="44344"/>
    <n v="4.4344000000000001"/>
    <s v="Office Supplies"/>
    <s v="Binders"/>
    <s v="Wilson Jones Turn Tabs Binder Tool for Ring Binders"/>
  </r>
  <r>
    <x v="1577"/>
    <x v="125"/>
    <d v="2017-11-12T00:00:00"/>
    <s v="Second Class"/>
    <s v="BM-11650"/>
    <s v="TEC-AC-10004666"/>
    <x v="2422"/>
    <n v="3"/>
    <n v="0"/>
    <n v="3554466"/>
    <n v="355.44659999999999"/>
    <s v="Technology"/>
    <s v="Accessories"/>
    <s v="MaxellÂ iVDR EX 500GB Cartridge"/>
  </r>
  <r>
    <x v="1577"/>
    <x v="125"/>
    <d v="2017-11-12T00:00:00"/>
    <s v="Second Class"/>
    <s v="BM-11650"/>
    <s v="OFF-ST-10003208"/>
    <x v="2423"/>
    <n v="9"/>
    <n v="0"/>
    <n v="4736106"/>
    <n v="473.61059999999998"/>
    <s v="Office Supplies"/>
    <s v="Storage"/>
    <s v="Adjustable Depth Letter/Legal Cart"/>
  </r>
  <r>
    <x v="1577"/>
    <x v="125"/>
    <d v="2017-11-12T00:00:00"/>
    <s v="Second Class"/>
    <s v="BM-11650"/>
    <s v="OFF-ST-10003208"/>
    <x v="2424"/>
    <n v="3"/>
    <n v="0"/>
    <n v="1578702"/>
    <n v="157.87020000000001"/>
    <s v="Office Supplies"/>
    <s v="Storage"/>
    <s v="Adjustable Depth Letter/Legal Cart"/>
  </r>
  <r>
    <x v="1578"/>
    <x v="845"/>
    <d v="2014-11-09T00:00:00"/>
    <s v="First Class"/>
    <s v="TC-20980"/>
    <s v="OFF-BI-10000632"/>
    <x v="2425"/>
    <n v="3"/>
    <n v="8"/>
    <n v="-442782"/>
    <n v="-44.278199999999998"/>
    <s v="Office Supplies"/>
    <s v="Binders"/>
    <s v="Satellite Sectional Post Binders"/>
  </r>
  <r>
    <x v="1578"/>
    <x v="845"/>
    <d v="2014-11-09T00:00:00"/>
    <s v="First Class"/>
    <s v="TC-20980"/>
    <s v="OFF-EN-10004773"/>
    <x v="1440"/>
    <n v="3"/>
    <n v="2"/>
    <n v="269526"/>
    <n v="26.9526"/>
    <s v="Office Supplies"/>
    <s v="Envelopes"/>
    <s v="Staple envelope"/>
  </r>
  <r>
    <x v="1579"/>
    <x v="846"/>
    <d v="2017-03-17T00:00:00"/>
    <s v="Standard Class"/>
    <s v="KB-16585"/>
    <s v="TEC-PH-10004700"/>
    <x v="1523"/>
    <n v="7"/>
    <n v="0"/>
    <n v="321678"/>
    <n v="32.1678"/>
    <s v="Technology"/>
    <s v="Phones"/>
    <s v="PowerGen Dual USB Car Charger"/>
  </r>
  <r>
    <x v="1580"/>
    <x v="12"/>
    <d v="2017-10-22T00:00:00"/>
    <s v="Second Class"/>
    <s v="JE-16165"/>
    <s v="OFF-LA-10003714"/>
    <x v="893"/>
    <n v="1"/>
    <n v="0"/>
    <n v="18"/>
    <n v="1.8E-3"/>
    <s v="Office Supplies"/>
    <s v="Labels"/>
    <s v="Avery 510"/>
  </r>
  <r>
    <x v="1580"/>
    <x v="12"/>
    <d v="2017-10-22T00:00:00"/>
    <s v="Second Class"/>
    <s v="JE-16165"/>
    <s v="OFF-BI-10001787"/>
    <x v="2426"/>
    <n v="4"/>
    <n v="2"/>
    <n v="75864"/>
    <n v="7.5864000000000003"/>
    <s v="Office Supplies"/>
    <s v="Binders"/>
    <s v="Wilson Jones Four-Pocket Poly Binders"/>
  </r>
  <r>
    <x v="1581"/>
    <x v="44"/>
    <d v="2016-01-01T00:00:00"/>
    <s v="Standard Class"/>
    <s v="DR-12940"/>
    <s v="OFF-ST-10002957"/>
    <x v="2389"/>
    <n v="3"/>
    <n v="2"/>
    <n v="-3168"/>
    <n v="-0.31680000000000003"/>
    <s v="Office Supplies"/>
    <s v="Storage"/>
    <s v="Sterilite Show Offs Storage Containers"/>
  </r>
  <r>
    <x v="1582"/>
    <x v="344"/>
    <d v="2017-10-08T00:00:00"/>
    <s v="Standard Class"/>
    <s v="RW-19630"/>
    <s v="TEC-PH-10002115"/>
    <x v="1055"/>
    <n v="1"/>
    <n v="0"/>
    <n v="171574"/>
    <n v="17.157399999999999"/>
    <s v="Technology"/>
    <s v="Phones"/>
    <s v="Plantronics 81402"/>
  </r>
  <r>
    <x v="1583"/>
    <x v="302"/>
    <d v="2017-06-08T00:00:00"/>
    <s v="Standard Class"/>
    <s v="ML-18040"/>
    <s v="OFF-BI-10002557"/>
    <x v="2427"/>
    <n v="7"/>
    <n v="8"/>
    <n v="-9555"/>
    <n v="-0.95550000000000002"/>
    <s v="Office Supplies"/>
    <s v="Binders"/>
    <s v="Presstex Flexible Ring Binders"/>
  </r>
  <r>
    <x v="1584"/>
    <x v="37"/>
    <d v="2014-09-04T00:00:00"/>
    <s v="First Class"/>
    <s v="JL-15130"/>
    <s v="OFF-BI-10002949"/>
    <x v="866"/>
    <n v="3"/>
    <n v="8"/>
    <n v="-60192"/>
    <n v="-6.0191999999999997"/>
    <s v="Office Supplies"/>
    <s v="Binders"/>
    <s v="Prestige Round Ring Binders"/>
  </r>
  <r>
    <x v="1584"/>
    <x v="37"/>
    <d v="2014-09-04T00:00:00"/>
    <s v="First Class"/>
    <s v="JL-15130"/>
    <s v="OFF-PA-10004100"/>
    <x v="463"/>
    <n v="6"/>
    <n v="2"/>
    <n v="108864"/>
    <n v="10.8864"/>
    <s v="Office Supplies"/>
    <s v="Paper"/>
    <s v="Xerox 216"/>
  </r>
  <r>
    <x v="1585"/>
    <x v="228"/>
    <d v="2016-08-13T00:00:00"/>
    <s v="Standard Class"/>
    <s v="CM-12655"/>
    <s v="OFF-FA-10001883"/>
    <x v="1241"/>
    <n v="3"/>
    <n v="0"/>
    <n v="2334"/>
    <n v="0.2334"/>
    <s v="Office Supplies"/>
    <s v="Fasteners"/>
    <s v="Alliance Super-Size Bands, Assorted Sizes"/>
  </r>
  <r>
    <x v="1586"/>
    <x v="847"/>
    <d v="2017-07-28T00:00:00"/>
    <s v="Standard Class"/>
    <s v="FH-14365"/>
    <s v="TEC-PH-10000702"/>
    <x v="1963"/>
    <n v="3"/>
    <n v="0"/>
    <n v="140859"/>
    <n v="14.085900000000001"/>
    <s v="Technology"/>
    <s v="Phones"/>
    <s v="Square Credit Card Reader, 4 1/2&quot; x 4 1/2&quot; x 1&quot;, White"/>
  </r>
  <r>
    <x v="1587"/>
    <x v="848"/>
    <d v="2015-07-10T00:00:00"/>
    <s v="Same Day"/>
    <s v="EH-13945"/>
    <s v="OFF-BI-10003196"/>
    <x v="2428"/>
    <n v="3"/>
    <n v="7"/>
    <n v="-2244"/>
    <n v="-0.22439999999999999"/>
    <s v="Office Supplies"/>
    <s v="Binders"/>
    <s v="Accohide Poly Flexible Ring Binders"/>
  </r>
  <r>
    <x v="1588"/>
    <x v="602"/>
    <d v="2014-12-07T00:00:00"/>
    <s v="Standard Class"/>
    <s v="TB-21280"/>
    <s v="TEC-PH-10001644"/>
    <x v="1604"/>
    <n v="4"/>
    <n v="2"/>
    <n v="95968"/>
    <n v="9.5968"/>
    <s v="Technology"/>
    <s v="Phones"/>
    <s v="BlueLounge Milo Smartphone Stand, White/Metallic"/>
  </r>
  <r>
    <x v="1589"/>
    <x v="192"/>
    <d v="2017-12-22T00:00:00"/>
    <s v="Standard Class"/>
    <s v="AH-10030"/>
    <s v="OFF-AR-10003183"/>
    <x v="2429"/>
    <n v="7"/>
    <n v="2"/>
    <n v="2338"/>
    <n v="0.23380000000000001"/>
    <s v="Office Supplies"/>
    <s v="Art"/>
    <s v="Avery Fluorescent Highlighter Four-Color Set"/>
  </r>
  <r>
    <x v="1590"/>
    <x v="606"/>
    <d v="2014-05-20T00:00:00"/>
    <s v="Second Class"/>
    <s v="TT-21070"/>
    <s v="FUR-FU-10000308"/>
    <x v="2430"/>
    <n v="3"/>
    <n v="2"/>
    <n v="37308"/>
    <n v="3.7307999999999999"/>
    <s v="Furniture"/>
    <s v="Furnishings"/>
    <s v="Deflect-o Glass Clear Studded Chair Mats"/>
  </r>
  <r>
    <x v="1590"/>
    <x v="606"/>
    <d v="2014-05-20T00:00:00"/>
    <s v="Second Class"/>
    <s v="TT-21070"/>
    <s v="OFF-PA-10001526"/>
    <x v="1026"/>
    <n v="4"/>
    <n v="2"/>
    <n v="57768"/>
    <n v="5.7767999999999997"/>
    <s v="Office Supplies"/>
    <s v="Paper"/>
    <s v="Xerox 1949"/>
  </r>
  <r>
    <x v="1591"/>
    <x v="849"/>
    <d v="2014-11-16T00:00:00"/>
    <s v="Standard Class"/>
    <s v="RD-19900"/>
    <s v="TEC-PH-10002103"/>
    <x v="2182"/>
    <n v="8"/>
    <n v="2"/>
    <n v="601536"/>
    <n v="60.153599999999997"/>
    <s v="Technology"/>
    <s v="Phones"/>
    <s v="Jabra SPEAK 410"/>
  </r>
  <r>
    <x v="1591"/>
    <x v="849"/>
    <d v="2014-11-16T00:00:00"/>
    <s v="Standard Class"/>
    <s v="RD-19900"/>
    <s v="TEC-AC-10004209"/>
    <x v="2118"/>
    <n v="1"/>
    <n v="0"/>
    <n v="42861"/>
    <n v="4.2861000000000002"/>
    <s v="Technology"/>
    <s v="Accessories"/>
    <s v="Memorex Froggy Flash Drive 4 GB"/>
  </r>
  <r>
    <x v="1591"/>
    <x v="849"/>
    <d v="2014-11-16T00:00:00"/>
    <s v="Standard Class"/>
    <s v="RD-19900"/>
    <s v="FUR-FU-10000397"/>
    <x v="121"/>
    <n v="2"/>
    <n v="0"/>
    <n v="111664"/>
    <n v="11.166399999999999"/>
    <s v="Furniture"/>
    <s v="Furnishings"/>
    <s v="Luxo Economy Swing Arm Lamp"/>
  </r>
  <r>
    <x v="1591"/>
    <x v="849"/>
    <d v="2014-11-16T00:00:00"/>
    <s v="Standard Class"/>
    <s v="RD-19900"/>
    <s v="OFF-PA-10002137"/>
    <x v="2431"/>
    <n v="8"/>
    <n v="0"/>
    <n v="28008"/>
    <n v="2.8008000000000002"/>
    <s v="Office Supplies"/>
    <s v="Paper"/>
    <s v="Southworth 100% RÃ©sumÃ© Paper, 24lb."/>
  </r>
  <r>
    <x v="1591"/>
    <x v="849"/>
    <d v="2014-11-16T00:00:00"/>
    <s v="Standard Class"/>
    <s v="RD-19900"/>
    <s v="FUR-FU-10001867"/>
    <x v="2432"/>
    <n v="5"/>
    <n v="0"/>
    <n v="14896"/>
    <n v="1.4896"/>
    <s v="Furniture"/>
    <s v="Furnishings"/>
    <s v="Eldon Expressions Punched Metal &amp; Wood Desk Accessories, Pewter &amp; Cherry"/>
  </r>
  <r>
    <x v="1591"/>
    <x v="849"/>
    <d v="2014-11-16T00:00:00"/>
    <s v="Standard Class"/>
    <s v="RD-19900"/>
    <s v="OFF-LA-10000407"/>
    <x v="2098"/>
    <n v="8"/>
    <n v="0"/>
    <n v="183264"/>
    <n v="18.3264"/>
    <s v="Office Supplies"/>
    <s v="Labels"/>
    <s v="Avery White Multi-Purpose Labels"/>
  </r>
  <r>
    <x v="1592"/>
    <x v="850"/>
    <d v="2016-01-15T00:00:00"/>
    <s v="Standard Class"/>
    <s v="LA-16780"/>
    <s v="TEC-AC-10000420"/>
    <x v="2433"/>
    <n v="5"/>
    <n v="0"/>
    <n v="118983"/>
    <n v="11.898300000000001"/>
    <s v="Technology"/>
    <s v="Accessories"/>
    <s v="Logitech G500s Laser Gaming Mouse with Adjustable Weight Tuning"/>
  </r>
  <r>
    <x v="1592"/>
    <x v="850"/>
    <d v="2016-01-15T00:00:00"/>
    <s v="Standard Class"/>
    <s v="LA-16780"/>
    <s v="TEC-PH-10002726"/>
    <x v="2434"/>
    <n v="9"/>
    <n v="2"/>
    <n v="141723"/>
    <n v="14.1723"/>
    <s v="Technology"/>
    <s v="Phones"/>
    <s v="netTALK DUO VoIP Telephone Service"/>
  </r>
  <r>
    <x v="1593"/>
    <x v="392"/>
    <d v="2017-09-27T00:00:00"/>
    <s v="Standard Class"/>
    <s v="SH-19975"/>
    <s v="OFF-EN-10001415"/>
    <x v="2416"/>
    <n v="3"/>
    <n v="2"/>
    <n v="5022"/>
    <n v="0.50219999999999998"/>
    <s v="Office Supplies"/>
    <s v="Envelopes"/>
    <s v="Staple envelope"/>
  </r>
  <r>
    <x v="1593"/>
    <x v="392"/>
    <d v="2017-09-27T00:00:00"/>
    <s v="Standard Class"/>
    <s v="SH-19975"/>
    <s v="OFF-BI-10000773"/>
    <x v="2435"/>
    <n v="7"/>
    <n v="8"/>
    <n v="-185262"/>
    <n v="-18.526199999999999"/>
    <s v="Office Supplies"/>
    <s v="Binders"/>
    <s v="Insertable Tab Post Binder Dividers"/>
  </r>
  <r>
    <x v="1594"/>
    <x v="851"/>
    <d v="2014-12-28T00:00:00"/>
    <s v="Standard Class"/>
    <s v="SF-20200"/>
    <s v="OFF-AP-10002350"/>
    <x v="531"/>
    <n v="11"/>
    <n v="0"/>
    <n v="580272"/>
    <n v="58.027200000000001"/>
    <s v="Office Supplies"/>
    <s v="Appliances"/>
    <s v="Belkin F9H710-06 7 Outlet SurgeMaster Surge Protector"/>
  </r>
  <r>
    <x v="1595"/>
    <x v="98"/>
    <d v="2016-06-01T00:00:00"/>
    <s v="Standard Class"/>
    <s v="TH-21235"/>
    <s v="OFF-AR-10001919"/>
    <x v="2436"/>
    <n v="1"/>
    <n v="2"/>
    <n v="1692"/>
    <n v="0.16919999999999999"/>
    <s v="Office Supplies"/>
    <s v="Art"/>
    <s v="OIC #2 Pencils, Medium Soft"/>
  </r>
  <r>
    <x v="1595"/>
    <x v="98"/>
    <d v="2016-06-01T00:00:00"/>
    <s v="Standard Class"/>
    <s v="TH-21235"/>
    <s v="OFF-AP-10002082"/>
    <x v="1505"/>
    <n v="2"/>
    <n v="2"/>
    <n v="6534"/>
    <n v="0.65339999999999998"/>
    <s v="Office Supplies"/>
    <s v="Appliances"/>
    <s v="Holmes HEPA Air Purifier"/>
  </r>
  <r>
    <x v="1596"/>
    <x v="40"/>
    <d v="2017-07-10T00:00:00"/>
    <s v="First Class"/>
    <s v="VG-21790"/>
    <s v="OFF-LA-10002762"/>
    <x v="94"/>
    <n v="6"/>
    <n v="0"/>
    <n v="353346"/>
    <n v="35.334600000000002"/>
    <s v="Office Supplies"/>
    <s v="Labels"/>
    <s v="Avery 485"/>
  </r>
  <r>
    <x v="1597"/>
    <x v="21"/>
    <d v="2014-05-17T00:00:00"/>
    <s v="Standard Class"/>
    <s v="NP-18325"/>
    <s v="TEC-AC-10002800"/>
    <x v="258"/>
    <n v="3"/>
    <n v="0"/>
    <n v="524895"/>
    <n v="52.4895"/>
    <s v="Technology"/>
    <s v="Accessories"/>
    <s v="Plantronics Audio 478 Stereo USB Headset"/>
  </r>
  <r>
    <x v="1598"/>
    <x v="225"/>
    <d v="2017-11-16T00:00:00"/>
    <s v="Standard Class"/>
    <s v="FH-14275"/>
    <s v="OFF-BI-10003925"/>
    <x v="2437"/>
    <n v="3"/>
    <n v="2"/>
    <n v="3142719"/>
    <n v="314.27190000000002"/>
    <s v="Office Supplies"/>
    <s v="Binders"/>
    <s v="Fellowes PB300 Plastic Comb Binding Machine"/>
  </r>
  <r>
    <x v="1598"/>
    <x v="225"/>
    <d v="2017-11-16T00:00:00"/>
    <s v="Standard Class"/>
    <s v="FH-14275"/>
    <s v="TEC-PH-10002200"/>
    <x v="2438"/>
    <n v="2"/>
    <n v="0"/>
    <n v="1249552"/>
    <n v="124.9552"/>
    <s v="Technology"/>
    <s v="Phones"/>
    <s v="Samsung Galaxy Note 2"/>
  </r>
  <r>
    <x v="1599"/>
    <x v="653"/>
    <d v="2015-10-08T00:00:00"/>
    <s v="Standard Class"/>
    <s v="JP-15460"/>
    <s v="OFF-PA-10001295"/>
    <x v="718"/>
    <n v="5"/>
    <n v="0"/>
    <n v="45528"/>
    <n v="4.5528000000000004"/>
    <s v="Office Supplies"/>
    <s v="Paper"/>
    <s v="Computer Printout Paper with Letter-Trim Perforations"/>
  </r>
  <r>
    <x v="1599"/>
    <x v="653"/>
    <d v="2015-10-08T00:00:00"/>
    <s v="Standard Class"/>
    <s v="JP-15460"/>
    <s v="OFF-EN-10002500"/>
    <x v="2439"/>
    <n v="4"/>
    <n v="0"/>
    <n v="23004"/>
    <n v="2.3003999999999998"/>
    <s v="Office Supplies"/>
    <s v="Envelopes"/>
    <s v="Globe Weis Peel &amp; Seel First Class Envelopes"/>
  </r>
  <r>
    <x v="1599"/>
    <x v="653"/>
    <d v="2015-10-08T00:00:00"/>
    <s v="Standard Class"/>
    <s v="JP-15460"/>
    <s v="TEC-AC-10000892"/>
    <x v="2440"/>
    <n v="1"/>
    <n v="0"/>
    <n v="324"/>
    <n v="3.2399999999999998E-2"/>
    <s v="Technology"/>
    <s v="Accessories"/>
    <s v="NETGEAR N750 Dual Band Wi-Fi Gigabit Router"/>
  </r>
  <r>
    <x v="1600"/>
    <x v="852"/>
    <d v="2014-10-05T00:00:00"/>
    <s v="First Class"/>
    <s v="ES-14080"/>
    <s v="OFF-PA-10001838"/>
    <x v="2441"/>
    <n v="2"/>
    <n v="2"/>
    <n v="34104"/>
    <n v="3.4104000000000001"/>
    <s v="Office Supplies"/>
    <s v="Paper"/>
    <s v="Adams Telephone Message Book W/Dividers/Space For Phone Numbers, 5 1/4&quot;X8 1/2&quot;, 300/Messages"/>
  </r>
  <r>
    <x v="1600"/>
    <x v="852"/>
    <d v="2014-10-05T00:00:00"/>
    <s v="First Class"/>
    <s v="ES-14080"/>
    <s v="OFF-FA-10000735"/>
    <x v="438"/>
    <n v="2"/>
    <n v="2"/>
    <n v="146"/>
    <n v="1.46E-2"/>
    <s v="Office Supplies"/>
    <s v="Fasteners"/>
    <s v="Staples"/>
  </r>
  <r>
    <x v="1600"/>
    <x v="852"/>
    <d v="2014-10-05T00:00:00"/>
    <s v="First Class"/>
    <s v="ES-14080"/>
    <s v="TEC-PH-10001760"/>
    <x v="2357"/>
    <n v="2"/>
    <n v="2"/>
    <n v="10746"/>
    <n v="1.0746"/>
    <s v="Technology"/>
    <s v="Phones"/>
    <s v="Bose SoundLink Bluetooth Speaker"/>
  </r>
  <r>
    <x v="1600"/>
    <x v="852"/>
    <d v="2014-10-05T00:00:00"/>
    <s v="First Class"/>
    <s v="ES-14080"/>
    <s v="OFF-EN-10004846"/>
    <x v="2442"/>
    <n v="6"/>
    <n v="2"/>
    <n v="46284"/>
    <n v="4.6284000000000001"/>
    <s v="Office Supplies"/>
    <s v="Envelopes"/>
    <s v="Letter or Legal Size Expandable Poly String Tie Envelopes"/>
  </r>
  <r>
    <x v="1600"/>
    <x v="852"/>
    <d v="2014-10-05T00:00:00"/>
    <s v="First Class"/>
    <s v="ES-14080"/>
    <s v="OFF-SU-10003567"/>
    <x v="2443"/>
    <n v="2"/>
    <n v="2"/>
    <n v="-3264"/>
    <n v="-0.32640000000000002"/>
    <s v="Office Supplies"/>
    <s v="Supplies"/>
    <s v="Stiletto Hand Letter Openers"/>
  </r>
  <r>
    <x v="1600"/>
    <x v="852"/>
    <d v="2014-10-05T00:00:00"/>
    <s v="First Class"/>
    <s v="ES-14080"/>
    <s v="TEC-PH-10001557"/>
    <x v="156"/>
    <n v="3"/>
    <n v="2"/>
    <n v="201579"/>
    <n v="20.157900000000001"/>
    <s v="Technology"/>
    <s v="Phones"/>
    <s v="Pyle PMP37LED"/>
  </r>
  <r>
    <x v="1600"/>
    <x v="852"/>
    <d v="2014-10-05T00:00:00"/>
    <s v="First Class"/>
    <s v="ES-14080"/>
    <s v="TEC-AC-10003038"/>
    <x v="317"/>
    <n v="1"/>
    <n v="2"/>
    <n v="-895"/>
    <n v="-8.9499999999999996E-2"/>
    <s v="Technology"/>
    <s v="Accessories"/>
    <s v="Kingston Digital DataTraveler 16GB USB 2.0"/>
  </r>
  <r>
    <x v="1601"/>
    <x v="281"/>
    <d v="2014-08-16T00:00:00"/>
    <s v="Standard Class"/>
    <s v="KL-16645"/>
    <s v="OFF-ST-10004459"/>
    <x v="2444"/>
    <n v="1"/>
    <n v="0"/>
    <n v="18767"/>
    <n v="1.8767"/>
    <s v="Office Supplies"/>
    <s v="Storage"/>
    <s v="Tennsco Single-Tier Lockers"/>
  </r>
  <r>
    <x v="1602"/>
    <x v="853"/>
    <d v="2017-09-05T00:00:00"/>
    <s v="Second Class"/>
    <s v="BN-11515"/>
    <s v="FUR-FU-10004960"/>
    <x v="17"/>
    <n v="5"/>
    <n v="0"/>
    <n v="39066"/>
    <n v="3.9066000000000001"/>
    <s v="Furniture"/>
    <s v="Furnishings"/>
    <s v="Seth Thomas 12&quot; Clock w/ Goldtone Case"/>
  </r>
  <r>
    <x v="1603"/>
    <x v="583"/>
    <d v="2017-04-22T00:00:00"/>
    <s v="Standard Class"/>
    <s v="ND-18370"/>
    <s v="OFF-BI-10000632"/>
    <x v="2425"/>
    <n v="3"/>
    <n v="8"/>
    <n v="-442782"/>
    <n v="-44.278199999999998"/>
    <s v="Office Supplies"/>
    <s v="Binders"/>
    <s v="Satellite Sectional Post Binders"/>
  </r>
  <r>
    <x v="1603"/>
    <x v="583"/>
    <d v="2017-04-22T00:00:00"/>
    <s v="Standard Class"/>
    <s v="ND-18370"/>
    <s v="OFF-BI-10001107"/>
    <x v="1624"/>
    <n v="1"/>
    <n v="8"/>
    <n v="-47784"/>
    <n v="-4.7784000000000004"/>
    <s v="Office Supplies"/>
    <s v="Binders"/>
    <s v="GBC White Gloss Covers, Plain Front"/>
  </r>
  <r>
    <x v="1603"/>
    <x v="583"/>
    <d v="2017-04-22T00:00:00"/>
    <s v="Standard Class"/>
    <s v="ND-18370"/>
    <s v="OFF-ST-10002301"/>
    <x v="2445"/>
    <n v="2"/>
    <n v="2"/>
    <n v="-77292"/>
    <n v="-7.7291999999999996"/>
    <s v="Office Supplies"/>
    <s v="Storage"/>
    <s v="Tennsco Commercial Shelving"/>
  </r>
  <r>
    <x v="1604"/>
    <x v="458"/>
    <d v="2016-04-27T00:00:00"/>
    <s v="First Class"/>
    <s v="JL-15130"/>
    <s v="OFF-BI-10003355"/>
    <x v="2098"/>
    <n v="1"/>
    <n v="2"/>
    <n v="13944"/>
    <n v="1.3944000000000001"/>
    <s v="Office Supplies"/>
    <s v="Binders"/>
    <s v="Cardinal Holdit Business Card Pockets"/>
  </r>
  <r>
    <x v="1605"/>
    <x v="804"/>
    <d v="2016-01-15T00:00:00"/>
    <s v="Same Day"/>
    <s v="RC-19825"/>
    <s v="FUR-TA-10002903"/>
    <x v="2446"/>
    <n v="1"/>
    <n v="3"/>
    <n v="-155826"/>
    <n v="-15.582599999999999"/>
    <s v="Furniture"/>
    <s v="Tables"/>
    <s v="Bevis Round Bullnose 29&quot; High Table Top"/>
  </r>
  <r>
    <x v="1606"/>
    <x v="558"/>
    <d v="2016-05-02T00:00:00"/>
    <s v="Same Day"/>
    <s v="CC-12475"/>
    <s v="OFF-ST-10001580"/>
    <x v="2447"/>
    <n v="3"/>
    <n v="0"/>
    <n v="125832"/>
    <n v="12.5832"/>
    <s v="Office Supplies"/>
    <s v="Storage"/>
    <s v="Super Decoflex Portable Personal File"/>
  </r>
  <r>
    <x v="1606"/>
    <x v="558"/>
    <d v="2016-05-02T00:00:00"/>
    <s v="Same Day"/>
    <s v="CC-12475"/>
    <s v="OFF-BI-10000315"/>
    <x v="2448"/>
    <n v="3"/>
    <n v="2"/>
    <n v="159516"/>
    <n v="15.951599999999999"/>
    <s v="Office Supplies"/>
    <s v="Binders"/>
    <s v="Poly Designer Cover &amp; Back"/>
  </r>
  <r>
    <x v="1607"/>
    <x v="31"/>
    <d v="2016-11-27T00:00:00"/>
    <s v="Standard Class"/>
    <s v="DW-13195"/>
    <s v="FUR-CH-10003774"/>
    <x v="2449"/>
    <n v="5"/>
    <n v="3"/>
    <n v="-77333"/>
    <n v="-7.7332999999999998"/>
    <s v="Furniture"/>
    <s v="Chairs"/>
    <s v="Global Wood Trimmed Manager's Task Chair, Khaki"/>
  </r>
  <r>
    <x v="1607"/>
    <x v="31"/>
    <d v="2016-11-27T00:00:00"/>
    <s v="Standard Class"/>
    <s v="DW-13195"/>
    <s v="TEC-PH-10003095"/>
    <x v="2450"/>
    <n v="7"/>
    <n v="2"/>
    <n v="46095"/>
    <n v="4.6094999999999997"/>
    <s v="Technology"/>
    <s v="Phones"/>
    <s v="Samsung HM1900 Bluetooth Headset"/>
  </r>
  <r>
    <x v="1607"/>
    <x v="31"/>
    <d v="2016-11-27T00:00:00"/>
    <s v="Standard Class"/>
    <s v="DW-13195"/>
    <s v="FUR-FU-10000023"/>
    <x v="2451"/>
    <n v="3"/>
    <n v="6"/>
    <n v="-28272"/>
    <n v="-2.8271999999999999"/>
    <s v="Furniture"/>
    <s v="Furnishings"/>
    <s v="Eldon Wave Desk Accessories"/>
  </r>
  <r>
    <x v="1608"/>
    <x v="854"/>
    <d v="2016-02-03T00:00:00"/>
    <s v="First Class"/>
    <s v="CK-12760"/>
    <s v="OFF-ST-10002214"/>
    <x v="1919"/>
    <n v="5"/>
    <n v="0"/>
    <n v="14677"/>
    <n v="1.4677"/>
    <s v="Office Supplies"/>
    <s v="Storage"/>
    <s v="X-Rack File for Hanging Folders"/>
  </r>
  <r>
    <x v="1609"/>
    <x v="374"/>
    <d v="2017-04-05T00:00:00"/>
    <s v="Second Class"/>
    <s v="EG-13900"/>
    <s v="OFF-BI-10002799"/>
    <x v="2452"/>
    <n v="13"/>
    <n v="8"/>
    <n v="-228956"/>
    <n v="-22.895600000000002"/>
    <s v="Office Supplies"/>
    <s v="Binders"/>
    <s v="SlimView Poly Binder, 3/8&quot;"/>
  </r>
  <r>
    <x v="1610"/>
    <x v="42"/>
    <d v="2017-12-05T00:00:00"/>
    <s v="Standard Class"/>
    <s v="SJ-20215"/>
    <s v="TEC-PH-10004912"/>
    <x v="378"/>
    <n v="5"/>
    <n v="2"/>
    <n v="247275"/>
    <n v="24.727499999999999"/>
    <s v="Technology"/>
    <s v="Phones"/>
    <s v="Cisco SPA112 2 Port Phone Adapter"/>
  </r>
  <r>
    <x v="1610"/>
    <x v="42"/>
    <d v="2017-12-05T00:00:00"/>
    <s v="Standard Class"/>
    <s v="SJ-20215"/>
    <s v="FUR-CH-10002602"/>
    <x v="2453"/>
    <n v="3"/>
    <n v="3"/>
    <n v="-181176"/>
    <n v="-18.117599999999999"/>
    <s v="Furniture"/>
    <s v="Chairs"/>
    <s v="DMI Arturo Collection Mission-style Design Wood Chair"/>
  </r>
  <r>
    <x v="1611"/>
    <x v="419"/>
    <d v="2017-12-12T00:00:00"/>
    <s v="Second Class"/>
    <s v="BP-11185"/>
    <s v="TEC-AC-10004510"/>
    <x v="1378"/>
    <n v="3"/>
    <n v="0"/>
    <n v="4908"/>
    <n v="0.49080000000000001"/>
    <s v="Technology"/>
    <s v="Accessories"/>
    <s v="Logitech Desktop MK120 Mouse and keyboard Combo"/>
  </r>
  <r>
    <x v="1611"/>
    <x v="419"/>
    <d v="2017-12-12T00:00:00"/>
    <s v="Second Class"/>
    <s v="BP-11185"/>
    <s v="OFF-ST-10000060"/>
    <x v="1702"/>
    <n v="5"/>
    <n v="0"/>
    <n v="38988"/>
    <n v="3.8988"/>
    <s v="Office Supplies"/>
    <s v="Storage"/>
    <s v="Fellowes Bankers Box Staxonsteel Drawer File/Stacking System"/>
  </r>
  <r>
    <x v="1611"/>
    <x v="419"/>
    <d v="2017-12-12T00:00:00"/>
    <s v="Second Class"/>
    <s v="BP-11185"/>
    <s v="OFF-AR-10000799"/>
    <x v="2454"/>
    <n v="3"/>
    <n v="0"/>
    <n v="52896"/>
    <n v="5.2896000000000001"/>
    <s v="Office Supplies"/>
    <s v="Art"/>
    <s v="Col-Erase Pencils with Erasers"/>
  </r>
  <r>
    <x v="1612"/>
    <x v="51"/>
    <d v="2016-09-21T00:00:00"/>
    <s v="Standard Class"/>
    <s v="SJ-20125"/>
    <s v="FUR-CH-10004875"/>
    <x v="2281"/>
    <n v="2"/>
    <n v="2"/>
    <n v="99652"/>
    <n v="9.9651999999999994"/>
    <s v="Furniture"/>
    <s v="Chairs"/>
    <s v="Harbour Creations 67200 Series Stacking Chairs"/>
  </r>
  <r>
    <x v="1612"/>
    <x v="51"/>
    <d v="2016-09-21T00:00:00"/>
    <s v="Standard Class"/>
    <s v="SJ-20125"/>
    <s v="TEC-PH-10002085"/>
    <x v="839"/>
    <n v="2"/>
    <n v="2"/>
    <n v="79188"/>
    <n v="7.9188000000000001"/>
    <s v="Technology"/>
    <s v="Phones"/>
    <s v="Clarity 53712"/>
  </r>
  <r>
    <x v="1613"/>
    <x v="43"/>
    <d v="2016-12-29T00:00:00"/>
    <s v="Standard Class"/>
    <s v="MC-17590"/>
    <s v="OFF-FA-10000992"/>
    <x v="2455"/>
    <n v="7"/>
    <n v="0"/>
    <n v="116795"/>
    <n v="11.679500000000001"/>
    <s v="Office Supplies"/>
    <s v="Fasteners"/>
    <s v="Acco Clips to Go Binder Clips, 24 Clips in Two Sizes"/>
  </r>
  <r>
    <x v="1614"/>
    <x v="827"/>
    <d v="2017-04-19T00:00:00"/>
    <s v="First Class"/>
    <s v="BG-11740"/>
    <s v="FUR-FU-10001473"/>
    <x v="2456"/>
    <n v="3"/>
    <n v="2"/>
    <n v="52773"/>
    <n v="5.2773000000000003"/>
    <s v="Furniture"/>
    <s v="Furnishings"/>
    <s v="DAX Wood Document Frame"/>
  </r>
  <r>
    <x v="1615"/>
    <x v="855"/>
    <d v="2017-10-30T00:00:00"/>
    <s v="Second Class"/>
    <s v="MA-17560"/>
    <s v="OFF-AR-10003045"/>
    <x v="2457"/>
    <n v="3"/>
    <n v="2"/>
    <n v="2205"/>
    <n v="0.2205"/>
    <s v="Office Supplies"/>
    <s v="Art"/>
    <s v="Prang Colored Pencils"/>
  </r>
  <r>
    <x v="1615"/>
    <x v="855"/>
    <d v="2017-10-30T00:00:00"/>
    <s v="Second Class"/>
    <s v="MA-17560"/>
    <s v="TEC-PH-10001536"/>
    <x v="2458"/>
    <n v="2"/>
    <n v="2"/>
    <n v="20388"/>
    <n v="2.0388000000000002"/>
    <s v="Technology"/>
    <s v="Phones"/>
    <s v="Spigen Samsung Galaxy S5 Case Wallet"/>
  </r>
  <r>
    <x v="1616"/>
    <x v="630"/>
    <d v="2016-07-14T00:00:00"/>
    <s v="Standard Class"/>
    <s v="CC-12220"/>
    <s v="TEC-PH-10001580"/>
    <x v="2459"/>
    <n v="1"/>
    <n v="2"/>
    <n v="94486"/>
    <n v="9.4486000000000008"/>
    <s v="Technology"/>
    <s v="Phones"/>
    <s v="Logitech Mobile Speakerphone P710e -Â speaker phone"/>
  </r>
  <r>
    <x v="1616"/>
    <x v="630"/>
    <d v="2016-07-14T00:00:00"/>
    <s v="Standard Class"/>
    <s v="CC-12220"/>
    <s v="OFF-BI-10004209"/>
    <x v="1687"/>
    <n v="3"/>
    <n v="2"/>
    <n v="603"/>
    <n v="6.0299999999999999E-2"/>
    <s v="Office Supplies"/>
    <s v="Binders"/>
    <s v="Fellowes Twister Kit, Gray/Clear, 3/pkg"/>
  </r>
  <r>
    <x v="1617"/>
    <x v="71"/>
    <d v="2015-08-14T00:00:00"/>
    <s v="Standard Class"/>
    <s v="RA-19885"/>
    <s v="OFF-LA-10001613"/>
    <x v="1144"/>
    <n v="2"/>
    <n v="2"/>
    <n v="16704"/>
    <n v="1.6704000000000001"/>
    <s v="Office Supplies"/>
    <s v="Labels"/>
    <s v="Avery File Folder Labels"/>
  </r>
  <r>
    <x v="1618"/>
    <x v="25"/>
    <d v="2016-12-14T00:00:00"/>
    <s v="Second Class"/>
    <s v="DK-12835"/>
    <s v="FUR-TA-10001676"/>
    <x v="2460"/>
    <n v="3"/>
    <n v="4"/>
    <n v="-293238"/>
    <n v="-29.323799999999999"/>
    <s v="Furniture"/>
    <s v="Tables"/>
    <s v="Hon 61000 Series Interactive Training Tables"/>
  </r>
  <r>
    <x v="1618"/>
    <x v="25"/>
    <d v="2016-12-14T00:00:00"/>
    <s v="Second Class"/>
    <s v="DK-12835"/>
    <s v="OFF-BI-10003712"/>
    <x v="339"/>
    <n v="2"/>
    <n v="7"/>
    <n v="-20622"/>
    <n v="-2.0621999999999998"/>
    <s v="Office Supplies"/>
    <s v="Binders"/>
    <s v="Acco Pressboard Covers with Storage Hooks, 14 7/8&quot; x 11&quot;, Light Blue"/>
  </r>
  <r>
    <x v="1619"/>
    <x v="481"/>
    <d v="2016-11-17T00:00:00"/>
    <s v="Standard Class"/>
    <s v="LB-16795"/>
    <s v="OFF-BI-10000285"/>
    <x v="2461"/>
    <n v="2"/>
    <n v="8"/>
    <n v="-4704"/>
    <n v="-0.47039999999999998"/>
    <s v="Office Supplies"/>
    <s v="Binders"/>
    <s v="XtraLife ClearVue Slant-D Ring Binders by Cardinal"/>
  </r>
  <r>
    <x v="1620"/>
    <x v="687"/>
    <d v="2014-11-15T00:00:00"/>
    <s v="First Class"/>
    <s v="CM-11815"/>
    <s v="OFF-PA-10004609"/>
    <x v="846"/>
    <n v="4"/>
    <n v="2"/>
    <n v="72576"/>
    <n v="7.2576000000000001"/>
    <s v="Office Supplies"/>
    <s v="Paper"/>
    <s v="Xerox 221"/>
  </r>
  <r>
    <x v="1621"/>
    <x v="664"/>
    <d v="2014-11-19T00:00:00"/>
    <s v="First Class"/>
    <s v="TS-21205"/>
    <s v="TEC-AC-10001314"/>
    <x v="2462"/>
    <n v="2"/>
    <n v="0"/>
    <n v="79984"/>
    <n v="7.9984000000000002"/>
    <s v="Technology"/>
    <s v="Accessories"/>
    <s v="Case Logic 2.4GHz Wireless Keyboard"/>
  </r>
  <r>
    <x v="1621"/>
    <x v="664"/>
    <d v="2014-11-19T00:00:00"/>
    <s v="First Class"/>
    <s v="TS-21205"/>
    <s v="OFF-PA-10003395"/>
    <x v="2463"/>
    <n v="7"/>
    <n v="0"/>
    <n v="352296"/>
    <n v="35.229599999999998"/>
    <s v="Office Supplies"/>
    <s v="Paper"/>
    <s v="Xerox 1941"/>
  </r>
  <r>
    <x v="1621"/>
    <x v="664"/>
    <d v="2014-11-19T00:00:00"/>
    <s v="First Class"/>
    <s v="TS-21205"/>
    <s v="OFF-AP-10001242"/>
    <x v="2464"/>
    <n v="3"/>
    <n v="0"/>
    <n v="72432"/>
    <n v="7.2431999999999999"/>
    <s v="Office Supplies"/>
    <s v="Appliances"/>
    <s v="APC 7 Outlet Network SurgeArrest Surge Protector"/>
  </r>
  <r>
    <x v="1622"/>
    <x v="758"/>
    <d v="2016-03-08T00:00:00"/>
    <s v="Second Class"/>
    <s v="RF-19345"/>
    <s v="OFF-LA-10001641"/>
    <x v="1883"/>
    <n v="4"/>
    <n v="2"/>
    <n v="3528"/>
    <n v="0.3528"/>
    <s v="Office Supplies"/>
    <s v="Labels"/>
    <s v="Avery 518"/>
  </r>
  <r>
    <x v="1623"/>
    <x v="856"/>
    <d v="2014-10-15T00:00:00"/>
    <s v="Standard Class"/>
    <s v="JF-15565"/>
    <s v="OFF-ST-10003816"/>
    <x v="2465"/>
    <n v="2"/>
    <n v="2"/>
    <n v="105714"/>
    <n v="10.571400000000001"/>
    <s v="Office Supplies"/>
    <s v="Storage"/>
    <s v="Fellowes High-Stak Drawer Files"/>
  </r>
  <r>
    <x v="1623"/>
    <x v="856"/>
    <d v="2014-10-15T00:00:00"/>
    <s v="Standard Class"/>
    <s v="JF-15565"/>
    <s v="OFF-EN-10002230"/>
    <x v="2466"/>
    <n v="3"/>
    <n v="2"/>
    <n v="679833"/>
    <n v="67.9833"/>
    <s v="Office Supplies"/>
    <s v="Envelopes"/>
    <s v="Airmail Envelopes"/>
  </r>
  <r>
    <x v="1624"/>
    <x v="857"/>
    <d v="2014-05-29T00:00:00"/>
    <s v="Standard Class"/>
    <s v="EH-14185"/>
    <s v="TEC-PH-10002660"/>
    <x v="2467"/>
    <n v="2"/>
    <n v="0"/>
    <n v="33995"/>
    <n v="3.3995000000000002"/>
    <s v="Technology"/>
    <s v="Phones"/>
    <s v="Nortel Networks T7316 E Nt8 B27"/>
  </r>
  <r>
    <x v="1624"/>
    <x v="857"/>
    <d v="2014-05-29T00:00:00"/>
    <s v="Standard Class"/>
    <s v="EH-14185"/>
    <s v="TEC-PH-10003171"/>
    <x v="2468"/>
    <n v="1"/>
    <n v="0"/>
    <n v="12586"/>
    <n v="1.2585999999999999"/>
    <s v="Technology"/>
    <s v="Phones"/>
    <s v="Plantronics Encore H101 Dual EarpiecesÂ Headset"/>
  </r>
  <r>
    <x v="1625"/>
    <x v="858"/>
    <d v="2014-07-19T00:00:00"/>
    <s v="Standard Class"/>
    <s v="VW-21775"/>
    <s v="TEC-AC-10003709"/>
    <x v="832"/>
    <n v="3"/>
    <n v="0"/>
    <n v="13068"/>
    <n v="1.3068"/>
    <s v="Technology"/>
    <s v="Accessories"/>
    <s v="Maxell 4.7GB DVD-R 5/Pack"/>
  </r>
  <r>
    <x v="1625"/>
    <x v="858"/>
    <d v="2014-07-19T00:00:00"/>
    <s v="Standard Class"/>
    <s v="VW-21775"/>
    <s v="OFF-FA-10000304"/>
    <x v="2469"/>
    <n v="3"/>
    <n v="0"/>
    <n v="26814"/>
    <n v="2.6814"/>
    <s v="Office Supplies"/>
    <s v="Fasteners"/>
    <s v="Advantus Push Pins"/>
  </r>
  <r>
    <x v="1626"/>
    <x v="44"/>
    <d v="2015-12-29T00:00:00"/>
    <s v="Second Class"/>
    <s v="KN-16450"/>
    <s v="TEC-AC-10003709"/>
    <x v="1277"/>
    <n v="8"/>
    <n v="0"/>
    <n v="34848"/>
    <n v="3.4847999999999999"/>
    <s v="Technology"/>
    <s v="Accessories"/>
    <s v="Maxell 4.7GB DVD-R 5/Pack"/>
  </r>
  <r>
    <x v="1627"/>
    <x v="221"/>
    <d v="2015-02-16T00:00:00"/>
    <s v="Standard Class"/>
    <s v="SJ-20215"/>
    <s v="FUR-CH-10002774"/>
    <x v="2470"/>
    <n v="5"/>
    <n v="2"/>
    <n v="22941"/>
    <n v="2.2940999999999998"/>
    <s v="Furniture"/>
    <s v="Chairs"/>
    <s v="Global Deluxe Stacking Chair, Gray"/>
  </r>
  <r>
    <x v="1628"/>
    <x v="548"/>
    <d v="2017-05-12T00:00:00"/>
    <s v="Standard Class"/>
    <s v="PS-19045"/>
    <s v="TEC-CO-10001046"/>
    <x v="2471"/>
    <n v="6"/>
    <n v="2"/>
    <n v="1049985"/>
    <n v="104.99850000000001"/>
    <s v="Technology"/>
    <s v="Copiers"/>
    <s v="Canon Imageclass D680 Copier / Fax"/>
  </r>
  <r>
    <x v="1629"/>
    <x v="808"/>
    <d v="2017-11-06T00:00:00"/>
    <s v="Standard Class"/>
    <s v="KM-16225"/>
    <s v="OFF-FA-10003495"/>
    <x v="2454"/>
    <n v="3"/>
    <n v="0"/>
    <n v="912"/>
    <n v="9.1200000000000003E-2"/>
    <s v="Office Supplies"/>
    <s v="Fasteners"/>
    <s v="Staples"/>
  </r>
  <r>
    <x v="1629"/>
    <x v="808"/>
    <d v="2017-11-06T00:00:00"/>
    <s v="Standard Class"/>
    <s v="KM-16225"/>
    <s v="OFF-AR-10004685"/>
    <x v="2472"/>
    <n v="6"/>
    <n v="0"/>
    <n v="91674"/>
    <n v="9.1674000000000007"/>
    <s v="Office Supplies"/>
    <s v="Art"/>
    <s v="Binney &amp; Smith Crayola Metallic Colored Pencils, 8-Color Set"/>
  </r>
  <r>
    <x v="1630"/>
    <x v="376"/>
    <d v="2014-04-09T00:00:00"/>
    <s v="Second Class"/>
    <s v="GM-14695"/>
    <s v="OFF-AR-10004757"/>
    <x v="486"/>
    <n v="7"/>
    <n v="0"/>
    <n v="75768"/>
    <n v="7.5768000000000004"/>
    <s v="Office Supplies"/>
    <s v="Art"/>
    <s v="Crayola Colored Pencils"/>
  </r>
  <r>
    <x v="1630"/>
    <x v="376"/>
    <d v="2014-04-09T00:00:00"/>
    <s v="Second Class"/>
    <s v="GM-14695"/>
    <s v="TEC-PH-10001615"/>
    <x v="2473"/>
    <n v="1"/>
    <n v="0"/>
    <n v="84071"/>
    <n v="8.4070999999999998"/>
    <s v="Technology"/>
    <s v="Phones"/>
    <s v="AT&amp;T CL82213"/>
  </r>
  <r>
    <x v="1630"/>
    <x v="376"/>
    <d v="2014-04-09T00:00:00"/>
    <s v="Second Class"/>
    <s v="GM-14695"/>
    <s v="OFF-PA-10003349"/>
    <x v="24"/>
    <n v="2"/>
    <n v="0"/>
    <n v="63504"/>
    <n v="6.3503999999999996"/>
    <s v="Office Supplies"/>
    <s v="Paper"/>
    <s v="Xerox 1957"/>
  </r>
  <r>
    <x v="1630"/>
    <x v="376"/>
    <d v="2014-04-09T00:00:00"/>
    <s v="Second Class"/>
    <s v="GM-14695"/>
    <s v="OFF-AR-10000127"/>
    <x v="486"/>
    <n v="7"/>
    <n v="0"/>
    <n v="66584"/>
    <n v="6.6584000000000003"/>
    <s v="Office Supplies"/>
    <s v="Art"/>
    <s v="Newell 321"/>
  </r>
  <r>
    <x v="1630"/>
    <x v="376"/>
    <d v="2014-04-09T00:00:00"/>
    <s v="Second Class"/>
    <s v="GM-14695"/>
    <s v="OFF-SU-10002881"/>
    <x v="2474"/>
    <n v="5"/>
    <n v="0"/>
    <n v="83281"/>
    <n v="8.3280999999999992"/>
    <s v="Office Supplies"/>
    <s v="Supplies"/>
    <s v="Martin Yale Chadless Opener Electric Letter Opener"/>
  </r>
  <r>
    <x v="1631"/>
    <x v="493"/>
    <d v="2014-09-24T00:00:00"/>
    <s v="Standard Class"/>
    <s v="KT-16465"/>
    <s v="TEC-AC-10001109"/>
    <x v="1012"/>
    <n v="2"/>
    <n v="2"/>
    <n v="131956"/>
    <n v="13.195600000000001"/>
    <s v="Technology"/>
    <s v="Accessories"/>
    <s v="Logitech Trackman Marble Mouse"/>
  </r>
  <r>
    <x v="1631"/>
    <x v="493"/>
    <d v="2014-09-24T00:00:00"/>
    <s v="Standard Class"/>
    <s v="KT-16465"/>
    <s v="OFF-PA-10000682"/>
    <x v="974"/>
    <n v="1"/>
    <n v="2"/>
    <n v="16762"/>
    <n v="1.6761999999999999"/>
    <s v="Office Supplies"/>
    <s v="Paper"/>
    <s v="Xerox 1924"/>
  </r>
  <r>
    <x v="1632"/>
    <x v="452"/>
    <d v="2014-10-06T00:00:00"/>
    <s v="Standard Class"/>
    <s v="MH-17785"/>
    <s v="FUR-FU-10000221"/>
    <x v="882"/>
    <n v="3"/>
    <n v="0"/>
    <n v="51816"/>
    <n v="5.1816000000000004"/>
    <s v="Furniture"/>
    <s v="Furnishings"/>
    <s v="Master Caster Door Stop, Brown"/>
  </r>
  <r>
    <x v="1633"/>
    <x v="357"/>
    <d v="2014-09-17T00:00:00"/>
    <s v="Standard Class"/>
    <s v="AF-10885"/>
    <s v="OFF-BI-10002429"/>
    <x v="2475"/>
    <n v="7"/>
    <n v="7"/>
    <n v="-468776"/>
    <n v="-46.877600000000001"/>
    <s v="Office Supplies"/>
    <s v="Binders"/>
    <s v="Premier Elliptical Ring Binder, Black"/>
  </r>
  <r>
    <x v="1634"/>
    <x v="252"/>
    <d v="2017-02-25T00:00:00"/>
    <s v="Standard Class"/>
    <s v="JP-16135"/>
    <s v="OFF-AR-10002375"/>
    <x v="2476"/>
    <n v="2"/>
    <n v="0"/>
    <n v="19024"/>
    <n v="1.9024000000000001"/>
    <s v="Office Supplies"/>
    <s v="Art"/>
    <s v="Newell 351"/>
  </r>
  <r>
    <x v="1634"/>
    <x v="252"/>
    <d v="2017-02-25T00:00:00"/>
    <s v="Standard Class"/>
    <s v="JP-16135"/>
    <s v="OFF-AP-10000595"/>
    <x v="2477"/>
    <n v="3"/>
    <n v="0"/>
    <n v="34086"/>
    <n v="3.4085999999999999"/>
    <s v="Office Supplies"/>
    <s v="Appliances"/>
    <s v="Disposable Triple-Filter Dust Bags"/>
  </r>
  <r>
    <x v="1635"/>
    <x v="510"/>
    <d v="2015-12-15T00:00:00"/>
    <s v="First Class"/>
    <s v="RD-19585"/>
    <s v="TEC-PH-10001530"/>
    <x v="854"/>
    <n v="3"/>
    <n v="2"/>
    <n v="494376"/>
    <n v="49.437600000000003"/>
    <s v="Technology"/>
    <s v="Phones"/>
    <s v="Cisco Unified IP Phone 7945G VoIP phone"/>
  </r>
  <r>
    <x v="1635"/>
    <x v="510"/>
    <d v="2015-12-15T00:00:00"/>
    <s v="First Class"/>
    <s v="RD-19585"/>
    <s v="OFF-BI-10000050"/>
    <x v="2478"/>
    <n v="5"/>
    <n v="2"/>
    <n v="9855"/>
    <n v="0.98550000000000004"/>
    <s v="Office Supplies"/>
    <s v="Binders"/>
    <s v="Angle-D Binders with Locking Rings, Label Holders"/>
  </r>
  <r>
    <x v="1635"/>
    <x v="510"/>
    <d v="2015-12-15T00:00:00"/>
    <s v="First Class"/>
    <s v="RD-19585"/>
    <s v="TEC-AC-10001552"/>
    <x v="2479"/>
    <n v="5"/>
    <n v="0"/>
    <n v="273735"/>
    <n v="27.3735"/>
    <s v="Technology"/>
    <s v="Accessories"/>
    <s v="Logitech K350 2.4Ghz Wireless Keyboard"/>
  </r>
  <r>
    <x v="1635"/>
    <x v="510"/>
    <d v="2015-12-15T00:00:00"/>
    <s v="First Class"/>
    <s v="RD-19585"/>
    <s v="TEC-AC-10003399"/>
    <x v="341"/>
    <n v="1"/>
    <n v="0"/>
    <n v="152208"/>
    <n v="15.220800000000001"/>
    <s v="Technology"/>
    <s v="Accessories"/>
    <s v="Memorex Mini Travel Drive 64 GB USB 2.0 Flash Drive"/>
  </r>
  <r>
    <x v="1636"/>
    <x v="859"/>
    <d v="2016-11-04T00:00:00"/>
    <s v="Standard Class"/>
    <s v="JF-15295"/>
    <s v="OFF-AR-10004078"/>
    <x v="2480"/>
    <n v="2"/>
    <n v="0"/>
    <n v="3504"/>
    <n v="0.35039999999999999"/>
    <s v="Office Supplies"/>
    <s v="Art"/>
    <s v="Newell 312"/>
  </r>
  <r>
    <x v="1637"/>
    <x v="151"/>
    <d v="2014-12-30T00:00:00"/>
    <s v="Standard Class"/>
    <s v="CK-12595"/>
    <s v="OFF-SU-10002189"/>
    <x v="2481"/>
    <n v="3"/>
    <n v="0"/>
    <n v="1191"/>
    <n v="0.1191"/>
    <s v="Office Supplies"/>
    <s v="Supplies"/>
    <s v="Acme Rosewood Handle Letter Opener"/>
  </r>
  <r>
    <x v="1637"/>
    <x v="151"/>
    <d v="2014-12-30T00:00:00"/>
    <s v="Standard Class"/>
    <s v="CK-12595"/>
    <s v="FUR-FU-10001852"/>
    <x v="2482"/>
    <n v="2"/>
    <n v="0"/>
    <n v="11136"/>
    <n v="1.1135999999999999"/>
    <s v="Furniture"/>
    <s v="Furnishings"/>
    <s v="Eldon Regeneration Recycled Desk Accessories, Smoke"/>
  </r>
  <r>
    <x v="1638"/>
    <x v="860"/>
    <d v="2014-08-18T00:00:00"/>
    <s v="First Class"/>
    <s v="KH-16510"/>
    <s v="OFF-BI-10003638"/>
    <x v="2483"/>
    <n v="8"/>
    <n v="8"/>
    <n v="-52632"/>
    <n v="-5.2632000000000003"/>
    <s v="Office Supplies"/>
    <s v="Binders"/>
    <s v="GBC Durable Plastic Covers"/>
  </r>
  <r>
    <x v="1639"/>
    <x v="358"/>
    <d v="2017-10-03T00:00:00"/>
    <s v="First Class"/>
    <s v="CM-12655"/>
    <s v="TEC-MA-10002428"/>
    <x v="2484"/>
    <n v="11"/>
    <n v="0"/>
    <n v="7672005"/>
    <n v="767.20050000000003"/>
    <s v="Technology"/>
    <s v="Machines"/>
    <s v="Fellowes Powershred HS-440 4-Sheet High Security Shredder"/>
  </r>
  <r>
    <x v="1640"/>
    <x v="463"/>
    <d v="2015-05-30T00:00:00"/>
    <s v="Standard Class"/>
    <s v="EB-13870"/>
    <s v="OFF-BI-10001036"/>
    <x v="2485"/>
    <n v="7"/>
    <n v="7"/>
    <n v="-12796"/>
    <n v="-1.2796000000000001"/>
    <s v="Office Supplies"/>
    <s v="Binders"/>
    <s v="Cardinal EasyOpen D-Ring Binders"/>
  </r>
  <r>
    <x v="1640"/>
    <x v="463"/>
    <d v="2015-05-30T00:00:00"/>
    <s v="Standard Class"/>
    <s v="EB-13870"/>
    <s v="OFF-AP-10004708"/>
    <x v="1560"/>
    <n v="4"/>
    <n v="2"/>
    <n v="137016"/>
    <n v="13.701599999999999"/>
    <s v="Office Supplies"/>
    <s v="Appliances"/>
    <s v="Fellowes Superior 10 Outlet Split Surge Protector"/>
  </r>
  <r>
    <x v="1641"/>
    <x v="673"/>
    <d v="2017-11-16T00:00:00"/>
    <s v="Same Day"/>
    <s v="MW-18235"/>
    <s v="TEC-MA-10000488"/>
    <x v="2130"/>
    <n v="3"/>
    <n v="2"/>
    <n v="2159973"/>
    <n v="215.9973"/>
    <s v="Technology"/>
    <s v="Machines"/>
    <s v="Bady BDG101FRU Card Printer"/>
  </r>
  <r>
    <x v="1642"/>
    <x v="728"/>
    <d v="2014-11-22T00:00:00"/>
    <s v="Standard Class"/>
    <s v="CS-11950"/>
    <s v="OFF-BI-10003656"/>
    <x v="26"/>
    <n v="1"/>
    <n v="7"/>
    <n v="-407976"/>
    <n v="-40.797600000000003"/>
    <s v="Office Supplies"/>
    <s v="Binders"/>
    <s v="Fellowes PB200 Plastic Comb Binding Machine"/>
  </r>
  <r>
    <x v="1642"/>
    <x v="728"/>
    <d v="2014-11-22T00:00:00"/>
    <s v="Standard Class"/>
    <s v="CS-11950"/>
    <s v="OFF-ST-10003656"/>
    <x v="2486"/>
    <n v="1"/>
    <n v="2"/>
    <n v="-163183"/>
    <n v="-16.318300000000001"/>
    <s v="Office Supplies"/>
    <s v="Storage"/>
    <s v="Safco Industrial Wire Shelving"/>
  </r>
  <r>
    <x v="1642"/>
    <x v="728"/>
    <d v="2014-11-22T00:00:00"/>
    <s v="Standard Class"/>
    <s v="CS-11950"/>
    <s v="TEC-PH-10001128"/>
    <x v="2487"/>
    <n v="6"/>
    <n v="4"/>
    <n v="-1079928"/>
    <n v="-107.9928"/>
    <s v="Technology"/>
    <s v="Phones"/>
    <s v="Motorola Droid Maxx"/>
  </r>
  <r>
    <x v="1642"/>
    <x v="728"/>
    <d v="2014-11-22T00:00:00"/>
    <s v="Standard Class"/>
    <s v="CS-11950"/>
    <s v="FUR-FU-10001473"/>
    <x v="2456"/>
    <n v="3"/>
    <n v="2"/>
    <n v="52773"/>
    <n v="5.2773000000000003"/>
    <s v="Furniture"/>
    <s v="Furnishings"/>
    <s v="DAX Wood Document Frame"/>
  </r>
  <r>
    <x v="1642"/>
    <x v="728"/>
    <d v="2014-11-22T00:00:00"/>
    <s v="Standard Class"/>
    <s v="CS-11950"/>
    <s v="OFF-BI-10004656"/>
    <x v="168"/>
    <n v="3"/>
    <n v="7"/>
    <n v="-14256"/>
    <n v="-1.4256"/>
    <s v="Office Supplies"/>
    <s v="Binders"/>
    <s v="Peel &amp; Stick Add-On Corner Pockets"/>
  </r>
  <r>
    <x v="1643"/>
    <x v="288"/>
    <d v="2015-01-01T00:00:00"/>
    <s v="Second Class"/>
    <s v="SP-20620"/>
    <s v="OFF-EN-10004955"/>
    <x v="2488"/>
    <n v="3"/>
    <n v="2"/>
    <n v="47067"/>
    <n v="4.7066999999999997"/>
    <s v="Office Supplies"/>
    <s v="Envelopes"/>
    <s v="Fashion Color Clasp Envelopes"/>
  </r>
  <r>
    <x v="1643"/>
    <x v="288"/>
    <d v="2015-01-01T00:00:00"/>
    <s v="Second Class"/>
    <s v="SP-20620"/>
    <s v="TEC-PH-10002468"/>
    <x v="1972"/>
    <n v="2"/>
    <n v="2"/>
    <n v="190386"/>
    <n v="19.038599999999999"/>
    <s v="Technology"/>
    <s v="Phones"/>
    <s v="Plantronics CS 50-USB -Â headsetÂ - Convertible, Monaural"/>
  </r>
  <r>
    <x v="1643"/>
    <x v="288"/>
    <d v="2015-01-01T00:00:00"/>
    <s v="Second Class"/>
    <s v="SP-20620"/>
    <s v="TEC-PH-10000576"/>
    <x v="2489"/>
    <n v="3"/>
    <n v="2"/>
    <n v="287679"/>
    <n v="28.767900000000001"/>
    <s v="Technology"/>
    <s v="Phones"/>
    <s v="AT&amp;T 1080 Corded phone"/>
  </r>
  <r>
    <x v="1643"/>
    <x v="288"/>
    <d v="2015-01-01T00:00:00"/>
    <s v="Second Class"/>
    <s v="SP-20620"/>
    <s v="OFF-BI-10002160"/>
    <x v="2490"/>
    <n v="3"/>
    <n v="8"/>
    <n v="-36576"/>
    <n v="-3.6576"/>
    <s v="Office Supplies"/>
    <s v="Binders"/>
    <s v="Acco Hanging Data Binders"/>
  </r>
  <r>
    <x v="1643"/>
    <x v="288"/>
    <d v="2015-01-01T00:00:00"/>
    <s v="Second Class"/>
    <s v="SP-20620"/>
    <s v="TEC-AC-10003628"/>
    <x v="1012"/>
    <n v="2"/>
    <n v="2"/>
    <n v="143952"/>
    <n v="14.395200000000001"/>
    <s v="Technology"/>
    <s v="Accessories"/>
    <s v="Logitech 910-002974 M325 Wireless Mouse for Web Scrolling"/>
  </r>
  <r>
    <x v="1644"/>
    <x v="547"/>
    <d v="2015-11-11T00:00:00"/>
    <s v="Standard Class"/>
    <s v="GT-14635"/>
    <s v="OFF-BI-10001116"/>
    <x v="396"/>
    <n v="6"/>
    <n v="2"/>
    <n v="88704"/>
    <n v="8.8704000000000001"/>
    <s v="Office Supplies"/>
    <s v="Binders"/>
    <s v="Wilson Jones 1&quot; Hanging DublLock Ring Binders"/>
  </r>
  <r>
    <x v="1645"/>
    <x v="51"/>
    <d v="2016-09-22T00:00:00"/>
    <s v="Standard Class"/>
    <s v="LW-17215"/>
    <s v="OFF-BI-10002026"/>
    <x v="2491"/>
    <n v="5"/>
    <n v="2"/>
    <n v="78435"/>
    <n v="7.8434999999999997"/>
    <s v="Office Supplies"/>
    <s v="Binders"/>
    <s v="Avery Arch Ring Binders"/>
  </r>
  <r>
    <x v="1646"/>
    <x v="391"/>
    <d v="2016-03-25T00:00:00"/>
    <s v="Second Class"/>
    <s v="AH-10030"/>
    <s v="FUR-FU-10003691"/>
    <x v="2492"/>
    <n v="7"/>
    <n v="0"/>
    <n v="38038"/>
    <n v="3.8037999999999998"/>
    <s v="Furniture"/>
    <s v="Furnishings"/>
    <s v="Eldon Image Series Desk Accessories, Ebony"/>
  </r>
  <r>
    <x v="1647"/>
    <x v="296"/>
    <d v="2014-10-01T00:00:00"/>
    <s v="Standard Class"/>
    <s v="TH-21100"/>
    <s v="FUR-CH-10002602"/>
    <x v="159"/>
    <n v="5"/>
    <n v="2"/>
    <n v="45294"/>
    <n v="4.5293999999999999"/>
    <s v="Furniture"/>
    <s v="Chairs"/>
    <s v="DMI Arturo Collection Mission-style Design Wood Chair"/>
  </r>
  <r>
    <x v="1647"/>
    <x v="296"/>
    <d v="2014-10-01T00:00:00"/>
    <s v="Standard Class"/>
    <s v="TH-21100"/>
    <s v="OFF-PA-10000675"/>
    <x v="2493"/>
    <n v="2"/>
    <n v="0"/>
    <n v="401702"/>
    <n v="40.170200000000001"/>
    <s v="Office Supplies"/>
    <s v="Paper"/>
    <s v="Xerox 1919"/>
  </r>
  <r>
    <x v="1648"/>
    <x v="346"/>
    <d v="2017-12-28T00:00:00"/>
    <s v="Standard Class"/>
    <s v="HG-15025"/>
    <s v="FUR-CH-10002602"/>
    <x v="2494"/>
    <n v="2"/>
    <n v="1"/>
    <n v="483136"/>
    <n v="48.313600000000001"/>
    <s v="Furniture"/>
    <s v="Chairs"/>
    <s v="DMI Arturo Collection Mission-style Design Wood Chair"/>
  </r>
  <r>
    <x v="1648"/>
    <x v="346"/>
    <d v="2017-12-28T00:00:00"/>
    <s v="Standard Class"/>
    <s v="HG-15025"/>
    <s v="OFF-BI-10001900"/>
    <x v="2495"/>
    <n v="3"/>
    <n v="2"/>
    <n v="48519"/>
    <n v="4.8518999999999997"/>
    <s v="Office Supplies"/>
    <s v="Binders"/>
    <s v="DXL Angle-View Binders with Locking Rings, Black"/>
  </r>
  <r>
    <x v="1649"/>
    <x v="225"/>
    <d v="2017-11-15T00:00:00"/>
    <s v="Second Class"/>
    <s v="EB-13750"/>
    <s v="FUR-FU-10001468"/>
    <x v="2496"/>
    <n v="5"/>
    <n v="6"/>
    <n v="-42745"/>
    <n v="-4.2744999999999997"/>
    <s v="Furniture"/>
    <s v="Furnishings"/>
    <s v="Tenex Antistatic Computer Chair Mats"/>
  </r>
  <r>
    <x v="1650"/>
    <x v="861"/>
    <d v="2015-09-15T00:00:00"/>
    <s v="Standard Class"/>
    <s v="SC-20725"/>
    <s v="OFF-AR-10004648"/>
    <x v="2497"/>
    <n v="9"/>
    <n v="0"/>
    <n v="489645"/>
    <n v="48.964500000000001"/>
    <s v="Office Supplies"/>
    <s v="Art"/>
    <s v="Boston 19500 Mighty Mite Electric Pencil Sharpener"/>
  </r>
  <r>
    <x v="1650"/>
    <x v="861"/>
    <d v="2015-09-15T00:00:00"/>
    <s v="Standard Class"/>
    <s v="SC-20725"/>
    <s v="OFF-LA-10003190"/>
    <x v="1145"/>
    <n v="3"/>
    <n v="0"/>
    <n v="42336"/>
    <n v="4.2336"/>
    <s v="Office Supplies"/>
    <s v="Labels"/>
    <s v="Avery 474"/>
  </r>
  <r>
    <x v="1651"/>
    <x v="331"/>
    <d v="2014-12-25T00:00:00"/>
    <s v="Standard Class"/>
    <s v="TS-21505"/>
    <s v="OFF-AP-10004868"/>
    <x v="2498"/>
    <n v="7"/>
    <n v="2"/>
    <n v="38073"/>
    <n v="3.8073000000000001"/>
    <s v="Office Supplies"/>
    <s v="Appliances"/>
    <s v="Hoover Commercial Soft Guard Upright Vacuum And Disposable Filtration Bags"/>
  </r>
  <r>
    <x v="1651"/>
    <x v="331"/>
    <d v="2014-12-25T00:00:00"/>
    <s v="Standard Class"/>
    <s v="TS-21505"/>
    <s v="FUR-CH-10004287"/>
    <x v="1603"/>
    <n v="3"/>
    <n v="2"/>
    <n v="74574"/>
    <n v="7.4573999999999998"/>
    <s v="Furniture"/>
    <s v="Chairs"/>
    <s v="SAFCO Arco Folding Chair"/>
  </r>
  <r>
    <x v="1651"/>
    <x v="331"/>
    <d v="2014-12-25T00:00:00"/>
    <s v="Standard Class"/>
    <s v="TS-21505"/>
    <s v="OFF-PA-10002689"/>
    <x v="330"/>
    <n v="5"/>
    <n v="2"/>
    <n v="9072"/>
    <n v="0.90720000000000001"/>
    <s v="Office Supplies"/>
    <s v="Paper"/>
    <s v="Weyerhaeuser First Choice Laser/Copy Paper (20Lb. and 88 Bright)"/>
  </r>
  <r>
    <x v="1652"/>
    <x v="862"/>
    <d v="2015-07-27T00:00:00"/>
    <s v="Standard Class"/>
    <s v="TH-21550"/>
    <s v="OFF-AP-10002892"/>
    <x v="2499"/>
    <n v="3"/>
    <n v="0"/>
    <n v="20682"/>
    <n v="2.0682"/>
    <s v="Office Supplies"/>
    <s v="Appliances"/>
    <s v="Belkin F5C206VTEL 6 Outlet Surge"/>
  </r>
  <r>
    <x v="1652"/>
    <x v="862"/>
    <d v="2015-07-27T00:00:00"/>
    <s v="Standard Class"/>
    <s v="TH-21550"/>
    <s v="FUR-FU-10002253"/>
    <x v="2500"/>
    <n v="3"/>
    <n v="0"/>
    <n v="502398"/>
    <n v="50.239800000000002"/>
    <s v="Furniture"/>
    <s v="Furnishings"/>
    <s v="Howard Miller 13&quot; Diameter Pewter Finish Round Wall Clock"/>
  </r>
  <r>
    <x v="1653"/>
    <x v="20"/>
    <d v="2014-11-15T00:00:00"/>
    <s v="Standard Class"/>
    <s v="KD-16270"/>
    <s v="OFF-BI-10001359"/>
    <x v="2501"/>
    <n v="5"/>
    <n v="8"/>
    <n v="-14800335"/>
    <n v="-1480.0335"/>
    <s v="Office Supplies"/>
    <s v="Binders"/>
    <s v="GBC DocuBind TL300 Electric Binding System"/>
  </r>
  <r>
    <x v="1653"/>
    <x v="20"/>
    <d v="2014-11-15T00:00:00"/>
    <s v="Standard Class"/>
    <s v="KD-16270"/>
    <s v="OFF-BI-10001267"/>
    <x v="2502"/>
    <n v="1"/>
    <n v="8"/>
    <n v="-19744"/>
    <n v="-1.9743999999999999"/>
    <s v="Office Supplies"/>
    <s v="Binders"/>
    <s v="Universal Recycled Hanging Pressboard Report Binders, Letter Size"/>
  </r>
  <r>
    <x v="1653"/>
    <x v="20"/>
    <d v="2014-11-15T00:00:00"/>
    <s v="Standard Class"/>
    <s v="KD-16270"/>
    <s v="OFF-AR-10003582"/>
    <x v="1784"/>
    <n v="3"/>
    <n v="2"/>
    <n v="6756"/>
    <n v="0.67559999999999998"/>
    <s v="Office Supplies"/>
    <s v="Art"/>
    <s v="Boston Electric Pencil Sharpener, Model 1818, Charcoal Black"/>
  </r>
  <r>
    <x v="1653"/>
    <x v="20"/>
    <d v="2014-11-15T00:00:00"/>
    <s v="Standard Class"/>
    <s v="KD-16270"/>
    <s v="OFF-PA-10003724"/>
    <x v="626"/>
    <n v="5"/>
    <n v="2"/>
    <n v="78735"/>
    <n v="7.8734999999999999"/>
    <s v="Office Supplies"/>
    <s v="Paper"/>
    <s v="Wirebound Message Book, 4 per Page"/>
  </r>
  <r>
    <x v="1653"/>
    <x v="20"/>
    <d v="2014-11-15T00:00:00"/>
    <s v="Standard Class"/>
    <s v="KD-16270"/>
    <s v="OFF-PA-10001033"/>
    <x v="2503"/>
    <n v="8"/>
    <n v="2"/>
    <n v="950968"/>
    <n v="95.096800000000002"/>
    <s v="Office Supplies"/>
    <s v="Paper"/>
    <s v="Xerox 1893"/>
  </r>
  <r>
    <x v="1653"/>
    <x v="20"/>
    <d v="2014-11-15T00:00:00"/>
    <s v="Standard Class"/>
    <s v="KD-16270"/>
    <s v="TEC-PH-10003505"/>
    <x v="1340"/>
    <n v="2"/>
    <n v="2"/>
    <n v="16704"/>
    <n v="1.6704000000000001"/>
    <s v="Technology"/>
    <s v="Phones"/>
    <s v="Geemarc AmpliPOWER60"/>
  </r>
  <r>
    <x v="1653"/>
    <x v="20"/>
    <d v="2014-11-15T00:00:00"/>
    <s v="Standard Class"/>
    <s v="KD-16270"/>
    <s v="TEC-PH-10004959"/>
    <x v="2504"/>
    <n v="3"/>
    <n v="2"/>
    <n v="150735"/>
    <n v="15.073499999999999"/>
    <s v="Technology"/>
    <s v="Phones"/>
    <s v="Classic Ivory AntiqueÂ TelephoneÂ ZL1810"/>
  </r>
  <r>
    <x v="1654"/>
    <x v="817"/>
    <d v="2017-12-20T00:00:00"/>
    <s v="Standard Class"/>
    <s v="GM-14455"/>
    <s v="TEC-AC-10000474"/>
    <x v="2505"/>
    <n v="3"/>
    <n v="2"/>
    <n v="28497"/>
    <n v="2.8496999999999999"/>
    <s v="Technology"/>
    <s v="Accessories"/>
    <s v="Kensington Expert Mouse Optical USB Trackball for PC or Mac"/>
  </r>
  <r>
    <x v="1654"/>
    <x v="817"/>
    <d v="2017-12-20T00:00:00"/>
    <s v="Standard Class"/>
    <s v="GM-14455"/>
    <s v="TEC-PH-10003095"/>
    <x v="2506"/>
    <n v="3"/>
    <n v="2"/>
    <n v="19755"/>
    <n v="1.9755"/>
    <s v="Technology"/>
    <s v="Phones"/>
    <s v="Samsung HM1900 Bluetooth Headset"/>
  </r>
  <r>
    <x v="1654"/>
    <x v="817"/>
    <d v="2017-12-20T00:00:00"/>
    <s v="Standard Class"/>
    <s v="GM-14455"/>
    <s v="FUR-FU-10002963"/>
    <x v="2226"/>
    <n v="1"/>
    <n v="6"/>
    <n v="-13208"/>
    <n v="-1.3208"/>
    <s v="Furniture"/>
    <s v="Furnishings"/>
    <s v="Master Caster Door Stop, Gray"/>
  </r>
  <r>
    <x v="1655"/>
    <x v="354"/>
    <d v="2017-08-22T00:00:00"/>
    <s v="First Class"/>
    <s v="PR-18880"/>
    <s v="OFF-AR-10000203"/>
    <x v="1132"/>
    <n v="4"/>
    <n v="0"/>
    <n v="49648"/>
    <n v="4.9648000000000003"/>
    <s v="Office Supplies"/>
    <s v="Art"/>
    <s v="Newell 336"/>
  </r>
  <r>
    <x v="1655"/>
    <x v="354"/>
    <d v="2017-08-22T00:00:00"/>
    <s v="First Class"/>
    <s v="PR-18880"/>
    <s v="TEC-PH-10004667"/>
    <x v="2507"/>
    <n v="4"/>
    <n v="2"/>
    <n v="377972"/>
    <n v="37.797199999999997"/>
    <s v="Technology"/>
    <s v="Phones"/>
    <s v="Cisco 8x8 Inc. 6753i IP Business Phone System"/>
  </r>
  <r>
    <x v="1655"/>
    <x v="354"/>
    <d v="2017-08-22T00:00:00"/>
    <s v="First Class"/>
    <s v="PR-18880"/>
    <s v="FUR-FU-10000193"/>
    <x v="959"/>
    <n v="4"/>
    <n v="0"/>
    <n v="103936"/>
    <n v="10.393599999999999"/>
    <s v="Furniture"/>
    <s v="Furnishings"/>
    <s v="Tenex Chairmats For Use with Hard Floors"/>
  </r>
  <r>
    <x v="1655"/>
    <x v="354"/>
    <d v="2017-08-22T00:00:00"/>
    <s v="First Class"/>
    <s v="PR-18880"/>
    <s v="FUR-TA-10001539"/>
    <x v="2508"/>
    <n v="3"/>
    <n v="2"/>
    <n v="284364"/>
    <n v="28.436399999999999"/>
    <s v="Furniture"/>
    <s v="Tables"/>
    <s v="Chromcraft Rectangular Conference Tables"/>
  </r>
  <r>
    <x v="1655"/>
    <x v="354"/>
    <d v="2017-08-22T00:00:00"/>
    <s v="First Class"/>
    <s v="PR-18880"/>
    <s v="OFF-BI-10000962"/>
    <x v="2509"/>
    <n v="9"/>
    <n v="2"/>
    <n v="424647"/>
    <n v="42.464700000000001"/>
    <s v="Office Supplies"/>
    <s v="Binders"/>
    <s v="Acco Flexible ACCOHIDE Square Ring Data Binder, Dark Blue, 11 1/2&quot; X 14&quot; 7/8&quot;"/>
  </r>
  <r>
    <x v="1655"/>
    <x v="354"/>
    <d v="2017-08-22T00:00:00"/>
    <s v="First Class"/>
    <s v="PR-18880"/>
    <s v="OFF-AP-10002867"/>
    <x v="2510"/>
    <n v="3"/>
    <n v="0"/>
    <n v="549504"/>
    <n v="54.950400000000002"/>
    <s v="Office Supplies"/>
    <s v="Appliances"/>
    <s v="Fellowes Command Center 5-outlet power strip"/>
  </r>
  <r>
    <x v="1655"/>
    <x v="354"/>
    <d v="2017-08-22T00:00:00"/>
    <s v="First Class"/>
    <s v="PR-18880"/>
    <s v="OFF-LA-10001158"/>
    <x v="1273"/>
    <n v="5"/>
    <n v="0"/>
    <n v="2484"/>
    <n v="0.24840000000000001"/>
    <s v="Office Supplies"/>
    <s v="Labels"/>
    <s v="Avery Address/Shipping Labels for Typewriters, 4&quot; x 2&quot;"/>
  </r>
  <r>
    <x v="1656"/>
    <x v="265"/>
    <d v="2016-09-01T00:00:00"/>
    <s v="Second Class"/>
    <s v="TB-21055"/>
    <s v="OFF-PA-10000675"/>
    <x v="752"/>
    <n v="3"/>
    <n v="0"/>
    <n v="602553"/>
    <n v="60.255299999999998"/>
    <s v="Office Supplies"/>
    <s v="Paper"/>
    <s v="Xerox 1919"/>
  </r>
  <r>
    <x v="1656"/>
    <x v="265"/>
    <d v="2016-09-01T00:00:00"/>
    <s v="Second Class"/>
    <s v="TB-21055"/>
    <s v="FUR-TA-10001307"/>
    <x v="2511"/>
    <n v="1"/>
    <n v="3"/>
    <n v="20967"/>
    <n v="2.0966999999999998"/>
    <s v="Furniture"/>
    <s v="Tables"/>
    <s v="SAFCO PlanMaster Heigh-Adjustable Drafting Table Base, 43w x 30d x 30-37h, Black"/>
  </r>
  <r>
    <x v="1656"/>
    <x v="265"/>
    <d v="2016-09-01T00:00:00"/>
    <s v="Second Class"/>
    <s v="TB-21055"/>
    <s v="TEC-PH-10000011"/>
    <x v="231"/>
    <n v="3"/>
    <n v="0"/>
    <n v="287856"/>
    <n v="28.785599999999999"/>
    <s v="Technology"/>
    <s v="Phones"/>
    <s v="PureGear Roll-On Screen Protector"/>
  </r>
  <r>
    <x v="1656"/>
    <x v="265"/>
    <d v="2016-09-01T00:00:00"/>
    <s v="Second Class"/>
    <s v="TB-21055"/>
    <s v="OFF-PA-10002666"/>
    <x v="2512"/>
    <n v="9"/>
    <n v="0"/>
    <n v="36693"/>
    <n v="3.6692999999999998"/>
    <s v="Office Supplies"/>
    <s v="Paper"/>
    <s v="Southworth 25% Cotton Linen-Finish Paper &amp; Envelopes"/>
  </r>
  <r>
    <x v="1656"/>
    <x v="265"/>
    <d v="2016-09-01T00:00:00"/>
    <s v="Second Class"/>
    <s v="TB-21055"/>
    <s v="OFF-FA-10000735"/>
    <x v="2480"/>
    <n v="4"/>
    <n v="0"/>
    <n v="5256"/>
    <n v="0.52559999999999996"/>
    <s v="Office Supplies"/>
    <s v="Fasteners"/>
    <s v="Staples"/>
  </r>
  <r>
    <x v="1656"/>
    <x v="265"/>
    <d v="2016-09-01T00:00:00"/>
    <s v="Second Class"/>
    <s v="TB-21055"/>
    <s v="OFF-BI-10000174"/>
    <x v="316"/>
    <n v="5"/>
    <n v="0"/>
    <n v="1392"/>
    <n v="0.13919999999999999"/>
    <s v="Office Supplies"/>
    <s v="Binders"/>
    <s v="Wilson Jones Clip &amp; Carry Folder Binder Tool for Ring Binders, Clear"/>
  </r>
  <r>
    <x v="1657"/>
    <x v="863"/>
    <d v="2015-08-20T00:00:00"/>
    <s v="Standard Class"/>
    <s v="ON-18715"/>
    <s v="OFF-AR-10003156"/>
    <x v="2513"/>
    <n v="5"/>
    <n v="0"/>
    <n v="13208"/>
    <n v="1.3208"/>
    <s v="Office Supplies"/>
    <s v="Art"/>
    <s v="50 Colored Long Pencils"/>
  </r>
  <r>
    <x v="1658"/>
    <x v="155"/>
    <d v="2017-11-07T00:00:00"/>
    <s v="First Class"/>
    <s v="AH-10195"/>
    <s v="OFF-BI-10000474"/>
    <x v="2514"/>
    <n v="5"/>
    <n v="8"/>
    <n v="-25648"/>
    <n v="-2.5648"/>
    <s v="Office Supplies"/>
    <s v="Binders"/>
    <s v="Avery Recycled Flexi-View Covers for Binding Systems"/>
  </r>
  <r>
    <x v="1659"/>
    <x v="864"/>
    <d v="2016-08-21T00:00:00"/>
    <s v="Standard Class"/>
    <s v="NM-18520"/>
    <s v="OFF-BI-10003712"/>
    <x v="863"/>
    <n v="4"/>
    <n v="2"/>
    <n v="56956"/>
    <n v="5.6955999999999998"/>
    <s v="Office Supplies"/>
    <s v="Binders"/>
    <s v="Acco Pressboard Covers with Storage Hooks, 14 7/8&quot; x 11&quot;, Light Blue"/>
  </r>
  <r>
    <x v="1660"/>
    <x v="571"/>
    <d v="2016-12-31T00:00:00"/>
    <s v="Standard Class"/>
    <s v="AR-10510"/>
    <s v="TEC-AC-10003280"/>
    <x v="1431"/>
    <n v="3"/>
    <n v="0"/>
    <n v="188937"/>
    <n v="18.893699999999999"/>
    <s v="Technology"/>
    <s v="Accessories"/>
    <s v="Belkin F8E887 USB Wired Ergonomic Keyboard"/>
  </r>
  <r>
    <x v="1661"/>
    <x v="865"/>
    <d v="2014-09-28T00:00:00"/>
    <s v="Standard Class"/>
    <s v="BM-11650"/>
    <s v="FUR-BO-10002916"/>
    <x v="2515"/>
    <n v="3"/>
    <n v="15"/>
    <n v="205176"/>
    <n v="20.517600000000002"/>
    <s v="Furniture"/>
    <s v="Bookcases"/>
    <s v="Rush Hierlooms Collection 1&quot; Thick Stackable Bookcases"/>
  </r>
  <r>
    <x v="1661"/>
    <x v="865"/>
    <d v="2014-09-28T00:00:00"/>
    <s v="Standard Class"/>
    <s v="BM-11650"/>
    <s v="TEC-PH-10002726"/>
    <x v="128"/>
    <n v="2"/>
    <n v="2"/>
    <n v="31494"/>
    <n v="3.1494"/>
    <s v="Technology"/>
    <s v="Phones"/>
    <s v="netTALK DUO VoIP Telephone Service"/>
  </r>
  <r>
    <x v="1662"/>
    <x v="866"/>
    <d v="2014-07-24T00:00:00"/>
    <s v="Standard Class"/>
    <s v="CA-12310"/>
    <s v="TEC-PH-10000895"/>
    <x v="2516"/>
    <n v="2"/>
    <n v="0"/>
    <n v="935948"/>
    <n v="93.594800000000006"/>
    <s v="Technology"/>
    <s v="Phones"/>
    <s v="Polycom VVX 310 VoIP phone"/>
  </r>
  <r>
    <x v="1662"/>
    <x v="866"/>
    <d v="2014-07-24T00:00:00"/>
    <s v="Standard Class"/>
    <s v="CA-12310"/>
    <s v="FUR-TA-10004152"/>
    <x v="2457"/>
    <n v="1"/>
    <n v="3"/>
    <n v="-4032"/>
    <n v="-0.4032"/>
    <s v="Furniture"/>
    <s v="Tables"/>
    <s v="Barricks 18&quot; x 48&quot; Non-Folding Utility Table with Bottom Storage Shelf"/>
  </r>
  <r>
    <x v="1662"/>
    <x v="866"/>
    <d v="2014-07-24T00:00:00"/>
    <s v="Standard Class"/>
    <s v="CA-12310"/>
    <s v="OFF-BI-10003694"/>
    <x v="1366"/>
    <n v="2"/>
    <n v="0"/>
    <n v="96048"/>
    <n v="9.6047999999999991"/>
    <s v="Office Supplies"/>
    <s v="Binders"/>
    <s v="Avery 3 1/2&quot; Diskette Storage Pages, 10/Pack"/>
  </r>
  <r>
    <x v="1662"/>
    <x v="866"/>
    <d v="2014-07-24T00:00:00"/>
    <s v="Standard Class"/>
    <s v="CA-12310"/>
    <s v="OFF-BI-10002160"/>
    <x v="2517"/>
    <n v="1"/>
    <n v="0"/>
    <n v="18288"/>
    <n v="1.8288"/>
    <s v="Office Supplies"/>
    <s v="Binders"/>
    <s v="Acco Hanging Data Binders"/>
  </r>
  <r>
    <x v="1663"/>
    <x v="405"/>
    <d v="2017-09-13T00:00:00"/>
    <s v="Standard Class"/>
    <s v="NF-18595"/>
    <s v="OFF-PA-10001685"/>
    <x v="2518"/>
    <n v="9"/>
    <n v="2"/>
    <n v="264654"/>
    <n v="26.465399999999999"/>
    <s v="Office Supplies"/>
    <s v="Paper"/>
    <s v="Easy-staple paper"/>
  </r>
  <r>
    <x v="1664"/>
    <x v="715"/>
    <d v="2016-05-10T00:00:00"/>
    <s v="Standard Class"/>
    <s v="AF-10870"/>
    <s v="OFF-BI-10000773"/>
    <x v="2519"/>
    <n v="2"/>
    <n v="8"/>
    <n v="-52932"/>
    <n v="-5.2931999999999997"/>
    <s v="Office Supplies"/>
    <s v="Binders"/>
    <s v="Insertable Tab Post Binder Dividers"/>
  </r>
  <r>
    <x v="1664"/>
    <x v="715"/>
    <d v="2016-05-10T00:00:00"/>
    <s v="Standard Class"/>
    <s v="AF-10870"/>
    <s v="TEC-AC-10004510"/>
    <x v="2520"/>
    <n v="2"/>
    <n v="2"/>
    <n v="-3272"/>
    <n v="-0.32719999999999999"/>
    <s v="Technology"/>
    <s v="Accessories"/>
    <s v="Logitech Desktop MK120 Mouse and keyboard Combo"/>
  </r>
  <r>
    <x v="1665"/>
    <x v="212"/>
    <d v="2015-06-08T00:00:00"/>
    <s v="Second Class"/>
    <s v="TC-21535"/>
    <s v="OFF-PA-10004569"/>
    <x v="2521"/>
    <n v="4"/>
    <n v="0"/>
    <n v="143068"/>
    <n v="14.306800000000001"/>
    <s v="Office Supplies"/>
    <s v="Paper"/>
    <s v="Wirebound Message Books, Two 4 1/4&quot; x 5&quot; Forms per Page"/>
  </r>
  <r>
    <x v="1665"/>
    <x v="212"/>
    <d v="2015-06-08T00:00:00"/>
    <s v="Second Class"/>
    <s v="TC-21535"/>
    <s v="FUR-FU-10000672"/>
    <x v="449"/>
    <n v="3"/>
    <n v="0"/>
    <n v="119952"/>
    <n v="11.995200000000001"/>
    <s v="Furniture"/>
    <s v="Furnishings"/>
    <s v="Executive Impressions 10&quot; Spectator Wall Clock"/>
  </r>
  <r>
    <x v="1666"/>
    <x v="510"/>
    <d v="2015-12-20T00:00:00"/>
    <s v="Standard Class"/>
    <s v="Dp-13240"/>
    <s v="OFF-PA-10004451"/>
    <x v="168"/>
    <n v="3"/>
    <n v="0"/>
    <n v="93312"/>
    <n v="9.3312000000000008"/>
    <s v="Office Supplies"/>
    <s v="Paper"/>
    <s v="Xerox 222"/>
  </r>
  <r>
    <x v="1666"/>
    <x v="510"/>
    <d v="2015-12-20T00:00:00"/>
    <s v="Standard Class"/>
    <s v="Dp-13240"/>
    <s v="OFF-BI-10004738"/>
    <x v="2522"/>
    <n v="2"/>
    <n v="0"/>
    <n v="1894"/>
    <n v="0.18940000000000001"/>
    <s v="Office Supplies"/>
    <s v="Binders"/>
    <s v="Flexible Leather- Look Classic Collection Ring Binder"/>
  </r>
  <r>
    <x v="1667"/>
    <x v="174"/>
    <d v="2016-07-18T00:00:00"/>
    <s v="Second Class"/>
    <s v="MC-17425"/>
    <s v="FUR-FU-10001940"/>
    <x v="332"/>
    <n v="3"/>
    <n v="6"/>
    <n v="-38208"/>
    <n v="-3.8208000000000002"/>
    <s v="Furniture"/>
    <s v="Furnishings"/>
    <s v="Staple-based wall hangings"/>
  </r>
  <r>
    <x v="1668"/>
    <x v="867"/>
    <d v="2014-02-02T00:00:00"/>
    <s v="First Class"/>
    <s v="LC-17050"/>
    <s v="FUR-BO-10003966"/>
    <x v="1462"/>
    <n v="2"/>
    <n v="15"/>
    <n v="34196"/>
    <n v="3.4196"/>
    <s v="Furniture"/>
    <s v="Bookcases"/>
    <s v="Sauder Facets Collection Library, Sky Alder Finish"/>
  </r>
  <r>
    <x v="1669"/>
    <x v="868"/>
    <d v="2014-07-15T00:00:00"/>
    <s v="Standard Class"/>
    <s v="BM-11650"/>
    <s v="OFF-PA-10003072"/>
    <x v="829"/>
    <n v="2"/>
    <n v="2"/>
    <n v="36288"/>
    <n v="3.6288"/>
    <s v="Office Supplies"/>
    <s v="Paper"/>
    <s v="Eureka Recycled Copy Paper 8 1/2&quot; x 11&quot;, Ream"/>
  </r>
  <r>
    <x v="1669"/>
    <x v="868"/>
    <d v="2014-07-15T00:00:00"/>
    <s v="Standard Class"/>
    <s v="BM-11650"/>
    <s v="OFF-PA-10002245"/>
    <x v="187"/>
    <n v="3"/>
    <n v="2"/>
    <n v="4485"/>
    <n v="0.44850000000000001"/>
    <s v="Office Supplies"/>
    <s v="Paper"/>
    <s v="Xerox 1895"/>
  </r>
  <r>
    <x v="1670"/>
    <x v="195"/>
    <d v="2015-11-25T00:00:00"/>
    <s v="Standard Class"/>
    <s v="NW-18400"/>
    <s v="FUR-BO-10002598"/>
    <x v="1663"/>
    <n v="2"/>
    <n v="0"/>
    <n v="411684"/>
    <n v="41.168399999999998"/>
    <s v="Furniture"/>
    <s v="Bookcases"/>
    <s v="Hon Metal Bookcases, Putty"/>
  </r>
  <r>
    <x v="1670"/>
    <x v="195"/>
    <d v="2015-11-25T00:00:00"/>
    <s v="Standard Class"/>
    <s v="NW-18400"/>
    <s v="OFF-BI-10002225"/>
    <x v="2523"/>
    <n v="4"/>
    <n v="2"/>
    <n v="231168"/>
    <n v="23.116800000000001"/>
    <s v="Office Supplies"/>
    <s v="Binders"/>
    <s v="Square Ring Data Binders, Rigid 75 Pt. Covers, 11&quot; x 14-7/8&quot;"/>
  </r>
  <r>
    <x v="1671"/>
    <x v="869"/>
    <d v="2016-03-25T00:00:00"/>
    <s v="Same Day"/>
    <s v="TB-21280"/>
    <s v="TEC-AC-10003832"/>
    <x v="2524"/>
    <n v="5"/>
    <n v="0"/>
    <n v="2446155"/>
    <n v="244.6155"/>
    <s v="Technology"/>
    <s v="Accessories"/>
    <s v="LogitechÂ P710e Mobile Speakerphone"/>
  </r>
  <r>
    <x v="1672"/>
    <x v="364"/>
    <d v="2017-09-30T00:00:00"/>
    <s v="Standard Class"/>
    <s v="BS-11755"/>
    <s v="OFF-BI-10000822"/>
    <x v="115"/>
    <n v="6"/>
    <n v="2"/>
    <n v="90384"/>
    <n v="9.0383999999999993"/>
    <s v="Office Supplies"/>
    <s v="Binders"/>
    <s v="Acco PRESSTEX Data Binder with Storage Hooks, Light Blue, 9 1/2&quot; X 11&quot;"/>
  </r>
  <r>
    <x v="1672"/>
    <x v="364"/>
    <d v="2017-09-30T00:00:00"/>
    <s v="Standard Class"/>
    <s v="BS-11755"/>
    <s v="OFF-AP-10001242"/>
    <x v="2525"/>
    <n v="2"/>
    <n v="0"/>
    <n v="48288"/>
    <n v="4.8288000000000002"/>
    <s v="Office Supplies"/>
    <s v="Appliances"/>
    <s v="APC 7 Outlet Network SurgeArrest Surge Protector"/>
  </r>
  <r>
    <x v="1673"/>
    <x v="784"/>
    <d v="2015-12-10T00:00:00"/>
    <s v="Standard Class"/>
    <s v="SO-20335"/>
    <s v="FUR-FU-10002445"/>
    <x v="2526"/>
    <n v="3"/>
    <n v="0"/>
    <n v="11376"/>
    <n v="1.1375999999999999"/>
    <s v="Furniture"/>
    <s v="Furnishings"/>
    <s v="DAX Two-Tone Rosewood/Black Document Frame, Desktop, 5 x 7"/>
  </r>
  <r>
    <x v="1673"/>
    <x v="784"/>
    <d v="2015-12-10T00:00:00"/>
    <s v="Standard Class"/>
    <s v="SO-20335"/>
    <s v="FUR-CH-10002372"/>
    <x v="2527"/>
    <n v="5"/>
    <n v="1"/>
    <n v="8098"/>
    <n v="0.80979999999999996"/>
    <s v="Furniture"/>
    <s v="Chairs"/>
    <s v="Office Star - Ergonomically Designed Knee Chair"/>
  </r>
  <r>
    <x v="1673"/>
    <x v="784"/>
    <d v="2015-12-10T00:00:00"/>
    <s v="Standard Class"/>
    <s v="SO-20335"/>
    <s v="TEC-PH-10000376"/>
    <x v="1072"/>
    <n v="4"/>
    <n v="0"/>
    <n v="103896"/>
    <n v="10.3896"/>
    <s v="Technology"/>
    <s v="Phones"/>
    <s v="Square Credit Card Reader"/>
  </r>
  <r>
    <x v="1673"/>
    <x v="784"/>
    <d v="2015-12-10T00:00:00"/>
    <s v="Standard Class"/>
    <s v="SO-20335"/>
    <s v="FUR-CH-10002965"/>
    <x v="2528"/>
    <n v="2"/>
    <n v="1"/>
    <n v="683332"/>
    <n v="68.333200000000005"/>
    <s v="Furniture"/>
    <s v="Chairs"/>
    <s v="Global Leather Highback Executive Chair with Pneumatic Height Adjustment, Black"/>
  </r>
  <r>
    <x v="1674"/>
    <x v="66"/>
    <d v="2016-11-04T00:00:00"/>
    <s v="First Class"/>
    <s v="CS-12490"/>
    <s v="OFF-ST-10004950"/>
    <x v="2529"/>
    <n v="9"/>
    <n v="2"/>
    <n v="69795"/>
    <n v="6.9794999999999998"/>
    <s v="Office Supplies"/>
    <s v="Storage"/>
    <s v="Acco Perma 3000 Stacking Storage Drawers"/>
  </r>
  <r>
    <x v="1675"/>
    <x v="465"/>
    <d v="2017-03-21T00:00:00"/>
    <s v="Standard Class"/>
    <s v="PO-19180"/>
    <s v="OFF-BI-10003166"/>
    <x v="2530"/>
    <n v="6"/>
    <n v="8"/>
    <n v="-220416"/>
    <n v="-22.041599999999999"/>
    <s v="Office Supplies"/>
    <s v="Binders"/>
    <s v="GBC Plasticlear Binding Covers"/>
  </r>
  <r>
    <x v="1675"/>
    <x v="465"/>
    <d v="2017-03-21T00:00:00"/>
    <s v="Standard Class"/>
    <s v="PO-19180"/>
    <s v="OFF-PA-10004610"/>
    <x v="1507"/>
    <n v="3"/>
    <n v="2"/>
    <n v="321"/>
    <n v="3.2099999999999997E-2"/>
    <s v="Office Supplies"/>
    <s v="Paper"/>
    <s v="Xerox 1900"/>
  </r>
  <r>
    <x v="1676"/>
    <x v="135"/>
    <d v="2017-11-24T00:00:00"/>
    <s v="First Class"/>
    <s v="TD-20995"/>
    <s v="FUR-FU-10000320"/>
    <x v="2531"/>
    <n v="9"/>
    <n v="2"/>
    <n v="72144"/>
    <n v="7.2144000000000004"/>
    <s v="Furniture"/>
    <s v="Furnishings"/>
    <s v="OIC Stacking Trays"/>
  </r>
  <r>
    <x v="1677"/>
    <x v="11"/>
    <d v="2017-08-30T00:00:00"/>
    <s v="First Class"/>
    <s v="SP-20620"/>
    <s v="OFF-EN-10004030"/>
    <x v="1624"/>
    <n v="1"/>
    <n v="2"/>
    <n v="9774"/>
    <n v="0.97740000000000005"/>
    <s v="Office Supplies"/>
    <s v="Envelopes"/>
    <s v="Convenience Packs of Business Envelopes"/>
  </r>
  <r>
    <x v="1678"/>
    <x v="784"/>
    <d v="2015-12-09T00:00:00"/>
    <s v="Second Class"/>
    <s v="MS-17365"/>
    <s v="OFF-EN-10004147"/>
    <x v="188"/>
    <n v="3"/>
    <n v="0"/>
    <n v="87906"/>
    <n v="8.7905999999999995"/>
    <s v="Office Supplies"/>
    <s v="Envelopes"/>
    <s v="Wausau Papers Astrobrights Colored Envelopes"/>
  </r>
  <r>
    <x v="1678"/>
    <x v="784"/>
    <d v="2015-12-09T00:00:00"/>
    <s v="Second Class"/>
    <s v="MS-17365"/>
    <s v="FUR-CH-10003535"/>
    <x v="2532"/>
    <n v="7"/>
    <n v="1"/>
    <n v="298802"/>
    <n v="29.880199999999999"/>
    <s v="Furniture"/>
    <s v="Chairs"/>
    <s v="Global Armless Task Chair, Royal Blue"/>
  </r>
  <r>
    <x v="1678"/>
    <x v="784"/>
    <d v="2015-12-09T00:00:00"/>
    <s v="Second Class"/>
    <s v="MS-17365"/>
    <s v="TEC-PH-10004586"/>
    <x v="2533"/>
    <n v="5"/>
    <n v="0"/>
    <n v="539925"/>
    <n v="53.9925"/>
    <s v="Technology"/>
    <s v="Phones"/>
    <s v="Wilson SignalBoost 841262 DB PRO Amplifier Kit"/>
  </r>
  <r>
    <x v="1679"/>
    <x v="599"/>
    <d v="2017-10-11T00:00:00"/>
    <s v="Standard Class"/>
    <s v="Dp-13240"/>
    <s v="OFF-ST-10003208"/>
    <x v="2534"/>
    <n v="4"/>
    <n v="2"/>
    <n v="653256"/>
    <n v="65.325599999999994"/>
    <s v="Office Supplies"/>
    <s v="Storage"/>
    <s v="Adjustable Depth Letter/Legal Cart"/>
  </r>
  <r>
    <x v="1679"/>
    <x v="599"/>
    <d v="2017-10-11T00:00:00"/>
    <s v="Standard Class"/>
    <s v="Dp-13240"/>
    <s v="OFF-FA-10003112"/>
    <x v="2126"/>
    <n v="3"/>
    <n v="2"/>
    <n v="59175"/>
    <n v="5.9175000000000004"/>
    <s v="Office Supplies"/>
    <s v="Fasteners"/>
    <s v="Staples"/>
  </r>
  <r>
    <x v="1679"/>
    <x v="599"/>
    <d v="2017-10-11T00:00:00"/>
    <s v="Standard Class"/>
    <s v="Dp-13240"/>
    <s v="TEC-PH-10004447"/>
    <x v="2535"/>
    <n v="2"/>
    <n v="2"/>
    <n v="166788"/>
    <n v="16.678799999999999"/>
    <s v="Technology"/>
    <s v="Phones"/>
    <s v="Toshiba IPT2010-SD IPÂ Telephone"/>
  </r>
  <r>
    <x v="1679"/>
    <x v="599"/>
    <d v="2017-10-11T00:00:00"/>
    <s v="Standard Class"/>
    <s v="Dp-13240"/>
    <s v="OFF-BI-10002854"/>
    <x v="2536"/>
    <n v="6"/>
    <n v="7"/>
    <n v="-33636"/>
    <n v="-3.3635999999999999"/>
    <s v="Office Supplies"/>
    <s v="Binders"/>
    <s v="Performers Binder/Pad Holder, Black"/>
  </r>
  <r>
    <x v="1679"/>
    <x v="599"/>
    <d v="2017-10-11T00:00:00"/>
    <s v="Standard Class"/>
    <s v="Dp-13240"/>
    <s v="FUR-TA-10001039"/>
    <x v="1395"/>
    <n v="3"/>
    <n v="4"/>
    <n v="-361116"/>
    <n v="-36.111600000000003"/>
    <s v="Furniture"/>
    <s v="Tables"/>
    <s v="KI Adjustable-Height Table"/>
  </r>
  <r>
    <x v="1680"/>
    <x v="613"/>
    <d v="2017-03-30T00:00:00"/>
    <s v="Second Class"/>
    <s v="DB-13660"/>
    <s v="OFF-PA-10004239"/>
    <x v="1422"/>
    <n v="2"/>
    <n v="2"/>
    <n v="214"/>
    <n v="2.1399999999999999E-2"/>
    <s v="Office Supplies"/>
    <s v="Paper"/>
    <s v="Xerox 1953"/>
  </r>
  <r>
    <x v="1681"/>
    <x v="297"/>
    <d v="2014-08-13T00:00:00"/>
    <s v="Standard Class"/>
    <s v="MG-17650"/>
    <s v="TEC-PH-10001530"/>
    <x v="2537"/>
    <n v="4"/>
    <n v="2"/>
    <n v="68198"/>
    <n v="6.8197999999999999"/>
    <s v="Technology"/>
    <s v="Phones"/>
    <s v="Cisco Unified IP Phone 7945G VoIP phone"/>
  </r>
  <r>
    <x v="1681"/>
    <x v="297"/>
    <d v="2014-08-13T00:00:00"/>
    <s v="Standard Class"/>
    <s v="MG-17650"/>
    <s v="TEC-PH-10000038"/>
    <x v="2538"/>
    <n v="2"/>
    <n v="2"/>
    <n v="-438336"/>
    <n v="-43.833599999999997"/>
    <s v="Technology"/>
    <s v="Phones"/>
    <s v="Jawbone MINI JAMBOX Wireless Bluetooth Speaker"/>
  </r>
  <r>
    <x v="1682"/>
    <x v="754"/>
    <d v="2014-11-25T00:00:00"/>
    <s v="First Class"/>
    <s v="EH-14185"/>
    <s v="OFF-BI-10001765"/>
    <x v="2539"/>
    <n v="1"/>
    <n v="8"/>
    <n v="-110848"/>
    <n v="-11.0848"/>
    <s v="Office Supplies"/>
    <s v="Binders"/>
    <s v="Wilson Jones Heavy-Duty Casebound Ring Binders with Metal Hinges"/>
  </r>
  <r>
    <x v="1683"/>
    <x v="240"/>
    <d v="2017-06-10T00:00:00"/>
    <s v="Same Day"/>
    <s v="CL-11890"/>
    <s v="OFF-PA-10000380"/>
    <x v="2540"/>
    <n v="6"/>
    <n v="2"/>
    <n v="15012"/>
    <n v="1.5012000000000001"/>
    <s v="Office Supplies"/>
    <s v="Paper"/>
    <s v="REDIFORM Incoming/Outgoing Call Register, 11&quot; X 8 1/2&quot;, 100 Messages"/>
  </r>
  <r>
    <x v="1684"/>
    <x v="870"/>
    <d v="2017-07-08T00:00:00"/>
    <s v="Standard Class"/>
    <s v="KF-16285"/>
    <s v="OFF-ST-10001128"/>
    <x v="2212"/>
    <n v="4"/>
    <n v="0"/>
    <n v="133176"/>
    <n v="13.317600000000001"/>
    <s v="Office Supplies"/>
    <s v="Storage"/>
    <s v="Carina Mini System Audio Rack, Model AR050B"/>
  </r>
  <r>
    <x v="1684"/>
    <x v="870"/>
    <d v="2017-07-08T00:00:00"/>
    <s v="Standard Class"/>
    <s v="KF-16285"/>
    <s v="OFF-BI-10003656"/>
    <x v="2541"/>
    <n v="1"/>
    <n v="0"/>
    <n v="781954"/>
    <n v="78.195400000000006"/>
    <s v="Office Supplies"/>
    <s v="Binders"/>
    <s v="Fellowes PB200 Plastic Comb Binding Machine"/>
  </r>
  <r>
    <x v="1684"/>
    <x v="870"/>
    <d v="2017-07-08T00:00:00"/>
    <s v="Standard Class"/>
    <s v="KF-16285"/>
    <s v="OFF-PA-10003441"/>
    <x v="330"/>
    <n v="4"/>
    <n v="0"/>
    <n v="124416"/>
    <n v="12.441599999999999"/>
    <s v="Office Supplies"/>
    <s v="Paper"/>
    <s v="Xerox 226"/>
  </r>
  <r>
    <x v="1685"/>
    <x v="871"/>
    <d v="2014-11-26T00:00:00"/>
    <s v="Standard Class"/>
    <s v="DH-13075"/>
    <s v="TEC-PH-10002923"/>
    <x v="2542"/>
    <n v="1"/>
    <n v="0"/>
    <n v="99873"/>
    <n v="9.9872999999999994"/>
    <s v="Technology"/>
    <s v="Phones"/>
    <s v="Logitech B530 USBÂ HeadsetÂ -Â headsetÂ - Full size, Binaural"/>
  </r>
  <r>
    <x v="1685"/>
    <x v="871"/>
    <d v="2014-11-26T00:00:00"/>
    <s v="Standard Class"/>
    <s v="DH-13075"/>
    <s v="OFF-PA-10004359"/>
    <x v="2543"/>
    <n v="6"/>
    <n v="0"/>
    <n v="301968"/>
    <n v="30.1968"/>
    <s v="Office Supplies"/>
    <s v="Paper"/>
    <s v="Multicolor Computer Printout Paper"/>
  </r>
  <r>
    <x v="1685"/>
    <x v="871"/>
    <d v="2014-11-26T00:00:00"/>
    <s v="Standard Class"/>
    <s v="DH-13075"/>
    <s v="OFF-ST-10001511"/>
    <x v="2544"/>
    <n v="3"/>
    <n v="0"/>
    <n v="96975"/>
    <n v="9.6974999999999998"/>
    <s v="Office Supplies"/>
    <s v="Storage"/>
    <s v="Space Solutions Commercial Steel Shelving"/>
  </r>
  <r>
    <x v="1685"/>
    <x v="871"/>
    <d v="2014-11-26T00:00:00"/>
    <s v="Standard Class"/>
    <s v="DH-13075"/>
    <s v="OFF-AR-10002833"/>
    <x v="1465"/>
    <n v="3"/>
    <n v="0"/>
    <n v="14742"/>
    <n v="1.4742"/>
    <s v="Office Supplies"/>
    <s v="Art"/>
    <s v="Newell 322"/>
  </r>
  <r>
    <x v="1686"/>
    <x v="286"/>
    <d v="2015-05-05T00:00:00"/>
    <s v="First Class"/>
    <s v="LA-16780"/>
    <s v="FUR-FU-10001940"/>
    <x v="2545"/>
    <n v="7"/>
    <n v="6"/>
    <n v="-89152"/>
    <n v="-8.9152000000000005"/>
    <s v="Furniture"/>
    <s v="Furnishings"/>
    <s v="Staple-based wall hangings"/>
  </r>
  <r>
    <x v="1687"/>
    <x v="324"/>
    <d v="2017-06-05T00:00:00"/>
    <s v="Standard Class"/>
    <s v="HZ-14950"/>
    <s v="FUR-FU-10003919"/>
    <x v="2546"/>
    <n v="4"/>
    <n v="6"/>
    <n v="-523392"/>
    <n v="-52.339199999999998"/>
    <s v="Furniture"/>
    <s v="Furnishings"/>
    <s v="Eldon Executive Woodline II Cherry Finish Desk Accessories"/>
  </r>
  <r>
    <x v="1688"/>
    <x v="872"/>
    <d v="2015-10-17T00:00:00"/>
    <s v="Same Day"/>
    <s v="CM-12190"/>
    <s v="OFF-ST-10003479"/>
    <x v="78"/>
    <n v="2"/>
    <n v="0"/>
    <n v="3894"/>
    <n v="0.38940000000000002"/>
    <s v="Office Supplies"/>
    <s v="Storage"/>
    <s v="Eldon Base for stackable storage shelf, platinum"/>
  </r>
  <r>
    <x v="1689"/>
    <x v="573"/>
    <d v="2014-04-27T00:00:00"/>
    <s v="Standard Class"/>
    <s v="LB-16795"/>
    <s v="FUR-CH-10002965"/>
    <x v="2547"/>
    <n v="2"/>
    <n v="3"/>
    <n v="-120588"/>
    <n v="-12.0588"/>
    <s v="Furniture"/>
    <s v="Chairs"/>
    <s v="Global Leather Highback Executive Chair with Pneumatic Height Adjustment, Black"/>
  </r>
  <r>
    <x v="1689"/>
    <x v="573"/>
    <d v="2014-04-27T00:00:00"/>
    <s v="Standard Class"/>
    <s v="LB-16795"/>
    <s v="FUR-CH-10002965"/>
    <x v="2547"/>
    <n v="2"/>
    <n v="3"/>
    <n v="-120588"/>
    <n v="-12.0588"/>
    <s v="Furniture"/>
    <s v="Chairs"/>
    <s v="Global Leather Highback Executive Chair with Pneumatic Height Adjustment, Black"/>
  </r>
  <r>
    <x v="1689"/>
    <x v="573"/>
    <d v="2014-04-27T00:00:00"/>
    <s v="Standard Class"/>
    <s v="LB-16795"/>
    <s v="OFF-BI-10000145"/>
    <x v="2548"/>
    <n v="8"/>
    <n v="7"/>
    <n v="-52416"/>
    <n v="-5.2416"/>
    <s v="Office Supplies"/>
    <s v="Binders"/>
    <s v="Zipper Ring Binder Pockets"/>
  </r>
  <r>
    <x v="1689"/>
    <x v="573"/>
    <d v="2014-04-27T00:00:00"/>
    <s v="Standard Class"/>
    <s v="LB-16795"/>
    <s v="FUR-FU-10002191"/>
    <x v="2549"/>
    <n v="4"/>
    <n v="2"/>
    <n v="78176"/>
    <n v="7.8175999999999997"/>
    <s v="Furniture"/>
    <s v="Furnishings"/>
    <s v="G.E. Halogen Desk Lamp Bulbs"/>
  </r>
  <r>
    <x v="1690"/>
    <x v="45"/>
    <d v="2017-05-06T00:00:00"/>
    <s v="Standard Class"/>
    <s v="JF-15490"/>
    <s v="OFF-PA-10004451"/>
    <x v="829"/>
    <n v="2"/>
    <n v="2"/>
    <n v="36288"/>
    <n v="3.6288"/>
    <s v="Office Supplies"/>
    <s v="Paper"/>
    <s v="Xerox 222"/>
  </r>
  <r>
    <x v="1691"/>
    <x v="873"/>
    <d v="2016-09-24T00:00:00"/>
    <s v="Standard Class"/>
    <s v="GM-14695"/>
    <s v="OFF-PA-10001471"/>
    <x v="2550"/>
    <n v="9"/>
    <n v="0"/>
    <n v="302634"/>
    <n v="30.263400000000001"/>
    <s v="Office Supplies"/>
    <s v="Paper"/>
    <s v="Strathmore Photo Frame Cards"/>
  </r>
  <r>
    <x v="1691"/>
    <x v="873"/>
    <d v="2016-09-24T00:00:00"/>
    <s v="Standard Class"/>
    <s v="GM-14695"/>
    <s v="OFF-BI-10003656"/>
    <x v="2551"/>
    <n v="2"/>
    <n v="2"/>
    <n v="883948"/>
    <n v="88.394800000000004"/>
    <s v="Office Supplies"/>
    <s v="Binders"/>
    <s v="Fellowes PB200 Plastic Comb Binding Machine"/>
  </r>
  <r>
    <x v="1691"/>
    <x v="873"/>
    <d v="2016-09-24T00:00:00"/>
    <s v="Standard Class"/>
    <s v="GM-14695"/>
    <s v="OFF-AR-10000940"/>
    <x v="2552"/>
    <n v="4"/>
    <n v="0"/>
    <n v="31752"/>
    <n v="3.1751999999999998"/>
    <s v="Office Supplies"/>
    <s v="Art"/>
    <s v="Newell 343"/>
  </r>
  <r>
    <x v="1691"/>
    <x v="873"/>
    <d v="2016-09-24T00:00:00"/>
    <s v="Standard Class"/>
    <s v="GM-14695"/>
    <s v="OFF-PA-10002319"/>
    <x v="2553"/>
    <n v="2"/>
    <n v="0"/>
    <n v="379848"/>
    <n v="37.9848"/>
    <s v="Office Supplies"/>
    <s v="Paper"/>
    <s v="Xerox 1944"/>
  </r>
  <r>
    <x v="1691"/>
    <x v="873"/>
    <d v="2016-09-24T00:00:00"/>
    <s v="Standard Class"/>
    <s v="GM-14695"/>
    <s v="OFF-BI-10000977"/>
    <x v="2554"/>
    <n v="2"/>
    <n v="2"/>
    <n v="15808"/>
    <n v="1.5808"/>
    <s v="Office Supplies"/>
    <s v="Binders"/>
    <s v="Ibico Plastic Spiral Binding Combs"/>
  </r>
  <r>
    <x v="1692"/>
    <x v="303"/>
    <d v="2016-09-02T00:00:00"/>
    <s v="Same Day"/>
    <s v="SS-20590"/>
    <s v="OFF-FA-10002676"/>
    <x v="2555"/>
    <n v="1"/>
    <n v="0"/>
    <n v="6516"/>
    <n v="0.65159999999999996"/>
    <s v="Office Supplies"/>
    <s v="Fasteners"/>
    <s v="Colored Push Pins"/>
  </r>
  <r>
    <x v="1692"/>
    <x v="303"/>
    <d v="2016-09-02T00:00:00"/>
    <s v="Same Day"/>
    <s v="SS-20590"/>
    <s v="OFF-BI-10004970"/>
    <x v="556"/>
    <n v="2"/>
    <n v="0"/>
    <n v="38822"/>
    <n v="3.8822000000000001"/>
    <s v="Office Supplies"/>
    <s v="Binders"/>
    <s v="ACCOHIDE 3-Ring Binder, Blue, 1&quot;"/>
  </r>
  <r>
    <x v="1693"/>
    <x v="523"/>
    <d v="2015-05-02T00:00:00"/>
    <s v="Standard Class"/>
    <s v="TC-21475"/>
    <s v="OFF-AP-10003971"/>
    <x v="1818"/>
    <n v="5"/>
    <n v="2"/>
    <n v="3267"/>
    <n v="0.32669999999999999"/>
    <s v="Office Supplies"/>
    <s v="Appliances"/>
    <s v="Belkin 6 Outlet Metallic Surge Strip"/>
  </r>
  <r>
    <x v="1693"/>
    <x v="523"/>
    <d v="2015-05-02T00:00:00"/>
    <s v="Standard Class"/>
    <s v="TC-21475"/>
    <s v="OFF-SU-10001574"/>
    <x v="600"/>
    <n v="2"/>
    <n v="2"/>
    <n v="73"/>
    <n v="7.3000000000000001E-3"/>
    <s v="Office Supplies"/>
    <s v="Supplies"/>
    <s v="Acme Value Line Scissors"/>
  </r>
  <r>
    <x v="1694"/>
    <x v="684"/>
    <d v="2015-09-13T00:00:00"/>
    <s v="Standard Class"/>
    <s v="CC-12430"/>
    <s v="FUR-CH-10000665"/>
    <x v="2494"/>
    <n v="2"/>
    <n v="1"/>
    <n v="60392"/>
    <n v="6.0392000000000001"/>
    <s v="Furniture"/>
    <s v="Chairs"/>
    <s v="Global Airflow Leather Mesh Back Chair, Black"/>
  </r>
  <r>
    <x v="1695"/>
    <x v="300"/>
    <d v="2016-06-03T00:00:00"/>
    <s v="Standard Class"/>
    <s v="CL-12565"/>
    <s v="OFF-AP-10000891"/>
    <x v="2556"/>
    <n v="2"/>
    <n v="0"/>
    <n v="78672"/>
    <n v="7.8672000000000004"/>
    <s v="Office Supplies"/>
    <s v="Appliances"/>
    <s v="Kensington 7 Outlet MasterPiece HOMEOFFICE Power Control Center"/>
  </r>
  <r>
    <x v="1695"/>
    <x v="300"/>
    <d v="2016-06-03T00:00:00"/>
    <s v="Standard Class"/>
    <s v="CL-12565"/>
    <s v="OFF-PA-10003790"/>
    <x v="963"/>
    <n v="8"/>
    <n v="0"/>
    <n v="840512"/>
    <n v="84.051199999999994"/>
    <s v="Office Supplies"/>
    <s v="Paper"/>
    <s v="Xerox 1991"/>
  </r>
  <r>
    <x v="1695"/>
    <x v="300"/>
    <d v="2016-06-03T00:00:00"/>
    <s v="Standard Class"/>
    <s v="CL-12565"/>
    <s v="TEC-AC-10002217"/>
    <x v="2557"/>
    <n v="7"/>
    <n v="0"/>
    <n v="7896"/>
    <n v="0.78959999999999997"/>
    <s v="Technology"/>
    <s v="Accessories"/>
    <s v="ImationÂ Clip USBÂ flash driveÂ - 8 GB"/>
  </r>
  <r>
    <x v="1695"/>
    <x v="300"/>
    <d v="2016-06-03T00:00:00"/>
    <s v="Standard Class"/>
    <s v="CL-12565"/>
    <s v="OFF-BI-10002215"/>
    <x v="37"/>
    <n v="4"/>
    <n v="2"/>
    <n v="7384"/>
    <n v="0.73839999999999995"/>
    <s v="Office Supplies"/>
    <s v="Binders"/>
    <s v="Wilson Jones Hanging View Binder, White, 1&quot;"/>
  </r>
  <r>
    <x v="1695"/>
    <x v="300"/>
    <d v="2016-06-03T00:00:00"/>
    <s v="Standard Class"/>
    <s v="CL-12565"/>
    <s v="TEC-MA-10001972"/>
    <x v="366"/>
    <n v="2"/>
    <n v="2"/>
    <n v="4188"/>
    <n v="0.41880000000000001"/>
    <s v="Technology"/>
    <s v="Machines"/>
    <s v="Okidata C331dn Printer"/>
  </r>
  <r>
    <x v="1696"/>
    <x v="546"/>
    <d v="2015-09-28T00:00:00"/>
    <s v="Standard Class"/>
    <s v="DE-13255"/>
    <s v="OFF-BI-10001525"/>
    <x v="882"/>
    <n v="4"/>
    <n v="0"/>
    <n v="6858"/>
    <n v="0.68579999999999997"/>
    <s v="Office Supplies"/>
    <s v="Binders"/>
    <s v="Acco Pressboard Covers with Storage Hooks, 14 7/8&quot; x 11&quot;, Executive Red"/>
  </r>
  <r>
    <x v="1696"/>
    <x v="546"/>
    <d v="2015-09-28T00:00:00"/>
    <s v="Standard Class"/>
    <s v="DE-13255"/>
    <s v="FUR-CH-10000988"/>
    <x v="1537"/>
    <n v="10"/>
    <n v="0"/>
    <n v="394268"/>
    <n v="39.4268"/>
    <s v="Furniture"/>
    <s v="Chairs"/>
    <s v="Hon Olson Stacker Stools"/>
  </r>
  <r>
    <x v="1697"/>
    <x v="91"/>
    <d v="2017-07-06T00:00:00"/>
    <s v="Second Class"/>
    <s v="SZ-20035"/>
    <s v="OFF-PA-10000174"/>
    <x v="2558"/>
    <n v="4"/>
    <n v="2"/>
    <n v="111024"/>
    <n v="11.102399999999999"/>
    <s v="Office Supplies"/>
    <s v="Paper"/>
    <s v="Message Book, Wirebound, Four 5 1/2&quot; X 4&quot; Forms/Pg., 200 Dupl. Sets/Book"/>
  </r>
  <r>
    <x v="1697"/>
    <x v="91"/>
    <d v="2017-07-06T00:00:00"/>
    <s v="Second Class"/>
    <s v="SZ-20035"/>
    <s v="FUR-TA-10002041"/>
    <x v="2559"/>
    <n v="2"/>
    <n v="4"/>
    <n v="-1039882"/>
    <n v="-103.98820000000001"/>
    <s v="Furniture"/>
    <s v="Tables"/>
    <s v="Bevis Round Conference Table Top, X-Base"/>
  </r>
  <r>
    <x v="1697"/>
    <x v="91"/>
    <d v="2017-07-06T00:00:00"/>
    <s v="Second Class"/>
    <s v="SZ-20035"/>
    <s v="OFF-PA-10002246"/>
    <x v="2483"/>
    <n v="6"/>
    <n v="2"/>
    <n v="11223"/>
    <n v="1.1223000000000001"/>
    <s v="Office Supplies"/>
    <s v="Paper"/>
    <s v="Wirebound Four 2-3/4 x 5 Forms per Page, 400 Sets per Book"/>
  </r>
  <r>
    <x v="1698"/>
    <x v="101"/>
    <d v="2017-12-09T00:00:00"/>
    <s v="First Class"/>
    <s v="LF-17185"/>
    <s v="OFF-ST-10003327"/>
    <x v="1468"/>
    <n v="3"/>
    <n v="0"/>
    <n v="86391"/>
    <n v="8.6390999999999991"/>
    <s v="Office Supplies"/>
    <s v="Storage"/>
    <s v="Akro-Mils 12-Gallon Tote"/>
  </r>
  <r>
    <x v="1698"/>
    <x v="101"/>
    <d v="2017-12-09T00:00:00"/>
    <s v="First Class"/>
    <s v="LF-17185"/>
    <s v="FUR-FU-10002703"/>
    <x v="2560"/>
    <n v="2"/>
    <n v="0"/>
    <n v="15468"/>
    <n v="1.5468"/>
    <s v="Furniture"/>
    <s v="Furnishings"/>
    <s v="Tenex Traditional Chairmats for Hard Floors, Average Lip, 36&quot; x 48&quot;"/>
  </r>
  <r>
    <x v="1698"/>
    <x v="101"/>
    <d v="2017-12-09T00:00:00"/>
    <s v="First Class"/>
    <s v="LF-17185"/>
    <s v="OFF-PA-10003651"/>
    <x v="1763"/>
    <n v="9"/>
    <n v="0"/>
    <n v="288576"/>
    <n v="28.857600000000001"/>
    <s v="Office Supplies"/>
    <s v="Paper"/>
    <s v="Xerox 1968"/>
  </r>
  <r>
    <x v="1699"/>
    <x v="241"/>
    <d v="2017-12-09T00:00:00"/>
    <s v="Standard Class"/>
    <s v="AB-10165"/>
    <s v="OFF-BI-10001617"/>
    <x v="307"/>
    <n v="3"/>
    <n v="2"/>
    <n v="83754"/>
    <n v="8.3754000000000008"/>
    <s v="Office Supplies"/>
    <s v="Binders"/>
    <s v="GBC Wire Binding Combs"/>
  </r>
  <r>
    <x v="1699"/>
    <x v="241"/>
    <d v="2017-12-09T00:00:00"/>
    <s v="Standard Class"/>
    <s v="AB-10165"/>
    <s v="OFF-BI-10000145"/>
    <x v="2561"/>
    <n v="6"/>
    <n v="2"/>
    <n v="54288"/>
    <n v="5.4287999999999998"/>
    <s v="Office Supplies"/>
    <s v="Binders"/>
    <s v="Zipper Ring Binder Pockets"/>
  </r>
  <r>
    <x v="1700"/>
    <x v="874"/>
    <d v="2015-09-29T00:00:00"/>
    <s v="First Class"/>
    <s v="NM-18520"/>
    <s v="OFF-BI-10001670"/>
    <x v="2562"/>
    <n v="2"/>
    <n v="8"/>
    <n v="-2262"/>
    <n v="-0.22620000000000001"/>
    <s v="Office Supplies"/>
    <s v="Binders"/>
    <s v="Vinyl Sectional Post Binders"/>
  </r>
  <r>
    <x v="1700"/>
    <x v="874"/>
    <d v="2015-09-29T00:00:00"/>
    <s v="First Class"/>
    <s v="NM-18520"/>
    <s v="FUR-FU-10003849"/>
    <x v="2563"/>
    <n v="3"/>
    <n v="6"/>
    <n v="-127512"/>
    <n v="-12.751200000000001"/>
    <s v="Furniture"/>
    <s v="Furnishings"/>
    <s v="DAX Metal Frame, Desktop, Stepped-Edge"/>
  </r>
  <r>
    <x v="1701"/>
    <x v="72"/>
    <d v="2017-10-30T00:00:00"/>
    <s v="Same Day"/>
    <s v="RA-19945"/>
    <s v="FUR-FU-10003849"/>
    <x v="2564"/>
    <n v="2"/>
    <n v="6"/>
    <n v="-85008"/>
    <n v="-8.5007999999999999"/>
    <s v="Furniture"/>
    <s v="Furnishings"/>
    <s v="DAX Metal Frame, Desktop, Stepped-Edge"/>
  </r>
  <r>
    <x v="1701"/>
    <x v="72"/>
    <d v="2017-10-30T00:00:00"/>
    <s v="Same Day"/>
    <s v="RA-19945"/>
    <s v="FUR-TA-10002041"/>
    <x v="2565"/>
    <n v="2"/>
    <n v="3"/>
    <n v="-681302"/>
    <n v="-68.130200000000002"/>
    <s v="Furniture"/>
    <s v="Tables"/>
    <s v="Bevis Round Conference Table Top, X-Base"/>
  </r>
  <r>
    <x v="1701"/>
    <x v="72"/>
    <d v="2017-10-30T00:00:00"/>
    <s v="Same Day"/>
    <s v="RA-19945"/>
    <s v="OFF-ST-10002214"/>
    <x v="2566"/>
    <n v="6"/>
    <n v="2"/>
    <n v="40644"/>
    <n v="4.0644"/>
    <s v="Office Supplies"/>
    <s v="Storage"/>
    <s v="X-Rack File for Hanging Folders"/>
  </r>
  <r>
    <x v="1702"/>
    <x v="36"/>
    <d v="2015-11-30T00:00:00"/>
    <s v="Same Day"/>
    <s v="PO-19195"/>
    <s v="OFF-BI-10001078"/>
    <x v="1018"/>
    <n v="1"/>
    <n v="2"/>
    <n v="15602"/>
    <n v="1.5602"/>
    <s v="Office Supplies"/>
    <s v="Binders"/>
    <s v="Acco PRESSTEX Data Binder with Storage Hooks, Dark Blue, 14 7/8&quot; X 11&quot;"/>
  </r>
  <r>
    <x v="1703"/>
    <x v="539"/>
    <d v="2014-03-14T00:00:00"/>
    <s v="Second Class"/>
    <s v="KA-16525"/>
    <s v="OFF-PA-10002137"/>
    <x v="2567"/>
    <n v="14"/>
    <n v="0"/>
    <n v="49014"/>
    <n v="4.9013999999999998"/>
    <s v="Office Supplies"/>
    <s v="Paper"/>
    <s v="Southworth 100% RÃ©sumÃ© Paper, 24lb."/>
  </r>
  <r>
    <x v="1704"/>
    <x v="285"/>
    <d v="2017-11-23T00:00:00"/>
    <s v="Standard Class"/>
    <s v="JD-16150"/>
    <s v="OFF-EN-10001415"/>
    <x v="150"/>
    <n v="3"/>
    <n v="0"/>
    <n v="837"/>
    <n v="8.3699999999999997E-2"/>
    <s v="Office Supplies"/>
    <s v="Envelopes"/>
    <s v="Staple envelope"/>
  </r>
  <r>
    <x v="1704"/>
    <x v="285"/>
    <d v="2017-11-23T00:00:00"/>
    <s v="Standard Class"/>
    <s v="JD-16150"/>
    <s v="OFF-AP-10003849"/>
    <x v="2568"/>
    <n v="7"/>
    <n v="0"/>
    <n v="626185"/>
    <n v="62.618499999999997"/>
    <s v="Office Supplies"/>
    <s v="Appliances"/>
    <s v="Hoover Shoulder Vac Commercial Portable Vacuum"/>
  </r>
  <r>
    <x v="1705"/>
    <x v="875"/>
    <d v="2016-08-02T00:00:00"/>
    <s v="Standard Class"/>
    <s v="JO-15145"/>
    <s v="OFF-ST-10001713"/>
    <x v="845"/>
    <n v="2"/>
    <n v="2"/>
    <n v="-169568"/>
    <n v="-16.956800000000001"/>
    <s v="Office Supplies"/>
    <s v="Storage"/>
    <s v="Gould Plastics 9-Pocket Panel Bin, 18-3/8w x 5-1/4d x 20-1/2h, Black"/>
  </r>
  <r>
    <x v="1706"/>
    <x v="821"/>
    <d v="2015-06-17T00:00:00"/>
    <s v="Standard Class"/>
    <s v="LE-16810"/>
    <s v="OFF-ST-10001505"/>
    <x v="2569"/>
    <n v="5"/>
    <n v="0"/>
    <n v="5083"/>
    <n v="0.50829999999999997"/>
    <s v="Office Supplies"/>
    <s v="Storage"/>
    <s v="Perma STOR-ALL Hanging File Box, 13 1/8&quot;W x 12 1/4&quot;D x 10 1/2&quot;H"/>
  </r>
  <r>
    <x v="1707"/>
    <x v="876"/>
    <d v="2016-08-07T00:00:00"/>
    <s v="First Class"/>
    <s v="AH-10690"/>
    <s v="OFF-PA-10000474"/>
    <x v="2570"/>
    <n v="2"/>
    <n v="0"/>
    <n v="333136"/>
    <n v="33.313600000000001"/>
    <s v="Office Supplies"/>
    <s v="Paper"/>
    <s v="Easy-staple paper"/>
  </r>
  <r>
    <x v="1708"/>
    <x v="394"/>
    <d v="2017-06-15T00:00:00"/>
    <s v="Standard Class"/>
    <s v="KN-16705"/>
    <s v="OFF-AR-10001919"/>
    <x v="1276"/>
    <n v="2"/>
    <n v="0"/>
    <n v="10904"/>
    <n v="1.0904"/>
    <s v="Office Supplies"/>
    <s v="Art"/>
    <s v="OIC #2 Pencils, Medium Soft"/>
  </r>
  <r>
    <x v="1709"/>
    <x v="877"/>
    <d v="2016-10-13T00:00:00"/>
    <s v="Standard Class"/>
    <s v="TB-21250"/>
    <s v="OFF-BI-10004001"/>
    <x v="2571"/>
    <n v="2"/>
    <n v="2"/>
    <n v="88608"/>
    <n v="8.8607999999999993"/>
    <s v="Office Supplies"/>
    <s v="Binders"/>
    <s v="GBC Recycled VeloBinder Covers"/>
  </r>
  <r>
    <x v="1710"/>
    <x v="183"/>
    <d v="2014-09-14T00:00:00"/>
    <s v="Standard Class"/>
    <s v="DP-13390"/>
    <s v="OFF-AP-10004785"/>
    <x v="2572"/>
    <n v="5"/>
    <n v="0"/>
    <n v="243595"/>
    <n v="24.359500000000001"/>
    <s v="Office Supplies"/>
    <s v="Appliances"/>
    <s v="Holmes Replacement Filter for HEPA Air Cleaner, Medium Room"/>
  </r>
  <r>
    <x v="1710"/>
    <x v="183"/>
    <d v="2014-09-14T00:00:00"/>
    <s v="Standard Class"/>
    <s v="DP-13390"/>
    <s v="OFF-ST-10002406"/>
    <x v="2573"/>
    <n v="1"/>
    <n v="0"/>
    <n v="41916"/>
    <n v="4.1916000000000002"/>
    <s v="Office Supplies"/>
    <s v="Storage"/>
    <s v="Pizazz Global Quick File"/>
  </r>
  <r>
    <x v="1710"/>
    <x v="183"/>
    <d v="2014-09-14T00:00:00"/>
    <s v="Standard Class"/>
    <s v="DP-13390"/>
    <s v="OFF-FA-10002988"/>
    <x v="242"/>
    <n v="2"/>
    <n v="0"/>
    <n v="19698"/>
    <n v="1.9698"/>
    <s v="Office Supplies"/>
    <s v="Fasteners"/>
    <s v="Ideal Clamps"/>
  </r>
  <r>
    <x v="1711"/>
    <x v="878"/>
    <d v="2014-03-21T00:00:00"/>
    <s v="Second Class"/>
    <s v="KN-16705"/>
    <s v="TEC-PH-10002415"/>
    <x v="2574"/>
    <n v="2"/>
    <n v="2"/>
    <n v="29495"/>
    <n v="2.9495"/>
    <s v="Technology"/>
    <s v="Phones"/>
    <s v="Polycom VoiceStation 500 ConferenceÂ phone"/>
  </r>
  <r>
    <x v="1712"/>
    <x v="879"/>
    <d v="2015-03-02T00:00:00"/>
    <s v="Second Class"/>
    <s v="ST-20530"/>
    <s v="OFF-BI-10004236"/>
    <x v="2575"/>
    <n v="4"/>
    <n v="0"/>
    <n v="270112"/>
    <n v="27.011199999999999"/>
    <s v="Office Supplies"/>
    <s v="Binders"/>
    <s v="XtraLife ClearVue Slant-D Ring Binder, White, 3&quot;"/>
  </r>
  <r>
    <x v="1713"/>
    <x v="528"/>
    <d v="2015-07-14T00:00:00"/>
    <s v="Standard Class"/>
    <s v="EB-13870"/>
    <s v="OFF-AR-10000657"/>
    <x v="1070"/>
    <n v="3"/>
    <n v="2"/>
    <n v="8385"/>
    <n v="0.83850000000000002"/>
    <s v="Office Supplies"/>
    <s v="Art"/>
    <s v="Binney &amp; Smith inkTank Desk Highlighter, Chisel Tip, Yellow, 12/Box"/>
  </r>
  <r>
    <x v="1714"/>
    <x v="880"/>
    <d v="2016-02-27T00:00:00"/>
    <s v="Standard Class"/>
    <s v="AH-10210"/>
    <s v="OFF-PA-10004996"/>
    <x v="2576"/>
    <n v="2"/>
    <n v="2"/>
    <n v="55674"/>
    <n v="5.5674000000000001"/>
    <s v="Office Supplies"/>
    <s v="Paper"/>
    <s v="Speediset Carbonless Redi-Letter 7&quot; x 8 1/2&quot;"/>
  </r>
  <r>
    <x v="1715"/>
    <x v="264"/>
    <d v="2017-09-18T00:00:00"/>
    <s v="First Class"/>
    <s v="AS-10090"/>
    <s v="TEC-AC-10001109"/>
    <x v="314"/>
    <n v="3"/>
    <n v="2"/>
    <n v="197934"/>
    <n v="19.793399999999998"/>
    <s v="Technology"/>
    <s v="Accessories"/>
    <s v="Logitech Trackman Marble Mouse"/>
  </r>
  <r>
    <x v="1715"/>
    <x v="264"/>
    <d v="2017-09-18T00:00:00"/>
    <s v="First Class"/>
    <s v="AS-10090"/>
    <s v="FUR-FU-10003832"/>
    <x v="2577"/>
    <n v="3"/>
    <n v="2"/>
    <n v="22512"/>
    <n v="2.2511999999999999"/>
    <s v="Furniture"/>
    <s v="Furnishings"/>
    <s v="Eldon Expressions Punched Metal &amp; Wood Desk Accessories, Black &amp; Cherry"/>
  </r>
  <r>
    <x v="1715"/>
    <x v="264"/>
    <d v="2017-09-18T00:00:00"/>
    <s v="First Class"/>
    <s v="AS-10090"/>
    <s v="OFF-BI-10002393"/>
    <x v="1087"/>
    <n v="2"/>
    <n v="7"/>
    <n v="-27552"/>
    <n v="-2.7551999999999999"/>
    <s v="Office Supplies"/>
    <s v="Binders"/>
    <s v="Binder Posts"/>
  </r>
  <r>
    <x v="1715"/>
    <x v="264"/>
    <d v="2017-09-18T00:00:00"/>
    <s v="First Class"/>
    <s v="AS-10090"/>
    <s v="OFF-BI-10001359"/>
    <x v="2578"/>
    <n v="2"/>
    <n v="7"/>
    <n v="-4126154"/>
    <n v="-412.61540000000002"/>
    <s v="Office Supplies"/>
    <s v="Binders"/>
    <s v="GBC DocuBind TL300 Electric Binding System"/>
  </r>
  <r>
    <x v="1715"/>
    <x v="264"/>
    <d v="2017-09-18T00:00:00"/>
    <s v="First Class"/>
    <s v="AS-10090"/>
    <s v="TEC-AC-10003628"/>
    <x v="1012"/>
    <n v="2"/>
    <n v="2"/>
    <n v="143952"/>
    <n v="14.395200000000001"/>
    <s v="Technology"/>
    <s v="Accessories"/>
    <s v="Logitech 910-002974 M325 Wireless Mouse for Web Scrolling"/>
  </r>
  <r>
    <x v="1716"/>
    <x v="155"/>
    <d v="2017-11-10T00:00:00"/>
    <s v="Second Class"/>
    <s v="EM-13825"/>
    <s v="TEC-PH-10003012"/>
    <x v="2579"/>
    <n v="4"/>
    <n v="2"/>
    <n v="554364"/>
    <n v="55.436399999999999"/>
    <s v="Technology"/>
    <s v="Phones"/>
    <s v="Nortel Meridian M3904 Professional Digital phone"/>
  </r>
  <r>
    <x v="1717"/>
    <x v="763"/>
    <d v="2015-02-23T00:00:00"/>
    <s v="Second Class"/>
    <s v="KA-16525"/>
    <s v="OFF-AR-10003903"/>
    <x v="2580"/>
    <n v="7"/>
    <n v="0"/>
    <n v="745654"/>
    <n v="74.565399999999997"/>
    <s v="Office Supplies"/>
    <s v="Art"/>
    <s v="Sanford 52201 APSCO Electric Pencil Sharpener"/>
  </r>
  <r>
    <x v="1718"/>
    <x v="881"/>
    <d v="2016-11-30T00:00:00"/>
    <s v="Standard Class"/>
    <s v="HJ-14875"/>
    <s v="OFF-PA-10004675"/>
    <x v="2513"/>
    <n v="1"/>
    <n v="2"/>
    <n v="1651"/>
    <n v="0.1651"/>
    <s v="Office Supplies"/>
    <s v="Paper"/>
    <s v="Telephone Message Books with Fax/Mobile Section, 5 1/2&quot; x 3 3/16&quot;"/>
  </r>
  <r>
    <x v="1719"/>
    <x v="734"/>
    <d v="2017-12-05T00:00:00"/>
    <s v="Second Class"/>
    <s v="ND-18370"/>
    <s v="TEC-AC-10001990"/>
    <x v="1286"/>
    <n v="1"/>
    <n v="2"/>
    <n v="71988"/>
    <n v="7.1988000000000003"/>
    <s v="Technology"/>
    <s v="Accessories"/>
    <s v="Kensington Orbit Wireless Mobile Trackball for PC and Mac"/>
  </r>
  <r>
    <x v="1720"/>
    <x v="425"/>
    <d v="2015-09-14T00:00:00"/>
    <s v="Standard Class"/>
    <s v="EH-13765"/>
    <s v="OFF-AP-10003842"/>
    <x v="1349"/>
    <n v="2"/>
    <n v="0"/>
    <n v="161096"/>
    <n v="16.1096"/>
    <s v="Office Supplies"/>
    <s v="Appliances"/>
    <s v="Euro-Pro Shark Turbo Vacuum"/>
  </r>
  <r>
    <x v="1720"/>
    <x v="425"/>
    <d v="2015-09-14T00:00:00"/>
    <s v="Standard Class"/>
    <s v="EH-13765"/>
    <s v="FUR-BO-10004695"/>
    <x v="2581"/>
    <n v="2"/>
    <n v="0"/>
    <n v="832508"/>
    <n v="83.250799999999998"/>
    <s v="Furniture"/>
    <s v="Bookcases"/>
    <s v="O'Sullivan 2-Door Barrister Bookcase in Odessa Pine"/>
  </r>
  <r>
    <x v="1720"/>
    <x v="425"/>
    <d v="2015-09-14T00:00:00"/>
    <s v="Standard Class"/>
    <s v="EH-13765"/>
    <s v="OFF-PA-10003039"/>
    <x v="940"/>
    <n v="9"/>
    <n v="0"/>
    <n v="125469"/>
    <n v="12.546900000000001"/>
    <s v="Office Supplies"/>
    <s v="Paper"/>
    <s v="Xerox 1960"/>
  </r>
  <r>
    <x v="1721"/>
    <x v="882"/>
    <d v="2016-12-19T00:00:00"/>
    <s v="Standard Class"/>
    <s v="MC-17845"/>
    <s v="FUR-FU-10002045"/>
    <x v="2582"/>
    <n v="6"/>
    <n v="0"/>
    <n v="586872"/>
    <n v="58.687199999999997"/>
    <s v="Furniture"/>
    <s v="Furnishings"/>
    <s v="Executive Impressions 14&quot;"/>
  </r>
  <r>
    <x v="1722"/>
    <x v="744"/>
    <d v="2015-04-10T00:00:00"/>
    <s v="Standard Class"/>
    <s v="MH-17455"/>
    <s v="OFF-PA-10001019"/>
    <x v="1303"/>
    <n v="3"/>
    <n v="2"/>
    <n v="161838"/>
    <n v="16.183800000000002"/>
    <s v="Office Supplies"/>
    <s v="Paper"/>
    <s v="Xerox 1884"/>
  </r>
  <r>
    <x v="1723"/>
    <x v="131"/>
    <d v="2016-12-05T00:00:00"/>
    <s v="Standard Class"/>
    <s v="CL-11890"/>
    <s v="FUR-FU-10003724"/>
    <x v="150"/>
    <n v="2"/>
    <n v="0"/>
    <n v="43524"/>
    <n v="4.3524000000000003"/>
    <s v="Furniture"/>
    <s v="Furnishings"/>
    <s v="Westinghouse Clip-On Gooseneck Lamps"/>
  </r>
  <r>
    <x v="1724"/>
    <x v="156"/>
    <d v="2017-11-17T00:00:00"/>
    <s v="Standard Class"/>
    <s v="SF-20965"/>
    <s v="OFF-PA-10003673"/>
    <x v="2583"/>
    <n v="2"/>
    <n v="2"/>
    <n v="35256"/>
    <n v="3.5255999999999998"/>
    <s v="Office Supplies"/>
    <s v="Paper"/>
    <s v="Strathmore Photo Mount Cards"/>
  </r>
  <r>
    <x v="1724"/>
    <x v="156"/>
    <d v="2017-11-17T00:00:00"/>
    <s v="Standard Class"/>
    <s v="SF-20965"/>
    <s v="TEC-AC-10003614"/>
    <x v="2584"/>
    <n v="2"/>
    <n v="2"/>
    <n v="30134"/>
    <n v="3.0133999999999999"/>
    <s v="Technology"/>
    <s v="Accessories"/>
    <s v="Verbatim 25 GB 6x Blu-ray Single Layer Recordable Disc, 10/Pack"/>
  </r>
  <r>
    <x v="1725"/>
    <x v="562"/>
    <d v="2017-03-10T00:00:00"/>
    <s v="Standard Class"/>
    <s v="EP-13915"/>
    <s v="FUR-CH-10000785"/>
    <x v="2585"/>
    <n v="1"/>
    <n v="0"/>
    <n v="470548"/>
    <n v="47.0548"/>
    <s v="Furniture"/>
    <s v="Chairs"/>
    <s v="Global Ergonomic Managers Chair"/>
  </r>
  <r>
    <x v="1725"/>
    <x v="562"/>
    <d v="2017-03-10T00:00:00"/>
    <s v="Standard Class"/>
    <s v="EP-13915"/>
    <s v="TEC-AC-10002926"/>
    <x v="2462"/>
    <n v="2"/>
    <n v="0"/>
    <n v="429914"/>
    <n v="42.991399999999999"/>
    <s v="Technology"/>
    <s v="Accessories"/>
    <s v="Logitech Wireless Marathon Mouse M705"/>
  </r>
  <r>
    <x v="1726"/>
    <x v="223"/>
    <d v="2016-11-30T00:00:00"/>
    <s v="First Class"/>
    <s v="RW-19630"/>
    <s v="TEC-AC-10004633"/>
    <x v="2586"/>
    <n v="5"/>
    <n v="0"/>
    <n v="15378"/>
    <n v="1.5378000000000001"/>
    <s v="Technology"/>
    <s v="Accessories"/>
    <s v="Verbatim 25 GB 6x Blu-ray Single Layer Recordable Disc, 3/Pack"/>
  </r>
  <r>
    <x v="1726"/>
    <x v="223"/>
    <d v="2016-11-30T00:00:00"/>
    <s v="First Class"/>
    <s v="RW-19630"/>
    <s v="OFF-BI-10000977"/>
    <x v="2587"/>
    <n v="5"/>
    <n v="0"/>
    <n v="6992"/>
    <n v="0.69920000000000004"/>
    <s v="Office Supplies"/>
    <s v="Binders"/>
    <s v="Ibico Plastic Spiral Binding Combs"/>
  </r>
  <r>
    <x v="1727"/>
    <x v="883"/>
    <d v="2014-09-05T00:00:00"/>
    <s v="Standard Class"/>
    <s v="SJ-20500"/>
    <s v="TEC-AC-10001635"/>
    <x v="713"/>
    <n v="9"/>
    <n v="0"/>
    <n v="18504"/>
    <n v="1.8504"/>
    <s v="Technology"/>
    <s v="Accessories"/>
    <s v="KeyTronicÂ KT400U2 -Â KeyboardÂ - Black"/>
  </r>
  <r>
    <x v="1728"/>
    <x v="41"/>
    <d v="2016-12-14T00:00:00"/>
    <s v="Standard Class"/>
    <s v="SP-20620"/>
    <s v="OFF-AR-10003056"/>
    <x v="34"/>
    <n v="2"/>
    <n v="0"/>
    <n v="24824"/>
    <n v="2.4824000000000002"/>
    <s v="Office Supplies"/>
    <s v="Art"/>
    <s v="Newell 341"/>
  </r>
  <r>
    <x v="1728"/>
    <x v="41"/>
    <d v="2016-12-14T00:00:00"/>
    <s v="Standard Class"/>
    <s v="SP-20620"/>
    <s v="OFF-PA-10003363"/>
    <x v="847"/>
    <n v="7"/>
    <n v="0"/>
    <n v="217728"/>
    <n v="21.7728"/>
    <s v="Office Supplies"/>
    <s v="Paper"/>
    <s v="Xerox 204"/>
  </r>
  <r>
    <x v="1728"/>
    <x v="41"/>
    <d v="2016-12-14T00:00:00"/>
    <s v="Standard Class"/>
    <s v="SP-20620"/>
    <s v="FUR-TA-10003954"/>
    <x v="2588"/>
    <n v="6"/>
    <n v="2"/>
    <n v="-1954788"/>
    <n v="-195.47880000000001"/>
    <s v="Furniture"/>
    <s v="Tables"/>
    <s v="Hon 94000 Series Round Tables"/>
  </r>
  <r>
    <x v="1729"/>
    <x v="884"/>
    <d v="2014-04-10T00:00:00"/>
    <s v="First Class"/>
    <s v="PJ-19015"/>
    <s v="FUR-FU-10004415"/>
    <x v="2340"/>
    <n v="2"/>
    <n v="0"/>
    <n v="27776"/>
    <n v="2.7776000000000001"/>
    <s v="Furniture"/>
    <s v="Furnishings"/>
    <s v="Stacking Tray, Side-Loading, Legal, Smoke"/>
  </r>
  <r>
    <x v="1730"/>
    <x v="24"/>
    <d v="2014-08-29T00:00:00"/>
    <s v="First Class"/>
    <s v="CC-12610"/>
    <s v="TEC-PH-10000455"/>
    <x v="2589"/>
    <n v="5"/>
    <n v="0"/>
    <n v="1681855"/>
    <n v="168.18549999999999"/>
    <s v="Technology"/>
    <s v="Phones"/>
    <s v="GE 30522EE2"/>
  </r>
  <r>
    <x v="1730"/>
    <x v="24"/>
    <d v="2014-08-29T00:00:00"/>
    <s v="First Class"/>
    <s v="CC-12610"/>
    <s v="FUR-FU-10002456"/>
    <x v="1955"/>
    <n v="4"/>
    <n v="0"/>
    <n v="125216"/>
    <n v="12.521599999999999"/>
    <s v="Furniture"/>
    <s v="Furnishings"/>
    <s v="Master Caster Door Stop, Large Neon Orange"/>
  </r>
  <r>
    <x v="1730"/>
    <x v="24"/>
    <d v="2014-08-29T00:00:00"/>
    <s v="First Class"/>
    <s v="CC-12610"/>
    <s v="FUR-TA-10003569"/>
    <x v="2590"/>
    <n v="3"/>
    <n v="0"/>
    <n v="300735"/>
    <n v="30.073499999999999"/>
    <s v="Furniture"/>
    <s v="Tables"/>
    <s v="Bretford CR8500 Series Meeting Room Furniture"/>
  </r>
  <r>
    <x v="1731"/>
    <x v="47"/>
    <d v="2016-10-26T00:00:00"/>
    <s v="Standard Class"/>
    <s v="MY-18295"/>
    <s v="OFF-BI-10002813"/>
    <x v="1277"/>
    <n v="4"/>
    <n v="0"/>
    <n v="3564"/>
    <n v="0.35639999999999999"/>
    <s v="Office Supplies"/>
    <s v="Binders"/>
    <s v="Avery Reinforcements for Hole-Punch Pages"/>
  </r>
  <r>
    <x v="1732"/>
    <x v="885"/>
    <d v="2016-11-30T00:00:00"/>
    <s v="Same Day"/>
    <s v="DB-13210"/>
    <s v="TEC-PH-10002890"/>
    <x v="419"/>
    <n v="1"/>
    <n v="2"/>
    <n v="27144"/>
    <n v="2.7143999999999999"/>
    <s v="Technology"/>
    <s v="Phones"/>
    <s v="AT&amp;T 17929 Lendline Telephone"/>
  </r>
  <r>
    <x v="1733"/>
    <x v="321"/>
    <d v="2017-09-11T00:00:00"/>
    <s v="Standard Class"/>
    <s v="MG-17875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1734"/>
    <x v="740"/>
    <d v="2015-07-06T00:00:00"/>
    <s v="Standard Class"/>
    <s v="RH-19600"/>
    <s v="FUR-CH-10004086"/>
    <x v="2251"/>
    <n v="2"/>
    <n v="3"/>
    <n v="-58346"/>
    <n v="-5.8346"/>
    <s v="Furniture"/>
    <s v="Chairs"/>
    <s v="Hon 4070 Series Pagoda Armless Upholstered Stacking Chairs"/>
  </r>
  <r>
    <x v="1734"/>
    <x v="740"/>
    <d v="2015-07-06T00:00:00"/>
    <s v="Standard Class"/>
    <s v="RH-19600"/>
    <s v="FUR-CH-10003774"/>
    <x v="2592"/>
    <n v="6"/>
    <n v="3"/>
    <n v="-927996"/>
    <n v="-92.799599999999998"/>
    <s v="Furniture"/>
    <s v="Chairs"/>
    <s v="Global Wood Trimmed Manager's Task Chair, Khaki"/>
  </r>
  <r>
    <x v="1734"/>
    <x v="740"/>
    <d v="2015-07-06T00:00:00"/>
    <s v="Standard Class"/>
    <s v="RH-19600"/>
    <s v="OFF-ST-10004507"/>
    <x v="765"/>
    <n v="5"/>
    <n v="2"/>
    <n v="60025"/>
    <n v="6.0025000000000004"/>
    <s v="Office Supplies"/>
    <s v="Storage"/>
    <s v="Advantus Rolling Storage Box"/>
  </r>
  <r>
    <x v="1734"/>
    <x v="740"/>
    <d v="2015-07-06T00:00:00"/>
    <s v="Standard Class"/>
    <s v="RH-19600"/>
    <s v="OFF-ST-10003208"/>
    <x v="2593"/>
    <n v="3"/>
    <n v="2"/>
    <n v="489942"/>
    <n v="48.994199999999999"/>
    <s v="Office Supplies"/>
    <s v="Storage"/>
    <s v="Adjustable Depth Letter/Legal Cart"/>
  </r>
  <r>
    <x v="1734"/>
    <x v="740"/>
    <d v="2015-07-06T00:00:00"/>
    <s v="Standard Class"/>
    <s v="RH-19600"/>
    <s v="OFF-PA-10000659"/>
    <x v="369"/>
    <n v="2"/>
    <n v="2"/>
    <n v="37692"/>
    <n v="3.7692000000000001"/>
    <s v="Office Supplies"/>
    <s v="Paper"/>
    <s v="Adams Phone Message Book, Professional, 400 Message Capacity, 5 3/6Â” x 11Â”"/>
  </r>
  <r>
    <x v="1735"/>
    <x v="426"/>
    <d v="2017-09-28T00:00:00"/>
    <s v="Standard Class"/>
    <s v="KB-16240"/>
    <s v="TEC-AC-10002305"/>
    <x v="2594"/>
    <n v="4"/>
    <n v="0"/>
    <n v="1296"/>
    <n v="0.12959999999999999"/>
    <s v="Technology"/>
    <s v="Accessories"/>
    <s v="KeyTronicÂ E03601U1 -Â KeyboardÂ - Beige"/>
  </r>
  <r>
    <x v="1735"/>
    <x v="426"/>
    <d v="2017-09-28T00:00:00"/>
    <s v="Standard Class"/>
    <s v="KB-16240"/>
    <s v="TEC-AC-10000990"/>
    <x v="2595"/>
    <n v="5"/>
    <n v="0"/>
    <n v="275478"/>
    <n v="27.547799999999999"/>
    <s v="Technology"/>
    <s v="Accessories"/>
    <s v="Imation Bio 2GB USBÂ Flash Drive ImationÂ Corp"/>
  </r>
  <r>
    <x v="1735"/>
    <x v="426"/>
    <d v="2017-09-28T00:00:00"/>
    <s v="Standard Class"/>
    <s v="KB-16240"/>
    <s v="FUR-CH-10000665"/>
    <x v="159"/>
    <n v="4"/>
    <n v="0"/>
    <n v="181176"/>
    <n v="18.117599999999999"/>
    <s v="Furniture"/>
    <s v="Chairs"/>
    <s v="Global Airflow Leather Mesh Back Chair, Black"/>
  </r>
  <r>
    <x v="1736"/>
    <x v="228"/>
    <d v="2016-08-15T00:00:00"/>
    <s v="Standard Class"/>
    <s v="CA-12055"/>
    <s v="FUR-TA-10001932"/>
    <x v="2596"/>
    <n v="2"/>
    <n v="2"/>
    <n v="128256"/>
    <n v="12.8256"/>
    <s v="Furniture"/>
    <s v="Tables"/>
    <s v="Chromcraft 48&quot; x 96&quot; Racetrack Double Pedestal Table"/>
  </r>
  <r>
    <x v="1736"/>
    <x v="228"/>
    <d v="2016-08-15T00:00:00"/>
    <s v="Standard Class"/>
    <s v="CA-12055"/>
    <s v="OFF-AP-10004487"/>
    <x v="1124"/>
    <n v="6"/>
    <n v="0"/>
    <n v="1366176"/>
    <n v="136.61760000000001"/>
    <s v="Office Supplies"/>
    <s v="Appliances"/>
    <s v="Kensington 4 Outlet MasterPiece Compact Power Control Center"/>
  </r>
  <r>
    <x v="1736"/>
    <x v="228"/>
    <d v="2016-08-15T00:00:00"/>
    <s v="Standard Class"/>
    <s v="CA-12055"/>
    <s v="OFF-BI-10002160"/>
    <x v="882"/>
    <n v="5"/>
    <n v="2"/>
    <n v="5334"/>
    <n v="0.53339999999999999"/>
    <s v="Office Supplies"/>
    <s v="Binders"/>
    <s v="Acco Hanging Data Binders"/>
  </r>
  <r>
    <x v="1737"/>
    <x v="473"/>
    <d v="2016-10-03T00:00:00"/>
    <s v="Standard Class"/>
    <s v="JK-15730"/>
    <s v="TEC-AC-10000420"/>
    <x v="2597"/>
    <n v="3"/>
    <n v="0"/>
    <n v="713898"/>
    <n v="71.389799999999994"/>
    <s v="Technology"/>
    <s v="Accessories"/>
    <s v="Logitech G500s Laser Gaming Mouse with Adjustable Weight Tuning"/>
  </r>
  <r>
    <x v="1737"/>
    <x v="473"/>
    <d v="2016-10-03T00:00:00"/>
    <s v="Standard Class"/>
    <s v="JK-15730"/>
    <s v="OFF-BI-10001989"/>
    <x v="2598"/>
    <n v="3"/>
    <n v="0"/>
    <n v="302112"/>
    <n v="30.211200000000002"/>
    <s v="Office Supplies"/>
    <s v="Binders"/>
    <s v="Premium Transparent Presentation Covers by GBC"/>
  </r>
  <r>
    <x v="1737"/>
    <x v="473"/>
    <d v="2016-10-03T00:00:00"/>
    <s v="Standard Class"/>
    <s v="JK-15730"/>
    <s v="OFF-AR-10001149"/>
    <x v="330"/>
    <n v="9"/>
    <n v="0"/>
    <n v="7776"/>
    <n v="0.77759999999999996"/>
    <s v="Office Supplies"/>
    <s v="Art"/>
    <s v="Sanford Colorific Colored Pencils, 12/Box"/>
  </r>
  <r>
    <x v="1738"/>
    <x v="249"/>
    <d v="2017-04-10T00:00:00"/>
    <s v="Same Day"/>
    <s v="RD-19930"/>
    <s v="OFF-PA-10004101"/>
    <x v="829"/>
    <n v="2"/>
    <n v="2"/>
    <n v="36288"/>
    <n v="3.6288"/>
    <s v="Office Supplies"/>
    <s v="Paper"/>
    <s v="Xerox 1894"/>
  </r>
  <r>
    <x v="1738"/>
    <x v="249"/>
    <d v="2017-04-10T00:00:00"/>
    <s v="Same Day"/>
    <s v="RD-19930"/>
    <s v="TEC-AC-10001714"/>
    <x v="2599"/>
    <n v="3"/>
    <n v="2"/>
    <n v="203439"/>
    <n v="20.343900000000001"/>
    <s v="Technology"/>
    <s v="Accessories"/>
    <s v="LogitechÂ MX Performance Wireless Mouse"/>
  </r>
  <r>
    <x v="1739"/>
    <x v="194"/>
    <d v="2016-12-20T00:00:00"/>
    <s v="Second Class"/>
    <s v="JK-16120"/>
    <s v="OFF-ST-10003716"/>
    <x v="1657"/>
    <n v="4"/>
    <n v="0"/>
    <n v="1170104"/>
    <n v="117.0104"/>
    <s v="Office Supplies"/>
    <s v="Storage"/>
    <s v="Tennsco Double-Tier Lockers"/>
  </r>
  <r>
    <x v="1740"/>
    <x v="886"/>
    <d v="2014-06-24T00:00:00"/>
    <s v="Standard Class"/>
    <s v="SC-20020"/>
    <s v="TEC-PH-10000369"/>
    <x v="365"/>
    <n v="2"/>
    <n v="2"/>
    <n v="201584"/>
    <n v="20.1584"/>
    <s v="Technology"/>
    <s v="Phones"/>
    <s v="HTC One Mini"/>
  </r>
  <r>
    <x v="1740"/>
    <x v="886"/>
    <d v="2014-06-24T00:00:00"/>
    <s v="Standard Class"/>
    <s v="SC-20020"/>
    <s v="OFF-BI-10000756"/>
    <x v="1153"/>
    <n v="4"/>
    <n v="8"/>
    <n v="-5088"/>
    <n v="-0.50880000000000003"/>
    <s v="Office Supplies"/>
    <s v="Binders"/>
    <s v="Storex DuraTech Recycled Plastic Frosted Binders"/>
  </r>
  <r>
    <x v="1740"/>
    <x v="886"/>
    <d v="2014-06-24T00:00:00"/>
    <s v="Standard Class"/>
    <s v="SC-20020"/>
    <s v="FUR-BO-10001608"/>
    <x v="2600"/>
    <n v="4"/>
    <n v="32"/>
    <n v="-198744"/>
    <n v="-19.874400000000001"/>
    <s v="Furniture"/>
    <s v="Bookcases"/>
    <s v="Hon Metal Bookcases, Black"/>
  </r>
  <r>
    <x v="1740"/>
    <x v="886"/>
    <d v="2014-06-24T00:00:00"/>
    <s v="Standard Class"/>
    <s v="SC-20020"/>
    <s v="OFF-PA-10001166"/>
    <x v="23"/>
    <n v="3"/>
    <n v="2"/>
    <n v="54432"/>
    <n v="5.4432"/>
    <s v="Office Supplies"/>
    <s v="Paper"/>
    <s v="Xerox 2"/>
  </r>
  <r>
    <x v="1740"/>
    <x v="886"/>
    <d v="2014-06-24T00:00:00"/>
    <s v="Standard Class"/>
    <s v="SC-20020"/>
    <s v="OFF-PA-10000587"/>
    <x v="41"/>
    <n v="2"/>
    <n v="2"/>
    <n v="40768"/>
    <n v="4.0768000000000004"/>
    <s v="Office Supplies"/>
    <s v="Paper"/>
    <s v="Array Parchment Paper, Assorted Colors"/>
  </r>
  <r>
    <x v="1740"/>
    <x v="886"/>
    <d v="2014-06-24T00:00:00"/>
    <s v="Standard Class"/>
    <s v="SC-20020"/>
    <s v="TEC-MA-10001972"/>
    <x v="2601"/>
    <n v="2"/>
    <n v="4"/>
    <n v="-9772"/>
    <n v="-0.97719999999999996"/>
    <s v="Technology"/>
    <s v="Machines"/>
    <s v="Okidata C331dn Printer"/>
  </r>
  <r>
    <x v="1740"/>
    <x v="886"/>
    <d v="2014-06-24T00:00:00"/>
    <s v="Standard Class"/>
    <s v="SC-20020"/>
    <s v="OFF-ST-10004123"/>
    <x v="2602"/>
    <n v="7"/>
    <n v="2"/>
    <n v="-127372"/>
    <n v="-12.7372"/>
    <s v="Office Supplies"/>
    <s v="Storage"/>
    <s v="Safco Industrial Wire Shelving System"/>
  </r>
  <r>
    <x v="1741"/>
    <x v="58"/>
    <d v="2017-09-06T00:00:00"/>
    <s v="First Class"/>
    <s v="HW-14935"/>
    <s v="FUR-BO-10000112"/>
    <x v="2603"/>
    <n v="9"/>
    <n v="3"/>
    <n v="-117882"/>
    <n v="-11.7882"/>
    <s v="Furniture"/>
    <s v="Bookcases"/>
    <s v="Bush Birmingham Collection Bookcase, Dark Cherry"/>
  </r>
  <r>
    <x v="1741"/>
    <x v="58"/>
    <d v="2017-09-06T00:00:00"/>
    <s v="First Class"/>
    <s v="HW-14935"/>
    <s v="OFF-PA-10004041"/>
    <x v="2604"/>
    <n v="3"/>
    <n v="2"/>
    <n v="555"/>
    <n v="5.5500000000000001E-2"/>
    <s v="Office Supplies"/>
    <s v="Paper"/>
    <s v="It's Hot Message Books with Stickers, 2 3/4&quot; x 5&quot;"/>
  </r>
  <r>
    <x v="1741"/>
    <x v="58"/>
    <d v="2017-09-06T00:00:00"/>
    <s v="First Class"/>
    <s v="HW-14935"/>
    <s v="OFF-AR-10001149"/>
    <x v="2605"/>
    <n v="3"/>
    <n v="2"/>
    <n v="864"/>
    <n v="8.6400000000000005E-2"/>
    <s v="Office Supplies"/>
    <s v="Art"/>
    <s v="Sanford Colorific Colored Pencils, 12/Box"/>
  </r>
  <r>
    <x v="1742"/>
    <x v="887"/>
    <d v="2016-12-24T00:00:00"/>
    <s v="Standard Class"/>
    <s v="SC-20800"/>
    <s v="TEC-AC-10002323"/>
    <x v="271"/>
    <n v="3"/>
    <n v="0"/>
    <n v="8619"/>
    <n v="0.8619"/>
    <s v="Technology"/>
    <s v="Accessories"/>
    <s v="SanDisk Ultra 32 GB MicroSDHC Class 10 Memory Card"/>
  </r>
  <r>
    <x v="1743"/>
    <x v="888"/>
    <d v="2016-08-12T00:00:00"/>
    <s v="First Class"/>
    <s v="HA-14920"/>
    <s v="OFF-PA-10000130"/>
    <x v="2606"/>
    <n v="9"/>
    <n v="2"/>
    <n v="963"/>
    <n v="9.6299999999999997E-2"/>
    <s v="Office Supplies"/>
    <s v="Paper"/>
    <s v="Xerox 199"/>
  </r>
  <r>
    <x v="1743"/>
    <x v="888"/>
    <d v="2016-08-12T00:00:00"/>
    <s v="First Class"/>
    <s v="HA-14920"/>
    <s v="TEC-PH-10002350"/>
    <x v="1226"/>
    <n v="2"/>
    <n v="2"/>
    <n v="44784"/>
    <n v="4.4783999999999997"/>
    <s v="Technology"/>
    <s v="Phones"/>
    <s v="Apple EarPods with Remote and Mic"/>
  </r>
  <r>
    <x v="1743"/>
    <x v="888"/>
    <d v="2016-08-12T00:00:00"/>
    <s v="First Class"/>
    <s v="HA-14920"/>
    <s v="OFF-AP-10002518"/>
    <x v="2607"/>
    <n v="4"/>
    <n v="2"/>
    <n v="640728"/>
    <n v="64.072800000000001"/>
    <s v="Office Supplies"/>
    <s v="Appliances"/>
    <s v="Kensington 7 Outlet MasterPiece Power Center"/>
  </r>
  <r>
    <x v="1744"/>
    <x v="311"/>
    <d v="2015-06-25T00:00:00"/>
    <s v="First Class"/>
    <s v="MG-17875"/>
    <s v="FUR-TA-10002645"/>
    <x v="2608"/>
    <n v="7"/>
    <n v="5"/>
    <n v="-5256405"/>
    <n v="-525.64049999999997"/>
    <s v="Furniture"/>
    <s v="Tables"/>
    <s v="Hon Rectangular Conference Tables"/>
  </r>
  <r>
    <x v="1745"/>
    <x v="889"/>
    <d v="2015-04-15T00:00:00"/>
    <s v="Standard Class"/>
    <s v="DM-12955"/>
    <s v="OFF-BI-10000773"/>
    <x v="2609"/>
    <n v="2"/>
    <n v="2"/>
    <n v="43308"/>
    <n v="4.3308"/>
    <s v="Office Supplies"/>
    <s v="Binders"/>
    <s v="Insertable Tab Post Binder Dividers"/>
  </r>
  <r>
    <x v="1746"/>
    <x v="831"/>
    <d v="2016-11-25T00:00:00"/>
    <s v="Second Class"/>
    <s v="DM-13345"/>
    <s v="OFF-PA-10003845"/>
    <x v="1427"/>
    <n v="7"/>
    <n v="0"/>
    <n v="198254"/>
    <n v="19.825399999999998"/>
    <s v="Office Supplies"/>
    <s v="Paper"/>
    <s v="Xerox 1987"/>
  </r>
  <r>
    <x v="1746"/>
    <x v="831"/>
    <d v="2016-11-25T00:00:00"/>
    <s v="Second Class"/>
    <s v="DM-13345"/>
    <s v="TEC-PH-10001580"/>
    <x v="2610"/>
    <n v="3"/>
    <n v="0"/>
    <n v="1093338"/>
    <n v="109.3338"/>
    <s v="Technology"/>
    <s v="Phones"/>
    <s v="Logitech Mobile Speakerphone P710e -Â speaker phone"/>
  </r>
  <r>
    <x v="1747"/>
    <x v="33"/>
    <d v="2016-09-10T00:00:00"/>
    <s v="Standard Class"/>
    <s v="ML-17395"/>
    <s v="TEC-AC-10002345"/>
    <x v="2611"/>
    <n v="8"/>
    <n v="0"/>
    <n v="290"/>
    <n v="2.9000000000000001E-2"/>
    <s v="Technology"/>
    <s v="Accessories"/>
    <s v="HP Standard 104 key PS/2 Keyboard"/>
  </r>
  <r>
    <x v="1748"/>
    <x v="203"/>
    <d v="2016-11-28T00:00:00"/>
    <s v="Standard Class"/>
    <s v="GA-14515"/>
    <s v="TEC-PH-10004120"/>
    <x v="2612"/>
    <n v="6"/>
    <n v="2"/>
    <n v="493164"/>
    <n v="49.316400000000002"/>
    <s v="Technology"/>
    <s v="Phones"/>
    <s v="AT&amp;T 1080 Phone"/>
  </r>
  <r>
    <x v="1749"/>
    <x v="419"/>
    <d v="2017-12-15T00:00:00"/>
    <s v="Second Class"/>
    <s v="SU-20665"/>
    <s v="TEC-AC-10001838"/>
    <x v="2613"/>
    <n v="3"/>
    <n v="0"/>
    <n v="2579871"/>
    <n v="257.9871"/>
    <s v="Technology"/>
    <s v="Accessories"/>
    <s v="Razer Tiamat Over Ear 7.1 Surround Sound PC Gaming Headset"/>
  </r>
  <r>
    <x v="1749"/>
    <x v="419"/>
    <d v="2017-12-15T00:00:00"/>
    <s v="Second Class"/>
    <s v="SU-20665"/>
    <s v="TEC-PH-10000148"/>
    <x v="2614"/>
    <n v="3"/>
    <n v="0"/>
    <n v="7794"/>
    <n v="0.77939999999999998"/>
    <s v="Technology"/>
    <s v="Phones"/>
    <s v="Cyber Acoustics AC-202b Speech Recognition Stereo Headset"/>
  </r>
  <r>
    <x v="1749"/>
    <x v="419"/>
    <d v="2017-12-15T00:00:00"/>
    <s v="Second Class"/>
    <s v="SU-20665"/>
    <s v="OFF-BI-10003476"/>
    <x v="2615"/>
    <n v="8"/>
    <n v="0"/>
    <n v="220032"/>
    <n v="22.0032"/>
    <s v="Office Supplies"/>
    <s v="Binders"/>
    <s v="Avery Metallic Poly Binders"/>
  </r>
  <r>
    <x v="1750"/>
    <x v="890"/>
    <d v="2016-06-29T00:00:00"/>
    <s v="Standard Class"/>
    <s v="BD-11320"/>
    <s v="TEC-PH-10004833"/>
    <x v="2616"/>
    <n v="4"/>
    <n v="2"/>
    <n v="-956"/>
    <n v="-9.5600000000000004E-2"/>
    <s v="Technology"/>
    <s v="Phones"/>
    <s v="Macally Suction Cup Mount"/>
  </r>
  <r>
    <x v="1751"/>
    <x v="29"/>
    <d v="2015-09-23T00:00:00"/>
    <s v="Standard Class"/>
    <s v="DB-13405"/>
    <s v="TEC-AC-10001465"/>
    <x v="2617"/>
    <n v="3"/>
    <n v="2"/>
    <n v="10896"/>
    <n v="1.0895999999999999"/>
    <s v="Technology"/>
    <s v="Accessories"/>
    <s v="SanDisk Cruzer 64 GB USB Flash Drive"/>
  </r>
  <r>
    <x v="1752"/>
    <x v="102"/>
    <d v="2016-05-23T00:00:00"/>
    <s v="Standard Class"/>
    <s v="RP-19855"/>
    <s v="OFF-AR-10003056"/>
    <x v="35"/>
    <n v="5"/>
    <n v="0"/>
    <n v="6206"/>
    <n v="0.62060000000000004"/>
    <s v="Office Supplies"/>
    <s v="Art"/>
    <s v="Newell 341"/>
  </r>
  <r>
    <x v="1753"/>
    <x v="300"/>
    <d v="2016-05-28T00:00:00"/>
    <s v="Same Day"/>
    <s v="EH-13765"/>
    <s v="OFF-SU-10001218"/>
    <x v="2618"/>
    <n v="5"/>
    <n v="0"/>
    <n v="15372"/>
    <n v="1.5371999999999999"/>
    <s v="Office Supplies"/>
    <s v="Supplies"/>
    <s v="Fiskars Softgrip Scissors"/>
  </r>
  <r>
    <x v="1754"/>
    <x v="891"/>
    <d v="2014-04-23T00:00:00"/>
    <s v="Standard Class"/>
    <s v="JL-15835"/>
    <s v="TEC-MA-10002859"/>
    <x v="2619"/>
    <n v="4"/>
    <n v="2"/>
    <n v="971892"/>
    <n v="97.1892"/>
    <s v="Technology"/>
    <s v="Machines"/>
    <s v="Ativa MDM8000 8-Sheet Micro-Cut Shredder"/>
  </r>
  <r>
    <x v="1754"/>
    <x v="891"/>
    <d v="2014-04-23T00:00:00"/>
    <s v="Standard Class"/>
    <s v="JL-15835"/>
    <s v="OFF-AR-10002375"/>
    <x v="306"/>
    <n v="4"/>
    <n v="0"/>
    <n v="38048"/>
    <n v="3.8048000000000002"/>
    <s v="Office Supplies"/>
    <s v="Art"/>
    <s v="Newell 351"/>
  </r>
  <r>
    <x v="1754"/>
    <x v="891"/>
    <d v="2014-04-23T00:00:00"/>
    <s v="Standard Class"/>
    <s v="JL-15835"/>
    <s v="OFF-AR-10000657"/>
    <x v="2620"/>
    <n v="5"/>
    <n v="0"/>
    <n v="35475"/>
    <n v="3.5474999999999999"/>
    <s v="Office Supplies"/>
    <s v="Art"/>
    <s v="Binney &amp; Smith inkTank Desk Highlighter, Chisel Tip, Yellow, 12/Box"/>
  </r>
  <r>
    <x v="1754"/>
    <x v="891"/>
    <d v="2014-04-23T00:00:00"/>
    <s v="Standard Class"/>
    <s v="JL-15835"/>
    <s v="OFF-FA-10000134"/>
    <x v="2621"/>
    <n v="2"/>
    <n v="0"/>
    <n v="36022"/>
    <n v="3.6021999999999998"/>
    <s v="Office Supplies"/>
    <s v="Fasteners"/>
    <s v="Advantus Push Pins, Aluminum Head"/>
  </r>
  <r>
    <x v="1755"/>
    <x v="64"/>
    <d v="2016-06-20T00:00:00"/>
    <s v="Second Class"/>
    <s v="FM-14380"/>
    <s v="OFF-ST-10000419"/>
    <x v="1443"/>
    <n v="3"/>
    <n v="0"/>
    <n v="4074"/>
    <n v="0.40739999999999998"/>
    <s v="Office Supplies"/>
    <s v="Storage"/>
    <s v="Rogers Jumbo File, Granite"/>
  </r>
  <r>
    <x v="1756"/>
    <x v="224"/>
    <d v="2014-05-09T00:00:00"/>
    <s v="Same Day"/>
    <s v="SB-20290"/>
    <s v="OFF-ST-10000107"/>
    <x v="2622"/>
    <n v="3"/>
    <n v="0"/>
    <n v="14985"/>
    <n v="1.4984999999999999"/>
    <s v="Office Supplies"/>
    <s v="Storage"/>
    <s v="Fellowes Super Stor/Drawer"/>
  </r>
  <r>
    <x v="1756"/>
    <x v="224"/>
    <d v="2014-05-09T00:00:00"/>
    <s v="Same Day"/>
    <s v="SB-20290"/>
    <s v="OFF-LA-10001641"/>
    <x v="1388"/>
    <n v="3"/>
    <n v="0"/>
    <n v="4536"/>
    <n v="0.4536"/>
    <s v="Office Supplies"/>
    <s v="Labels"/>
    <s v="Avery 518"/>
  </r>
  <r>
    <x v="1756"/>
    <x v="224"/>
    <d v="2014-05-09T00:00:00"/>
    <s v="Same Day"/>
    <s v="SB-20290"/>
    <s v="OFF-LA-10003121"/>
    <x v="2623"/>
    <n v="5"/>
    <n v="0"/>
    <n v="9499"/>
    <n v="0.94989999999999997"/>
    <s v="Office Supplies"/>
    <s v="Labels"/>
    <s v="Avery 506"/>
  </r>
  <r>
    <x v="1756"/>
    <x v="224"/>
    <d v="2014-05-09T00:00:00"/>
    <s v="Same Day"/>
    <s v="SB-20290"/>
    <s v="OFF-PA-10002689"/>
    <x v="847"/>
    <n v="7"/>
    <n v="0"/>
    <n v="217728"/>
    <n v="21.7728"/>
    <s v="Office Supplies"/>
    <s v="Paper"/>
    <s v="Weyerhaeuser First Choice Laser/Copy Paper (20Lb. and 88 Bright)"/>
  </r>
  <r>
    <x v="1757"/>
    <x v="94"/>
    <d v="2016-09-20T00:00:00"/>
    <s v="First Class"/>
    <s v="SV-20365"/>
    <s v="FUR-FU-10002107"/>
    <x v="2624"/>
    <n v="3"/>
    <n v="2"/>
    <n v="16056"/>
    <n v="1.6055999999999999"/>
    <s v="Furniture"/>
    <s v="Furnishings"/>
    <s v="Eldon Pizzaz Desk Accessories"/>
  </r>
  <r>
    <x v="1757"/>
    <x v="94"/>
    <d v="2016-09-20T00:00:00"/>
    <s v="First Class"/>
    <s v="SV-20365"/>
    <s v="FUR-CH-10002647"/>
    <x v="2625"/>
    <n v="2"/>
    <n v="3"/>
    <n v="-7098"/>
    <n v="-0.70979999999999999"/>
    <s v="Furniture"/>
    <s v="Chairs"/>
    <s v="Situations Contoured Folding Chairs, 4/Set"/>
  </r>
  <r>
    <x v="1757"/>
    <x v="94"/>
    <d v="2016-09-20T00:00:00"/>
    <s v="First Class"/>
    <s v="SV-20365"/>
    <s v="OFF-AR-10002257"/>
    <x v="2626"/>
    <n v="1"/>
    <n v="2"/>
    <n v="3674"/>
    <n v="0.3674"/>
    <s v="Office Supplies"/>
    <s v="Art"/>
    <s v="Eldon Spacemaker Box, Quick-Snap Lid, Clear"/>
  </r>
  <r>
    <x v="1758"/>
    <x v="447"/>
    <d v="2017-12-25T00:00:00"/>
    <s v="Second Class"/>
    <s v="MM-17920"/>
    <s v="OFF-PA-10004519"/>
    <x v="2627"/>
    <n v="8"/>
    <n v="2"/>
    <n v="103936"/>
    <n v="10.393599999999999"/>
    <s v="Office Supplies"/>
    <s v="Paper"/>
    <s v="Spiral Phone Message Books with Labels by Adams"/>
  </r>
  <r>
    <x v="1758"/>
    <x v="447"/>
    <d v="2017-12-25T00:00:00"/>
    <s v="Second Class"/>
    <s v="MM-17920"/>
    <s v="OFF-AP-10001947"/>
    <x v="2628"/>
    <n v="8"/>
    <n v="8"/>
    <n v="-747456"/>
    <n v="-74.745599999999996"/>
    <s v="Office Supplies"/>
    <s v="Appliances"/>
    <s v="Acco 6 Outlet Guardian Premium Plus Surge Suppressor"/>
  </r>
  <r>
    <x v="1759"/>
    <x v="72"/>
    <d v="2017-11-01T00:00:00"/>
    <s v="First Class"/>
    <s v="RD-19810"/>
    <s v="OFF-ST-10004963"/>
    <x v="2629"/>
    <n v="7"/>
    <n v="0"/>
    <n v="42392"/>
    <n v="4.2392000000000003"/>
    <s v="Office Supplies"/>
    <s v="Storage"/>
    <s v="Eldon Gobal File Keepers"/>
  </r>
  <r>
    <x v="1759"/>
    <x v="72"/>
    <d v="2017-11-01T00:00:00"/>
    <s v="First Class"/>
    <s v="RD-19810"/>
    <s v="OFF-SU-10002573"/>
    <x v="613"/>
    <n v="2"/>
    <n v="0"/>
    <n v="10518"/>
    <n v="1.0518000000000001"/>
    <s v="Office Supplies"/>
    <s v="Supplies"/>
    <s v="Acme 10&quot; Easy Grip Assistive Scissors"/>
  </r>
  <r>
    <x v="1759"/>
    <x v="72"/>
    <d v="2017-11-01T00:00:00"/>
    <s v="First Class"/>
    <s v="RD-19810"/>
    <s v="FUR-CH-10000553"/>
    <x v="2630"/>
    <n v="1"/>
    <n v="0"/>
    <n v="91638"/>
    <n v="9.1638000000000002"/>
    <s v="Furniture"/>
    <s v="Chairs"/>
    <s v="Metal Folding Chairs, Beige, 4/Carton"/>
  </r>
  <r>
    <x v="1759"/>
    <x v="72"/>
    <d v="2017-11-01T00:00:00"/>
    <s v="First Class"/>
    <s v="RD-19810"/>
    <s v="OFF-LA-10001982"/>
    <x v="89"/>
    <n v="8"/>
    <n v="0"/>
    <n v="144"/>
    <n v="1.44E-2"/>
    <s v="Office Supplies"/>
    <s v="Labels"/>
    <s v="Smead Alpha-Z Color-Coded Name Labels First Letter Starter Set"/>
  </r>
  <r>
    <x v="1760"/>
    <x v="892"/>
    <d v="2016-04-02T00:00:00"/>
    <s v="Second Class"/>
    <s v="ME-17320"/>
    <s v="OFF-PA-10001295"/>
    <x v="2631"/>
    <n v="3"/>
    <n v="2"/>
    <n v="159348"/>
    <n v="15.934799999999999"/>
    <s v="Office Supplies"/>
    <s v="Paper"/>
    <s v="Computer Printout Paper with Letter-Trim Perforations"/>
  </r>
  <r>
    <x v="1760"/>
    <x v="892"/>
    <d v="2016-04-02T00:00:00"/>
    <s v="Second Class"/>
    <s v="ME-17320"/>
    <s v="FUR-CH-10002965"/>
    <x v="2632"/>
    <n v="6"/>
    <n v="3"/>
    <n v="-361764"/>
    <n v="-36.176400000000001"/>
    <s v="Furniture"/>
    <s v="Chairs"/>
    <s v="Global Leather Highback Executive Chair with Pneumatic Height Adjustment, Black"/>
  </r>
  <r>
    <x v="1760"/>
    <x v="892"/>
    <d v="2016-04-02T00:00:00"/>
    <s v="Second Class"/>
    <s v="ME-17320"/>
    <s v="TEC-PH-10001254"/>
    <x v="2633"/>
    <n v="8"/>
    <n v="2"/>
    <n v="609552"/>
    <n v="60.955199999999998"/>
    <s v="Technology"/>
    <s v="Phones"/>
    <s v="Jabra BIZ 2300 Duo QD Duo CordedÂ Headset"/>
  </r>
  <r>
    <x v="1761"/>
    <x v="135"/>
    <d v="2017-11-26T00:00:00"/>
    <s v="Second Class"/>
    <s v="FH-14275"/>
    <s v="OFF-BI-10001658"/>
    <x v="2634"/>
    <n v="1"/>
    <n v="7"/>
    <n v="-59808"/>
    <n v="-5.9808000000000003"/>
    <s v="Office Supplies"/>
    <s v="Binders"/>
    <s v="GBC Standard Therm-A-Bind Covers"/>
  </r>
  <r>
    <x v="1762"/>
    <x v="893"/>
    <d v="2014-03-26T00:00:00"/>
    <s v="Second Class"/>
    <s v="PO-18865"/>
    <s v="OFF-ST-10000585"/>
    <x v="196"/>
    <n v="2"/>
    <n v="0"/>
    <n v="85904"/>
    <n v="8.5904000000000007"/>
    <s v="Office Supplies"/>
    <s v="Storage"/>
    <s v="Economy Rollaway Files"/>
  </r>
  <r>
    <x v="1762"/>
    <x v="893"/>
    <d v="2014-03-26T00:00:00"/>
    <s v="Second Class"/>
    <s v="PO-18865"/>
    <s v="TEC-PH-10003484"/>
    <x v="2635"/>
    <n v="6"/>
    <n v="2"/>
    <n v="37797"/>
    <n v="3.7797000000000001"/>
    <s v="Technology"/>
    <s v="Phones"/>
    <s v="Ooma Telo VoIP Home Phone System"/>
  </r>
  <r>
    <x v="1763"/>
    <x v="42"/>
    <d v="2017-12-05T00:00:00"/>
    <s v="Standard Class"/>
    <s v="CC-12550"/>
    <s v="OFF-PA-10004735"/>
    <x v="847"/>
    <n v="7"/>
    <n v="0"/>
    <n v="217728"/>
    <n v="21.7728"/>
    <s v="Office Supplies"/>
    <s v="Paper"/>
    <s v="Xerox 1905"/>
  </r>
  <r>
    <x v="1763"/>
    <x v="42"/>
    <d v="2017-12-05T00:00:00"/>
    <s v="Standard Class"/>
    <s v="CC-12550"/>
    <s v="OFF-BI-10003429"/>
    <x v="2636"/>
    <n v="2"/>
    <n v="2"/>
    <n v="36714"/>
    <n v="3.6714000000000002"/>
    <s v="Office Supplies"/>
    <s v="Binders"/>
    <s v="Cardinal HOLDit! Binder Insert Strips,Extra Strips"/>
  </r>
  <r>
    <x v="1764"/>
    <x v="659"/>
    <d v="2017-11-12T00:00:00"/>
    <s v="Standard Class"/>
    <s v="TS-21505"/>
    <s v="OFF-BI-10002982"/>
    <x v="2637"/>
    <n v="4"/>
    <n v="2"/>
    <n v="76272"/>
    <n v="7.6272000000000002"/>
    <s v="Office Supplies"/>
    <s v="Binders"/>
    <s v="Avery Self-Adhesive Photo Pockets for Polaroid Photos"/>
  </r>
  <r>
    <x v="1764"/>
    <x v="659"/>
    <d v="2017-11-12T00:00:00"/>
    <s v="Standard Class"/>
    <s v="TS-21505"/>
    <s v="TEC-AC-10004975"/>
    <x v="2638"/>
    <n v="4"/>
    <n v="0"/>
    <n v="145134"/>
    <n v="14.513400000000001"/>
    <s v="Technology"/>
    <s v="Accessories"/>
    <s v="Plantronics Audio 995 Wireless Stereo Headset"/>
  </r>
  <r>
    <x v="1765"/>
    <x v="58"/>
    <d v="2017-09-09T00:00:00"/>
    <s v="Second Class"/>
    <s v="MD-17350"/>
    <s v="OFF-AR-10002335"/>
    <x v="2639"/>
    <n v="4"/>
    <n v="2"/>
    <n v="6192"/>
    <n v="0.61919999999999997"/>
    <s v="Office Supplies"/>
    <s v="Art"/>
    <s v="DIXON Oriole Pencils"/>
  </r>
  <r>
    <x v="1765"/>
    <x v="58"/>
    <d v="2017-09-09T00:00:00"/>
    <s v="Second Class"/>
    <s v="MD-17350"/>
    <s v="OFF-BI-10004001"/>
    <x v="2640"/>
    <n v="5"/>
    <n v="7"/>
    <n v="-20448"/>
    <n v="-2.0448"/>
    <s v="Office Supplies"/>
    <s v="Binders"/>
    <s v="GBC Recycled VeloBinder Covers"/>
  </r>
  <r>
    <x v="1765"/>
    <x v="58"/>
    <d v="2017-09-09T00:00:00"/>
    <s v="Second Class"/>
    <s v="MD-17350"/>
    <s v="OFF-BI-10001634"/>
    <x v="11"/>
    <n v="2"/>
    <n v="7"/>
    <n v="-30576"/>
    <n v="-3.0575999999999999"/>
    <s v="Office Supplies"/>
    <s v="Binders"/>
    <s v="Wilson Jones Active Use Binders"/>
  </r>
  <r>
    <x v="1765"/>
    <x v="58"/>
    <d v="2017-09-09T00:00:00"/>
    <s v="Second Class"/>
    <s v="MD-17350"/>
    <s v="OFF-PA-10000007"/>
    <x v="241"/>
    <n v="4"/>
    <n v="2"/>
    <n v="3744"/>
    <n v="0.37440000000000001"/>
    <s v="Office Supplies"/>
    <s v="Paper"/>
    <s v="Telephone Message Books with Fax/Mobile Section, 4 1/4&quot; x 6&quot;"/>
  </r>
  <r>
    <x v="1766"/>
    <x v="894"/>
    <d v="2016-07-06T00:00:00"/>
    <s v="First Class"/>
    <s v="GT-14755"/>
    <s v="OFF-PA-10000552"/>
    <x v="24"/>
    <n v="2"/>
    <n v="0"/>
    <n v="62208"/>
    <n v="6.2207999999999997"/>
    <s v="Office Supplies"/>
    <s v="Paper"/>
    <s v="Xerox 200"/>
  </r>
  <r>
    <x v="1766"/>
    <x v="894"/>
    <d v="2016-07-06T00:00:00"/>
    <s v="First Class"/>
    <s v="GT-14755"/>
    <s v="OFF-FA-10001135"/>
    <x v="822"/>
    <n v="2"/>
    <n v="0"/>
    <n v="792"/>
    <n v="7.9200000000000007E-2"/>
    <s v="Office Supplies"/>
    <s v="Fasteners"/>
    <s v="Brites Rubber Bands, 1 1/2 oz. Box"/>
  </r>
  <r>
    <x v="1767"/>
    <x v="405"/>
    <d v="2017-09-14T00:00:00"/>
    <s v="Standard Class"/>
    <s v="RD-19660"/>
    <s v="OFF-BI-10003650"/>
    <x v="211"/>
    <n v="3"/>
    <n v="0"/>
    <n v="7574112"/>
    <n v="757.41120000000001"/>
    <s v="Office Supplies"/>
    <s v="Binders"/>
    <s v="GBC DocuBind 300 Electric Binding Machine"/>
  </r>
  <r>
    <x v="1768"/>
    <x v="460"/>
    <d v="2016-09-14T00:00:00"/>
    <s v="Second Class"/>
    <s v="DB-12910"/>
    <s v="FUR-FU-10003832"/>
    <x v="1586"/>
    <n v="4"/>
    <n v="6"/>
    <n v="-120064"/>
    <n v="-12.006399999999999"/>
    <s v="Furniture"/>
    <s v="Furnishings"/>
    <s v="Eldon Expressions Punched Metal &amp; Wood Desk Accessories, Black &amp; Cherry"/>
  </r>
  <r>
    <x v="1769"/>
    <x v="91"/>
    <d v="2017-07-03T00:00:00"/>
    <s v="Same Day"/>
    <s v="JK-15640"/>
    <s v="TEC-AC-10003628"/>
    <x v="2641"/>
    <n v="2"/>
    <n v="0"/>
    <n v="263912"/>
    <n v="26.391200000000001"/>
    <s v="Technology"/>
    <s v="Accessories"/>
    <s v="Logitech 910-002974 M325 Wireless Mouse for Web Scrolling"/>
  </r>
  <r>
    <x v="1769"/>
    <x v="91"/>
    <d v="2017-07-03T00:00:00"/>
    <s v="Same Day"/>
    <s v="JK-15640"/>
    <s v="TEC-MA-10001148"/>
    <x v="572"/>
    <n v="6"/>
    <n v="2"/>
    <n v="20958"/>
    <n v="2.0958000000000001"/>
    <s v="Technology"/>
    <s v="Machines"/>
    <s v="Swingline SM12-08 MicroCut Jam Free Shredder"/>
  </r>
  <r>
    <x v="1769"/>
    <x v="91"/>
    <d v="2017-07-03T00:00:00"/>
    <s v="Same Day"/>
    <s v="JK-15640"/>
    <s v="TEC-AC-10002049"/>
    <x v="2642"/>
    <n v="4"/>
    <n v="0"/>
    <n v="742632"/>
    <n v="74.263199999999998"/>
    <s v="Technology"/>
    <s v="Accessories"/>
    <s v="Logitech G19 Programmable Gaming Keyboard"/>
  </r>
  <r>
    <x v="1769"/>
    <x v="91"/>
    <d v="2017-07-03T00:00:00"/>
    <s v="Same Day"/>
    <s v="JK-15640"/>
    <s v="TEC-PH-10000702"/>
    <x v="729"/>
    <n v="1"/>
    <n v="2"/>
    <n v="26973"/>
    <n v="2.6972999999999998"/>
    <s v="Technology"/>
    <s v="Phones"/>
    <s v="Square Credit Card Reader, 4 1/2&quot; x 4 1/2&quot; x 1&quot;, White"/>
  </r>
  <r>
    <x v="1770"/>
    <x v="96"/>
    <d v="2017-07-04T00:00:00"/>
    <s v="Standard Class"/>
    <s v="FC-14335"/>
    <s v="OFF-PA-10003953"/>
    <x v="329"/>
    <n v="1"/>
    <n v="2"/>
    <n v="18144"/>
    <n v="1.8144"/>
    <s v="Office Supplies"/>
    <s v="Paper"/>
    <s v="Xerox 218"/>
  </r>
  <r>
    <x v="1771"/>
    <x v="783"/>
    <d v="2017-08-12T00:00:00"/>
    <s v="Standard Class"/>
    <s v="JW-15955"/>
    <s v="OFF-AR-10003602"/>
    <x v="2480"/>
    <n v="2"/>
    <n v="0"/>
    <n v="54896"/>
    <n v="5.4896000000000003"/>
    <s v="Office Supplies"/>
    <s v="Art"/>
    <s v="Quartet Omega Colored Chalk, 12/Pack"/>
  </r>
  <r>
    <x v="1771"/>
    <x v="783"/>
    <d v="2017-08-12T00:00:00"/>
    <s v="Standard Class"/>
    <s v="JW-15955"/>
    <s v="OFF-AR-10004062"/>
    <x v="2643"/>
    <n v="10"/>
    <n v="0"/>
    <n v="262"/>
    <n v="2.6200000000000001E-2"/>
    <s v="Office Supplies"/>
    <s v="Art"/>
    <s v="Staples in misc. colors"/>
  </r>
  <r>
    <x v="1772"/>
    <x v="369"/>
    <d v="2015-03-24T00:00:00"/>
    <s v="Standard Class"/>
    <s v="DC-12850"/>
    <s v="OFF-PA-10001560"/>
    <x v="2644"/>
    <n v="3"/>
    <n v="2"/>
    <n v="48924"/>
    <n v="4.8924000000000003"/>
    <s v="Office Supplies"/>
    <s v="Paper"/>
    <s v="Adams Telephone Message Books, 5 1/4Â” x 11Â”"/>
  </r>
  <r>
    <x v="1773"/>
    <x v="843"/>
    <d v="2016-06-11T00:00:00"/>
    <s v="Standard Class"/>
    <s v="FM-14290"/>
    <s v="OFF-BI-10003305"/>
    <x v="2645"/>
    <n v="1"/>
    <n v="2"/>
    <n v="15548"/>
    <n v="1.5548"/>
    <s v="Office Supplies"/>
    <s v="Binders"/>
    <s v="Avery Hanging File Binders"/>
  </r>
  <r>
    <x v="1773"/>
    <x v="843"/>
    <d v="2016-06-11T00:00:00"/>
    <s v="Standard Class"/>
    <s v="FM-14290"/>
    <s v="OFF-PA-10004000"/>
    <x v="2646"/>
    <n v="1"/>
    <n v="0"/>
    <n v="23177"/>
    <n v="2.3176999999999999"/>
    <s v="Office Supplies"/>
    <s v="Paper"/>
    <s v="While You Were Out Pads, 50 per Pad, 4 x 5 1/4, Green Cycle"/>
  </r>
  <r>
    <x v="1774"/>
    <x v="301"/>
    <d v="2016-07-29T00:00:00"/>
    <s v="Standard Class"/>
    <s v="MT-17815"/>
    <s v="OFF-ST-10000321"/>
    <x v="2647"/>
    <n v="1"/>
    <n v="0"/>
    <n v="3156"/>
    <n v="0.31559999999999999"/>
    <s v="Office Supplies"/>
    <s v="Storage"/>
    <s v="Akro Stacking Bins"/>
  </r>
  <r>
    <x v="1774"/>
    <x v="301"/>
    <d v="2016-07-29T00:00:00"/>
    <s v="Standard Class"/>
    <s v="MT-17815"/>
    <s v="OFF-PA-10004665"/>
    <x v="2648"/>
    <n v="5"/>
    <n v="0"/>
    <n v="32095"/>
    <n v="3.2094999999999998"/>
    <s v="Office Supplies"/>
    <s v="Paper"/>
    <s v="Advantus Motivational Note Cards"/>
  </r>
  <r>
    <x v="1774"/>
    <x v="301"/>
    <d v="2016-07-29T00:00:00"/>
    <s v="Standard Class"/>
    <s v="MT-17815"/>
    <s v="FUR-TA-10004915"/>
    <x v="2649"/>
    <n v="8"/>
    <n v="0"/>
    <n v="3888128"/>
    <n v="388.81279999999998"/>
    <s v="Furniture"/>
    <s v="Tables"/>
    <s v="Office Impressions End Table, 20-1/2&quot;H x 24&quot;W x 20&quot;D"/>
  </r>
  <r>
    <x v="1775"/>
    <x v="358"/>
    <d v="2017-10-07T00:00:00"/>
    <s v="Standard Class"/>
    <s v="DK-13090"/>
    <s v="OFF-PA-10000994"/>
    <x v="257"/>
    <n v="1"/>
    <n v="0"/>
    <n v="50328"/>
    <n v="5.0327999999999999"/>
    <s v="Office Supplies"/>
    <s v="Paper"/>
    <s v="Xerox 1915"/>
  </r>
  <r>
    <x v="1776"/>
    <x v="895"/>
    <d v="2015-12-16T00:00:00"/>
    <s v="Standard Class"/>
    <s v="KD-16495"/>
    <s v="OFF-AR-10001149"/>
    <x v="2650"/>
    <n v="2"/>
    <n v="0"/>
    <n v="1521"/>
    <n v="0.15210000000000001"/>
    <s v="Office Supplies"/>
    <s v="Art"/>
    <s v="Sanford Colorific Colored Pencils, 12/Box"/>
  </r>
  <r>
    <x v="1776"/>
    <x v="895"/>
    <d v="2015-12-16T00:00:00"/>
    <s v="Standard Class"/>
    <s v="KD-16495"/>
    <s v="FUR-TA-10003569"/>
    <x v="2651"/>
    <n v="2"/>
    <n v="0"/>
    <n v="20049"/>
    <n v="2.0049000000000001"/>
    <s v="Furniture"/>
    <s v="Tables"/>
    <s v="Bretford CR8500 Series Meeting Room Furniture"/>
  </r>
  <r>
    <x v="1776"/>
    <x v="895"/>
    <d v="2015-12-16T00:00:00"/>
    <s v="Standard Class"/>
    <s v="KD-16495"/>
    <s v="FUR-CH-10004289"/>
    <x v="2652"/>
    <n v="2"/>
    <n v="0"/>
    <n v="326332"/>
    <n v="32.633200000000002"/>
    <s v="Furniture"/>
    <s v="Chairs"/>
    <s v="Global Super Steno Chair"/>
  </r>
  <r>
    <x v="1776"/>
    <x v="895"/>
    <d v="2015-12-16T00:00:00"/>
    <s v="Standard Class"/>
    <s v="KD-16495"/>
    <s v="OFF-LA-10001045"/>
    <x v="507"/>
    <n v="1"/>
    <n v="0"/>
    <n v="12006"/>
    <n v="1.2005999999999999"/>
    <s v="Office Supplies"/>
    <s v="Labels"/>
    <s v="Permanent Self-Adhesive File Folder Labels for Typewriters by Universal"/>
  </r>
  <r>
    <x v="1777"/>
    <x v="406"/>
    <d v="2017-09-08T00:00:00"/>
    <s v="Standard Class"/>
    <s v="AG-10300"/>
    <s v="OFF-AR-10002053"/>
    <x v="152"/>
    <n v="2"/>
    <n v="0"/>
    <n v="16688"/>
    <n v="1.6688000000000001"/>
    <s v="Office Supplies"/>
    <s v="Art"/>
    <s v="Premium Writing Pencils, Soft, #2 by Central Association for the Blind"/>
  </r>
  <r>
    <x v="1778"/>
    <x v="426"/>
    <d v="2017-09-28T00:00:00"/>
    <s v="Standard Class"/>
    <s v="MH-18115"/>
    <s v="TEC-PH-10002885"/>
    <x v="2653"/>
    <n v="3"/>
    <n v="4"/>
    <n v="-2534337"/>
    <n v="-253.43369999999999"/>
    <s v="Technology"/>
    <s v="Phones"/>
    <s v="Apple iPhone 5"/>
  </r>
  <r>
    <x v="1779"/>
    <x v="503"/>
    <d v="2017-12-21T00:00:00"/>
    <s v="First Class"/>
    <s v="AC-10450"/>
    <s v="OFF-SU-10002881"/>
    <x v="2654"/>
    <n v="2"/>
    <n v="0"/>
    <n v="333124"/>
    <n v="33.312399999999997"/>
    <s v="Office Supplies"/>
    <s v="Supplies"/>
    <s v="Martin Yale Chadless Opener Electric Letter Opener"/>
  </r>
  <r>
    <x v="1780"/>
    <x v="319"/>
    <d v="2017-11-30T00:00:00"/>
    <s v="Standard Class"/>
    <s v="FM-14290"/>
    <s v="OFF-BI-10000546"/>
    <x v="982"/>
    <n v="1"/>
    <n v="0"/>
    <n v="14112"/>
    <n v="1.4112"/>
    <s v="Office Supplies"/>
    <s v="Binders"/>
    <s v="Avery Durable Binders"/>
  </r>
  <r>
    <x v="1780"/>
    <x v="319"/>
    <d v="2017-11-30T00:00:00"/>
    <s v="Standard Class"/>
    <s v="FM-14290"/>
    <s v="OFF-ST-10001526"/>
    <x v="2655"/>
    <n v="12"/>
    <n v="0"/>
    <n v="3754296"/>
    <n v="375.42959999999999"/>
    <s v="Office Supplies"/>
    <s v="Storage"/>
    <s v="Iceberg Mobile Mega Data/Printer Cart "/>
  </r>
  <r>
    <x v="1781"/>
    <x v="736"/>
    <d v="2014-12-15T00:00:00"/>
    <s v="Second Class"/>
    <s v="RA-19285"/>
    <s v="OFF-SU-10001574"/>
    <x v="2478"/>
    <n v="1"/>
    <n v="2"/>
    <n v="365"/>
    <n v="3.6499999999999998E-2"/>
    <s v="Office Supplies"/>
    <s v="Supplies"/>
    <s v="Acme Value Line Scissors"/>
  </r>
  <r>
    <x v="1782"/>
    <x v="1"/>
    <d v="2016-12-07T00:00:00"/>
    <s v="Second Class"/>
    <s v="JG-15160"/>
    <s v="OFF-ST-10002615"/>
    <x v="2656"/>
    <n v="3"/>
    <n v="0"/>
    <n v="1209468"/>
    <n v="120.9468"/>
    <s v="Office Supplies"/>
    <s v="Storage"/>
    <s v="Dual Level, Single-Width Filing Carts"/>
  </r>
  <r>
    <x v="1783"/>
    <x v="238"/>
    <d v="2016-09-17T00:00:00"/>
    <s v="Standard Class"/>
    <s v="NZ-18565"/>
    <s v="OFF-BI-10001658"/>
    <x v="2657"/>
    <n v="3"/>
    <n v="7"/>
    <n v="-179424"/>
    <n v="-17.942399999999999"/>
    <s v="Office Supplies"/>
    <s v="Binders"/>
    <s v="GBC Standard Therm-A-Bind Covers"/>
  </r>
  <r>
    <x v="1783"/>
    <x v="238"/>
    <d v="2016-09-17T00:00:00"/>
    <s v="Standard Class"/>
    <s v="NZ-18565"/>
    <s v="OFF-ST-10002562"/>
    <x v="2658"/>
    <n v="5"/>
    <n v="2"/>
    <n v="3752"/>
    <n v="0.37519999999999998"/>
    <s v="Office Supplies"/>
    <s v="Storage"/>
    <s v="Staple magnet"/>
  </r>
  <r>
    <x v="1784"/>
    <x v="103"/>
    <d v="2017-12-15T00:00:00"/>
    <s v="Standard Class"/>
    <s v="KM-16225"/>
    <s v="OFF-AR-10004757"/>
    <x v="597"/>
    <n v="1"/>
    <n v="2"/>
    <n v="4264"/>
    <n v="0.4264"/>
    <s v="Office Supplies"/>
    <s v="Art"/>
    <s v="Crayola Colored Pencils"/>
  </r>
  <r>
    <x v="1785"/>
    <x v="384"/>
    <d v="2014-09-14T00:00:00"/>
    <s v="Second Class"/>
    <s v="LC-17140"/>
    <s v="OFF-PA-10000788"/>
    <x v="23"/>
    <n v="3"/>
    <n v="2"/>
    <n v="54432"/>
    <n v="5.4432"/>
    <s v="Office Supplies"/>
    <s v="Paper"/>
    <s v="Xerox 210"/>
  </r>
  <r>
    <x v="1785"/>
    <x v="384"/>
    <d v="2014-09-14T00:00:00"/>
    <s v="Second Class"/>
    <s v="LC-17140"/>
    <s v="TEC-AC-10002134"/>
    <x v="2659"/>
    <n v="6"/>
    <n v="2"/>
    <n v="-48528"/>
    <n v="-4.8528000000000002"/>
    <s v="Technology"/>
    <s v="Accessories"/>
    <s v="Rosewill 107 Normal Keys USB Wired Standard Keyboard"/>
  </r>
  <r>
    <x v="1785"/>
    <x v="384"/>
    <d v="2014-09-14T00:00:00"/>
    <s v="Second Class"/>
    <s v="LC-17140"/>
    <s v="FUR-FU-10002456"/>
    <x v="42"/>
    <n v="3"/>
    <n v="2"/>
    <n v="50232"/>
    <n v="5.0232000000000001"/>
    <s v="Furniture"/>
    <s v="Furnishings"/>
    <s v="Master Caster Door Stop, Large Neon Orange"/>
  </r>
  <r>
    <x v="1785"/>
    <x v="384"/>
    <d v="2014-09-14T00:00:00"/>
    <s v="Second Class"/>
    <s v="LC-17140"/>
    <s v="TEC-PH-10002549"/>
    <x v="2660"/>
    <n v="1"/>
    <n v="4"/>
    <n v="-316204"/>
    <n v="-31.6204"/>
    <s v="Technology"/>
    <s v="Phones"/>
    <s v="Polycom SoundPoint IP 450 VoIP phone"/>
  </r>
  <r>
    <x v="1786"/>
    <x v="498"/>
    <d v="2017-06-30T00:00:00"/>
    <s v="Standard Class"/>
    <s v="NP-18700"/>
    <s v="TEC-AC-10001990"/>
    <x v="1285"/>
    <n v="9"/>
    <n v="2"/>
    <n v="647892"/>
    <n v="64.789199999999994"/>
    <s v="Technology"/>
    <s v="Accessories"/>
    <s v="Kensington Orbit Wireless Mobile Trackball for PC and Mac"/>
  </r>
  <r>
    <x v="1787"/>
    <x v="664"/>
    <d v="2014-11-24T00:00:00"/>
    <s v="Standard Class"/>
    <s v="RB-19330"/>
    <s v="OFF-PA-10002137"/>
    <x v="2661"/>
    <n v="2"/>
    <n v="2"/>
    <n v="389"/>
    <n v="3.8899999999999997E-2"/>
    <s v="Office Supplies"/>
    <s v="Paper"/>
    <s v="Southworth 100% RÃ©sumÃ© Paper, 24lb."/>
  </r>
  <r>
    <x v="1787"/>
    <x v="664"/>
    <d v="2014-11-24T00:00:00"/>
    <s v="Standard Class"/>
    <s v="RB-19330"/>
    <s v="FUR-CH-10004997"/>
    <x v="2662"/>
    <n v="5"/>
    <n v="3"/>
    <n v="-9399"/>
    <n v="-0.93989999999999996"/>
    <s v="Furniture"/>
    <s v="Chairs"/>
    <s v="Hon Every-Day Series Multi-Task Chairs"/>
  </r>
  <r>
    <x v="1788"/>
    <x v="354"/>
    <d v="2017-08-27T00:00:00"/>
    <s v="Standard Class"/>
    <s v="TH-21550"/>
    <s v="OFF-PA-10000357"/>
    <x v="1870"/>
    <n v="5"/>
    <n v="0"/>
    <n v="133152"/>
    <n v="13.315200000000001"/>
    <s v="Office Supplies"/>
    <s v="Paper"/>
    <s v="White Dual Perf Computer Printout Paper, 2700 Sheets, 1 Part, Heavyweight, 20 lbs., 14 7/8 x 11"/>
  </r>
  <r>
    <x v="1788"/>
    <x v="354"/>
    <d v="2017-08-27T00:00:00"/>
    <s v="Standard Class"/>
    <s v="TH-21550"/>
    <s v="FUR-FU-10003976"/>
    <x v="2663"/>
    <n v="2"/>
    <n v="0"/>
    <n v="85544"/>
    <n v="8.5543999999999993"/>
    <s v="Furniture"/>
    <s v="Furnishings"/>
    <s v="DAX Executive Solid Wood Document Frame, Desktop or Hang, Mahogany, 5 x 7"/>
  </r>
  <r>
    <x v="1788"/>
    <x v="354"/>
    <d v="2017-08-27T00:00:00"/>
    <s v="Standard Class"/>
    <s v="TH-21550"/>
    <s v="FUR-FU-10004960"/>
    <x v="2664"/>
    <n v="4"/>
    <n v="0"/>
    <n v="312528"/>
    <n v="31.252800000000001"/>
    <s v="Furniture"/>
    <s v="Furnishings"/>
    <s v="Seth Thomas 12&quot; Clock w/ Goldtone Case"/>
  </r>
  <r>
    <x v="1789"/>
    <x v="475"/>
    <d v="2016-03-16T00:00:00"/>
    <s v="Second Class"/>
    <s v="CK-12595"/>
    <s v="OFF-EN-10001099"/>
    <x v="1168"/>
    <n v="3"/>
    <n v="0"/>
    <n v="134964"/>
    <n v="13.4964"/>
    <s v="Office Supplies"/>
    <s v="Envelopes"/>
    <s v="Staple envelope"/>
  </r>
  <r>
    <x v="1790"/>
    <x v="865"/>
    <d v="2014-09-28T00:00:00"/>
    <s v="Second Class"/>
    <s v="ST-20530"/>
    <s v="OFF-BI-10002026"/>
    <x v="1099"/>
    <n v="3"/>
    <n v="2"/>
    <n v="47061"/>
    <n v="4.7061000000000002"/>
    <s v="Office Supplies"/>
    <s v="Binders"/>
    <s v="Avery Arch Ring Binders"/>
  </r>
  <r>
    <x v="1791"/>
    <x v="531"/>
    <d v="2014-05-03T00:00:00"/>
    <s v="Standard Class"/>
    <s v="GB-14530"/>
    <s v="OFF-LA-10001613"/>
    <x v="2605"/>
    <n v="3"/>
    <n v="2"/>
    <n v="25056"/>
    <n v="2.5055999999999998"/>
    <s v="Office Supplies"/>
    <s v="Labels"/>
    <s v="Avery File Folder Labels"/>
  </r>
  <r>
    <x v="1791"/>
    <x v="531"/>
    <d v="2014-05-03T00:00:00"/>
    <s v="Standard Class"/>
    <s v="GB-14530"/>
    <s v="OFF-ST-10002214"/>
    <x v="2665"/>
    <n v="3"/>
    <n v="2"/>
    <n v="20322"/>
    <n v="2.0322"/>
    <s v="Office Supplies"/>
    <s v="Storage"/>
    <s v="X-Rack File for Hanging Folders"/>
  </r>
  <r>
    <x v="1791"/>
    <x v="531"/>
    <d v="2014-05-03T00:00:00"/>
    <s v="Standard Class"/>
    <s v="GB-14530"/>
    <s v="OFF-ST-10001128"/>
    <x v="2666"/>
    <n v="2"/>
    <n v="2"/>
    <n v="-377332"/>
    <n v="-37.733199999999997"/>
    <s v="Office Supplies"/>
    <s v="Storage"/>
    <s v="Carina Mini System Audio Rack, Model AR050B"/>
  </r>
  <r>
    <x v="1792"/>
    <x v="896"/>
    <d v="2016-12-01T00:00:00"/>
    <s v="Second Class"/>
    <s v="NC-18535"/>
    <s v="TEC-AC-10004864"/>
    <x v="2667"/>
    <n v="2"/>
    <n v="2"/>
    <n v="167946"/>
    <n v="16.794599999999999"/>
    <s v="Technology"/>
    <s v="Accessories"/>
    <s v="Memorex Micro Travel Drive 32 GB"/>
  </r>
  <r>
    <x v="1793"/>
    <x v="332"/>
    <d v="2015-12-08T00:00:00"/>
    <s v="Standard Class"/>
    <s v="AB-10255"/>
    <s v="OFF-PA-10000174"/>
    <x v="2668"/>
    <n v="2"/>
    <n v="2"/>
    <n v="55512"/>
    <n v="5.5511999999999997"/>
    <s v="Office Supplies"/>
    <s v="Paper"/>
    <s v="Message Book, Wirebound, Four 5 1/2&quot; X 4&quot; Forms/Pg., 200 Dupl. Sets/Book"/>
  </r>
  <r>
    <x v="1793"/>
    <x v="332"/>
    <d v="2015-12-08T00:00:00"/>
    <s v="Standard Class"/>
    <s v="AB-10255"/>
    <s v="TEC-AC-10000171"/>
    <x v="2669"/>
    <n v="2"/>
    <n v="2"/>
    <n v="105754"/>
    <n v="10.5754"/>
    <s v="Technology"/>
    <s v="Accessories"/>
    <s v="Verbatim 25 GB 6x Blu-ray Single Layer Recordable Disc, 25/Pack"/>
  </r>
  <r>
    <x v="1794"/>
    <x v="285"/>
    <d v="2017-11-21T00:00:00"/>
    <s v="First Class"/>
    <s v="SC-20770"/>
    <s v="FUR-TA-10002622"/>
    <x v="2670"/>
    <n v="6"/>
    <n v="3"/>
    <n v="-718116"/>
    <n v="-71.811599999999999"/>
    <s v="Furniture"/>
    <s v="Tables"/>
    <s v="Bush Andora Conference Table, Maple/Graphite Gray Finish"/>
  </r>
  <r>
    <x v="1794"/>
    <x v="285"/>
    <d v="2017-11-21T00:00:00"/>
    <s v="First Class"/>
    <s v="SC-20770"/>
    <s v="OFF-AR-10001915"/>
    <x v="2671"/>
    <n v="4"/>
    <n v="2"/>
    <n v="87384"/>
    <n v="8.7384000000000004"/>
    <s v="Office Supplies"/>
    <s v="Art"/>
    <s v="Peel-Off China Markers"/>
  </r>
  <r>
    <x v="1795"/>
    <x v="33"/>
    <d v="2016-09-09T00:00:00"/>
    <s v="Standard Class"/>
    <s v="JC-15340"/>
    <s v="OFF-BI-10004410"/>
    <x v="2672"/>
    <n v="5"/>
    <n v="7"/>
    <n v="-73255"/>
    <n v="-7.3254999999999999"/>
    <s v="Office Supplies"/>
    <s v="Binders"/>
    <s v="C-Line Peel &amp; Stick Add-On Filing Pockets, 8-3/4 x 5-1/8, 10/Pack"/>
  </r>
  <r>
    <x v="1796"/>
    <x v="58"/>
    <d v="2017-09-08T00:00:00"/>
    <s v="Standard Class"/>
    <s v="RA-19285"/>
    <s v="OFF-BI-10004632"/>
    <x v="1566"/>
    <n v="2"/>
    <n v="2"/>
    <n v="152495"/>
    <n v="15.249499999999999"/>
    <s v="Office Supplies"/>
    <s v="Binders"/>
    <s v="Ibico Hi-Tech Manual Binding System"/>
  </r>
  <r>
    <x v="1796"/>
    <x v="58"/>
    <d v="2017-09-08T00:00:00"/>
    <s v="Standard Class"/>
    <s v="RA-19285"/>
    <s v="TEC-PH-10002185"/>
    <x v="564"/>
    <n v="1"/>
    <n v="2"/>
    <n v="17375"/>
    <n v="1.7375"/>
    <s v="Technology"/>
    <s v="Phones"/>
    <s v="QVS USB Car Charger 2-Port 2.1Amp for iPod/iPhone/iPad/iPad 2/iPad 3"/>
  </r>
  <r>
    <x v="1796"/>
    <x v="58"/>
    <d v="2017-09-08T00:00:00"/>
    <s v="Standard Class"/>
    <s v="RA-19285"/>
    <s v="OFF-ST-10002974"/>
    <x v="2673"/>
    <n v="5"/>
    <n v="0"/>
    <n v="65355"/>
    <n v="6.5354999999999999"/>
    <s v="Office Supplies"/>
    <s v="Storage"/>
    <s v="Trav-L-File Heavy-Duty Shuttle II, Black"/>
  </r>
  <r>
    <x v="1797"/>
    <x v="897"/>
    <d v="2016-09-29T00:00:00"/>
    <s v="Standard Class"/>
    <s v="SH-19975"/>
    <s v="OFF-AR-10003727"/>
    <x v="2674"/>
    <n v="3"/>
    <n v="2"/>
    <n v="45873"/>
    <n v="4.5872999999999999"/>
    <s v="Office Supplies"/>
    <s v="Art"/>
    <s v="Berol Giant Pencil Sharpener"/>
  </r>
  <r>
    <x v="1797"/>
    <x v="897"/>
    <d v="2016-09-29T00:00:00"/>
    <s v="Standard Class"/>
    <s v="SH-19975"/>
    <s v="TEC-PH-10004071"/>
    <x v="2675"/>
    <n v="8"/>
    <n v="2"/>
    <n v="55944"/>
    <n v="5.5944000000000003"/>
    <s v="Technology"/>
    <s v="Phones"/>
    <s v="PayAnywhere Card Reader"/>
  </r>
  <r>
    <x v="1798"/>
    <x v="191"/>
    <d v="2014-09-19T00:00:00"/>
    <s v="Standard Class"/>
    <s v="JC-15775"/>
    <s v="FUR-FU-10002878"/>
    <x v="2676"/>
    <n v="5"/>
    <n v="0"/>
    <n v="52688"/>
    <n v="5.2687999999999997"/>
    <s v="Furniture"/>
    <s v="Furnishings"/>
    <s v="Seth Thomas 14&quot; Day/Date Wall Clock"/>
  </r>
  <r>
    <x v="1798"/>
    <x v="191"/>
    <d v="2014-09-19T00:00:00"/>
    <s v="Standard Class"/>
    <s v="JC-15775"/>
    <s v="OFF-BI-10001890"/>
    <x v="317"/>
    <n v="2"/>
    <n v="0"/>
    <n v="34368"/>
    <n v="3.4367999999999999"/>
    <s v="Office Supplies"/>
    <s v="Binders"/>
    <s v="Avery Poly Binder Pockets"/>
  </r>
  <r>
    <x v="1799"/>
    <x v="337"/>
    <d v="2017-05-21T00:00:00"/>
    <s v="Second Class"/>
    <s v="BC-11125"/>
    <s v="FUR-CH-10002647"/>
    <x v="2677"/>
    <n v="12"/>
    <n v="2"/>
    <n v="42588"/>
    <n v="4.2587999999999999"/>
    <s v="Furniture"/>
    <s v="Chairs"/>
    <s v="Situations Contoured Folding Chairs, 4/Set"/>
  </r>
  <r>
    <x v="1799"/>
    <x v="337"/>
    <d v="2017-05-21T00:00:00"/>
    <s v="Second Class"/>
    <s v="BC-11125"/>
    <s v="OFF-AR-10001315"/>
    <x v="2678"/>
    <n v="2"/>
    <n v="0"/>
    <n v="10208"/>
    <n v="1.0207999999999999"/>
    <s v="Office Supplies"/>
    <s v="Art"/>
    <s v="Newell 310"/>
  </r>
  <r>
    <x v="1799"/>
    <x v="337"/>
    <d v="2017-05-21T00:00:00"/>
    <s v="Second Class"/>
    <s v="BC-11125"/>
    <s v="OFF-AR-10000122"/>
    <x v="2148"/>
    <n v="1"/>
    <n v="0"/>
    <n v="1395"/>
    <n v="0.13950000000000001"/>
    <s v="Office Supplies"/>
    <s v="Art"/>
    <s v="Newell 314"/>
  </r>
  <r>
    <x v="1799"/>
    <x v="337"/>
    <d v="2017-05-21T00:00:00"/>
    <s v="Second Class"/>
    <s v="BC-11125"/>
    <s v="TEC-AC-10001465"/>
    <x v="2679"/>
    <n v="1"/>
    <n v="0"/>
    <n v="10896"/>
    <n v="1.0895999999999999"/>
    <s v="Technology"/>
    <s v="Accessories"/>
    <s v="SanDisk Cruzer 64 GB USB Flash Drive"/>
  </r>
  <r>
    <x v="1800"/>
    <x v="297"/>
    <d v="2014-08-13T00:00:00"/>
    <s v="Standard Class"/>
    <s v="JH-15985"/>
    <s v="OFF-BI-10004600"/>
    <x v="2680"/>
    <n v="7"/>
    <n v="2"/>
    <n v="6439825"/>
    <n v="643.98249999999996"/>
    <s v="Office Supplies"/>
    <s v="Binders"/>
    <s v="Ibico Ibimaster 300 Manual Binding System"/>
  </r>
  <r>
    <x v="1801"/>
    <x v="396"/>
    <d v="2017-11-30T00:00:00"/>
    <s v="Standard Class"/>
    <s v="CC-12610"/>
    <s v="OFF-AP-10002082"/>
    <x v="2324"/>
    <n v="3"/>
    <n v="2"/>
    <n v="9801"/>
    <n v="0.98009999999999997"/>
    <s v="Office Supplies"/>
    <s v="Appliances"/>
    <s v="Holmes HEPA Air Purifier"/>
  </r>
  <r>
    <x v="1801"/>
    <x v="396"/>
    <d v="2017-11-30T00:00:00"/>
    <s v="Standard Class"/>
    <s v="CC-12610"/>
    <s v="OFF-AP-10004708"/>
    <x v="2681"/>
    <n v="7"/>
    <n v="2"/>
    <n v="239778"/>
    <n v="23.977799999999998"/>
    <s v="Office Supplies"/>
    <s v="Appliances"/>
    <s v="Fellowes Superior 10 Outlet Split Surge Protector"/>
  </r>
  <r>
    <x v="1802"/>
    <x v="898"/>
    <d v="2017-05-08T00:00:00"/>
    <s v="Second Class"/>
    <s v="DB-12970"/>
    <s v="OFF-ST-10000464"/>
    <x v="2682"/>
    <n v="2"/>
    <n v="0"/>
    <n v="194656"/>
    <n v="19.465599999999998"/>
    <s v="Office Supplies"/>
    <s v="Storage"/>
    <s v="Multi-Use Personal File Cart and Caster Set, Three Stacking Bins"/>
  </r>
  <r>
    <x v="1802"/>
    <x v="898"/>
    <d v="2017-05-08T00:00:00"/>
    <s v="Second Class"/>
    <s v="DB-12970"/>
    <s v="OFF-ST-10000025"/>
    <x v="2683"/>
    <n v="8"/>
    <n v="0"/>
    <n v="458064"/>
    <n v="45.806399999999996"/>
    <s v="Office Supplies"/>
    <s v="Storage"/>
    <s v="Fellowes Stor/Drawer Steel Plus Storage Drawers"/>
  </r>
  <r>
    <x v="1803"/>
    <x v="325"/>
    <d v="2016-11-14T00:00:00"/>
    <s v="Standard Class"/>
    <s v="PP-18955"/>
    <s v="OFF-LA-10001613"/>
    <x v="2034"/>
    <n v="4"/>
    <n v="2"/>
    <n v="33408"/>
    <n v="3.3408000000000002"/>
    <s v="Office Supplies"/>
    <s v="Labels"/>
    <s v="Avery File Folder Labels"/>
  </r>
  <r>
    <x v="1803"/>
    <x v="325"/>
    <d v="2016-11-14T00:00:00"/>
    <s v="Standard Class"/>
    <s v="PP-18955"/>
    <s v="TEC-PH-10000376"/>
    <x v="2684"/>
    <n v="7"/>
    <n v="4"/>
    <n v="-97902"/>
    <n v="-9.7902000000000005"/>
    <s v="Technology"/>
    <s v="Phones"/>
    <s v="Square Credit Card Reader"/>
  </r>
  <r>
    <x v="1803"/>
    <x v="325"/>
    <d v="2016-11-14T00:00:00"/>
    <s v="Standard Class"/>
    <s v="PP-18955"/>
    <s v="OFF-PA-10004039"/>
    <x v="2685"/>
    <n v="2"/>
    <n v="2"/>
    <n v="324684"/>
    <n v="32.468400000000003"/>
    <s v="Office Supplies"/>
    <s v="Paper"/>
    <s v="Xerox 1882"/>
  </r>
  <r>
    <x v="1803"/>
    <x v="325"/>
    <d v="2016-11-14T00:00:00"/>
    <s v="Standard Class"/>
    <s v="PP-18955"/>
    <s v="OFF-PA-10001776"/>
    <x v="2686"/>
    <n v="3"/>
    <n v="2"/>
    <n v="75087"/>
    <n v="7.5087000000000002"/>
    <s v="Office Supplies"/>
    <s v="Paper"/>
    <s v="Wirebound Message Books, Four 2 3/4&quot; x 5&quot; Forms per Page, 600 Sets per Book"/>
  </r>
  <r>
    <x v="1803"/>
    <x v="325"/>
    <d v="2016-11-14T00:00:00"/>
    <s v="Standard Class"/>
    <s v="PP-18955"/>
    <s v="OFF-AP-10002457"/>
    <x v="1458"/>
    <n v="4"/>
    <n v="2"/>
    <n v="29302"/>
    <n v="2.9302000000000001"/>
    <s v="Office Supplies"/>
    <s v="Appliances"/>
    <s v="Eureka The Boss Plus 12-Amp Hard Box Upright Vacuum, Red"/>
  </r>
  <r>
    <x v="1803"/>
    <x v="325"/>
    <d v="2016-11-14T00:00:00"/>
    <s v="Standard Class"/>
    <s v="PP-18955"/>
    <s v="FUR-FU-10000758"/>
    <x v="2687"/>
    <n v="7"/>
    <n v="2"/>
    <n v="296576"/>
    <n v="29.657599999999999"/>
    <s v="Furniture"/>
    <s v="Furnishings"/>
    <s v="DAX Natural Wood-Tone Poster Frame"/>
  </r>
  <r>
    <x v="1803"/>
    <x v="325"/>
    <d v="2016-11-14T00:00:00"/>
    <s v="Standard Class"/>
    <s v="PP-18955"/>
    <s v="OFF-PA-10000682"/>
    <x v="974"/>
    <n v="1"/>
    <n v="2"/>
    <n v="16762"/>
    <n v="1.6761999999999999"/>
    <s v="Office Supplies"/>
    <s v="Paper"/>
    <s v="Xerox 1924"/>
  </r>
  <r>
    <x v="1803"/>
    <x v="325"/>
    <d v="2016-11-14T00:00:00"/>
    <s v="Standard Class"/>
    <s v="PP-18955"/>
    <s v="TEC-AC-10002550"/>
    <x v="2688"/>
    <n v="7"/>
    <n v="2"/>
    <n v="-290745"/>
    <n v="-29.0745"/>
    <s v="Technology"/>
    <s v="Accessories"/>
    <s v="Maxell 4.7GB DVD-RW 3/Pack"/>
  </r>
  <r>
    <x v="1803"/>
    <x v="325"/>
    <d v="2016-11-14T00:00:00"/>
    <s v="Standard Class"/>
    <s v="PP-18955"/>
    <s v="OFF-BI-10002082"/>
    <x v="2689"/>
    <n v="7"/>
    <n v="7"/>
    <n v="-46592"/>
    <n v="-4.6592000000000002"/>
    <s v="Office Supplies"/>
    <s v="Binders"/>
    <s v="GBC Twin Loop Wire Binding Elements"/>
  </r>
  <r>
    <x v="1804"/>
    <x v="331"/>
    <d v="2014-12-23T00:00:00"/>
    <s v="Second Class"/>
    <s v="MC-17845"/>
    <s v="OFF-BI-10004632"/>
    <x v="1566"/>
    <n v="2"/>
    <n v="2"/>
    <n v="152495"/>
    <n v="15.249499999999999"/>
    <s v="Office Supplies"/>
    <s v="Binders"/>
    <s v="Ibico Hi-Tech Manual Binding System"/>
  </r>
  <r>
    <x v="1804"/>
    <x v="331"/>
    <d v="2014-12-23T00:00:00"/>
    <s v="Second Class"/>
    <s v="MC-17845"/>
    <s v="OFF-AR-10001725"/>
    <x v="2646"/>
    <n v="2"/>
    <n v="0"/>
    <n v="12298"/>
    <n v="1.2298"/>
    <s v="Office Supplies"/>
    <s v="Art"/>
    <s v="Boston Home &amp; Office Model 2000 Electric Pencil Sharpeners"/>
  </r>
  <r>
    <x v="1804"/>
    <x v="331"/>
    <d v="2014-12-23T00:00:00"/>
    <s v="Second Class"/>
    <s v="MC-17845"/>
    <s v="OFF-AR-10004269"/>
    <x v="988"/>
    <n v="1"/>
    <n v="0"/>
    <n v="11564"/>
    <n v="1.1564000000000001"/>
    <s v="Office Supplies"/>
    <s v="Art"/>
    <s v="Newell 31"/>
  </r>
  <r>
    <x v="1804"/>
    <x v="331"/>
    <d v="2014-12-23T00:00:00"/>
    <s v="Second Class"/>
    <s v="MC-17845"/>
    <s v="OFF-BI-10003007"/>
    <x v="2690"/>
    <n v="5"/>
    <n v="2"/>
    <n v="50414"/>
    <n v="5.0414000000000003"/>
    <s v="Office Supplies"/>
    <s v="Binders"/>
    <s v="Premium Transparent Presentation Covers, No Pattern/Clear, 8 1/2&quot; x 11&quot;"/>
  </r>
  <r>
    <x v="1805"/>
    <x v="739"/>
    <d v="2014-07-27T00:00:00"/>
    <s v="Second Class"/>
    <s v="VF-21715"/>
    <s v="OFF-PA-10002195"/>
    <x v="167"/>
    <n v="1"/>
    <n v="0"/>
    <n v="31752"/>
    <n v="3.1751999999999998"/>
    <s v="Office Supplies"/>
    <s v="Paper"/>
    <s v="RSVP Cards &amp; Envelopes, Blank White, 8-1/2&quot; X 11&quot;, 24 Cards/25 Envelopes/Set"/>
  </r>
  <r>
    <x v="1805"/>
    <x v="739"/>
    <d v="2014-07-27T00:00:00"/>
    <s v="Second Class"/>
    <s v="VF-21715"/>
    <s v="OFF-SU-10002522"/>
    <x v="2691"/>
    <n v="4"/>
    <n v="0"/>
    <n v="45008"/>
    <n v="4.5007999999999999"/>
    <s v="Office Supplies"/>
    <s v="Supplies"/>
    <s v="Acme Kleen Earth Office Shears"/>
  </r>
  <r>
    <x v="1806"/>
    <x v="18"/>
    <d v="2015-11-27T00:00:00"/>
    <s v="Standard Class"/>
    <s v="MC-17275"/>
    <s v="OFF-BI-10003712"/>
    <x v="339"/>
    <n v="2"/>
    <n v="7"/>
    <n v="-20622"/>
    <n v="-2.0621999999999998"/>
    <s v="Office Supplies"/>
    <s v="Binders"/>
    <s v="Acco Pressboard Covers with Storage Hooks, 14 7/8&quot; x 11&quot;, Light Blue"/>
  </r>
  <r>
    <x v="1806"/>
    <x v="18"/>
    <d v="2015-11-27T00:00:00"/>
    <s v="Standard Class"/>
    <s v="MC-17275"/>
    <s v="OFF-FA-10004854"/>
    <x v="2692"/>
    <n v="6"/>
    <n v="2"/>
    <n v="185976"/>
    <n v="18.5976"/>
    <s v="Office Supplies"/>
    <s v="Fasteners"/>
    <s v="Vinyl Coated Wire Paper Clips in Organizer Box, 800/Box"/>
  </r>
  <r>
    <x v="1807"/>
    <x v="103"/>
    <d v="2017-12-11T00:00:00"/>
    <s v="Second Class"/>
    <s v="DB-13210"/>
    <s v="TEC-AC-10004859"/>
    <x v="2693"/>
    <n v="6"/>
    <n v="0"/>
    <n v="41952"/>
    <n v="4.1951999999999998"/>
    <s v="Technology"/>
    <s v="Accessories"/>
    <s v="Maxell Pro 80 Minute CD-R, 10/Pack"/>
  </r>
  <r>
    <x v="1807"/>
    <x v="103"/>
    <d v="2017-12-11T00:00:00"/>
    <s v="Second Class"/>
    <s v="DB-13210"/>
    <s v="OFF-AR-10001860"/>
    <x v="2694"/>
    <n v="5"/>
    <n v="0"/>
    <n v="12492"/>
    <n v="1.2492000000000001"/>
    <s v="Office Supplies"/>
    <s v="Art"/>
    <s v="BIC Liqua Brite Liner"/>
  </r>
  <r>
    <x v="1807"/>
    <x v="103"/>
    <d v="2017-12-11T00:00:00"/>
    <s v="Second Class"/>
    <s v="DB-13210"/>
    <s v="OFF-BI-10001636"/>
    <x v="2695"/>
    <n v="4"/>
    <n v="0"/>
    <n v="155112"/>
    <n v="15.511200000000001"/>
    <s v="Office Supplies"/>
    <s v="Binders"/>
    <s v="Ibico Plastic and Wire Spiral Binding Combs"/>
  </r>
  <r>
    <x v="1807"/>
    <x v="103"/>
    <d v="2017-12-11T00:00:00"/>
    <s v="Second Class"/>
    <s v="DB-13210"/>
    <s v="OFF-PA-10000349"/>
    <x v="1747"/>
    <n v="3"/>
    <n v="0"/>
    <n v="70218"/>
    <n v="7.0217999999999998"/>
    <s v="Office Supplies"/>
    <s v="Paper"/>
    <s v="Easy-staple paper"/>
  </r>
  <r>
    <x v="1808"/>
    <x v="227"/>
    <d v="2017-09-05T00:00:00"/>
    <s v="Standard Class"/>
    <s v="AJ-10945"/>
    <s v="OFF-AP-10002439"/>
    <x v="2696"/>
    <n v="9"/>
    <n v="0"/>
    <n v="1660698"/>
    <n v="166.06979999999999"/>
    <s v="Office Supplies"/>
    <s v="Appliances"/>
    <s v="Tripp Lite Isotel 8 Ultra 8 Outlet Metal Surge"/>
  </r>
  <r>
    <x v="1809"/>
    <x v="560"/>
    <d v="2017-04-30T00:00:00"/>
    <s v="Standard Class"/>
    <s v="CP-12340"/>
    <s v="OFF-ST-10001370"/>
    <x v="632"/>
    <n v="2"/>
    <n v="2"/>
    <n v="-21294"/>
    <n v="-2.1294"/>
    <s v="Office Supplies"/>
    <s v="Storage"/>
    <s v="Sensible Storage WireTech Storage Systems"/>
  </r>
  <r>
    <x v="1810"/>
    <x v="216"/>
    <d v="2017-09-14T00:00:00"/>
    <s v="Standard Class"/>
    <s v="DB-13555"/>
    <s v="TEC-AC-10002558"/>
    <x v="2697"/>
    <n v="1"/>
    <n v="2"/>
    <n v="17055"/>
    <n v="1.7055"/>
    <s v="Technology"/>
    <s v="Accessories"/>
    <s v="ImationÂ SwivelÂ Flash DriveÂ USBÂ flash driveÂ - 8 GB"/>
  </r>
  <r>
    <x v="1811"/>
    <x v="899"/>
    <d v="2015-03-17T00:00:00"/>
    <s v="Standard Class"/>
    <s v="EB-13750"/>
    <s v="OFF-EN-10004030"/>
    <x v="2698"/>
    <n v="3"/>
    <n v="2"/>
    <n v="29322"/>
    <n v="2.9321999999999999"/>
    <s v="Office Supplies"/>
    <s v="Envelopes"/>
    <s v="Convenience Packs of Business Envelopes"/>
  </r>
  <r>
    <x v="1811"/>
    <x v="899"/>
    <d v="2015-03-17T00:00:00"/>
    <s v="Standard Class"/>
    <s v="EB-13750"/>
    <s v="FUR-FU-10003194"/>
    <x v="2699"/>
    <n v="4"/>
    <n v="2"/>
    <n v="386"/>
    <n v="3.8600000000000002E-2"/>
    <s v="Furniture"/>
    <s v="Furnishings"/>
    <s v="Eldon Expressions Desk Accessory, Wood Pencil Holder, Oak"/>
  </r>
  <r>
    <x v="1811"/>
    <x v="899"/>
    <d v="2015-03-17T00:00:00"/>
    <s v="Standard Class"/>
    <s v="EB-13750"/>
    <s v="FUR-FU-10001731"/>
    <x v="1622"/>
    <n v="3"/>
    <n v="2"/>
    <n v="14418"/>
    <n v="1.4418"/>
    <s v="Furniture"/>
    <s v="Furnishings"/>
    <s v="Acrylic Self-Standing Desk Frames"/>
  </r>
  <r>
    <x v="1812"/>
    <x v="271"/>
    <d v="2016-07-23T00:00:00"/>
    <s v="Standard Class"/>
    <s v="JP-15460"/>
    <s v="OFF-SU-10004782"/>
    <x v="1562"/>
    <n v="5"/>
    <n v="2"/>
    <n v="4225"/>
    <n v="0.42249999999999999"/>
    <s v="Office Supplies"/>
    <s v="Supplies"/>
    <s v="Elite 5&quot; Scissors"/>
  </r>
  <r>
    <x v="1813"/>
    <x v="900"/>
    <d v="2016-06-15T00:00:00"/>
    <s v="Second Class"/>
    <s v="SC-20050"/>
    <s v="TEC-PH-10003484"/>
    <x v="2136"/>
    <n v="3"/>
    <n v="0"/>
    <n v="944925"/>
    <n v="94.492500000000007"/>
    <s v="Technology"/>
    <s v="Phones"/>
    <s v="Ooma Telo VoIP Home Phone System"/>
  </r>
  <r>
    <x v="1814"/>
    <x v="91"/>
    <d v="2017-07-09T00:00:00"/>
    <s v="Standard Class"/>
    <s v="FM-14290"/>
    <s v="TEC-AC-10003590"/>
    <x v="2700"/>
    <n v="10"/>
    <n v="0"/>
    <n v="93204"/>
    <n v="9.3203999999999994"/>
    <s v="Technology"/>
    <s v="Accessories"/>
    <s v="TRENDnet 56K USB 2.0 Phone, Internet and Fax Modem"/>
  </r>
  <r>
    <x v="1814"/>
    <x v="91"/>
    <d v="2017-07-09T00:00:00"/>
    <s v="Standard Class"/>
    <s v="FM-14290"/>
    <s v="OFF-PA-10001970"/>
    <x v="60"/>
    <n v="2"/>
    <n v="0"/>
    <n v="115432"/>
    <n v="11.543200000000001"/>
    <s v="Office Supplies"/>
    <s v="Paper"/>
    <s v="Xerox 1881"/>
  </r>
  <r>
    <x v="1815"/>
    <x v="149"/>
    <d v="2014-12-13T00:00:00"/>
    <s v="Standard Class"/>
    <s v="TB-21250"/>
    <s v="OFF-LA-10001569"/>
    <x v="2701"/>
    <n v="7"/>
    <n v="2"/>
    <n v="90636"/>
    <n v="9.0635999999999992"/>
    <s v="Office Supplies"/>
    <s v="Labels"/>
    <s v="Avery 499"/>
  </r>
  <r>
    <x v="1815"/>
    <x v="149"/>
    <d v="2014-12-13T00:00:00"/>
    <s v="Standard Class"/>
    <s v="TB-21250"/>
    <s v="OFF-BI-10001132"/>
    <x v="2702"/>
    <n v="4"/>
    <n v="7"/>
    <n v="-45192"/>
    <n v="-4.5191999999999997"/>
    <s v="Office Supplies"/>
    <s v="Binders"/>
    <s v="Acco PRESSTEX Data Binder with Storage Hooks, Dark Blue, 9 1/2&quot; X 11&quot;"/>
  </r>
  <r>
    <x v="1815"/>
    <x v="149"/>
    <d v="2014-12-13T00:00:00"/>
    <s v="Standard Class"/>
    <s v="TB-21250"/>
    <s v="TEC-PH-10003095"/>
    <x v="2506"/>
    <n v="3"/>
    <n v="2"/>
    <n v="19755"/>
    <n v="1.9755"/>
    <s v="Technology"/>
    <s v="Phones"/>
    <s v="Samsung HM1900 Bluetooth Headset"/>
  </r>
  <r>
    <x v="1815"/>
    <x v="149"/>
    <d v="2014-12-13T00:00:00"/>
    <s v="Standard Class"/>
    <s v="TB-21250"/>
    <s v="OFF-SU-10000432"/>
    <x v="2703"/>
    <n v="5"/>
    <n v="2"/>
    <n v="-26025"/>
    <n v="-2.6025"/>
    <s v="Office Supplies"/>
    <s v="Supplies"/>
    <s v="Acco Side-Punched Conventional Columnar Pads"/>
  </r>
  <r>
    <x v="1815"/>
    <x v="149"/>
    <d v="2014-12-13T00:00:00"/>
    <s v="Standard Class"/>
    <s v="TB-21250"/>
    <s v="TEC-AC-10004227"/>
    <x v="694"/>
    <n v="10"/>
    <n v="2"/>
    <n v="-18186"/>
    <n v="-1.8186"/>
    <s v="Technology"/>
    <s v="Accessories"/>
    <s v="SanDisk Ultra 16 GB MicroSDHC Class 10 Memory Card"/>
  </r>
  <r>
    <x v="1815"/>
    <x v="149"/>
    <d v="2014-12-13T00:00:00"/>
    <s v="Standard Class"/>
    <s v="TB-21250"/>
    <s v="OFF-LA-10004409"/>
    <x v="241"/>
    <n v="5"/>
    <n v="2"/>
    <n v="3744"/>
    <n v="0.37440000000000001"/>
    <s v="Office Supplies"/>
    <s v="Labels"/>
    <s v="Avery 492"/>
  </r>
  <r>
    <x v="1815"/>
    <x v="149"/>
    <d v="2014-12-13T00:00:00"/>
    <s v="Standard Class"/>
    <s v="TB-21250"/>
    <s v="OFF-PA-10001569"/>
    <x v="829"/>
    <n v="2"/>
    <n v="2"/>
    <n v="36288"/>
    <n v="3.6288"/>
    <s v="Office Supplies"/>
    <s v="Paper"/>
    <s v="Xerox 232"/>
  </r>
  <r>
    <x v="1815"/>
    <x v="149"/>
    <d v="2014-12-13T00:00:00"/>
    <s v="Standard Class"/>
    <s v="TB-21250"/>
    <s v="OFF-ST-10001031"/>
    <x v="619"/>
    <n v="3"/>
    <n v="2"/>
    <n v="29304"/>
    <n v="2.9304000000000001"/>
    <s v="Office Supplies"/>
    <s v="Storage"/>
    <s v="Adjustable Personal File Tote"/>
  </r>
  <r>
    <x v="1816"/>
    <x v="315"/>
    <d v="2016-04-14T00:00:00"/>
    <s v="Standard Class"/>
    <s v="EH-14125"/>
    <s v="OFF-EN-10002312"/>
    <x v="2704"/>
    <n v="1"/>
    <n v="2"/>
    <n v="32161"/>
    <n v="3.2161"/>
    <s v="Office Supplies"/>
    <s v="Envelopes"/>
    <s v="#10 Self-Seal White Envelopes"/>
  </r>
  <r>
    <x v="1816"/>
    <x v="315"/>
    <d v="2016-04-14T00:00:00"/>
    <s v="Standard Class"/>
    <s v="EH-14125"/>
    <s v="OFF-BI-10004224"/>
    <x v="1481"/>
    <n v="6"/>
    <n v="7"/>
    <n v="-10092"/>
    <n v="-1.0092000000000001"/>
    <s v="Office Supplies"/>
    <s v="Binders"/>
    <s v="Catalog Binders with Expanding Posts"/>
  </r>
  <r>
    <x v="1817"/>
    <x v="124"/>
    <d v="2017-11-11T00:00:00"/>
    <s v="Standard Class"/>
    <s v="ML-17410"/>
    <s v="FUR-CH-10003774"/>
    <x v="2705"/>
    <n v="2"/>
    <n v="3"/>
    <n v="-309332"/>
    <n v="-30.933199999999999"/>
    <s v="Furniture"/>
    <s v="Chairs"/>
    <s v="Global Wood Trimmed Manager's Task Chair, Khaki"/>
  </r>
  <r>
    <x v="1817"/>
    <x v="124"/>
    <d v="2017-11-11T00:00:00"/>
    <s v="Standard Class"/>
    <s v="ML-17410"/>
    <s v="OFF-PA-10000157"/>
    <x v="1303"/>
    <n v="3"/>
    <n v="2"/>
    <n v="161838"/>
    <n v="16.183800000000002"/>
    <s v="Office Supplies"/>
    <s v="Paper"/>
    <s v="Xerox 191"/>
  </r>
  <r>
    <x v="1818"/>
    <x v="901"/>
    <d v="2015-12-09T00:00:00"/>
    <s v="Standard Class"/>
    <s v="MH-17620"/>
    <s v="FUR-FU-10004090"/>
    <x v="1031"/>
    <n v="2"/>
    <n v="0"/>
    <n v="146718"/>
    <n v="14.671799999999999"/>
    <s v="Furniture"/>
    <s v="Furnishings"/>
    <s v="Executive Impressions 14&quot; Contract Wall Clock"/>
  </r>
  <r>
    <x v="1819"/>
    <x v="528"/>
    <d v="2015-07-14T00:00:00"/>
    <s v="Standard Class"/>
    <s v="BT-11680"/>
    <s v="OFF-FA-10002763"/>
    <x v="2262"/>
    <n v="4"/>
    <n v="0"/>
    <n v="5056"/>
    <n v="0.50560000000000005"/>
    <s v="Office Supplies"/>
    <s v="Fasteners"/>
    <s v="Advantus Map Pennant Flags and Round Head Tacks"/>
  </r>
  <r>
    <x v="1819"/>
    <x v="528"/>
    <d v="2015-07-14T00:00:00"/>
    <s v="Standard Class"/>
    <s v="BT-11680"/>
    <s v="TEC-MA-10002428"/>
    <x v="2706"/>
    <n v="3"/>
    <n v="0"/>
    <n v="2092365"/>
    <n v="209.23650000000001"/>
    <s v="Technology"/>
    <s v="Machines"/>
    <s v="Fellowes Powershred HS-440 4-Sheet High Security Shredder"/>
  </r>
  <r>
    <x v="1819"/>
    <x v="528"/>
    <d v="2015-07-14T00:00:00"/>
    <s v="Standard Class"/>
    <s v="BT-11680"/>
    <s v="FUR-FU-10002918"/>
    <x v="2707"/>
    <n v="2"/>
    <n v="0"/>
    <n v="200156"/>
    <n v="20.015599999999999"/>
    <s v="Furniture"/>
    <s v="Furnishings"/>
    <s v="Eldon ClusterMat Chair Mat with Cordless Antistatic Protection"/>
  </r>
  <r>
    <x v="1819"/>
    <x v="528"/>
    <d v="2015-07-14T00:00:00"/>
    <s v="Standard Class"/>
    <s v="BT-11680"/>
    <s v="OFF-LA-10000476"/>
    <x v="987"/>
    <n v="3"/>
    <n v="0"/>
    <n v="56994"/>
    <n v="5.6993999999999998"/>
    <s v="Office Supplies"/>
    <s v="Labels"/>
    <s v="Avery 05222 Permanent Self-Adhesive File Folder Labels for Typewriters, on Rolls, White, 250/Roll"/>
  </r>
  <r>
    <x v="1819"/>
    <x v="528"/>
    <d v="2015-07-14T00:00:00"/>
    <s v="Standard Class"/>
    <s v="BT-11680"/>
    <s v="OFF-BI-10002854"/>
    <x v="2708"/>
    <n v="3"/>
    <n v="0"/>
    <n v="42045"/>
    <n v="4.2045000000000003"/>
    <s v="Office Supplies"/>
    <s v="Binders"/>
    <s v="Performers Binder/Pad Holder, Black"/>
  </r>
  <r>
    <x v="1819"/>
    <x v="528"/>
    <d v="2015-07-14T00:00:00"/>
    <s v="Standard Class"/>
    <s v="BT-11680"/>
    <s v="OFF-AR-10002987"/>
    <x v="1448"/>
    <n v="4"/>
    <n v="0"/>
    <n v="325376"/>
    <n v="32.537599999999998"/>
    <s v="Office Supplies"/>
    <s v="Art"/>
    <s v="Prismacolor Color Pencil Set"/>
  </r>
  <r>
    <x v="1819"/>
    <x v="528"/>
    <d v="2015-07-14T00:00:00"/>
    <s v="Standard Class"/>
    <s v="BT-11680"/>
    <s v="OFF-BI-10004001"/>
    <x v="2709"/>
    <n v="9"/>
    <n v="0"/>
    <n v="705456"/>
    <n v="70.545599999999993"/>
    <s v="Office Supplies"/>
    <s v="Binders"/>
    <s v="GBC Recycled VeloBinder Covers"/>
  </r>
  <r>
    <x v="1819"/>
    <x v="528"/>
    <d v="2015-07-14T00:00:00"/>
    <s v="Standard Class"/>
    <s v="BT-11680"/>
    <s v="OFF-BI-10001634"/>
    <x v="11"/>
    <n v="6"/>
    <n v="0"/>
    <n v="214032"/>
    <n v="21.403199999999998"/>
    <s v="Office Supplies"/>
    <s v="Binders"/>
    <s v="Wilson Jones Active Use Binders"/>
  </r>
  <r>
    <x v="1819"/>
    <x v="528"/>
    <d v="2015-07-14T00:00:00"/>
    <s v="Standard Class"/>
    <s v="BT-11680"/>
    <s v="OFF-ST-10003722"/>
    <x v="2710"/>
    <n v="7"/>
    <n v="0"/>
    <n v="284809"/>
    <n v="28.480899999999998"/>
    <s v="Office Supplies"/>
    <s v="Storage"/>
    <s v="Project Tote Personal File"/>
  </r>
  <r>
    <x v="1820"/>
    <x v="6"/>
    <d v="2016-12-19T00:00:00"/>
    <s v="Standard Class"/>
    <s v="JC-15340"/>
    <s v="OFF-AR-10004757"/>
    <x v="493"/>
    <n v="3"/>
    <n v="0"/>
    <n v="32472"/>
    <n v="3.2471999999999999"/>
    <s v="Office Supplies"/>
    <s v="Art"/>
    <s v="Crayola Colored Pencils"/>
  </r>
  <r>
    <x v="1821"/>
    <x v="243"/>
    <d v="2016-05-24T00:00:00"/>
    <s v="Standard Class"/>
    <s v="DB-13210"/>
    <s v="OFF-BI-10004140"/>
    <x v="538"/>
    <n v="2"/>
    <n v="7"/>
    <n v="-2245"/>
    <n v="-0.22450000000000001"/>
    <s v="Office Supplies"/>
    <s v="Binders"/>
    <s v="Avery Non-Stick Binders"/>
  </r>
  <r>
    <x v="1822"/>
    <x v="400"/>
    <d v="2017-06-05T00:00:00"/>
    <s v="Second Class"/>
    <s v="DO-13435"/>
    <s v="OFF-PA-10002479"/>
    <x v="396"/>
    <n v="6"/>
    <n v="2"/>
    <n v="792"/>
    <n v="7.9200000000000007E-2"/>
    <s v="Office Supplies"/>
    <s v="Paper"/>
    <s v="Xerox 4200 Series MultiUse Premium Copy Paper (20Lb. and 84 Bright)"/>
  </r>
  <r>
    <x v="1822"/>
    <x v="400"/>
    <d v="2017-06-05T00:00:00"/>
    <s v="Second Class"/>
    <s v="DO-13435"/>
    <s v="OFF-EN-10001141"/>
    <x v="2711"/>
    <n v="5"/>
    <n v="2"/>
    <n v="15921"/>
    <n v="1.5921000000000001"/>
    <s v="Office Supplies"/>
    <s v="Envelopes"/>
    <s v="Manila Recycled Extra-Heavyweight Clasp Envelopes, 6&quot; x 9&quot;"/>
  </r>
  <r>
    <x v="1823"/>
    <x v="628"/>
    <d v="2015-11-02T00:00:00"/>
    <s v="Second Class"/>
    <s v="FA-14230"/>
    <s v="TEC-MA-10000597"/>
    <x v="2712"/>
    <n v="2"/>
    <n v="7"/>
    <n v="-459954"/>
    <n v="-45.995399999999997"/>
    <s v="Technology"/>
    <s v="Machines"/>
    <s v="Lexmark S315 Color Inkjet Printer"/>
  </r>
  <r>
    <x v="1823"/>
    <x v="628"/>
    <d v="2015-11-02T00:00:00"/>
    <s v="Second Class"/>
    <s v="FA-14230"/>
    <s v="TEC-CO-10001571"/>
    <x v="2713"/>
    <n v="1"/>
    <n v="2"/>
    <n v="164997"/>
    <n v="16.499700000000001"/>
    <s v="Technology"/>
    <s v="Copiers"/>
    <s v="Sharp 1540cs Digital Laser Copier"/>
  </r>
  <r>
    <x v="1823"/>
    <x v="628"/>
    <d v="2015-11-02T00:00:00"/>
    <s v="Second Class"/>
    <s v="FA-14230"/>
    <s v="TEC-PH-10004531"/>
    <x v="2714"/>
    <n v="5"/>
    <n v="2"/>
    <n v="30786"/>
    <n v="3.0785999999999998"/>
    <s v="Technology"/>
    <s v="Phones"/>
    <s v="OtterBox Commuter Series Case - iPhone 5 &amp; 5s"/>
  </r>
  <r>
    <x v="1823"/>
    <x v="628"/>
    <d v="2015-11-02T00:00:00"/>
    <s v="Second Class"/>
    <s v="FA-14230"/>
    <s v="FUR-FU-10003026"/>
    <x v="2715"/>
    <n v="4"/>
    <n v="2"/>
    <n v="36784"/>
    <n v="3.6783999999999999"/>
    <s v="Furniture"/>
    <s v="Furnishings"/>
    <s v="Eldon Regeneration Recycled Desk Accessories, Black"/>
  </r>
  <r>
    <x v="1824"/>
    <x v="680"/>
    <d v="2016-10-20T00:00:00"/>
    <s v="Standard Class"/>
    <s v="QJ-19255"/>
    <s v="OFF-BI-10002082"/>
    <x v="2716"/>
    <n v="7"/>
    <n v="0"/>
    <n v="11648"/>
    <n v="1.1648000000000001"/>
    <s v="Office Supplies"/>
    <s v="Binders"/>
    <s v="GBC Twin Loop Wire Binding Elements"/>
  </r>
  <r>
    <x v="1824"/>
    <x v="680"/>
    <d v="2016-10-20T00:00:00"/>
    <s v="Standard Class"/>
    <s v="QJ-19255"/>
    <s v="OFF-EN-10002312"/>
    <x v="2717"/>
    <n v="6"/>
    <n v="0"/>
    <n v="326046"/>
    <n v="32.604599999999998"/>
    <s v="Office Supplies"/>
    <s v="Envelopes"/>
    <s v="#10 Self-Seal White Envelopes"/>
  </r>
  <r>
    <x v="1824"/>
    <x v="680"/>
    <d v="2016-10-20T00:00:00"/>
    <s v="Standard Class"/>
    <s v="QJ-19255"/>
    <s v="OFF-AP-10000696"/>
    <x v="1817"/>
    <n v="3"/>
    <n v="0"/>
    <n v="142758"/>
    <n v="14.2758"/>
    <s v="Office Supplies"/>
    <s v="Appliances"/>
    <s v="Holmes Odor Grabber"/>
  </r>
  <r>
    <x v="1825"/>
    <x v="902"/>
    <d v="2015-11-21T00:00:00"/>
    <s v="Second Class"/>
    <s v="TC-21475"/>
    <s v="FUR-FU-10000305"/>
    <x v="1663"/>
    <n v="2"/>
    <n v="0"/>
    <n v="227136"/>
    <n v="22.7136"/>
    <s v="Furniture"/>
    <s v="Furnishings"/>
    <s v="Tenex V2T-RE Standard Weight Series Chair Mat, 45&quot; x 53&quot;, Lip 25&quot; x 12&quot;"/>
  </r>
  <r>
    <x v="1826"/>
    <x v="233"/>
    <d v="2014-09-17T00:00:00"/>
    <s v="Standard Class"/>
    <s v="ON-18715"/>
    <s v="OFF-ST-10001034"/>
    <x v="2718"/>
    <n v="5"/>
    <n v="2"/>
    <n v="5955"/>
    <n v="0.59550000000000003"/>
    <s v="Office Supplies"/>
    <s v="Storage"/>
    <s v="Eldon File Chest Portable File"/>
  </r>
  <r>
    <x v="1827"/>
    <x v="110"/>
    <d v="2017-11-18T00:00:00"/>
    <s v="Second Class"/>
    <s v="AD-10180"/>
    <s v="TEC-AC-10004114"/>
    <x v="2719"/>
    <n v="4"/>
    <n v="0"/>
    <n v="705028"/>
    <n v="70.502799999999993"/>
    <s v="Technology"/>
    <s v="Accessories"/>
    <s v="KeyTronicÂ 6101 Series -Â KeyboardÂ - Black"/>
  </r>
  <r>
    <x v="1828"/>
    <x v="346"/>
    <d v="2017-12-29T00:00:00"/>
    <s v="Standard Class"/>
    <s v="AC-10615"/>
    <s v="FUR-FU-10001602"/>
    <x v="2720"/>
    <n v="1"/>
    <n v="0"/>
    <n v="68274"/>
    <n v="6.8273999999999999"/>
    <s v="Furniture"/>
    <s v="Furnishings"/>
    <s v="Eldon Delta Triangular Chair Mat, 52&quot; x 58&quot;, Clear"/>
  </r>
  <r>
    <x v="1829"/>
    <x v="850"/>
    <d v="2016-01-13T00:00:00"/>
    <s v="Second Class"/>
    <s v="MF-17665"/>
    <s v="FUR-FU-10002445"/>
    <x v="2721"/>
    <n v="2"/>
    <n v="2"/>
    <n v="3792"/>
    <n v="0.37919999999999998"/>
    <s v="Furniture"/>
    <s v="Furnishings"/>
    <s v="DAX Two-Tone Rosewood/Black Document Frame, Desktop, 5 x 7"/>
  </r>
  <r>
    <x v="1830"/>
    <x v="526"/>
    <d v="2015-06-19T00:00:00"/>
    <s v="Standard Class"/>
    <s v="DH-13075"/>
    <s v="OFF-AR-10004269"/>
    <x v="661"/>
    <n v="6"/>
    <n v="0"/>
    <n v="69384"/>
    <n v="6.9383999999999997"/>
    <s v="Office Supplies"/>
    <s v="Art"/>
    <s v="Newell 31"/>
  </r>
  <r>
    <x v="1830"/>
    <x v="526"/>
    <d v="2015-06-19T00:00:00"/>
    <s v="Standard Class"/>
    <s v="DH-13075"/>
    <s v="OFF-BI-10001249"/>
    <x v="2722"/>
    <n v="3"/>
    <n v="0"/>
    <n v="88044"/>
    <n v="8.8043999999999993"/>
    <s v="Office Supplies"/>
    <s v="Binders"/>
    <s v="Avery Heavy-Duty EZD View Binder with Locking Rings"/>
  </r>
  <r>
    <x v="1830"/>
    <x v="526"/>
    <d v="2015-06-19T00:00:00"/>
    <s v="Standard Class"/>
    <s v="DH-13075"/>
    <s v="TEC-CO-10004202"/>
    <x v="2723"/>
    <n v="3"/>
    <n v="0"/>
    <n v="3149895"/>
    <n v="314.98950000000002"/>
    <s v="Technology"/>
    <s v="Copiers"/>
    <s v="Brother DCP1000 Digital 3 in 1 Multifunction Machine"/>
  </r>
  <r>
    <x v="1830"/>
    <x v="526"/>
    <d v="2015-06-19T00:00:00"/>
    <s v="Standard Class"/>
    <s v="DH-13075"/>
    <s v="OFF-PA-10003363"/>
    <x v="108"/>
    <n v="5"/>
    <n v="0"/>
    <n v="15552"/>
    <n v="1.5551999999999999"/>
    <s v="Office Supplies"/>
    <s v="Paper"/>
    <s v="Xerox 204"/>
  </r>
  <r>
    <x v="1831"/>
    <x v="442"/>
    <d v="2017-03-22T00:00:00"/>
    <s v="Standard Class"/>
    <s v="EN-13780"/>
    <s v="OFF-AR-10001915"/>
    <x v="584"/>
    <n v="3"/>
    <n v="2"/>
    <n v="65538"/>
    <n v="6.5537999999999998"/>
    <s v="Office Supplies"/>
    <s v="Art"/>
    <s v="Peel-Off China Markers"/>
  </r>
  <r>
    <x v="1832"/>
    <x v="113"/>
    <d v="2014-11-27T00:00:00"/>
    <s v="Standard Class"/>
    <s v="SS-20140"/>
    <s v="FUR-FU-10001940"/>
    <x v="1769"/>
    <n v="2"/>
    <n v="6"/>
    <n v="-25472"/>
    <n v="-2.5472000000000001"/>
    <s v="Furniture"/>
    <s v="Furnishings"/>
    <s v="Staple-based wall hangings"/>
  </r>
  <r>
    <x v="1832"/>
    <x v="113"/>
    <d v="2014-11-27T00:00:00"/>
    <s v="Standard Class"/>
    <s v="SS-20140"/>
    <s v="OFF-AP-10004336"/>
    <x v="2724"/>
    <n v="3"/>
    <n v="8"/>
    <n v="-871488"/>
    <n v="-87.148799999999994"/>
    <s v="Office Supplies"/>
    <s v="Appliances"/>
    <s v="Conquest 14 Commercial Heavy-Duty Upright Vacuum, Collection System, Accessory Kit"/>
  </r>
  <r>
    <x v="1832"/>
    <x v="113"/>
    <d v="2014-11-27T00:00:00"/>
    <s v="Standard Class"/>
    <s v="SS-20140"/>
    <s v="TEC-AC-10003709"/>
    <x v="2725"/>
    <n v="7"/>
    <n v="2"/>
    <n v="16632"/>
    <n v="1.6632"/>
    <s v="Technology"/>
    <s v="Accessories"/>
    <s v="Maxell 4.7GB DVD-R 5/Pack"/>
  </r>
  <r>
    <x v="1833"/>
    <x v="564"/>
    <d v="2017-10-17T00:00:00"/>
    <s v="First Class"/>
    <s v="RS-19765"/>
    <s v="FUR-TA-10001705"/>
    <x v="2726"/>
    <n v="3"/>
    <n v="2"/>
    <n v="6378"/>
    <n v="0.63780000000000003"/>
    <s v="Furniture"/>
    <s v="Tables"/>
    <s v="Bush Advantage Collection Round Conference Table"/>
  </r>
  <r>
    <x v="1833"/>
    <x v="564"/>
    <d v="2017-10-17T00:00:00"/>
    <s v="First Class"/>
    <s v="RS-19765"/>
    <s v="OFF-PA-10000675"/>
    <x v="2727"/>
    <n v="5"/>
    <n v="0"/>
    <n v="1004255"/>
    <n v="100.4255"/>
    <s v="Office Supplies"/>
    <s v="Paper"/>
    <s v="Xerox 1919"/>
  </r>
  <r>
    <x v="1834"/>
    <x v="193"/>
    <d v="2017-04-24T00:00:00"/>
    <s v="First Class"/>
    <s v="JW-15955"/>
    <s v="TEC-AC-10000521"/>
    <x v="134"/>
    <n v="1"/>
    <n v="0"/>
    <n v="3462"/>
    <n v="0.34620000000000001"/>
    <s v="Technology"/>
    <s v="Accessories"/>
    <s v="Verbatim Slim CD and DVD Storage Cases, 50/Pack"/>
  </r>
  <r>
    <x v="1834"/>
    <x v="193"/>
    <d v="2017-04-24T00:00:00"/>
    <s v="First Class"/>
    <s v="JW-15955"/>
    <s v="FUR-FU-10004622"/>
    <x v="2728"/>
    <n v="3"/>
    <n v="0"/>
    <n v="34146"/>
    <n v="3.4146000000000001"/>
    <s v="Furniture"/>
    <s v="Furnishings"/>
    <s v="Eldon Advantage Foldable Chair Mats for Low Pile Carpets"/>
  </r>
  <r>
    <x v="1835"/>
    <x v="149"/>
    <d v="2014-12-10T00:00:00"/>
    <s v="Second Class"/>
    <s v="JK-15625"/>
    <s v="OFF-PA-10001954"/>
    <x v="1762"/>
    <n v="2"/>
    <n v="0"/>
    <n v="210128"/>
    <n v="21.012799999999999"/>
    <s v="Office Supplies"/>
    <s v="Paper"/>
    <s v="Xerox 1964"/>
  </r>
  <r>
    <x v="1835"/>
    <x v="149"/>
    <d v="2014-12-10T00:00:00"/>
    <s v="Second Class"/>
    <s v="JK-15625"/>
    <s v="FUR-CH-10002602"/>
    <x v="159"/>
    <n v="5"/>
    <n v="2"/>
    <n v="45294"/>
    <n v="4.5293999999999999"/>
    <s v="Furniture"/>
    <s v="Chairs"/>
    <s v="DMI Arturo Collection Mission-style Design Wood Chair"/>
  </r>
  <r>
    <x v="1836"/>
    <x v="324"/>
    <d v="2017-06-02T00:00:00"/>
    <s v="Standard Class"/>
    <s v="JO-15550"/>
    <s v="OFF-FA-10004395"/>
    <x v="2729"/>
    <n v="5"/>
    <n v="0"/>
    <n v="11775"/>
    <n v="1.1775"/>
    <s v="Office Supplies"/>
    <s v="Fasteners"/>
    <s v="Plymouth Boxed Rubber Bands by Plymouth"/>
  </r>
  <r>
    <x v="1837"/>
    <x v="95"/>
    <d v="2016-09-23T00:00:00"/>
    <s v="Standard Class"/>
    <s v="TP-21130"/>
    <s v="OFF-SU-10003002"/>
    <x v="1216"/>
    <n v="2"/>
    <n v="0"/>
    <n v="1512"/>
    <n v="0.1512"/>
    <s v="Office Supplies"/>
    <s v="Supplies"/>
    <s v="Letter Slitter"/>
  </r>
  <r>
    <x v="1837"/>
    <x v="95"/>
    <d v="2016-09-23T00:00:00"/>
    <s v="Standard Class"/>
    <s v="TP-21130"/>
    <s v="TEC-AC-10002926"/>
    <x v="2730"/>
    <n v="5"/>
    <n v="0"/>
    <n v="1074785"/>
    <n v="107.4785"/>
    <s v="Technology"/>
    <s v="Accessories"/>
    <s v="Logitech Wireless Marathon Mouse M705"/>
  </r>
  <r>
    <x v="1838"/>
    <x v="51"/>
    <d v="2016-09-23T00:00:00"/>
    <s v="Standard Class"/>
    <s v="BS-11590"/>
    <s v="OFF-AR-10002656"/>
    <x v="935"/>
    <n v="5"/>
    <n v="0"/>
    <n v="12358"/>
    <n v="1.2358"/>
    <s v="Office Supplies"/>
    <s v="Art"/>
    <s v="Sanford Liquid Accent Highlighters"/>
  </r>
  <r>
    <x v="1839"/>
    <x v="887"/>
    <d v="2016-12-24T00:00:00"/>
    <s v="Standard Class"/>
    <s v="AB-10255"/>
    <s v="FUR-FU-10001918"/>
    <x v="2731"/>
    <n v="4"/>
    <n v="0"/>
    <n v="73788"/>
    <n v="7.3788"/>
    <s v="Furniture"/>
    <s v="Furnishings"/>
    <s v="C-Line Cubicle Keepers Polyproplyene Holder With Velcro Backings"/>
  </r>
  <r>
    <x v="1839"/>
    <x v="887"/>
    <d v="2016-12-24T00:00:00"/>
    <s v="Standard Class"/>
    <s v="AB-10255"/>
    <s v="OFF-BI-10003910"/>
    <x v="714"/>
    <n v="2"/>
    <n v="0"/>
    <n v="6939"/>
    <n v="0.69389999999999996"/>
    <s v="Office Supplies"/>
    <s v="Binders"/>
    <s v="DXL Angle-View Binders with Locking Rings by Samsill"/>
  </r>
  <r>
    <x v="1840"/>
    <x v="903"/>
    <d v="2017-11-26T00:00:00"/>
    <s v="Standard Class"/>
    <s v="FO-14305"/>
    <s v="OFF-AR-10000122"/>
    <x v="2732"/>
    <n v="8"/>
    <n v="2"/>
    <n v="2232"/>
    <n v="0.22320000000000001"/>
    <s v="Office Supplies"/>
    <s v="Art"/>
    <s v="Newell 314"/>
  </r>
  <r>
    <x v="1841"/>
    <x v="288"/>
    <d v="2015-01-04T00:00:00"/>
    <s v="Standard Class"/>
    <s v="MF-17665"/>
    <s v="OFF-BI-10004600"/>
    <x v="2733"/>
    <n v="5"/>
    <n v="7"/>
    <n v="-4599875"/>
    <n v="-459.98750000000001"/>
    <s v="Office Supplies"/>
    <s v="Binders"/>
    <s v="Ibico Ibimaster 300 Manual Binding System"/>
  </r>
  <r>
    <x v="1842"/>
    <x v="514"/>
    <d v="2017-04-05T00:00:00"/>
    <s v="First Class"/>
    <s v="SA-20830"/>
    <s v="OFF-AR-10003045"/>
    <x v="2457"/>
    <n v="3"/>
    <n v="2"/>
    <n v="2205"/>
    <n v="0.2205"/>
    <s v="Office Supplies"/>
    <s v="Art"/>
    <s v="Prang Colored Pencils"/>
  </r>
  <r>
    <x v="1843"/>
    <x v="571"/>
    <d v="2017-01-02T00:00:00"/>
    <s v="Standard Class"/>
    <s v="SH-19975"/>
    <s v="OFF-AP-10000252"/>
    <x v="454"/>
    <n v="2"/>
    <n v="2"/>
    <n v="351"/>
    <n v="3.5099999999999999E-2"/>
    <s v="Office Supplies"/>
    <s v="Appliances"/>
    <s v="Harmony HEPA Quiet Air Purifiers"/>
  </r>
  <r>
    <x v="1844"/>
    <x v="54"/>
    <d v="2016-06-11T00:00:00"/>
    <s v="Standard Class"/>
    <s v="JL-15235"/>
    <s v="OFF-ST-10001496"/>
    <x v="2734"/>
    <n v="2"/>
    <n v="0"/>
    <n v="936988"/>
    <n v="93.698800000000006"/>
    <s v="Office Supplies"/>
    <s v="Storage"/>
    <s v="Standard Rollaway File with Lock"/>
  </r>
  <r>
    <x v="1844"/>
    <x v="54"/>
    <d v="2016-06-11T00:00:00"/>
    <s v="Standard Class"/>
    <s v="JL-15235"/>
    <s v="OFF-AR-10000122"/>
    <x v="1196"/>
    <n v="2"/>
    <n v="0"/>
    <n v="279"/>
    <n v="2.7900000000000001E-2"/>
    <s v="Office Supplies"/>
    <s v="Art"/>
    <s v="Newell 314"/>
  </r>
  <r>
    <x v="1844"/>
    <x v="54"/>
    <d v="2016-06-11T00:00:00"/>
    <s v="Standard Class"/>
    <s v="JL-15235"/>
    <s v="OFF-LA-10000407"/>
    <x v="1747"/>
    <n v="3"/>
    <n v="0"/>
    <n v="68724"/>
    <n v="6.8723999999999998"/>
    <s v="Office Supplies"/>
    <s v="Labels"/>
    <s v="Avery White Multi-Purpose Labels"/>
  </r>
  <r>
    <x v="1845"/>
    <x v="424"/>
    <d v="2015-09-23T00:00:00"/>
    <s v="Standard Class"/>
    <s v="KH-16630"/>
    <s v="OFF-ST-10004950"/>
    <x v="198"/>
    <n v="2"/>
    <n v="0"/>
    <n v="79724"/>
    <n v="7.9724000000000004"/>
    <s v="Office Supplies"/>
    <s v="Storage"/>
    <s v="Acco Perma 3000 Stacking Storage Drawers"/>
  </r>
  <r>
    <x v="1845"/>
    <x v="424"/>
    <d v="2015-09-23T00:00:00"/>
    <s v="Standard Class"/>
    <s v="KH-16630"/>
    <s v="OFF-ST-10004123"/>
    <x v="1374"/>
    <n v="7"/>
    <n v="0"/>
    <n v="0"/>
    <n v="0"/>
    <s v="Office Supplies"/>
    <s v="Storage"/>
    <s v="Safco Industrial Wire Shelving System"/>
  </r>
  <r>
    <x v="1845"/>
    <x v="424"/>
    <d v="2015-09-23T00:00:00"/>
    <s v="Standard Class"/>
    <s v="KH-16630"/>
    <s v="TEC-PH-10000730"/>
    <x v="2735"/>
    <n v="1"/>
    <n v="0"/>
    <n v="1299974"/>
    <n v="129.9974"/>
    <s v="Technology"/>
    <s v="Phones"/>
    <s v="Samsung Galaxy S4 Active"/>
  </r>
  <r>
    <x v="1845"/>
    <x v="424"/>
    <d v="2015-09-23T00:00:00"/>
    <s v="Standard Class"/>
    <s v="KH-16630"/>
    <s v="TEC-PH-10000895"/>
    <x v="2736"/>
    <n v="7"/>
    <n v="0"/>
    <n v="3275818"/>
    <n v="327.58179999999999"/>
    <s v="Technology"/>
    <s v="Phones"/>
    <s v="Polycom VVX 310 VoIP phone"/>
  </r>
  <r>
    <x v="1845"/>
    <x v="424"/>
    <d v="2015-09-23T00:00:00"/>
    <s v="Standard Class"/>
    <s v="KH-16630"/>
    <s v="OFF-BI-10000962"/>
    <x v="2737"/>
    <n v="4"/>
    <n v="0"/>
    <n v="318892"/>
    <n v="31.889199999999999"/>
    <s v="Office Supplies"/>
    <s v="Binders"/>
    <s v="Acco Flexible ACCOHIDE Square Ring Data Binder, Dark Blue, 11 1/2&quot; X 14&quot; 7/8&quot;"/>
  </r>
  <r>
    <x v="1846"/>
    <x v="904"/>
    <d v="2017-03-11T00:00:00"/>
    <s v="Second Class"/>
    <s v="RM-19750"/>
    <s v="OFF-PA-10002254"/>
    <x v="1213"/>
    <n v="1"/>
    <n v="0"/>
    <n v="121348"/>
    <n v="12.1348"/>
    <s v="Office Supplies"/>
    <s v="Paper"/>
    <s v="Xerox 1883"/>
  </r>
  <r>
    <x v="1846"/>
    <x v="904"/>
    <d v="2017-03-11T00:00:00"/>
    <s v="Second Class"/>
    <s v="RM-19750"/>
    <s v="FUR-FU-10002554"/>
    <x v="2738"/>
    <n v="3"/>
    <n v="0"/>
    <n v="165531"/>
    <n v="16.553100000000001"/>
    <s v="Furniture"/>
    <s v="Furnishings"/>
    <s v="Westinghouse Floor Lamp with Metal Mesh Shade, Black"/>
  </r>
  <r>
    <x v="1847"/>
    <x v="716"/>
    <d v="2016-03-17T00:00:00"/>
    <s v="Same Day"/>
    <s v="VM-21835"/>
    <s v="TEC-PH-10000673"/>
    <x v="2134"/>
    <n v="2"/>
    <n v="0"/>
    <n v="623904"/>
    <n v="62.3904"/>
    <s v="Technology"/>
    <s v="Phones"/>
    <s v="Plantronics Voyager Pro HD - Bluetooth Headset"/>
  </r>
  <r>
    <x v="1847"/>
    <x v="716"/>
    <d v="2016-03-17T00:00:00"/>
    <s v="Same Day"/>
    <s v="VM-21835"/>
    <s v="OFF-BI-10000962"/>
    <x v="2739"/>
    <n v="2"/>
    <n v="0"/>
    <n v="159446"/>
    <n v="15.944599999999999"/>
    <s v="Office Supplies"/>
    <s v="Binders"/>
    <s v="Acco Flexible ACCOHIDE Square Ring Data Binder, Dark Blue, 11 1/2&quot; X 14&quot; 7/8&quot;"/>
  </r>
  <r>
    <x v="1848"/>
    <x v="25"/>
    <d v="2016-12-13T00:00:00"/>
    <s v="Standard Class"/>
    <s v="LH-17155"/>
    <s v="TEC-PH-10003988"/>
    <x v="2740"/>
    <n v="1"/>
    <n v="0"/>
    <n v="3052"/>
    <n v="0.30520000000000003"/>
    <s v="Technology"/>
    <s v="Phones"/>
    <s v="LF Elite 3D Dazzle Designer Hard Case Cover, Lf Stylus Pen and Wiper For Apple Iphone 5c Mini Lite"/>
  </r>
  <r>
    <x v="1848"/>
    <x v="25"/>
    <d v="2016-12-13T00:00:00"/>
    <s v="Standard Class"/>
    <s v="LH-17155"/>
    <s v="TEC-AC-10001109"/>
    <x v="2641"/>
    <n v="2"/>
    <n v="0"/>
    <n v="251916"/>
    <n v="25.191600000000001"/>
    <s v="Technology"/>
    <s v="Accessories"/>
    <s v="Logitech Trackman Marble Mouse"/>
  </r>
  <r>
    <x v="1848"/>
    <x v="25"/>
    <d v="2016-12-13T00:00:00"/>
    <s v="Standard Class"/>
    <s v="LH-17155"/>
    <s v="OFF-AP-10002311"/>
    <x v="2741"/>
    <n v="1"/>
    <n v="1"/>
    <n v="233954"/>
    <n v="23.395399999999999"/>
    <s v="Office Supplies"/>
    <s v="Appliances"/>
    <s v="Holmes Replacement Filter for HEPA Air Cleaner, Very Large Room, HEPA Filter"/>
  </r>
  <r>
    <x v="1849"/>
    <x v="804"/>
    <d v="2016-01-21T00:00:00"/>
    <s v="Standard Class"/>
    <s v="WB-21850"/>
    <s v="OFF-EN-10001137"/>
    <x v="1268"/>
    <n v="4"/>
    <n v="0"/>
    <n v="75992"/>
    <n v="7.5991999999999997"/>
    <s v="Office Supplies"/>
    <s v="Envelopes"/>
    <s v="#10 Gummed Flap White Envelopes, 100/Box"/>
  </r>
  <r>
    <x v="1849"/>
    <x v="804"/>
    <d v="2016-01-21T00:00:00"/>
    <s v="Standard Class"/>
    <s v="WB-21850"/>
    <s v="OFF-PA-10004285"/>
    <x v="1763"/>
    <n v="9"/>
    <n v="0"/>
    <n v="288576"/>
    <n v="28.857600000000001"/>
    <s v="Office Supplies"/>
    <s v="Paper"/>
    <s v="Xerox 1959"/>
  </r>
  <r>
    <x v="1849"/>
    <x v="804"/>
    <d v="2016-01-21T00:00:00"/>
    <s v="Standard Class"/>
    <s v="WB-21850"/>
    <s v="OFF-BI-10002225"/>
    <x v="587"/>
    <n v="3"/>
    <n v="2"/>
    <n v="173376"/>
    <n v="17.337599999999998"/>
    <s v="Office Supplies"/>
    <s v="Binders"/>
    <s v="Square Ring Data Binders, Rigid 75 Pt. Covers, 11&quot; x 14-7/8&quot;"/>
  </r>
  <r>
    <x v="1850"/>
    <x v="745"/>
    <d v="2014-10-24T00:00:00"/>
    <s v="Same Day"/>
    <s v="AP-10915"/>
    <s v="OFF-FA-10002763"/>
    <x v="2742"/>
    <n v="3"/>
    <n v="0"/>
    <n v="3792"/>
    <n v="0.37919999999999998"/>
    <s v="Office Supplies"/>
    <s v="Fasteners"/>
    <s v="Advantus Map Pennant Flags and Round Head Tacks"/>
  </r>
  <r>
    <x v="1851"/>
    <x v="713"/>
    <d v="2016-09-28T00:00:00"/>
    <s v="Second Class"/>
    <s v="RA-19915"/>
    <s v="OFF-ST-10003058"/>
    <x v="2743"/>
    <n v="5"/>
    <n v="0"/>
    <n v="342925"/>
    <n v="34.292499999999997"/>
    <s v="Office Supplies"/>
    <s v="Storage"/>
    <s v="Eldon Mobile Mega Data Cart  Mega Stackable  Add-On Trays"/>
  </r>
  <r>
    <x v="1851"/>
    <x v="713"/>
    <d v="2016-09-28T00:00:00"/>
    <s v="Second Class"/>
    <s v="RA-19915"/>
    <s v="FUR-CH-10002084"/>
    <x v="2276"/>
    <n v="3"/>
    <n v="0"/>
    <n v="811734"/>
    <n v="81.173400000000001"/>
    <s v="Furniture"/>
    <s v="Chairs"/>
    <s v="Hon Mobius Operator's Chair"/>
  </r>
  <r>
    <x v="1852"/>
    <x v="11"/>
    <d v="2017-08-29T00:00:00"/>
    <s v="Second Class"/>
    <s v="DR-12880"/>
    <s v="FUR-FU-10002937"/>
    <x v="1472"/>
    <n v="2"/>
    <n v="0"/>
    <n v="9923"/>
    <n v="0.99229999999999996"/>
    <s v="Furniture"/>
    <s v="Furnishings"/>
    <s v="GE 48&quot; Fluorescent Tube, Cool White Energy Saver, 34 Watts, 30/Box"/>
  </r>
  <r>
    <x v="1852"/>
    <x v="11"/>
    <d v="2017-08-29T00:00:00"/>
    <s v="Second Class"/>
    <s v="DR-12880"/>
    <s v="OFF-AP-10001242"/>
    <x v="2174"/>
    <n v="4"/>
    <n v="0"/>
    <n v="96576"/>
    <n v="9.6576000000000004"/>
    <s v="Office Supplies"/>
    <s v="Appliances"/>
    <s v="APC 7 Outlet Network SurgeArrest Surge Protector"/>
  </r>
  <r>
    <x v="1852"/>
    <x v="11"/>
    <d v="2017-08-29T00:00:00"/>
    <s v="Second Class"/>
    <s v="DR-12880"/>
    <s v="TEC-CO-10001571"/>
    <x v="2744"/>
    <n v="2"/>
    <n v="2"/>
    <n v="329994"/>
    <n v="32.999400000000001"/>
    <s v="Technology"/>
    <s v="Copiers"/>
    <s v="Sharp 1540cs Digital Laser Copier"/>
  </r>
  <r>
    <x v="1852"/>
    <x v="11"/>
    <d v="2017-08-29T00:00:00"/>
    <s v="Second Class"/>
    <s v="DR-12880"/>
    <s v="OFF-SU-10002503"/>
    <x v="276"/>
    <n v="5"/>
    <n v="0"/>
    <n v="8236"/>
    <n v="0.8236"/>
    <s v="Office Supplies"/>
    <s v="Supplies"/>
    <s v="Acme Preferred Stainless Steel Scissors"/>
  </r>
  <r>
    <x v="1852"/>
    <x v="11"/>
    <d v="2017-08-29T00:00:00"/>
    <s v="Second Class"/>
    <s v="DR-12880"/>
    <s v="FUR-CH-10004886"/>
    <x v="2069"/>
    <n v="3"/>
    <n v="2"/>
    <n v="23028"/>
    <n v="2.3028"/>
    <s v="Furniture"/>
    <s v="Chairs"/>
    <s v="Bevis Steel Folding Chairs"/>
  </r>
  <r>
    <x v="1852"/>
    <x v="11"/>
    <d v="2017-08-29T00:00:00"/>
    <s v="Second Class"/>
    <s v="DR-12880"/>
    <s v="OFF-PA-10001289"/>
    <x v="2127"/>
    <n v="3"/>
    <n v="0"/>
    <n v="569772"/>
    <n v="56.977200000000003"/>
    <s v="Office Supplies"/>
    <s v="Paper"/>
    <s v="White Computer Printout Paper by Universal"/>
  </r>
  <r>
    <x v="1852"/>
    <x v="11"/>
    <d v="2017-08-29T00:00:00"/>
    <s v="Second Class"/>
    <s v="DR-12880"/>
    <s v="OFF-BI-10003650"/>
    <x v="212"/>
    <n v="2"/>
    <n v="2"/>
    <n v="2945488"/>
    <n v="294.54880000000003"/>
    <s v="Office Supplies"/>
    <s v="Binders"/>
    <s v="GBC DocuBind 300 Electric Binding Machine"/>
  </r>
  <r>
    <x v="1852"/>
    <x v="11"/>
    <d v="2017-08-29T00:00:00"/>
    <s v="Second Class"/>
    <s v="DR-12880"/>
    <s v="OFF-ST-10001370"/>
    <x v="1011"/>
    <n v="5"/>
    <n v="0"/>
    <n v="17745"/>
    <n v="1.7745"/>
    <s v="Office Supplies"/>
    <s v="Storage"/>
    <s v="Sensible Storage WireTech Storage Systems"/>
  </r>
  <r>
    <x v="1853"/>
    <x v="840"/>
    <d v="2016-03-06T00:00:00"/>
    <s v="First Class"/>
    <s v="JG-15310"/>
    <s v="OFF-PA-10001892"/>
    <x v="2745"/>
    <n v="7"/>
    <n v="2"/>
    <n v="155092"/>
    <n v="15.5092"/>
    <s v="Office Supplies"/>
    <s v="Paper"/>
    <s v="Rediform Wirebound &quot;Phone Memo&quot; Message Book, 11 x 5-3/4"/>
  </r>
  <r>
    <x v="1853"/>
    <x v="840"/>
    <d v="2016-03-06T00:00:00"/>
    <s v="First Class"/>
    <s v="JG-15310"/>
    <s v="FUR-CH-10004983"/>
    <x v="2746"/>
    <n v="5"/>
    <n v="3"/>
    <n v="-56343"/>
    <n v="-5.6342999999999996"/>
    <s v="Furniture"/>
    <s v="Chairs"/>
    <s v="Office Star - Mid Back Dual function Ergonomic High Back Chair with 2-Way Adjustable Arms"/>
  </r>
  <r>
    <x v="1854"/>
    <x v="905"/>
    <d v="2016-03-04T00:00:00"/>
    <s v="Standard Class"/>
    <s v="LC-16870"/>
    <s v="OFF-AR-10001615"/>
    <x v="2747"/>
    <n v="7"/>
    <n v="2"/>
    <n v="83328"/>
    <n v="8.3328000000000007"/>
    <s v="Office Supplies"/>
    <s v="Art"/>
    <s v="Newell 34"/>
  </r>
  <r>
    <x v="1855"/>
    <x v="424"/>
    <d v="2015-09-23T00:00:00"/>
    <s v="Standard Class"/>
    <s v="GB-14530"/>
    <s v="OFF-AR-10003602"/>
    <x v="2480"/>
    <n v="2"/>
    <n v="0"/>
    <n v="54896"/>
    <n v="5.4896000000000003"/>
    <s v="Office Supplies"/>
    <s v="Art"/>
    <s v="Quartet Omega Colored Chalk, 12/Pack"/>
  </r>
  <r>
    <x v="1855"/>
    <x v="424"/>
    <d v="2015-09-23T00:00:00"/>
    <s v="Standard Class"/>
    <s v="GB-14530"/>
    <s v="OFF-SU-10004782"/>
    <x v="2748"/>
    <n v="2"/>
    <n v="0"/>
    <n v="507"/>
    <n v="5.0700000000000002E-2"/>
    <s v="Office Supplies"/>
    <s v="Supplies"/>
    <s v="Elite 5&quot; Scissors"/>
  </r>
  <r>
    <x v="1855"/>
    <x v="424"/>
    <d v="2015-09-23T00:00:00"/>
    <s v="Standard Class"/>
    <s v="GB-14530"/>
    <s v="FUR-FU-10001591"/>
    <x v="2749"/>
    <n v="2"/>
    <n v="0"/>
    <n v="10248"/>
    <n v="1.0247999999999999"/>
    <s v="Furniture"/>
    <s v="Furnishings"/>
    <s v="Advantus Panel Wall Certificate Holder - 8.5x11"/>
  </r>
  <r>
    <x v="1856"/>
    <x v="556"/>
    <d v="2017-05-17T00:00:00"/>
    <s v="Standard Class"/>
    <s v="CK-12205"/>
    <s v="OFF-PA-10000659"/>
    <x v="1714"/>
    <n v="5"/>
    <n v="0"/>
    <n v="42048"/>
    <n v="4.2047999999999996"/>
    <s v="Office Supplies"/>
    <s v="Paper"/>
    <s v="Adams Phone Message Book, Professional, 400 Message Capacity, 5 3/6Â” x 11Â”"/>
  </r>
  <r>
    <x v="1857"/>
    <x v="455"/>
    <d v="2016-08-18T00:00:00"/>
    <s v="Second Class"/>
    <s v="TS-21160"/>
    <s v="FUR-BO-10001337"/>
    <x v="1723"/>
    <n v="2"/>
    <n v="0"/>
    <n v="24196"/>
    <n v="2.4196"/>
    <s v="Furniture"/>
    <s v="Bookcases"/>
    <s v="O'Sullivan Living Dimensions 2-Shelf Bookcases"/>
  </r>
  <r>
    <x v="1857"/>
    <x v="455"/>
    <d v="2016-08-18T00:00:00"/>
    <s v="Second Class"/>
    <s v="TS-21160"/>
    <s v="OFF-BI-10003529"/>
    <x v="2750"/>
    <n v="3"/>
    <n v="0"/>
    <n v="41748"/>
    <n v="4.1748000000000003"/>
    <s v="Office Supplies"/>
    <s v="Binders"/>
    <s v="Avery Round Ring Poly Binders"/>
  </r>
  <r>
    <x v="1858"/>
    <x v="906"/>
    <d v="2017-03-02T00:00:00"/>
    <s v="Standard Class"/>
    <s v="MH-18025"/>
    <s v="OFF-BI-10002609"/>
    <x v="184"/>
    <n v="3"/>
    <n v="8"/>
    <n v="-30396"/>
    <n v="-3.0396000000000001"/>
    <s v="Office Supplies"/>
    <s v="Binders"/>
    <s v="Avery Hidden Tab Dividers for Binding Systems"/>
  </r>
  <r>
    <x v="1859"/>
    <x v="844"/>
    <d v="2016-03-25T00:00:00"/>
    <s v="Standard Class"/>
    <s v="DM-12955"/>
    <s v="FUR-TA-10004767"/>
    <x v="2625"/>
    <n v="2"/>
    <n v="3"/>
    <n v="-14196"/>
    <n v="-1.4196"/>
    <s v="Furniture"/>
    <s v="Tables"/>
    <s v="Safco Drafting Table"/>
  </r>
  <r>
    <x v="1859"/>
    <x v="844"/>
    <d v="2016-03-25T00:00:00"/>
    <s v="Standard Class"/>
    <s v="DM-12955"/>
    <s v="OFF-AR-10001868"/>
    <x v="1460"/>
    <n v="1"/>
    <n v="2"/>
    <n v="504"/>
    <n v="5.04E-2"/>
    <s v="Office Supplies"/>
    <s v="Art"/>
    <s v="Prang Dustless Chalk Sticks"/>
  </r>
  <r>
    <x v="1860"/>
    <x v="538"/>
    <d v="2015-12-10T00:00:00"/>
    <s v="Second Class"/>
    <s v="JJ-15760"/>
    <s v="TEC-PH-10004896"/>
    <x v="315"/>
    <n v="5"/>
    <n v="2"/>
    <n v="11996"/>
    <n v="1.1996"/>
    <s v="Technology"/>
    <s v="Phones"/>
    <s v="Nokia Lumia 521 (T-Mobile)"/>
  </r>
  <r>
    <x v="1861"/>
    <x v="757"/>
    <d v="2014-12-20T00:00:00"/>
    <s v="Second Class"/>
    <s v="KB-16585"/>
    <s v="FUR-CH-10000988"/>
    <x v="2751"/>
    <n v="9"/>
    <n v="2"/>
    <n v="1013832"/>
    <n v="101.3832"/>
    <s v="Furniture"/>
    <s v="Chairs"/>
    <s v="Hon Olson Stacker Stools"/>
  </r>
  <r>
    <x v="1861"/>
    <x v="757"/>
    <d v="2014-12-20T00:00:00"/>
    <s v="Second Class"/>
    <s v="KB-16585"/>
    <s v="OFF-FA-10000490"/>
    <x v="2752"/>
    <n v="2"/>
    <n v="2"/>
    <n v="6696"/>
    <n v="0.66959999999999997"/>
    <s v="Office Supplies"/>
    <s v="Fasteners"/>
    <s v="OIC Binder Clips, Mini, 1/4&quot; Capacity, Black"/>
  </r>
  <r>
    <x v="1862"/>
    <x v="907"/>
    <d v="2016-12-21T00:00:00"/>
    <s v="Standard Class"/>
    <s v="CM-12160"/>
    <s v="FUR-TA-10004256"/>
    <x v="2753"/>
    <n v="6"/>
    <n v="2"/>
    <n v="-325572"/>
    <n v="-32.557200000000002"/>
    <s v="Furniture"/>
    <s v="Tables"/>
    <s v="Bretford Â“Just In TimeÂ” Height-Adjustable Multi-Task Work Tables"/>
  </r>
  <r>
    <x v="1863"/>
    <x v="395"/>
    <d v="2016-05-17T00:00:00"/>
    <s v="Standard Class"/>
    <s v="FM-14215"/>
    <s v="OFF-ST-10004804"/>
    <x v="420"/>
    <n v="2"/>
    <n v="2"/>
    <n v="-195624"/>
    <n v="-19.5624"/>
    <s v="Office Supplies"/>
    <s v="Storage"/>
    <s v="Belkin 19&quot; Vented Equipment Shelf, Black"/>
  </r>
  <r>
    <x v="1864"/>
    <x v="908"/>
    <d v="2014-08-11T00:00:00"/>
    <s v="Second Class"/>
    <s v="RF-19735"/>
    <s v="TEC-AC-10000023"/>
    <x v="2543"/>
    <n v="3"/>
    <n v="0"/>
    <n v="226476"/>
    <n v="22.647600000000001"/>
    <s v="Technology"/>
    <s v="Accessories"/>
    <s v="Maxell 74 Minute CD-R Spindle, 50/Pack"/>
  </r>
  <r>
    <x v="1865"/>
    <x v="909"/>
    <d v="2014-04-13T00:00:00"/>
    <s v="Second Class"/>
    <s v="JK-15370"/>
    <s v="OFF-FA-10001332"/>
    <x v="2605"/>
    <n v="3"/>
    <n v="2"/>
    <n v="23328"/>
    <n v="2.3328000000000002"/>
    <s v="Office Supplies"/>
    <s v="Fasteners"/>
    <s v="Acco Banker's Clasps, 5 3/4&quot;-Long"/>
  </r>
  <r>
    <x v="1865"/>
    <x v="909"/>
    <d v="2014-04-13T00:00:00"/>
    <s v="Second Class"/>
    <s v="JK-15370"/>
    <s v="TEC-AC-10002001"/>
    <x v="2754"/>
    <n v="3"/>
    <n v="2"/>
    <n v="815949"/>
    <n v="81.594899999999996"/>
    <s v="Technology"/>
    <s v="Accessories"/>
    <s v="Logitech Wireless Gaming Headset G930"/>
  </r>
  <r>
    <x v="1865"/>
    <x v="909"/>
    <d v="2014-04-13T00:00:00"/>
    <s v="Second Class"/>
    <s v="JK-15370"/>
    <s v="OFF-PA-10000029"/>
    <x v="829"/>
    <n v="2"/>
    <n v="2"/>
    <n v="36288"/>
    <n v="3.6288"/>
    <s v="Office Supplies"/>
    <s v="Paper"/>
    <s v="Xerox 224"/>
  </r>
  <r>
    <x v="1865"/>
    <x v="909"/>
    <d v="2014-04-13T00:00:00"/>
    <s v="Second Class"/>
    <s v="JK-15370"/>
    <s v="TEC-AC-10001874"/>
    <x v="2755"/>
    <n v="7"/>
    <n v="2"/>
    <n v="41993"/>
    <n v="4.1993"/>
    <s v="Technology"/>
    <s v="Accessories"/>
    <s v="Logitech Wireless Anywhere Mouse MX for PC and Mac"/>
  </r>
  <r>
    <x v="1866"/>
    <x v="910"/>
    <d v="2015-05-08T00:00:00"/>
    <s v="Standard Class"/>
    <s v="JB-16045"/>
    <s v="FUR-FU-10002298"/>
    <x v="30"/>
    <n v="6"/>
    <n v="0"/>
    <n v="1065408"/>
    <n v="106.5408"/>
    <s v="Furniture"/>
    <s v="Furnishings"/>
    <s v="Rubbermaid ClusterMat Chairmats, Mat Size- 66&quot; x 60&quot;, Lip 20&quot; x 11&quot; -90 Degree Angle"/>
  </r>
  <r>
    <x v="1867"/>
    <x v="77"/>
    <d v="2017-12-02T00:00:00"/>
    <s v="Second Class"/>
    <s v="PN-18775"/>
    <s v="TEC-PH-10002564"/>
    <x v="314"/>
    <n v="3"/>
    <n v="2"/>
    <n v="8997"/>
    <n v="0.89970000000000006"/>
    <s v="Technology"/>
    <s v="Phones"/>
    <s v="OtterBox Defender Series Case - Samsung Galaxy S4"/>
  </r>
  <r>
    <x v="1868"/>
    <x v="911"/>
    <d v="2017-02-20T00:00:00"/>
    <s v="Standard Class"/>
    <s v="LF-17185"/>
    <s v="OFF-PA-10003465"/>
    <x v="131"/>
    <n v="2"/>
    <n v="0"/>
    <n v="182112"/>
    <n v="18.211200000000002"/>
    <s v="Office Supplies"/>
    <s v="Paper"/>
    <s v="Xerox 1912"/>
  </r>
  <r>
    <x v="1869"/>
    <x v="912"/>
    <d v="2014-11-20T00:00:00"/>
    <s v="Standard Class"/>
    <s v="RH-19510"/>
    <s v="TEC-PH-10000038"/>
    <x v="2756"/>
    <n v="2"/>
    <n v="0"/>
    <n v="109584"/>
    <n v="10.958399999999999"/>
    <s v="Technology"/>
    <s v="Phones"/>
    <s v="Jawbone MINI JAMBOX Wireless Bluetooth Speaker"/>
  </r>
  <r>
    <x v="1870"/>
    <x v="528"/>
    <d v="2015-07-14T00:00:00"/>
    <s v="Second Class"/>
    <s v="MC-17575"/>
    <s v="TEC-PH-10003072"/>
    <x v="2757"/>
    <n v="3"/>
    <n v="4"/>
    <n v="404973"/>
    <n v="40.497300000000003"/>
    <s v="Technology"/>
    <s v="Phones"/>
    <s v="Panasonic KX-TG9541B DECT 6.0 Digital 2-Line Expandable Cordless Phone With Digital Answering System"/>
  </r>
  <r>
    <x v="1871"/>
    <x v="110"/>
    <d v="2017-11-16T00:00:00"/>
    <s v="Second Class"/>
    <s v="MN-17935"/>
    <s v="OFF-PA-10003424"/>
    <x v="1108"/>
    <n v="3"/>
    <n v="2"/>
    <n v="3339"/>
    <n v="0.33389999999999997"/>
    <s v="Office Supplies"/>
    <s v="Paper"/>
    <s v="&quot;While you Were Out&quot; Message Book, One Form per Page"/>
  </r>
  <r>
    <x v="1871"/>
    <x v="110"/>
    <d v="2017-11-16T00:00:00"/>
    <s v="Second Class"/>
    <s v="MN-17935"/>
    <s v="OFF-ST-10003716"/>
    <x v="2758"/>
    <n v="4"/>
    <n v="2"/>
    <n v="-630056"/>
    <n v="-63.005600000000001"/>
    <s v="Office Supplies"/>
    <s v="Storage"/>
    <s v="Tennsco Double-Tier Lockers"/>
  </r>
  <r>
    <x v="1872"/>
    <x v="689"/>
    <d v="2017-08-04T00:00:00"/>
    <s v="Standard Class"/>
    <s v="EH-14125"/>
    <s v="TEC-AC-10003590"/>
    <x v="2759"/>
    <n v="2"/>
    <n v="2"/>
    <n v="82848"/>
    <n v="8.2848000000000006"/>
    <s v="Technology"/>
    <s v="Accessories"/>
    <s v="TRENDnet 56K USB 2.0 Phone, Internet and Fax Modem"/>
  </r>
  <r>
    <x v="1873"/>
    <x v="380"/>
    <d v="2017-12-30T00:00:00"/>
    <s v="Standard Class"/>
    <s v="TC-21535"/>
    <s v="OFF-BI-10000494"/>
    <x v="1271"/>
    <n v="2"/>
    <n v="7"/>
    <n v="-261"/>
    <n v="-2.6100000000000002E-2"/>
    <s v="Office Supplies"/>
    <s v="Binders"/>
    <s v="Acco Economy Flexible Poly Round Ring Binder"/>
  </r>
  <r>
    <x v="1874"/>
    <x v="731"/>
    <d v="2016-11-04T00:00:00"/>
    <s v="Standard Class"/>
    <s v="JD-15895"/>
    <s v="OFF-ST-10002615"/>
    <x v="2760"/>
    <n v="7"/>
    <n v="0"/>
    <n v="2822092"/>
    <n v="282.20920000000001"/>
    <s v="Office Supplies"/>
    <s v="Storage"/>
    <s v="Dual Level, Single-Width Filing Carts"/>
  </r>
  <r>
    <x v="1875"/>
    <x v="913"/>
    <d v="2016-09-09T00:00:00"/>
    <s v="Standard Class"/>
    <s v="IL-15100"/>
    <s v="OFF-AR-10002804"/>
    <x v="2761"/>
    <n v="1"/>
    <n v="2"/>
    <n v="10269"/>
    <n v="1.0268999999999999"/>
    <s v="Office Supplies"/>
    <s v="Art"/>
    <s v="Faber Castell Col-Erase Pencils"/>
  </r>
  <r>
    <x v="1875"/>
    <x v="913"/>
    <d v="2016-09-09T00:00:00"/>
    <s v="Standard Class"/>
    <s v="IL-15100"/>
    <s v="OFF-AR-10001044"/>
    <x v="2762"/>
    <n v="3"/>
    <n v="2"/>
    <n v="70173"/>
    <n v="7.0172999999999996"/>
    <s v="Office Supplies"/>
    <s v="Art"/>
    <s v="BOSTON Ranger #55 Pencil Sharpener, Black"/>
  </r>
  <r>
    <x v="1876"/>
    <x v="764"/>
    <d v="2016-04-21T00:00:00"/>
    <s v="Standard Class"/>
    <s v="SW-20350"/>
    <s v="OFF-FA-10000134"/>
    <x v="2763"/>
    <n v="5"/>
    <n v="0"/>
    <n v="90055"/>
    <n v="9.0054999999999996"/>
    <s v="Office Supplies"/>
    <s v="Fasteners"/>
    <s v="Advantus Push Pins, Aluminum Head"/>
  </r>
  <r>
    <x v="1877"/>
    <x v="120"/>
    <d v="2014-07-11T00:00:00"/>
    <s v="Standard Class"/>
    <s v="DP-13390"/>
    <s v="OFF-BI-10001670"/>
    <x v="2056"/>
    <n v="6"/>
    <n v="2"/>
    <n v="6786"/>
    <n v="0.67859999999999998"/>
    <s v="Office Supplies"/>
    <s v="Binders"/>
    <s v="Vinyl Sectional Post Binders"/>
  </r>
  <r>
    <x v="1878"/>
    <x v="914"/>
    <d v="2015-02-28T00:00:00"/>
    <s v="First Class"/>
    <s v="BT-11395"/>
    <s v="OFF-BI-10000343"/>
    <x v="2764"/>
    <n v="3"/>
    <n v="7"/>
    <n v="-33879"/>
    <n v="-3.3879000000000001"/>
    <s v="Office Supplies"/>
    <s v="Binders"/>
    <s v="Pressboard Covers with Storage Hooks, 9 1/2&quot; x 11&quot;, Light Blue"/>
  </r>
  <r>
    <x v="1878"/>
    <x v="914"/>
    <d v="2015-02-28T00:00:00"/>
    <s v="First Class"/>
    <s v="BT-11395"/>
    <s v="OFF-AR-10002257"/>
    <x v="1894"/>
    <n v="6"/>
    <n v="2"/>
    <n v="22044"/>
    <n v="2.2044000000000001"/>
    <s v="Office Supplies"/>
    <s v="Art"/>
    <s v="Eldon Spacemaker Box, Quick-Snap Lid, Clear"/>
  </r>
  <r>
    <x v="1879"/>
    <x v="330"/>
    <d v="2015-12-01T00:00:00"/>
    <s v="Standard Class"/>
    <s v="JE-15475"/>
    <s v="OFF-AR-10001915"/>
    <x v="1468"/>
    <n v="3"/>
    <n v="0"/>
    <n v="125118"/>
    <n v="12.511799999999999"/>
    <s v="Office Supplies"/>
    <s v="Art"/>
    <s v="Peel-Off China Markers"/>
  </r>
  <r>
    <x v="1880"/>
    <x v="915"/>
    <d v="2014-02-02T00:00:00"/>
    <s v="Standard Class"/>
    <s v="EJ-13720"/>
    <s v="OFF-ST-10003692"/>
    <x v="2765"/>
    <n v="1"/>
    <n v="0"/>
    <n v="143075"/>
    <n v="14.307499999999999"/>
    <s v="Office Supplies"/>
    <s v="Storage"/>
    <s v="Recycled Steel Personal File for Hanging File Folders"/>
  </r>
  <r>
    <x v="1880"/>
    <x v="915"/>
    <d v="2014-02-02T00:00:00"/>
    <s v="Standard Class"/>
    <s v="EJ-13720"/>
    <s v="FUR-TA-10003469"/>
    <x v="2766"/>
    <n v="3"/>
    <n v="2"/>
    <n v="-1665"/>
    <n v="-0.16650000000000001"/>
    <s v="Furniture"/>
    <s v="Tables"/>
    <s v="Balt Split Level Computer Training Table"/>
  </r>
  <r>
    <x v="1880"/>
    <x v="915"/>
    <d v="2014-02-02T00:00:00"/>
    <s v="Standard Class"/>
    <s v="EJ-13720"/>
    <s v="OFF-AR-10003179"/>
    <x v="2767"/>
    <n v="4"/>
    <n v="0"/>
    <n v="120252"/>
    <n v="12.0252"/>
    <s v="Office Supplies"/>
    <s v="Art"/>
    <s v="Dixon Ticonderoga Core-Lock Colored Pencils"/>
  </r>
  <r>
    <x v="1881"/>
    <x v="364"/>
    <d v="2017-09-26T00:00:00"/>
    <s v="First Class"/>
    <s v="BE-11410"/>
    <s v="OFF-PA-10003395"/>
    <x v="1342"/>
    <n v="3"/>
    <n v="2"/>
    <n v="88074"/>
    <n v="8.8073999999999995"/>
    <s v="Office Supplies"/>
    <s v="Paper"/>
    <s v="Xerox 1941"/>
  </r>
  <r>
    <x v="1882"/>
    <x v="385"/>
    <d v="2017-11-05T00:00:00"/>
    <s v="First Class"/>
    <s v="KL-16555"/>
    <s v="FUR-TA-10004575"/>
    <x v="2768"/>
    <n v="3"/>
    <n v="4"/>
    <n v="-1920468"/>
    <n v="-192.04679999999999"/>
    <s v="Furniture"/>
    <s v="Tables"/>
    <s v="Hon 5100 Series Wood Tables"/>
  </r>
  <r>
    <x v="1882"/>
    <x v="385"/>
    <d v="2017-11-05T00:00:00"/>
    <s v="First Class"/>
    <s v="KL-16555"/>
    <s v="TEC-PH-10002483"/>
    <x v="2769"/>
    <n v="5"/>
    <n v="2"/>
    <n v="1189965"/>
    <n v="118.9965"/>
    <s v="Technology"/>
    <s v="Phones"/>
    <s v="Motorola Moto X"/>
  </r>
  <r>
    <x v="1883"/>
    <x v="581"/>
    <d v="2016-10-20T00:00:00"/>
    <s v="Standard Class"/>
    <s v="NC-18415"/>
    <s v="FUR-CH-10003606"/>
    <x v="2770"/>
    <n v="1"/>
    <n v="2"/>
    <n v="102592"/>
    <n v="10.2592"/>
    <s v="Furniture"/>
    <s v="Chairs"/>
    <s v="SAFCO Folding Chair Trolley"/>
  </r>
  <r>
    <x v="1883"/>
    <x v="581"/>
    <d v="2016-10-20T00:00:00"/>
    <s v="Standard Class"/>
    <s v="NC-18415"/>
    <s v="TEC-AC-10002473"/>
    <x v="370"/>
    <n v="1"/>
    <n v="2"/>
    <n v="59598"/>
    <n v="5.9598000000000004"/>
    <s v="Technology"/>
    <s v="Accessories"/>
    <s v="Maxell 4.7GB DVD-R"/>
  </r>
  <r>
    <x v="1883"/>
    <x v="581"/>
    <d v="2016-10-20T00:00:00"/>
    <s v="Standard Class"/>
    <s v="NC-18415"/>
    <s v="OFF-PA-10002319"/>
    <x v="2405"/>
    <n v="3"/>
    <n v="2"/>
    <n v="337212"/>
    <n v="33.721200000000003"/>
    <s v="Office Supplies"/>
    <s v="Paper"/>
    <s v="Xerox 1944"/>
  </r>
  <r>
    <x v="1883"/>
    <x v="581"/>
    <d v="2016-10-20T00:00:00"/>
    <s v="Standard Class"/>
    <s v="NC-18415"/>
    <s v="OFF-SU-10000946"/>
    <x v="2442"/>
    <n v="2"/>
    <n v="2"/>
    <n v="14364"/>
    <n v="1.4363999999999999"/>
    <s v="Office Supplies"/>
    <s v="Supplies"/>
    <s v="Staple remover"/>
  </r>
  <r>
    <x v="1883"/>
    <x v="581"/>
    <d v="2016-10-20T00:00:00"/>
    <s v="Standard Class"/>
    <s v="NC-18415"/>
    <s v="OFF-EN-10001335"/>
    <x v="2771"/>
    <n v="4"/>
    <n v="2"/>
    <n v="13128"/>
    <n v="1.3128"/>
    <s v="Office Supplies"/>
    <s v="Envelopes"/>
    <s v="White Business Envelopes with Contemporary Seam, Recycled White Business Envelopes"/>
  </r>
  <r>
    <x v="1883"/>
    <x v="581"/>
    <d v="2016-10-20T00:00:00"/>
    <s v="Standard Class"/>
    <s v="NC-18415"/>
    <s v="OFF-PA-10002377"/>
    <x v="2772"/>
    <n v="1"/>
    <n v="2"/>
    <n v="14682"/>
    <n v="1.4681999999999999"/>
    <s v="Office Supplies"/>
    <s v="Paper"/>
    <s v="Xerox 1916"/>
  </r>
  <r>
    <x v="1884"/>
    <x v="768"/>
    <d v="2015-11-19T00:00:00"/>
    <s v="Standard Class"/>
    <s v="AH-10690"/>
    <s v="OFF-AR-10001246"/>
    <x v="2552"/>
    <n v="5"/>
    <n v="2"/>
    <n v="1323"/>
    <n v="0.1323"/>
    <s v="Office Supplies"/>
    <s v="Art"/>
    <s v="Newell 317"/>
  </r>
  <r>
    <x v="1884"/>
    <x v="768"/>
    <d v="2015-11-19T00:00:00"/>
    <s v="Standard Class"/>
    <s v="AH-10690"/>
    <s v="OFF-BI-10003291"/>
    <x v="2773"/>
    <n v="2"/>
    <n v="7"/>
    <n v="-40158"/>
    <n v="-4.0157999999999996"/>
    <s v="Office Supplies"/>
    <s v="Binders"/>
    <s v="Wilson Jones Leather-Like Binders with DublLock Round Rings"/>
  </r>
  <r>
    <x v="1884"/>
    <x v="768"/>
    <d v="2015-11-19T00:00:00"/>
    <s v="Standard Class"/>
    <s v="AH-10690"/>
    <s v="OFF-BI-10002799"/>
    <x v="2774"/>
    <n v="3"/>
    <n v="7"/>
    <n v="-37296"/>
    <n v="-3.7296"/>
    <s v="Office Supplies"/>
    <s v="Binders"/>
    <s v="SlimView Poly Binder, 3/8&quot;"/>
  </r>
  <r>
    <x v="1884"/>
    <x v="768"/>
    <d v="2015-11-19T00:00:00"/>
    <s v="Standard Class"/>
    <s v="AH-10690"/>
    <s v="FUR-CH-10003298"/>
    <x v="2775"/>
    <n v="5"/>
    <n v="2"/>
    <n v="-72039"/>
    <n v="-7.2039"/>
    <s v="Furniture"/>
    <s v="Chairs"/>
    <s v="Office Star - Contemporary Task Swivel chair with Loop Arms, Charcoal"/>
  </r>
  <r>
    <x v="1884"/>
    <x v="768"/>
    <d v="2015-11-19T00:00:00"/>
    <s v="Standard Class"/>
    <s v="AH-10690"/>
    <s v="TEC-PH-10000441"/>
    <x v="798"/>
    <n v="1"/>
    <n v="2"/>
    <n v="100792"/>
    <n v="10.0792"/>
    <s v="Technology"/>
    <s v="Phones"/>
    <s v="VTech DS6151"/>
  </r>
  <r>
    <x v="1884"/>
    <x v="768"/>
    <d v="2015-11-19T00:00:00"/>
    <s v="Standard Class"/>
    <s v="AH-10690"/>
    <s v="FUR-CH-10004477"/>
    <x v="2776"/>
    <n v="3"/>
    <n v="2"/>
    <n v="164403"/>
    <n v="16.440300000000001"/>
    <s v="Furniture"/>
    <s v="Chairs"/>
    <s v="Global Push Button Manager's Chair, Indigo"/>
  </r>
  <r>
    <x v="1885"/>
    <x v="916"/>
    <d v="2017-03-05T00:00:00"/>
    <s v="Same Day"/>
    <s v="PK-19075"/>
    <s v="OFF-LA-10003537"/>
    <x v="2777"/>
    <n v="2"/>
    <n v="0"/>
    <n v="117782"/>
    <n v="11.7782"/>
    <s v="Office Supplies"/>
    <s v="Labels"/>
    <s v="Avery 515"/>
  </r>
  <r>
    <x v="1886"/>
    <x v="547"/>
    <d v="2015-11-09T00:00:00"/>
    <s v="Standard Class"/>
    <s v="NG-18430"/>
    <s v="OFF-LA-10004484"/>
    <x v="2778"/>
    <n v="6"/>
    <n v="2"/>
    <n v="64428"/>
    <n v="6.4428000000000001"/>
    <s v="Office Supplies"/>
    <s v="Labels"/>
    <s v="Avery 476"/>
  </r>
  <r>
    <x v="1887"/>
    <x v="630"/>
    <d v="2016-07-08T00:00:00"/>
    <s v="Same Day"/>
    <s v="ZD-21925"/>
    <s v="TEC-PH-10002824"/>
    <x v="2779"/>
    <n v="5"/>
    <n v="2"/>
    <n v="514975"/>
    <n v="51.497500000000002"/>
    <s v="Technology"/>
    <s v="Phones"/>
    <s v="Jabra SPEAK 410 Multidevice Speakerphone"/>
  </r>
  <r>
    <x v="1887"/>
    <x v="630"/>
    <d v="2016-07-08T00:00:00"/>
    <s v="Same Day"/>
    <s v="ZD-21925"/>
    <s v="OFF-PA-10004965"/>
    <x v="2780"/>
    <n v="2"/>
    <n v="2"/>
    <n v="4995"/>
    <n v="0.4995"/>
    <s v="Office Supplies"/>
    <s v="Paper"/>
    <s v="Xerox 1921"/>
  </r>
  <r>
    <x v="1888"/>
    <x v="298"/>
    <d v="2015-09-19T00:00:00"/>
    <s v="Standard Class"/>
    <s v="NW-18400"/>
    <s v="FUR-TA-10003569"/>
    <x v="2651"/>
    <n v="2"/>
    <n v="0"/>
    <n v="20049"/>
    <n v="2.0049000000000001"/>
    <s v="Furniture"/>
    <s v="Tables"/>
    <s v="Bretford CR8500 Series Meeting Room Furniture"/>
  </r>
  <r>
    <x v="1888"/>
    <x v="298"/>
    <d v="2015-09-19T00:00:00"/>
    <s v="Standard Class"/>
    <s v="NW-18400"/>
    <s v="TEC-PH-10003187"/>
    <x v="231"/>
    <n v="3"/>
    <n v="0"/>
    <n v="0"/>
    <n v="0"/>
    <s v="Technology"/>
    <s v="Phones"/>
    <s v="Anker Astro Mini 3000mAh Ultra-Compact Portable Charger"/>
  </r>
  <r>
    <x v="1888"/>
    <x v="298"/>
    <d v="2015-09-19T00:00:00"/>
    <s v="Standard Class"/>
    <s v="NW-18400"/>
    <s v="FUR-CH-10004853"/>
    <x v="2781"/>
    <n v="7"/>
    <n v="0"/>
    <n v="3064894"/>
    <n v="306.48939999999999"/>
    <s v="Furniture"/>
    <s v="Chairs"/>
    <s v="Global Manager's Adjustable Task Chair, Storm"/>
  </r>
  <r>
    <x v="1889"/>
    <x v="563"/>
    <d v="2017-10-14T00:00:00"/>
    <s v="Standard Class"/>
    <s v="HG-14845"/>
    <s v="OFF-BI-10001031"/>
    <x v="2782"/>
    <n v="3"/>
    <n v="2"/>
    <n v="43254"/>
    <n v="4.3254000000000001"/>
    <s v="Office Supplies"/>
    <s v="Binders"/>
    <s v="Pressboard Data Binders by Wilson Jones"/>
  </r>
  <r>
    <x v="1889"/>
    <x v="563"/>
    <d v="2017-10-14T00:00:00"/>
    <s v="Standard Class"/>
    <s v="HG-14845"/>
    <s v="FUR-BO-10003034"/>
    <x v="2235"/>
    <n v="3"/>
    <n v="2"/>
    <n v="-157176"/>
    <n v="-15.717599999999999"/>
    <s v="Furniture"/>
    <s v="Bookcases"/>
    <s v="O'Sullivan Elevations Bookcase, Cherry Finish"/>
  </r>
  <r>
    <x v="1889"/>
    <x v="563"/>
    <d v="2017-10-14T00:00:00"/>
    <s v="Standard Class"/>
    <s v="HG-14845"/>
    <s v="OFF-PA-10000069"/>
    <x v="2783"/>
    <n v="2"/>
    <n v="0"/>
    <n v="89206"/>
    <n v="8.9206000000000003"/>
    <s v="Office Supplies"/>
    <s v="Paper"/>
    <s v="TOPS 4 x 6 Fluorescent Color Memo Sheets, 500 Sheets per Pack"/>
  </r>
  <r>
    <x v="1889"/>
    <x v="563"/>
    <d v="2017-10-14T00:00:00"/>
    <s v="Standard Class"/>
    <s v="HG-14845"/>
    <s v="OFF-BI-10003655"/>
    <x v="2454"/>
    <n v="6"/>
    <n v="2"/>
    <n v="6156"/>
    <n v="0.61560000000000004"/>
    <s v="Office Supplies"/>
    <s v="Binders"/>
    <s v="Durable Pressboard Binders"/>
  </r>
  <r>
    <x v="1890"/>
    <x v="245"/>
    <d v="2015-09-18T00:00:00"/>
    <s v="Standard Class"/>
    <s v="CC-12685"/>
    <s v="OFF-ST-10000585"/>
    <x v="2784"/>
    <n v="6"/>
    <n v="0"/>
    <n v="257712"/>
    <n v="25.7712"/>
    <s v="Office Supplies"/>
    <s v="Storage"/>
    <s v="Economy Rollaway Files"/>
  </r>
  <r>
    <x v="1890"/>
    <x v="245"/>
    <d v="2015-09-18T00:00:00"/>
    <s v="Standard Class"/>
    <s v="CC-12685"/>
    <s v="TEC-CO-10001571"/>
    <x v="2744"/>
    <n v="2"/>
    <n v="2"/>
    <n v="329994"/>
    <n v="32.999400000000001"/>
    <s v="Technology"/>
    <s v="Copiers"/>
    <s v="Sharp 1540cs Digital Laser Copier"/>
  </r>
  <r>
    <x v="1890"/>
    <x v="245"/>
    <d v="2015-09-18T00:00:00"/>
    <s v="Standard Class"/>
    <s v="CC-12685"/>
    <s v="OFF-BI-10002012"/>
    <x v="24"/>
    <n v="9"/>
    <n v="2"/>
    <n v="4536"/>
    <n v="0.4536"/>
    <s v="Office Supplies"/>
    <s v="Binders"/>
    <s v="Wilson Jones Easy Flow II Sheet Lifters"/>
  </r>
  <r>
    <x v="1891"/>
    <x v="454"/>
    <d v="2014-10-12T00:00:00"/>
    <s v="Standard Class"/>
    <s v="JG-15805"/>
    <s v="OFF-ST-10001228"/>
    <x v="1441"/>
    <n v="10"/>
    <n v="2"/>
    <n v="10744"/>
    <n v="1.0744"/>
    <s v="Office Supplies"/>
    <s v="Storage"/>
    <s v="Fellowes Personal Hanging Folder Files, Navy"/>
  </r>
  <r>
    <x v="1892"/>
    <x v="917"/>
    <d v="2017-05-11T00:00:00"/>
    <s v="Standard Class"/>
    <s v="RW-19540"/>
    <s v="FUR-CH-10004086"/>
    <x v="2785"/>
    <n v="5"/>
    <n v="0"/>
    <n v="4230085"/>
    <n v="423.00850000000003"/>
    <s v="Furniture"/>
    <s v="Chairs"/>
    <s v="Hon 4070 Series Pagoda Armless Upholstered Stacking Chairs"/>
  </r>
  <r>
    <x v="1892"/>
    <x v="917"/>
    <d v="2017-05-11T00:00:00"/>
    <s v="Standard Class"/>
    <s v="RW-19540"/>
    <s v="FUR-CH-10002017"/>
    <x v="2786"/>
    <n v="1"/>
    <n v="0"/>
    <n v="74592"/>
    <n v="7.4592000000000001"/>
    <s v="Furniture"/>
    <s v="Chairs"/>
    <s v="SAFCO Optional Arm Kit for Workspace Cribbage Stacking Chair"/>
  </r>
  <r>
    <x v="1892"/>
    <x v="917"/>
    <d v="2017-05-11T00:00:00"/>
    <s v="Standard Class"/>
    <s v="RW-19540"/>
    <s v="FUR-CH-10000595"/>
    <x v="655"/>
    <n v="2"/>
    <n v="0"/>
    <n v="1192"/>
    <n v="0.1192"/>
    <s v="Furniture"/>
    <s v="Chairs"/>
    <s v="Safco Contoured Stacking Chairs"/>
  </r>
  <r>
    <x v="1892"/>
    <x v="917"/>
    <d v="2017-05-11T00:00:00"/>
    <s v="Standard Class"/>
    <s v="RW-19540"/>
    <s v="OFF-AP-10001563"/>
    <x v="2787"/>
    <n v="2"/>
    <n v="1"/>
    <n v="184604"/>
    <n v="18.4604"/>
    <s v="Office Supplies"/>
    <s v="Appliances"/>
    <s v="Belkin Premiere Surge Master II 8-outlet surge protector"/>
  </r>
  <r>
    <x v="1893"/>
    <x v="717"/>
    <d v="2015-11-19T00:00:00"/>
    <s v="Standard Class"/>
    <s v="LS-17230"/>
    <s v="FUR-FU-10004017"/>
    <x v="2788"/>
    <n v="3"/>
    <n v="0"/>
    <n v="26649"/>
    <n v="2.6648999999999998"/>
    <s v="Furniture"/>
    <s v="Furnishings"/>
    <s v="Tenex Contemporary Contur Chairmats for Low and Medium Pile Carpet, Computer, 39&quot; x 49&quot;"/>
  </r>
  <r>
    <x v="1893"/>
    <x v="717"/>
    <d v="2015-11-19T00:00:00"/>
    <s v="Standard Class"/>
    <s v="LS-17230"/>
    <s v="OFF-BI-10002571"/>
    <x v="2789"/>
    <n v="2"/>
    <n v="0"/>
    <n v="93812"/>
    <n v="9.3811999999999998"/>
    <s v="Office Supplies"/>
    <s v="Binders"/>
    <s v="Avery Framed View Binder, EZD Ring (Locking), Navy, 1 1/2&quot;"/>
  </r>
  <r>
    <x v="1894"/>
    <x v="334"/>
    <d v="2014-11-24T00:00:00"/>
    <s v="Same Day"/>
    <s v="MY-18295"/>
    <s v="TEC-PH-10000560"/>
    <x v="2790"/>
    <n v="5"/>
    <n v="4"/>
    <n v="-209994"/>
    <n v="-20.999400000000001"/>
    <s v="Technology"/>
    <s v="Phones"/>
    <s v="Samsung Galaxy S III - 16GB - pebble blue (T-Mobile)"/>
  </r>
  <r>
    <x v="1894"/>
    <x v="334"/>
    <d v="2014-11-24T00:00:00"/>
    <s v="Same Day"/>
    <s v="MY-18295"/>
    <s v="FUR-CH-10000847"/>
    <x v="2791"/>
    <n v="3"/>
    <n v="3"/>
    <n v="-349176"/>
    <n v="-34.9176"/>
    <s v="Furniture"/>
    <s v="Chairs"/>
    <s v="Global Executive Mid-Back Manager's Chair"/>
  </r>
  <r>
    <x v="1895"/>
    <x v="918"/>
    <d v="2014-04-15T00:00:00"/>
    <s v="Standard Class"/>
    <s v="JM-15655"/>
    <s v="OFF-FA-10000611"/>
    <x v="359"/>
    <n v="2"/>
    <n v="2"/>
    <n v="8288"/>
    <n v="0.82879999999999998"/>
    <s v="Office Supplies"/>
    <s v="Fasteners"/>
    <s v="Binder Clips by OIC"/>
  </r>
  <r>
    <x v="1895"/>
    <x v="918"/>
    <d v="2014-04-15T00:00:00"/>
    <s v="Standard Class"/>
    <s v="JM-15655"/>
    <s v="OFF-PA-10004733"/>
    <x v="2792"/>
    <n v="3"/>
    <n v="2"/>
    <n v="68904"/>
    <n v="6.8903999999999996"/>
    <s v="Office Supplies"/>
    <s v="Paper"/>
    <s v="Things To Do Today Spiral Book"/>
  </r>
  <r>
    <x v="1896"/>
    <x v="711"/>
    <d v="2014-08-02T00:00:00"/>
    <s v="Standard Class"/>
    <s v="KM-16720"/>
    <s v="TEC-PH-10001363"/>
    <x v="2793"/>
    <n v="2"/>
    <n v="2"/>
    <n v="113998"/>
    <n v="11.399800000000001"/>
    <s v="Technology"/>
    <s v="Phones"/>
    <s v="Apple iPhone 5S"/>
  </r>
  <r>
    <x v="1896"/>
    <x v="711"/>
    <d v="2014-08-02T00:00:00"/>
    <s v="Standard Class"/>
    <s v="KM-16720"/>
    <s v="FUR-CH-10003312"/>
    <x v="2794"/>
    <n v="3"/>
    <n v="2"/>
    <n v="-1095822"/>
    <n v="-109.5822"/>
    <s v="Furniture"/>
    <s v="Chairs"/>
    <s v="Hon 2090 Â“Pillow SoftÂ” Series Mid Back Swivel/Tilt Chairs"/>
  </r>
  <r>
    <x v="1896"/>
    <x v="711"/>
    <d v="2014-08-02T00:00:00"/>
    <s v="Standard Class"/>
    <s v="KM-16720"/>
    <s v="FUR-FU-10004018"/>
    <x v="2795"/>
    <n v="9"/>
    <n v="0"/>
    <n v="361827"/>
    <n v="36.182699999999997"/>
    <s v="Furniture"/>
    <s v="Furnishings"/>
    <s v="Tensor Computer Mounted Lamp"/>
  </r>
  <r>
    <x v="1896"/>
    <x v="711"/>
    <d v="2014-08-02T00:00:00"/>
    <s v="Standard Class"/>
    <s v="KM-16720"/>
    <s v="TEC-AC-10004814"/>
    <x v="2796"/>
    <n v="3"/>
    <n v="0"/>
    <n v="700977"/>
    <n v="70.097700000000003"/>
    <s v="Technology"/>
    <s v="Accessories"/>
    <s v="Logitech Illuminated Ultrathin Keyboard with Backlighting"/>
  </r>
  <r>
    <x v="1897"/>
    <x v="785"/>
    <d v="2014-06-12T00:00:00"/>
    <s v="Standard Class"/>
    <s v="KE-16420"/>
    <s v="FUR-CH-10002647"/>
    <x v="2797"/>
    <n v="3"/>
    <n v="2"/>
    <n v="10647"/>
    <n v="1.0647"/>
    <s v="Furniture"/>
    <s v="Chairs"/>
    <s v="Situations Contoured Folding Chairs, 4/Set"/>
  </r>
  <r>
    <x v="1898"/>
    <x v="919"/>
    <d v="2014-10-31T00:00:00"/>
    <s v="First Class"/>
    <s v="TS-21370"/>
    <s v="OFF-BI-10004140"/>
    <x v="539"/>
    <n v="2"/>
    <n v="2"/>
    <n v="2245"/>
    <n v="0.22450000000000001"/>
    <s v="Office Supplies"/>
    <s v="Binders"/>
    <s v="Avery Non-Stick Binders"/>
  </r>
  <r>
    <x v="1898"/>
    <x v="919"/>
    <d v="2014-10-31T00:00:00"/>
    <s v="First Class"/>
    <s v="TS-21370"/>
    <s v="OFF-SU-10002301"/>
    <x v="2798"/>
    <n v="2"/>
    <n v="0"/>
    <n v="628"/>
    <n v="6.2799999999999995E-2"/>
    <s v="Office Supplies"/>
    <s v="Supplies"/>
    <s v="Serrated Blade or Curved Handle Hand Letter Openers"/>
  </r>
  <r>
    <x v="1898"/>
    <x v="919"/>
    <d v="2014-10-31T00:00:00"/>
    <s v="First Class"/>
    <s v="TS-21370"/>
    <s v="OFF-SU-10000646"/>
    <x v="2799"/>
    <n v="2"/>
    <n v="0"/>
    <n v="144222"/>
    <n v="14.4222"/>
    <s v="Office Supplies"/>
    <s v="Supplies"/>
    <s v="Premier Automatic Letter Opener"/>
  </r>
  <r>
    <x v="1898"/>
    <x v="919"/>
    <d v="2014-10-31T00:00:00"/>
    <s v="First Class"/>
    <s v="TS-21370"/>
    <s v="FUR-BO-10001337"/>
    <x v="2800"/>
    <n v="6"/>
    <n v="15"/>
    <n v="-36294"/>
    <n v="-3.6294"/>
    <s v="Furniture"/>
    <s v="Bookcases"/>
    <s v="O'Sullivan Living Dimensions 2-Shelf Bookcases"/>
  </r>
  <r>
    <x v="1898"/>
    <x v="919"/>
    <d v="2014-10-31T00:00:00"/>
    <s v="First Class"/>
    <s v="TS-21370"/>
    <s v="OFF-ST-10003442"/>
    <x v="165"/>
    <n v="5"/>
    <n v="0"/>
    <n v="38178"/>
    <n v="3.8178000000000001"/>
    <s v="Office Supplies"/>
    <s v="Storage"/>
    <s v="Eldon Portable Mobile Manager"/>
  </r>
  <r>
    <x v="1899"/>
    <x v="920"/>
    <d v="2017-11-27T00:00:00"/>
    <s v="Second Class"/>
    <s v="SZ-20035"/>
    <s v="OFF-ST-10001097"/>
    <x v="1147"/>
    <n v="3"/>
    <n v="0"/>
    <n v="0"/>
    <n v="0"/>
    <s v="Office Supplies"/>
    <s v="Storage"/>
    <s v="Office Impressions Heavy Duty Welded Shelving &amp; Multimedia Storage Drawers"/>
  </r>
  <r>
    <x v="1900"/>
    <x v="392"/>
    <d v="2017-09-23T00:00:00"/>
    <s v="First Class"/>
    <s v="JE-15745"/>
    <s v="OFF-BI-10004318"/>
    <x v="2801"/>
    <n v="4"/>
    <n v="0"/>
    <n v="3183016"/>
    <n v="318.30160000000001"/>
    <s v="Office Supplies"/>
    <s v="Binders"/>
    <s v="Ibico EB-19 Dual Function Manual Binding System"/>
  </r>
  <r>
    <x v="1900"/>
    <x v="392"/>
    <d v="2017-09-23T00:00:00"/>
    <s v="First Class"/>
    <s v="JE-15745"/>
    <s v="TEC-AC-10004633"/>
    <x v="2586"/>
    <n v="5"/>
    <n v="0"/>
    <n v="15378"/>
    <n v="1.5378000000000001"/>
    <s v="Technology"/>
    <s v="Accessories"/>
    <s v="Verbatim 25 GB 6x Blu-ray Single Layer Recordable Disc, 3/Pack"/>
  </r>
  <r>
    <x v="1901"/>
    <x v="784"/>
    <d v="2015-12-09T00:00:00"/>
    <s v="Standard Class"/>
    <s v="MS-17980"/>
    <s v="OFF-PA-10001970"/>
    <x v="2802"/>
    <n v="7"/>
    <n v="0"/>
    <n v="404012"/>
    <n v="40.401200000000003"/>
    <s v="Office Supplies"/>
    <s v="Paper"/>
    <s v="Xerox 1881"/>
  </r>
  <r>
    <x v="1902"/>
    <x v="70"/>
    <d v="2015-09-21T00:00:00"/>
    <s v="Same Day"/>
    <s v="DH-13675"/>
    <s v="FUR-FU-10004006"/>
    <x v="2803"/>
    <n v="2"/>
    <n v="0"/>
    <n v="14501"/>
    <n v="1.4500999999999999"/>
    <s v="Furniture"/>
    <s v="Furnishings"/>
    <s v="Deflect-o DuraMat Lighweight, Studded, Beveled Mat for Low Pile Carpeting"/>
  </r>
  <r>
    <x v="1903"/>
    <x v="396"/>
    <d v="2017-11-29T00:00:00"/>
    <s v="First Class"/>
    <s v="GT-14755"/>
    <s v="OFF-BI-10001524"/>
    <x v="2804"/>
    <n v="8"/>
    <n v="8"/>
    <n v="-537088"/>
    <n v="-53.708799999999997"/>
    <s v="Office Supplies"/>
    <s v="Binders"/>
    <s v="GBC Premium Transparent Covers with Diagonal Lined Pattern"/>
  </r>
  <r>
    <x v="1904"/>
    <x v="921"/>
    <d v="2017-06-10T00:00:00"/>
    <s v="Standard Class"/>
    <s v="GH-14410"/>
    <s v="FUR-FU-10004164"/>
    <x v="1843"/>
    <n v="1"/>
    <n v="0"/>
    <n v="2178"/>
    <n v="0.21779999999999999"/>
    <s v="Furniture"/>
    <s v="Furnishings"/>
    <s v="Eldon 300 Class Desk Accessories, Black"/>
  </r>
  <r>
    <x v="1904"/>
    <x v="921"/>
    <d v="2017-06-10T00:00:00"/>
    <s v="Standard Class"/>
    <s v="GH-14410"/>
    <s v="OFF-ST-10002957"/>
    <x v="1540"/>
    <n v="5"/>
    <n v="0"/>
    <n v="0"/>
    <n v="0"/>
    <s v="Office Supplies"/>
    <s v="Storage"/>
    <s v="Sterilite Show Offs Storage Containers"/>
  </r>
  <r>
    <x v="1905"/>
    <x v="555"/>
    <d v="2017-10-28T00:00:00"/>
    <s v="Second Class"/>
    <s v="DM-13015"/>
    <s v="OFF-BI-10004364"/>
    <x v="2805"/>
    <n v="3"/>
    <n v="8"/>
    <n v="-6237"/>
    <n v="-0.62370000000000003"/>
    <s v="Office Supplies"/>
    <s v="Binders"/>
    <s v="Storex Dura Pro Binders"/>
  </r>
  <r>
    <x v="1905"/>
    <x v="555"/>
    <d v="2017-10-28T00:00:00"/>
    <s v="Second Class"/>
    <s v="DM-13015"/>
    <s v="TEC-PH-10002824"/>
    <x v="2779"/>
    <n v="5"/>
    <n v="2"/>
    <n v="514975"/>
    <n v="51.497500000000002"/>
    <s v="Technology"/>
    <s v="Phones"/>
    <s v="Jabra SPEAK 410 Multidevice Speakerphone"/>
  </r>
  <r>
    <x v="1905"/>
    <x v="555"/>
    <d v="2017-10-28T00:00:00"/>
    <s v="Second Class"/>
    <s v="DM-13015"/>
    <s v="OFF-AR-10000634"/>
    <x v="1507"/>
    <n v="3"/>
    <n v="2"/>
    <n v="8988"/>
    <n v="0.89880000000000004"/>
    <s v="Office Supplies"/>
    <s v="Art"/>
    <s v="Newell 320"/>
  </r>
  <r>
    <x v="1906"/>
    <x v="331"/>
    <d v="2014-12-20T00:00:00"/>
    <s v="Same Day"/>
    <s v="TC-21295"/>
    <s v="TEC-AC-10001539"/>
    <x v="2806"/>
    <n v="7"/>
    <n v="2"/>
    <n v="895888"/>
    <n v="89.588800000000006"/>
    <s v="Technology"/>
    <s v="Accessories"/>
    <s v="Logitech G430 Surround Sound Gaming Headset with Dolby 7.1 Technology"/>
  </r>
  <r>
    <x v="1907"/>
    <x v="922"/>
    <d v="2017-02-22T00:00:00"/>
    <s v="Standard Class"/>
    <s v="JK-16120"/>
    <s v="FUR-TA-10001932"/>
    <x v="2807"/>
    <n v="3"/>
    <n v="5"/>
    <n v="-2693376"/>
    <n v="-269.33760000000001"/>
    <s v="Furniture"/>
    <s v="Tables"/>
    <s v="Chromcraft 48&quot; x 96&quot; Racetrack Double Pedestal Table"/>
  </r>
  <r>
    <x v="1907"/>
    <x v="922"/>
    <d v="2017-02-22T00:00:00"/>
    <s v="Standard Class"/>
    <s v="JK-16120"/>
    <s v="TEC-PH-10002789"/>
    <x v="1801"/>
    <n v="1"/>
    <n v="2"/>
    <n v="109193"/>
    <n v="10.9193"/>
    <s v="Technology"/>
    <s v="Phones"/>
    <s v="LG Exalt"/>
  </r>
  <r>
    <x v="1908"/>
    <x v="586"/>
    <d v="2014-05-10T00:00:00"/>
    <s v="Standard Class"/>
    <s v="NC-18415"/>
    <s v="OFF-BI-10004828"/>
    <x v="2808"/>
    <n v="3"/>
    <n v="2"/>
    <n v="145638"/>
    <n v="14.563800000000001"/>
    <s v="Office Supplies"/>
    <s v="Binders"/>
    <s v="GBC Poly Designer Binding Covers"/>
  </r>
  <r>
    <x v="1908"/>
    <x v="586"/>
    <d v="2014-05-10T00:00:00"/>
    <s v="Standard Class"/>
    <s v="NC-18415"/>
    <s v="OFF-BI-10003981"/>
    <x v="2809"/>
    <n v="3"/>
    <n v="2"/>
    <n v="39498"/>
    <n v="3.9498000000000002"/>
    <s v="Office Supplies"/>
    <s v="Binders"/>
    <s v="Avery Durable Plastic 1&quot; Binders"/>
  </r>
  <r>
    <x v="1909"/>
    <x v="340"/>
    <d v="2017-10-19T00:00:00"/>
    <s v="Second Class"/>
    <s v="AJ-10960"/>
    <s v="OFF-AR-10001770"/>
    <x v="2810"/>
    <n v="4"/>
    <n v="0"/>
    <n v="27664"/>
    <n v="2.7664"/>
    <s v="Office Supplies"/>
    <s v="Art"/>
    <s v="Economy #2 Pencils"/>
  </r>
  <r>
    <x v="1910"/>
    <x v="175"/>
    <d v="2015-12-03T00:00:00"/>
    <s v="Standard Class"/>
    <s v="LC-16885"/>
    <s v="FUR-FU-10004904"/>
    <x v="2811"/>
    <n v="5"/>
    <n v="6"/>
    <n v="-182352"/>
    <n v="-18.235199999999999"/>
    <s v="Furniture"/>
    <s v="Furnishings"/>
    <s v="Eldon &quot;L&quot; Workstation Diamond Chairmat"/>
  </r>
  <r>
    <x v="1911"/>
    <x v="923"/>
    <d v="2014-07-29T00:00:00"/>
    <s v="Second Class"/>
    <s v="GW-14605"/>
    <s v="TEC-AC-10002842"/>
    <x v="1610"/>
    <n v="2"/>
    <n v="0"/>
    <n v="3808"/>
    <n v="0.38080000000000003"/>
    <s v="Technology"/>
    <s v="Accessories"/>
    <s v="WD My Passport Ultra 2TB Portable External Hard Drive"/>
  </r>
  <r>
    <x v="1912"/>
    <x v="756"/>
    <d v="2017-04-25T00:00:00"/>
    <s v="Second Class"/>
    <s v="SC-20305"/>
    <s v="TEC-AC-10003590"/>
    <x v="2812"/>
    <n v="6"/>
    <n v="0"/>
    <n v="559224"/>
    <n v="55.922400000000003"/>
    <s v="Technology"/>
    <s v="Accessories"/>
    <s v="TRENDnet 56K USB 2.0 Phone, Internet and Fax Modem"/>
  </r>
  <r>
    <x v="1913"/>
    <x v="924"/>
    <d v="2015-10-27T00:00:00"/>
    <s v="Second Class"/>
    <s v="JF-15355"/>
    <s v="TEC-AC-10000710"/>
    <x v="2813"/>
    <n v="9"/>
    <n v="0"/>
    <n v="637776"/>
    <n v="63.7776"/>
    <s v="Technology"/>
    <s v="Accessories"/>
    <s v="Maxell DVD-RAM Discs"/>
  </r>
  <r>
    <x v="1913"/>
    <x v="924"/>
    <d v="2015-10-27T00:00:00"/>
    <s v="Second Class"/>
    <s v="JF-15355"/>
    <s v="FUR-CH-10004495"/>
    <x v="2814"/>
    <n v="1"/>
    <n v="2"/>
    <n v="270882"/>
    <n v="27.088200000000001"/>
    <s v="Furniture"/>
    <s v="Chairs"/>
    <s v="Global Leather and Oak Executive Chair, Black"/>
  </r>
  <r>
    <x v="1913"/>
    <x v="924"/>
    <d v="2015-10-27T00:00:00"/>
    <s v="Second Class"/>
    <s v="JF-15355"/>
    <s v="FUR-CH-10004540"/>
    <x v="2815"/>
    <n v="7"/>
    <n v="2"/>
    <n v="167972"/>
    <n v="16.7972"/>
    <s v="Furniture"/>
    <s v="Chairs"/>
    <s v="Global Chrome Stack Chair"/>
  </r>
  <r>
    <x v="1913"/>
    <x v="924"/>
    <d v="2015-10-27T00:00:00"/>
    <s v="Second Class"/>
    <s v="JF-15355"/>
    <s v="OFF-PA-10004971"/>
    <x v="976"/>
    <n v="2"/>
    <n v="0"/>
    <n v="56644"/>
    <n v="5.6643999999999997"/>
    <s v="Office Supplies"/>
    <s v="Paper"/>
    <s v="Xerox 196"/>
  </r>
  <r>
    <x v="1913"/>
    <x v="924"/>
    <d v="2015-10-27T00:00:00"/>
    <s v="Second Class"/>
    <s v="JF-15355"/>
    <s v="OFF-EN-10002600"/>
    <x v="2816"/>
    <n v="4"/>
    <n v="0"/>
    <n v="5664"/>
    <n v="0.56640000000000001"/>
    <s v="Office Supplies"/>
    <s v="Envelopes"/>
    <s v="Redi-Strip #10 Envelopes, 4 1/8 x 9 1/2"/>
  </r>
  <r>
    <x v="1913"/>
    <x v="924"/>
    <d v="2015-10-27T00:00:00"/>
    <s v="Second Class"/>
    <s v="JF-15355"/>
    <s v="FUR-CH-10001854"/>
    <x v="2817"/>
    <n v="3"/>
    <n v="2"/>
    <n v="421176"/>
    <n v="42.117600000000003"/>
    <s v="Furniture"/>
    <s v="Chairs"/>
    <s v="Office Star - Professional Matrix Back Chair with 2-to-1 Synchro Tilt and Mesh Fabric Seat"/>
  </r>
  <r>
    <x v="1914"/>
    <x v="33"/>
    <d v="2016-09-07T00:00:00"/>
    <s v="Second Class"/>
    <s v="DM-13015"/>
    <s v="OFF-EN-10001099"/>
    <x v="2818"/>
    <n v="3"/>
    <n v="2"/>
    <n v="76284"/>
    <n v="7.6284000000000001"/>
    <s v="Office Supplies"/>
    <s v="Envelopes"/>
    <s v="Staple envelope"/>
  </r>
  <r>
    <x v="1914"/>
    <x v="33"/>
    <d v="2016-09-07T00:00:00"/>
    <s v="Second Class"/>
    <s v="DM-13015"/>
    <s v="OFF-BI-10001597"/>
    <x v="2819"/>
    <n v="7"/>
    <n v="7"/>
    <n v="-631092"/>
    <n v="-63.109200000000001"/>
    <s v="Office Supplies"/>
    <s v="Binders"/>
    <s v="Wilson Jones Ledger-Size, Piano-Hinge Binder, 2&quot;, Blue"/>
  </r>
  <r>
    <x v="1914"/>
    <x v="33"/>
    <d v="2016-09-07T00:00:00"/>
    <s v="Second Class"/>
    <s v="DM-13015"/>
    <s v="TEC-PH-10002660"/>
    <x v="2820"/>
    <n v="2"/>
    <n v="2"/>
    <n v="6799"/>
    <n v="0.67989999999999995"/>
    <s v="Technology"/>
    <s v="Phones"/>
    <s v="Nortel Networks T7316 E Nt8 B27"/>
  </r>
  <r>
    <x v="1914"/>
    <x v="33"/>
    <d v="2016-09-07T00:00:00"/>
    <s v="Second Class"/>
    <s v="DM-13015"/>
    <s v="OFF-PA-10000327"/>
    <x v="1507"/>
    <n v="3"/>
    <n v="2"/>
    <n v="321"/>
    <n v="3.2099999999999997E-2"/>
    <s v="Office Supplies"/>
    <s v="Paper"/>
    <s v="Xerox 1971"/>
  </r>
  <r>
    <x v="1915"/>
    <x v="205"/>
    <d v="2016-11-02T00:00:00"/>
    <s v="Standard Class"/>
    <s v="EP-13915"/>
    <s v="OFF-BI-10001191"/>
    <x v="2821"/>
    <n v="5"/>
    <n v="7"/>
    <n v="-26733"/>
    <n v="-2.6732999999999998"/>
    <s v="Office Supplies"/>
    <s v="Binders"/>
    <s v="Canvas Sectional Post Binders"/>
  </r>
  <r>
    <x v="1916"/>
    <x v="376"/>
    <d v="2014-04-07T00:00:00"/>
    <s v="First Class"/>
    <s v="JG-15805"/>
    <s v="OFF-ST-10003455"/>
    <x v="323"/>
    <n v="4"/>
    <n v="2"/>
    <n v="37224"/>
    <n v="3.7223999999999999"/>
    <s v="Office Supplies"/>
    <s v="Storage"/>
    <s v="Tenex File Box, Personal Filing Tote with Lid, Black"/>
  </r>
  <r>
    <x v="1916"/>
    <x v="376"/>
    <d v="2014-04-07T00:00:00"/>
    <s v="First Class"/>
    <s v="JG-15805"/>
    <s v="OFF-ST-10001031"/>
    <x v="2822"/>
    <n v="4"/>
    <n v="2"/>
    <n v="39072"/>
    <n v="3.9072"/>
    <s v="Office Supplies"/>
    <s v="Storage"/>
    <s v="Adjustable Personal File Tote"/>
  </r>
  <r>
    <x v="1917"/>
    <x v="925"/>
    <d v="2015-06-20T00:00:00"/>
    <s v="Standard Class"/>
    <s v="PF-19120"/>
    <s v="OFF-PA-10002245"/>
    <x v="618"/>
    <n v="2"/>
    <n v="2"/>
    <n v="299"/>
    <n v="2.9899999999999999E-2"/>
    <s v="Office Supplies"/>
    <s v="Paper"/>
    <s v="Xerox 1895"/>
  </r>
  <r>
    <x v="1917"/>
    <x v="925"/>
    <d v="2015-06-20T00:00:00"/>
    <s v="Standard Class"/>
    <s v="PF-19120"/>
    <s v="OFF-ST-10004804"/>
    <x v="420"/>
    <n v="2"/>
    <n v="2"/>
    <n v="-195624"/>
    <n v="-19.5624"/>
    <s v="Office Supplies"/>
    <s v="Storage"/>
    <s v="Belkin 19&quot; Vented Equipment Shelf, Black"/>
  </r>
  <r>
    <x v="1917"/>
    <x v="925"/>
    <d v="2015-06-20T00:00:00"/>
    <s v="Standard Class"/>
    <s v="PF-19120"/>
    <s v="FUR-FU-10004904"/>
    <x v="2823"/>
    <n v="6"/>
    <n v="2"/>
    <n v="-364704"/>
    <n v="-36.470399999999998"/>
    <s v="Furniture"/>
    <s v="Furnishings"/>
    <s v="Eldon &quot;L&quot; Workstation Diamond Chairmat"/>
  </r>
  <r>
    <x v="1917"/>
    <x v="925"/>
    <d v="2015-06-20T00:00:00"/>
    <s v="Standard Class"/>
    <s v="PF-19120"/>
    <s v="FUR-FU-10002396"/>
    <x v="2824"/>
    <n v="4"/>
    <n v="2"/>
    <n v="110704"/>
    <n v="11.070399999999999"/>
    <s v="Furniture"/>
    <s v="Furnishings"/>
    <s v="DAX Copper Panel Document Frame, 5 x 7 Size"/>
  </r>
  <r>
    <x v="1918"/>
    <x v="120"/>
    <d v="2014-07-12T00:00:00"/>
    <s v="Standard Class"/>
    <s v="DW-13195"/>
    <s v="OFF-AR-10002833"/>
    <x v="11"/>
    <n v="3"/>
    <n v="2"/>
    <n v="3822"/>
    <n v="0.38219999999999998"/>
    <s v="Office Supplies"/>
    <s v="Art"/>
    <s v="Newell 322"/>
  </r>
  <r>
    <x v="1919"/>
    <x v="926"/>
    <d v="2017-02-02T00:00:00"/>
    <s v="Standard Class"/>
    <s v="CK-12595"/>
    <s v="OFF-BI-10001072"/>
    <x v="2825"/>
    <n v="4"/>
    <n v="8"/>
    <n v="-206176"/>
    <n v="-20.617599999999999"/>
    <s v="Office Supplies"/>
    <s v="Binders"/>
    <s v="GBC Clear Cover, 8-1/2 x 11, unpunched, 25 covers per pack"/>
  </r>
  <r>
    <x v="1920"/>
    <x v="840"/>
    <d v="2016-03-08T00:00:00"/>
    <s v="Second Class"/>
    <s v="CC-12670"/>
    <s v="TEC-PH-10003171"/>
    <x v="2826"/>
    <n v="3"/>
    <n v="0"/>
    <n v="37758"/>
    <n v="3.7757999999999998"/>
    <s v="Technology"/>
    <s v="Phones"/>
    <s v="Plantronics Encore H101 Dual EarpiecesÂ Headset"/>
  </r>
  <r>
    <x v="1921"/>
    <x v="363"/>
    <d v="2014-06-06T00:00:00"/>
    <s v="Standard Class"/>
    <s v="SV-20785"/>
    <s v="OFF-AR-10004511"/>
    <x v="34"/>
    <n v="2"/>
    <n v="0"/>
    <n v="26536"/>
    <n v="2.6536"/>
    <s v="Office Supplies"/>
    <s v="Art"/>
    <s v="Sanford Colorific Scented Colored Pencils, 12/Pack"/>
  </r>
  <r>
    <x v="1921"/>
    <x v="363"/>
    <d v="2014-06-06T00:00:00"/>
    <s v="Standard Class"/>
    <s v="SV-20785"/>
    <s v="TEC-PH-10001425"/>
    <x v="1045"/>
    <n v="3"/>
    <n v="0"/>
    <n v="671916"/>
    <n v="67.191599999999994"/>
    <s v="Technology"/>
    <s v="Phones"/>
    <s v="Mophie Juice Pack Helium for iPhone"/>
  </r>
  <r>
    <x v="1921"/>
    <x v="363"/>
    <d v="2014-06-06T00:00:00"/>
    <s v="Standard Class"/>
    <s v="SV-20785"/>
    <s v="OFF-ST-10001490"/>
    <x v="2827"/>
    <n v="2"/>
    <n v="0"/>
    <n v="107082"/>
    <n v="10.7082"/>
    <s v="Office Supplies"/>
    <s v="Storage"/>
    <s v="Hot File 7-Pocket, Floor Stand"/>
  </r>
  <r>
    <x v="1922"/>
    <x v="203"/>
    <d v="2016-11-30T00:00:00"/>
    <s v="Standard Class"/>
    <s v="SP-20860"/>
    <s v="TEC-AC-10003033"/>
    <x v="1055"/>
    <n v="2"/>
    <n v="0"/>
    <n v="217767"/>
    <n v="21.776700000000002"/>
    <s v="Technology"/>
    <s v="Accessories"/>
    <s v="Plantronics CS510 - Over-the-Head monaural Wireless Headset System"/>
  </r>
  <r>
    <x v="1922"/>
    <x v="203"/>
    <d v="2016-11-30T00:00:00"/>
    <s v="Standard Class"/>
    <s v="SP-20860"/>
    <s v="FUR-CH-10001394"/>
    <x v="2828"/>
    <n v="6"/>
    <n v="2"/>
    <n v="210594"/>
    <n v="21.0594"/>
    <s v="Furniture"/>
    <s v="Chairs"/>
    <s v="Global Leather Executive Chair"/>
  </r>
  <r>
    <x v="1922"/>
    <x v="203"/>
    <d v="2016-11-30T00:00:00"/>
    <s v="Standard Class"/>
    <s v="SP-20860"/>
    <s v="TEC-AC-10000420"/>
    <x v="962"/>
    <n v="8"/>
    <n v="0"/>
    <n v="1903728"/>
    <n v="190.37280000000001"/>
    <s v="Technology"/>
    <s v="Accessories"/>
    <s v="Logitech G500s Laser Gaming Mouse with Adjustable Weight Tuning"/>
  </r>
  <r>
    <x v="1923"/>
    <x v="325"/>
    <d v="2016-11-14T00:00:00"/>
    <s v="Standard Class"/>
    <s v="MS-17770"/>
    <s v="TEC-AC-10004901"/>
    <x v="1708"/>
    <n v="7"/>
    <n v="2"/>
    <n v="489902"/>
    <n v="48.990200000000002"/>
    <s v="Technology"/>
    <s v="Accessories"/>
    <s v="Kensington SlimBlade Notebook Wireless Mouse with Nano Receiver "/>
  </r>
  <r>
    <x v="1924"/>
    <x v="754"/>
    <d v="2014-11-28T00:00:00"/>
    <s v="Standard Class"/>
    <s v="TC-21475"/>
    <s v="OFF-BI-10002571"/>
    <x v="2829"/>
    <n v="5"/>
    <n v="8"/>
    <n v="-16467"/>
    <n v="-1.6467000000000001"/>
    <s v="Office Supplies"/>
    <s v="Binders"/>
    <s v="Avery Framed View Binder, EZD Ring (Locking), Navy, 1 1/2&quot;"/>
  </r>
  <r>
    <x v="1925"/>
    <x v="927"/>
    <d v="2017-05-05T00:00:00"/>
    <s v="Standard Class"/>
    <s v="SJ-20125"/>
    <s v="TEC-AC-10002331"/>
    <x v="498"/>
    <n v="5"/>
    <n v="0"/>
    <n v="18093"/>
    <n v="1.8092999999999999"/>
    <s v="Technology"/>
    <s v="Accessories"/>
    <s v="Maxell 74 Minute CDR, 10/Pack"/>
  </r>
  <r>
    <x v="1926"/>
    <x v="422"/>
    <d v="2017-12-12T00:00:00"/>
    <s v="Standard Class"/>
    <s v="DS-13180"/>
    <s v="OFF-FA-10000611"/>
    <x v="1501"/>
    <n v="3"/>
    <n v="2"/>
    <n v="12432"/>
    <n v="1.2432000000000001"/>
    <s v="Office Supplies"/>
    <s v="Fasteners"/>
    <s v="Binder Clips by OIC"/>
  </r>
  <r>
    <x v="1926"/>
    <x v="422"/>
    <d v="2017-12-12T00:00:00"/>
    <s v="Standard Class"/>
    <s v="DS-13180"/>
    <s v="OFF-PA-10000304"/>
    <x v="23"/>
    <n v="3"/>
    <n v="2"/>
    <n v="54432"/>
    <n v="5.4432"/>
    <s v="Office Supplies"/>
    <s v="Paper"/>
    <s v="Xerox 1995"/>
  </r>
  <r>
    <x v="1927"/>
    <x v="77"/>
    <d v="2017-12-04T00:00:00"/>
    <s v="Standard Class"/>
    <s v="SC-20800"/>
    <s v="OFF-FA-10000611"/>
    <x v="359"/>
    <n v="2"/>
    <n v="2"/>
    <n v="8288"/>
    <n v="0.82879999999999998"/>
    <s v="Office Supplies"/>
    <s v="Fasteners"/>
    <s v="Binder Clips by OIC"/>
  </r>
  <r>
    <x v="1928"/>
    <x v="422"/>
    <d v="2017-12-09T00:00:00"/>
    <s v="First Class"/>
    <s v="SH-20395"/>
    <s v="TEC-AC-10002567"/>
    <x v="2361"/>
    <n v="2"/>
    <n v="2"/>
    <n v="255968"/>
    <n v="25.596800000000002"/>
    <s v="Technology"/>
    <s v="Accessories"/>
    <s v="Logitech G602 Wireless Gaming Mouse"/>
  </r>
  <r>
    <x v="1929"/>
    <x v="928"/>
    <d v="2015-01-08T00:00:00"/>
    <s v="Standard Class"/>
    <s v="SF-20965"/>
    <s v="OFF-PA-10001937"/>
    <x v="829"/>
    <n v="2"/>
    <n v="2"/>
    <n v="36288"/>
    <n v="3.6288"/>
    <s v="Office Supplies"/>
    <s v="Paper"/>
    <s v="Xerox 21"/>
  </r>
  <r>
    <x v="1930"/>
    <x v="717"/>
    <d v="2015-11-20T00:00:00"/>
    <s v="Standard Class"/>
    <s v="MG-17680"/>
    <s v="TEC-AC-10001090"/>
    <x v="1012"/>
    <n v="2"/>
    <n v="2"/>
    <n v="-11996"/>
    <n v="-1.1996"/>
    <s v="Technology"/>
    <s v="Accessories"/>
    <s v="Micro Innovations Wireless Classic Keyboard with Mouse"/>
  </r>
  <r>
    <x v="1931"/>
    <x v="653"/>
    <d v="2015-10-07T00:00:00"/>
    <s v="Second Class"/>
    <s v="CS-12400"/>
    <s v="OFF-ST-10000943"/>
    <x v="2830"/>
    <n v="14"/>
    <n v="0"/>
    <n v="756952"/>
    <n v="75.6952"/>
    <s v="Office Supplies"/>
    <s v="Storage"/>
    <s v="Eldon ProFile File 'N Store Portable File Tub Letter/Legal Size Black"/>
  </r>
  <r>
    <x v="1932"/>
    <x v="147"/>
    <d v="2015-04-10T00:00:00"/>
    <s v="Standard Class"/>
    <s v="VT-21700"/>
    <s v="OFF-AP-10004036"/>
    <x v="2831"/>
    <n v="7"/>
    <n v="2"/>
    <n v="18396"/>
    <n v="1.8395999999999999"/>
    <s v="Office Supplies"/>
    <s v="Appliances"/>
    <s v="Bionaire 99.97% HEPA Air Cleaner"/>
  </r>
  <r>
    <x v="1932"/>
    <x v="147"/>
    <d v="2015-04-10T00:00:00"/>
    <s v="Standard Class"/>
    <s v="VT-21700"/>
    <s v="OFF-ST-10003816"/>
    <x v="2384"/>
    <n v="4"/>
    <n v="2"/>
    <n v="211428"/>
    <n v="21.142800000000001"/>
    <s v="Office Supplies"/>
    <s v="Storage"/>
    <s v="Fellowes High-Stak Drawer Files"/>
  </r>
  <r>
    <x v="1932"/>
    <x v="147"/>
    <d v="2015-04-10T00:00:00"/>
    <s v="Standard Class"/>
    <s v="VT-21700"/>
    <s v="OFF-BI-10002072"/>
    <x v="107"/>
    <n v="4"/>
    <n v="7"/>
    <n v="-6952"/>
    <n v="-0.69520000000000004"/>
    <s v="Office Supplies"/>
    <s v="Binders"/>
    <s v="Cardinal Slant-D Ring Binders"/>
  </r>
  <r>
    <x v="1932"/>
    <x v="147"/>
    <d v="2015-04-10T00:00:00"/>
    <s v="Standard Class"/>
    <s v="VT-21700"/>
    <s v="FUR-FU-10001468"/>
    <x v="1868"/>
    <n v="4"/>
    <n v="2"/>
    <n v="-68392"/>
    <n v="-6.8391999999999999"/>
    <s v="Furniture"/>
    <s v="Furnishings"/>
    <s v="Tenex Antistatic Computer Chair Mats"/>
  </r>
  <r>
    <x v="1932"/>
    <x v="147"/>
    <d v="2015-04-10T00:00:00"/>
    <s v="Standard Class"/>
    <s v="VT-21700"/>
    <s v="TEC-PH-10000347"/>
    <x v="831"/>
    <n v="5"/>
    <n v="4"/>
    <n v="-32175"/>
    <n v="-3.2174999999999998"/>
    <s v="Technology"/>
    <s v="Phones"/>
    <s v="Cush Cases Heavy Duty Rugged Cover Case for Samsung Galaxy S5 - Purple"/>
  </r>
  <r>
    <x v="1932"/>
    <x v="147"/>
    <d v="2015-04-10T00:00:00"/>
    <s v="Standard Class"/>
    <s v="VT-21700"/>
    <s v="TEC-PH-10002844"/>
    <x v="2832"/>
    <n v="2"/>
    <n v="4"/>
    <n v="-97972"/>
    <n v="-9.7972000000000001"/>
    <s v="Technology"/>
    <s v="Phones"/>
    <s v="Speck Products Candyshell Flip Case"/>
  </r>
  <r>
    <x v="1932"/>
    <x v="147"/>
    <d v="2015-04-10T00:00:00"/>
    <s v="Standard Class"/>
    <s v="VT-21700"/>
    <s v="FUR-FU-10001037"/>
    <x v="2833"/>
    <n v="1"/>
    <n v="2"/>
    <n v="237"/>
    <n v="2.3699999999999999E-2"/>
    <s v="Furniture"/>
    <s v="Furnishings"/>
    <s v="DAX Charcoal/Nickel-Tone Document Frame, 5 x 7"/>
  </r>
  <r>
    <x v="1932"/>
    <x v="147"/>
    <d v="2015-04-10T00:00:00"/>
    <s v="Standard Class"/>
    <s v="VT-21700"/>
    <s v="FUR-BO-10004218"/>
    <x v="2834"/>
    <n v="5"/>
    <n v="5"/>
    <n v="-21147"/>
    <n v="-2.1147"/>
    <s v="Furniture"/>
    <s v="Bookcases"/>
    <s v="Bush Heritage Pine Collection 5-Shelf Bookcase, Albany Pine Finish, *Special Order"/>
  </r>
  <r>
    <x v="1933"/>
    <x v="929"/>
    <d v="2017-06-06T00:00:00"/>
    <s v="First Class"/>
    <s v="AB-10105"/>
    <s v="TEC-PH-10001619"/>
    <x v="62"/>
    <n v="3"/>
    <n v="2"/>
    <n v="529173"/>
    <n v="52.917299999999997"/>
    <s v="Technology"/>
    <s v="Phones"/>
    <s v="LG G3"/>
  </r>
  <r>
    <x v="1934"/>
    <x v="162"/>
    <d v="2017-09-25T00:00:00"/>
    <s v="Standard Class"/>
    <s v="MM-18280"/>
    <s v="OFF-PA-10001639"/>
    <x v="168"/>
    <n v="3"/>
    <n v="0"/>
    <n v="93312"/>
    <n v="9.3312000000000008"/>
    <s v="Office Supplies"/>
    <s v="Paper"/>
    <s v="Xerox 203"/>
  </r>
  <r>
    <x v="1934"/>
    <x v="162"/>
    <d v="2017-09-25T00:00:00"/>
    <s v="Standard Class"/>
    <s v="MM-18280"/>
    <s v="FUR-FU-10002268"/>
    <x v="972"/>
    <n v="2"/>
    <n v="0"/>
    <n v="32406"/>
    <n v="3.2406000000000001"/>
    <s v="Furniture"/>
    <s v="Furnishings"/>
    <s v="Ultra Door Push Plate"/>
  </r>
  <r>
    <x v="1935"/>
    <x v="930"/>
    <d v="2017-07-23T00:00:00"/>
    <s v="Standard Class"/>
    <s v="ML-17410"/>
    <s v="FUR-TA-10001932"/>
    <x v="2124"/>
    <n v="5"/>
    <n v="5"/>
    <n v="-448896"/>
    <n v="-44.889600000000002"/>
    <s v="Furniture"/>
    <s v="Tables"/>
    <s v="Chromcraft 48&quot; x 96&quot; Racetrack Double Pedestal Table"/>
  </r>
  <r>
    <x v="1935"/>
    <x v="930"/>
    <d v="2017-07-23T00:00:00"/>
    <s v="Standard Class"/>
    <s v="ML-17410"/>
    <s v="FUR-CH-10004218"/>
    <x v="379"/>
    <n v="2"/>
    <n v="2"/>
    <n v="10098"/>
    <n v="1.0098"/>
    <s v="Furniture"/>
    <s v="Chairs"/>
    <s v="Global Fabric Manager's Chair, Dark Gray"/>
  </r>
  <r>
    <x v="1935"/>
    <x v="930"/>
    <d v="2017-07-23T00:00:00"/>
    <s v="Standard Class"/>
    <s v="ML-17410"/>
    <s v="OFF-PA-10000246"/>
    <x v="2525"/>
    <n v="2"/>
    <n v="2"/>
    <n v="52312"/>
    <n v="5.2312000000000003"/>
    <s v="Office Supplies"/>
    <s v="Paper"/>
    <s v="Riverleaf Stik-Withit Designer Note Cubes"/>
  </r>
  <r>
    <x v="1935"/>
    <x v="930"/>
    <d v="2017-07-23T00:00:00"/>
    <s v="Standard Class"/>
    <s v="ML-17410"/>
    <s v="OFF-BI-10003350"/>
    <x v="2835"/>
    <n v="4"/>
    <n v="7"/>
    <n v="-61248"/>
    <n v="-6.1247999999999996"/>
    <s v="Office Supplies"/>
    <s v="Binders"/>
    <s v="Acco Expandable Hanging Binders"/>
  </r>
  <r>
    <x v="1935"/>
    <x v="930"/>
    <d v="2017-07-23T00:00:00"/>
    <s v="Standard Class"/>
    <s v="ML-17410"/>
    <s v="FUR-CH-10000513"/>
    <x v="2836"/>
    <n v="3"/>
    <n v="2"/>
    <n v="-428967"/>
    <n v="-42.896700000000003"/>
    <s v="Furniture"/>
    <s v="Chairs"/>
    <s v="High-Back Leather Manager's Chair"/>
  </r>
  <r>
    <x v="1936"/>
    <x v="577"/>
    <d v="2015-12-07T00:00:00"/>
    <s v="Standard Class"/>
    <s v="KD-16495"/>
    <s v="OFF-ST-10001321"/>
    <x v="2837"/>
    <n v="4"/>
    <n v="0"/>
    <n v="166536"/>
    <n v="16.653600000000001"/>
    <s v="Office Supplies"/>
    <s v="Storage"/>
    <s v="Decoflex Hanging Personal Folder File, Blue"/>
  </r>
  <r>
    <x v="1936"/>
    <x v="577"/>
    <d v="2015-12-07T00:00:00"/>
    <s v="Standard Class"/>
    <s v="KD-16495"/>
    <s v="OFF-BI-10004233"/>
    <x v="1494"/>
    <n v="4"/>
    <n v="0"/>
    <n v="307008"/>
    <n v="30.700800000000001"/>
    <s v="Office Supplies"/>
    <s v="Binders"/>
    <s v="GBC Pre-Punched Binding Paper, Plastic, White, 8-1/2&quot; x 11&quot;"/>
  </r>
  <r>
    <x v="1937"/>
    <x v="931"/>
    <d v="2016-07-02T00:00:00"/>
    <s v="Second Class"/>
    <s v="RF-19735"/>
    <s v="TEC-PH-10001299"/>
    <x v="1925"/>
    <n v="3"/>
    <n v="2"/>
    <n v="359976"/>
    <n v="35.997599999999998"/>
    <s v="Technology"/>
    <s v="Phones"/>
    <s v="Polycom CX300 Desktop Phone USB VoIP phone"/>
  </r>
  <r>
    <x v="1938"/>
    <x v="735"/>
    <d v="2017-09-01T00:00:00"/>
    <s v="Standard Class"/>
    <s v="SC-20305"/>
    <s v="OFF-PA-10002479"/>
    <x v="396"/>
    <n v="6"/>
    <n v="2"/>
    <n v="792"/>
    <n v="7.9200000000000007E-2"/>
    <s v="Office Supplies"/>
    <s v="Paper"/>
    <s v="Xerox 4200 Series MultiUse Premium Copy Paper (20Lb. and 84 Bright)"/>
  </r>
  <r>
    <x v="1938"/>
    <x v="735"/>
    <d v="2017-09-01T00:00:00"/>
    <s v="Standard Class"/>
    <s v="SC-20305"/>
    <s v="OFF-PA-10001461"/>
    <x v="2626"/>
    <n v="5"/>
    <n v="2"/>
    <n v="9352"/>
    <n v="0.93520000000000003"/>
    <s v="Office Supplies"/>
    <s v="Paper"/>
    <s v="HP Office Paper (20Lb. and 87 Bright)"/>
  </r>
  <r>
    <x v="1939"/>
    <x v="493"/>
    <d v="2014-09-21T00:00:00"/>
    <s v="Standard Class"/>
    <s v="BN-11515"/>
    <s v="OFF-ST-10004963"/>
    <x v="2838"/>
    <n v="2"/>
    <n v="0"/>
    <n v="12112"/>
    <n v="1.2112000000000001"/>
    <s v="Office Supplies"/>
    <s v="Storage"/>
    <s v="Eldon Gobal File Keepers"/>
  </r>
  <r>
    <x v="1939"/>
    <x v="493"/>
    <d v="2014-09-21T00:00:00"/>
    <s v="Standard Class"/>
    <s v="BN-11515"/>
    <s v="OFF-ST-10000943"/>
    <x v="704"/>
    <n v="3"/>
    <n v="0"/>
    <n v="162204"/>
    <n v="16.220400000000001"/>
    <s v="Office Supplies"/>
    <s v="Storage"/>
    <s v="Eldon ProFile File 'N Store Portable File Tub Letter/Legal Size Black"/>
  </r>
  <r>
    <x v="1939"/>
    <x v="493"/>
    <d v="2014-09-21T00:00:00"/>
    <s v="Standard Class"/>
    <s v="BN-11515"/>
    <s v="FUR-FU-10004671"/>
    <x v="2153"/>
    <n v="2"/>
    <n v="0"/>
    <n v="134292"/>
    <n v="13.4292"/>
    <s v="Furniture"/>
    <s v="Furnishings"/>
    <s v="Executive Impressions 12&quot; Wall Clock"/>
  </r>
  <r>
    <x v="1939"/>
    <x v="493"/>
    <d v="2014-09-21T00:00:00"/>
    <s v="Standard Class"/>
    <s v="BN-11515"/>
    <s v="OFF-BI-10002735"/>
    <x v="1885"/>
    <n v="5"/>
    <n v="2"/>
    <n v="463185"/>
    <n v="46.3185"/>
    <s v="Office Supplies"/>
    <s v="Binders"/>
    <s v="GBC Prestige Therm-A-Bind Covers"/>
  </r>
  <r>
    <x v="1940"/>
    <x v="421"/>
    <d v="2016-03-17T00:00:00"/>
    <s v="First Class"/>
    <s v="JS-15880"/>
    <s v="FUR-BO-10004409"/>
    <x v="2839"/>
    <n v="5"/>
    <n v="32"/>
    <n v="-14196"/>
    <n v="-1.4196"/>
    <s v="Furniture"/>
    <s v="Bookcases"/>
    <s v="Safco Value Mate Series Steel Bookcases, Baked Enamel Finish on Steel, Gray"/>
  </r>
  <r>
    <x v="1940"/>
    <x v="421"/>
    <d v="2016-03-17T00:00:00"/>
    <s v="First Class"/>
    <s v="JS-15880"/>
    <s v="OFF-PA-10001934"/>
    <x v="329"/>
    <n v="1"/>
    <n v="2"/>
    <n v="18792"/>
    <n v="1.8792"/>
    <s v="Office Supplies"/>
    <s v="Paper"/>
    <s v="Xerox 1993"/>
  </r>
  <r>
    <x v="1940"/>
    <x v="421"/>
    <d v="2016-03-17T00:00:00"/>
    <s v="First Class"/>
    <s v="JS-15880"/>
    <s v="OFF-AR-10001044"/>
    <x v="2840"/>
    <n v="7"/>
    <n v="2"/>
    <n v="163737"/>
    <n v="16.373699999999999"/>
    <s v="Office Supplies"/>
    <s v="Art"/>
    <s v="BOSTON Ranger #55 Pencil Sharpener, Black"/>
  </r>
  <r>
    <x v="1941"/>
    <x v="275"/>
    <d v="2016-09-02T00:00:00"/>
    <s v="Standard Class"/>
    <s v="VG-21805"/>
    <s v="OFF-AR-10004165"/>
    <x v="2841"/>
    <n v="3"/>
    <n v="2"/>
    <n v="16416"/>
    <n v="1.6415999999999999"/>
    <s v="Office Supplies"/>
    <s v="Art"/>
    <s v="Binney &amp; Smith inkTank Erasable Pocket Highlighter, Chisel Tip, Yellow"/>
  </r>
  <r>
    <x v="1941"/>
    <x v="275"/>
    <d v="2016-09-02T00:00:00"/>
    <s v="Standard Class"/>
    <s v="VG-21805"/>
    <s v="TEC-AC-10001109"/>
    <x v="1012"/>
    <n v="2"/>
    <n v="2"/>
    <n v="131956"/>
    <n v="13.195600000000001"/>
    <s v="Technology"/>
    <s v="Accessories"/>
    <s v="Logitech Trackman Marble Mouse"/>
  </r>
  <r>
    <x v="1942"/>
    <x v="219"/>
    <d v="2017-09-08T00:00:00"/>
    <s v="Standard Class"/>
    <s v="AW-10840"/>
    <s v="OFF-AR-10001919"/>
    <x v="2842"/>
    <n v="5"/>
    <n v="0"/>
    <n v="2726"/>
    <n v="0.27260000000000001"/>
    <s v="Office Supplies"/>
    <s v="Art"/>
    <s v="OIC #2 Pencils, Medium Soft"/>
  </r>
  <r>
    <x v="1942"/>
    <x v="219"/>
    <d v="2017-09-08T00:00:00"/>
    <s v="Standard Class"/>
    <s v="AW-10840"/>
    <s v="OFF-LA-10004544"/>
    <x v="2843"/>
    <n v="5"/>
    <n v="0"/>
    <n v="370"/>
    <n v="3.6999999999999998E-2"/>
    <s v="Office Supplies"/>
    <s v="Labels"/>
    <s v="Avery 505"/>
  </r>
  <r>
    <x v="1942"/>
    <x v="219"/>
    <d v="2017-09-08T00:00:00"/>
    <s v="Standard Class"/>
    <s v="AW-10840"/>
    <s v="TEC-PH-10003484"/>
    <x v="365"/>
    <n v="2"/>
    <n v="2"/>
    <n v="12599"/>
    <n v="1.2599"/>
    <s v="Technology"/>
    <s v="Phones"/>
    <s v="Ooma Telo VoIP Home Phone System"/>
  </r>
  <r>
    <x v="1943"/>
    <x v="524"/>
    <d v="2015-06-20T00:00:00"/>
    <s v="Standard Class"/>
    <s v="LS-17230"/>
    <s v="OFF-EN-10001028"/>
    <x v="1247"/>
    <n v="3"/>
    <n v="2"/>
    <n v="93444"/>
    <n v="9.3444000000000003"/>
    <s v="Office Supplies"/>
    <s v="Envelopes"/>
    <s v="Staple envelope"/>
  </r>
  <r>
    <x v="1943"/>
    <x v="524"/>
    <d v="2015-06-20T00:00:00"/>
    <s v="Standard Class"/>
    <s v="LS-17230"/>
    <s v="OFF-PA-10004156"/>
    <x v="1851"/>
    <n v="3"/>
    <n v="2"/>
    <n v="98658"/>
    <n v="9.8658000000000001"/>
    <s v="Office Supplies"/>
    <s v="Paper"/>
    <s v="Xerox 188"/>
  </r>
  <r>
    <x v="1943"/>
    <x v="524"/>
    <d v="2015-06-20T00:00:00"/>
    <s v="Standard Class"/>
    <s v="LS-17230"/>
    <s v="FUR-CH-10001708"/>
    <x v="2844"/>
    <n v="2"/>
    <n v="3"/>
    <n v="-253764"/>
    <n v="-25.3764"/>
    <s v="Furniture"/>
    <s v="Chairs"/>
    <s v="Office Star - Contemporary Swivel Chair with Padded Adjustable Arms and Flex Back"/>
  </r>
  <r>
    <x v="1944"/>
    <x v="247"/>
    <d v="2016-12-10T00:00:00"/>
    <s v="Same Day"/>
    <s v="MH-17455"/>
    <s v="FUR-CH-10003379"/>
    <x v="2845"/>
    <n v="5"/>
    <n v="0"/>
    <n v="356225"/>
    <n v="35.622500000000002"/>
    <s v="Furniture"/>
    <s v="Chairs"/>
    <s v="Global Commerce Series High-Back Swivel/Tilt Chairs"/>
  </r>
  <r>
    <x v="1945"/>
    <x v="796"/>
    <d v="2017-05-23T00:00:00"/>
    <s v="Standard Class"/>
    <s v="TS-21340"/>
    <s v="FUR-FU-10002456"/>
    <x v="110"/>
    <n v="2"/>
    <n v="0"/>
    <n v="62608"/>
    <n v="6.2607999999999997"/>
    <s v="Furniture"/>
    <s v="Furnishings"/>
    <s v="Master Caster Door Stop, Large Neon Orange"/>
  </r>
  <r>
    <x v="1945"/>
    <x v="796"/>
    <d v="2017-05-23T00:00:00"/>
    <s v="Standard Class"/>
    <s v="TS-21340"/>
    <s v="OFF-BI-10000605"/>
    <x v="551"/>
    <n v="1"/>
    <n v="2"/>
    <n v="10287"/>
    <n v="1.0286999999999999"/>
    <s v="Office Supplies"/>
    <s v="Binders"/>
    <s v="Acco Pressboard Covers with Storage Hooks, 9 1/2&quot; x 11&quot;, Executive Red"/>
  </r>
  <r>
    <x v="1946"/>
    <x v="837"/>
    <d v="2017-05-29T00:00:00"/>
    <s v="Second Class"/>
    <s v="EH-13945"/>
    <s v="OFF-PA-10001166"/>
    <x v="330"/>
    <n v="5"/>
    <n v="2"/>
    <n v="9072"/>
    <n v="0.90720000000000001"/>
    <s v="Office Supplies"/>
    <s v="Paper"/>
    <s v="Xerox 2"/>
  </r>
  <r>
    <x v="1947"/>
    <x v="661"/>
    <d v="2016-06-30T00:00:00"/>
    <s v="Standard Class"/>
    <s v="MG-17695"/>
    <s v="OFF-SU-10000157"/>
    <x v="2846"/>
    <n v="7"/>
    <n v="0"/>
    <n v="167034"/>
    <n v="16.703399999999998"/>
    <s v="Office Supplies"/>
    <s v="Supplies"/>
    <s v="Compact Automatic Electric Letter Opener"/>
  </r>
  <r>
    <x v="1948"/>
    <x v="565"/>
    <d v="2016-05-21T00:00:00"/>
    <s v="Second Class"/>
    <s v="DO-13435"/>
    <s v="OFF-PA-10004971"/>
    <x v="1638"/>
    <n v="3"/>
    <n v="0"/>
    <n v="84966"/>
    <n v="8.4966000000000008"/>
    <s v="Office Supplies"/>
    <s v="Paper"/>
    <s v="Xerox 196"/>
  </r>
  <r>
    <x v="1949"/>
    <x v="118"/>
    <d v="2017-11-23T00:00:00"/>
    <s v="Standard Class"/>
    <s v="AF-10870"/>
    <s v="OFF-PA-10001977"/>
    <x v="2847"/>
    <n v="1"/>
    <n v="2"/>
    <n v="155344"/>
    <n v="15.5344"/>
    <s v="Office Supplies"/>
    <s v="Paper"/>
    <s v="Xerox 194"/>
  </r>
  <r>
    <x v="1949"/>
    <x v="118"/>
    <d v="2017-11-23T00:00:00"/>
    <s v="Standard Class"/>
    <s v="AF-10870"/>
    <s v="OFF-SU-10001225"/>
    <x v="2848"/>
    <n v="1"/>
    <n v="2"/>
    <n v="-6624"/>
    <n v="-0.66239999999999999"/>
    <s v="Office Supplies"/>
    <s v="Supplies"/>
    <s v="Staple remover"/>
  </r>
  <r>
    <x v="1950"/>
    <x v="741"/>
    <d v="2016-11-22T00:00:00"/>
    <s v="Standard Class"/>
    <s v="SN-20710"/>
    <s v="OFF-AR-10003514"/>
    <x v="1769"/>
    <n v="2"/>
    <n v="2"/>
    <n v="10348"/>
    <n v="1.0347999999999999"/>
    <s v="Office Supplies"/>
    <s v="Art"/>
    <s v="4009 Highlighters by Sanford"/>
  </r>
  <r>
    <x v="1950"/>
    <x v="741"/>
    <d v="2016-11-22T00:00:00"/>
    <s v="Standard Class"/>
    <s v="SN-20710"/>
    <s v="OFF-LA-10003510"/>
    <x v="2849"/>
    <n v="2"/>
    <n v="2"/>
    <n v="158756"/>
    <n v="15.8756"/>
    <s v="Office Supplies"/>
    <s v="Labels"/>
    <s v="Avery 4027 File Folder Labels for Dot Matrix Printers, 5000 Labels per Box, White"/>
  </r>
  <r>
    <x v="1950"/>
    <x v="741"/>
    <d v="2016-11-22T00:00:00"/>
    <s v="Standard Class"/>
    <s v="SN-20710"/>
    <s v="OFF-PA-10001970"/>
    <x v="2850"/>
    <n v="2"/>
    <n v="2"/>
    <n v="66312"/>
    <n v="6.6311999999999998"/>
    <s v="Office Supplies"/>
    <s v="Paper"/>
    <s v="Xerox 1881"/>
  </r>
  <r>
    <x v="1950"/>
    <x v="741"/>
    <d v="2016-11-22T00:00:00"/>
    <s v="Standard Class"/>
    <s v="SN-20710"/>
    <s v="FUR-CH-10003817"/>
    <x v="2851"/>
    <n v="6"/>
    <n v="3"/>
    <n v="-18222"/>
    <n v="-1.8222"/>
    <s v="Furniture"/>
    <s v="Chairs"/>
    <s v="Global Value Steno Chair, Gray"/>
  </r>
  <r>
    <x v="1951"/>
    <x v="683"/>
    <d v="2014-11-30T00:00:00"/>
    <s v="Second Class"/>
    <s v="MO-17500"/>
    <s v="OFF-BI-10003676"/>
    <x v="2852"/>
    <n v="2"/>
    <n v="2"/>
    <n v="60368"/>
    <n v="6.0368000000000004"/>
    <s v="Office Supplies"/>
    <s v="Binders"/>
    <s v="GBC Standard Recycled Report Covers, Clear Plastic Sheets"/>
  </r>
  <r>
    <x v="1952"/>
    <x v="260"/>
    <d v="2016-03-08T00:00:00"/>
    <s v="Standard Class"/>
    <s v="ON-18715"/>
    <s v="TEC-PH-10003535"/>
    <x v="696"/>
    <n v="2"/>
    <n v="2"/>
    <n v="139986"/>
    <n v="13.9986"/>
    <s v="Technology"/>
    <s v="Phones"/>
    <s v="RCA ViSYS 25423RE1 Corded phone"/>
  </r>
  <r>
    <x v="1953"/>
    <x v="787"/>
    <d v="2017-01-19T00:00:00"/>
    <s v="Standard Class"/>
    <s v="SC-20095"/>
    <s v="OFF-PA-10004675"/>
    <x v="136"/>
    <n v="2"/>
    <n v="0"/>
    <n v="5842"/>
    <n v="0.58420000000000005"/>
    <s v="Office Supplies"/>
    <s v="Paper"/>
    <s v="Telephone Message Books with Fax/Mobile Section, 5 1/2&quot; x 3 3/16&quot;"/>
  </r>
  <r>
    <x v="1954"/>
    <x v="588"/>
    <d v="2014-04-09T00:00:00"/>
    <s v="Standard Class"/>
    <s v="MS-17710"/>
    <s v="FUR-FU-10004020"/>
    <x v="2853"/>
    <n v="1"/>
    <n v="0"/>
    <n v="23521"/>
    <n v="2.3521000000000001"/>
    <s v="Furniture"/>
    <s v="Furnishings"/>
    <s v="Advantus Panel Wall Acrylic Frame"/>
  </r>
  <r>
    <x v="1954"/>
    <x v="588"/>
    <d v="2014-04-09T00:00:00"/>
    <s v="Standard Class"/>
    <s v="MS-17710"/>
    <s v="OFF-AR-10001955"/>
    <x v="1448"/>
    <n v="4"/>
    <n v="0"/>
    <n v="23808"/>
    <n v="2.3807999999999998"/>
    <s v="Office Supplies"/>
    <s v="Art"/>
    <s v="Newell 319"/>
  </r>
  <r>
    <x v="1955"/>
    <x v="359"/>
    <d v="2016-07-03T00:00:00"/>
    <s v="Standard Class"/>
    <s v="DN-13690"/>
    <s v="FUR-FU-10002364"/>
    <x v="2854"/>
    <n v="3"/>
    <n v="0"/>
    <n v="64206"/>
    <n v="6.4206000000000003"/>
    <s v="Furniture"/>
    <s v="Furnishings"/>
    <s v="Eldon Expressions Wood Desk Accessories, Oak"/>
  </r>
  <r>
    <x v="1956"/>
    <x v="263"/>
    <d v="2016-06-02T00:00:00"/>
    <s v="Standard Class"/>
    <s v="RB-19360"/>
    <s v="OFF-BI-10002414"/>
    <x v="2855"/>
    <n v="3"/>
    <n v="7"/>
    <n v="-86457"/>
    <n v="-8.6456999999999997"/>
    <s v="Office Supplies"/>
    <s v="Binders"/>
    <s v="GBC ProClick Spines for 32-Hole Punch"/>
  </r>
  <r>
    <x v="1956"/>
    <x v="263"/>
    <d v="2016-06-02T00:00:00"/>
    <s v="Standard Class"/>
    <s v="RB-19360"/>
    <s v="OFF-AR-10003732"/>
    <x v="2856"/>
    <n v="2"/>
    <n v="2"/>
    <n v="3336"/>
    <n v="0.33360000000000001"/>
    <s v="Office Supplies"/>
    <s v="Art"/>
    <s v="Newell 333"/>
  </r>
  <r>
    <x v="1956"/>
    <x v="263"/>
    <d v="2016-06-02T00:00:00"/>
    <s v="Standard Class"/>
    <s v="RB-19360"/>
    <s v="FUR-FU-10001085"/>
    <x v="2857"/>
    <n v="3"/>
    <n v="2"/>
    <n v="14547"/>
    <n v="1.4547000000000001"/>
    <s v="Furniture"/>
    <s v="Furnishings"/>
    <s v="3M Polarizing Light Filter Sleeves"/>
  </r>
  <r>
    <x v="1957"/>
    <x v="491"/>
    <d v="2015-10-24T00:00:00"/>
    <s v="Standard Class"/>
    <s v="NH-18610"/>
    <s v="OFF-BI-10001249"/>
    <x v="2858"/>
    <n v="6"/>
    <n v="0"/>
    <n v="176088"/>
    <n v="17.608799999999999"/>
    <s v="Office Supplies"/>
    <s v="Binders"/>
    <s v="Avery Heavy-Duty EZD View Binder with Locking Rings"/>
  </r>
  <r>
    <x v="1957"/>
    <x v="491"/>
    <d v="2015-10-24T00:00:00"/>
    <s v="Standard Class"/>
    <s v="NH-18610"/>
    <s v="TEC-PH-10002564"/>
    <x v="313"/>
    <n v="5"/>
    <n v="0"/>
    <n v="44985"/>
    <n v="4.4984999999999999"/>
    <s v="Technology"/>
    <s v="Phones"/>
    <s v="OtterBox Defender Series Case - Samsung Galaxy S4"/>
  </r>
  <r>
    <x v="1958"/>
    <x v="187"/>
    <d v="2017-02-20T00:00:00"/>
    <s v="First Class"/>
    <s v="ED-13885"/>
    <s v="OFF-AR-10000634"/>
    <x v="1453"/>
    <n v="3"/>
    <n v="0"/>
    <n v="34668"/>
    <n v="3.4668000000000001"/>
    <s v="Office Supplies"/>
    <s v="Art"/>
    <s v="Newell 320"/>
  </r>
  <r>
    <x v="1958"/>
    <x v="187"/>
    <d v="2017-02-20T00:00:00"/>
    <s v="First Class"/>
    <s v="ED-13885"/>
    <s v="FUR-FU-10004018"/>
    <x v="2859"/>
    <n v="3"/>
    <n v="0"/>
    <n v="120609"/>
    <n v="12.0609"/>
    <s v="Furniture"/>
    <s v="Furnishings"/>
    <s v="Tensor Computer Mounted Lamp"/>
  </r>
  <r>
    <x v="1959"/>
    <x v="897"/>
    <d v="2016-09-28T00:00:00"/>
    <s v="Standard Class"/>
    <s v="PW-19240"/>
    <s v="OFF-AR-10003481"/>
    <x v="598"/>
    <n v="3"/>
    <n v="2"/>
    <n v="8856"/>
    <n v="0.88560000000000005"/>
    <s v="Office Supplies"/>
    <s v="Art"/>
    <s v="Newell 348"/>
  </r>
  <r>
    <x v="1960"/>
    <x v="206"/>
    <d v="2014-11-17T00:00:00"/>
    <s v="Second Class"/>
    <s v="DM-13345"/>
    <s v="OFF-AR-10003651"/>
    <x v="598"/>
    <n v="3"/>
    <n v="2"/>
    <n v="8856"/>
    <n v="0.88560000000000005"/>
    <s v="Office Supplies"/>
    <s v="Art"/>
    <s v="Newell 350"/>
  </r>
  <r>
    <x v="1961"/>
    <x v="367"/>
    <d v="2016-04-06T00:00:00"/>
    <s v="Standard Class"/>
    <s v="DW-13540"/>
    <s v="OFF-AR-10002956"/>
    <x v="1855"/>
    <n v="4"/>
    <n v="0"/>
    <n v="228904"/>
    <n v="22.8904"/>
    <s v="Office Supplies"/>
    <s v="Art"/>
    <s v="Boston 16801 Nautilus Battery Pencil Sharpener"/>
  </r>
  <r>
    <x v="1962"/>
    <x v="243"/>
    <d v="2016-05-23T00:00:00"/>
    <s v="First Class"/>
    <s v="EH-14125"/>
    <s v="OFF-BI-10003638"/>
    <x v="2860"/>
    <n v="7"/>
    <n v="7"/>
    <n v="-32508"/>
    <n v="-3.2507999999999999"/>
    <s v="Office Supplies"/>
    <s v="Binders"/>
    <s v="GBC Durable Plastic Covers"/>
  </r>
  <r>
    <x v="1963"/>
    <x v="932"/>
    <d v="2015-06-05T00:00:00"/>
    <s v="Standard Class"/>
    <s v="KE-16420"/>
    <s v="OFF-BI-10001890"/>
    <x v="2861"/>
    <n v="8"/>
    <n v="8"/>
    <n v="-91648"/>
    <n v="-9.1647999999999996"/>
    <s v="Office Supplies"/>
    <s v="Binders"/>
    <s v="Avery Poly Binder Pockets"/>
  </r>
  <r>
    <x v="1963"/>
    <x v="932"/>
    <d v="2015-06-05T00:00:00"/>
    <s v="Standard Class"/>
    <s v="KE-16420"/>
    <s v="OFF-PA-10002606"/>
    <x v="1651"/>
    <n v="10"/>
    <n v="2"/>
    <n v="132"/>
    <n v="1.32E-2"/>
    <s v="Office Supplies"/>
    <s v="Paper"/>
    <s v="Xerox 1928"/>
  </r>
  <r>
    <x v="1964"/>
    <x v="754"/>
    <d v="2014-11-26T00:00:00"/>
    <s v="Standard Class"/>
    <s v="SP-20920"/>
    <s v="OFF-PA-10002245"/>
    <x v="2862"/>
    <n v="9"/>
    <n v="0"/>
    <n v="24219"/>
    <n v="2.4218999999999999"/>
    <s v="Office Supplies"/>
    <s v="Paper"/>
    <s v="Xerox 1895"/>
  </r>
  <r>
    <x v="1965"/>
    <x v="933"/>
    <d v="2015-02-24T00:00:00"/>
    <s v="Second Class"/>
    <s v="PS-19045"/>
    <s v="OFF-AR-10001615"/>
    <x v="1448"/>
    <n v="4"/>
    <n v="0"/>
    <n v="206336"/>
    <n v="20.633600000000001"/>
    <s v="Office Supplies"/>
    <s v="Art"/>
    <s v="Newell 34"/>
  </r>
  <r>
    <x v="1966"/>
    <x v="892"/>
    <d v="2016-04-02T00:00:00"/>
    <s v="Standard Class"/>
    <s v="JM-15250"/>
    <s v="OFF-PA-10000466"/>
    <x v="939"/>
    <n v="2"/>
    <n v="0"/>
    <n v="674"/>
    <n v="6.7400000000000002E-2"/>
    <s v="Office Supplies"/>
    <s v="Paper"/>
    <s v="Memo Book, 100 Message Capacity, 5 3/8Â” x 11Â”"/>
  </r>
  <r>
    <x v="1966"/>
    <x v="892"/>
    <d v="2016-04-02T00:00:00"/>
    <s v="Standard Class"/>
    <s v="JM-15250"/>
    <s v="OFF-BI-10003708"/>
    <x v="1406"/>
    <n v="5"/>
    <n v="2"/>
    <n v="93125"/>
    <n v="9.3125"/>
    <s v="Office Supplies"/>
    <s v="Binders"/>
    <s v="Acco Four Pocket Poly Ring Binder with Label Holder, Smoke, 1&quot;"/>
  </r>
  <r>
    <x v="1966"/>
    <x v="892"/>
    <d v="2016-04-02T00:00:00"/>
    <s v="Standard Class"/>
    <s v="JM-15250"/>
    <s v="FUR-FU-10004848"/>
    <x v="2863"/>
    <n v="8"/>
    <n v="0"/>
    <n v="1242"/>
    <n v="0.1242"/>
    <s v="Furniture"/>
    <s v="Furnishings"/>
    <s v="Howard Miller 13-3/4&quot; Diameter Brushed Chrome Round Wall Clock"/>
  </r>
  <r>
    <x v="1966"/>
    <x v="892"/>
    <d v="2016-04-02T00:00:00"/>
    <s v="Standard Class"/>
    <s v="JM-15250"/>
    <s v="OFF-BI-10000320"/>
    <x v="2864"/>
    <n v="7"/>
    <n v="2"/>
    <n v="149814"/>
    <n v="14.981400000000001"/>
    <s v="Office Supplies"/>
    <s v="Binders"/>
    <s v="GBC Plastic Binding Combs"/>
  </r>
  <r>
    <x v="1967"/>
    <x v="436"/>
    <d v="2016-10-24T00:00:00"/>
    <s v="First Class"/>
    <s v="EB-13930"/>
    <s v="FUR-FU-10003731"/>
    <x v="2865"/>
    <n v="4"/>
    <n v="0"/>
    <n v="111776"/>
    <n v="11.1776"/>
    <s v="Furniture"/>
    <s v="Furnishings"/>
    <s v="Eldon Expressions Wood and Plastic Desk Accessories, Oak"/>
  </r>
  <r>
    <x v="1968"/>
    <x v="344"/>
    <d v="2017-10-07T00:00:00"/>
    <s v="Standard Class"/>
    <s v="FG-14260"/>
    <s v="OFF-FA-10002780"/>
    <x v="2866"/>
    <n v="3"/>
    <n v="0"/>
    <n v="41124"/>
    <n v="4.1124000000000001"/>
    <s v="Office Supplies"/>
    <s v="Fasteners"/>
    <s v="Staples"/>
  </r>
  <r>
    <x v="1968"/>
    <x v="344"/>
    <d v="2017-10-07T00:00:00"/>
    <s v="Standard Class"/>
    <s v="FG-14260"/>
    <s v="TEC-PH-10003800"/>
    <x v="845"/>
    <n v="2"/>
    <n v="2"/>
    <n v="-201362"/>
    <n v="-20.136199999999999"/>
    <s v="Technology"/>
    <s v="Phones"/>
    <s v="i.Sound Portable Power - 8000 mAh"/>
  </r>
  <r>
    <x v="1969"/>
    <x v="851"/>
    <d v="2014-12-27T00:00:00"/>
    <s v="Standard Class"/>
    <s v="TH-21235"/>
    <s v="FUR-TA-10001676"/>
    <x v="2867"/>
    <n v="2"/>
    <n v="4"/>
    <n v="-195492"/>
    <n v="-19.549199999999999"/>
    <s v="Furniture"/>
    <s v="Tables"/>
    <s v="Hon 61000 Series Interactive Training Tables"/>
  </r>
  <r>
    <x v="1969"/>
    <x v="851"/>
    <d v="2014-12-27T00:00:00"/>
    <s v="Standard Class"/>
    <s v="TH-21235"/>
    <s v="OFF-AP-10002350"/>
    <x v="2868"/>
    <n v="3"/>
    <n v="0"/>
    <n v="158256"/>
    <n v="15.8256"/>
    <s v="Office Supplies"/>
    <s v="Appliances"/>
    <s v="Belkin F9H710-06 7 Outlet SurgeMaster Surge Protector"/>
  </r>
  <r>
    <x v="1970"/>
    <x v="934"/>
    <d v="2017-12-20T00:00:00"/>
    <s v="Standard Class"/>
    <s v="PL-18925"/>
    <s v="FUR-FU-10003096"/>
    <x v="2869"/>
    <n v="3"/>
    <n v="0"/>
    <n v="97911"/>
    <n v="9.7911000000000001"/>
    <s v="Furniture"/>
    <s v="Furnishings"/>
    <s v="Master Giant Foot Doorstop, Safety Yellow"/>
  </r>
  <r>
    <x v="1971"/>
    <x v="415"/>
    <d v="2016-07-09T00:00:00"/>
    <s v="Second Class"/>
    <s v="CC-12370"/>
    <s v="FUR-CH-10003061"/>
    <x v="2619"/>
    <n v="4"/>
    <n v="2"/>
    <n v="-35996"/>
    <n v="-3.5996000000000001"/>
    <s v="Furniture"/>
    <s v="Chairs"/>
    <s v="Global Leather Task Chair, Black"/>
  </r>
  <r>
    <x v="1971"/>
    <x v="415"/>
    <d v="2016-07-09T00:00:00"/>
    <s v="Second Class"/>
    <s v="CC-12370"/>
    <s v="TEC-CO-10003763"/>
    <x v="2339"/>
    <n v="5"/>
    <n v="2"/>
    <n v="9449865"/>
    <n v="944.98649999999998"/>
    <s v="Technology"/>
    <s v="Copiers"/>
    <s v="Canon PC1060 Personal Laser Copier"/>
  </r>
  <r>
    <x v="1971"/>
    <x v="415"/>
    <d v="2016-07-09T00:00:00"/>
    <s v="Second Class"/>
    <s v="CC-12370"/>
    <s v="OFF-PA-10002923"/>
    <x v="955"/>
    <n v="1"/>
    <n v="0"/>
    <n v="2447"/>
    <n v="0.2447"/>
    <s v="Office Supplies"/>
    <s v="Paper"/>
    <s v="Xerox 1942"/>
  </r>
  <r>
    <x v="1972"/>
    <x v="764"/>
    <d v="2016-04-21T00:00:00"/>
    <s v="Standard Class"/>
    <s v="JM-15535"/>
    <s v="FUR-BO-10003441"/>
    <x v="2870"/>
    <n v="3"/>
    <n v="15"/>
    <n v="242352"/>
    <n v="24.235199999999999"/>
    <s v="Furniture"/>
    <s v="Bookcases"/>
    <s v="Bush Westfield Collection Bookcases, Fully Assembled"/>
  </r>
  <r>
    <x v="1973"/>
    <x v="798"/>
    <d v="2017-04-14T00:00:00"/>
    <s v="Standard Class"/>
    <s v="KF-16285"/>
    <s v="OFF-ST-10001780"/>
    <x v="2871"/>
    <n v="4"/>
    <n v="0"/>
    <n v="6219744"/>
    <n v="621.97439999999995"/>
    <s v="Office Supplies"/>
    <s v="Storage"/>
    <s v="Tennsco 16-Compartment Lockers with Coat Rack"/>
  </r>
  <r>
    <x v="1973"/>
    <x v="798"/>
    <d v="2017-04-14T00:00:00"/>
    <s v="Standard Class"/>
    <s v="KF-16285"/>
    <s v="OFF-AP-10001962"/>
    <x v="2872"/>
    <n v="5"/>
    <n v="0"/>
    <n v="104875"/>
    <n v="10.487500000000001"/>
    <s v="Office Supplies"/>
    <s v="Appliances"/>
    <s v="Black &amp; Decker Filter for Double Action Dustbuster Cordless Vac BLDV7210"/>
  </r>
  <r>
    <x v="1974"/>
    <x v="764"/>
    <d v="2016-04-22T00:00:00"/>
    <s v="Standard Class"/>
    <s v="CS-12175"/>
    <s v="FUR-FU-10003798"/>
    <x v="2873"/>
    <n v="5"/>
    <n v="2"/>
    <n v="13846"/>
    <n v="1.3846000000000001"/>
    <s v="Furniture"/>
    <s v="Furnishings"/>
    <s v="Ultra Door Kickplate, 8&quot;H x 34&quot;W"/>
  </r>
  <r>
    <x v="1975"/>
    <x v="641"/>
    <d v="2014-11-27T00:00:00"/>
    <s v="Second Class"/>
    <s v="AR-10540"/>
    <s v="FUR-FU-10001095"/>
    <x v="2874"/>
    <n v="2"/>
    <n v="0"/>
    <n v="201248"/>
    <n v="20.1248"/>
    <s v="Furniture"/>
    <s v="Furnishings"/>
    <s v="DAX Black Cherry Wood-Tone Poster Frame"/>
  </r>
  <r>
    <x v="1976"/>
    <x v="935"/>
    <d v="2014-11-08T00:00:00"/>
    <s v="Standard Class"/>
    <s v="MS-17770"/>
    <s v="OFF-SU-10000157"/>
    <x v="2875"/>
    <n v="3"/>
    <n v="2"/>
    <n v="-644274"/>
    <n v="-64.427400000000006"/>
    <s v="Office Supplies"/>
    <s v="Supplies"/>
    <s v="Compact Automatic Electric Letter Opener"/>
  </r>
  <r>
    <x v="1977"/>
    <x v="574"/>
    <d v="2015-05-05T00:00:00"/>
    <s v="Standard Class"/>
    <s v="DB-13120"/>
    <s v="FUR-FU-10001095"/>
    <x v="2876"/>
    <n v="3"/>
    <n v="2"/>
    <n v="142992"/>
    <n v="14.299200000000001"/>
    <s v="Furniture"/>
    <s v="Furnishings"/>
    <s v="DAX Black Cherry Wood-Tone Poster Frame"/>
  </r>
  <r>
    <x v="1977"/>
    <x v="574"/>
    <d v="2015-05-05T00:00:00"/>
    <s v="Standard Class"/>
    <s v="DB-13120"/>
    <s v="OFF-SU-10004261"/>
    <x v="2877"/>
    <n v="3"/>
    <n v="2"/>
    <n v="46548"/>
    <n v="4.6547999999999998"/>
    <s v="Office Supplies"/>
    <s v="Supplies"/>
    <s v="Fiskars 8&quot; Scissors, 2/Pack"/>
  </r>
  <r>
    <x v="1977"/>
    <x v="574"/>
    <d v="2015-05-05T00:00:00"/>
    <s v="Standard Class"/>
    <s v="DB-13120"/>
    <s v="OFF-AR-10004022"/>
    <x v="2878"/>
    <n v="6"/>
    <n v="2"/>
    <n v="10794"/>
    <n v="1.0793999999999999"/>
    <s v="Office Supplies"/>
    <s v="Art"/>
    <s v="Panasonic KP-380BK Classic Electric Pencil Sharpener"/>
  </r>
  <r>
    <x v="1978"/>
    <x v="936"/>
    <d v="2015-03-12T00:00:00"/>
    <s v="Standard Class"/>
    <s v="DK-12895"/>
    <s v="FUR-BO-10002916"/>
    <x v="2879"/>
    <n v="3"/>
    <n v="0"/>
    <n v="974586"/>
    <n v="97.458600000000004"/>
    <s v="Furniture"/>
    <s v="Bookcases"/>
    <s v="Rush Hierlooms Collection 1&quot; Thick Stackable Bookcases"/>
  </r>
  <r>
    <x v="1978"/>
    <x v="936"/>
    <d v="2015-03-12T00:00:00"/>
    <s v="Standard Class"/>
    <s v="DK-12895"/>
    <s v="FUR-CH-10002084"/>
    <x v="2880"/>
    <n v="7"/>
    <n v="0"/>
    <n v="1894046"/>
    <n v="189.40459999999999"/>
    <s v="Furniture"/>
    <s v="Chairs"/>
    <s v="Hon Mobius Operator's Chair"/>
  </r>
  <r>
    <x v="1978"/>
    <x v="936"/>
    <d v="2015-03-12T00:00:00"/>
    <s v="Standard Class"/>
    <s v="DK-12895"/>
    <s v="TEC-PH-10003012"/>
    <x v="2881"/>
    <n v="5"/>
    <n v="0"/>
    <n v="2232855"/>
    <n v="223.28550000000001"/>
    <s v="Technology"/>
    <s v="Phones"/>
    <s v="Nortel Meridian M3904 Professional Digital phone"/>
  </r>
  <r>
    <x v="1978"/>
    <x v="936"/>
    <d v="2015-03-12T00:00:00"/>
    <s v="Standard Class"/>
    <s v="DK-12895"/>
    <s v="OFF-AR-10002704"/>
    <x v="1795"/>
    <n v="1"/>
    <n v="0"/>
    <n v="4494"/>
    <n v="0.44940000000000002"/>
    <s v="Office Supplies"/>
    <s v="Art"/>
    <s v="Boston 1900 Electric Pencil Sharpener"/>
  </r>
  <r>
    <x v="1978"/>
    <x v="936"/>
    <d v="2015-03-12T00:00:00"/>
    <s v="Standard Class"/>
    <s v="DK-12895"/>
    <s v="FUR-FU-10000308"/>
    <x v="2882"/>
    <n v="6"/>
    <n v="0"/>
    <n v="820776"/>
    <n v="82.077600000000004"/>
    <s v="Furniture"/>
    <s v="Furnishings"/>
    <s v="Deflect-o Glass Clear Studded Chair Mats"/>
  </r>
  <r>
    <x v="1979"/>
    <x v="789"/>
    <d v="2015-07-20T00:00:00"/>
    <s v="Second Class"/>
    <s v="MP-17965"/>
    <s v="FUR-BO-10004709"/>
    <x v="2883"/>
    <n v="5"/>
    <n v="2"/>
    <n v="5798"/>
    <n v="0.57979999999999998"/>
    <s v="Furniture"/>
    <s v="Bookcases"/>
    <s v="Bush Westfield Collection Bookcases, Medium Cherry Finish"/>
  </r>
  <r>
    <x v="1980"/>
    <x v="856"/>
    <d v="2014-10-16T00:00:00"/>
    <s v="Standard Class"/>
    <s v="Dp-13240"/>
    <s v="FUR-FU-10001196"/>
    <x v="2884"/>
    <n v="11"/>
    <n v="0"/>
    <n v="19041"/>
    <n v="1.9040999999999999"/>
    <s v="Furniture"/>
    <s v="Furnishings"/>
    <s v="DAX Cubicle Frames - 8x10"/>
  </r>
  <r>
    <x v="1980"/>
    <x v="856"/>
    <d v="2014-10-16T00:00:00"/>
    <s v="Standard Class"/>
    <s v="Dp-13240"/>
    <s v="TEC-AC-10002942"/>
    <x v="1949"/>
    <n v="5"/>
    <n v="0"/>
    <n v="5865"/>
    <n v="0.58650000000000002"/>
    <s v="Technology"/>
    <s v="Accessories"/>
    <s v="WD My Passport Ultra 1TB Portable External Hard Drive"/>
  </r>
  <r>
    <x v="1981"/>
    <x v="840"/>
    <d v="2016-03-08T00:00:00"/>
    <s v="Standard Class"/>
    <s v="CC-12220"/>
    <s v="FUR-TA-10004915"/>
    <x v="2885"/>
    <n v="3"/>
    <n v="3"/>
    <n v="-1275792"/>
    <n v="-127.5792"/>
    <s v="Furniture"/>
    <s v="Tables"/>
    <s v="Office Impressions End Table, 20-1/2&quot;H x 24&quot;W x 20&quot;D"/>
  </r>
  <r>
    <x v="1981"/>
    <x v="840"/>
    <d v="2016-03-08T00:00:00"/>
    <s v="Standard Class"/>
    <s v="CC-12220"/>
    <s v="TEC-MA-10001016"/>
    <x v="2886"/>
    <n v="3"/>
    <n v="4"/>
    <n v="335895"/>
    <n v="33.589500000000001"/>
    <s v="Technology"/>
    <s v="Machines"/>
    <s v="Canon PC170 Desktop Personal Copier"/>
  </r>
  <r>
    <x v="1981"/>
    <x v="840"/>
    <d v="2016-03-08T00:00:00"/>
    <s v="Standard Class"/>
    <s v="CC-12220"/>
    <s v="OFF-EN-10000483"/>
    <x v="2887"/>
    <n v="3"/>
    <n v="2"/>
    <n v="11895"/>
    <n v="1.1895"/>
    <s v="Office Supplies"/>
    <s v="Envelopes"/>
    <s v="White Envelopes, White Envelopes with Clear Poly Window"/>
  </r>
  <r>
    <x v="1982"/>
    <x v="895"/>
    <d v="2015-12-16T00:00:00"/>
    <s v="Standard Class"/>
    <s v="KM-16660"/>
    <s v="OFF-AR-10003087"/>
    <x v="2888"/>
    <n v="1"/>
    <n v="0"/>
    <n v="4984"/>
    <n v="0.49840000000000001"/>
    <s v="Office Supplies"/>
    <s v="Art"/>
    <s v="Staples in misc. colors"/>
  </r>
  <r>
    <x v="1982"/>
    <x v="895"/>
    <d v="2015-12-16T00:00:00"/>
    <s v="Standard Class"/>
    <s v="KM-16660"/>
    <s v="OFF-PA-10000520"/>
    <x v="330"/>
    <n v="4"/>
    <n v="0"/>
    <n v="124416"/>
    <n v="12.441599999999999"/>
    <s v="Office Supplies"/>
    <s v="Paper"/>
    <s v="Xerox 201"/>
  </r>
  <r>
    <x v="1982"/>
    <x v="895"/>
    <d v="2015-12-16T00:00:00"/>
    <s v="Standard Class"/>
    <s v="KM-16660"/>
    <s v="TEC-AC-10001553"/>
    <x v="2889"/>
    <n v="6"/>
    <n v="0"/>
    <n v="214074"/>
    <n v="21.407399999999999"/>
    <s v="Technology"/>
    <s v="Accessories"/>
    <s v="Memorex 25GB 6X Branded Blu-Ray Recordable Disc, 15/Pack"/>
  </r>
  <r>
    <x v="1983"/>
    <x v="387"/>
    <d v="2015-12-22T00:00:00"/>
    <s v="Standard Class"/>
    <s v="MK-17905"/>
    <s v="OFF-AR-10000634"/>
    <x v="1422"/>
    <n v="2"/>
    <n v="2"/>
    <n v="5992"/>
    <n v="0.59919999999999995"/>
    <s v="Office Supplies"/>
    <s v="Art"/>
    <s v="Newell 320"/>
  </r>
  <r>
    <x v="1984"/>
    <x v="484"/>
    <d v="2017-01-05T00:00:00"/>
    <s v="Standard Class"/>
    <s v="SC-20725"/>
    <s v="FUR-FU-10001215"/>
    <x v="2890"/>
    <n v="11"/>
    <n v="0"/>
    <n v="1992606"/>
    <n v="199.26060000000001"/>
    <s v="Furniture"/>
    <s v="Furnishings"/>
    <s v="Howard Miller 11-1/2&quot; Diameter Brentwood Wall Clock"/>
  </r>
  <r>
    <x v="1985"/>
    <x v="610"/>
    <d v="2017-11-24T00:00:00"/>
    <s v="First Class"/>
    <s v="CC-12475"/>
    <s v="OFF-PA-10001204"/>
    <x v="864"/>
    <n v="2"/>
    <n v="2"/>
    <n v="264"/>
    <n v="2.64E-2"/>
    <s v="Office Supplies"/>
    <s v="Paper"/>
    <s v="Xerox 1972"/>
  </r>
  <r>
    <x v="1985"/>
    <x v="610"/>
    <d v="2017-11-24T00:00:00"/>
    <s v="First Class"/>
    <s v="CC-12475"/>
    <s v="OFF-ST-10002444"/>
    <x v="2891"/>
    <n v="4"/>
    <n v="2"/>
    <n v="39296"/>
    <n v="3.9296000000000002"/>
    <s v="Office Supplies"/>
    <s v="Storage"/>
    <s v="Recycled Eldon Regeneration Jumbo File"/>
  </r>
  <r>
    <x v="1986"/>
    <x v="937"/>
    <d v="2015-12-27T00:00:00"/>
    <s v="Standard Class"/>
    <s v="BT-11305"/>
    <s v="OFF-AR-10000203"/>
    <x v="1132"/>
    <n v="4"/>
    <n v="0"/>
    <n v="49648"/>
    <n v="4.9648000000000003"/>
    <s v="Office Supplies"/>
    <s v="Art"/>
    <s v="Newell 336"/>
  </r>
  <r>
    <x v="1987"/>
    <x v="841"/>
    <d v="2015-08-28T00:00:00"/>
    <s v="Standard Class"/>
    <s v="FH-14350"/>
    <s v="OFF-AP-10000828"/>
    <x v="2892"/>
    <n v="3"/>
    <n v="0"/>
    <n v="1520232"/>
    <n v="152.0232"/>
    <s v="Office Supplies"/>
    <s v="Appliances"/>
    <s v="Avanti 4.4 Cu. Ft. Refrigerator"/>
  </r>
  <r>
    <x v="1987"/>
    <x v="841"/>
    <d v="2015-08-28T00:00:00"/>
    <s v="Standard Class"/>
    <s v="FH-14350"/>
    <s v="OFF-LA-10003190"/>
    <x v="1145"/>
    <n v="3"/>
    <n v="0"/>
    <n v="42336"/>
    <n v="4.2336"/>
    <s v="Office Supplies"/>
    <s v="Labels"/>
    <s v="Avery 474"/>
  </r>
  <r>
    <x v="1987"/>
    <x v="841"/>
    <d v="2015-08-28T00:00:00"/>
    <s v="Standard Class"/>
    <s v="FH-14350"/>
    <s v="OFF-PA-10002319"/>
    <x v="2893"/>
    <n v="5"/>
    <n v="0"/>
    <n v="94962"/>
    <n v="9.4962"/>
    <s v="Office Supplies"/>
    <s v="Paper"/>
    <s v="Xerox 1944"/>
  </r>
  <r>
    <x v="1987"/>
    <x v="841"/>
    <d v="2015-08-28T00:00:00"/>
    <s v="Standard Class"/>
    <s v="FH-14350"/>
    <s v="OFF-PA-10003893"/>
    <x v="35"/>
    <n v="5"/>
    <n v="0"/>
    <n v="963"/>
    <n v="9.6299999999999997E-2"/>
    <s v="Office Supplies"/>
    <s v="Paper"/>
    <s v="Xerox 1962"/>
  </r>
  <r>
    <x v="1987"/>
    <x v="841"/>
    <d v="2015-08-28T00:00:00"/>
    <s v="Standard Class"/>
    <s v="FH-14350"/>
    <s v="OFF-PA-10002499"/>
    <x v="2894"/>
    <n v="2"/>
    <n v="0"/>
    <n v="4894"/>
    <n v="0.4894"/>
    <s v="Office Supplies"/>
    <s v="Paper"/>
    <s v="Xerox 1890"/>
  </r>
  <r>
    <x v="1987"/>
    <x v="841"/>
    <d v="2015-08-28T00:00:00"/>
    <s v="Standard Class"/>
    <s v="FH-14350"/>
    <s v="TEC-AC-10004568"/>
    <x v="1690"/>
    <n v="9"/>
    <n v="0"/>
    <n v="478629"/>
    <n v="47.862900000000003"/>
    <s v="Technology"/>
    <s v="Accessories"/>
    <s v="MaxellÂ LTO Ultrium - 800 GB"/>
  </r>
  <r>
    <x v="1987"/>
    <x v="841"/>
    <d v="2015-08-28T00:00:00"/>
    <s v="Standard Class"/>
    <s v="FH-14350"/>
    <s v="OFF-AP-10001492"/>
    <x v="2895"/>
    <n v="3"/>
    <n v="0"/>
    <n v="67236"/>
    <n v="6.7236000000000002"/>
    <s v="Office Supplies"/>
    <s v="Appliances"/>
    <s v="Acco Six-Outlet Power Strip, 4' Cord Length"/>
  </r>
  <r>
    <x v="1988"/>
    <x v="353"/>
    <d v="2014-06-27T00:00:00"/>
    <s v="Standard Class"/>
    <s v="AA-10645"/>
    <s v="FUR-CH-10004698"/>
    <x v="2896"/>
    <n v="3"/>
    <n v="3"/>
    <n v="-48588"/>
    <n v="-4.8587999999999996"/>
    <s v="Furniture"/>
    <s v="Chairs"/>
    <s v="Padded Folding Chairs, Black, 4/Carton"/>
  </r>
  <r>
    <x v="1988"/>
    <x v="353"/>
    <d v="2014-06-27T00:00:00"/>
    <s v="Standard Class"/>
    <s v="AA-10645"/>
    <s v="TEC-PH-10004093"/>
    <x v="2897"/>
    <n v="3"/>
    <n v="4"/>
    <n v="-151767"/>
    <n v="-15.1767"/>
    <s v="Technology"/>
    <s v="Phones"/>
    <s v="Panasonic Kx-TS550"/>
  </r>
  <r>
    <x v="1988"/>
    <x v="353"/>
    <d v="2014-06-27T00:00:00"/>
    <s v="Standard Class"/>
    <s v="AA-10645"/>
    <s v="FUR-CH-10000454"/>
    <x v="2898"/>
    <n v="5"/>
    <n v="3"/>
    <n v="0"/>
    <n v="0"/>
    <s v="Furniture"/>
    <s v="Chairs"/>
    <s v="Hon Deluxe Fabric Upholstered Stacking Chairs, Rounded Back"/>
  </r>
  <r>
    <x v="1989"/>
    <x v="855"/>
    <d v="2017-10-28T00:00:00"/>
    <s v="First Class"/>
    <s v="JO-15145"/>
    <s v="FUR-BO-10003034"/>
    <x v="2899"/>
    <n v="5"/>
    <n v="15"/>
    <n v="6549"/>
    <n v="0.65490000000000004"/>
    <s v="Furniture"/>
    <s v="Bookcases"/>
    <s v="O'Sullivan Elevations Bookcase, Cherry Finish"/>
  </r>
  <r>
    <x v="1989"/>
    <x v="855"/>
    <d v="2017-10-28T00:00:00"/>
    <s v="First Class"/>
    <s v="JO-15145"/>
    <s v="TEC-PH-10003215"/>
    <x v="1989"/>
    <n v="4"/>
    <n v="2"/>
    <n v="34742"/>
    <n v="3.4742000000000002"/>
    <s v="Technology"/>
    <s v="Phones"/>
    <s v="Jackery Bar Premium Fast-charging Portable Charger"/>
  </r>
  <r>
    <x v="1990"/>
    <x v="938"/>
    <d v="2017-08-13T00:00:00"/>
    <s v="First Class"/>
    <s v="SF-20965"/>
    <s v="OFF-PA-10001776"/>
    <x v="2900"/>
    <n v="4"/>
    <n v="2"/>
    <n v="100116"/>
    <n v="10.0116"/>
    <s v="Office Supplies"/>
    <s v="Paper"/>
    <s v="Wirebound Message Books, Four 2 3/4&quot; x 5&quot; Forms per Page, 600 Sets per Book"/>
  </r>
  <r>
    <x v="1990"/>
    <x v="938"/>
    <d v="2017-08-13T00:00:00"/>
    <s v="First Class"/>
    <s v="SF-20965"/>
    <s v="OFF-AR-10004582"/>
    <x v="825"/>
    <n v="7"/>
    <n v="2"/>
    <n v="287"/>
    <n v="2.87E-2"/>
    <s v="Office Supplies"/>
    <s v="Art"/>
    <s v="BIC Brite Liner Grip Highlighters"/>
  </r>
  <r>
    <x v="1990"/>
    <x v="938"/>
    <d v="2017-08-13T00:00:00"/>
    <s v="First Class"/>
    <s v="SF-20965"/>
    <s v="TEC-PH-10001557"/>
    <x v="1978"/>
    <n v="2"/>
    <n v="2"/>
    <n v="134386"/>
    <n v="13.438599999999999"/>
    <s v="Technology"/>
    <s v="Phones"/>
    <s v="Pyle PMP37LED"/>
  </r>
  <r>
    <x v="1990"/>
    <x v="938"/>
    <d v="2017-08-13T00:00:00"/>
    <s v="First Class"/>
    <s v="SF-20965"/>
    <s v="OFF-BI-10004209"/>
    <x v="2901"/>
    <n v="8"/>
    <n v="8"/>
    <n v="-22512"/>
    <n v="-2.2511999999999999"/>
    <s v="Office Supplies"/>
    <s v="Binders"/>
    <s v="Fellowes Twister Kit, Gray/Clear, 3/pkg"/>
  </r>
  <r>
    <x v="1991"/>
    <x v="346"/>
    <d v="2017-12-28T00:00:00"/>
    <s v="Standard Class"/>
    <s v="CS-12355"/>
    <s v="TEC-MA-10003183"/>
    <x v="576"/>
    <n v="3"/>
    <n v="0"/>
    <n v="239985"/>
    <n v="23.9985"/>
    <s v="Technology"/>
    <s v="Machines"/>
    <s v="DYMO CardScan Personal V9 Business Card Scanner"/>
  </r>
  <r>
    <x v="1991"/>
    <x v="346"/>
    <d v="2017-12-28T00:00:00"/>
    <s v="Standard Class"/>
    <s v="CS-12355"/>
    <s v="FUR-CH-10002439"/>
    <x v="2902"/>
    <n v="4"/>
    <n v="0"/>
    <n v="605488"/>
    <n v="60.5488"/>
    <s v="Furniture"/>
    <s v="Chairs"/>
    <s v="Iceberg Nesting Folding Chair, 19w x 6d x 43h"/>
  </r>
  <r>
    <x v="1992"/>
    <x v="371"/>
    <d v="2016-09-30T00:00:00"/>
    <s v="Standard Class"/>
    <s v="SN-20710"/>
    <s v="OFF-AP-10000576"/>
    <x v="1900"/>
    <n v="6"/>
    <n v="0"/>
    <n v="663264"/>
    <n v="66.326400000000007"/>
    <s v="Office Supplies"/>
    <s v="Appliances"/>
    <s v="Belkin 7 Outlet SurgeMaster II"/>
  </r>
  <r>
    <x v="1992"/>
    <x v="371"/>
    <d v="2016-09-30T00:00:00"/>
    <s v="Standard Class"/>
    <s v="SN-20710"/>
    <s v="OFF-PA-10004040"/>
    <x v="2569"/>
    <n v="5"/>
    <n v="0"/>
    <n v="14651"/>
    <n v="1.4651000000000001"/>
    <s v="Office Supplies"/>
    <s v="Paper"/>
    <s v="Universal Premium White Copier/Laser Paper (20Lb. and 87 Bright)"/>
  </r>
  <r>
    <x v="1992"/>
    <x v="371"/>
    <d v="2016-09-30T00:00:00"/>
    <s v="Standard Class"/>
    <s v="SN-20710"/>
    <s v="TEC-AC-10003063"/>
    <x v="1474"/>
    <n v="4"/>
    <n v="0"/>
    <n v="210"/>
    <n v="2.1000000000000001E-2"/>
    <s v="Technology"/>
    <s v="Accessories"/>
    <s v="Micro Innovations USB RF Wireless Keyboard with Mouse"/>
  </r>
  <r>
    <x v="1993"/>
    <x v="939"/>
    <d v="2016-12-12T00:00:00"/>
    <s v="Same Day"/>
    <s v="JM-15655"/>
    <s v="OFF-BI-10003982"/>
    <x v="2903"/>
    <n v="3"/>
    <n v="7"/>
    <n v="-143313"/>
    <n v="-14.331300000000001"/>
    <s v="Office Supplies"/>
    <s v="Binders"/>
    <s v="Wilson Jones Century Plastic Molded Ring Binders"/>
  </r>
  <r>
    <x v="1993"/>
    <x v="939"/>
    <d v="2016-12-12T00:00:00"/>
    <s v="Same Day"/>
    <s v="JM-15655"/>
    <s v="TEC-AC-10002567"/>
    <x v="2904"/>
    <n v="6"/>
    <n v="2"/>
    <n v="767904"/>
    <n v="76.790400000000005"/>
    <s v="Technology"/>
    <s v="Accessories"/>
    <s v="Logitech G602 Wireless Gaming Mouse"/>
  </r>
  <r>
    <x v="1994"/>
    <x v="179"/>
    <d v="2016-01-01T00:00:00"/>
    <s v="Standard Class"/>
    <s v="FH-14350"/>
    <s v="OFF-ST-10004950"/>
    <x v="307"/>
    <n v="2"/>
    <n v="2"/>
    <n v="1551"/>
    <n v="0.15509999999999999"/>
    <s v="Office Supplies"/>
    <s v="Storage"/>
    <s v="Acco Perma 3000 Stacking Storage Drawers"/>
  </r>
  <r>
    <x v="1995"/>
    <x v="435"/>
    <d v="2015-01-02T00:00:00"/>
    <s v="Standard Class"/>
    <s v="AJ-10795"/>
    <s v="FUR-FU-10000550"/>
    <x v="1616"/>
    <n v="5"/>
    <n v="0"/>
    <n v="8217"/>
    <n v="0.82169999999999999"/>
    <s v="Furniture"/>
    <s v="Furnishings"/>
    <s v="Stacking Trays by OIC"/>
  </r>
  <r>
    <x v="1995"/>
    <x v="435"/>
    <d v="2015-01-02T00:00:00"/>
    <s v="Standard Class"/>
    <s v="AJ-10795"/>
    <s v="OFF-PA-10000528"/>
    <x v="2905"/>
    <n v="4"/>
    <n v="0"/>
    <n v="9504"/>
    <n v="0.95040000000000002"/>
    <s v="Office Supplies"/>
    <s v="Paper"/>
    <s v="Xerox 1981"/>
  </r>
  <r>
    <x v="1995"/>
    <x v="435"/>
    <d v="2015-01-02T00:00:00"/>
    <s v="Standard Class"/>
    <s v="AJ-10795"/>
    <s v="TEC-MA-10003183"/>
    <x v="2906"/>
    <n v="6"/>
    <n v="2"/>
    <n v="287982"/>
    <n v="28.798200000000001"/>
    <s v="Technology"/>
    <s v="Machines"/>
    <s v="DYMO CardScan Personal V9 Business Card Scanner"/>
  </r>
  <r>
    <x v="1995"/>
    <x v="435"/>
    <d v="2015-01-02T00:00:00"/>
    <s v="Standard Class"/>
    <s v="AJ-10795"/>
    <s v="OFF-BI-10003305"/>
    <x v="187"/>
    <n v="3"/>
    <n v="2"/>
    <n v="46644"/>
    <n v="4.6643999999999997"/>
    <s v="Office Supplies"/>
    <s v="Binders"/>
    <s v="Avery Hanging File Binders"/>
  </r>
  <r>
    <x v="1995"/>
    <x v="435"/>
    <d v="2015-01-02T00:00:00"/>
    <s v="Standard Class"/>
    <s v="AJ-10795"/>
    <s v="TEC-PH-10001425"/>
    <x v="1753"/>
    <n v="3"/>
    <n v="2"/>
    <n v="191976"/>
    <n v="19.197600000000001"/>
    <s v="Technology"/>
    <s v="Phones"/>
    <s v="Mophie Juice Pack Helium for iPhone"/>
  </r>
  <r>
    <x v="1995"/>
    <x v="435"/>
    <d v="2015-01-02T00:00:00"/>
    <s v="Standard Class"/>
    <s v="AJ-10795"/>
    <s v="OFF-LA-10001474"/>
    <x v="2907"/>
    <n v="9"/>
    <n v="0"/>
    <n v="1263942"/>
    <n v="126.3942"/>
    <s v="Office Supplies"/>
    <s v="Labels"/>
    <s v="Avery 477"/>
  </r>
  <r>
    <x v="1995"/>
    <x v="435"/>
    <d v="2015-01-02T00:00:00"/>
    <s v="Standard Class"/>
    <s v="AJ-10795"/>
    <s v="FUR-FU-10000672"/>
    <x v="2457"/>
    <n v="6"/>
    <n v="0"/>
    <n v="239904"/>
    <n v="23.990400000000001"/>
    <s v="Furniture"/>
    <s v="Furnishings"/>
    <s v="Executive Impressions 10&quot; Spectator Wall Clock"/>
  </r>
  <r>
    <x v="1996"/>
    <x v="608"/>
    <d v="2015-06-30T00:00:00"/>
    <s v="Standard Class"/>
    <s v="JF-15565"/>
    <s v="FUR-FU-10001979"/>
    <x v="2908"/>
    <n v="5"/>
    <n v="0"/>
    <n v="57358"/>
    <n v="5.7358000000000002"/>
    <s v="Furniture"/>
    <s v="Furnishings"/>
    <s v="Dana Halogen Swing-Arm Architect Lamp"/>
  </r>
  <r>
    <x v="1997"/>
    <x v="788"/>
    <d v="2015-04-07T00:00:00"/>
    <s v="Standard Class"/>
    <s v="CS-11845"/>
    <s v="OFF-BI-10003707"/>
    <x v="1672"/>
    <n v="3"/>
    <n v="8"/>
    <n v="-13734"/>
    <n v="-1.3734"/>
    <s v="Office Supplies"/>
    <s v="Binders"/>
    <s v="Aluminum Screw Posts"/>
  </r>
  <r>
    <x v="1998"/>
    <x v="293"/>
    <d v="2017-10-25T00:00:00"/>
    <s v="Standard Class"/>
    <s v="SP-20920"/>
    <s v="OFF-AP-10002191"/>
    <x v="2909"/>
    <n v="2"/>
    <n v="8"/>
    <n v="-623792"/>
    <n v="-62.379199999999997"/>
    <s v="Office Supplies"/>
    <s v="Appliances"/>
    <s v="Belkin 8 Outlet SurgeMaster II Gold Surge Protector"/>
  </r>
  <r>
    <x v="1999"/>
    <x v="747"/>
    <d v="2015-07-19T00:00:00"/>
    <s v="First Class"/>
    <s v="KE-16420"/>
    <s v="OFF-PA-10000501"/>
    <x v="268"/>
    <n v="3"/>
    <n v="0"/>
    <n v="396312"/>
    <n v="39.6312"/>
    <s v="Office Supplies"/>
    <s v="Paper"/>
    <s v="Petty Cash Envelope"/>
  </r>
  <r>
    <x v="1999"/>
    <x v="747"/>
    <d v="2015-07-19T00:00:00"/>
    <s v="First Class"/>
    <s v="KE-16420"/>
    <s v="TEC-AC-10001990"/>
    <x v="2910"/>
    <n v="10"/>
    <n v="0"/>
    <n v="191968"/>
    <n v="19.1968"/>
    <s v="Technology"/>
    <s v="Accessories"/>
    <s v="Kensington Orbit Wireless Mobile Trackball for PC and Mac"/>
  </r>
  <r>
    <x v="2000"/>
    <x v="210"/>
    <d v="2017-06-26T00:00:00"/>
    <s v="Second Class"/>
    <s v="GA-14515"/>
    <s v="FUR-FU-10003601"/>
    <x v="2911"/>
    <n v="3"/>
    <n v="0"/>
    <n v="498042"/>
    <n v="49.804200000000002"/>
    <s v="Furniture"/>
    <s v="Furnishings"/>
    <s v="Deflect-o RollaMat Studded, Beveled Mat for Medium Pile Carpeting"/>
  </r>
  <r>
    <x v="2000"/>
    <x v="210"/>
    <d v="2017-06-26T00:00:00"/>
    <s v="Second Class"/>
    <s v="GA-14515"/>
    <s v="FUR-CH-10001891"/>
    <x v="2912"/>
    <n v="2"/>
    <n v="1"/>
    <n v="326332"/>
    <n v="32.633200000000002"/>
    <s v="Furniture"/>
    <s v="Chairs"/>
    <s v="Global Deluxe Office Fabric Chairs"/>
  </r>
  <r>
    <x v="2001"/>
    <x v="282"/>
    <d v="2014-10-03T00:00:00"/>
    <s v="Standard Class"/>
    <s v="SM-20950"/>
    <s v="OFF-AR-10003469"/>
    <x v="1651"/>
    <n v="3"/>
    <n v="2"/>
    <n v="14784"/>
    <n v="1.4783999999999999"/>
    <s v="Office Supplies"/>
    <s v="Art"/>
    <s v="Nontoxic Chalk"/>
  </r>
  <r>
    <x v="2001"/>
    <x v="282"/>
    <d v="2014-10-03T00:00:00"/>
    <s v="Standard Class"/>
    <s v="SM-20950"/>
    <s v="FUR-TA-10004175"/>
    <x v="2913"/>
    <n v="2"/>
    <n v="4"/>
    <n v="-818544"/>
    <n v="-81.854399999999998"/>
    <s v="Furniture"/>
    <s v="Tables"/>
    <s v="Hon 30&quot; x 60&quot; Table with Locking Drawer"/>
  </r>
  <r>
    <x v="2001"/>
    <x v="282"/>
    <d v="2014-10-03T00:00:00"/>
    <s v="Standard Class"/>
    <s v="SM-20950"/>
    <s v="OFF-LA-10002945"/>
    <x v="2725"/>
    <n v="11"/>
    <n v="2"/>
    <n v="18018"/>
    <n v="1.8018000000000001"/>
    <s v="Office Supplies"/>
    <s v="Labels"/>
    <s v="Permanent Self-Adhesive File Folder Labels for Typewriters, 1 1/8 x 3 1/2, White"/>
  </r>
  <r>
    <x v="2001"/>
    <x v="282"/>
    <d v="2014-10-03T00:00:00"/>
    <s v="Standard Class"/>
    <s v="SM-20950"/>
    <s v="OFF-PA-10000533"/>
    <x v="2426"/>
    <n v="4"/>
    <n v="2"/>
    <n v="68016"/>
    <n v="6.8015999999999996"/>
    <s v="Office Supplies"/>
    <s v="Paper"/>
    <s v="Southworth Parchment Paper &amp; Envelopes"/>
  </r>
  <r>
    <x v="2001"/>
    <x v="282"/>
    <d v="2014-10-03T00:00:00"/>
    <s v="Standard Class"/>
    <s v="SM-20950"/>
    <s v="OFF-ST-10004459"/>
    <x v="2013"/>
    <n v="6"/>
    <n v="2"/>
    <n v="-337806"/>
    <n v="-33.7806"/>
    <s v="Office Supplies"/>
    <s v="Storage"/>
    <s v="Tennsco Single-Tier Lockers"/>
  </r>
  <r>
    <x v="2001"/>
    <x v="282"/>
    <d v="2014-10-03T00:00:00"/>
    <s v="Standard Class"/>
    <s v="SM-20950"/>
    <s v="FUR-TA-10004147"/>
    <x v="2914"/>
    <n v="1"/>
    <n v="4"/>
    <n v="-201528"/>
    <n v="-20.152799999999999"/>
    <s v="Furniture"/>
    <s v="Tables"/>
    <s v="Hon 4060 Series Tables"/>
  </r>
  <r>
    <x v="2002"/>
    <x v="334"/>
    <d v="2014-11-28T00:00:00"/>
    <s v="Standard Class"/>
    <s v="DK-12985"/>
    <s v="OFF-ST-10000046"/>
    <x v="2915"/>
    <n v="5"/>
    <n v="2"/>
    <n v="-80775"/>
    <n v="-8.0775000000000006"/>
    <s v="Office Supplies"/>
    <s v="Storage"/>
    <s v="Fellowes Super Stor/Drawer Files"/>
  </r>
  <r>
    <x v="2003"/>
    <x v="320"/>
    <d v="2015-11-24T00:00:00"/>
    <s v="Standard Class"/>
    <s v="LC-16885"/>
    <s v="TEC-PH-10004774"/>
    <x v="2916"/>
    <n v="7"/>
    <n v="2"/>
    <n v="-154581"/>
    <n v="-15.4581"/>
    <s v="Technology"/>
    <s v="Phones"/>
    <s v="Gear Head AU3700S Headset"/>
  </r>
  <r>
    <x v="2003"/>
    <x v="320"/>
    <d v="2015-11-24T00:00:00"/>
    <s v="Standard Class"/>
    <s v="LC-16885"/>
    <s v="FUR-CH-10000595"/>
    <x v="2917"/>
    <n v="3"/>
    <n v="2"/>
    <n v="3576"/>
    <n v="0.35759999999999997"/>
    <s v="Furniture"/>
    <s v="Chairs"/>
    <s v="Safco Contoured Stacking Chairs"/>
  </r>
  <r>
    <x v="2004"/>
    <x v="66"/>
    <d v="2016-11-07T00:00:00"/>
    <s v="Standard Class"/>
    <s v="XP-21865"/>
    <s v="TEC-AC-10002473"/>
    <x v="2918"/>
    <n v="3"/>
    <n v="2"/>
    <n v="178794"/>
    <n v="17.8794"/>
    <s v="Technology"/>
    <s v="Accessories"/>
    <s v="Maxell 4.7GB DVD-R"/>
  </r>
  <r>
    <x v="2005"/>
    <x v="29"/>
    <d v="2015-09-20T00:00:00"/>
    <s v="First Class"/>
    <s v="CS-11845"/>
    <s v="OFF-BI-10001628"/>
    <x v="2919"/>
    <n v="3"/>
    <n v="2"/>
    <n v="78225"/>
    <n v="7.8224999999999998"/>
    <s v="Office Supplies"/>
    <s v="Binders"/>
    <s v="Acco Data Flex Cable Posts For Top &amp; Bottom Load Binders, 6&quot; Capacity"/>
  </r>
  <r>
    <x v="2006"/>
    <x v="612"/>
    <d v="2016-03-14T00:00:00"/>
    <s v="Standard Class"/>
    <s v="BD-11770"/>
    <s v="TEC-AC-10002800"/>
    <x v="2920"/>
    <n v="1"/>
    <n v="2"/>
    <n v="74985"/>
    <n v="7.4984999999999999"/>
    <s v="Technology"/>
    <s v="Accessories"/>
    <s v="Plantronics Audio 478 Stereo USB Headset"/>
  </r>
  <r>
    <x v="2007"/>
    <x v="670"/>
    <d v="2014-06-26T00:00:00"/>
    <s v="First Class"/>
    <s v="DL-13330"/>
    <s v="OFF-AR-10002766"/>
    <x v="266"/>
    <n v="9"/>
    <n v="2"/>
    <n v="17514"/>
    <n v="1.7514000000000001"/>
    <s v="Office Supplies"/>
    <s v="Art"/>
    <s v="Prang Drawing Pencil Set"/>
  </r>
  <r>
    <x v="2007"/>
    <x v="670"/>
    <d v="2014-06-26T00:00:00"/>
    <s v="First Class"/>
    <s v="DL-13330"/>
    <s v="OFF-SU-10002522"/>
    <x v="2921"/>
    <n v="1"/>
    <n v="2"/>
    <n v="3492"/>
    <n v="0.34920000000000001"/>
    <s v="Office Supplies"/>
    <s v="Supplies"/>
    <s v="Acme Kleen Earth Office Shears"/>
  </r>
  <r>
    <x v="2008"/>
    <x v="478"/>
    <d v="2014-11-05T00:00:00"/>
    <s v="Standard Class"/>
    <s v="KH-16630"/>
    <s v="OFF-FA-10003021"/>
    <x v="1927"/>
    <n v="5"/>
    <n v="2"/>
    <n v="141"/>
    <n v="1.41E-2"/>
    <s v="Office Supplies"/>
    <s v="Fasteners"/>
    <s v="Staples"/>
  </r>
  <r>
    <x v="2008"/>
    <x v="478"/>
    <d v="2014-11-05T00:00:00"/>
    <s v="Standard Class"/>
    <s v="KH-16630"/>
    <s v="OFF-AR-10000634"/>
    <x v="1507"/>
    <n v="3"/>
    <n v="2"/>
    <n v="8988"/>
    <n v="0.89880000000000004"/>
    <s v="Office Supplies"/>
    <s v="Art"/>
    <s v="Newell 320"/>
  </r>
  <r>
    <x v="2008"/>
    <x v="478"/>
    <d v="2014-11-05T00:00:00"/>
    <s v="Standard Class"/>
    <s v="KH-16630"/>
    <s v="OFF-LA-10001771"/>
    <x v="2039"/>
    <n v="12"/>
    <n v="2"/>
    <n v="155376"/>
    <n v="15.537599999999999"/>
    <s v="Office Supplies"/>
    <s v="Labels"/>
    <s v="Avery 513"/>
  </r>
  <r>
    <x v="2008"/>
    <x v="478"/>
    <d v="2014-11-05T00:00:00"/>
    <s v="Standard Class"/>
    <s v="KH-16630"/>
    <s v="TEC-PH-10004434"/>
    <x v="2922"/>
    <n v="9"/>
    <n v="2"/>
    <n v="1101195"/>
    <n v="110.1195"/>
    <s v="Technology"/>
    <s v="Phones"/>
    <s v="Cisco IPÂ PhoneÂ 7961G VoIPÂ phoneÂ - Dark gray"/>
  </r>
  <r>
    <x v="2009"/>
    <x v="770"/>
    <d v="2016-08-31T00:00:00"/>
    <s v="First Class"/>
    <s v="TP-21415"/>
    <s v="OFF-BI-10000050"/>
    <x v="2923"/>
    <n v="9"/>
    <n v="8"/>
    <n v="-21681"/>
    <n v="-2.1680999999999999"/>
    <s v="Office Supplies"/>
    <s v="Binders"/>
    <s v="Angle-D Binders with Locking Rings, Label Holders"/>
  </r>
  <r>
    <x v="2009"/>
    <x v="770"/>
    <d v="2016-08-31T00:00:00"/>
    <s v="First Class"/>
    <s v="TP-21415"/>
    <s v="OFF-BI-10002414"/>
    <x v="526"/>
    <n v="4"/>
    <n v="8"/>
    <n v="-165396"/>
    <n v="-16.5396"/>
    <s v="Office Supplies"/>
    <s v="Binders"/>
    <s v="GBC ProClick Spines for 32-Hole Punch"/>
  </r>
  <r>
    <x v="2009"/>
    <x v="770"/>
    <d v="2016-08-31T00:00:00"/>
    <s v="First Class"/>
    <s v="TP-21415"/>
    <s v="FUR-BO-10003159"/>
    <x v="2924"/>
    <n v="2"/>
    <n v="32"/>
    <n v="-528908"/>
    <n v="-52.890799999999999"/>
    <s v="Furniture"/>
    <s v="Bookcases"/>
    <s v="Sauder Camden County Collection Libraries, Planked Cherry Finish"/>
  </r>
  <r>
    <x v="2010"/>
    <x v="38"/>
    <d v="2015-12-08T00:00:00"/>
    <s v="Second Class"/>
    <s v="NP-18685"/>
    <s v="TEC-CO-10002095"/>
    <x v="2925"/>
    <n v="2"/>
    <n v="0"/>
    <n v="449991"/>
    <n v="44.999099999999999"/>
    <s v="Technology"/>
    <s v="Copiers"/>
    <s v="Hewlett Packard 610 Color Digital Copier / Printer"/>
  </r>
  <r>
    <x v="2011"/>
    <x v="546"/>
    <d v="2015-09-27T00:00:00"/>
    <s v="First Class"/>
    <s v="SC-20680"/>
    <s v="TEC-PH-10004120"/>
    <x v="2926"/>
    <n v="6"/>
    <n v="0"/>
    <n v="2137044"/>
    <n v="213.70439999999999"/>
    <s v="Technology"/>
    <s v="Phones"/>
    <s v="AT&amp;T 1080 Phone"/>
  </r>
  <r>
    <x v="2012"/>
    <x v="940"/>
    <d v="2017-11-20T00:00:00"/>
    <s v="Standard Class"/>
    <s v="DK-12895"/>
    <s v="FUR-FU-10003553"/>
    <x v="2927"/>
    <n v="4"/>
    <n v="2"/>
    <n v="55016"/>
    <n v="5.5015999999999998"/>
    <s v="Furniture"/>
    <s v="Furnishings"/>
    <s v="Howard Miller 13-1/2&quot; Diameter Rosebrook Wall Clock"/>
  </r>
  <r>
    <x v="2012"/>
    <x v="940"/>
    <d v="2017-11-20T00:00:00"/>
    <s v="Standard Class"/>
    <s v="DK-12895"/>
    <s v="FUR-FU-10001488"/>
    <x v="2928"/>
    <n v="4"/>
    <n v="2"/>
    <n v="0"/>
    <n v="0"/>
    <s v="Furniture"/>
    <s v="Furnishings"/>
    <s v="Tenex 46&quot; x 60&quot; Computer Anti-Static Chairmat, Rectangular Shaped"/>
  </r>
  <r>
    <x v="2013"/>
    <x v="492"/>
    <d v="2015-12-21T00:00:00"/>
    <s v="Second Class"/>
    <s v="SM-20950"/>
    <s v="OFF-BI-10003094"/>
    <x v="1227"/>
    <n v="2"/>
    <n v="0"/>
    <n v="33088"/>
    <n v="3.3088000000000002"/>
    <s v="Office Supplies"/>
    <s v="Binders"/>
    <s v="Self-Adhesive Ring Binder Labels"/>
  </r>
  <r>
    <x v="2013"/>
    <x v="492"/>
    <d v="2015-12-21T00:00:00"/>
    <s v="Second Class"/>
    <s v="SM-20950"/>
    <s v="OFF-FA-10003472"/>
    <x v="1216"/>
    <n v="4"/>
    <n v="0"/>
    <n v="2016"/>
    <n v="0.2016"/>
    <s v="Office Supplies"/>
    <s v="Fasteners"/>
    <s v="Bagged Rubber Bands"/>
  </r>
  <r>
    <x v="2013"/>
    <x v="492"/>
    <d v="2015-12-21T00:00:00"/>
    <s v="Second Class"/>
    <s v="SM-20950"/>
    <s v="OFF-PA-10001289"/>
    <x v="2127"/>
    <n v="3"/>
    <n v="0"/>
    <n v="569772"/>
    <n v="56.977200000000003"/>
    <s v="Office Supplies"/>
    <s v="Paper"/>
    <s v="White Computer Printout Paper by Universal"/>
  </r>
  <r>
    <x v="2014"/>
    <x v="230"/>
    <d v="2015-12-24T00:00:00"/>
    <s v="First Class"/>
    <s v="LS-17245"/>
    <s v="TEC-PH-10002293"/>
    <x v="232"/>
    <n v="3"/>
    <n v="2"/>
    <n v="47976"/>
    <n v="4.7976000000000001"/>
    <s v="Technology"/>
    <s v="Phones"/>
    <s v="Anker 36W 4-Port USB Wall Charger Travel Power Adapter for iPhone 5s 5c 5"/>
  </r>
  <r>
    <x v="2015"/>
    <x v="472"/>
    <d v="2016-09-29T00:00:00"/>
    <s v="Standard Class"/>
    <s v="KE-16420"/>
    <s v="OFF-PA-10000380"/>
    <x v="2929"/>
    <n v="9"/>
    <n v="2"/>
    <n v="22518"/>
    <n v="2.2517999999999998"/>
    <s v="Office Supplies"/>
    <s v="Paper"/>
    <s v="REDIFORM Incoming/Outgoing Call Register, 11&quot; X 8 1/2&quot;, 100 Messages"/>
  </r>
  <r>
    <x v="2015"/>
    <x v="472"/>
    <d v="2016-09-29T00:00:00"/>
    <s v="Standard Class"/>
    <s v="KE-16420"/>
    <s v="OFF-BI-10004828"/>
    <x v="2930"/>
    <n v="1"/>
    <n v="7"/>
    <n v="-35154"/>
    <n v="-3.5154000000000001"/>
    <s v="Office Supplies"/>
    <s v="Binders"/>
    <s v="GBC Poly Designer Binding Covers"/>
  </r>
  <r>
    <x v="2016"/>
    <x v="210"/>
    <d v="2017-06-30T00:00:00"/>
    <s v="Standard Class"/>
    <s v="MC-17635"/>
    <s v="OFF-BI-10004632"/>
    <x v="923"/>
    <n v="3"/>
    <n v="8"/>
    <n v="-3202395"/>
    <n v="-320.23950000000002"/>
    <s v="Office Supplies"/>
    <s v="Binders"/>
    <s v="Ibico Hi-Tech Manual Binding System"/>
  </r>
  <r>
    <x v="2016"/>
    <x v="210"/>
    <d v="2017-06-30T00:00:00"/>
    <s v="Standard Class"/>
    <s v="MC-17635"/>
    <s v="OFF-PA-10000327"/>
    <x v="1507"/>
    <n v="3"/>
    <n v="2"/>
    <n v="321"/>
    <n v="3.2099999999999997E-2"/>
    <s v="Office Supplies"/>
    <s v="Paper"/>
    <s v="Xerox 1971"/>
  </r>
  <r>
    <x v="2017"/>
    <x v="405"/>
    <d v="2017-09-09T00:00:00"/>
    <s v="First Class"/>
    <s v="Dp-13240"/>
    <s v="OFF-BI-10003291"/>
    <x v="2931"/>
    <n v="3"/>
    <n v="7"/>
    <n v="-60237"/>
    <n v="-6.0236999999999998"/>
    <s v="Office Supplies"/>
    <s v="Binders"/>
    <s v="Wilson Jones Leather-Like Binders with DublLock Round Rings"/>
  </r>
  <r>
    <x v="2018"/>
    <x v="341"/>
    <d v="2016-08-06T00:00:00"/>
    <s v="Second Class"/>
    <s v="LC-16930"/>
    <s v="TEC-PH-10002275"/>
    <x v="2932"/>
    <n v="2"/>
    <n v="2"/>
    <n v="302384"/>
    <n v="30.238399999999999"/>
    <s v="Technology"/>
    <s v="Phones"/>
    <s v="Mitel 5320 IP Phone VoIP phone"/>
  </r>
  <r>
    <x v="2018"/>
    <x v="341"/>
    <d v="2016-08-06T00:00:00"/>
    <s v="Second Class"/>
    <s v="LC-16930"/>
    <s v="OFF-BI-10003291"/>
    <x v="2933"/>
    <n v="3"/>
    <n v="2"/>
    <n v="70713"/>
    <n v="7.0712999999999999"/>
    <s v="Office Supplies"/>
    <s v="Binders"/>
    <s v="Wilson Jones Leather-Like Binders with DublLock Round Rings"/>
  </r>
  <r>
    <x v="2018"/>
    <x v="341"/>
    <d v="2016-08-06T00:00:00"/>
    <s v="Second Class"/>
    <s v="LC-16930"/>
    <s v="OFF-BI-10000343"/>
    <x v="971"/>
    <n v="3"/>
    <n v="2"/>
    <n v="39771"/>
    <n v="3.9771000000000001"/>
    <s v="Office Supplies"/>
    <s v="Binders"/>
    <s v="Pressboard Covers with Storage Hooks, 9 1/2&quot; x 11&quot;, Light Blue"/>
  </r>
  <r>
    <x v="2019"/>
    <x v="710"/>
    <d v="2014-08-26T00:00:00"/>
    <s v="Standard Class"/>
    <s v="LH-16900"/>
    <s v="FUR-BO-10000711"/>
    <x v="2934"/>
    <n v="9"/>
    <n v="0"/>
    <n v="1724814"/>
    <n v="172.48140000000001"/>
    <s v="Furniture"/>
    <s v="Bookcases"/>
    <s v="Hon Metal Bookcases, Gray"/>
  </r>
  <r>
    <x v="2020"/>
    <x v="367"/>
    <d v="2016-04-05T00:00:00"/>
    <s v="Standard Class"/>
    <s v="TB-21175"/>
    <s v="OFF-LA-10001297"/>
    <x v="561"/>
    <n v="2"/>
    <n v="0"/>
    <n v="9936"/>
    <n v="0.99360000000000004"/>
    <s v="Office Supplies"/>
    <s v="Labels"/>
    <s v="Avery 473"/>
  </r>
  <r>
    <x v="2020"/>
    <x v="367"/>
    <d v="2016-04-05T00:00:00"/>
    <s v="Standard Class"/>
    <s v="TB-21175"/>
    <s v="OFF-SU-10001574"/>
    <x v="1253"/>
    <n v="3"/>
    <n v="0"/>
    <n v="3285"/>
    <n v="0.32850000000000001"/>
    <s v="Office Supplies"/>
    <s v="Supplies"/>
    <s v="Acme Value Line Scissors"/>
  </r>
  <r>
    <x v="2020"/>
    <x v="367"/>
    <d v="2016-04-05T00:00:00"/>
    <s v="Standard Class"/>
    <s v="TB-21175"/>
    <s v="OFF-BI-10003305"/>
    <x v="187"/>
    <n v="3"/>
    <n v="2"/>
    <n v="46644"/>
    <n v="4.6643999999999997"/>
    <s v="Office Supplies"/>
    <s v="Binders"/>
    <s v="Avery Hanging File Binders"/>
  </r>
  <r>
    <x v="2021"/>
    <x v="941"/>
    <d v="2017-05-18T00:00:00"/>
    <s v="First Class"/>
    <s v="JM-15865"/>
    <s v="OFF-ST-10002574"/>
    <x v="2935"/>
    <n v="2"/>
    <n v="2"/>
    <n v="-55256"/>
    <n v="-5.5255999999999998"/>
    <s v="Office Supplies"/>
    <s v="Storage"/>
    <s v="SAFCO Commercial Wire Shelving, Black"/>
  </r>
  <r>
    <x v="2022"/>
    <x v="140"/>
    <d v="2015-08-28T00:00:00"/>
    <s v="Standard Class"/>
    <s v="KW-16435"/>
    <s v="TEC-MA-10000864"/>
    <x v="2936"/>
    <n v="7"/>
    <n v="0"/>
    <n v="14168"/>
    <n v="1.4168000000000001"/>
    <s v="Technology"/>
    <s v="Machines"/>
    <s v="Cisco 9971 IP Video Phone Charcoal"/>
  </r>
  <r>
    <x v="2022"/>
    <x v="140"/>
    <d v="2015-08-28T00:00:00"/>
    <s v="Standard Class"/>
    <s v="KW-16435"/>
    <s v="TEC-AC-10003289"/>
    <x v="1300"/>
    <n v="4"/>
    <n v="0"/>
    <n v="183908"/>
    <n v="18.390799999999999"/>
    <s v="Technology"/>
    <s v="Accessories"/>
    <s v="Anker Ultra-Slim Mini Bluetooth 3.0 Wireless Keyboard"/>
  </r>
  <r>
    <x v="2022"/>
    <x v="140"/>
    <d v="2015-08-28T00:00:00"/>
    <s v="Standard Class"/>
    <s v="KW-16435"/>
    <s v="TEC-PH-10001619"/>
    <x v="2058"/>
    <n v="3"/>
    <n v="0"/>
    <n v="1705113"/>
    <n v="170.51130000000001"/>
    <s v="Technology"/>
    <s v="Phones"/>
    <s v="LG G3"/>
  </r>
  <r>
    <x v="2023"/>
    <x v="865"/>
    <d v="2014-09-28T00:00:00"/>
    <s v="Standard Class"/>
    <s v="SC-20095"/>
    <s v="OFF-PA-10004888"/>
    <x v="108"/>
    <n v="5"/>
    <n v="0"/>
    <n v="15552"/>
    <n v="1.5551999999999999"/>
    <s v="Office Supplies"/>
    <s v="Paper"/>
    <s v="Xerox 217"/>
  </r>
  <r>
    <x v="2023"/>
    <x v="865"/>
    <d v="2014-09-28T00:00:00"/>
    <s v="Standard Class"/>
    <s v="SC-20095"/>
    <s v="OFF-ST-10000736"/>
    <x v="2937"/>
    <n v="5"/>
    <n v="0"/>
    <n v="16196"/>
    <n v="1.6195999999999999"/>
    <s v="Office Supplies"/>
    <s v="Storage"/>
    <s v="Carina Double Wide Media Storage Towers in Natural &amp; Black"/>
  </r>
  <r>
    <x v="2023"/>
    <x v="865"/>
    <d v="2014-09-28T00:00:00"/>
    <s v="Standard Class"/>
    <s v="SC-20095"/>
    <s v="OFF-BI-10001120"/>
    <x v="2938"/>
    <n v="5"/>
    <n v="0"/>
    <n v="46304755"/>
    <n v="4630.4754999999996"/>
    <s v="Office Supplies"/>
    <s v="Binders"/>
    <s v="Ibico EPK-21 Electric Binding System"/>
  </r>
  <r>
    <x v="2023"/>
    <x v="865"/>
    <d v="2014-09-28T00:00:00"/>
    <s v="Standard Class"/>
    <s v="SC-20095"/>
    <s v="OFF-BI-10000301"/>
    <x v="2939"/>
    <n v="2"/>
    <n v="0"/>
    <n v="647"/>
    <n v="6.4699999999999994E-2"/>
    <s v="Office Supplies"/>
    <s v="Binders"/>
    <s v="GBC Instant Report Kit"/>
  </r>
  <r>
    <x v="2024"/>
    <x v="82"/>
    <d v="2017-06-23T00:00:00"/>
    <s v="Standard Class"/>
    <s v="ZC-21910"/>
    <s v="OFF-AP-10004655"/>
    <x v="2940"/>
    <n v="1"/>
    <n v="8"/>
    <n v="-52072"/>
    <n v="-5.2072000000000003"/>
    <s v="Office Supplies"/>
    <s v="Appliances"/>
    <s v="Holmes Visible Mist Ultrasonic Humidifier with 2.3-Gallon Output per Day, Replacement Filter"/>
  </r>
  <r>
    <x v="2024"/>
    <x v="82"/>
    <d v="2017-06-23T00:00:00"/>
    <s v="Standard Class"/>
    <s v="ZC-21910"/>
    <s v="OFF-AP-10002906"/>
    <x v="1766"/>
    <n v="1"/>
    <n v="8"/>
    <n v="-111"/>
    <n v="-1.11E-2"/>
    <s v="Office Supplies"/>
    <s v="Appliances"/>
    <s v="Hoover Replacement Belt for Commercial Guardsman Heavy-Duty Upright Vacuum"/>
  </r>
  <r>
    <x v="2024"/>
    <x v="82"/>
    <d v="2017-06-23T00:00:00"/>
    <s v="Standard Class"/>
    <s v="ZC-21910"/>
    <s v="OFF-PA-10000740"/>
    <x v="2941"/>
    <n v="8"/>
    <n v="2"/>
    <n v="475072"/>
    <n v="47.507199999999997"/>
    <s v="Office Supplies"/>
    <s v="Paper"/>
    <s v="Xerox 1982"/>
  </r>
  <r>
    <x v="2025"/>
    <x v="360"/>
    <d v="2017-12-21T00:00:00"/>
    <s v="Same Day"/>
    <s v="RB-19465"/>
    <s v="FUR-FU-10001940"/>
    <x v="225"/>
    <n v="2"/>
    <n v="0"/>
    <n v="70048"/>
    <n v="7.0048000000000004"/>
    <s v="Furniture"/>
    <s v="Furnishings"/>
    <s v="Staple-based wall hangings"/>
  </r>
  <r>
    <x v="2026"/>
    <x v="783"/>
    <d v="2017-08-13T00:00:00"/>
    <s v="Standard Class"/>
    <s v="JK-15370"/>
    <s v="TEC-PH-10000439"/>
    <x v="2942"/>
    <n v="5"/>
    <n v="2"/>
    <n v="179955"/>
    <n v="17.9955"/>
    <s v="Technology"/>
    <s v="Phones"/>
    <s v="GE DSL Phone Line Filter"/>
  </r>
  <r>
    <x v="2026"/>
    <x v="783"/>
    <d v="2017-08-13T00:00:00"/>
    <s v="Standard Class"/>
    <s v="JK-15370"/>
    <s v="OFF-BI-10000404"/>
    <x v="559"/>
    <n v="2"/>
    <n v="2"/>
    <n v="4644"/>
    <n v="0.46439999999999998"/>
    <s v="Office Supplies"/>
    <s v="Binders"/>
    <s v="Avery Printable Repositionable Plastic Tabs"/>
  </r>
  <r>
    <x v="2027"/>
    <x v="441"/>
    <d v="2016-08-26T00:00:00"/>
    <s v="Standard Class"/>
    <s v="DD-13570"/>
    <s v="OFF-BI-10003676"/>
    <x v="96"/>
    <n v="2"/>
    <n v="8"/>
    <n v="-68992"/>
    <n v="-6.8992000000000004"/>
    <s v="Office Supplies"/>
    <s v="Binders"/>
    <s v="GBC Standard Recycled Report Covers, Clear Plastic Sheets"/>
  </r>
  <r>
    <x v="2028"/>
    <x v="111"/>
    <d v="2015-09-07T00:00:00"/>
    <s v="Same Day"/>
    <s v="MC-17275"/>
    <s v="OFF-ST-10002486"/>
    <x v="367"/>
    <n v="2"/>
    <n v="0"/>
    <n v="2792"/>
    <n v="0.2792"/>
    <s v="Office Supplies"/>
    <s v="Storage"/>
    <s v="Eldon Shelf Savers Cubes and Bins"/>
  </r>
  <r>
    <x v="2028"/>
    <x v="111"/>
    <d v="2015-09-07T00:00:00"/>
    <s v="Same Day"/>
    <s v="MC-17275"/>
    <s v="FUR-TA-10003837"/>
    <x v="2943"/>
    <n v="3"/>
    <n v="4"/>
    <n v="-141639"/>
    <n v="-14.1639"/>
    <s v="Furniture"/>
    <s v="Tables"/>
    <s v="Anderson Hickey Conga Table Tops &amp; Accessories"/>
  </r>
  <r>
    <x v="2029"/>
    <x v="707"/>
    <d v="2016-01-01T00:00:00"/>
    <s v="Standard Class"/>
    <s v="DL-13495"/>
    <s v="TEC-PH-10002923"/>
    <x v="2147"/>
    <n v="2"/>
    <n v="0"/>
    <n v="199746"/>
    <n v="19.974599999999999"/>
    <s v="Technology"/>
    <s v="Phones"/>
    <s v="Logitech B530 USBÂ HeadsetÂ -Â headsetÂ - Full size, Binaural"/>
  </r>
  <r>
    <x v="2029"/>
    <x v="707"/>
    <d v="2016-01-01T00:00:00"/>
    <s v="Standard Class"/>
    <s v="DL-13495"/>
    <s v="FUR-BO-10004360"/>
    <x v="2944"/>
    <n v="1"/>
    <n v="0"/>
    <n v="209274"/>
    <n v="20.927399999999999"/>
    <s v="Furniture"/>
    <s v="Bookcases"/>
    <s v="Rush Hierlooms Collection Rich Wood Bookcases"/>
  </r>
  <r>
    <x v="2029"/>
    <x v="707"/>
    <d v="2016-01-01T00:00:00"/>
    <s v="Standard Class"/>
    <s v="DL-13495"/>
    <s v="OFF-PA-10002160"/>
    <x v="1638"/>
    <n v="3"/>
    <n v="0"/>
    <n v="84966"/>
    <n v="8.4966000000000008"/>
    <s v="Office Supplies"/>
    <s v="Paper"/>
    <s v="Xerox 1978"/>
  </r>
  <r>
    <x v="2029"/>
    <x v="707"/>
    <d v="2016-01-01T00:00:00"/>
    <s v="Standard Class"/>
    <s v="DL-13495"/>
    <s v="OFF-AR-10002375"/>
    <x v="305"/>
    <n v="1"/>
    <n v="0"/>
    <n v="9512"/>
    <n v="0.95120000000000005"/>
    <s v="Office Supplies"/>
    <s v="Art"/>
    <s v="Newell 351"/>
  </r>
  <r>
    <x v="2030"/>
    <x v="942"/>
    <d v="2015-05-07T00:00:00"/>
    <s v="Standard Class"/>
    <s v="NC-18625"/>
    <s v="OFF-LA-10000443"/>
    <x v="2945"/>
    <n v="3"/>
    <n v="2"/>
    <n v="29889"/>
    <n v="2.9889000000000001"/>
    <s v="Office Supplies"/>
    <s v="Labels"/>
    <s v="Avery 501"/>
  </r>
  <r>
    <x v="2030"/>
    <x v="942"/>
    <d v="2015-05-07T00:00:00"/>
    <s v="Standard Class"/>
    <s v="NC-18625"/>
    <s v="TEC-PH-10001750"/>
    <x v="2946"/>
    <n v="3"/>
    <n v="2"/>
    <n v="138579"/>
    <n v="13.857900000000001"/>
    <s v="Technology"/>
    <s v="Phones"/>
    <s v="Samsung Rugby III"/>
  </r>
  <r>
    <x v="2031"/>
    <x v="203"/>
    <d v="2016-11-27T00:00:00"/>
    <s v="First Class"/>
    <s v="AC-10450"/>
    <s v="OFF-BI-10004632"/>
    <x v="2947"/>
    <n v="5"/>
    <n v="2"/>
    <n v="3812375"/>
    <n v="381.23750000000001"/>
    <s v="Office Supplies"/>
    <s v="Binders"/>
    <s v="Ibico Hi-Tech Manual Binding System"/>
  </r>
  <r>
    <x v="2032"/>
    <x v="80"/>
    <d v="2015-11-29T00:00:00"/>
    <s v="Standard Class"/>
    <s v="TS-21340"/>
    <s v="OFF-BI-10002813"/>
    <x v="1040"/>
    <n v="2"/>
    <n v="2"/>
    <n v="99"/>
    <n v="9.9000000000000008E-3"/>
    <s v="Office Supplies"/>
    <s v="Binders"/>
    <s v="Avery Reinforcements for Hole-Punch Pages"/>
  </r>
  <r>
    <x v="2032"/>
    <x v="80"/>
    <d v="2015-11-29T00:00:00"/>
    <s v="Standard Class"/>
    <s v="TS-21340"/>
    <s v="OFF-PA-10002005"/>
    <x v="168"/>
    <n v="3"/>
    <n v="0"/>
    <n v="93312"/>
    <n v="9.3312000000000008"/>
    <s v="Office Supplies"/>
    <s v="Paper"/>
    <s v="Xerox 225"/>
  </r>
  <r>
    <x v="2032"/>
    <x v="80"/>
    <d v="2015-11-29T00:00:00"/>
    <s v="Standard Class"/>
    <s v="TS-21340"/>
    <s v="OFF-ST-10000060"/>
    <x v="2948"/>
    <n v="7"/>
    <n v="0"/>
    <n v="545832"/>
    <n v="54.583199999999998"/>
    <s v="Office Supplies"/>
    <s v="Storage"/>
    <s v="Fellowes Bankers Box Staxonsteel Drawer File/Stacking System"/>
  </r>
  <r>
    <x v="2032"/>
    <x v="80"/>
    <d v="2015-11-29T00:00:00"/>
    <s v="Standard Class"/>
    <s v="TS-21340"/>
    <s v="OFF-BI-10002706"/>
    <x v="2949"/>
    <n v="8"/>
    <n v="2"/>
    <n v="297024"/>
    <n v="29.702400000000001"/>
    <s v="Office Supplies"/>
    <s v="Binders"/>
    <s v="Avery Premier Heavy-Duty Binder with Round Locking Rings"/>
  </r>
  <r>
    <x v="2033"/>
    <x v="58"/>
    <d v="2017-09-10T00:00:00"/>
    <s v="Standard Class"/>
    <s v="MM-17920"/>
    <s v="TEC-AC-10000199"/>
    <x v="2083"/>
    <n v="4"/>
    <n v="2"/>
    <n v="-1428"/>
    <n v="-0.14280000000000001"/>
    <s v="Technology"/>
    <s v="Accessories"/>
    <s v="Kingston Digital DataTraveler 8GB USB 2.0"/>
  </r>
  <r>
    <x v="2034"/>
    <x v="943"/>
    <d v="2017-05-12T00:00:00"/>
    <s v="Same Day"/>
    <s v="LP-17080"/>
    <s v="OFF-PA-10002870"/>
    <x v="1064"/>
    <n v="6"/>
    <n v="0"/>
    <n v="16848"/>
    <n v="1.6848000000000001"/>
    <s v="Office Supplies"/>
    <s v="Paper"/>
    <s v="Ampad Phone Message Book, Recycled, 400 Message Capacity, 5 Â¾Â” x 11Â”"/>
  </r>
  <r>
    <x v="2034"/>
    <x v="943"/>
    <d v="2017-05-12T00:00:00"/>
    <s v="Same Day"/>
    <s v="LP-17080"/>
    <s v="OFF-LA-10004545"/>
    <x v="2950"/>
    <n v="3"/>
    <n v="0"/>
    <n v="176673"/>
    <n v="17.667300000000001"/>
    <s v="Office Supplies"/>
    <s v="Labels"/>
    <s v="Avery 50"/>
  </r>
  <r>
    <x v="2034"/>
    <x v="943"/>
    <d v="2017-05-12T00:00:00"/>
    <s v="Same Day"/>
    <s v="LP-17080"/>
    <s v="OFF-BI-10000962"/>
    <x v="2951"/>
    <n v="2"/>
    <n v="2"/>
    <n v="94366"/>
    <n v="9.4366000000000003"/>
    <s v="Office Supplies"/>
    <s v="Binders"/>
    <s v="Acco Flexible ACCOHIDE Square Ring Data Binder, Dark Blue, 11 1/2&quot; X 14&quot; 7/8&quot;"/>
  </r>
  <r>
    <x v="2035"/>
    <x v="409"/>
    <d v="2014-05-18T00:00:00"/>
    <s v="Standard Class"/>
    <s v="BG-11695"/>
    <s v="OFF-AP-10004249"/>
    <x v="623"/>
    <n v="3"/>
    <n v="0"/>
    <n v="96957"/>
    <n v="9.6957000000000004"/>
    <s v="Office Supplies"/>
    <s v="Appliances"/>
    <s v="Staple holder"/>
  </r>
  <r>
    <x v="2036"/>
    <x v="944"/>
    <d v="2017-07-31T00:00:00"/>
    <s v="Second Class"/>
    <s v="MG-18145"/>
    <s v="FUR-FU-10001602"/>
    <x v="2952"/>
    <n v="3"/>
    <n v="2"/>
    <n v="-22758"/>
    <n v="-2.2757999999999998"/>
    <s v="Furniture"/>
    <s v="Furnishings"/>
    <s v="Eldon Delta Triangular Chair Mat, 52&quot; x 58&quot;, Clear"/>
  </r>
  <r>
    <x v="2037"/>
    <x v="636"/>
    <d v="2017-05-09T00:00:00"/>
    <s v="First Class"/>
    <s v="GZ-14470"/>
    <s v="OFF-AR-10003179"/>
    <x v="2953"/>
    <n v="6"/>
    <n v="0"/>
    <n v="180378"/>
    <n v="18.037800000000001"/>
    <s v="Office Supplies"/>
    <s v="Art"/>
    <s v="Dixon Ticonderoga Core-Lock Colored Pencils"/>
  </r>
  <r>
    <x v="2038"/>
    <x v="184"/>
    <d v="2014-09-24T00:00:00"/>
    <s v="Standard Class"/>
    <s v="JL-15835"/>
    <s v="OFF-ST-10003722"/>
    <x v="2954"/>
    <n v="6"/>
    <n v="2"/>
    <n v="75762"/>
    <n v="7.5762"/>
    <s v="Office Supplies"/>
    <s v="Storage"/>
    <s v="Project Tote Personal File"/>
  </r>
  <r>
    <x v="2038"/>
    <x v="184"/>
    <d v="2014-09-24T00:00:00"/>
    <s v="Standard Class"/>
    <s v="JL-15835"/>
    <s v="TEC-MA-10001127"/>
    <x v="2955"/>
    <n v="3"/>
    <n v="5"/>
    <n v="-9449946"/>
    <n v="-944.99459999999999"/>
    <s v="Technology"/>
    <s v="Machines"/>
    <s v="HP Designjet T520 Inkjet Large Format Printer - 24&quot; Color"/>
  </r>
  <r>
    <x v="2039"/>
    <x v="292"/>
    <d v="2015-04-04T00:00:00"/>
    <s v="Standard Class"/>
    <s v="DO-13435"/>
    <s v="OFF-AP-10001947"/>
    <x v="2956"/>
    <n v="4"/>
    <n v="0"/>
    <n v="212512"/>
    <n v="21.251200000000001"/>
    <s v="Office Supplies"/>
    <s v="Appliances"/>
    <s v="Acco 6 Outlet Guardian Premium Plus Surge Suppressor"/>
  </r>
  <r>
    <x v="2040"/>
    <x v="728"/>
    <d v="2014-11-25T00:00:00"/>
    <s v="Standard Class"/>
    <s v="AB-10600"/>
    <s v="OFF-BI-10001107"/>
    <x v="1206"/>
    <n v="5"/>
    <n v="8"/>
    <n v="-23892"/>
    <n v="-2.3892000000000002"/>
    <s v="Office Supplies"/>
    <s v="Binders"/>
    <s v="GBC White Gloss Covers, Plain Front"/>
  </r>
  <r>
    <x v="2041"/>
    <x v="740"/>
    <d v="2015-07-09T00:00:00"/>
    <s v="Standard Class"/>
    <s v="KB-16315"/>
    <s v="OFF-PA-10000349"/>
    <x v="1582"/>
    <n v="3"/>
    <n v="2"/>
    <n v="40338"/>
    <n v="4.0338000000000003"/>
    <s v="Office Supplies"/>
    <s v="Paper"/>
    <s v="Easy-staple paper"/>
  </r>
  <r>
    <x v="2041"/>
    <x v="740"/>
    <d v="2015-07-09T00:00:00"/>
    <s v="Standard Class"/>
    <s v="KB-16315"/>
    <s v="OFF-PA-10003349"/>
    <x v="23"/>
    <n v="3"/>
    <n v="2"/>
    <n v="56376"/>
    <n v="5.6375999999999999"/>
    <s v="Office Supplies"/>
    <s v="Paper"/>
    <s v="Xerox 1957"/>
  </r>
  <r>
    <x v="2042"/>
    <x v="183"/>
    <d v="2014-09-13T00:00:00"/>
    <s v="Standard Class"/>
    <s v="TT-21070"/>
    <s v="OFF-FA-10002280"/>
    <x v="88"/>
    <n v="9"/>
    <n v="0"/>
    <n v="216"/>
    <n v="2.1600000000000001E-2"/>
    <s v="Office Supplies"/>
    <s v="Fasteners"/>
    <s v="Advantus Plastic Paper Clips"/>
  </r>
  <r>
    <x v="2042"/>
    <x v="183"/>
    <d v="2014-09-13T00:00:00"/>
    <s v="Standard Class"/>
    <s v="TT-21070"/>
    <s v="TEC-MA-10000029"/>
    <x v="2597"/>
    <n v="3"/>
    <n v="0"/>
    <n v="902871"/>
    <n v="90.287099999999995"/>
    <s v="Technology"/>
    <s v="Machines"/>
    <s v="Epson WorkForce WF-2530 All-in-One Printer, Copier Scanner"/>
  </r>
  <r>
    <x v="2043"/>
    <x v="344"/>
    <d v="2017-10-08T00:00:00"/>
    <s v="Standard Class"/>
    <s v="PV-18985"/>
    <s v="OFF-BI-10002854"/>
    <x v="2957"/>
    <n v="5"/>
    <n v="2"/>
    <n v="42045"/>
    <n v="4.2045000000000003"/>
    <s v="Office Supplies"/>
    <s v="Binders"/>
    <s v="Performers Binder/Pad Holder, Black"/>
  </r>
  <r>
    <x v="2043"/>
    <x v="344"/>
    <d v="2017-10-08T00:00:00"/>
    <s v="Standard Class"/>
    <s v="PV-18985"/>
    <s v="OFF-ST-10003716"/>
    <x v="2958"/>
    <n v="7"/>
    <n v="0"/>
    <n v="2047682"/>
    <n v="204.76820000000001"/>
    <s v="Office Supplies"/>
    <s v="Storage"/>
    <s v="Tennsco Double-Tier Lockers"/>
  </r>
  <r>
    <x v="2044"/>
    <x v="285"/>
    <d v="2017-11-23T00:00:00"/>
    <s v="Standard Class"/>
    <s v="DD-13570"/>
    <s v="OFF-FA-10000624"/>
    <x v="2777"/>
    <n v="7"/>
    <n v="0"/>
    <n v="1253"/>
    <n v="0.12529999999999999"/>
    <s v="Office Supplies"/>
    <s v="Fasteners"/>
    <s v="OIC Binder Clips"/>
  </r>
  <r>
    <x v="2045"/>
    <x v="945"/>
    <d v="2017-01-01T00:00:00"/>
    <s v="First Class"/>
    <s v="KD-16495"/>
    <s v="OFF-BI-10004654"/>
    <x v="2959"/>
    <n v="6"/>
    <n v="8"/>
    <n v="-10386"/>
    <n v="-1.0386"/>
    <s v="Office Supplies"/>
    <s v="Binders"/>
    <s v="Avery Binding System Hidden Tab Executive Style Index Sets"/>
  </r>
  <r>
    <x v="2046"/>
    <x v="42"/>
    <d v="2017-12-04T00:00:00"/>
    <s v="First Class"/>
    <s v="RA-19285"/>
    <s v="OFF-ST-10001228"/>
    <x v="2960"/>
    <n v="3"/>
    <n v="2"/>
    <n v="2337"/>
    <n v="0.23369999999999999"/>
    <s v="Office Supplies"/>
    <s v="Storage"/>
    <s v="Fellowes Personal Hanging Folder Files, Navy"/>
  </r>
  <r>
    <x v="2046"/>
    <x v="42"/>
    <d v="2017-12-04T00:00:00"/>
    <s v="First Class"/>
    <s v="RA-19285"/>
    <s v="FUR-FU-10003798"/>
    <x v="2873"/>
    <n v="5"/>
    <n v="2"/>
    <n v="13846"/>
    <n v="1.3846000000000001"/>
    <s v="Furniture"/>
    <s v="Furnishings"/>
    <s v="Ultra Door Kickplate, 8&quot;H x 34&quot;W"/>
  </r>
  <r>
    <x v="2047"/>
    <x v="900"/>
    <d v="2016-06-17T00:00:00"/>
    <s v="Standard Class"/>
    <s v="SS-20590"/>
    <s v="OFF-LA-10003148"/>
    <x v="1449"/>
    <n v="3"/>
    <n v="0"/>
    <n v="8694"/>
    <n v="0.86939999999999995"/>
    <s v="Office Supplies"/>
    <s v="Labels"/>
    <s v="Avery 51"/>
  </r>
  <r>
    <x v="2048"/>
    <x v="946"/>
    <d v="2014-05-23T00:00:00"/>
    <s v="Standard Class"/>
    <s v="JH-15820"/>
    <s v="OFF-BI-10001249"/>
    <x v="2961"/>
    <n v="9"/>
    <n v="0"/>
    <n v="264132"/>
    <n v="26.4132"/>
    <s v="Office Supplies"/>
    <s v="Binders"/>
    <s v="Avery Heavy-Duty EZD View Binder with Locking Rings"/>
  </r>
  <r>
    <x v="2049"/>
    <x v="10"/>
    <d v="2017-02-06T00:00:00"/>
    <s v="Standard Class"/>
    <s v="EH-14125"/>
    <s v="OFF-AR-10003759"/>
    <x v="2962"/>
    <n v="7"/>
    <n v="0"/>
    <n v="5733"/>
    <n v="0.57330000000000003"/>
    <s v="Office Supplies"/>
    <s v="Art"/>
    <s v="Crayola Anti Dust Chalk, 12/Pack"/>
  </r>
  <r>
    <x v="2049"/>
    <x v="10"/>
    <d v="2017-02-06T00:00:00"/>
    <s v="Standard Class"/>
    <s v="EH-14125"/>
    <s v="OFF-AR-10001227"/>
    <x v="248"/>
    <n v="3"/>
    <n v="0"/>
    <n v="23814"/>
    <n v="2.3814000000000002"/>
    <s v="Office Supplies"/>
    <s v="Art"/>
    <s v="Newell 338"/>
  </r>
  <r>
    <x v="2049"/>
    <x v="10"/>
    <d v="2017-02-06T00:00:00"/>
    <s v="Standard Class"/>
    <s v="EH-14125"/>
    <s v="FUR-CH-10000863"/>
    <x v="2963"/>
    <n v="1"/>
    <n v="2"/>
    <n v="-135882"/>
    <n v="-13.588200000000001"/>
    <s v="Furniture"/>
    <s v="Chairs"/>
    <s v="Novimex Swivel Fabric Task Chair"/>
  </r>
  <r>
    <x v="2050"/>
    <x v="175"/>
    <d v="2015-12-04T00:00:00"/>
    <s v="Standard Class"/>
    <s v="TP-21415"/>
    <s v="FUR-FU-10004017"/>
    <x v="389"/>
    <n v="3"/>
    <n v="0"/>
    <n v="64518"/>
    <n v="6.4518000000000004"/>
    <s v="Furniture"/>
    <s v="Furnishings"/>
    <s v="Tenex Contemporary Contur Chairmats for Low and Medium Pile Carpet, Computer, 39&quot; x 49&quot;"/>
  </r>
  <r>
    <x v="2051"/>
    <x v="555"/>
    <d v="2017-10-28T00:00:00"/>
    <s v="Standard Class"/>
    <s v="RB-19330"/>
    <s v="OFF-BI-10000962"/>
    <x v="2964"/>
    <n v="3"/>
    <n v="8"/>
    <n v="-151311"/>
    <n v="-15.1311"/>
    <s v="Office Supplies"/>
    <s v="Binders"/>
    <s v="Acco Flexible ACCOHIDE Square Ring Data Binder, Dark Blue, 11 1/2&quot; X 14&quot; 7/8&quot;"/>
  </r>
  <r>
    <x v="2051"/>
    <x v="555"/>
    <d v="2017-10-28T00:00:00"/>
    <s v="Standard Class"/>
    <s v="RB-19330"/>
    <s v="OFF-ST-10004507"/>
    <x v="2965"/>
    <n v="1"/>
    <n v="2"/>
    <n v="12005"/>
    <n v="1.2004999999999999"/>
    <s v="Office Supplies"/>
    <s v="Storage"/>
    <s v="Advantus Rolling Storage Box"/>
  </r>
  <r>
    <x v="2051"/>
    <x v="555"/>
    <d v="2017-10-28T00:00:00"/>
    <s v="Standard Class"/>
    <s v="RB-19330"/>
    <s v="TEC-AC-10002942"/>
    <x v="2966"/>
    <n v="1"/>
    <n v="2"/>
    <n v="-207"/>
    <n v="-2.07E-2"/>
    <s v="Technology"/>
    <s v="Accessories"/>
    <s v="WD My Passport Ultra 1TB Portable External Hard Drive"/>
  </r>
  <r>
    <x v="2051"/>
    <x v="555"/>
    <d v="2017-10-28T00:00:00"/>
    <s v="Standard Class"/>
    <s v="RB-19330"/>
    <s v="OFF-ST-10002344"/>
    <x v="1711"/>
    <n v="4"/>
    <n v="2"/>
    <n v="-583056"/>
    <n v="-58.305599999999998"/>
    <s v="Office Supplies"/>
    <s v="Storage"/>
    <s v="Carina 42&quot;Hx23 3/4&quot;W Media Storage Unit"/>
  </r>
  <r>
    <x v="2052"/>
    <x v="405"/>
    <d v="2017-09-11T00:00:00"/>
    <s v="Standard Class"/>
    <s v="CB-12025"/>
    <s v="OFF-LA-10002475"/>
    <x v="2967"/>
    <n v="5"/>
    <n v="2"/>
    <n v="98685"/>
    <n v="9.8684999999999992"/>
    <s v="Office Supplies"/>
    <s v="Labels"/>
    <s v="Avery 519"/>
  </r>
  <r>
    <x v="2052"/>
    <x v="405"/>
    <d v="2017-09-11T00:00:00"/>
    <s v="Standard Class"/>
    <s v="CB-12025"/>
    <s v="OFF-PA-10003072"/>
    <x v="23"/>
    <n v="3"/>
    <n v="2"/>
    <n v="54432"/>
    <n v="5.4432"/>
    <s v="Office Supplies"/>
    <s v="Paper"/>
    <s v="Eureka Recycled Copy Paper 8 1/2&quot; x 11&quot;, Ream"/>
  </r>
  <r>
    <x v="2052"/>
    <x v="405"/>
    <d v="2017-09-11T00:00:00"/>
    <s v="Standard Class"/>
    <s v="CB-12025"/>
    <s v="OFF-EN-10001509"/>
    <x v="532"/>
    <n v="3"/>
    <n v="2"/>
    <n v="16524"/>
    <n v="1.6524000000000001"/>
    <s v="Office Supplies"/>
    <s v="Envelopes"/>
    <s v="Poly String Tie Envelopes"/>
  </r>
  <r>
    <x v="2053"/>
    <x v="723"/>
    <d v="2017-01-03T00:00:00"/>
    <s v="Standard Class"/>
    <s v="MP-17965"/>
    <s v="OFF-BI-10004781"/>
    <x v="1741"/>
    <n v="4"/>
    <n v="7"/>
    <n v="-279312"/>
    <n v="-27.9312"/>
    <s v="Office Supplies"/>
    <s v="Binders"/>
    <s v="GBC Wire Binding Strips"/>
  </r>
  <r>
    <x v="2053"/>
    <x v="723"/>
    <d v="2017-01-03T00:00:00"/>
    <s v="Standard Class"/>
    <s v="MP-17965"/>
    <s v="OFF-BI-10000145"/>
    <x v="1721"/>
    <n v="3"/>
    <n v="7"/>
    <n v="-19656"/>
    <n v="-1.9656"/>
    <s v="Office Supplies"/>
    <s v="Binders"/>
    <s v="Zipper Ring Binder Pockets"/>
  </r>
  <r>
    <x v="2054"/>
    <x v="901"/>
    <d v="2015-12-09T00:00:00"/>
    <s v="Second Class"/>
    <s v="SW-20245"/>
    <s v="TEC-AC-10003280"/>
    <x v="1012"/>
    <n v="2"/>
    <n v="2"/>
    <n v="5998"/>
    <n v="0.5998"/>
    <s v="Technology"/>
    <s v="Accessories"/>
    <s v="Belkin F8E887 USB Wired Ergonomic Keyboard"/>
  </r>
  <r>
    <x v="2054"/>
    <x v="901"/>
    <d v="2015-12-09T00:00:00"/>
    <s v="Second Class"/>
    <s v="SW-20245"/>
    <s v="OFF-BI-10001107"/>
    <x v="2968"/>
    <n v="6"/>
    <n v="7"/>
    <n v="-199824"/>
    <n v="-19.982399999999998"/>
    <s v="Office Supplies"/>
    <s v="Binders"/>
    <s v="GBC White Gloss Covers, Plain Front"/>
  </r>
  <r>
    <x v="2055"/>
    <x v="478"/>
    <d v="2014-11-08T00:00:00"/>
    <s v="Standard Class"/>
    <s v="SM-20950"/>
    <s v="OFF-PA-10000533"/>
    <x v="1185"/>
    <n v="3"/>
    <n v="2"/>
    <n v="51012"/>
    <n v="5.1012000000000004"/>
    <s v="Office Supplies"/>
    <s v="Paper"/>
    <s v="Southworth Parchment Paper &amp; Envelopes"/>
  </r>
  <r>
    <x v="2056"/>
    <x v="947"/>
    <d v="2016-04-23T00:00:00"/>
    <s v="Standard Class"/>
    <s v="AP-10915"/>
    <s v="OFF-AR-10003056"/>
    <x v="1453"/>
    <n v="3"/>
    <n v="0"/>
    <n v="37236"/>
    <n v="3.7235999999999998"/>
    <s v="Office Supplies"/>
    <s v="Art"/>
    <s v="Newell 341"/>
  </r>
  <r>
    <x v="2057"/>
    <x v="477"/>
    <d v="2017-05-18T00:00:00"/>
    <s v="Standard Class"/>
    <s v="AH-10465"/>
    <s v="TEC-PH-10002834"/>
    <x v="2359"/>
    <n v="3"/>
    <n v="0"/>
    <n v="1349925"/>
    <n v="134.99250000000001"/>
    <s v="Technology"/>
    <s v="Phones"/>
    <s v="Google Nexus 5"/>
  </r>
  <r>
    <x v="2057"/>
    <x v="477"/>
    <d v="2017-05-18T00:00:00"/>
    <s v="Standard Class"/>
    <s v="AH-10465"/>
    <s v="OFF-ST-10002214"/>
    <x v="2294"/>
    <n v="2"/>
    <n v="0"/>
    <n v="58708"/>
    <n v="5.8708"/>
    <s v="Office Supplies"/>
    <s v="Storage"/>
    <s v="X-Rack File for Hanging Folders"/>
  </r>
  <r>
    <x v="2058"/>
    <x v="948"/>
    <d v="2015-03-18T00:00:00"/>
    <s v="Standard Class"/>
    <s v="EP-13915"/>
    <s v="OFF-LA-10004484"/>
    <x v="1268"/>
    <n v="4"/>
    <n v="0"/>
    <n v="75992"/>
    <n v="7.5991999999999997"/>
    <s v="Office Supplies"/>
    <s v="Labels"/>
    <s v="Avery 476"/>
  </r>
  <r>
    <x v="2058"/>
    <x v="948"/>
    <d v="2015-03-18T00:00:00"/>
    <s v="Standard Class"/>
    <s v="EP-13915"/>
    <s v="OFF-BI-10003091"/>
    <x v="2969"/>
    <n v="3"/>
    <n v="0"/>
    <n v="3158118"/>
    <n v="315.81180000000001"/>
    <s v="Office Supplies"/>
    <s v="Binders"/>
    <s v="GBC DocuBind TL200 Manual Binding Machine"/>
  </r>
  <r>
    <x v="2059"/>
    <x v="145"/>
    <d v="2017-01-16T00:00:00"/>
    <s v="First Class"/>
    <s v="TP-21565"/>
    <s v="TEC-AC-10003027"/>
    <x v="2970"/>
    <n v="7"/>
    <n v="2"/>
    <n v="-147931"/>
    <n v="-14.793100000000001"/>
    <s v="Technology"/>
    <s v="Accessories"/>
    <s v="ImationÂ 8GB Mini TravelDrive USB 2.0Â Flash Drive"/>
  </r>
  <r>
    <x v="2059"/>
    <x v="145"/>
    <d v="2017-01-16T00:00:00"/>
    <s v="First Class"/>
    <s v="TP-21565"/>
    <s v="OFF-ST-10003638"/>
    <x v="2971"/>
    <n v="9"/>
    <n v="2"/>
    <n v="147546"/>
    <n v="14.7546"/>
    <s v="Office Supplies"/>
    <s v="Storage"/>
    <s v="Mobile Personal File Cube"/>
  </r>
  <r>
    <x v="2060"/>
    <x v="936"/>
    <d v="2015-03-13T00:00:00"/>
    <s v="Standard Class"/>
    <s v="AR-10825"/>
    <s v="OFF-PA-10003848"/>
    <x v="168"/>
    <n v="3"/>
    <n v="0"/>
    <n v="93312"/>
    <n v="9.3312000000000008"/>
    <s v="Office Supplies"/>
    <s v="Paper"/>
    <s v="Xerox 1997"/>
  </r>
  <r>
    <x v="2061"/>
    <x v="856"/>
    <d v="2014-10-13T00:00:00"/>
    <s v="First Class"/>
    <s v="HA-14920"/>
    <s v="OFF-ST-10002352"/>
    <x v="1265"/>
    <n v="4"/>
    <n v="0"/>
    <n v="82992"/>
    <n v="8.2992000000000008"/>
    <s v="Office Supplies"/>
    <s v="Storage"/>
    <s v="Iris Project Case"/>
  </r>
  <r>
    <x v="2061"/>
    <x v="856"/>
    <d v="2014-10-13T00:00:00"/>
    <s v="First Class"/>
    <s v="HA-14920"/>
    <s v="FUR-CH-10000229"/>
    <x v="2972"/>
    <n v="2"/>
    <n v="2"/>
    <n v="-650352"/>
    <n v="-65.035200000000003"/>
    <s v="Furniture"/>
    <s v="Chairs"/>
    <s v="Global Enterprise Series Seating High-Back Swivel/Tilt Chairs"/>
  </r>
  <r>
    <x v="2062"/>
    <x v="657"/>
    <d v="2015-04-14T00:00:00"/>
    <s v="First Class"/>
    <s v="HJ-14875"/>
    <s v="OFF-PA-10000788"/>
    <x v="463"/>
    <n v="6"/>
    <n v="2"/>
    <n v="108864"/>
    <n v="10.8864"/>
    <s v="Office Supplies"/>
    <s v="Paper"/>
    <s v="Xerox 210"/>
  </r>
  <r>
    <x v="2062"/>
    <x v="657"/>
    <d v="2015-04-14T00:00:00"/>
    <s v="First Class"/>
    <s v="HJ-14875"/>
    <s v="OFF-PA-10002968"/>
    <x v="1525"/>
    <n v="3"/>
    <n v="2"/>
    <n v="178152"/>
    <n v="17.815200000000001"/>
    <s v="Office Supplies"/>
    <s v="Paper"/>
    <s v="Xerox 1973"/>
  </r>
  <r>
    <x v="2063"/>
    <x v="673"/>
    <d v="2017-11-20T00:00:00"/>
    <s v="Standard Class"/>
    <s v="JK-15370"/>
    <s v="OFF-ST-10002486"/>
    <x v="9"/>
    <n v="7"/>
    <n v="0"/>
    <n v="9772"/>
    <n v="0.97719999999999996"/>
    <s v="Office Supplies"/>
    <s v="Storage"/>
    <s v="Eldon Shelf Savers Cubes and Bins"/>
  </r>
  <r>
    <x v="2064"/>
    <x v="949"/>
    <d v="2016-07-01T00:00:00"/>
    <s v="Same Day"/>
    <s v="JF-15355"/>
    <s v="OFF-BI-10002215"/>
    <x v="1356"/>
    <n v="2"/>
    <n v="0"/>
    <n v="6532"/>
    <n v="0.6532"/>
    <s v="Office Supplies"/>
    <s v="Binders"/>
    <s v="Wilson Jones Hanging View Binder, White, 1&quot;"/>
  </r>
  <r>
    <x v="2064"/>
    <x v="949"/>
    <d v="2016-07-01T00:00:00"/>
    <s v="Same Day"/>
    <s v="JF-15355"/>
    <s v="OFF-PA-10000788"/>
    <x v="24"/>
    <n v="2"/>
    <n v="0"/>
    <n v="62208"/>
    <n v="6.2207999999999997"/>
    <s v="Office Supplies"/>
    <s v="Paper"/>
    <s v="Xerox 210"/>
  </r>
  <r>
    <x v="2064"/>
    <x v="949"/>
    <d v="2016-07-01T00:00:00"/>
    <s v="Same Day"/>
    <s v="JF-15355"/>
    <s v="OFF-BI-10003364"/>
    <x v="2358"/>
    <n v="2"/>
    <n v="0"/>
    <n v="280032"/>
    <n v="28.0032"/>
    <s v="Office Supplies"/>
    <s v="Binders"/>
    <s v="Binding Machine Supplies"/>
  </r>
  <r>
    <x v="2065"/>
    <x v="36"/>
    <d v="2015-11-30T00:00:00"/>
    <s v="First Class"/>
    <s v="EK-13795"/>
    <s v="OFF-AR-10003582"/>
    <x v="2331"/>
    <n v="2"/>
    <n v="0"/>
    <n v="15764"/>
    <n v="1.5764"/>
    <s v="Office Supplies"/>
    <s v="Art"/>
    <s v="Boston Electric Pencil Sharpener, Model 1818, Charcoal Black"/>
  </r>
  <r>
    <x v="2066"/>
    <x v="884"/>
    <d v="2014-04-12T00:00:00"/>
    <s v="Standard Class"/>
    <s v="RS-19765"/>
    <s v="TEC-PH-10003273"/>
    <x v="2973"/>
    <n v="5"/>
    <n v="0"/>
    <n v="163787"/>
    <n v="16.378699999999998"/>
    <s v="Technology"/>
    <s v="Phones"/>
    <s v="AT&amp;T TR1909W"/>
  </r>
  <r>
    <x v="2066"/>
    <x v="884"/>
    <d v="2014-04-12T00:00:00"/>
    <s v="Standard Class"/>
    <s v="RS-19765"/>
    <s v="OFF-PA-10000100"/>
    <x v="752"/>
    <n v="3"/>
    <n v="0"/>
    <n v="602553"/>
    <n v="60.255299999999998"/>
    <s v="Office Supplies"/>
    <s v="Paper"/>
    <s v="Xerox 1945"/>
  </r>
  <r>
    <x v="2067"/>
    <x v="950"/>
    <d v="2016-06-18T00:00:00"/>
    <s v="Second Class"/>
    <s v="BD-11320"/>
    <s v="OFF-PA-10001776"/>
    <x v="2974"/>
    <n v="5"/>
    <n v="0"/>
    <n v="217845"/>
    <n v="21.784500000000001"/>
    <s v="Office Supplies"/>
    <s v="Paper"/>
    <s v="Wirebound Message Books, Four 2 3/4&quot; x 5&quot; Forms per Page, 600 Sets per Book"/>
  </r>
  <r>
    <x v="2068"/>
    <x v="904"/>
    <d v="2017-03-10T00:00:00"/>
    <s v="Standard Class"/>
    <s v="BF-11170"/>
    <s v="OFF-BI-10004182"/>
    <x v="2561"/>
    <n v="9"/>
    <n v="2"/>
    <n v="54288"/>
    <n v="5.4287999999999998"/>
    <s v="Office Supplies"/>
    <s v="Binders"/>
    <s v="Economy Binders"/>
  </r>
  <r>
    <x v="2069"/>
    <x v="599"/>
    <d v="2017-10-11T00:00:00"/>
    <s v="Standard Class"/>
    <s v="JK-15730"/>
    <s v="OFF-BI-10000756"/>
    <x v="2975"/>
    <n v="5"/>
    <n v="8"/>
    <n v="-636"/>
    <n v="-6.3600000000000004E-2"/>
    <s v="Office Supplies"/>
    <s v="Binders"/>
    <s v="Storex DuraTech Recycled Plastic Frosted Binders"/>
  </r>
  <r>
    <x v="2070"/>
    <x v="833"/>
    <d v="2017-10-12T00:00:00"/>
    <s v="Standard Class"/>
    <s v="CR-12820"/>
    <s v="TEC-AC-10001539"/>
    <x v="2976"/>
    <n v="4"/>
    <n v="0"/>
    <n v="1151856"/>
    <n v="115.18559999999999"/>
    <s v="Technology"/>
    <s v="Accessories"/>
    <s v="Logitech G430 Surround Sound Gaming Headset with Dolby 7.1 Technology"/>
  </r>
  <r>
    <x v="2070"/>
    <x v="833"/>
    <d v="2017-10-12T00:00:00"/>
    <s v="Standard Class"/>
    <s v="CR-12820"/>
    <s v="OFF-PA-10002377"/>
    <x v="557"/>
    <n v="3"/>
    <n v="0"/>
    <n v="7668"/>
    <n v="0.76680000000000004"/>
    <s v="Office Supplies"/>
    <s v="Paper"/>
    <s v="Xerox 1916"/>
  </r>
  <r>
    <x v="2070"/>
    <x v="833"/>
    <d v="2017-10-12T00:00:00"/>
    <s v="Standard Class"/>
    <s v="CR-12820"/>
    <s v="OFF-ST-10000991"/>
    <x v="2977"/>
    <n v="3"/>
    <n v="0"/>
    <n v="103473"/>
    <n v="10.347300000000001"/>
    <s v="Office Supplies"/>
    <s v="Storage"/>
    <s v="Space Solutions HD Industrial Steel Shelving."/>
  </r>
  <r>
    <x v="2071"/>
    <x v="1"/>
    <d v="2016-12-07T00:00:00"/>
    <s v="First Class"/>
    <s v="AG-10300"/>
    <s v="FUR-BO-10002853"/>
    <x v="2978"/>
    <n v="1"/>
    <n v="0"/>
    <n v="20485"/>
    <n v="2.0485000000000002"/>
    <s v="Furniture"/>
    <s v="Bookcases"/>
    <s v="O'Sullivan 5-Shelf Heavy-Duty Bookcases"/>
  </r>
  <r>
    <x v="2072"/>
    <x v="47"/>
    <d v="2016-10-22T00:00:00"/>
    <s v="First Class"/>
    <s v="CM-12160"/>
    <s v="TEC-AC-10004510"/>
    <x v="1379"/>
    <n v="6"/>
    <n v="0"/>
    <n v="9816"/>
    <n v="0.98160000000000003"/>
    <s v="Technology"/>
    <s v="Accessories"/>
    <s v="Logitech Desktop MK120 Mouse and keyboard Combo"/>
  </r>
  <r>
    <x v="2073"/>
    <x v="796"/>
    <d v="2017-05-23T00:00:00"/>
    <s v="Standard Class"/>
    <s v="SG-20890"/>
    <s v="OFF-BI-10003712"/>
    <x v="2979"/>
    <n v="7"/>
    <n v="8"/>
    <n v="-106547"/>
    <n v="-10.6547"/>
    <s v="Office Supplies"/>
    <s v="Binders"/>
    <s v="Acco Pressboard Covers with Storage Hooks, 14 7/8&quot; x 11&quot;, Light Blue"/>
  </r>
  <r>
    <x v="2073"/>
    <x v="796"/>
    <d v="2017-05-23T00:00:00"/>
    <s v="Standard Class"/>
    <s v="SG-20890"/>
    <s v="OFF-BI-10002571"/>
    <x v="2789"/>
    <n v="1"/>
    <n v="8"/>
    <n v="-32934"/>
    <n v="-3.2934000000000001"/>
    <s v="Office Supplies"/>
    <s v="Binders"/>
    <s v="Avery Framed View Binder, EZD Ring (Locking), Navy, 1 1/2&quot;"/>
  </r>
  <r>
    <x v="2073"/>
    <x v="796"/>
    <d v="2017-05-23T00:00:00"/>
    <s v="Standard Class"/>
    <s v="SG-20890"/>
    <s v="OFF-ST-10004835"/>
    <x v="693"/>
    <n v="2"/>
    <n v="2"/>
    <n v="6696"/>
    <n v="0.66959999999999997"/>
    <s v="Office Supplies"/>
    <s v="Storage"/>
    <s v="Plastic Stacking Crates &amp; Casters"/>
  </r>
  <r>
    <x v="2074"/>
    <x v="371"/>
    <d v="2016-10-01T00:00:00"/>
    <s v="Second Class"/>
    <s v="CS-12175"/>
    <s v="OFF-PA-10004022"/>
    <x v="1262"/>
    <n v="1"/>
    <n v="0"/>
    <n v="44955"/>
    <n v="4.4954999999999998"/>
    <s v="Office Supplies"/>
    <s v="Paper"/>
    <s v="Hammermill Color Copier Paper (28Lb. and 96 Bright)"/>
  </r>
  <r>
    <x v="2075"/>
    <x v="701"/>
    <d v="2017-11-22T00:00:00"/>
    <s v="Standard Class"/>
    <s v="HL-15040"/>
    <s v="TEC-CO-10004722"/>
    <x v="2980"/>
    <n v="3"/>
    <n v="0"/>
    <n v="50399856"/>
    <n v="5039.9856"/>
    <s v="Technology"/>
    <s v="Copiers"/>
    <s v="Canon imageCLASS 2200 Advanced Copier"/>
  </r>
  <r>
    <x v="2076"/>
    <x v="951"/>
    <d v="2015-07-08T00:00:00"/>
    <s v="Same Day"/>
    <s v="DM-13015"/>
    <s v="OFF-PA-10004248"/>
    <x v="2905"/>
    <n v="5"/>
    <n v="2"/>
    <n v="66"/>
    <n v="6.6E-3"/>
    <s v="Office Supplies"/>
    <s v="Paper"/>
    <s v="Xerox 1990"/>
  </r>
  <r>
    <x v="2077"/>
    <x v="439"/>
    <d v="2015-11-20T00:00:00"/>
    <s v="Standard Class"/>
    <s v="HK-14890"/>
    <s v="FUR-TA-10000577"/>
    <x v="2981"/>
    <n v="2"/>
    <n v="0"/>
    <n v="1601766"/>
    <n v="160.17660000000001"/>
    <s v="Furniture"/>
    <s v="Tables"/>
    <s v="Bretford CR4500 Series Slim Rectangular Table"/>
  </r>
  <r>
    <x v="2077"/>
    <x v="439"/>
    <d v="2015-11-20T00:00:00"/>
    <s v="Standard Class"/>
    <s v="HK-14890"/>
    <s v="TEC-PH-10001254"/>
    <x v="2982"/>
    <n v="3"/>
    <n v="2"/>
    <n v="228582"/>
    <n v="22.8582"/>
    <s v="Technology"/>
    <s v="Phones"/>
    <s v="Jabra BIZ 2300 Duo QD Duo CordedÂ Headset"/>
  </r>
  <r>
    <x v="2078"/>
    <x v="652"/>
    <d v="2015-06-22T00:00:00"/>
    <s v="Standard Class"/>
    <s v="BG-11740"/>
    <s v="OFF-AR-10001044"/>
    <x v="2983"/>
    <n v="2"/>
    <n v="0"/>
    <n v="150742"/>
    <n v="15.074199999999999"/>
    <s v="Office Supplies"/>
    <s v="Art"/>
    <s v="BOSTON Ranger #55 Pencil Sharpener, Black"/>
  </r>
  <r>
    <x v="2079"/>
    <x v="315"/>
    <d v="2016-04-14T00:00:00"/>
    <s v="Standard Class"/>
    <s v="CK-12595"/>
    <s v="FUR-FU-10002597"/>
    <x v="2984"/>
    <n v="5"/>
    <n v="0"/>
    <n v="10374"/>
    <n v="1.0374000000000001"/>
    <s v="Furniture"/>
    <s v="Furnishings"/>
    <s v="C-Line Magnetic Cubicle Keepers, Clear Polypropylene"/>
  </r>
  <r>
    <x v="2080"/>
    <x v="67"/>
    <d v="2015-04-23T00:00:00"/>
    <s v="Second Class"/>
    <s v="RF-19735"/>
    <s v="OFF-LA-10004093"/>
    <x v="2374"/>
    <n v="3"/>
    <n v="0"/>
    <n v="103071"/>
    <n v="10.3071"/>
    <s v="Office Supplies"/>
    <s v="Labels"/>
    <s v="Avery 486"/>
  </r>
  <r>
    <x v="2081"/>
    <x v="248"/>
    <d v="2016-12-08T00:00:00"/>
    <s v="Standard Class"/>
    <s v="CJ-12010"/>
    <s v="OFF-AP-10000179"/>
    <x v="2985"/>
    <n v="4"/>
    <n v="2"/>
    <n v="937688"/>
    <n v="93.768799999999999"/>
    <s v="Office Supplies"/>
    <s v="Appliances"/>
    <s v="Honeywell Enviracaire Portable HEPA Air Cleaner for up to 10 x 16 Room"/>
  </r>
  <r>
    <x v="2081"/>
    <x v="248"/>
    <d v="2016-12-08T00:00:00"/>
    <s v="Standard Class"/>
    <s v="CJ-12010"/>
    <s v="OFF-BI-10001072"/>
    <x v="2986"/>
    <n v="4"/>
    <n v="7"/>
    <n v="-145536"/>
    <n v="-14.553599999999999"/>
    <s v="Office Supplies"/>
    <s v="Binders"/>
    <s v="GBC Clear Cover, 8-1/2 x 11, unpunched, 25 covers per pack"/>
  </r>
  <r>
    <x v="2082"/>
    <x v="895"/>
    <d v="2015-12-10T00:00:00"/>
    <s v="Same Day"/>
    <s v="MA-17560"/>
    <s v="OFF-LA-10004093"/>
    <x v="1959"/>
    <n v="1"/>
    <n v="0"/>
    <n v="34357"/>
    <n v="3.4357000000000002"/>
    <s v="Office Supplies"/>
    <s v="Labels"/>
    <s v="Avery 486"/>
  </r>
  <r>
    <x v="2082"/>
    <x v="895"/>
    <d v="2015-12-10T00:00:00"/>
    <s v="Same Day"/>
    <s v="MA-17560"/>
    <s v="TEC-CO-10002095"/>
    <x v="2987"/>
    <n v="2"/>
    <n v="2"/>
    <n v="249995"/>
    <n v="24.999500000000001"/>
    <s v="Technology"/>
    <s v="Copiers"/>
    <s v="Hewlett Packard 610 Color Digital Copier / Printer"/>
  </r>
  <r>
    <x v="2082"/>
    <x v="895"/>
    <d v="2015-12-10T00:00:00"/>
    <s v="Same Day"/>
    <s v="MA-17560"/>
    <s v="OFF-PA-10002713"/>
    <x v="801"/>
    <n v="6"/>
    <n v="0"/>
    <n v="189888"/>
    <n v="18.988800000000001"/>
    <s v="Office Supplies"/>
    <s v="Paper"/>
    <s v="Adams Phone Message Book, 200 Message Capacity, 8 1/16Â” x 11Â”"/>
  </r>
  <r>
    <x v="2082"/>
    <x v="895"/>
    <d v="2015-12-10T00:00:00"/>
    <s v="Same Day"/>
    <s v="MA-17560"/>
    <s v="OFF-PA-10002254"/>
    <x v="2253"/>
    <n v="7"/>
    <n v="0"/>
    <n v="849436"/>
    <n v="84.943600000000004"/>
    <s v="Office Supplies"/>
    <s v="Paper"/>
    <s v="Xerox 1883"/>
  </r>
  <r>
    <x v="2083"/>
    <x v="656"/>
    <d v="2014-11-02T00:00:00"/>
    <s v="Second Class"/>
    <s v="AM-10705"/>
    <s v="OFF-AR-10001683"/>
    <x v="2988"/>
    <n v="5"/>
    <n v="0"/>
    <n v="18715"/>
    <n v="1.8714999999999999"/>
    <s v="Office Supplies"/>
    <s v="Art"/>
    <s v="Lumber Crayons"/>
  </r>
  <r>
    <x v="2083"/>
    <x v="656"/>
    <d v="2014-11-02T00:00:00"/>
    <s v="Second Class"/>
    <s v="AM-10705"/>
    <s v="OFF-PA-10002195"/>
    <x v="682"/>
    <n v="2"/>
    <n v="0"/>
    <n v="47752"/>
    <n v="4.7751999999999999"/>
    <s v="Office Supplies"/>
    <s v="Paper"/>
    <s v="RSVP Cards &amp; Envelopes, Blank White, 8-1/2&quot; X 11&quot;, 24 Cards/25 Envelopes/Set"/>
  </r>
  <r>
    <x v="2083"/>
    <x v="656"/>
    <d v="2014-11-02T00:00:00"/>
    <s v="Second Class"/>
    <s v="AM-10705"/>
    <s v="FUR-FU-10002364"/>
    <x v="1733"/>
    <n v="2"/>
    <n v="0"/>
    <n v="42804"/>
    <n v="4.2804000000000002"/>
    <s v="Furniture"/>
    <s v="Furnishings"/>
    <s v="Eldon Expressions Wood Desk Accessories, Oak"/>
  </r>
  <r>
    <x v="2083"/>
    <x v="656"/>
    <d v="2014-11-02T00:00:00"/>
    <s v="Second Class"/>
    <s v="AM-10705"/>
    <s v="OFF-BI-10004001"/>
    <x v="2989"/>
    <n v="2"/>
    <n v="0"/>
    <n v="156768"/>
    <n v="15.6768"/>
    <s v="Office Supplies"/>
    <s v="Binders"/>
    <s v="GBC Recycled VeloBinder Covers"/>
  </r>
  <r>
    <x v="2083"/>
    <x v="656"/>
    <d v="2014-11-02T00:00:00"/>
    <s v="Second Class"/>
    <s v="AM-10705"/>
    <s v="FUR-FU-10000023"/>
    <x v="2990"/>
    <n v="3"/>
    <n v="0"/>
    <n v="77748"/>
    <n v="7.7747999999999999"/>
    <s v="Furniture"/>
    <s v="Furnishings"/>
    <s v="Eldon Wave Desk Accessories"/>
  </r>
  <r>
    <x v="2083"/>
    <x v="656"/>
    <d v="2014-11-02T00:00:00"/>
    <s v="Second Class"/>
    <s v="AM-10705"/>
    <s v="FUR-CH-10002320"/>
    <x v="2991"/>
    <n v="5"/>
    <n v="0"/>
    <n v="48147"/>
    <n v="4.8147000000000002"/>
    <s v="Furniture"/>
    <s v="Chairs"/>
    <s v="Hon Pagoda Stacking Chairs"/>
  </r>
  <r>
    <x v="2083"/>
    <x v="656"/>
    <d v="2014-11-02T00:00:00"/>
    <s v="Second Class"/>
    <s v="AM-10705"/>
    <s v="FUR-TA-10003238"/>
    <x v="2992"/>
    <n v="1"/>
    <n v="3"/>
    <n v="-606078"/>
    <n v="-60.607799999999997"/>
    <s v="Furniture"/>
    <s v="Tables"/>
    <s v="Chromcraft Bull-Nose Wood 48&quot; x 96&quot; Rectangular Conference Tables"/>
  </r>
  <r>
    <x v="2084"/>
    <x v="103"/>
    <d v="2017-12-14T00:00:00"/>
    <s v="Standard Class"/>
    <s v="AH-10585"/>
    <s v="OFF-PA-10004965"/>
    <x v="2780"/>
    <n v="2"/>
    <n v="2"/>
    <n v="4995"/>
    <n v="0.4995"/>
    <s v="Office Supplies"/>
    <s v="Paper"/>
    <s v="Xerox 1921"/>
  </r>
  <r>
    <x v="2085"/>
    <x v="952"/>
    <d v="2014-05-09T00:00:00"/>
    <s v="Second Class"/>
    <s v="PF-19120"/>
    <s v="OFF-PA-10003016"/>
    <x v="1920"/>
    <n v="3"/>
    <n v="0"/>
    <n v="4239"/>
    <n v="0.4239"/>
    <s v="Office Supplies"/>
    <s v="Paper"/>
    <s v="Adams &quot;While You Were Out&quot; Message Pads"/>
  </r>
  <r>
    <x v="2085"/>
    <x v="952"/>
    <d v="2014-05-09T00:00:00"/>
    <s v="Second Class"/>
    <s v="PF-19120"/>
    <s v="OFF-AR-10003651"/>
    <x v="2476"/>
    <n v="2"/>
    <n v="0"/>
    <n v="19024"/>
    <n v="1.9024000000000001"/>
    <s v="Office Supplies"/>
    <s v="Art"/>
    <s v="Newell 350"/>
  </r>
  <r>
    <x v="2085"/>
    <x v="952"/>
    <d v="2014-05-09T00:00:00"/>
    <s v="Second Class"/>
    <s v="PF-19120"/>
    <s v="OFF-PA-10001363"/>
    <x v="60"/>
    <n v="2"/>
    <n v="0"/>
    <n v="115432"/>
    <n v="11.543200000000001"/>
    <s v="Office Supplies"/>
    <s v="Paper"/>
    <s v="Xerox 1933"/>
  </r>
  <r>
    <x v="2086"/>
    <x v="758"/>
    <d v="2016-03-08T00:00:00"/>
    <s v="Standard Class"/>
    <s v="RD-19480"/>
    <s v="OFF-BI-10003876"/>
    <x v="1453"/>
    <n v="3"/>
    <n v="0"/>
    <n v="642"/>
    <n v="6.4199999999999993E-2"/>
    <s v="Office Supplies"/>
    <s v="Binders"/>
    <s v="Green Canvas Binder for 8-1/2&quot; x 14&quot; Sheets"/>
  </r>
  <r>
    <x v="2087"/>
    <x v="953"/>
    <d v="2014-12-04T00:00:00"/>
    <s v="Standard Class"/>
    <s v="JL-15505"/>
    <s v="OFF-EN-10004007"/>
    <x v="2993"/>
    <n v="4"/>
    <n v="0"/>
    <n v="292716"/>
    <n v="29.271599999999999"/>
    <s v="Office Supplies"/>
    <s v="Envelopes"/>
    <s v="Park Ridge Embossed Executive Business Envelopes"/>
  </r>
  <r>
    <x v="2088"/>
    <x v="954"/>
    <d v="2015-02-22T00:00:00"/>
    <s v="Standard Class"/>
    <s v="AB-10600"/>
    <s v="OFF-LA-10002271"/>
    <x v="578"/>
    <n v="3"/>
    <n v="0"/>
    <n v="44352"/>
    <n v="4.4352"/>
    <s v="Office Supplies"/>
    <s v="Labels"/>
    <s v="Smead Alpha-Z Color-Coded Second Alphabetical Labels and Starter Set"/>
  </r>
  <r>
    <x v="2089"/>
    <x v="719"/>
    <d v="2017-04-03T00:00:00"/>
    <s v="First Class"/>
    <s v="NC-18535"/>
    <s v="FUR-BO-10003894"/>
    <x v="2994"/>
    <n v="8"/>
    <n v="15"/>
    <n v="85176"/>
    <n v="8.5175999999999998"/>
    <s v="Furniture"/>
    <s v="Bookcases"/>
    <s v="Safco Value Mate Steel Bookcase, Baked Enamel Finish on Steel, Black"/>
  </r>
  <r>
    <x v="2089"/>
    <x v="719"/>
    <d v="2017-04-03T00:00:00"/>
    <s v="First Class"/>
    <s v="NC-18535"/>
    <s v="TEC-MA-10000418"/>
    <x v="2995"/>
    <n v="2"/>
    <n v="2"/>
    <n v="3599988"/>
    <n v="359.99880000000002"/>
    <s v="Technology"/>
    <s v="Machines"/>
    <s v="Cubify CubeX 3D Printer Double Head Print"/>
  </r>
  <r>
    <x v="2090"/>
    <x v="394"/>
    <d v="2017-06-13T00:00:00"/>
    <s v="Second Class"/>
    <s v="TB-21400"/>
    <s v="OFF-PA-10004243"/>
    <x v="131"/>
    <n v="2"/>
    <n v="0"/>
    <n v="182112"/>
    <n v="18.211200000000002"/>
    <s v="Office Supplies"/>
    <s v="Paper"/>
    <s v="Xerox 1939"/>
  </r>
  <r>
    <x v="2090"/>
    <x v="394"/>
    <d v="2017-06-13T00:00:00"/>
    <s v="Second Class"/>
    <s v="TB-21400"/>
    <s v="OFF-BI-10001759"/>
    <x v="2070"/>
    <n v="6"/>
    <n v="2"/>
    <n v="66294"/>
    <n v="6.6294000000000004"/>
    <s v="Office Supplies"/>
    <s v="Binders"/>
    <s v="Acco Pressboard Covers with Storage Hooks, 14 7/8&quot; x 11&quot;, Dark Blue"/>
  </r>
  <r>
    <x v="2090"/>
    <x v="394"/>
    <d v="2017-06-13T00:00:00"/>
    <s v="Second Class"/>
    <s v="TB-21400"/>
    <s v="TEC-MA-10001570"/>
    <x v="2996"/>
    <n v="5"/>
    <n v="2"/>
    <n v="1302075"/>
    <n v="130.20750000000001"/>
    <s v="Technology"/>
    <s v="Machines"/>
    <s v="Cisco Desktop Collaboration Experience DX650 IP Video Phone"/>
  </r>
  <r>
    <x v="2090"/>
    <x v="394"/>
    <d v="2017-06-13T00:00:00"/>
    <s v="Second Class"/>
    <s v="TB-21400"/>
    <s v="OFF-ST-10004804"/>
    <x v="2997"/>
    <n v="2"/>
    <n v="0"/>
    <n v="10296"/>
    <n v="1.0296000000000001"/>
    <s v="Office Supplies"/>
    <s v="Storage"/>
    <s v="Belkin 19&quot; Vented Equipment Shelf, Black"/>
  </r>
  <r>
    <x v="2090"/>
    <x v="394"/>
    <d v="2017-06-13T00:00:00"/>
    <s v="Second Class"/>
    <s v="TB-21400"/>
    <s v="FUR-BO-10001519"/>
    <x v="2998"/>
    <n v="3"/>
    <n v="0"/>
    <n v="418608"/>
    <n v="41.860799999999998"/>
    <s v="Furniture"/>
    <s v="Bookcases"/>
    <s v="O'Sullivan 3-Shelf Heavy-Duty Bookcases"/>
  </r>
  <r>
    <x v="2091"/>
    <x v="955"/>
    <d v="2016-10-03T00:00:00"/>
    <s v="First Class"/>
    <s v="SJ-20215"/>
    <s v="OFF-BI-10000343"/>
    <x v="2999"/>
    <n v="2"/>
    <n v="8"/>
    <n v="-32406"/>
    <n v="-3.2406000000000001"/>
    <s v="Office Supplies"/>
    <s v="Binders"/>
    <s v="Pressboard Covers with Storage Hooks, 9 1/2&quot; x 11&quot;, Light Blue"/>
  </r>
  <r>
    <x v="2092"/>
    <x v="736"/>
    <d v="2014-12-17T00:00:00"/>
    <s v="Standard Class"/>
    <s v="EB-13840"/>
    <s v="FUR-FU-10003930"/>
    <x v="3000"/>
    <n v="3"/>
    <n v="6"/>
    <n v="-424926"/>
    <n v="-42.492600000000003"/>
    <s v="Furniture"/>
    <s v="Furnishings"/>
    <s v="Howard Miller 12-3/4 Diameter Accuwave DS  Wall Clock"/>
  </r>
  <r>
    <x v="2093"/>
    <x v="501"/>
    <d v="2017-11-16T00:00:00"/>
    <s v="Standard Class"/>
    <s v="WB-21850"/>
    <s v="OFF-FA-10004854"/>
    <x v="1873"/>
    <n v="4"/>
    <n v="0"/>
    <n v="215824"/>
    <n v="21.5824"/>
    <s v="Office Supplies"/>
    <s v="Fasteners"/>
    <s v="Vinyl Coated Wire Paper Clips in Organizer Box, 800/Box"/>
  </r>
  <r>
    <x v="2094"/>
    <x v="956"/>
    <d v="2015-01-10T00:00:00"/>
    <s v="Standard Class"/>
    <s v="SR-20740"/>
    <s v="FUR-CH-10003396"/>
    <x v="3001"/>
    <n v="1"/>
    <n v="2"/>
    <n v="-69282"/>
    <n v="-6.9282000000000004"/>
    <s v="Furniture"/>
    <s v="Chairs"/>
    <s v="Global Deluxe Steno Chair"/>
  </r>
  <r>
    <x v="2095"/>
    <x v="830"/>
    <d v="2016-03-26T00:00:00"/>
    <s v="First Class"/>
    <s v="VG-21805"/>
    <s v="OFF-PA-10001994"/>
    <x v="3002"/>
    <n v="1"/>
    <n v="0"/>
    <n v="103408"/>
    <n v="10.3408"/>
    <s v="Office Supplies"/>
    <s v="Paper"/>
    <s v="Ink Jet Note and Greeting Cards, 8-1/2&quot; x 5-1/2&quot; Card Size"/>
  </r>
  <r>
    <x v="2096"/>
    <x v="957"/>
    <d v="2017-07-10T00:00:00"/>
    <s v="Standard Class"/>
    <s v="LS-16945"/>
    <s v="FUR-FU-10003601"/>
    <x v="3003"/>
    <n v="9"/>
    <n v="6"/>
    <n v="-3486294"/>
    <n v="-348.62939999999998"/>
    <s v="Furniture"/>
    <s v="Furnishings"/>
    <s v="Deflect-o RollaMat Studded, Beveled Mat for Medium Pile Carpeting"/>
  </r>
  <r>
    <x v="2096"/>
    <x v="957"/>
    <d v="2017-07-10T00:00:00"/>
    <s v="Standard Class"/>
    <s v="LS-16945"/>
    <s v="OFF-BI-10003429"/>
    <x v="3004"/>
    <n v="9"/>
    <n v="8"/>
    <n v="-176607"/>
    <n v="-17.660699999999999"/>
    <s v="Office Supplies"/>
    <s v="Binders"/>
    <s v="Cardinal HOLDit! Binder Insert Strips,Extra Strips"/>
  </r>
  <r>
    <x v="2096"/>
    <x v="957"/>
    <d v="2017-07-10T00:00:00"/>
    <s v="Standard Class"/>
    <s v="LS-16945"/>
    <s v="OFF-PA-10000232"/>
    <x v="23"/>
    <n v="3"/>
    <n v="2"/>
    <n v="56376"/>
    <n v="5.6375999999999999"/>
    <s v="Office Supplies"/>
    <s v="Paper"/>
    <s v="Xerox 1975"/>
  </r>
  <r>
    <x v="2096"/>
    <x v="957"/>
    <d v="2017-07-10T00:00:00"/>
    <s v="Standard Class"/>
    <s v="LS-16945"/>
    <s v="OFF-PA-10002195"/>
    <x v="463"/>
    <n v="6"/>
    <n v="2"/>
    <n v="112752"/>
    <n v="11.2752"/>
    <s v="Office Supplies"/>
    <s v="Paper"/>
    <s v="RSVP Cards &amp; Envelopes, Blank White, 8-1/2&quot; X 11&quot;, 24 Cards/25 Envelopes/Set"/>
  </r>
  <r>
    <x v="2096"/>
    <x v="957"/>
    <d v="2017-07-10T00:00:00"/>
    <s v="Standard Class"/>
    <s v="LS-16945"/>
    <s v="OFF-BI-10004492"/>
    <x v="3005"/>
    <n v="1"/>
    <n v="8"/>
    <n v="-104214"/>
    <n v="-10.4214"/>
    <s v="Office Supplies"/>
    <s v="Binders"/>
    <s v="Tuf-Vin Binders"/>
  </r>
  <r>
    <x v="2097"/>
    <x v="336"/>
    <d v="2014-09-24T00:00:00"/>
    <s v="First Class"/>
    <s v="MA-17560"/>
    <s v="OFF-PA-10004000"/>
    <x v="371"/>
    <n v="3"/>
    <n v="2"/>
    <n v="41151"/>
    <n v="4.1151"/>
    <s v="Office Supplies"/>
    <s v="Paper"/>
    <s v="While You Were Out Pads, 50 per Pad, 4 x 5 1/4, Green Cycle"/>
  </r>
  <r>
    <x v="2097"/>
    <x v="336"/>
    <d v="2014-09-24T00:00:00"/>
    <s v="First Class"/>
    <s v="MA-17560"/>
    <s v="OFF-LA-10004425"/>
    <x v="3006"/>
    <n v="9"/>
    <n v="2"/>
    <n v="70227"/>
    <n v="7.0227000000000004"/>
    <s v="Office Supplies"/>
    <s v="Labels"/>
    <s v="Staple-on labels"/>
  </r>
  <r>
    <x v="2098"/>
    <x v="482"/>
    <d v="2016-07-27T00:00:00"/>
    <s v="Standard Class"/>
    <s v="NF-18475"/>
    <s v="OFF-BI-10000948"/>
    <x v="3007"/>
    <n v="4"/>
    <n v="8"/>
    <n v="-188364"/>
    <n v="-18.836400000000001"/>
    <s v="Office Supplies"/>
    <s v="Binders"/>
    <s v="GBC Laser Imprintable Binding System Covers, Desert Sand"/>
  </r>
  <r>
    <x v="2099"/>
    <x v="635"/>
    <d v="2017-09-03T00:00:00"/>
    <s v="Second Class"/>
    <s v="MD-17860"/>
    <s v="OFF-AR-10001972"/>
    <x v="2441"/>
    <n v="7"/>
    <n v="2"/>
    <n v="7056"/>
    <n v="0.7056"/>
    <s v="Office Supplies"/>
    <s v="Art"/>
    <s v="Newell 323"/>
  </r>
  <r>
    <x v="2100"/>
    <x v="200"/>
    <d v="2017-03-28T00:00:00"/>
    <s v="First Class"/>
    <s v="MZ-17335"/>
    <s v="OFF-AR-10004587"/>
    <x v="3008"/>
    <n v="1"/>
    <n v="0"/>
    <n v="5949"/>
    <n v="0.59489999999999998"/>
    <s v="Office Supplies"/>
    <s v="Art"/>
    <s v="Boston 1827 Commercial Additional Cutter, Drive Gear &amp; Gear Rack for 1606"/>
  </r>
  <r>
    <x v="2101"/>
    <x v="614"/>
    <d v="2018-01-04T00:00:00"/>
    <s v="Standard Class"/>
    <s v="KB-16600"/>
    <s v="OFF-PA-10000994"/>
    <x v="1480"/>
    <n v="2"/>
    <n v="0"/>
    <n v="100656"/>
    <n v="10.0656"/>
    <s v="Office Supplies"/>
    <s v="Paper"/>
    <s v="Xerox 1915"/>
  </r>
  <r>
    <x v="2102"/>
    <x v="154"/>
    <d v="2014-09-26T00:00:00"/>
    <s v="Standard Class"/>
    <s v="MA-17995"/>
    <s v="OFF-AP-10001366"/>
    <x v="2711"/>
    <n v="4"/>
    <n v="0"/>
    <n v="118584"/>
    <n v="11.8584"/>
    <s v="Office Supplies"/>
    <s v="Appliances"/>
    <s v="Staple holder"/>
  </r>
  <r>
    <x v="2102"/>
    <x v="154"/>
    <d v="2014-09-26T00:00:00"/>
    <s v="Standard Class"/>
    <s v="MA-17995"/>
    <s v="OFF-BI-10001636"/>
    <x v="3009"/>
    <n v="3"/>
    <n v="2"/>
    <n v="65754"/>
    <n v="6.5754000000000001"/>
    <s v="Office Supplies"/>
    <s v="Binders"/>
    <s v="Ibico Plastic and Wire Spiral Binding Combs"/>
  </r>
  <r>
    <x v="2103"/>
    <x v="958"/>
    <d v="2016-04-05T00:00:00"/>
    <s v="First Class"/>
    <s v="ME-17320"/>
    <s v="TEC-PH-10001448"/>
    <x v="258"/>
    <n v="3"/>
    <n v="0"/>
    <n v="59988"/>
    <n v="5.9988000000000001"/>
    <s v="Technology"/>
    <s v="Phones"/>
    <s v="Anker Astro 15000mAh USB Portable Charger"/>
  </r>
  <r>
    <x v="2103"/>
    <x v="958"/>
    <d v="2016-04-05T00:00:00"/>
    <s v="First Class"/>
    <s v="ME-17320"/>
    <s v="OFF-PA-10001776"/>
    <x v="3010"/>
    <n v="3"/>
    <n v="0"/>
    <n v="130707"/>
    <n v="13.0707"/>
    <s v="Office Supplies"/>
    <s v="Paper"/>
    <s v="Wirebound Message Books, Four 2 3/4&quot; x 5&quot; Forms per Page, 600 Sets per Book"/>
  </r>
  <r>
    <x v="2104"/>
    <x v="959"/>
    <d v="2014-03-30T00:00:00"/>
    <s v="Standard Class"/>
    <s v="JD-15895"/>
    <s v="TEC-AC-10002323"/>
    <x v="271"/>
    <n v="3"/>
    <n v="0"/>
    <n v="8619"/>
    <n v="0.8619"/>
    <s v="Technology"/>
    <s v="Accessories"/>
    <s v="SanDisk Ultra 32 GB MicroSDHC Class 10 Memory Card"/>
  </r>
  <r>
    <x v="2105"/>
    <x v="242"/>
    <d v="2017-12-04T00:00:00"/>
    <s v="Standard Class"/>
    <s v="LS-16975"/>
    <s v="OFF-AR-10004582"/>
    <x v="1384"/>
    <n v="1"/>
    <n v="0"/>
    <n v="738"/>
    <n v="7.3800000000000004E-2"/>
    <s v="Office Supplies"/>
    <s v="Art"/>
    <s v="BIC Brite Liner Grip Highlighters"/>
  </r>
  <r>
    <x v="2105"/>
    <x v="242"/>
    <d v="2017-12-04T00:00:00"/>
    <s v="Standard Class"/>
    <s v="LS-16975"/>
    <s v="FUR-FU-10000576"/>
    <x v="398"/>
    <n v="5"/>
    <n v="0"/>
    <n v="272792"/>
    <n v="27.279199999999999"/>
    <s v="Furniture"/>
    <s v="Furnishings"/>
    <s v="Luxo Professional Fluorescent Magnifier Lamp with Clamp-Mount Base"/>
  </r>
  <r>
    <x v="2105"/>
    <x v="242"/>
    <d v="2017-12-04T00:00:00"/>
    <s v="Standard Class"/>
    <s v="LS-16975"/>
    <s v="FUR-FU-10004270"/>
    <x v="3011"/>
    <n v="5"/>
    <n v="0"/>
    <n v="7524"/>
    <n v="0.75239999999999996"/>
    <s v="Furniture"/>
    <s v="Furnishings"/>
    <s v="Eldon Image Series Desk Accessories, Burgundy"/>
  </r>
  <r>
    <x v="2106"/>
    <x v="131"/>
    <d v="2016-12-05T00:00:00"/>
    <s v="Second Class"/>
    <s v="SJ-20500"/>
    <s v="OFF-BI-10004236"/>
    <x v="1750"/>
    <n v="6"/>
    <n v="0"/>
    <n v="405168"/>
    <n v="40.516800000000003"/>
    <s v="Office Supplies"/>
    <s v="Binders"/>
    <s v="XtraLife ClearVue Slant-D Ring Binder, White, 3&quot;"/>
  </r>
  <r>
    <x v="2106"/>
    <x v="131"/>
    <d v="2016-12-05T00:00:00"/>
    <s v="Second Class"/>
    <s v="SJ-20500"/>
    <s v="FUR-CH-10004997"/>
    <x v="3012"/>
    <n v="4"/>
    <n v="0"/>
    <n v="150384"/>
    <n v="15.038399999999999"/>
    <s v="Furniture"/>
    <s v="Chairs"/>
    <s v="Hon Every-Day Series Multi-Task Chairs"/>
  </r>
  <r>
    <x v="2107"/>
    <x v="184"/>
    <d v="2014-09-19T00:00:00"/>
    <s v="Same Day"/>
    <s v="BS-11365"/>
    <s v="FUR-CH-10000988"/>
    <x v="3013"/>
    <n v="7"/>
    <n v="1"/>
    <n v="1774206"/>
    <n v="177.42060000000001"/>
    <s v="Furniture"/>
    <s v="Chairs"/>
    <s v="Hon Olson Stacker Stools"/>
  </r>
  <r>
    <x v="2108"/>
    <x v="924"/>
    <d v="2015-10-23T00:00:00"/>
    <s v="Same Day"/>
    <s v="RA-19285"/>
    <s v="TEC-PH-10004897"/>
    <x v="3014"/>
    <n v="7"/>
    <n v="2"/>
    <n v="-132867"/>
    <n v="-13.2867"/>
    <s v="Technology"/>
    <s v="Phones"/>
    <s v="Mediabridge Sport Armband iPhone 5s"/>
  </r>
  <r>
    <x v="2108"/>
    <x v="924"/>
    <d v="2015-10-23T00:00:00"/>
    <s v="Same Day"/>
    <s v="RA-19285"/>
    <s v="OFF-AR-10002656"/>
    <x v="238"/>
    <n v="2"/>
    <n v="2"/>
    <n v="22712"/>
    <n v="2.2711999999999999"/>
    <s v="Office Supplies"/>
    <s v="Art"/>
    <s v="Sanford Liquid Accent Highlighters"/>
  </r>
  <r>
    <x v="2108"/>
    <x v="924"/>
    <d v="2015-10-23T00:00:00"/>
    <s v="Same Day"/>
    <s v="RA-19285"/>
    <s v="TEC-PH-10004924"/>
    <x v="3015"/>
    <n v="2"/>
    <n v="2"/>
    <n v="10346"/>
    <n v="1.0346"/>
    <s v="Technology"/>
    <s v="Phones"/>
    <s v="SKILCRAFT Telephone Shoulder Rest, 2&quot; x 6.5&quot; x 2.5&quot;, Black"/>
  </r>
  <r>
    <x v="2109"/>
    <x v="266"/>
    <d v="2017-10-16T00:00:00"/>
    <s v="First Class"/>
    <s v="TS-21610"/>
    <s v="OFF-PA-10003127"/>
    <x v="1181"/>
    <n v="3"/>
    <n v="2"/>
    <n v="205764"/>
    <n v="20.5764"/>
    <s v="Office Supplies"/>
    <s v="Paper"/>
    <s v="Easy-staple paper"/>
  </r>
  <r>
    <x v="2109"/>
    <x v="266"/>
    <d v="2017-10-16T00:00:00"/>
    <s v="First Class"/>
    <s v="TS-21610"/>
    <s v="OFF-BI-10000778"/>
    <x v="3016"/>
    <n v="4"/>
    <n v="8"/>
    <n v="-145176"/>
    <n v="-14.5176"/>
    <s v="Office Supplies"/>
    <s v="Binders"/>
    <s v="GBC VeloBinder Electric Binding Machine"/>
  </r>
  <r>
    <x v="2109"/>
    <x v="266"/>
    <d v="2017-10-16T00:00:00"/>
    <s v="First Class"/>
    <s v="TS-21610"/>
    <s v="FUR-FU-10001424"/>
    <x v="3017"/>
    <n v="3"/>
    <n v="6"/>
    <n v="-68094"/>
    <n v="-6.8094000000000001"/>
    <s v="Furniture"/>
    <s v="Furnishings"/>
    <s v="Dax Clear Box Frame"/>
  </r>
  <r>
    <x v="2110"/>
    <x v="313"/>
    <d v="2015-09-09T00:00:00"/>
    <s v="Standard Class"/>
    <s v="KB-16585"/>
    <s v="OFF-BI-10000962"/>
    <x v="2964"/>
    <n v="2"/>
    <n v="7"/>
    <n v="-68334"/>
    <n v="-6.8334000000000001"/>
    <s v="Office Supplies"/>
    <s v="Binders"/>
    <s v="Acco Flexible ACCOHIDE Square Ring Data Binder, Dark Blue, 11 1/2&quot; X 14&quot; 7/8&quot;"/>
  </r>
  <r>
    <x v="2111"/>
    <x v="421"/>
    <d v="2016-03-16T00:00:00"/>
    <s v="First Class"/>
    <s v="MM-18280"/>
    <s v="FUR-CH-10002880"/>
    <x v="3018"/>
    <n v="2"/>
    <n v="2"/>
    <n v="-221382"/>
    <n v="-22.138200000000001"/>
    <s v="Furniture"/>
    <s v="Chairs"/>
    <s v="Global High-Back Leather Tilter, Burgundy"/>
  </r>
  <r>
    <x v="2112"/>
    <x v="960"/>
    <d v="2017-11-02T00:00:00"/>
    <s v="Second Class"/>
    <s v="LO-17170"/>
    <s v="OFF-EN-10004386"/>
    <x v="3019"/>
    <n v="2"/>
    <n v="0"/>
    <n v="2399"/>
    <n v="0.2399"/>
    <s v="Office Supplies"/>
    <s v="Envelopes"/>
    <s v="Recycled Interoffice Envelopes with String and Button Closure, 10 x 13"/>
  </r>
  <r>
    <x v="2113"/>
    <x v="564"/>
    <d v="2017-10-19T00:00:00"/>
    <s v="Second Class"/>
    <s v="RS-19420"/>
    <s v="OFF-LA-10001045"/>
    <x v="1365"/>
    <n v="5"/>
    <n v="0"/>
    <n v="6003"/>
    <n v="0.60029999999999994"/>
    <s v="Office Supplies"/>
    <s v="Labels"/>
    <s v="Permanent Self-Adhesive File Folder Labels for Typewriters by Universal"/>
  </r>
  <r>
    <x v="2114"/>
    <x v="783"/>
    <d v="2017-08-11T00:00:00"/>
    <s v="Standard Class"/>
    <s v="CC-12475"/>
    <s v="TEC-AC-10002006"/>
    <x v="1494"/>
    <n v="4"/>
    <n v="0"/>
    <n v="198276"/>
    <n v="19.8276"/>
    <s v="Technology"/>
    <s v="Accessories"/>
    <s v="Memorex Micro Travel Drive 16 GB"/>
  </r>
  <r>
    <x v="2115"/>
    <x v="456"/>
    <d v="2017-09-25T00:00:00"/>
    <s v="Standard Class"/>
    <s v="KT-16480"/>
    <s v="OFF-AP-10001242"/>
    <x v="3020"/>
    <n v="1"/>
    <n v="0"/>
    <n v="24144"/>
    <n v="2.4144000000000001"/>
    <s v="Office Supplies"/>
    <s v="Appliances"/>
    <s v="APC 7 Outlet Network SurgeArrest Surge Protector"/>
  </r>
  <r>
    <x v="2116"/>
    <x v="277"/>
    <d v="2017-11-08T00:00:00"/>
    <s v="Standard Class"/>
    <s v="DM-13015"/>
    <s v="OFF-BI-10000216"/>
    <x v="3021"/>
    <n v="3"/>
    <n v="7"/>
    <n v="-7782"/>
    <n v="-0.7782"/>
    <s v="Office Supplies"/>
    <s v="Binders"/>
    <s v="Mead 1st Gear 2&quot; Zipper Binder, Asst. Colors"/>
  </r>
  <r>
    <x v="2117"/>
    <x v="732"/>
    <d v="2016-11-09T00:00:00"/>
    <s v="Standard Class"/>
    <s v="EP-13915"/>
    <s v="FUR-TA-10002774"/>
    <x v="3022"/>
    <n v="8"/>
    <n v="3"/>
    <n v="-1602952"/>
    <n v="-160.29519999999999"/>
    <s v="Furniture"/>
    <s v="Tables"/>
    <s v="Laminate Occasional Tables"/>
  </r>
  <r>
    <x v="2117"/>
    <x v="732"/>
    <d v="2016-11-09T00:00:00"/>
    <s v="Standard Class"/>
    <s v="EP-13915"/>
    <s v="OFF-BI-10004364"/>
    <x v="2805"/>
    <n v="3"/>
    <n v="8"/>
    <n v="-6237"/>
    <n v="-0.62370000000000003"/>
    <s v="Office Supplies"/>
    <s v="Binders"/>
    <s v="Storex Dura Pro Binders"/>
  </r>
  <r>
    <x v="2117"/>
    <x v="732"/>
    <d v="2016-11-09T00:00:00"/>
    <s v="Standard Class"/>
    <s v="EP-13915"/>
    <s v="FUR-BO-10000780"/>
    <x v="1921"/>
    <n v="7"/>
    <n v="32"/>
    <n v="-2250976"/>
    <n v="-225.0976"/>
    <s v="Furniture"/>
    <s v="Bookcases"/>
    <s v="O'Sullivan Plantations 2-Door Library in Landvery Oak"/>
  </r>
  <r>
    <x v="2117"/>
    <x v="732"/>
    <d v="2016-11-09T00:00:00"/>
    <s v="Standard Class"/>
    <s v="EP-13915"/>
    <s v="OFF-BI-10001989"/>
    <x v="3023"/>
    <n v="3"/>
    <n v="8"/>
    <n v="-201408"/>
    <n v="-20.140799999999999"/>
    <s v="Office Supplies"/>
    <s v="Binders"/>
    <s v="Premium Transparent Presentation Covers by GBC"/>
  </r>
  <r>
    <x v="2117"/>
    <x v="732"/>
    <d v="2016-11-09T00:00:00"/>
    <s v="Standard Class"/>
    <s v="EP-13915"/>
    <s v="TEC-AC-10004001"/>
    <x v="1396"/>
    <n v="5"/>
    <n v="2"/>
    <n v="451395"/>
    <n v="45.139499999999998"/>
    <s v="Technology"/>
    <s v="Accessories"/>
    <s v="Logitech Wireless Headset H600 Over-The-Head Design"/>
  </r>
  <r>
    <x v="2118"/>
    <x v="643"/>
    <d v="2017-06-29T00:00:00"/>
    <s v="Second Class"/>
    <s v="AM-10705"/>
    <s v="FUR-TA-10000688"/>
    <x v="3024"/>
    <n v="4"/>
    <n v="0"/>
    <n v="148138"/>
    <n v="14.813800000000001"/>
    <s v="Furniture"/>
    <s v="Tables"/>
    <s v="Chromcraft Bull-Nose Wood Round Conference Table Top, Wood Base"/>
  </r>
  <r>
    <x v="2119"/>
    <x v="650"/>
    <d v="2015-11-30T00:00:00"/>
    <s v="Standard Class"/>
    <s v="SH-20635"/>
    <s v="FUR-FU-10003930"/>
    <x v="3025"/>
    <n v="11"/>
    <n v="2"/>
    <n v="1904298"/>
    <n v="190.4298"/>
    <s v="Furniture"/>
    <s v="Furnishings"/>
    <s v="Howard Miller 12-3/4 Diameter Accuwave DS  Wall Clock"/>
  </r>
  <r>
    <x v="2120"/>
    <x v="203"/>
    <d v="2016-11-27T00:00:00"/>
    <s v="Second Class"/>
    <s v="LA-16780"/>
    <s v="FUR-FU-10000965"/>
    <x v="3026"/>
    <n v="4"/>
    <n v="0"/>
    <n v="851816"/>
    <n v="85.181600000000003"/>
    <s v="Furniture"/>
    <s v="Furnishings"/>
    <s v="Howard Miller 11-1/2&quot; Diameter Ridgewood Wall Clock"/>
  </r>
  <r>
    <x v="2121"/>
    <x v="438"/>
    <d v="2017-07-21T00:00:00"/>
    <s v="Same Day"/>
    <s v="SF-20200"/>
    <s v="TEC-PH-10004071"/>
    <x v="545"/>
    <n v="9"/>
    <n v="2"/>
    <n v="62937"/>
    <n v="6.2937000000000003"/>
    <s v="Technology"/>
    <s v="Phones"/>
    <s v="PayAnywhere Card Reader"/>
  </r>
  <r>
    <x v="2121"/>
    <x v="438"/>
    <d v="2017-07-21T00:00:00"/>
    <s v="Same Day"/>
    <s v="SF-20200"/>
    <s v="OFF-AR-10001044"/>
    <x v="2327"/>
    <n v="1"/>
    <n v="0"/>
    <n v="75371"/>
    <n v="7.5370999999999997"/>
    <s v="Office Supplies"/>
    <s v="Art"/>
    <s v="BOSTON Ranger #55 Pencil Sharpener, Black"/>
  </r>
  <r>
    <x v="2122"/>
    <x v="924"/>
    <d v="2015-10-28T00:00:00"/>
    <s v="Standard Class"/>
    <s v="AG-10495"/>
    <s v="OFF-BI-10004140"/>
    <x v="1499"/>
    <n v="1"/>
    <n v="2"/>
    <n v="11225"/>
    <n v="1.1225000000000001"/>
    <s v="Office Supplies"/>
    <s v="Binders"/>
    <s v="Avery Non-Stick Binders"/>
  </r>
  <r>
    <x v="2123"/>
    <x v="528"/>
    <d v="2015-07-13T00:00:00"/>
    <s v="Standard Class"/>
    <s v="KN-16450"/>
    <s v="OFF-AP-10002684"/>
    <x v="3027"/>
    <n v="2"/>
    <n v="8"/>
    <n v="-12158"/>
    <n v="-1.2158"/>
    <s v="Office Supplies"/>
    <s v="Appliances"/>
    <s v="Acco 7-Outlet Masterpiece Power Center, Wihtout Fax/Phone Line Protection"/>
  </r>
  <r>
    <x v="2124"/>
    <x v="170"/>
    <d v="2017-08-22T00:00:00"/>
    <s v="Standard Class"/>
    <s v="NF-18595"/>
    <s v="OFF-ST-10000046"/>
    <x v="2033"/>
    <n v="2"/>
    <n v="0"/>
    <n v="61389"/>
    <n v="6.1388999999999996"/>
    <s v="Office Supplies"/>
    <s v="Storage"/>
    <s v="Fellowes Super Stor/Drawer Files"/>
  </r>
  <r>
    <x v="2125"/>
    <x v="947"/>
    <d v="2016-04-20T00:00:00"/>
    <s v="Standard Class"/>
    <s v="BS-11365"/>
    <s v="TEC-MA-10001047"/>
    <x v="3028"/>
    <n v="7"/>
    <n v="0"/>
    <n v="23659818"/>
    <n v="2365.9818"/>
    <s v="Technology"/>
    <s v="Machines"/>
    <s v="3D Systems Cube Printer, 2nd Generation, Magenta"/>
  </r>
  <r>
    <x v="2125"/>
    <x v="947"/>
    <d v="2016-04-20T00:00:00"/>
    <s v="Standard Class"/>
    <s v="BS-11365"/>
    <s v="FUR-FU-10000550"/>
    <x v="1024"/>
    <n v="2"/>
    <n v="0"/>
    <n v="32868"/>
    <n v="3.2867999999999999"/>
    <s v="Furniture"/>
    <s v="Furnishings"/>
    <s v="Stacking Trays by OIC"/>
  </r>
  <r>
    <x v="2125"/>
    <x v="947"/>
    <d v="2016-04-20T00:00:00"/>
    <s v="Standard Class"/>
    <s v="BS-11365"/>
    <s v="OFF-BI-10002432"/>
    <x v="3029"/>
    <n v="5"/>
    <n v="0"/>
    <n v="11891"/>
    <n v="1.1891"/>
    <s v="Office Supplies"/>
    <s v="Binders"/>
    <s v="Wilson Jones Standard D-Ring Binders"/>
  </r>
  <r>
    <x v="2126"/>
    <x v="687"/>
    <d v="2014-11-18T00:00:00"/>
    <s v="Standard Class"/>
    <s v="RM-19675"/>
    <s v="OFF-PA-10004470"/>
    <x v="277"/>
    <n v="2"/>
    <n v="0"/>
    <n v="52256"/>
    <n v="5.2256"/>
    <s v="Office Supplies"/>
    <s v="Paper"/>
    <s v="Adams Write n' Stick Phone Message Book, 11&quot; X 5 1/4&quot;, 200 Messages"/>
  </r>
  <r>
    <x v="2126"/>
    <x v="687"/>
    <d v="2014-11-18T00:00:00"/>
    <s v="Standard Class"/>
    <s v="RM-19675"/>
    <s v="FUR-CH-10001797"/>
    <x v="3030"/>
    <n v="2"/>
    <n v="1"/>
    <n v="146224"/>
    <n v="14.622400000000001"/>
    <s v="Furniture"/>
    <s v="Chairs"/>
    <s v="Safco Chair Connectors, 6/Carton"/>
  </r>
  <r>
    <x v="2127"/>
    <x v="331"/>
    <d v="2014-12-23T00:00:00"/>
    <s v="First Class"/>
    <s v="AB-10105"/>
    <s v="OFF-LA-10003720"/>
    <x v="1353"/>
    <n v="1"/>
    <n v="0"/>
    <n v="17343"/>
    <n v="1.7343"/>
    <s v="Office Supplies"/>
    <s v="Labels"/>
    <s v="Avery 487"/>
  </r>
  <r>
    <x v="2127"/>
    <x v="331"/>
    <d v="2014-12-23T00:00:00"/>
    <s v="First Class"/>
    <s v="AB-10105"/>
    <s v="OFF-BI-10004600"/>
    <x v="3031"/>
    <n v="3"/>
    <n v="0"/>
    <n v="4967865"/>
    <n v="496.78649999999999"/>
    <s v="Office Supplies"/>
    <s v="Binders"/>
    <s v="Ibico Ibimaster 300 Manual Binding System"/>
  </r>
  <r>
    <x v="2128"/>
    <x v="195"/>
    <d v="2015-11-26T00:00:00"/>
    <s v="Second Class"/>
    <s v="CA-11965"/>
    <s v="FUR-BO-10003965"/>
    <x v="3032"/>
    <n v="2"/>
    <n v="32"/>
    <n v="-760116"/>
    <n v="-76.011600000000001"/>
    <s v="Furniture"/>
    <s v="Bookcases"/>
    <s v="O'Sullivan Manor Hill 2-Door Library in Brianna Oak"/>
  </r>
  <r>
    <x v="2128"/>
    <x v="195"/>
    <d v="2015-11-26T00:00:00"/>
    <s v="Second Class"/>
    <s v="CA-11965"/>
    <s v="OFF-LA-10000240"/>
    <x v="3033"/>
    <n v="2"/>
    <n v="2"/>
    <n v="39474"/>
    <n v="3.9474"/>
    <s v="Office Supplies"/>
    <s v="Labels"/>
    <s v="Self-Adhesive Address Labels for Typewriters by Universal"/>
  </r>
  <r>
    <x v="2128"/>
    <x v="195"/>
    <d v="2015-11-26T00:00:00"/>
    <s v="Second Class"/>
    <s v="CA-11965"/>
    <s v="TEC-CO-10001571"/>
    <x v="2713"/>
    <n v="1"/>
    <n v="2"/>
    <n v="164997"/>
    <n v="16.499700000000001"/>
    <s v="Technology"/>
    <s v="Copiers"/>
    <s v="Sharp 1540cs Digital Laser Copier"/>
  </r>
  <r>
    <x v="2129"/>
    <x v="226"/>
    <d v="2018-01-03T00:00:00"/>
    <s v="Standard Class"/>
    <s v="EH-14005"/>
    <s v="OFF-ST-10000736"/>
    <x v="560"/>
    <n v="1"/>
    <n v="2"/>
    <n v="-129568"/>
    <n v="-12.956799999999999"/>
    <s v="Office Supplies"/>
    <s v="Storage"/>
    <s v="Carina Double Wide Media Storage Towers in Natural &amp; Black"/>
  </r>
  <r>
    <x v="2130"/>
    <x v="961"/>
    <d v="2015-05-21T00:00:00"/>
    <s v="Standard Class"/>
    <s v="ON-18715"/>
    <s v="OFF-BI-10002082"/>
    <x v="1727"/>
    <n v="5"/>
    <n v="8"/>
    <n v="-4992"/>
    <n v="-0.49919999999999998"/>
    <s v="Office Supplies"/>
    <s v="Binders"/>
    <s v="GBC Twin Loop Wire Binding Elements"/>
  </r>
  <r>
    <x v="2130"/>
    <x v="961"/>
    <d v="2015-05-21T00:00:00"/>
    <s v="Standard Class"/>
    <s v="ON-18715"/>
    <s v="OFF-PA-10002250"/>
    <x v="3034"/>
    <n v="3"/>
    <n v="2"/>
    <n v="49308"/>
    <n v="4.9307999999999996"/>
    <s v="Office Supplies"/>
    <s v="Paper"/>
    <s v="Things To Do Today Pad"/>
  </r>
  <r>
    <x v="2131"/>
    <x v="103"/>
    <d v="2017-12-13T00:00:00"/>
    <s v="Second Class"/>
    <s v="AT-10435"/>
    <s v="OFF-AR-10000122"/>
    <x v="1196"/>
    <n v="2"/>
    <n v="0"/>
    <n v="279"/>
    <n v="2.7900000000000001E-2"/>
    <s v="Office Supplies"/>
    <s v="Art"/>
    <s v="Newell 314"/>
  </r>
  <r>
    <x v="2131"/>
    <x v="103"/>
    <d v="2017-12-13T00:00:00"/>
    <s v="Second Class"/>
    <s v="AT-10435"/>
    <s v="FUR-TA-10003748"/>
    <x v="3035"/>
    <n v="9"/>
    <n v="2"/>
    <n v="224082"/>
    <n v="22.408200000000001"/>
    <s v="Furniture"/>
    <s v="Tables"/>
    <s v="Bevis 36 x 72 Conference Tables"/>
  </r>
  <r>
    <x v="2131"/>
    <x v="103"/>
    <d v="2017-12-13T00:00:00"/>
    <s v="Second Class"/>
    <s v="AT-10435"/>
    <s v="OFF-AP-10001394"/>
    <x v="3036"/>
    <n v="1"/>
    <n v="0"/>
    <n v="6804"/>
    <n v="0.6804"/>
    <s v="Office Supplies"/>
    <s v="Appliances"/>
    <s v="Harmony Air Purifier"/>
  </r>
  <r>
    <x v="2132"/>
    <x v="382"/>
    <d v="2017-03-16T00:00:00"/>
    <s v="Standard Class"/>
    <s v="EB-13870"/>
    <s v="TEC-PH-10004896"/>
    <x v="3037"/>
    <n v="3"/>
    <n v="4"/>
    <n v="-107964"/>
    <n v="-10.7964"/>
    <s v="Technology"/>
    <s v="Phones"/>
    <s v="Nokia Lumia 521 (T-Mobile)"/>
  </r>
  <r>
    <x v="2133"/>
    <x v="760"/>
    <d v="2017-10-27T00:00:00"/>
    <s v="Standard Class"/>
    <s v="DW-13195"/>
    <s v="FUR-TA-10002607"/>
    <x v="403"/>
    <n v="5"/>
    <n v="5"/>
    <n v="-120513"/>
    <n v="-12.051299999999999"/>
    <s v="Furniture"/>
    <s v="Tables"/>
    <s v="KI Conference Tables"/>
  </r>
  <r>
    <x v="2134"/>
    <x v="91"/>
    <d v="2017-07-10T00:00:00"/>
    <s v="Standard Class"/>
    <s v="MB-17305"/>
    <s v="FUR-FU-10001215"/>
    <x v="3038"/>
    <n v="3"/>
    <n v="0"/>
    <n v="543438"/>
    <n v="54.343800000000002"/>
    <s v="Furniture"/>
    <s v="Furnishings"/>
    <s v="Howard Miller 11-1/2&quot; Diameter Brentwood Wall Clock"/>
  </r>
  <r>
    <x v="2135"/>
    <x v="58"/>
    <d v="2017-09-10T00:00:00"/>
    <s v="Standard Class"/>
    <s v="TH-21235"/>
    <s v="OFF-ST-10000419"/>
    <x v="3039"/>
    <n v="4"/>
    <n v="0"/>
    <n v="5432"/>
    <n v="0.54320000000000002"/>
    <s v="Office Supplies"/>
    <s v="Storage"/>
    <s v="Rogers Jumbo File, Granite"/>
  </r>
  <r>
    <x v="2136"/>
    <x v="962"/>
    <d v="2017-08-26T00:00:00"/>
    <s v="Second Class"/>
    <s v="PO-18850"/>
    <s v="TEC-PH-10001459"/>
    <x v="3040"/>
    <n v="13"/>
    <n v="2"/>
    <n v="3275922"/>
    <n v="327.59219999999999"/>
    <s v="Technology"/>
    <s v="Phones"/>
    <s v="Samsung Galaxy Mega 6.3"/>
  </r>
  <r>
    <x v="2136"/>
    <x v="962"/>
    <d v="2017-08-26T00:00:00"/>
    <s v="Second Class"/>
    <s v="PO-18850"/>
    <s v="OFF-PA-10000241"/>
    <x v="1906"/>
    <n v="2"/>
    <n v="2"/>
    <n v="1549"/>
    <n v="0.15490000000000001"/>
    <s v="Office Supplies"/>
    <s v="Paper"/>
    <s v="IBM Multi-Purpose Copy Paper, 8 1/2 x 11&quot;, Case"/>
  </r>
  <r>
    <x v="2136"/>
    <x v="962"/>
    <d v="2017-08-26T00:00:00"/>
    <s v="Second Class"/>
    <s v="PO-18850"/>
    <s v="OFF-AP-10003040"/>
    <x v="3041"/>
    <n v="6"/>
    <n v="2"/>
    <n v="121032"/>
    <n v="12.103199999999999"/>
    <s v="Office Supplies"/>
    <s v="Appliances"/>
    <s v="Fellowes 8 Outlet Superior Workstation Surge Protector w/o Phone/Fax/Modem Protection"/>
  </r>
  <r>
    <x v="2136"/>
    <x v="962"/>
    <d v="2017-08-26T00:00:00"/>
    <s v="Second Class"/>
    <s v="PO-18850"/>
    <s v="FUR-FU-10001852"/>
    <x v="1339"/>
    <n v="2"/>
    <n v="2"/>
    <n v="4176"/>
    <n v="0.41760000000000003"/>
    <s v="Furniture"/>
    <s v="Furnishings"/>
    <s v="Eldon Regeneration Recycled Desk Accessories, Smoke"/>
  </r>
  <r>
    <x v="2136"/>
    <x v="962"/>
    <d v="2017-08-26T00:00:00"/>
    <s v="Second Class"/>
    <s v="PO-18850"/>
    <s v="OFF-PA-10000141"/>
    <x v="101"/>
    <n v="5"/>
    <n v="2"/>
    <n v="2943"/>
    <n v="0.29430000000000001"/>
    <s v="Office Supplies"/>
    <s v="Paper"/>
    <s v="Ampad Evidence Wirebond Steno Books, 6&quot; x 9&quot;"/>
  </r>
  <r>
    <x v="2137"/>
    <x v="963"/>
    <d v="2014-08-25T00:00:00"/>
    <s v="Second Class"/>
    <s v="DE-13255"/>
    <s v="OFF-AR-10002804"/>
    <x v="2761"/>
    <n v="1"/>
    <n v="2"/>
    <n v="10269"/>
    <n v="1.0268999999999999"/>
    <s v="Office Supplies"/>
    <s v="Art"/>
    <s v="Faber Castell Col-Erase Pencils"/>
  </r>
  <r>
    <x v="2138"/>
    <x v="964"/>
    <d v="2016-10-04T00:00:00"/>
    <s v="Same Day"/>
    <s v="MO-17500"/>
    <s v="OFF-EN-10003862"/>
    <x v="3042"/>
    <n v="7"/>
    <n v="2"/>
    <n v="194194"/>
    <n v="19.4194"/>
    <s v="Office Supplies"/>
    <s v="Envelopes"/>
    <s v="Laser &amp; Ink Jet Business Envelopes"/>
  </r>
  <r>
    <x v="2139"/>
    <x v="965"/>
    <d v="2014-10-30T00:00:00"/>
    <s v="Second Class"/>
    <s v="AH-10585"/>
    <s v="FUR-FU-10000448"/>
    <x v="3043"/>
    <n v="4"/>
    <n v="0"/>
    <n v="3196"/>
    <n v="0.3196"/>
    <s v="Furniture"/>
    <s v="Furnishings"/>
    <s v="Tenex Chairmats For Use With Carpeted Floors"/>
  </r>
  <r>
    <x v="2139"/>
    <x v="965"/>
    <d v="2014-10-30T00:00:00"/>
    <s v="Second Class"/>
    <s v="AH-10585"/>
    <s v="TEC-PH-10000526"/>
    <x v="3044"/>
    <n v="5"/>
    <n v="2"/>
    <n v="38396"/>
    <n v="3.8395999999999999"/>
    <s v="Technology"/>
    <s v="Phones"/>
    <s v="Vtech CS6719"/>
  </r>
  <r>
    <x v="2140"/>
    <x v="931"/>
    <d v="2016-06-28T00:00:00"/>
    <s v="Same Day"/>
    <s v="CS-12250"/>
    <s v="OFF-BI-10002764"/>
    <x v="2553"/>
    <n v="3"/>
    <n v="2"/>
    <n v="28101"/>
    <n v="2.8100999999999998"/>
    <s v="Office Supplies"/>
    <s v="Binders"/>
    <s v="Recycled Pressboard Report Cover with Reinforced Top Hinge"/>
  </r>
  <r>
    <x v="2140"/>
    <x v="931"/>
    <d v="2016-06-28T00:00:00"/>
    <s v="Same Day"/>
    <s v="CS-12250"/>
    <s v="OFF-BI-10001524"/>
    <x v="2804"/>
    <n v="2"/>
    <n v="2"/>
    <n v="117488"/>
    <n v="11.748799999999999"/>
    <s v="Office Supplies"/>
    <s v="Binders"/>
    <s v="GBC Premium Transparent Covers with Diagonal Lined Pattern"/>
  </r>
  <r>
    <x v="2141"/>
    <x v="52"/>
    <d v="2014-11-11T00:00:00"/>
    <s v="Standard Class"/>
    <s v="WB-21850"/>
    <s v="TEC-PH-10001079"/>
    <x v="3045"/>
    <n v="7"/>
    <n v="2"/>
    <n v="666344"/>
    <n v="66.634399999999999"/>
    <s v="Technology"/>
    <s v="Phones"/>
    <s v="Polycom SoundPoint Pro SE-225 Corded phone"/>
  </r>
  <r>
    <x v="2141"/>
    <x v="52"/>
    <d v="2014-11-11T00:00:00"/>
    <s v="Standard Class"/>
    <s v="WB-21850"/>
    <s v="FUR-TA-10002041"/>
    <x v="3046"/>
    <n v="4"/>
    <n v="2"/>
    <n v="-645444"/>
    <n v="-64.544399999999996"/>
    <s v="Furniture"/>
    <s v="Tables"/>
    <s v="Bevis Round Conference Table Top, X-Base"/>
  </r>
  <r>
    <x v="2141"/>
    <x v="52"/>
    <d v="2014-11-11T00:00:00"/>
    <s v="Standard Class"/>
    <s v="WB-21850"/>
    <s v="OFF-BI-10001036"/>
    <x v="1322"/>
    <n v="3"/>
    <n v="2"/>
    <n v="8226"/>
    <n v="0.8226"/>
    <s v="Office Supplies"/>
    <s v="Binders"/>
    <s v="Cardinal EasyOpen D-Ring Binders"/>
  </r>
  <r>
    <x v="2141"/>
    <x v="52"/>
    <d v="2014-11-11T00:00:00"/>
    <s v="Standard Class"/>
    <s v="WB-21850"/>
    <s v="OFF-PA-10000223"/>
    <x v="168"/>
    <n v="3"/>
    <n v="0"/>
    <n v="93312"/>
    <n v="9.3312000000000008"/>
    <s v="Office Supplies"/>
    <s v="Paper"/>
    <s v="Xerox 2000"/>
  </r>
  <r>
    <x v="2141"/>
    <x v="52"/>
    <d v="2014-11-11T00:00:00"/>
    <s v="Standard Class"/>
    <s v="WB-21850"/>
    <s v="TEC-MA-10003246"/>
    <x v="3047"/>
    <n v="4"/>
    <n v="2"/>
    <n v="13999"/>
    <n v="1.3998999999999999"/>
    <s v="Technology"/>
    <s v="Machines"/>
    <s v="Hewlett-Packard Deskjet D4360 Printer"/>
  </r>
  <r>
    <x v="2142"/>
    <x v="183"/>
    <d v="2014-09-12T00:00:00"/>
    <s v="Standard Class"/>
    <s v="SP-20620"/>
    <s v="OFF-AP-10001962"/>
    <x v="3048"/>
    <n v="2"/>
    <n v="0"/>
    <n v="4195"/>
    <n v="0.41949999999999998"/>
    <s v="Office Supplies"/>
    <s v="Appliances"/>
    <s v="Black &amp; Decker Filter for Double Action Dustbuster Cordless Vac BLDV7210"/>
  </r>
  <r>
    <x v="2143"/>
    <x v="608"/>
    <d v="2015-07-01T00:00:00"/>
    <s v="Standard Class"/>
    <s v="AB-10165"/>
    <s v="OFF-AR-10004062"/>
    <x v="3049"/>
    <n v="2"/>
    <n v="0"/>
    <n v="524"/>
    <n v="5.2400000000000002E-2"/>
    <s v="Office Supplies"/>
    <s v="Art"/>
    <s v="Staples in misc. colors"/>
  </r>
  <r>
    <x v="2143"/>
    <x v="608"/>
    <d v="2015-07-01T00:00:00"/>
    <s v="Standard Class"/>
    <s v="AB-10165"/>
    <s v="OFF-BI-10004330"/>
    <x v="1208"/>
    <n v="3"/>
    <n v="2"/>
    <n v="27735"/>
    <n v="2.7734999999999999"/>
    <s v="Office Supplies"/>
    <s v="Binders"/>
    <s v="GBC Velobind Prepunched Cover Sets, Regency Series"/>
  </r>
  <r>
    <x v="2143"/>
    <x v="608"/>
    <d v="2015-07-01T00:00:00"/>
    <s v="Standard Class"/>
    <s v="AB-10165"/>
    <s v="OFF-ST-10001963"/>
    <x v="3050"/>
    <n v="3"/>
    <n v="0"/>
    <n v="91269"/>
    <n v="9.1268999999999991"/>
    <s v="Office Supplies"/>
    <s v="Storage"/>
    <s v="Tennsco Regal Shelving Units"/>
  </r>
  <r>
    <x v="2144"/>
    <x v="513"/>
    <d v="2015-08-02T00:00:00"/>
    <s v="Standard Class"/>
    <s v="HA-14920"/>
    <s v="OFF-EN-10002230"/>
    <x v="3051"/>
    <n v="2"/>
    <n v="0"/>
    <n v="788942"/>
    <n v="78.894199999999998"/>
    <s v="Office Supplies"/>
    <s v="Envelopes"/>
    <s v="Airmail Envelopes"/>
  </r>
  <r>
    <x v="2145"/>
    <x v="422"/>
    <d v="2017-12-11T00:00:00"/>
    <s v="Standard Class"/>
    <s v="DC-13285"/>
    <s v="FUR-FU-10000175"/>
    <x v="3052"/>
    <n v="6"/>
    <n v="0"/>
    <n v="255378"/>
    <n v="25.537800000000001"/>
    <s v="Furniture"/>
    <s v="Furnishings"/>
    <s v="DAX Wood Document Frame."/>
  </r>
  <r>
    <x v="2146"/>
    <x v="435"/>
    <d v="2015-01-03T00:00:00"/>
    <s v="Second Class"/>
    <s v="ST-20530"/>
    <s v="TEC-PH-10004897"/>
    <x v="206"/>
    <n v="3"/>
    <n v="2"/>
    <n v="-56943"/>
    <n v="-5.6943000000000001"/>
    <s v="Technology"/>
    <s v="Phones"/>
    <s v="Mediabridge Sport Armband iPhone 5s"/>
  </r>
  <r>
    <x v="2146"/>
    <x v="435"/>
    <d v="2015-01-03T00:00:00"/>
    <s v="Second Class"/>
    <s v="ST-20530"/>
    <s v="OFF-ST-10003123"/>
    <x v="3053"/>
    <n v="1"/>
    <n v="0"/>
    <n v="79896"/>
    <n v="7.9896000000000003"/>
    <s v="Office Supplies"/>
    <s v="Storage"/>
    <s v="Fellowes Bases and Tops For Staxonsteel/High-Stak Systems"/>
  </r>
  <r>
    <x v="2147"/>
    <x v="966"/>
    <d v="2015-02-19T00:00:00"/>
    <s v="Standard Class"/>
    <s v="KB-16315"/>
    <s v="OFF-BI-10001658"/>
    <x v="746"/>
    <n v="2"/>
    <n v="7"/>
    <n v="-119616"/>
    <n v="-11.961600000000001"/>
    <s v="Office Supplies"/>
    <s v="Binders"/>
    <s v="GBC Standard Therm-A-Bind Covers"/>
  </r>
  <r>
    <x v="2147"/>
    <x v="966"/>
    <d v="2015-02-19T00:00:00"/>
    <s v="Standard Class"/>
    <s v="KB-16315"/>
    <s v="TEC-PH-10002834"/>
    <x v="3054"/>
    <n v="3"/>
    <n v="4"/>
    <n v="-809955"/>
    <n v="-80.995500000000007"/>
    <s v="Technology"/>
    <s v="Phones"/>
    <s v="Google Nexus 5"/>
  </r>
  <r>
    <x v="2147"/>
    <x v="966"/>
    <d v="2015-02-19T00:00:00"/>
    <s v="Standard Class"/>
    <s v="KB-16315"/>
    <s v="OFF-BI-10002160"/>
    <x v="2490"/>
    <n v="2"/>
    <n v="7"/>
    <n v="-16764"/>
    <n v="-1.6763999999999999"/>
    <s v="Office Supplies"/>
    <s v="Binders"/>
    <s v="Acco Hanging Data Binders"/>
  </r>
  <r>
    <x v="2147"/>
    <x v="966"/>
    <d v="2015-02-19T00:00:00"/>
    <s v="Standard Class"/>
    <s v="KB-16315"/>
    <s v="OFF-AR-10004999"/>
    <x v="187"/>
    <n v="3"/>
    <n v="2"/>
    <n v="897"/>
    <n v="8.9700000000000002E-2"/>
    <s v="Office Supplies"/>
    <s v="Art"/>
    <s v="Newell 315"/>
  </r>
  <r>
    <x v="2147"/>
    <x v="966"/>
    <d v="2015-02-19T00:00:00"/>
    <s v="Standard Class"/>
    <s v="KB-16315"/>
    <s v="TEC-AC-10003280"/>
    <x v="314"/>
    <n v="3"/>
    <n v="2"/>
    <n v="8997"/>
    <n v="0.89970000000000006"/>
    <s v="Technology"/>
    <s v="Accessories"/>
    <s v="Belkin F8E887 USB Wired Ergonomic Keyboard"/>
  </r>
  <r>
    <x v="2148"/>
    <x v="967"/>
    <d v="2016-01-27T00:00:00"/>
    <s v="First Class"/>
    <s v="TB-21355"/>
    <s v="OFF-AR-10000315"/>
    <x v="3055"/>
    <n v="3"/>
    <n v="0"/>
    <n v="23025"/>
    <n v="2.3025000000000002"/>
    <s v="Office Supplies"/>
    <s v="Art"/>
    <s v="Dixon Ticonderoga Maple Cedar Pencil, #2"/>
  </r>
  <r>
    <x v="2148"/>
    <x v="967"/>
    <d v="2016-01-27T00:00:00"/>
    <s v="First Class"/>
    <s v="TB-21355"/>
    <s v="OFF-PA-10000007"/>
    <x v="3056"/>
    <n v="5"/>
    <n v="0"/>
    <n v="828"/>
    <n v="8.2799999999999999E-2"/>
    <s v="Office Supplies"/>
    <s v="Paper"/>
    <s v="Telephone Message Books with Fax/Mobile Section, 4 1/4&quot; x 6&quot;"/>
  </r>
  <r>
    <x v="2149"/>
    <x v="719"/>
    <d v="2017-04-07T00:00:00"/>
    <s v="Standard Class"/>
    <s v="JC-15775"/>
    <s v="OFF-PA-10000791"/>
    <x v="3057"/>
    <n v="9"/>
    <n v="0"/>
    <n v="193185"/>
    <n v="19.3185"/>
    <s v="Office Supplies"/>
    <s v="Paper"/>
    <s v="Wirebound Message Books, Four 2 3/4 x 5 Forms per Page, 200 Sets per Book"/>
  </r>
  <r>
    <x v="2150"/>
    <x v="621"/>
    <d v="2017-10-09T00:00:00"/>
    <s v="Standard Class"/>
    <s v="PO-18850"/>
    <s v="OFF-PA-10000556"/>
    <x v="23"/>
    <n v="3"/>
    <n v="2"/>
    <n v="54432"/>
    <n v="5.4432"/>
    <s v="Office Supplies"/>
    <s v="Paper"/>
    <s v="Xerox 208"/>
  </r>
  <r>
    <x v="2150"/>
    <x v="621"/>
    <d v="2017-10-09T00:00:00"/>
    <s v="Standard Class"/>
    <s v="PO-18850"/>
    <s v="OFF-AP-10000804"/>
    <x v="1475"/>
    <n v="5"/>
    <n v="2"/>
    <n v="112"/>
    <n v="1.12E-2"/>
    <s v="Office Supplies"/>
    <s v="Appliances"/>
    <s v="Hoover Portapower Portable Vacuum"/>
  </r>
  <r>
    <x v="2151"/>
    <x v="853"/>
    <d v="2017-09-06T00:00:00"/>
    <s v="Standard Class"/>
    <s v="SS-20875"/>
    <s v="TEC-AC-10001998"/>
    <x v="160"/>
    <n v="1"/>
    <n v="0"/>
    <n v="67966"/>
    <n v="6.7965999999999998"/>
    <s v="Technology"/>
    <s v="Accessories"/>
    <s v="LogitechÂ LS21 Speaker System - PC Multimedia - 2.1-CH - Wired"/>
  </r>
  <r>
    <x v="2151"/>
    <x v="853"/>
    <d v="2017-09-06T00:00:00"/>
    <s v="Standard Class"/>
    <s v="SS-20875"/>
    <s v="OFF-BI-10003476"/>
    <x v="1231"/>
    <n v="5"/>
    <n v="2"/>
    <n v="8022"/>
    <n v="0.80220000000000002"/>
    <s v="Office Supplies"/>
    <s v="Binders"/>
    <s v="Avery Metallic Poly Binders"/>
  </r>
  <r>
    <x v="2152"/>
    <x v="230"/>
    <d v="2015-12-27T00:00:00"/>
    <s v="Standard Class"/>
    <s v="RD-19720"/>
    <s v="TEC-AC-10003237"/>
    <x v="3058"/>
    <n v="6"/>
    <n v="2"/>
    <n v="14628"/>
    <n v="1.4628000000000001"/>
    <s v="Technology"/>
    <s v="Accessories"/>
    <s v="Memorex Micro Travel Drive 4 GB"/>
  </r>
  <r>
    <x v="2152"/>
    <x v="230"/>
    <d v="2015-12-27T00:00:00"/>
    <s v="Standard Class"/>
    <s v="RD-19720"/>
    <s v="OFF-EN-10003798"/>
    <x v="3059"/>
    <n v="2"/>
    <n v="2"/>
    <n v="92178"/>
    <n v="9.2178000000000004"/>
    <s v="Office Supplies"/>
    <s v="Envelopes"/>
    <s v="Recycled Interoffice Envelopes with Re-Use-A-Seal Closure, 10 x 13"/>
  </r>
  <r>
    <x v="2153"/>
    <x v="22"/>
    <d v="2015-12-24T00:00:00"/>
    <s v="Standard Class"/>
    <s v="GZ-14470"/>
    <s v="OFF-EN-10003068"/>
    <x v="1277"/>
    <n v="1"/>
    <n v="2"/>
    <n v="2772"/>
    <n v="0.2772"/>
    <s v="Office Supplies"/>
    <s v="Envelopes"/>
    <s v="#6 3/4 Gummed Flap White Envelopes"/>
  </r>
  <r>
    <x v="2153"/>
    <x v="22"/>
    <d v="2015-12-24T00:00:00"/>
    <s v="Standard Class"/>
    <s v="GZ-14470"/>
    <s v="FUR-FU-10002088"/>
    <x v="537"/>
    <n v="2"/>
    <n v="2"/>
    <n v="39512"/>
    <n v="3.9512"/>
    <s v="Furniture"/>
    <s v="Furnishings"/>
    <s v="Nu-Dell Float Frame 11 x 14 1/2"/>
  </r>
  <r>
    <x v="2154"/>
    <x v="330"/>
    <d v="2015-12-01T00:00:00"/>
    <s v="Standard Class"/>
    <s v="SN-20710"/>
    <s v="TEC-AC-10000158"/>
    <x v="3060"/>
    <n v="3"/>
    <n v="0"/>
    <n v="226737"/>
    <n v="22.6737"/>
    <s v="Technology"/>
    <s v="Accessories"/>
    <s v="Sony 64GB Class 10 Micro SDHC R40 Memory Card"/>
  </r>
  <r>
    <x v="2154"/>
    <x v="330"/>
    <d v="2015-12-01T00:00:00"/>
    <s v="Standard Class"/>
    <s v="SN-20710"/>
    <s v="OFF-PA-10000482"/>
    <x v="3061"/>
    <n v="3"/>
    <n v="0"/>
    <n v="534954"/>
    <n v="53.495399999999997"/>
    <s v="Office Supplies"/>
    <s v="Paper"/>
    <s v="Snap-A-Way Black Print Carbonless Ruled Speed Letter, Triplicate"/>
  </r>
  <r>
    <x v="2155"/>
    <x v="11"/>
    <d v="2017-09-01T00:00:00"/>
    <s v="Standard Class"/>
    <s v="DK-12895"/>
    <s v="OFF-PA-10004888"/>
    <x v="329"/>
    <n v="1"/>
    <n v="2"/>
    <n v="18144"/>
    <n v="1.8144"/>
    <s v="Office Supplies"/>
    <s v="Paper"/>
    <s v="Xerox 217"/>
  </r>
  <r>
    <x v="2156"/>
    <x v="68"/>
    <d v="2014-03-22T00:00:00"/>
    <s v="Same Day"/>
    <s v="VM-21835"/>
    <s v="OFF-AR-10003478"/>
    <x v="621"/>
    <n v="2"/>
    <n v="0"/>
    <n v="6512"/>
    <n v="0.6512"/>
    <s v="Office Supplies"/>
    <s v="Art"/>
    <s v="Avery Hi-Liter EverBold Pen Style Fluorescent Highlighters, 4/Pack"/>
  </r>
  <r>
    <x v="2157"/>
    <x v="217"/>
    <d v="2017-12-21T00:00:00"/>
    <s v="Standard Class"/>
    <s v="GB-14575"/>
    <s v="OFF-ST-10003208"/>
    <x v="2424"/>
    <n v="3"/>
    <n v="0"/>
    <n v="1578702"/>
    <n v="157.87020000000001"/>
    <s v="Office Supplies"/>
    <s v="Storage"/>
    <s v="Adjustable Depth Letter/Legal Cart"/>
  </r>
  <r>
    <x v="2158"/>
    <x v="579"/>
    <d v="2017-03-22T00:00:00"/>
    <s v="First Class"/>
    <s v="ND-18370"/>
    <s v="OFF-BI-10004970"/>
    <x v="2778"/>
    <n v="6"/>
    <n v="2"/>
    <n v="66906"/>
    <n v="6.6905999999999999"/>
    <s v="Office Supplies"/>
    <s v="Binders"/>
    <s v="ACCOHIDE 3-Ring Binder, Blue, 1&quot;"/>
  </r>
  <r>
    <x v="2158"/>
    <x v="579"/>
    <d v="2017-03-22T00:00:00"/>
    <s v="First Class"/>
    <s v="ND-18370"/>
    <s v="TEC-PH-10000038"/>
    <x v="3062"/>
    <n v="6"/>
    <n v="2"/>
    <n v="-1315008"/>
    <n v="-131.5008"/>
    <s v="Technology"/>
    <s v="Phones"/>
    <s v="Jawbone MINI JAMBOX Wireless Bluetooth Speaker"/>
  </r>
  <r>
    <x v="2158"/>
    <x v="579"/>
    <d v="2017-03-22T00:00:00"/>
    <s v="First Class"/>
    <s v="ND-18370"/>
    <s v="TEC-AC-10001552"/>
    <x v="3063"/>
    <n v="2"/>
    <n v="0"/>
    <n v="109494"/>
    <n v="10.949400000000001"/>
    <s v="Technology"/>
    <s v="Accessories"/>
    <s v="Logitech K350 2.4Ghz Wireless Keyboard"/>
  </r>
  <r>
    <x v="2158"/>
    <x v="579"/>
    <d v="2017-03-22T00:00:00"/>
    <s v="First Class"/>
    <s v="ND-18370"/>
    <s v="TEC-AC-10002926"/>
    <x v="1691"/>
    <n v="4"/>
    <n v="0"/>
    <n v="859828"/>
    <n v="85.982799999999997"/>
    <s v="Technology"/>
    <s v="Accessories"/>
    <s v="Logitech Wireless Marathon Mouse M705"/>
  </r>
  <r>
    <x v="2159"/>
    <x v="94"/>
    <d v="2016-09-25T00:00:00"/>
    <s v="Standard Class"/>
    <s v="MM-17260"/>
    <s v="FUR-CH-10001394"/>
    <x v="3064"/>
    <n v="2"/>
    <n v="1"/>
    <n v="140396"/>
    <n v="14.0396"/>
    <s v="Furniture"/>
    <s v="Chairs"/>
    <s v="Global Leather Executive Chair"/>
  </r>
  <r>
    <x v="2159"/>
    <x v="94"/>
    <d v="2016-09-25T00:00:00"/>
    <s v="Standard Class"/>
    <s v="MM-17260"/>
    <s v="FUR-FU-10004053"/>
    <x v="3065"/>
    <n v="3"/>
    <n v="0"/>
    <n v="261096"/>
    <n v="26.1096"/>
    <s v="Furniture"/>
    <s v="Furnishings"/>
    <s v="DAX Two-Tone Silver Metal Document Frame"/>
  </r>
  <r>
    <x v="2160"/>
    <x v="319"/>
    <d v="2017-11-29T00:00:00"/>
    <s v="Second Class"/>
    <s v="MV-17485"/>
    <s v="OFF-BI-10004230"/>
    <x v="531"/>
    <n v="2"/>
    <n v="7"/>
    <n v="-151976"/>
    <n v="-15.1976"/>
    <s v="Office Supplies"/>
    <s v="Binders"/>
    <s v="GBC Recycled Grain Textured Covers"/>
  </r>
  <r>
    <x v="2160"/>
    <x v="319"/>
    <d v="2017-11-29T00:00:00"/>
    <s v="Second Class"/>
    <s v="MV-17485"/>
    <s v="OFF-ST-10000060"/>
    <x v="3066"/>
    <n v="8"/>
    <n v="2"/>
    <n v="-415872"/>
    <n v="-41.587200000000003"/>
    <s v="Office Supplies"/>
    <s v="Storage"/>
    <s v="Fellowes Bankers Box Staxonsteel Drawer File/Stacking System"/>
  </r>
  <r>
    <x v="2161"/>
    <x v="645"/>
    <d v="2017-04-15T00:00:00"/>
    <s v="Standard Class"/>
    <s v="JL-15130"/>
    <s v="OFF-ST-10001325"/>
    <x v="786"/>
    <n v="2"/>
    <n v="2"/>
    <n v="14672"/>
    <n v="1.4672000000000001"/>
    <s v="Office Supplies"/>
    <s v="Storage"/>
    <s v="Sterilite Officeware Hinged File Box"/>
  </r>
  <r>
    <x v="2161"/>
    <x v="645"/>
    <d v="2017-04-15T00:00:00"/>
    <s v="Standard Class"/>
    <s v="JL-15130"/>
    <s v="TEC-AC-10003441"/>
    <x v="3067"/>
    <n v="2"/>
    <n v="2"/>
    <n v="-4746"/>
    <n v="-0.47460000000000002"/>
    <s v="Technology"/>
    <s v="Accessories"/>
    <s v="Kingston Digital DataTraveler 32GB USB 2.0"/>
  </r>
  <r>
    <x v="2162"/>
    <x v="419"/>
    <d v="2017-12-12T00:00:00"/>
    <s v="Second Class"/>
    <s v="AG-10330"/>
    <s v="TEC-PH-10003215"/>
    <x v="1989"/>
    <n v="4"/>
    <n v="2"/>
    <n v="34742"/>
    <n v="3.4742000000000002"/>
    <s v="Technology"/>
    <s v="Phones"/>
    <s v="Jackery Bar Premium Fast-charging Portable Charger"/>
  </r>
  <r>
    <x v="2162"/>
    <x v="419"/>
    <d v="2017-12-12T00:00:00"/>
    <s v="Second Class"/>
    <s v="AG-10330"/>
    <s v="OFF-PA-10002005"/>
    <x v="24"/>
    <n v="2"/>
    <n v="0"/>
    <n v="62208"/>
    <n v="6.2207999999999997"/>
    <s v="Office Supplies"/>
    <s v="Paper"/>
    <s v="Xerox 225"/>
  </r>
  <r>
    <x v="2163"/>
    <x v="319"/>
    <d v="2017-11-26T00:00:00"/>
    <s v="Second Class"/>
    <s v="MD-17860"/>
    <s v="OFF-BI-10004465"/>
    <x v="2792"/>
    <n v="8"/>
    <n v="7"/>
    <n v="-12672"/>
    <n v="-1.2672000000000001"/>
    <s v="Office Supplies"/>
    <s v="Binders"/>
    <s v="Avery Durable Slant Ring Binders"/>
  </r>
  <r>
    <x v="2164"/>
    <x v="784"/>
    <d v="2015-12-07T00:00:00"/>
    <s v="Second Class"/>
    <s v="RO-19780"/>
    <s v="OFF-BI-10000545"/>
    <x v="3068"/>
    <n v="7"/>
    <n v="7"/>
    <n v="-1065372"/>
    <n v="-106.5372"/>
    <s v="Office Supplies"/>
    <s v="Binders"/>
    <s v="GBC Ibimaster 500 Manual ProClick Binding System"/>
  </r>
  <r>
    <x v="2164"/>
    <x v="784"/>
    <d v="2015-12-07T00:00:00"/>
    <s v="Second Class"/>
    <s v="RO-19780"/>
    <s v="OFF-AR-10003752"/>
    <x v="3069"/>
    <n v="4"/>
    <n v="2"/>
    <n v="12012"/>
    <n v="1.2012"/>
    <s v="Office Supplies"/>
    <s v="Art"/>
    <s v="Deluxe Chalkboard Eraser Cleaner"/>
  </r>
  <r>
    <x v="2165"/>
    <x v="115"/>
    <d v="2017-12-11T00:00:00"/>
    <s v="Same Day"/>
    <s v="RR-19315"/>
    <s v="OFF-PA-10001937"/>
    <x v="829"/>
    <n v="2"/>
    <n v="2"/>
    <n v="36288"/>
    <n v="3.6288"/>
    <s v="Office Supplies"/>
    <s v="Paper"/>
    <s v="Xerox 21"/>
  </r>
  <r>
    <x v="2165"/>
    <x v="115"/>
    <d v="2017-12-11T00:00:00"/>
    <s v="Same Day"/>
    <s v="RR-19315"/>
    <s v="FUR-FU-10004306"/>
    <x v="3070"/>
    <n v="1"/>
    <n v="6"/>
    <n v="-66062"/>
    <n v="-6.6062000000000003"/>
    <s v="Furniture"/>
    <s v="Furnishings"/>
    <s v="Electrix Halogen Magnifier Lamp"/>
  </r>
  <r>
    <x v="2165"/>
    <x v="115"/>
    <d v="2017-12-11T00:00:00"/>
    <s v="Same Day"/>
    <s v="RR-19315"/>
    <s v="FUR-CH-10003973"/>
    <x v="3071"/>
    <n v="2"/>
    <n v="3"/>
    <n v="-148704"/>
    <n v="-14.8704"/>
    <s v="Furniture"/>
    <s v="Chairs"/>
    <s v="GuestStacker Chair with Chrome Finish Legs"/>
  </r>
  <r>
    <x v="2166"/>
    <x v="239"/>
    <d v="2016-05-23T00:00:00"/>
    <s v="First Class"/>
    <s v="CP-12340"/>
    <s v="OFF-PA-10000565"/>
    <x v="1383"/>
    <n v="2"/>
    <n v="0"/>
    <n v="548604"/>
    <n v="54.860399999999998"/>
    <s v="Office Supplies"/>
    <s v="Paper"/>
    <s v="Easy-staple paper"/>
  </r>
  <r>
    <x v="2167"/>
    <x v="922"/>
    <d v="2017-02-21T00:00:00"/>
    <s v="Second Class"/>
    <s v="LL-16840"/>
    <s v="TEC-PH-10003875"/>
    <x v="2332"/>
    <n v="3"/>
    <n v="0"/>
    <n v="84564"/>
    <n v="8.4564000000000004"/>
    <s v="Technology"/>
    <s v="Phones"/>
    <s v="KLD Oscar II Style Snap-on Ultra Thin Side Flip Synthetic Leather Cover Case for HTC One HTC M7"/>
  </r>
  <r>
    <x v="2168"/>
    <x v="968"/>
    <d v="2017-05-22T00:00:00"/>
    <s v="Second Class"/>
    <s v="NC-18340"/>
    <s v="OFF-AR-10001953"/>
    <x v="3072"/>
    <n v="3"/>
    <n v="0"/>
    <n v="356238"/>
    <n v="35.623800000000003"/>
    <s v="Office Supplies"/>
    <s v="Art"/>
    <s v="Boston 1645 Deluxe Heavier-Duty Electric Pencil Sharpener"/>
  </r>
  <r>
    <x v="2168"/>
    <x v="968"/>
    <d v="2017-05-22T00:00:00"/>
    <s v="Second Class"/>
    <s v="NC-18340"/>
    <s v="OFF-AR-10001374"/>
    <x v="330"/>
    <n v="4"/>
    <n v="0"/>
    <n v="82944"/>
    <n v="8.2943999999999996"/>
    <s v="Office Supplies"/>
    <s v="Art"/>
    <s v="BIC Brite Liner Highlighters, Chisel Tip"/>
  </r>
  <r>
    <x v="2168"/>
    <x v="968"/>
    <d v="2017-05-22T00:00:00"/>
    <s v="Second Class"/>
    <s v="NC-18340"/>
    <s v="OFF-ST-10003816"/>
    <x v="3073"/>
    <n v="4"/>
    <n v="0"/>
    <n v="1620948"/>
    <n v="162.09479999999999"/>
    <s v="Office Supplies"/>
    <s v="Storage"/>
    <s v="Fellowes High-Stak Drawer Files"/>
  </r>
  <r>
    <x v="2168"/>
    <x v="968"/>
    <d v="2017-05-22T00:00:00"/>
    <s v="Second Class"/>
    <s v="NC-18340"/>
    <s v="OFF-FA-10001843"/>
    <x v="3074"/>
    <n v="3"/>
    <n v="0"/>
    <n v="34827"/>
    <n v="3.4826999999999999"/>
    <s v="Office Supplies"/>
    <s v="Fasteners"/>
    <s v="Staples"/>
  </r>
  <r>
    <x v="2168"/>
    <x v="968"/>
    <d v="2017-05-22T00:00:00"/>
    <s v="Second Class"/>
    <s v="NC-18340"/>
    <s v="OFF-AR-10000657"/>
    <x v="3075"/>
    <n v="10"/>
    <n v="0"/>
    <n v="7095"/>
    <n v="0.70950000000000002"/>
    <s v="Office Supplies"/>
    <s v="Art"/>
    <s v="Binney &amp; Smith inkTank Desk Highlighter, Chisel Tip, Yellow, 12/Box"/>
  </r>
  <r>
    <x v="2169"/>
    <x v="414"/>
    <d v="2017-09-13T00:00:00"/>
    <s v="Second Class"/>
    <s v="HA-14920"/>
    <s v="OFF-FA-10000936"/>
    <x v="3076"/>
    <n v="4"/>
    <n v="2"/>
    <n v="329"/>
    <n v="3.2899999999999999E-2"/>
    <s v="Office Supplies"/>
    <s v="Fasteners"/>
    <s v="Acco Hot Clips Clips to Go"/>
  </r>
  <r>
    <x v="2169"/>
    <x v="414"/>
    <d v="2017-09-13T00:00:00"/>
    <s v="Second Class"/>
    <s v="HA-14920"/>
    <s v="OFF-PA-10003657"/>
    <x v="3077"/>
    <n v="6"/>
    <n v="2"/>
    <n v="642"/>
    <n v="6.4199999999999993E-2"/>
    <s v="Office Supplies"/>
    <s v="Paper"/>
    <s v="Xerox 1927"/>
  </r>
  <r>
    <x v="2170"/>
    <x v="732"/>
    <d v="2016-11-10T00:00:00"/>
    <s v="Standard Class"/>
    <s v="MA-17995"/>
    <s v="OFF-BI-10001989"/>
    <x v="1666"/>
    <n v="5"/>
    <n v="0"/>
    <n v="50352"/>
    <n v="5.0351999999999997"/>
    <s v="Office Supplies"/>
    <s v="Binders"/>
    <s v="Premium Transparent Presentation Covers by GBC"/>
  </r>
  <r>
    <x v="2170"/>
    <x v="732"/>
    <d v="2016-11-10T00:00:00"/>
    <s v="Standard Class"/>
    <s v="MA-17995"/>
    <s v="OFF-AR-10002987"/>
    <x v="1915"/>
    <n v="2"/>
    <n v="0"/>
    <n v="162688"/>
    <n v="16.268799999999999"/>
    <s v="Office Supplies"/>
    <s v="Art"/>
    <s v="Prismacolor Color Pencil Set"/>
  </r>
  <r>
    <x v="2170"/>
    <x v="732"/>
    <d v="2016-11-10T00:00:00"/>
    <s v="Standard Class"/>
    <s v="MA-17995"/>
    <s v="OFF-LA-10000414"/>
    <x v="1273"/>
    <n v="5"/>
    <n v="0"/>
    <n v="2484"/>
    <n v="0.24840000000000001"/>
    <s v="Office Supplies"/>
    <s v="Labels"/>
    <s v="Avery 503"/>
  </r>
  <r>
    <x v="2171"/>
    <x v="430"/>
    <d v="2017-07-25T00:00:00"/>
    <s v="Second Class"/>
    <s v="LH-16900"/>
    <s v="OFF-AR-10003602"/>
    <x v="2480"/>
    <n v="2"/>
    <n v="0"/>
    <n v="54896"/>
    <n v="5.4896000000000003"/>
    <s v="Office Supplies"/>
    <s v="Art"/>
    <s v="Quartet Omega Colored Chalk, 12/Pack"/>
  </r>
  <r>
    <x v="2171"/>
    <x v="430"/>
    <d v="2017-07-25T00:00:00"/>
    <s v="Second Class"/>
    <s v="LH-16900"/>
    <s v="TEC-AC-10002550"/>
    <x v="3078"/>
    <n v="5"/>
    <n v="0"/>
    <n v="111825"/>
    <n v="11.182499999999999"/>
    <s v="Technology"/>
    <s v="Accessories"/>
    <s v="Maxell 4.7GB DVD-RW 3/Pack"/>
  </r>
  <r>
    <x v="2172"/>
    <x v="741"/>
    <d v="2016-11-24T00:00:00"/>
    <s v="Standard Class"/>
    <s v="SB-20290"/>
    <s v="OFF-AP-10002998"/>
    <x v="3079"/>
    <n v="6"/>
    <n v="2"/>
    <n v="168948"/>
    <n v="16.8948"/>
    <s v="Office Supplies"/>
    <s v="Appliances"/>
    <s v="Holmes 99% HEPA Air Purifier"/>
  </r>
  <r>
    <x v="2173"/>
    <x v="509"/>
    <d v="2014-04-30T00:00:00"/>
    <s v="Standard Class"/>
    <s v="BT-11305"/>
    <s v="FUR-FU-10003708"/>
    <x v="3080"/>
    <n v="5"/>
    <n v="0"/>
    <n v="636825"/>
    <n v="63.682499999999997"/>
    <s v="Furniture"/>
    <s v="Furnishings"/>
    <s v="Tenex Traditional Chairmats for Medium Pile Carpet, Standard Lip, 36&quot; x 48&quot;"/>
  </r>
  <r>
    <x v="2173"/>
    <x v="509"/>
    <d v="2014-04-30T00:00:00"/>
    <s v="Standard Class"/>
    <s v="BT-11305"/>
    <s v="OFF-AP-10001391"/>
    <x v="3081"/>
    <n v="3"/>
    <n v="0"/>
    <n v="785088"/>
    <n v="78.508799999999994"/>
    <s v="Office Supplies"/>
    <s v="Appliances"/>
    <s v="Kensington 6 Outlet MasterPiece HOMEOFFICE Power Control Center"/>
  </r>
  <r>
    <x v="2173"/>
    <x v="509"/>
    <d v="2014-04-30T00:00:00"/>
    <s v="Standard Class"/>
    <s v="BT-11305"/>
    <s v="FUR-CH-10003973"/>
    <x v="3082"/>
    <n v="5"/>
    <n v="2"/>
    <n v="148704"/>
    <n v="14.8704"/>
    <s v="Furniture"/>
    <s v="Chairs"/>
    <s v="GuestStacker Chair with Chrome Finish Legs"/>
  </r>
  <r>
    <x v="2174"/>
    <x v="672"/>
    <d v="2015-12-02T00:00:00"/>
    <s v="Second Class"/>
    <s v="PS-18970"/>
    <s v="OFF-EN-10000461"/>
    <x v="1840"/>
    <n v="2"/>
    <n v="0"/>
    <n v="82156"/>
    <n v="8.2156000000000002"/>
    <s v="Office Supplies"/>
    <s v="Envelopes"/>
    <s v="#10- 4 1/8&quot; x 9 1/2&quot; Recycled Envelopes"/>
  </r>
  <r>
    <x v="2174"/>
    <x v="672"/>
    <d v="2015-12-02T00:00:00"/>
    <s v="Second Class"/>
    <s v="PS-18970"/>
    <s v="OFF-EN-10002831"/>
    <x v="3083"/>
    <n v="2"/>
    <n v="0"/>
    <n v="32346"/>
    <n v="3.2345999999999999"/>
    <s v="Office Supplies"/>
    <s v="Envelopes"/>
    <s v="Tyvek  Top-Opening Peel &amp; Seel  Envelopes, Gray"/>
  </r>
  <r>
    <x v="2175"/>
    <x v="969"/>
    <d v="2015-10-30T00:00:00"/>
    <s v="Standard Class"/>
    <s v="TB-21625"/>
    <s v="OFF-AR-10004648"/>
    <x v="1003"/>
    <n v="3"/>
    <n v="0"/>
    <n v="163215"/>
    <n v="16.3215"/>
    <s v="Office Supplies"/>
    <s v="Art"/>
    <s v="Boston 19500 Mighty Mite Electric Pencil Sharpener"/>
  </r>
  <r>
    <x v="2175"/>
    <x v="969"/>
    <d v="2015-10-30T00:00:00"/>
    <s v="Standard Class"/>
    <s v="TB-21625"/>
    <s v="FUR-TA-10001857"/>
    <x v="3084"/>
    <n v="3"/>
    <n v="2"/>
    <n v="-31647"/>
    <n v="-3.1646999999999998"/>
    <s v="Furniture"/>
    <s v="Tables"/>
    <s v="Balt Solid Wood Rectangular Table"/>
  </r>
  <r>
    <x v="2176"/>
    <x v="119"/>
    <d v="2015-07-27T00:00:00"/>
    <s v="Standard Class"/>
    <s v="RA-19915"/>
    <s v="OFF-BI-10000546"/>
    <x v="982"/>
    <n v="5"/>
    <n v="8"/>
    <n v="-4464"/>
    <n v="-0.44640000000000002"/>
    <s v="Office Supplies"/>
    <s v="Binders"/>
    <s v="Avery Durable Binders"/>
  </r>
  <r>
    <x v="2176"/>
    <x v="119"/>
    <d v="2015-07-27T00:00:00"/>
    <s v="Standard Class"/>
    <s v="RA-19915"/>
    <s v="FUR-BO-10004690"/>
    <x v="3085"/>
    <n v="4"/>
    <n v="3"/>
    <n v="-1264816"/>
    <n v="-126.4816"/>
    <s v="Furniture"/>
    <s v="Bookcases"/>
    <s v="O'Sullivan Cherrywood Estates Traditional Barrister Bookcase"/>
  </r>
  <r>
    <x v="2176"/>
    <x v="119"/>
    <d v="2015-07-27T00:00:00"/>
    <s v="Standard Class"/>
    <s v="RA-19915"/>
    <s v="TEC-PH-10001557"/>
    <x v="1978"/>
    <n v="2"/>
    <n v="2"/>
    <n v="134386"/>
    <n v="13.438599999999999"/>
    <s v="Technology"/>
    <s v="Phones"/>
    <s v="Pyle PMP37LED"/>
  </r>
  <r>
    <x v="2176"/>
    <x v="119"/>
    <d v="2015-07-27T00:00:00"/>
    <s v="Standard Class"/>
    <s v="RA-19915"/>
    <s v="FUR-BO-10002545"/>
    <x v="3086"/>
    <n v="5"/>
    <n v="3"/>
    <n v="-52196"/>
    <n v="-5.2195999999999998"/>
    <s v="Furniture"/>
    <s v="Bookcases"/>
    <s v="Atlantic Metals Mobile 3-Shelf Bookcases, Custom Colors"/>
  </r>
  <r>
    <x v="2177"/>
    <x v="287"/>
    <d v="2016-11-02T00:00:00"/>
    <s v="Standard Class"/>
    <s v="BP-11095"/>
    <s v="OFF-AP-10001366"/>
    <x v="2711"/>
    <n v="4"/>
    <n v="0"/>
    <n v="118584"/>
    <n v="11.8584"/>
    <s v="Office Supplies"/>
    <s v="Appliances"/>
    <s v="Staple holder"/>
  </r>
  <r>
    <x v="2177"/>
    <x v="287"/>
    <d v="2016-11-02T00:00:00"/>
    <s v="Standard Class"/>
    <s v="BP-11095"/>
    <s v="OFF-BI-10001628"/>
    <x v="2919"/>
    <n v="3"/>
    <n v="2"/>
    <n v="78225"/>
    <n v="7.8224999999999998"/>
    <s v="Office Supplies"/>
    <s v="Binders"/>
    <s v="Acco Data Flex Cable Posts For Top &amp; Bottom Load Binders, 6&quot; Capacity"/>
  </r>
  <r>
    <x v="2178"/>
    <x v="283"/>
    <d v="2017-11-22T00:00:00"/>
    <s v="First Class"/>
    <s v="CD-11920"/>
    <s v="OFF-PA-10003651"/>
    <x v="803"/>
    <n v="7"/>
    <n v="0"/>
    <n v="224448"/>
    <n v="22.444800000000001"/>
    <s v="Office Supplies"/>
    <s v="Paper"/>
    <s v="Xerox 1968"/>
  </r>
  <r>
    <x v="2178"/>
    <x v="283"/>
    <d v="2017-11-22T00:00:00"/>
    <s v="First Class"/>
    <s v="CD-11920"/>
    <s v="FUR-BO-10003159"/>
    <x v="3087"/>
    <n v="2"/>
    <n v="2"/>
    <n v="-252956"/>
    <n v="-25.2956"/>
    <s v="Furniture"/>
    <s v="Bookcases"/>
    <s v="Sauder Camden County Collection Libraries, Planked Cherry Finish"/>
  </r>
  <r>
    <x v="2178"/>
    <x v="283"/>
    <d v="2017-11-22T00:00:00"/>
    <s v="First Class"/>
    <s v="CD-11920"/>
    <s v="TEC-PH-10001459"/>
    <x v="3088"/>
    <n v="3"/>
    <n v="0"/>
    <n v="3275922"/>
    <n v="327.59219999999999"/>
    <s v="Technology"/>
    <s v="Phones"/>
    <s v="Samsung Galaxy Mega 6.3"/>
  </r>
  <r>
    <x v="2178"/>
    <x v="283"/>
    <d v="2017-11-22T00:00:00"/>
    <s v="First Class"/>
    <s v="CD-11920"/>
    <s v="OFF-AR-10004602"/>
    <x v="3089"/>
    <n v="3"/>
    <n v="0"/>
    <n v="193116"/>
    <n v="19.311599999999999"/>
    <s v="Office Supplies"/>
    <s v="Art"/>
    <s v="Boston KS Multi-Size Manual Pencil Sharpener"/>
  </r>
  <r>
    <x v="2179"/>
    <x v="30"/>
    <d v="2016-09-12T00:00:00"/>
    <s v="Standard Class"/>
    <s v="KB-16585"/>
    <s v="OFF-AR-10001953"/>
    <x v="681"/>
    <n v="2"/>
    <n v="2"/>
    <n v="61572"/>
    <n v="6.1571999999999996"/>
    <s v="Office Supplies"/>
    <s v="Art"/>
    <s v="Boston 1645 Deluxe Heavier-Duty Electric Pencil Sharpener"/>
  </r>
  <r>
    <x v="2179"/>
    <x v="30"/>
    <d v="2016-09-12T00:00:00"/>
    <s v="Standard Class"/>
    <s v="KB-16585"/>
    <s v="TEC-PH-10000923"/>
    <x v="3090"/>
    <n v="5"/>
    <n v="2"/>
    <n v="217355"/>
    <n v="21.735499999999998"/>
    <s v="Technology"/>
    <s v="Phones"/>
    <s v="Belkin SportFit Armband For iPhone 5s/5c, Fuchsia"/>
  </r>
  <r>
    <x v="2180"/>
    <x v="836"/>
    <d v="2014-07-20T00:00:00"/>
    <s v="Same Day"/>
    <s v="SW-20245"/>
    <s v="OFF-ST-10002583"/>
    <x v="3091"/>
    <n v="1"/>
    <n v="2"/>
    <n v="-51968"/>
    <n v="-5.1967999999999996"/>
    <s v="Office Supplies"/>
    <s v="Storage"/>
    <s v="Fellowes Neat Ideas Storage Cubes"/>
  </r>
  <r>
    <x v="2180"/>
    <x v="836"/>
    <d v="2014-07-20T00:00:00"/>
    <s v="Same Day"/>
    <s v="SW-20245"/>
    <s v="OFF-BI-10000977"/>
    <x v="3092"/>
    <n v="3"/>
    <n v="7"/>
    <n v="-21888"/>
    <n v="-2.1888000000000001"/>
    <s v="Office Supplies"/>
    <s v="Binders"/>
    <s v="Ibico Plastic Spiral Binding Combs"/>
  </r>
  <r>
    <x v="2181"/>
    <x v="625"/>
    <d v="2016-11-19T00:00:00"/>
    <s v="Standard Class"/>
    <s v="AH-10690"/>
    <s v="TEC-PH-10002549"/>
    <x v="3093"/>
    <n v="2"/>
    <n v="2"/>
    <n v="271032"/>
    <n v="27.103200000000001"/>
    <s v="Technology"/>
    <s v="Phones"/>
    <s v="Polycom SoundPoint IP 450 VoIP phone"/>
  </r>
  <r>
    <x v="2182"/>
    <x v="970"/>
    <d v="2014-07-11T00:00:00"/>
    <s v="Standard Class"/>
    <s v="JL-15835"/>
    <s v="FUR-CH-10002880"/>
    <x v="3094"/>
    <n v="2"/>
    <n v="3"/>
    <n v="-467362"/>
    <n v="-46.736199999999997"/>
    <s v="Furniture"/>
    <s v="Chairs"/>
    <s v="Global High-Back Leather Tilter, Burgundy"/>
  </r>
  <r>
    <x v="2182"/>
    <x v="970"/>
    <d v="2014-07-11T00:00:00"/>
    <s v="Standard Class"/>
    <s v="JL-15835"/>
    <s v="FUR-FU-10003039"/>
    <x v="3095"/>
    <n v="2"/>
    <n v="2"/>
    <n v="120764"/>
    <n v="12.0764"/>
    <s v="Furniture"/>
    <s v="Furnishings"/>
    <s v="Howard Miller 11-1/2&quot; Diameter Grantwood Wall Clock"/>
  </r>
  <r>
    <x v="2183"/>
    <x v="716"/>
    <d v="2016-03-17T00:00:00"/>
    <s v="Same Day"/>
    <s v="GZ-14470"/>
    <s v="OFF-EN-10003055"/>
    <x v="160"/>
    <n v="5"/>
    <n v="0"/>
    <n v="89955"/>
    <n v="8.9954999999999998"/>
    <s v="Office Supplies"/>
    <s v="Envelopes"/>
    <s v="Blue String-Tie &amp; Button Interoffice Envelopes, 10 x 13"/>
  </r>
  <r>
    <x v="2183"/>
    <x v="716"/>
    <d v="2016-03-17T00:00:00"/>
    <s v="Same Day"/>
    <s v="GZ-14470"/>
    <s v="OFF-AP-10002945"/>
    <x v="3096"/>
    <n v="3"/>
    <n v="0"/>
    <n v="2976435"/>
    <n v="297.64350000000002"/>
    <s v="Office Supplies"/>
    <s v="Appliances"/>
    <s v="Honeywell Enviracaire Portable HEPA Air Cleaner for 17' x 22' Room"/>
  </r>
  <r>
    <x v="2183"/>
    <x v="716"/>
    <d v="2016-03-17T00:00:00"/>
    <s v="Same Day"/>
    <s v="GZ-14470"/>
    <s v="FUR-FU-10004306"/>
    <x v="3097"/>
    <n v="5"/>
    <n v="0"/>
    <n v="25259"/>
    <n v="2.5259"/>
    <s v="Furniture"/>
    <s v="Furnishings"/>
    <s v="Electrix Halogen Magnifier Lamp"/>
  </r>
  <r>
    <x v="2184"/>
    <x v="571"/>
    <d v="2016-12-27T00:00:00"/>
    <s v="First Class"/>
    <s v="RC-19825"/>
    <s v="OFF-AR-10002445"/>
    <x v="3098"/>
    <n v="2"/>
    <n v="2"/>
    <n v="25488"/>
    <n v="2.5488"/>
    <s v="Office Supplies"/>
    <s v="Art"/>
    <s v="SANFORD Major Accent Highlighters"/>
  </r>
  <r>
    <x v="2185"/>
    <x v="814"/>
    <d v="2014-09-04T00:00:00"/>
    <s v="First Class"/>
    <s v="CL-12565"/>
    <s v="OFF-AR-10002445"/>
    <x v="3099"/>
    <n v="3"/>
    <n v="0"/>
    <n v="80712"/>
    <n v="8.0711999999999993"/>
    <s v="Office Supplies"/>
    <s v="Art"/>
    <s v="SANFORD Major Accent Highlighters"/>
  </r>
  <r>
    <x v="2186"/>
    <x v="761"/>
    <d v="2015-07-10T00:00:00"/>
    <s v="Standard Class"/>
    <s v="MW-18220"/>
    <s v="TEC-AC-10002345"/>
    <x v="2482"/>
    <n v="3"/>
    <n v="2"/>
    <n v="2175"/>
    <n v="0.2175"/>
    <s v="Technology"/>
    <s v="Accessories"/>
    <s v="HP Standard 104 key PS/2 Keyboard"/>
  </r>
  <r>
    <x v="2186"/>
    <x v="761"/>
    <d v="2015-07-10T00:00:00"/>
    <s v="Standard Class"/>
    <s v="MW-18220"/>
    <s v="OFF-ST-10001558"/>
    <x v="2234"/>
    <n v="3"/>
    <n v="2"/>
    <n v="-2436"/>
    <n v="-0.24360000000000001"/>
    <s v="Office Supplies"/>
    <s v="Storage"/>
    <s v="Acco Perma 4000 Stacking Storage Drawers"/>
  </r>
  <r>
    <x v="2187"/>
    <x v="31"/>
    <d v="2016-11-25T00:00:00"/>
    <s v="Standard Class"/>
    <s v="BF-10975"/>
    <s v="OFF-PA-10001622"/>
    <x v="2346"/>
    <n v="2"/>
    <n v="0"/>
    <n v="4086"/>
    <n v="0.40860000000000002"/>
    <s v="Office Supplies"/>
    <s v="Paper"/>
    <s v="Ampad Poly Cover Wirebound Steno Book, 6&quot; x 9&quot; Assorted Colors, Gregg Ruled"/>
  </r>
  <r>
    <x v="2187"/>
    <x v="31"/>
    <d v="2016-11-25T00:00:00"/>
    <s v="Standard Class"/>
    <s v="BF-10975"/>
    <s v="OFF-PA-10000418"/>
    <x v="1752"/>
    <n v="3"/>
    <n v="0"/>
    <n v="150984"/>
    <n v="15.0984"/>
    <s v="Office Supplies"/>
    <s v="Paper"/>
    <s v="Xerox 189"/>
  </r>
  <r>
    <x v="2187"/>
    <x v="31"/>
    <d v="2016-11-25T00:00:00"/>
    <s v="Standard Class"/>
    <s v="BF-10975"/>
    <s v="OFF-BI-10000343"/>
    <x v="3100"/>
    <n v="1"/>
    <n v="0"/>
    <n v="23077"/>
    <n v="2.3077000000000001"/>
    <s v="Office Supplies"/>
    <s v="Binders"/>
    <s v="Pressboard Covers with Storage Hooks, 9 1/2&quot; x 11&quot;, Light Blue"/>
  </r>
  <r>
    <x v="2188"/>
    <x v="505"/>
    <d v="2014-05-11T00:00:00"/>
    <s v="Standard Class"/>
    <s v="SN-20710"/>
    <s v="OFF-LA-10004425"/>
    <x v="639"/>
    <n v="2"/>
    <n v="0"/>
    <n v="27166"/>
    <n v="2.7166000000000001"/>
    <s v="Office Supplies"/>
    <s v="Labels"/>
    <s v="Staple-on labels"/>
  </r>
  <r>
    <x v="2188"/>
    <x v="505"/>
    <d v="2014-05-11T00:00:00"/>
    <s v="Standard Class"/>
    <s v="SN-20710"/>
    <s v="OFF-AR-10001897"/>
    <x v="1336"/>
    <n v="6"/>
    <n v="0"/>
    <n v="302232"/>
    <n v="30.223199999999999"/>
    <s v="Office Supplies"/>
    <s v="Art"/>
    <s v="Model L Table or Wall-Mount Pencil Sharpener"/>
  </r>
  <r>
    <x v="2189"/>
    <x v="14"/>
    <d v="2014-06-24T00:00:00"/>
    <s v="First Class"/>
    <s v="TB-21280"/>
    <s v="OFF-PA-10003883"/>
    <x v="1729"/>
    <n v="3"/>
    <n v="0"/>
    <n v="9039"/>
    <n v="0.90390000000000004"/>
    <s v="Office Supplies"/>
    <s v="Paper"/>
    <s v="Message Book, Phone, Wirebound Standard Line Memo, 2 3/4&quot; X 5&quot;"/>
  </r>
  <r>
    <x v="2189"/>
    <x v="14"/>
    <d v="2014-06-24T00:00:00"/>
    <s v="First Class"/>
    <s v="TB-21280"/>
    <s v="TEC-PH-10003963"/>
    <x v="1023"/>
    <n v="3"/>
    <n v="0"/>
    <n v="1606722"/>
    <n v="160.6722"/>
    <s v="Technology"/>
    <s v="Phones"/>
    <s v="GE 2-Jack Phone Line Splitter"/>
  </r>
  <r>
    <x v="2189"/>
    <x v="14"/>
    <d v="2014-06-24T00:00:00"/>
    <s v="First Class"/>
    <s v="TB-21280"/>
    <s v="OFF-AP-10001303"/>
    <x v="3101"/>
    <n v="3"/>
    <n v="0"/>
    <n v="26865"/>
    <n v="2.6865000000000001"/>
    <s v="Office Supplies"/>
    <s v="Appliances"/>
    <s v="Holmes Cool Mist Humidifier for the Whole House with 8-Gallon Output per Day, Extended Life Filter"/>
  </r>
  <r>
    <x v="2190"/>
    <x v="971"/>
    <d v="2017-08-23T00:00:00"/>
    <s v="Standard Class"/>
    <s v="JB-15400"/>
    <s v="OFF-BI-10003925"/>
    <x v="3102"/>
    <n v="1"/>
    <n v="0"/>
    <n v="1823553"/>
    <n v="182.3553"/>
    <s v="Office Supplies"/>
    <s v="Binders"/>
    <s v="Fellowes PB300 Plastic Comb Binding Machine"/>
  </r>
  <r>
    <x v="2191"/>
    <x v="440"/>
    <d v="2014-12-06T00:00:00"/>
    <s v="Standard Class"/>
    <s v="AH-10210"/>
    <s v="TEC-PH-10004586"/>
    <x v="1325"/>
    <n v="2"/>
    <n v="2"/>
    <n v="7199"/>
    <n v="0.71989999999999998"/>
    <s v="Technology"/>
    <s v="Phones"/>
    <s v="Wilson SignalBoost 841262 DB PRO Amplifier Kit"/>
  </r>
  <r>
    <x v="2191"/>
    <x v="440"/>
    <d v="2014-12-06T00:00:00"/>
    <s v="Standard Class"/>
    <s v="AH-10210"/>
    <s v="OFF-FA-10003495"/>
    <x v="3103"/>
    <n v="5"/>
    <n v="0"/>
    <n v="152"/>
    <n v="1.52E-2"/>
    <s v="Office Supplies"/>
    <s v="Fasteners"/>
    <s v="Staples"/>
  </r>
  <r>
    <x v="2192"/>
    <x v="349"/>
    <d v="2017-04-12T00:00:00"/>
    <s v="Second Class"/>
    <s v="KL-16645"/>
    <s v="OFF-BI-10002867"/>
    <x v="3104"/>
    <n v="8"/>
    <n v="0"/>
    <n v="2199904"/>
    <n v="219.99039999999999"/>
    <s v="Office Supplies"/>
    <s v="Binders"/>
    <s v="GBC Recycled Regency Composition Covers"/>
  </r>
  <r>
    <x v="2193"/>
    <x v="331"/>
    <d v="2014-12-27T00:00:00"/>
    <s v="Standard Class"/>
    <s v="MH-17455"/>
    <s v="FUR-FU-10003773"/>
    <x v="3105"/>
    <n v="3"/>
    <n v="2"/>
    <n v="-214704"/>
    <n v="-21.470400000000001"/>
    <s v="Furniture"/>
    <s v="Furnishings"/>
    <s v="Eldon Cleatmat Plus Chair Mats for High Pile Carpets"/>
  </r>
  <r>
    <x v="2194"/>
    <x v="532"/>
    <d v="2014-12-24T00:00:00"/>
    <s v="Standard Class"/>
    <s v="EC-14050"/>
    <s v="OFF-BI-10002954"/>
    <x v="3106"/>
    <n v="4"/>
    <n v="7"/>
    <n v="-40216"/>
    <n v="-4.0216000000000003"/>
    <s v="Office Supplies"/>
    <s v="Binders"/>
    <s v="Newell 3-Hole Punched Plastic Slotted Magazine Holders for Binders"/>
  </r>
  <r>
    <x v="2195"/>
    <x v="972"/>
    <d v="2015-11-21T00:00:00"/>
    <s v="Second Class"/>
    <s v="GH-14665"/>
    <s v="OFF-SU-10002537"/>
    <x v="3107"/>
    <n v="5"/>
    <n v="2"/>
    <n v="3069"/>
    <n v="0.30690000000000001"/>
    <s v="Office Supplies"/>
    <s v="Supplies"/>
    <s v="Acme Box Cutter Scissors"/>
  </r>
  <r>
    <x v="2196"/>
    <x v="589"/>
    <d v="2014-03-09T00:00:00"/>
    <s v="Standard Class"/>
    <s v="SC-20095"/>
    <s v="OFF-AR-10001374"/>
    <x v="23"/>
    <n v="3"/>
    <n v="2"/>
    <n v="23328"/>
    <n v="2.3328000000000002"/>
    <s v="Office Supplies"/>
    <s v="Art"/>
    <s v="BIC Brite Liner Highlighters, Chisel Tip"/>
  </r>
  <r>
    <x v="2197"/>
    <x v="796"/>
    <d v="2017-05-19T00:00:00"/>
    <s v="First Class"/>
    <s v="TB-21355"/>
    <s v="OFF-AP-10001492"/>
    <x v="3108"/>
    <n v="2"/>
    <n v="0"/>
    <n v="44824"/>
    <n v="4.4824000000000002"/>
    <s v="Office Supplies"/>
    <s v="Appliances"/>
    <s v="Acco Six-Outlet Power Strip, 4' Cord Length"/>
  </r>
  <r>
    <x v="2197"/>
    <x v="796"/>
    <d v="2017-05-19T00:00:00"/>
    <s v="First Class"/>
    <s v="TB-21355"/>
    <s v="FUR-BO-10003546"/>
    <x v="3109"/>
    <n v="3"/>
    <n v="0"/>
    <n v="75735"/>
    <n v="7.5735000000000001"/>
    <s v="Furniture"/>
    <s v="Bookcases"/>
    <s v="Hon 4-Shelf Metal Bookcases"/>
  </r>
  <r>
    <x v="2197"/>
    <x v="796"/>
    <d v="2017-05-19T00:00:00"/>
    <s v="First Class"/>
    <s v="TB-21355"/>
    <s v="TEC-PH-10002185"/>
    <x v="3110"/>
    <n v="5"/>
    <n v="0"/>
    <n v="156375"/>
    <n v="15.637499999999999"/>
    <s v="Technology"/>
    <s v="Phones"/>
    <s v="QVS USB Car Charger 2-Port 2.1Amp for iPod/iPhone/iPad/iPad 2/iPad 3"/>
  </r>
  <r>
    <x v="2197"/>
    <x v="796"/>
    <d v="2017-05-19T00:00:00"/>
    <s v="First Class"/>
    <s v="TB-21355"/>
    <s v="OFF-BI-10000315"/>
    <x v="3004"/>
    <n v="6"/>
    <n v="0"/>
    <n v="546912"/>
    <n v="54.691200000000002"/>
    <s v="Office Supplies"/>
    <s v="Binders"/>
    <s v="Poly Designer Cover &amp; Back"/>
  </r>
  <r>
    <x v="2197"/>
    <x v="796"/>
    <d v="2017-05-19T00:00:00"/>
    <s v="First Class"/>
    <s v="TB-21355"/>
    <s v="TEC-PH-10002350"/>
    <x v="547"/>
    <n v="2"/>
    <n v="0"/>
    <n v="156744"/>
    <n v="15.6744"/>
    <s v="Technology"/>
    <s v="Phones"/>
    <s v="Apple EarPods with Remote and Mic"/>
  </r>
  <r>
    <x v="2198"/>
    <x v="392"/>
    <d v="2017-09-28T00:00:00"/>
    <s v="Standard Class"/>
    <s v="DW-13195"/>
    <s v="OFF-PA-10002666"/>
    <x v="3111"/>
    <n v="3"/>
    <n v="0"/>
    <n v="12231"/>
    <n v="1.2231000000000001"/>
    <s v="Office Supplies"/>
    <s v="Paper"/>
    <s v="Southworth 25% Cotton Linen-Finish Paper &amp; Envelopes"/>
  </r>
  <r>
    <x v="2199"/>
    <x v="708"/>
    <d v="2017-03-27T00:00:00"/>
    <s v="Standard Class"/>
    <s v="CL-12565"/>
    <s v="FUR-CH-10004495"/>
    <x v="2418"/>
    <n v="6"/>
    <n v="0"/>
    <n v="5237052"/>
    <n v="523.70519999999999"/>
    <s v="Furniture"/>
    <s v="Chairs"/>
    <s v="Global Leather and Oak Executive Chair, Black"/>
  </r>
  <r>
    <x v="2200"/>
    <x v="97"/>
    <d v="2017-09-14T00:00:00"/>
    <s v="Same Day"/>
    <s v="LT-17110"/>
    <s v="OFF-AR-10001725"/>
    <x v="670"/>
    <n v="3"/>
    <n v="0"/>
    <n v="18447"/>
    <n v="1.8447"/>
    <s v="Office Supplies"/>
    <s v="Art"/>
    <s v="Boston Home &amp; Office Model 2000 Electric Pencil Sharpeners"/>
  </r>
  <r>
    <x v="2201"/>
    <x v="139"/>
    <d v="2016-11-08T00:00:00"/>
    <s v="Second Class"/>
    <s v="AP-10915"/>
    <s v="OFF-FA-10002280"/>
    <x v="3112"/>
    <n v="4"/>
    <n v="0"/>
    <n v="96"/>
    <n v="9.5999999999999992E-3"/>
    <s v="Office Supplies"/>
    <s v="Fasteners"/>
    <s v="Advantus Plastic Paper Clips"/>
  </r>
  <r>
    <x v="2201"/>
    <x v="139"/>
    <d v="2016-11-08T00:00:00"/>
    <s v="Second Class"/>
    <s v="AP-10915"/>
    <s v="OFF-AR-10001770"/>
    <x v="3113"/>
    <n v="3"/>
    <n v="0"/>
    <n v="20748"/>
    <n v="2.0748000000000002"/>
    <s v="Office Supplies"/>
    <s v="Art"/>
    <s v="Economy #2 Pencils"/>
  </r>
  <r>
    <x v="2201"/>
    <x v="139"/>
    <d v="2016-11-08T00:00:00"/>
    <s v="Second Class"/>
    <s v="AP-10915"/>
    <s v="FUR-FU-10002885"/>
    <x v="1164"/>
    <n v="5"/>
    <n v="0"/>
    <n v="9158"/>
    <n v="0.91579999999999995"/>
    <s v="Furniture"/>
    <s v="Furnishings"/>
    <s v="Magna Visual Magnetic Picture Hangers"/>
  </r>
  <r>
    <x v="2201"/>
    <x v="139"/>
    <d v="2016-11-08T00:00:00"/>
    <s v="Second Class"/>
    <s v="AP-10915"/>
    <s v="OFF-AR-10003772"/>
    <x v="3114"/>
    <n v="1"/>
    <n v="0"/>
    <n v="2625"/>
    <n v="0.26250000000000001"/>
    <s v="Office Supplies"/>
    <s v="Art"/>
    <s v="Boston 16750 Black Compact Battery Pencil Sharpener"/>
  </r>
  <r>
    <x v="2201"/>
    <x v="139"/>
    <d v="2016-11-08T00:00:00"/>
    <s v="Second Class"/>
    <s v="AP-10915"/>
    <s v="FUR-TA-10003392"/>
    <x v="3115"/>
    <n v="3"/>
    <n v="0"/>
    <n v="1601586"/>
    <n v="160.15860000000001"/>
    <s v="Furniture"/>
    <s v="Tables"/>
    <s v="Global Adaptabilities Conference Tables"/>
  </r>
  <r>
    <x v="2202"/>
    <x v="973"/>
    <d v="2016-05-08T00:00:00"/>
    <s v="Standard Class"/>
    <s v="CB-12415"/>
    <s v="OFF-BI-10000014"/>
    <x v="3116"/>
    <n v="1"/>
    <n v="8"/>
    <n v="-36003"/>
    <n v="-3.6002999999999998"/>
    <s v="Office Supplies"/>
    <s v="Binders"/>
    <s v="Heavy-Duty E-Z-D Binders"/>
  </r>
  <r>
    <x v="2202"/>
    <x v="973"/>
    <d v="2016-05-08T00:00:00"/>
    <s v="Standard Class"/>
    <s v="CB-12415"/>
    <s v="OFF-AR-10003217"/>
    <x v="3117"/>
    <n v="7"/>
    <n v="2"/>
    <n v="27384"/>
    <n v="2.7383999999999999"/>
    <s v="Office Supplies"/>
    <s v="Art"/>
    <s v="Newell 316"/>
  </r>
  <r>
    <x v="2202"/>
    <x v="973"/>
    <d v="2016-05-08T00:00:00"/>
    <s v="Standard Class"/>
    <s v="CB-12415"/>
    <s v="OFF-AP-10002403"/>
    <x v="3118"/>
    <n v="3"/>
    <n v="8"/>
    <n v="-712962"/>
    <n v="-71.296199999999999"/>
    <s v="Office Supplies"/>
    <s v="Appliances"/>
    <s v="Acco Smartsocket Color-Coded Six-Outlet AC Adapter Model Surge Protectors"/>
  </r>
  <r>
    <x v="2203"/>
    <x v="797"/>
    <d v="2017-01-02T00:00:00"/>
    <s v="Standard Class"/>
    <s v="MT-17815"/>
    <s v="OFF-PA-10001972"/>
    <x v="829"/>
    <n v="2"/>
    <n v="2"/>
    <n v="36288"/>
    <n v="3.6288"/>
    <s v="Office Supplies"/>
    <s v="Paper"/>
    <s v="Xerox 214"/>
  </r>
  <r>
    <x v="2203"/>
    <x v="797"/>
    <d v="2017-01-02T00:00:00"/>
    <s v="Standard Class"/>
    <s v="MT-17815"/>
    <s v="OFF-PA-10004041"/>
    <x v="359"/>
    <n v="4"/>
    <n v="2"/>
    <n v="74"/>
    <n v="7.4000000000000003E-3"/>
    <s v="Office Supplies"/>
    <s v="Paper"/>
    <s v="It's Hot Message Books with Stickers, 2 3/4&quot; x 5&quot;"/>
  </r>
  <r>
    <x v="2204"/>
    <x v="347"/>
    <d v="2016-07-26T00:00:00"/>
    <s v="Standard Class"/>
    <s v="DK-13375"/>
    <s v="TEC-AC-10004975"/>
    <x v="3119"/>
    <n v="1"/>
    <n v="0"/>
    <n v="362835"/>
    <n v="36.283499999999997"/>
    <s v="Technology"/>
    <s v="Accessories"/>
    <s v="Plantronics Audio 995 Wireless Stereo Headset"/>
  </r>
  <r>
    <x v="2204"/>
    <x v="347"/>
    <d v="2016-07-26T00:00:00"/>
    <s v="Standard Class"/>
    <s v="DK-13375"/>
    <s v="OFF-ST-10001932"/>
    <x v="3120"/>
    <n v="5"/>
    <n v="0"/>
    <n v="135219"/>
    <n v="13.5219"/>
    <s v="Office Supplies"/>
    <s v="Storage"/>
    <s v="Fellowes Staxonsteel Drawer Files"/>
  </r>
  <r>
    <x v="2204"/>
    <x v="347"/>
    <d v="2016-07-26T00:00:00"/>
    <s v="Standard Class"/>
    <s v="DK-13375"/>
    <s v="OFF-AR-10001761"/>
    <x v="2478"/>
    <n v="5"/>
    <n v="0"/>
    <n v="10512"/>
    <n v="1.0511999999999999"/>
    <s v="Office Supplies"/>
    <s v="Art"/>
    <s v="Avery Hi-Liter Smear-Safe Highlighters"/>
  </r>
  <r>
    <x v="2204"/>
    <x v="347"/>
    <d v="2016-07-26T00:00:00"/>
    <s v="Standard Class"/>
    <s v="DK-13375"/>
    <s v="OFF-PA-10002262"/>
    <x v="108"/>
    <n v="5"/>
    <n v="0"/>
    <n v="15552"/>
    <n v="1.5551999999999999"/>
    <s v="Office Supplies"/>
    <s v="Paper"/>
    <s v="Xerox 192"/>
  </r>
  <r>
    <x v="2205"/>
    <x v="912"/>
    <d v="2014-11-21T00:00:00"/>
    <s v="Standard Class"/>
    <s v="SR-20740"/>
    <s v="OFF-EN-10004483"/>
    <x v="2409"/>
    <n v="5"/>
    <n v="0"/>
    <n v="368245"/>
    <n v="36.8245"/>
    <s v="Office Supplies"/>
    <s v="Envelopes"/>
    <s v="#10 White Business Envelopes,4 1/8 x 9 1/2"/>
  </r>
  <r>
    <x v="2205"/>
    <x v="912"/>
    <d v="2014-11-21T00:00:00"/>
    <s v="Standard Class"/>
    <s v="SR-20740"/>
    <s v="OFF-PA-10003270"/>
    <x v="1040"/>
    <n v="6"/>
    <n v="0"/>
    <n v="14256"/>
    <n v="1.4256"/>
    <s v="Office Supplies"/>
    <s v="Paper"/>
    <s v="Xerox 1954"/>
  </r>
  <r>
    <x v="2205"/>
    <x v="912"/>
    <d v="2014-11-21T00:00:00"/>
    <s v="Standard Class"/>
    <s v="SR-20740"/>
    <s v="OFF-BI-10001634"/>
    <x v="1955"/>
    <n v="4"/>
    <n v="0"/>
    <n v="142688"/>
    <n v="14.268800000000001"/>
    <s v="Office Supplies"/>
    <s v="Binders"/>
    <s v="Wilson Jones Active Use Binders"/>
  </r>
  <r>
    <x v="2205"/>
    <x v="912"/>
    <d v="2014-11-21T00:00:00"/>
    <s v="Standard Class"/>
    <s v="SR-20740"/>
    <s v="OFF-ST-10000675"/>
    <x v="3121"/>
    <n v="5"/>
    <n v="0"/>
    <n v="423625"/>
    <n v="42.362499999999997"/>
    <s v="Office Supplies"/>
    <s v="Storage"/>
    <s v="File Shuttle II and Handi-File, Black"/>
  </r>
  <r>
    <x v="2206"/>
    <x v="974"/>
    <d v="2015-06-23T00:00:00"/>
    <s v="Standard Class"/>
    <s v="LH-17155"/>
    <s v="FUR-FU-10000732"/>
    <x v="2261"/>
    <n v="2"/>
    <n v="0"/>
    <n v="40192"/>
    <n v="4.0191999999999997"/>
    <s v="Furniture"/>
    <s v="Furnishings"/>
    <s v="Eldon 200 Class Desk Accessories"/>
  </r>
  <r>
    <x v="2206"/>
    <x v="974"/>
    <d v="2015-06-23T00:00:00"/>
    <s v="Standard Class"/>
    <s v="LH-17155"/>
    <s v="OFF-PA-10004355"/>
    <x v="167"/>
    <n v="1"/>
    <n v="0"/>
    <n v="31104"/>
    <n v="3.1103999999999998"/>
    <s v="Office Supplies"/>
    <s v="Paper"/>
    <s v="Xerox 231"/>
  </r>
  <r>
    <x v="2206"/>
    <x v="974"/>
    <d v="2015-06-23T00:00:00"/>
    <s v="Standard Class"/>
    <s v="LH-17155"/>
    <s v="OFF-EN-10000056"/>
    <x v="1013"/>
    <n v="3"/>
    <n v="0"/>
    <n v="877443"/>
    <n v="87.744299999999996"/>
    <s v="Office Supplies"/>
    <s v="Envelopes"/>
    <s v="Cameo Buff Policy Envelopes"/>
  </r>
  <r>
    <x v="2207"/>
    <x v="975"/>
    <d v="2016-07-06T00:00:00"/>
    <s v="First Class"/>
    <s v="AA-10645"/>
    <s v="FUR-FU-10000221"/>
    <x v="3122"/>
    <n v="5"/>
    <n v="0"/>
    <n v="8636"/>
    <n v="0.86360000000000003"/>
    <s v="Furniture"/>
    <s v="Furnishings"/>
    <s v="Master Caster Door Stop, Brown"/>
  </r>
  <r>
    <x v="2207"/>
    <x v="975"/>
    <d v="2016-07-06T00:00:00"/>
    <s v="First Class"/>
    <s v="AA-10645"/>
    <s v="OFF-EN-10003567"/>
    <x v="3123"/>
    <n v="2"/>
    <n v="0"/>
    <n v="206612"/>
    <n v="20.661200000000001"/>
    <s v="Office Supplies"/>
    <s v="Envelopes"/>
    <s v="Inter-Office Recycled Envelopes, Brown Kraft, Button-String,10&quot; x 13&quot; , 100/Box"/>
  </r>
  <r>
    <x v="2207"/>
    <x v="975"/>
    <d v="2016-07-06T00:00:00"/>
    <s v="First Class"/>
    <s v="AA-10645"/>
    <s v="FUR-BO-10001811"/>
    <x v="3124"/>
    <n v="5"/>
    <n v="15"/>
    <n v="225735"/>
    <n v="22.573499999999999"/>
    <s v="Furniture"/>
    <s v="Bookcases"/>
    <s v="Atlantic Metals Mobile 5-Shelf Bookcases, Custom Colors"/>
  </r>
  <r>
    <x v="2207"/>
    <x v="975"/>
    <d v="2016-07-06T00:00:00"/>
    <s v="First Class"/>
    <s v="AA-10645"/>
    <s v="OFF-ST-10002486"/>
    <x v="3125"/>
    <n v="4"/>
    <n v="0"/>
    <n v="5584"/>
    <n v="0.55840000000000001"/>
    <s v="Office Supplies"/>
    <s v="Storage"/>
    <s v="Eldon Shelf Savers Cubes and Bins"/>
  </r>
  <r>
    <x v="2208"/>
    <x v="19"/>
    <d v="2015-09-08T00:00:00"/>
    <s v="Standard Class"/>
    <s v="AS-10630"/>
    <s v="FUR-CH-10002372"/>
    <x v="689"/>
    <n v="2"/>
    <n v="2"/>
    <n v="-129568"/>
    <n v="-12.956799999999999"/>
    <s v="Furniture"/>
    <s v="Chairs"/>
    <s v="Office Star - Ergonomically Designed Knee Chair"/>
  </r>
  <r>
    <x v="2208"/>
    <x v="19"/>
    <d v="2015-09-08T00:00:00"/>
    <s v="Standard Class"/>
    <s v="AS-10630"/>
    <s v="OFF-BI-10003274"/>
    <x v="1769"/>
    <n v="2"/>
    <n v="2"/>
    <n v="21492"/>
    <n v="2.1492"/>
    <s v="Office Supplies"/>
    <s v="Binders"/>
    <s v="Avery Durable Slant Ring Binders, No Labels"/>
  </r>
  <r>
    <x v="2209"/>
    <x v="783"/>
    <d v="2017-08-12T00:00:00"/>
    <s v="Standard Class"/>
    <s v="MC-17575"/>
    <s v="OFF-PA-10001878"/>
    <x v="1598"/>
    <n v="5"/>
    <n v="0"/>
    <n v="1149385"/>
    <n v="114.9385"/>
    <s v="Office Supplies"/>
    <s v="Paper"/>
    <s v="Xerox 1891"/>
  </r>
  <r>
    <x v="2210"/>
    <x v="677"/>
    <d v="2017-03-20T00:00:00"/>
    <s v="Standard Class"/>
    <s v="SE-20110"/>
    <s v="OFF-SU-10002881"/>
    <x v="3126"/>
    <n v="2"/>
    <n v="2"/>
    <n v="-2998116"/>
    <n v="-299.8116"/>
    <s v="Office Supplies"/>
    <s v="Supplies"/>
    <s v="Martin Yale Chadless Opener Electric Letter Opener"/>
  </r>
  <r>
    <x v="2211"/>
    <x v="413"/>
    <d v="2017-10-01T00:00:00"/>
    <s v="First Class"/>
    <s v="DS-13030"/>
    <s v="FUR-FU-10001979"/>
    <x v="850"/>
    <n v="1"/>
    <n v="2"/>
    <n v="32776"/>
    <n v="3.2776000000000001"/>
    <s v="Furniture"/>
    <s v="Furnishings"/>
    <s v="Dana Halogen Swing-Arm Architect Lamp"/>
  </r>
  <r>
    <x v="2211"/>
    <x v="413"/>
    <d v="2017-10-01T00:00:00"/>
    <s v="First Class"/>
    <s v="DS-13030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2211"/>
    <x v="413"/>
    <d v="2017-10-01T00:00:00"/>
    <s v="First Class"/>
    <s v="DS-13030"/>
    <s v="TEC-AC-10003657"/>
    <x v="275"/>
    <n v="2"/>
    <n v="2"/>
    <n v="13596"/>
    <n v="1.3595999999999999"/>
    <s v="Technology"/>
    <s v="Accessories"/>
    <s v="Lenovo 17-Key USB Numeric Keypad"/>
  </r>
  <r>
    <x v="2211"/>
    <x v="413"/>
    <d v="2017-10-01T00:00:00"/>
    <s v="First Class"/>
    <s v="DS-13030"/>
    <s v="OFF-BI-10001718"/>
    <x v="1903"/>
    <n v="4"/>
    <n v="7"/>
    <n v="-588616"/>
    <n v="-58.861600000000003"/>
    <s v="Office Supplies"/>
    <s v="Binders"/>
    <s v="GBC DocuBind P50 Personal Binding Machine"/>
  </r>
  <r>
    <x v="2211"/>
    <x v="413"/>
    <d v="2017-10-01T00:00:00"/>
    <s v="First Class"/>
    <s v="DS-13030"/>
    <s v="OFF-PA-10003022"/>
    <x v="187"/>
    <n v="3"/>
    <n v="2"/>
    <n v="52026"/>
    <n v="5.2026000000000003"/>
    <s v="Office Supplies"/>
    <s v="Paper"/>
    <s v="Xerox 1992"/>
  </r>
  <r>
    <x v="2211"/>
    <x v="413"/>
    <d v="2017-10-01T00:00:00"/>
    <s v="First Class"/>
    <s v="DS-13030"/>
    <s v="OFF-AP-10000891"/>
    <x v="3127"/>
    <n v="2"/>
    <n v="2"/>
    <n v="26224"/>
    <n v="2.6223999999999998"/>
    <s v="Office Supplies"/>
    <s v="Appliances"/>
    <s v="Kensington 7 Outlet MasterPiece HOMEOFFICE Power Control Center"/>
  </r>
  <r>
    <x v="2212"/>
    <x v="976"/>
    <d v="2015-08-11T00:00:00"/>
    <s v="Standard Class"/>
    <s v="NS-18640"/>
    <s v="OFF-BI-10004970"/>
    <x v="196"/>
    <n v="1"/>
    <n v="2"/>
    <n v="11151"/>
    <n v="1.1151"/>
    <s v="Office Supplies"/>
    <s v="Binders"/>
    <s v="ACCOHIDE 3-Ring Binder, Blue, 1&quot;"/>
  </r>
  <r>
    <x v="2213"/>
    <x v="319"/>
    <d v="2017-12-01T00:00:00"/>
    <s v="Standard Class"/>
    <s v="KA-16525"/>
    <s v="OFF-AR-10003759"/>
    <x v="3128"/>
    <n v="9"/>
    <n v="0"/>
    <n v="7371"/>
    <n v="0.73709999999999998"/>
    <s v="Office Supplies"/>
    <s v="Art"/>
    <s v="Crayola Anti Dust Chalk, 12/Pack"/>
  </r>
  <r>
    <x v="2213"/>
    <x v="319"/>
    <d v="2017-12-01T00:00:00"/>
    <s v="Standard Class"/>
    <s v="KA-16525"/>
    <s v="OFF-EN-10003001"/>
    <x v="1389"/>
    <n v="2"/>
    <n v="0"/>
    <n v="789412"/>
    <n v="78.941199999999995"/>
    <s v="Office Supplies"/>
    <s v="Envelopes"/>
    <s v="Ames Color-File Green Diamond Border X-ray Mailers"/>
  </r>
  <r>
    <x v="2213"/>
    <x v="319"/>
    <d v="2017-12-01T00:00:00"/>
    <s v="Standard Class"/>
    <s v="KA-16525"/>
    <s v="FUR-BO-10000780"/>
    <x v="414"/>
    <n v="2"/>
    <n v="2"/>
    <n v="-160784"/>
    <n v="-16.078399999999998"/>
    <s v="Furniture"/>
    <s v="Bookcases"/>
    <s v="O'Sullivan Plantations 2-Door Library in Landvery Oak"/>
  </r>
  <r>
    <x v="2213"/>
    <x v="319"/>
    <d v="2017-12-01T00:00:00"/>
    <s v="Standard Class"/>
    <s v="KA-16525"/>
    <s v="OFF-PA-10001972"/>
    <x v="24"/>
    <n v="2"/>
    <n v="0"/>
    <n v="62208"/>
    <n v="6.2207999999999997"/>
    <s v="Office Supplies"/>
    <s v="Paper"/>
    <s v="Xerox 214"/>
  </r>
  <r>
    <x v="2214"/>
    <x v="548"/>
    <d v="2017-05-12T00:00:00"/>
    <s v="Standard Class"/>
    <s v="DJ-13510"/>
    <s v="FUR-CH-10003535"/>
    <x v="3129"/>
    <n v="3"/>
    <n v="3"/>
    <n v="-237822"/>
    <n v="-23.7822"/>
    <s v="Furniture"/>
    <s v="Chairs"/>
    <s v="Global Armless Task Chair, Royal Blue"/>
  </r>
  <r>
    <x v="2215"/>
    <x v="471"/>
    <d v="2017-09-29T00:00:00"/>
    <s v="Same Day"/>
    <s v="MG-17680"/>
    <s v="FUR-CH-10003774"/>
    <x v="1374"/>
    <n v="1"/>
    <n v="3"/>
    <n v="-154666"/>
    <n v="-15.4666"/>
    <s v="Furniture"/>
    <s v="Chairs"/>
    <s v="Global Wood Trimmed Manager's Task Chair, Khaki"/>
  </r>
  <r>
    <x v="2215"/>
    <x v="471"/>
    <d v="2017-09-29T00:00:00"/>
    <s v="Same Day"/>
    <s v="MG-17680"/>
    <s v="TEC-AC-10004571"/>
    <x v="1887"/>
    <n v="3"/>
    <n v="2"/>
    <n v="659934"/>
    <n v="65.993399999999994"/>
    <s v="Technology"/>
    <s v="Accessories"/>
    <s v="Logitech G700s Rechargeable Gaming Mouse"/>
  </r>
  <r>
    <x v="2215"/>
    <x v="471"/>
    <d v="2017-09-29T00:00:00"/>
    <s v="Same Day"/>
    <s v="MG-17680"/>
    <s v="FUR-TA-10004442"/>
    <x v="2319"/>
    <n v="2"/>
    <n v="4"/>
    <n v="-189321"/>
    <n v="-18.932099999999998"/>
    <s v="Furniture"/>
    <s v="Tables"/>
    <s v="Riverside Furniture Stanwyck Manor Table Series"/>
  </r>
  <r>
    <x v="2215"/>
    <x v="471"/>
    <d v="2017-09-29T00:00:00"/>
    <s v="Same Day"/>
    <s v="MG-17680"/>
    <s v="OFF-PA-10002787"/>
    <x v="23"/>
    <n v="3"/>
    <n v="2"/>
    <n v="54432"/>
    <n v="5.4432"/>
    <s v="Office Supplies"/>
    <s v="Paper"/>
    <s v="Xerox 227"/>
  </r>
  <r>
    <x v="2215"/>
    <x v="471"/>
    <d v="2017-09-29T00:00:00"/>
    <s v="Same Day"/>
    <s v="MG-17680"/>
    <s v="FUR-FU-10004586"/>
    <x v="3130"/>
    <n v="4"/>
    <n v="2"/>
    <n v="74368"/>
    <n v="7.4367999999999999"/>
    <s v="Furniture"/>
    <s v="Furnishings"/>
    <s v="G.E. Longer-Life Indoor Recessed Floodlight Bulbs"/>
  </r>
  <r>
    <x v="2215"/>
    <x v="471"/>
    <d v="2017-09-29T00:00:00"/>
    <s v="Same Day"/>
    <s v="MG-17680"/>
    <s v="OFF-PA-10002606"/>
    <x v="864"/>
    <n v="2"/>
    <n v="2"/>
    <n v="264"/>
    <n v="2.64E-2"/>
    <s v="Office Supplies"/>
    <s v="Paper"/>
    <s v="Xerox 1928"/>
  </r>
  <r>
    <x v="2216"/>
    <x v="760"/>
    <d v="2017-10-22T00:00:00"/>
    <s v="Same Day"/>
    <s v="BD-11620"/>
    <s v="OFF-ST-10000129"/>
    <x v="3131"/>
    <n v="3"/>
    <n v="0"/>
    <n v="233163"/>
    <n v="23.316299999999998"/>
    <s v="Office Supplies"/>
    <s v="Storage"/>
    <s v="Fellowes Recycled Storage Drawers"/>
  </r>
  <r>
    <x v="2216"/>
    <x v="760"/>
    <d v="2017-10-22T00:00:00"/>
    <s v="Same Day"/>
    <s v="BD-11620"/>
    <s v="FUR-TA-10003748"/>
    <x v="3132"/>
    <n v="2"/>
    <n v="0"/>
    <n v="547756"/>
    <n v="54.775599999999997"/>
    <s v="Furniture"/>
    <s v="Tables"/>
    <s v="Bevis 36 x 72 Conference Tables"/>
  </r>
  <r>
    <x v="2217"/>
    <x v="977"/>
    <d v="2014-03-28T00:00:00"/>
    <s v="Standard Class"/>
    <s v="CD-11920"/>
    <s v="OFF-PA-10004948"/>
    <x v="1616"/>
    <n v="5"/>
    <n v="0"/>
    <n v="11703"/>
    <n v="1.1702999999999999"/>
    <s v="Office Supplies"/>
    <s v="Paper"/>
    <s v="Xerox 190"/>
  </r>
  <r>
    <x v="2218"/>
    <x v="139"/>
    <d v="2016-11-08T00:00:00"/>
    <s v="Standard Class"/>
    <s v="XP-21865"/>
    <s v="OFF-FA-10001561"/>
    <x v="100"/>
    <n v="7"/>
    <n v="0"/>
    <n v="50358"/>
    <n v="5.0358000000000001"/>
    <s v="Office Supplies"/>
    <s v="Fasteners"/>
    <s v="Stockwell Push Pins"/>
  </r>
  <r>
    <x v="2218"/>
    <x v="139"/>
    <d v="2016-11-08T00:00:00"/>
    <s v="Standard Class"/>
    <s v="XP-21865"/>
    <s v="OFF-AP-10002998"/>
    <x v="3133"/>
    <n v="2"/>
    <n v="0"/>
    <n v="142956"/>
    <n v="14.2956"/>
    <s v="Office Supplies"/>
    <s v="Appliances"/>
    <s v="Holmes 99% HEPA Air Purifier"/>
  </r>
  <r>
    <x v="2218"/>
    <x v="139"/>
    <d v="2016-11-08T00:00:00"/>
    <s v="Standard Class"/>
    <s v="XP-21865"/>
    <s v="OFF-BI-10003981"/>
    <x v="2106"/>
    <n v="12"/>
    <n v="2"/>
    <n v="157992"/>
    <n v="15.799200000000001"/>
    <s v="Office Supplies"/>
    <s v="Binders"/>
    <s v="Avery Durable Plastic 1&quot; Binders"/>
  </r>
  <r>
    <x v="2218"/>
    <x v="139"/>
    <d v="2016-11-08T00:00:00"/>
    <s v="Standard Class"/>
    <s v="XP-21865"/>
    <s v="OFF-PA-10001725"/>
    <x v="2127"/>
    <n v="3"/>
    <n v="0"/>
    <n v="569772"/>
    <n v="56.977200000000003"/>
    <s v="Office Supplies"/>
    <s v="Paper"/>
    <s v="Xerox 1892"/>
  </r>
  <r>
    <x v="2218"/>
    <x v="139"/>
    <d v="2016-11-08T00:00:00"/>
    <s v="Standard Class"/>
    <s v="XP-21865"/>
    <s v="OFF-BI-10002071"/>
    <x v="3134"/>
    <n v="2"/>
    <n v="2"/>
    <n v="30212"/>
    <n v="3.0211999999999999"/>
    <s v="Office Supplies"/>
    <s v="Binders"/>
    <s v="Fellowes Black Plastic Comb Bindings"/>
  </r>
  <r>
    <x v="2218"/>
    <x v="139"/>
    <d v="2016-11-08T00:00:00"/>
    <s v="Standard Class"/>
    <s v="XP-21865"/>
    <s v="OFF-PA-10000477"/>
    <x v="168"/>
    <n v="3"/>
    <n v="0"/>
    <n v="93312"/>
    <n v="9.3312000000000008"/>
    <s v="Office Supplies"/>
    <s v="Paper"/>
    <s v="Xerox 1952"/>
  </r>
  <r>
    <x v="2218"/>
    <x v="139"/>
    <d v="2016-11-08T00:00:00"/>
    <s v="Standard Class"/>
    <s v="XP-21865"/>
    <s v="OFF-PA-10004359"/>
    <x v="1752"/>
    <n v="3"/>
    <n v="0"/>
    <n v="150984"/>
    <n v="15.0984"/>
    <s v="Office Supplies"/>
    <s v="Paper"/>
    <s v="Multicolor Computer Printout Paper"/>
  </r>
  <r>
    <x v="2219"/>
    <x v="601"/>
    <d v="2015-09-11T00:00:00"/>
    <s v="Standard Class"/>
    <s v="CA-12055"/>
    <s v="OFF-BI-10000962"/>
    <x v="3135"/>
    <n v="5"/>
    <n v="8"/>
    <n v="-252185"/>
    <n v="-25.218499999999999"/>
    <s v="Office Supplies"/>
    <s v="Binders"/>
    <s v="Acco Flexible ACCOHIDE Square Ring Data Binder, Dark Blue, 11 1/2&quot; X 14&quot; 7/8&quot;"/>
  </r>
  <r>
    <x v="2219"/>
    <x v="601"/>
    <d v="2015-09-11T00:00:00"/>
    <s v="Standard Class"/>
    <s v="CA-12055"/>
    <s v="OFF-SU-10003567"/>
    <x v="2605"/>
    <n v="9"/>
    <n v="2"/>
    <n v="-14688"/>
    <n v="-1.4688000000000001"/>
    <s v="Office Supplies"/>
    <s v="Supplies"/>
    <s v="Stiletto Hand Letter Openers"/>
  </r>
  <r>
    <x v="2219"/>
    <x v="601"/>
    <d v="2015-09-11T00:00:00"/>
    <s v="Standard Class"/>
    <s v="CA-12055"/>
    <s v="OFF-BI-10003708"/>
    <x v="3136"/>
    <n v="3"/>
    <n v="8"/>
    <n v="-78225"/>
    <n v="-7.8224999999999998"/>
    <s v="Office Supplies"/>
    <s v="Binders"/>
    <s v="Acco Four Pocket Poly Ring Binder with Label Holder, Smoke, 1&quot;"/>
  </r>
  <r>
    <x v="2220"/>
    <x v="718"/>
    <d v="2017-08-21T00:00:00"/>
    <s v="Standard Class"/>
    <s v="JM-15250"/>
    <s v="FUR-TA-10001095"/>
    <x v="3137"/>
    <n v="3"/>
    <n v="2"/>
    <n v="52287"/>
    <n v="5.2286999999999999"/>
    <s v="Furniture"/>
    <s v="Tables"/>
    <s v="Chromcraft Round Conference Tables"/>
  </r>
  <r>
    <x v="2221"/>
    <x v="602"/>
    <d v="2014-12-03T00:00:00"/>
    <s v="Second Class"/>
    <s v="JK-15730"/>
    <s v="TEC-CO-10001571"/>
    <x v="3138"/>
    <n v="2"/>
    <n v="4"/>
    <n v="109998"/>
    <n v="10.9998"/>
    <s v="Technology"/>
    <s v="Copiers"/>
    <s v="Sharp 1540cs Digital Laser Copier"/>
  </r>
  <r>
    <x v="2221"/>
    <x v="602"/>
    <d v="2014-12-03T00:00:00"/>
    <s v="Second Class"/>
    <s v="JK-15730"/>
    <s v="FUR-FU-10000221"/>
    <x v="3139"/>
    <n v="2"/>
    <n v="2"/>
    <n v="14224"/>
    <n v="1.4224000000000001"/>
    <s v="Furniture"/>
    <s v="Furnishings"/>
    <s v="Master Caster Door Stop, Brown"/>
  </r>
  <r>
    <x v="2221"/>
    <x v="602"/>
    <d v="2014-12-03T00:00:00"/>
    <s v="Second Class"/>
    <s v="JK-15730"/>
    <s v="OFF-PA-10001972"/>
    <x v="1535"/>
    <n v="7"/>
    <n v="2"/>
    <n v="127008"/>
    <n v="12.700799999999999"/>
    <s v="Office Supplies"/>
    <s v="Paper"/>
    <s v="Xerox 214"/>
  </r>
  <r>
    <x v="2221"/>
    <x v="602"/>
    <d v="2014-12-03T00:00:00"/>
    <s v="Second Class"/>
    <s v="JK-15730"/>
    <s v="FUR-CH-10000015"/>
    <x v="3140"/>
    <n v="6"/>
    <n v="3"/>
    <n v="-51984"/>
    <n v="-5.1984000000000004"/>
    <s v="Furniture"/>
    <s v="Chairs"/>
    <s v="Hon Multipurpose Stacking Arm Chairs"/>
  </r>
  <r>
    <x v="2222"/>
    <x v="978"/>
    <d v="2017-06-23T00:00:00"/>
    <s v="Standard Class"/>
    <s v="CC-12670"/>
    <s v="FUR-BO-10004015"/>
    <x v="3141"/>
    <n v="9"/>
    <n v="15"/>
    <n v="755937"/>
    <n v="75.593699999999998"/>
    <s v="Furniture"/>
    <s v="Bookcases"/>
    <s v="Bush Andora Bookcase, Maple/Graphite Gray Finish"/>
  </r>
  <r>
    <x v="2222"/>
    <x v="978"/>
    <d v="2017-06-23T00:00:00"/>
    <s v="Standard Class"/>
    <s v="CC-12670"/>
    <s v="OFF-PA-10002036"/>
    <x v="1071"/>
    <n v="6"/>
    <n v="0"/>
    <n v="190512"/>
    <n v="19.051200000000001"/>
    <s v="Office Supplies"/>
    <s v="Paper"/>
    <s v="Xerox 1930"/>
  </r>
  <r>
    <x v="2223"/>
    <x v="533"/>
    <d v="2017-12-09T00:00:00"/>
    <s v="Standard Class"/>
    <s v="GW-14605"/>
    <s v="OFF-BI-10003650"/>
    <x v="3142"/>
    <n v="4"/>
    <n v="7"/>
    <n v="-4628624"/>
    <n v="-462.86239999999998"/>
    <s v="Office Supplies"/>
    <s v="Binders"/>
    <s v="GBC DocuBind 300 Electric Binding Machine"/>
  </r>
  <r>
    <x v="2224"/>
    <x v="871"/>
    <d v="2014-11-26T00:00:00"/>
    <s v="Standard Class"/>
    <s v="GR-14560"/>
    <s v="OFF-PA-10003309"/>
    <x v="24"/>
    <n v="2"/>
    <n v="0"/>
    <n v="62208"/>
    <n v="6.2207999999999997"/>
    <s v="Office Supplies"/>
    <s v="Paper"/>
    <s v="Xerox 211"/>
  </r>
  <r>
    <x v="2225"/>
    <x v="500"/>
    <d v="2016-04-16T00:00:00"/>
    <s v="Standard Class"/>
    <s v="FM-14215"/>
    <s v="OFF-PA-10002787"/>
    <x v="24"/>
    <n v="2"/>
    <n v="0"/>
    <n v="62208"/>
    <n v="6.2207999999999997"/>
    <s v="Office Supplies"/>
    <s v="Paper"/>
    <s v="Xerox 227"/>
  </r>
  <r>
    <x v="2225"/>
    <x v="500"/>
    <d v="2016-04-16T00:00:00"/>
    <s v="Standard Class"/>
    <s v="FM-14215"/>
    <s v="OFF-BI-10000174"/>
    <x v="568"/>
    <n v="5"/>
    <n v="2"/>
    <n v="812"/>
    <n v="8.1199999999999994E-2"/>
    <s v="Office Supplies"/>
    <s v="Binders"/>
    <s v="Wilson Jones Clip &amp; Carry Folder Binder Tool for Ring Binders, Clear"/>
  </r>
  <r>
    <x v="2226"/>
    <x v="570"/>
    <d v="2014-07-04T00:00:00"/>
    <s v="Standard Class"/>
    <s v="MS-17980"/>
    <s v="OFF-PA-10002005"/>
    <x v="330"/>
    <n v="5"/>
    <n v="2"/>
    <n v="9072"/>
    <n v="0.90720000000000001"/>
    <s v="Office Supplies"/>
    <s v="Paper"/>
    <s v="Xerox 225"/>
  </r>
  <r>
    <x v="2226"/>
    <x v="570"/>
    <d v="2014-07-04T00:00:00"/>
    <s v="Standard Class"/>
    <s v="MS-17980"/>
    <s v="OFF-FA-10002815"/>
    <x v="3143"/>
    <n v="6"/>
    <n v="2"/>
    <n v="71928"/>
    <n v="7.1928000000000001"/>
    <s v="Office Supplies"/>
    <s v="Fasteners"/>
    <s v="Staples"/>
  </r>
  <r>
    <x v="2227"/>
    <x v="88"/>
    <d v="2014-12-29T00:00:00"/>
    <s v="Standard Class"/>
    <s v="BF-11170"/>
    <s v="TEC-PH-10000213"/>
    <x v="3144"/>
    <n v="7"/>
    <n v="2"/>
    <n v="173656"/>
    <n v="17.365600000000001"/>
    <s v="Technology"/>
    <s v="Phones"/>
    <s v="Seidio BD2-HK3IPH5-BK DILEX Case and Holster Combo for Apple iPhone 5/5s - Black"/>
  </r>
  <r>
    <x v="2227"/>
    <x v="88"/>
    <d v="2014-12-29T00:00:00"/>
    <s v="Standard Class"/>
    <s v="BF-11170"/>
    <s v="OFF-AP-10000828"/>
    <x v="2581"/>
    <n v="2"/>
    <n v="0"/>
    <n v="1013488"/>
    <n v="101.3488"/>
    <s v="Office Supplies"/>
    <s v="Appliances"/>
    <s v="Avanti 4.4 Cu. Ft. Refrigerator"/>
  </r>
  <r>
    <x v="2227"/>
    <x v="88"/>
    <d v="2014-12-29T00:00:00"/>
    <s v="Standard Class"/>
    <s v="BF-11170"/>
    <s v="TEC-AC-10004708"/>
    <x v="3145"/>
    <n v="3"/>
    <n v="0"/>
    <n v="131985"/>
    <n v="13.198499999999999"/>
    <s v="Technology"/>
    <s v="Accessories"/>
    <s v="Sony 32GB Class 10 Micro SDHC R40 Memory Card"/>
  </r>
  <r>
    <x v="2227"/>
    <x v="88"/>
    <d v="2014-12-29T00:00:00"/>
    <s v="Standard Class"/>
    <s v="BF-11170"/>
    <s v="TEC-PH-10001530"/>
    <x v="3146"/>
    <n v="3"/>
    <n v="2"/>
    <n v="511485"/>
    <n v="51.148499999999999"/>
    <s v="Technology"/>
    <s v="Phones"/>
    <s v="Cisco Unified IP Phone 7945G VoIP phone"/>
  </r>
  <r>
    <x v="2227"/>
    <x v="88"/>
    <d v="2014-12-29T00:00:00"/>
    <s v="Standard Class"/>
    <s v="BF-11170"/>
    <s v="OFF-ST-10002301"/>
    <x v="2285"/>
    <n v="1"/>
    <n v="0"/>
    <n v="2034"/>
    <n v="0.2034"/>
    <s v="Office Supplies"/>
    <s v="Storage"/>
    <s v="Tennsco Commercial Shelving"/>
  </r>
  <r>
    <x v="2227"/>
    <x v="88"/>
    <d v="2014-12-29T00:00:00"/>
    <s v="Standard Class"/>
    <s v="BF-11170"/>
    <s v="FUR-FU-10002554"/>
    <x v="1350"/>
    <n v="1"/>
    <n v="0"/>
    <n v="55177"/>
    <n v="5.5176999999999996"/>
    <s v="Furniture"/>
    <s v="Furnishings"/>
    <s v="Westinghouse Floor Lamp with Metal Mesh Shade, Black"/>
  </r>
  <r>
    <x v="2228"/>
    <x v="979"/>
    <d v="2017-05-29T00:00:00"/>
    <s v="Standard Class"/>
    <s v="VS-21820"/>
    <s v="FUR-TA-10001520"/>
    <x v="2333"/>
    <n v="3"/>
    <n v="2"/>
    <n v="-64233"/>
    <n v="-6.4233000000000002"/>
    <s v="Furniture"/>
    <s v="Tables"/>
    <s v="Lesro Sheffield Collection Coffee Table, End Table, Center Table, Corner Table"/>
  </r>
  <r>
    <x v="2229"/>
    <x v="325"/>
    <d v="2016-11-14T00:00:00"/>
    <s v="Standard Class"/>
    <s v="KM-16225"/>
    <s v="FUR-FU-10001085"/>
    <x v="3147"/>
    <n v="2"/>
    <n v="0"/>
    <n v="17158"/>
    <n v="1.7158"/>
    <s v="Furniture"/>
    <s v="Furnishings"/>
    <s v="3M Polarizing Light Filter Sleeves"/>
  </r>
  <r>
    <x v="2229"/>
    <x v="325"/>
    <d v="2016-11-14T00:00:00"/>
    <s v="Standard Class"/>
    <s v="KM-16225"/>
    <s v="OFF-BI-10001597"/>
    <x v="3148"/>
    <n v="2"/>
    <n v="0"/>
    <n v="393408"/>
    <n v="39.340800000000002"/>
    <s v="Office Supplies"/>
    <s v="Binders"/>
    <s v="Wilson Jones Ledger-Size, Piano-Hinge Binder, 2&quot;, Blue"/>
  </r>
  <r>
    <x v="2230"/>
    <x v="824"/>
    <d v="2016-10-03T00:00:00"/>
    <s v="First Class"/>
    <s v="LP-17095"/>
    <s v="OFF-BI-10002429"/>
    <x v="3149"/>
    <n v="6"/>
    <n v="7"/>
    <n v="-401808"/>
    <n v="-40.180799999999998"/>
    <s v="Office Supplies"/>
    <s v="Binders"/>
    <s v="Premier Elliptical Ring Binder, Black"/>
  </r>
  <r>
    <x v="2231"/>
    <x v="127"/>
    <d v="2016-09-08T00:00:00"/>
    <s v="First Class"/>
    <s v="BG-11740"/>
    <s v="OFF-ST-10001590"/>
    <x v="3150"/>
    <n v="1"/>
    <n v="2"/>
    <n v="8088"/>
    <n v="0.80879999999999996"/>
    <s v="Office Supplies"/>
    <s v="Storage"/>
    <s v="Tenex Personal Project File with Scoop Front Design, Black"/>
  </r>
  <r>
    <x v="2232"/>
    <x v="287"/>
    <d v="2016-11-01T00:00:00"/>
    <s v="Second Class"/>
    <s v="BW-11200"/>
    <s v="FUR-CH-10000847"/>
    <x v="3151"/>
    <n v="1"/>
    <n v="0"/>
    <n v="756548"/>
    <n v="75.654799999999994"/>
    <s v="Furniture"/>
    <s v="Chairs"/>
    <s v="Global Executive Mid-Back Manager's Chair"/>
  </r>
  <r>
    <x v="2233"/>
    <x v="760"/>
    <d v="2017-10-26T00:00:00"/>
    <s v="Standard Class"/>
    <s v="PS-18970"/>
    <s v="OFF-AR-10003179"/>
    <x v="2767"/>
    <n v="4"/>
    <n v="0"/>
    <n v="120252"/>
    <n v="12.0252"/>
    <s v="Office Supplies"/>
    <s v="Art"/>
    <s v="Dixon Ticonderoga Core-Lock Colored Pencils"/>
  </r>
  <r>
    <x v="2234"/>
    <x v="148"/>
    <d v="2016-09-20T00:00:00"/>
    <s v="Standard Class"/>
    <s v="RB-19570"/>
    <s v="OFF-PA-10000807"/>
    <x v="35"/>
    <n v="5"/>
    <n v="0"/>
    <n v="10058"/>
    <n v="1.0058"/>
    <s v="Office Supplies"/>
    <s v="Paper"/>
    <s v="TOPS &quot;Important Message&quot; Pads, Canary, 4-1/4 x 5-1/2, 50 Sheets per Pad"/>
  </r>
  <r>
    <x v="2234"/>
    <x v="148"/>
    <d v="2016-09-20T00:00:00"/>
    <s v="Standard Class"/>
    <s v="RB-19570"/>
    <s v="OFF-BI-10002103"/>
    <x v="3152"/>
    <n v="7"/>
    <n v="2"/>
    <n v="158158"/>
    <n v="15.815799999999999"/>
    <s v="Office Supplies"/>
    <s v="Binders"/>
    <s v="Cardinal Slant-D Ring Binder, Heavy Gauge Vinyl"/>
  </r>
  <r>
    <x v="2235"/>
    <x v="472"/>
    <d v="2016-10-01T00:00:00"/>
    <s v="Standard Class"/>
    <s v="JW-16075"/>
    <s v="OFF-AR-10004441"/>
    <x v="3153"/>
    <n v="4"/>
    <n v="0"/>
    <n v="69552"/>
    <n v="6.9551999999999996"/>
    <s v="Office Supplies"/>
    <s v="Art"/>
    <s v="BIC Brite Liner Highlighters"/>
  </r>
  <r>
    <x v="2236"/>
    <x v="240"/>
    <d v="2017-06-14T00:00:00"/>
    <s v="Standard Class"/>
    <s v="ND-18460"/>
    <s v="OFF-ST-10003805"/>
    <x v="3154"/>
    <n v="8"/>
    <n v="2"/>
    <n v="8422"/>
    <n v="0.84219999999999995"/>
    <s v="Office Supplies"/>
    <s v="Storage"/>
    <s v="24 Capacity Maxi Data Binder Racks, Pearl"/>
  </r>
  <r>
    <x v="2237"/>
    <x v="980"/>
    <d v="2014-02-26T00:00:00"/>
    <s v="Standard Class"/>
    <s v="LC-16930"/>
    <s v="TEC-AC-10001284"/>
    <x v="607"/>
    <n v="3"/>
    <n v="0"/>
    <n v="224316"/>
    <n v="22.4316"/>
    <s v="Technology"/>
    <s v="Accessories"/>
    <s v="Enermax Briskie RF Wireless Keyboard and Mouse Combo"/>
  </r>
  <r>
    <x v="2237"/>
    <x v="980"/>
    <d v="2014-02-26T00:00:00"/>
    <s v="Standard Class"/>
    <s v="LC-16930"/>
    <s v="FUR-FU-10000221"/>
    <x v="2226"/>
    <n v="4"/>
    <n v="0"/>
    <n v="69088"/>
    <n v="6.9088000000000003"/>
    <s v="Furniture"/>
    <s v="Furnishings"/>
    <s v="Master Caster Door Stop, Brown"/>
  </r>
  <r>
    <x v="2238"/>
    <x v="252"/>
    <d v="2017-02-25T00:00:00"/>
    <s v="Second Class"/>
    <s v="BP-11095"/>
    <s v="OFF-FA-10001229"/>
    <x v="3155"/>
    <n v="3"/>
    <n v="2"/>
    <n v="30654"/>
    <n v="3.0653999999999999"/>
    <s v="Office Supplies"/>
    <s v="Fasteners"/>
    <s v="Staples"/>
  </r>
  <r>
    <x v="2239"/>
    <x v="981"/>
    <d v="2014-11-06T00:00:00"/>
    <s v="Standard Class"/>
    <s v="RD-19720"/>
    <s v="OFF-LA-10001569"/>
    <x v="1891"/>
    <n v="7"/>
    <n v="0"/>
    <n v="160356"/>
    <n v="16.035599999999999"/>
    <s v="Office Supplies"/>
    <s v="Labels"/>
    <s v="Avery 499"/>
  </r>
  <r>
    <x v="2239"/>
    <x v="981"/>
    <d v="2014-11-06T00:00:00"/>
    <s v="Standard Class"/>
    <s v="RD-19720"/>
    <s v="FUR-FU-10004018"/>
    <x v="3156"/>
    <n v="6"/>
    <n v="0"/>
    <n v="241218"/>
    <n v="24.1218"/>
    <s v="Furniture"/>
    <s v="Furnishings"/>
    <s v="Tensor Computer Mounted Lamp"/>
  </r>
  <r>
    <x v="2240"/>
    <x v="729"/>
    <d v="2017-07-23T00:00:00"/>
    <s v="Standard Class"/>
    <s v="BE-11335"/>
    <s v="TEC-PH-10004536"/>
    <x v="3157"/>
    <n v="2"/>
    <n v="0"/>
    <n v="67495"/>
    <n v="6.7495000000000003"/>
    <s v="Technology"/>
    <s v="Phones"/>
    <s v="Avaya 5420 Digital phone"/>
  </r>
  <r>
    <x v="2240"/>
    <x v="729"/>
    <d v="2017-07-23T00:00:00"/>
    <s v="Standard Class"/>
    <s v="BE-11335"/>
    <s v="OFF-PA-10004353"/>
    <x v="1262"/>
    <n v="5"/>
    <n v="0"/>
    <n v="47952"/>
    <n v="4.7952000000000004"/>
    <s v="Office Supplies"/>
    <s v="Paper"/>
    <s v="Southworth 25% Cotton Premium Laser Paper and Envelopes"/>
  </r>
  <r>
    <x v="2240"/>
    <x v="729"/>
    <d v="2017-07-23T00:00:00"/>
    <s v="Standard Class"/>
    <s v="BE-11335"/>
    <s v="FUR-FU-10004848"/>
    <x v="3158"/>
    <n v="4"/>
    <n v="0"/>
    <n v="144596"/>
    <n v="14.4596"/>
    <s v="Furniture"/>
    <s v="Furnishings"/>
    <s v="Howard Miller 13-3/4&quot; Diameter Brushed Chrome Round Wall Clock"/>
  </r>
  <r>
    <x v="2241"/>
    <x v="216"/>
    <d v="2017-09-10T00:00:00"/>
    <s v="Second Class"/>
    <s v="RS-19765"/>
    <s v="TEC-AC-10004864"/>
    <x v="3159"/>
    <n v="4"/>
    <n v="2"/>
    <n v="335892"/>
    <n v="33.589199999999998"/>
    <s v="Technology"/>
    <s v="Accessories"/>
    <s v="Memorex Micro Travel Drive 32 GB"/>
  </r>
  <r>
    <x v="2242"/>
    <x v="696"/>
    <d v="2016-11-18T00:00:00"/>
    <s v="Standard Class"/>
    <s v="KC-16540"/>
    <s v="OFF-BI-10002393"/>
    <x v="486"/>
    <n v="2"/>
    <n v="8"/>
    <n v="-39032"/>
    <n v="-3.9032"/>
    <s v="Office Supplies"/>
    <s v="Binders"/>
    <s v="Binder Posts"/>
  </r>
  <r>
    <x v="2243"/>
    <x v="696"/>
    <d v="2016-11-17T00:00:00"/>
    <s v="First Class"/>
    <s v="MB-17305"/>
    <s v="FUR-CH-10002335"/>
    <x v="1009"/>
    <n v="2"/>
    <n v="1"/>
    <n v="725344"/>
    <n v="72.534400000000005"/>
    <s v="Furniture"/>
    <s v="Chairs"/>
    <s v="Hon GuestStacker Chair"/>
  </r>
  <r>
    <x v="2243"/>
    <x v="696"/>
    <d v="2016-11-17T00:00:00"/>
    <s v="First Class"/>
    <s v="MB-17305"/>
    <s v="OFF-ST-10001590"/>
    <x v="407"/>
    <n v="3"/>
    <n v="0"/>
    <n v="105144"/>
    <n v="10.5144"/>
    <s v="Office Supplies"/>
    <s v="Storage"/>
    <s v="Tenex Personal Project File with Scoop Front Design, Black"/>
  </r>
  <r>
    <x v="2244"/>
    <x v="982"/>
    <d v="2014-10-10T00:00:00"/>
    <s v="Same Day"/>
    <s v="TN-21040"/>
    <s v="FUR-CH-10002774"/>
    <x v="1831"/>
    <n v="3"/>
    <n v="2"/>
    <n v="137646"/>
    <n v="13.7646"/>
    <s v="Furniture"/>
    <s v="Chairs"/>
    <s v="Global Deluxe Stacking Chair, Gray"/>
  </r>
  <r>
    <x v="2244"/>
    <x v="982"/>
    <d v="2014-10-10T00:00:00"/>
    <s v="Same Day"/>
    <s v="TN-21040"/>
    <s v="OFF-EN-10001219"/>
    <x v="948"/>
    <n v="2"/>
    <n v="0"/>
    <n v="74872"/>
    <n v="7.4871999999999996"/>
    <s v="Office Supplies"/>
    <s v="Envelopes"/>
    <s v="#10- 4 1/8&quot; x 9 1/2&quot; Security-Tint Envelopes"/>
  </r>
  <r>
    <x v="2245"/>
    <x v="369"/>
    <d v="2015-03-26T00:00:00"/>
    <s v="Standard Class"/>
    <s v="MC-18130"/>
    <s v="OFF-PA-10001947"/>
    <x v="767"/>
    <n v="2"/>
    <n v="0"/>
    <n v="58604"/>
    <n v="5.8604000000000003"/>
    <s v="Office Supplies"/>
    <s v="Paper"/>
    <s v="Xerox 1974"/>
  </r>
  <r>
    <x v="2246"/>
    <x v="40"/>
    <d v="2017-07-12T00:00:00"/>
    <s v="Standard Class"/>
    <s v="VF-21715"/>
    <s v="FUR-FU-10003142"/>
    <x v="3160"/>
    <n v="3"/>
    <n v="0"/>
    <n v="49104"/>
    <n v="4.9104000000000001"/>
    <s v="Furniture"/>
    <s v="Furnishings"/>
    <s v="Master Big Foot Doorstop, Beige"/>
  </r>
  <r>
    <x v="2246"/>
    <x v="40"/>
    <d v="2017-07-12T00:00:00"/>
    <s v="Standard Class"/>
    <s v="VF-21715"/>
    <s v="OFF-BI-10001543"/>
    <x v="1725"/>
    <n v="3"/>
    <n v="2"/>
    <n v="302316"/>
    <n v="30.2316"/>
    <s v="Office Supplies"/>
    <s v="Binders"/>
    <s v="GBC VeloBinder Manual Binding System"/>
  </r>
  <r>
    <x v="2246"/>
    <x v="40"/>
    <d v="2017-07-12T00:00:00"/>
    <s v="Standard Class"/>
    <s v="VF-21715"/>
    <s v="OFF-AR-10003560"/>
    <x v="2454"/>
    <n v="3"/>
    <n v="0"/>
    <n v="62016"/>
    <n v="6.2016"/>
    <s v="Office Supplies"/>
    <s v="Art"/>
    <s v="Zebra Zazzle Fluorescent Highlighters"/>
  </r>
  <r>
    <x v="2246"/>
    <x v="40"/>
    <d v="2017-07-12T00:00:00"/>
    <s v="Standard Class"/>
    <s v="VF-21715"/>
    <s v="OFF-AR-10004757"/>
    <x v="306"/>
    <n v="4"/>
    <n v="0"/>
    <n v="43296"/>
    <n v="4.3296000000000001"/>
    <s v="Office Supplies"/>
    <s v="Art"/>
    <s v="Crayola Colored Pencils"/>
  </r>
  <r>
    <x v="2247"/>
    <x v="914"/>
    <d v="2015-03-02T00:00:00"/>
    <s v="Standard Class"/>
    <s v="ES-14080"/>
    <s v="TEC-PH-10003800"/>
    <x v="2629"/>
    <n v="2"/>
    <n v="0"/>
    <n v="10598"/>
    <n v="1.0598000000000001"/>
    <s v="Technology"/>
    <s v="Phones"/>
    <s v="i.Sound Portable Power - 8000 mAh"/>
  </r>
  <r>
    <x v="2247"/>
    <x v="914"/>
    <d v="2015-03-02T00:00:00"/>
    <s v="Standard Class"/>
    <s v="ES-14080"/>
    <s v="FUR-TA-10004152"/>
    <x v="3161"/>
    <n v="7"/>
    <n v="3"/>
    <n v="-28224"/>
    <n v="-2.8224"/>
    <s v="Furniture"/>
    <s v="Tables"/>
    <s v="Barricks 18&quot; x 48&quot; Non-Folding Utility Table with Bottom Storage Shelf"/>
  </r>
  <r>
    <x v="2248"/>
    <x v="258"/>
    <d v="2017-06-21T00:00:00"/>
    <s v="Standard Class"/>
    <s v="MK-17905"/>
    <s v="OFF-BI-10000756"/>
    <x v="3162"/>
    <n v="7"/>
    <n v="8"/>
    <n v="-8904"/>
    <n v="-0.89039999999999997"/>
    <s v="Office Supplies"/>
    <s v="Binders"/>
    <s v="Storex DuraTech Recycled Plastic Frosted Binders"/>
  </r>
  <r>
    <x v="2249"/>
    <x v="983"/>
    <d v="2017-03-31T00:00:00"/>
    <s v="First Class"/>
    <s v="TM-21490"/>
    <s v="OFF-EN-10004206"/>
    <x v="3163"/>
    <n v="2"/>
    <n v="0"/>
    <n v="1498956"/>
    <n v="149.8956"/>
    <s v="Office Supplies"/>
    <s v="Envelopes"/>
    <s v="Multimedia Mailers"/>
  </r>
  <r>
    <x v="2250"/>
    <x v="984"/>
    <d v="2015-07-17T00:00:00"/>
    <s v="Second Class"/>
    <s v="RL-19615"/>
    <s v="FUR-CH-10004477"/>
    <x v="1555"/>
    <n v="9"/>
    <n v="3"/>
    <n v="-54801"/>
    <n v="-5.4801000000000002"/>
    <s v="Furniture"/>
    <s v="Chairs"/>
    <s v="Global Push Button Manager's Chair, Indigo"/>
  </r>
  <r>
    <x v="2250"/>
    <x v="984"/>
    <d v="2015-07-17T00:00:00"/>
    <s v="Second Class"/>
    <s v="RL-19615"/>
    <s v="TEC-PH-10003505"/>
    <x v="1340"/>
    <n v="2"/>
    <n v="2"/>
    <n v="16704"/>
    <n v="1.6704000000000001"/>
    <s v="Technology"/>
    <s v="Phones"/>
    <s v="Geemarc AmpliPOWER60"/>
  </r>
  <r>
    <x v="2250"/>
    <x v="984"/>
    <d v="2015-07-17T00:00:00"/>
    <s v="Second Class"/>
    <s v="RL-19615"/>
    <s v="TEC-PH-10000526"/>
    <x v="3164"/>
    <n v="7"/>
    <n v="2"/>
    <n v="537544"/>
    <n v="53.754399999999997"/>
    <s v="Technology"/>
    <s v="Phones"/>
    <s v="Vtech CS6719"/>
  </r>
  <r>
    <x v="2250"/>
    <x v="984"/>
    <d v="2015-07-17T00:00:00"/>
    <s v="Second Class"/>
    <s v="RL-19615"/>
    <s v="OFF-BI-10003314"/>
    <x v="3165"/>
    <n v="2"/>
    <n v="8"/>
    <n v="-29884"/>
    <n v="-2.9883999999999999"/>
    <s v="Office Supplies"/>
    <s v="Binders"/>
    <s v="Tuff Stuff Recycled Round Ring Binders"/>
  </r>
  <r>
    <x v="2250"/>
    <x v="984"/>
    <d v="2015-07-17T00:00:00"/>
    <s v="Second Class"/>
    <s v="RL-19615"/>
    <s v="OFF-AR-10003190"/>
    <x v="2605"/>
    <n v="3"/>
    <n v="2"/>
    <n v="6912"/>
    <n v="0.69120000000000004"/>
    <s v="Office Supplies"/>
    <s v="Art"/>
    <s v="Newell 32"/>
  </r>
  <r>
    <x v="2250"/>
    <x v="984"/>
    <d v="2015-07-17T00:00:00"/>
    <s v="Second Class"/>
    <s v="RL-19615"/>
    <s v="FUR-FU-10001861"/>
    <x v="489"/>
    <n v="1"/>
    <n v="6"/>
    <n v="-2134"/>
    <n v="-0.21340000000000001"/>
    <s v="Furniture"/>
    <s v="Furnishings"/>
    <s v="Floodlight Indoor Halogen Bulbs, 1 Bulb per Pack, 60 Watts"/>
  </r>
  <r>
    <x v="2250"/>
    <x v="984"/>
    <d v="2015-07-17T00:00:00"/>
    <s v="Second Class"/>
    <s v="RL-19615"/>
    <s v="TEC-PH-10003963"/>
    <x v="3166"/>
    <n v="4"/>
    <n v="2"/>
    <n v="494376"/>
    <n v="49.437600000000003"/>
    <s v="Technology"/>
    <s v="Phones"/>
    <s v="GE 2-Jack Phone Line Splitter"/>
  </r>
  <r>
    <x v="2251"/>
    <x v="45"/>
    <d v="2017-05-02T00:00:00"/>
    <s v="First Class"/>
    <s v="NM-18520"/>
    <s v="OFF-LA-10003388"/>
    <x v="1703"/>
    <n v="2"/>
    <n v="0"/>
    <n v="28224"/>
    <n v="2.8224"/>
    <s v="Office Supplies"/>
    <s v="Labels"/>
    <s v="Avery 5"/>
  </r>
  <r>
    <x v="2252"/>
    <x v="985"/>
    <d v="2014-07-17T00:00:00"/>
    <s v="Standard Class"/>
    <s v="GK-14620"/>
    <s v="FUR-TA-10002855"/>
    <x v="3167"/>
    <n v="3"/>
    <n v="2"/>
    <n v="43902"/>
    <n v="4.3902000000000001"/>
    <s v="Furniture"/>
    <s v="Tables"/>
    <s v="Bevis Round Conference Table Top &amp; Single Column Base"/>
  </r>
  <r>
    <x v="2253"/>
    <x v="545"/>
    <d v="2015-01-02T00:00:00"/>
    <s v="Standard Class"/>
    <s v="JF-15490"/>
    <s v="FUR-CH-10004886"/>
    <x v="2069"/>
    <n v="3"/>
    <n v="2"/>
    <n v="23028"/>
    <n v="2.3028"/>
    <s v="Furniture"/>
    <s v="Chairs"/>
    <s v="Bevis Steel Folding Chairs"/>
  </r>
  <r>
    <x v="2253"/>
    <x v="545"/>
    <d v="2015-01-02T00:00:00"/>
    <s v="Standard Class"/>
    <s v="JF-15490"/>
    <s v="OFF-PA-10003657"/>
    <x v="1453"/>
    <n v="3"/>
    <n v="0"/>
    <n v="5778"/>
    <n v="0.57779999999999998"/>
    <s v="Office Supplies"/>
    <s v="Paper"/>
    <s v="Xerox 1927"/>
  </r>
  <r>
    <x v="2254"/>
    <x v="590"/>
    <d v="2016-03-01T00:00:00"/>
    <s v="Second Class"/>
    <s v="EB-13930"/>
    <s v="OFF-BI-10004738"/>
    <x v="174"/>
    <n v="3"/>
    <n v="0"/>
    <n v="2841"/>
    <n v="0.28410000000000002"/>
    <s v="Office Supplies"/>
    <s v="Binders"/>
    <s v="Flexible Leather- Look Classic Collection Ring Binder"/>
  </r>
  <r>
    <x v="2255"/>
    <x v="362"/>
    <d v="2015-03-26T00:00:00"/>
    <s v="First Class"/>
    <s v="SG-20470"/>
    <s v="OFF-FA-10003112"/>
    <x v="897"/>
    <n v="4"/>
    <n v="0"/>
    <n v="14202"/>
    <n v="1.4201999999999999"/>
    <s v="Office Supplies"/>
    <s v="Fasteners"/>
    <s v="Staples"/>
  </r>
  <r>
    <x v="2255"/>
    <x v="362"/>
    <d v="2015-03-26T00:00:00"/>
    <s v="First Class"/>
    <s v="SG-20470"/>
    <s v="OFF-ST-10002486"/>
    <x v="3125"/>
    <n v="4"/>
    <n v="0"/>
    <n v="5584"/>
    <n v="0.55840000000000001"/>
    <s v="Office Supplies"/>
    <s v="Storage"/>
    <s v="Eldon Shelf Savers Cubes and Bins"/>
  </r>
  <r>
    <x v="2256"/>
    <x v="293"/>
    <d v="2017-10-28T00:00:00"/>
    <s v="Standard Class"/>
    <s v="ND-18370"/>
    <s v="OFF-BI-10003984"/>
    <x v="3168"/>
    <n v="1"/>
    <n v="7"/>
    <n v="-65619"/>
    <n v="-6.5618999999999996"/>
    <s v="Office Supplies"/>
    <s v="Binders"/>
    <s v="Lock-Up Easel 'Spel-Binder'"/>
  </r>
  <r>
    <x v="2257"/>
    <x v="207"/>
    <d v="2015-01-05T00:00:00"/>
    <s v="Standard Class"/>
    <s v="CM-11815"/>
    <s v="OFF-EN-10004773"/>
    <x v="1906"/>
    <n v="2"/>
    <n v="2"/>
    <n v="179684"/>
    <n v="17.968399999999999"/>
    <s v="Office Supplies"/>
    <s v="Envelopes"/>
    <s v="Staple envelope"/>
  </r>
  <r>
    <x v="2258"/>
    <x v="952"/>
    <d v="2014-05-08T00:00:00"/>
    <s v="First Class"/>
    <s v="EB-13870"/>
    <s v="FUR-CH-10001146"/>
    <x v="3169"/>
    <n v="3"/>
    <n v="3"/>
    <n v="-91335"/>
    <n v="-9.1334999999999997"/>
    <s v="Furniture"/>
    <s v="Chairs"/>
    <s v="Global Value Mid-Back Manager's Chair, Gray"/>
  </r>
  <r>
    <x v="2259"/>
    <x v="784"/>
    <d v="2015-12-09T00:00:00"/>
    <s v="Second Class"/>
    <s v="HM-14860"/>
    <s v="OFF-EN-10003296"/>
    <x v="3170"/>
    <n v="3"/>
    <n v="0"/>
    <n v="122148"/>
    <n v="12.2148"/>
    <s v="Office Supplies"/>
    <s v="Envelopes"/>
    <s v="Tyvek Side-Opening Peel &amp; Seel Expanding Envelopes"/>
  </r>
  <r>
    <x v="2259"/>
    <x v="784"/>
    <d v="2015-12-09T00:00:00"/>
    <s v="Second Class"/>
    <s v="HM-14860"/>
    <s v="TEC-PH-10000193"/>
    <x v="3171"/>
    <n v="3"/>
    <n v="2"/>
    <n v="82764"/>
    <n v="8.2764000000000006"/>
    <s v="Technology"/>
    <s v="Phones"/>
    <s v="Jensen SMPS-640 -Â speaker phone"/>
  </r>
  <r>
    <x v="2259"/>
    <x v="784"/>
    <d v="2015-12-09T00:00:00"/>
    <s v="Second Class"/>
    <s v="HM-14860"/>
    <s v="FUR-FU-10002111"/>
    <x v="1256"/>
    <n v="5"/>
    <n v="0"/>
    <n v="13832"/>
    <n v="1.3832"/>
    <s v="Furniture"/>
    <s v="Furnishings"/>
    <s v="Master Caster Door Stop, Large Brown"/>
  </r>
  <r>
    <x v="2260"/>
    <x v="986"/>
    <d v="2017-09-30T00:00:00"/>
    <s v="Standard Class"/>
    <s v="SJ-20125"/>
    <s v="FUR-CH-10003298"/>
    <x v="3172"/>
    <n v="4"/>
    <n v="2"/>
    <n v="-576312"/>
    <n v="-57.6312"/>
    <s v="Furniture"/>
    <s v="Chairs"/>
    <s v="Office Star - Contemporary Task Swivel chair with Loop Arms, Charcoal"/>
  </r>
  <r>
    <x v="2261"/>
    <x v="351"/>
    <d v="2014-12-14T00:00:00"/>
    <s v="Standard Class"/>
    <s v="DM-12955"/>
    <s v="OFF-ST-10004950"/>
    <x v="350"/>
    <n v="6"/>
    <n v="2"/>
    <n v="-12588"/>
    <n v="-1.2587999999999999"/>
    <s v="Office Supplies"/>
    <s v="Storage"/>
    <s v="Acco Perma 3000 Stacking Storage Drawers"/>
  </r>
  <r>
    <x v="2262"/>
    <x v="734"/>
    <d v="2017-12-10T00:00:00"/>
    <s v="Standard Class"/>
    <s v="MC-17575"/>
    <s v="OFF-AP-10002350"/>
    <x v="900"/>
    <n v="3"/>
    <n v="2"/>
    <n v="45216"/>
    <n v="4.5216000000000003"/>
    <s v="Office Supplies"/>
    <s v="Appliances"/>
    <s v="Belkin F9H710-06 7 Outlet SurgeMaster Surge Protector"/>
  </r>
  <r>
    <x v="2262"/>
    <x v="734"/>
    <d v="2017-12-10T00:00:00"/>
    <s v="Standard Class"/>
    <s v="MC-17575"/>
    <s v="OFF-BI-10004233"/>
    <x v="3173"/>
    <n v="6"/>
    <n v="7"/>
    <n v="-211068"/>
    <n v="-21.1068"/>
    <s v="Office Supplies"/>
    <s v="Binders"/>
    <s v="GBC Pre-Punched Binding Paper, Plastic, White, 8-1/2&quot; x 11&quot;"/>
  </r>
  <r>
    <x v="2262"/>
    <x v="734"/>
    <d v="2017-12-10T00:00:00"/>
    <s v="Standard Class"/>
    <s v="MC-17575"/>
    <s v="OFF-PA-10001892"/>
    <x v="947"/>
    <n v="4"/>
    <n v="2"/>
    <n v="88624"/>
    <n v="8.8623999999999992"/>
    <s v="Office Supplies"/>
    <s v="Paper"/>
    <s v="Rediform Wirebound &quot;Phone Memo&quot; Message Book, 11 x 5-3/4"/>
  </r>
  <r>
    <x v="2263"/>
    <x v="627"/>
    <d v="2015-11-13T00:00:00"/>
    <s v="Standard Class"/>
    <s v="DB-13660"/>
    <s v="OFF-BI-10003291"/>
    <x v="3017"/>
    <n v="6"/>
    <n v="8"/>
    <n v="-172854"/>
    <n v="-17.285399999999999"/>
    <s v="Office Supplies"/>
    <s v="Binders"/>
    <s v="Wilson Jones Leather-Like Binders with DublLock Round Rings"/>
  </r>
  <r>
    <x v="2264"/>
    <x v="987"/>
    <d v="2014-04-21T00:00:00"/>
    <s v="Second Class"/>
    <s v="NF-18595"/>
    <s v="FUR-FU-10004017"/>
    <x v="2788"/>
    <n v="3"/>
    <n v="0"/>
    <n v="26649"/>
    <n v="2.6648999999999998"/>
    <s v="Furniture"/>
    <s v="Furnishings"/>
    <s v="Tenex Contemporary Contur Chairmats for Low and Medium Pile Carpet, Computer, 39&quot; x 49&quot;"/>
  </r>
  <r>
    <x v="2265"/>
    <x v="508"/>
    <d v="2015-05-27T00:00:00"/>
    <s v="Second Class"/>
    <s v="NM-18445"/>
    <s v="OFF-AR-10002445"/>
    <x v="3099"/>
    <n v="3"/>
    <n v="0"/>
    <n v="80712"/>
    <n v="8.0711999999999993"/>
    <s v="Office Supplies"/>
    <s v="Art"/>
    <s v="SANFORD Major Accent Highlighters"/>
  </r>
  <r>
    <x v="2265"/>
    <x v="508"/>
    <d v="2015-05-27T00:00:00"/>
    <s v="Second Class"/>
    <s v="NM-18445"/>
    <s v="OFF-BI-10001718"/>
    <x v="3174"/>
    <n v="2"/>
    <n v="0"/>
    <n v="601412"/>
    <n v="60.141199999999998"/>
    <s v="Office Supplies"/>
    <s v="Binders"/>
    <s v="GBC DocuBind P50 Personal Binding Machine"/>
  </r>
  <r>
    <x v="2266"/>
    <x v="729"/>
    <d v="2017-07-21T00:00:00"/>
    <s v="Standard Class"/>
    <s v="AB-10255"/>
    <s v="TEC-CO-10004202"/>
    <x v="1912"/>
    <n v="2"/>
    <n v="2"/>
    <n v="89997"/>
    <n v="8.9997000000000007"/>
    <s v="Technology"/>
    <s v="Copiers"/>
    <s v="Brother DCP1000 Digital 3 in 1 Multifunction Machine"/>
  </r>
  <r>
    <x v="2267"/>
    <x v="939"/>
    <d v="2016-12-18T00:00:00"/>
    <s v="Standard Class"/>
    <s v="MG-17650"/>
    <s v="TEC-PH-10002103"/>
    <x v="2662"/>
    <n v="7"/>
    <n v="0"/>
    <n v="1842204"/>
    <n v="184.22040000000001"/>
    <s v="Technology"/>
    <s v="Phones"/>
    <s v="Jabra SPEAK 410"/>
  </r>
  <r>
    <x v="2267"/>
    <x v="939"/>
    <d v="2016-12-18T00:00:00"/>
    <s v="Standard Class"/>
    <s v="MG-17650"/>
    <s v="FUR-FU-10003724"/>
    <x v="3175"/>
    <n v="4"/>
    <n v="0"/>
    <n v="87048"/>
    <n v="8.7048000000000005"/>
    <s v="Furniture"/>
    <s v="Furnishings"/>
    <s v="Westinghouse Clip-On Gooseneck Lamps"/>
  </r>
  <r>
    <x v="2267"/>
    <x v="939"/>
    <d v="2016-12-18T00:00:00"/>
    <s v="Standard Class"/>
    <s v="MG-17650"/>
    <s v="OFF-AR-10003732"/>
    <x v="2133"/>
    <n v="5"/>
    <n v="0"/>
    <n v="3614"/>
    <n v="0.3614"/>
    <s v="Office Supplies"/>
    <s v="Art"/>
    <s v="Newell 333"/>
  </r>
  <r>
    <x v="2267"/>
    <x v="939"/>
    <d v="2016-12-18T00:00:00"/>
    <s v="Standard Class"/>
    <s v="MG-17650"/>
    <s v="OFF-ST-10000885"/>
    <x v="3176"/>
    <n v="2"/>
    <n v="0"/>
    <n v="6715"/>
    <n v="0.67149999999999999"/>
    <s v="Office Supplies"/>
    <s v="Storage"/>
    <s v="Fellowes Desktop Hanging File Manager"/>
  </r>
  <r>
    <x v="2268"/>
    <x v="909"/>
    <d v="2014-04-16T00:00:00"/>
    <s v="Standard Class"/>
    <s v="SE-20110"/>
    <s v="OFF-BI-10004817"/>
    <x v="1989"/>
    <n v="1"/>
    <n v="2"/>
    <n v="33544"/>
    <n v="3.3544"/>
    <s v="Office Supplies"/>
    <s v="Binders"/>
    <s v="GBC Personal VeloBind Strips"/>
  </r>
  <r>
    <x v="2269"/>
    <x v="988"/>
    <d v="2015-06-15T00:00:00"/>
    <s v="Standard Class"/>
    <s v="AG-10765"/>
    <s v="OFF-BI-10001670"/>
    <x v="3177"/>
    <n v="3"/>
    <n v="0"/>
    <n v="5655"/>
    <n v="0.5655"/>
    <s v="Office Supplies"/>
    <s v="Binders"/>
    <s v="Vinyl Sectional Post Binders"/>
  </r>
  <r>
    <x v="2270"/>
    <x v="923"/>
    <d v="2014-08-02T00:00:00"/>
    <s v="Standard Class"/>
    <s v="AS-10045"/>
    <s v="OFF-PA-10002709"/>
    <x v="3178"/>
    <n v="11"/>
    <n v="0"/>
    <n v="322322"/>
    <n v="32.232199999999999"/>
    <s v="Office Supplies"/>
    <s v="Paper"/>
    <s v="Xerox 1956"/>
  </r>
  <r>
    <x v="2271"/>
    <x v="273"/>
    <d v="2015-08-06T00:00:00"/>
    <s v="Standard Class"/>
    <s v="AR-10405"/>
    <s v="TEC-AC-10004469"/>
    <x v="3179"/>
    <n v="6"/>
    <n v="0"/>
    <n v="105468"/>
    <n v="10.546799999999999"/>
    <s v="Technology"/>
    <s v="Accessories"/>
    <s v="Microsoft Sculpt Comfort Mouse"/>
  </r>
  <r>
    <x v="2272"/>
    <x v="95"/>
    <d v="2016-09-22T00:00:00"/>
    <s v="First Class"/>
    <s v="AP-10720"/>
    <s v="FUR-FU-10003424"/>
    <x v="3180"/>
    <n v="3"/>
    <n v="2"/>
    <n v="38448"/>
    <n v="3.8448000000000002"/>
    <s v="Furniture"/>
    <s v="Furnishings"/>
    <s v="Nu-Dell Oak Frame"/>
  </r>
  <r>
    <x v="2273"/>
    <x v="418"/>
    <d v="2016-06-12T00:00:00"/>
    <s v="First Class"/>
    <s v="JB-16000"/>
    <s v="OFF-LA-10003720"/>
    <x v="3181"/>
    <n v="8"/>
    <n v="2"/>
    <n v="79704"/>
    <n v="7.9703999999999997"/>
    <s v="Office Supplies"/>
    <s v="Labels"/>
    <s v="Avery 487"/>
  </r>
  <r>
    <x v="2274"/>
    <x v="275"/>
    <d v="2016-08-28T00:00:00"/>
    <s v="Second Class"/>
    <s v="TS-21430"/>
    <s v="OFF-AR-10000390"/>
    <x v="556"/>
    <n v="2"/>
    <n v="0"/>
    <n v="37996"/>
    <n v="3.7995999999999999"/>
    <s v="Office Supplies"/>
    <s v="Art"/>
    <s v="Newell Chalk Holder"/>
  </r>
  <r>
    <x v="2275"/>
    <x v="808"/>
    <d v="2017-11-04T00:00:00"/>
    <s v="Second Class"/>
    <s v="NL-18310"/>
    <s v="OFF-EN-10001335"/>
    <x v="3182"/>
    <n v="7"/>
    <n v="0"/>
    <n v="3829"/>
    <n v="0.38290000000000002"/>
    <s v="Office Supplies"/>
    <s v="Envelopes"/>
    <s v="White Business Envelopes with Contemporary Seam, Recycled White Business Envelopes"/>
  </r>
  <r>
    <x v="2275"/>
    <x v="808"/>
    <d v="2017-11-04T00:00:00"/>
    <s v="Second Class"/>
    <s v="NL-18310"/>
    <s v="OFF-AR-10003469"/>
    <x v="3183"/>
    <n v="5"/>
    <n v="0"/>
    <n v="4224"/>
    <n v="0.4224"/>
    <s v="Office Supplies"/>
    <s v="Art"/>
    <s v="Nontoxic Chalk"/>
  </r>
  <r>
    <x v="2275"/>
    <x v="808"/>
    <d v="2017-11-04T00:00:00"/>
    <s v="Second Class"/>
    <s v="NL-18310"/>
    <s v="OFF-BI-10003718"/>
    <x v="3184"/>
    <n v="6"/>
    <n v="2"/>
    <n v="2066232"/>
    <n v="206.6232"/>
    <s v="Office Supplies"/>
    <s v="Binders"/>
    <s v="GBC Therma-A-Bind 250T Electric Binding System"/>
  </r>
  <r>
    <x v="2275"/>
    <x v="808"/>
    <d v="2017-11-04T00:00:00"/>
    <s v="Second Class"/>
    <s v="NL-18310"/>
    <s v="OFF-FA-10004838"/>
    <x v="2148"/>
    <n v="3"/>
    <n v="0"/>
    <n v="1674"/>
    <n v="0.16739999999999999"/>
    <s v="Office Supplies"/>
    <s v="Fasteners"/>
    <s v="Super Bands, 12/Pack"/>
  </r>
  <r>
    <x v="2275"/>
    <x v="808"/>
    <d v="2017-11-04T00:00:00"/>
    <s v="Second Class"/>
    <s v="NL-18310"/>
    <s v="FUR-FU-10002508"/>
    <x v="1410"/>
    <n v="3"/>
    <n v="0"/>
    <n v="105084"/>
    <n v="10.5084"/>
    <s v="Furniture"/>
    <s v="Furnishings"/>
    <s v="Document Clip Frames"/>
  </r>
  <r>
    <x v="2275"/>
    <x v="808"/>
    <d v="2017-11-04T00:00:00"/>
    <s v="Second Class"/>
    <s v="NL-18310"/>
    <s v="OFF-ST-10001511"/>
    <x v="3185"/>
    <n v="7"/>
    <n v="0"/>
    <n v="226275"/>
    <n v="22.627500000000001"/>
    <s v="Office Supplies"/>
    <s v="Storage"/>
    <s v="Space Solutions Commercial Steel Shelving"/>
  </r>
  <r>
    <x v="2276"/>
    <x v="571"/>
    <d v="2016-12-31T00:00:00"/>
    <s v="Standard Class"/>
    <s v="MC-18130"/>
    <s v="OFF-SU-10000952"/>
    <x v="2604"/>
    <n v="2"/>
    <n v="0"/>
    <n v="49728"/>
    <n v="4.9728000000000003"/>
    <s v="Office Supplies"/>
    <s v="Supplies"/>
    <s v="Fiskars Home &amp; Office Scissors"/>
  </r>
  <r>
    <x v="2276"/>
    <x v="571"/>
    <d v="2016-12-31T00:00:00"/>
    <s v="Standard Class"/>
    <s v="MC-18130"/>
    <s v="TEC-PH-10002275"/>
    <x v="2932"/>
    <n v="2"/>
    <n v="2"/>
    <n v="302384"/>
    <n v="30.238399999999999"/>
    <s v="Technology"/>
    <s v="Phones"/>
    <s v="Mitel 5320 IP Phone VoIP phone"/>
  </r>
  <r>
    <x v="2276"/>
    <x v="571"/>
    <d v="2016-12-31T00:00:00"/>
    <s v="Standard Class"/>
    <s v="MC-18130"/>
    <s v="FUR-CH-10003535"/>
    <x v="1689"/>
    <n v="3"/>
    <n v="2"/>
    <n v="-54882"/>
    <n v="-5.4882"/>
    <s v="Furniture"/>
    <s v="Chairs"/>
    <s v="Global Armless Task Chair, Royal Blue"/>
  </r>
  <r>
    <x v="2276"/>
    <x v="571"/>
    <d v="2016-12-31T00:00:00"/>
    <s v="Standard Class"/>
    <s v="MC-18130"/>
    <s v="OFF-AP-10004052"/>
    <x v="2183"/>
    <n v="2"/>
    <n v="0"/>
    <n v="2054"/>
    <n v="0.2054"/>
    <s v="Office Supplies"/>
    <s v="Appliances"/>
    <s v="Hoover Replacement Belts For Soft Guard &amp; Commercial Ltweight Upright Vacs, 2/Pk"/>
  </r>
  <r>
    <x v="2276"/>
    <x v="571"/>
    <d v="2016-12-31T00:00:00"/>
    <s v="Standard Class"/>
    <s v="MC-18130"/>
    <s v="FUR-TA-10003473"/>
    <x v="3186"/>
    <n v="3"/>
    <n v="2"/>
    <n v="338517"/>
    <n v="33.851700000000001"/>
    <s v="Furniture"/>
    <s v="Tables"/>
    <s v="Bretford Rectangular Conference Table Tops"/>
  </r>
  <r>
    <x v="2276"/>
    <x v="571"/>
    <d v="2016-12-31T00:00:00"/>
    <s v="Standard Class"/>
    <s v="MC-18130"/>
    <s v="OFF-AR-10001897"/>
    <x v="3187"/>
    <n v="3"/>
    <n v="0"/>
    <n v="151116"/>
    <n v="15.111599999999999"/>
    <s v="Office Supplies"/>
    <s v="Art"/>
    <s v="Model L Table or Wall-Mount Pencil Sharpener"/>
  </r>
  <r>
    <x v="2277"/>
    <x v="1"/>
    <d v="2016-12-10T00:00:00"/>
    <s v="Second Class"/>
    <s v="TC-21475"/>
    <s v="OFF-AR-10000034"/>
    <x v="1153"/>
    <n v="8"/>
    <n v="0"/>
    <n v="132288"/>
    <n v="13.2288"/>
    <s v="Office Supplies"/>
    <s v="Art"/>
    <s v="BIC Brite Liner Grip Highlighters, Assorted, 5/Pack"/>
  </r>
  <r>
    <x v="2278"/>
    <x v="735"/>
    <d v="2017-09-01T00:00:00"/>
    <s v="Standard Class"/>
    <s v="MG-17650"/>
    <s v="OFF-SU-10004115"/>
    <x v="3188"/>
    <n v="3"/>
    <n v="0"/>
    <n v="58887"/>
    <n v="5.8887"/>
    <s v="Office Supplies"/>
    <s v="Supplies"/>
    <s v="Acme Stainless Steel Office Snips"/>
  </r>
  <r>
    <x v="2278"/>
    <x v="735"/>
    <d v="2017-09-01T00:00:00"/>
    <s v="Standard Class"/>
    <s v="MG-17650"/>
    <s v="OFF-AP-10001947"/>
    <x v="3189"/>
    <n v="5"/>
    <n v="0"/>
    <n v="26564"/>
    <n v="2.6564000000000001"/>
    <s v="Office Supplies"/>
    <s v="Appliances"/>
    <s v="Acco 6 Outlet Guardian Premium Plus Surge Suppressor"/>
  </r>
  <r>
    <x v="2279"/>
    <x v="747"/>
    <d v="2015-07-20T00:00:00"/>
    <s v="Standard Class"/>
    <s v="MG-17890"/>
    <s v="FUR-CH-10004853"/>
    <x v="3190"/>
    <n v="1"/>
    <n v="0"/>
    <n v="437842"/>
    <n v="43.784199999999998"/>
    <s v="Furniture"/>
    <s v="Chairs"/>
    <s v="Global Manager's Adjustable Task Chair, Storm"/>
  </r>
  <r>
    <x v="2279"/>
    <x v="747"/>
    <d v="2015-07-20T00:00:00"/>
    <s v="Standard Class"/>
    <s v="MG-17890"/>
    <s v="OFF-EN-10000483"/>
    <x v="3191"/>
    <n v="9"/>
    <n v="0"/>
    <n v="63135"/>
    <n v="6.3135000000000003"/>
    <s v="Office Supplies"/>
    <s v="Envelopes"/>
    <s v="White Envelopes, White Envelopes with Clear Poly Window"/>
  </r>
  <r>
    <x v="2279"/>
    <x v="747"/>
    <d v="2015-07-20T00:00:00"/>
    <s v="Standard Class"/>
    <s v="MG-17890"/>
    <s v="OFF-FA-10001332"/>
    <x v="241"/>
    <n v="4"/>
    <n v="0"/>
    <n v="54144"/>
    <n v="5.4143999999999997"/>
    <s v="Office Supplies"/>
    <s v="Fasteners"/>
    <s v="Acco Banker's Clasps, 5 3/4&quot;-Long"/>
  </r>
  <r>
    <x v="2280"/>
    <x v="989"/>
    <d v="2015-05-29T00:00:00"/>
    <s v="Second Class"/>
    <s v="BF-11170"/>
    <s v="OFF-PA-10003790"/>
    <x v="963"/>
    <n v="1"/>
    <n v="2"/>
    <n v="59384"/>
    <n v="5.9383999999999997"/>
    <s v="Office Supplies"/>
    <s v="Paper"/>
    <s v="Xerox 1991"/>
  </r>
  <r>
    <x v="2280"/>
    <x v="989"/>
    <d v="2015-05-29T00:00:00"/>
    <s v="Second Class"/>
    <s v="BF-11170"/>
    <s v="OFF-PA-10003134"/>
    <x v="3192"/>
    <n v="4"/>
    <n v="2"/>
    <n v="538048"/>
    <n v="53.8048"/>
    <s v="Office Supplies"/>
    <s v="Paper"/>
    <s v="Xerox 1937"/>
  </r>
  <r>
    <x v="2280"/>
    <x v="989"/>
    <d v="2015-05-29T00:00:00"/>
    <s v="Second Class"/>
    <s v="BF-11170"/>
    <s v="OFF-EN-10004459"/>
    <x v="1991"/>
    <n v="2"/>
    <n v="2"/>
    <n v="44312"/>
    <n v="4.4311999999999996"/>
    <s v="Office Supplies"/>
    <s v="Envelopes"/>
    <s v="Security-Tint Envelopes"/>
  </r>
  <r>
    <x v="2280"/>
    <x v="989"/>
    <d v="2015-05-29T00:00:00"/>
    <s v="Second Class"/>
    <s v="BF-11170"/>
    <s v="TEC-AC-10003628"/>
    <x v="3193"/>
    <n v="7"/>
    <n v="2"/>
    <n v="503832"/>
    <n v="50.383200000000002"/>
    <s v="Technology"/>
    <s v="Accessories"/>
    <s v="Logitech 910-002974 M325 Wireless Mouse for Web Scrolling"/>
  </r>
  <r>
    <x v="2281"/>
    <x v="177"/>
    <d v="2015-06-02T00:00:00"/>
    <s v="Standard Class"/>
    <s v="MS-17770"/>
    <s v="TEC-PH-10004093"/>
    <x v="3194"/>
    <n v="1"/>
    <n v="0"/>
    <n v="133371"/>
    <n v="13.3371"/>
    <s v="Technology"/>
    <s v="Phones"/>
    <s v="Panasonic Kx-TS550"/>
  </r>
  <r>
    <x v="2281"/>
    <x v="177"/>
    <d v="2015-06-02T00:00:00"/>
    <s v="Standard Class"/>
    <s v="MS-17770"/>
    <s v="OFF-ST-10001490"/>
    <x v="3195"/>
    <n v="3"/>
    <n v="0"/>
    <n v="160623"/>
    <n v="16.0623"/>
    <s v="Office Supplies"/>
    <s v="Storage"/>
    <s v="Hot File 7-Pocket, Floor Stand"/>
  </r>
  <r>
    <x v="2281"/>
    <x v="177"/>
    <d v="2015-06-02T00:00:00"/>
    <s v="Standard Class"/>
    <s v="MS-17770"/>
    <s v="OFF-BI-10000605"/>
    <x v="1134"/>
    <n v="2"/>
    <n v="2"/>
    <n v="20574"/>
    <n v="2.0573999999999999"/>
    <s v="Office Supplies"/>
    <s v="Binders"/>
    <s v="Acco Pressboard Covers with Storage Hooks, 9 1/2&quot; x 11&quot;, Executive Red"/>
  </r>
  <r>
    <x v="2281"/>
    <x v="177"/>
    <d v="2015-06-02T00:00:00"/>
    <s v="Standard Class"/>
    <s v="MS-17770"/>
    <s v="OFF-PA-10004255"/>
    <x v="847"/>
    <n v="7"/>
    <n v="0"/>
    <n v="217728"/>
    <n v="21.7728"/>
    <s v="Office Supplies"/>
    <s v="Paper"/>
    <s v="Xerox 219"/>
  </r>
  <r>
    <x v="2282"/>
    <x v="125"/>
    <d v="2017-11-14T00:00:00"/>
    <s v="Standard Class"/>
    <s v="JE-15745"/>
    <s v="FUR-FU-10000023"/>
    <x v="566"/>
    <n v="8"/>
    <n v="0"/>
    <n v="207328"/>
    <n v="20.732800000000001"/>
    <s v="Furniture"/>
    <s v="Furnishings"/>
    <s v="Eldon Wave Desk Accessories"/>
  </r>
  <r>
    <x v="2283"/>
    <x v="990"/>
    <d v="2016-01-26T00:00:00"/>
    <s v="Second Class"/>
    <s v="HG-14965"/>
    <s v="OFF-BI-10000285"/>
    <x v="2461"/>
    <n v="4"/>
    <n v="0"/>
    <n v="1568"/>
    <n v="0.15679999999999999"/>
    <s v="Office Supplies"/>
    <s v="Binders"/>
    <s v="XtraLife ClearVue Slant-D Ring Binders by Cardinal"/>
  </r>
  <r>
    <x v="2284"/>
    <x v="495"/>
    <d v="2017-01-06T00:00:00"/>
    <s v="Standard Class"/>
    <s v="EP-13915"/>
    <s v="OFF-AR-10000588"/>
    <x v="1588"/>
    <n v="3"/>
    <n v="2"/>
    <n v="35712"/>
    <n v="3.5712000000000002"/>
    <s v="Office Supplies"/>
    <s v="Art"/>
    <s v="Newell 345"/>
  </r>
  <r>
    <x v="2284"/>
    <x v="495"/>
    <d v="2017-01-06T00:00:00"/>
    <s v="Standard Class"/>
    <s v="EP-13915"/>
    <s v="OFF-PA-10002250"/>
    <x v="3196"/>
    <n v="5"/>
    <n v="2"/>
    <n v="8218"/>
    <n v="0.82179999999999997"/>
    <s v="Office Supplies"/>
    <s v="Paper"/>
    <s v="Things To Do Today Pad"/>
  </r>
  <r>
    <x v="2285"/>
    <x v="33"/>
    <d v="2016-09-10T00:00:00"/>
    <s v="Standard Class"/>
    <s v="GH-14410"/>
    <s v="OFF-AP-10002457"/>
    <x v="3197"/>
    <n v="3"/>
    <n v="8"/>
    <n v="-1663935"/>
    <n v="-166.39349999999999"/>
    <s v="Office Supplies"/>
    <s v="Appliances"/>
    <s v="Eureka The Boss Plus 12-Amp Hard Box Upright Vacuum, Red"/>
  </r>
  <r>
    <x v="2285"/>
    <x v="33"/>
    <d v="2016-09-10T00:00:00"/>
    <s v="Standard Class"/>
    <s v="GH-14410"/>
    <s v="OFF-FA-10002763"/>
    <x v="2526"/>
    <n v="9"/>
    <n v="2"/>
    <n v="4266"/>
    <n v="0.42659999999999998"/>
    <s v="Office Supplies"/>
    <s v="Fasteners"/>
    <s v="Advantus Map Pennant Flags and Round Head Tacks"/>
  </r>
  <r>
    <x v="2286"/>
    <x v="313"/>
    <d v="2015-09-07T00:00:00"/>
    <s v="Second Class"/>
    <s v="DS-13180"/>
    <s v="TEC-AC-10000109"/>
    <x v="3198"/>
    <n v="3"/>
    <n v="2"/>
    <n v="67188"/>
    <n v="6.7187999999999999"/>
    <s v="Technology"/>
    <s v="Accessories"/>
    <s v="Sony Micro Vault Click 16 GB USB 2.0 Flash Drive"/>
  </r>
  <r>
    <x v="2287"/>
    <x v="70"/>
    <d v="2015-09-26T00:00:00"/>
    <s v="Standard Class"/>
    <s v="TH-21550"/>
    <s v="TEC-PH-10002415"/>
    <x v="3199"/>
    <n v="2"/>
    <n v="0"/>
    <n v="147475"/>
    <n v="14.7475"/>
    <s v="Technology"/>
    <s v="Phones"/>
    <s v="Polycom VoiceStation 500 ConferenceÂ phone"/>
  </r>
  <r>
    <x v="2287"/>
    <x v="70"/>
    <d v="2015-09-26T00:00:00"/>
    <s v="Standard Class"/>
    <s v="TH-21550"/>
    <s v="FUR-CH-10000785"/>
    <x v="2892"/>
    <n v="3"/>
    <n v="0"/>
    <n v="1411644"/>
    <n v="141.1644"/>
    <s v="Furniture"/>
    <s v="Chairs"/>
    <s v="Global Ergonomic Managers Chair"/>
  </r>
  <r>
    <x v="2288"/>
    <x v="346"/>
    <d v="2017-12-25T00:00:00"/>
    <s v="First Class"/>
    <s v="RM-19675"/>
    <s v="TEC-CO-10001449"/>
    <x v="3200"/>
    <n v="6"/>
    <n v="2"/>
    <n v="10079832"/>
    <n v="1007.9832"/>
    <s v="Technology"/>
    <s v="Copiers"/>
    <s v="Hewlett Packard LaserJet 3310 Copier"/>
  </r>
  <r>
    <x v="2288"/>
    <x v="346"/>
    <d v="2017-12-25T00:00:00"/>
    <s v="First Class"/>
    <s v="RM-19675"/>
    <s v="OFF-BI-10001670"/>
    <x v="3201"/>
    <n v="3"/>
    <n v="2"/>
    <n v="3393"/>
    <n v="0.33929999999999999"/>
    <s v="Office Supplies"/>
    <s v="Binders"/>
    <s v="Vinyl Sectional Post Binders"/>
  </r>
  <r>
    <x v="2289"/>
    <x v="326"/>
    <d v="2015-10-08T00:00:00"/>
    <s v="Second Class"/>
    <s v="SF-20965"/>
    <s v="OFF-ST-10001328"/>
    <x v="3202"/>
    <n v="5"/>
    <n v="0"/>
    <n v="21714"/>
    <n v="2.1714000000000002"/>
    <s v="Office Supplies"/>
    <s v="Storage"/>
    <s v="Personal Filing Tote with Lid, Black/Gray"/>
  </r>
  <r>
    <x v="2290"/>
    <x v="232"/>
    <d v="2017-09-14T00:00:00"/>
    <s v="Standard Class"/>
    <s v="SO-20335"/>
    <s v="OFF-SU-10001225"/>
    <x v="3203"/>
    <n v="3"/>
    <n v="2"/>
    <n v="-19872"/>
    <n v="-1.9872000000000001"/>
    <s v="Office Supplies"/>
    <s v="Supplies"/>
    <s v="Staple remover"/>
  </r>
  <r>
    <x v="2290"/>
    <x v="232"/>
    <d v="2017-09-14T00:00:00"/>
    <s v="Standard Class"/>
    <s v="SO-20335"/>
    <s v="OFF-PA-10000357"/>
    <x v="3204"/>
    <n v="4"/>
    <n v="2"/>
    <n v="621376"/>
    <n v="62.137599999999999"/>
    <s v="Office Supplies"/>
    <s v="Paper"/>
    <s v="White Dual Perf Computer Printout Paper, 2700 Sheets, 1 Part, Heavyweight, 20 lbs., 14 7/8 x 11"/>
  </r>
  <r>
    <x v="2290"/>
    <x v="232"/>
    <d v="2017-09-14T00:00:00"/>
    <s v="Standard Class"/>
    <s v="SO-20335"/>
    <s v="OFF-ST-10000046"/>
    <x v="3205"/>
    <n v="2"/>
    <n v="2"/>
    <n v="-3231"/>
    <n v="-0.3231"/>
    <s v="Office Supplies"/>
    <s v="Storage"/>
    <s v="Fellowes Super Stor/Drawer Files"/>
  </r>
  <r>
    <x v="2290"/>
    <x v="232"/>
    <d v="2017-09-14T00:00:00"/>
    <s v="Standard Class"/>
    <s v="SO-20335"/>
    <s v="FUR-FU-10000023"/>
    <x v="2053"/>
    <n v="3"/>
    <n v="2"/>
    <n v="42408"/>
    <n v="4.2408000000000001"/>
    <s v="Furniture"/>
    <s v="Furnishings"/>
    <s v="Eldon Wave Desk Accessories"/>
  </r>
  <r>
    <x v="2291"/>
    <x v="481"/>
    <d v="2016-11-18T00:00:00"/>
    <s v="Standard Class"/>
    <s v="CK-12760"/>
    <s v="OFF-ST-10003455"/>
    <x v="3202"/>
    <n v="5"/>
    <n v="0"/>
    <n v="20163"/>
    <n v="2.0163000000000002"/>
    <s v="Office Supplies"/>
    <s v="Storage"/>
    <s v="Tenex File Box, Personal Filing Tote with Lid, Black"/>
  </r>
  <r>
    <x v="2291"/>
    <x v="481"/>
    <d v="2016-11-18T00:00:00"/>
    <s v="Standard Class"/>
    <s v="CK-12760"/>
    <s v="OFF-ST-10000876"/>
    <x v="3206"/>
    <n v="2"/>
    <n v="0"/>
    <n v="69664"/>
    <n v="6.9664000000000001"/>
    <s v="Office Supplies"/>
    <s v="Storage"/>
    <s v="Eldon Simplefile Box Office"/>
  </r>
  <r>
    <x v="2291"/>
    <x v="481"/>
    <d v="2016-11-18T00:00:00"/>
    <s v="Standard Class"/>
    <s v="CK-12760"/>
    <s v="OFF-AR-10003582"/>
    <x v="3207"/>
    <n v="5"/>
    <n v="0"/>
    <n v="3941"/>
    <n v="0.39410000000000001"/>
    <s v="Office Supplies"/>
    <s v="Art"/>
    <s v="Boston Electric Pencil Sharpener, Model 1818, Charcoal Black"/>
  </r>
  <r>
    <x v="2291"/>
    <x v="481"/>
    <d v="2016-11-18T00:00:00"/>
    <s v="Standard Class"/>
    <s v="CK-12760"/>
    <s v="OFF-ST-10004258"/>
    <x v="1163"/>
    <n v="3"/>
    <n v="0"/>
    <n v="98901"/>
    <n v="9.8901000000000003"/>
    <s v="Office Supplies"/>
    <s v="Storage"/>
    <s v="Portable Personal File Box"/>
  </r>
  <r>
    <x v="2292"/>
    <x v="137"/>
    <d v="2015-10-15T00:00:00"/>
    <s v="Same Day"/>
    <s v="GA-14725"/>
    <s v="FUR-FU-10000719"/>
    <x v="1736"/>
    <n v="2"/>
    <n v="0"/>
    <n v="61704"/>
    <n v="6.1703999999999999"/>
    <s v="Furniture"/>
    <s v="Furnishings"/>
    <s v="DAX Cubicle Frames, 8-1/2 x 11"/>
  </r>
  <r>
    <x v="2293"/>
    <x v="646"/>
    <d v="2017-08-08T00:00:00"/>
    <s v="Second Class"/>
    <s v="BD-11725"/>
    <s v="OFF-LA-10001297"/>
    <x v="1273"/>
    <n v="5"/>
    <n v="0"/>
    <n v="2484"/>
    <n v="0.24840000000000001"/>
    <s v="Office Supplies"/>
    <s v="Labels"/>
    <s v="Avery 473"/>
  </r>
  <r>
    <x v="2293"/>
    <x v="646"/>
    <d v="2017-08-08T00:00:00"/>
    <s v="Second Class"/>
    <s v="BD-11725"/>
    <s v="FUR-FU-10000723"/>
    <x v="3208"/>
    <n v="3"/>
    <n v="0"/>
    <n v="111564"/>
    <n v="11.1564"/>
    <s v="Furniture"/>
    <s v="Furnishings"/>
    <s v="Deflect-o EconoMat Studded, No Bevel Mat for Low Pile Carpeting"/>
  </r>
  <r>
    <x v="2294"/>
    <x v="342"/>
    <d v="2015-08-26T00:00:00"/>
    <s v="Standard Class"/>
    <s v="DS-13180"/>
    <s v="FUR-BO-10003893"/>
    <x v="3209"/>
    <n v="6"/>
    <n v="15"/>
    <n v="34494"/>
    <n v="3.4493999999999998"/>
    <s v="Furniture"/>
    <s v="Bookcases"/>
    <s v="Sauder Camden County Collection Library"/>
  </r>
  <r>
    <x v="2294"/>
    <x v="342"/>
    <d v="2015-08-26T00:00:00"/>
    <s v="Standard Class"/>
    <s v="DS-13180"/>
    <s v="OFF-ST-10000736"/>
    <x v="1281"/>
    <n v="1"/>
    <n v="0"/>
    <n v="32392"/>
    <n v="3.2391999999999999"/>
    <s v="Office Supplies"/>
    <s v="Storage"/>
    <s v="Carina Double Wide Media Storage Towers in Natural &amp; Black"/>
  </r>
  <r>
    <x v="2295"/>
    <x v="846"/>
    <d v="2017-03-17T00:00:00"/>
    <s v="Standard Class"/>
    <s v="BS-11380"/>
    <s v="OFF-ST-10000736"/>
    <x v="672"/>
    <n v="3"/>
    <n v="0"/>
    <n v="97176"/>
    <n v="9.7175999999999991"/>
    <s v="Office Supplies"/>
    <s v="Storage"/>
    <s v="Carina Double Wide Media Storage Towers in Natural &amp; Black"/>
  </r>
  <r>
    <x v="2296"/>
    <x v="842"/>
    <d v="2017-04-29T00:00:00"/>
    <s v="First Class"/>
    <s v="AP-10915"/>
    <s v="OFF-AR-10003373"/>
    <x v="1777"/>
    <n v="4"/>
    <n v="0"/>
    <n v="334584"/>
    <n v="33.458399999999997"/>
    <s v="Office Supplies"/>
    <s v="Art"/>
    <s v="Boston School Pro Electric Pencil Sharpener, 1670"/>
  </r>
  <r>
    <x v="2296"/>
    <x v="842"/>
    <d v="2017-04-29T00:00:00"/>
    <s v="First Class"/>
    <s v="AP-10915"/>
    <s v="OFF-AR-10000390"/>
    <x v="987"/>
    <n v="3"/>
    <n v="0"/>
    <n v="56994"/>
    <n v="5.6993999999999998"/>
    <s v="Office Supplies"/>
    <s v="Art"/>
    <s v="Newell Chalk Holder"/>
  </r>
  <r>
    <x v="2296"/>
    <x v="842"/>
    <d v="2017-04-29T00:00:00"/>
    <s v="First Class"/>
    <s v="AP-10915"/>
    <s v="OFF-AR-10001725"/>
    <x v="2646"/>
    <n v="2"/>
    <n v="0"/>
    <n v="12298"/>
    <n v="1.2298"/>
    <s v="Office Supplies"/>
    <s v="Art"/>
    <s v="Boston Home &amp; Office Model 2000 Electric Pencil Sharpeners"/>
  </r>
  <r>
    <x v="2297"/>
    <x v="238"/>
    <d v="2016-09-16T00:00:00"/>
    <s v="Standard Class"/>
    <s v="JF-15565"/>
    <s v="TEC-CO-10001943"/>
    <x v="3210"/>
    <n v="8"/>
    <n v="0"/>
    <n v="7519624"/>
    <n v="751.9624"/>
    <s v="Technology"/>
    <s v="Copiers"/>
    <s v="Canon PC-428 Personal Copier"/>
  </r>
  <r>
    <x v="2297"/>
    <x v="238"/>
    <d v="2016-09-16T00:00:00"/>
    <s v="Standard Class"/>
    <s v="JF-15565"/>
    <s v="OFF-EN-10002312"/>
    <x v="3211"/>
    <n v="1"/>
    <n v="0"/>
    <n v="54341"/>
    <n v="5.4340999999999999"/>
    <s v="Office Supplies"/>
    <s v="Envelopes"/>
    <s v="#10 Self-Seal White Envelopes"/>
  </r>
  <r>
    <x v="2298"/>
    <x v="760"/>
    <d v="2017-10-24T00:00:00"/>
    <s v="Second Class"/>
    <s v="HA-14905"/>
    <s v="OFF-BI-10000831"/>
    <x v="1040"/>
    <n v="4"/>
    <n v="7"/>
    <n v="-25344"/>
    <n v="-2.5344000000000002"/>
    <s v="Office Supplies"/>
    <s v="Binders"/>
    <s v="Storex Flexible Poly Binders with Double Pockets"/>
  </r>
  <r>
    <x v="2298"/>
    <x v="760"/>
    <d v="2017-10-24T00:00:00"/>
    <s v="Second Class"/>
    <s v="HA-14905"/>
    <s v="FUR-CH-10000749"/>
    <x v="361"/>
    <n v="4"/>
    <n v="2"/>
    <n v="-289568"/>
    <n v="-28.956800000000001"/>
    <s v="Furniture"/>
    <s v="Chairs"/>
    <s v="Office Star - Ergonomic Mid Back Chair with 2-Way Adjustable Arms"/>
  </r>
  <r>
    <x v="2299"/>
    <x v="991"/>
    <d v="2015-08-06T00:00:00"/>
    <s v="Standard Class"/>
    <s v="Co-12640"/>
    <s v="OFF-BI-10002003"/>
    <x v="1769"/>
    <n v="2"/>
    <n v="2"/>
    <n v="21492"/>
    <n v="2.1492"/>
    <s v="Office Supplies"/>
    <s v="Binders"/>
    <s v="Ibico Presentation Index for Binding Systems"/>
  </r>
  <r>
    <x v="2299"/>
    <x v="991"/>
    <d v="2015-08-06T00:00:00"/>
    <s v="Standard Class"/>
    <s v="Co-12640"/>
    <s v="TEC-MA-10001972"/>
    <x v="366"/>
    <n v="2"/>
    <n v="2"/>
    <n v="4188"/>
    <n v="0.41880000000000001"/>
    <s v="Technology"/>
    <s v="Machines"/>
    <s v="Okidata C331dn Printer"/>
  </r>
  <r>
    <x v="2300"/>
    <x v="530"/>
    <d v="2016-08-16T00:00:00"/>
    <s v="Standard Class"/>
    <s v="BC-11125"/>
    <s v="FUR-CH-10000225"/>
    <x v="3212"/>
    <n v="2"/>
    <n v="1"/>
    <n v="-8098"/>
    <n v="-0.80979999999999996"/>
    <s v="Furniture"/>
    <s v="Chairs"/>
    <s v="Global Geo Office Task Chair, Gray"/>
  </r>
  <r>
    <x v="2301"/>
    <x v="992"/>
    <d v="2014-06-05T00:00:00"/>
    <s v="Standard Class"/>
    <s v="EB-13840"/>
    <s v="OFF-PA-10001622"/>
    <x v="3213"/>
    <n v="3"/>
    <n v="0"/>
    <n v="6129"/>
    <n v="0.6129"/>
    <s v="Office Supplies"/>
    <s v="Paper"/>
    <s v="Ampad Poly Cover Wirebound Steno Book, 6&quot; x 9&quot; Assorted Colors, Gregg Ruled"/>
  </r>
  <r>
    <x v="2302"/>
    <x v="993"/>
    <d v="2016-05-01T00:00:00"/>
    <s v="Standard Class"/>
    <s v="DB-13360"/>
    <s v="FUR-CH-10004983"/>
    <x v="3214"/>
    <n v="3"/>
    <n v="1"/>
    <n v="627822"/>
    <n v="62.782200000000003"/>
    <s v="Furniture"/>
    <s v="Chairs"/>
    <s v="Office Star - Mid Back Dual function Ergonomic High Back Chair with 2-Way Adjustable Arms"/>
  </r>
  <r>
    <x v="2303"/>
    <x v="477"/>
    <d v="2017-05-19T00:00:00"/>
    <s v="Standard Class"/>
    <s v="KB-16585"/>
    <s v="OFF-PA-10003228"/>
    <x v="3215"/>
    <n v="9"/>
    <n v="0"/>
    <n v="2068893"/>
    <n v="206.88929999999999"/>
    <s v="Office Supplies"/>
    <s v="Paper"/>
    <s v="Xerox 1917"/>
  </r>
  <r>
    <x v="2303"/>
    <x v="477"/>
    <d v="2017-05-19T00:00:00"/>
    <s v="Standard Class"/>
    <s v="KB-16585"/>
    <s v="OFF-SU-10004498"/>
    <x v="3216"/>
    <n v="5"/>
    <n v="0"/>
    <n v="1932"/>
    <n v="0.19320000000000001"/>
    <s v="Office Supplies"/>
    <s v="Supplies"/>
    <s v="Martin-Yale Premier Letter Opener"/>
  </r>
  <r>
    <x v="2304"/>
    <x v="798"/>
    <d v="2017-04-12T00:00:00"/>
    <s v="Standard Class"/>
    <s v="AH-10120"/>
    <s v="OFF-PA-10001878"/>
    <x v="1598"/>
    <n v="5"/>
    <n v="0"/>
    <n v="1149385"/>
    <n v="114.9385"/>
    <s v="Office Supplies"/>
    <s v="Paper"/>
    <s v="Xerox 1891"/>
  </r>
  <r>
    <x v="2304"/>
    <x v="798"/>
    <d v="2017-04-12T00:00:00"/>
    <s v="Standard Class"/>
    <s v="AH-10120"/>
    <s v="OFF-PA-10002923"/>
    <x v="3217"/>
    <n v="4"/>
    <n v="0"/>
    <n v="9788"/>
    <n v="0.9788"/>
    <s v="Office Supplies"/>
    <s v="Paper"/>
    <s v="Xerox 1942"/>
  </r>
  <r>
    <x v="2305"/>
    <x v="922"/>
    <d v="2017-02-23T00:00:00"/>
    <s v="Standard Class"/>
    <s v="GH-1441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2305"/>
    <x v="922"/>
    <d v="2017-02-23T00:00:00"/>
    <s v="Standard Class"/>
    <s v="GH-14410"/>
    <s v="OFF-ST-10003123"/>
    <x v="3218"/>
    <n v="5"/>
    <n v="0"/>
    <n v="39948"/>
    <n v="3.9948000000000001"/>
    <s v="Office Supplies"/>
    <s v="Storage"/>
    <s v="Fellowes Bases and Tops For Staxonsteel/High-Stak Systems"/>
  </r>
  <r>
    <x v="2306"/>
    <x v="210"/>
    <d v="2017-06-26T00:00:00"/>
    <s v="Second Class"/>
    <s v="KT-16480"/>
    <s v="OFF-FA-10001332"/>
    <x v="982"/>
    <n v="1"/>
    <n v="0"/>
    <n v="13536"/>
    <n v="1.3535999999999999"/>
    <s v="Office Supplies"/>
    <s v="Fasteners"/>
    <s v="Acco Banker's Clasps, 5 3/4&quot;-Long"/>
  </r>
  <r>
    <x v="2307"/>
    <x v="952"/>
    <d v="2014-05-10T00:00:00"/>
    <s v="Standard Class"/>
    <s v="KH-16330"/>
    <s v="OFF-ST-10003442"/>
    <x v="3219"/>
    <n v="2"/>
    <n v="2"/>
    <n v="39592"/>
    <n v="3.9592000000000001"/>
    <s v="Office Supplies"/>
    <s v="Storage"/>
    <s v="Eldon Portable Mobile Manager"/>
  </r>
  <r>
    <x v="2308"/>
    <x v="910"/>
    <d v="2015-05-07T00:00:00"/>
    <s v="Standard Class"/>
    <s v="SV-20785"/>
    <s v="OFF-AR-10001468"/>
    <x v="3220"/>
    <n v="2"/>
    <n v="2"/>
    <n v="142272"/>
    <n v="14.2272"/>
    <s v="Office Supplies"/>
    <s v="Art"/>
    <s v="Sanford Prismacolor Professional Thick Lead Art Pencils, 36-Color Set"/>
  </r>
  <r>
    <x v="2308"/>
    <x v="910"/>
    <d v="2015-05-07T00:00:00"/>
    <s v="Standard Class"/>
    <s v="SV-20785"/>
    <s v="OFF-AP-10003266"/>
    <x v="1059"/>
    <n v="2"/>
    <n v="2"/>
    <n v="65164"/>
    <n v="6.5164"/>
    <s v="Office Supplies"/>
    <s v="Appliances"/>
    <s v="Holmes Replacement Filter for HEPA Air Cleaner, Large Room"/>
  </r>
  <r>
    <x v="2308"/>
    <x v="910"/>
    <d v="2015-05-07T00:00:00"/>
    <s v="Standard Class"/>
    <s v="SV-20785"/>
    <s v="OFF-PA-10002230"/>
    <x v="1025"/>
    <n v="2"/>
    <n v="2"/>
    <n v="28884"/>
    <n v="2.8883999999999999"/>
    <s v="Office Supplies"/>
    <s v="Paper"/>
    <s v="Xerox 1897"/>
  </r>
  <r>
    <x v="2308"/>
    <x v="910"/>
    <d v="2015-05-07T00:00:00"/>
    <s v="Standard Class"/>
    <s v="SV-20785"/>
    <s v="OFF-AP-10003622"/>
    <x v="3221"/>
    <n v="7"/>
    <n v="2"/>
    <n v="20475"/>
    <n v="2.0474999999999999"/>
    <s v="Office Supplies"/>
    <s v="Appliances"/>
    <s v="Bravo II Megaboss 12-Amp Hard Body Upright, Replacement Belts, 2 Belts per Pack"/>
  </r>
  <r>
    <x v="2308"/>
    <x v="910"/>
    <d v="2015-05-07T00:00:00"/>
    <s v="Standard Class"/>
    <s v="SV-20785"/>
    <s v="TEC-AC-10001542"/>
    <x v="485"/>
    <n v="3"/>
    <n v="2"/>
    <n v="-3444"/>
    <n v="-0.34439999999999998"/>
    <s v="Technology"/>
    <s v="Accessories"/>
    <s v="SanDisk Cruzer 16 GB USB Flash Drive"/>
  </r>
  <r>
    <x v="2308"/>
    <x v="910"/>
    <d v="2015-05-07T00:00:00"/>
    <s v="Standard Class"/>
    <s v="SV-20785"/>
    <s v="FUR-CH-10002965"/>
    <x v="2632"/>
    <n v="6"/>
    <n v="3"/>
    <n v="-361764"/>
    <n v="-36.176400000000001"/>
    <s v="Furniture"/>
    <s v="Chairs"/>
    <s v="Global Leather Highback Executive Chair with Pneumatic Height Adjustment, Black"/>
  </r>
  <r>
    <x v="2308"/>
    <x v="910"/>
    <d v="2015-05-07T00:00:00"/>
    <s v="Standard Class"/>
    <s v="SV-20785"/>
    <s v="OFF-ST-10000563"/>
    <x v="3222"/>
    <n v="3"/>
    <n v="2"/>
    <n v="-9594"/>
    <n v="-0.95940000000000003"/>
    <s v="Office Supplies"/>
    <s v="Storage"/>
    <s v="Fellowes Bankers Box Stor/Drawer Steel Plus"/>
  </r>
  <r>
    <x v="2309"/>
    <x v="94"/>
    <d v="2016-09-22T00:00:00"/>
    <s v="Standard Class"/>
    <s v="PO-18850"/>
    <s v="OFF-LA-10002787"/>
    <x v="3223"/>
    <n v="1"/>
    <n v="2"/>
    <n v="105"/>
    <n v="1.0500000000000001E-2"/>
    <s v="Office Supplies"/>
    <s v="Labels"/>
    <s v="Avery 480"/>
  </r>
  <r>
    <x v="2310"/>
    <x v="897"/>
    <d v="2016-09-26T00:00:00"/>
    <s v="Standard Class"/>
    <s v="AC-10450"/>
    <s v="OFF-BI-10004022"/>
    <x v="3224"/>
    <n v="9"/>
    <n v="7"/>
    <n v="-60048"/>
    <n v="-6.0048000000000004"/>
    <s v="Office Supplies"/>
    <s v="Binders"/>
    <s v="Acco Suede Grain Vinyl Round Ring Binder"/>
  </r>
  <r>
    <x v="2310"/>
    <x v="897"/>
    <d v="2016-09-26T00:00:00"/>
    <s v="Standard Class"/>
    <s v="AC-10450"/>
    <s v="OFF-LA-10001158"/>
    <x v="3153"/>
    <n v="2"/>
    <n v="2"/>
    <n v="5796"/>
    <n v="0.5796"/>
    <s v="Office Supplies"/>
    <s v="Labels"/>
    <s v="Avery Address/Shipping Labels for Typewriters, 4&quot; x 2&quot;"/>
  </r>
  <r>
    <x v="2311"/>
    <x v="994"/>
    <d v="2016-01-17T00:00:00"/>
    <s v="Standard Class"/>
    <s v="KB-16585"/>
    <s v="FUR-FU-10000076"/>
    <x v="729"/>
    <n v="4"/>
    <n v="0"/>
    <n v="343656"/>
    <n v="34.365600000000001"/>
    <s v="Furniture"/>
    <s v="Furnishings"/>
    <s v="24-Hour Round Wall Clock"/>
  </r>
  <r>
    <x v="2311"/>
    <x v="994"/>
    <d v="2016-01-17T00:00:00"/>
    <s v="Standard Class"/>
    <s v="KB-16585"/>
    <s v="TEC-AC-10002335"/>
    <x v="3225"/>
    <n v="2"/>
    <n v="0"/>
    <n v="132962"/>
    <n v="13.296200000000001"/>
    <s v="Technology"/>
    <s v="Accessories"/>
    <s v="Logitech Media Keyboard K200"/>
  </r>
  <r>
    <x v="2312"/>
    <x v="636"/>
    <d v="2017-05-11T00:00:00"/>
    <s v="Standard Class"/>
    <s v="DB-13555"/>
    <s v="OFF-BI-10002827"/>
    <x v="3226"/>
    <n v="10"/>
    <n v="8"/>
    <n v="-18802"/>
    <n v="-1.8802000000000001"/>
    <s v="Office Supplies"/>
    <s v="Binders"/>
    <s v="Avery Durable Poly Binders"/>
  </r>
  <r>
    <x v="2312"/>
    <x v="636"/>
    <d v="2017-05-11T00:00:00"/>
    <s v="Standard Class"/>
    <s v="DB-13555"/>
    <s v="FUR-BO-10001601"/>
    <x v="3227"/>
    <n v="7"/>
    <n v="32"/>
    <n v="-1191918"/>
    <n v="-119.1918"/>
    <s v="Furniture"/>
    <s v="Bookcases"/>
    <s v="Sauder Mission Library with Doors, Fruitwood Finish"/>
  </r>
  <r>
    <x v="2312"/>
    <x v="636"/>
    <d v="2017-05-11T00:00:00"/>
    <s v="Standard Class"/>
    <s v="DB-13555"/>
    <s v="OFF-ST-10001932"/>
    <x v="3228"/>
    <n v="5"/>
    <n v="2"/>
    <n v="-57951"/>
    <n v="-5.7950999999999997"/>
    <s v="Office Supplies"/>
    <s v="Storage"/>
    <s v="Fellowes Staxonsteel Drawer Files"/>
  </r>
  <r>
    <x v="2313"/>
    <x v="995"/>
    <d v="2016-08-06T00:00:00"/>
    <s v="Standard Class"/>
    <s v="KL-16645"/>
    <s v="OFF-AP-10001005"/>
    <x v="3229"/>
    <n v="4"/>
    <n v="1"/>
    <n v="72358"/>
    <n v="7.2358000000000002"/>
    <s v="Office Supplies"/>
    <s v="Appliances"/>
    <s v="Honeywell Quietcare HEPA Air Cleaner"/>
  </r>
  <r>
    <x v="2313"/>
    <x v="995"/>
    <d v="2016-08-06T00:00:00"/>
    <s v="Standard Class"/>
    <s v="KL-16645"/>
    <s v="TEC-PH-10004042"/>
    <x v="3230"/>
    <n v="4"/>
    <n v="0"/>
    <n v="1653496"/>
    <n v="165.34960000000001"/>
    <s v="Technology"/>
    <s v="Phones"/>
    <s v="ClearOne Communications CHAT 70 OCÂ Speaker Phone"/>
  </r>
  <r>
    <x v="2313"/>
    <x v="995"/>
    <d v="2016-08-06T00:00:00"/>
    <s v="Standard Class"/>
    <s v="KL-16645"/>
    <s v="TEC-PH-10001079"/>
    <x v="3231"/>
    <n v="1"/>
    <n v="0"/>
    <n v="333172"/>
    <n v="33.3172"/>
    <s v="Technology"/>
    <s v="Phones"/>
    <s v="Polycom SoundPoint Pro SE-225 Corded phone"/>
  </r>
  <r>
    <x v="2313"/>
    <x v="995"/>
    <d v="2016-08-06T00:00:00"/>
    <s v="Standard Class"/>
    <s v="KL-16645"/>
    <s v="FUR-FU-10002918"/>
    <x v="141"/>
    <n v="3"/>
    <n v="0"/>
    <n v="300234"/>
    <n v="30.023399999999999"/>
    <s v="Furniture"/>
    <s v="Furnishings"/>
    <s v="Eldon ClusterMat Chair Mat with Cordless Antistatic Protection"/>
  </r>
  <r>
    <x v="2314"/>
    <x v="996"/>
    <d v="2017-03-29T00:00:00"/>
    <s v="Second Class"/>
    <s v="AG-10270"/>
    <s v="FUR-FU-10003832"/>
    <x v="1586"/>
    <n v="2"/>
    <n v="2"/>
    <n v="15008"/>
    <n v="1.5007999999999999"/>
    <s v="Furniture"/>
    <s v="Furnishings"/>
    <s v="Eldon Expressions Punched Metal &amp; Wood Desk Accessories, Black &amp; Cherry"/>
  </r>
  <r>
    <x v="2315"/>
    <x v="619"/>
    <d v="2014-03-19T00:00:00"/>
    <s v="Standard Class"/>
    <s v="JF-15295"/>
    <s v="OFF-BI-10001617"/>
    <x v="3232"/>
    <n v="4"/>
    <n v="2"/>
    <n v="111672"/>
    <n v="11.167199999999999"/>
    <s v="Office Supplies"/>
    <s v="Binders"/>
    <s v="GBC Wire Binding Combs"/>
  </r>
  <r>
    <x v="2315"/>
    <x v="619"/>
    <d v="2014-03-19T00:00:00"/>
    <s v="Standard Class"/>
    <s v="JF-15295"/>
    <s v="OFF-ST-10000736"/>
    <x v="1281"/>
    <n v="1"/>
    <n v="0"/>
    <n v="32392"/>
    <n v="3.2391999999999999"/>
    <s v="Office Supplies"/>
    <s v="Storage"/>
    <s v="Carina Double Wide Media Storage Towers in Natural &amp; Black"/>
  </r>
  <r>
    <x v="2315"/>
    <x v="619"/>
    <d v="2014-03-19T00:00:00"/>
    <s v="Standard Class"/>
    <s v="JF-15295"/>
    <s v="TEC-AC-10004877"/>
    <x v="50"/>
    <n v="12"/>
    <n v="0"/>
    <n v="6624"/>
    <n v="0.66239999999999999"/>
    <s v="Technology"/>
    <s v="Accessories"/>
    <s v="ImationÂ 30456 USBÂ Flash DriveÂ 8GB"/>
  </r>
  <r>
    <x v="2315"/>
    <x v="619"/>
    <d v="2014-03-19T00:00:00"/>
    <s v="Standard Class"/>
    <s v="JF-15295"/>
    <s v="OFF-ST-10003221"/>
    <x v="1073"/>
    <n v="2"/>
    <n v="0"/>
    <n v="57672"/>
    <n v="5.7671999999999999"/>
    <s v="Office Supplies"/>
    <s v="Storage"/>
    <s v="Staple magnet"/>
  </r>
  <r>
    <x v="2315"/>
    <x v="619"/>
    <d v="2014-03-19T00:00:00"/>
    <s v="Standard Class"/>
    <s v="JF-15295"/>
    <s v="OFF-BI-10003007"/>
    <x v="3233"/>
    <n v="2"/>
    <n v="2"/>
    <n v="201656"/>
    <n v="20.165600000000001"/>
    <s v="Office Supplies"/>
    <s v="Binders"/>
    <s v="Premium Transparent Presentation Covers, No Pattern/Clear, 8 1/2&quot; x 11&quot;"/>
  </r>
  <r>
    <x v="2316"/>
    <x v="166"/>
    <d v="2016-07-18T00:00:00"/>
    <s v="Second Class"/>
    <s v="RE-19450"/>
    <s v="OFF-FA-10000936"/>
    <x v="3234"/>
    <n v="9"/>
    <n v="0"/>
    <n v="133245"/>
    <n v="13.3245"/>
    <s v="Office Supplies"/>
    <s v="Fasteners"/>
    <s v="Acco Hot Clips Clips to Go"/>
  </r>
  <r>
    <x v="2317"/>
    <x v="131"/>
    <d v="2016-12-01T00:00:00"/>
    <s v="Same Day"/>
    <s v="MV-18190"/>
    <s v="TEC-PH-10003811"/>
    <x v="3235"/>
    <n v="9"/>
    <n v="2"/>
    <n v="863928"/>
    <n v="86.392799999999994"/>
    <s v="Technology"/>
    <s v="Phones"/>
    <s v="Jabra Supreme Plus Driver EditionÂ Headset"/>
  </r>
  <r>
    <x v="2318"/>
    <x v="128"/>
    <d v="2016-09-03T00:00:00"/>
    <s v="Standard Class"/>
    <s v="GB-14530"/>
    <s v="FUR-TA-10004152"/>
    <x v="3236"/>
    <n v="4"/>
    <n v="4"/>
    <n v="-56448"/>
    <n v="-5.6448"/>
    <s v="Furniture"/>
    <s v="Tables"/>
    <s v="Barricks 18&quot; x 48&quot; Non-Folding Utility Table with Bottom Storage Shelf"/>
  </r>
  <r>
    <x v="2318"/>
    <x v="128"/>
    <d v="2016-09-03T00:00:00"/>
    <s v="Standard Class"/>
    <s v="GB-14530"/>
    <s v="FUR-BO-10002853"/>
    <x v="3237"/>
    <n v="4"/>
    <n v="5"/>
    <n v="-8194"/>
    <n v="-0.81940000000000002"/>
    <s v="Furniture"/>
    <s v="Bookcases"/>
    <s v="O'Sullivan 5-Shelf Heavy-Duty Bookcases"/>
  </r>
  <r>
    <x v="2318"/>
    <x v="128"/>
    <d v="2016-09-03T00:00:00"/>
    <s v="Standard Class"/>
    <s v="GB-14530"/>
    <s v="OFF-BI-10002071"/>
    <x v="1891"/>
    <n v="2"/>
    <n v="7"/>
    <n v="-27888"/>
    <n v="-2.7888000000000002"/>
    <s v="Office Supplies"/>
    <s v="Binders"/>
    <s v="Fellowes Black Plastic Comb Bindings"/>
  </r>
  <r>
    <x v="2318"/>
    <x v="128"/>
    <d v="2016-09-03T00:00:00"/>
    <s v="Standard Class"/>
    <s v="GB-14530"/>
    <s v="OFF-FA-10000053"/>
    <x v="1731"/>
    <n v="7"/>
    <n v="2"/>
    <n v="-23814"/>
    <n v="-2.3814000000000002"/>
    <s v="Office Supplies"/>
    <s v="Fasteners"/>
    <s v="Revere Boxed Rubber Bands by Revere"/>
  </r>
  <r>
    <x v="2319"/>
    <x v="890"/>
    <d v="2016-06-30T00:00:00"/>
    <s v="Standard Class"/>
    <s v="HL-15040"/>
    <s v="TEC-PH-10001305"/>
    <x v="3238"/>
    <n v="9"/>
    <n v="0"/>
    <n v="1234548"/>
    <n v="123.45480000000001"/>
    <s v="Technology"/>
    <s v="Phones"/>
    <s v="Panasonic KX TS208W Corded phone"/>
  </r>
  <r>
    <x v="2320"/>
    <x v="983"/>
    <d v="2017-04-03T00:00:00"/>
    <s v="Standard Class"/>
    <s v="BP-11155"/>
    <s v="OFF-BI-10001525"/>
    <x v="3239"/>
    <n v="5"/>
    <n v="7"/>
    <n v="-47625"/>
    <n v="-4.7625000000000002"/>
    <s v="Office Supplies"/>
    <s v="Binders"/>
    <s v="Acco Pressboard Covers with Storage Hooks, 14 7/8&quot; x 11&quot;, Executive Red"/>
  </r>
  <r>
    <x v="2321"/>
    <x v="331"/>
    <d v="2014-12-22T00:00:00"/>
    <s v="First Class"/>
    <s v="CT-11995"/>
    <s v="FUR-FU-10001876"/>
    <x v="3240"/>
    <n v="2"/>
    <n v="2"/>
    <n v="103936"/>
    <n v="10.393599999999999"/>
    <s v="Furniture"/>
    <s v="Furnishings"/>
    <s v="Computer Room Manger, 14&quot;"/>
  </r>
  <r>
    <x v="2321"/>
    <x v="331"/>
    <d v="2014-12-22T00:00:00"/>
    <s v="First Class"/>
    <s v="CT-11995"/>
    <s v="TEC-AC-10003628"/>
    <x v="314"/>
    <n v="3"/>
    <n v="2"/>
    <n v="215928"/>
    <n v="21.5928"/>
    <s v="Technology"/>
    <s v="Accessories"/>
    <s v="Logitech 910-002974 M325 Wireless Mouse for Web Scrolling"/>
  </r>
  <r>
    <x v="2321"/>
    <x v="331"/>
    <d v="2014-12-22T00:00:00"/>
    <s v="First Class"/>
    <s v="CT-11995"/>
    <s v="FUR-CH-10004860"/>
    <x v="2369"/>
    <n v="3"/>
    <n v="2"/>
    <n v="-424116"/>
    <n v="-42.4116"/>
    <s v="Furniture"/>
    <s v="Chairs"/>
    <s v="Global Low Back Tilter Chair"/>
  </r>
  <r>
    <x v="2321"/>
    <x v="331"/>
    <d v="2014-12-22T00:00:00"/>
    <s v="First Class"/>
    <s v="CT-11995"/>
    <s v="OFF-PA-10000357"/>
    <x v="1712"/>
    <n v="5"/>
    <n v="2"/>
    <n v="77672"/>
    <n v="7.7671999999999999"/>
    <s v="Office Supplies"/>
    <s v="Paper"/>
    <s v="White Dual Perf Computer Printout Paper, 2700 Sheets, 1 Part, Heavyweight, 20 lbs., 14 7/8 x 11"/>
  </r>
  <r>
    <x v="2321"/>
    <x v="331"/>
    <d v="2014-12-22T00:00:00"/>
    <s v="First Class"/>
    <s v="CT-11995"/>
    <s v="OFF-PA-10003270"/>
    <x v="864"/>
    <n v="2"/>
    <n v="2"/>
    <n v="264"/>
    <n v="2.64E-2"/>
    <s v="Office Supplies"/>
    <s v="Paper"/>
    <s v="Xerox 1954"/>
  </r>
  <r>
    <x v="2322"/>
    <x v="997"/>
    <d v="2015-12-17T00:00:00"/>
    <s v="Same Day"/>
    <s v="JL-15835"/>
    <s v="OFF-BI-10000320"/>
    <x v="1575"/>
    <n v="4"/>
    <n v="0"/>
    <n v="144648"/>
    <n v="14.4648"/>
    <s v="Office Supplies"/>
    <s v="Binders"/>
    <s v="GBC Plastic Binding Combs"/>
  </r>
  <r>
    <x v="2322"/>
    <x v="997"/>
    <d v="2015-12-17T00:00:00"/>
    <s v="Same Day"/>
    <s v="JL-15835"/>
    <s v="FUR-CH-10003846"/>
    <x v="3109"/>
    <n v="3"/>
    <n v="0"/>
    <n v="484704"/>
    <n v="48.470399999999998"/>
    <s v="Furniture"/>
    <s v="Chairs"/>
    <s v="Hon Valutask Swivel Chairs"/>
  </r>
  <r>
    <x v="2322"/>
    <x v="997"/>
    <d v="2015-12-17T00:00:00"/>
    <s v="Same Day"/>
    <s v="JL-15835"/>
    <s v="FUR-CH-10004875"/>
    <x v="3241"/>
    <n v="2"/>
    <n v="0"/>
    <n v="384372"/>
    <n v="38.437199999999997"/>
    <s v="Furniture"/>
    <s v="Chairs"/>
    <s v="Harbour Creations 67200 Series Stacking Chairs"/>
  </r>
  <r>
    <x v="2322"/>
    <x v="997"/>
    <d v="2015-12-17T00:00:00"/>
    <s v="Same Day"/>
    <s v="JL-15835"/>
    <s v="FUR-CH-10003817"/>
    <x v="3242"/>
    <n v="9"/>
    <n v="0"/>
    <n v="136665"/>
    <n v="13.666499999999999"/>
    <s v="Furniture"/>
    <s v="Chairs"/>
    <s v="Global Value Steno Chair, Gray"/>
  </r>
  <r>
    <x v="2322"/>
    <x v="997"/>
    <d v="2015-12-17T00:00:00"/>
    <s v="Same Day"/>
    <s v="JL-15835"/>
    <s v="FUR-FU-10002116"/>
    <x v="3243"/>
    <n v="3"/>
    <n v="0"/>
    <n v="148491"/>
    <n v="14.8491"/>
    <s v="Furniture"/>
    <s v="Furnishings"/>
    <s v="Tenex Carpeted, Granite-Look or Clear Contemporary Contour Shape Chair Mats"/>
  </r>
  <r>
    <x v="2323"/>
    <x v="943"/>
    <d v="2017-05-17T00:00:00"/>
    <s v="Standard Class"/>
    <s v="JK-16120"/>
    <s v="OFF-AR-10003481"/>
    <x v="1076"/>
    <n v="2"/>
    <n v="2"/>
    <n v="5904"/>
    <n v="0.59040000000000004"/>
    <s v="Office Supplies"/>
    <s v="Art"/>
    <s v="Newell 348"/>
  </r>
  <r>
    <x v="2323"/>
    <x v="943"/>
    <d v="2017-05-17T00:00:00"/>
    <s v="Standard Class"/>
    <s v="JK-16120"/>
    <s v="OFF-ST-10004180"/>
    <x v="3244"/>
    <n v="2"/>
    <n v="2"/>
    <n v="-148832"/>
    <n v="-14.8832"/>
    <s v="Office Supplies"/>
    <s v="Storage"/>
    <s v="Safco Commercial Shelving"/>
  </r>
  <r>
    <x v="2323"/>
    <x v="943"/>
    <d v="2017-05-17T00:00:00"/>
    <s v="Standard Class"/>
    <s v="JK-16120"/>
    <s v="OFF-PA-10003657"/>
    <x v="1422"/>
    <n v="2"/>
    <n v="2"/>
    <n v="214"/>
    <n v="2.1399999999999999E-2"/>
    <s v="Office Supplies"/>
    <s v="Paper"/>
    <s v="Xerox 1927"/>
  </r>
  <r>
    <x v="2323"/>
    <x v="943"/>
    <d v="2017-05-17T00:00:00"/>
    <s v="Standard Class"/>
    <s v="JK-16120"/>
    <s v="FUR-FU-10001967"/>
    <x v="1300"/>
    <n v="1"/>
    <n v="6"/>
    <n v="-69965"/>
    <n v="-6.9965000000000002"/>
    <s v="Furniture"/>
    <s v="Furnishings"/>
    <s v="Telescoping Adjustable Floor Lamp"/>
  </r>
  <r>
    <x v="2324"/>
    <x v="890"/>
    <d v="2016-06-28T00:00:00"/>
    <s v="Standard Class"/>
    <s v="DH-13075"/>
    <s v="OFF-AP-10002082"/>
    <x v="3245"/>
    <n v="2"/>
    <n v="8"/>
    <n v="-19602"/>
    <n v="-1.9601999999999999"/>
    <s v="Office Supplies"/>
    <s v="Appliances"/>
    <s v="Holmes HEPA Air Purifier"/>
  </r>
  <r>
    <x v="2325"/>
    <x v="624"/>
    <d v="2016-05-18T00:00:00"/>
    <s v="First Class"/>
    <s v="AG-10900"/>
    <s v="OFF-SU-10000381"/>
    <x v="3246"/>
    <n v="7"/>
    <n v="0"/>
    <n v="188993"/>
    <n v="18.8993"/>
    <s v="Office Supplies"/>
    <s v="Supplies"/>
    <s v="Acme Forged Steel Scissors with Black Enamel Handles"/>
  </r>
  <r>
    <x v="2325"/>
    <x v="624"/>
    <d v="2016-05-18T00:00:00"/>
    <s v="First Class"/>
    <s v="AG-10900"/>
    <s v="OFF-LA-10002475"/>
    <x v="3"/>
    <n v="2"/>
    <n v="0"/>
    <n v="68714"/>
    <n v="6.8714000000000004"/>
    <s v="Office Supplies"/>
    <s v="Labels"/>
    <s v="Avery 519"/>
  </r>
  <r>
    <x v="2325"/>
    <x v="624"/>
    <d v="2016-05-18T00:00:00"/>
    <s v="First Class"/>
    <s v="AG-10900"/>
    <s v="FUR-FU-10003975"/>
    <x v="3247"/>
    <n v="4"/>
    <n v="0"/>
    <n v="17324"/>
    <n v="1.7323999999999999"/>
    <s v="Furniture"/>
    <s v="Furnishings"/>
    <s v="Eldon Advantage Chair Mats for Low to Medium Pile Carpets"/>
  </r>
  <r>
    <x v="2326"/>
    <x v="96"/>
    <d v="2017-06-30T00:00:00"/>
    <s v="First Class"/>
    <s v="WB-21850"/>
    <s v="OFF-BI-10003091"/>
    <x v="1584"/>
    <n v="5"/>
    <n v="2"/>
    <n v="302373"/>
    <n v="30.237300000000001"/>
    <s v="Office Supplies"/>
    <s v="Binders"/>
    <s v="GBC DocuBind TL200 Manual Binding Machine"/>
  </r>
  <r>
    <x v="2326"/>
    <x v="96"/>
    <d v="2017-06-30T00:00:00"/>
    <s v="First Class"/>
    <s v="WB-21850"/>
    <s v="OFF-ST-10002974"/>
    <x v="3248"/>
    <n v="3"/>
    <n v="0"/>
    <n v="39213"/>
    <n v="3.9213"/>
    <s v="Office Supplies"/>
    <s v="Storage"/>
    <s v="Trav-L-File Heavy-Duty Shuttle II, Black"/>
  </r>
  <r>
    <x v="2326"/>
    <x v="96"/>
    <d v="2017-06-30T00:00:00"/>
    <s v="First Class"/>
    <s v="WB-21850"/>
    <s v="OFF-AR-10000255"/>
    <x v="2480"/>
    <n v="2"/>
    <n v="0"/>
    <n v="30368"/>
    <n v="3.0367999999999999"/>
    <s v="Office Supplies"/>
    <s v="Art"/>
    <s v="Newell 328"/>
  </r>
  <r>
    <x v="2326"/>
    <x v="96"/>
    <d v="2017-06-30T00:00:00"/>
    <s v="First Class"/>
    <s v="WB-21850"/>
    <s v="TEC-AC-10001284"/>
    <x v="607"/>
    <n v="3"/>
    <n v="0"/>
    <n v="224316"/>
    <n v="22.4316"/>
    <s v="Technology"/>
    <s v="Accessories"/>
    <s v="Enermax Briskie RF Wireless Keyboard and Mouse Combo"/>
  </r>
  <r>
    <x v="2327"/>
    <x v="691"/>
    <d v="2014-03-31T00:00:00"/>
    <s v="Same Day"/>
    <s v="JO-15280"/>
    <s v="OFF-BI-10003529"/>
    <x v="2750"/>
    <n v="1"/>
    <n v="7"/>
    <n v="-5964"/>
    <n v="-0.59640000000000004"/>
    <s v="Office Supplies"/>
    <s v="Binders"/>
    <s v="Avery Round Ring Poly Binders"/>
  </r>
  <r>
    <x v="2328"/>
    <x v="757"/>
    <d v="2014-12-21T00:00:00"/>
    <s v="Standard Class"/>
    <s v="EJ-13720"/>
    <s v="OFF-PA-10000029"/>
    <x v="1535"/>
    <n v="7"/>
    <n v="2"/>
    <n v="127008"/>
    <n v="12.700799999999999"/>
    <s v="Office Supplies"/>
    <s v="Paper"/>
    <s v="Xerox 224"/>
  </r>
  <r>
    <x v="2328"/>
    <x v="757"/>
    <d v="2014-12-21T00:00:00"/>
    <s v="Standard Class"/>
    <s v="EJ-13720"/>
    <s v="FUR-FU-10002116"/>
    <x v="3249"/>
    <n v="2"/>
    <n v="6"/>
    <n v="-749526"/>
    <n v="-74.952600000000004"/>
    <s v="Furniture"/>
    <s v="Furnishings"/>
    <s v="Tenex Carpeted, Granite-Look or Clear Contemporary Contour Shape Chair Mats"/>
  </r>
  <r>
    <x v="2329"/>
    <x v="796"/>
    <d v="2017-05-20T00:00:00"/>
    <s v="First Class"/>
    <s v="AB-10105"/>
    <s v="TEC-PH-10002200"/>
    <x v="3250"/>
    <n v="2"/>
    <n v="2"/>
    <n v="387792"/>
    <n v="38.779200000000003"/>
    <s v="Technology"/>
    <s v="Phones"/>
    <s v="Samsung Galaxy Note 2"/>
  </r>
  <r>
    <x v="2330"/>
    <x v="793"/>
    <d v="2015-05-16T00:00:00"/>
    <s v="Standard Class"/>
    <s v="LT-16765"/>
    <s v="TEC-PH-10000441"/>
    <x v="365"/>
    <n v="2"/>
    <n v="2"/>
    <n v="201584"/>
    <n v="20.1584"/>
    <s v="Technology"/>
    <s v="Phones"/>
    <s v="VTech DS6151"/>
  </r>
  <r>
    <x v="2331"/>
    <x v="734"/>
    <d v="2017-12-07T00:00:00"/>
    <s v="Second Class"/>
    <s v="CM-12655"/>
    <s v="FUR-TA-10002958"/>
    <x v="3251"/>
    <n v="2"/>
    <n v="0"/>
    <n v="887332"/>
    <n v="88.733199999999997"/>
    <s v="Furniture"/>
    <s v="Tables"/>
    <s v="Bevis Oval Conference Table, Walnut"/>
  </r>
  <r>
    <x v="2332"/>
    <x v="466"/>
    <d v="2015-12-17T00:00:00"/>
    <s v="Standard Class"/>
    <s v="EM-13960"/>
    <s v="OFF-AR-10001662"/>
    <x v="3252"/>
    <n v="3"/>
    <n v="0"/>
    <n v="22194"/>
    <n v="2.2193999999999998"/>
    <s v="Office Supplies"/>
    <s v="Art"/>
    <s v="Rogers Handheld Barrel Pencil Sharpener"/>
  </r>
  <r>
    <x v="2333"/>
    <x v="998"/>
    <d v="2015-10-11T00:00:00"/>
    <s v="First Class"/>
    <s v="DJ-13420"/>
    <s v="OFF-PA-10004101"/>
    <x v="847"/>
    <n v="7"/>
    <n v="0"/>
    <n v="217728"/>
    <n v="21.7728"/>
    <s v="Office Supplies"/>
    <s v="Paper"/>
    <s v="Xerox 1894"/>
  </r>
  <r>
    <x v="2334"/>
    <x v="67"/>
    <d v="2015-04-20T00:00:00"/>
    <s v="Second Class"/>
    <s v="DE-13255"/>
    <s v="OFF-ST-10002756"/>
    <x v="3253"/>
    <n v="7"/>
    <n v="0"/>
    <n v="94717"/>
    <n v="9.4717000000000002"/>
    <s v="Office Supplies"/>
    <s v="Storage"/>
    <s v="Tennsco Stur-D-Stor Boltless Shelving, 5 Shelves, 24&quot; Deep, Sand"/>
  </r>
  <r>
    <x v="2334"/>
    <x v="67"/>
    <d v="2015-04-20T00:00:00"/>
    <s v="Second Class"/>
    <s v="DE-13255"/>
    <s v="OFF-PA-10000483"/>
    <x v="1349"/>
    <n v="2"/>
    <n v="0"/>
    <n v="27882"/>
    <n v="2.7881999999999998"/>
    <s v="Office Supplies"/>
    <s v="Paper"/>
    <s v="Xerox 19"/>
  </r>
  <r>
    <x v="2335"/>
    <x v="338"/>
    <d v="2014-06-11T00:00:00"/>
    <s v="Second Class"/>
    <s v="NR-18550"/>
    <s v="FUR-TA-10002041"/>
    <x v="3254"/>
    <n v="3"/>
    <n v="5"/>
    <n v="-2097693"/>
    <n v="-209.76929999999999"/>
    <s v="Furniture"/>
    <s v="Tables"/>
    <s v="Bevis Round Conference Table Top, X-Base"/>
  </r>
  <r>
    <x v="2336"/>
    <x v="853"/>
    <d v="2017-09-07T00:00:00"/>
    <s v="Standard Class"/>
    <s v="CK-12325"/>
    <s v="OFF-AR-10001166"/>
    <x v="3255"/>
    <n v="1"/>
    <n v="0"/>
    <n v="29562"/>
    <n v="2.9561999999999999"/>
    <s v="Office Supplies"/>
    <s v="Art"/>
    <s v="Staples in misc. colors"/>
  </r>
  <r>
    <x v="2337"/>
    <x v="730"/>
    <d v="2016-05-22T00:00:00"/>
    <s v="Same Day"/>
    <s v="JF-15490"/>
    <s v="OFF-LA-10004345"/>
    <x v="1600"/>
    <n v="3"/>
    <n v="0"/>
    <n v="72177"/>
    <n v="7.2176999999999998"/>
    <s v="Office Supplies"/>
    <s v="Labels"/>
    <s v="Avery 493"/>
  </r>
  <r>
    <x v="2338"/>
    <x v="246"/>
    <d v="2016-11-15T00:00:00"/>
    <s v="Standard Class"/>
    <s v="LB-16795"/>
    <s v="OFF-BI-10002852"/>
    <x v="3256"/>
    <n v="2"/>
    <n v="7"/>
    <n v="-69216"/>
    <n v="-6.9215999999999998"/>
    <s v="Office Supplies"/>
    <s v="Binders"/>
    <s v="Ibico Standard Transparent Covers"/>
  </r>
  <r>
    <x v="2338"/>
    <x v="246"/>
    <d v="2016-11-15T00:00:00"/>
    <s v="Standard Class"/>
    <s v="LB-16795"/>
    <s v="OFF-AP-10001058"/>
    <x v="3257"/>
    <n v="3"/>
    <n v="2"/>
    <n v="503658"/>
    <n v="50.3658"/>
    <s v="Office Supplies"/>
    <s v="Appliances"/>
    <s v="Sanyo 2.5 Cubic Foot Mid-Size Office Refrigerators"/>
  </r>
  <r>
    <x v="2339"/>
    <x v="641"/>
    <d v="2014-11-29T00:00:00"/>
    <s v="Second Class"/>
    <s v="MP-18175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2339"/>
    <x v="641"/>
    <d v="2014-11-29T00:00:00"/>
    <s v="Second Class"/>
    <s v="MP-18175"/>
    <s v="FUR-BO-10003159"/>
    <x v="3258"/>
    <n v="3"/>
    <n v="2"/>
    <n v="-379434"/>
    <n v="-37.943399999999997"/>
    <s v="Furniture"/>
    <s v="Bookcases"/>
    <s v="Sauder Camden County Collection Libraries, Planked Cherry Finish"/>
  </r>
  <r>
    <x v="2340"/>
    <x v="845"/>
    <d v="2014-11-12T00:00:00"/>
    <s v="Standard Class"/>
    <s v="LH-16900"/>
    <s v="OFF-BI-10003684"/>
    <x v="3259"/>
    <n v="7"/>
    <n v="2"/>
    <n v="46179"/>
    <n v="4.6178999999999997"/>
    <s v="Office Supplies"/>
    <s v="Binders"/>
    <s v="Wilson Jones Legal Size Ring Binders"/>
  </r>
  <r>
    <x v="2341"/>
    <x v="271"/>
    <d v="2016-07-23T00:00:00"/>
    <s v="Second Class"/>
    <s v="SV-20935"/>
    <s v="TEC-AC-10000487"/>
    <x v="3260"/>
    <n v="3"/>
    <n v="2"/>
    <n v="33099"/>
    <n v="3.3098999999999998"/>
    <s v="Technology"/>
    <s v="Accessories"/>
    <s v="SanDisk Cruzer 4 GB USB Flash Drive"/>
  </r>
  <r>
    <x v="2342"/>
    <x v="292"/>
    <d v="2015-03-31T00:00:00"/>
    <s v="Second Class"/>
    <s v="RB-19435"/>
    <s v="OFF-PA-10001736"/>
    <x v="3261"/>
    <n v="6"/>
    <n v="0"/>
    <n v="999408"/>
    <n v="99.940799999999996"/>
    <s v="Office Supplies"/>
    <s v="Paper"/>
    <s v="Xerox 1880"/>
  </r>
  <r>
    <x v="2342"/>
    <x v="292"/>
    <d v="2015-03-31T00:00:00"/>
    <s v="Second Class"/>
    <s v="RB-19435"/>
    <s v="OFF-PA-10001609"/>
    <x v="3262"/>
    <n v="3"/>
    <n v="0"/>
    <n v="45402"/>
    <n v="4.5401999999999996"/>
    <s v="Office Supplies"/>
    <s v="Paper"/>
    <s v="Tops Wirebound Message Log Books"/>
  </r>
  <r>
    <x v="2342"/>
    <x v="292"/>
    <d v="2015-03-31T00:00:00"/>
    <s v="Second Class"/>
    <s v="RB-19435"/>
    <s v="TEC-AC-10003116"/>
    <x v="3263"/>
    <n v="3"/>
    <n v="0"/>
    <n v="207675"/>
    <n v="20.767499999999998"/>
    <s v="Technology"/>
    <s v="Accessories"/>
    <s v="Memorex Froggy Flash Drive 8 GB"/>
  </r>
  <r>
    <x v="2342"/>
    <x v="292"/>
    <d v="2015-03-31T00:00:00"/>
    <s v="Second Class"/>
    <s v="RB-19435"/>
    <s v="FUR-FU-10004586"/>
    <x v="834"/>
    <n v="3"/>
    <n v="0"/>
    <n v="95616"/>
    <n v="9.5616000000000003"/>
    <s v="Furniture"/>
    <s v="Furnishings"/>
    <s v="G.E. Longer-Life Indoor Recessed Floodlight Bulbs"/>
  </r>
  <r>
    <x v="2343"/>
    <x v="457"/>
    <d v="2016-04-12T00:00:00"/>
    <s v="Standard Class"/>
    <s v="Dl-13600"/>
    <s v="FUR-CH-10000454"/>
    <x v="3264"/>
    <n v="3"/>
    <n v="1"/>
    <n v="146388"/>
    <n v="14.6388"/>
    <s v="Furniture"/>
    <s v="Chairs"/>
    <s v="Hon Deluxe Fabric Upholstered Stacking Chairs, Rounded Back"/>
  </r>
  <r>
    <x v="2344"/>
    <x v="526"/>
    <d v="2015-06-19T00:00:00"/>
    <s v="Standard Class"/>
    <s v="PS-19045"/>
    <s v="OFF-BI-10004970"/>
    <x v="556"/>
    <n v="2"/>
    <n v="0"/>
    <n v="38822"/>
    <n v="3.8822000000000001"/>
    <s v="Office Supplies"/>
    <s v="Binders"/>
    <s v="ACCOHIDE 3-Ring Binder, Blue, 1&quot;"/>
  </r>
  <r>
    <x v="2344"/>
    <x v="526"/>
    <d v="2015-06-19T00:00:00"/>
    <s v="Standard Class"/>
    <s v="PS-19045"/>
    <s v="OFF-BI-10002824"/>
    <x v="3265"/>
    <n v="2"/>
    <n v="0"/>
    <n v="13428"/>
    <n v="1.3428"/>
    <s v="Office Supplies"/>
    <s v="Binders"/>
    <s v="Recycled Easel Ring Binders"/>
  </r>
  <r>
    <x v="2344"/>
    <x v="526"/>
    <d v="2015-06-19T00:00:00"/>
    <s v="Standard Class"/>
    <s v="PS-19045"/>
    <s v="TEC-AC-10003657"/>
    <x v="3266"/>
    <n v="2"/>
    <n v="0"/>
    <n v="149556"/>
    <n v="14.9556"/>
    <s v="Technology"/>
    <s v="Accessories"/>
    <s v="Lenovo 17-Key USB Numeric Keypad"/>
  </r>
  <r>
    <x v="2345"/>
    <x v="954"/>
    <d v="2015-02-24T00:00:00"/>
    <s v="Standard Class"/>
    <s v="GT-14755"/>
    <s v="OFF-LA-10003510"/>
    <x v="3267"/>
    <n v="2"/>
    <n v="0"/>
    <n v="280876"/>
    <n v="28.087599999999998"/>
    <s v="Office Supplies"/>
    <s v="Labels"/>
    <s v="Avery 4027 File Folder Labels for Dot Matrix Printers, 5000 Labels per Box, White"/>
  </r>
  <r>
    <x v="2345"/>
    <x v="954"/>
    <d v="2015-02-24T00:00:00"/>
    <s v="Standard Class"/>
    <s v="GT-14755"/>
    <s v="FUR-TA-10001676"/>
    <x v="3268"/>
    <n v="1"/>
    <n v="2"/>
    <n v="-8886"/>
    <n v="-0.88859999999999995"/>
    <s v="Furniture"/>
    <s v="Tables"/>
    <s v="Hon 61000 Series Interactive Training Tables"/>
  </r>
  <r>
    <x v="2346"/>
    <x v="156"/>
    <d v="2017-11-16T00:00:00"/>
    <s v="Standard Class"/>
    <s v="CS-12355"/>
    <s v="OFF-LA-10004853"/>
    <x v="1024"/>
    <n v="2"/>
    <n v="0"/>
    <n v="45816"/>
    <n v="4.5815999999999999"/>
    <s v="Office Supplies"/>
    <s v="Labels"/>
    <s v="Avery 483"/>
  </r>
  <r>
    <x v="2346"/>
    <x v="156"/>
    <d v="2017-11-16T00:00:00"/>
    <s v="Standard Class"/>
    <s v="CS-12355"/>
    <s v="OFF-AR-10000315"/>
    <x v="3055"/>
    <n v="3"/>
    <n v="0"/>
    <n v="23025"/>
    <n v="2.3025000000000002"/>
    <s v="Office Supplies"/>
    <s v="Art"/>
    <s v="Dixon Ticonderoga Maple Cedar Pencil, #2"/>
  </r>
  <r>
    <x v="2346"/>
    <x v="156"/>
    <d v="2017-11-16T00:00:00"/>
    <s v="Standard Class"/>
    <s v="CS-12355"/>
    <s v="OFF-SU-10000381"/>
    <x v="1050"/>
    <n v="3"/>
    <n v="0"/>
    <n v="80997"/>
    <n v="8.0997000000000003"/>
    <s v="Office Supplies"/>
    <s v="Supplies"/>
    <s v="Acme Forged Steel Scissors with Black Enamel Handles"/>
  </r>
  <r>
    <x v="2347"/>
    <x v="916"/>
    <d v="2017-03-05T00:00:00"/>
    <s v="Same Day"/>
    <s v="JD-16060"/>
    <s v="OFF-FA-10002763"/>
    <x v="2183"/>
    <n v="2"/>
    <n v="0"/>
    <n v="2528"/>
    <n v="0.25280000000000002"/>
    <s v="Office Supplies"/>
    <s v="Fasteners"/>
    <s v="Advantus Map Pennant Flags and Round Head Tacks"/>
  </r>
  <r>
    <x v="2347"/>
    <x v="916"/>
    <d v="2017-03-05T00:00:00"/>
    <s v="Same Day"/>
    <s v="JD-16060"/>
    <s v="OFF-ST-10000877"/>
    <x v="3269"/>
    <n v="4"/>
    <n v="0"/>
    <n v="575016"/>
    <n v="57.501600000000003"/>
    <s v="Office Supplies"/>
    <s v="Storage"/>
    <s v="Recycled Steel Personal File for Standard File Folders"/>
  </r>
  <r>
    <x v="2347"/>
    <x v="916"/>
    <d v="2017-03-05T00:00:00"/>
    <s v="Same Day"/>
    <s v="JD-16060"/>
    <s v="OFF-BI-10001071"/>
    <x v="3174"/>
    <n v="2"/>
    <n v="0"/>
    <n v="627004"/>
    <n v="62.700400000000002"/>
    <s v="Office Supplies"/>
    <s v="Binders"/>
    <s v="GBC ProClick Punch Binding System"/>
  </r>
  <r>
    <x v="2347"/>
    <x v="916"/>
    <d v="2017-03-05T00:00:00"/>
    <s v="Same Day"/>
    <s v="JD-16060"/>
    <s v="OFF-BI-10001097"/>
    <x v="3270"/>
    <n v="3"/>
    <n v="0"/>
    <n v="91581"/>
    <n v="9.1580999999999992"/>
    <s v="Office Supplies"/>
    <s v="Binders"/>
    <s v="Avery Hole Reinforcements"/>
  </r>
  <r>
    <x v="2348"/>
    <x v="840"/>
    <d v="2016-03-03T00:00:00"/>
    <s v="Same Day"/>
    <s v="TS-21160"/>
    <s v="OFF-SU-10004782"/>
    <x v="3271"/>
    <n v="3"/>
    <n v="0"/>
    <n v="7605"/>
    <n v="0.76049999999999995"/>
    <s v="Office Supplies"/>
    <s v="Supplies"/>
    <s v="Elite 5&quot; Scissors"/>
  </r>
  <r>
    <x v="2348"/>
    <x v="840"/>
    <d v="2016-03-03T00:00:00"/>
    <s v="Same Day"/>
    <s v="TS-21160"/>
    <s v="FUR-FU-10000672"/>
    <x v="449"/>
    <n v="3"/>
    <n v="0"/>
    <n v="119952"/>
    <n v="11.995200000000001"/>
    <s v="Furniture"/>
    <s v="Furnishings"/>
    <s v="Executive Impressions 10&quot; Spectator Wall Clock"/>
  </r>
  <r>
    <x v="2349"/>
    <x v="257"/>
    <d v="2016-12-25T00:00:00"/>
    <s v="First Class"/>
    <s v="BV-11245"/>
    <s v="OFF-PA-10002986"/>
    <x v="935"/>
    <n v="5"/>
    <n v="0"/>
    <n v="16032"/>
    <n v="1.6032"/>
    <s v="Office Supplies"/>
    <s v="Paper"/>
    <s v="Xerox 1898"/>
  </r>
  <r>
    <x v="2350"/>
    <x v="877"/>
    <d v="2016-10-09T00:00:00"/>
    <s v="First Class"/>
    <s v="DL-13495"/>
    <s v="TEC-MA-10001972"/>
    <x v="368"/>
    <n v="3"/>
    <n v="2"/>
    <n v="6282"/>
    <n v="0.62819999999999998"/>
    <s v="Technology"/>
    <s v="Machines"/>
    <s v="Okidata C331dn Printer"/>
  </r>
  <r>
    <x v="2351"/>
    <x v="25"/>
    <d v="2016-12-13T00:00:00"/>
    <s v="Standard Class"/>
    <s v="EB-13870"/>
    <s v="TEC-PH-10000169"/>
    <x v="1455"/>
    <n v="3"/>
    <n v="2"/>
    <n v="-9153"/>
    <n v="-0.9153"/>
    <s v="Technology"/>
    <s v="Phones"/>
    <s v="ARKON Windshield Dashboard Air Vent Car Mount Holder"/>
  </r>
  <r>
    <x v="2352"/>
    <x v="283"/>
    <d v="2017-11-24T00:00:00"/>
    <s v="Standard Class"/>
    <s v="ES-14020"/>
    <s v="FUR-CH-10001482"/>
    <x v="3272"/>
    <n v="2"/>
    <n v="2"/>
    <n v="-235764"/>
    <n v="-23.5764"/>
    <s v="Furniture"/>
    <s v="Chairs"/>
    <s v="Office Star - Mesh Screen back chair with Vinyl seat"/>
  </r>
  <r>
    <x v="2353"/>
    <x v="466"/>
    <d v="2015-12-16T00:00:00"/>
    <s v="Standard Class"/>
    <s v="JB-15925"/>
    <s v="TEC-AC-10002018"/>
    <x v="8"/>
    <n v="4"/>
    <n v="2"/>
    <n v="64308"/>
    <n v="6.4307999999999996"/>
    <s v="Technology"/>
    <s v="Accessories"/>
    <s v="AmazonBasics 3-Button USB Wired Mouse"/>
  </r>
  <r>
    <x v="2354"/>
    <x v="429"/>
    <d v="2017-02-08T00:00:00"/>
    <s v="Standard Class"/>
    <s v="SC-20380"/>
    <s v="OFF-BI-10000301"/>
    <x v="1313"/>
    <n v="2"/>
    <n v="7"/>
    <n v="-2588"/>
    <n v="-0.25879999999999997"/>
    <s v="Office Supplies"/>
    <s v="Binders"/>
    <s v="GBC Instant Report Kit"/>
  </r>
  <r>
    <x v="2354"/>
    <x v="429"/>
    <d v="2017-02-08T00:00:00"/>
    <s v="Standard Class"/>
    <s v="SC-20380"/>
    <s v="OFF-PA-10004381"/>
    <x v="1089"/>
    <n v="3"/>
    <n v="2"/>
    <n v="403536"/>
    <n v="40.3536"/>
    <s v="Office Supplies"/>
    <s v="Paper"/>
    <s v="14-7/8 x 11 Blue Bar Computer Printout Paper"/>
  </r>
  <r>
    <x v="2355"/>
    <x v="456"/>
    <d v="2017-09-25T00:00:00"/>
    <s v="Standard Class"/>
    <s v="EB-13870"/>
    <s v="OFF-BI-10004141"/>
    <x v="3273"/>
    <n v="2"/>
    <n v="7"/>
    <n v="-15264"/>
    <n v="-1.5264"/>
    <s v="Office Supplies"/>
    <s v="Binders"/>
    <s v="Insertable Tab Indexes For Data Binders"/>
  </r>
  <r>
    <x v="2356"/>
    <x v="45"/>
    <d v="2017-05-05T00:00:00"/>
    <s v="Standard Class"/>
    <s v="TC-21475"/>
    <s v="OFF-BI-10001575"/>
    <x v="3274"/>
    <n v="7"/>
    <n v="8"/>
    <n v="-693952"/>
    <n v="-69.395200000000003"/>
    <s v="Office Supplies"/>
    <s v="Binders"/>
    <s v="GBC Linen Binding Covers"/>
  </r>
  <r>
    <x v="2357"/>
    <x v="935"/>
    <d v="2014-11-07T00:00:00"/>
    <s v="Standard Class"/>
    <s v="SG-20605"/>
    <s v="TEC-PH-10000984"/>
    <x v="2163"/>
    <n v="4"/>
    <n v="0"/>
    <n v="2195088"/>
    <n v="219.50880000000001"/>
    <s v="Technology"/>
    <s v="Phones"/>
    <s v="Panasonic KX-TG9471B"/>
  </r>
  <r>
    <x v="2357"/>
    <x v="935"/>
    <d v="2014-11-07T00:00:00"/>
    <s v="Standard Class"/>
    <s v="SG-20605"/>
    <s v="OFF-BI-10000666"/>
    <x v="1068"/>
    <n v="2"/>
    <n v="2"/>
    <n v="18336"/>
    <n v="1.8335999999999999"/>
    <s v="Office Supplies"/>
    <s v="Binders"/>
    <s v="Surelock Post Binders"/>
  </r>
  <r>
    <x v="2357"/>
    <x v="935"/>
    <d v="2014-11-07T00:00:00"/>
    <s v="Standard Class"/>
    <s v="SG-20605"/>
    <s v="OFF-BI-10003712"/>
    <x v="3275"/>
    <n v="2"/>
    <n v="2"/>
    <n v="28478"/>
    <n v="2.8477999999999999"/>
    <s v="Office Supplies"/>
    <s v="Binders"/>
    <s v="Acco Pressboard Covers with Storage Hooks, 14 7/8&quot; x 11&quot;, Light Blue"/>
  </r>
  <r>
    <x v="2358"/>
    <x v="945"/>
    <d v="2017-01-04T00:00:00"/>
    <s v="Standard Class"/>
    <s v="BM-11785"/>
    <s v="OFF-LA-10003720"/>
    <x v="2068"/>
    <n v="2"/>
    <n v="2"/>
    <n v="19926"/>
    <n v="1.9925999999999999"/>
    <s v="Office Supplies"/>
    <s v="Labels"/>
    <s v="Avery 487"/>
  </r>
  <r>
    <x v="2358"/>
    <x v="945"/>
    <d v="2017-01-04T00:00:00"/>
    <s v="Standard Class"/>
    <s v="BM-11785"/>
    <s v="OFF-SU-10001664"/>
    <x v="3276"/>
    <n v="2"/>
    <n v="2"/>
    <n v="10284"/>
    <n v="1.0284"/>
    <s v="Office Supplies"/>
    <s v="Supplies"/>
    <s v="Acme Office Executive Series Stainless Steel Trimmers"/>
  </r>
  <r>
    <x v="2359"/>
    <x v="493"/>
    <d v="2014-09-21T00:00:00"/>
    <s v="Standard Class"/>
    <s v="NR-18550"/>
    <s v="OFF-EN-10001453"/>
    <x v="1297"/>
    <n v="3"/>
    <n v="0"/>
    <n v="859818"/>
    <n v="85.981800000000007"/>
    <s v="Office Supplies"/>
    <s v="Envelopes"/>
    <s v="Tyvek Interoffice Envelopes, 9 1/2&quot; x 12 1/2&quot;, 100/Box"/>
  </r>
  <r>
    <x v="2360"/>
    <x v="319"/>
    <d v="2017-11-27T00:00:00"/>
    <s v="First Class"/>
    <s v="PG-18820"/>
    <s v="OFF-AR-10001860"/>
    <x v="3277"/>
    <n v="4"/>
    <n v="0"/>
    <n v="99936"/>
    <n v="9.9936000000000007"/>
    <s v="Office Supplies"/>
    <s v="Art"/>
    <s v="BIC Liqua Brite Liner"/>
  </r>
  <r>
    <x v="2361"/>
    <x v="999"/>
    <d v="2015-04-28T00:00:00"/>
    <s v="Standard Class"/>
    <s v="DB-13270"/>
    <s v="OFF-AR-10001044"/>
    <x v="2327"/>
    <n v="1"/>
    <n v="0"/>
    <n v="75371"/>
    <n v="7.5370999999999997"/>
    <s v="Office Supplies"/>
    <s v="Art"/>
    <s v="BOSTON Ranger #55 Pencil Sharpener, Black"/>
  </r>
  <r>
    <x v="2362"/>
    <x v="1000"/>
    <d v="2015-03-12T00:00:00"/>
    <s v="First Class"/>
    <s v="NS-18640"/>
    <s v="TEC-AC-10002473"/>
    <x v="371"/>
    <n v="5"/>
    <n v="2"/>
    <n v="29799"/>
    <n v="2.9799000000000002"/>
    <s v="Technology"/>
    <s v="Accessories"/>
    <s v="Maxell 4.7GB DVD-R"/>
  </r>
  <r>
    <x v="2362"/>
    <x v="1000"/>
    <d v="2015-03-12T00:00:00"/>
    <s v="First Class"/>
    <s v="NS-18640"/>
    <s v="TEC-PH-10001809"/>
    <x v="3278"/>
    <n v="3"/>
    <n v="2"/>
    <n v="224925"/>
    <n v="22.4925"/>
    <s v="Technology"/>
    <s v="Phones"/>
    <s v="Panasonic KX T7736-B Digital phone"/>
  </r>
  <r>
    <x v="2363"/>
    <x v="400"/>
    <d v="2017-06-03T00:00:00"/>
    <s v="Same Day"/>
    <s v="CS-11860"/>
    <s v="OFF-PA-10004733"/>
    <x v="396"/>
    <n v="4"/>
    <n v="2"/>
    <n v="91872"/>
    <n v="9.1872000000000007"/>
    <s v="Office Supplies"/>
    <s v="Paper"/>
    <s v="Things To Do Today Spiral Book"/>
  </r>
  <r>
    <x v="2364"/>
    <x v="95"/>
    <d v="2016-09-24T00:00:00"/>
    <s v="Second Class"/>
    <s v="CC-12430"/>
    <s v="OFF-BI-10003355"/>
    <x v="1582"/>
    <n v="3"/>
    <n v="2"/>
    <n v="41832"/>
    <n v="4.1832000000000003"/>
    <s v="Office Supplies"/>
    <s v="Binders"/>
    <s v="Cardinal Holdit Business Card Pockets"/>
  </r>
  <r>
    <x v="2364"/>
    <x v="95"/>
    <d v="2016-09-24T00:00:00"/>
    <s v="Second Class"/>
    <s v="CC-12430"/>
    <s v="OFF-SU-10001212"/>
    <x v="358"/>
    <n v="3"/>
    <n v="0"/>
    <n v="1872"/>
    <n v="0.18720000000000001"/>
    <s v="Office Supplies"/>
    <s v="Supplies"/>
    <s v="Kleencut Forged Office Shears by Acme United Corporation"/>
  </r>
  <r>
    <x v="2365"/>
    <x v="656"/>
    <d v="2014-11-03T00:00:00"/>
    <s v="Second Class"/>
    <s v="AC-10450"/>
    <s v="TEC-PH-10000486"/>
    <x v="3279"/>
    <n v="8"/>
    <n v="2"/>
    <n v="835128"/>
    <n v="83.512799999999999"/>
    <s v="Technology"/>
    <s v="Phones"/>
    <s v="Plantronics HL10 Handset Lifter"/>
  </r>
  <r>
    <x v="2366"/>
    <x v="135"/>
    <d v="2017-11-27T00:00:00"/>
    <s v="Standard Class"/>
    <s v="CM-12385"/>
    <s v="FUR-FU-10004909"/>
    <x v="3280"/>
    <n v="1"/>
    <n v="6"/>
    <n v="-404"/>
    <n v="-4.0399999999999998E-2"/>
    <s v="Furniture"/>
    <s v="Furnishings"/>
    <s v="Contemporary Wood/Metal Frame"/>
  </r>
  <r>
    <x v="2366"/>
    <x v="135"/>
    <d v="2017-11-27T00:00:00"/>
    <s v="Standard Class"/>
    <s v="CM-12385"/>
    <s v="OFF-LA-10001613"/>
    <x v="241"/>
    <n v="5"/>
    <n v="2"/>
    <n v="4176"/>
    <n v="0.41760000000000003"/>
    <s v="Office Supplies"/>
    <s v="Labels"/>
    <s v="Avery File Folder Labels"/>
  </r>
  <r>
    <x v="2366"/>
    <x v="135"/>
    <d v="2017-11-27T00:00:00"/>
    <s v="Standard Class"/>
    <s v="CM-12385"/>
    <s v="TEC-PH-10004447"/>
    <x v="2535"/>
    <n v="2"/>
    <n v="2"/>
    <n v="166788"/>
    <n v="16.678799999999999"/>
    <s v="Technology"/>
    <s v="Phones"/>
    <s v="Toshiba IPT2010-SD IPÂ Telephone"/>
  </r>
  <r>
    <x v="2367"/>
    <x v="673"/>
    <d v="2017-11-21T00:00:00"/>
    <s v="Standard Class"/>
    <s v="EK-13795"/>
    <s v="OFF-AR-10000255"/>
    <x v="599"/>
    <n v="4"/>
    <n v="0"/>
    <n v="60736"/>
    <n v="6.0735999999999999"/>
    <s v="Office Supplies"/>
    <s v="Art"/>
    <s v="Newell 328"/>
  </r>
  <r>
    <x v="2368"/>
    <x v="401"/>
    <d v="2016-02-23T00:00:00"/>
    <s v="Second Class"/>
    <s v="CK-12760"/>
    <s v="OFF-LA-10004425"/>
    <x v="1080"/>
    <n v="3"/>
    <n v="0"/>
    <n v="40749"/>
    <n v="4.0749000000000004"/>
    <s v="Office Supplies"/>
    <s v="Labels"/>
    <s v="Staple-on labels"/>
  </r>
  <r>
    <x v="2368"/>
    <x v="401"/>
    <d v="2016-02-23T00:00:00"/>
    <s v="Second Class"/>
    <s v="CK-12760"/>
    <s v="OFF-SU-10001664"/>
    <x v="3281"/>
    <n v="3"/>
    <n v="0"/>
    <n v="66846"/>
    <n v="6.6845999999999997"/>
    <s v="Office Supplies"/>
    <s v="Supplies"/>
    <s v="Acme Office Executive Series Stainless Steel Trimmers"/>
  </r>
  <r>
    <x v="2369"/>
    <x v="659"/>
    <d v="2017-11-11T00:00:00"/>
    <s v="Standard Class"/>
    <s v="PK-19075"/>
    <s v="OFF-AP-10000696"/>
    <x v="3282"/>
    <n v="7"/>
    <n v="0"/>
    <n v="333102"/>
    <n v="33.310200000000002"/>
    <s v="Office Supplies"/>
    <s v="Appliances"/>
    <s v="Holmes Odor Grabber"/>
  </r>
  <r>
    <x v="2370"/>
    <x v="1001"/>
    <d v="2014-07-10T00:00:00"/>
    <s v="First Class"/>
    <s v="MH-18025"/>
    <s v="FUR-CH-10002647"/>
    <x v="2934"/>
    <n v="1"/>
    <n v="1"/>
    <n v="10647"/>
    <n v="1.0647"/>
    <s v="Furniture"/>
    <s v="Chairs"/>
    <s v="Situations Contoured Folding Chairs, 4/Set"/>
  </r>
  <r>
    <x v="2371"/>
    <x v="845"/>
    <d v="2014-11-12T00:00:00"/>
    <s v="Standard Class"/>
    <s v="SC-20725"/>
    <s v="FUR-CH-10002758"/>
    <x v="3283"/>
    <n v="4"/>
    <n v="3"/>
    <n v="0"/>
    <n v="0"/>
    <s v="Furniture"/>
    <s v="Chairs"/>
    <s v="Hon Deluxe Fabric Upholstered Stacking Chairs, Squared Back"/>
  </r>
  <r>
    <x v="2371"/>
    <x v="845"/>
    <d v="2014-11-12T00:00:00"/>
    <s v="Standard Class"/>
    <s v="SC-20725"/>
    <s v="OFF-BI-10000201"/>
    <x v="1733"/>
    <n v="3"/>
    <n v="8"/>
    <n v="-2214"/>
    <n v="-0.22140000000000001"/>
    <s v="Office Supplies"/>
    <s v="Binders"/>
    <s v="Avery Triangle Shaped Sheet Lifters, Black, 2/Pack"/>
  </r>
  <r>
    <x v="2371"/>
    <x v="845"/>
    <d v="2014-11-12T00:00:00"/>
    <s v="Standard Class"/>
    <s v="SC-20725"/>
    <s v="OFF-SU-10004115"/>
    <x v="3284"/>
    <n v="7"/>
    <n v="2"/>
    <n v="35623"/>
    <n v="3.5623"/>
    <s v="Office Supplies"/>
    <s v="Supplies"/>
    <s v="Acme Stainless Steel Office Snips"/>
  </r>
  <r>
    <x v="2372"/>
    <x v="557"/>
    <d v="2017-02-01T00:00:00"/>
    <s v="Standard Class"/>
    <s v="GB-14575"/>
    <s v="OFF-PA-10000806"/>
    <x v="549"/>
    <n v="5"/>
    <n v="0"/>
    <n v="137151"/>
    <n v="13.7151"/>
    <s v="Office Supplies"/>
    <s v="Paper"/>
    <s v="Xerox 1934"/>
  </r>
  <r>
    <x v="2373"/>
    <x v="427"/>
    <d v="2015-12-16T00:00:00"/>
    <s v="Standard Class"/>
    <s v="IM-15070"/>
    <s v="OFF-AR-10001473"/>
    <x v="306"/>
    <n v="5"/>
    <n v="2"/>
    <n v="1148"/>
    <n v="0.1148"/>
    <s v="Office Supplies"/>
    <s v="Art"/>
    <s v="Newell 313"/>
  </r>
  <r>
    <x v="2373"/>
    <x v="427"/>
    <d v="2015-12-16T00:00:00"/>
    <s v="Standard Class"/>
    <s v="IM-15070"/>
    <s v="FUR-BO-10003450"/>
    <x v="3285"/>
    <n v="4"/>
    <n v="7"/>
    <n v="-1437904"/>
    <n v="-143.79040000000001"/>
    <s v="Furniture"/>
    <s v="Bookcases"/>
    <s v="Bush Westfield Collection Bookcases, Dark Cherry Finish"/>
  </r>
  <r>
    <x v="2373"/>
    <x v="427"/>
    <d v="2015-12-16T00:00:00"/>
    <s v="Standard Class"/>
    <s v="IM-15070"/>
    <s v="OFF-AR-10001545"/>
    <x v="1651"/>
    <n v="3"/>
    <n v="2"/>
    <n v="4752"/>
    <n v="0.47520000000000001"/>
    <s v="Office Supplies"/>
    <s v="Art"/>
    <s v="Newell 326"/>
  </r>
  <r>
    <x v="2373"/>
    <x v="427"/>
    <d v="2015-12-16T00:00:00"/>
    <s v="Standard Class"/>
    <s v="IM-15070"/>
    <s v="TEC-AC-10004396"/>
    <x v="3286"/>
    <n v="4"/>
    <n v="2"/>
    <n v="-6534"/>
    <n v="-0.65339999999999998"/>
    <s v="Technology"/>
    <s v="Accessories"/>
    <s v="Logitech Keyboard K120"/>
  </r>
  <r>
    <x v="2373"/>
    <x v="427"/>
    <d v="2015-12-16T00:00:00"/>
    <s v="Standard Class"/>
    <s v="IM-15070"/>
    <s v="FUR-FU-10002456"/>
    <x v="3287"/>
    <n v="9"/>
    <n v="2"/>
    <n v="150696"/>
    <n v="15.069599999999999"/>
    <s v="Furniture"/>
    <s v="Furnishings"/>
    <s v="Master Caster Door Stop, Large Neon Orange"/>
  </r>
  <r>
    <x v="2373"/>
    <x v="427"/>
    <d v="2015-12-16T00:00:00"/>
    <s v="Standard Class"/>
    <s v="IM-15070"/>
    <s v="FUR-FU-10001473"/>
    <x v="3288"/>
    <n v="5"/>
    <n v="2"/>
    <n v="10984"/>
    <n v="1.0984"/>
    <s v="Furniture"/>
    <s v="Furnishings"/>
    <s v="DAX Wood Document Frame"/>
  </r>
  <r>
    <x v="2373"/>
    <x v="427"/>
    <d v="2015-12-16T00:00:00"/>
    <s v="Standard Class"/>
    <s v="IM-15070"/>
    <s v="FUR-TA-10000849"/>
    <x v="3289"/>
    <n v="5"/>
    <n v="5"/>
    <n v="-248166"/>
    <n v="-24.816600000000001"/>
    <s v="Furniture"/>
    <s v="Tables"/>
    <s v="Bevis Rectangular Conference Tables"/>
  </r>
  <r>
    <x v="2373"/>
    <x v="427"/>
    <d v="2015-12-16T00:00:00"/>
    <s v="Standard Class"/>
    <s v="IM-15070"/>
    <s v="OFF-PA-10001166"/>
    <x v="460"/>
    <n v="3"/>
    <n v="2"/>
    <n v="287064"/>
    <n v="28.706399999999999"/>
    <s v="Office Supplies"/>
    <s v="Paper"/>
    <s v="Xerox 2"/>
  </r>
  <r>
    <x v="2373"/>
    <x v="427"/>
    <d v="2015-12-16T00:00:00"/>
    <s v="Standard Class"/>
    <s v="IM-15070"/>
    <s v="OFF-PA-10003256"/>
    <x v="3290"/>
    <n v="3"/>
    <n v="2"/>
    <n v="96936"/>
    <n v="9.6936"/>
    <s v="Office Supplies"/>
    <s v="Paper"/>
    <s v="Avery Personal Creations Heavyweight Cards"/>
  </r>
  <r>
    <x v="2374"/>
    <x v="685"/>
    <d v="2015-07-04T00:00:00"/>
    <s v="Standard Class"/>
    <s v="MM-18055"/>
    <s v="OFF-PA-10002870"/>
    <x v="1545"/>
    <n v="4"/>
    <n v="0"/>
    <n v="11232"/>
    <n v="1.1232"/>
    <s v="Office Supplies"/>
    <s v="Paper"/>
    <s v="Ampad Phone Message Book, Recycled, 400 Message Capacity, 5 Â¾Â” x 11Â”"/>
  </r>
  <r>
    <x v="2375"/>
    <x v="250"/>
    <d v="2015-03-23T00:00:00"/>
    <s v="Standard Class"/>
    <s v="MF-18250"/>
    <s v="FUR-FU-10001215"/>
    <x v="3291"/>
    <n v="1"/>
    <n v="0"/>
    <n v="181146"/>
    <n v="18.114599999999999"/>
    <s v="Furniture"/>
    <s v="Furnishings"/>
    <s v="Howard Miller 11-1/2&quot; Diameter Brentwood Wall Clock"/>
  </r>
  <r>
    <x v="2376"/>
    <x v="863"/>
    <d v="2015-08-17T00:00:00"/>
    <s v="Standard Class"/>
    <s v="CK-12595"/>
    <s v="OFF-BI-10004187"/>
    <x v="993"/>
    <n v="3"/>
    <n v="0"/>
    <n v="27072"/>
    <n v="2.7071999999999998"/>
    <s v="Office Supplies"/>
    <s v="Binders"/>
    <s v="3-ring staple pack"/>
  </r>
  <r>
    <x v="2377"/>
    <x v="675"/>
    <d v="2016-05-19T00:00:00"/>
    <s v="Standard Class"/>
    <s v="MK-17905"/>
    <s v="OFF-BI-10001718"/>
    <x v="3292"/>
    <n v="3"/>
    <n v="7"/>
    <n v="-441462"/>
    <n v="-44.1462"/>
    <s v="Office Supplies"/>
    <s v="Binders"/>
    <s v="GBC DocuBind P50 Personal Binding Machine"/>
  </r>
  <r>
    <x v="2377"/>
    <x v="675"/>
    <d v="2016-05-19T00:00:00"/>
    <s v="Standard Class"/>
    <s v="MK-17905"/>
    <s v="OFF-PA-10004983"/>
    <x v="463"/>
    <n v="6"/>
    <n v="2"/>
    <n v="108864"/>
    <n v="10.8864"/>
    <s v="Office Supplies"/>
    <s v="Paper"/>
    <s v="Xerox 23"/>
  </r>
  <r>
    <x v="2377"/>
    <x v="675"/>
    <d v="2016-05-19T00:00:00"/>
    <s v="Standard Class"/>
    <s v="MK-17905"/>
    <s v="FUR-FU-10002396"/>
    <x v="3293"/>
    <n v="3"/>
    <n v="2"/>
    <n v="83028"/>
    <n v="8.3027999999999995"/>
    <s v="Furniture"/>
    <s v="Furnishings"/>
    <s v="DAX Copper Panel Document Frame, 5 x 7 Size"/>
  </r>
  <r>
    <x v="2377"/>
    <x v="675"/>
    <d v="2016-05-19T00:00:00"/>
    <s v="Standard Class"/>
    <s v="MK-17905"/>
    <s v="TEC-PH-10003988"/>
    <x v="1239"/>
    <n v="5"/>
    <n v="2"/>
    <n v="436"/>
    <n v="4.36E-2"/>
    <s v="Technology"/>
    <s v="Phones"/>
    <s v="LF Elite 3D Dazzle Designer Hard Case Cover, Lf Stylus Pen and Wiper For Apple Iphone 5c Mini Lite"/>
  </r>
  <r>
    <x v="2377"/>
    <x v="675"/>
    <d v="2016-05-19T00:00:00"/>
    <s v="Standard Class"/>
    <s v="MK-17905"/>
    <s v="OFF-AR-10002467"/>
    <x v="655"/>
    <n v="2"/>
    <n v="2"/>
    <n v="4172"/>
    <n v="0.41720000000000002"/>
    <s v="Office Supplies"/>
    <s v="Art"/>
    <s v="Dixon Ticonderoga Pencils"/>
  </r>
  <r>
    <x v="2377"/>
    <x v="675"/>
    <d v="2016-05-19T00:00:00"/>
    <s v="Standard Class"/>
    <s v="MK-17905"/>
    <s v="OFF-BI-10004002"/>
    <x v="3294"/>
    <n v="2"/>
    <n v="7"/>
    <n v="-7612"/>
    <n v="-0.76119999999999999"/>
    <s v="Office Supplies"/>
    <s v="Binders"/>
    <s v="Wilson Jones International Size A4 Ring Binders"/>
  </r>
  <r>
    <x v="2377"/>
    <x v="675"/>
    <d v="2016-05-19T00:00:00"/>
    <s v="Standard Class"/>
    <s v="MK-17905"/>
    <s v="OFF-BI-10002309"/>
    <x v="2416"/>
    <n v="8"/>
    <n v="7"/>
    <n v="-98208"/>
    <n v="-9.8208000000000002"/>
    <s v="Office Supplies"/>
    <s v="Binders"/>
    <s v="Avery Heavy-Duty EZD  Binder With Locking Rings"/>
  </r>
  <r>
    <x v="2378"/>
    <x v="1002"/>
    <d v="2017-07-17T00:00:00"/>
    <s v="Second Class"/>
    <s v="MH-17455"/>
    <s v="TEC-PH-10003885"/>
    <x v="3295"/>
    <n v="1"/>
    <n v="4"/>
    <n v="-72589"/>
    <n v="-7.2588999999999997"/>
    <s v="Technology"/>
    <s v="Phones"/>
    <s v="Cisco SPA508G"/>
  </r>
  <r>
    <x v="2378"/>
    <x v="1002"/>
    <d v="2017-07-17T00:00:00"/>
    <s v="Second Class"/>
    <s v="MH-17455"/>
    <s v="FUR-FU-10002501"/>
    <x v="3296"/>
    <n v="9"/>
    <n v="2"/>
    <n v="193392"/>
    <n v="19.339200000000002"/>
    <s v="Furniture"/>
    <s v="Furnishings"/>
    <s v="Nu-Dell Executive Frame"/>
  </r>
  <r>
    <x v="2379"/>
    <x v="18"/>
    <d v="2015-11-25T00:00:00"/>
    <s v="Second Class"/>
    <s v="NG-18430"/>
    <s v="OFF-PA-10000176"/>
    <x v="131"/>
    <n v="2"/>
    <n v="0"/>
    <n v="182112"/>
    <n v="18.211200000000002"/>
    <s v="Office Supplies"/>
    <s v="Paper"/>
    <s v="Xerox 1887"/>
  </r>
  <r>
    <x v="2379"/>
    <x v="18"/>
    <d v="2015-11-25T00:00:00"/>
    <s v="Second Class"/>
    <s v="NG-18430"/>
    <s v="OFF-PA-10000327"/>
    <x v="1010"/>
    <n v="10"/>
    <n v="0"/>
    <n v="1926"/>
    <n v="0.19259999999999999"/>
    <s v="Office Supplies"/>
    <s v="Paper"/>
    <s v="Xerox 1971"/>
  </r>
  <r>
    <x v="2379"/>
    <x v="18"/>
    <d v="2015-11-25T00:00:00"/>
    <s v="Second Class"/>
    <s v="NG-18430"/>
    <s v="OFF-ST-10004634"/>
    <x v="965"/>
    <n v="3"/>
    <n v="0"/>
    <n v="10089"/>
    <n v="1.0088999999999999"/>
    <s v="Office Supplies"/>
    <s v="Storage"/>
    <s v="Personal Folder Holder, Ebony"/>
  </r>
  <r>
    <x v="2380"/>
    <x v="113"/>
    <d v="2014-11-28T00:00:00"/>
    <s v="Standard Class"/>
    <s v="PB-19210"/>
    <s v="OFF-EN-10003040"/>
    <x v="3297"/>
    <n v="3"/>
    <n v="2"/>
    <n v="211977"/>
    <n v="21.197700000000001"/>
    <s v="Office Supplies"/>
    <s v="Envelopes"/>
    <s v="Quality Park Security Envelopes"/>
  </r>
  <r>
    <x v="2381"/>
    <x v="44"/>
    <d v="2015-12-30T00:00:00"/>
    <s v="First Class"/>
    <s v="RE-19450"/>
    <s v="OFF-PA-10003228"/>
    <x v="3298"/>
    <n v="4"/>
    <n v="0"/>
    <n v="919508"/>
    <n v="91.950800000000001"/>
    <s v="Office Supplies"/>
    <s v="Paper"/>
    <s v="Xerox 1917"/>
  </r>
  <r>
    <x v="2381"/>
    <x v="44"/>
    <d v="2015-12-30T00:00:00"/>
    <s v="First Class"/>
    <s v="RE-19450"/>
    <s v="TEC-PH-10004345"/>
    <x v="1350"/>
    <n v="2"/>
    <n v="0"/>
    <n v="7197"/>
    <n v="0.71970000000000001"/>
    <s v="Technology"/>
    <s v="Phones"/>
    <s v="Cisco SPA 502G IP Phone"/>
  </r>
  <r>
    <x v="2382"/>
    <x v="696"/>
    <d v="2016-11-19T00:00:00"/>
    <s v="Second Class"/>
    <s v="EB-14110"/>
    <s v="FUR-CH-10000785"/>
    <x v="3299"/>
    <n v="3"/>
    <n v="3"/>
    <n v="-217176"/>
    <n v="-21.717600000000001"/>
    <s v="Furniture"/>
    <s v="Chairs"/>
    <s v="Global Ergonomic Managers Chair"/>
  </r>
  <r>
    <x v="2382"/>
    <x v="696"/>
    <d v="2016-11-19T00:00:00"/>
    <s v="Second Class"/>
    <s v="EB-14110"/>
    <s v="TEC-CO-10004115"/>
    <x v="624"/>
    <n v="4"/>
    <n v="4"/>
    <n v="1799964"/>
    <n v="179.99639999999999"/>
    <s v="Technology"/>
    <s v="Copiers"/>
    <s v="Sharp AL-1530CS Digital Copier"/>
  </r>
  <r>
    <x v="2382"/>
    <x v="696"/>
    <d v="2016-11-19T00:00:00"/>
    <s v="Second Class"/>
    <s v="EB-14110"/>
    <s v="FUR-FU-10002813"/>
    <x v="3300"/>
    <n v="3"/>
    <n v="2"/>
    <n v="97152"/>
    <n v="9.7151999999999994"/>
    <s v="Furniture"/>
    <s v="Furnishings"/>
    <s v="DAX Contemporary Wood Frame with Silver Metal Mat, Desktop, 11 x 14 Size"/>
  </r>
  <r>
    <x v="2383"/>
    <x v="410"/>
    <d v="2016-05-10T00:00:00"/>
    <s v="First Class"/>
    <s v="TB-21625"/>
    <s v="OFF-PA-10002751"/>
    <x v="188"/>
    <n v="3"/>
    <n v="0"/>
    <n v="8073"/>
    <n v="0.80730000000000002"/>
    <s v="Office Supplies"/>
    <s v="Paper"/>
    <s v="Xerox 1920"/>
  </r>
  <r>
    <x v="2384"/>
    <x v="151"/>
    <d v="2014-12-31T00:00:00"/>
    <s v="Standard Class"/>
    <s v="MG-17695"/>
    <s v="OFF-PA-10004569"/>
    <x v="3301"/>
    <n v="3"/>
    <n v="2"/>
    <n v="61641"/>
    <n v="6.1641000000000004"/>
    <s v="Office Supplies"/>
    <s v="Paper"/>
    <s v="Wirebound Message Books, Two 4 1/4&quot; x 5&quot; Forms per Page"/>
  </r>
  <r>
    <x v="2384"/>
    <x v="151"/>
    <d v="2014-12-31T00:00:00"/>
    <s v="Standard Class"/>
    <s v="MG-17695"/>
    <s v="OFF-AP-10002998"/>
    <x v="3302"/>
    <n v="2"/>
    <n v="2"/>
    <n v="56316"/>
    <n v="5.6315999999999997"/>
    <s v="Office Supplies"/>
    <s v="Appliances"/>
    <s v="Holmes 99% HEPA Air Purifier"/>
  </r>
  <r>
    <x v="2384"/>
    <x v="151"/>
    <d v="2014-12-31T00:00:00"/>
    <s v="Standard Class"/>
    <s v="MG-17695"/>
    <s v="OFF-AP-10003287"/>
    <x v="3303"/>
    <n v="2"/>
    <n v="2"/>
    <n v="81552"/>
    <n v="8.1552000000000007"/>
    <s v="Office Supplies"/>
    <s v="Appliances"/>
    <s v="Tripp Lite TLP810NET Broadband Surge for Modem/Fax"/>
  </r>
  <r>
    <x v="2384"/>
    <x v="151"/>
    <d v="2014-12-31T00:00:00"/>
    <s v="Standard Class"/>
    <s v="MG-17695"/>
    <s v="OFF-ST-10001370"/>
    <x v="3304"/>
    <n v="4"/>
    <n v="2"/>
    <n v="-42588"/>
    <n v="-4.2587999999999999"/>
    <s v="Office Supplies"/>
    <s v="Storage"/>
    <s v="Sensible Storage WireTech Storage Systems"/>
  </r>
  <r>
    <x v="2385"/>
    <x v="254"/>
    <d v="2017-06-14T00:00:00"/>
    <s v="Standard Class"/>
    <s v="LW-17125"/>
    <s v="OFF-BI-10004040"/>
    <x v="725"/>
    <n v="2"/>
    <n v="0"/>
    <n v="50764"/>
    <n v="5.0763999999999996"/>
    <s v="Office Supplies"/>
    <s v="Binders"/>
    <s v="Wilson Jones Impact Binders"/>
  </r>
  <r>
    <x v="2386"/>
    <x v="1003"/>
    <d v="2015-04-11T00:00:00"/>
    <s v="Standard Class"/>
    <s v="PF-19120"/>
    <s v="OFF-AP-10002651"/>
    <x v="3305"/>
    <n v="8"/>
    <n v="8"/>
    <n v="-11812824"/>
    <n v="-1181.2824000000001"/>
    <s v="Office Supplies"/>
    <s v="Appliances"/>
    <s v="Hoover Upright Vacuum With Dirt Cup"/>
  </r>
  <r>
    <x v="2386"/>
    <x v="1003"/>
    <d v="2015-04-11T00:00:00"/>
    <s v="Standard Class"/>
    <s v="PF-19120"/>
    <s v="TEC-AC-10002402"/>
    <x v="2904"/>
    <n v="6"/>
    <n v="2"/>
    <n v="47994"/>
    <n v="4.7994000000000003"/>
    <s v="Technology"/>
    <s v="Accessories"/>
    <s v="Razer Kraken PRO Over Ear PC and Music Headset"/>
  </r>
  <r>
    <x v="2387"/>
    <x v="289"/>
    <d v="2016-07-11T00:00:00"/>
    <s v="Same Day"/>
    <s v="NZ-18565"/>
    <s v="OFF-BI-10001658"/>
    <x v="3306"/>
    <n v="6"/>
    <n v="7"/>
    <n v="-358848"/>
    <n v="-35.884799999999998"/>
    <s v="Office Supplies"/>
    <s v="Binders"/>
    <s v="GBC Standard Therm-A-Bind Covers"/>
  </r>
  <r>
    <x v="2388"/>
    <x v="831"/>
    <d v="2016-11-26T00:00:00"/>
    <s v="Standard Class"/>
    <s v="CK-12205"/>
    <s v="TEC-MA-10000752"/>
    <x v="3307"/>
    <n v="7"/>
    <n v="7"/>
    <n v="-24276"/>
    <n v="-2.4276"/>
    <s v="Technology"/>
    <s v="Machines"/>
    <s v="Texas Instrument TI-15 Fraction Calculator"/>
  </r>
  <r>
    <x v="2388"/>
    <x v="831"/>
    <d v="2016-11-26T00:00:00"/>
    <s v="Standard Class"/>
    <s v="CK-12205"/>
    <s v="FUR-CH-10003817"/>
    <x v="3308"/>
    <n v="3"/>
    <n v="3"/>
    <n v="-9111"/>
    <n v="-0.91110000000000002"/>
    <s v="Furniture"/>
    <s v="Chairs"/>
    <s v="Global Value Steno Chair, Gray"/>
  </r>
  <r>
    <x v="2388"/>
    <x v="831"/>
    <d v="2016-11-26T00:00:00"/>
    <s v="Standard Class"/>
    <s v="CK-12205"/>
    <s v="FUR-FU-10001876"/>
    <x v="2390"/>
    <n v="3"/>
    <n v="2"/>
    <n v="155904"/>
    <n v="15.590400000000001"/>
    <s v="Furniture"/>
    <s v="Furnishings"/>
    <s v="Computer Room Manger, 14&quot;"/>
  </r>
  <r>
    <x v="2389"/>
    <x v="156"/>
    <d v="2017-11-15T00:00:00"/>
    <s v="First Class"/>
    <s v="JE-15610"/>
    <s v="OFF-BI-10003460"/>
    <x v="437"/>
    <n v="4"/>
    <n v="2"/>
    <n v="49056"/>
    <n v="4.9055999999999997"/>
    <s v="Office Supplies"/>
    <s v="Binders"/>
    <s v="Acco 3-Hole Punch"/>
  </r>
  <r>
    <x v="2390"/>
    <x v="478"/>
    <d v="2014-11-08T00:00:00"/>
    <s v="Standard Class"/>
    <s v="JO-15145"/>
    <s v="OFF-ST-10000464"/>
    <x v="2682"/>
    <n v="2"/>
    <n v="0"/>
    <n v="194656"/>
    <n v="19.465599999999998"/>
    <s v="Office Supplies"/>
    <s v="Storage"/>
    <s v="Multi-Use Personal File Cart and Caster Set, Three Stacking Bins"/>
  </r>
  <r>
    <x v="2390"/>
    <x v="478"/>
    <d v="2014-11-08T00:00:00"/>
    <s v="Standard Class"/>
    <s v="JO-15145"/>
    <s v="OFF-AR-10001919"/>
    <x v="993"/>
    <n v="3"/>
    <n v="0"/>
    <n v="16356"/>
    <n v="1.6355999999999999"/>
    <s v="Office Supplies"/>
    <s v="Art"/>
    <s v="OIC #2 Pencils, Medium Soft"/>
  </r>
  <r>
    <x v="2391"/>
    <x v="666"/>
    <d v="2016-05-21T00:00:00"/>
    <s v="Standard Class"/>
    <s v="TT-21220"/>
    <s v="OFF-BI-10002393"/>
    <x v="2530"/>
    <n v="3"/>
    <n v="2"/>
    <n v="44772"/>
    <n v="4.4771999999999998"/>
    <s v="Office Supplies"/>
    <s v="Binders"/>
    <s v="Binder Posts"/>
  </r>
  <r>
    <x v="2392"/>
    <x v="845"/>
    <d v="2014-11-12T00:00:00"/>
    <s v="Standard Class"/>
    <s v="MS-17365"/>
    <s v="OFF-AP-10001293"/>
    <x v="3309"/>
    <n v="6"/>
    <n v="0"/>
    <n v="688464"/>
    <n v="68.846400000000003"/>
    <s v="Office Supplies"/>
    <s v="Appliances"/>
    <s v="Belkin 8 Outlet Surge Protector"/>
  </r>
  <r>
    <x v="2392"/>
    <x v="845"/>
    <d v="2014-11-12T00:00:00"/>
    <s v="Standard Class"/>
    <s v="MS-17365"/>
    <s v="OFF-ST-10004258"/>
    <x v="1163"/>
    <n v="3"/>
    <n v="0"/>
    <n v="98901"/>
    <n v="9.8901000000000003"/>
    <s v="Office Supplies"/>
    <s v="Storage"/>
    <s v="Portable Personal File Box"/>
  </r>
  <r>
    <x v="2392"/>
    <x v="845"/>
    <d v="2014-11-12T00:00:00"/>
    <s v="Standard Class"/>
    <s v="MS-17365"/>
    <s v="OFF-ST-10002214"/>
    <x v="2294"/>
    <n v="2"/>
    <n v="0"/>
    <n v="58708"/>
    <n v="5.8708"/>
    <s v="Office Supplies"/>
    <s v="Storage"/>
    <s v="X-Rack File for Hanging Folders"/>
  </r>
  <r>
    <x v="2392"/>
    <x v="845"/>
    <d v="2014-11-12T00:00:00"/>
    <s v="Standard Class"/>
    <s v="MS-17365"/>
    <s v="OFF-BI-10004970"/>
    <x v="987"/>
    <n v="3"/>
    <n v="0"/>
    <n v="58233"/>
    <n v="5.8232999999999997"/>
    <s v="Office Supplies"/>
    <s v="Binders"/>
    <s v="ACCOHIDE 3-Ring Binder, Blue, 1&quot;"/>
  </r>
  <r>
    <x v="2393"/>
    <x v="339"/>
    <d v="2017-10-10T00:00:00"/>
    <s v="Standard Class"/>
    <s v="MP-18175"/>
    <s v="OFF-BI-10002571"/>
    <x v="2865"/>
    <n v="5"/>
    <n v="2"/>
    <n v="13473"/>
    <n v="1.3472999999999999"/>
    <s v="Office Supplies"/>
    <s v="Binders"/>
    <s v="Avery Framed View Binder, EZD Ring (Locking), Navy, 1 1/2&quot;"/>
  </r>
  <r>
    <x v="2393"/>
    <x v="339"/>
    <d v="2017-10-10T00:00:00"/>
    <s v="Standard Class"/>
    <s v="MP-18175"/>
    <s v="OFF-PA-10002581"/>
    <x v="1349"/>
    <n v="2"/>
    <n v="0"/>
    <n v="27882"/>
    <n v="2.7881999999999998"/>
    <s v="Office Supplies"/>
    <s v="Paper"/>
    <s v="Xerox 1951"/>
  </r>
  <r>
    <x v="2393"/>
    <x v="339"/>
    <d v="2017-10-10T00:00:00"/>
    <s v="Standard Class"/>
    <s v="MP-18175"/>
    <s v="OFF-BI-10001097"/>
    <x v="1199"/>
    <n v="4"/>
    <n v="2"/>
    <n v="72268"/>
    <n v="7.2267999999999999"/>
    <s v="Office Supplies"/>
    <s v="Binders"/>
    <s v="Avery Hole Reinforcements"/>
  </r>
  <r>
    <x v="2394"/>
    <x v="702"/>
    <d v="2017-06-03T00:00:00"/>
    <s v="First Class"/>
    <s v="FH-14350"/>
    <s v="OFF-BI-10003429"/>
    <x v="3310"/>
    <n v="2"/>
    <n v="7"/>
    <n v="-26586"/>
    <n v="-2.6585999999999999"/>
    <s v="Office Supplies"/>
    <s v="Binders"/>
    <s v="Cardinal HOLDit! Binder Insert Strips,Extra Strips"/>
  </r>
  <r>
    <x v="2394"/>
    <x v="702"/>
    <d v="2017-06-03T00:00:00"/>
    <s v="First Class"/>
    <s v="FH-14350"/>
    <s v="OFF-PA-10000682"/>
    <x v="3311"/>
    <n v="6"/>
    <n v="2"/>
    <n v="100572"/>
    <n v="10.0572"/>
    <s v="Office Supplies"/>
    <s v="Paper"/>
    <s v="Xerox 1924"/>
  </r>
  <r>
    <x v="2394"/>
    <x v="702"/>
    <d v="2017-06-03T00:00:00"/>
    <s v="First Class"/>
    <s v="FH-14350"/>
    <s v="TEC-PH-10001700"/>
    <x v="2946"/>
    <n v="4"/>
    <n v="4"/>
    <n v="-343148"/>
    <n v="-34.314799999999998"/>
    <s v="Technology"/>
    <s v="Phones"/>
    <s v="Panasonic KX-TG6844B Expandable Digital Cordless Telephone"/>
  </r>
  <r>
    <x v="2395"/>
    <x v="283"/>
    <d v="2017-11-25T00:00:00"/>
    <s v="Standard Class"/>
    <s v="SC-20050"/>
    <s v="FUR-FU-10000629"/>
    <x v="3312"/>
    <n v="2"/>
    <n v="0"/>
    <n v="115836"/>
    <n v="11.583600000000001"/>
    <s v="Furniture"/>
    <s v="Furnishings"/>
    <s v="9-3/4 Diameter Round Wall Clock"/>
  </r>
  <r>
    <x v="2396"/>
    <x v="43"/>
    <d v="2016-12-28T00:00:00"/>
    <s v="Standard Class"/>
    <s v="NM-18520"/>
    <s v="OFF-BI-10001267"/>
    <x v="3313"/>
    <n v="3"/>
    <n v="7"/>
    <n v="-40722"/>
    <n v="-4.0721999999999996"/>
    <s v="Office Supplies"/>
    <s v="Binders"/>
    <s v="Universal Recycled Hanging Pressboard Report Binders, Letter Size"/>
  </r>
  <r>
    <x v="2397"/>
    <x v="471"/>
    <d v="2017-10-04T00:00:00"/>
    <s v="Standard Class"/>
    <s v="JO-15280"/>
    <s v="OFF-ST-10001418"/>
    <x v="3314"/>
    <n v="5"/>
    <n v="2"/>
    <n v="-54882"/>
    <n v="-5.4882"/>
    <s v="Office Supplies"/>
    <s v="Storage"/>
    <s v="Carina Media Storage Towers in Natural &amp; Black"/>
  </r>
  <r>
    <x v="2398"/>
    <x v="182"/>
    <d v="2016-11-09T00:00:00"/>
    <s v="First Class"/>
    <s v="CC-12475"/>
    <s v="OFF-FA-10004968"/>
    <x v="3315"/>
    <n v="4"/>
    <n v="0"/>
    <n v="2992"/>
    <n v="0.29920000000000002"/>
    <s v="Office Supplies"/>
    <s v="Fasteners"/>
    <s v="Rubber Band Ball"/>
  </r>
  <r>
    <x v="2399"/>
    <x v="588"/>
    <d v="2014-04-05T00:00:00"/>
    <s v="First Class"/>
    <s v="MZ-17515"/>
    <s v="OFF-BI-10004140"/>
    <x v="539"/>
    <n v="2"/>
    <n v="2"/>
    <n v="2245"/>
    <n v="0.22450000000000001"/>
    <s v="Office Supplies"/>
    <s v="Binders"/>
    <s v="Avery Non-Stick Binders"/>
  </r>
  <r>
    <x v="2400"/>
    <x v="862"/>
    <d v="2015-07-26T00:00:00"/>
    <s v="Second Class"/>
    <s v="MS-17830"/>
    <s v="OFF-BI-10003460"/>
    <x v="3316"/>
    <n v="3"/>
    <n v="2"/>
    <n v="36792"/>
    <n v="3.6791999999999998"/>
    <s v="Office Supplies"/>
    <s v="Binders"/>
    <s v="Acco 3-Hole Punch"/>
  </r>
  <r>
    <x v="2401"/>
    <x v="534"/>
    <d v="2014-06-27T00:00:00"/>
    <s v="Second Class"/>
    <s v="GK-14620"/>
    <s v="TEC-PH-10002115"/>
    <x v="1405"/>
    <n v="5"/>
    <n v="2"/>
    <n v="19797"/>
    <n v="1.9797"/>
    <s v="Technology"/>
    <s v="Phones"/>
    <s v="Plantronics 81402"/>
  </r>
  <r>
    <x v="2401"/>
    <x v="534"/>
    <d v="2014-06-27T00:00:00"/>
    <s v="Second Class"/>
    <s v="GK-14620"/>
    <s v="OFF-AR-10003478"/>
    <x v="3317"/>
    <n v="11"/>
    <n v="2"/>
    <n v="17908"/>
    <n v="1.7907999999999999"/>
    <s v="Office Supplies"/>
    <s v="Art"/>
    <s v="Avery Hi-Liter EverBold Pen Style Fluorescent Highlighters, 4/Pack"/>
  </r>
  <r>
    <x v="2401"/>
    <x v="534"/>
    <d v="2014-06-27T00:00:00"/>
    <s v="Second Class"/>
    <s v="GK-14620"/>
    <s v="OFF-AR-10000475"/>
    <x v="1669"/>
    <n v="1"/>
    <n v="2"/>
    <n v="8162"/>
    <n v="0.81620000000000004"/>
    <s v="Office Supplies"/>
    <s v="Art"/>
    <s v="Hunt BOSTON Vista Battery-Operated Pencil Sharpener, Black"/>
  </r>
  <r>
    <x v="2402"/>
    <x v="183"/>
    <d v="2014-09-14T00:00:00"/>
    <s v="Standard Class"/>
    <s v="MC-17275"/>
    <s v="OFF-AR-10003045"/>
    <x v="761"/>
    <n v="2"/>
    <n v="0"/>
    <n v="2646"/>
    <n v="0.2646"/>
    <s v="Office Supplies"/>
    <s v="Art"/>
    <s v="Prang Colored Pencils"/>
  </r>
  <r>
    <x v="2402"/>
    <x v="183"/>
    <d v="2014-09-14T00:00:00"/>
    <s v="Standard Class"/>
    <s v="MC-17275"/>
    <s v="FUR-CH-10000454"/>
    <x v="3318"/>
    <n v="5"/>
    <n v="2"/>
    <n v="12199"/>
    <n v="1.2199"/>
    <s v="Furniture"/>
    <s v="Chairs"/>
    <s v="Hon Deluxe Fabric Upholstered Stacking Chairs, Rounded Back"/>
  </r>
  <r>
    <x v="2402"/>
    <x v="183"/>
    <d v="2014-09-14T00:00:00"/>
    <s v="Standard Class"/>
    <s v="MC-17275"/>
    <s v="OFF-AR-10000380"/>
    <x v="3319"/>
    <n v="8"/>
    <n v="0"/>
    <n v="91152"/>
    <n v="9.1151999999999997"/>
    <s v="Office Supplies"/>
    <s v="Art"/>
    <s v="Hunt PowerHouse Electric Pencil Sharpener, Blue"/>
  </r>
  <r>
    <x v="2402"/>
    <x v="183"/>
    <d v="2014-09-14T00:00:00"/>
    <s v="Standard Class"/>
    <s v="MC-17275"/>
    <s v="OFF-ST-10000736"/>
    <x v="1280"/>
    <n v="6"/>
    <n v="0"/>
    <n v="194352"/>
    <n v="19.435199999999998"/>
    <s v="Office Supplies"/>
    <s v="Storage"/>
    <s v="Carina Double Wide Media Storage Towers in Natural &amp; Black"/>
  </r>
  <r>
    <x v="2403"/>
    <x v="235"/>
    <d v="2014-12-15T00:00:00"/>
    <s v="Second Class"/>
    <s v="LH-17155"/>
    <s v="FUR-FU-10004270"/>
    <x v="3320"/>
    <n v="3"/>
    <n v="0"/>
    <n v="45144"/>
    <n v="4.5144000000000002"/>
    <s v="Furniture"/>
    <s v="Furnishings"/>
    <s v="Eldon Image Series Desk Accessories, Burgundy"/>
  </r>
  <r>
    <x v="2403"/>
    <x v="235"/>
    <d v="2014-12-15T00:00:00"/>
    <s v="Second Class"/>
    <s v="LH-17155"/>
    <s v="OFF-ST-10000617"/>
    <x v="2866"/>
    <n v="3"/>
    <n v="0"/>
    <n v="6258"/>
    <n v="0.62580000000000002"/>
    <s v="Office Supplies"/>
    <s v="Storage"/>
    <s v="Woodgrain Magazine Files by Perma"/>
  </r>
  <r>
    <x v="2403"/>
    <x v="235"/>
    <d v="2014-12-15T00:00:00"/>
    <s v="Second Class"/>
    <s v="LH-17155"/>
    <s v="FUR-FU-10001706"/>
    <x v="578"/>
    <n v="3"/>
    <n v="0"/>
    <n v="44352"/>
    <n v="4.4352"/>
    <s v="Furniture"/>
    <s v="Furnishings"/>
    <s v="Longer-Life Soft White Bulbs"/>
  </r>
  <r>
    <x v="2404"/>
    <x v="1004"/>
    <d v="2015-01-17T00:00:00"/>
    <s v="Standard Class"/>
    <s v="PB-19150"/>
    <s v="OFF-BI-10003364"/>
    <x v="1103"/>
    <n v="3"/>
    <n v="2"/>
    <n v="245028"/>
    <n v="24.502800000000001"/>
    <s v="Office Supplies"/>
    <s v="Binders"/>
    <s v="Binding Machine Supplies"/>
  </r>
  <r>
    <x v="2404"/>
    <x v="1004"/>
    <d v="2015-01-17T00:00:00"/>
    <s v="Standard Class"/>
    <s v="PB-19150"/>
    <s v="FUR-FU-10001861"/>
    <x v="489"/>
    <n v="4"/>
    <n v="0"/>
    <n v="38024"/>
    <n v="3.8024"/>
    <s v="Furniture"/>
    <s v="Furnishings"/>
    <s v="Floodlight Indoor Halogen Bulbs, 1 Bulb per Pack, 60 Watts"/>
  </r>
  <r>
    <x v="2404"/>
    <x v="1004"/>
    <d v="2015-01-17T00:00:00"/>
    <s v="Standard Class"/>
    <s v="PB-19150"/>
    <s v="FUR-FU-10004845"/>
    <x v="3321"/>
    <n v="9"/>
    <n v="0"/>
    <n v="9297"/>
    <n v="0.92969999999999997"/>
    <s v="Furniture"/>
    <s v="Furnishings"/>
    <s v="Deflect-o EconoMat Nonstudded, No Bevel Mat"/>
  </r>
  <r>
    <x v="2405"/>
    <x v="934"/>
    <d v="2017-12-19T00:00:00"/>
    <s v="Standard Class"/>
    <s v="SS-20140"/>
    <s v="OFF-AR-10000823"/>
    <x v="1257"/>
    <n v="7"/>
    <n v="2"/>
    <n v="10192"/>
    <n v="1.0192000000000001"/>
    <s v="Office Supplies"/>
    <s v="Art"/>
    <s v="Newell 307"/>
  </r>
  <r>
    <x v="2406"/>
    <x v="194"/>
    <d v="2016-12-24T00:00:00"/>
    <s v="Standard Class"/>
    <s v="GK-14620"/>
    <s v="OFF-BI-10001359"/>
    <x v="1567"/>
    <n v="2"/>
    <n v="0"/>
    <n v="8431706"/>
    <n v="843.17060000000004"/>
    <s v="Office Supplies"/>
    <s v="Binders"/>
    <s v="GBC DocuBind TL300 Electric Binding System"/>
  </r>
  <r>
    <x v="2407"/>
    <x v="909"/>
    <d v="2014-04-16T00:00:00"/>
    <s v="Second Class"/>
    <s v="GM-14455"/>
    <s v="TEC-PH-10001835"/>
    <x v="3322"/>
    <n v="6"/>
    <n v="2"/>
    <n v="2654232"/>
    <n v="265.42320000000001"/>
    <s v="Technology"/>
    <s v="Phones"/>
    <s v="Jawbone JAMBOX Wireless Bluetooth Speaker"/>
  </r>
  <r>
    <x v="2408"/>
    <x v="325"/>
    <d v="2016-11-14T00:00:00"/>
    <s v="Standard Class"/>
    <s v="SH-19975"/>
    <s v="OFF-BI-10001191"/>
    <x v="3323"/>
    <n v="1"/>
    <n v="2"/>
    <n v="73834"/>
    <n v="7.3834"/>
    <s v="Office Supplies"/>
    <s v="Binders"/>
    <s v="Canvas Sectional Post Binders"/>
  </r>
  <r>
    <x v="2408"/>
    <x v="325"/>
    <d v="2016-11-14T00:00:00"/>
    <s v="Standard Class"/>
    <s v="SH-19975"/>
    <s v="OFF-BI-10003982"/>
    <x v="3324"/>
    <n v="3"/>
    <n v="2"/>
    <n v="168237"/>
    <n v="16.823699999999999"/>
    <s v="Office Supplies"/>
    <s v="Binders"/>
    <s v="Wilson Jones Century Plastic Molded Ring Binders"/>
  </r>
  <r>
    <x v="2409"/>
    <x v="498"/>
    <d v="2017-06-30T00:00:00"/>
    <s v="Standard Class"/>
    <s v="SC-20725"/>
    <s v="TEC-PH-10001425"/>
    <x v="1045"/>
    <n v="3"/>
    <n v="0"/>
    <n v="671916"/>
    <n v="67.191599999999994"/>
    <s v="Technology"/>
    <s v="Phones"/>
    <s v="Mophie Juice Pack Helium for iPhone"/>
  </r>
  <r>
    <x v="2410"/>
    <x v="110"/>
    <d v="2017-11-18T00:00:00"/>
    <s v="Standard Class"/>
    <s v="TT-21070"/>
    <s v="FUR-CH-10001215"/>
    <x v="3325"/>
    <n v="6"/>
    <n v="2"/>
    <n v="150294"/>
    <n v="15.029400000000001"/>
    <s v="Furniture"/>
    <s v="Chairs"/>
    <s v="Global Troy Executive Leather Low-Back Tilter"/>
  </r>
  <r>
    <x v="2410"/>
    <x v="110"/>
    <d v="2017-11-18T00:00:00"/>
    <s v="Standard Class"/>
    <s v="TT-21070"/>
    <s v="OFF-BI-10001718"/>
    <x v="3326"/>
    <n v="11"/>
    <n v="2"/>
    <n v="1900206"/>
    <n v="190.0206"/>
    <s v="Office Supplies"/>
    <s v="Binders"/>
    <s v="GBC DocuBind P50 Personal Binding Machine"/>
  </r>
  <r>
    <x v="2410"/>
    <x v="110"/>
    <d v="2017-11-18T00:00:00"/>
    <s v="Standard Class"/>
    <s v="TT-21070"/>
    <s v="OFF-ST-10000991"/>
    <x v="2977"/>
    <n v="3"/>
    <n v="0"/>
    <n v="103473"/>
    <n v="10.347300000000001"/>
    <s v="Office Supplies"/>
    <s v="Storage"/>
    <s v="Space Solutions HD Industrial Steel Shelving."/>
  </r>
  <r>
    <x v="2410"/>
    <x v="110"/>
    <d v="2017-11-18T00:00:00"/>
    <s v="Standard Class"/>
    <s v="TT-21070"/>
    <s v="OFF-LA-10001613"/>
    <x v="1145"/>
    <n v="3"/>
    <n v="0"/>
    <n v="42336"/>
    <n v="4.2336"/>
    <s v="Office Supplies"/>
    <s v="Labels"/>
    <s v="Avery File Folder Labels"/>
  </r>
  <r>
    <x v="2411"/>
    <x v="319"/>
    <d v="2017-11-29T00:00:00"/>
    <s v="Standard Class"/>
    <s v="SC-20440"/>
    <s v="TEC-PH-10003437"/>
    <x v="3327"/>
    <n v="2"/>
    <n v="4"/>
    <n v="-14998"/>
    <n v="-1.4998"/>
    <s v="Technology"/>
    <s v="Phones"/>
    <s v="Blue Parrot B250XT Professional Grade Wireless BluetoothÂ HeadsetÂ with"/>
  </r>
  <r>
    <x v="2411"/>
    <x v="319"/>
    <d v="2017-11-29T00:00:00"/>
    <s v="Standard Class"/>
    <s v="SC-20440"/>
    <s v="OFF-PA-10000675"/>
    <x v="2218"/>
    <n v="7"/>
    <n v="2"/>
    <n v="832097"/>
    <n v="83.209699999999998"/>
    <s v="Office Supplies"/>
    <s v="Paper"/>
    <s v="Xerox 1919"/>
  </r>
  <r>
    <x v="2412"/>
    <x v="979"/>
    <d v="2017-05-27T00:00:00"/>
    <s v="Standard Class"/>
    <s v="KL-16645"/>
    <s v="OFF-FA-10000840"/>
    <x v="2454"/>
    <n v="2"/>
    <n v="2"/>
    <n v="6156"/>
    <n v="0.61560000000000004"/>
    <s v="Office Supplies"/>
    <s v="Fasteners"/>
    <s v="OIC Thumb-Tacks"/>
  </r>
  <r>
    <x v="2412"/>
    <x v="979"/>
    <d v="2017-05-27T00:00:00"/>
    <s v="Standard Class"/>
    <s v="KL-16645"/>
    <s v="OFF-AP-10001947"/>
    <x v="3328"/>
    <n v="5"/>
    <n v="8"/>
    <n v="-46716"/>
    <n v="-4.6715999999999998"/>
    <s v="Office Supplies"/>
    <s v="Appliances"/>
    <s v="Acco 6 Outlet Guardian Premium Plus Surge Suppressor"/>
  </r>
  <r>
    <x v="2412"/>
    <x v="979"/>
    <d v="2017-05-27T00:00:00"/>
    <s v="Standard Class"/>
    <s v="KL-16645"/>
    <s v="OFF-ST-10002301"/>
    <x v="3329"/>
    <n v="3"/>
    <n v="2"/>
    <n v="-115938"/>
    <n v="-11.5938"/>
    <s v="Office Supplies"/>
    <s v="Storage"/>
    <s v="Tennsco Commercial Shelving"/>
  </r>
  <r>
    <x v="2412"/>
    <x v="979"/>
    <d v="2017-05-27T00:00:00"/>
    <s v="Standard Class"/>
    <s v="KL-16645"/>
    <s v="OFF-BI-10001922"/>
    <x v="1344"/>
    <n v="1"/>
    <n v="8"/>
    <n v="-19602"/>
    <n v="-1.9601999999999999"/>
    <s v="Office Supplies"/>
    <s v="Binders"/>
    <s v="Storex Dura Pro Binders"/>
  </r>
  <r>
    <x v="2413"/>
    <x v="262"/>
    <d v="2014-12-07T00:00:00"/>
    <s v="Standard Class"/>
    <s v="KN-16390"/>
    <s v="TEC-AC-10001267"/>
    <x v="885"/>
    <n v="5"/>
    <n v="2"/>
    <n v="2995"/>
    <n v="0.29949999999999999"/>
    <s v="Technology"/>
    <s v="Accessories"/>
    <s v="ImationÂ 32GB Pocket Pro USB 3.0Â Flash DriveÂ - 32 GB - Black - 1 P ..."/>
  </r>
  <r>
    <x v="2414"/>
    <x v="529"/>
    <d v="2014-10-09T00:00:00"/>
    <s v="Standard Class"/>
    <s v="SL-20155"/>
    <s v="OFF-ST-10000532"/>
    <x v="3330"/>
    <n v="2"/>
    <n v="2"/>
    <n v="46176"/>
    <n v="4.6176000000000004"/>
    <s v="Office Supplies"/>
    <s v="Storage"/>
    <s v="Advantus Rolling Drawer Organizers"/>
  </r>
  <r>
    <x v="2414"/>
    <x v="529"/>
    <d v="2014-10-09T00:00:00"/>
    <s v="Standard Class"/>
    <s v="SL-20155"/>
    <s v="OFF-AR-10002335"/>
    <x v="3331"/>
    <n v="3"/>
    <n v="2"/>
    <n v="4644"/>
    <n v="0.46439999999999998"/>
    <s v="Office Supplies"/>
    <s v="Art"/>
    <s v="DIXON Oriole Pencils"/>
  </r>
  <r>
    <x v="2415"/>
    <x v="875"/>
    <d v="2016-07-31T00:00:00"/>
    <s v="First Class"/>
    <s v="PW-19240"/>
    <s v="OFF-BI-10000201"/>
    <x v="2854"/>
    <n v="3"/>
    <n v="7"/>
    <n v="-1476"/>
    <n v="-0.14760000000000001"/>
    <s v="Office Supplies"/>
    <s v="Binders"/>
    <s v="Avery Triangle Shaped Sheet Lifters, Black, 2/Pack"/>
  </r>
  <r>
    <x v="2416"/>
    <x v="808"/>
    <d v="2017-11-05T00:00:00"/>
    <s v="Second Class"/>
    <s v="TB-21175"/>
    <s v="OFF-EN-10004846"/>
    <x v="2432"/>
    <n v="2"/>
    <n v="0"/>
    <n v="26068"/>
    <n v="2.6067999999999998"/>
    <s v="Office Supplies"/>
    <s v="Envelopes"/>
    <s v="Letter or Legal Size Expandable Poly String Tie Envelopes"/>
  </r>
  <r>
    <x v="2416"/>
    <x v="808"/>
    <d v="2017-11-05T00:00:00"/>
    <s v="Second Class"/>
    <s v="TB-21175"/>
    <s v="FUR-CH-10000454"/>
    <x v="3318"/>
    <n v="4"/>
    <n v="0"/>
    <n v="292776"/>
    <n v="29.2776"/>
    <s v="Furniture"/>
    <s v="Chairs"/>
    <s v="Hon Deluxe Fabric Upholstered Stacking Chairs, Rounded Back"/>
  </r>
  <r>
    <x v="2416"/>
    <x v="808"/>
    <d v="2017-11-05T00:00:00"/>
    <s v="Second Class"/>
    <s v="TB-21175"/>
    <s v="TEC-AC-10004145"/>
    <x v="3332"/>
    <n v="9"/>
    <n v="0"/>
    <n v="5174793"/>
    <n v="517.47929999999997"/>
    <s v="Technology"/>
    <s v="Accessories"/>
    <s v="Logitech diNovo Edge Keyboard"/>
  </r>
  <r>
    <x v="2416"/>
    <x v="808"/>
    <d v="2017-11-05T00:00:00"/>
    <s v="Second Class"/>
    <s v="TB-21175"/>
    <s v="OFF-ST-10001580"/>
    <x v="3333"/>
    <n v="4"/>
    <n v="0"/>
    <n v="167776"/>
    <n v="16.7776"/>
    <s v="Office Supplies"/>
    <s v="Storage"/>
    <s v="Super Decoflex Portable Personal File"/>
  </r>
  <r>
    <x v="2417"/>
    <x v="317"/>
    <d v="2017-03-15T00:00:00"/>
    <s v="Standard Class"/>
    <s v="AH-10210"/>
    <s v="OFF-BI-10003876"/>
    <x v="1132"/>
    <n v="5"/>
    <n v="2"/>
    <n v="642"/>
    <n v="6.4199999999999993E-2"/>
    <s v="Office Supplies"/>
    <s v="Binders"/>
    <s v="Green Canvas Binder for 8-1/2&quot; x 14&quot; Sheets"/>
  </r>
  <r>
    <x v="2417"/>
    <x v="317"/>
    <d v="2017-03-15T00:00:00"/>
    <s v="Standard Class"/>
    <s v="AH-10210"/>
    <s v="OFF-AR-10001972"/>
    <x v="3334"/>
    <n v="2"/>
    <n v="0"/>
    <n v="8736"/>
    <n v="0.87360000000000004"/>
    <s v="Office Supplies"/>
    <s v="Art"/>
    <s v="Newell 323"/>
  </r>
  <r>
    <x v="2418"/>
    <x v="757"/>
    <d v="2014-12-20T00:00:00"/>
    <s v="Standard Class"/>
    <s v="SC-20695"/>
    <s v="OFF-PA-10000595"/>
    <x v="1348"/>
    <n v="5"/>
    <n v="0"/>
    <n v="52532"/>
    <n v="5.2531999999999996"/>
    <s v="Office Supplies"/>
    <s v="Paper"/>
    <s v="Xerox 1929"/>
  </r>
  <r>
    <x v="2419"/>
    <x v="201"/>
    <d v="2016-12-01T00:00:00"/>
    <s v="Second Class"/>
    <s v="RF-19345"/>
    <s v="FUR-CH-10004477"/>
    <x v="3335"/>
    <n v="3"/>
    <n v="0"/>
    <n v="529743"/>
    <n v="52.974299999999999"/>
    <s v="Furniture"/>
    <s v="Chairs"/>
    <s v="Global Push Button Manager's Chair, Indigo"/>
  </r>
  <r>
    <x v="2419"/>
    <x v="201"/>
    <d v="2016-12-01T00:00:00"/>
    <s v="Second Class"/>
    <s v="RF-19345"/>
    <s v="TEC-AC-10003441"/>
    <x v="3336"/>
    <n v="6"/>
    <n v="0"/>
    <n v="6102"/>
    <n v="0.61019999999999996"/>
    <s v="Technology"/>
    <s v="Accessories"/>
    <s v="Kingston Digital DataTraveler 32GB USB 2.0"/>
  </r>
  <r>
    <x v="2419"/>
    <x v="201"/>
    <d v="2016-12-01T00:00:00"/>
    <s v="Second Class"/>
    <s v="RF-19345"/>
    <s v="OFF-ST-10004459"/>
    <x v="768"/>
    <n v="3"/>
    <n v="0"/>
    <n v="56301"/>
    <n v="5.6300999999999997"/>
    <s v="Office Supplies"/>
    <s v="Storage"/>
    <s v="Tennsco Single-Tier Lockers"/>
  </r>
  <r>
    <x v="2419"/>
    <x v="201"/>
    <d v="2016-12-01T00:00:00"/>
    <s v="Second Class"/>
    <s v="RF-19345"/>
    <s v="OFF-ST-10003805"/>
    <x v="3337"/>
    <n v="6"/>
    <n v="0"/>
    <n v="315825"/>
    <n v="31.5825"/>
    <s v="Office Supplies"/>
    <s v="Storage"/>
    <s v="24 Capacity Maxi Data Binder Racks, Pearl"/>
  </r>
  <r>
    <x v="2420"/>
    <x v="43"/>
    <d v="2016-12-30T00:00:00"/>
    <s v="Standard Class"/>
    <s v="EH-13765"/>
    <s v="OFF-AR-10001246"/>
    <x v="248"/>
    <n v="3"/>
    <n v="0"/>
    <n v="25578"/>
    <n v="2.5577999999999999"/>
    <s v="Office Supplies"/>
    <s v="Art"/>
    <s v="Newell 317"/>
  </r>
  <r>
    <x v="2420"/>
    <x v="43"/>
    <d v="2016-12-30T00:00:00"/>
    <s v="Standard Class"/>
    <s v="EH-13765"/>
    <s v="OFF-PA-10001295"/>
    <x v="131"/>
    <n v="2"/>
    <n v="0"/>
    <n v="182112"/>
    <n v="18.211200000000002"/>
    <s v="Office Supplies"/>
    <s v="Paper"/>
    <s v="Computer Printout Paper with Letter-Trim Perforations"/>
  </r>
  <r>
    <x v="2420"/>
    <x v="43"/>
    <d v="2016-12-30T00:00:00"/>
    <s v="Standard Class"/>
    <s v="EH-13765"/>
    <s v="OFF-AR-10001231"/>
    <x v="3338"/>
    <n v="2"/>
    <n v="0"/>
    <n v="1176"/>
    <n v="0.1176"/>
    <s v="Office Supplies"/>
    <s v="Art"/>
    <s v="Sanford EarthWrite Recycled Pencils, Medium Soft, #2"/>
  </r>
  <r>
    <x v="2420"/>
    <x v="43"/>
    <d v="2016-12-30T00:00:00"/>
    <s v="Standard Class"/>
    <s v="EH-13765"/>
    <s v="OFF-ST-10002743"/>
    <x v="3339"/>
    <n v="2"/>
    <n v="0"/>
    <n v="22728"/>
    <n v="2.2728000000000002"/>
    <s v="Office Supplies"/>
    <s v="Storage"/>
    <s v="SAFCO Boltless Steel Shelving"/>
  </r>
  <r>
    <x v="2420"/>
    <x v="43"/>
    <d v="2016-12-30T00:00:00"/>
    <s v="Standard Class"/>
    <s v="EH-13765"/>
    <s v="OFF-PA-10004327"/>
    <x v="3340"/>
    <n v="1"/>
    <n v="0"/>
    <n v="22992"/>
    <n v="2.2991999999999999"/>
    <s v="Office Supplies"/>
    <s v="Paper"/>
    <s v="Xerox 1911"/>
  </r>
  <r>
    <x v="2420"/>
    <x v="43"/>
    <d v="2016-12-30T00:00:00"/>
    <s v="Standard Class"/>
    <s v="EH-13765"/>
    <s v="OFF-EN-10004773"/>
    <x v="1349"/>
    <n v="2"/>
    <n v="0"/>
    <n v="303604"/>
    <n v="30.360399999999998"/>
    <s v="Office Supplies"/>
    <s v="Envelopes"/>
    <s v="Staple envelope"/>
  </r>
  <r>
    <x v="2420"/>
    <x v="43"/>
    <d v="2016-12-30T00:00:00"/>
    <s v="Standard Class"/>
    <s v="EH-13765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2421"/>
    <x v="771"/>
    <d v="2014-10-17T00:00:00"/>
    <s v="First Class"/>
    <s v="AC-10660"/>
    <s v="FUR-CH-10003761"/>
    <x v="1650"/>
    <n v="2"/>
    <n v="3"/>
    <n v="-78588"/>
    <n v="-7.8587999999999996"/>
    <s v="Furniture"/>
    <s v="Chairs"/>
    <s v="Global Italian Leather Office Chair"/>
  </r>
  <r>
    <x v="2421"/>
    <x v="771"/>
    <d v="2014-10-17T00:00:00"/>
    <s v="First Class"/>
    <s v="AC-10660"/>
    <s v="OFF-PA-10002230"/>
    <x v="1025"/>
    <n v="2"/>
    <n v="2"/>
    <n v="28884"/>
    <n v="2.8883999999999999"/>
    <s v="Office Supplies"/>
    <s v="Paper"/>
    <s v="Xerox 1897"/>
  </r>
  <r>
    <x v="2422"/>
    <x v="441"/>
    <d v="2016-08-27T00:00:00"/>
    <s v="Standard Class"/>
    <s v="SG-20470"/>
    <s v="OFF-BI-10000088"/>
    <x v="3341"/>
    <n v="8"/>
    <n v="7"/>
    <n v="-184464"/>
    <n v="-18.446400000000001"/>
    <s v="Office Supplies"/>
    <s v="Binders"/>
    <s v="GBC Imprintable Covers"/>
  </r>
  <r>
    <x v="2423"/>
    <x v="217"/>
    <d v="2017-12-21T00:00:00"/>
    <s v="Standard Class"/>
    <s v="CA-12310"/>
    <s v="OFF-ST-10001526"/>
    <x v="2166"/>
    <n v="4"/>
    <n v="0"/>
    <n v="1251432"/>
    <n v="125.14319999999999"/>
    <s v="Office Supplies"/>
    <s v="Storage"/>
    <s v="Iceberg Mobile Mega Data/Printer Cart "/>
  </r>
  <r>
    <x v="2423"/>
    <x v="217"/>
    <d v="2017-12-21T00:00:00"/>
    <s v="Standard Class"/>
    <s v="CA-12310"/>
    <s v="OFF-SU-10002557"/>
    <x v="114"/>
    <n v="1"/>
    <n v="0"/>
    <n v="36348"/>
    <n v="3.6347999999999998"/>
    <s v="Office Supplies"/>
    <s v="Supplies"/>
    <s v="Fiskars Spring-Action Scissors"/>
  </r>
  <r>
    <x v="2424"/>
    <x v="569"/>
    <d v="2017-03-12T00:00:00"/>
    <s v="Standard Class"/>
    <s v="SH-20395"/>
    <s v="OFF-BI-10003669"/>
    <x v="330"/>
    <n v="6"/>
    <n v="2"/>
    <n v="9072"/>
    <n v="0.90720000000000001"/>
    <s v="Office Supplies"/>
    <s v="Binders"/>
    <s v="3M Organizer Strips"/>
  </r>
  <r>
    <x v="2424"/>
    <x v="569"/>
    <d v="2017-03-12T00:00:00"/>
    <s v="Standard Class"/>
    <s v="SH-20395"/>
    <s v="OFF-LA-10003510"/>
    <x v="3342"/>
    <n v="3"/>
    <n v="0"/>
    <n v="421314"/>
    <n v="42.131399999999999"/>
    <s v="Office Supplies"/>
    <s v="Labels"/>
    <s v="Avery 4027 File Folder Labels for Dot Matrix Printers, 5000 Labels per Box, White"/>
  </r>
  <r>
    <x v="2425"/>
    <x v="602"/>
    <d v="2014-12-03T00:00:00"/>
    <s v="Second Class"/>
    <s v="MC-17605"/>
    <s v="FUR-CH-10003746"/>
    <x v="3343"/>
    <n v="3"/>
    <n v="3"/>
    <n v="-192588"/>
    <n v="-19.258800000000001"/>
    <s v="Furniture"/>
    <s v="Chairs"/>
    <s v="Hon 4070 Series Pagoda Round Back Stacking Chairs"/>
  </r>
  <r>
    <x v="2426"/>
    <x v="1005"/>
    <d v="2014-10-16T00:00:00"/>
    <s v="Second Class"/>
    <s v="JE-15610"/>
    <s v="OFF-BI-10003476"/>
    <x v="1231"/>
    <n v="4"/>
    <n v="0"/>
    <n v="110016"/>
    <n v="11.0016"/>
    <s v="Office Supplies"/>
    <s v="Binders"/>
    <s v="Avery Metallic Poly Binders"/>
  </r>
  <r>
    <x v="2426"/>
    <x v="1005"/>
    <d v="2014-10-16T00:00:00"/>
    <s v="Second Class"/>
    <s v="JE-15610"/>
    <s v="OFF-ST-10001469"/>
    <x v="3344"/>
    <n v="5"/>
    <n v="0"/>
    <n v="16194"/>
    <n v="1.6194"/>
    <s v="Office Supplies"/>
    <s v="Storage"/>
    <s v="Fellowes Bankers Box Recycled Super Stor/Drawer"/>
  </r>
  <r>
    <x v="2427"/>
    <x v="728"/>
    <d v="2014-11-23T00:00:00"/>
    <s v="Second Class"/>
    <s v="MS-17530"/>
    <s v="OFF-BI-10001757"/>
    <x v="1179"/>
    <n v="8"/>
    <n v="7"/>
    <n v="-86592"/>
    <n v="-8.6592000000000002"/>
    <s v="Office Supplies"/>
    <s v="Binders"/>
    <s v="Pressboard Hanging Data Binders for Unburst Sheets"/>
  </r>
  <r>
    <x v="2427"/>
    <x v="728"/>
    <d v="2014-11-23T00:00:00"/>
    <s v="Second Class"/>
    <s v="MS-17530"/>
    <s v="TEC-PH-10004875"/>
    <x v="435"/>
    <n v="2"/>
    <n v="4"/>
    <n v="-20774"/>
    <n v="-2.0773999999999999"/>
    <s v="Technology"/>
    <s v="Phones"/>
    <s v="PNY Rapid USB Car Charger - Black"/>
  </r>
  <r>
    <x v="2428"/>
    <x v="145"/>
    <d v="2017-01-18T00:00:00"/>
    <s v="Standard Class"/>
    <s v="BH-11710"/>
    <s v="OFF-EN-10001219"/>
    <x v="1111"/>
    <n v="3"/>
    <n v="2"/>
    <n v="66468"/>
    <n v="6.6467999999999998"/>
    <s v="Office Supplies"/>
    <s v="Envelopes"/>
    <s v="#10- 4 1/8&quot; x 9 1/2&quot; Security-Tint Envelopes"/>
  </r>
  <r>
    <x v="2428"/>
    <x v="145"/>
    <d v="2017-01-18T00:00:00"/>
    <s v="Standard Class"/>
    <s v="BH-11710"/>
    <s v="OFF-PA-10000019"/>
    <x v="1535"/>
    <n v="7"/>
    <n v="2"/>
    <n v="127008"/>
    <n v="12.700799999999999"/>
    <s v="Office Supplies"/>
    <s v="Paper"/>
    <s v="Xerox 1931"/>
  </r>
  <r>
    <x v="2428"/>
    <x v="145"/>
    <d v="2017-01-18T00:00:00"/>
    <s v="Standard Class"/>
    <s v="BH-11710"/>
    <s v="TEC-PH-10001924"/>
    <x v="1700"/>
    <n v="2"/>
    <n v="2"/>
    <n v="6999"/>
    <n v="0.69989999999999997"/>
    <s v="Technology"/>
    <s v="Phones"/>
    <s v="iHome FM Clock Radio with Lightning Dock"/>
  </r>
  <r>
    <x v="2428"/>
    <x v="145"/>
    <d v="2017-01-18T00:00:00"/>
    <s v="Standard Class"/>
    <s v="BH-11710"/>
    <s v="OFF-BI-10002003"/>
    <x v="3101"/>
    <n v="5"/>
    <n v="7"/>
    <n v="-4577"/>
    <n v="-0.4577"/>
    <s v="Office Supplies"/>
    <s v="Binders"/>
    <s v="Ibico Presentation Index for Binding Systems"/>
  </r>
  <r>
    <x v="2428"/>
    <x v="145"/>
    <d v="2017-01-18T00:00:00"/>
    <s v="Standard Class"/>
    <s v="BH-11710"/>
    <s v="OFF-BI-10003727"/>
    <x v="3345"/>
    <n v="2"/>
    <n v="7"/>
    <n v="-18392"/>
    <n v="-1.8391999999999999"/>
    <s v="Office Supplies"/>
    <s v="Binders"/>
    <s v="Avery Durable Slant Ring Binders With Label Holder"/>
  </r>
  <r>
    <x v="2429"/>
    <x v="546"/>
    <d v="2015-09-26T00:00:00"/>
    <s v="Second Class"/>
    <s v="ME-17725"/>
    <s v="OFF-AR-10004042"/>
    <x v="3346"/>
    <n v="2"/>
    <n v="0"/>
    <n v="104284"/>
    <n v="10.4284"/>
    <s v="Office Supplies"/>
    <s v="Art"/>
    <s v="BOSTON Model 1800 Electric Pencil Sharpeners, Putty/Woodgrain"/>
  </r>
  <r>
    <x v="2429"/>
    <x v="546"/>
    <d v="2015-09-26T00:00:00"/>
    <s v="Second Class"/>
    <s v="ME-17725"/>
    <s v="OFF-BI-10001097"/>
    <x v="746"/>
    <n v="3"/>
    <n v="2"/>
    <n v="54201"/>
    <n v="5.4200999999999997"/>
    <s v="Office Supplies"/>
    <s v="Binders"/>
    <s v="Avery Hole Reinforcements"/>
  </r>
  <r>
    <x v="2430"/>
    <x v="563"/>
    <d v="2017-10-11T00:00:00"/>
    <s v="Second Class"/>
    <s v="MB-17305"/>
    <s v="OFF-AR-10004344"/>
    <x v="3347"/>
    <n v="7"/>
    <n v="2"/>
    <n v="58751"/>
    <n v="5.8750999999999998"/>
    <s v="Office Supplies"/>
    <s v="Art"/>
    <s v="Bulldog Vacuum Base Pencil Sharpener"/>
  </r>
  <r>
    <x v="2430"/>
    <x v="563"/>
    <d v="2017-10-11T00:00:00"/>
    <s v="Second Class"/>
    <s v="MB-17305"/>
    <s v="FUR-CH-10001802"/>
    <x v="464"/>
    <n v="3"/>
    <n v="3"/>
    <n v="-326646"/>
    <n v="-32.6646"/>
    <s v="Furniture"/>
    <s v="Chairs"/>
    <s v="Hon Every-Day Chair Series Swivel Task Chairs"/>
  </r>
  <r>
    <x v="2431"/>
    <x v="1006"/>
    <d v="2016-01-07T00:00:00"/>
    <s v="Standard Class"/>
    <s v="BM-11575"/>
    <s v="FUR-BO-10004709"/>
    <x v="2021"/>
    <n v="3"/>
    <n v="0"/>
    <n v="382668"/>
    <n v="38.266800000000003"/>
    <s v="Furniture"/>
    <s v="Bookcases"/>
    <s v="Bush Westfield Collection Bookcases, Medium Cherry Finish"/>
  </r>
  <r>
    <x v="2431"/>
    <x v="1006"/>
    <d v="2016-01-07T00:00:00"/>
    <s v="Standard Class"/>
    <s v="BM-11575"/>
    <s v="TEC-PH-10000455"/>
    <x v="3348"/>
    <n v="2"/>
    <n v="0"/>
    <n v="672742"/>
    <n v="67.274199999999993"/>
    <s v="Technology"/>
    <s v="Phones"/>
    <s v="GE 30522EE2"/>
  </r>
  <r>
    <x v="2432"/>
    <x v="971"/>
    <d v="2017-08-23T00:00:00"/>
    <s v="Standard Class"/>
    <s v="SC-20575"/>
    <s v="OFF-BI-10002393"/>
    <x v="486"/>
    <n v="2"/>
    <n v="8"/>
    <n v="-39032"/>
    <n v="-3.9032"/>
    <s v="Office Supplies"/>
    <s v="Binders"/>
    <s v="Binder Posts"/>
  </r>
  <r>
    <x v="2433"/>
    <x v="138"/>
    <d v="2017-12-29T00:00:00"/>
    <s v="Second Class"/>
    <s v="MH-18115"/>
    <s v="OFF-PA-10004381"/>
    <x v="3349"/>
    <n v="2"/>
    <n v="0"/>
    <n v="461184"/>
    <n v="46.118400000000001"/>
    <s v="Office Supplies"/>
    <s v="Paper"/>
    <s v="14-7/8 x 11 Blue Bar Computer Printout Paper"/>
  </r>
  <r>
    <x v="2433"/>
    <x v="138"/>
    <d v="2017-12-29T00:00:00"/>
    <s v="Second Class"/>
    <s v="MH-18115"/>
    <s v="OFF-FA-10003059"/>
    <x v="3350"/>
    <n v="2"/>
    <n v="0"/>
    <n v="11946"/>
    <n v="1.1946000000000001"/>
    <s v="Office Supplies"/>
    <s v="Fasteners"/>
    <s v="Assorted Color Push Pins"/>
  </r>
  <r>
    <x v="2433"/>
    <x v="138"/>
    <d v="2017-12-29T00:00:00"/>
    <s v="Second Class"/>
    <s v="MH-18115"/>
    <s v="OFF-PA-10000994"/>
    <x v="2543"/>
    <n v="6"/>
    <n v="0"/>
    <n v="301968"/>
    <n v="30.1968"/>
    <s v="Office Supplies"/>
    <s v="Paper"/>
    <s v="Xerox 1915"/>
  </r>
  <r>
    <x v="2433"/>
    <x v="138"/>
    <d v="2017-12-29T00:00:00"/>
    <s v="Second Class"/>
    <s v="MH-18115"/>
    <s v="TEC-PH-10002890"/>
    <x v="3201"/>
    <n v="2"/>
    <n v="0"/>
    <n v="235248"/>
    <n v="23.524799999999999"/>
    <s v="Technology"/>
    <s v="Phones"/>
    <s v="AT&amp;T 17929 Lendline Telephone"/>
  </r>
  <r>
    <x v="2434"/>
    <x v="50"/>
    <d v="2017-09-13T00:00:00"/>
    <s v="First Class"/>
    <s v="AR-10345"/>
    <s v="OFF-AR-10003338"/>
    <x v="3351"/>
    <n v="2"/>
    <n v="0"/>
    <n v="372"/>
    <n v="3.7199999999999997E-2"/>
    <s v="Office Supplies"/>
    <s v="Art"/>
    <s v="Eberhard Faber 3 1/2&quot; Golf Pencils"/>
  </r>
  <r>
    <x v="2435"/>
    <x v="39"/>
    <d v="2017-10-23T00:00:00"/>
    <s v="Standard Class"/>
    <s v="MO-17500"/>
    <s v="FUR-TA-10003008"/>
    <x v="1381"/>
    <n v="1"/>
    <n v="5"/>
    <n v="-675435"/>
    <n v="-67.543499999999995"/>
    <s v="Furniture"/>
    <s v="Tables"/>
    <s v="Lesro Round Back Collection Coffee Table, End Table"/>
  </r>
  <r>
    <x v="2436"/>
    <x v="42"/>
    <d v="2017-12-06T00:00:00"/>
    <s v="Standard Class"/>
    <s v="AD-10180"/>
    <s v="OFF-PA-10001972"/>
    <x v="168"/>
    <n v="3"/>
    <n v="0"/>
    <n v="93312"/>
    <n v="9.3312000000000008"/>
    <s v="Office Supplies"/>
    <s v="Paper"/>
    <s v="Xerox 214"/>
  </r>
  <r>
    <x v="2436"/>
    <x v="42"/>
    <d v="2017-12-06T00:00:00"/>
    <s v="Standard Class"/>
    <s v="AD-10180"/>
    <s v="FUR-CH-10000155"/>
    <x v="3352"/>
    <n v="3"/>
    <n v="0"/>
    <n v="251202"/>
    <n v="25.120200000000001"/>
    <s v="Furniture"/>
    <s v="Chairs"/>
    <s v="Global Comet Stacking Armless Chair"/>
  </r>
  <r>
    <x v="2437"/>
    <x v="814"/>
    <d v="2014-09-03T00:00:00"/>
    <s v="First Class"/>
    <s v="KD-16345"/>
    <s v="OFF-AR-10000658"/>
    <x v="2352"/>
    <n v="5"/>
    <n v="0"/>
    <n v="1617"/>
    <n v="0.16170000000000001"/>
    <s v="Office Supplies"/>
    <s v="Art"/>
    <s v="Newell 324"/>
  </r>
  <r>
    <x v="2437"/>
    <x v="814"/>
    <d v="2014-09-03T00:00:00"/>
    <s v="First Class"/>
    <s v="KD-16345"/>
    <s v="OFF-PA-10000349"/>
    <x v="1747"/>
    <n v="3"/>
    <n v="0"/>
    <n v="70218"/>
    <n v="7.0217999999999998"/>
    <s v="Office Supplies"/>
    <s v="Paper"/>
    <s v="Easy-staple paper"/>
  </r>
  <r>
    <x v="2438"/>
    <x v="613"/>
    <d v="2017-03-30T00:00:00"/>
    <s v="Standard Class"/>
    <s v="FM-14215"/>
    <s v="OFF-AR-10001446"/>
    <x v="1074"/>
    <n v="2"/>
    <n v="0"/>
    <n v="693"/>
    <n v="6.93E-2"/>
    <s v="Office Supplies"/>
    <s v="Art"/>
    <s v="Newell 309"/>
  </r>
  <r>
    <x v="2439"/>
    <x v="694"/>
    <d v="2015-10-04T00:00:00"/>
    <s v="Standard Class"/>
    <s v="ZC-21910"/>
    <s v="OFF-EN-10004483"/>
    <x v="3353"/>
    <n v="1"/>
    <n v="2"/>
    <n v="42309"/>
    <n v="4.2309000000000001"/>
    <s v="Office Supplies"/>
    <s v="Envelopes"/>
    <s v="#10 White Business Envelopes,4 1/8 x 9 1/2"/>
  </r>
  <r>
    <x v="2439"/>
    <x v="694"/>
    <d v="2015-10-04T00:00:00"/>
    <s v="Standard Class"/>
    <s v="ZC-21910"/>
    <s v="OFF-BI-10002012"/>
    <x v="1150"/>
    <n v="2"/>
    <n v="7"/>
    <n v="-792"/>
    <n v="-7.9200000000000007E-2"/>
    <s v="Office Supplies"/>
    <s v="Binders"/>
    <s v="Wilson Jones Easy Flow II Sheet Lifters"/>
  </r>
  <r>
    <x v="2439"/>
    <x v="694"/>
    <d v="2015-10-04T00:00:00"/>
    <s v="Standard Class"/>
    <s v="ZC-21910"/>
    <s v="OFF-FA-10003021"/>
    <x v="3354"/>
    <n v="3"/>
    <n v="2"/>
    <n v="846"/>
    <n v="8.4599999999999995E-2"/>
    <s v="Office Supplies"/>
    <s v="Fasteners"/>
    <s v="Staples"/>
  </r>
  <r>
    <x v="2440"/>
    <x v="1007"/>
    <d v="2015-03-21T00:00:00"/>
    <s v="Standard Class"/>
    <s v="KS-16300"/>
    <s v="TEC-PH-10003356"/>
    <x v="1137"/>
    <n v="3"/>
    <n v="2"/>
    <n v="16776"/>
    <n v="1.6776"/>
    <s v="Technology"/>
    <s v="Phones"/>
    <s v="SmartStand Mobile Device Holder, Assorted Colors"/>
  </r>
  <r>
    <x v="2441"/>
    <x v="1008"/>
    <d v="2017-01-13T00:00:00"/>
    <s v="Standard Class"/>
    <s v="DP-13390"/>
    <s v="OFF-BI-10004728"/>
    <x v="3355"/>
    <n v="7"/>
    <n v="0"/>
    <n v="155204"/>
    <n v="15.5204"/>
    <s v="Office Supplies"/>
    <s v="Binders"/>
    <s v="Wilson Jones Turn Tabs Binder Tool for Ring Binders"/>
  </r>
  <r>
    <x v="2442"/>
    <x v="181"/>
    <d v="2014-01-18T00:00:00"/>
    <s v="Standard Class"/>
    <s v="BD-11605"/>
    <s v="OFF-ST-10000078"/>
    <x v="2105"/>
    <n v="5"/>
    <n v="0"/>
    <n v="238653"/>
    <n v="23.865300000000001"/>
    <s v="Office Supplies"/>
    <s v="Storage"/>
    <s v="Tennsco 6- and 18-Compartment Lockers"/>
  </r>
  <r>
    <x v="2442"/>
    <x v="181"/>
    <d v="2014-01-18T00:00:00"/>
    <s v="Standard Class"/>
    <s v="BD-11605"/>
    <s v="FUR-BO-10003034"/>
    <x v="3356"/>
    <n v="3"/>
    <n v="15"/>
    <n v="39294"/>
    <n v="3.9293999999999998"/>
    <s v="Furniture"/>
    <s v="Bookcases"/>
    <s v="O'Sullivan Elevations Bookcase, Cherry Finish"/>
  </r>
  <r>
    <x v="2442"/>
    <x v="181"/>
    <d v="2014-01-18T00:00:00"/>
    <s v="Standard Class"/>
    <s v="BD-11605"/>
    <s v="OFF-AR-10003514"/>
    <x v="331"/>
    <n v="5"/>
    <n v="0"/>
    <n v="6567"/>
    <n v="0.65669999999999995"/>
    <s v="Office Supplies"/>
    <s v="Art"/>
    <s v="4009 Highlighters by Sanford"/>
  </r>
  <r>
    <x v="2443"/>
    <x v="587"/>
    <d v="2015-02-13T00:00:00"/>
    <s v="Standard Class"/>
    <s v="IL-15100"/>
    <s v="FUR-CH-10001708"/>
    <x v="3357"/>
    <n v="9"/>
    <n v="0"/>
    <n v="2664522"/>
    <n v="266.4522"/>
    <s v="Furniture"/>
    <s v="Chairs"/>
    <s v="Office Star - Contemporary Swivel Chair with Padded Adjustable Arms and Flex Back"/>
  </r>
  <r>
    <x v="2443"/>
    <x v="587"/>
    <d v="2015-02-13T00:00:00"/>
    <s v="Standard Class"/>
    <s v="IL-15100"/>
    <s v="FUR-BO-10002598"/>
    <x v="792"/>
    <n v="4"/>
    <n v="0"/>
    <n v="823368"/>
    <n v="82.336799999999997"/>
    <s v="Furniture"/>
    <s v="Bookcases"/>
    <s v="Hon Metal Bookcases, Putty"/>
  </r>
  <r>
    <x v="2443"/>
    <x v="587"/>
    <d v="2015-02-13T00:00:00"/>
    <s v="Standard Class"/>
    <s v="IL-15100"/>
    <s v="OFF-AR-10001022"/>
    <x v="1299"/>
    <n v="2"/>
    <n v="0"/>
    <n v="17608"/>
    <n v="1.7607999999999999"/>
    <s v="Office Supplies"/>
    <s v="Art"/>
    <s v="SANFORD Liquid Accent Tank-Style Highlighters"/>
  </r>
  <r>
    <x v="2444"/>
    <x v="360"/>
    <d v="2017-12-27T00:00:00"/>
    <s v="Standard Class"/>
    <s v="LP-17095"/>
    <s v="OFF-ST-10004459"/>
    <x v="2444"/>
    <n v="1"/>
    <n v="0"/>
    <n v="18767"/>
    <n v="1.8767"/>
    <s v="Office Supplies"/>
    <s v="Storage"/>
    <s v="Tennsco Single-Tier Lockers"/>
  </r>
  <r>
    <x v="2445"/>
    <x v="33"/>
    <d v="2016-09-06T00:00:00"/>
    <s v="First Class"/>
    <s v="JH-15985"/>
    <s v="OFF-PA-10004381"/>
    <x v="3349"/>
    <n v="2"/>
    <n v="0"/>
    <n v="461184"/>
    <n v="46.118400000000001"/>
    <s v="Office Supplies"/>
    <s v="Paper"/>
    <s v="14-7/8 x 11 Blue Bar Computer Printout Paper"/>
  </r>
  <r>
    <x v="2445"/>
    <x v="33"/>
    <d v="2016-09-06T00:00:00"/>
    <s v="First Class"/>
    <s v="JH-15985"/>
    <s v="OFF-BI-10000050"/>
    <x v="2480"/>
    <n v="2"/>
    <n v="2"/>
    <n v="3942"/>
    <n v="0.39419999999999999"/>
    <s v="Office Supplies"/>
    <s v="Binders"/>
    <s v="Angle-D Binders with Locking Rings, Label Holders"/>
  </r>
  <r>
    <x v="2445"/>
    <x v="33"/>
    <d v="2016-09-06T00:00:00"/>
    <s v="First Class"/>
    <s v="JH-15985"/>
    <s v="OFF-FA-10000304"/>
    <x v="1239"/>
    <n v="2"/>
    <n v="0"/>
    <n v="17876"/>
    <n v="1.7876000000000001"/>
    <s v="Office Supplies"/>
    <s v="Fasteners"/>
    <s v="Advantus Push Pins"/>
  </r>
  <r>
    <x v="2446"/>
    <x v="777"/>
    <d v="2014-10-09T00:00:00"/>
    <s v="Standard Class"/>
    <s v="JD-16015"/>
    <s v="OFF-LA-10002475"/>
    <x v="2967"/>
    <n v="4"/>
    <n v="0"/>
    <n v="137428"/>
    <n v="13.742800000000001"/>
    <s v="Office Supplies"/>
    <s v="Labels"/>
    <s v="Avery 519"/>
  </r>
  <r>
    <x v="2447"/>
    <x v="276"/>
    <d v="2017-12-02T00:00:00"/>
    <s v="Standard Class"/>
    <s v="BD-11320"/>
    <s v="OFF-BI-10001989"/>
    <x v="3358"/>
    <n v="7"/>
    <n v="2"/>
    <n v="411208"/>
    <n v="41.120800000000003"/>
    <s v="Office Supplies"/>
    <s v="Binders"/>
    <s v="Premium Transparent Presentation Covers by GBC"/>
  </r>
  <r>
    <x v="2447"/>
    <x v="276"/>
    <d v="2017-12-02T00:00:00"/>
    <s v="Standard Class"/>
    <s v="BD-11320"/>
    <s v="FUR-FU-10000732"/>
    <x v="475"/>
    <n v="3"/>
    <n v="0"/>
    <n v="60288"/>
    <n v="6.0288000000000004"/>
    <s v="Furniture"/>
    <s v="Furnishings"/>
    <s v="Eldon 200 Class Desk Accessories"/>
  </r>
  <r>
    <x v="2448"/>
    <x v="205"/>
    <d v="2016-11-01T00:00:00"/>
    <s v="Second Class"/>
    <s v="DL-13330"/>
    <s v="OFF-AR-10004441"/>
    <x v="49"/>
    <n v="3"/>
    <n v="0"/>
    <n v="52164"/>
    <n v="5.2164000000000001"/>
    <s v="Office Supplies"/>
    <s v="Art"/>
    <s v="BIC Brite Liner Highlighters"/>
  </r>
  <r>
    <x v="2449"/>
    <x v="988"/>
    <d v="2015-06-13T00:00:00"/>
    <s v="Standard Class"/>
    <s v="NC-18415"/>
    <s v="OFF-PA-10000304"/>
    <x v="24"/>
    <n v="2"/>
    <n v="0"/>
    <n v="62208"/>
    <n v="6.2207999999999997"/>
    <s v="Office Supplies"/>
    <s v="Paper"/>
    <s v="Xerox 1995"/>
  </r>
  <r>
    <x v="2450"/>
    <x v="101"/>
    <d v="2017-12-12T00:00:00"/>
    <s v="Second Class"/>
    <s v="AS-10225"/>
    <s v="OFF-AP-10002670"/>
    <x v="3359"/>
    <n v="1"/>
    <n v="0"/>
    <n v="20844"/>
    <n v="2.0844"/>
    <s v="Office Supplies"/>
    <s v="Appliances"/>
    <s v="Belkin 8-Outlet Premiere SurgeMaster II Surge Protectors"/>
  </r>
  <r>
    <x v="2451"/>
    <x v="250"/>
    <d v="2015-03-20T00:00:00"/>
    <s v="Standard Class"/>
    <s v="MS-17980"/>
    <s v="TEC-PH-10001527"/>
    <x v="3360"/>
    <n v="2"/>
    <n v="0"/>
    <n v="2577"/>
    <n v="0.25769999999999998"/>
    <s v="Technology"/>
    <s v="Phones"/>
    <s v="Plantronics MX500i Earset"/>
  </r>
  <r>
    <x v="2452"/>
    <x v="8"/>
    <d v="2014-06-13T00:00:00"/>
    <s v="Second Class"/>
    <s v="TS-21205"/>
    <s v="OFF-AR-10002335"/>
    <x v="3361"/>
    <n v="7"/>
    <n v="0"/>
    <n v="46956"/>
    <n v="4.6955999999999998"/>
    <s v="Office Supplies"/>
    <s v="Art"/>
    <s v="DIXON Oriole Pencils"/>
  </r>
  <r>
    <x v="2452"/>
    <x v="8"/>
    <d v="2014-06-13T00:00:00"/>
    <s v="Second Class"/>
    <s v="TS-21205"/>
    <s v="OFF-PA-10003641"/>
    <x v="1372"/>
    <n v="3"/>
    <n v="0"/>
    <n v="364044"/>
    <n v="36.404400000000003"/>
    <s v="Office Supplies"/>
    <s v="Paper"/>
    <s v="Xerox 1909"/>
  </r>
  <r>
    <x v="2452"/>
    <x v="8"/>
    <d v="2014-06-13T00:00:00"/>
    <s v="Second Class"/>
    <s v="TS-21205"/>
    <s v="FUR-FU-10002685"/>
    <x v="3362"/>
    <n v="2"/>
    <n v="0"/>
    <n v="14212"/>
    <n v="1.4212"/>
    <s v="Furniture"/>
    <s v="Furnishings"/>
    <s v="Executive Impressions 13-1/2&quot; Indoor/Outdoor Wall Clock"/>
  </r>
  <r>
    <x v="2453"/>
    <x v="209"/>
    <d v="2015-03-26T00:00:00"/>
    <s v="Standard Class"/>
    <s v="JK-15730"/>
    <s v="OFF-BI-10001308"/>
    <x v="1371"/>
    <n v="2"/>
    <n v="8"/>
    <n v="-4396"/>
    <n v="-0.43959999999999999"/>
    <s v="Office Supplies"/>
    <s v="Binders"/>
    <s v="GBC Standard Plastic Binding Systems' Combs"/>
  </r>
  <r>
    <x v="2453"/>
    <x v="209"/>
    <d v="2015-03-26T00:00:00"/>
    <s v="Standard Class"/>
    <s v="JK-15730"/>
    <s v="OFF-FA-10003485"/>
    <x v="3363"/>
    <n v="9"/>
    <n v="2"/>
    <n v="61308"/>
    <n v="6.1307999999999998"/>
    <s v="Office Supplies"/>
    <s v="Fasteners"/>
    <s v="Staples"/>
  </r>
  <r>
    <x v="2454"/>
    <x v="741"/>
    <d v="2016-11-22T00:00:00"/>
    <s v="Standard Class"/>
    <s v="TC-21535"/>
    <s v="TEC-PH-10003357"/>
    <x v="3364"/>
    <n v="1"/>
    <n v="2"/>
    <n v="61192"/>
    <n v="6.1192000000000002"/>
    <s v="Technology"/>
    <s v="Phones"/>
    <s v="Grandstream GXP2100 Mainstream Business Phone"/>
  </r>
  <r>
    <x v="2454"/>
    <x v="741"/>
    <d v="2016-11-22T00:00:00"/>
    <s v="Standard Class"/>
    <s v="TC-21535"/>
    <s v="OFF-AP-10002867"/>
    <x v="3365"/>
    <n v="1"/>
    <n v="0"/>
    <n v="183168"/>
    <n v="18.316800000000001"/>
    <s v="Office Supplies"/>
    <s v="Appliances"/>
    <s v="Fellowes Command Center 5-outlet power strip"/>
  </r>
  <r>
    <x v="2455"/>
    <x v="1009"/>
    <d v="2014-03-08T00:00:00"/>
    <s v="First Class"/>
    <s v="AB-10015"/>
    <s v="FUR-CH-10004477"/>
    <x v="3366"/>
    <n v="1"/>
    <n v="2"/>
    <n v="54801"/>
    <n v="5.4801000000000002"/>
    <s v="Furniture"/>
    <s v="Chairs"/>
    <s v="Global Push Button Manager's Chair, Indigo"/>
  </r>
  <r>
    <x v="2455"/>
    <x v="1009"/>
    <d v="2014-03-08T00:00:00"/>
    <s v="First Class"/>
    <s v="AB-10015"/>
    <s v="OFF-AR-10001427"/>
    <x v="188"/>
    <n v="3"/>
    <n v="0"/>
    <n v="46644"/>
    <n v="4.6643999999999997"/>
    <s v="Office Supplies"/>
    <s v="Art"/>
    <s v="Newell 330"/>
  </r>
  <r>
    <x v="2455"/>
    <x v="1009"/>
    <d v="2014-03-08T00:00:00"/>
    <s v="First Class"/>
    <s v="AB-10015"/>
    <s v="OFF-ST-10002344"/>
    <x v="672"/>
    <n v="3"/>
    <n v="0"/>
    <n v="48588"/>
    <n v="4.8587999999999996"/>
    <s v="Office Supplies"/>
    <s v="Storage"/>
    <s v="Carina 42&quot;Hx23 3/4&quot;W Media Storage Unit"/>
  </r>
  <r>
    <x v="2456"/>
    <x v="666"/>
    <d v="2016-05-19T00:00:00"/>
    <s v="Second Class"/>
    <s v="DP-13000"/>
    <s v="OFF-BI-10000301"/>
    <x v="3367"/>
    <n v="4"/>
    <n v="7"/>
    <n v="-5176"/>
    <n v="-0.51759999999999995"/>
    <s v="Office Supplies"/>
    <s v="Binders"/>
    <s v="GBC Instant Report Kit"/>
  </r>
  <r>
    <x v="2457"/>
    <x v="508"/>
    <d v="2015-05-28T00:00:00"/>
    <s v="Second Class"/>
    <s v="CY-12745"/>
    <s v="TEC-PH-10001944"/>
    <x v="3368"/>
    <n v="4"/>
    <n v="2"/>
    <n v="5838"/>
    <n v="0.58379999999999999"/>
    <s v="Technology"/>
    <s v="Phones"/>
    <s v="Wi-Ex zBoost YX540 Cellular Phone Signal Booster"/>
  </r>
  <r>
    <x v="2458"/>
    <x v="991"/>
    <d v="2015-08-05T00:00:00"/>
    <s v="Second Class"/>
    <s v="BE-11455"/>
    <s v="TEC-PH-10001527"/>
    <x v="3369"/>
    <n v="3"/>
    <n v="0"/>
    <n v="38655"/>
    <n v="3.8654999999999999"/>
    <s v="Technology"/>
    <s v="Phones"/>
    <s v="Plantronics MX500i Earset"/>
  </r>
  <r>
    <x v="2458"/>
    <x v="991"/>
    <d v="2015-08-05T00:00:00"/>
    <s v="Second Class"/>
    <s v="BE-11455"/>
    <s v="OFF-PA-10001307"/>
    <x v="3370"/>
    <n v="2"/>
    <n v="0"/>
    <n v="4116"/>
    <n v="0.41160000000000002"/>
    <s v="Office Supplies"/>
    <s v="Paper"/>
    <s v="Important Message Pads, 50 4-1/4 x 5-1/2 Forms per Pad"/>
  </r>
  <r>
    <x v="2458"/>
    <x v="991"/>
    <d v="2015-08-05T00:00:00"/>
    <s v="Second Class"/>
    <s v="BE-11455"/>
    <s v="TEC-AC-10004571"/>
    <x v="1590"/>
    <n v="2"/>
    <n v="0"/>
    <n v="839916"/>
    <n v="83.991600000000005"/>
    <s v="Technology"/>
    <s v="Accessories"/>
    <s v="Logitech G700s Rechargeable Gaming Mouse"/>
  </r>
  <r>
    <x v="2458"/>
    <x v="991"/>
    <d v="2015-08-05T00:00:00"/>
    <s v="Second Class"/>
    <s v="BE-11455"/>
    <s v="FUR-CH-10001973"/>
    <x v="3371"/>
    <n v="1"/>
    <n v="0"/>
    <n v="155372"/>
    <n v="15.5372"/>
    <s v="Furniture"/>
    <s v="Chairs"/>
    <s v="Office Star Flex Back Scooter Chair with White Frame"/>
  </r>
  <r>
    <x v="2459"/>
    <x v="86"/>
    <d v="2016-11-09T00:00:00"/>
    <s v="First Class"/>
    <s v="KL-16555"/>
    <s v="FUR-CH-10000513"/>
    <x v="3372"/>
    <n v="2"/>
    <n v="2"/>
    <n v="-285978"/>
    <n v="-28.597799999999999"/>
    <s v="Furniture"/>
    <s v="Chairs"/>
    <s v="High-Back Leather Manager's Chair"/>
  </r>
  <r>
    <x v="2459"/>
    <x v="86"/>
    <d v="2016-11-09T00:00:00"/>
    <s v="First Class"/>
    <s v="KL-16555"/>
    <s v="OFF-PA-10002421"/>
    <x v="3373"/>
    <n v="2"/>
    <n v="2"/>
    <n v="126392"/>
    <n v="12.639200000000001"/>
    <s v="Office Supplies"/>
    <s v="Paper"/>
    <s v="Embossed Ink Jet Note Cards"/>
  </r>
  <r>
    <x v="2459"/>
    <x v="86"/>
    <d v="2016-11-09T00:00:00"/>
    <s v="First Class"/>
    <s v="KL-16555"/>
    <s v="FUR-FU-10004090"/>
    <x v="3374"/>
    <n v="2"/>
    <n v="2"/>
    <n v="57798"/>
    <n v="5.7797999999999998"/>
    <s v="Furniture"/>
    <s v="Furnishings"/>
    <s v="Executive Impressions 14&quot; Contract Wall Clock"/>
  </r>
  <r>
    <x v="2459"/>
    <x v="86"/>
    <d v="2016-11-09T00:00:00"/>
    <s v="First Class"/>
    <s v="KL-16555"/>
    <s v="OFF-PA-10004071"/>
    <x v="1592"/>
    <n v="2"/>
    <n v="2"/>
    <n v="310688"/>
    <n v="31.0688"/>
    <s v="Office Supplies"/>
    <s v="Paper"/>
    <s v="Eaton Premium Continuous-Feed Paper, 25% Cotton, Letter Size, White, 1000 Shts/Box"/>
  </r>
  <r>
    <x v="2460"/>
    <x v="182"/>
    <d v="2016-11-12T00:00:00"/>
    <s v="Standard Class"/>
    <s v="PS-19045"/>
    <s v="OFF-PA-10002246"/>
    <x v="3375"/>
    <n v="2"/>
    <n v="0"/>
    <n v="6321"/>
    <n v="0.6321"/>
    <s v="Office Supplies"/>
    <s v="Paper"/>
    <s v="Wirebound Four 2-3/4 x 5 Forms per Page, 400 Sets per Book"/>
  </r>
  <r>
    <x v="2461"/>
    <x v="424"/>
    <d v="2015-09-23T00:00:00"/>
    <s v="Second Class"/>
    <s v="JR-16210"/>
    <s v="TEC-AC-10003198"/>
    <x v="3376"/>
    <n v="9"/>
    <n v="2"/>
    <n v="152388"/>
    <n v="15.238799999999999"/>
    <s v="Technology"/>
    <s v="Accessories"/>
    <s v="Enermax Acrylux Wireless Keyboard"/>
  </r>
  <r>
    <x v="2462"/>
    <x v="295"/>
    <d v="2015-12-09T00:00:00"/>
    <s v="First Class"/>
    <s v="AH-10210"/>
    <s v="OFF-BI-10001031"/>
    <x v="1073"/>
    <n v="5"/>
    <n v="2"/>
    <n v="7209"/>
    <n v="0.72089999999999999"/>
    <s v="Office Supplies"/>
    <s v="Binders"/>
    <s v="Pressboard Data Binders by Wilson Jones"/>
  </r>
  <r>
    <x v="2462"/>
    <x v="295"/>
    <d v="2015-12-09T00:00:00"/>
    <s v="First Class"/>
    <s v="AH-10210"/>
    <s v="OFF-BI-10003727"/>
    <x v="1423"/>
    <n v="2"/>
    <n v="2"/>
    <n v="23408"/>
    <n v="2.3408000000000002"/>
    <s v="Office Supplies"/>
    <s v="Binders"/>
    <s v="Avery Durable Slant Ring Binders With Label Holder"/>
  </r>
  <r>
    <x v="2462"/>
    <x v="295"/>
    <d v="2015-12-09T00:00:00"/>
    <s v="First Class"/>
    <s v="AH-10210"/>
    <s v="TEC-PH-10001336"/>
    <x v="3377"/>
    <n v="6"/>
    <n v="0"/>
    <n v="2244426"/>
    <n v="224.4426"/>
    <s v="Technology"/>
    <s v="Phones"/>
    <s v="Digium D40 VoIP phone"/>
  </r>
  <r>
    <x v="2463"/>
    <x v="25"/>
    <d v="2016-12-13T00:00:00"/>
    <s v="Second Class"/>
    <s v="RW-19630"/>
    <s v="OFF-SU-10001664"/>
    <x v="3378"/>
    <n v="3"/>
    <n v="2"/>
    <n v="15426"/>
    <n v="1.5426"/>
    <s v="Office Supplies"/>
    <s v="Supplies"/>
    <s v="Acme Office Executive Series Stainless Steel Trimmers"/>
  </r>
  <r>
    <x v="2463"/>
    <x v="25"/>
    <d v="2016-12-13T00:00:00"/>
    <s v="Second Class"/>
    <s v="RW-19630"/>
    <s v="OFF-AP-10003971"/>
    <x v="1818"/>
    <n v="2"/>
    <n v="8"/>
    <n v="-117612"/>
    <n v="-11.761200000000001"/>
    <s v="Office Supplies"/>
    <s v="Appliances"/>
    <s v="Belkin 6 Outlet Metallic Surge Strip"/>
  </r>
  <r>
    <x v="2463"/>
    <x v="25"/>
    <d v="2016-12-13T00:00:00"/>
    <s v="Second Class"/>
    <s v="RW-19630"/>
    <s v="TEC-AC-10000199"/>
    <x v="2083"/>
    <n v="4"/>
    <n v="2"/>
    <n v="-1428"/>
    <n v="-0.14280000000000001"/>
    <s v="Technology"/>
    <s v="Accessories"/>
    <s v="Kingston Digital DataTraveler 8GB USB 2.0"/>
  </r>
  <r>
    <x v="2464"/>
    <x v="912"/>
    <d v="2014-11-22T00:00:00"/>
    <s v="Standard Class"/>
    <s v="AH-10075"/>
    <s v="OFF-LA-10001045"/>
    <x v="569"/>
    <n v="2"/>
    <n v="0"/>
    <n v="24012"/>
    <n v="2.4011999999999998"/>
    <s v="Office Supplies"/>
    <s v="Labels"/>
    <s v="Permanent Self-Adhesive File Folder Labels for Typewriters by Universal"/>
  </r>
  <r>
    <x v="2465"/>
    <x v="86"/>
    <d v="2016-11-10T00:00:00"/>
    <s v="Second Class"/>
    <s v="IM-15070"/>
    <s v="OFF-ST-10003442"/>
    <x v="3379"/>
    <n v="3"/>
    <n v="0"/>
    <n v="229068"/>
    <n v="22.9068"/>
    <s v="Office Supplies"/>
    <s v="Storage"/>
    <s v="Eldon Portable Mobile Manager"/>
  </r>
  <r>
    <x v="2466"/>
    <x v="684"/>
    <d v="2015-09-10T00:00:00"/>
    <s v="Standard Class"/>
    <s v="CK-12760"/>
    <s v="OFF-FA-10003059"/>
    <x v="3380"/>
    <n v="5"/>
    <n v="2"/>
    <n v="11765"/>
    <n v="1.1765000000000001"/>
    <s v="Office Supplies"/>
    <s v="Fasteners"/>
    <s v="Assorted Color Push Pins"/>
  </r>
  <r>
    <x v="2467"/>
    <x v="1010"/>
    <d v="2014-09-03T00:00:00"/>
    <s v="Same Day"/>
    <s v="AG-10390"/>
    <s v="OFF-LA-10001175"/>
    <x v="1184"/>
    <n v="5"/>
    <n v="0"/>
    <n v="7056"/>
    <n v="0.7056"/>
    <s v="Office Supplies"/>
    <s v="Labels"/>
    <s v="Avery 514"/>
  </r>
  <r>
    <x v="2468"/>
    <x v="458"/>
    <d v="2016-04-28T00:00:00"/>
    <s v="Standard Class"/>
    <s v="CL-12700"/>
    <s v="OFF-PA-10003441"/>
    <x v="23"/>
    <n v="3"/>
    <n v="2"/>
    <n v="54432"/>
    <n v="5.4432"/>
    <s v="Office Supplies"/>
    <s v="Paper"/>
    <s v="Xerox 226"/>
  </r>
  <r>
    <x v="2468"/>
    <x v="458"/>
    <d v="2016-04-28T00:00:00"/>
    <s v="Standard Class"/>
    <s v="CL-12700"/>
    <s v="FUR-CH-10004287"/>
    <x v="3381"/>
    <n v="6"/>
    <n v="2"/>
    <n v="149148"/>
    <n v="14.9148"/>
    <s v="Furniture"/>
    <s v="Chairs"/>
    <s v="SAFCO Arco Folding Chair"/>
  </r>
  <r>
    <x v="2468"/>
    <x v="458"/>
    <d v="2016-04-28T00:00:00"/>
    <s v="Standard Class"/>
    <s v="CL-12700"/>
    <s v="OFF-BI-10004040"/>
    <x v="3382"/>
    <n v="2"/>
    <n v="7"/>
    <n v="-21756"/>
    <n v="-2.1756000000000002"/>
    <s v="Office Supplies"/>
    <s v="Binders"/>
    <s v="Wilson Jones Impact Binders"/>
  </r>
  <r>
    <x v="2469"/>
    <x v="227"/>
    <d v="2017-09-04T00:00:00"/>
    <s v="Standard Class"/>
    <s v="AW-10930"/>
    <s v="OFF-BI-10004022"/>
    <x v="653"/>
    <n v="3"/>
    <n v="2"/>
    <n v="21684"/>
    <n v="2.1684000000000001"/>
    <s v="Office Supplies"/>
    <s v="Binders"/>
    <s v="Acco Suede Grain Vinyl Round Ring Binder"/>
  </r>
  <r>
    <x v="2469"/>
    <x v="227"/>
    <d v="2017-09-04T00:00:00"/>
    <s v="Standard Class"/>
    <s v="AW-10930"/>
    <s v="TEC-PH-10002200"/>
    <x v="3383"/>
    <n v="4"/>
    <n v="2"/>
    <n v="775584"/>
    <n v="77.558400000000006"/>
    <s v="Technology"/>
    <s v="Phones"/>
    <s v="Samsung Galaxy Note 2"/>
  </r>
  <r>
    <x v="2470"/>
    <x v="422"/>
    <d v="2017-12-13T00:00:00"/>
    <s v="Standard Class"/>
    <s v="HG-14965"/>
    <s v="OFF-BI-10001120"/>
    <x v="3384"/>
    <n v="5"/>
    <n v="8"/>
    <n v="-29294845"/>
    <n v="-2929.4845"/>
    <s v="Office Supplies"/>
    <s v="Binders"/>
    <s v="Ibico EPK-21 Electric Binding System"/>
  </r>
  <r>
    <x v="2471"/>
    <x v="387"/>
    <d v="2015-12-25T00:00:00"/>
    <s v="Standard Class"/>
    <s v="RB-19645"/>
    <s v="OFF-EN-10000461"/>
    <x v="3385"/>
    <n v="8"/>
    <n v="2"/>
    <n v="188784"/>
    <n v="18.878399999999999"/>
    <s v="Office Supplies"/>
    <s v="Envelopes"/>
    <s v="#10- 4 1/8&quot; x 9 1/2&quot; Recycled Envelopes"/>
  </r>
  <r>
    <x v="2471"/>
    <x v="387"/>
    <d v="2015-12-25T00:00:00"/>
    <s v="Standard Class"/>
    <s v="RB-19645"/>
    <s v="OFF-LA-10004008"/>
    <x v="3386"/>
    <n v="8"/>
    <n v="2"/>
    <n v="59904"/>
    <n v="5.9904000000000002"/>
    <s v="Office Supplies"/>
    <s v="Labels"/>
    <s v="Avery 507"/>
  </r>
  <r>
    <x v="2471"/>
    <x v="387"/>
    <d v="2015-12-25T00:00:00"/>
    <s v="Standard Class"/>
    <s v="RB-19645"/>
    <s v="FUR-FU-10000221"/>
    <x v="2226"/>
    <n v="5"/>
    <n v="2"/>
    <n v="3556"/>
    <n v="0.35560000000000003"/>
    <s v="Furniture"/>
    <s v="Furnishings"/>
    <s v="Master Caster Door Stop, Brown"/>
  </r>
  <r>
    <x v="2472"/>
    <x v="52"/>
    <d v="2014-11-10T00:00:00"/>
    <s v="Standard Class"/>
    <s v="SZ-20035"/>
    <s v="OFF-BI-10000962"/>
    <x v="3387"/>
    <n v="4"/>
    <n v="2"/>
    <n v="188732"/>
    <n v="18.873200000000001"/>
    <s v="Office Supplies"/>
    <s v="Binders"/>
    <s v="Acco Flexible ACCOHIDE Square Ring Data Binder, Dark Blue, 11 1/2&quot; X 14&quot; 7/8&quot;"/>
  </r>
  <r>
    <x v="2473"/>
    <x v="382"/>
    <d v="2017-03-15T00:00:00"/>
    <s v="Standard Class"/>
    <s v="KS-16300"/>
    <s v="OFF-AP-10000390"/>
    <x v="3388"/>
    <n v="1"/>
    <n v="2"/>
    <n v="36588"/>
    <n v="3.6587999999999998"/>
    <s v="Office Supplies"/>
    <s v="Appliances"/>
    <s v="Euro Pro Shark Stick Mini Vacuum"/>
  </r>
  <r>
    <x v="2473"/>
    <x v="382"/>
    <d v="2017-03-15T00:00:00"/>
    <s v="Standard Class"/>
    <s v="KS-16300"/>
    <s v="OFF-BI-10000014"/>
    <x v="3389"/>
    <n v="4"/>
    <n v="7"/>
    <n v="-100372"/>
    <n v="-10.0372"/>
    <s v="Office Supplies"/>
    <s v="Binders"/>
    <s v="Heavy-Duty E-Z-D Binders"/>
  </r>
  <r>
    <x v="2474"/>
    <x v="1011"/>
    <d v="2016-02-04T00:00:00"/>
    <s v="Standard Class"/>
    <s v="SC-20050"/>
    <s v="TEC-PH-10004120"/>
    <x v="3390"/>
    <n v="1"/>
    <n v="2"/>
    <n v="82194"/>
    <n v="8.2194000000000003"/>
    <s v="Technology"/>
    <s v="Phones"/>
    <s v="AT&amp;T 1080 Phone"/>
  </r>
  <r>
    <x v="2474"/>
    <x v="1011"/>
    <d v="2016-02-04T00:00:00"/>
    <s v="Standard Class"/>
    <s v="SC-20050"/>
    <s v="OFF-PA-10002764"/>
    <x v="1902"/>
    <n v="5"/>
    <n v="0"/>
    <n v="27783"/>
    <n v="2.7783000000000002"/>
    <s v="Office Supplies"/>
    <s v="Paper"/>
    <s v="Easy-staple paper"/>
  </r>
  <r>
    <x v="2475"/>
    <x v="917"/>
    <d v="2017-05-12T00:00:00"/>
    <s v="Standard Class"/>
    <s v="AB-10060"/>
    <s v="TEC-AC-10000736"/>
    <x v="3391"/>
    <n v="1"/>
    <n v="0"/>
    <n v="287964"/>
    <n v="28.796399999999998"/>
    <s v="Technology"/>
    <s v="Accessories"/>
    <s v="Logitech G600 MMO Gaming Mouse"/>
  </r>
  <r>
    <x v="2476"/>
    <x v="1012"/>
    <d v="2016-05-24T00:00:00"/>
    <s v="Same Day"/>
    <s v="EH-14125"/>
    <s v="OFF-SU-10000898"/>
    <x v="1620"/>
    <n v="5"/>
    <n v="0"/>
    <n v="20155"/>
    <n v="2.0154999999999998"/>
    <s v="Office Supplies"/>
    <s v="Supplies"/>
    <s v="Acme Hot Forged Carbon Steel Scissors with Nickel-Plated Handles, 3 7/8&quot; Cut, 8&quot;L"/>
  </r>
  <r>
    <x v="2476"/>
    <x v="1012"/>
    <d v="2016-05-24T00:00:00"/>
    <s v="Same Day"/>
    <s v="EH-14125"/>
    <s v="OFF-PA-10004327"/>
    <x v="1146"/>
    <n v="4"/>
    <n v="0"/>
    <n v="91968"/>
    <n v="9.1967999999999996"/>
    <s v="Office Supplies"/>
    <s v="Paper"/>
    <s v="Xerox 1911"/>
  </r>
  <r>
    <x v="2477"/>
    <x v="877"/>
    <d v="2016-10-12T00:00:00"/>
    <s v="Standard Class"/>
    <s v="CC-12475"/>
    <s v="OFF-PA-10000143"/>
    <x v="395"/>
    <n v="2"/>
    <n v="0"/>
    <n v="50688"/>
    <n v="5.0688000000000004"/>
    <s v="Office Supplies"/>
    <s v="Paper"/>
    <s v="Astroparche Fine Business Paper"/>
  </r>
  <r>
    <x v="2478"/>
    <x v="1013"/>
    <d v="2014-05-02T00:00:00"/>
    <s v="Second Class"/>
    <s v="TM-21010"/>
    <s v="TEC-AC-10002550"/>
    <x v="3392"/>
    <n v="3"/>
    <n v="0"/>
    <n v="162486"/>
    <n v="16.2486"/>
    <s v="Technology"/>
    <s v="Accessories"/>
    <s v="Maxell 4.7GB DVD-RW 3/Pack"/>
  </r>
  <r>
    <x v="2479"/>
    <x v="256"/>
    <d v="2015-11-14T00:00:00"/>
    <s v="Second Class"/>
    <s v="SC-20695"/>
    <s v="OFF-ST-10003306"/>
    <x v="656"/>
    <n v="5"/>
    <n v="0"/>
    <n v="207147"/>
    <n v="20.714700000000001"/>
    <s v="Office Supplies"/>
    <s v="Storage"/>
    <s v="Letter Size Cart"/>
  </r>
  <r>
    <x v="2480"/>
    <x v="229"/>
    <d v="2015-11-14T00:00:00"/>
    <s v="Standard Class"/>
    <s v="Dp-13240"/>
    <s v="TEC-MA-10000045"/>
    <x v="3393"/>
    <n v="2"/>
    <n v="0"/>
    <n v="1114512"/>
    <n v="111.4512"/>
    <s v="Technology"/>
    <s v="Machines"/>
    <s v="Zebra ZM400 Thermal Label Printer"/>
  </r>
  <r>
    <x v="2480"/>
    <x v="229"/>
    <d v="2015-11-14T00:00:00"/>
    <s v="Standard Class"/>
    <s v="Dp-13240"/>
    <s v="OFF-ST-10001505"/>
    <x v="188"/>
    <n v="3"/>
    <n v="0"/>
    <n v="30498"/>
    <n v="3.0497999999999998"/>
    <s v="Office Supplies"/>
    <s v="Storage"/>
    <s v="Perma STOR-ALL Hanging File Box, 13 1/8&quot;W x 12 1/4&quot;D x 10 1/2&quot;H"/>
  </r>
  <r>
    <x v="2481"/>
    <x v="111"/>
    <d v="2015-09-14T00:00:00"/>
    <s v="Standard Class"/>
    <s v="LR-17035"/>
    <s v="OFF-BI-10004781"/>
    <x v="3394"/>
    <n v="1"/>
    <n v="7"/>
    <n v="-69828"/>
    <n v="-6.9828000000000001"/>
    <s v="Office Supplies"/>
    <s v="Binders"/>
    <s v="GBC Wire Binding Strips"/>
  </r>
  <r>
    <x v="2481"/>
    <x v="111"/>
    <d v="2015-09-14T00:00:00"/>
    <s v="Standard Class"/>
    <s v="LR-17035"/>
    <s v="TEC-PH-10002680"/>
    <x v="3395"/>
    <n v="6"/>
    <n v="4"/>
    <n v="-131994"/>
    <n v="-13.199400000000001"/>
    <s v="Technology"/>
    <s v="Phones"/>
    <s v="Samsung Galaxy Note 3"/>
  </r>
  <r>
    <x v="2481"/>
    <x v="111"/>
    <d v="2015-09-14T00:00:00"/>
    <s v="Standard Class"/>
    <s v="LR-17035"/>
    <s v="OFF-BI-10000848"/>
    <x v="3396"/>
    <n v="3"/>
    <n v="7"/>
    <n v="-39384"/>
    <n v="-3.9384000000000001"/>
    <s v="Office Supplies"/>
    <s v="Binders"/>
    <s v="Angle-D Ring Binders"/>
  </r>
  <r>
    <x v="2482"/>
    <x v="943"/>
    <d v="2017-05-13T00:00:00"/>
    <s v="First Class"/>
    <s v="TS-21370"/>
    <s v="FUR-BO-10004467"/>
    <x v="3397"/>
    <n v="7"/>
    <n v="7"/>
    <n v="-3569643"/>
    <n v="-356.96429999999998"/>
    <s v="Furniture"/>
    <s v="Bookcases"/>
    <s v="Bestar Classic Bookcase"/>
  </r>
  <r>
    <x v="2483"/>
    <x v="438"/>
    <d v="2017-07-26T00:00:00"/>
    <s v="Standard Class"/>
    <s v="SW-20350"/>
    <s v="OFF-BI-10001670"/>
    <x v="3398"/>
    <n v="3"/>
    <n v="7"/>
    <n v="-2262"/>
    <n v="-0.22620000000000001"/>
    <s v="Office Supplies"/>
    <s v="Binders"/>
    <s v="Vinyl Sectional Post Binders"/>
  </r>
  <r>
    <x v="2483"/>
    <x v="438"/>
    <d v="2017-07-26T00:00:00"/>
    <s v="Standard Class"/>
    <s v="SW-20350"/>
    <s v="OFF-ST-10000136"/>
    <x v="3399"/>
    <n v="7"/>
    <n v="2"/>
    <n v="25011"/>
    <n v="2.5011000000000001"/>
    <s v="Office Supplies"/>
    <s v="Storage"/>
    <s v="Letter Size File"/>
  </r>
  <r>
    <x v="2483"/>
    <x v="438"/>
    <d v="2017-07-26T00:00:00"/>
    <s v="Standard Class"/>
    <s v="SW-20350"/>
    <s v="TEC-PH-10004522"/>
    <x v="3400"/>
    <n v="6"/>
    <n v="4"/>
    <n v="-52641"/>
    <n v="-5.2641"/>
    <s v="Technology"/>
    <s v="Phones"/>
    <s v="Dexim XPower Skin Super-Thin Power Case for iPhone 5 - Black"/>
  </r>
  <r>
    <x v="2484"/>
    <x v="334"/>
    <d v="2014-11-29T00:00:00"/>
    <s v="Standard Class"/>
    <s v="TH-21100"/>
    <s v="FUR-FU-10002960"/>
    <x v="346"/>
    <n v="7"/>
    <n v="2"/>
    <n v="96712"/>
    <n v="9.6712000000000007"/>
    <s v="Furniture"/>
    <s v="Furnishings"/>
    <s v="Eldon 200 Class Desk Accessories, Burgundy"/>
  </r>
  <r>
    <x v="2484"/>
    <x v="334"/>
    <d v="2014-11-29T00:00:00"/>
    <s v="Standard Class"/>
    <s v="TH-21100"/>
    <s v="TEC-PH-10002584"/>
    <x v="3401"/>
    <n v="4"/>
    <n v="4"/>
    <n v="-250396"/>
    <n v="-25.0396"/>
    <s v="Technology"/>
    <s v="Phones"/>
    <s v="Samsung Galaxy S4"/>
  </r>
  <r>
    <x v="2485"/>
    <x v="647"/>
    <d v="2014-11-18T00:00:00"/>
    <s v="First Class"/>
    <s v="SS-20410"/>
    <s v="FUR-FU-10002505"/>
    <x v="3402"/>
    <n v="3"/>
    <n v="0"/>
    <n v="32352"/>
    <n v="3.2351999999999999"/>
    <s v="Furniture"/>
    <s v="Furnishings"/>
    <s v="Eldon 100 Class Desk Accessories"/>
  </r>
  <r>
    <x v="2485"/>
    <x v="647"/>
    <d v="2014-11-18T00:00:00"/>
    <s v="First Class"/>
    <s v="SS-20410"/>
    <s v="TEC-AC-10003832"/>
    <x v="3403"/>
    <n v="3"/>
    <n v="0"/>
    <n v="1467693"/>
    <n v="146.76929999999999"/>
    <s v="Technology"/>
    <s v="Accessories"/>
    <s v="LogitechÂ P710e Mobile Speakerphone"/>
  </r>
  <r>
    <x v="2485"/>
    <x v="647"/>
    <d v="2014-11-18T00:00:00"/>
    <s v="First Class"/>
    <s v="SS-20410"/>
    <s v="OFF-SU-10002537"/>
    <x v="1143"/>
    <n v="2"/>
    <n v="0"/>
    <n v="53196"/>
    <n v="5.3196000000000003"/>
    <s v="Office Supplies"/>
    <s v="Supplies"/>
    <s v="Acme Box Cutter Scissors"/>
  </r>
  <r>
    <x v="2486"/>
    <x v="721"/>
    <d v="2017-03-25T00:00:00"/>
    <s v="Second Class"/>
    <s v="MZ-17515"/>
    <s v="OFF-SU-10003505"/>
    <x v="3404"/>
    <n v="3"/>
    <n v="0"/>
    <n v="17379"/>
    <n v="1.7379"/>
    <s v="Office Supplies"/>
    <s v="Supplies"/>
    <s v="Premier Electric Letter Opener"/>
  </r>
  <r>
    <x v="2487"/>
    <x v="194"/>
    <d v="2016-12-24T00:00:00"/>
    <s v="Standard Class"/>
    <s v="JE-15475"/>
    <s v="TEC-AC-10001465"/>
    <x v="3405"/>
    <n v="2"/>
    <n v="0"/>
    <n v="21792"/>
    <n v="2.1791999999999998"/>
    <s v="Technology"/>
    <s v="Accessories"/>
    <s v="SanDisk Cruzer 64 GB USB Flash Drive"/>
  </r>
  <r>
    <x v="2487"/>
    <x v="194"/>
    <d v="2016-12-24T00:00:00"/>
    <s v="Standard Class"/>
    <s v="JE-15475"/>
    <s v="TEC-AC-10003832"/>
    <x v="3403"/>
    <n v="3"/>
    <n v="0"/>
    <n v="1467693"/>
    <n v="146.76929999999999"/>
    <s v="Technology"/>
    <s v="Accessories"/>
    <s v="LogitechÂ P710e Mobile Speakerphone"/>
  </r>
  <r>
    <x v="2487"/>
    <x v="194"/>
    <d v="2016-12-24T00:00:00"/>
    <s v="Standard Class"/>
    <s v="JE-15475"/>
    <s v="FUR-FU-10003731"/>
    <x v="2865"/>
    <n v="4"/>
    <n v="0"/>
    <n v="111776"/>
    <n v="11.1776"/>
    <s v="Furniture"/>
    <s v="Furnishings"/>
    <s v="Eldon Expressions Wood and Plastic Desk Accessories, Oak"/>
  </r>
  <r>
    <x v="2488"/>
    <x v="9"/>
    <d v="2017-08-03T00:00:00"/>
    <s v="Standard Class"/>
    <s v="RF-19735"/>
    <s v="OFF-BI-10004828"/>
    <x v="3175"/>
    <n v="2"/>
    <n v="0"/>
    <n v="164052"/>
    <n v="16.405200000000001"/>
    <s v="Office Supplies"/>
    <s v="Binders"/>
    <s v="GBC Poly Designer Binding Covers"/>
  </r>
  <r>
    <x v="2488"/>
    <x v="9"/>
    <d v="2017-08-03T00:00:00"/>
    <s v="Standard Class"/>
    <s v="RF-19735"/>
    <s v="TEC-PH-10003012"/>
    <x v="3406"/>
    <n v="3"/>
    <n v="0"/>
    <n v="1339713"/>
    <n v="133.97130000000001"/>
    <s v="Technology"/>
    <s v="Phones"/>
    <s v="Nortel Meridian M3904 Professional Digital phone"/>
  </r>
  <r>
    <x v="2488"/>
    <x v="9"/>
    <d v="2017-08-03T00:00:00"/>
    <s v="Standard Class"/>
    <s v="RF-19735"/>
    <s v="OFF-AP-10002311"/>
    <x v="28"/>
    <n v="2"/>
    <n v="0"/>
    <n v="605528"/>
    <n v="60.552799999999998"/>
    <s v="Office Supplies"/>
    <s v="Appliances"/>
    <s v="Holmes Replacement Filter for HEPA Air Cleaner, Very Large Room, HEPA Filter"/>
  </r>
  <r>
    <x v="2488"/>
    <x v="9"/>
    <d v="2017-08-03T00:00:00"/>
    <s v="Standard Class"/>
    <s v="RF-19735"/>
    <s v="FUR-CH-10004626"/>
    <x v="3407"/>
    <n v="3"/>
    <n v="0"/>
    <n v="726408"/>
    <n v="72.640799999999999"/>
    <s v="Furniture"/>
    <s v="Chairs"/>
    <s v="Office Star Flex Back Scooter Chair with Aluminum Finish Frame"/>
  </r>
  <r>
    <x v="2489"/>
    <x v="814"/>
    <d v="2014-09-07T00:00:00"/>
    <s v="Second Class"/>
    <s v="CV-12295"/>
    <s v="TEC-AC-10001606"/>
    <x v="1887"/>
    <n v="3"/>
    <n v="2"/>
    <n v="539946"/>
    <n v="53.994599999999998"/>
    <s v="Technology"/>
    <s v="Accessories"/>
    <s v="Logitech Wireless Performance Mouse MX for PC and Mac"/>
  </r>
  <r>
    <x v="2490"/>
    <x v="926"/>
    <d v="2017-02-02T00:00:00"/>
    <s v="Standard Class"/>
    <s v="VG-21790"/>
    <s v="OFF-AR-10001216"/>
    <x v="755"/>
    <n v="3"/>
    <n v="0"/>
    <n v="21684"/>
    <n v="2.1684000000000001"/>
    <s v="Office Supplies"/>
    <s v="Art"/>
    <s v="Newell 339"/>
  </r>
  <r>
    <x v="2490"/>
    <x v="926"/>
    <d v="2017-02-02T00:00:00"/>
    <s v="Standard Class"/>
    <s v="VG-21790"/>
    <s v="OFF-SU-10001664"/>
    <x v="3408"/>
    <n v="1"/>
    <n v="0"/>
    <n v="22282"/>
    <n v="2.2282000000000002"/>
    <s v="Office Supplies"/>
    <s v="Supplies"/>
    <s v="Acme Office Executive Series Stainless Steel Trimmers"/>
  </r>
  <r>
    <x v="2490"/>
    <x v="926"/>
    <d v="2017-02-02T00:00:00"/>
    <s v="Standard Class"/>
    <s v="VG-21790"/>
    <s v="OFF-BI-10002498"/>
    <x v="740"/>
    <n v="8"/>
    <n v="2"/>
    <n v="403704"/>
    <n v="40.370399999999997"/>
    <s v="Office Supplies"/>
    <s v="Binders"/>
    <s v="Clear Mylar Reinforcing Strips"/>
  </r>
  <r>
    <x v="2491"/>
    <x v="571"/>
    <d v="2017-01-02T00:00:00"/>
    <s v="Standard Class"/>
    <s v="BB-11545"/>
    <s v="FUR-CH-10003968"/>
    <x v="3409"/>
    <n v="3"/>
    <n v="0"/>
    <n v="255528"/>
    <n v="25.552800000000001"/>
    <s v="Furniture"/>
    <s v="Chairs"/>
    <s v="Novimex Turbo Task Chair"/>
  </r>
  <r>
    <x v="2491"/>
    <x v="571"/>
    <d v="2017-01-02T00:00:00"/>
    <s v="Standard Class"/>
    <s v="BB-11545"/>
    <s v="OFF-AP-10002765"/>
    <x v="3410"/>
    <n v="1"/>
    <n v="0"/>
    <n v="74172"/>
    <n v="7.4172000000000002"/>
    <s v="Office Supplies"/>
    <s v="Appliances"/>
    <s v="Fellowes Advanced Computer Series Surge Protectors"/>
  </r>
  <r>
    <x v="2492"/>
    <x v="71"/>
    <d v="2015-08-13T00:00:00"/>
    <s v="Second Class"/>
    <s v="HR-14770"/>
    <s v="FUR-BO-10004690"/>
    <x v="2979"/>
    <n v="5"/>
    <n v="0"/>
    <n v="48118"/>
    <n v="4.8117999999999999"/>
    <s v="Furniture"/>
    <s v="Bookcases"/>
    <s v="O'Sullivan Cherrywood Estates Traditional Barrister Bookcase"/>
  </r>
  <r>
    <x v="2493"/>
    <x v="197"/>
    <d v="2014-04-12T00:00:00"/>
    <s v="Standard Class"/>
    <s v="SC-20260"/>
    <s v="FUR-TA-10000688"/>
    <x v="2202"/>
    <n v="3"/>
    <n v="0"/>
    <n v="1111035"/>
    <n v="111.1035"/>
    <s v="Furniture"/>
    <s v="Tables"/>
    <s v="Chromcraft Bull-Nose Wood Round Conference Table Top, Wood Base"/>
  </r>
  <r>
    <x v="2493"/>
    <x v="197"/>
    <d v="2014-04-12T00:00:00"/>
    <s v="Standard Class"/>
    <s v="SC-20260"/>
    <s v="TEC-AC-10003441"/>
    <x v="1408"/>
    <n v="2"/>
    <n v="0"/>
    <n v="2034"/>
    <n v="0.2034"/>
    <s v="Technology"/>
    <s v="Accessories"/>
    <s v="Kingston Digital DataTraveler 32GB USB 2.0"/>
  </r>
  <r>
    <x v="2494"/>
    <x v="701"/>
    <d v="2017-11-21T00:00:00"/>
    <s v="Second Class"/>
    <s v="EG-13900"/>
    <s v="TEC-AC-10003610"/>
    <x v="2075"/>
    <n v="5"/>
    <n v="2"/>
    <n v="83986"/>
    <n v="8.3986000000000001"/>
    <s v="Technology"/>
    <s v="Accessories"/>
    <s v="LogitechÂ Illuminated - Keyboard"/>
  </r>
  <r>
    <x v="2495"/>
    <x v="655"/>
    <d v="2015-07-12T00:00:00"/>
    <s v="First Class"/>
    <s v="TS-21370"/>
    <s v="FUR-TA-10001520"/>
    <x v="3411"/>
    <n v="4"/>
    <n v="3"/>
    <n v="-371124"/>
    <n v="-37.112400000000001"/>
    <s v="Furniture"/>
    <s v="Tables"/>
    <s v="Lesro Sheffield Collection Coffee Table, End Table, Center Table, Corner Table"/>
  </r>
  <r>
    <x v="2495"/>
    <x v="655"/>
    <d v="2015-07-12T00:00:00"/>
    <s v="First Class"/>
    <s v="TS-21370"/>
    <s v="TEC-PH-10001817"/>
    <x v="3412"/>
    <n v="2"/>
    <n v="0"/>
    <n v="19332"/>
    <n v="1.9332"/>
    <s v="Technology"/>
    <s v="Phones"/>
    <s v="Wilson Electronics DB Pro Signal Booster"/>
  </r>
  <r>
    <x v="2495"/>
    <x v="655"/>
    <d v="2015-07-12T00:00:00"/>
    <s v="First Class"/>
    <s v="TS-21370"/>
    <s v="OFF-BI-10004492"/>
    <x v="3413"/>
    <n v="7"/>
    <n v="0"/>
    <n v="1038982"/>
    <n v="103.8982"/>
    <s v="Office Supplies"/>
    <s v="Binders"/>
    <s v="Tuf-Vin Binders"/>
  </r>
  <r>
    <x v="2496"/>
    <x v="325"/>
    <d v="2016-11-13T00:00:00"/>
    <s v="Second Class"/>
    <s v="AI-10855"/>
    <s v="OFF-PA-10002421"/>
    <x v="3414"/>
    <n v="3"/>
    <n v="0"/>
    <n v="325008"/>
    <n v="32.500799999999998"/>
    <s v="Office Supplies"/>
    <s v="Paper"/>
    <s v="Embossed Ink Jet Note Cards"/>
  </r>
  <r>
    <x v="2496"/>
    <x v="325"/>
    <d v="2016-11-13T00:00:00"/>
    <s v="Second Class"/>
    <s v="AI-10855"/>
    <s v="OFF-AP-10000055"/>
    <x v="959"/>
    <n v="4"/>
    <n v="0"/>
    <n v="38976"/>
    <n v="3.8976000000000002"/>
    <s v="Office Supplies"/>
    <s v="Appliances"/>
    <s v="Belkin F9S820V06 8 Outlet Surge"/>
  </r>
  <r>
    <x v="2496"/>
    <x v="325"/>
    <d v="2016-11-13T00:00:00"/>
    <s v="Second Class"/>
    <s v="AI-10855"/>
    <s v="FUR-FU-10000965"/>
    <x v="3415"/>
    <n v="9"/>
    <n v="0"/>
    <n v="1916586"/>
    <n v="191.65860000000001"/>
    <s v="Furniture"/>
    <s v="Furnishings"/>
    <s v="Howard Miller 11-1/2&quot; Diameter Ridgewood Wall Clock"/>
  </r>
  <r>
    <x v="2496"/>
    <x v="325"/>
    <d v="2016-11-13T00:00:00"/>
    <s v="Second Class"/>
    <s v="AI-10855"/>
    <s v="OFF-PA-10001363"/>
    <x v="3416"/>
    <n v="5"/>
    <n v="0"/>
    <n v="28858"/>
    <n v="2.8858000000000001"/>
    <s v="Office Supplies"/>
    <s v="Paper"/>
    <s v="Xerox 1933"/>
  </r>
  <r>
    <x v="2496"/>
    <x v="325"/>
    <d v="2016-11-13T00:00:00"/>
    <s v="Second Class"/>
    <s v="AI-10855"/>
    <s v="OFF-ST-10001496"/>
    <x v="3417"/>
    <n v="4"/>
    <n v="0"/>
    <n v="1873976"/>
    <n v="187.39760000000001"/>
    <s v="Office Supplies"/>
    <s v="Storage"/>
    <s v="Standard Rollaway File with Lock"/>
  </r>
  <r>
    <x v="2496"/>
    <x v="325"/>
    <d v="2016-11-13T00:00:00"/>
    <s v="Second Class"/>
    <s v="AI-10855"/>
    <s v="OFF-BI-10004656"/>
    <x v="329"/>
    <n v="3"/>
    <n v="2"/>
    <n v="18144"/>
    <n v="1.8144"/>
    <s v="Office Supplies"/>
    <s v="Binders"/>
    <s v="Peel &amp; Stick Add-On Corner Pockets"/>
  </r>
  <r>
    <x v="2496"/>
    <x v="325"/>
    <d v="2016-11-13T00:00:00"/>
    <s v="Second Class"/>
    <s v="AI-10855"/>
    <s v="OFF-AR-10001227"/>
    <x v="720"/>
    <n v="5"/>
    <n v="0"/>
    <n v="3969"/>
    <n v="0.39689999999999998"/>
    <s v="Office Supplies"/>
    <s v="Art"/>
    <s v="Newell 338"/>
  </r>
  <r>
    <x v="2497"/>
    <x v="691"/>
    <d v="2014-04-04T00:00:00"/>
    <s v="Standard Class"/>
    <s v="DD-13570"/>
    <s v="OFF-BI-10002071"/>
    <x v="3418"/>
    <n v="7"/>
    <n v="8"/>
    <n v="-138278"/>
    <n v="-13.8278"/>
    <s v="Office Supplies"/>
    <s v="Binders"/>
    <s v="Fellowes Black Plastic Comb Bindings"/>
  </r>
  <r>
    <x v="2497"/>
    <x v="691"/>
    <d v="2014-04-04T00:00:00"/>
    <s v="Standard Class"/>
    <s v="DD-13570"/>
    <s v="TEC-AC-10004901"/>
    <x v="1522"/>
    <n v="2"/>
    <n v="2"/>
    <n v="139972"/>
    <n v="13.997199999999999"/>
    <s v="Technology"/>
    <s v="Accessories"/>
    <s v="Kensington SlimBlade Notebook Wireless Mouse with Nano Receiver "/>
  </r>
  <r>
    <x v="2498"/>
    <x v="424"/>
    <d v="2015-09-24T00:00:00"/>
    <s v="Standard Class"/>
    <s v="AB-10060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2499"/>
    <x v="403"/>
    <d v="2015-11-11T00:00:00"/>
    <s v="Standard Class"/>
    <s v="KB-16240"/>
    <s v="OFF-EN-10000483"/>
    <x v="2749"/>
    <n v="2"/>
    <n v="2"/>
    <n v="793"/>
    <n v="7.9299999999999995E-2"/>
    <s v="Office Supplies"/>
    <s v="Envelopes"/>
    <s v="White Envelopes, White Envelopes with Clear Poly Window"/>
  </r>
  <r>
    <x v="2500"/>
    <x v="337"/>
    <d v="2017-05-19T00:00:00"/>
    <s v="Same Day"/>
    <s v="JC-15775"/>
    <s v="OFF-PA-10003129"/>
    <x v="3298"/>
    <n v="4"/>
    <n v="0"/>
    <n v="919508"/>
    <n v="91.950800000000001"/>
    <s v="Office Supplies"/>
    <s v="Paper"/>
    <s v="Tops White Computer Printout Paper"/>
  </r>
  <r>
    <x v="2501"/>
    <x v="928"/>
    <d v="2015-01-08T00:00:00"/>
    <s v="Second Class"/>
    <s v="AH-10465"/>
    <s v="TEC-AC-10003198"/>
    <x v="2098"/>
    <n v="5"/>
    <n v="2"/>
    <n v="8466"/>
    <n v="0.84660000000000002"/>
    <s v="Technology"/>
    <s v="Accessories"/>
    <s v="Enermax Acrylux Wireless Keyboard"/>
  </r>
  <r>
    <x v="2501"/>
    <x v="928"/>
    <d v="2015-01-08T00:00:00"/>
    <s v="Second Class"/>
    <s v="AH-10465"/>
    <s v="OFF-AR-10001246"/>
    <x v="2457"/>
    <n v="3"/>
    <n v="2"/>
    <n v="7938"/>
    <n v="0.79379999999999995"/>
    <s v="Office Supplies"/>
    <s v="Art"/>
    <s v="Newell 317"/>
  </r>
  <r>
    <x v="2501"/>
    <x v="928"/>
    <d v="2015-01-08T00:00:00"/>
    <s v="Second Class"/>
    <s v="AH-10465"/>
    <s v="FUR-BO-10003272"/>
    <x v="3419"/>
    <n v="9"/>
    <n v="32"/>
    <n v="-4375404"/>
    <n v="-437.54039999999998"/>
    <s v="Furniture"/>
    <s v="Bookcases"/>
    <s v="O'Sullivan Living Dimensions 5-Shelf Bookcases"/>
  </r>
  <r>
    <x v="2502"/>
    <x v="1014"/>
    <d v="2015-09-11T00:00:00"/>
    <s v="First Class"/>
    <s v="NM-18520"/>
    <s v="OFF-PA-10002606"/>
    <x v="1540"/>
    <n v="5"/>
    <n v="0"/>
    <n v="1188"/>
    <n v="0.1188"/>
    <s v="Office Supplies"/>
    <s v="Paper"/>
    <s v="Xerox 1928"/>
  </r>
  <r>
    <x v="2502"/>
    <x v="1014"/>
    <d v="2015-09-11T00:00:00"/>
    <s v="First Class"/>
    <s v="NM-18520"/>
    <s v="OFF-ST-10002486"/>
    <x v="2601"/>
    <n v="6"/>
    <n v="0"/>
    <n v="8376"/>
    <n v="0.83760000000000001"/>
    <s v="Office Supplies"/>
    <s v="Storage"/>
    <s v="Eldon Shelf Savers Cubes and Bins"/>
  </r>
  <r>
    <x v="2503"/>
    <x v="1015"/>
    <d v="2016-04-07T00:00:00"/>
    <s v="Standard Class"/>
    <s v="CS-11950"/>
    <s v="OFF-BI-10004330"/>
    <x v="3420"/>
    <n v="9"/>
    <n v="7"/>
    <n v="-83205"/>
    <n v="-8.3204999999999991"/>
    <s v="Office Supplies"/>
    <s v="Binders"/>
    <s v="GBC Velobind Prepunched Cover Sets, Regency Series"/>
  </r>
  <r>
    <x v="2504"/>
    <x v="1"/>
    <d v="2016-12-07T00:00:00"/>
    <s v="Second Class"/>
    <s v="TP-21130"/>
    <s v="TEC-PH-10000560"/>
    <x v="1155"/>
    <n v="2"/>
    <n v="0"/>
    <n v="1959944"/>
    <n v="195.99440000000001"/>
    <s v="Technology"/>
    <s v="Phones"/>
    <s v="Samsung Galaxy S III - 16GB - pebble blue (T-Mobile)"/>
  </r>
  <r>
    <x v="2504"/>
    <x v="1"/>
    <d v="2016-12-07T00:00:00"/>
    <s v="Second Class"/>
    <s v="TP-21130"/>
    <s v="OFF-ST-10000060"/>
    <x v="3421"/>
    <n v="9"/>
    <n v="0"/>
    <n v="701784"/>
    <n v="70.178399999999996"/>
    <s v="Office Supplies"/>
    <s v="Storage"/>
    <s v="Fellowes Bankers Box Staxonsteel Drawer File/Stacking System"/>
  </r>
  <r>
    <x v="2505"/>
    <x v="540"/>
    <d v="2015-05-12T00:00:00"/>
    <s v="Standard Class"/>
    <s v="DL-12925"/>
    <s v="OFF-BI-10003684"/>
    <x v="2638"/>
    <n v="2"/>
    <n v="0"/>
    <n v="2199"/>
    <n v="0.21990000000000001"/>
    <s v="Office Supplies"/>
    <s v="Binders"/>
    <s v="Wilson Jones Legal Size Ring Binders"/>
  </r>
  <r>
    <x v="2505"/>
    <x v="540"/>
    <d v="2015-05-12T00:00:00"/>
    <s v="Standard Class"/>
    <s v="DL-12925"/>
    <s v="TEC-PH-10000441"/>
    <x v="2136"/>
    <n v="3"/>
    <n v="0"/>
    <n v="1058316"/>
    <n v="105.83159999999999"/>
    <s v="Technology"/>
    <s v="Phones"/>
    <s v="VTech DS6151"/>
  </r>
  <r>
    <x v="2505"/>
    <x v="540"/>
    <d v="2015-05-12T00:00:00"/>
    <s v="Standard Class"/>
    <s v="DL-12925"/>
    <s v="FUR-FU-10000723"/>
    <x v="3208"/>
    <n v="3"/>
    <n v="0"/>
    <n v="111564"/>
    <n v="11.1564"/>
    <s v="Furniture"/>
    <s v="Furnishings"/>
    <s v="Deflect-o EconoMat Studded, No Bevel Mat for Low Pile Carpeting"/>
  </r>
  <r>
    <x v="2506"/>
    <x v="392"/>
    <d v="2017-09-24T00:00:00"/>
    <s v="First Class"/>
    <s v="CA-12265"/>
    <s v="TEC-PH-10004977"/>
    <x v="3422"/>
    <n v="2"/>
    <n v="0"/>
    <n v="1136742"/>
    <n v="113.6742"/>
    <s v="Technology"/>
    <s v="Phones"/>
    <s v="GE 30524EE4"/>
  </r>
  <r>
    <x v="2507"/>
    <x v="77"/>
    <d v="2017-12-07T00:00:00"/>
    <s v="Standard Class"/>
    <s v="SC-20380"/>
    <s v="TEC-AC-10002001"/>
    <x v="2754"/>
    <n v="3"/>
    <n v="2"/>
    <n v="815949"/>
    <n v="81.594899999999996"/>
    <s v="Technology"/>
    <s v="Accessories"/>
    <s v="Logitech Wireless Gaming Headset G930"/>
  </r>
  <r>
    <x v="2507"/>
    <x v="77"/>
    <d v="2017-12-07T00:00:00"/>
    <s v="Standard Class"/>
    <s v="SC-20380"/>
    <s v="FUR-TA-10001889"/>
    <x v="3423"/>
    <n v="7"/>
    <n v="4"/>
    <n v="-6532834"/>
    <n v="-653.28340000000003"/>
    <s v="Furniture"/>
    <s v="Tables"/>
    <s v="Bush Advantage Collection Racetrack Conference Table"/>
  </r>
  <r>
    <x v="2508"/>
    <x v="787"/>
    <d v="2017-01-19T00:00:00"/>
    <s v="Standard Class"/>
    <s v="TT-21460"/>
    <s v="OFF-AR-10003504"/>
    <x v="35"/>
    <n v="5"/>
    <n v="0"/>
    <n v="6206"/>
    <n v="0.62060000000000004"/>
    <s v="Office Supplies"/>
    <s v="Art"/>
    <s v="Newell 347"/>
  </r>
  <r>
    <x v="2509"/>
    <x v="129"/>
    <d v="2014-08-12T00:00:00"/>
    <s v="Standard Class"/>
    <s v="MA-17560"/>
    <s v="TEC-CO-10001571"/>
    <x v="3424"/>
    <n v="1"/>
    <n v="0"/>
    <n v="274995"/>
    <n v="27.499500000000001"/>
    <s v="Technology"/>
    <s v="Copiers"/>
    <s v="Sharp 1540cs Digital Laser Copier"/>
  </r>
  <r>
    <x v="2509"/>
    <x v="129"/>
    <d v="2014-08-12T00:00:00"/>
    <s v="Standard Class"/>
    <s v="MA-17560"/>
    <s v="OFF-AP-10002495"/>
    <x v="3425"/>
    <n v="3"/>
    <n v="1"/>
    <n v="3723"/>
    <n v="0.37230000000000002"/>
    <s v="Office Supplies"/>
    <s v="Appliances"/>
    <s v="Acco Smartsocket Table Surge Protector, 6 Color-Coded Adapter Outlets"/>
  </r>
  <r>
    <x v="2509"/>
    <x v="129"/>
    <d v="2014-08-12T00:00:00"/>
    <s v="Standard Class"/>
    <s v="MA-17560"/>
    <s v="OFF-EN-10002500"/>
    <x v="3426"/>
    <n v="3"/>
    <n v="0"/>
    <n v="17253"/>
    <n v="1.7253000000000001"/>
    <s v="Office Supplies"/>
    <s v="Envelopes"/>
    <s v="Globe Weis Peel &amp; Seel First Class Envelopes"/>
  </r>
  <r>
    <x v="2509"/>
    <x v="129"/>
    <d v="2014-08-12T00:00:00"/>
    <s v="Standard Class"/>
    <s v="MA-17560"/>
    <s v="FUR-FU-10002088"/>
    <x v="3427"/>
    <n v="6"/>
    <n v="0"/>
    <n v="226296"/>
    <n v="22.6296"/>
    <s v="Furniture"/>
    <s v="Furnishings"/>
    <s v="Nu-Dell Float Frame 11 x 14 1/2"/>
  </r>
  <r>
    <x v="2509"/>
    <x v="129"/>
    <d v="2014-08-12T00:00:00"/>
    <s v="Standard Class"/>
    <s v="MA-17560"/>
    <s v="TEC-PH-10001128"/>
    <x v="3428"/>
    <n v="2"/>
    <n v="0"/>
    <n v="839944"/>
    <n v="83.994399999999999"/>
    <s v="Technology"/>
    <s v="Phones"/>
    <s v="Motorola Droid Maxx"/>
  </r>
  <r>
    <x v="2510"/>
    <x v="547"/>
    <d v="2015-11-05T00:00:00"/>
    <s v="Same Day"/>
    <s v="JM-16195"/>
    <s v="OFF-ST-10000649"/>
    <x v="2798"/>
    <n v="4"/>
    <n v="0"/>
    <n v="157"/>
    <n v="1.5699999999999999E-2"/>
    <s v="Office Supplies"/>
    <s v="Storage"/>
    <s v="Hanging Personal Folder File"/>
  </r>
  <r>
    <x v="2511"/>
    <x v="1016"/>
    <d v="2017-04-29T00:00:00"/>
    <s v="Second Class"/>
    <s v="MB-18085"/>
    <s v="OFF-BI-10002103"/>
    <x v="876"/>
    <n v="2"/>
    <n v="2"/>
    <n v="45188"/>
    <n v="4.5187999999999997"/>
    <s v="Office Supplies"/>
    <s v="Binders"/>
    <s v="Cardinal Slant-D Ring Binder, Heavy Gauge Vinyl"/>
  </r>
  <r>
    <x v="2512"/>
    <x v="1017"/>
    <d v="2014-04-22T00:00:00"/>
    <s v="Second Class"/>
    <s v="SV-20365"/>
    <s v="FUR-TA-10001705"/>
    <x v="3429"/>
    <n v="5"/>
    <n v="3"/>
    <n v="-9567"/>
    <n v="-0.95669999999999999"/>
    <s v="Furniture"/>
    <s v="Tables"/>
    <s v="Bush Advantage Collection Round Conference Table"/>
  </r>
  <r>
    <x v="2512"/>
    <x v="1017"/>
    <d v="2014-04-22T00:00:00"/>
    <s v="Second Class"/>
    <s v="SV-20365"/>
    <s v="OFF-ST-10004634"/>
    <x v="3430"/>
    <n v="5"/>
    <n v="2"/>
    <n v="5605"/>
    <n v="0.5605"/>
    <s v="Office Supplies"/>
    <s v="Storage"/>
    <s v="Personal Folder Holder, Ebony"/>
  </r>
  <r>
    <x v="2512"/>
    <x v="1017"/>
    <d v="2014-04-22T00:00:00"/>
    <s v="Second Class"/>
    <s v="SV-20365"/>
    <s v="FUR-TA-10004442"/>
    <x v="3431"/>
    <n v="2"/>
    <n v="3"/>
    <n v="-131951"/>
    <n v="-13.1951"/>
    <s v="Furniture"/>
    <s v="Tables"/>
    <s v="Riverside Furniture Stanwyck Manor Table Series"/>
  </r>
  <r>
    <x v="2513"/>
    <x v="501"/>
    <d v="2017-11-17T00:00:00"/>
    <s v="Standard Class"/>
    <s v="CG-12040"/>
    <s v="OFF-BI-10002949"/>
    <x v="2454"/>
    <n v="3"/>
    <n v="0"/>
    <n v="85728"/>
    <n v="8.5728000000000009"/>
    <s v="Office Supplies"/>
    <s v="Binders"/>
    <s v="Prestige Round Ring Binders"/>
  </r>
  <r>
    <x v="2514"/>
    <x v="920"/>
    <d v="2017-11-29T00:00:00"/>
    <s v="Standard Class"/>
    <s v="BD-11500"/>
    <s v="FUR-BO-10002213"/>
    <x v="3432"/>
    <n v="3"/>
    <n v="15"/>
    <n v="-296058"/>
    <n v="-29.605799999999999"/>
    <s v="Furniture"/>
    <s v="Bookcases"/>
    <s v="DMI Eclipse Executive Suite Bookcases"/>
  </r>
  <r>
    <x v="2514"/>
    <x v="920"/>
    <d v="2017-11-29T00:00:00"/>
    <s v="Standard Class"/>
    <s v="BD-11500"/>
    <s v="OFF-ST-10001325"/>
    <x v="2643"/>
    <n v="1"/>
    <n v="0"/>
    <n v="28296"/>
    <n v="2.8296000000000001"/>
    <s v="Office Supplies"/>
    <s v="Storage"/>
    <s v="Sterilite Officeware Hinged File Box"/>
  </r>
  <r>
    <x v="2515"/>
    <x v="387"/>
    <d v="2015-12-18T00:00:00"/>
    <s v="Same Day"/>
    <s v="JK-15640"/>
    <s v="OFF-PA-10003441"/>
    <x v="846"/>
    <n v="4"/>
    <n v="2"/>
    <n v="72576"/>
    <n v="7.2576000000000001"/>
    <s v="Office Supplies"/>
    <s v="Paper"/>
    <s v="Xerox 226"/>
  </r>
  <r>
    <x v="2516"/>
    <x v="30"/>
    <d v="2016-09-12T00:00:00"/>
    <s v="Standard Class"/>
    <s v="JM-15580"/>
    <s v="TEC-AC-10004209"/>
    <x v="346"/>
    <n v="4"/>
    <n v="2"/>
    <n v="83524"/>
    <n v="8.3523999999999994"/>
    <s v="Technology"/>
    <s v="Accessories"/>
    <s v="Memorex Froggy Flash Drive 4 GB"/>
  </r>
  <r>
    <x v="2516"/>
    <x v="30"/>
    <d v="2016-09-12T00:00:00"/>
    <s v="Standard Class"/>
    <s v="JM-15580"/>
    <s v="OFF-PA-10000501"/>
    <x v="2659"/>
    <n v="3"/>
    <n v="2"/>
    <n v="234552"/>
    <n v="23.455200000000001"/>
    <s v="Office Supplies"/>
    <s v="Paper"/>
    <s v="Petty Cash Envelope"/>
  </r>
  <r>
    <x v="2517"/>
    <x v="255"/>
    <d v="2016-06-09T00:00:00"/>
    <s v="Second Class"/>
    <s v="SC-20230"/>
    <s v="OFF-PA-10003656"/>
    <x v="267"/>
    <n v="4"/>
    <n v="0"/>
    <n v="485392"/>
    <n v="48.539200000000001"/>
    <s v="Office Supplies"/>
    <s v="Paper"/>
    <s v="Xerox 1935"/>
  </r>
  <r>
    <x v="2518"/>
    <x v="974"/>
    <d v="2015-06-23T00:00:00"/>
    <s v="Standard Class"/>
    <s v="ME-17320"/>
    <s v="OFF-BI-10001107"/>
    <x v="3433"/>
    <n v="2"/>
    <n v="8"/>
    <n v="-95568"/>
    <n v="-9.5568000000000008"/>
    <s v="Office Supplies"/>
    <s v="Binders"/>
    <s v="GBC White Gloss Covers, Plain Front"/>
  </r>
  <r>
    <x v="2519"/>
    <x v="616"/>
    <d v="2015-03-09T00:00:00"/>
    <s v="Standard Class"/>
    <s v="KN-16390"/>
    <s v="TEC-PH-10000562"/>
    <x v="3434"/>
    <n v="7"/>
    <n v="4"/>
    <n v="-932316"/>
    <n v="-93.2316"/>
    <s v="Technology"/>
    <s v="Phones"/>
    <s v="Samsung Convoy 3"/>
  </r>
  <r>
    <x v="2519"/>
    <x v="616"/>
    <d v="2015-03-09T00:00:00"/>
    <s v="Standard Class"/>
    <s v="KN-16390"/>
    <s v="TEC-AC-10001101"/>
    <x v="904"/>
    <n v="1"/>
    <n v="2"/>
    <n v="-1289"/>
    <n v="-0.12889999999999999"/>
    <s v="Technology"/>
    <s v="Accessories"/>
    <s v="Sony 16GB Class 10 Micro SDHC R40 Memory Card"/>
  </r>
  <r>
    <x v="2519"/>
    <x v="616"/>
    <d v="2015-03-09T00:00:00"/>
    <s v="Standard Class"/>
    <s v="KN-16390"/>
    <s v="OFF-BI-10003529"/>
    <x v="2640"/>
    <n v="3"/>
    <n v="7"/>
    <n v="-17892"/>
    <n v="-1.7891999999999999"/>
    <s v="Office Supplies"/>
    <s v="Binders"/>
    <s v="Avery Round Ring Poly Binders"/>
  </r>
  <r>
    <x v="2520"/>
    <x v="1018"/>
    <d v="2017-08-07T00:00:00"/>
    <s v="First Class"/>
    <s v="HM-14860"/>
    <s v="OFF-PA-10001752"/>
    <x v="1025"/>
    <n v="2"/>
    <n v="2"/>
    <n v="28884"/>
    <n v="2.8883999999999999"/>
    <s v="Office Supplies"/>
    <s v="Paper"/>
    <s v="Hammermill CopyPlus Copy Paper (20Lb. and 84 Bright)"/>
  </r>
  <r>
    <x v="2520"/>
    <x v="1018"/>
    <d v="2017-08-07T00:00:00"/>
    <s v="First Class"/>
    <s v="HM-14860"/>
    <s v="OFF-EN-10001141"/>
    <x v="1452"/>
    <n v="1"/>
    <n v="2"/>
    <n v="31842"/>
    <n v="3.1842000000000001"/>
    <s v="Office Supplies"/>
    <s v="Envelopes"/>
    <s v="Manila Recycled Extra-Heavyweight Clasp Envelopes, 6&quot; x 9&quot;"/>
  </r>
  <r>
    <x v="2521"/>
    <x v="434"/>
    <d v="2018-01-03T00:00:00"/>
    <s v="Standard Class"/>
    <s v="JM-15580"/>
    <s v="OFF-FA-10003472"/>
    <x v="3435"/>
    <n v="3"/>
    <n v="2"/>
    <n v="-6048"/>
    <n v="-0.6048"/>
    <s v="Office Supplies"/>
    <s v="Fasteners"/>
    <s v="Bagged Rubber Bands"/>
  </r>
  <r>
    <x v="2522"/>
    <x v="463"/>
    <d v="2015-05-27T00:00:00"/>
    <s v="Standard Class"/>
    <s v="KH-16690"/>
    <s v="OFF-ST-10004507"/>
    <x v="764"/>
    <n v="3"/>
    <n v="0"/>
    <n v="138915"/>
    <n v="13.891500000000001"/>
    <s v="Office Supplies"/>
    <s v="Storage"/>
    <s v="Advantus Rolling Storage Box"/>
  </r>
  <r>
    <x v="2523"/>
    <x v="776"/>
    <d v="2014-12-10T00:00:00"/>
    <s v="Standard Class"/>
    <s v="BK-11260"/>
    <s v="OFF-AP-10004036"/>
    <x v="437"/>
    <n v="4"/>
    <n v="8"/>
    <n v="-31536"/>
    <n v="-3.1536"/>
    <s v="Office Supplies"/>
    <s v="Appliances"/>
    <s v="Bionaire 99.97% HEPA Air Cleaner"/>
  </r>
  <r>
    <x v="2523"/>
    <x v="776"/>
    <d v="2014-12-10T00:00:00"/>
    <s v="Standard Class"/>
    <s v="BK-11260"/>
    <s v="FUR-TA-10004086"/>
    <x v="2347"/>
    <n v="5"/>
    <n v="5"/>
    <n v="-120372"/>
    <n v="-12.0372"/>
    <s v="Furniture"/>
    <s v="Tables"/>
    <s v="KI Adjustable-Height Table"/>
  </r>
  <r>
    <x v="2523"/>
    <x v="776"/>
    <d v="2014-12-10T00:00:00"/>
    <s v="Standard Class"/>
    <s v="BK-11260"/>
    <s v="TEC-PH-10000307"/>
    <x v="1839"/>
    <n v="4"/>
    <n v="2"/>
    <n v="-7008"/>
    <n v="-0.70079999999999998"/>
    <s v="Technology"/>
    <s v="Phones"/>
    <s v="Shocksock Galaxy S4 Armband"/>
  </r>
  <r>
    <x v="2523"/>
    <x v="776"/>
    <d v="2014-12-10T00:00:00"/>
    <s v="Standard Class"/>
    <s v="BK-11260"/>
    <s v="FUR-FU-10002088"/>
    <x v="2091"/>
    <n v="3"/>
    <n v="6"/>
    <n v="-48492"/>
    <n v="-4.8491999999999997"/>
    <s v="Furniture"/>
    <s v="Furnishings"/>
    <s v="Nu-Dell Float Frame 11 x 14 1/2"/>
  </r>
  <r>
    <x v="2523"/>
    <x v="776"/>
    <d v="2014-12-10T00:00:00"/>
    <s v="Standard Class"/>
    <s v="BK-11260"/>
    <s v="OFF-BI-10004965"/>
    <x v="3436"/>
    <n v="2"/>
    <n v="8"/>
    <n v="-805"/>
    <n v="-8.0500000000000002E-2"/>
    <s v="Office Supplies"/>
    <s v="Binders"/>
    <s v="Ibico Covers for Plastic or Wire Binding Elements"/>
  </r>
  <r>
    <x v="2523"/>
    <x v="776"/>
    <d v="2014-12-10T00:00:00"/>
    <s v="Standard Class"/>
    <s v="BK-11260"/>
    <s v="OFF-ST-10002485"/>
    <x v="346"/>
    <n v="2"/>
    <n v="2"/>
    <n v="-83524"/>
    <n v="-8.3523999999999994"/>
    <s v="Office Supplies"/>
    <s v="Storage"/>
    <s v="Rogers Deluxe File Chest"/>
  </r>
  <r>
    <x v="2524"/>
    <x v="976"/>
    <d v="2015-08-12T00:00:00"/>
    <s v="Standard Class"/>
    <s v="PN-18775"/>
    <s v="OFF-BI-10002194"/>
    <x v="3437"/>
    <n v="3"/>
    <n v="2"/>
    <n v="64638"/>
    <n v="6.4638"/>
    <s v="Office Supplies"/>
    <s v="Binders"/>
    <s v="Cardinal Hold-It CD Pocket"/>
  </r>
  <r>
    <x v="2525"/>
    <x v="449"/>
    <d v="2014-03-17T00:00:00"/>
    <s v="Same Day"/>
    <s v="AZ-10750"/>
    <s v="OFF-AR-10003732"/>
    <x v="2856"/>
    <n v="2"/>
    <n v="2"/>
    <n v="3336"/>
    <n v="0.33360000000000001"/>
    <s v="Office Supplies"/>
    <s v="Art"/>
    <s v="Newell 333"/>
  </r>
  <r>
    <x v="2525"/>
    <x v="449"/>
    <d v="2014-03-17T00:00:00"/>
    <s v="Same Day"/>
    <s v="AZ-10750"/>
    <s v="OFF-PA-10002195"/>
    <x v="329"/>
    <n v="1"/>
    <n v="2"/>
    <n v="18792"/>
    <n v="1.8792"/>
    <s v="Office Supplies"/>
    <s v="Paper"/>
    <s v="RSVP Cards &amp; Envelopes, Blank White, 8-1/2&quot; X 11&quot;, 24 Cards/25 Envelopes/Set"/>
  </r>
  <r>
    <x v="2525"/>
    <x v="449"/>
    <d v="2014-03-17T00:00:00"/>
    <s v="Same Day"/>
    <s v="AZ-10750"/>
    <s v="OFF-PA-10002365"/>
    <x v="23"/>
    <n v="3"/>
    <n v="2"/>
    <n v="54432"/>
    <n v="5.4432"/>
    <s v="Office Supplies"/>
    <s v="Paper"/>
    <s v="Xerox 1967"/>
  </r>
  <r>
    <x v="2526"/>
    <x v="584"/>
    <d v="2015-03-30T00:00:00"/>
    <s v="Second Class"/>
    <s v="GM-14500"/>
    <s v="OFF-PA-10001950"/>
    <x v="2540"/>
    <n v="6"/>
    <n v="2"/>
    <n v="1251"/>
    <n v="0.12509999999999999"/>
    <s v="Office Supplies"/>
    <s v="Paper"/>
    <s v="Southworth 25% Cotton Antique Laid Paper &amp; Envelopes"/>
  </r>
  <r>
    <x v="2526"/>
    <x v="584"/>
    <d v="2015-03-30T00:00:00"/>
    <s v="Second Class"/>
    <s v="GM-14500"/>
    <s v="TEC-AC-10004633"/>
    <x v="1137"/>
    <n v="3"/>
    <n v="2"/>
    <n v="50328"/>
    <n v="5.0327999999999999"/>
    <s v="Technology"/>
    <s v="Accessories"/>
    <s v="Verbatim 25 GB 6x Blu-ray Single Layer Recordable Disc, 3/Pack"/>
  </r>
  <r>
    <x v="2527"/>
    <x v="637"/>
    <d v="2014-12-20T00:00:00"/>
    <s v="Standard Class"/>
    <s v="BM-11785"/>
    <s v="FUR-CH-10002439"/>
    <x v="3438"/>
    <n v="4"/>
    <n v="2"/>
    <n v="139728"/>
    <n v="13.972799999999999"/>
    <s v="Furniture"/>
    <s v="Chairs"/>
    <s v="Iceberg Nesting Folding Chair, 19w x 6d x 43h"/>
  </r>
  <r>
    <x v="2528"/>
    <x v="561"/>
    <d v="2015-09-26T00:00:00"/>
    <s v="Standard Class"/>
    <s v="NH-18610"/>
    <s v="TEC-AC-10000682"/>
    <x v="3439"/>
    <n v="4"/>
    <n v="0"/>
    <n v="23226"/>
    <n v="2.3226"/>
    <s v="Technology"/>
    <s v="Accessories"/>
    <s v="Kensington K72356US Mouse-in-a-Box USB Desktop Mouse"/>
  </r>
  <r>
    <x v="2529"/>
    <x v="1016"/>
    <d v="2017-04-26T00:00:00"/>
    <s v="First Class"/>
    <s v="PN-18775"/>
    <s v="OFF-AR-10004078"/>
    <x v="2007"/>
    <n v="9"/>
    <n v="2"/>
    <n v="5256"/>
    <n v="0.52559999999999996"/>
    <s v="Office Supplies"/>
    <s v="Art"/>
    <s v="Newell 312"/>
  </r>
  <r>
    <x v="2529"/>
    <x v="1016"/>
    <d v="2017-04-26T00:00:00"/>
    <s v="First Class"/>
    <s v="PN-18775"/>
    <s v="OFF-AR-10001958"/>
    <x v="3440"/>
    <n v="5"/>
    <n v="2"/>
    <n v="6792"/>
    <n v="0.67920000000000003"/>
    <s v="Office Supplies"/>
    <s v="Art"/>
    <s v="Stanley Bostitch Contemporary Electric Pencil Sharpeners"/>
  </r>
  <r>
    <x v="2530"/>
    <x v="638"/>
    <d v="2014-10-22T00:00:00"/>
    <s v="Standard Class"/>
    <s v="EH-13765"/>
    <s v="OFF-EN-10001335"/>
    <x v="779"/>
    <n v="6"/>
    <n v="2"/>
    <n v="19692"/>
    <n v="1.9692000000000001"/>
    <s v="Office Supplies"/>
    <s v="Envelopes"/>
    <s v="White Business Envelopes with Contemporary Seam, Recycled White Business Envelopes"/>
  </r>
  <r>
    <x v="2530"/>
    <x v="638"/>
    <d v="2014-10-22T00:00:00"/>
    <s v="Standard Class"/>
    <s v="EH-13765"/>
    <s v="OFF-ST-10003479"/>
    <x v="3441"/>
    <n v="6"/>
    <n v="2"/>
    <n v="-35046"/>
    <n v="-3.5045999999999999"/>
    <s v="Office Supplies"/>
    <s v="Storage"/>
    <s v="Eldon Base for stackable storage shelf, platinum"/>
  </r>
  <r>
    <x v="2530"/>
    <x v="638"/>
    <d v="2014-10-22T00:00:00"/>
    <s v="Standard Class"/>
    <s v="EH-13765"/>
    <s v="OFF-PA-10003016"/>
    <x v="3442"/>
    <n v="4"/>
    <n v="2"/>
    <n v="314"/>
    <n v="3.1399999999999997E-2"/>
    <s v="Office Supplies"/>
    <s v="Paper"/>
    <s v="Adams &quot;While You Were Out&quot; Message Pads"/>
  </r>
  <r>
    <x v="2531"/>
    <x v="132"/>
    <d v="2015-11-13T00:00:00"/>
    <s v="Same Day"/>
    <s v="HA-14905"/>
    <s v="FUR-FU-10001025"/>
    <x v="3443"/>
    <n v="9"/>
    <n v="6"/>
    <n v="-74358"/>
    <n v="-7.4358000000000004"/>
    <s v="Furniture"/>
    <s v="Furnishings"/>
    <s v="Eldon ImÃ ge Series Desk Accessories, Clear"/>
  </r>
  <r>
    <x v="2532"/>
    <x v="1011"/>
    <d v="2016-02-02T00:00:00"/>
    <s v="Second Class"/>
    <s v="AB-10150"/>
    <s v="OFF-PA-10003936"/>
    <x v="23"/>
    <n v="3"/>
    <n v="2"/>
    <n v="54432"/>
    <n v="5.4432"/>
    <s v="Office Supplies"/>
    <s v="Paper"/>
    <s v="Xerox 1994"/>
  </r>
  <r>
    <x v="2533"/>
    <x v="1019"/>
    <d v="2016-11-22T00:00:00"/>
    <s v="Standard Class"/>
    <s v="MS-17365"/>
    <s v="OFF-BI-10004140"/>
    <x v="2091"/>
    <n v="3"/>
    <n v="2"/>
    <n v="33675"/>
    <n v="3.3675000000000002"/>
    <s v="Office Supplies"/>
    <s v="Binders"/>
    <s v="Avery Non-Stick Binders"/>
  </r>
  <r>
    <x v="2534"/>
    <x v="800"/>
    <d v="2017-07-29T00:00:00"/>
    <s v="Standard Class"/>
    <s v="DD-13570"/>
    <s v="OFF-LA-10004178"/>
    <x v="196"/>
    <n v="1"/>
    <n v="2"/>
    <n v="10738"/>
    <n v="1.0738000000000001"/>
    <s v="Office Supplies"/>
    <s v="Labels"/>
    <s v="Avery 491"/>
  </r>
  <r>
    <x v="2535"/>
    <x v="501"/>
    <d v="2017-11-17T00:00:00"/>
    <s v="Standard Class"/>
    <s v="MT-17815"/>
    <s v="OFF-ST-10003324"/>
    <x v="3444"/>
    <n v="1"/>
    <n v="0"/>
    <n v="0"/>
    <n v="0"/>
    <s v="Office Supplies"/>
    <s v="Storage"/>
    <s v="Belkin OmniView SE Rackmount Kit"/>
  </r>
  <r>
    <x v="2536"/>
    <x v="269"/>
    <d v="2015-10-03T00:00:00"/>
    <s v="Standard Class"/>
    <s v="GM-14500"/>
    <s v="OFF-FA-10004854"/>
    <x v="1087"/>
    <n v="3"/>
    <n v="0"/>
    <n v="161868"/>
    <n v="16.186800000000002"/>
    <s v="Office Supplies"/>
    <s v="Fasteners"/>
    <s v="Vinyl Coated Wire Paper Clips in Organizer Box, 800/Box"/>
  </r>
  <r>
    <x v="2536"/>
    <x v="269"/>
    <d v="2015-10-03T00:00:00"/>
    <s v="Standard Class"/>
    <s v="GM-14500"/>
    <s v="TEC-MA-10002859"/>
    <x v="3445"/>
    <n v="7"/>
    <n v="0"/>
    <n v="2960671"/>
    <n v="296.06709999999998"/>
    <s v="Technology"/>
    <s v="Machines"/>
    <s v="Ativa MDM8000 8-Sheet Micro-Cut Shredder"/>
  </r>
  <r>
    <x v="2536"/>
    <x v="269"/>
    <d v="2015-10-03T00:00:00"/>
    <s v="Standard Class"/>
    <s v="GM-14500"/>
    <s v="OFF-BI-10000088"/>
    <x v="3446"/>
    <n v="9"/>
    <n v="2"/>
    <n v="286578"/>
    <n v="28.657800000000002"/>
    <s v="Office Supplies"/>
    <s v="Binders"/>
    <s v="GBC Imprintable Covers"/>
  </r>
  <r>
    <x v="2537"/>
    <x v="588"/>
    <d v="2014-04-08T00:00:00"/>
    <s v="Standard Class"/>
    <s v="KB-16585"/>
    <s v="OFF-ST-10004180"/>
    <x v="3447"/>
    <n v="5"/>
    <n v="0"/>
    <n v="9302"/>
    <n v="0.93020000000000003"/>
    <s v="Office Supplies"/>
    <s v="Storage"/>
    <s v="Safco Commercial Shelving"/>
  </r>
  <r>
    <x v="2537"/>
    <x v="588"/>
    <d v="2014-04-08T00:00:00"/>
    <s v="Standard Class"/>
    <s v="KB-16585"/>
    <s v="TEC-AC-10002926"/>
    <x v="2462"/>
    <n v="2"/>
    <n v="0"/>
    <n v="429914"/>
    <n v="42.991399999999999"/>
    <s v="Technology"/>
    <s v="Accessories"/>
    <s v="Logitech Wireless Marathon Mouse M705"/>
  </r>
  <r>
    <x v="2537"/>
    <x v="588"/>
    <d v="2014-04-08T00:00:00"/>
    <s v="Standard Class"/>
    <s v="KB-16585"/>
    <s v="OFF-PA-10003797"/>
    <x v="168"/>
    <n v="3"/>
    <n v="0"/>
    <n v="93312"/>
    <n v="9.3312000000000008"/>
    <s v="Office Supplies"/>
    <s v="Paper"/>
    <s v="Xerox 209"/>
  </r>
  <r>
    <x v="2537"/>
    <x v="588"/>
    <d v="2014-04-08T00:00:00"/>
    <s v="Standard Class"/>
    <s v="KB-16585"/>
    <s v="OFF-PA-10002195"/>
    <x v="24"/>
    <n v="2"/>
    <n v="0"/>
    <n v="63504"/>
    <n v="6.3503999999999996"/>
    <s v="Office Supplies"/>
    <s v="Paper"/>
    <s v="RSVP Cards &amp; Envelopes, Blank White, 8-1/2&quot; X 11&quot;, 24 Cards/25 Envelopes/Set"/>
  </r>
  <r>
    <x v="2538"/>
    <x v="191"/>
    <d v="2014-09-14T00:00:00"/>
    <s v="Same Day"/>
    <s v="DM-13015"/>
    <s v="FUR-TA-10001039"/>
    <x v="3448"/>
    <n v="9"/>
    <n v="4"/>
    <n v="-1083348"/>
    <n v="-108.3348"/>
    <s v="Furniture"/>
    <s v="Tables"/>
    <s v="KI Adjustable-Height Table"/>
  </r>
  <r>
    <x v="2538"/>
    <x v="191"/>
    <d v="2014-09-14T00:00:00"/>
    <s v="Same Day"/>
    <s v="DM-13015"/>
    <s v="OFF-EN-10001099"/>
    <x v="3449"/>
    <n v="7"/>
    <n v="0"/>
    <n v="314916"/>
    <n v="31.491599999999998"/>
    <s v="Office Supplies"/>
    <s v="Envelopes"/>
    <s v="Staple envelope"/>
  </r>
  <r>
    <x v="2538"/>
    <x v="191"/>
    <d v="2014-09-14T00:00:00"/>
    <s v="Same Day"/>
    <s v="DM-13015"/>
    <s v="TEC-MA-10003979"/>
    <x v="2339"/>
    <n v="4"/>
    <n v="0"/>
    <n v="13719804"/>
    <n v="1371.9803999999999"/>
    <s v="Technology"/>
    <s v="Machines"/>
    <s v="Ativa V4110MDD Micro-Cut Shredder"/>
  </r>
  <r>
    <x v="2538"/>
    <x v="191"/>
    <d v="2014-09-14T00:00:00"/>
    <s v="Same Day"/>
    <s v="DM-13015"/>
    <s v="OFF-AP-10002945"/>
    <x v="3450"/>
    <n v="2"/>
    <n v="0"/>
    <n v="198429"/>
    <n v="19.8429"/>
    <s v="Office Supplies"/>
    <s v="Appliances"/>
    <s v="Honeywell Enviracaire Portable HEPA Air Cleaner for 17' x 22' Room"/>
  </r>
  <r>
    <x v="2538"/>
    <x v="191"/>
    <d v="2014-09-14T00:00:00"/>
    <s v="Same Day"/>
    <s v="DM-13015"/>
    <s v="TEC-PH-10001536"/>
    <x v="2065"/>
    <n v="1"/>
    <n v="0"/>
    <n v="44174"/>
    <n v="4.4173999999999998"/>
    <s v="Technology"/>
    <s v="Phones"/>
    <s v="Spigen Samsung Galaxy S5 Case Wallet"/>
  </r>
  <r>
    <x v="2538"/>
    <x v="191"/>
    <d v="2014-09-14T00:00:00"/>
    <s v="Same Day"/>
    <s v="DM-13015"/>
    <s v="TEC-PH-10000526"/>
    <x v="1054"/>
    <n v="3"/>
    <n v="0"/>
    <n v="806316"/>
    <n v="80.631600000000006"/>
    <s v="Technology"/>
    <s v="Phones"/>
    <s v="Vtech CS6719"/>
  </r>
  <r>
    <x v="2538"/>
    <x v="191"/>
    <d v="2014-09-14T00:00:00"/>
    <s v="Same Day"/>
    <s v="DM-13015"/>
    <s v="OFF-PA-10000213"/>
    <x v="3451"/>
    <n v="9"/>
    <n v="0"/>
    <n v="210654"/>
    <n v="21.0654"/>
    <s v="Office Supplies"/>
    <s v="Paper"/>
    <s v="Xerox 198"/>
  </r>
  <r>
    <x v="2539"/>
    <x v="614"/>
    <d v="2018-01-05T00:00:00"/>
    <s v="Standard Class"/>
    <s v="BP-11185"/>
    <s v="FUR-FU-10002501"/>
    <x v="3452"/>
    <n v="8"/>
    <n v="0"/>
    <n v="374144"/>
    <n v="37.414400000000001"/>
    <s v="Furniture"/>
    <s v="Furnishings"/>
    <s v="Nu-Dell Executive Frame"/>
  </r>
  <r>
    <x v="2540"/>
    <x v="1020"/>
    <d v="2015-06-27T00:00:00"/>
    <s v="Standard Class"/>
    <s v="EP-13915"/>
    <s v="TEC-PH-10001819"/>
    <x v="3453"/>
    <n v="3"/>
    <n v="2"/>
    <n v="377916"/>
    <n v="37.791600000000003"/>
    <s v="Technology"/>
    <s v="Phones"/>
    <s v="Innergie mMini Combo Duo USB Travel Charging Kit"/>
  </r>
  <r>
    <x v="2541"/>
    <x v="396"/>
    <d v="2017-11-30T00:00:00"/>
    <s v="Standard Class"/>
    <s v="FG-14260"/>
    <s v="OFF-AP-10001962"/>
    <x v="3454"/>
    <n v="7"/>
    <n v="0"/>
    <n v="146825"/>
    <n v="14.682499999999999"/>
    <s v="Office Supplies"/>
    <s v="Appliances"/>
    <s v="Black &amp; Decker Filter for Double Action Dustbuster Cordless Vac BLDV7210"/>
  </r>
  <r>
    <x v="2541"/>
    <x v="396"/>
    <d v="2017-11-30T00:00:00"/>
    <s v="Standard Class"/>
    <s v="FG-14260"/>
    <s v="OFF-BI-10003364"/>
    <x v="3455"/>
    <n v="4"/>
    <n v="2"/>
    <n v="326704"/>
    <n v="32.670400000000001"/>
    <s v="Office Supplies"/>
    <s v="Binders"/>
    <s v="Binding Machine Supplies"/>
  </r>
  <r>
    <x v="2542"/>
    <x v="93"/>
    <d v="2016-10-28T00:00:00"/>
    <s v="Standard Class"/>
    <s v="AB-10255"/>
    <s v="OFF-FA-10002983"/>
    <x v="3456"/>
    <n v="5"/>
    <n v="0"/>
    <n v="8184"/>
    <n v="0.81840000000000002"/>
    <s v="Office Supplies"/>
    <s v="Fasteners"/>
    <s v="Advantus SlideClip Paper Clips"/>
  </r>
  <r>
    <x v="2543"/>
    <x v="639"/>
    <d v="2015-12-19T00:00:00"/>
    <s v="Standard Class"/>
    <s v="RD-19480"/>
    <s v="OFF-BI-10002432"/>
    <x v="3457"/>
    <n v="2"/>
    <n v="2"/>
    <n v="27324"/>
    <n v="2.7324000000000002"/>
    <s v="Office Supplies"/>
    <s v="Binders"/>
    <s v="Wilson Jones Standard D-Ring Binders"/>
  </r>
  <r>
    <x v="2544"/>
    <x v="481"/>
    <d v="2016-11-17T00:00:00"/>
    <s v="Standard Class"/>
    <s v="TS-21430"/>
    <s v="FUR-FU-10003096"/>
    <x v="913"/>
    <n v="4"/>
    <n v="0"/>
    <n v="130548"/>
    <n v="13.0548"/>
    <s v="Furniture"/>
    <s v="Furnishings"/>
    <s v="Master Giant Foot Doorstop, Safety Yellow"/>
  </r>
  <r>
    <x v="2545"/>
    <x v="471"/>
    <d v="2017-10-05T00:00:00"/>
    <s v="Standard Class"/>
    <s v="JA-15970"/>
    <s v="OFF-EN-10001539"/>
    <x v="1241"/>
    <n v="3"/>
    <n v="0"/>
    <n v="109698"/>
    <n v="10.969799999999999"/>
    <s v="Office Supplies"/>
    <s v="Envelopes"/>
    <s v="Staple envelope"/>
  </r>
  <r>
    <x v="2545"/>
    <x v="471"/>
    <d v="2017-10-05T00:00:00"/>
    <s v="Standard Class"/>
    <s v="JA-15970"/>
    <s v="OFF-PA-10004996"/>
    <x v="3458"/>
    <n v="5"/>
    <n v="0"/>
    <n v="242285"/>
    <n v="24.2285"/>
    <s v="Office Supplies"/>
    <s v="Paper"/>
    <s v="Speediset Carbonless Redi-Letter 7&quot; x 8 1/2&quot;"/>
  </r>
  <r>
    <x v="2546"/>
    <x v="627"/>
    <d v="2015-11-12T00:00:00"/>
    <s v="Standard Class"/>
    <s v="SW-20455"/>
    <s v="TEC-AC-10001956"/>
    <x v="3459"/>
    <n v="2"/>
    <n v="0"/>
    <n v="43164"/>
    <n v="4.3163999999999998"/>
    <s v="Technology"/>
    <s v="Accessories"/>
    <s v="Microsoft Arc Touch Mouse"/>
  </r>
  <r>
    <x v="2547"/>
    <x v="367"/>
    <d v="2016-04-05T00:00:00"/>
    <s v="Standard Class"/>
    <s v="FP-14320"/>
    <s v="FUR-CH-10000454"/>
    <x v="3460"/>
    <n v="6"/>
    <n v="1"/>
    <n v="292776"/>
    <n v="29.2776"/>
    <s v="Furniture"/>
    <s v="Chairs"/>
    <s v="Hon Deluxe Fabric Upholstered Stacking Chairs, Rounded Back"/>
  </r>
  <r>
    <x v="2547"/>
    <x v="367"/>
    <d v="2016-04-05T00:00:00"/>
    <s v="Standard Class"/>
    <s v="FP-14320"/>
    <s v="OFF-SU-10000946"/>
    <x v="1266"/>
    <n v="8"/>
    <n v="0"/>
    <n v="185136"/>
    <n v="18.5136"/>
    <s v="Office Supplies"/>
    <s v="Supplies"/>
    <s v="Staple remover"/>
  </r>
  <r>
    <x v="2547"/>
    <x v="367"/>
    <d v="2016-04-05T00:00:00"/>
    <s v="Standard Class"/>
    <s v="FP-14320"/>
    <s v="OFF-BI-10004140"/>
    <x v="1499"/>
    <n v="1"/>
    <n v="2"/>
    <n v="11225"/>
    <n v="1.1225000000000001"/>
    <s v="Office Supplies"/>
    <s v="Binders"/>
    <s v="Avery Non-Stick Binders"/>
  </r>
  <r>
    <x v="2548"/>
    <x v="159"/>
    <d v="2017-02-07T00:00:00"/>
    <s v="Standard Class"/>
    <s v="JL-15835"/>
    <s v="FUR-FU-10003039"/>
    <x v="3461"/>
    <n v="2"/>
    <n v="0"/>
    <n v="293284"/>
    <n v="29.328399999999998"/>
    <s v="Furniture"/>
    <s v="Furnishings"/>
    <s v="Howard Miller 11-1/2&quot; Diameter Grantwood Wall Clock"/>
  </r>
  <r>
    <x v="2548"/>
    <x v="159"/>
    <d v="2017-02-07T00:00:00"/>
    <s v="Standard Class"/>
    <s v="JL-15835"/>
    <s v="OFF-ST-10000464"/>
    <x v="876"/>
    <n v="4"/>
    <n v="0"/>
    <n v="389312"/>
    <n v="38.931199999999997"/>
    <s v="Office Supplies"/>
    <s v="Storage"/>
    <s v="Multi-Use Personal File Cart and Caster Set, Three Stacking Bins"/>
  </r>
  <r>
    <x v="2548"/>
    <x v="159"/>
    <d v="2017-02-07T00:00:00"/>
    <s v="Standard Class"/>
    <s v="JL-15835"/>
    <s v="OFF-AP-10000252"/>
    <x v="1065"/>
    <n v="4"/>
    <n v="0"/>
    <n v="1638"/>
    <n v="0.1638"/>
    <s v="Office Supplies"/>
    <s v="Appliances"/>
    <s v="Harmony HEPA Quiet Air Purifiers"/>
  </r>
  <r>
    <x v="2549"/>
    <x v="346"/>
    <d v="2017-12-31T00:00:00"/>
    <s v="Standard Class"/>
    <s v="JL-15175"/>
    <s v="FUR-FU-10001731"/>
    <x v="1289"/>
    <n v="4"/>
    <n v="2"/>
    <n v="19224"/>
    <n v="1.9224000000000001"/>
    <s v="Furniture"/>
    <s v="Furnishings"/>
    <s v="Acrylic Self-Standing Desk Frames"/>
  </r>
  <r>
    <x v="2549"/>
    <x v="346"/>
    <d v="2017-12-31T00:00:00"/>
    <s v="Standard Class"/>
    <s v="JL-15175"/>
    <s v="FUR-CH-10001394"/>
    <x v="3462"/>
    <n v="3"/>
    <n v="2"/>
    <n v="105297"/>
    <n v="10.5297"/>
    <s v="Furniture"/>
    <s v="Chairs"/>
    <s v="Global Leather Executive Chair"/>
  </r>
  <r>
    <x v="2550"/>
    <x v="14"/>
    <d v="2014-06-21T00:00:00"/>
    <s v="Same Day"/>
    <s v="JG-15160"/>
    <s v="TEC-PH-10001578"/>
    <x v="3463"/>
    <n v="3"/>
    <n v="0"/>
    <n v="3523065"/>
    <n v="352.30650000000003"/>
    <s v="Technology"/>
    <s v="Phones"/>
    <s v="Polycom SoundStation2 EX ConferenceÂ phone"/>
  </r>
  <r>
    <x v="2551"/>
    <x v="904"/>
    <d v="2017-03-10T00:00:00"/>
    <s v="Second Class"/>
    <s v="SH-19975"/>
    <s v="OFF-ST-10000675"/>
    <x v="3464"/>
    <n v="2"/>
    <n v="0"/>
    <n v="16945"/>
    <n v="1.6944999999999999"/>
    <s v="Office Supplies"/>
    <s v="Storage"/>
    <s v="File Shuttle II and Handi-File, Black"/>
  </r>
  <r>
    <x v="2552"/>
    <x v="318"/>
    <d v="2017-09-28T00:00:00"/>
    <s v="First Class"/>
    <s v="LS-17200"/>
    <s v="OFF-ST-10002352"/>
    <x v="1697"/>
    <n v="5"/>
    <n v="0"/>
    <n v="10374"/>
    <n v="1.0374000000000001"/>
    <s v="Office Supplies"/>
    <s v="Storage"/>
    <s v="Iris Project Case"/>
  </r>
  <r>
    <x v="2553"/>
    <x v="570"/>
    <d v="2014-07-06T00:00:00"/>
    <s v="Standard Class"/>
    <s v="CS-11860"/>
    <s v="OFF-BI-10004528"/>
    <x v="919"/>
    <n v="1"/>
    <n v="2"/>
    <n v="84"/>
    <n v="8.3999999999999995E-3"/>
    <s v="Office Supplies"/>
    <s v="Binders"/>
    <s v="Cardinal Poly Pocket Divider Pockets for Ring Binders"/>
  </r>
  <r>
    <x v="2553"/>
    <x v="570"/>
    <d v="2014-07-06T00:00:00"/>
    <s v="Standard Class"/>
    <s v="CS-11860"/>
    <s v="OFF-AR-10001026"/>
    <x v="3465"/>
    <n v="3"/>
    <n v="0"/>
    <n v="2904"/>
    <n v="0.29039999999999999"/>
    <s v="Office Supplies"/>
    <s v="Art"/>
    <s v="Sanford Uni-Blazer View Highlighters, Chisel Tip, Yellow"/>
  </r>
  <r>
    <x v="2554"/>
    <x v="976"/>
    <d v="2015-08-08T00:00:00"/>
    <s v="First Class"/>
    <s v="KW-16570"/>
    <s v="OFF-BI-10002215"/>
    <x v="276"/>
    <n v="4"/>
    <n v="0"/>
    <n v="13064"/>
    <n v="1.3064"/>
    <s v="Office Supplies"/>
    <s v="Binders"/>
    <s v="Wilson Jones Hanging View Binder, White, 1&quot;"/>
  </r>
  <r>
    <x v="2554"/>
    <x v="976"/>
    <d v="2015-08-08T00:00:00"/>
    <s v="First Class"/>
    <s v="KW-16570"/>
    <s v="FUR-FU-10000305"/>
    <x v="3409"/>
    <n v="3"/>
    <n v="0"/>
    <n v="340704"/>
    <n v="34.070399999999999"/>
    <s v="Furniture"/>
    <s v="Furnishings"/>
    <s v="Tenex V2T-RE Standard Weight Series Chair Mat, 45&quot; x 53&quot;, Lip 25&quot; x 12&quot;"/>
  </r>
  <r>
    <x v="2555"/>
    <x v="7"/>
    <d v="2017-07-04T00:00:00"/>
    <s v="Second Class"/>
    <s v="GH-14410"/>
    <s v="TEC-PH-10002584"/>
    <x v="3466"/>
    <n v="2"/>
    <n v="2"/>
    <n v="125198"/>
    <n v="12.5198"/>
    <s v="Technology"/>
    <s v="Phones"/>
    <s v="Samsung Galaxy S4"/>
  </r>
  <r>
    <x v="2555"/>
    <x v="7"/>
    <d v="2017-07-04T00:00:00"/>
    <s v="Second Class"/>
    <s v="GH-14410"/>
    <s v="FUR-CH-10000229"/>
    <x v="3467"/>
    <n v="3"/>
    <n v="3"/>
    <n v="-1788468"/>
    <n v="-178.8468"/>
    <s v="Furniture"/>
    <s v="Chairs"/>
    <s v="Global Enterprise Series Seating High-Back Swivel/Tilt Chairs"/>
  </r>
  <r>
    <x v="2555"/>
    <x v="7"/>
    <d v="2017-07-04T00:00:00"/>
    <s v="Second Class"/>
    <s v="GH-14410"/>
    <s v="FUR-FU-10003799"/>
    <x v="3468"/>
    <n v="2"/>
    <n v="6"/>
    <n v="-103124"/>
    <n v="-10.3124"/>
    <s v="Furniture"/>
    <s v="Furnishings"/>
    <s v="Seth Thomas 13 1/2&quot; Wall Clock"/>
  </r>
  <r>
    <x v="2556"/>
    <x v="662"/>
    <d v="2015-10-30T00:00:00"/>
    <s v="Second Class"/>
    <s v="AG-10495"/>
    <s v="TEC-PH-10001700"/>
    <x v="839"/>
    <n v="2"/>
    <n v="2"/>
    <n v="92386"/>
    <n v="9.2385999999999999"/>
    <s v="Technology"/>
    <s v="Phones"/>
    <s v="Panasonic KX-TG6844B Expandable Digital Cordless Telephone"/>
  </r>
  <r>
    <x v="2556"/>
    <x v="662"/>
    <d v="2015-10-30T00:00:00"/>
    <s v="Second Class"/>
    <s v="AG-10495"/>
    <s v="TEC-PH-10001527"/>
    <x v="3469"/>
    <n v="2"/>
    <n v="2"/>
    <n v="-14603"/>
    <n v="-1.4602999999999999"/>
    <s v="Technology"/>
    <s v="Phones"/>
    <s v="Plantronics MX500i Earset"/>
  </r>
  <r>
    <x v="2557"/>
    <x v="1021"/>
    <d v="2014-08-05T00:00:00"/>
    <s v="Standard Class"/>
    <s v="TS-21430"/>
    <s v="FUR-BO-10002916"/>
    <x v="2063"/>
    <n v="8"/>
    <n v="0"/>
    <n v="2598896"/>
    <n v="259.88959999999997"/>
    <s v="Furniture"/>
    <s v="Bookcases"/>
    <s v="Rush Hierlooms Collection 1&quot; Thick Stackable Bookcases"/>
  </r>
  <r>
    <x v="2558"/>
    <x v="741"/>
    <d v="2016-11-23T00:00:00"/>
    <s v="Second Class"/>
    <s v="AJ-10945"/>
    <s v="FUR-CH-10000863"/>
    <x v="158"/>
    <n v="2"/>
    <n v="0"/>
    <n v="332156"/>
    <n v="33.215600000000002"/>
    <s v="Furniture"/>
    <s v="Chairs"/>
    <s v="Novimex Swivel Fabric Task Chair"/>
  </r>
  <r>
    <x v="2559"/>
    <x v="490"/>
    <d v="2015-07-11T00:00:00"/>
    <s v="Standard Class"/>
    <s v="SJ-20215"/>
    <s v="FUR-CH-10003968"/>
    <x v="2797"/>
    <n v="3"/>
    <n v="2"/>
    <n v="-170352"/>
    <n v="-17.0352"/>
    <s v="Furniture"/>
    <s v="Chairs"/>
    <s v="Novimex Turbo Task Chair"/>
  </r>
  <r>
    <x v="2560"/>
    <x v="849"/>
    <d v="2014-11-16T00:00:00"/>
    <s v="Standard Class"/>
    <s v="SC-20020"/>
    <s v="OFF-AR-10001149"/>
    <x v="2650"/>
    <n v="2"/>
    <n v="0"/>
    <n v="1521"/>
    <n v="0.15210000000000001"/>
    <s v="Office Supplies"/>
    <s v="Art"/>
    <s v="Sanford Colorific Colored Pencils, 12/Box"/>
  </r>
  <r>
    <x v="2560"/>
    <x v="849"/>
    <d v="2014-11-16T00:00:00"/>
    <s v="Standard Class"/>
    <s v="SC-20020"/>
    <s v="OFF-PA-10000130"/>
    <x v="1453"/>
    <n v="3"/>
    <n v="0"/>
    <n v="5778"/>
    <n v="0.57779999999999998"/>
    <s v="Office Supplies"/>
    <s v="Paper"/>
    <s v="Xerox 199"/>
  </r>
  <r>
    <x v="2560"/>
    <x v="849"/>
    <d v="2014-11-16T00:00:00"/>
    <s v="Standard Class"/>
    <s v="SC-20020"/>
    <s v="OFF-PA-10002479"/>
    <x v="3160"/>
    <n v="3"/>
    <n v="0"/>
    <n v="7128"/>
    <n v="0.71279999999999999"/>
    <s v="Office Supplies"/>
    <s v="Paper"/>
    <s v="Xerox 4200 Series MultiUse Premium Copy Paper (20Lb. and 84 Bright)"/>
  </r>
  <r>
    <x v="2560"/>
    <x v="849"/>
    <d v="2014-11-16T00:00:00"/>
    <s v="Standard Class"/>
    <s v="SC-20020"/>
    <s v="FUR-CH-10004997"/>
    <x v="3470"/>
    <n v="3"/>
    <n v="0"/>
    <n v="112788"/>
    <n v="11.2788"/>
    <s v="Furniture"/>
    <s v="Chairs"/>
    <s v="Hon Every-Day Series Multi-Task Chairs"/>
  </r>
  <r>
    <x v="2560"/>
    <x v="849"/>
    <d v="2014-11-16T00:00:00"/>
    <s v="Standard Class"/>
    <s v="SC-20020"/>
    <s v="OFF-ST-10004950"/>
    <x v="2598"/>
    <n v="3"/>
    <n v="0"/>
    <n v="119586"/>
    <n v="11.958600000000001"/>
    <s v="Office Supplies"/>
    <s v="Storage"/>
    <s v="Acco Perma 3000 Stacking Storage Drawers"/>
  </r>
  <r>
    <x v="2560"/>
    <x v="849"/>
    <d v="2014-11-16T00:00:00"/>
    <s v="Standard Class"/>
    <s v="SC-20020"/>
    <s v="OFF-ST-10001490"/>
    <x v="3195"/>
    <n v="3"/>
    <n v="0"/>
    <n v="160623"/>
    <n v="16.0623"/>
    <s v="Office Supplies"/>
    <s v="Storage"/>
    <s v="Hot File 7-Pocket, Floor Stand"/>
  </r>
  <r>
    <x v="2561"/>
    <x v="1022"/>
    <d v="2016-05-29T00:00:00"/>
    <s v="Second Class"/>
    <s v="LA-16780"/>
    <s v="FUR-CH-10002024"/>
    <x v="3471"/>
    <n v="5"/>
    <n v="0"/>
    <n v="70098"/>
    <n v="7.0098000000000003"/>
    <s v="Furniture"/>
    <s v="Chairs"/>
    <s v="HON 5400 Series Task Chairs for Big and Tall"/>
  </r>
  <r>
    <x v="2561"/>
    <x v="1022"/>
    <d v="2016-05-29T00:00:00"/>
    <s v="Second Class"/>
    <s v="LA-16780"/>
    <s v="OFF-PA-10001790"/>
    <x v="3472"/>
    <n v="3"/>
    <n v="0"/>
    <n v="691776"/>
    <n v="69.177599999999998"/>
    <s v="Office Supplies"/>
    <s v="Paper"/>
    <s v="Xerox 1910"/>
  </r>
  <r>
    <x v="2561"/>
    <x v="1022"/>
    <d v="2016-05-29T00:00:00"/>
    <s v="Second Class"/>
    <s v="LA-16780"/>
    <s v="OFF-PA-10000994"/>
    <x v="1752"/>
    <n v="3"/>
    <n v="0"/>
    <n v="150984"/>
    <n v="15.0984"/>
    <s v="Office Supplies"/>
    <s v="Paper"/>
    <s v="Xerox 1915"/>
  </r>
  <r>
    <x v="2562"/>
    <x v="936"/>
    <d v="2015-03-10T00:00:00"/>
    <s v="First Class"/>
    <s v="FC-14335"/>
    <s v="OFF-AR-10002399"/>
    <x v="2989"/>
    <n v="1"/>
    <n v="2"/>
    <n v="8946"/>
    <n v="0.89459999999999995"/>
    <s v="Office Supplies"/>
    <s v="Art"/>
    <s v="Dixon Prang Watercolor Pencils, 10-Color Set with Brush"/>
  </r>
  <r>
    <x v="2563"/>
    <x v="39"/>
    <d v="2017-10-24T00:00:00"/>
    <s v="Standard Class"/>
    <s v="CA-12265"/>
    <s v="OFF-BI-10002799"/>
    <x v="924"/>
    <n v="2"/>
    <n v="8"/>
    <n v="-35224"/>
    <n v="-3.5224000000000002"/>
    <s v="Office Supplies"/>
    <s v="Binders"/>
    <s v="SlimView Poly Binder, 3/8&quot;"/>
  </r>
  <r>
    <x v="2563"/>
    <x v="39"/>
    <d v="2017-10-24T00:00:00"/>
    <s v="Standard Class"/>
    <s v="CA-12265"/>
    <s v="FUR-BO-10004360"/>
    <x v="3473"/>
    <n v="3"/>
    <n v="32"/>
    <n v="-917586"/>
    <n v="-91.758600000000001"/>
    <s v="Furniture"/>
    <s v="Bookcases"/>
    <s v="Rush Hierlooms Collection Rich Wood Bookcases"/>
  </r>
  <r>
    <x v="2564"/>
    <x v="732"/>
    <d v="2016-11-08T00:00:00"/>
    <s v="First Class"/>
    <s v="JH-15985"/>
    <s v="OFF-BI-10002082"/>
    <x v="3474"/>
    <n v="2"/>
    <n v="2"/>
    <n v="19968"/>
    <n v="1.9967999999999999"/>
    <s v="Office Supplies"/>
    <s v="Binders"/>
    <s v="GBC Twin Loop Wire Binding Elements"/>
  </r>
  <r>
    <x v="2565"/>
    <x v="571"/>
    <d v="2016-12-30T00:00:00"/>
    <s v="Standard Class"/>
    <s v="AJ-10795"/>
    <s v="OFF-BI-10004967"/>
    <x v="3475"/>
    <n v="3"/>
    <n v="2"/>
    <n v="16848"/>
    <n v="1.6848000000000001"/>
    <s v="Office Supplies"/>
    <s v="Binders"/>
    <s v="Round Ring Binders"/>
  </r>
  <r>
    <x v="2566"/>
    <x v="657"/>
    <d v="2015-04-19T00:00:00"/>
    <s v="Standard Class"/>
    <s v="BT-11395"/>
    <s v="FUR-FU-10004973"/>
    <x v="901"/>
    <n v="2"/>
    <n v="0"/>
    <n v="158256"/>
    <n v="15.8256"/>
    <s v="Furniture"/>
    <s v="Furnishings"/>
    <s v="Flat Face Poster Frame"/>
  </r>
  <r>
    <x v="2566"/>
    <x v="657"/>
    <d v="2015-04-19T00:00:00"/>
    <s v="Standard Class"/>
    <s v="BT-11395"/>
    <s v="TEC-PH-10003645"/>
    <x v="3476"/>
    <n v="2"/>
    <n v="2"/>
    <n v="193932"/>
    <n v="19.3932"/>
    <s v="Technology"/>
    <s v="Phones"/>
    <s v="Aastra 57i VoIP phone"/>
  </r>
  <r>
    <x v="2566"/>
    <x v="657"/>
    <d v="2015-04-19T00:00:00"/>
    <s v="Standard Class"/>
    <s v="BT-11395"/>
    <s v="OFF-AP-10004980"/>
    <x v="2833"/>
    <n v="2"/>
    <n v="0"/>
    <n v="295776"/>
    <n v="29.5776"/>
    <s v="Office Supplies"/>
    <s v="Appliances"/>
    <s v="3M Replacement Filter for Office Air Cleaner for 20' x 33' Room"/>
  </r>
  <r>
    <x v="2567"/>
    <x v="578"/>
    <d v="2017-09-15T00:00:00"/>
    <s v="First Class"/>
    <s v="DJ-13510"/>
    <s v="OFF-PA-10003797"/>
    <x v="847"/>
    <n v="7"/>
    <n v="0"/>
    <n v="217728"/>
    <n v="21.7728"/>
    <s v="Office Supplies"/>
    <s v="Paper"/>
    <s v="Xerox 209"/>
  </r>
  <r>
    <x v="2567"/>
    <x v="578"/>
    <d v="2017-09-15T00:00:00"/>
    <s v="First Class"/>
    <s v="DJ-13510"/>
    <s v="OFF-BI-10003707"/>
    <x v="3477"/>
    <n v="3"/>
    <n v="0"/>
    <n v="2289"/>
    <n v="0.22889999999999999"/>
    <s v="Office Supplies"/>
    <s v="Binders"/>
    <s v="Aluminum Screw Posts"/>
  </r>
  <r>
    <x v="2568"/>
    <x v="426"/>
    <d v="2017-09-27T00:00:00"/>
    <s v="First Class"/>
    <s v="AG-10675"/>
    <s v="OFF-ST-10000885"/>
    <x v="2227"/>
    <n v="3"/>
    <n v="0"/>
    <n v="100725"/>
    <n v="10.0725"/>
    <s v="Office Supplies"/>
    <s v="Storage"/>
    <s v="Fellowes Desktop Hanging File Manager"/>
  </r>
  <r>
    <x v="2568"/>
    <x v="426"/>
    <d v="2017-09-27T00:00:00"/>
    <s v="First Class"/>
    <s v="AG-10675"/>
    <s v="OFF-BI-10002827"/>
    <x v="3478"/>
    <n v="7"/>
    <n v="0"/>
    <n v="178066"/>
    <n v="17.8066"/>
    <s v="Office Supplies"/>
    <s v="Binders"/>
    <s v="Avery Durable Poly Binders"/>
  </r>
  <r>
    <x v="2569"/>
    <x v="998"/>
    <d v="2015-10-15T00:00:00"/>
    <s v="Standard Class"/>
    <s v="JD-15790"/>
    <s v="OFF-ST-10004459"/>
    <x v="2013"/>
    <n v="6"/>
    <n v="2"/>
    <n v="-337806"/>
    <n v="-33.7806"/>
    <s v="Office Supplies"/>
    <s v="Storage"/>
    <s v="Tennsco Single-Tier Lockers"/>
  </r>
  <r>
    <x v="2570"/>
    <x v="330"/>
    <d v="2015-12-03T00:00:00"/>
    <s v="Standard Class"/>
    <s v="EH-14125"/>
    <s v="TEC-PH-10002789"/>
    <x v="3479"/>
    <n v="8"/>
    <n v="4"/>
    <n v="-1622296"/>
    <n v="-162.2296"/>
    <s v="Technology"/>
    <s v="Phones"/>
    <s v="LG Exalt"/>
  </r>
  <r>
    <x v="2571"/>
    <x v="1023"/>
    <d v="2015-09-18T00:00:00"/>
    <s v="Standard Class"/>
    <s v="ZC-21910"/>
    <s v="TEC-AC-10001314"/>
    <x v="1691"/>
    <n v="4"/>
    <n v="0"/>
    <n v="159968"/>
    <n v="15.9968"/>
    <s v="Technology"/>
    <s v="Accessories"/>
    <s v="Case Logic 2.4GHz Wireless Keyboard"/>
  </r>
  <r>
    <x v="2571"/>
    <x v="1023"/>
    <d v="2015-09-18T00:00:00"/>
    <s v="Standard Class"/>
    <s v="ZC-21910"/>
    <s v="FUR-CH-10000015"/>
    <x v="3480"/>
    <n v="7"/>
    <n v="0"/>
    <n v="394212"/>
    <n v="39.421199999999999"/>
    <s v="Furniture"/>
    <s v="Chairs"/>
    <s v="Hon Multipurpose Stacking Arm Chairs"/>
  </r>
  <r>
    <x v="2572"/>
    <x v="244"/>
    <d v="2017-11-18T00:00:00"/>
    <s v="Standard Class"/>
    <s v="XP-21865"/>
    <s v="TEC-AC-10004855"/>
    <x v="3481"/>
    <n v="6"/>
    <n v="2"/>
    <n v="-272922"/>
    <n v="-27.292200000000001"/>
    <s v="Technology"/>
    <s v="Accessories"/>
    <s v="V7 USB Numeric Keypad"/>
  </r>
  <r>
    <x v="2572"/>
    <x v="244"/>
    <d v="2017-11-18T00:00:00"/>
    <s v="Standard Class"/>
    <s v="XP-21865"/>
    <s v="OFF-AR-10003582"/>
    <x v="3482"/>
    <n v="2"/>
    <n v="2"/>
    <n v="4504"/>
    <n v="0.45040000000000002"/>
    <s v="Office Supplies"/>
    <s v="Art"/>
    <s v="Boston Electric Pencil Sharpener, Model 1818, Charcoal Black"/>
  </r>
  <r>
    <x v="2573"/>
    <x v="1024"/>
    <d v="2017-05-09T00:00:00"/>
    <s v="Standard Class"/>
    <s v="DK-12985"/>
    <s v="OFF-EN-10003448"/>
    <x v="3483"/>
    <n v="2"/>
    <n v="0"/>
    <n v="1158"/>
    <n v="0.1158"/>
    <s v="Office Supplies"/>
    <s v="Envelopes"/>
    <s v="Peel &amp; Seel Recycled Catalog Envelopes, Brown"/>
  </r>
  <r>
    <x v="2574"/>
    <x v="683"/>
    <d v="2014-12-01T00:00:00"/>
    <s v="Second Class"/>
    <s v="CS-12250"/>
    <s v="FUR-FU-10003773"/>
    <x v="871"/>
    <n v="5"/>
    <n v="0"/>
    <n v="43736"/>
    <n v="4.3735999999999997"/>
    <s v="Furniture"/>
    <s v="Furnishings"/>
    <s v="Eldon Cleatmat Plus Chair Mats for High Pile Carpets"/>
  </r>
  <r>
    <x v="2574"/>
    <x v="683"/>
    <d v="2014-12-01T00:00:00"/>
    <s v="Second Class"/>
    <s v="CS-12250"/>
    <s v="OFF-PA-10001363"/>
    <x v="2802"/>
    <n v="7"/>
    <n v="0"/>
    <n v="404012"/>
    <n v="40.401200000000003"/>
    <s v="Office Supplies"/>
    <s v="Paper"/>
    <s v="Xerox 1933"/>
  </r>
  <r>
    <x v="2574"/>
    <x v="683"/>
    <d v="2014-12-01T00:00:00"/>
    <s v="Second Class"/>
    <s v="CS-12250"/>
    <s v="OFF-AR-10004757"/>
    <x v="306"/>
    <n v="4"/>
    <n v="0"/>
    <n v="43296"/>
    <n v="4.3296000000000001"/>
    <s v="Office Supplies"/>
    <s v="Art"/>
    <s v="Crayola Colored Pencils"/>
  </r>
  <r>
    <x v="2574"/>
    <x v="683"/>
    <d v="2014-12-01T00:00:00"/>
    <s v="Second Class"/>
    <s v="CS-12250"/>
    <s v="OFF-BI-10000309"/>
    <x v="2001"/>
    <n v="3"/>
    <n v="0"/>
    <n v="223734"/>
    <n v="22.3734"/>
    <s v="Office Supplies"/>
    <s v="Binders"/>
    <s v="GBC Twin Loop Wire Binding Elements, 9/16&quot; Spine, Black"/>
  </r>
  <r>
    <x v="2575"/>
    <x v="1025"/>
    <d v="2014-05-15T00:00:00"/>
    <s v="Standard Class"/>
    <s v="AI-10855"/>
    <s v="OFF-EN-10001434"/>
    <x v="3484"/>
    <n v="3"/>
    <n v="0"/>
    <n v="774837"/>
    <n v="77.483699999999999"/>
    <s v="Office Supplies"/>
    <s v="Envelopes"/>
    <s v="Strathmore #10 Envelopes, Ultimate White"/>
  </r>
  <r>
    <x v="2575"/>
    <x v="1025"/>
    <d v="2014-05-15T00:00:00"/>
    <s v="Standard Class"/>
    <s v="AI-10855"/>
    <s v="TEC-PH-10003988"/>
    <x v="1239"/>
    <n v="5"/>
    <n v="2"/>
    <n v="436"/>
    <n v="4.36E-2"/>
    <s v="Technology"/>
    <s v="Phones"/>
    <s v="LF Elite 3D Dazzle Designer Hard Case Cover, Lf Stylus Pen and Wiper For Apple Iphone 5c Mini Lite"/>
  </r>
  <r>
    <x v="2576"/>
    <x v="840"/>
    <d v="2016-03-08T00:00:00"/>
    <s v="Standard Class"/>
    <s v="AA-10315"/>
    <s v="OFF-SU-10000151"/>
    <x v="3485"/>
    <n v="3"/>
    <n v="2"/>
    <n v="-7860144"/>
    <n v="-786.01440000000002"/>
    <s v="Office Supplies"/>
    <s v="Supplies"/>
    <s v="High Speed Automatic Electric Letter Opener"/>
  </r>
  <r>
    <x v="2576"/>
    <x v="840"/>
    <d v="2016-03-08T00:00:00"/>
    <s v="Standard Class"/>
    <s v="AA-10315"/>
    <s v="OFF-FA-10001332"/>
    <x v="1992"/>
    <n v="1"/>
    <n v="2"/>
    <n v="7776"/>
    <n v="0.77759999999999996"/>
    <s v="Office Supplies"/>
    <s v="Fasteners"/>
    <s v="Acco Banker's Clasps, 5 3/4&quot;-Long"/>
  </r>
  <r>
    <x v="2576"/>
    <x v="840"/>
    <d v="2016-03-08T00:00:00"/>
    <s v="Standard Class"/>
    <s v="AA-10315"/>
    <s v="TEC-PH-10000895"/>
    <x v="2015"/>
    <n v="3"/>
    <n v="2"/>
    <n v="323982"/>
    <n v="32.398200000000003"/>
    <s v="Technology"/>
    <s v="Phones"/>
    <s v="Polycom VVX 310 VoIP phone"/>
  </r>
  <r>
    <x v="2576"/>
    <x v="840"/>
    <d v="2016-03-08T00:00:00"/>
    <s v="Standard Class"/>
    <s v="AA-10315"/>
    <s v="TEC-AC-10002857"/>
    <x v="1764"/>
    <n v="7"/>
    <n v="2"/>
    <n v="57365"/>
    <n v="5.7365000000000004"/>
    <s v="Technology"/>
    <s v="Accessories"/>
    <s v="Verbatim 25 GB 6x Blu-ray Single Layer Recordable Disc, 1/Pack"/>
  </r>
  <r>
    <x v="2577"/>
    <x v="762"/>
    <d v="2015-08-19T00:00:00"/>
    <s v="Standard Class"/>
    <s v="RE-19450"/>
    <s v="FUR-FU-10004018"/>
    <x v="3486"/>
    <n v="7"/>
    <n v="0"/>
    <n v="281421"/>
    <n v="28.142099999999999"/>
    <s v="Furniture"/>
    <s v="Furnishings"/>
    <s v="Tensor Computer Mounted Lamp"/>
  </r>
  <r>
    <x v="2577"/>
    <x v="762"/>
    <d v="2015-08-19T00:00:00"/>
    <s v="Standard Class"/>
    <s v="RE-19450"/>
    <s v="OFF-ST-10003638"/>
    <x v="3487"/>
    <n v="3"/>
    <n v="0"/>
    <n v="189702"/>
    <n v="18.970199999999998"/>
    <s v="Office Supplies"/>
    <s v="Storage"/>
    <s v="Mobile Personal File Cube"/>
  </r>
  <r>
    <x v="2578"/>
    <x v="811"/>
    <d v="2015-09-18T00:00:00"/>
    <s v="Standard Class"/>
    <s v="TM-21010"/>
    <s v="OFF-AR-10004685"/>
    <x v="335"/>
    <n v="2"/>
    <n v="0"/>
    <n v="30558"/>
    <n v="3.0558000000000001"/>
    <s v="Office Supplies"/>
    <s v="Art"/>
    <s v="Binney &amp; Smith Crayola Metallic Colored Pencils, 8-Color Set"/>
  </r>
  <r>
    <x v="2578"/>
    <x v="811"/>
    <d v="2015-09-18T00:00:00"/>
    <s v="Standard Class"/>
    <s v="TM-21010"/>
    <s v="OFF-ST-10001713"/>
    <x v="2629"/>
    <n v="2"/>
    <n v="0"/>
    <n v="42392"/>
    <n v="4.2392000000000003"/>
    <s v="Office Supplies"/>
    <s v="Storage"/>
    <s v="Gould Plastics 9-Pocket Panel Bin, 18-3/8w x 5-1/4d x 20-1/2h, Black"/>
  </r>
  <r>
    <x v="2578"/>
    <x v="811"/>
    <d v="2015-09-18T00:00:00"/>
    <s v="Standard Class"/>
    <s v="TM-21010"/>
    <s v="OFF-FA-10000490"/>
    <x v="3488"/>
    <n v="1"/>
    <n v="0"/>
    <n v="5828"/>
    <n v="0.58279999999999998"/>
    <s v="Office Supplies"/>
    <s v="Fasteners"/>
    <s v="OIC Binder Clips, Mini, 1/4&quot; Capacity, Black"/>
  </r>
  <r>
    <x v="2578"/>
    <x v="811"/>
    <d v="2015-09-18T00:00:00"/>
    <s v="Standard Class"/>
    <s v="TM-21010"/>
    <s v="OFF-LA-10002043"/>
    <x v="561"/>
    <n v="2"/>
    <n v="0"/>
    <n v="9936"/>
    <n v="0.99360000000000004"/>
    <s v="Office Supplies"/>
    <s v="Labels"/>
    <s v="Avery 489"/>
  </r>
  <r>
    <x v="2578"/>
    <x v="811"/>
    <d v="2015-09-18T00:00:00"/>
    <s v="Standard Class"/>
    <s v="TM-21010"/>
    <s v="OFF-PA-10002464"/>
    <x v="1079"/>
    <n v="5"/>
    <n v="0"/>
    <n v="14161"/>
    <n v="1.4160999999999999"/>
    <s v="Office Supplies"/>
    <s v="Paper"/>
    <s v="HP Office Recycled Paper (20Lb. and 87 Bright)"/>
  </r>
  <r>
    <x v="2578"/>
    <x v="811"/>
    <d v="2015-09-18T00:00:00"/>
    <s v="Standard Class"/>
    <s v="TM-21010"/>
    <s v="OFF-EN-10002504"/>
    <x v="3111"/>
    <n v="1"/>
    <n v="0"/>
    <n v="127746"/>
    <n v="12.7746"/>
    <s v="Office Supplies"/>
    <s v="Envelopes"/>
    <s v="Tyvek  Top-Opening Peel &amp; Seel Envelopes, Plain White"/>
  </r>
  <r>
    <x v="2579"/>
    <x v="1026"/>
    <d v="2015-01-18T00:00:00"/>
    <s v="Standard Class"/>
    <s v="YS-21880"/>
    <s v="OFF-ST-10002615"/>
    <x v="2656"/>
    <n v="3"/>
    <n v="0"/>
    <n v="1209468"/>
    <n v="120.9468"/>
    <s v="Office Supplies"/>
    <s v="Storage"/>
    <s v="Dual Level, Single-Width Filing Carts"/>
  </r>
  <r>
    <x v="2580"/>
    <x v="793"/>
    <d v="2015-05-16T00:00:00"/>
    <s v="Second Class"/>
    <s v="AZ-10750"/>
    <s v="OFF-ST-10004258"/>
    <x v="1163"/>
    <n v="3"/>
    <n v="0"/>
    <n v="98901"/>
    <n v="9.8901000000000003"/>
    <s v="Office Supplies"/>
    <s v="Storage"/>
    <s v="Portable Personal File Box"/>
  </r>
  <r>
    <x v="2581"/>
    <x v="371"/>
    <d v="2016-09-26T00:00:00"/>
    <s v="Same Day"/>
    <s v="CM-12445"/>
    <s v="OFF-ST-10004507"/>
    <x v="764"/>
    <n v="3"/>
    <n v="0"/>
    <n v="138915"/>
    <n v="13.891500000000001"/>
    <s v="Office Supplies"/>
    <s v="Storage"/>
    <s v="Advantus Rolling Storage Box"/>
  </r>
  <r>
    <x v="2581"/>
    <x v="371"/>
    <d v="2016-09-26T00:00:00"/>
    <s v="Same Day"/>
    <s v="CM-12445"/>
    <s v="OFF-LA-10000262"/>
    <x v="1110"/>
    <n v="3"/>
    <n v="0"/>
    <n v="36018"/>
    <n v="3.6017999999999999"/>
    <s v="Office Supplies"/>
    <s v="Labels"/>
    <s v="Avery 494"/>
  </r>
  <r>
    <x v="2581"/>
    <x v="371"/>
    <d v="2016-09-26T00:00:00"/>
    <s v="Same Day"/>
    <s v="CM-12445"/>
    <s v="OFF-AR-10002445"/>
    <x v="973"/>
    <n v="5"/>
    <n v="0"/>
    <n v="13452"/>
    <n v="1.3452"/>
    <s v="Office Supplies"/>
    <s v="Art"/>
    <s v="SANFORD Major Accent Highlighters"/>
  </r>
  <r>
    <x v="2581"/>
    <x v="371"/>
    <d v="2016-09-26T00:00:00"/>
    <s v="Same Day"/>
    <s v="CM-12445"/>
    <s v="OFF-PA-10001667"/>
    <x v="2569"/>
    <n v="5"/>
    <n v="0"/>
    <n v="13455"/>
    <n v="1.3454999999999999"/>
    <s v="Office Supplies"/>
    <s v="Paper"/>
    <s v="Great White Multi-Use Recycled Paper (20Lb. and 84 Bright)"/>
  </r>
  <r>
    <x v="2582"/>
    <x v="232"/>
    <d v="2017-09-15T00:00:00"/>
    <s v="Standard Class"/>
    <s v="JB-16000"/>
    <s v="OFF-EN-10000461"/>
    <x v="1840"/>
    <n v="2"/>
    <n v="0"/>
    <n v="82156"/>
    <n v="8.2156000000000002"/>
    <s v="Office Supplies"/>
    <s v="Envelopes"/>
    <s v="#10- 4 1/8&quot; x 9 1/2&quot; Recycled Envelopes"/>
  </r>
  <r>
    <x v="2583"/>
    <x v="15"/>
    <d v="2017-04-17T00:00:00"/>
    <s v="Second Class"/>
    <s v="NS-18640"/>
    <s v="OFF-PA-10002254"/>
    <x v="1372"/>
    <n v="3"/>
    <n v="0"/>
    <n v="364044"/>
    <n v="36.404400000000003"/>
    <s v="Office Supplies"/>
    <s v="Paper"/>
    <s v="Xerox 1883"/>
  </r>
  <r>
    <x v="2584"/>
    <x v="240"/>
    <d v="2017-06-14T00:00:00"/>
    <s v="Standard Class"/>
    <s v="LC-16930"/>
    <s v="OFF-AR-10001868"/>
    <x v="3370"/>
    <n v="5"/>
    <n v="0"/>
    <n v="42"/>
    <n v="4.1999999999999997E-3"/>
    <s v="Office Supplies"/>
    <s v="Art"/>
    <s v="Prang Dustless Chalk Sticks"/>
  </r>
  <r>
    <x v="2585"/>
    <x v="853"/>
    <d v="2017-09-01T00:00:00"/>
    <s v="Same Day"/>
    <s v="CA-12775"/>
    <s v="FUR-CH-10004875"/>
    <x v="3489"/>
    <n v="7"/>
    <n v="0"/>
    <n v="1345302"/>
    <n v="134.53020000000001"/>
    <s v="Furniture"/>
    <s v="Chairs"/>
    <s v="Harbour Creations 67200 Series Stacking Chairs"/>
  </r>
  <r>
    <x v="2586"/>
    <x v="1027"/>
    <d v="2014-06-20T00:00:00"/>
    <s v="Standard Class"/>
    <s v="SR-20425"/>
    <s v="FUR-BO-10000711"/>
    <x v="3409"/>
    <n v="3"/>
    <n v="0"/>
    <n v="574938"/>
    <n v="57.4938"/>
    <s v="Furniture"/>
    <s v="Bookcases"/>
    <s v="Hon Metal Bookcases, Gray"/>
  </r>
  <r>
    <x v="2587"/>
    <x v="796"/>
    <d v="2017-05-22T00:00:00"/>
    <s v="Second Class"/>
    <s v="PP-18955"/>
    <s v="OFF-AP-10000938"/>
    <x v="1799"/>
    <n v="7"/>
    <n v="0"/>
    <n v="1979208"/>
    <n v="197.92080000000001"/>
    <s v="Office Supplies"/>
    <s v="Appliances"/>
    <s v="Avanti 1.7 Cu. Ft. Refrigerator"/>
  </r>
  <r>
    <x v="2587"/>
    <x v="796"/>
    <d v="2017-05-22T00:00:00"/>
    <s v="Second Class"/>
    <s v="PP-18955"/>
    <s v="TEC-PH-10003555"/>
    <x v="772"/>
    <n v="5"/>
    <n v="0"/>
    <n v="2299"/>
    <n v="0.22989999999999999"/>
    <s v="Technology"/>
    <s v="Phones"/>
    <s v="Motorola HK250 Universal Bluetooth Headset"/>
  </r>
  <r>
    <x v="2587"/>
    <x v="796"/>
    <d v="2017-05-22T00:00:00"/>
    <s v="Second Class"/>
    <s v="PP-18955"/>
    <s v="OFF-BI-10001267"/>
    <x v="3490"/>
    <n v="7"/>
    <n v="0"/>
    <n v="207312"/>
    <n v="20.731200000000001"/>
    <s v="Office Supplies"/>
    <s v="Binders"/>
    <s v="Universal Recycled Hanging Pressboard Report Binders, Letter Size"/>
  </r>
  <r>
    <x v="2588"/>
    <x v="578"/>
    <d v="2017-09-17T00:00:00"/>
    <s v="Second Class"/>
    <s v="JM-15865"/>
    <s v="OFF-PA-10004071"/>
    <x v="1621"/>
    <n v="3"/>
    <n v="0"/>
    <n v="798912"/>
    <n v="79.891199999999998"/>
    <s v="Office Supplies"/>
    <s v="Paper"/>
    <s v="Eaton Premium Continuous-Feed Paper, 25% Cotton, Letter Size, White, 1000 Shts/Box"/>
  </r>
  <r>
    <x v="2589"/>
    <x v="1028"/>
    <d v="2016-06-26T00:00:00"/>
    <s v="Standard Class"/>
    <s v="AS-10090"/>
    <s v="OFF-BI-10001553"/>
    <x v="1734"/>
    <n v="5"/>
    <n v="2"/>
    <n v="12796"/>
    <n v="1.2796000000000001"/>
    <s v="Office Supplies"/>
    <s v="Binders"/>
    <s v="SpineVue Locking Slant-D Ring Binders by Cardinal"/>
  </r>
  <r>
    <x v="2589"/>
    <x v="1028"/>
    <d v="2016-06-26T00:00:00"/>
    <s v="Standard Class"/>
    <s v="AS-10090"/>
    <s v="OFF-BI-10003007"/>
    <x v="3491"/>
    <n v="6"/>
    <n v="2"/>
    <n v="604968"/>
    <n v="60.4968"/>
    <s v="Office Supplies"/>
    <s v="Binders"/>
    <s v="Premium Transparent Presentation Covers, No Pattern/Clear, 8 1/2&quot; x 11&quot;"/>
  </r>
  <r>
    <x v="2589"/>
    <x v="1028"/>
    <d v="2016-06-26T00:00:00"/>
    <s v="Standard Class"/>
    <s v="AS-10090"/>
    <s v="FUR-BO-10003272"/>
    <x v="3492"/>
    <n v="2"/>
    <n v="2"/>
    <n v="-44196"/>
    <n v="-4.4196"/>
    <s v="Furniture"/>
    <s v="Bookcases"/>
    <s v="O'Sullivan Living Dimensions 5-Shelf Bookcases"/>
  </r>
  <r>
    <x v="2590"/>
    <x v="104"/>
    <d v="2014-12-01T00:00:00"/>
    <s v="Standard Class"/>
    <s v="LS-16975"/>
    <s v="OFF-PA-10001033"/>
    <x v="2493"/>
    <n v="2"/>
    <n v="0"/>
    <n v="401702"/>
    <n v="40.170200000000001"/>
    <s v="Office Supplies"/>
    <s v="Paper"/>
    <s v="Xerox 1893"/>
  </r>
  <r>
    <x v="2591"/>
    <x v="579"/>
    <d v="2017-03-22T00:00:00"/>
    <s v="Second Class"/>
    <s v="SA-20830"/>
    <s v="OFF-BI-10001553"/>
    <x v="998"/>
    <n v="2"/>
    <n v="2"/>
    <n v="51184"/>
    <n v="5.1184000000000003"/>
    <s v="Office Supplies"/>
    <s v="Binders"/>
    <s v="SpineVue Locking Slant-D Ring Binders by Cardinal"/>
  </r>
  <r>
    <x v="2591"/>
    <x v="579"/>
    <d v="2017-03-22T00:00:00"/>
    <s v="Second Class"/>
    <s v="SA-20830"/>
    <s v="FUR-TA-10001095"/>
    <x v="984"/>
    <n v="5"/>
    <n v="2"/>
    <n v="87145"/>
    <n v="8.7144999999999992"/>
    <s v="Furniture"/>
    <s v="Tables"/>
    <s v="Chromcraft Round Conference Tables"/>
  </r>
  <r>
    <x v="2591"/>
    <x v="579"/>
    <d v="2017-03-22T00:00:00"/>
    <s v="Second Class"/>
    <s v="SA-20830"/>
    <s v="FUR-FU-10001185"/>
    <x v="3493"/>
    <n v="1"/>
    <n v="0"/>
    <n v="126813"/>
    <n v="12.6813"/>
    <s v="Furniture"/>
    <s v="Furnishings"/>
    <s v="Advantus Employee of the Month Certificate Frame, 11 x 13-1/2"/>
  </r>
  <r>
    <x v="2591"/>
    <x v="579"/>
    <d v="2017-03-22T00:00:00"/>
    <s v="Second Class"/>
    <s v="SA-20830"/>
    <s v="OFF-BI-10000343"/>
    <x v="3494"/>
    <n v="7"/>
    <n v="2"/>
    <n v="92799"/>
    <n v="9.2798999999999996"/>
    <s v="Office Supplies"/>
    <s v="Binders"/>
    <s v="Pressboard Covers with Storage Hooks, 9 1/2&quot; x 11&quot;, Light Blue"/>
  </r>
  <r>
    <x v="2592"/>
    <x v="638"/>
    <d v="2014-10-22T00:00:00"/>
    <s v="Standard Class"/>
    <s v="LS-17200"/>
    <s v="FUR-CH-10004626"/>
    <x v="3495"/>
    <n v="6"/>
    <n v="0"/>
    <n v="1452816"/>
    <n v="145.2816"/>
    <s v="Furniture"/>
    <s v="Chairs"/>
    <s v="Office Star Flex Back Scooter Chair with Aluminum Finish Frame"/>
  </r>
  <r>
    <x v="2593"/>
    <x v="1029"/>
    <d v="2017-08-23T00:00:00"/>
    <s v="First Class"/>
    <s v="TM-21490"/>
    <s v="FUR-TA-10001768"/>
    <x v="3496"/>
    <n v="1"/>
    <n v="2"/>
    <n v="26251"/>
    <n v="2.6251000000000002"/>
    <s v="Furniture"/>
    <s v="Tables"/>
    <s v="Hon Racetrack Conference Tables"/>
  </r>
  <r>
    <x v="2594"/>
    <x v="130"/>
    <d v="2016-11-22T00:00:00"/>
    <s v="First Class"/>
    <s v="TT-21265"/>
    <s v="OFF-AP-10001947"/>
    <x v="3497"/>
    <n v="3"/>
    <n v="0"/>
    <n v="159384"/>
    <n v="15.9384"/>
    <s v="Office Supplies"/>
    <s v="Appliances"/>
    <s v="Acco 6 Outlet Guardian Premium Plus Surge Suppressor"/>
  </r>
  <r>
    <x v="2595"/>
    <x v="154"/>
    <d v="2014-09-24T00:00:00"/>
    <s v="Standard Class"/>
    <s v="DN-13690"/>
    <s v="FUR-FU-10004952"/>
    <x v="3498"/>
    <n v="3"/>
    <n v="0"/>
    <n v="509082"/>
    <n v="50.908200000000001"/>
    <s v="Furniture"/>
    <s v="Furnishings"/>
    <s v="C-Line Cubicle Keepers Polyproplyene Holder w/Velcro Back, 8-1/2x11, 25/Bx"/>
  </r>
  <r>
    <x v="2595"/>
    <x v="154"/>
    <d v="2014-09-24T00:00:00"/>
    <s v="Standard Class"/>
    <s v="DN-13690"/>
    <s v="FUR-BO-10001337"/>
    <x v="1033"/>
    <n v="3"/>
    <n v="0"/>
    <n v="36294"/>
    <n v="3.6294"/>
    <s v="Furniture"/>
    <s v="Bookcases"/>
    <s v="O'Sullivan Living Dimensions 2-Shelf Bookcases"/>
  </r>
  <r>
    <x v="2595"/>
    <x v="154"/>
    <d v="2014-09-24T00:00:00"/>
    <s v="Standard Class"/>
    <s v="DN-13690"/>
    <s v="TEC-AC-10003628"/>
    <x v="2641"/>
    <n v="2"/>
    <n v="0"/>
    <n v="263912"/>
    <n v="26.391200000000001"/>
    <s v="Technology"/>
    <s v="Accessories"/>
    <s v="Logitech 910-002974 M325 Wireless Mouse for Web Scrolling"/>
  </r>
  <r>
    <x v="2596"/>
    <x v="238"/>
    <d v="2016-09-17T00:00:00"/>
    <s v="Standard Class"/>
    <s v="EB-14110"/>
    <s v="OFF-ST-10004186"/>
    <x v="1019"/>
    <n v="3"/>
    <n v="0"/>
    <n v="66588"/>
    <n v="6.6588000000000003"/>
    <s v="Office Supplies"/>
    <s v="Storage"/>
    <s v="Stur-D-Stor Shelving, Vertical 5-Shelf: 72&quot;H x 36&quot;W x 18 1/2&quot;D"/>
  </r>
  <r>
    <x v="2596"/>
    <x v="238"/>
    <d v="2016-09-17T00:00:00"/>
    <s v="Standard Class"/>
    <s v="EB-14110"/>
    <s v="OFF-BI-10001658"/>
    <x v="3499"/>
    <n v="2"/>
    <n v="2"/>
    <n v="129584"/>
    <n v="12.958399999999999"/>
    <s v="Office Supplies"/>
    <s v="Binders"/>
    <s v="GBC Standard Therm-A-Bind Covers"/>
  </r>
  <r>
    <x v="2597"/>
    <x v="713"/>
    <d v="2016-09-26T00:00:00"/>
    <s v="Second Class"/>
    <s v="CM-11815"/>
    <s v="OFF-SU-10004737"/>
    <x v="3500"/>
    <n v="2"/>
    <n v="0"/>
    <n v="36936"/>
    <n v="3.6936"/>
    <s v="Office Supplies"/>
    <s v="Supplies"/>
    <s v="Acme Design Stainless Steel Bent Scissors"/>
  </r>
  <r>
    <x v="2598"/>
    <x v="1018"/>
    <d v="2017-08-08T00:00:00"/>
    <s v="Standard Class"/>
    <s v="HM-14860"/>
    <s v="OFF-BI-10002827"/>
    <x v="907"/>
    <n v="3"/>
    <n v="8"/>
    <n v="-56406"/>
    <n v="-5.6406000000000001"/>
    <s v="Office Supplies"/>
    <s v="Binders"/>
    <s v="Avery Durable Poly Binders"/>
  </r>
  <r>
    <x v="2599"/>
    <x v="301"/>
    <d v="2016-07-26T00:00:00"/>
    <s v="First Class"/>
    <s v="KM-16375"/>
    <s v="OFF-BI-10003694"/>
    <x v="1109"/>
    <n v="1"/>
    <n v="0"/>
    <n v="48024"/>
    <n v="4.8023999999999996"/>
    <s v="Office Supplies"/>
    <s v="Binders"/>
    <s v="Avery 3 1/2&quot; Diskette Storage Pages, 10/Pack"/>
  </r>
  <r>
    <x v="2600"/>
    <x v="1030"/>
    <d v="2016-08-04T00:00:00"/>
    <s v="Second Class"/>
    <s v="BF-11020"/>
    <s v="FUR-TA-10001691"/>
    <x v="3501"/>
    <n v="2"/>
    <n v="2"/>
    <n v="153522"/>
    <n v="15.3522"/>
    <s v="Furniture"/>
    <s v="Tables"/>
    <s v="Barricks Non-Folding Utility Table with Steel Legs, Laminate Tops"/>
  </r>
  <r>
    <x v="2600"/>
    <x v="1030"/>
    <d v="2016-08-04T00:00:00"/>
    <s v="Second Class"/>
    <s v="BF-11020"/>
    <s v="TEC-PH-10001918"/>
    <x v="3502"/>
    <n v="3"/>
    <n v="2"/>
    <n v="333576"/>
    <n v="33.357599999999998"/>
    <s v="Technology"/>
    <s v="Phones"/>
    <s v="Nortel Business Series Terminal T7208 Digital phone"/>
  </r>
  <r>
    <x v="2600"/>
    <x v="1030"/>
    <d v="2016-08-04T00:00:00"/>
    <s v="Second Class"/>
    <s v="BF-11020"/>
    <s v="OFF-BI-10000285"/>
    <x v="1938"/>
    <n v="2"/>
    <n v="2"/>
    <n v="4704"/>
    <n v="0.47039999999999998"/>
    <s v="Office Supplies"/>
    <s v="Binders"/>
    <s v="XtraLife ClearVue Slant-D Ring Binders by Cardinal"/>
  </r>
  <r>
    <x v="2601"/>
    <x v="1031"/>
    <d v="2015-05-27T00:00:00"/>
    <s v="Standard Class"/>
    <s v="JE-15745"/>
    <s v="OFF-AP-10000358"/>
    <x v="3503"/>
    <n v="8"/>
    <n v="8"/>
    <n v="-529584"/>
    <n v="-52.958399999999997"/>
    <s v="Office Supplies"/>
    <s v="Appliances"/>
    <s v="Fellowes Basic Home/Office Series Surge Protectors"/>
  </r>
  <r>
    <x v="2602"/>
    <x v="277"/>
    <d v="2017-11-05T00:00:00"/>
    <s v="Second Class"/>
    <s v="EJ-14155"/>
    <s v="TEC-AC-10002345"/>
    <x v="3504"/>
    <n v="3"/>
    <n v="0"/>
    <n v="10875"/>
    <n v="1.0874999999999999"/>
    <s v="Technology"/>
    <s v="Accessories"/>
    <s v="HP Standard 104 key PS/2 Keyboard"/>
  </r>
  <r>
    <x v="2603"/>
    <x v="335"/>
    <d v="2015-04-21T00:00:00"/>
    <s v="Standard Class"/>
    <s v="BN-11470"/>
    <s v="OFF-FA-10001229"/>
    <x v="483"/>
    <n v="4"/>
    <n v="2"/>
    <n v="40872"/>
    <n v="4.0872000000000002"/>
    <s v="Office Supplies"/>
    <s v="Fasteners"/>
    <s v="Staples"/>
  </r>
  <r>
    <x v="2604"/>
    <x v="939"/>
    <d v="2016-12-18T00:00:00"/>
    <s v="Standard Class"/>
    <s v="EC-14050"/>
    <s v="TEC-AC-10001314"/>
    <x v="2730"/>
    <n v="5"/>
    <n v="0"/>
    <n v="19996"/>
    <n v="1.9996"/>
    <s v="Technology"/>
    <s v="Accessories"/>
    <s v="Case Logic 2.4GHz Wireless Keyboard"/>
  </r>
  <r>
    <x v="2604"/>
    <x v="939"/>
    <d v="2016-12-18T00:00:00"/>
    <s v="Standard Class"/>
    <s v="EC-14050"/>
    <s v="OFF-PA-10004438"/>
    <x v="546"/>
    <n v="4"/>
    <n v="0"/>
    <n v="230864"/>
    <n v="23.086400000000001"/>
    <s v="Office Supplies"/>
    <s v="Paper"/>
    <s v="Xerox 1907"/>
  </r>
  <r>
    <x v="2605"/>
    <x v="628"/>
    <d v="2015-11-02T00:00:00"/>
    <s v="First Class"/>
    <s v="TT-21220"/>
    <s v="OFF-AP-10000026"/>
    <x v="3505"/>
    <n v="3"/>
    <n v="0"/>
    <n v="530439"/>
    <n v="53.043900000000001"/>
    <s v="Office Supplies"/>
    <s v="Appliances"/>
    <s v="Tripp Lite Isotel 6 Outlet Surge Protector with Fax/Modem Protection"/>
  </r>
  <r>
    <x v="2606"/>
    <x v="1009"/>
    <d v="2014-03-11T00:00:00"/>
    <s v="Second Class"/>
    <s v="NP-18685"/>
    <s v="OFF-BI-10004224"/>
    <x v="3506"/>
    <n v="2"/>
    <n v="2"/>
    <n v="3364"/>
    <n v="0.33639999999999998"/>
    <s v="Office Supplies"/>
    <s v="Binders"/>
    <s v="Catalog Binders with Expanding Posts"/>
  </r>
  <r>
    <x v="2607"/>
    <x v="616"/>
    <d v="2015-03-07T00:00:00"/>
    <s v="Second Class"/>
    <s v="AH-10195"/>
    <s v="FUR-CH-10002647"/>
    <x v="2625"/>
    <n v="2"/>
    <n v="3"/>
    <n v="-7098"/>
    <n v="-0.70979999999999999"/>
    <s v="Furniture"/>
    <s v="Chairs"/>
    <s v="Situations Contoured Folding Chairs, 4/Set"/>
  </r>
  <r>
    <x v="2607"/>
    <x v="616"/>
    <d v="2015-03-07T00:00:00"/>
    <s v="Second Class"/>
    <s v="AH-10195"/>
    <s v="FUR-FU-10003247"/>
    <x v="2804"/>
    <n v="2"/>
    <n v="2"/>
    <n v="-54548"/>
    <n v="-5.4547999999999996"/>
    <s v="Furniture"/>
    <s v="Furnishings"/>
    <s v="36X48 HARDFLOOR CHAIRMAT"/>
  </r>
  <r>
    <x v="2608"/>
    <x v="228"/>
    <d v="2016-08-14T00:00:00"/>
    <s v="Standard Class"/>
    <s v="CC-12145"/>
    <s v="OFF-PA-10003270"/>
    <x v="395"/>
    <n v="2"/>
    <n v="0"/>
    <n v="4752"/>
    <n v="0.47520000000000001"/>
    <s v="Office Supplies"/>
    <s v="Paper"/>
    <s v="Xerox 1954"/>
  </r>
  <r>
    <x v="2609"/>
    <x v="1032"/>
    <d v="2017-01-08T00:00:00"/>
    <s v="Standard Class"/>
    <s v="DL-13315"/>
    <s v="OFF-PA-10004735"/>
    <x v="1071"/>
    <n v="6"/>
    <n v="0"/>
    <n v="186624"/>
    <n v="18.662400000000002"/>
    <s v="Office Supplies"/>
    <s v="Paper"/>
    <s v="Xerox 1905"/>
  </r>
  <r>
    <x v="2610"/>
    <x v="563"/>
    <d v="2017-10-11T00:00:00"/>
    <s v="First Class"/>
    <s v="XP-21865"/>
    <s v="OFF-PA-10001745"/>
    <x v="2678"/>
    <n v="5"/>
    <n v="0"/>
    <n v="16544"/>
    <n v="1.6544000000000001"/>
    <s v="Office Supplies"/>
    <s v="Paper"/>
    <s v="Wirebound Message Books, 2 7/8&quot; x 5&quot;, 3 Forms per Page"/>
  </r>
  <r>
    <x v="2611"/>
    <x v="12"/>
    <d v="2017-10-26T00:00:00"/>
    <s v="Standard Class"/>
    <s v="MA-17560"/>
    <s v="OFF-PA-10000176"/>
    <x v="2631"/>
    <n v="3"/>
    <n v="2"/>
    <n v="159348"/>
    <n v="15.934799999999999"/>
    <s v="Office Supplies"/>
    <s v="Paper"/>
    <s v="Xerox 1887"/>
  </r>
  <r>
    <x v="2612"/>
    <x v="536"/>
    <d v="2014-09-10T00:00:00"/>
    <s v="First Class"/>
    <s v="SZ-20035"/>
    <s v="TEC-PH-10000675"/>
    <x v="1998"/>
    <n v="3"/>
    <n v="2"/>
    <n v="147582"/>
    <n v="14.7582"/>
    <s v="Technology"/>
    <s v="Phones"/>
    <s v="Panasonic KX TS3282B Corded phone"/>
  </r>
  <r>
    <x v="2612"/>
    <x v="536"/>
    <d v="2014-09-10T00:00:00"/>
    <s v="First Class"/>
    <s v="SZ-20035"/>
    <s v="OFF-BI-10000050"/>
    <x v="2478"/>
    <n v="2"/>
    <n v="8"/>
    <n v="-4818"/>
    <n v="-0.48180000000000001"/>
    <s v="Office Supplies"/>
    <s v="Binders"/>
    <s v="Angle-D Binders with Locking Rings, Label Holders"/>
  </r>
  <r>
    <x v="2612"/>
    <x v="536"/>
    <d v="2014-09-10T00:00:00"/>
    <s v="First Class"/>
    <s v="SZ-20035"/>
    <s v="FUR-TA-10004154"/>
    <x v="3507"/>
    <n v="1"/>
    <n v="3"/>
    <n v="-22948"/>
    <n v="-2.2948"/>
    <s v="Furniture"/>
    <s v="Tables"/>
    <s v="Riverside Furniture Oval Coffee Table, Oval End Table, End Table with Drawer"/>
  </r>
  <r>
    <x v="2612"/>
    <x v="536"/>
    <d v="2014-09-10T00:00:00"/>
    <s v="First Class"/>
    <s v="SZ-20035"/>
    <s v="TEC-AC-10002718"/>
    <x v="3508"/>
    <n v="4"/>
    <n v="2"/>
    <n v="-2918"/>
    <n v="-0.2918"/>
    <s v="Technology"/>
    <s v="Accessories"/>
    <s v="Belkin Standard 104 key USB Keyboard"/>
  </r>
  <r>
    <x v="2612"/>
    <x v="536"/>
    <d v="2014-09-10T00:00:00"/>
    <s v="First Class"/>
    <s v="SZ-20035"/>
    <s v="OFF-AR-10003179"/>
    <x v="3509"/>
    <n v="3"/>
    <n v="2"/>
    <n v="35529"/>
    <n v="3.5529000000000002"/>
    <s v="Office Supplies"/>
    <s v="Art"/>
    <s v="Dixon Ticonderoga Core-Lock Colored Pencils"/>
  </r>
  <r>
    <x v="2613"/>
    <x v="1033"/>
    <d v="2017-10-03T00:00:00"/>
    <s v="First Class"/>
    <s v="CS-11845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2613"/>
    <x v="1033"/>
    <d v="2017-10-03T00:00:00"/>
    <s v="First Class"/>
    <s v="CS-11845"/>
    <s v="OFF-PA-10004039"/>
    <x v="3510"/>
    <n v="3"/>
    <n v="0"/>
    <n v="822906"/>
    <n v="82.290599999999998"/>
    <s v="Office Supplies"/>
    <s v="Paper"/>
    <s v="Xerox 1882"/>
  </r>
  <r>
    <x v="2613"/>
    <x v="1033"/>
    <d v="2017-10-03T00:00:00"/>
    <s v="First Class"/>
    <s v="CS-11845"/>
    <s v="OFF-AP-10001626"/>
    <x v="918"/>
    <n v="1"/>
    <n v="0"/>
    <n v="10114"/>
    <n v="1.0114000000000001"/>
    <s v="Office Supplies"/>
    <s v="Appliances"/>
    <s v="Commercial WindTunnel Clean Air Upright Vacuum, Replacement Belts, Filtration Bags"/>
  </r>
  <r>
    <x v="2614"/>
    <x v="673"/>
    <d v="2017-11-21T00:00:00"/>
    <s v="Standard Class"/>
    <s v="MH-18115"/>
    <s v="TEC-MA-10003173"/>
    <x v="3511"/>
    <n v="4"/>
    <n v="0"/>
    <n v="241224"/>
    <n v="24.122399999999999"/>
    <s v="Technology"/>
    <s v="Machines"/>
    <s v="Hewlett-Packard 300S Scientific Calculator"/>
  </r>
  <r>
    <x v="2615"/>
    <x v="414"/>
    <d v="2017-09-11T00:00:00"/>
    <s v="Same Day"/>
    <s v="CB-12025"/>
    <s v="FUR-FU-10000260"/>
    <x v="3512"/>
    <n v="4"/>
    <n v="0"/>
    <n v="116496"/>
    <n v="11.6496"/>
    <s v="Furniture"/>
    <s v="Furnishings"/>
    <s v="6&quot; Cubicle Wall Clock, Black"/>
  </r>
  <r>
    <x v="2615"/>
    <x v="414"/>
    <d v="2017-09-11T00:00:00"/>
    <s v="Same Day"/>
    <s v="CB-12025"/>
    <s v="OFF-AP-10004487"/>
    <x v="1123"/>
    <n v="5"/>
    <n v="0"/>
    <n v="113848"/>
    <n v="11.3848"/>
    <s v="Office Supplies"/>
    <s v="Appliances"/>
    <s v="Kensington 4 Outlet MasterPiece Compact Power Control Center"/>
  </r>
  <r>
    <x v="2616"/>
    <x v="1034"/>
    <d v="2017-01-16T00:00:00"/>
    <s v="Same Day"/>
    <s v="JO-15145"/>
    <s v="FUR-FU-10001487"/>
    <x v="3125"/>
    <n v="4"/>
    <n v="0"/>
    <n v="80968"/>
    <n v="8.0968"/>
    <s v="Furniture"/>
    <s v="Furnishings"/>
    <s v="Eldon Expressions Wood and Plastic Desk Accessories, Cherry Wood"/>
  </r>
  <r>
    <x v="2616"/>
    <x v="1034"/>
    <d v="2017-01-16T00:00:00"/>
    <s v="Same Day"/>
    <s v="JO-15145"/>
    <s v="FUR-TA-10001520"/>
    <x v="3513"/>
    <n v="7"/>
    <n v="2"/>
    <n v="-149877"/>
    <n v="-14.9877"/>
    <s v="Furniture"/>
    <s v="Tables"/>
    <s v="Lesro Sheffield Collection Coffee Table, End Table, Center Table, Corner Table"/>
  </r>
  <r>
    <x v="2617"/>
    <x v="550"/>
    <d v="2016-11-29T00:00:00"/>
    <s v="First Class"/>
    <s v="PA-19060"/>
    <s v="OFF-BI-10000145"/>
    <x v="1064"/>
    <n v="4"/>
    <n v="7"/>
    <n v="-26208"/>
    <n v="-2.6208"/>
    <s v="Office Supplies"/>
    <s v="Binders"/>
    <s v="Zipper Ring Binder Pockets"/>
  </r>
  <r>
    <x v="2618"/>
    <x v="403"/>
    <d v="2015-11-09T00:00:00"/>
    <s v="Second Class"/>
    <s v="SV-20785"/>
    <s v="FUR-CH-10000595"/>
    <x v="153"/>
    <n v="3"/>
    <n v="0"/>
    <n v="1788"/>
    <n v="0.17879999999999999"/>
    <s v="Furniture"/>
    <s v="Chairs"/>
    <s v="Safco Contoured Stacking Chairs"/>
  </r>
  <r>
    <x v="2619"/>
    <x v="817"/>
    <d v="2017-12-20T00:00:00"/>
    <s v="Standard Class"/>
    <s v="KL-16555"/>
    <s v="TEC-AC-10004469"/>
    <x v="3514"/>
    <n v="4"/>
    <n v="0"/>
    <n v="70312"/>
    <n v="7.0312000000000001"/>
    <s v="Technology"/>
    <s v="Accessories"/>
    <s v="Microsoft Sculpt Comfort Mouse"/>
  </r>
  <r>
    <x v="2619"/>
    <x v="817"/>
    <d v="2017-12-20T00:00:00"/>
    <s v="Standard Class"/>
    <s v="KL-16555"/>
    <s v="TEC-AC-10003038"/>
    <x v="717"/>
    <n v="5"/>
    <n v="0"/>
    <n v="85025"/>
    <n v="8.5024999999999995"/>
    <s v="Technology"/>
    <s v="Accessories"/>
    <s v="Kingston Digital DataTraveler 16GB USB 2.0"/>
  </r>
  <r>
    <x v="2620"/>
    <x v="233"/>
    <d v="2014-09-17T00:00:00"/>
    <s v="Standard Class"/>
    <s v="BC-11125"/>
    <s v="FUR-CH-10004698"/>
    <x v="3515"/>
    <n v="6"/>
    <n v="3"/>
    <n v="-97176"/>
    <n v="-9.7175999999999991"/>
    <s v="Furniture"/>
    <s v="Chairs"/>
    <s v="Padded Folding Chairs, Black, 4/Carton"/>
  </r>
  <r>
    <x v="2621"/>
    <x v="1035"/>
    <d v="2014-12-13T00:00:00"/>
    <s v="Standard Class"/>
    <s v="PO-18850"/>
    <s v="OFF-PA-10003641"/>
    <x v="267"/>
    <n v="4"/>
    <n v="0"/>
    <n v="485392"/>
    <n v="48.539200000000001"/>
    <s v="Office Supplies"/>
    <s v="Paper"/>
    <s v="Xerox 1909"/>
  </r>
  <r>
    <x v="2622"/>
    <x v="405"/>
    <d v="2017-09-11T00:00:00"/>
    <s v="Standard Class"/>
    <s v="AG-10675"/>
    <s v="TEC-AC-10002134"/>
    <x v="939"/>
    <n v="1"/>
    <n v="0"/>
    <n v="18872"/>
    <n v="1.8872"/>
    <s v="Technology"/>
    <s v="Accessories"/>
    <s v="Rosewill 107 Normal Keys USB Wired Standard Keyboard"/>
  </r>
  <r>
    <x v="2623"/>
    <x v="599"/>
    <d v="2017-10-12T00:00:00"/>
    <s v="Standard Class"/>
    <s v="DB-13210"/>
    <s v="OFF-ST-10001837"/>
    <x v="1982"/>
    <n v="2"/>
    <n v="0"/>
    <n v="222352"/>
    <n v="22.235199999999999"/>
    <s v="Office Supplies"/>
    <s v="Storage"/>
    <s v="SAFCO Mobile Desk Side File, Wire Frame"/>
  </r>
  <r>
    <x v="2624"/>
    <x v="601"/>
    <d v="2015-09-10T00:00:00"/>
    <s v="Standard Class"/>
    <s v="SP-20860"/>
    <s v="FUR-FU-10001706"/>
    <x v="95"/>
    <n v="2"/>
    <n v="0"/>
    <n v="29568"/>
    <n v="2.9567999999999999"/>
    <s v="Furniture"/>
    <s v="Furnishings"/>
    <s v="Longer-Life Soft White Bulbs"/>
  </r>
  <r>
    <x v="2624"/>
    <x v="601"/>
    <d v="2015-09-10T00:00:00"/>
    <s v="Standard Class"/>
    <s v="SP-20860"/>
    <s v="OFF-PA-10001970"/>
    <x v="932"/>
    <n v="3"/>
    <n v="0"/>
    <n v="173148"/>
    <n v="17.314800000000002"/>
    <s v="Office Supplies"/>
    <s v="Paper"/>
    <s v="Xerox 1881"/>
  </r>
  <r>
    <x v="2625"/>
    <x v="809"/>
    <d v="2014-04-04T00:00:00"/>
    <s v="Standard Class"/>
    <s v="Dl-13600"/>
    <s v="OFF-ST-10002957"/>
    <x v="3160"/>
    <n v="3"/>
    <n v="0"/>
    <n v="0"/>
    <n v="0"/>
    <s v="Office Supplies"/>
    <s v="Storage"/>
    <s v="Sterilite Show Offs Storage Containers"/>
  </r>
  <r>
    <x v="2625"/>
    <x v="809"/>
    <d v="2014-04-04T00:00:00"/>
    <s v="Standard Class"/>
    <s v="Dl-13600"/>
    <s v="OFF-LA-10002312"/>
    <x v="1766"/>
    <n v="3"/>
    <n v="0"/>
    <n v="222"/>
    <n v="2.2200000000000001E-2"/>
    <s v="Office Supplies"/>
    <s v="Labels"/>
    <s v="Avery 490"/>
  </r>
  <r>
    <x v="2626"/>
    <x v="1024"/>
    <d v="2017-05-06T00:00:00"/>
    <s v="First Class"/>
    <s v="LH-17020"/>
    <s v="OFF-EN-10002600"/>
    <x v="3099"/>
    <n v="9"/>
    <n v="2"/>
    <n v="7434"/>
    <n v="0.74339999999999995"/>
    <s v="Office Supplies"/>
    <s v="Envelopes"/>
    <s v="Redi-Strip #10 Envelopes, 4 1/8 x 9 1/2"/>
  </r>
  <r>
    <x v="2626"/>
    <x v="1024"/>
    <d v="2017-05-06T00:00:00"/>
    <s v="First Class"/>
    <s v="LH-17020"/>
    <s v="OFF-BI-10003274"/>
    <x v="332"/>
    <n v="8"/>
    <n v="7"/>
    <n v="-73232"/>
    <n v="-7.3231999999999999"/>
    <s v="Office Supplies"/>
    <s v="Binders"/>
    <s v="Avery Durable Slant Ring Binders, No Labels"/>
  </r>
  <r>
    <x v="2626"/>
    <x v="1024"/>
    <d v="2017-05-06T00:00:00"/>
    <s v="First Class"/>
    <s v="LH-17020"/>
    <s v="FUR-BO-10004467"/>
    <x v="695"/>
    <n v="3"/>
    <n v="7"/>
    <n v="-1529847"/>
    <n v="-152.9847"/>
    <s v="Furniture"/>
    <s v="Bookcases"/>
    <s v="Bestar Classic Bookcase"/>
  </r>
  <r>
    <x v="2627"/>
    <x v="45"/>
    <d v="2017-05-05T00:00:00"/>
    <s v="Standard Class"/>
    <s v="AD-10180"/>
    <s v="OFF-PA-10000675"/>
    <x v="2719"/>
    <n v="4"/>
    <n v="0"/>
    <n v="803404"/>
    <n v="80.340400000000002"/>
    <s v="Office Supplies"/>
    <s v="Paper"/>
    <s v="Xerox 1919"/>
  </r>
  <r>
    <x v="2628"/>
    <x v="183"/>
    <d v="2014-09-15T00:00:00"/>
    <s v="Standard Class"/>
    <s v="KT-16465"/>
    <s v="OFF-PA-10002259"/>
    <x v="3516"/>
    <n v="2"/>
    <n v="2"/>
    <n v="62664"/>
    <n v="6.2664"/>
    <s v="Office Supplies"/>
    <s v="Paper"/>
    <s v="Geographics Note Cards, Blank, White, 8 1/2&quot; x 11&quot;"/>
  </r>
  <r>
    <x v="2628"/>
    <x v="183"/>
    <d v="2014-09-15T00:00:00"/>
    <s v="Standard Class"/>
    <s v="KT-16465"/>
    <s v="FUR-CH-10004287"/>
    <x v="3517"/>
    <n v="5"/>
    <n v="3"/>
    <n v="-1381"/>
    <n v="-0.1381"/>
    <s v="Furniture"/>
    <s v="Chairs"/>
    <s v="SAFCO Arco Folding Chair"/>
  </r>
  <r>
    <x v="2628"/>
    <x v="183"/>
    <d v="2014-09-15T00:00:00"/>
    <s v="Standard Class"/>
    <s v="KT-16465"/>
    <s v="OFF-PA-10000482"/>
    <x v="3518"/>
    <n v="6"/>
    <n v="2"/>
    <n v="614628"/>
    <n v="61.462800000000001"/>
    <s v="Office Supplies"/>
    <s v="Paper"/>
    <s v="Snap-A-Way Black Print Carbonless Ruled Speed Letter, Triplicate"/>
  </r>
  <r>
    <x v="2629"/>
    <x v="372"/>
    <d v="2017-06-23T00:00:00"/>
    <s v="First Class"/>
    <s v="PJ-19015"/>
    <s v="OFF-ST-10004835"/>
    <x v="3519"/>
    <n v="1"/>
    <n v="2"/>
    <n v="3348"/>
    <n v="0.33479999999999999"/>
    <s v="Office Supplies"/>
    <s v="Storage"/>
    <s v="Plastic Stacking Crates &amp; Casters"/>
  </r>
  <r>
    <x v="2630"/>
    <x v="402"/>
    <d v="2015-12-30T00:00:00"/>
    <s v="Standard Class"/>
    <s v="MC-18100"/>
    <s v="FUR-TA-10004086"/>
    <x v="1243"/>
    <n v="1"/>
    <n v="4"/>
    <n v="-154764"/>
    <n v="-15.4764"/>
    <s v="Furniture"/>
    <s v="Tables"/>
    <s v="KI Adjustable-Height Table"/>
  </r>
  <r>
    <x v="2631"/>
    <x v="733"/>
    <d v="2017-08-19T00:00:00"/>
    <s v="Standard Class"/>
    <s v="BO-11350"/>
    <s v="OFF-LA-10000305"/>
    <x v="1216"/>
    <n v="8"/>
    <n v="0"/>
    <n v="23184"/>
    <n v="2.3184"/>
    <s v="Office Supplies"/>
    <s v="Labels"/>
    <s v="Avery 495"/>
  </r>
  <r>
    <x v="2632"/>
    <x v="352"/>
    <d v="2017-03-09T00:00:00"/>
    <s v="Standard Class"/>
    <s v="DP-13000"/>
    <s v="OFF-PA-10000806"/>
    <x v="2685"/>
    <n v="2"/>
    <n v="2"/>
    <n v="324684"/>
    <n v="32.468400000000003"/>
    <s v="Office Supplies"/>
    <s v="Paper"/>
    <s v="Xerox 1934"/>
  </r>
  <r>
    <x v="2633"/>
    <x v="944"/>
    <d v="2017-07-31T00:00:00"/>
    <s v="Standard Class"/>
    <s v="TM-21490"/>
    <s v="FUR-FU-10004018"/>
    <x v="3520"/>
    <n v="1"/>
    <n v="0"/>
    <n v="40203"/>
    <n v="4.0202999999999998"/>
    <s v="Furniture"/>
    <s v="Furnishings"/>
    <s v="Tensor Computer Mounted Lamp"/>
  </r>
  <r>
    <x v="2633"/>
    <x v="944"/>
    <d v="2017-07-31T00:00:00"/>
    <s v="Standard Class"/>
    <s v="TM-21490"/>
    <s v="TEC-PH-10002660"/>
    <x v="1101"/>
    <n v="8"/>
    <n v="0"/>
    <n v="13598"/>
    <n v="1.3597999999999999"/>
    <s v="Technology"/>
    <s v="Phones"/>
    <s v="Nortel Networks T7316 E Nt8 B27"/>
  </r>
  <r>
    <x v="2634"/>
    <x v="713"/>
    <d v="2016-09-26T00:00:00"/>
    <s v="First Class"/>
    <s v="DV-13045"/>
    <s v="OFF-EN-10001509"/>
    <x v="3521"/>
    <n v="2"/>
    <n v="0"/>
    <n v="19176"/>
    <n v="1.9176"/>
    <s v="Office Supplies"/>
    <s v="Envelopes"/>
    <s v="Poly String Tie Envelopes"/>
  </r>
  <r>
    <x v="2634"/>
    <x v="713"/>
    <d v="2016-09-26T00:00:00"/>
    <s v="First Class"/>
    <s v="DV-13045"/>
    <s v="OFF-LA-10003148"/>
    <x v="1449"/>
    <n v="3"/>
    <n v="0"/>
    <n v="8694"/>
    <n v="0.86939999999999995"/>
    <s v="Office Supplies"/>
    <s v="Labels"/>
    <s v="Avery 51"/>
  </r>
  <r>
    <x v="2635"/>
    <x v="393"/>
    <d v="2016-06-03T00:00:00"/>
    <s v="Standard Class"/>
    <s v="AH-10690"/>
    <s v="FUR-TA-10002645"/>
    <x v="3522"/>
    <n v="10"/>
    <n v="0"/>
    <n v="386835"/>
    <n v="38.683500000000002"/>
    <s v="Furniture"/>
    <s v="Tables"/>
    <s v="Hon Rectangular Conference Tables"/>
  </r>
  <r>
    <x v="2635"/>
    <x v="393"/>
    <d v="2016-06-03T00:00:00"/>
    <s v="Standard Class"/>
    <s v="AH-10690"/>
    <s v="TEC-AC-10003033"/>
    <x v="1183"/>
    <n v="6"/>
    <n v="0"/>
    <n v="653301"/>
    <n v="65.330100000000002"/>
    <s v="Technology"/>
    <s v="Accessories"/>
    <s v="Plantronics CS510 - Over-the-Head monaural Wireless Headset System"/>
  </r>
  <r>
    <x v="2635"/>
    <x v="393"/>
    <d v="2016-06-03T00:00:00"/>
    <s v="Standard Class"/>
    <s v="AH-10690"/>
    <s v="OFF-LA-10001297"/>
    <x v="3523"/>
    <n v="6"/>
    <n v="0"/>
    <n v="29808"/>
    <n v="2.9807999999999999"/>
    <s v="Office Supplies"/>
    <s v="Labels"/>
    <s v="Avery 473"/>
  </r>
  <r>
    <x v="2636"/>
    <x v="912"/>
    <d v="2014-11-20T00:00:00"/>
    <s v="Standard Class"/>
    <s v="AB-10165"/>
    <s v="FUR-CH-10002017"/>
    <x v="3524"/>
    <n v="2"/>
    <n v="3"/>
    <n v="-10656"/>
    <n v="-1.0656000000000001"/>
    <s v="Furniture"/>
    <s v="Chairs"/>
    <s v="SAFCO Optional Arm Kit for Workspace Cribbage Stacking Chair"/>
  </r>
  <r>
    <x v="2637"/>
    <x v="336"/>
    <d v="2014-09-23T00:00:00"/>
    <s v="First Class"/>
    <s v="JS-15940"/>
    <s v="FUR-FU-10001546"/>
    <x v="1289"/>
    <n v="2"/>
    <n v="6"/>
    <n v="-7476"/>
    <n v="-0.74760000000000004"/>
    <s v="Furniture"/>
    <s v="Furnishings"/>
    <s v="Dana Swing-Arm Lamps"/>
  </r>
  <r>
    <x v="2638"/>
    <x v="823"/>
    <d v="2016-02-26T00:00:00"/>
    <s v="Standard Class"/>
    <s v="BV-11245"/>
    <s v="FUR-FU-10000629"/>
    <x v="3525"/>
    <n v="5"/>
    <n v="0"/>
    <n v="28959"/>
    <n v="2.8959000000000001"/>
    <s v="Furniture"/>
    <s v="Furnishings"/>
    <s v="9-3/4 Diameter Round Wall Clock"/>
  </r>
  <r>
    <x v="2638"/>
    <x v="823"/>
    <d v="2016-02-26T00:00:00"/>
    <s v="Standard Class"/>
    <s v="BV-11245"/>
    <s v="OFF-ST-10000036"/>
    <x v="957"/>
    <n v="3"/>
    <n v="0"/>
    <n v="800199"/>
    <n v="80.019900000000007"/>
    <s v="Office Supplies"/>
    <s v="Storage"/>
    <s v="Recycled Data-Pak for Archival Bound Computer Printouts, 12-1/2 x 12-1/2 x 16"/>
  </r>
  <r>
    <x v="2638"/>
    <x v="823"/>
    <d v="2016-02-26T00:00:00"/>
    <s v="Standard Class"/>
    <s v="BV-11245"/>
    <s v="TEC-PH-10002583"/>
    <x v="161"/>
    <n v="2"/>
    <n v="0"/>
    <n v="1999"/>
    <n v="0.19989999999999999"/>
    <s v="Technology"/>
    <s v="Phones"/>
    <s v="iOttie HLCRIO102 Car Mount"/>
  </r>
  <r>
    <x v="2639"/>
    <x v="285"/>
    <d v="2017-11-21T00:00:00"/>
    <s v="First Class"/>
    <s v="NC-18415"/>
    <s v="FUR-CH-10003774"/>
    <x v="3526"/>
    <n v="3"/>
    <n v="3"/>
    <n v="-463998"/>
    <n v="-46.399799999999999"/>
    <s v="Furniture"/>
    <s v="Chairs"/>
    <s v="Global Wood Trimmed Manager's Task Chair, Khaki"/>
  </r>
  <r>
    <x v="2639"/>
    <x v="285"/>
    <d v="2017-11-21T00:00:00"/>
    <s v="First Class"/>
    <s v="NC-18415"/>
    <s v="OFF-AR-10003876"/>
    <x v="3527"/>
    <n v="5"/>
    <n v="2"/>
    <n v="3912"/>
    <n v="0.39119999999999999"/>
    <s v="Office Supplies"/>
    <s v="Art"/>
    <s v="Avery Hi-Liter GlideStik Fluorescent Highlighter, Yellow Ink"/>
  </r>
  <r>
    <x v="2639"/>
    <x v="285"/>
    <d v="2017-11-21T00:00:00"/>
    <s v="First Class"/>
    <s v="NC-18415"/>
    <s v="OFF-BI-10003527"/>
    <x v="3528"/>
    <n v="6"/>
    <n v="8"/>
    <n v="-2287782"/>
    <n v="-228.7782"/>
    <s v="Office Supplies"/>
    <s v="Binders"/>
    <s v="Fellowes PB500 Electric Punch Plastic Comb Binding Machine with Manual Bind"/>
  </r>
  <r>
    <x v="2640"/>
    <x v="1036"/>
    <d v="2016-08-27T00:00:00"/>
    <s v="Standard Class"/>
    <s v="SU-20665"/>
    <s v="OFF-LA-10004559"/>
    <x v="2034"/>
    <n v="4"/>
    <n v="2"/>
    <n v="33408"/>
    <n v="3.3408000000000002"/>
    <s v="Office Supplies"/>
    <s v="Labels"/>
    <s v="Avery 49"/>
  </r>
  <r>
    <x v="2640"/>
    <x v="1036"/>
    <d v="2016-08-27T00:00:00"/>
    <s v="Standard Class"/>
    <s v="SU-20665"/>
    <s v="OFF-SU-10002573"/>
    <x v="3529"/>
    <n v="2"/>
    <n v="2"/>
    <n v="3506"/>
    <n v="0.35060000000000002"/>
    <s v="Office Supplies"/>
    <s v="Supplies"/>
    <s v="Acme 10&quot; Easy Grip Assistive Scissors"/>
  </r>
  <r>
    <x v="2641"/>
    <x v="45"/>
    <d v="2017-05-05T00:00:00"/>
    <s v="Standard Class"/>
    <s v="DJ-13510"/>
    <s v="FUR-FU-10000222"/>
    <x v="925"/>
    <n v="2"/>
    <n v="0"/>
    <n v="214368"/>
    <n v="21.436800000000002"/>
    <s v="Furniture"/>
    <s v="Furnishings"/>
    <s v="Seth Thomas 16&quot; Steel Case Clock"/>
  </r>
  <r>
    <x v="2641"/>
    <x v="45"/>
    <d v="2017-05-05T00:00:00"/>
    <s v="Standard Class"/>
    <s v="DJ-13510"/>
    <s v="OFF-EN-10001219"/>
    <x v="2341"/>
    <n v="4"/>
    <n v="0"/>
    <n v="149744"/>
    <n v="14.974399999999999"/>
    <s v="Office Supplies"/>
    <s v="Envelopes"/>
    <s v="#10- 4 1/8&quot; x 9 1/2&quot; Security-Tint Envelopes"/>
  </r>
  <r>
    <x v="2642"/>
    <x v="558"/>
    <d v="2016-05-08T00:00:00"/>
    <s v="Standard Class"/>
    <s v="DL-12865"/>
    <s v="FUR-CH-10002304"/>
    <x v="3530"/>
    <n v="9"/>
    <n v="2"/>
    <n v="11691"/>
    <n v="1.1691"/>
    <s v="Furniture"/>
    <s v="Chairs"/>
    <s v="Global Stack Chair without Arms, Black"/>
  </r>
  <r>
    <x v="2643"/>
    <x v="344"/>
    <d v="2017-10-05T00:00:00"/>
    <s v="First Class"/>
    <s v="Dp-13240"/>
    <s v="FUR-FU-10002364"/>
    <x v="1179"/>
    <n v="2"/>
    <n v="2"/>
    <n v="13284"/>
    <n v="1.3284"/>
    <s v="Furniture"/>
    <s v="Furnishings"/>
    <s v="Eldon Expressions Wood Desk Accessories, Oak"/>
  </r>
  <r>
    <x v="2643"/>
    <x v="344"/>
    <d v="2017-10-05T00:00:00"/>
    <s v="First Class"/>
    <s v="Dp-13240"/>
    <s v="FUR-FU-10004864"/>
    <x v="3531"/>
    <n v="1"/>
    <n v="2"/>
    <n v="15691"/>
    <n v="1.5690999999999999"/>
    <s v="Furniture"/>
    <s v="Furnishings"/>
    <s v="Howard Miller 14-1/2&quot; Diameter Chrome Round Wall Clock"/>
  </r>
  <r>
    <x v="2643"/>
    <x v="344"/>
    <d v="2017-10-05T00:00:00"/>
    <s v="First Class"/>
    <s v="Dp-13240"/>
    <s v="OFF-PA-10003172"/>
    <x v="846"/>
    <n v="4"/>
    <n v="2"/>
    <n v="72576"/>
    <n v="7.2576000000000001"/>
    <s v="Office Supplies"/>
    <s v="Paper"/>
    <s v="Xerox 1996"/>
  </r>
  <r>
    <x v="2643"/>
    <x v="344"/>
    <d v="2017-10-05T00:00:00"/>
    <s v="First Class"/>
    <s v="Dp-13240"/>
    <s v="OFF-BI-10000977"/>
    <x v="3092"/>
    <n v="3"/>
    <n v="7"/>
    <n v="-21888"/>
    <n v="-2.1888000000000001"/>
    <s v="Office Supplies"/>
    <s v="Binders"/>
    <s v="Ibico Plastic Spiral Binding Combs"/>
  </r>
  <r>
    <x v="2643"/>
    <x v="344"/>
    <d v="2017-10-05T00:00:00"/>
    <s v="First Class"/>
    <s v="Dp-13240"/>
    <s v="FUR-TA-10000198"/>
    <x v="3532"/>
    <n v="7"/>
    <n v="4"/>
    <n v="-10027836"/>
    <n v="-1002.7836"/>
    <s v="Furniture"/>
    <s v="Tables"/>
    <s v="Chromcraft Bull-Nose Wood Oval Conference Tables &amp; Bases"/>
  </r>
  <r>
    <x v="2643"/>
    <x v="344"/>
    <d v="2017-10-05T00:00:00"/>
    <s v="First Class"/>
    <s v="Dp-13240"/>
    <s v="OFF-BI-10003984"/>
    <x v="3533"/>
    <n v="4"/>
    <n v="7"/>
    <n v="-262476"/>
    <n v="-26.247599999999998"/>
    <s v="Office Supplies"/>
    <s v="Binders"/>
    <s v="Lock-Up Easel 'Spel-Binder'"/>
  </r>
  <r>
    <x v="2643"/>
    <x v="344"/>
    <d v="2017-10-05T00:00:00"/>
    <s v="First Class"/>
    <s v="Dp-13240"/>
    <s v="FUR-FU-10003691"/>
    <x v="2268"/>
    <n v="2"/>
    <n v="2"/>
    <n v="5928"/>
    <n v="0.59279999999999999"/>
    <s v="Furniture"/>
    <s v="Furnishings"/>
    <s v="Eldon Image Series Desk Accessories, Ebony"/>
  </r>
  <r>
    <x v="2644"/>
    <x v="162"/>
    <d v="2017-09-23T00:00:00"/>
    <s v="Second Class"/>
    <s v="TM-21010"/>
    <s v="OFF-PA-10004082"/>
    <x v="3534"/>
    <n v="2"/>
    <n v="0"/>
    <n v="798"/>
    <n v="7.9799999999999996E-2"/>
    <s v="Office Supplies"/>
    <s v="Paper"/>
    <s v="Adams Telephone Message Book w/Frequently-Called Numbers Space, 400 Messages per Book"/>
  </r>
  <r>
    <x v="2645"/>
    <x v="784"/>
    <d v="2015-12-09T00:00:00"/>
    <s v="Standard Class"/>
    <s v="TZ-21580"/>
    <s v="OFF-AR-10003723"/>
    <x v="2748"/>
    <n v="5"/>
    <n v="0"/>
    <n v="6253"/>
    <n v="0.62529999999999997"/>
    <s v="Office Supplies"/>
    <s v="Art"/>
    <s v="Avery Hi-Liter Fluorescent Desk Style Markers"/>
  </r>
  <r>
    <x v="2645"/>
    <x v="784"/>
    <d v="2015-12-09T00:00:00"/>
    <s v="Standard Class"/>
    <s v="TZ-21580"/>
    <s v="FUR-FU-10004270"/>
    <x v="3345"/>
    <n v="6"/>
    <n v="0"/>
    <n v="90288"/>
    <n v="9.0288000000000004"/>
    <s v="Furniture"/>
    <s v="Furnishings"/>
    <s v="Eldon Image Series Desk Accessories, Burgundy"/>
  </r>
  <r>
    <x v="2646"/>
    <x v="278"/>
    <d v="2015-01-22T00:00:00"/>
    <s v="Standard Class"/>
    <s v="SC-20260"/>
    <s v="OFF-AR-10003183"/>
    <x v="3535"/>
    <n v="2"/>
    <n v="0"/>
    <n v="2004"/>
    <n v="0.20039999999999999"/>
    <s v="Office Supplies"/>
    <s v="Art"/>
    <s v="Avery Fluorescent Highlighter Four-Color Set"/>
  </r>
  <r>
    <x v="2647"/>
    <x v="1037"/>
    <d v="2014-01-08T00:00:00"/>
    <s v="Second Class"/>
    <s v="LS-17230"/>
    <s v="OFF-PA-10002005"/>
    <x v="168"/>
    <n v="3"/>
    <n v="0"/>
    <n v="93312"/>
    <n v="9.3312000000000008"/>
    <s v="Office Supplies"/>
    <s v="Paper"/>
    <s v="Xerox 225"/>
  </r>
  <r>
    <x v="2648"/>
    <x v="616"/>
    <d v="2015-03-09T00:00:00"/>
    <s v="Standard Class"/>
    <s v="MV-18190"/>
    <s v="TEC-PH-10000149"/>
    <x v="1265"/>
    <n v="2"/>
    <n v="2"/>
    <n v="2394"/>
    <n v="0.2394"/>
    <s v="Technology"/>
    <s v="Phones"/>
    <s v="Cisco SPA525G2 IP Phone - Wireless"/>
  </r>
  <r>
    <x v="2649"/>
    <x v="411"/>
    <d v="2016-12-28T00:00:00"/>
    <s v="Second Class"/>
    <s v="BD-11620"/>
    <s v="OFF-BI-10001524"/>
    <x v="2804"/>
    <n v="2"/>
    <n v="2"/>
    <n v="117488"/>
    <n v="11.748799999999999"/>
    <s v="Office Supplies"/>
    <s v="Binders"/>
    <s v="GBC Premium Transparent Covers with Diagonal Lined Pattern"/>
  </r>
  <r>
    <x v="2650"/>
    <x v="913"/>
    <d v="2016-09-08T00:00:00"/>
    <s v="Standard Class"/>
    <s v="CV-12295"/>
    <s v="FUR-FU-10004748"/>
    <x v="3536"/>
    <n v="1"/>
    <n v="0"/>
    <n v="249366"/>
    <n v="24.936599999999999"/>
    <s v="Furniture"/>
    <s v="Furnishings"/>
    <s v="Howard Miller 16&quot; Diameter Gallery Wall Clock"/>
  </r>
  <r>
    <x v="2650"/>
    <x v="913"/>
    <d v="2016-09-08T00:00:00"/>
    <s v="Standard Class"/>
    <s v="CV-12295"/>
    <s v="OFF-BI-10001460"/>
    <x v="3537"/>
    <n v="5"/>
    <n v="2"/>
    <n v="204525"/>
    <n v="20.452500000000001"/>
    <s v="Office Supplies"/>
    <s v="Binders"/>
    <s v="Plastic Binding Combs"/>
  </r>
  <r>
    <x v="2650"/>
    <x v="913"/>
    <d v="2016-09-08T00:00:00"/>
    <s v="Standard Class"/>
    <s v="CV-12295"/>
    <s v="OFF-SU-10002503"/>
    <x v="37"/>
    <n v="4"/>
    <n v="0"/>
    <n v="65888"/>
    <n v="6.5888"/>
    <s v="Office Supplies"/>
    <s v="Supplies"/>
    <s v="Acme Preferred Stainless Steel Scissors"/>
  </r>
  <r>
    <x v="2651"/>
    <x v="202"/>
    <d v="2014-09-01T00:00:00"/>
    <s v="Standard Class"/>
    <s v="KB-16315"/>
    <s v="FUR-FU-10001731"/>
    <x v="3538"/>
    <n v="4"/>
    <n v="0"/>
    <n v="40584"/>
    <n v="4.0583999999999998"/>
    <s v="Furniture"/>
    <s v="Furnishings"/>
    <s v="Acrylic Self-Standing Desk Frames"/>
  </r>
  <r>
    <x v="2651"/>
    <x v="202"/>
    <d v="2014-09-01T00:00:00"/>
    <s v="Standard Class"/>
    <s v="KB-16315"/>
    <s v="OFF-PA-10002160"/>
    <x v="1638"/>
    <n v="3"/>
    <n v="0"/>
    <n v="84966"/>
    <n v="8.4966000000000008"/>
    <s v="Office Supplies"/>
    <s v="Paper"/>
    <s v="Xerox 1978"/>
  </r>
  <r>
    <x v="2651"/>
    <x v="202"/>
    <d v="2014-09-01T00:00:00"/>
    <s v="Standard Class"/>
    <s v="KB-16315"/>
    <s v="OFF-PA-10002659"/>
    <x v="1562"/>
    <n v="1"/>
    <n v="0"/>
    <n v="15548"/>
    <n v="1.5548"/>
    <s v="Office Supplies"/>
    <s v="Paper"/>
    <s v="Avoid Verbal Orders Carbonless Minifold Book"/>
  </r>
  <r>
    <x v="2652"/>
    <x v="1031"/>
    <d v="2015-05-25T00:00:00"/>
    <s v="Standard Class"/>
    <s v="ME-18010"/>
    <s v="OFF-BI-10001636"/>
    <x v="1066"/>
    <n v="4"/>
    <n v="2"/>
    <n v="87672"/>
    <n v="8.7672000000000008"/>
    <s v="Office Supplies"/>
    <s v="Binders"/>
    <s v="Ibico Plastic and Wire Spiral Binding Combs"/>
  </r>
  <r>
    <x v="2653"/>
    <x v="397"/>
    <d v="2017-10-21T00:00:00"/>
    <s v="Standard Class"/>
    <s v="AJ-10780"/>
    <s v="OFF-PA-10000062"/>
    <x v="3539"/>
    <n v="7"/>
    <n v="2"/>
    <n v="1115688"/>
    <n v="111.5688"/>
    <s v="Office Supplies"/>
    <s v="Paper"/>
    <s v="Green Bar Computer Printout Paper"/>
  </r>
  <r>
    <x v="2654"/>
    <x v="229"/>
    <d v="2015-11-14T00:00:00"/>
    <s v="Second Class"/>
    <s v="DV-13465"/>
    <s v="OFF-ST-10002554"/>
    <x v="1598"/>
    <n v="5"/>
    <n v="0"/>
    <n v="4891"/>
    <n v="0.48909999999999998"/>
    <s v="Office Supplies"/>
    <s v="Storage"/>
    <s v="Tennsco Industrial Shelving"/>
  </r>
  <r>
    <x v="2654"/>
    <x v="229"/>
    <d v="2015-11-14T00:00:00"/>
    <s v="Second Class"/>
    <s v="DV-13465"/>
    <s v="OFF-EN-10001509"/>
    <x v="3540"/>
    <n v="6"/>
    <n v="0"/>
    <n v="57528"/>
    <n v="5.7527999999999997"/>
    <s v="Office Supplies"/>
    <s v="Envelopes"/>
    <s v="Poly String Tie Envelopes"/>
  </r>
  <r>
    <x v="2654"/>
    <x v="229"/>
    <d v="2015-11-14T00:00:00"/>
    <s v="Second Class"/>
    <s v="DV-13465"/>
    <s v="TEC-AC-10002018"/>
    <x v="114"/>
    <n v="2"/>
    <n v="0"/>
    <n v="60114"/>
    <n v="6.0114000000000001"/>
    <s v="Technology"/>
    <s v="Accessories"/>
    <s v="AmazonBasics 3-Button USB Wired Mouse"/>
  </r>
  <r>
    <x v="2654"/>
    <x v="229"/>
    <d v="2015-11-14T00:00:00"/>
    <s v="Second Class"/>
    <s v="DV-13465"/>
    <s v="TEC-AC-10002637"/>
    <x v="3541"/>
    <n v="5"/>
    <n v="0"/>
    <n v="53997"/>
    <n v="5.3997000000000002"/>
    <s v="Technology"/>
    <s v="Accessories"/>
    <s v="LogitechÂ VX Revolution Cordless Laser Mouse for Notebooks (Black)"/>
  </r>
  <r>
    <x v="2655"/>
    <x v="871"/>
    <d v="2014-11-27T00:00:00"/>
    <s v="Standard Class"/>
    <s v="JK-15325"/>
    <s v="OFF-EN-10001509"/>
    <x v="3542"/>
    <n v="1"/>
    <n v="2"/>
    <n v="5508"/>
    <n v="0.55079999999999996"/>
    <s v="Office Supplies"/>
    <s v="Envelopes"/>
    <s v="Poly String Tie Envelopes"/>
  </r>
  <r>
    <x v="2655"/>
    <x v="871"/>
    <d v="2014-11-27T00:00:00"/>
    <s v="Standard Class"/>
    <s v="JK-15325"/>
    <s v="TEC-PH-10004922"/>
    <x v="3543"/>
    <n v="5"/>
    <n v="2"/>
    <n v="167475"/>
    <n v="16.747499999999999"/>
    <s v="Technology"/>
    <s v="Phones"/>
    <s v="RCA Visys Integrated PBX 8-Line Router"/>
  </r>
  <r>
    <x v="2656"/>
    <x v="4"/>
    <d v="2015-10-13T00:00:00"/>
    <s v="Second Class"/>
    <s v="SH-20395"/>
    <s v="TEC-AC-10002550"/>
    <x v="3544"/>
    <n v="1"/>
    <n v="0"/>
    <n v="22365"/>
    <n v="2.2364999999999999"/>
    <s v="Technology"/>
    <s v="Accessories"/>
    <s v="Maxell 4.7GB DVD-RW 3/Pack"/>
  </r>
  <r>
    <x v="2657"/>
    <x v="708"/>
    <d v="2017-03-23T00:00:00"/>
    <s v="Second Class"/>
    <s v="SC-20725"/>
    <s v="OFF-ST-10003208"/>
    <x v="441"/>
    <n v="4"/>
    <n v="0"/>
    <n v="2104936"/>
    <n v="210.49359999999999"/>
    <s v="Office Supplies"/>
    <s v="Storage"/>
    <s v="Adjustable Depth Letter/Legal Cart"/>
  </r>
  <r>
    <x v="2657"/>
    <x v="708"/>
    <d v="2017-03-23T00:00:00"/>
    <s v="Second Class"/>
    <s v="SC-20725"/>
    <s v="OFF-BI-10003981"/>
    <x v="2809"/>
    <n v="3"/>
    <n v="2"/>
    <n v="39498"/>
    <n v="3.9498000000000002"/>
    <s v="Office Supplies"/>
    <s v="Binders"/>
    <s v="Avery Durable Plastic 1&quot; Binders"/>
  </r>
  <r>
    <x v="2657"/>
    <x v="708"/>
    <d v="2017-03-23T00:00:00"/>
    <s v="Second Class"/>
    <s v="SC-20725"/>
    <s v="OFF-BI-10001031"/>
    <x v="1289"/>
    <n v="2"/>
    <n v="2"/>
    <n v="28836"/>
    <n v="2.8835999999999999"/>
    <s v="Office Supplies"/>
    <s v="Binders"/>
    <s v="Pressboard Data Binders by Wilson Jones"/>
  </r>
  <r>
    <x v="2658"/>
    <x v="1038"/>
    <d v="2015-01-10T00:00:00"/>
    <s v="Standard Class"/>
    <s v="CS-12250"/>
    <s v="OFF-BI-10003676"/>
    <x v="3545"/>
    <n v="3"/>
    <n v="0"/>
    <n v="155232"/>
    <n v="15.523199999999999"/>
    <s v="Office Supplies"/>
    <s v="Binders"/>
    <s v="GBC Standard Recycled Report Covers, Clear Plastic Sheets"/>
  </r>
  <r>
    <x v="2658"/>
    <x v="1038"/>
    <d v="2015-01-10T00:00:00"/>
    <s v="Standard Class"/>
    <s v="CS-12250"/>
    <s v="OFF-PA-10004082"/>
    <x v="1697"/>
    <n v="5"/>
    <n v="0"/>
    <n v="1995"/>
    <n v="0.19950000000000001"/>
    <s v="Office Supplies"/>
    <s v="Paper"/>
    <s v="Adams Telephone Message Book w/Frequently-Called Numbers Space, 400 Messages per Book"/>
  </r>
  <r>
    <x v="2659"/>
    <x v="103"/>
    <d v="2017-12-16T00:00:00"/>
    <s v="Standard Class"/>
    <s v="LH-16900"/>
    <s v="OFF-PA-10001019"/>
    <x v="3546"/>
    <n v="9"/>
    <n v="2"/>
    <n v="485514"/>
    <n v="48.551400000000001"/>
    <s v="Office Supplies"/>
    <s v="Paper"/>
    <s v="Xerox 1884"/>
  </r>
  <r>
    <x v="2660"/>
    <x v="127"/>
    <d v="2016-09-12T00:00:00"/>
    <s v="Standard Class"/>
    <s v="YC-21895"/>
    <s v="OFF-PA-10004665"/>
    <x v="788"/>
    <n v="4"/>
    <n v="2"/>
    <n v="15196"/>
    <n v="1.5196000000000001"/>
    <s v="Office Supplies"/>
    <s v="Paper"/>
    <s v="Advantus Motivational Note Cards"/>
  </r>
  <r>
    <x v="2660"/>
    <x v="127"/>
    <d v="2016-09-12T00:00:00"/>
    <s v="Standard Class"/>
    <s v="YC-21895"/>
    <s v="TEC-PH-10002447"/>
    <x v="3547"/>
    <n v="2"/>
    <n v="2"/>
    <n v="370782"/>
    <n v="37.078200000000002"/>
    <s v="Technology"/>
    <s v="Phones"/>
    <s v="AT&amp;T CL83451 4-Handset Telephone"/>
  </r>
  <r>
    <x v="2661"/>
    <x v="423"/>
    <d v="2016-09-06T00:00:00"/>
    <s v="First Class"/>
    <s v="CY-12745"/>
    <s v="OFF-BI-10000014"/>
    <x v="3548"/>
    <n v="8"/>
    <n v="0"/>
    <n v="410216"/>
    <n v="41.021599999999999"/>
    <s v="Office Supplies"/>
    <s v="Binders"/>
    <s v="Heavy-Duty E-Z-D Binders"/>
  </r>
  <r>
    <x v="2662"/>
    <x v="21"/>
    <d v="2014-05-19T00:00:00"/>
    <s v="Standard Class"/>
    <s v="AH-10030"/>
    <s v="FUR-CH-10002439"/>
    <x v="3549"/>
    <n v="6"/>
    <n v="2"/>
    <n v="209592"/>
    <n v="20.959199999999999"/>
    <s v="Furniture"/>
    <s v="Chairs"/>
    <s v="Iceberg Nesting Folding Chair, 19w x 6d x 43h"/>
  </r>
  <r>
    <x v="2662"/>
    <x v="21"/>
    <d v="2014-05-19T00:00:00"/>
    <s v="Standard Class"/>
    <s v="AH-10030"/>
    <s v="OFF-PA-10003063"/>
    <x v="3550"/>
    <n v="2"/>
    <n v="0"/>
    <n v="384"/>
    <n v="3.8399999999999997E-2"/>
    <s v="Office Supplies"/>
    <s v="Paper"/>
    <s v="EcoTones Memo Sheets"/>
  </r>
  <r>
    <x v="2663"/>
    <x v="473"/>
    <d v="2016-10-03T00:00:00"/>
    <s v="Standard Class"/>
    <s v="AR-10540"/>
    <s v="OFF-BI-10002982"/>
    <x v="146"/>
    <n v="5"/>
    <n v="2"/>
    <n v="9534"/>
    <n v="0.95340000000000003"/>
    <s v="Office Supplies"/>
    <s v="Binders"/>
    <s v="Avery Self-Adhesive Photo Pockets for Polaroid Photos"/>
  </r>
  <r>
    <x v="2664"/>
    <x v="190"/>
    <d v="2014-08-11T00:00:00"/>
    <s v="Standard Class"/>
    <s v="SS-20590"/>
    <s v="TEC-AC-10004510"/>
    <x v="3551"/>
    <n v="1"/>
    <n v="0"/>
    <n v="1636"/>
    <n v="0.1636"/>
    <s v="Technology"/>
    <s v="Accessories"/>
    <s v="Logitech Desktop MK120 Mouse and keyboard Combo"/>
  </r>
  <r>
    <x v="2664"/>
    <x v="190"/>
    <d v="2014-08-11T00:00:00"/>
    <s v="Standard Class"/>
    <s v="SS-20590"/>
    <s v="OFF-ST-10000321"/>
    <x v="3552"/>
    <n v="2"/>
    <n v="0"/>
    <n v="6312"/>
    <n v="0.63119999999999998"/>
    <s v="Office Supplies"/>
    <s v="Storage"/>
    <s v="Akro Stacking Bins"/>
  </r>
  <r>
    <x v="2664"/>
    <x v="190"/>
    <d v="2014-08-11T00:00:00"/>
    <s v="Standard Class"/>
    <s v="SS-20590"/>
    <s v="OFF-AR-10004602"/>
    <x v="81"/>
    <n v="2"/>
    <n v="0"/>
    <n v="128744"/>
    <n v="12.8744"/>
    <s v="Office Supplies"/>
    <s v="Art"/>
    <s v="Boston KS Multi-Size Manual Pencil Sharpener"/>
  </r>
  <r>
    <x v="2665"/>
    <x v="416"/>
    <d v="2017-04-18T00:00:00"/>
    <s v="Standard Class"/>
    <s v="DW-13585"/>
    <s v="FUR-BO-10003433"/>
    <x v="513"/>
    <n v="8"/>
    <n v="2"/>
    <n v="-322192"/>
    <n v="-32.219200000000001"/>
    <s v="Furniture"/>
    <s v="Bookcases"/>
    <s v="Sauder Cornerstone Collection Library"/>
  </r>
  <r>
    <x v="2666"/>
    <x v="161"/>
    <d v="2017-06-10T00:00:00"/>
    <s v="First Class"/>
    <s v="NC-18625"/>
    <s v="OFF-ST-10001496"/>
    <x v="3417"/>
    <n v="5"/>
    <n v="2"/>
    <n v="54057"/>
    <n v="5.4057000000000004"/>
    <s v="Office Supplies"/>
    <s v="Storage"/>
    <s v="Standard Rollaway File with Lock"/>
  </r>
  <r>
    <x v="2667"/>
    <x v="723"/>
    <d v="2017-01-02T00:00:00"/>
    <s v="Standard Class"/>
    <s v="CD-11920"/>
    <s v="FUR-FU-10000672"/>
    <x v="2457"/>
    <n v="6"/>
    <n v="0"/>
    <n v="239904"/>
    <n v="23.990400000000001"/>
    <s v="Furniture"/>
    <s v="Furnishings"/>
    <s v="Executive Impressions 10&quot; Spectator Wall Clock"/>
  </r>
  <r>
    <x v="2667"/>
    <x v="723"/>
    <d v="2017-01-02T00:00:00"/>
    <s v="Standard Class"/>
    <s v="CD-11920"/>
    <s v="OFF-AP-10001293"/>
    <x v="3148"/>
    <n v="2"/>
    <n v="0"/>
    <n v="229488"/>
    <n v="22.948799999999999"/>
    <s v="Office Supplies"/>
    <s v="Appliances"/>
    <s v="Belkin 8 Outlet Surge Protector"/>
  </r>
  <r>
    <x v="2668"/>
    <x v="1039"/>
    <d v="2014-01-21T00:00:00"/>
    <s v="Second Class"/>
    <s v="DW-13195"/>
    <s v="OFF-AP-10000692"/>
    <x v="1971"/>
    <n v="4"/>
    <n v="2"/>
    <n v="64864"/>
    <n v="6.4863999999999997"/>
    <s v="Office Supplies"/>
    <s v="Appliances"/>
    <s v="Fellowes Mighty 8 Compact Surge Protector"/>
  </r>
  <r>
    <x v="2669"/>
    <x v="31"/>
    <d v="2016-11-24T00:00:00"/>
    <s v="Standard Class"/>
    <s v="EH-13990"/>
    <s v="TEC-PH-10004539"/>
    <x v="3553"/>
    <n v="1"/>
    <n v="2"/>
    <n v="132293"/>
    <n v="13.2293"/>
    <s v="Technology"/>
    <s v="Phones"/>
    <s v="Wireless Extenders zBoost YX545 SOHO Signal Booster"/>
  </r>
  <r>
    <x v="2670"/>
    <x v="240"/>
    <d v="2017-06-15T00:00:00"/>
    <s v="Standard Class"/>
    <s v="BD-11320"/>
    <s v="TEC-PH-10002923"/>
    <x v="2398"/>
    <n v="3"/>
    <n v="2"/>
    <n v="77679"/>
    <n v="7.7679"/>
    <s v="Technology"/>
    <s v="Phones"/>
    <s v="Logitech B530 USBÂ HeadsetÂ -Â headsetÂ - Full size, Binaural"/>
  </r>
  <r>
    <x v="2670"/>
    <x v="240"/>
    <d v="2017-06-15T00:00:00"/>
    <s v="Standard Class"/>
    <s v="BD-11320"/>
    <s v="OFF-LA-10004689"/>
    <x v="976"/>
    <n v="4"/>
    <n v="0"/>
    <n v="54332"/>
    <n v="5.4332000000000003"/>
    <s v="Office Supplies"/>
    <s v="Labels"/>
    <s v="Avery 512"/>
  </r>
  <r>
    <x v="2670"/>
    <x v="240"/>
    <d v="2017-06-15T00:00:00"/>
    <s v="Standard Class"/>
    <s v="BD-11320"/>
    <s v="OFF-ST-10001228"/>
    <x v="3554"/>
    <n v="1"/>
    <n v="0"/>
    <n v="3895"/>
    <n v="0.38950000000000001"/>
    <s v="Office Supplies"/>
    <s v="Storage"/>
    <s v="Fellowes Personal Hanging Folder Files, Navy"/>
  </r>
  <r>
    <x v="2671"/>
    <x v="50"/>
    <d v="2017-09-13T00:00:00"/>
    <s v="First Class"/>
    <s v="KH-16630"/>
    <s v="OFF-PA-10003302"/>
    <x v="460"/>
    <n v="3"/>
    <n v="2"/>
    <n v="287064"/>
    <n v="28.706399999999999"/>
    <s v="Office Supplies"/>
    <s v="Paper"/>
    <s v="Xerox 1906"/>
  </r>
  <r>
    <x v="2672"/>
    <x v="798"/>
    <d v="2017-04-12T00:00:00"/>
    <s v="Standard Class"/>
    <s v="NH-18610"/>
    <s v="FUR-FU-10004665"/>
    <x v="2756"/>
    <n v="2"/>
    <n v="0"/>
    <n v="712296"/>
    <n v="71.229600000000005"/>
    <s v="Furniture"/>
    <s v="Furnishings"/>
    <s v="3M Polarizing Task Lamp with Clamp Arm, Light Gray"/>
  </r>
  <r>
    <x v="2672"/>
    <x v="798"/>
    <d v="2017-04-12T00:00:00"/>
    <s v="Standard Class"/>
    <s v="NH-18610"/>
    <s v="FUR-FU-10004188"/>
    <x v="3555"/>
    <n v="3"/>
    <n v="0"/>
    <n v="79794"/>
    <n v="7.9794"/>
    <s v="Furniture"/>
    <s v="Furnishings"/>
    <s v="Luxo Professional Combination Clamp-On Lamps"/>
  </r>
  <r>
    <x v="2673"/>
    <x v="1040"/>
    <d v="2015-10-30T00:00:00"/>
    <s v="Standard Class"/>
    <s v="AG-10495"/>
    <s v="OFF-PA-10003177"/>
    <x v="23"/>
    <n v="3"/>
    <n v="2"/>
    <n v="54432"/>
    <n v="5.4432"/>
    <s v="Office Supplies"/>
    <s v="Paper"/>
    <s v="Xerox 1999"/>
  </r>
  <r>
    <x v="2673"/>
    <x v="1040"/>
    <d v="2015-10-30T00:00:00"/>
    <s v="Standard Class"/>
    <s v="AG-10495"/>
    <s v="FUR-TA-10002607"/>
    <x v="3556"/>
    <n v="7"/>
    <n v="3"/>
    <n v="-694722"/>
    <n v="-69.472200000000001"/>
    <s v="Furniture"/>
    <s v="Tables"/>
    <s v="KI Conference Tables"/>
  </r>
  <r>
    <x v="2673"/>
    <x v="1040"/>
    <d v="2015-10-30T00:00:00"/>
    <s v="Standard Class"/>
    <s v="AG-10495"/>
    <s v="OFF-PA-10001166"/>
    <x v="829"/>
    <n v="2"/>
    <n v="2"/>
    <n v="36288"/>
    <n v="3.6288"/>
    <s v="Office Supplies"/>
    <s v="Paper"/>
    <s v="Xerox 2"/>
  </r>
  <r>
    <x v="2674"/>
    <x v="837"/>
    <d v="2017-05-31T00:00:00"/>
    <s v="Standard Class"/>
    <s v="RP-19855"/>
    <s v="TEC-AC-10004510"/>
    <x v="1379"/>
    <n v="6"/>
    <n v="0"/>
    <n v="9816"/>
    <n v="0.98160000000000003"/>
    <s v="Technology"/>
    <s v="Accessories"/>
    <s v="Logitech Desktop MK120 Mouse and keyboard Combo"/>
  </r>
  <r>
    <x v="2674"/>
    <x v="837"/>
    <d v="2017-05-31T00:00:00"/>
    <s v="Standard Class"/>
    <s v="RP-19855"/>
    <s v="OFF-AR-10004062"/>
    <x v="787"/>
    <n v="3"/>
    <n v="0"/>
    <n v="786"/>
    <n v="7.8600000000000003E-2"/>
    <s v="Office Supplies"/>
    <s v="Art"/>
    <s v="Staples in misc. colors"/>
  </r>
  <r>
    <x v="2675"/>
    <x v="89"/>
    <d v="2014-12-07T00:00:00"/>
    <s v="First Class"/>
    <s v="NB-18655"/>
    <s v="OFF-EN-10000056"/>
    <x v="3557"/>
    <n v="7"/>
    <n v="2"/>
    <n v="1176147"/>
    <n v="117.6147"/>
    <s v="Office Supplies"/>
    <s v="Envelopes"/>
    <s v="Cameo Buff Policy Envelopes"/>
  </r>
  <r>
    <x v="2675"/>
    <x v="89"/>
    <d v="2014-12-07T00:00:00"/>
    <s v="First Class"/>
    <s v="NB-18655"/>
    <s v="OFF-ST-10001469"/>
    <x v="3558"/>
    <n v="4"/>
    <n v="2"/>
    <n v="-302288"/>
    <n v="-30.2288"/>
    <s v="Office Supplies"/>
    <s v="Storage"/>
    <s v="Fellowes Bankers Box Recycled Super Stor/Drawer"/>
  </r>
  <r>
    <x v="2676"/>
    <x v="1041"/>
    <d v="2016-08-18T00:00:00"/>
    <s v="Standard Class"/>
    <s v="JM-15580"/>
    <s v="OFF-PA-10000551"/>
    <x v="3559"/>
    <n v="3"/>
    <n v="0"/>
    <n v="76146"/>
    <n v="7.6146000000000003"/>
    <s v="Office Supplies"/>
    <s v="Paper"/>
    <s v="Array Memo Cubes"/>
  </r>
  <r>
    <x v="2676"/>
    <x v="1041"/>
    <d v="2016-08-18T00:00:00"/>
    <s v="Standard Class"/>
    <s v="JM-15580"/>
    <s v="TEC-MA-10000423"/>
    <x v="3560"/>
    <n v="6"/>
    <n v="2"/>
    <n v="356238"/>
    <n v="35.623800000000003"/>
    <s v="Technology"/>
    <s v="Machines"/>
    <s v="Texas Instruments TI-34 Scientific Calculator"/>
  </r>
  <r>
    <x v="2677"/>
    <x v="33"/>
    <d v="2016-09-07T00:00:00"/>
    <s v="Second Class"/>
    <s v="DM-13525"/>
    <s v="OFF-PA-10001870"/>
    <x v="330"/>
    <n v="5"/>
    <n v="2"/>
    <n v="9072"/>
    <n v="0.90720000000000001"/>
    <s v="Office Supplies"/>
    <s v="Paper"/>
    <s v="Xerox 202"/>
  </r>
  <r>
    <x v="2677"/>
    <x v="33"/>
    <d v="2016-09-07T00:00:00"/>
    <s v="Second Class"/>
    <s v="DM-13525"/>
    <s v="OFF-FA-10001843"/>
    <x v="3561"/>
    <n v="8"/>
    <n v="2"/>
    <n v="53352"/>
    <n v="5.3352000000000004"/>
    <s v="Office Supplies"/>
    <s v="Fasteners"/>
    <s v="Staples"/>
  </r>
  <r>
    <x v="2677"/>
    <x v="33"/>
    <d v="2016-09-07T00:00:00"/>
    <s v="Second Class"/>
    <s v="DM-13525"/>
    <s v="OFF-PA-10002036"/>
    <x v="829"/>
    <n v="2"/>
    <n v="2"/>
    <n v="37584"/>
    <n v="3.7584"/>
    <s v="Office Supplies"/>
    <s v="Paper"/>
    <s v="Xerox 1930"/>
  </r>
  <r>
    <x v="2678"/>
    <x v="498"/>
    <d v="2017-07-03T00:00:00"/>
    <s v="Standard Class"/>
    <s v="CC-12220"/>
    <s v="TEC-PH-10001760"/>
    <x v="333"/>
    <n v="3"/>
    <n v="4"/>
    <n v="4179"/>
    <n v="0.41789999999999999"/>
    <s v="Technology"/>
    <s v="Phones"/>
    <s v="Bose SoundLink Bluetooth Speaker"/>
  </r>
  <r>
    <x v="2678"/>
    <x v="498"/>
    <d v="2017-07-03T00:00:00"/>
    <s v="Standard Class"/>
    <s v="CC-12220"/>
    <s v="TEC-PH-10000673"/>
    <x v="3562"/>
    <n v="14"/>
    <n v="4"/>
    <n v="727888"/>
    <n v="72.788799999999995"/>
    <s v="Technology"/>
    <s v="Phones"/>
    <s v="Plantronics Voyager Pro HD - Bluetooth Headset"/>
  </r>
  <r>
    <x v="2679"/>
    <x v="846"/>
    <d v="2017-03-17T00:00:00"/>
    <s v="Standard Class"/>
    <s v="GA-14725"/>
    <s v="OFF-BI-10000829"/>
    <x v="3563"/>
    <n v="9"/>
    <n v="0"/>
    <n v="185886"/>
    <n v="18.5886"/>
    <s v="Office Supplies"/>
    <s v="Binders"/>
    <s v="Avery Non-Stick Binders"/>
  </r>
  <r>
    <x v="2680"/>
    <x v="1042"/>
    <d v="2017-02-21T00:00:00"/>
    <s v="Second Class"/>
    <s v="CV-12805"/>
    <s v="TEC-PH-10001924"/>
    <x v="3564"/>
    <n v="3"/>
    <n v="2"/>
    <n v="104985"/>
    <n v="10.4985"/>
    <s v="Technology"/>
    <s v="Phones"/>
    <s v="iHome FM Clock Radio with Lightning Dock"/>
  </r>
  <r>
    <x v="2680"/>
    <x v="1042"/>
    <d v="2017-02-21T00:00:00"/>
    <s v="Second Class"/>
    <s v="CV-12805"/>
    <s v="TEC-AC-10004864"/>
    <x v="3565"/>
    <n v="3"/>
    <n v="0"/>
    <n v="470979"/>
    <n v="47.097900000000003"/>
    <s v="Technology"/>
    <s v="Accessories"/>
    <s v="Memorex Micro Travel Drive 32 GB"/>
  </r>
  <r>
    <x v="2680"/>
    <x v="1042"/>
    <d v="2017-02-21T00:00:00"/>
    <s v="Second Class"/>
    <s v="CV-12805"/>
    <s v="OFF-LA-10004345"/>
    <x v="972"/>
    <n v="2"/>
    <n v="0"/>
    <n v="48118"/>
    <n v="4.8117999999999999"/>
    <s v="Office Supplies"/>
    <s v="Labels"/>
    <s v="Avery 493"/>
  </r>
  <r>
    <x v="2681"/>
    <x v="225"/>
    <d v="2017-11-12T00:00:00"/>
    <s v="Second Class"/>
    <s v="NC-18535"/>
    <s v="OFF-BI-10000088"/>
    <x v="3341"/>
    <n v="3"/>
    <n v="2"/>
    <n v="95526"/>
    <n v="9.5526"/>
    <s v="Office Supplies"/>
    <s v="Binders"/>
    <s v="GBC Imprintable Covers"/>
  </r>
  <r>
    <x v="2682"/>
    <x v="198"/>
    <d v="2014-11-25T00:00:00"/>
    <s v="Standard Class"/>
    <s v="GR-14560"/>
    <s v="OFF-LA-10002787"/>
    <x v="3566"/>
    <n v="6"/>
    <n v="0"/>
    <n v="108"/>
    <n v="1.0800000000000001E-2"/>
    <s v="Office Supplies"/>
    <s v="Labels"/>
    <s v="Avery 480"/>
  </r>
  <r>
    <x v="2682"/>
    <x v="198"/>
    <d v="2014-11-25T00:00:00"/>
    <s v="Standard Class"/>
    <s v="GR-14560"/>
    <s v="OFF-LA-10001569"/>
    <x v="1024"/>
    <n v="2"/>
    <n v="0"/>
    <n v="45816"/>
    <n v="4.5815999999999999"/>
    <s v="Office Supplies"/>
    <s v="Labels"/>
    <s v="Avery 499"/>
  </r>
  <r>
    <x v="2682"/>
    <x v="198"/>
    <d v="2014-11-25T00:00:00"/>
    <s v="Standard Class"/>
    <s v="GR-14560"/>
    <s v="OFF-BI-10002429"/>
    <x v="3567"/>
    <n v="7"/>
    <n v="0"/>
    <n v="1022784"/>
    <n v="102.2784"/>
    <s v="Office Supplies"/>
    <s v="Binders"/>
    <s v="Premier Elliptical Ring Binder, Black"/>
  </r>
  <r>
    <x v="2682"/>
    <x v="198"/>
    <d v="2014-11-25T00:00:00"/>
    <s v="Standard Class"/>
    <s v="GR-14560"/>
    <s v="FUR-BO-10000362"/>
    <x v="3568"/>
    <n v="6"/>
    <n v="0"/>
    <n v="2359524"/>
    <n v="235.95240000000001"/>
    <s v="Furniture"/>
    <s v="Bookcases"/>
    <s v="Sauder Inglewood Library Bookcases"/>
  </r>
  <r>
    <x v="2683"/>
    <x v="728"/>
    <d v="2014-11-21T00:00:00"/>
    <s v="Second Class"/>
    <s v="JG-15805"/>
    <s v="OFF-PA-10003016"/>
    <x v="378"/>
    <n v="7"/>
    <n v="0"/>
    <n v="9891"/>
    <n v="0.98909999999999998"/>
    <s v="Office Supplies"/>
    <s v="Paper"/>
    <s v="Adams &quot;While You Were Out&quot; Message Pads"/>
  </r>
  <r>
    <x v="2684"/>
    <x v="469"/>
    <d v="2016-09-24T00:00:00"/>
    <s v="Same Day"/>
    <s v="EB-13750"/>
    <s v="FUR-FU-10002501"/>
    <x v="1875"/>
    <n v="5"/>
    <n v="0"/>
    <n v="23384"/>
    <n v="2.3384"/>
    <s v="Furniture"/>
    <s v="Furnishings"/>
    <s v="Nu-Dell Executive Frame"/>
  </r>
  <r>
    <x v="2685"/>
    <x v="31"/>
    <d v="2016-11-27T00:00:00"/>
    <s v="Standard Class"/>
    <s v="MC-17605"/>
    <s v="OFF-AP-10003622"/>
    <x v="3569"/>
    <n v="12"/>
    <n v="0"/>
    <n v="1131"/>
    <n v="0.11310000000000001"/>
    <s v="Office Supplies"/>
    <s v="Appliances"/>
    <s v="Bravo II Megaboss 12-Amp Hard Body Upright, Replacement Belts, 2 Belts per Pack"/>
  </r>
  <r>
    <x v="2686"/>
    <x v="720"/>
    <d v="2016-10-02T00:00:00"/>
    <s v="Standard Class"/>
    <s v="BM-11650"/>
    <s v="OFF-BI-10002764"/>
    <x v="3570"/>
    <n v="3"/>
    <n v="7"/>
    <n v="-20349"/>
    <n v="-2.0348999999999999"/>
    <s v="Office Supplies"/>
    <s v="Binders"/>
    <s v="Recycled Pressboard Report Cover with Reinforced Top Hinge"/>
  </r>
  <r>
    <x v="2687"/>
    <x v="494"/>
    <d v="2016-04-14T00:00:00"/>
    <s v="Standard Class"/>
    <s v="HF-14995"/>
    <s v="FUR-BO-10001798"/>
    <x v="2899"/>
    <n v="5"/>
    <n v="15"/>
    <n v="6549"/>
    <n v="0.65490000000000004"/>
    <s v="Furniture"/>
    <s v="Bookcases"/>
    <s v="Bush Somerset Collection Bookcase"/>
  </r>
  <r>
    <x v="2688"/>
    <x v="456"/>
    <d v="2017-09-23T00:00:00"/>
    <s v="First Class"/>
    <s v="ML-18265"/>
    <s v="TEC-AC-10000158"/>
    <x v="2135"/>
    <n v="2"/>
    <n v="0"/>
    <n v="151158"/>
    <n v="15.1158"/>
    <s v="Technology"/>
    <s v="Accessories"/>
    <s v="Sony 64GB Class 10 Micro SDHC R40 Memory Card"/>
  </r>
  <r>
    <x v="2688"/>
    <x v="456"/>
    <d v="2017-09-23T00:00:00"/>
    <s v="First Class"/>
    <s v="ML-18265"/>
    <s v="TEC-AC-10000303"/>
    <x v="3571"/>
    <n v="2"/>
    <n v="0"/>
    <n v="263934"/>
    <n v="26.3934"/>
    <s v="Technology"/>
    <s v="Accessories"/>
    <s v="Logitech M510 Wireless Mouse"/>
  </r>
  <r>
    <x v="2689"/>
    <x v="1043"/>
    <d v="2017-08-29T00:00:00"/>
    <s v="Standard Class"/>
    <s v="AH-10195"/>
    <s v="OFF-BI-10003910"/>
    <x v="715"/>
    <n v="4"/>
    <n v="2"/>
    <n v="771"/>
    <n v="7.7100000000000002E-2"/>
    <s v="Office Supplies"/>
    <s v="Binders"/>
    <s v="DXL Angle-View Binders with Locking Rings by Samsill"/>
  </r>
  <r>
    <x v="2689"/>
    <x v="1043"/>
    <d v="2017-08-29T00:00:00"/>
    <s v="Standard Class"/>
    <s v="AH-10195"/>
    <s v="OFF-BI-10000138"/>
    <x v="1064"/>
    <n v="1"/>
    <n v="2"/>
    <n v="13104"/>
    <n v="1.3104"/>
    <s v="Office Supplies"/>
    <s v="Binders"/>
    <s v="Acco Translucent Poly Ring Binders"/>
  </r>
  <r>
    <x v="2690"/>
    <x v="712"/>
    <d v="2016-02-26T00:00:00"/>
    <s v="Standard Class"/>
    <s v="TZ-21580"/>
    <s v="TEC-PH-10002398"/>
    <x v="511"/>
    <n v="5"/>
    <n v="2"/>
    <n v="55745"/>
    <n v="5.5744999999999996"/>
    <s v="Technology"/>
    <s v="Phones"/>
    <s v="AT&amp;T 1070 Corded Phone"/>
  </r>
  <r>
    <x v="2690"/>
    <x v="712"/>
    <d v="2016-02-26T00:00:00"/>
    <s v="Standard Class"/>
    <s v="TZ-21580"/>
    <s v="TEC-AC-10003399"/>
    <x v="341"/>
    <n v="1"/>
    <n v="0"/>
    <n v="152208"/>
    <n v="15.220800000000001"/>
    <s v="Technology"/>
    <s v="Accessories"/>
    <s v="Memorex Mini Travel Drive 64 GB USB 2.0 Flash Drive"/>
  </r>
  <r>
    <x v="2690"/>
    <x v="712"/>
    <d v="2016-02-26T00:00:00"/>
    <s v="Standard Class"/>
    <s v="TZ-21580"/>
    <s v="OFF-FA-10000992"/>
    <x v="1457"/>
    <n v="3"/>
    <n v="0"/>
    <n v="50055"/>
    <n v="5.0054999999999996"/>
    <s v="Office Supplies"/>
    <s v="Fasteners"/>
    <s v="Acco Clips to Go Binder Clips, 24 Clips in Two Sizes"/>
  </r>
  <r>
    <x v="2691"/>
    <x v="101"/>
    <d v="2017-12-14T00:00:00"/>
    <s v="Standard Class"/>
    <s v="DM-13345"/>
    <s v="OFF-PA-10003022"/>
    <x v="836"/>
    <n v="4"/>
    <n v="0"/>
    <n v="404432"/>
    <n v="40.443199999999997"/>
    <s v="Office Supplies"/>
    <s v="Paper"/>
    <s v="Xerox 1992"/>
  </r>
  <r>
    <x v="2691"/>
    <x v="101"/>
    <d v="2017-12-14T00:00:00"/>
    <s v="Standard Class"/>
    <s v="DM-13345"/>
    <s v="OFF-BI-10002854"/>
    <x v="3572"/>
    <n v="1"/>
    <n v="2"/>
    <n v="8409"/>
    <n v="0.84089999999999998"/>
    <s v="Office Supplies"/>
    <s v="Binders"/>
    <s v="Performers Binder/Pad Holder, Black"/>
  </r>
  <r>
    <x v="2691"/>
    <x v="101"/>
    <d v="2017-12-14T00:00:00"/>
    <s v="Standard Class"/>
    <s v="DM-13345"/>
    <s v="OFF-BI-10001670"/>
    <x v="3201"/>
    <n v="3"/>
    <n v="2"/>
    <n v="3393"/>
    <n v="0.33929999999999999"/>
    <s v="Office Supplies"/>
    <s v="Binders"/>
    <s v="Vinyl Sectional Post Binders"/>
  </r>
  <r>
    <x v="2691"/>
    <x v="101"/>
    <d v="2017-12-14T00:00:00"/>
    <s v="Standard Class"/>
    <s v="DM-13345"/>
    <s v="OFF-ST-10001837"/>
    <x v="3573"/>
    <n v="1"/>
    <n v="0"/>
    <n v="111176"/>
    <n v="11.117599999999999"/>
    <s v="Office Supplies"/>
    <s v="Storage"/>
    <s v="SAFCO Mobile Desk Side File, Wire Frame"/>
  </r>
  <r>
    <x v="2692"/>
    <x v="162"/>
    <d v="2017-09-22T00:00:00"/>
    <s v="Standard Class"/>
    <s v="TS-21505"/>
    <s v="OFF-BI-10002012"/>
    <x v="1883"/>
    <n v="7"/>
    <n v="2"/>
    <n v="3528"/>
    <n v="0.3528"/>
    <s v="Office Supplies"/>
    <s v="Binders"/>
    <s v="Wilson Jones Easy Flow II Sheet Lifters"/>
  </r>
  <r>
    <x v="2692"/>
    <x v="162"/>
    <d v="2017-09-22T00:00:00"/>
    <s v="Standard Class"/>
    <s v="TS-21505"/>
    <s v="TEC-AC-10004992"/>
    <x v="3574"/>
    <n v="3"/>
    <n v="0"/>
    <n v="81072"/>
    <n v="8.1072000000000006"/>
    <s v="Technology"/>
    <s v="Accessories"/>
    <s v="Kingston Digital DataTraveler 64GB USB 2.0"/>
  </r>
  <r>
    <x v="2693"/>
    <x v="238"/>
    <d v="2016-09-14T00:00:00"/>
    <s v="First Class"/>
    <s v="TB-21625"/>
    <s v="TEC-PH-10003171"/>
    <x v="3575"/>
    <n v="5"/>
    <n v="0"/>
    <n v="6293"/>
    <n v="0.62929999999999997"/>
    <s v="Technology"/>
    <s v="Phones"/>
    <s v="Plantronics Encore H101 Dual EarpiecesÂ Headset"/>
  </r>
  <r>
    <x v="2694"/>
    <x v="364"/>
    <d v="2017-09-28T00:00:00"/>
    <s v="Standard Class"/>
    <s v="LC-16870"/>
    <s v="OFF-AP-10000390"/>
    <x v="3576"/>
    <n v="6"/>
    <n v="8"/>
    <n v="-1975752"/>
    <n v="-197.5752"/>
    <s v="Office Supplies"/>
    <s v="Appliances"/>
    <s v="Euro Pro Shark Stick Mini Vacuum"/>
  </r>
  <r>
    <x v="2694"/>
    <x v="364"/>
    <d v="2017-09-28T00:00:00"/>
    <s v="Standard Class"/>
    <s v="LC-16870"/>
    <s v="OFF-PA-10004888"/>
    <x v="846"/>
    <n v="4"/>
    <n v="2"/>
    <n v="72576"/>
    <n v="7.2576000000000001"/>
    <s v="Office Supplies"/>
    <s v="Paper"/>
    <s v="Xerox 217"/>
  </r>
  <r>
    <x v="2694"/>
    <x v="364"/>
    <d v="2017-09-28T00:00:00"/>
    <s v="Standard Class"/>
    <s v="LC-16870"/>
    <s v="TEC-PH-10004188"/>
    <x v="3577"/>
    <n v="2"/>
    <n v="2"/>
    <n v="-89964"/>
    <n v="-8.9963999999999995"/>
    <s v="Technology"/>
    <s v="Phones"/>
    <s v="OtterBox Commuter Series Case - Samsung Galaxy S4"/>
  </r>
  <r>
    <x v="2695"/>
    <x v="383"/>
    <d v="2014-10-08T00:00:00"/>
    <s v="Second Class"/>
    <s v="AM-10360"/>
    <s v="OFF-BI-10004099"/>
    <x v="2443"/>
    <n v="2"/>
    <n v="0"/>
    <n v="768"/>
    <n v="7.6799999999999993E-2"/>
    <s v="Office Supplies"/>
    <s v="Binders"/>
    <s v="GBC VeloBinder Strips"/>
  </r>
  <r>
    <x v="2696"/>
    <x v="924"/>
    <d v="2015-10-26T00:00:00"/>
    <s v="First Class"/>
    <s v="JE-15715"/>
    <s v="OFF-PA-10004621"/>
    <x v="1535"/>
    <n v="7"/>
    <n v="2"/>
    <n v="127008"/>
    <n v="12.700799999999999"/>
    <s v="Office Supplies"/>
    <s v="Paper"/>
    <s v="Xerox 212"/>
  </r>
  <r>
    <x v="2696"/>
    <x v="924"/>
    <d v="2015-10-26T00:00:00"/>
    <s v="First Class"/>
    <s v="JE-15715"/>
    <s v="TEC-PH-10002103"/>
    <x v="3578"/>
    <n v="2"/>
    <n v="2"/>
    <n v="150384"/>
    <n v="15.038399999999999"/>
    <s v="Technology"/>
    <s v="Phones"/>
    <s v="Jabra SPEAK 410"/>
  </r>
  <r>
    <x v="2697"/>
    <x v="1044"/>
    <d v="2016-04-02T00:00:00"/>
    <s v="Second Class"/>
    <s v="CS-11950"/>
    <s v="TEC-PH-10002789"/>
    <x v="824"/>
    <n v="3"/>
    <n v="4"/>
    <n v="-608361"/>
    <n v="-60.836100000000002"/>
    <s v="Technology"/>
    <s v="Phones"/>
    <s v="LG Exalt"/>
  </r>
  <r>
    <x v="2697"/>
    <x v="1044"/>
    <d v="2016-04-02T00:00:00"/>
    <s v="Second Class"/>
    <s v="CS-11950"/>
    <s v="TEC-AC-10003289"/>
    <x v="401"/>
    <n v="2"/>
    <n v="2"/>
    <n v="11994"/>
    <n v="1.1994"/>
    <s v="Technology"/>
    <s v="Accessories"/>
    <s v="Anker Ultra-Slim Mini Bluetooth 3.0 Wireless Keyboard"/>
  </r>
  <r>
    <x v="2698"/>
    <x v="723"/>
    <d v="2017-01-02T00:00:00"/>
    <s v="Standard Class"/>
    <s v="PF-19225"/>
    <s v="OFF-BI-10000138"/>
    <x v="969"/>
    <n v="3"/>
    <n v="2"/>
    <n v="39312"/>
    <n v="3.9312"/>
    <s v="Office Supplies"/>
    <s v="Binders"/>
    <s v="Acco Translucent Poly Ring Binders"/>
  </r>
  <r>
    <x v="2699"/>
    <x v="277"/>
    <d v="2017-11-05T00:00:00"/>
    <s v="Second Class"/>
    <s v="PJ-18835"/>
    <s v="OFF-PA-10001215"/>
    <x v="1540"/>
    <n v="5"/>
    <n v="0"/>
    <n v="1188"/>
    <n v="0.1188"/>
    <s v="Office Supplies"/>
    <s v="Paper"/>
    <s v="Xerox 1963"/>
  </r>
  <r>
    <x v="2700"/>
    <x v="361"/>
    <d v="2017-01-26T00:00:00"/>
    <s v="Standard Class"/>
    <s v="JF-15490"/>
    <s v="OFF-AR-10001545"/>
    <x v="2678"/>
    <n v="2"/>
    <n v="0"/>
    <n v="10208"/>
    <n v="1.0207999999999999"/>
    <s v="Office Supplies"/>
    <s v="Art"/>
    <s v="Newell 326"/>
  </r>
  <r>
    <x v="2701"/>
    <x v="248"/>
    <d v="2016-12-06T00:00:00"/>
    <s v="First Class"/>
    <s v="NM-18520"/>
    <s v="TEC-AC-10003870"/>
    <x v="3579"/>
    <n v="5"/>
    <n v="0"/>
    <n v="65998"/>
    <n v="6.5998000000000001"/>
    <s v="Technology"/>
    <s v="Accessories"/>
    <s v="LogitechÂ Z-906 Speaker sys - home theater - 5.1-CH"/>
  </r>
  <r>
    <x v="2701"/>
    <x v="248"/>
    <d v="2016-12-06T00:00:00"/>
    <s v="First Class"/>
    <s v="NM-18520"/>
    <s v="FUR-FU-10001085"/>
    <x v="3580"/>
    <n v="6"/>
    <n v="0"/>
    <n v="51474"/>
    <n v="5.1474000000000002"/>
    <s v="Furniture"/>
    <s v="Furnishings"/>
    <s v="3M Polarizing Light Filter Sleeves"/>
  </r>
  <r>
    <x v="2702"/>
    <x v="366"/>
    <d v="2016-06-14T00:00:00"/>
    <s v="Same Day"/>
    <s v="MH-17290"/>
    <s v="FUR-BO-10004218"/>
    <x v="3581"/>
    <n v="5"/>
    <n v="15"/>
    <n v="35245"/>
    <n v="3.5245000000000002"/>
    <s v="Furniture"/>
    <s v="Bookcases"/>
    <s v="Bush Heritage Pine Collection 5-Shelf Bookcase, Albany Pine Finish, *Special Order"/>
  </r>
  <r>
    <x v="2703"/>
    <x v="303"/>
    <d v="2016-09-04T00:00:00"/>
    <s v="First Class"/>
    <s v="SZ-20035"/>
    <s v="OFF-ST-10003455"/>
    <x v="1961"/>
    <n v="3"/>
    <n v="0"/>
    <n v="120978"/>
    <n v="12.097799999999999"/>
    <s v="Office Supplies"/>
    <s v="Storage"/>
    <s v="Tenex File Box, Personal Filing Tote with Lid, Black"/>
  </r>
  <r>
    <x v="2704"/>
    <x v="742"/>
    <d v="2014-09-07T00:00:00"/>
    <s v="First Class"/>
    <s v="PR-18880"/>
    <s v="FUR-FU-10001967"/>
    <x v="401"/>
    <n v="2"/>
    <n v="2"/>
    <n v="1999"/>
    <n v="0.19989999999999999"/>
    <s v="Furniture"/>
    <s v="Furnishings"/>
    <s v="Telescoping Adjustable Floor Lamp"/>
  </r>
  <r>
    <x v="2705"/>
    <x v="293"/>
    <d v="2017-10-25T00:00:00"/>
    <s v="Standard Class"/>
    <s v="FC-14245"/>
    <s v="OFF-AP-10000938"/>
    <x v="379"/>
    <n v="2"/>
    <n v="2"/>
    <n v="161568"/>
    <n v="16.1568"/>
    <s v="Office Supplies"/>
    <s v="Appliances"/>
    <s v="Avanti 1.7 Cu. Ft. Refrigerator"/>
  </r>
  <r>
    <x v="2705"/>
    <x v="293"/>
    <d v="2017-10-25T00:00:00"/>
    <s v="Standard Class"/>
    <s v="FC-14245"/>
    <s v="OFF-PA-10002195"/>
    <x v="3582"/>
    <n v="1"/>
    <n v="2"/>
    <n v="13716"/>
    <n v="1.3715999999999999"/>
    <s v="Office Supplies"/>
    <s v="Paper"/>
    <s v="RSVP Cards &amp; Envelopes, Blank White, 8-1/2&quot; X 11&quot;, 24 Cards/25 Envelopes/Set"/>
  </r>
  <r>
    <x v="2705"/>
    <x v="293"/>
    <d v="2017-10-25T00:00:00"/>
    <s v="Standard Class"/>
    <s v="FC-14245"/>
    <s v="OFF-BI-10002799"/>
    <x v="3583"/>
    <n v="4"/>
    <n v="7"/>
    <n v="-49728"/>
    <n v="-4.9728000000000003"/>
    <s v="Office Supplies"/>
    <s v="Binders"/>
    <s v="SlimView Poly Binder, 3/8&quot;"/>
  </r>
  <r>
    <x v="2706"/>
    <x v="1016"/>
    <d v="2017-04-29T00:00:00"/>
    <s v="Standard Class"/>
    <s v="LH-16750"/>
    <s v="OFF-AR-10000246"/>
    <x v="3584"/>
    <n v="4"/>
    <n v="2"/>
    <n v="6672"/>
    <n v="0.66720000000000002"/>
    <s v="Office Supplies"/>
    <s v="Art"/>
    <s v="Newell 318"/>
  </r>
  <r>
    <x v="2707"/>
    <x v="491"/>
    <d v="2015-10-24T00:00:00"/>
    <s v="Standard Class"/>
    <s v="RM-19675"/>
    <s v="OFF-AP-10000275"/>
    <x v="3585"/>
    <n v="5"/>
    <n v="0"/>
    <n v="459396"/>
    <n v="45.939599999999999"/>
    <s v="Office Supplies"/>
    <s v="Appliances"/>
    <s v="Sanyo Counter Height Refrigerator with Crisper, 3.6 Cubic Foot, Stainless Steel/Black"/>
  </r>
  <r>
    <x v="2707"/>
    <x v="491"/>
    <d v="2015-10-24T00:00:00"/>
    <s v="Standard Class"/>
    <s v="RM-19675"/>
    <s v="TEC-AC-10000892"/>
    <x v="3586"/>
    <n v="3"/>
    <n v="0"/>
    <n v="972"/>
    <n v="9.7199999999999995E-2"/>
    <s v="Technology"/>
    <s v="Accessories"/>
    <s v="NETGEAR N750 Dual Band Wi-Fi Gigabit Router"/>
  </r>
  <r>
    <x v="2708"/>
    <x v="120"/>
    <d v="2014-07-08T00:00:00"/>
    <s v="First Class"/>
    <s v="DM-13525"/>
    <s v="FUR-FU-10001591"/>
    <x v="3587"/>
    <n v="2"/>
    <n v="2"/>
    <n v="5368"/>
    <n v="0.53680000000000005"/>
    <s v="Furniture"/>
    <s v="Furnishings"/>
    <s v="Advantus Panel Wall Certificate Holder - 8.5x11"/>
  </r>
  <r>
    <x v="2708"/>
    <x v="120"/>
    <d v="2014-07-08T00:00:00"/>
    <s v="First Class"/>
    <s v="DM-13525"/>
    <s v="OFF-BI-10001787"/>
    <x v="3588"/>
    <n v="5"/>
    <n v="7"/>
    <n v="-6867"/>
    <n v="-0.68669999999999998"/>
    <s v="Office Supplies"/>
    <s v="Binders"/>
    <s v="Wilson Jones Four-Pocket Poly Binders"/>
  </r>
  <r>
    <x v="2708"/>
    <x v="120"/>
    <d v="2014-07-08T00:00:00"/>
    <s v="First Class"/>
    <s v="DM-13525"/>
    <s v="FUR-FU-10003192"/>
    <x v="3589"/>
    <n v="3"/>
    <n v="2"/>
    <n v="159912"/>
    <n v="15.991199999999999"/>
    <s v="Furniture"/>
    <s v="Furnishings"/>
    <s v="Luxo Adjustable Task Clamp Lamp"/>
  </r>
  <r>
    <x v="2709"/>
    <x v="958"/>
    <d v="2016-04-09T00:00:00"/>
    <s v="Standard Class"/>
    <s v="EH-14185"/>
    <s v="OFF-BI-10004600"/>
    <x v="3590"/>
    <n v="2"/>
    <n v="2"/>
    <n v="183995"/>
    <n v="18.3995"/>
    <s v="Office Supplies"/>
    <s v="Binders"/>
    <s v="Ibico Ibimaster 300 Manual Binding System"/>
  </r>
  <r>
    <x v="2710"/>
    <x v="110"/>
    <d v="2017-11-18T00:00:00"/>
    <s v="Second Class"/>
    <s v="TC-21295"/>
    <s v="OFF-AR-10002335"/>
    <x v="3591"/>
    <n v="1"/>
    <n v="2"/>
    <n v="1548"/>
    <n v="0.15479999999999999"/>
    <s v="Office Supplies"/>
    <s v="Art"/>
    <s v="DIXON Oriole Pencils"/>
  </r>
  <r>
    <x v="2711"/>
    <x v="232"/>
    <d v="2017-09-13T00:00:00"/>
    <s v="Standard Class"/>
    <s v="AI-10855"/>
    <s v="OFF-PA-10000859"/>
    <x v="1769"/>
    <n v="2"/>
    <n v="2"/>
    <n v="2388"/>
    <n v="0.23880000000000001"/>
    <s v="Office Supplies"/>
    <s v="Paper"/>
    <s v="Unpadded Memo Slips"/>
  </r>
  <r>
    <x v="2712"/>
    <x v="786"/>
    <d v="2015-04-23T00:00:00"/>
    <s v="Standard Class"/>
    <s v="JM-15535"/>
    <s v="TEC-AC-10003198"/>
    <x v="1024"/>
    <n v="1"/>
    <n v="0"/>
    <n v="36852"/>
    <n v="3.6852"/>
    <s v="Technology"/>
    <s v="Accessories"/>
    <s v="Enermax Acrylux Wireless Keyboard"/>
  </r>
  <r>
    <x v="2712"/>
    <x v="786"/>
    <d v="2015-04-23T00:00:00"/>
    <s v="Standard Class"/>
    <s v="JM-15535"/>
    <s v="OFF-BI-10001900"/>
    <x v="3592"/>
    <n v="13"/>
    <n v="2"/>
    <n v="210249"/>
    <n v="21.024899999999999"/>
    <s v="Office Supplies"/>
    <s v="Binders"/>
    <s v="DXL Angle-View Binders with Locking Rings, Black"/>
  </r>
  <r>
    <x v="2712"/>
    <x v="786"/>
    <d v="2015-04-23T00:00:00"/>
    <s v="Standard Class"/>
    <s v="JM-15535"/>
    <s v="OFF-AR-10000614"/>
    <x v="3593"/>
    <n v="3"/>
    <n v="0"/>
    <n v="27846"/>
    <n v="2.7846000000000002"/>
    <s v="Office Supplies"/>
    <s v="Art"/>
    <s v="Barrel Sharpener"/>
  </r>
  <r>
    <x v="2713"/>
    <x v="301"/>
    <d v="2016-07-29T00:00:00"/>
    <s v="Standard Class"/>
    <s v="BE-11335"/>
    <s v="OFF-EN-10003040"/>
    <x v="3594"/>
    <n v="1"/>
    <n v="2"/>
    <n v="70659"/>
    <n v="7.0659000000000001"/>
    <s v="Office Supplies"/>
    <s v="Envelopes"/>
    <s v="Quality Park Security Envelopes"/>
  </r>
  <r>
    <x v="2714"/>
    <x v="275"/>
    <d v="2016-08-31T00:00:00"/>
    <s v="Standard Class"/>
    <s v="DR-12880"/>
    <s v="TEC-PH-10003442"/>
    <x v="3595"/>
    <n v="6"/>
    <n v="0"/>
    <n v="825"/>
    <n v="8.2500000000000004E-2"/>
    <s v="Technology"/>
    <s v="Phones"/>
    <s v="Samsung Replacement EH64AVFWE Premium Headset"/>
  </r>
  <r>
    <x v="2714"/>
    <x v="275"/>
    <d v="2016-08-31T00:00:00"/>
    <s v="Standard Class"/>
    <s v="DR-12880"/>
    <s v="TEC-AC-10002800"/>
    <x v="2730"/>
    <n v="5"/>
    <n v="0"/>
    <n v="874825"/>
    <n v="87.482500000000002"/>
    <s v="Technology"/>
    <s v="Accessories"/>
    <s v="Plantronics Audio 478 Stereo USB Headset"/>
  </r>
  <r>
    <x v="2715"/>
    <x v="357"/>
    <d v="2014-09-19T00:00:00"/>
    <s v="Standard Class"/>
    <s v="TA-21385"/>
    <s v="OFF-SU-10000157"/>
    <x v="3596"/>
    <n v="3"/>
    <n v="0"/>
    <n v="71586"/>
    <n v="7.1585999999999999"/>
    <s v="Office Supplies"/>
    <s v="Supplies"/>
    <s v="Compact Automatic Electric Letter Opener"/>
  </r>
  <r>
    <x v="2715"/>
    <x v="357"/>
    <d v="2014-09-19T00:00:00"/>
    <s v="Standard Class"/>
    <s v="TA-21385"/>
    <s v="TEC-AC-10001542"/>
    <x v="3597"/>
    <n v="5"/>
    <n v="0"/>
    <n v="10906"/>
    <n v="1.0906"/>
    <s v="Technology"/>
    <s v="Accessories"/>
    <s v="SanDisk Cruzer 16 GB USB Flash Drive"/>
  </r>
  <r>
    <x v="2715"/>
    <x v="357"/>
    <d v="2014-09-19T00:00:00"/>
    <s v="Standard Class"/>
    <s v="TA-21385"/>
    <s v="OFF-BI-10004519"/>
    <x v="3598"/>
    <n v="2"/>
    <n v="0"/>
    <n v="149382"/>
    <n v="14.9382"/>
    <s v="Office Supplies"/>
    <s v="Binders"/>
    <s v="GBC DocuBind P100 Manual Binding Machine"/>
  </r>
  <r>
    <x v="2715"/>
    <x v="357"/>
    <d v="2014-09-19T00:00:00"/>
    <s v="Standard Class"/>
    <s v="TA-21385"/>
    <s v="FUR-FU-10003464"/>
    <x v="1296"/>
    <n v="2"/>
    <n v="0"/>
    <n v="129792"/>
    <n v="12.979200000000001"/>
    <s v="Furniture"/>
    <s v="Furnishings"/>
    <s v="Seth Thomas 8 1/2&quot; Cubicle Clock"/>
  </r>
  <r>
    <x v="2716"/>
    <x v="347"/>
    <d v="2016-07-29T00:00:00"/>
    <s v="Standard Class"/>
    <s v="KN-16705"/>
    <s v="OFF-SU-10004261"/>
    <x v="1815"/>
    <n v="5"/>
    <n v="0"/>
    <n v="24998"/>
    <n v="2.4998"/>
    <s v="Office Supplies"/>
    <s v="Supplies"/>
    <s v="Fiskars 8&quot; Scissors, 2/Pack"/>
  </r>
  <r>
    <x v="2717"/>
    <x v="337"/>
    <d v="2017-05-23T00:00:00"/>
    <s v="Standard Class"/>
    <s v="PJ-18835"/>
    <s v="OFF-PA-10004733"/>
    <x v="3599"/>
    <n v="6"/>
    <n v="2"/>
    <n v="137808"/>
    <n v="13.780799999999999"/>
    <s v="Office Supplies"/>
    <s v="Paper"/>
    <s v="Things To Do Today Spiral Book"/>
  </r>
  <r>
    <x v="2718"/>
    <x v="1045"/>
    <d v="2017-05-02T00:00:00"/>
    <s v="Standard Class"/>
    <s v="MC-17605"/>
    <s v="OFF-ST-10001325"/>
    <x v="484"/>
    <n v="1"/>
    <n v="2"/>
    <n v="7336"/>
    <n v="0.73360000000000003"/>
    <s v="Office Supplies"/>
    <s v="Storage"/>
    <s v="Sterilite Officeware Hinged File Box"/>
  </r>
  <r>
    <x v="2718"/>
    <x v="1045"/>
    <d v="2017-05-02T00:00:00"/>
    <s v="Standard Class"/>
    <s v="MC-17605"/>
    <s v="OFF-AR-10003056"/>
    <x v="1422"/>
    <n v="2"/>
    <n v="2"/>
    <n v="7704"/>
    <n v="0.77039999999999997"/>
    <s v="Office Supplies"/>
    <s v="Art"/>
    <s v="Newell 341"/>
  </r>
  <r>
    <x v="2719"/>
    <x v="614"/>
    <d v="2018-01-02T00:00:00"/>
    <s v="Standard Class"/>
    <s v="BS-11755"/>
    <s v="OFF-FA-10000089"/>
    <x v="3600"/>
    <n v="5"/>
    <n v="0"/>
    <n v="9604"/>
    <n v="0.96040000000000003"/>
    <s v="Office Supplies"/>
    <s v="Fasteners"/>
    <s v="Acco Glide Clips"/>
  </r>
  <r>
    <x v="2719"/>
    <x v="614"/>
    <d v="2018-01-02T00:00:00"/>
    <s v="Standard Class"/>
    <s v="BS-11755"/>
    <s v="FUR-FU-10004093"/>
    <x v="3449"/>
    <n v="2"/>
    <n v="0"/>
    <n v="20538"/>
    <n v="2.0537999999999998"/>
    <s v="Furniture"/>
    <s v="Furnishings"/>
    <s v="Hand-Finished Solid Wood Document Frame"/>
  </r>
  <r>
    <x v="2720"/>
    <x v="58"/>
    <d v="2017-09-06T00:00:00"/>
    <s v="Second Class"/>
    <s v="PK-19075"/>
    <s v="OFF-BI-10004022"/>
    <x v="3601"/>
    <n v="6"/>
    <n v="2"/>
    <n v="43368"/>
    <n v="4.3368000000000002"/>
    <s v="Office Supplies"/>
    <s v="Binders"/>
    <s v="Acco Suede Grain Vinyl Round Ring Binder"/>
  </r>
  <r>
    <x v="2720"/>
    <x v="58"/>
    <d v="2017-09-06T00:00:00"/>
    <s v="Second Class"/>
    <s v="PK-19075"/>
    <s v="FUR-TA-10001771"/>
    <x v="3602"/>
    <n v="8"/>
    <n v="2"/>
    <n v="92392"/>
    <n v="9.2392000000000003"/>
    <s v="Furniture"/>
    <s v="Tables"/>
    <s v="Bush Cubix Conference Tables, Fully Assembled"/>
  </r>
  <r>
    <x v="2721"/>
    <x v="211"/>
    <d v="2014-03-25T00:00:00"/>
    <s v="Standard Class"/>
    <s v="TS-21205"/>
    <s v="OFF-ST-10002301"/>
    <x v="3603"/>
    <n v="1"/>
    <n v="2"/>
    <n v="-38646"/>
    <n v="-3.8645999999999998"/>
    <s v="Office Supplies"/>
    <s v="Storage"/>
    <s v="Tennsco Commercial Shelving"/>
  </r>
  <r>
    <x v="2722"/>
    <x v="413"/>
    <d v="2017-10-04T00:00:00"/>
    <s v="Standard Class"/>
    <s v="BD-11725"/>
    <s v="FUR-FU-10001706"/>
    <x v="578"/>
    <n v="3"/>
    <n v="0"/>
    <n v="44352"/>
    <n v="4.4352"/>
    <s v="Furniture"/>
    <s v="Furnishings"/>
    <s v="Longer-Life Soft White Bulbs"/>
  </r>
  <r>
    <x v="2723"/>
    <x v="1046"/>
    <d v="2014-01-20T00:00:00"/>
    <s v="First Class"/>
    <s v="TS-21340"/>
    <s v="OFF-BI-10003676"/>
    <x v="3545"/>
    <n v="10"/>
    <n v="7"/>
    <n v="-23716"/>
    <n v="-2.3715999999999999"/>
    <s v="Office Supplies"/>
    <s v="Binders"/>
    <s v="GBC Standard Recycled Report Covers, Clear Plastic Sheets"/>
  </r>
  <r>
    <x v="2723"/>
    <x v="1046"/>
    <d v="2014-01-20T00:00:00"/>
    <s v="First Class"/>
    <s v="TS-21340"/>
    <s v="OFF-PA-10000659"/>
    <x v="3604"/>
    <n v="4"/>
    <n v="2"/>
    <n v="196224"/>
    <n v="19.622399999999999"/>
    <s v="Office Supplies"/>
    <s v="Paper"/>
    <s v="Adams Phone Message Book, Professional, 400 Message Capacity, 5 3/6Â” x 11Â”"/>
  </r>
  <r>
    <x v="2723"/>
    <x v="1046"/>
    <d v="2014-01-20T00:00:00"/>
    <s v="First Class"/>
    <s v="TS-21340"/>
    <s v="OFF-EN-10002504"/>
    <x v="3605"/>
    <n v="5"/>
    <n v="2"/>
    <n v="36693"/>
    <n v="3.6692999999999998"/>
    <s v="Office Supplies"/>
    <s v="Envelopes"/>
    <s v="Tyvek  Top-Opening Peel &amp; Seel Envelopes, Plain White"/>
  </r>
  <r>
    <x v="2723"/>
    <x v="1046"/>
    <d v="2014-01-20T00:00:00"/>
    <s v="First Class"/>
    <s v="TS-21340"/>
    <s v="FUR-BO-10001972"/>
    <x v="3606"/>
    <n v="5"/>
    <n v="7"/>
    <n v="-320597"/>
    <n v="-32.059699999999999"/>
    <s v="Furniture"/>
    <s v="Bookcases"/>
    <s v="O'Sullivan 4-Shelf Bookcase in Odessa Pine"/>
  </r>
  <r>
    <x v="2724"/>
    <x v="1047"/>
    <d v="2014-02-19T00:00:00"/>
    <s v="Second Class"/>
    <s v="ST-20530"/>
    <s v="OFF-PA-10000466"/>
    <x v="3607"/>
    <n v="3"/>
    <n v="2"/>
    <n v="6066"/>
    <n v="0.60660000000000003"/>
    <s v="Office Supplies"/>
    <s v="Paper"/>
    <s v="Memo Book, 100 Message Capacity, 5 3/8Â” x 11Â”"/>
  </r>
  <r>
    <x v="2725"/>
    <x v="632"/>
    <d v="2016-06-14T00:00:00"/>
    <s v="Standard Class"/>
    <s v="DB-13210"/>
    <s v="FUR-CH-10002774"/>
    <x v="1831"/>
    <n v="3"/>
    <n v="2"/>
    <n v="137646"/>
    <n v="13.7646"/>
    <s v="Furniture"/>
    <s v="Chairs"/>
    <s v="Global Deluxe Stacking Chair, Gray"/>
  </r>
  <r>
    <x v="2726"/>
    <x v="568"/>
    <d v="2014-09-27T00:00:00"/>
    <s v="First Class"/>
    <s v="KF-16285"/>
    <s v="FUR-CH-10000454"/>
    <x v="2159"/>
    <n v="3"/>
    <n v="2"/>
    <n v="73194"/>
    <n v="7.3193999999999999"/>
    <s v="Furniture"/>
    <s v="Chairs"/>
    <s v="Hon Deluxe Fabric Upholstered Stacking Chairs, Rounded Back"/>
  </r>
  <r>
    <x v="2726"/>
    <x v="568"/>
    <d v="2014-09-27T00:00:00"/>
    <s v="First Class"/>
    <s v="KF-16285"/>
    <s v="OFF-PA-10004888"/>
    <x v="168"/>
    <n v="3"/>
    <n v="0"/>
    <n v="93312"/>
    <n v="9.3312000000000008"/>
    <s v="Office Supplies"/>
    <s v="Paper"/>
    <s v="Xerox 217"/>
  </r>
  <r>
    <x v="2727"/>
    <x v="393"/>
    <d v="2016-06-04T00:00:00"/>
    <s v="Standard Class"/>
    <s v="JM-16195"/>
    <s v="OFF-AP-10003842"/>
    <x v="1777"/>
    <n v="5"/>
    <n v="2"/>
    <n v="9294"/>
    <n v="0.9294"/>
    <s v="Office Supplies"/>
    <s v="Appliances"/>
    <s v="Euro-Pro Shark Turbo Vacuum"/>
  </r>
  <r>
    <x v="2728"/>
    <x v="503"/>
    <d v="2017-12-23T00:00:00"/>
    <s v="Standard Class"/>
    <s v="TS-21505"/>
    <s v="FUR-FU-10000320"/>
    <x v="286"/>
    <n v="5"/>
    <n v="2"/>
    <n v="4008"/>
    <n v="0.40079999999999999"/>
    <s v="Furniture"/>
    <s v="Furnishings"/>
    <s v="OIC Stacking Trays"/>
  </r>
  <r>
    <x v="2728"/>
    <x v="503"/>
    <d v="2017-12-23T00:00:00"/>
    <s v="Standard Class"/>
    <s v="TS-21505"/>
    <s v="OFF-ST-10002554"/>
    <x v="1548"/>
    <n v="2"/>
    <n v="2"/>
    <n v="-176076"/>
    <n v="-17.607600000000001"/>
    <s v="Office Supplies"/>
    <s v="Storage"/>
    <s v="Tennsco Industrial Shelving"/>
  </r>
  <r>
    <x v="2728"/>
    <x v="503"/>
    <d v="2017-12-23T00:00:00"/>
    <s v="Standard Class"/>
    <s v="TS-21505"/>
    <s v="FUR-BO-10000468"/>
    <x v="3608"/>
    <n v="7"/>
    <n v="7"/>
    <n v="-1836324"/>
    <n v="-183.63239999999999"/>
    <s v="Furniture"/>
    <s v="Bookcases"/>
    <s v="O'Sullivan 2-Shelf Heavy-Duty Bookcases"/>
  </r>
  <r>
    <x v="2729"/>
    <x v="380"/>
    <d v="2017-12-26T00:00:00"/>
    <s v="Same Day"/>
    <s v="YC-21895"/>
    <s v="OFF-ST-10004459"/>
    <x v="3609"/>
    <n v="2"/>
    <n v="0"/>
    <n v="37534"/>
    <n v="3.7534000000000001"/>
    <s v="Office Supplies"/>
    <s v="Storage"/>
    <s v="Tennsco Single-Tier Lockers"/>
  </r>
  <r>
    <x v="2730"/>
    <x v="160"/>
    <d v="2017-06-18T00:00:00"/>
    <s v="First Class"/>
    <s v="Dp-13240"/>
    <s v="OFF-LA-10002312"/>
    <x v="1766"/>
    <n v="3"/>
    <n v="0"/>
    <n v="222"/>
    <n v="2.2200000000000001E-2"/>
    <s v="Office Supplies"/>
    <s v="Labels"/>
    <s v="Avery 490"/>
  </r>
  <r>
    <x v="2730"/>
    <x v="160"/>
    <d v="2017-06-18T00:00:00"/>
    <s v="First Class"/>
    <s v="Dp-13240"/>
    <s v="OFF-ST-10001291"/>
    <x v="3610"/>
    <n v="5"/>
    <n v="0"/>
    <n v="228285"/>
    <n v="22.828499999999998"/>
    <s v="Office Supplies"/>
    <s v="Storage"/>
    <s v="Tenex Personal Self-Stacking Standard File Box, Black/Gray"/>
  </r>
  <r>
    <x v="2730"/>
    <x v="160"/>
    <d v="2017-06-18T00:00:00"/>
    <s v="First Class"/>
    <s v="Dp-13240"/>
    <s v="OFF-PA-10003022"/>
    <x v="188"/>
    <n v="3"/>
    <n v="0"/>
    <n v="87906"/>
    <n v="8.7905999999999995"/>
    <s v="Office Supplies"/>
    <s v="Paper"/>
    <s v="Xerox 1992"/>
  </r>
  <r>
    <x v="2731"/>
    <x v="31"/>
    <d v="2016-11-24T00:00:00"/>
    <s v="Standard Class"/>
    <s v="SJ-20500"/>
    <s v="OFF-BI-10002133"/>
    <x v="1453"/>
    <n v="3"/>
    <n v="0"/>
    <n v="62916"/>
    <n v="6.2915999999999999"/>
    <s v="Office Supplies"/>
    <s v="Binders"/>
    <s v="Wilson Jones Elliptical Ring 3 1/2&quot; Capacity Binders, 800 sheets"/>
  </r>
  <r>
    <x v="2732"/>
    <x v="691"/>
    <d v="2014-04-04T00:00:00"/>
    <s v="Standard Class"/>
    <s v="KB-16240"/>
    <s v="OFF-BI-10001097"/>
    <x v="3270"/>
    <n v="1"/>
    <n v="7"/>
    <n v="-13083"/>
    <n v="-1.3083"/>
    <s v="Office Supplies"/>
    <s v="Binders"/>
    <s v="Avery Hole Reinforcements"/>
  </r>
  <r>
    <x v="2733"/>
    <x v="1048"/>
    <d v="2017-10-14T00:00:00"/>
    <s v="Standard Class"/>
    <s v="CS-12250"/>
    <s v="TEC-PH-10001336"/>
    <x v="3611"/>
    <n v="1"/>
    <n v="2"/>
    <n v="116091"/>
    <n v="11.6091"/>
    <s v="Technology"/>
    <s v="Phones"/>
    <s v="Digium D40 VoIP phone"/>
  </r>
  <r>
    <x v="2733"/>
    <x v="1048"/>
    <d v="2017-10-14T00:00:00"/>
    <s v="Standard Class"/>
    <s v="CS-12250"/>
    <s v="TEC-AC-10002305"/>
    <x v="3612"/>
    <n v="2"/>
    <n v="0"/>
    <n v="648"/>
    <n v="6.4799999999999996E-2"/>
    <s v="Technology"/>
    <s v="Accessories"/>
    <s v="KeyTronicÂ E03601U1 -Â KeyboardÂ - Beige"/>
  </r>
  <r>
    <x v="2733"/>
    <x v="1048"/>
    <d v="2017-10-14T00:00:00"/>
    <s v="Standard Class"/>
    <s v="CS-12250"/>
    <s v="TEC-AC-10003610"/>
    <x v="2075"/>
    <n v="4"/>
    <n v="0"/>
    <n v="1151808"/>
    <n v="115.1808"/>
    <s v="Technology"/>
    <s v="Accessories"/>
    <s v="LogitechÂ Illuminated - Keyboard"/>
  </r>
  <r>
    <x v="2733"/>
    <x v="1048"/>
    <d v="2017-10-14T00:00:00"/>
    <s v="Standard Class"/>
    <s v="CS-12250"/>
    <s v="OFF-ST-10002301"/>
    <x v="1455"/>
    <n v="2"/>
    <n v="0"/>
    <n v="4068"/>
    <n v="0.40679999999999999"/>
    <s v="Office Supplies"/>
    <s v="Storage"/>
    <s v="Tennsco Commercial Shelving"/>
  </r>
  <r>
    <x v="2734"/>
    <x v="10"/>
    <d v="2017-02-04T00:00:00"/>
    <s v="Standard Class"/>
    <s v="EB-13870"/>
    <s v="FUR-CH-10002044"/>
    <x v="3172"/>
    <n v="4"/>
    <n v="2"/>
    <n v="-681096"/>
    <n v="-68.1096"/>
    <s v="Furniture"/>
    <s v="Chairs"/>
    <s v="Office Star - Contemporary Task Swivel chair with 2-way adjustable arms, Plum"/>
  </r>
  <r>
    <x v="2735"/>
    <x v="235"/>
    <d v="2014-12-17T00:00:00"/>
    <s v="Standard Class"/>
    <s v="PB-19150"/>
    <s v="OFF-EN-10001099"/>
    <x v="2818"/>
    <n v="3"/>
    <n v="2"/>
    <n v="76284"/>
    <n v="7.6284000000000001"/>
    <s v="Office Supplies"/>
    <s v="Envelopes"/>
    <s v="Staple envelope"/>
  </r>
  <r>
    <x v="2736"/>
    <x v="1040"/>
    <d v="2015-10-29T00:00:00"/>
    <s v="Standard Class"/>
    <s v="MT-18070"/>
    <s v="OFF-BI-10004140"/>
    <x v="1499"/>
    <n v="4"/>
    <n v="8"/>
    <n v="-6286"/>
    <n v="-0.62860000000000005"/>
    <s v="Office Supplies"/>
    <s v="Binders"/>
    <s v="Avery Non-Stick Binders"/>
  </r>
  <r>
    <x v="2737"/>
    <x v="719"/>
    <d v="2017-04-04T00:00:00"/>
    <s v="Second Class"/>
    <s v="BF-11020"/>
    <s v="TEC-PH-10004897"/>
    <x v="206"/>
    <n v="3"/>
    <n v="2"/>
    <n v="-56943"/>
    <n v="-5.6943000000000001"/>
    <s v="Technology"/>
    <s v="Phones"/>
    <s v="Mediabridge Sport Armband iPhone 5s"/>
  </r>
  <r>
    <x v="2737"/>
    <x v="719"/>
    <d v="2017-04-04T00:00:00"/>
    <s v="Second Class"/>
    <s v="BF-11020"/>
    <s v="OFF-LA-10000262"/>
    <x v="506"/>
    <n v="3"/>
    <n v="2"/>
    <n v="20358"/>
    <n v="2.0358000000000001"/>
    <s v="Office Supplies"/>
    <s v="Labels"/>
    <s v="Avery 494"/>
  </r>
  <r>
    <x v="2737"/>
    <x v="719"/>
    <d v="2017-04-04T00:00:00"/>
    <s v="Second Class"/>
    <s v="BF-11020"/>
    <s v="OFF-AP-10002222"/>
    <x v="3006"/>
    <n v="3"/>
    <n v="2"/>
    <n v="18207"/>
    <n v="1.8207"/>
    <s v="Office Supplies"/>
    <s v="Appliances"/>
    <s v="Staple holder"/>
  </r>
  <r>
    <x v="2737"/>
    <x v="719"/>
    <d v="2017-04-04T00:00:00"/>
    <s v="Second Class"/>
    <s v="BF-11020"/>
    <s v="FUR-CH-10003774"/>
    <x v="479"/>
    <n v="3"/>
    <n v="2"/>
    <n v="-191058"/>
    <n v="-19.105799999999999"/>
    <s v="Furniture"/>
    <s v="Chairs"/>
    <s v="Global Wood Trimmed Manager's Task Chair, Khaki"/>
  </r>
  <r>
    <x v="2738"/>
    <x v="795"/>
    <d v="2017-01-27T00:00:00"/>
    <s v="First Class"/>
    <s v="CG-12520"/>
    <s v="OFF-ST-10000615"/>
    <x v="200"/>
    <n v="2"/>
    <n v="2"/>
    <n v="1816"/>
    <n v="0.18160000000000001"/>
    <s v="Office Supplies"/>
    <s v="Storage"/>
    <s v="SimpliFile Personal File, Black Granite, 15w x 6-15/16d x 11-1/4h"/>
  </r>
  <r>
    <x v="2739"/>
    <x v="683"/>
    <d v="2014-11-28T00:00:00"/>
    <s v="Same Day"/>
    <s v="DH-13675"/>
    <s v="OFF-SU-10001225"/>
    <x v="570"/>
    <n v="2"/>
    <n v="0"/>
    <n v="1472"/>
    <n v="0.1472"/>
    <s v="Office Supplies"/>
    <s v="Supplies"/>
    <s v="Staple remover"/>
  </r>
  <r>
    <x v="2739"/>
    <x v="683"/>
    <d v="2014-11-28T00:00:00"/>
    <s v="Same Day"/>
    <s v="DH-13675"/>
    <s v="OFF-LA-10002043"/>
    <x v="453"/>
    <n v="4"/>
    <n v="0"/>
    <n v="19872"/>
    <n v="1.9872000000000001"/>
    <s v="Office Supplies"/>
    <s v="Labels"/>
    <s v="Avery 489"/>
  </r>
  <r>
    <x v="2739"/>
    <x v="683"/>
    <d v="2014-11-28T00:00:00"/>
    <s v="Same Day"/>
    <s v="DH-13675"/>
    <s v="FUR-BO-10000330"/>
    <x v="1510"/>
    <n v="4"/>
    <n v="15"/>
    <n v="-48392"/>
    <n v="-4.8391999999999999"/>
    <s v="Furniture"/>
    <s v="Bookcases"/>
    <s v="Sauder Camden County Barrister Bookcase, Planked Cherry Finish"/>
  </r>
  <r>
    <x v="2740"/>
    <x v="313"/>
    <d v="2015-09-08T00:00:00"/>
    <s v="Standard Class"/>
    <s v="SC-20440"/>
    <s v="OFF-BI-10001249"/>
    <x v="2835"/>
    <n v="4"/>
    <n v="7"/>
    <n v="-61248"/>
    <n v="-6.1247999999999996"/>
    <s v="Office Supplies"/>
    <s v="Binders"/>
    <s v="Avery Heavy-Duty EZD View Binder with Locking Rings"/>
  </r>
  <r>
    <x v="2741"/>
    <x v="576"/>
    <d v="2017-06-16T00:00:00"/>
    <s v="Standard Class"/>
    <s v="HG-15025"/>
    <s v="TEC-AC-10004469"/>
    <x v="3043"/>
    <n v="2"/>
    <n v="2"/>
    <n v="19176"/>
    <n v="1.9176"/>
    <s v="Technology"/>
    <s v="Accessories"/>
    <s v="Microsoft Sculpt Comfort Mouse"/>
  </r>
  <r>
    <x v="2742"/>
    <x v="663"/>
    <d v="2017-07-18T00:00:00"/>
    <s v="Second Class"/>
    <s v="MM-18055"/>
    <s v="OFF-AR-10001177"/>
    <x v="2476"/>
    <n v="2"/>
    <n v="0"/>
    <n v="19024"/>
    <n v="1.9024000000000001"/>
    <s v="Office Supplies"/>
    <s v="Art"/>
    <s v="Newell 349"/>
  </r>
  <r>
    <x v="2742"/>
    <x v="663"/>
    <d v="2017-07-18T00:00:00"/>
    <s v="Second Class"/>
    <s v="MM-18055"/>
    <s v="OFF-LA-10000634"/>
    <x v="1110"/>
    <n v="3"/>
    <n v="0"/>
    <n v="36018"/>
    <n v="3.6017999999999999"/>
    <s v="Office Supplies"/>
    <s v="Labels"/>
    <s v="Avery 509"/>
  </r>
  <r>
    <x v="2742"/>
    <x v="663"/>
    <d v="2017-07-18T00:00:00"/>
    <s v="Second Class"/>
    <s v="MM-18055"/>
    <s v="TEC-AC-10004708"/>
    <x v="588"/>
    <n v="2"/>
    <n v="0"/>
    <n v="8799"/>
    <n v="0.87990000000000002"/>
    <s v="Technology"/>
    <s v="Accessories"/>
    <s v="Sony 32GB Class 10 Micro SDHC R40 Memory Card"/>
  </r>
  <r>
    <x v="2742"/>
    <x v="663"/>
    <d v="2017-07-18T00:00:00"/>
    <s v="Second Class"/>
    <s v="MM-18055"/>
    <s v="FUR-CH-10002084"/>
    <x v="3613"/>
    <n v="6"/>
    <n v="1"/>
    <n v="885528"/>
    <n v="88.552800000000005"/>
    <s v="Furniture"/>
    <s v="Chairs"/>
    <s v="Hon Mobius Operator's Chair"/>
  </r>
  <r>
    <x v="2742"/>
    <x v="663"/>
    <d v="2017-07-18T00:00:00"/>
    <s v="Second Class"/>
    <s v="MM-18055"/>
    <s v="OFF-PA-10004519"/>
    <x v="2340"/>
    <n v="2"/>
    <n v="0"/>
    <n v="43904"/>
    <n v="4.3903999999999996"/>
    <s v="Office Supplies"/>
    <s v="Paper"/>
    <s v="Spiral Phone Message Books with Labels by Adams"/>
  </r>
  <r>
    <x v="2743"/>
    <x v="808"/>
    <d v="2017-11-06T00:00:00"/>
    <s v="Standard Class"/>
    <s v="TH-21115"/>
    <s v="FUR-FU-10001847"/>
    <x v="2367"/>
    <n v="1"/>
    <n v="2"/>
    <n v="6624"/>
    <n v="0.66239999999999999"/>
    <s v="Furniture"/>
    <s v="Furnishings"/>
    <s v="Eldon Image Series Black Desk Accessories"/>
  </r>
  <r>
    <x v="2743"/>
    <x v="808"/>
    <d v="2017-11-06T00:00:00"/>
    <s v="Standard Class"/>
    <s v="TH-21115"/>
    <s v="OFF-AP-10001962"/>
    <x v="3614"/>
    <n v="3"/>
    <n v="2"/>
    <n v="12585"/>
    <n v="1.2585"/>
    <s v="Office Supplies"/>
    <s v="Appliances"/>
    <s v="Black &amp; Decker Filter for Double Action Dustbuster Cordless Vac BLDV7210"/>
  </r>
  <r>
    <x v="2743"/>
    <x v="808"/>
    <d v="2017-11-06T00:00:00"/>
    <s v="Standard Class"/>
    <s v="TH-21115"/>
    <s v="OFF-EN-10003845"/>
    <x v="2945"/>
    <n v="3"/>
    <n v="2"/>
    <n v="28782"/>
    <n v="2.8782000000000001"/>
    <s v="Office Supplies"/>
    <s v="Envelopes"/>
    <s v="Colored Envelopes"/>
  </r>
  <r>
    <x v="2743"/>
    <x v="808"/>
    <d v="2017-11-06T00:00:00"/>
    <s v="Standard Class"/>
    <s v="TH-21115"/>
    <s v="TEC-PH-10001817"/>
    <x v="3615"/>
    <n v="4"/>
    <n v="4"/>
    <n v="-18616"/>
    <n v="-1.8615999999999999"/>
    <s v="Technology"/>
    <s v="Phones"/>
    <s v="Wilson Electronics DB Pro Signal Booster"/>
  </r>
  <r>
    <x v="2744"/>
    <x v="750"/>
    <d v="2016-10-08T00:00:00"/>
    <s v="Same Day"/>
    <s v="JE-15745"/>
    <s v="OFF-PA-10000167"/>
    <x v="1349"/>
    <n v="2"/>
    <n v="0"/>
    <n v="27882"/>
    <n v="2.7881999999999998"/>
    <s v="Office Supplies"/>
    <s v="Paper"/>
    <s v="Xerox 1925"/>
  </r>
  <r>
    <x v="2745"/>
    <x v="315"/>
    <d v="2016-04-14T00:00:00"/>
    <s v="Standard Class"/>
    <s v="PG-18820"/>
    <s v="OFF-EN-10002973"/>
    <x v="1475"/>
    <n v="4"/>
    <n v="0"/>
    <n v="86016"/>
    <n v="8.6015999999999995"/>
    <s v="Office Supplies"/>
    <s v="Envelopes"/>
    <s v="Ampad #10 Peel &amp; Seel Holiday Envelopes"/>
  </r>
  <r>
    <x v="2746"/>
    <x v="1049"/>
    <d v="2015-10-12T00:00:00"/>
    <s v="Standard Class"/>
    <s v="MB-17305"/>
    <s v="FUR-FU-10001588"/>
    <x v="509"/>
    <n v="5"/>
    <n v="0"/>
    <n v="62737"/>
    <n v="6.2736999999999998"/>
    <s v="Furniture"/>
    <s v="Furnishings"/>
    <s v="Deflect-o SuperTray Unbreakable Stackable Tray, Letter, Black"/>
  </r>
  <r>
    <x v="2747"/>
    <x v="487"/>
    <d v="2017-05-20T00:00:00"/>
    <s v="Standard Class"/>
    <s v="JD-16015"/>
    <s v="OFF-PA-10001736"/>
    <x v="3616"/>
    <n v="2"/>
    <n v="2"/>
    <n v="191376"/>
    <n v="19.137599999999999"/>
    <s v="Office Supplies"/>
    <s v="Paper"/>
    <s v="Xerox 1880"/>
  </r>
  <r>
    <x v="2747"/>
    <x v="487"/>
    <d v="2017-05-20T00:00:00"/>
    <s v="Standard Class"/>
    <s v="JD-16015"/>
    <s v="TEC-PH-10002185"/>
    <x v="1158"/>
    <n v="2"/>
    <n v="2"/>
    <n v="3475"/>
    <n v="0.34749999999999998"/>
    <s v="Technology"/>
    <s v="Phones"/>
    <s v="QVS USB Car Charger 2-Port 2.1Amp for iPod/iPhone/iPad/iPad 2/iPad 3"/>
  </r>
  <r>
    <x v="2748"/>
    <x v="1050"/>
    <d v="2014-03-02T00:00:00"/>
    <s v="Standard Class"/>
    <s v="JH-15430"/>
    <s v="OFF-PA-10000174"/>
    <x v="2558"/>
    <n v="4"/>
    <n v="2"/>
    <n v="111024"/>
    <n v="11.102399999999999"/>
    <s v="Office Supplies"/>
    <s v="Paper"/>
    <s v="Message Book, Wirebound, Four 5 1/2&quot; X 4&quot; Forms/Pg., 200 Dupl. Sets/Book"/>
  </r>
  <r>
    <x v="2748"/>
    <x v="1050"/>
    <d v="2014-03-02T00:00:00"/>
    <s v="Standard Class"/>
    <s v="JH-15430"/>
    <s v="OFF-PA-10000069"/>
    <x v="3617"/>
    <n v="3"/>
    <n v="2"/>
    <n v="76869"/>
    <n v="7.6868999999999996"/>
    <s v="Office Supplies"/>
    <s v="Paper"/>
    <s v="TOPS 4 x 6 Fluorescent Color Memo Sheets, 500 Sheets per Pack"/>
  </r>
  <r>
    <x v="2749"/>
    <x v="1051"/>
    <d v="2015-06-01T00:00:00"/>
    <s v="First Class"/>
    <s v="EN-13780"/>
    <s v="TEC-PH-10001795"/>
    <x v="1045"/>
    <n v="3"/>
    <n v="0"/>
    <n v="23997"/>
    <n v="2.3997000000000002"/>
    <s v="Technology"/>
    <s v="Phones"/>
    <s v="ClearOne CHATAttach 160 -Â speaker phone"/>
  </r>
  <r>
    <x v="2749"/>
    <x v="1051"/>
    <d v="2015-06-01T00:00:00"/>
    <s v="First Class"/>
    <s v="EN-13780"/>
    <s v="OFF-AP-10004540"/>
    <x v="1894"/>
    <n v="2"/>
    <n v="0"/>
    <n v="448896"/>
    <n v="44.889600000000002"/>
    <s v="Office Supplies"/>
    <s v="Appliances"/>
    <s v="Eureka The Boss Lite 10-Amp Upright Vacuum, Blue"/>
  </r>
  <r>
    <x v="2749"/>
    <x v="1051"/>
    <d v="2015-06-01T00:00:00"/>
    <s v="First Class"/>
    <s v="EN-13780"/>
    <s v="TEC-PH-10001527"/>
    <x v="3369"/>
    <n v="3"/>
    <n v="0"/>
    <n v="38655"/>
    <n v="3.8654999999999999"/>
    <s v="Technology"/>
    <s v="Phones"/>
    <s v="Plantronics MX500i Earset"/>
  </r>
  <r>
    <x v="2750"/>
    <x v="741"/>
    <d v="2016-11-21T00:00:00"/>
    <s v="Second Class"/>
    <s v="KC-16255"/>
    <s v="TEC-AC-10003870"/>
    <x v="3618"/>
    <n v="4"/>
    <n v="0"/>
    <n v="527984"/>
    <n v="52.798400000000001"/>
    <s v="Technology"/>
    <s v="Accessories"/>
    <s v="LogitechÂ Z-906 Speaker sys - home theater - 5.1-CH"/>
  </r>
  <r>
    <x v="2751"/>
    <x v="769"/>
    <d v="2017-12-09T00:00:00"/>
    <s v="Standard Class"/>
    <s v="MS-17980"/>
    <s v="FUR-CH-10004540"/>
    <x v="2075"/>
    <n v="10"/>
    <n v="3"/>
    <n v="-10284"/>
    <n v="-1.0284"/>
    <s v="Furniture"/>
    <s v="Chairs"/>
    <s v="Global Chrome Stack Chair"/>
  </r>
  <r>
    <x v="2751"/>
    <x v="769"/>
    <d v="2017-12-09T00:00:00"/>
    <s v="Standard Class"/>
    <s v="MS-17980"/>
    <s v="FUR-FU-10004093"/>
    <x v="3619"/>
    <n v="2"/>
    <n v="2"/>
    <n v="6846"/>
    <n v="0.68459999999999999"/>
    <s v="Furniture"/>
    <s v="Furnishings"/>
    <s v="Hand-Finished Solid Wood Document Frame"/>
  </r>
  <r>
    <x v="2751"/>
    <x v="769"/>
    <d v="2017-12-09T00:00:00"/>
    <s v="Standard Class"/>
    <s v="MS-17980"/>
    <s v="OFF-AR-10000716"/>
    <x v="2416"/>
    <n v="3"/>
    <n v="2"/>
    <n v="31806"/>
    <n v="3.1806000000000001"/>
    <s v="Office Supplies"/>
    <s v="Art"/>
    <s v="DIXON Ticonderoga Erasable Checking Pencils"/>
  </r>
  <r>
    <x v="2751"/>
    <x v="769"/>
    <d v="2017-12-09T00:00:00"/>
    <s v="Standard Class"/>
    <s v="MS-17980"/>
    <s v="OFF-PA-10002709"/>
    <x v="186"/>
    <n v="5"/>
    <n v="2"/>
    <n v="8671"/>
    <n v="0.86709999999999998"/>
    <s v="Office Supplies"/>
    <s v="Paper"/>
    <s v="Xerox 1956"/>
  </r>
  <r>
    <x v="2751"/>
    <x v="769"/>
    <d v="2017-12-09T00:00:00"/>
    <s v="Standard Class"/>
    <s v="MS-17980"/>
    <s v="TEC-AC-10000580"/>
    <x v="1046"/>
    <n v="4"/>
    <n v="2"/>
    <n v="-287964"/>
    <n v="-28.796399999999998"/>
    <s v="Technology"/>
    <s v="Accessories"/>
    <s v="Logitech G13 Programmable Gameboard with LCD Display"/>
  </r>
  <r>
    <x v="2752"/>
    <x v="54"/>
    <d v="2016-06-07T00:00:00"/>
    <s v="First Class"/>
    <s v="CK-12205"/>
    <s v="OFF-BI-10000829"/>
    <x v="3620"/>
    <n v="6"/>
    <n v="2"/>
    <n v="70044"/>
    <n v="7.0044000000000004"/>
    <s v="Office Supplies"/>
    <s v="Binders"/>
    <s v="Avery Non-Stick Binders"/>
  </r>
  <r>
    <x v="2752"/>
    <x v="54"/>
    <d v="2016-06-07T00:00:00"/>
    <s v="First Class"/>
    <s v="CK-12205"/>
    <s v="OFF-AP-10004859"/>
    <x v="2138"/>
    <n v="4"/>
    <n v="0"/>
    <n v="157248"/>
    <n v="15.7248"/>
    <s v="Office Supplies"/>
    <s v="Appliances"/>
    <s v="Acco 6 Outlet Guardian Premium Surge Suppressor"/>
  </r>
  <r>
    <x v="2753"/>
    <x v="247"/>
    <d v="2016-12-12T00:00:00"/>
    <s v="First Class"/>
    <s v="SJ-20125"/>
    <s v="OFF-PA-10000575"/>
    <x v="3621"/>
    <n v="12"/>
    <n v="0"/>
    <n v="369288"/>
    <n v="36.928800000000003"/>
    <s v="Office Supplies"/>
    <s v="Paper"/>
    <s v="Wirebound Message Books, Four 2 3/4 x 5 White Forms per Page"/>
  </r>
  <r>
    <x v="2754"/>
    <x v="45"/>
    <d v="2017-05-05T00:00:00"/>
    <s v="Standard Class"/>
    <s v="EA-14035"/>
    <s v="OFF-AR-10002804"/>
    <x v="3622"/>
    <n v="2"/>
    <n v="0"/>
    <n v="40098"/>
    <n v="4.0098000000000003"/>
    <s v="Office Supplies"/>
    <s v="Art"/>
    <s v="Faber Castell Col-Erase Pencils"/>
  </r>
  <r>
    <x v="2755"/>
    <x v="560"/>
    <d v="2017-04-28T00:00:00"/>
    <s v="Standard Class"/>
    <s v="MG-17890"/>
    <s v="OFF-FA-10002676"/>
    <x v="2555"/>
    <n v="1"/>
    <n v="0"/>
    <n v="6516"/>
    <n v="0.65159999999999996"/>
    <s v="Office Supplies"/>
    <s v="Fasteners"/>
    <s v="Colored Push Pins"/>
  </r>
  <r>
    <x v="2756"/>
    <x v="540"/>
    <d v="2015-05-10T00:00:00"/>
    <s v="First Class"/>
    <s v="AB-10255"/>
    <s v="OFF-PA-10003465"/>
    <x v="131"/>
    <n v="2"/>
    <n v="0"/>
    <n v="182112"/>
    <n v="18.211200000000002"/>
    <s v="Office Supplies"/>
    <s v="Paper"/>
    <s v="Xerox 1912"/>
  </r>
  <r>
    <x v="2757"/>
    <x v="1052"/>
    <d v="2015-04-04T00:00:00"/>
    <s v="Standard Class"/>
    <s v="SC-20260"/>
    <s v="TEC-PH-10000011"/>
    <x v="1300"/>
    <n v="5"/>
    <n v="2"/>
    <n v="27986"/>
    <n v="2.7986"/>
    <s v="Technology"/>
    <s v="Phones"/>
    <s v="PureGear Roll-On Screen Protector"/>
  </r>
  <r>
    <x v="2758"/>
    <x v="634"/>
    <d v="2017-08-11T00:00:00"/>
    <s v="Standard Class"/>
    <s v="TB-21355"/>
    <s v="OFF-PA-10004381"/>
    <x v="1089"/>
    <n v="3"/>
    <n v="2"/>
    <n v="403536"/>
    <n v="40.3536"/>
    <s v="Office Supplies"/>
    <s v="Paper"/>
    <s v="14-7/8 x 11 Blue Bar Computer Printout Paper"/>
  </r>
  <r>
    <x v="2759"/>
    <x v="533"/>
    <d v="2017-12-06T00:00:00"/>
    <s v="Standard Class"/>
    <s v="JK-16090"/>
    <s v="TEC-PH-10001795"/>
    <x v="3623"/>
    <n v="4"/>
    <n v="0"/>
    <n v="743988"/>
    <n v="74.398799999999994"/>
    <s v="Technology"/>
    <s v="Phones"/>
    <s v="ClearOne CHATAttach 160 -Â speaker phone"/>
  </r>
  <r>
    <x v="2760"/>
    <x v="255"/>
    <d v="2016-06-07T00:00:00"/>
    <s v="First Class"/>
    <s v="CK-12595"/>
    <s v="TEC-AC-10001109"/>
    <x v="3624"/>
    <n v="6"/>
    <n v="0"/>
    <n v="755748"/>
    <n v="75.574799999999996"/>
    <s v="Technology"/>
    <s v="Accessories"/>
    <s v="Logitech Trackman Marble Mouse"/>
  </r>
  <r>
    <x v="2760"/>
    <x v="255"/>
    <d v="2016-06-07T00:00:00"/>
    <s v="First Class"/>
    <s v="CK-12595"/>
    <s v="TEC-AC-10003038"/>
    <x v="3625"/>
    <n v="3"/>
    <n v="0"/>
    <n v="51015"/>
    <n v="5.1014999999999997"/>
    <s v="Technology"/>
    <s v="Accessories"/>
    <s v="Kingston Digital DataTraveler 16GB USB 2.0"/>
  </r>
  <r>
    <x v="2760"/>
    <x v="255"/>
    <d v="2016-06-07T00:00:00"/>
    <s v="First Class"/>
    <s v="CK-12595"/>
    <s v="TEC-AC-10003174"/>
    <x v="2162"/>
    <n v="3"/>
    <n v="0"/>
    <n v="129348"/>
    <n v="12.934799999999999"/>
    <s v="Technology"/>
    <s v="Accessories"/>
    <s v="Plantronics S12 Corded Telephone Headset System"/>
  </r>
  <r>
    <x v="2760"/>
    <x v="255"/>
    <d v="2016-06-07T00:00:00"/>
    <s v="First Class"/>
    <s v="CK-12595"/>
    <s v="OFF-PA-10000157"/>
    <x v="635"/>
    <n v="3"/>
    <n v="0"/>
    <n v="281718"/>
    <n v="28.171800000000001"/>
    <s v="Office Supplies"/>
    <s v="Paper"/>
    <s v="Xerox 191"/>
  </r>
  <r>
    <x v="2760"/>
    <x v="255"/>
    <d v="2016-06-07T00:00:00"/>
    <s v="First Class"/>
    <s v="CK-12595"/>
    <s v="OFF-BI-10001721"/>
    <x v="2084"/>
    <n v="3"/>
    <n v="0"/>
    <n v="307872"/>
    <n v="30.787199999999999"/>
    <s v="Office Supplies"/>
    <s v="Binders"/>
    <s v="Trimflex Flexible Post Binders"/>
  </r>
  <r>
    <x v="2760"/>
    <x v="255"/>
    <d v="2016-06-07T00:00:00"/>
    <s v="First Class"/>
    <s v="CK-12595"/>
    <s v="OFF-BI-10000591"/>
    <x v="1444"/>
    <n v="3"/>
    <n v="0"/>
    <n v="56016"/>
    <n v="5.6016000000000004"/>
    <s v="Office Supplies"/>
    <s v="Binders"/>
    <s v="Avery Binder Labels"/>
  </r>
  <r>
    <x v="2760"/>
    <x v="255"/>
    <d v="2016-06-07T00:00:00"/>
    <s v="First Class"/>
    <s v="CK-12595"/>
    <s v="OFF-PA-10001534"/>
    <x v="24"/>
    <n v="2"/>
    <n v="0"/>
    <n v="62208"/>
    <n v="6.2207999999999997"/>
    <s v="Office Supplies"/>
    <s v="Paper"/>
    <s v="Xerox 230"/>
  </r>
  <r>
    <x v="2761"/>
    <x v="657"/>
    <d v="2015-04-20T00:00:00"/>
    <s v="Standard Class"/>
    <s v="SS-20590"/>
    <s v="OFF-BI-10002071"/>
    <x v="1341"/>
    <n v="3"/>
    <n v="0"/>
    <n v="80178"/>
    <n v="8.0177999999999994"/>
    <s v="Office Supplies"/>
    <s v="Binders"/>
    <s v="Fellowes Black Plastic Comb Bindings"/>
  </r>
  <r>
    <x v="2762"/>
    <x v="1053"/>
    <d v="2017-05-26T00:00:00"/>
    <s v="Standard Class"/>
    <s v="LE-16810"/>
    <s v="FUR-CH-10000513"/>
    <x v="138"/>
    <n v="2"/>
    <n v="3"/>
    <n v="-545958"/>
    <n v="-54.595799999999997"/>
    <s v="Furniture"/>
    <s v="Chairs"/>
    <s v="High-Back Leather Manager's Chair"/>
  </r>
  <r>
    <x v="2762"/>
    <x v="1053"/>
    <d v="2017-05-26T00:00:00"/>
    <s v="Standard Class"/>
    <s v="LE-16810"/>
    <s v="OFF-BI-10003274"/>
    <x v="225"/>
    <n v="2"/>
    <n v="8"/>
    <n v="-26268"/>
    <n v="-2.6267999999999998"/>
    <s v="Office Supplies"/>
    <s v="Binders"/>
    <s v="Avery Durable Slant Ring Binders, No Labels"/>
  </r>
  <r>
    <x v="2762"/>
    <x v="1053"/>
    <d v="2017-05-26T00:00:00"/>
    <s v="Standard Class"/>
    <s v="LE-16810"/>
    <s v="OFF-SU-10000381"/>
    <x v="3626"/>
    <n v="3"/>
    <n v="2"/>
    <n v="25137"/>
    <n v="2.5137"/>
    <s v="Office Supplies"/>
    <s v="Supplies"/>
    <s v="Acme Forged Steel Scissors with Black Enamel Handles"/>
  </r>
  <r>
    <x v="2763"/>
    <x v="1054"/>
    <d v="2016-12-25T00:00:00"/>
    <s v="Standard Class"/>
    <s v="ES-14080"/>
    <s v="FUR-TA-10001086"/>
    <x v="3627"/>
    <n v="6"/>
    <n v="5"/>
    <n v="-2188656"/>
    <n v="-218.8656"/>
    <s v="Furniture"/>
    <s v="Tables"/>
    <s v="SAFCO PlanMaster Boards, 60w x 37-1/2d, White Melamine"/>
  </r>
  <r>
    <x v="2763"/>
    <x v="1054"/>
    <d v="2016-12-25T00:00:00"/>
    <s v="Standard Class"/>
    <s v="ES-14080"/>
    <s v="OFF-BI-10000174"/>
    <x v="1109"/>
    <n v="6"/>
    <n v="7"/>
    <n v="-7656"/>
    <n v="-0.76559999999999995"/>
    <s v="Office Supplies"/>
    <s v="Binders"/>
    <s v="Wilson Jones Clip &amp; Carry Folder Binder Tool for Ring Binders, Clear"/>
  </r>
  <r>
    <x v="2763"/>
    <x v="1054"/>
    <d v="2016-12-25T00:00:00"/>
    <s v="Standard Class"/>
    <s v="ES-14080"/>
    <s v="OFF-BI-10002103"/>
    <x v="3628"/>
    <n v="2"/>
    <n v="7"/>
    <n v="-41712"/>
    <n v="-4.1711999999999998"/>
    <s v="Office Supplies"/>
    <s v="Binders"/>
    <s v="Cardinal Slant-D Ring Binder, Heavy Gauge Vinyl"/>
  </r>
  <r>
    <x v="2764"/>
    <x v="392"/>
    <d v="2017-09-26T00:00:00"/>
    <s v="Standard Class"/>
    <s v="MG-17890"/>
    <s v="OFF-ST-10001590"/>
    <x v="3629"/>
    <n v="5"/>
    <n v="0"/>
    <n v="17524"/>
    <n v="1.7524"/>
    <s v="Office Supplies"/>
    <s v="Storage"/>
    <s v="Tenex Personal Project File with Scoop Front Design, Black"/>
  </r>
  <r>
    <x v="2765"/>
    <x v="405"/>
    <d v="2017-09-08T00:00:00"/>
    <s v="First Class"/>
    <s v="JM-16195"/>
    <s v="FUR-FU-10002396"/>
    <x v="2663"/>
    <n v="2"/>
    <n v="0"/>
    <n v="105672"/>
    <n v="10.5672"/>
    <s v="Furniture"/>
    <s v="Furnishings"/>
    <s v="DAX Copper Panel Document Frame, 5 x 7 Size"/>
  </r>
  <r>
    <x v="2765"/>
    <x v="405"/>
    <d v="2017-09-08T00:00:00"/>
    <s v="First Class"/>
    <s v="JM-16195"/>
    <s v="TEC-PH-10002807"/>
    <x v="3630"/>
    <n v="4"/>
    <n v="2"/>
    <n v="4746"/>
    <n v="0.47460000000000002"/>
    <s v="Technology"/>
    <s v="Phones"/>
    <s v="Motorla HX550 Universal Bluetooth Headset"/>
  </r>
  <r>
    <x v="2766"/>
    <x v="683"/>
    <d v="2014-12-01T00:00:00"/>
    <s v="First Class"/>
    <s v="SG-20470"/>
    <s v="OFF-AP-10004859"/>
    <x v="11"/>
    <n v="3"/>
    <n v="0"/>
    <n v="117936"/>
    <n v="11.7936"/>
    <s v="Office Supplies"/>
    <s v="Appliances"/>
    <s v="Acco 6 Outlet Guardian Premium Surge Suppressor"/>
  </r>
  <r>
    <x v="2766"/>
    <x v="683"/>
    <d v="2014-12-01T00:00:00"/>
    <s v="First Class"/>
    <s v="SG-20470"/>
    <s v="TEC-AC-10003447"/>
    <x v="3631"/>
    <n v="7"/>
    <n v="0"/>
    <n v="349825"/>
    <n v="34.982500000000002"/>
    <s v="Technology"/>
    <s v="Accessories"/>
    <s v="Micropad Numeric Keypads"/>
  </r>
  <r>
    <x v="2767"/>
    <x v="206"/>
    <d v="2014-11-16T00:00:00"/>
    <s v="Standard Class"/>
    <s v="DB-12970"/>
    <s v="OFF-AR-10003183"/>
    <x v="2626"/>
    <n v="1"/>
    <n v="2"/>
    <n v="334"/>
    <n v="3.3399999999999999E-2"/>
    <s v="Office Supplies"/>
    <s v="Art"/>
    <s v="Avery Fluorescent Highlighter Four-Color Set"/>
  </r>
  <r>
    <x v="2767"/>
    <x v="206"/>
    <d v="2014-11-16T00:00:00"/>
    <s v="Standard Class"/>
    <s v="DB-12970"/>
    <s v="OFF-SU-10000432"/>
    <x v="3632"/>
    <n v="6"/>
    <n v="2"/>
    <n v="-3123"/>
    <n v="-0.31230000000000002"/>
    <s v="Office Supplies"/>
    <s v="Supplies"/>
    <s v="Acco Side-Punched Conventional Columnar Pads"/>
  </r>
  <r>
    <x v="2767"/>
    <x v="206"/>
    <d v="2014-11-16T00:00:00"/>
    <s v="Standard Class"/>
    <s v="DB-12970"/>
    <s v="TEC-AC-10003832"/>
    <x v="2100"/>
    <n v="3"/>
    <n v="2"/>
    <n v="208719"/>
    <n v="20.8719"/>
    <s v="Technology"/>
    <s v="Accessories"/>
    <s v="LogitechÂ P710e Mobile Speakerphone"/>
  </r>
  <r>
    <x v="2767"/>
    <x v="206"/>
    <d v="2014-11-16T00:00:00"/>
    <s v="Standard Class"/>
    <s v="DB-12970"/>
    <s v="OFF-PA-10004100"/>
    <x v="1535"/>
    <n v="7"/>
    <n v="2"/>
    <n v="127008"/>
    <n v="12.700799999999999"/>
    <s v="Office Supplies"/>
    <s v="Paper"/>
    <s v="Xerox 216"/>
  </r>
  <r>
    <x v="2767"/>
    <x v="206"/>
    <d v="2014-11-16T00:00:00"/>
    <s v="Standard Class"/>
    <s v="DB-12970"/>
    <s v="FUR-BO-10004467"/>
    <x v="3633"/>
    <n v="1"/>
    <n v="32"/>
    <n v="-129987"/>
    <n v="-12.998699999999999"/>
    <s v="Furniture"/>
    <s v="Bookcases"/>
    <s v="Bestar Classic Bookcase"/>
  </r>
  <r>
    <x v="2768"/>
    <x v="344"/>
    <d v="2017-10-06T00:00:00"/>
    <s v="Second Class"/>
    <s v="JW-15220"/>
    <s v="FUR-FU-10002963"/>
    <x v="682"/>
    <n v="2"/>
    <n v="0"/>
    <n v="34544"/>
    <n v="3.4544000000000001"/>
    <s v="Furniture"/>
    <s v="Furnishings"/>
    <s v="Master Caster Door Stop, Gray"/>
  </r>
  <r>
    <x v="2769"/>
    <x v="639"/>
    <d v="2015-12-18T00:00:00"/>
    <s v="Standard Class"/>
    <s v="KD-16495"/>
    <s v="FUR-FU-10003829"/>
    <x v="95"/>
    <n v="2"/>
    <n v="0"/>
    <n v="19712"/>
    <n v="1.9712000000000001"/>
    <s v="Furniture"/>
    <s v="Furnishings"/>
    <s v="Stackable Trays"/>
  </r>
  <r>
    <x v="2769"/>
    <x v="639"/>
    <d v="2015-12-18T00:00:00"/>
    <s v="Standard Class"/>
    <s v="KD-16495"/>
    <s v="OFF-AR-10003582"/>
    <x v="2331"/>
    <n v="2"/>
    <n v="0"/>
    <n v="15764"/>
    <n v="1.5764"/>
    <s v="Office Supplies"/>
    <s v="Art"/>
    <s v="Boston Electric Pencil Sharpener, Model 1818, Charcoal Black"/>
  </r>
  <r>
    <x v="2770"/>
    <x v="38"/>
    <d v="2015-12-10T00:00:00"/>
    <s v="Standard Class"/>
    <s v="IL-15100"/>
    <s v="OFF-PA-10000048"/>
    <x v="167"/>
    <n v="1"/>
    <n v="0"/>
    <n v="31104"/>
    <n v="3.1103999999999998"/>
    <s v="Office Supplies"/>
    <s v="Paper"/>
    <s v="Xerox 20"/>
  </r>
  <r>
    <x v="2770"/>
    <x v="38"/>
    <d v="2015-12-10T00:00:00"/>
    <s v="Standard Class"/>
    <s v="IL-15100"/>
    <s v="OFF-ST-10000078"/>
    <x v="2105"/>
    <n v="5"/>
    <n v="0"/>
    <n v="238653"/>
    <n v="23.865300000000001"/>
    <s v="Office Supplies"/>
    <s v="Storage"/>
    <s v="Tennsco 6- and 18-Compartment Lockers"/>
  </r>
  <r>
    <x v="2770"/>
    <x v="38"/>
    <d v="2015-12-10T00:00:00"/>
    <s v="Standard Class"/>
    <s v="IL-15100"/>
    <s v="OFF-LA-10004853"/>
    <x v="1747"/>
    <n v="3"/>
    <n v="0"/>
    <n v="68724"/>
    <n v="6.8723999999999998"/>
    <s v="Office Supplies"/>
    <s v="Labels"/>
    <s v="Avery 483"/>
  </r>
  <r>
    <x v="2771"/>
    <x v="374"/>
    <d v="2017-04-02T00:00:00"/>
    <s v="Second Class"/>
    <s v="JE-15610"/>
    <s v="OFF-BI-10001153"/>
    <x v="3634"/>
    <n v="1"/>
    <n v="0"/>
    <n v="1727"/>
    <n v="0.17269999999999999"/>
    <s v="Office Supplies"/>
    <s v="Binders"/>
    <s v="Ibico Recycled Grain-Textured Covers"/>
  </r>
  <r>
    <x v="2771"/>
    <x v="374"/>
    <d v="2017-04-02T00:00:00"/>
    <s v="Second Class"/>
    <s v="JE-15610"/>
    <s v="TEC-CO-10001449"/>
    <x v="763"/>
    <n v="5"/>
    <n v="0"/>
    <n v="1439976"/>
    <n v="143.99760000000001"/>
    <s v="Technology"/>
    <s v="Copiers"/>
    <s v="Hewlett Packard LaserJet 3310 Copier"/>
  </r>
  <r>
    <x v="2771"/>
    <x v="374"/>
    <d v="2017-04-02T00:00:00"/>
    <s v="Second Class"/>
    <s v="JE-15610"/>
    <s v="OFF-BI-10000474"/>
    <x v="3635"/>
    <n v="4"/>
    <n v="0"/>
    <n v="307776"/>
    <n v="30.7776"/>
    <s v="Office Supplies"/>
    <s v="Binders"/>
    <s v="Avery Recycled Flexi-View Covers for Binding Systems"/>
  </r>
  <r>
    <x v="2772"/>
    <x v="677"/>
    <d v="2017-03-13T00:00:00"/>
    <s v="Same Day"/>
    <s v="SU-20665"/>
    <s v="OFF-AR-10000799"/>
    <x v="811"/>
    <n v="4"/>
    <n v="2"/>
    <n v="21888"/>
    <n v="2.1888000000000001"/>
    <s v="Office Supplies"/>
    <s v="Art"/>
    <s v="Col-Erase Pencils with Erasers"/>
  </r>
  <r>
    <x v="2772"/>
    <x v="677"/>
    <d v="2017-03-13T00:00:00"/>
    <s v="Same Day"/>
    <s v="SU-20665"/>
    <s v="TEC-MA-10002109"/>
    <x v="3636"/>
    <n v="2"/>
    <n v="3"/>
    <n v="89994"/>
    <n v="8.9993999999999996"/>
    <s v="Technology"/>
    <s v="Machines"/>
    <s v="HP Officejet Pro 8600 e-All-In-One Printer, Copier, Scanner, Fax"/>
  </r>
  <r>
    <x v="2772"/>
    <x v="677"/>
    <d v="2017-03-13T00:00:00"/>
    <s v="Same Day"/>
    <s v="SU-20665"/>
    <s v="OFF-AR-10003338"/>
    <x v="3637"/>
    <n v="5"/>
    <n v="2"/>
    <n v="186"/>
    <n v="1.8599999999999998E-2"/>
    <s v="Office Supplies"/>
    <s v="Art"/>
    <s v="Eberhard Faber 3 1/2&quot; Golf Pencils"/>
  </r>
  <r>
    <x v="2772"/>
    <x v="677"/>
    <d v="2017-03-13T00:00:00"/>
    <s v="Same Day"/>
    <s v="SU-20665"/>
    <s v="FUR-CH-10003606"/>
    <x v="3638"/>
    <n v="1"/>
    <n v="3"/>
    <n v="-25648"/>
    <n v="-2.5648"/>
    <s v="Furniture"/>
    <s v="Chairs"/>
    <s v="SAFCO Folding Chair Trolley"/>
  </r>
  <r>
    <x v="2772"/>
    <x v="677"/>
    <d v="2017-03-13T00:00:00"/>
    <s v="Same Day"/>
    <s v="SU-20665"/>
    <s v="TEC-CO-10001449"/>
    <x v="536"/>
    <n v="2"/>
    <n v="2"/>
    <n v="3359944"/>
    <n v="335.99439999999998"/>
    <s v="Technology"/>
    <s v="Copiers"/>
    <s v="Hewlett Packard LaserJet 3310 Copier"/>
  </r>
  <r>
    <x v="2772"/>
    <x v="677"/>
    <d v="2017-03-13T00:00:00"/>
    <s v="Same Day"/>
    <s v="SU-20665"/>
    <s v="OFF-PA-10001934"/>
    <x v="23"/>
    <n v="3"/>
    <n v="2"/>
    <n v="56376"/>
    <n v="5.6375999999999999"/>
    <s v="Office Supplies"/>
    <s v="Paper"/>
    <s v="Xerox 1993"/>
  </r>
  <r>
    <x v="2772"/>
    <x v="677"/>
    <d v="2017-03-13T00:00:00"/>
    <s v="Same Day"/>
    <s v="SU-20665"/>
    <s v="TEC-PH-10001527"/>
    <x v="3639"/>
    <n v="1"/>
    <n v="2"/>
    <n v="-73015"/>
    <n v="-7.3014999999999999"/>
    <s v="Technology"/>
    <s v="Phones"/>
    <s v="Plantronics MX500i Earset"/>
  </r>
  <r>
    <x v="2773"/>
    <x v="89"/>
    <d v="2014-12-09T00:00:00"/>
    <s v="Standard Class"/>
    <s v="EA-14035"/>
    <s v="OFF-PA-10001033"/>
    <x v="3640"/>
    <n v="3"/>
    <n v="2"/>
    <n v="356613"/>
    <n v="35.661299999999997"/>
    <s v="Office Supplies"/>
    <s v="Paper"/>
    <s v="Xerox 1893"/>
  </r>
  <r>
    <x v="2773"/>
    <x v="89"/>
    <d v="2014-12-09T00:00:00"/>
    <s v="Standard Class"/>
    <s v="EA-14035"/>
    <s v="OFF-BI-10003719"/>
    <x v="3641"/>
    <n v="4"/>
    <n v="7"/>
    <n v="-23952"/>
    <n v="-2.3952"/>
    <s v="Office Supplies"/>
    <s v="Binders"/>
    <s v="Large Capacity Hanging Post Binders"/>
  </r>
  <r>
    <x v="2773"/>
    <x v="89"/>
    <d v="2014-12-09T00:00:00"/>
    <s v="Standard Class"/>
    <s v="EA-14035"/>
    <s v="OFF-PA-10003036"/>
    <x v="42"/>
    <n v="3"/>
    <n v="2"/>
    <n v="56784"/>
    <n v="5.6783999999999999"/>
    <s v="Office Supplies"/>
    <s v="Paper"/>
    <s v="Black Print Carbonless 8 1/2&quot; x 8 1/4&quot; Rapid Memo Book"/>
  </r>
  <r>
    <x v="2773"/>
    <x v="89"/>
    <d v="2014-12-09T00:00:00"/>
    <s v="Standard Class"/>
    <s v="EA-14035"/>
    <s v="TEC-PH-10001870"/>
    <x v="3642"/>
    <n v="1"/>
    <n v="4"/>
    <n v="-91845"/>
    <n v="-9.1844999999999999"/>
    <s v="Technology"/>
    <s v="Phones"/>
    <s v="Lunatik TT5L-002 Taktik Strike Impact Protection System for iPhone 5"/>
  </r>
  <r>
    <x v="2773"/>
    <x v="89"/>
    <d v="2014-12-09T00:00:00"/>
    <s v="Standard Class"/>
    <s v="EA-14035"/>
    <s v="TEC-PH-10001809"/>
    <x v="3624"/>
    <n v="2"/>
    <n v="4"/>
    <n v="-44985"/>
    <n v="-4.4984999999999999"/>
    <s v="Technology"/>
    <s v="Phones"/>
    <s v="Panasonic KX T7736-B Digital phone"/>
  </r>
  <r>
    <x v="2774"/>
    <x v="939"/>
    <d v="2016-12-16T00:00:00"/>
    <s v="Standard Class"/>
    <s v="RF-19840"/>
    <s v="FUR-FU-10004864"/>
    <x v="3643"/>
    <n v="6"/>
    <n v="0"/>
    <n v="1227648"/>
    <n v="122.76479999999999"/>
    <s v="Furniture"/>
    <s v="Furnishings"/>
    <s v="Howard Miller 14-1/2&quot; Diameter Chrome Round Wall Clock"/>
  </r>
  <r>
    <x v="2774"/>
    <x v="939"/>
    <d v="2016-12-16T00:00:00"/>
    <s v="Standard Class"/>
    <s v="RF-19840"/>
    <s v="OFF-AP-10002350"/>
    <x v="2868"/>
    <n v="3"/>
    <n v="0"/>
    <n v="158256"/>
    <n v="15.8256"/>
    <s v="Office Supplies"/>
    <s v="Appliances"/>
    <s v="Belkin F9H710-06 7 Outlet SurgeMaster Surge Protector"/>
  </r>
  <r>
    <x v="2775"/>
    <x v="232"/>
    <d v="2017-09-14T00:00:00"/>
    <s v="Second Class"/>
    <s v="LC-17050"/>
    <s v="OFF-AR-10003829"/>
    <x v="2476"/>
    <n v="2"/>
    <n v="0"/>
    <n v="19024"/>
    <n v="1.9024000000000001"/>
    <s v="Office Supplies"/>
    <s v="Art"/>
    <s v="Newell 35"/>
  </r>
  <r>
    <x v="2775"/>
    <x v="232"/>
    <d v="2017-09-14T00:00:00"/>
    <s v="Second Class"/>
    <s v="LC-17050"/>
    <s v="FUR-CH-10003833"/>
    <x v="3314"/>
    <n v="5"/>
    <n v="2"/>
    <n v="-15245"/>
    <n v="-1.5245"/>
    <s v="Furniture"/>
    <s v="Chairs"/>
    <s v="Novimex Fabric Task Chair"/>
  </r>
  <r>
    <x v="2775"/>
    <x v="232"/>
    <d v="2017-09-14T00:00:00"/>
    <s v="Second Class"/>
    <s v="LC-17050"/>
    <s v="OFF-PA-10000143"/>
    <x v="534"/>
    <n v="9"/>
    <n v="0"/>
    <n v="228096"/>
    <n v="22.8096"/>
    <s v="Office Supplies"/>
    <s v="Paper"/>
    <s v="Astroparche Fine Business Paper"/>
  </r>
  <r>
    <x v="2776"/>
    <x v="1055"/>
    <d v="2017-10-08T00:00:00"/>
    <s v="Standard Class"/>
    <s v="PS-18970"/>
    <s v="FUR-FU-10000076"/>
    <x v="1248"/>
    <n v="1"/>
    <n v="0"/>
    <n v="85914"/>
    <n v="8.5914000000000001"/>
    <s v="Furniture"/>
    <s v="Furnishings"/>
    <s v="24-Hour Round Wall Clock"/>
  </r>
  <r>
    <x v="2777"/>
    <x v="388"/>
    <d v="2016-05-13T00:00:00"/>
    <s v="Standard Class"/>
    <s v="PS-18970"/>
    <s v="OFF-AR-10000462"/>
    <x v="3550"/>
    <n v="5"/>
    <n v="0"/>
    <n v="344"/>
    <n v="3.44E-2"/>
    <s v="Office Supplies"/>
    <s v="Art"/>
    <s v="Sanford Pocket Accent Highlighters"/>
  </r>
  <r>
    <x v="2778"/>
    <x v="467"/>
    <d v="2014-12-19T00:00:00"/>
    <s v="Second Class"/>
    <s v="JO-15280"/>
    <s v="FUR-FU-10003829"/>
    <x v="95"/>
    <n v="2"/>
    <n v="0"/>
    <n v="19712"/>
    <n v="1.9712000000000001"/>
    <s v="Furniture"/>
    <s v="Furnishings"/>
    <s v="Stackable Trays"/>
  </r>
  <r>
    <x v="2779"/>
    <x v="77"/>
    <d v="2017-12-04T00:00:00"/>
    <s v="Standard Class"/>
    <s v="VP-21730"/>
    <s v="OFF-ST-10002182"/>
    <x v="3644"/>
    <n v="4"/>
    <n v="0"/>
    <n v="16712"/>
    <n v="1.6712"/>
    <s v="Office Supplies"/>
    <s v="Storage"/>
    <s v="Iris 3-Drawer Stacking Bin, Black"/>
  </r>
  <r>
    <x v="2779"/>
    <x v="77"/>
    <d v="2017-12-04T00:00:00"/>
    <s v="Standard Class"/>
    <s v="VP-21730"/>
    <s v="TEC-PH-10001468"/>
    <x v="3645"/>
    <n v="3"/>
    <n v="0"/>
    <n v="163818"/>
    <n v="16.381799999999998"/>
    <s v="Technology"/>
    <s v="Phones"/>
    <s v="Panasonic BusinessÂ TelephonesÂ KX-T7736"/>
  </r>
  <r>
    <x v="2779"/>
    <x v="77"/>
    <d v="2017-12-04T00:00:00"/>
    <s v="Standard Class"/>
    <s v="VP-21730"/>
    <s v="OFF-ST-10001809"/>
    <x v="1954"/>
    <n v="3"/>
    <n v="0"/>
    <n v="53898"/>
    <n v="5.3898000000000001"/>
    <s v="Office Supplies"/>
    <s v="Storage"/>
    <s v="Fellowes Officeware Wire Shelving"/>
  </r>
  <r>
    <x v="2780"/>
    <x v="369"/>
    <d v="2015-03-20T00:00:00"/>
    <s v="First Class"/>
    <s v="GA-14725"/>
    <s v="OFF-FA-10001561"/>
    <x v="2740"/>
    <n v="5"/>
    <n v="0"/>
    <n v="3597"/>
    <n v="0.35970000000000002"/>
    <s v="Office Supplies"/>
    <s v="Fasteners"/>
    <s v="Stockwell Push Pins"/>
  </r>
  <r>
    <x v="2781"/>
    <x v="866"/>
    <d v="2014-07-24T00:00:00"/>
    <s v="Standard Class"/>
    <s v="EM-14140"/>
    <s v="OFF-BI-10001759"/>
    <x v="1134"/>
    <n v="2"/>
    <n v="2"/>
    <n v="22098"/>
    <n v="2.2098"/>
    <s v="Office Supplies"/>
    <s v="Binders"/>
    <s v="Acco Pressboard Covers with Storage Hooks, 14 7/8&quot; x 11&quot;, Dark Blue"/>
  </r>
  <r>
    <x v="2782"/>
    <x v="41"/>
    <d v="2016-12-11T00:00:00"/>
    <s v="Second Class"/>
    <s v="DB-13615"/>
    <s v="OFF-ST-10000615"/>
    <x v="3646"/>
    <n v="3"/>
    <n v="0"/>
    <n v="9534"/>
    <n v="0.95340000000000003"/>
    <s v="Office Supplies"/>
    <s v="Storage"/>
    <s v="SimpliFile Personal File, Black Granite, 15w x 6-15/16d x 11-1/4h"/>
  </r>
  <r>
    <x v="2782"/>
    <x v="41"/>
    <d v="2016-12-11T00:00:00"/>
    <s v="Second Class"/>
    <s v="DB-13615"/>
    <s v="OFF-ST-10003816"/>
    <x v="1119"/>
    <n v="2"/>
    <n v="0"/>
    <n v="810474"/>
    <n v="81.047399999999996"/>
    <s v="Office Supplies"/>
    <s v="Storage"/>
    <s v="Fellowes High-Stak Drawer Files"/>
  </r>
  <r>
    <x v="2783"/>
    <x v="272"/>
    <d v="2014-10-18T00:00:00"/>
    <s v="Second Class"/>
    <s v="ML-17395"/>
    <s v="FUR-CH-10002880"/>
    <x v="3647"/>
    <n v="2"/>
    <n v="0"/>
    <n v="270578"/>
    <n v="27.0578"/>
    <s v="Furniture"/>
    <s v="Chairs"/>
    <s v="Global High-Back Leather Tilter, Burgundy"/>
  </r>
  <r>
    <x v="2783"/>
    <x v="272"/>
    <d v="2014-10-18T00:00:00"/>
    <s v="Second Class"/>
    <s v="ML-17395"/>
    <s v="OFF-BI-10004738"/>
    <x v="3648"/>
    <n v="1"/>
    <n v="0"/>
    <n v="947"/>
    <n v="9.4700000000000006E-2"/>
    <s v="Office Supplies"/>
    <s v="Binders"/>
    <s v="Flexible Leather- Look Classic Collection Ring Binder"/>
  </r>
  <r>
    <x v="2784"/>
    <x v="285"/>
    <d v="2017-11-25T00:00:00"/>
    <s v="Standard Class"/>
    <s v="JH-15430"/>
    <s v="OFF-BI-10003984"/>
    <x v="3649"/>
    <n v="7"/>
    <n v="7"/>
    <n v="-459333"/>
    <n v="-45.933300000000003"/>
    <s v="Office Supplies"/>
    <s v="Binders"/>
    <s v="Lock-Up Easel 'Spel-Binder'"/>
  </r>
  <r>
    <x v="2785"/>
    <x v="426"/>
    <d v="2017-09-24T00:00:00"/>
    <s v="Same Day"/>
    <s v="BP-11095"/>
    <s v="TEC-PH-10000984"/>
    <x v="3422"/>
    <n v="2"/>
    <n v="0"/>
    <n v="1097544"/>
    <n v="109.7544"/>
    <s v="Technology"/>
    <s v="Phones"/>
    <s v="Panasonic KX-TG9471B"/>
  </r>
  <r>
    <x v="2785"/>
    <x v="426"/>
    <d v="2017-09-24T00:00:00"/>
    <s v="Same Day"/>
    <s v="BP-11095"/>
    <s v="TEC-PH-10001944"/>
    <x v="1819"/>
    <n v="3"/>
    <n v="0"/>
    <n v="131355"/>
    <n v="13.1355"/>
    <s v="Technology"/>
    <s v="Phones"/>
    <s v="Wi-Ex zBoost YX540 Cellular Phone Signal Booster"/>
  </r>
  <r>
    <x v="2786"/>
    <x v="5"/>
    <d v="2015-09-29T00:00:00"/>
    <s v="Standard Class"/>
    <s v="SB-20185"/>
    <s v="OFF-BI-10002735"/>
    <x v="3650"/>
    <n v="2"/>
    <n v="0"/>
    <n v="322514"/>
    <n v="32.251399999999997"/>
    <s v="Office Supplies"/>
    <s v="Binders"/>
    <s v="GBC Prestige Therm-A-Bind Covers"/>
  </r>
  <r>
    <x v="2787"/>
    <x v="778"/>
    <d v="2017-02-20T00:00:00"/>
    <s v="Standard Class"/>
    <s v="SV-20785"/>
    <s v="OFF-SU-10001165"/>
    <x v="1410"/>
    <n v="3"/>
    <n v="0"/>
    <n v="65052"/>
    <n v="6.5052000000000003"/>
    <s v="Office Supplies"/>
    <s v="Supplies"/>
    <s v="Acme Elite Stainless Steel Scissors"/>
  </r>
  <r>
    <x v="2787"/>
    <x v="778"/>
    <d v="2017-02-20T00:00:00"/>
    <s v="Standard Class"/>
    <s v="SV-20785"/>
    <s v="OFF-AR-10000614"/>
    <x v="3593"/>
    <n v="3"/>
    <n v="0"/>
    <n v="27846"/>
    <n v="2.7846000000000002"/>
    <s v="Office Supplies"/>
    <s v="Art"/>
    <s v="Barrel Sharpener"/>
  </r>
  <r>
    <x v="2788"/>
    <x v="529"/>
    <d v="2014-10-03T00:00:00"/>
    <s v="Same Day"/>
    <s v="DO-13435"/>
    <s v="OFF-AR-10004010"/>
    <x v="3651"/>
    <n v="2"/>
    <n v="2"/>
    <n v="41988"/>
    <n v="4.1988000000000003"/>
    <s v="Office Supplies"/>
    <s v="Art"/>
    <s v="Hunt Boston Vacuum Mount KS Pencil Sharpener"/>
  </r>
  <r>
    <x v="2788"/>
    <x v="529"/>
    <d v="2014-10-03T00:00:00"/>
    <s v="Same Day"/>
    <s v="DO-13435"/>
    <s v="OFF-EN-10004030"/>
    <x v="1206"/>
    <n v="5"/>
    <n v="2"/>
    <n v="4887"/>
    <n v="0.48870000000000002"/>
    <s v="Office Supplies"/>
    <s v="Envelopes"/>
    <s v="Convenience Packs of Business Envelopes"/>
  </r>
  <r>
    <x v="2788"/>
    <x v="529"/>
    <d v="2014-10-03T00:00:00"/>
    <s v="Same Day"/>
    <s v="DO-13435"/>
    <s v="TEC-AC-10003023"/>
    <x v="3652"/>
    <n v="3"/>
    <n v="2"/>
    <n v="-35622"/>
    <n v="-3.5621999999999998"/>
    <s v="Technology"/>
    <s v="Accessories"/>
    <s v="Logitech G105 Gaming Keyboard"/>
  </r>
  <r>
    <x v="2789"/>
    <x v="265"/>
    <d v="2016-08-29T00:00:00"/>
    <s v="Second Class"/>
    <s v="TB-21355"/>
    <s v="OFF-ST-10003572"/>
    <x v="1748"/>
    <n v="1"/>
    <n v="2"/>
    <n v="1062"/>
    <n v="0.1062"/>
    <s v="Office Supplies"/>
    <s v="Storage"/>
    <s v="Portfile Personal File Boxes"/>
  </r>
  <r>
    <x v="2789"/>
    <x v="265"/>
    <d v="2016-08-29T00:00:00"/>
    <s v="Second Class"/>
    <s v="TB-21355"/>
    <s v="OFF-PA-10004353"/>
    <x v="729"/>
    <n v="5"/>
    <n v="2"/>
    <n v="27972"/>
    <n v="2.7972000000000001"/>
    <s v="Office Supplies"/>
    <s v="Paper"/>
    <s v="Southworth 25% Cotton Premium Laser Paper and Envelopes"/>
  </r>
  <r>
    <x v="2790"/>
    <x v="332"/>
    <d v="2015-12-07T00:00:00"/>
    <s v="Standard Class"/>
    <s v="BS-11380"/>
    <s v="OFF-BI-10003718"/>
    <x v="3184"/>
    <n v="6"/>
    <n v="2"/>
    <n v="2066232"/>
    <n v="206.6232"/>
    <s v="Office Supplies"/>
    <s v="Binders"/>
    <s v="GBC Therma-A-Bind 250T Electric Binding System"/>
  </r>
  <r>
    <x v="2791"/>
    <x v="873"/>
    <d v="2016-09-25T00:00:00"/>
    <s v="Standard Class"/>
    <s v="FM-14215"/>
    <s v="FUR-FU-10001546"/>
    <x v="1380"/>
    <n v="2"/>
    <n v="2"/>
    <n v="1068"/>
    <n v="0.10680000000000001"/>
    <s v="Furniture"/>
    <s v="Furnishings"/>
    <s v="Dana Swing-Arm Lamps"/>
  </r>
  <r>
    <x v="2791"/>
    <x v="873"/>
    <d v="2016-09-25T00:00:00"/>
    <s v="Standard Class"/>
    <s v="FM-14215"/>
    <s v="FUR-CH-10002880"/>
    <x v="3653"/>
    <n v="1"/>
    <n v="2"/>
    <n v="-110691"/>
    <n v="-11.069100000000001"/>
    <s v="Furniture"/>
    <s v="Chairs"/>
    <s v="Global High-Back Leather Tilter, Burgundy"/>
  </r>
  <r>
    <x v="2792"/>
    <x v="613"/>
    <d v="2017-03-31T00:00:00"/>
    <s v="Standard Class"/>
    <s v="JL-15835"/>
    <s v="OFF-AR-10001547"/>
    <x v="3654"/>
    <n v="5"/>
    <n v="0"/>
    <n v="29835"/>
    <n v="2.9834999999999998"/>
    <s v="Office Supplies"/>
    <s v="Art"/>
    <s v="Newell 311"/>
  </r>
  <r>
    <x v="2793"/>
    <x v="38"/>
    <d v="2015-12-11T00:00:00"/>
    <s v="Standard Class"/>
    <s v="AF-10870"/>
    <s v="OFF-AP-10001626"/>
    <x v="3655"/>
    <n v="2"/>
    <n v="0"/>
    <n v="20228"/>
    <n v="2.0228000000000002"/>
    <s v="Office Supplies"/>
    <s v="Appliances"/>
    <s v="Commercial WindTunnel Clean Air Upright Vacuum, Replacement Belts, Filtration Bags"/>
  </r>
  <r>
    <x v="2794"/>
    <x v="227"/>
    <d v="2017-09-05T00:00:00"/>
    <s v="Standard Class"/>
    <s v="BG-11035"/>
    <s v="TEC-AC-10003033"/>
    <x v="1055"/>
    <n v="2"/>
    <n v="0"/>
    <n v="217767"/>
    <n v="21.776700000000002"/>
    <s v="Technology"/>
    <s v="Accessories"/>
    <s v="Plantronics CS510 - Over-the-Head monaural Wireless Headset System"/>
  </r>
  <r>
    <x v="2795"/>
    <x v="326"/>
    <d v="2015-10-07T00:00:00"/>
    <s v="First Class"/>
    <s v="MB-17305"/>
    <s v="TEC-AC-10002323"/>
    <x v="3656"/>
    <n v="3"/>
    <n v="2"/>
    <n v="-4641"/>
    <n v="-0.46410000000000001"/>
    <s v="Technology"/>
    <s v="Accessories"/>
    <s v="SanDisk Ultra 32 GB MicroSDHC Class 10 Memory Card"/>
  </r>
  <r>
    <x v="2796"/>
    <x v="170"/>
    <d v="2017-08-22T00:00:00"/>
    <s v="Standard Class"/>
    <s v="HW-14935"/>
    <s v="TEC-AC-10002049"/>
    <x v="3657"/>
    <n v="2"/>
    <n v="0"/>
    <n v="371316"/>
    <n v="37.131599999999999"/>
    <s v="Technology"/>
    <s v="Accessories"/>
    <s v="Logitech G19 Programmable Gaming Keyboard"/>
  </r>
  <r>
    <x v="2796"/>
    <x v="170"/>
    <d v="2017-08-22T00:00:00"/>
    <s v="Standard Class"/>
    <s v="HW-14935"/>
    <s v="TEC-AC-10002253"/>
    <x v="3658"/>
    <n v="9"/>
    <n v="0"/>
    <n v="224424"/>
    <n v="22.442399999999999"/>
    <s v="Technology"/>
    <s v="Accessories"/>
    <s v="Imation Bio 8GB USBÂ Flash Drive ImationÂ Corp"/>
  </r>
  <r>
    <x v="2797"/>
    <x v="1056"/>
    <d v="2016-02-07T00:00:00"/>
    <s v="Standard Class"/>
    <s v="AB-10105"/>
    <s v="OFF-ST-10003994"/>
    <x v="3659"/>
    <n v="2"/>
    <n v="0"/>
    <n v="5898"/>
    <n v="0.58979999999999999"/>
    <s v="Office Supplies"/>
    <s v="Storage"/>
    <s v="Belkin 19&quot; Center-Weighted Shelf, Gray"/>
  </r>
  <r>
    <x v="2798"/>
    <x v="828"/>
    <d v="2016-08-27T00:00:00"/>
    <s v="Standard Class"/>
    <s v="JP-15460"/>
    <s v="OFF-AR-10002399"/>
    <x v="3660"/>
    <n v="5"/>
    <n v="0"/>
    <n v="8733"/>
    <n v="0.87329999999999997"/>
    <s v="Office Supplies"/>
    <s v="Art"/>
    <s v="Dixon Prang Watercolor Pencils, 10-Color Set with Brush"/>
  </r>
  <r>
    <x v="2798"/>
    <x v="828"/>
    <d v="2016-08-27T00:00:00"/>
    <s v="Standard Class"/>
    <s v="JP-15460"/>
    <s v="OFF-AP-10002118"/>
    <x v="3661"/>
    <n v="5"/>
    <n v="0"/>
    <n v="281016"/>
    <n v="28.101600000000001"/>
    <s v="Office Supplies"/>
    <s v="Appliances"/>
    <s v="1.7 Cubic Foot Compact &quot;Cube&quot; Office Refrigerators"/>
  </r>
  <r>
    <x v="2798"/>
    <x v="828"/>
    <d v="2016-08-27T00:00:00"/>
    <s v="Standard Class"/>
    <s v="JP-15460"/>
    <s v="OFF-AR-10001954"/>
    <x v="1168"/>
    <n v="6"/>
    <n v="0"/>
    <n v="79218"/>
    <n v="7.9218000000000002"/>
    <s v="Office Supplies"/>
    <s v="Art"/>
    <s v="Newell 331"/>
  </r>
  <r>
    <x v="2799"/>
    <x v="7"/>
    <d v="2017-07-04T00:00:00"/>
    <s v="Standard Class"/>
    <s v="DV-13045"/>
    <s v="FUR-FU-10001591"/>
    <x v="3587"/>
    <n v="2"/>
    <n v="2"/>
    <n v="5368"/>
    <n v="0.53680000000000005"/>
    <s v="Furniture"/>
    <s v="Furnishings"/>
    <s v="Advantus Panel Wall Certificate Holder - 8.5x11"/>
  </r>
  <r>
    <x v="2800"/>
    <x v="424"/>
    <d v="2015-09-21T00:00:00"/>
    <s v="First Class"/>
    <s v="CM-12190"/>
    <s v="OFF-ST-10004186"/>
    <x v="2212"/>
    <n v="4"/>
    <n v="0"/>
    <n v="88784"/>
    <n v="8.8783999999999992"/>
    <s v="Office Supplies"/>
    <s v="Storage"/>
    <s v="Stur-D-Stor Shelving, Vertical 5-Shelf: 72&quot;H x 36&quot;W x 18 1/2&quot;D"/>
  </r>
  <r>
    <x v="2801"/>
    <x v="472"/>
    <d v="2016-09-30T00:00:00"/>
    <s v="Standard Class"/>
    <s v="SC-20695"/>
    <s v="TEC-AC-10001908"/>
    <x v="3662"/>
    <n v="5"/>
    <n v="0"/>
    <n v="1749825"/>
    <n v="174.98249999999999"/>
    <s v="Technology"/>
    <s v="Accessories"/>
    <s v="Logitech Wireless Headset h800"/>
  </r>
  <r>
    <x v="2801"/>
    <x v="472"/>
    <d v="2016-09-30T00:00:00"/>
    <s v="Standard Class"/>
    <s v="SC-20695"/>
    <s v="OFF-AR-10000817"/>
    <x v="3103"/>
    <n v="1"/>
    <n v="0"/>
    <n v="10336"/>
    <n v="1.0336000000000001"/>
    <s v="Office Supplies"/>
    <s v="Art"/>
    <s v="Manco Dry-Lighter Erasable Highlighter"/>
  </r>
  <r>
    <x v="2801"/>
    <x v="472"/>
    <d v="2016-09-30T00:00:00"/>
    <s v="Standard Class"/>
    <s v="SC-20695"/>
    <s v="FUR-CH-10004218"/>
    <x v="3663"/>
    <n v="2"/>
    <n v="0"/>
    <n v="5049"/>
    <n v="0.50490000000000002"/>
    <s v="Furniture"/>
    <s v="Chairs"/>
    <s v="Global Fabric Manager's Chair, Dark Gray"/>
  </r>
  <r>
    <x v="2801"/>
    <x v="472"/>
    <d v="2016-09-30T00:00:00"/>
    <s v="Standard Class"/>
    <s v="SC-20695"/>
    <s v="FUR-FU-10000755"/>
    <x v="3664"/>
    <n v="11"/>
    <n v="0"/>
    <n v="1716"/>
    <n v="0.1716"/>
    <s v="Furniture"/>
    <s v="Furnishings"/>
    <s v="Eldon Expressions Mahogany Wood Desk Collection"/>
  </r>
  <r>
    <x v="2802"/>
    <x v="1057"/>
    <d v="2016-10-28T00:00:00"/>
    <s v="Second Class"/>
    <s v="VW-21775"/>
    <s v="TEC-AC-10003063"/>
    <x v="1474"/>
    <n v="4"/>
    <n v="0"/>
    <n v="210"/>
    <n v="2.1000000000000001E-2"/>
    <s v="Technology"/>
    <s v="Accessories"/>
    <s v="Micro Innovations USB RF Wireless Keyboard with Mouse"/>
  </r>
  <r>
    <x v="2802"/>
    <x v="1057"/>
    <d v="2016-10-28T00:00:00"/>
    <s v="Second Class"/>
    <s v="VW-21775"/>
    <s v="TEC-AC-10002637"/>
    <x v="2516"/>
    <n v="2"/>
    <n v="0"/>
    <n v="215988"/>
    <n v="21.598800000000001"/>
    <s v="Technology"/>
    <s v="Accessories"/>
    <s v="LogitechÂ VX Revolution Cordless Laser Mouse for Notebooks (Black)"/>
  </r>
  <r>
    <x v="2803"/>
    <x v="282"/>
    <d v="2014-10-01T00:00:00"/>
    <s v="Second Class"/>
    <s v="PP-18955"/>
    <s v="FUR-FU-10001706"/>
    <x v="95"/>
    <n v="2"/>
    <n v="0"/>
    <n v="29568"/>
    <n v="2.9567999999999999"/>
    <s v="Furniture"/>
    <s v="Furnishings"/>
    <s v="Longer-Life Soft White Bulbs"/>
  </r>
  <r>
    <x v="2803"/>
    <x v="282"/>
    <d v="2014-10-01T00:00:00"/>
    <s v="Second Class"/>
    <s v="PP-18955"/>
    <s v="FUR-TA-10002958"/>
    <x v="3665"/>
    <n v="9"/>
    <n v="0"/>
    <n v="3992994"/>
    <n v="399.29939999999999"/>
    <s v="Furniture"/>
    <s v="Tables"/>
    <s v="Bevis Oval Conference Table, Walnut"/>
  </r>
  <r>
    <x v="2804"/>
    <x v="498"/>
    <d v="2017-07-01T00:00:00"/>
    <s v="Standard Class"/>
    <s v="DR-12880"/>
    <s v="OFF-LA-10004689"/>
    <x v="975"/>
    <n v="6"/>
    <n v="2"/>
    <n v="46818"/>
    <n v="4.6818"/>
    <s v="Office Supplies"/>
    <s v="Labels"/>
    <s v="Avery 512"/>
  </r>
  <r>
    <x v="2804"/>
    <x v="498"/>
    <d v="2017-07-01T00:00:00"/>
    <s v="Standard Class"/>
    <s v="DR-12880"/>
    <s v="FUR-CH-10001545"/>
    <x v="3666"/>
    <n v="3"/>
    <n v="2"/>
    <n v="-136776"/>
    <n v="-13.6776"/>
    <s v="Furniture"/>
    <s v="Chairs"/>
    <s v="Hon Comfortask Task/Swivel Chairs"/>
  </r>
  <r>
    <x v="2805"/>
    <x v="1036"/>
    <d v="2016-08-23T00:00:00"/>
    <s v="Second Class"/>
    <s v="RB-19465"/>
    <s v="FUR-TA-10002530"/>
    <x v="3667"/>
    <n v="9"/>
    <n v="4"/>
    <n v="-339705"/>
    <n v="-33.970500000000001"/>
    <s v="Furniture"/>
    <s v="Tables"/>
    <s v="Iceberg OfficeWorks 42&quot; Round Tables"/>
  </r>
  <r>
    <x v="2806"/>
    <x v="1058"/>
    <d v="2014-02-15T00:00:00"/>
    <s v="Standard Class"/>
    <s v="NF-18385"/>
    <s v="TEC-AC-10001432"/>
    <x v="3668"/>
    <n v="3"/>
    <n v="0"/>
    <n v="103158"/>
    <n v="10.315799999999999"/>
    <s v="Technology"/>
    <s v="Accessories"/>
    <s v="Enermax Aurora Lite Keyboard"/>
  </r>
  <r>
    <x v="2806"/>
    <x v="1058"/>
    <d v="2014-02-15T00:00:00"/>
    <s v="Standard Class"/>
    <s v="NF-18385"/>
    <s v="FUR-TA-10003715"/>
    <x v="3669"/>
    <n v="6"/>
    <n v="0"/>
    <n v="753732"/>
    <n v="75.373199999999997"/>
    <s v="Furniture"/>
    <s v="Tables"/>
    <s v="Hon 2111 Invitation Series Corner Table"/>
  </r>
  <r>
    <x v="2806"/>
    <x v="1058"/>
    <d v="2014-02-15T00:00:00"/>
    <s v="Standard Class"/>
    <s v="NF-18385"/>
    <s v="OFF-BI-10003291"/>
    <x v="84"/>
    <n v="2"/>
    <n v="0"/>
    <n v="82062"/>
    <n v="8.2062000000000008"/>
    <s v="Office Supplies"/>
    <s v="Binders"/>
    <s v="Wilson Jones Leather-Like Binders with DublLock Round Rings"/>
  </r>
  <r>
    <x v="2807"/>
    <x v="713"/>
    <d v="2016-09-28T00:00:00"/>
    <s v="Second Class"/>
    <s v="CR-12580"/>
    <s v="OFF-BI-10004187"/>
    <x v="3076"/>
    <n v="7"/>
    <n v="2"/>
    <n v="36848"/>
    <n v="3.6848000000000001"/>
    <s v="Office Supplies"/>
    <s v="Binders"/>
    <s v="3-ring staple pack"/>
  </r>
  <r>
    <x v="2808"/>
    <x v="901"/>
    <d v="2015-12-06T00:00:00"/>
    <s v="First Class"/>
    <s v="SU-20665"/>
    <s v="OFF-BI-10000666"/>
    <x v="948"/>
    <n v="5"/>
    <n v="0"/>
    <n v="764"/>
    <n v="7.6399999999999996E-2"/>
    <s v="Office Supplies"/>
    <s v="Binders"/>
    <s v="Surelock Post Binders"/>
  </r>
  <r>
    <x v="2809"/>
    <x v="406"/>
    <d v="2017-09-08T00:00:00"/>
    <s v="Standard Class"/>
    <s v="SC-20050"/>
    <s v="OFF-BI-10002225"/>
    <x v="2639"/>
    <n v="5"/>
    <n v="2"/>
    <n v="28896"/>
    <n v="2.8896000000000002"/>
    <s v="Office Supplies"/>
    <s v="Binders"/>
    <s v="Square Ring Data Binders, Rigid 75 Pt. Covers, 11&quot; x 14-7/8&quot;"/>
  </r>
  <r>
    <x v="2809"/>
    <x v="406"/>
    <d v="2017-09-08T00:00:00"/>
    <s v="Standard Class"/>
    <s v="SC-20050"/>
    <s v="TEC-AC-10000474"/>
    <x v="3670"/>
    <n v="3"/>
    <n v="0"/>
    <n v="85491"/>
    <n v="8.5490999999999993"/>
    <s v="Technology"/>
    <s v="Accessories"/>
    <s v="Kensington Expert Mouse Optical USB Trackball for PC or Mac"/>
  </r>
  <r>
    <x v="2810"/>
    <x v="200"/>
    <d v="2017-04-02T00:00:00"/>
    <s v="Standard Class"/>
    <s v="ML-18040"/>
    <s v="FUR-FU-10004245"/>
    <x v="3671"/>
    <n v="3"/>
    <n v="0"/>
    <n v="231192"/>
    <n v="23.119199999999999"/>
    <s v="Furniture"/>
    <s v="Furnishings"/>
    <s v="Career Cubicle Clock, 8 1/4&quot;, Black"/>
  </r>
  <r>
    <x v="2811"/>
    <x v="1059"/>
    <d v="2014-12-27T00:00:00"/>
    <s v="Standard Class"/>
    <s v="GM-14440"/>
    <s v="FUR-CH-10004287"/>
    <x v="3381"/>
    <n v="6"/>
    <n v="2"/>
    <n v="149148"/>
    <n v="14.9148"/>
    <s v="Furniture"/>
    <s v="Chairs"/>
    <s v="SAFCO Arco Folding Chair"/>
  </r>
  <r>
    <x v="2811"/>
    <x v="1059"/>
    <d v="2014-12-27T00:00:00"/>
    <s v="Standard Class"/>
    <s v="GM-14440"/>
    <s v="FUR-CH-10000595"/>
    <x v="2917"/>
    <n v="3"/>
    <n v="2"/>
    <n v="3576"/>
    <n v="0.35759999999999997"/>
    <s v="Furniture"/>
    <s v="Chairs"/>
    <s v="Safco Contoured Stacking Chairs"/>
  </r>
  <r>
    <x v="2812"/>
    <x v="865"/>
    <d v="2014-09-28T00:00:00"/>
    <s v="Standard Class"/>
    <s v="JK-15640"/>
    <s v="OFF-PA-10003063"/>
    <x v="982"/>
    <n v="9"/>
    <n v="2"/>
    <n v="1008"/>
    <n v="0.1008"/>
    <s v="Office Supplies"/>
    <s v="Paper"/>
    <s v="EcoTones Memo Sheets"/>
  </r>
  <r>
    <x v="2813"/>
    <x v="554"/>
    <d v="2017-04-05T00:00:00"/>
    <s v="First Class"/>
    <s v="AT-10435"/>
    <s v="OFF-AR-10000246"/>
    <x v="1158"/>
    <n v="4"/>
    <n v="0"/>
    <n v="28912"/>
    <n v="2.8912"/>
    <s v="Office Supplies"/>
    <s v="Art"/>
    <s v="Newell 318"/>
  </r>
  <r>
    <x v="2814"/>
    <x v="367"/>
    <d v="2016-04-05T00:00:00"/>
    <s v="Second Class"/>
    <s v="DB-12910"/>
    <s v="FUR-FU-10003274"/>
    <x v="1227"/>
    <n v="4"/>
    <n v="0"/>
    <n v="30976"/>
    <n v="3.0975999999999999"/>
    <s v="Furniture"/>
    <s v="Furnishings"/>
    <s v="Regeneration Desk Collection"/>
  </r>
  <r>
    <x v="2815"/>
    <x v="1060"/>
    <d v="2015-05-20T00:00:00"/>
    <s v="Second Class"/>
    <s v="AH-10690"/>
    <s v="OFF-EN-10004147"/>
    <x v="188"/>
    <n v="3"/>
    <n v="0"/>
    <n v="87906"/>
    <n v="8.7905999999999995"/>
    <s v="Office Supplies"/>
    <s v="Envelopes"/>
    <s v="Wausau Papers Astrobrights Colored Envelopes"/>
  </r>
  <r>
    <x v="2816"/>
    <x v="721"/>
    <d v="2017-03-26T00:00:00"/>
    <s v="First Class"/>
    <s v="SJ-20125"/>
    <s v="OFF-BI-10002103"/>
    <x v="1539"/>
    <n v="5"/>
    <n v="2"/>
    <n v="11297"/>
    <n v="1.1296999999999999"/>
    <s v="Office Supplies"/>
    <s v="Binders"/>
    <s v="Cardinal Slant-D Ring Binder, Heavy Gauge Vinyl"/>
  </r>
  <r>
    <x v="2817"/>
    <x v="416"/>
    <d v="2017-04-19T00:00:00"/>
    <s v="Standard Class"/>
    <s v="HM-14860"/>
    <s v="FUR-FU-10004018"/>
    <x v="3672"/>
    <n v="5"/>
    <n v="0"/>
    <n v="201015"/>
    <n v="20.101500000000001"/>
    <s v="Furniture"/>
    <s v="Furnishings"/>
    <s v="Tensor Computer Mounted Lamp"/>
  </r>
  <r>
    <x v="2818"/>
    <x v="1038"/>
    <d v="2015-01-09T00:00:00"/>
    <s v="Standard Class"/>
    <s v="AG-10495"/>
    <s v="FUR-FU-10001473"/>
    <x v="3673"/>
    <n v="14"/>
    <n v="0"/>
    <n v="691992"/>
    <n v="69.199200000000005"/>
    <s v="Furniture"/>
    <s v="Furnishings"/>
    <s v="DAX Wood Document Frame"/>
  </r>
  <r>
    <x v="2819"/>
    <x v="808"/>
    <d v="2017-11-07T00:00:00"/>
    <s v="Standard Class"/>
    <s v="JB-16000"/>
    <s v="OFF-PA-10001800"/>
    <x v="168"/>
    <n v="3"/>
    <n v="0"/>
    <n v="93312"/>
    <n v="9.3312000000000008"/>
    <s v="Office Supplies"/>
    <s v="Paper"/>
    <s v="Xerox 220"/>
  </r>
  <r>
    <x v="2820"/>
    <x v="729"/>
    <d v="2017-07-19T00:00:00"/>
    <s v="Second Class"/>
    <s v="AJ-10795"/>
    <s v="OFF-PA-10004609"/>
    <x v="108"/>
    <n v="5"/>
    <n v="0"/>
    <n v="15552"/>
    <n v="1.5551999999999999"/>
    <s v="Office Supplies"/>
    <s v="Paper"/>
    <s v="Xerox 221"/>
  </r>
  <r>
    <x v="2820"/>
    <x v="729"/>
    <d v="2017-07-19T00:00:00"/>
    <s v="Second Class"/>
    <s v="AJ-10795"/>
    <s v="OFF-EN-10002592"/>
    <x v="3674"/>
    <n v="5"/>
    <n v="0"/>
    <n v="2895"/>
    <n v="0.28949999999999998"/>
    <s v="Office Supplies"/>
    <s v="Envelopes"/>
    <s v="Peel &amp; Seel Recycled Catalog Envelopes, Brown"/>
  </r>
  <r>
    <x v="2820"/>
    <x v="729"/>
    <d v="2017-07-19T00:00:00"/>
    <s v="Second Class"/>
    <s v="AJ-10795"/>
    <s v="OFF-ST-10002957"/>
    <x v="395"/>
    <n v="2"/>
    <n v="0"/>
    <n v="0"/>
    <n v="0"/>
    <s v="Office Supplies"/>
    <s v="Storage"/>
    <s v="Sterilite Show Offs Storage Containers"/>
  </r>
  <r>
    <x v="2820"/>
    <x v="729"/>
    <d v="2017-07-19T00:00:00"/>
    <s v="Second Class"/>
    <s v="AJ-10795"/>
    <s v="FUR-BO-10002613"/>
    <x v="3675"/>
    <n v="5"/>
    <n v="15"/>
    <n v="210735"/>
    <n v="21.073499999999999"/>
    <s v="Furniture"/>
    <s v="Bookcases"/>
    <s v="Atlantic Metals Mobile 4-Shelf Bookcases, Custom Colors"/>
  </r>
  <r>
    <x v="2821"/>
    <x v="833"/>
    <d v="2017-10-11T00:00:00"/>
    <s v="Standard Class"/>
    <s v="MM-18280"/>
    <s v="OFF-PA-10001033"/>
    <x v="1244"/>
    <n v="1"/>
    <n v="0"/>
    <n v="200851"/>
    <n v="20.085100000000001"/>
    <s v="Office Supplies"/>
    <s v="Paper"/>
    <s v="Xerox 1893"/>
  </r>
  <r>
    <x v="2822"/>
    <x v="52"/>
    <d v="2014-11-11T00:00:00"/>
    <s v="Standard Class"/>
    <s v="TH-21235"/>
    <s v="OFF-AR-10000940"/>
    <x v="3676"/>
    <n v="1"/>
    <n v="0"/>
    <n v="7938"/>
    <n v="0.79379999999999995"/>
    <s v="Office Supplies"/>
    <s v="Art"/>
    <s v="Newell 343"/>
  </r>
  <r>
    <x v="2823"/>
    <x v="194"/>
    <d v="2016-12-21T00:00:00"/>
    <s v="First Class"/>
    <s v="AH-10120"/>
    <s v="OFF-BI-10001670"/>
    <x v="3677"/>
    <n v="4"/>
    <n v="7"/>
    <n v="-3016"/>
    <n v="-0.30159999999999998"/>
    <s v="Office Supplies"/>
    <s v="Binders"/>
    <s v="Vinyl Sectional Post Binders"/>
  </r>
  <r>
    <x v="2823"/>
    <x v="194"/>
    <d v="2016-12-21T00:00:00"/>
    <s v="First Class"/>
    <s v="AH-10120"/>
    <s v="OFF-AR-10004078"/>
    <x v="3678"/>
    <n v="4"/>
    <n v="2"/>
    <n v="2336"/>
    <n v="0.2336"/>
    <s v="Office Supplies"/>
    <s v="Art"/>
    <s v="Newell 312"/>
  </r>
  <r>
    <x v="2823"/>
    <x v="194"/>
    <d v="2016-12-21T00:00:00"/>
    <s v="First Class"/>
    <s v="AH-10120"/>
    <s v="OFF-PA-10003036"/>
    <x v="41"/>
    <n v="2"/>
    <n v="2"/>
    <n v="37856"/>
    <n v="3.7856000000000001"/>
    <s v="Office Supplies"/>
    <s v="Paper"/>
    <s v="Black Print Carbonless 8 1/2&quot; x 8 1/4&quot; Rapid Memo Book"/>
  </r>
  <r>
    <x v="2823"/>
    <x v="194"/>
    <d v="2016-12-21T00:00:00"/>
    <s v="First Class"/>
    <s v="AH-10120"/>
    <s v="TEC-AC-10000991"/>
    <x v="3679"/>
    <n v="3"/>
    <n v="2"/>
    <n v="-84582"/>
    <n v="-8.4581999999999997"/>
    <s v="Technology"/>
    <s v="Accessories"/>
    <s v="Sony Micro Vault Click 8 GB USB 2.0 Flash Drive"/>
  </r>
  <r>
    <x v="2823"/>
    <x v="194"/>
    <d v="2016-12-21T00:00:00"/>
    <s v="First Class"/>
    <s v="AH-10120"/>
    <s v="FUR-TA-10002530"/>
    <x v="3680"/>
    <n v="5"/>
    <n v="5"/>
    <n v="-264215"/>
    <n v="-26.421500000000002"/>
    <s v="Furniture"/>
    <s v="Tables"/>
    <s v="Iceberg OfficeWorks 42&quot; Round Tables"/>
  </r>
  <r>
    <x v="2823"/>
    <x v="194"/>
    <d v="2016-12-21T00:00:00"/>
    <s v="First Class"/>
    <s v="AH-10120"/>
    <s v="OFF-LA-10000407"/>
    <x v="1026"/>
    <n v="4"/>
    <n v="2"/>
    <n v="51792"/>
    <n v="5.1791999999999998"/>
    <s v="Office Supplies"/>
    <s v="Labels"/>
    <s v="Avery White Multi-Purpose Labels"/>
  </r>
  <r>
    <x v="2823"/>
    <x v="194"/>
    <d v="2016-12-21T00:00:00"/>
    <s v="First Class"/>
    <s v="AH-10120"/>
    <s v="TEC-PH-10004833"/>
    <x v="3681"/>
    <n v="3"/>
    <n v="2"/>
    <n v="-717"/>
    <n v="-7.17E-2"/>
    <s v="Technology"/>
    <s v="Phones"/>
    <s v="Macally Suction Cup Mount"/>
  </r>
  <r>
    <x v="2824"/>
    <x v="469"/>
    <d v="2016-10-01T00:00:00"/>
    <s v="Standard Class"/>
    <s v="CL-12700"/>
    <s v="FUR-FU-10002671"/>
    <x v="3682"/>
    <n v="2"/>
    <n v="2"/>
    <n v="7504"/>
    <n v="0.75039999999999996"/>
    <s v="Furniture"/>
    <s v="Furnishings"/>
    <s v="Electrix 20W Halogen Replacement Bulb for Zoom-In Desk Lamp"/>
  </r>
  <r>
    <x v="2824"/>
    <x v="469"/>
    <d v="2016-10-01T00:00:00"/>
    <s v="Standard Class"/>
    <s v="CL-12700"/>
    <s v="OFF-ST-10001370"/>
    <x v="3683"/>
    <n v="9"/>
    <n v="2"/>
    <n v="-95823"/>
    <n v="-9.5823"/>
    <s v="Office Supplies"/>
    <s v="Storage"/>
    <s v="Sensible Storage WireTech Storage Systems"/>
  </r>
  <r>
    <x v="2825"/>
    <x v="658"/>
    <d v="2016-07-21T00:00:00"/>
    <s v="Same Day"/>
    <s v="JG-15310"/>
    <s v="OFF-AR-10000914"/>
    <x v="3684"/>
    <n v="2"/>
    <n v="2"/>
    <n v="13992"/>
    <n v="1.3992"/>
    <s v="Office Supplies"/>
    <s v="Art"/>
    <s v="Boston 16765 Mini Stand Up Battery Pencil Sharpener"/>
  </r>
  <r>
    <x v="2825"/>
    <x v="658"/>
    <d v="2016-07-21T00:00:00"/>
    <s v="Same Day"/>
    <s v="JG-15310"/>
    <s v="OFF-BI-10001116"/>
    <x v="2107"/>
    <n v="7"/>
    <n v="7"/>
    <n v="-81312"/>
    <n v="-8.1311999999999998"/>
    <s v="Office Supplies"/>
    <s v="Binders"/>
    <s v="Wilson Jones 1&quot; Hanging DublLock Ring Binders"/>
  </r>
  <r>
    <x v="2825"/>
    <x v="658"/>
    <d v="2016-07-21T00:00:00"/>
    <s v="Same Day"/>
    <s v="JG-15310"/>
    <s v="OFF-ST-10002276"/>
    <x v="3685"/>
    <n v="1"/>
    <n v="2"/>
    <n v="4168"/>
    <n v="0.4168"/>
    <s v="Office Supplies"/>
    <s v="Storage"/>
    <s v="Safco Steel Mobile File Cart"/>
  </r>
  <r>
    <x v="2825"/>
    <x v="658"/>
    <d v="2016-07-21T00:00:00"/>
    <s v="Same Day"/>
    <s v="JG-15310"/>
    <s v="OFF-ST-10004340"/>
    <x v="3686"/>
    <n v="2"/>
    <n v="2"/>
    <n v="87052"/>
    <n v="8.7051999999999996"/>
    <s v="Office Supplies"/>
    <s v="Storage"/>
    <s v="Fellowes Mobile File Cart, Black"/>
  </r>
  <r>
    <x v="2826"/>
    <x v="725"/>
    <d v="2016-06-15T00:00:00"/>
    <s v="Standard Class"/>
    <s v="SE-20110"/>
    <s v="OFF-LA-10004093"/>
    <x v="3"/>
    <n v="2"/>
    <n v="0"/>
    <n v="68714"/>
    <n v="6.8714000000000004"/>
    <s v="Office Supplies"/>
    <s v="Labels"/>
    <s v="Avery 486"/>
  </r>
  <r>
    <x v="2826"/>
    <x v="725"/>
    <d v="2016-06-15T00:00:00"/>
    <s v="Standard Class"/>
    <s v="SE-20110"/>
    <s v="OFF-BI-10004728"/>
    <x v="3687"/>
    <n v="14"/>
    <n v="2"/>
    <n v="175448"/>
    <n v="17.544799999999999"/>
    <s v="Office Supplies"/>
    <s v="Binders"/>
    <s v="Wilson Jones Turn Tabs Binder Tool for Ring Binders"/>
  </r>
  <r>
    <x v="2826"/>
    <x v="725"/>
    <d v="2016-06-15T00:00:00"/>
    <s v="Standard Class"/>
    <s v="SE-20110"/>
    <s v="TEC-AC-10003095"/>
    <x v="1860"/>
    <n v="3"/>
    <n v="0"/>
    <n v="1325898"/>
    <n v="132.5898"/>
    <s v="Technology"/>
    <s v="Accessories"/>
    <s v="Logitech G35 7.1-Channel Surround Sound Headset"/>
  </r>
  <r>
    <x v="2827"/>
    <x v="988"/>
    <d v="2015-06-11T00:00:00"/>
    <s v="Second Class"/>
    <s v="TG-21640"/>
    <s v="FUR-FU-10003192"/>
    <x v="3688"/>
    <n v="4"/>
    <n v="0"/>
    <n v="923936"/>
    <n v="92.393600000000006"/>
    <s v="Furniture"/>
    <s v="Furnishings"/>
    <s v="Luxo Adjustable Task Clamp Lamp"/>
  </r>
  <r>
    <x v="2827"/>
    <x v="988"/>
    <d v="2015-06-11T00:00:00"/>
    <s v="Second Class"/>
    <s v="TG-21640"/>
    <s v="TEC-PH-10004522"/>
    <x v="3689"/>
    <n v="3"/>
    <n v="2"/>
    <n v="87735"/>
    <n v="8.7735000000000003"/>
    <s v="Technology"/>
    <s v="Phones"/>
    <s v="Dexim XPower Skin Super-Thin Power Case for iPhone 5 - Black"/>
  </r>
  <r>
    <x v="2828"/>
    <x v="855"/>
    <d v="2017-11-03T00:00:00"/>
    <s v="Standard Class"/>
    <s v="SH-19975"/>
    <s v="OFF-EN-10003068"/>
    <x v="3160"/>
    <n v="2"/>
    <n v="2"/>
    <n v="5544"/>
    <n v="0.5544"/>
    <s v="Office Supplies"/>
    <s v="Envelopes"/>
    <s v="#6 3/4 Gummed Flap White Envelopes"/>
  </r>
  <r>
    <x v="2828"/>
    <x v="855"/>
    <d v="2017-11-03T00:00:00"/>
    <s v="Standard Class"/>
    <s v="SH-19975"/>
    <s v="OFF-PA-10001204"/>
    <x v="864"/>
    <n v="2"/>
    <n v="2"/>
    <n v="264"/>
    <n v="2.64E-2"/>
    <s v="Office Supplies"/>
    <s v="Paper"/>
    <s v="Xerox 1972"/>
  </r>
  <r>
    <x v="2829"/>
    <x v="259"/>
    <d v="2016-01-27T00:00:00"/>
    <s v="Standard Class"/>
    <s v="MC-17275"/>
    <s v="OFF-PA-10003953"/>
    <x v="24"/>
    <n v="2"/>
    <n v="0"/>
    <n v="62208"/>
    <n v="6.2207999999999997"/>
    <s v="Office Supplies"/>
    <s v="Paper"/>
    <s v="Xerox 218"/>
  </r>
  <r>
    <x v="2830"/>
    <x v="1061"/>
    <d v="2014-06-02T00:00:00"/>
    <s v="Standard Class"/>
    <s v="PJ-18835"/>
    <s v="TEC-PH-10001552"/>
    <x v="3690"/>
    <n v="6"/>
    <n v="2"/>
    <n v="57408"/>
    <n v="5.7408000000000001"/>
    <s v="Technology"/>
    <s v="Phones"/>
    <s v="I Need's 3d Hello Kitty Hybrid Silicone Case Cover for HTC One X 4g with 3d Hello Kitty Stylus Pen Green/pink"/>
  </r>
  <r>
    <x v="2830"/>
    <x v="1061"/>
    <d v="2014-06-02T00:00:00"/>
    <s v="Standard Class"/>
    <s v="PJ-18835"/>
    <s v="TEC-AC-10004877"/>
    <x v="3691"/>
    <n v="4"/>
    <n v="0"/>
    <n v="2208"/>
    <n v="0.2208"/>
    <s v="Technology"/>
    <s v="Accessories"/>
    <s v="ImationÂ 30456 USBÂ Flash DriveÂ 8GB"/>
  </r>
  <r>
    <x v="2831"/>
    <x v="435"/>
    <d v="2015-01-05T00:00:00"/>
    <s v="Standard Class"/>
    <s v="ZC-21910"/>
    <s v="FUR-FU-10000193"/>
    <x v="2234"/>
    <n v="3"/>
    <n v="6"/>
    <n v="-506688"/>
    <n v="-50.668799999999997"/>
    <s v="Furniture"/>
    <s v="Furnishings"/>
    <s v="Tenex Chairmats For Use with Hard Floors"/>
  </r>
  <r>
    <x v="2832"/>
    <x v="1062"/>
    <d v="2016-08-03T00:00:00"/>
    <s v="Standard Class"/>
    <s v="SC-20680"/>
    <s v="OFF-FA-10000735"/>
    <x v="3692"/>
    <n v="7"/>
    <n v="0"/>
    <n v="9198"/>
    <n v="0.91979999999999995"/>
    <s v="Office Supplies"/>
    <s v="Fasteners"/>
    <s v="Staples"/>
  </r>
  <r>
    <x v="2832"/>
    <x v="1062"/>
    <d v="2016-08-03T00:00:00"/>
    <s v="Standard Class"/>
    <s v="SC-20680"/>
    <s v="OFF-PA-10002120"/>
    <x v="1483"/>
    <n v="2"/>
    <n v="0"/>
    <n v="538608"/>
    <n v="53.860799999999998"/>
    <s v="Office Supplies"/>
    <s v="Paper"/>
    <s v="Xerox 1889"/>
  </r>
  <r>
    <x v="2833"/>
    <x v="469"/>
    <d v="2016-09-30T00:00:00"/>
    <s v="Standard Class"/>
    <s v="BP-11230"/>
    <s v="OFF-BI-10001249"/>
    <x v="3693"/>
    <n v="1"/>
    <n v="0"/>
    <n v="29348"/>
    <n v="2.9348000000000001"/>
    <s v="Office Supplies"/>
    <s v="Binders"/>
    <s v="Avery Heavy-Duty EZD View Binder with Locking Rings"/>
  </r>
  <r>
    <x v="2833"/>
    <x v="469"/>
    <d v="2016-09-30T00:00:00"/>
    <s v="Standard Class"/>
    <s v="BP-11230"/>
    <s v="OFF-PA-10001569"/>
    <x v="167"/>
    <n v="1"/>
    <n v="0"/>
    <n v="31104"/>
    <n v="3.1103999999999998"/>
    <s v="Office Supplies"/>
    <s v="Paper"/>
    <s v="Xerox 232"/>
  </r>
  <r>
    <x v="2834"/>
    <x v="1063"/>
    <d v="2014-04-08T00:00:00"/>
    <s v="Standard Class"/>
    <s v="RD-19585"/>
    <s v="OFF-PA-10004248"/>
    <x v="3160"/>
    <n v="3"/>
    <n v="0"/>
    <n v="7128"/>
    <n v="0.71279999999999999"/>
    <s v="Office Supplies"/>
    <s v="Paper"/>
    <s v="Xerox 1990"/>
  </r>
  <r>
    <x v="2834"/>
    <x v="1063"/>
    <d v="2014-04-08T00:00:00"/>
    <s v="Standard Class"/>
    <s v="RD-19585"/>
    <s v="TEC-PH-10001128"/>
    <x v="3694"/>
    <n v="7"/>
    <n v="0"/>
    <n v="2939804"/>
    <n v="293.98039999999997"/>
    <s v="Technology"/>
    <s v="Phones"/>
    <s v="Motorola Droid Maxx"/>
  </r>
  <r>
    <x v="2834"/>
    <x v="1063"/>
    <d v="2014-04-08T00:00:00"/>
    <s v="Standard Class"/>
    <s v="RD-19585"/>
    <s v="OFF-AP-10003842"/>
    <x v="1160"/>
    <n v="5"/>
    <n v="0"/>
    <n v="40274"/>
    <n v="4.0274000000000001"/>
    <s v="Office Supplies"/>
    <s v="Appliances"/>
    <s v="Euro-Pro Shark Turbo Vacuum"/>
  </r>
  <r>
    <x v="2835"/>
    <x v="547"/>
    <d v="2015-11-05T00:00:00"/>
    <s v="Same Day"/>
    <s v="KL-16645"/>
    <s v="OFF-BI-10002794"/>
    <x v="1964"/>
    <n v="3"/>
    <n v="2"/>
    <n v="356526"/>
    <n v="35.6526"/>
    <s v="Office Supplies"/>
    <s v="Binders"/>
    <s v="Avery Trapezoid Ring Binder, 3&quot; Capacity, Black, 1040 sheets"/>
  </r>
  <r>
    <x v="2836"/>
    <x v="1064"/>
    <d v="2014-07-28T00:00:00"/>
    <s v="Same Day"/>
    <s v="CK-12205"/>
    <s v="OFF-FA-10000621"/>
    <x v="3695"/>
    <n v="5"/>
    <n v="2"/>
    <n v="5191"/>
    <n v="0.51910000000000001"/>
    <s v="Office Supplies"/>
    <s v="Fasteners"/>
    <s v="OIC Colored Binder Clips, Assorted Sizes"/>
  </r>
  <r>
    <x v="2836"/>
    <x v="1064"/>
    <d v="2014-07-28T00:00:00"/>
    <s v="Same Day"/>
    <s v="CK-12205"/>
    <s v="FUR-FU-10003623"/>
    <x v="3696"/>
    <n v="6"/>
    <n v="2"/>
    <n v="129888"/>
    <n v="12.988799999999999"/>
    <s v="Furniture"/>
    <s v="Furnishings"/>
    <s v="DataProducts Ampli Magnifier Task Lamp, Black,"/>
  </r>
  <r>
    <x v="2836"/>
    <x v="1064"/>
    <d v="2014-07-28T00:00:00"/>
    <s v="Same Day"/>
    <s v="CK-12205"/>
    <s v="OFF-EN-10000781"/>
    <x v="3697"/>
    <n v="7"/>
    <n v="2"/>
    <n v="165186"/>
    <n v="16.518599999999999"/>
    <s v="Office Supplies"/>
    <s v="Envelopes"/>
    <s v="#10- 4 1/8&quot; x 9 1/2&quot; Recycled Envelopes"/>
  </r>
  <r>
    <x v="2837"/>
    <x v="402"/>
    <d v="2015-12-31T00:00:00"/>
    <s v="Standard Class"/>
    <s v="RB-19705"/>
    <s v="FUR-CH-10002044"/>
    <x v="3698"/>
    <n v="3"/>
    <n v="3"/>
    <n v="-903762"/>
    <n v="-90.376199999999997"/>
    <s v="Furniture"/>
    <s v="Chairs"/>
    <s v="Office Star - Contemporary Task Swivel chair with 2-way adjustable arms, Plum"/>
  </r>
  <r>
    <x v="2838"/>
    <x v="895"/>
    <d v="2015-12-16T00:00:00"/>
    <s v="Standard Class"/>
    <s v="KM-16225"/>
    <s v="OFF-AR-10000817"/>
    <x v="3092"/>
    <n v="9"/>
    <n v="0"/>
    <n v="93024"/>
    <n v="9.3024000000000004"/>
    <s v="Office Supplies"/>
    <s v="Art"/>
    <s v="Manco Dry-Lighter Erasable Highlighter"/>
  </r>
  <r>
    <x v="2838"/>
    <x v="895"/>
    <d v="2015-12-16T00:00:00"/>
    <s v="Standard Class"/>
    <s v="KM-16225"/>
    <s v="OFF-PA-10001509"/>
    <x v="717"/>
    <n v="5"/>
    <n v="0"/>
    <n v="20585"/>
    <n v="2.0585"/>
    <s v="Office Supplies"/>
    <s v="Paper"/>
    <s v="Recycled Desk Saver Line &quot;While You Were Out&quot; Book, 5 1/2&quot; X 4&quot;"/>
  </r>
  <r>
    <x v="2838"/>
    <x v="895"/>
    <d v="2015-12-16T00:00:00"/>
    <s v="Standard Class"/>
    <s v="KM-16225"/>
    <s v="TEC-PH-10004667"/>
    <x v="3699"/>
    <n v="1"/>
    <n v="0"/>
    <n v="364473"/>
    <n v="36.447299999999998"/>
    <s v="Technology"/>
    <s v="Phones"/>
    <s v="Cisco 8x8 Inc. 6753i IP Business Phone System"/>
  </r>
  <r>
    <x v="2838"/>
    <x v="895"/>
    <d v="2015-12-16T00:00:00"/>
    <s v="Standard Class"/>
    <s v="KM-16225"/>
    <s v="OFF-PA-10000143"/>
    <x v="1540"/>
    <n v="5"/>
    <n v="0"/>
    <n v="12672"/>
    <n v="1.2672000000000001"/>
    <s v="Office Supplies"/>
    <s v="Paper"/>
    <s v="Astroparche Fine Business Paper"/>
  </r>
  <r>
    <x v="2838"/>
    <x v="895"/>
    <d v="2015-12-16T00:00:00"/>
    <s v="Standard Class"/>
    <s v="KM-16225"/>
    <s v="FUR-CH-10000785"/>
    <x v="2892"/>
    <n v="3"/>
    <n v="0"/>
    <n v="1411644"/>
    <n v="141.1644"/>
    <s v="Furniture"/>
    <s v="Chairs"/>
    <s v="Global Ergonomic Managers Chair"/>
  </r>
  <r>
    <x v="2839"/>
    <x v="567"/>
    <d v="2016-05-07T00:00:00"/>
    <s v="Second Class"/>
    <s v="AH-10465"/>
    <s v="FUR-TA-10001676"/>
    <x v="3700"/>
    <n v="2"/>
    <n v="2"/>
    <n v="-17772"/>
    <n v="-1.7771999999999999"/>
    <s v="Furniture"/>
    <s v="Tables"/>
    <s v="Hon 61000 Series Interactive Training Tables"/>
  </r>
  <r>
    <x v="2840"/>
    <x v="81"/>
    <d v="2017-10-18T00:00:00"/>
    <s v="Standard Class"/>
    <s v="AG-10765"/>
    <s v="OFF-BI-10000309"/>
    <x v="2756"/>
    <n v="9"/>
    <n v="8"/>
    <n v="-424638"/>
    <n v="-42.463799999999999"/>
    <s v="Office Supplies"/>
    <s v="Binders"/>
    <s v="GBC Twin Loop Wire Binding Elements, 9/16&quot; Spine, Black"/>
  </r>
  <r>
    <x v="2840"/>
    <x v="81"/>
    <d v="2017-10-18T00:00:00"/>
    <s v="Standard Class"/>
    <s v="AG-10765"/>
    <s v="OFF-BI-10004224"/>
    <x v="3701"/>
    <n v="1"/>
    <n v="8"/>
    <n v="-23548"/>
    <n v="-2.3548"/>
    <s v="Office Supplies"/>
    <s v="Binders"/>
    <s v="Catalog Binders with Expanding Posts"/>
  </r>
  <r>
    <x v="2841"/>
    <x v="732"/>
    <d v="2016-11-05T00:00:00"/>
    <s v="Same Day"/>
    <s v="EB-14170"/>
    <s v="OFF-LA-10002312"/>
    <x v="596"/>
    <n v="1"/>
    <n v="2"/>
    <n v="444"/>
    <n v="4.4400000000000002E-2"/>
    <s v="Office Supplies"/>
    <s v="Labels"/>
    <s v="Avery 490"/>
  </r>
  <r>
    <x v="2842"/>
    <x v="277"/>
    <d v="2017-11-08T00:00:00"/>
    <s v="Standard Class"/>
    <s v="PG-18895"/>
    <s v="OFF-PA-10003022"/>
    <x v="1370"/>
    <n v="6"/>
    <n v="0"/>
    <n v="175812"/>
    <n v="17.581199999999999"/>
    <s v="Office Supplies"/>
    <s v="Paper"/>
    <s v="Xerox 1992"/>
  </r>
  <r>
    <x v="2843"/>
    <x v="203"/>
    <d v="2016-11-26T00:00:00"/>
    <s v="First Class"/>
    <s v="CA-12055"/>
    <s v="OFF-EN-10001532"/>
    <x v="3702"/>
    <n v="3"/>
    <n v="2"/>
    <n v="15282"/>
    <n v="1.5282"/>
    <s v="Office Supplies"/>
    <s v="Envelopes"/>
    <s v="Brown Kraft Recycled Envelopes"/>
  </r>
  <r>
    <x v="2843"/>
    <x v="203"/>
    <d v="2016-11-26T00:00:00"/>
    <s v="First Class"/>
    <s v="CA-12055"/>
    <s v="TEC-AC-10004855"/>
    <x v="3703"/>
    <n v="5"/>
    <n v="2"/>
    <n v="-227435"/>
    <n v="-22.743500000000001"/>
    <s v="Technology"/>
    <s v="Accessories"/>
    <s v="V7 USB Numeric Keypad"/>
  </r>
  <r>
    <x v="2844"/>
    <x v="637"/>
    <d v="2014-12-21T00:00:00"/>
    <s v="Standard Class"/>
    <s v="SS-20875"/>
    <s v="OFF-AR-10003829"/>
    <x v="597"/>
    <n v="1"/>
    <n v="2"/>
    <n v="2952"/>
    <n v="0.29520000000000002"/>
    <s v="Office Supplies"/>
    <s v="Art"/>
    <s v="Newell 35"/>
  </r>
  <r>
    <x v="2844"/>
    <x v="637"/>
    <d v="2014-12-21T00:00:00"/>
    <s v="Standard Class"/>
    <s v="SS-20875"/>
    <s v="FUR-TA-10002645"/>
    <x v="3704"/>
    <n v="1"/>
    <n v="4"/>
    <n v="-523365"/>
    <n v="-52.336500000000001"/>
    <s v="Furniture"/>
    <s v="Tables"/>
    <s v="Hon Rectangular Conference Tables"/>
  </r>
  <r>
    <x v="2844"/>
    <x v="637"/>
    <d v="2014-12-21T00:00:00"/>
    <s v="Standard Class"/>
    <s v="SS-20875"/>
    <s v="TEC-AC-10003033"/>
    <x v="1405"/>
    <n v="1"/>
    <n v="2"/>
    <n v="428935"/>
    <n v="42.893500000000003"/>
    <s v="Technology"/>
    <s v="Accessories"/>
    <s v="Plantronics CS510 - Over-the-Head monaural Wireless Headset System"/>
  </r>
  <r>
    <x v="2845"/>
    <x v="935"/>
    <d v="2014-11-08T00:00:00"/>
    <s v="Standard Class"/>
    <s v="RP-19390"/>
    <s v="OFF-SU-10002522"/>
    <x v="3705"/>
    <n v="3"/>
    <n v="0"/>
    <n v="33756"/>
    <n v="3.3755999999999999"/>
    <s v="Office Supplies"/>
    <s v="Supplies"/>
    <s v="Acme Kleen Earth Office Shears"/>
  </r>
  <r>
    <x v="2846"/>
    <x v="392"/>
    <d v="2017-09-25T00:00:00"/>
    <s v="Second Class"/>
    <s v="SC-20440"/>
    <s v="OFF-BI-10004828"/>
    <x v="2808"/>
    <n v="3"/>
    <n v="2"/>
    <n v="145638"/>
    <n v="14.563800000000001"/>
    <s v="Office Supplies"/>
    <s v="Binders"/>
    <s v="GBC Poly Designer Binding Covers"/>
  </r>
  <r>
    <x v="2847"/>
    <x v="540"/>
    <d v="2015-05-15T00:00:00"/>
    <s v="Standard Class"/>
    <s v="NW-18400"/>
    <s v="FUR-FU-10001095"/>
    <x v="3706"/>
    <n v="3"/>
    <n v="0"/>
    <n v="301872"/>
    <n v="30.187200000000001"/>
    <s v="Furniture"/>
    <s v="Furnishings"/>
    <s v="DAX Black Cherry Wood-Tone Poster Frame"/>
  </r>
  <r>
    <x v="2847"/>
    <x v="540"/>
    <d v="2015-05-15T00:00:00"/>
    <s v="Standard Class"/>
    <s v="NW-18400"/>
    <s v="OFF-SU-10000157"/>
    <x v="3596"/>
    <n v="3"/>
    <n v="0"/>
    <n v="71586"/>
    <n v="7.1585999999999999"/>
    <s v="Office Supplies"/>
    <s v="Supplies"/>
    <s v="Compact Automatic Electric Letter Opener"/>
  </r>
  <r>
    <x v="2847"/>
    <x v="540"/>
    <d v="2015-05-15T00:00:00"/>
    <s v="Standard Class"/>
    <s v="NW-18400"/>
    <s v="FUR-CH-10002647"/>
    <x v="3707"/>
    <n v="2"/>
    <n v="1"/>
    <n v="21294"/>
    <n v="2.1294"/>
    <s v="Furniture"/>
    <s v="Chairs"/>
    <s v="Situations Contoured Folding Chairs, 4/Set"/>
  </r>
  <r>
    <x v="2847"/>
    <x v="540"/>
    <d v="2015-05-15T00:00:00"/>
    <s v="Standard Class"/>
    <s v="NW-18400"/>
    <s v="TEC-CO-10004115"/>
    <x v="3708"/>
    <n v="7"/>
    <n v="2"/>
    <n v="10149797"/>
    <n v="1014.9797"/>
    <s v="Technology"/>
    <s v="Copiers"/>
    <s v="Sharp AL-1530CS Digital Copier"/>
  </r>
  <r>
    <x v="2847"/>
    <x v="540"/>
    <d v="2015-05-15T00:00:00"/>
    <s v="Standard Class"/>
    <s v="NW-18400"/>
    <s v="OFF-PA-10003363"/>
    <x v="168"/>
    <n v="3"/>
    <n v="0"/>
    <n v="93312"/>
    <n v="9.3312000000000008"/>
    <s v="Office Supplies"/>
    <s v="Paper"/>
    <s v="Xerox 204"/>
  </r>
  <r>
    <x v="2848"/>
    <x v="689"/>
    <d v="2017-07-31T00:00:00"/>
    <s v="Same Day"/>
    <s v="KW-16435"/>
    <s v="TEC-PH-10003092"/>
    <x v="2086"/>
    <n v="1"/>
    <n v="2"/>
    <n v="41391"/>
    <n v="4.1391"/>
    <s v="Technology"/>
    <s v="Phones"/>
    <s v="Motorola L804"/>
  </r>
  <r>
    <x v="2849"/>
    <x v="152"/>
    <d v="2014-03-05T00:00:00"/>
    <s v="Standard Class"/>
    <s v="HR-14770"/>
    <s v="TEC-PH-10003655"/>
    <x v="3709"/>
    <n v="3"/>
    <n v="0"/>
    <n v="16038"/>
    <n v="1.6037999999999999"/>
    <s v="Technology"/>
    <s v="Phones"/>
    <s v="Sannysis Cute Owl Design Soft Skin Case Cover for Samsung Galaxy S4"/>
  </r>
  <r>
    <x v="2850"/>
    <x v="318"/>
    <d v="2017-09-29T00:00:00"/>
    <s v="Standard Class"/>
    <s v="AG-10900"/>
    <s v="OFF-ST-10001476"/>
    <x v="3710"/>
    <n v="5"/>
    <n v="0"/>
    <n v="479385"/>
    <n v="47.938499999999998"/>
    <s v="Office Supplies"/>
    <s v="Storage"/>
    <s v="Steel Personal Filing/Posting Tote"/>
  </r>
  <r>
    <x v="2851"/>
    <x v="379"/>
    <d v="2015-10-12T00:00:00"/>
    <s v="Second Class"/>
    <s v="BM-11650"/>
    <s v="TEC-AC-10002049"/>
    <x v="1091"/>
    <n v="5"/>
    <n v="0"/>
    <n v="111591"/>
    <n v="11.1591"/>
    <s v="Technology"/>
    <s v="Accessories"/>
    <s v="Logitech G19 Programmable Gaming Keyboard"/>
  </r>
  <r>
    <x v="2851"/>
    <x v="379"/>
    <d v="2015-10-12T00:00:00"/>
    <s v="Second Class"/>
    <s v="BM-11650"/>
    <s v="TEC-PH-10003875"/>
    <x v="2332"/>
    <n v="3"/>
    <n v="0"/>
    <n v="84564"/>
    <n v="8.4564000000000004"/>
    <s v="Technology"/>
    <s v="Phones"/>
    <s v="KLD Oscar II Style Snap-on Ultra Thin Side Flip Synthetic Leather Cover Case for HTC One HTC M7"/>
  </r>
  <r>
    <x v="2851"/>
    <x v="379"/>
    <d v="2015-10-12T00:00:00"/>
    <s v="Second Class"/>
    <s v="BM-11650"/>
    <s v="OFF-EN-10003286"/>
    <x v="3711"/>
    <n v="7"/>
    <n v="0"/>
    <n v="272412"/>
    <n v="27.241199999999999"/>
    <s v="Office Supplies"/>
    <s v="Envelopes"/>
    <s v="Staple envelope"/>
  </r>
  <r>
    <x v="2851"/>
    <x v="379"/>
    <d v="2015-10-12T00:00:00"/>
    <s v="Second Class"/>
    <s v="BM-11650"/>
    <s v="OFF-AP-10003971"/>
    <x v="3712"/>
    <n v="3"/>
    <n v="1"/>
    <n v="52272"/>
    <n v="5.2271999999999998"/>
    <s v="Office Supplies"/>
    <s v="Appliances"/>
    <s v="Belkin 6 Outlet Metallic Surge Strip"/>
  </r>
  <r>
    <x v="2852"/>
    <x v="1065"/>
    <d v="2017-04-02T00:00:00"/>
    <s v="Second Class"/>
    <s v="RD-19720"/>
    <s v="OFF-ST-10001031"/>
    <x v="3713"/>
    <n v="5"/>
    <n v="0"/>
    <n v="21164"/>
    <n v="2.1164000000000001"/>
    <s v="Office Supplies"/>
    <s v="Storage"/>
    <s v="Adjustable Personal File Tote"/>
  </r>
  <r>
    <x v="2853"/>
    <x v="717"/>
    <d v="2015-11-17T00:00:00"/>
    <s v="First Class"/>
    <s v="KB-16585"/>
    <s v="OFF-FA-10000304"/>
    <x v="101"/>
    <n v="5"/>
    <n v="2"/>
    <n v="2289"/>
    <n v="0.22889999999999999"/>
    <s v="Office Supplies"/>
    <s v="Fasteners"/>
    <s v="Advantus Push Pins"/>
  </r>
  <r>
    <x v="2853"/>
    <x v="717"/>
    <d v="2015-11-17T00:00:00"/>
    <s v="First Class"/>
    <s v="KB-16585"/>
    <s v="TEC-AC-10000358"/>
    <x v="3714"/>
    <n v="3"/>
    <n v="2"/>
    <n v="45588"/>
    <n v="4.5587999999999997"/>
    <s v="Technology"/>
    <s v="Accessories"/>
    <s v="ImationÂ SecureÂ DriveÂ + Hardware Encrypted USBÂ flash driveÂ - 16 GB"/>
  </r>
  <r>
    <x v="2853"/>
    <x v="717"/>
    <d v="2015-11-17T00:00:00"/>
    <s v="First Class"/>
    <s v="KB-16585"/>
    <s v="TEC-AC-10002800"/>
    <x v="3715"/>
    <n v="4"/>
    <n v="2"/>
    <n v="29994"/>
    <n v="2.9994000000000001"/>
    <s v="Technology"/>
    <s v="Accessories"/>
    <s v="Plantronics Audio 478 Stereo USB Headset"/>
  </r>
  <r>
    <x v="2854"/>
    <x v="371"/>
    <d v="2016-09-30T00:00:00"/>
    <s v="Standard Class"/>
    <s v="DW-13585"/>
    <s v="OFF-PA-10004735"/>
    <x v="24"/>
    <n v="2"/>
    <n v="0"/>
    <n v="62208"/>
    <n v="6.2207999999999997"/>
    <s v="Office Supplies"/>
    <s v="Paper"/>
    <s v="Xerox 1905"/>
  </r>
  <r>
    <x v="2855"/>
    <x v="516"/>
    <d v="2014-09-27T00:00:00"/>
    <s v="Standard Class"/>
    <s v="VG-21805"/>
    <s v="OFF-ST-10002574"/>
    <x v="3716"/>
    <n v="3"/>
    <n v="2"/>
    <n v="-82884"/>
    <n v="-8.2883999999999993"/>
    <s v="Office Supplies"/>
    <s v="Storage"/>
    <s v="SAFCO Commercial Wire Shelving, Black"/>
  </r>
  <r>
    <x v="2856"/>
    <x v="5"/>
    <d v="2015-09-27T00:00:00"/>
    <s v="First Class"/>
    <s v="DR-12880"/>
    <s v="TEC-AC-10004171"/>
    <x v="695"/>
    <n v="9"/>
    <n v="0"/>
    <n v="3959604"/>
    <n v="395.96039999999999"/>
    <s v="Technology"/>
    <s v="Accessories"/>
    <s v="Razer Kraken 7.1 Surround Sound Over Ear USB Gaming Headset"/>
  </r>
  <r>
    <x v="2857"/>
    <x v="286"/>
    <d v="2015-05-08T00:00:00"/>
    <s v="Standard Class"/>
    <s v="AH-10690"/>
    <s v="TEC-PH-10002922"/>
    <x v="1401"/>
    <n v="7"/>
    <n v="2"/>
    <n v="118293"/>
    <n v="11.8293"/>
    <s v="Technology"/>
    <s v="Phones"/>
    <s v="ShoreTel ShorePhone IP 230 VoIP phone"/>
  </r>
  <r>
    <x v="2858"/>
    <x v="101"/>
    <d v="2017-12-13T00:00:00"/>
    <s v="Standard Class"/>
    <s v="JP-15520"/>
    <s v="TEC-AC-10003023"/>
    <x v="3717"/>
    <n v="3"/>
    <n v="0"/>
    <n v="320598"/>
    <n v="32.059800000000003"/>
    <s v="Technology"/>
    <s v="Accessories"/>
    <s v="Logitech G105 Gaming Keyboard"/>
  </r>
  <r>
    <x v="2858"/>
    <x v="101"/>
    <d v="2017-12-13T00:00:00"/>
    <s v="Standard Class"/>
    <s v="JP-15520"/>
    <s v="OFF-AP-10003590"/>
    <x v="1382"/>
    <n v="3"/>
    <n v="0"/>
    <n v="30513"/>
    <n v="3.0512999999999999"/>
    <s v="Office Supplies"/>
    <s v="Appliances"/>
    <s v="Hoover WindTunnel Plus Canister Vacuum"/>
  </r>
  <r>
    <x v="2858"/>
    <x v="101"/>
    <d v="2017-12-13T00:00:00"/>
    <s v="Standard Class"/>
    <s v="JP-15520"/>
    <s v="OFF-LA-10003510"/>
    <x v="3267"/>
    <n v="2"/>
    <n v="0"/>
    <n v="280876"/>
    <n v="28.087599999999998"/>
    <s v="Office Supplies"/>
    <s v="Labels"/>
    <s v="Avery 4027 File Folder Labels for Dot Matrix Printers, 5000 Labels per Box, White"/>
  </r>
  <r>
    <x v="2858"/>
    <x v="101"/>
    <d v="2017-12-13T00:00:00"/>
    <s v="Standard Class"/>
    <s v="JP-15520"/>
    <s v="FUR-BO-10003159"/>
    <x v="3718"/>
    <n v="4"/>
    <n v="0"/>
    <n v="413928"/>
    <n v="41.392800000000001"/>
    <s v="Furniture"/>
    <s v="Bookcases"/>
    <s v="Sauder Camden County Collection Libraries, Planked Cherry Finish"/>
  </r>
  <r>
    <x v="2858"/>
    <x v="101"/>
    <d v="2017-12-13T00:00:00"/>
    <s v="Standard Class"/>
    <s v="JP-15520"/>
    <s v="OFF-PA-10002713"/>
    <x v="3719"/>
    <n v="4"/>
    <n v="0"/>
    <n v="126592"/>
    <n v="12.6592"/>
    <s v="Office Supplies"/>
    <s v="Paper"/>
    <s v="Adams Phone Message Book, 200 Message Capacity, 8 1/16Â” x 11Â”"/>
  </r>
  <r>
    <x v="2859"/>
    <x v="96"/>
    <d v="2017-07-02T00:00:00"/>
    <s v="First Class"/>
    <s v="DR-12880"/>
    <s v="FUR-BO-10002598"/>
    <x v="2934"/>
    <n v="9"/>
    <n v="0"/>
    <n v="1852578"/>
    <n v="185.2578"/>
    <s v="Furniture"/>
    <s v="Bookcases"/>
    <s v="Hon Metal Bookcases, Putty"/>
  </r>
  <r>
    <x v="2859"/>
    <x v="96"/>
    <d v="2017-07-02T00:00:00"/>
    <s v="First Class"/>
    <s v="DR-12880"/>
    <s v="OFF-SU-10002537"/>
    <x v="3555"/>
    <n v="3"/>
    <n v="0"/>
    <n v="79794"/>
    <n v="7.9794"/>
    <s v="Office Supplies"/>
    <s v="Supplies"/>
    <s v="Acme Box Cutter Scissors"/>
  </r>
  <r>
    <x v="2859"/>
    <x v="96"/>
    <d v="2017-07-02T00:00:00"/>
    <s v="First Class"/>
    <s v="DR-12880"/>
    <s v="FUR-FU-10003976"/>
    <x v="2663"/>
    <n v="2"/>
    <n v="0"/>
    <n v="85544"/>
    <n v="8.5543999999999993"/>
    <s v="Furniture"/>
    <s v="Furnishings"/>
    <s v="DAX Executive Solid Wood Document Frame, Desktop or Hang, Mahogany, 5 x 7"/>
  </r>
  <r>
    <x v="2860"/>
    <x v="462"/>
    <d v="2014-07-03T00:00:00"/>
    <s v="Standard Class"/>
    <s v="JK-15625"/>
    <s v="OFF-BI-10000174"/>
    <x v="3720"/>
    <n v="3"/>
    <n v="2"/>
    <n v="4872"/>
    <n v="0.48720000000000002"/>
    <s v="Office Supplies"/>
    <s v="Binders"/>
    <s v="Wilson Jones Clip &amp; Carry Folder Binder Tool for Ring Binders, Clear"/>
  </r>
  <r>
    <x v="2861"/>
    <x v="105"/>
    <d v="2014-01-25T00:00:00"/>
    <s v="Standard Class"/>
    <s v="MV-17485"/>
    <s v="OFF-PA-10002893"/>
    <x v="2300"/>
    <n v="2"/>
    <n v="0"/>
    <n v="92928"/>
    <n v="9.2927999999999997"/>
    <s v="Office Supplies"/>
    <s v="Paper"/>
    <s v="Wirebound Service Call Books, 5 1/2&quot; x 4&quot;"/>
  </r>
  <r>
    <x v="2861"/>
    <x v="105"/>
    <d v="2014-01-25T00:00:00"/>
    <s v="Standard Class"/>
    <s v="MV-17485"/>
    <s v="FUR-FU-10003194"/>
    <x v="147"/>
    <n v="2"/>
    <n v="0"/>
    <n v="579"/>
    <n v="5.79E-2"/>
    <s v="Furniture"/>
    <s v="Furnishings"/>
    <s v="Eldon Expressions Desk Accessory, Wood Pencil Holder, Oak"/>
  </r>
  <r>
    <x v="2862"/>
    <x v="495"/>
    <d v="2017-01-06T00:00:00"/>
    <s v="Standard Class"/>
    <s v="BP-11155"/>
    <s v="OFF-BI-10004233"/>
    <x v="3721"/>
    <n v="3"/>
    <n v="2"/>
    <n v="134316"/>
    <n v="13.4316"/>
    <s v="Office Supplies"/>
    <s v="Binders"/>
    <s v="GBC Pre-Punched Binding Paper, Plastic, White, 8-1/2&quot; x 11&quot;"/>
  </r>
  <r>
    <x v="2863"/>
    <x v="615"/>
    <d v="2017-03-31T00:00:00"/>
    <s v="First Class"/>
    <s v="DH-13075"/>
    <s v="OFF-PA-10000232"/>
    <x v="24"/>
    <n v="2"/>
    <n v="0"/>
    <n v="63504"/>
    <n v="6.3503999999999996"/>
    <s v="Office Supplies"/>
    <s v="Paper"/>
    <s v="Xerox 1975"/>
  </r>
  <r>
    <x v="2863"/>
    <x v="615"/>
    <d v="2017-03-31T00:00:00"/>
    <s v="First Class"/>
    <s v="DH-13075"/>
    <s v="FUR-FU-10001095"/>
    <x v="3722"/>
    <n v="1"/>
    <n v="0"/>
    <n v="100624"/>
    <n v="10.0624"/>
    <s v="Furniture"/>
    <s v="Furnishings"/>
    <s v="DAX Black Cherry Wood-Tone Poster Frame"/>
  </r>
  <r>
    <x v="2863"/>
    <x v="615"/>
    <d v="2017-03-31T00:00:00"/>
    <s v="First Class"/>
    <s v="DH-13075"/>
    <s v="TEC-MA-10004679"/>
    <x v="3723"/>
    <n v="2"/>
    <n v="2"/>
    <n v="53272"/>
    <n v="5.3272000000000004"/>
    <s v="Technology"/>
    <s v="Machines"/>
    <s v="StarTech.com 10/100 VDSL2 Ethernet Extender Kit"/>
  </r>
  <r>
    <x v="2863"/>
    <x v="615"/>
    <d v="2017-03-31T00:00:00"/>
    <s v="First Class"/>
    <s v="DH-13075"/>
    <s v="OFF-PA-10003651"/>
    <x v="2626"/>
    <n v="4"/>
    <n v="0"/>
    <n v="128256"/>
    <n v="12.8256"/>
    <s v="Office Supplies"/>
    <s v="Paper"/>
    <s v="Xerox 1968"/>
  </r>
  <r>
    <x v="2863"/>
    <x v="615"/>
    <d v="2017-03-31T00:00:00"/>
    <s v="First Class"/>
    <s v="DH-13075"/>
    <s v="OFF-PA-10000743"/>
    <x v="237"/>
    <n v="3"/>
    <n v="0"/>
    <n v="96192"/>
    <n v="9.6191999999999993"/>
    <s v="Office Supplies"/>
    <s v="Paper"/>
    <s v="Xerox 1977"/>
  </r>
  <r>
    <x v="2863"/>
    <x v="615"/>
    <d v="2017-03-31T00:00:00"/>
    <s v="First Class"/>
    <s v="DH-13075"/>
    <s v="OFF-ST-10002743"/>
    <x v="3724"/>
    <n v="7"/>
    <n v="0"/>
    <n v="79548"/>
    <n v="7.9547999999999996"/>
    <s v="Office Supplies"/>
    <s v="Storage"/>
    <s v="SAFCO Boltless Steel Shelving"/>
  </r>
  <r>
    <x v="2863"/>
    <x v="615"/>
    <d v="2017-03-31T00:00:00"/>
    <s v="First Class"/>
    <s v="DH-13075"/>
    <s v="FUR-FU-10003829"/>
    <x v="1029"/>
    <n v="7"/>
    <n v="0"/>
    <n v="68992"/>
    <n v="6.8992000000000004"/>
    <s v="Furniture"/>
    <s v="Furnishings"/>
    <s v="Stackable Trays"/>
  </r>
  <r>
    <x v="2864"/>
    <x v="41"/>
    <d v="2016-12-12T00:00:00"/>
    <s v="Standard Class"/>
    <s v="LH-16900"/>
    <s v="TEC-PH-10002496"/>
    <x v="2380"/>
    <n v="2"/>
    <n v="2"/>
    <n v="31198"/>
    <n v="3.1198000000000001"/>
    <s v="Technology"/>
    <s v="Phones"/>
    <s v="Cisco SPA301"/>
  </r>
  <r>
    <x v="2864"/>
    <x v="41"/>
    <d v="2016-12-12T00:00:00"/>
    <s v="Standard Class"/>
    <s v="LH-16900"/>
    <s v="TEC-AC-10002473"/>
    <x v="2918"/>
    <n v="3"/>
    <n v="2"/>
    <n v="178794"/>
    <n v="17.8794"/>
    <s v="Technology"/>
    <s v="Accessories"/>
    <s v="Maxell 4.7GB DVD-R"/>
  </r>
  <r>
    <x v="2864"/>
    <x v="41"/>
    <d v="2016-12-12T00:00:00"/>
    <s v="Standard Class"/>
    <s v="LH-16900"/>
    <s v="TEC-AC-10004877"/>
    <x v="3153"/>
    <n v="3"/>
    <n v="2"/>
    <n v="-2484"/>
    <n v="-0.24840000000000001"/>
    <s v="Technology"/>
    <s v="Accessories"/>
    <s v="ImationÂ 30456 USBÂ Flash DriveÂ 8GB"/>
  </r>
  <r>
    <x v="2865"/>
    <x v="118"/>
    <d v="2017-11-22T00:00:00"/>
    <s v="Standard Class"/>
    <s v="DK-13090"/>
    <s v="TEC-PH-10000923"/>
    <x v="3725"/>
    <n v="5"/>
    <n v="0"/>
    <n v="367255"/>
    <n v="36.725499999999997"/>
    <s v="Technology"/>
    <s v="Phones"/>
    <s v="Belkin SportFit Armband For iPhone 5s/5c, Fuchsia"/>
  </r>
  <r>
    <x v="2866"/>
    <x v="992"/>
    <d v="2014-06-05T00:00:00"/>
    <s v="Standard Class"/>
    <s v="SS-20410"/>
    <s v="FUR-TA-10001539"/>
    <x v="3726"/>
    <n v="3"/>
    <n v="5"/>
    <n v="-1848366"/>
    <n v="-184.8366"/>
    <s v="Furniture"/>
    <s v="Tables"/>
    <s v="Chromcraft Rectangular Conference Tables"/>
  </r>
  <r>
    <x v="2867"/>
    <x v="259"/>
    <d v="2016-01-28T00:00:00"/>
    <s v="Standard Class"/>
    <s v="FP-14320"/>
    <s v="OFF-LA-10003498"/>
    <x v="1766"/>
    <n v="3"/>
    <n v="0"/>
    <n v="222"/>
    <n v="2.2200000000000001E-2"/>
    <s v="Office Supplies"/>
    <s v="Labels"/>
    <s v="Avery 475"/>
  </r>
  <r>
    <x v="2867"/>
    <x v="259"/>
    <d v="2016-01-28T00:00:00"/>
    <s v="Standard Class"/>
    <s v="FP-14320"/>
    <s v="OFF-LA-10004484"/>
    <x v="2623"/>
    <n v="5"/>
    <n v="0"/>
    <n v="9499"/>
    <n v="0.94989999999999997"/>
    <s v="Office Supplies"/>
    <s v="Labels"/>
    <s v="Avery 476"/>
  </r>
  <r>
    <x v="2868"/>
    <x v="1066"/>
    <d v="2016-02-10T00:00:00"/>
    <s v="Standard Class"/>
    <s v="LC-17050"/>
    <s v="FUR-CH-10000015"/>
    <x v="647"/>
    <n v="4"/>
    <n v="0"/>
    <n v="225264"/>
    <n v="22.526399999999999"/>
    <s v="Furniture"/>
    <s v="Chairs"/>
    <s v="Hon Multipurpose Stacking Arm Chairs"/>
  </r>
  <r>
    <x v="2869"/>
    <x v="292"/>
    <d v="2015-04-03T00:00:00"/>
    <s v="Second Class"/>
    <s v="AS-10240"/>
    <s v="OFF-AR-10003732"/>
    <x v="564"/>
    <n v="2"/>
    <n v="0"/>
    <n v="14456"/>
    <n v="1.4456"/>
    <s v="Office Supplies"/>
    <s v="Art"/>
    <s v="Newell 333"/>
  </r>
  <r>
    <x v="2870"/>
    <x v="1005"/>
    <d v="2014-10-18T00:00:00"/>
    <s v="Standard Class"/>
    <s v="HG-15025"/>
    <s v="OFF-AP-10004052"/>
    <x v="3727"/>
    <n v="4"/>
    <n v="8"/>
    <n v="-8532"/>
    <n v="-0.85319999999999996"/>
    <s v="Office Supplies"/>
    <s v="Appliances"/>
    <s v="Hoover Replacement Belts For Soft Guard &amp; Commercial Ltweight Upright Vacs, 2/Pk"/>
  </r>
  <r>
    <x v="2870"/>
    <x v="1005"/>
    <d v="2014-10-18T00:00:00"/>
    <s v="Standard Class"/>
    <s v="HG-15025"/>
    <s v="TEC-CO-10002095"/>
    <x v="3728"/>
    <n v="5"/>
    <n v="2"/>
    <n v="6249875"/>
    <n v="624.98749999999995"/>
    <s v="Technology"/>
    <s v="Copiers"/>
    <s v="Hewlett Packard 610 Color Digital Copier / Printer"/>
  </r>
  <r>
    <x v="2871"/>
    <x v="1067"/>
    <d v="2015-08-16T00:00:00"/>
    <s v="Standard Class"/>
    <s v="BW-11065"/>
    <s v="FUR-FU-10004270"/>
    <x v="3729"/>
    <n v="3"/>
    <n v="2"/>
    <n v="121149"/>
    <n v="12.1149"/>
    <s v="Furniture"/>
    <s v="Furnishings"/>
    <s v="Eldon Image Series Desk Accessories, Burgundy"/>
  </r>
  <r>
    <x v="2872"/>
    <x v="18"/>
    <d v="2015-11-23T00:00:00"/>
    <s v="First Class"/>
    <s v="BH-11710"/>
    <s v="TEC-MA-10000423"/>
    <x v="3730"/>
    <n v="3"/>
    <n v="5"/>
    <n v="-19791"/>
    <n v="-1.9791000000000001"/>
    <s v="Technology"/>
    <s v="Machines"/>
    <s v="Texas Instruments TI-34 Scientific Calculator"/>
  </r>
  <r>
    <x v="2873"/>
    <x v="945"/>
    <d v="2016-12-30T00:00:00"/>
    <s v="Same Day"/>
    <s v="JP-16135"/>
    <s v="OFF-ST-10001526"/>
    <x v="2166"/>
    <n v="4"/>
    <n v="0"/>
    <n v="1251432"/>
    <n v="125.14319999999999"/>
    <s v="Office Supplies"/>
    <s v="Storage"/>
    <s v="Iceberg Mobile Mega Data/Printer Cart "/>
  </r>
  <r>
    <x v="2873"/>
    <x v="945"/>
    <d v="2016-12-30T00:00:00"/>
    <s v="Same Day"/>
    <s v="JP-16135"/>
    <s v="OFF-BI-10002194"/>
    <x v="1266"/>
    <n v="1"/>
    <n v="2"/>
    <n v="21546"/>
    <n v="2.1545999999999998"/>
    <s v="Office Supplies"/>
    <s v="Binders"/>
    <s v="Cardinal Hold-It CD Pocket"/>
  </r>
  <r>
    <x v="2874"/>
    <x v="801"/>
    <d v="2017-08-15T00:00:00"/>
    <s v="First Class"/>
    <s v="JM-16195"/>
    <s v="OFF-AP-10000828"/>
    <x v="2892"/>
    <n v="3"/>
    <n v="0"/>
    <n v="1520232"/>
    <n v="152.0232"/>
    <s v="Office Supplies"/>
    <s v="Appliances"/>
    <s v="Avanti 4.4 Cu. Ft. Refrigerator"/>
  </r>
  <r>
    <x v="2874"/>
    <x v="801"/>
    <d v="2017-08-15T00:00:00"/>
    <s v="First Class"/>
    <s v="JM-16195"/>
    <s v="FUR-FU-10001473"/>
    <x v="3288"/>
    <n v="4"/>
    <n v="0"/>
    <n v="197712"/>
    <n v="19.7712"/>
    <s v="Furniture"/>
    <s v="Furnishings"/>
    <s v="DAX Wood Document Frame"/>
  </r>
  <r>
    <x v="2875"/>
    <x v="356"/>
    <d v="2015-11-05T00:00:00"/>
    <s v="First Class"/>
    <s v="FH-14365"/>
    <s v="FUR-CH-10004983"/>
    <x v="3731"/>
    <n v="10"/>
    <n v="1"/>
    <n v="209274"/>
    <n v="20.927399999999999"/>
    <s v="Furniture"/>
    <s v="Chairs"/>
    <s v="Office Star - Mid Back Dual function Ergonomic High Back Chair with 2-Way Adjustable Arms"/>
  </r>
  <r>
    <x v="2876"/>
    <x v="425"/>
    <d v="2015-09-12T00:00:00"/>
    <s v="Second Class"/>
    <s v="MC-17575"/>
    <s v="OFF-ST-10003994"/>
    <x v="3732"/>
    <n v="6"/>
    <n v="0"/>
    <n v="17694"/>
    <n v="1.7694000000000001"/>
    <s v="Office Supplies"/>
    <s v="Storage"/>
    <s v="Belkin 19&quot; Center-Weighted Shelf, Gray"/>
  </r>
  <r>
    <x v="2877"/>
    <x v="1068"/>
    <d v="2014-11-14T00:00:00"/>
    <s v="Standard Class"/>
    <s v="EB-13870"/>
    <s v="TEC-PH-10004447"/>
    <x v="3502"/>
    <n v="3"/>
    <n v="2"/>
    <n v="250182"/>
    <n v="25.0182"/>
    <s v="Technology"/>
    <s v="Phones"/>
    <s v="Toshiba IPT2010-SD IPÂ Telephone"/>
  </r>
  <r>
    <x v="2878"/>
    <x v="750"/>
    <d v="2016-10-15T00:00:00"/>
    <s v="Standard Class"/>
    <s v="PM-19135"/>
    <s v="OFF-LA-10004545"/>
    <x v="3733"/>
    <n v="6"/>
    <n v="2"/>
    <n v="202986"/>
    <n v="20.2986"/>
    <s v="Office Supplies"/>
    <s v="Labels"/>
    <s v="Avery 50"/>
  </r>
  <r>
    <x v="2879"/>
    <x v="216"/>
    <d v="2017-09-12T00:00:00"/>
    <s v="Second Class"/>
    <s v="AR-10345"/>
    <s v="TEC-AC-10003116"/>
    <x v="2750"/>
    <n v="6"/>
    <n v="2"/>
    <n v="20235"/>
    <n v="2.0234999999999999"/>
    <s v="Technology"/>
    <s v="Accessories"/>
    <s v="Memorex Froggy Flash Drive 8 GB"/>
  </r>
  <r>
    <x v="2880"/>
    <x v="1069"/>
    <d v="2015-03-01T00:00:00"/>
    <s v="Standard Class"/>
    <s v="SS-20875"/>
    <s v="OFF-LA-10001641"/>
    <x v="1215"/>
    <n v="1"/>
    <n v="0"/>
    <n v="1512"/>
    <n v="0.1512"/>
    <s v="Office Supplies"/>
    <s v="Labels"/>
    <s v="Avery 518"/>
  </r>
  <r>
    <x v="2880"/>
    <x v="1069"/>
    <d v="2015-03-01T00:00:00"/>
    <s v="Standard Class"/>
    <s v="SS-20875"/>
    <s v="OFF-PA-10002377"/>
    <x v="37"/>
    <n v="4"/>
    <n v="0"/>
    <n v="10224"/>
    <n v="1.0224"/>
    <s v="Office Supplies"/>
    <s v="Paper"/>
    <s v="Xerox 1916"/>
  </r>
  <r>
    <x v="2881"/>
    <x v="546"/>
    <d v="2015-09-28T00:00:00"/>
    <s v="Standard Class"/>
    <s v="SC-20440"/>
    <s v="FUR-FU-10000010"/>
    <x v="3734"/>
    <n v="3"/>
    <n v="0"/>
    <n v="46221"/>
    <n v="4.6220999999999997"/>
    <s v="Furniture"/>
    <s v="Furnishings"/>
    <s v="DAX Value U-Channel Document Frames, Easel Back"/>
  </r>
  <r>
    <x v="2881"/>
    <x v="546"/>
    <d v="2015-09-28T00:00:00"/>
    <s v="Standard Class"/>
    <s v="SC-20440"/>
    <s v="OFF-AP-10002651"/>
    <x v="3735"/>
    <n v="4"/>
    <n v="0"/>
    <n v="3358548"/>
    <n v="335.85480000000001"/>
    <s v="Office Supplies"/>
    <s v="Appliances"/>
    <s v="Hoover Upright Vacuum With Dirt Cup"/>
  </r>
  <r>
    <x v="2882"/>
    <x v="650"/>
    <d v="2015-12-01T00:00:00"/>
    <s v="Standard Class"/>
    <s v="EA-14035"/>
    <s v="TEC-CO-10002313"/>
    <x v="3736"/>
    <n v="1"/>
    <n v="0"/>
    <n v="2339961"/>
    <n v="233.99610000000001"/>
    <s v="Technology"/>
    <s v="Copiers"/>
    <s v="Canon PC1080F Personal Copier"/>
  </r>
  <r>
    <x v="2883"/>
    <x v="1070"/>
    <d v="2016-09-06T00:00:00"/>
    <s v="Standard Class"/>
    <s v="TP-21130"/>
    <s v="OFF-ST-10001580"/>
    <x v="1188"/>
    <n v="2"/>
    <n v="2"/>
    <n v="23968"/>
    <n v="2.3967999999999998"/>
    <s v="Office Supplies"/>
    <s v="Storage"/>
    <s v="Super Decoflex Portable Personal File"/>
  </r>
  <r>
    <x v="2884"/>
    <x v="150"/>
    <d v="2016-04-16T00:00:00"/>
    <s v="Standard Class"/>
    <s v="BP-11290"/>
    <s v="FUR-CH-10001545"/>
    <x v="3737"/>
    <n v="7"/>
    <n v="2"/>
    <n v="-319144"/>
    <n v="-31.914400000000001"/>
    <s v="Furniture"/>
    <s v="Chairs"/>
    <s v="Hon Comfortask Task/Swivel Chairs"/>
  </r>
  <r>
    <x v="2884"/>
    <x v="150"/>
    <d v="2016-04-16T00:00:00"/>
    <s v="Standard Class"/>
    <s v="BP-11290"/>
    <s v="OFF-BI-10004826"/>
    <x v="3738"/>
    <n v="1"/>
    <n v="2"/>
    <n v="46228"/>
    <n v="4.6227999999999998"/>
    <s v="Office Supplies"/>
    <s v="Binders"/>
    <s v="JM Magazine Binder"/>
  </r>
  <r>
    <x v="2885"/>
    <x v="408"/>
    <d v="2016-12-08T00:00:00"/>
    <s v="Standard Class"/>
    <s v="LM-17065"/>
    <s v="OFF-BI-10000301"/>
    <x v="1581"/>
    <n v="3"/>
    <n v="2"/>
    <n v="5823"/>
    <n v="0.58230000000000004"/>
    <s v="Office Supplies"/>
    <s v="Binders"/>
    <s v="GBC Instant Report Kit"/>
  </r>
  <r>
    <x v="2886"/>
    <x v="408"/>
    <d v="2016-12-09T00:00:00"/>
    <s v="Standard Class"/>
    <s v="KT-16465"/>
    <s v="OFF-PA-10000994"/>
    <x v="257"/>
    <n v="1"/>
    <n v="0"/>
    <n v="50328"/>
    <n v="5.0327999999999999"/>
    <s v="Office Supplies"/>
    <s v="Paper"/>
    <s v="Xerox 1915"/>
  </r>
  <r>
    <x v="2887"/>
    <x v="20"/>
    <d v="2014-11-18T00:00:00"/>
    <s v="Standard Class"/>
    <s v="AP-10915"/>
    <s v="OFF-AR-10003156"/>
    <x v="551"/>
    <n v="3"/>
    <n v="0"/>
    <n v="79248"/>
    <n v="7.9248000000000003"/>
    <s v="Office Supplies"/>
    <s v="Art"/>
    <s v="50 Colored Long Pencils"/>
  </r>
  <r>
    <x v="2887"/>
    <x v="20"/>
    <d v="2014-11-18T00:00:00"/>
    <s v="Standard Class"/>
    <s v="AP-10915"/>
    <s v="FUR-CH-10000988"/>
    <x v="3739"/>
    <n v="1"/>
    <n v="2"/>
    <n v="112648"/>
    <n v="11.264799999999999"/>
    <s v="Furniture"/>
    <s v="Chairs"/>
    <s v="Hon Olson Stacker Stools"/>
  </r>
  <r>
    <x v="2888"/>
    <x v="788"/>
    <d v="2015-04-09T00:00:00"/>
    <s v="Standard Class"/>
    <s v="JD-15790"/>
    <s v="TEC-MA-10003329"/>
    <x v="314"/>
    <n v="3"/>
    <n v="2"/>
    <n v="242919"/>
    <n v="24.291899999999998"/>
    <s v="Technology"/>
    <s v="Machines"/>
    <s v="Vtech AT&amp;T CL2940 Corded Speakerphone, Black"/>
  </r>
  <r>
    <x v="2889"/>
    <x v="466"/>
    <d v="2015-12-16T00:00:00"/>
    <s v="Second Class"/>
    <s v="XP-21865"/>
    <s v="OFF-AR-10001547"/>
    <x v="3740"/>
    <n v="1"/>
    <n v="0"/>
    <n v="5967"/>
    <n v="0.59670000000000001"/>
    <s v="Office Supplies"/>
    <s v="Art"/>
    <s v="Newell 311"/>
  </r>
  <r>
    <x v="2889"/>
    <x v="466"/>
    <d v="2015-12-16T00:00:00"/>
    <s v="Second Class"/>
    <s v="XP-21865"/>
    <s v="OFF-EN-10003072"/>
    <x v="2691"/>
    <n v="4"/>
    <n v="0"/>
    <n v="74496"/>
    <n v="7.4496000000000002"/>
    <s v="Office Supplies"/>
    <s v="Envelopes"/>
    <s v="Peel &amp; Seel Envelopes"/>
  </r>
  <r>
    <x v="2889"/>
    <x v="466"/>
    <d v="2015-12-16T00:00:00"/>
    <s v="Second Class"/>
    <s v="XP-21865"/>
    <s v="OFF-PA-10000726"/>
    <x v="2767"/>
    <n v="4"/>
    <n v="0"/>
    <n v="16398"/>
    <n v="1.6397999999999999"/>
    <s v="Office Supplies"/>
    <s v="Paper"/>
    <s v="Black Print Carbonless Snap-Off Rapid Letter, 8 1/2&quot; x 7&quot;"/>
  </r>
  <r>
    <x v="2890"/>
    <x v="344"/>
    <d v="2017-10-08T00:00:00"/>
    <s v="Standard Class"/>
    <s v="JK-16090"/>
    <s v="FUR-BO-10001972"/>
    <x v="3741"/>
    <n v="6"/>
    <n v="7"/>
    <n v="-3847164"/>
    <n v="-384.71640000000002"/>
    <s v="Furniture"/>
    <s v="Bookcases"/>
    <s v="O'Sullivan 4-Shelf Bookcase in Odessa Pine"/>
  </r>
  <r>
    <x v="2890"/>
    <x v="344"/>
    <d v="2017-10-08T00:00:00"/>
    <s v="Standard Class"/>
    <s v="JK-16090"/>
    <s v="OFF-SU-10004664"/>
    <x v="619"/>
    <n v="6"/>
    <n v="2"/>
    <n v="43956"/>
    <n v="4.3956"/>
    <s v="Office Supplies"/>
    <s v="Supplies"/>
    <s v="Acme Softgrip Scissors"/>
  </r>
  <r>
    <x v="2890"/>
    <x v="344"/>
    <d v="2017-10-08T00:00:00"/>
    <s v="Standard Class"/>
    <s v="JK-16090"/>
    <s v="OFF-BI-10003676"/>
    <x v="3742"/>
    <n v="7"/>
    <n v="7"/>
    <n v="-166012"/>
    <n v="-16.601199999999999"/>
    <s v="Office Supplies"/>
    <s v="Binders"/>
    <s v="GBC Standard Recycled Report Covers, Clear Plastic Sheets"/>
  </r>
  <r>
    <x v="2890"/>
    <x v="344"/>
    <d v="2017-10-08T00:00:00"/>
    <s v="Standard Class"/>
    <s v="JK-16090"/>
    <s v="OFF-AR-10003727"/>
    <x v="3743"/>
    <n v="7"/>
    <n v="2"/>
    <n v="107037"/>
    <n v="10.7037"/>
    <s v="Office Supplies"/>
    <s v="Art"/>
    <s v="Berol Giant Pencil Sharpener"/>
  </r>
  <r>
    <x v="2891"/>
    <x v="249"/>
    <d v="2017-04-14T00:00:00"/>
    <s v="Second Class"/>
    <s v="MG-18205"/>
    <s v="FUR-FU-10003829"/>
    <x v="3744"/>
    <n v="5"/>
    <n v="2"/>
    <n v="1848"/>
    <n v="0.18479999999999999"/>
    <s v="Furniture"/>
    <s v="Furnishings"/>
    <s v="Stackable Trays"/>
  </r>
  <r>
    <x v="2891"/>
    <x v="249"/>
    <d v="2017-04-14T00:00:00"/>
    <s v="Second Class"/>
    <s v="MG-18205"/>
    <s v="OFF-BI-10003712"/>
    <x v="2764"/>
    <n v="3"/>
    <n v="7"/>
    <n v="-30933"/>
    <n v="-3.0933000000000002"/>
    <s v="Office Supplies"/>
    <s v="Binders"/>
    <s v="Acco Pressboard Covers with Storage Hooks, 14 7/8&quot; x 11&quot;, Light Blue"/>
  </r>
  <r>
    <x v="2892"/>
    <x v="471"/>
    <d v="2017-10-02T00:00:00"/>
    <s v="First Class"/>
    <s v="PG-18820"/>
    <s v="OFF-FA-10002280"/>
    <x v="1048"/>
    <n v="7"/>
    <n v="0"/>
    <n v="168"/>
    <n v="1.6799999999999999E-2"/>
    <s v="Office Supplies"/>
    <s v="Fasteners"/>
    <s v="Advantus Plastic Paper Clips"/>
  </r>
  <r>
    <x v="2892"/>
    <x v="471"/>
    <d v="2017-10-02T00:00:00"/>
    <s v="First Class"/>
    <s v="PG-18820"/>
    <s v="FUR-CH-10002961"/>
    <x v="140"/>
    <n v="1"/>
    <n v="2"/>
    <n v="0"/>
    <n v="0"/>
    <s v="Furniture"/>
    <s v="Chairs"/>
    <s v="Leather Task Chair, Black"/>
  </r>
  <r>
    <x v="2892"/>
    <x v="471"/>
    <d v="2017-10-02T00:00:00"/>
    <s v="First Class"/>
    <s v="PG-18820"/>
    <s v="OFF-AP-10002578"/>
    <x v="1962"/>
    <n v="2"/>
    <n v="0"/>
    <n v="254384"/>
    <n v="25.438400000000001"/>
    <s v="Office Supplies"/>
    <s v="Appliances"/>
    <s v="Fellowes Premier Superior Surge Suppressor, 10-Outlet, With Phone and Remote"/>
  </r>
  <r>
    <x v="2892"/>
    <x v="471"/>
    <d v="2017-10-02T00:00:00"/>
    <s v="First Class"/>
    <s v="PG-18820"/>
    <s v="FUR-FU-10004848"/>
    <x v="1273"/>
    <n v="1"/>
    <n v="0"/>
    <n v="15525"/>
    <n v="1.5525"/>
    <s v="Furniture"/>
    <s v="Furnishings"/>
    <s v="Howard Miller 13-3/4&quot; Diameter Brushed Chrome Round Wall Clock"/>
  </r>
  <r>
    <x v="2892"/>
    <x v="471"/>
    <d v="2017-10-02T00:00:00"/>
    <s v="First Class"/>
    <s v="PG-18820"/>
    <s v="OFF-BI-10003364"/>
    <x v="1104"/>
    <n v="2"/>
    <n v="2"/>
    <n v="163352"/>
    <n v="16.3352"/>
    <s v="Office Supplies"/>
    <s v="Binders"/>
    <s v="Binding Machine Supplies"/>
  </r>
  <r>
    <x v="2893"/>
    <x v="282"/>
    <d v="2014-10-03T00:00:00"/>
    <s v="Second Class"/>
    <s v="LD-17005"/>
    <s v="OFF-ST-10002615"/>
    <x v="3745"/>
    <n v="9"/>
    <n v="0"/>
    <n v="3628404"/>
    <n v="362.84039999999999"/>
    <s v="Office Supplies"/>
    <s v="Storage"/>
    <s v="Dual Level, Single-Width Filing Carts"/>
  </r>
  <r>
    <x v="2893"/>
    <x v="282"/>
    <d v="2014-10-03T00:00:00"/>
    <s v="Second Class"/>
    <s v="LD-17005"/>
    <s v="FUR-FU-10000521"/>
    <x v="3746"/>
    <n v="4"/>
    <n v="0"/>
    <n v="363816"/>
    <n v="36.381599999999999"/>
    <s v="Furniture"/>
    <s v="Furnishings"/>
    <s v="Seth Thomas 14&quot; Putty-Colored Wall Clock"/>
  </r>
  <r>
    <x v="2893"/>
    <x v="282"/>
    <d v="2014-10-03T00:00:00"/>
    <s v="Second Class"/>
    <s v="LD-17005"/>
    <s v="OFF-LA-10000121"/>
    <x v="1449"/>
    <n v="3"/>
    <n v="0"/>
    <n v="8694"/>
    <n v="0.86939999999999995"/>
    <s v="Office Supplies"/>
    <s v="Labels"/>
    <s v="Avery 48"/>
  </r>
  <r>
    <x v="2893"/>
    <x v="282"/>
    <d v="2014-10-03T00:00:00"/>
    <s v="Second Class"/>
    <s v="LD-17005"/>
    <s v="OFF-PA-10001289"/>
    <x v="2553"/>
    <n v="2"/>
    <n v="0"/>
    <n v="379848"/>
    <n v="37.9848"/>
    <s v="Office Supplies"/>
    <s v="Paper"/>
    <s v="White Computer Printout Paper by Universal"/>
  </r>
  <r>
    <x v="2894"/>
    <x v="1071"/>
    <d v="2014-08-25T00:00:00"/>
    <s v="Second Class"/>
    <s v="CR-12730"/>
    <s v="FUR-CH-10004495"/>
    <x v="3747"/>
    <n v="2"/>
    <n v="3"/>
    <n v="-60196"/>
    <n v="-6.0195999999999996"/>
    <s v="Furniture"/>
    <s v="Chairs"/>
    <s v="Global Leather and Oak Executive Chair, Black"/>
  </r>
  <r>
    <x v="2895"/>
    <x v="126"/>
    <d v="2014-07-14T00:00:00"/>
    <s v="First Class"/>
    <s v="MN-17935"/>
    <s v="TEC-PH-10000895"/>
    <x v="3748"/>
    <n v="4"/>
    <n v="2"/>
    <n v="431976"/>
    <n v="43.197600000000001"/>
    <s v="Technology"/>
    <s v="Phones"/>
    <s v="Polycom VVX 310 VoIP phone"/>
  </r>
  <r>
    <x v="2895"/>
    <x v="126"/>
    <d v="2014-07-14T00:00:00"/>
    <s v="First Class"/>
    <s v="MN-17935"/>
    <s v="OFF-PA-10000552"/>
    <x v="829"/>
    <n v="2"/>
    <n v="2"/>
    <n v="36288"/>
    <n v="3.6288"/>
    <s v="Office Supplies"/>
    <s v="Paper"/>
    <s v="Xerox 200"/>
  </r>
  <r>
    <x v="2896"/>
    <x v="57"/>
    <d v="2015-03-24T00:00:00"/>
    <s v="First Class"/>
    <s v="RD-19900"/>
    <s v="TEC-PH-10000376"/>
    <x v="2780"/>
    <n v="2"/>
    <n v="2"/>
    <n v="11988"/>
    <n v="1.1988000000000001"/>
    <s v="Technology"/>
    <s v="Phones"/>
    <s v="Square Credit Card Reader"/>
  </r>
  <r>
    <x v="2897"/>
    <x v="556"/>
    <d v="2017-05-19T00:00:00"/>
    <s v="Standard Class"/>
    <s v="JP-16135"/>
    <s v="OFF-AR-10003504"/>
    <x v="1507"/>
    <n v="3"/>
    <n v="2"/>
    <n v="11556"/>
    <n v="1.1556"/>
    <s v="Office Supplies"/>
    <s v="Art"/>
    <s v="Newell 347"/>
  </r>
  <r>
    <x v="2898"/>
    <x v="110"/>
    <d v="2017-11-19T00:00:00"/>
    <s v="Standard Class"/>
    <s v="KE-16420"/>
    <s v="OFF-ST-10000943"/>
    <x v="1761"/>
    <n v="4"/>
    <n v="2"/>
    <n v="61792"/>
    <n v="6.1791999999999998"/>
    <s v="Office Supplies"/>
    <s v="Storage"/>
    <s v="Eldon ProFile File 'N Store Portable File Tub Letter/Legal Size Black"/>
  </r>
  <r>
    <x v="2898"/>
    <x v="110"/>
    <d v="2017-11-19T00:00:00"/>
    <s v="Standard Class"/>
    <s v="KE-16420"/>
    <s v="FUR-BO-10003441"/>
    <x v="3749"/>
    <n v="3"/>
    <n v="32"/>
    <n v="-272646"/>
    <n v="-27.264600000000002"/>
    <s v="Furniture"/>
    <s v="Bookcases"/>
    <s v="Bush Westfield Collection Bookcases, Fully Assembled"/>
  </r>
  <r>
    <x v="2899"/>
    <x v="913"/>
    <d v="2016-09-07T00:00:00"/>
    <s v="Second Class"/>
    <s v="DL-13315"/>
    <s v="OFF-PA-10002195"/>
    <x v="883"/>
    <n v="3"/>
    <n v="2"/>
    <n v="41148"/>
    <n v="4.1147999999999998"/>
    <s v="Office Supplies"/>
    <s v="Paper"/>
    <s v="RSVP Cards &amp; Envelopes, Blank White, 8-1/2&quot; X 11&quot;, 24 Cards/25 Envelopes/Set"/>
  </r>
  <r>
    <x v="2899"/>
    <x v="913"/>
    <d v="2016-09-07T00:00:00"/>
    <s v="Second Class"/>
    <s v="DL-13315"/>
    <s v="OFF-AP-10001205"/>
    <x v="2617"/>
    <n v="2"/>
    <n v="2"/>
    <n v="87168"/>
    <n v="8.7167999999999992"/>
    <s v="Office Supplies"/>
    <s v="Appliances"/>
    <s v="Belkin 5 Outlet SurgeMaster Power Centers"/>
  </r>
  <r>
    <x v="2899"/>
    <x v="913"/>
    <d v="2016-09-07T00:00:00"/>
    <s v="Second Class"/>
    <s v="DL-13315"/>
    <s v="OFF-AR-10002987"/>
    <x v="3750"/>
    <n v="2"/>
    <n v="2"/>
    <n v="83328"/>
    <n v="8.3328000000000007"/>
    <s v="Office Supplies"/>
    <s v="Art"/>
    <s v="Prismacolor Color Pencil Set"/>
  </r>
  <r>
    <x v="2900"/>
    <x v="1072"/>
    <d v="2016-02-11T00:00:00"/>
    <s v="Standard Class"/>
    <s v="KB-16240"/>
    <s v="FUR-FU-10000723"/>
    <x v="3751"/>
    <n v="4"/>
    <n v="2"/>
    <n v="-181808"/>
    <n v="-18.180800000000001"/>
    <s v="Furniture"/>
    <s v="Furnishings"/>
    <s v="Deflect-o EconoMat Studded, No Bevel Mat for Low Pile Carpeting"/>
  </r>
  <r>
    <x v="2901"/>
    <x v="57"/>
    <d v="2015-03-26T00:00:00"/>
    <s v="Standard Class"/>
    <s v="JD-16150"/>
    <s v="OFF-PA-10003127"/>
    <x v="267"/>
    <n v="4"/>
    <n v="0"/>
    <n v="485392"/>
    <n v="48.539200000000001"/>
    <s v="Office Supplies"/>
    <s v="Paper"/>
    <s v="Easy-staple paper"/>
  </r>
  <r>
    <x v="2901"/>
    <x v="57"/>
    <d v="2015-03-26T00:00:00"/>
    <s v="Standard Class"/>
    <s v="JD-16150"/>
    <s v="FUR-FU-10000747"/>
    <x v="83"/>
    <n v="2"/>
    <n v="0"/>
    <n v="156332"/>
    <n v="15.6332"/>
    <s v="Furniture"/>
    <s v="Furnishings"/>
    <s v="Tenex B1-RE Series Chair Mats for Low Pile Carpets"/>
  </r>
  <r>
    <x v="2901"/>
    <x v="57"/>
    <d v="2015-03-26T00:00:00"/>
    <s v="Standard Class"/>
    <s v="JD-16150"/>
    <s v="TEC-PH-10001795"/>
    <x v="3752"/>
    <n v="3"/>
    <n v="2"/>
    <n v="185997"/>
    <n v="18.599699999999999"/>
    <s v="Technology"/>
    <s v="Phones"/>
    <s v="ClearOne CHATAttach 160 -Â speaker phone"/>
  </r>
  <r>
    <x v="2902"/>
    <x v="740"/>
    <d v="2015-07-03T00:00:00"/>
    <s v="First Class"/>
    <s v="SR-20740"/>
    <s v="OFF-PA-10003797"/>
    <x v="168"/>
    <n v="3"/>
    <n v="0"/>
    <n v="93312"/>
    <n v="9.3312000000000008"/>
    <s v="Office Supplies"/>
    <s v="Paper"/>
    <s v="Xerox 209"/>
  </r>
  <r>
    <x v="2903"/>
    <x v="925"/>
    <d v="2015-06-17T00:00:00"/>
    <s v="First Class"/>
    <s v="AC-10450"/>
    <s v="TEC-AC-10002718"/>
    <x v="3753"/>
    <n v="1"/>
    <n v="2"/>
    <n v="-7295"/>
    <n v="-0.72950000000000004"/>
    <s v="Technology"/>
    <s v="Accessories"/>
    <s v="Belkin Standard 104 key USB Keyboard"/>
  </r>
  <r>
    <x v="2904"/>
    <x v="104"/>
    <d v="2014-11-26T00:00:00"/>
    <s v="Same Day"/>
    <s v="LS-17245"/>
    <s v="TEC-PH-10002170"/>
    <x v="727"/>
    <n v="4"/>
    <n v="0"/>
    <n v="783888"/>
    <n v="78.388800000000003"/>
    <s v="Technology"/>
    <s v="Phones"/>
    <s v="ClearSounds CSC500 Amplified Spirit Phone Corded phone"/>
  </r>
  <r>
    <x v="2904"/>
    <x v="104"/>
    <d v="2014-11-26T00:00:00"/>
    <s v="Same Day"/>
    <s v="LS-17245"/>
    <s v="OFF-BI-10001078"/>
    <x v="3754"/>
    <n v="3"/>
    <n v="2"/>
    <n v="46806"/>
    <n v="4.6806000000000001"/>
    <s v="Office Supplies"/>
    <s v="Binders"/>
    <s v="Acco PRESSTEX Data Binder with Storage Hooks, Dark Blue, 14 7/8&quot; X 11&quot;"/>
  </r>
  <r>
    <x v="2904"/>
    <x v="104"/>
    <d v="2014-11-26T00:00:00"/>
    <s v="Same Day"/>
    <s v="LS-17245"/>
    <s v="OFF-BI-10001031"/>
    <x v="1380"/>
    <n v="4"/>
    <n v="2"/>
    <n v="57672"/>
    <n v="5.7671999999999999"/>
    <s v="Office Supplies"/>
    <s v="Binders"/>
    <s v="Pressboard Data Binders by Wilson Jones"/>
  </r>
  <r>
    <x v="2904"/>
    <x v="104"/>
    <d v="2014-11-26T00:00:00"/>
    <s v="Same Day"/>
    <s v="LS-17245"/>
    <s v="OFF-LA-10001158"/>
    <x v="3755"/>
    <n v="9"/>
    <n v="0"/>
    <n v="44712"/>
    <n v="4.4711999999999996"/>
    <s v="Office Supplies"/>
    <s v="Labels"/>
    <s v="Avery Address/Shipping Labels for Typewriters, 4&quot; x 2&quot;"/>
  </r>
  <r>
    <x v="2904"/>
    <x v="104"/>
    <d v="2014-11-26T00:00:00"/>
    <s v="Same Day"/>
    <s v="LS-17245"/>
    <s v="OFF-LA-10001613"/>
    <x v="241"/>
    <n v="4"/>
    <n v="0"/>
    <n v="56448"/>
    <n v="5.6448"/>
    <s v="Office Supplies"/>
    <s v="Labels"/>
    <s v="Avery File Folder Labels"/>
  </r>
  <r>
    <x v="2905"/>
    <x v="556"/>
    <d v="2017-05-18T00:00:00"/>
    <s v="Standard Class"/>
    <s v="CS-12175"/>
    <s v="OFF-SU-10000157"/>
    <x v="3756"/>
    <n v="2"/>
    <n v="0"/>
    <n v="47724"/>
    <n v="4.7724000000000002"/>
    <s v="Office Supplies"/>
    <s v="Supplies"/>
    <s v="Compact Automatic Electric Letter Opener"/>
  </r>
  <r>
    <x v="2905"/>
    <x v="556"/>
    <d v="2017-05-18T00:00:00"/>
    <s v="Standard Class"/>
    <s v="CS-12175"/>
    <s v="OFF-AP-10004868"/>
    <x v="3757"/>
    <n v="1"/>
    <n v="0"/>
    <n v="20979"/>
    <n v="2.0979000000000001"/>
    <s v="Office Supplies"/>
    <s v="Appliances"/>
    <s v="Hoover Commercial Soft Guard Upright Vacuum And Disposable Filtration Bags"/>
  </r>
  <r>
    <x v="2905"/>
    <x v="556"/>
    <d v="2017-05-18T00:00:00"/>
    <s v="Standard Class"/>
    <s v="CS-12175"/>
    <s v="FUR-TA-10001520"/>
    <x v="3758"/>
    <n v="5"/>
    <n v="2"/>
    <n v="-107055"/>
    <n v="-10.705500000000001"/>
    <s v="Furniture"/>
    <s v="Tables"/>
    <s v="Lesro Sheffield Collection Coffee Table, End Table, Center Table, Corner Table"/>
  </r>
  <r>
    <x v="2905"/>
    <x v="556"/>
    <d v="2017-05-18T00:00:00"/>
    <s v="Standard Class"/>
    <s v="CS-12175"/>
    <s v="OFF-BI-10001900"/>
    <x v="3759"/>
    <n v="4"/>
    <n v="2"/>
    <n v="64692"/>
    <n v="6.4691999999999998"/>
    <s v="Office Supplies"/>
    <s v="Binders"/>
    <s v="DXL Angle-View Binders with Locking Rings, Black"/>
  </r>
  <r>
    <x v="2906"/>
    <x v="1073"/>
    <d v="2014-05-02T00:00:00"/>
    <s v="Same Day"/>
    <s v="AR-10510"/>
    <s v="OFF-AP-10003971"/>
    <x v="3760"/>
    <n v="3"/>
    <n v="2"/>
    <n v="19602"/>
    <n v="1.9601999999999999"/>
    <s v="Office Supplies"/>
    <s v="Appliances"/>
    <s v="Belkin 6 Outlet Metallic Surge Strip"/>
  </r>
  <r>
    <x v="2907"/>
    <x v="406"/>
    <d v="2017-09-06T00:00:00"/>
    <s v="Second Class"/>
    <s v="KB-16405"/>
    <s v="OFF-PA-10000418"/>
    <x v="1394"/>
    <n v="4"/>
    <n v="0"/>
    <n v="201312"/>
    <n v="20.1312"/>
    <s v="Office Supplies"/>
    <s v="Paper"/>
    <s v="Xerox 189"/>
  </r>
  <r>
    <x v="2907"/>
    <x v="406"/>
    <d v="2017-09-06T00:00:00"/>
    <s v="Second Class"/>
    <s v="KB-16405"/>
    <s v="FUR-CH-10004626"/>
    <x v="3761"/>
    <n v="1"/>
    <n v="1"/>
    <n v="141246"/>
    <n v="14.124599999999999"/>
    <s v="Furniture"/>
    <s v="Chairs"/>
    <s v="Office Star Flex Back Scooter Chair with Aluminum Finish Frame"/>
  </r>
  <r>
    <x v="2907"/>
    <x v="406"/>
    <d v="2017-09-06T00:00:00"/>
    <s v="Second Class"/>
    <s v="KB-16405"/>
    <s v="FUR-CH-10004860"/>
    <x v="3762"/>
    <n v="2"/>
    <n v="1"/>
    <n v="-80784"/>
    <n v="-8.0784000000000002"/>
    <s v="Furniture"/>
    <s v="Chairs"/>
    <s v="Global Low Back Tilter Chair"/>
  </r>
  <r>
    <x v="2907"/>
    <x v="406"/>
    <d v="2017-09-06T00:00:00"/>
    <s v="Second Class"/>
    <s v="KB-16405"/>
    <s v="OFF-AR-10003251"/>
    <x v="564"/>
    <n v="2"/>
    <n v="0"/>
    <n v="2224"/>
    <n v="0.22239999999999999"/>
    <s v="Office Supplies"/>
    <s v="Art"/>
    <s v="Prang Drawing Pencil Set"/>
  </r>
  <r>
    <x v="2908"/>
    <x v="248"/>
    <d v="2016-12-07T00:00:00"/>
    <s v="Standard Class"/>
    <s v="MM-17920"/>
    <s v="FUR-TA-10004575"/>
    <x v="3763"/>
    <n v="2"/>
    <n v="0"/>
    <n v="1047528"/>
    <n v="104.75279999999999"/>
    <s v="Furniture"/>
    <s v="Tables"/>
    <s v="Hon 5100 Series Wood Tables"/>
  </r>
  <r>
    <x v="2908"/>
    <x v="248"/>
    <d v="2016-12-07T00:00:00"/>
    <s v="Standard Class"/>
    <s v="MM-17920"/>
    <s v="FUR-CH-10004754"/>
    <x v="3764"/>
    <n v="1"/>
    <n v="0"/>
    <n v="80946"/>
    <n v="8.0945999999999998"/>
    <s v="Furniture"/>
    <s v="Chairs"/>
    <s v="Global Stack Chair with Arms, Black"/>
  </r>
  <r>
    <x v="2909"/>
    <x v="1074"/>
    <d v="2015-07-22T00:00:00"/>
    <s v="Standard Class"/>
    <s v="RF-19735"/>
    <s v="TEC-AC-10003095"/>
    <x v="3765"/>
    <n v="4"/>
    <n v="0"/>
    <n v="1767864"/>
    <n v="176.78639999999999"/>
    <s v="Technology"/>
    <s v="Accessories"/>
    <s v="Logitech G35 7.1-Channel Surround Sound Headset"/>
  </r>
  <r>
    <x v="2910"/>
    <x v="658"/>
    <d v="2016-07-26T00:00:00"/>
    <s v="Standard Class"/>
    <s v="BP-11290"/>
    <s v="OFF-LA-10000262"/>
    <x v="506"/>
    <n v="3"/>
    <n v="2"/>
    <n v="20358"/>
    <n v="2.0358000000000001"/>
    <s v="Office Supplies"/>
    <s v="Labels"/>
    <s v="Avery 494"/>
  </r>
  <r>
    <x v="2910"/>
    <x v="658"/>
    <d v="2016-07-26T00:00:00"/>
    <s v="Standard Class"/>
    <s v="BP-11290"/>
    <s v="FUR-CH-10002961"/>
    <x v="3766"/>
    <n v="5"/>
    <n v="2"/>
    <n v="0"/>
    <n v="0"/>
    <s v="Furniture"/>
    <s v="Chairs"/>
    <s v="Leather Task Chair, Black"/>
  </r>
  <r>
    <x v="2911"/>
    <x v="988"/>
    <d v="2015-06-16T00:00:00"/>
    <s v="Standard Class"/>
    <s v="MJ-17740"/>
    <s v="OFF-BI-10003876"/>
    <x v="3767"/>
    <n v="5"/>
    <n v="7"/>
    <n v="-428"/>
    <n v="-4.2799999999999998E-2"/>
    <s v="Office Supplies"/>
    <s v="Binders"/>
    <s v="Green Canvas Binder for 8-1/2&quot; x 14&quot; Sheets"/>
  </r>
  <r>
    <x v="2911"/>
    <x v="988"/>
    <d v="2015-06-16T00:00:00"/>
    <s v="Standard Class"/>
    <s v="MJ-17740"/>
    <s v="OFF-BI-10002133"/>
    <x v="1728"/>
    <n v="3"/>
    <n v="7"/>
    <n v="-26964"/>
    <n v="-2.6964000000000001"/>
    <s v="Office Supplies"/>
    <s v="Binders"/>
    <s v="Wilson Jones Elliptical Ring 3 1/2&quot; Capacity Binders, 800 sheets"/>
  </r>
  <r>
    <x v="2911"/>
    <x v="988"/>
    <d v="2015-06-16T00:00:00"/>
    <s v="Standard Class"/>
    <s v="MJ-17740"/>
    <s v="TEC-AC-10004396"/>
    <x v="3768"/>
    <n v="5"/>
    <n v="2"/>
    <n v="-81675"/>
    <n v="-8.1675000000000004"/>
    <s v="Technology"/>
    <s v="Accessories"/>
    <s v="Logitech Keyboard K120"/>
  </r>
  <r>
    <x v="2912"/>
    <x v="276"/>
    <d v="2017-12-03T00:00:00"/>
    <s v="Standard Class"/>
    <s v="DO-13645"/>
    <s v="TEC-PH-10004100"/>
    <x v="3769"/>
    <n v="4"/>
    <n v="2"/>
    <n v="57568"/>
    <n v="5.7568000000000001"/>
    <s v="Technology"/>
    <s v="Phones"/>
    <s v="Griffin GC17055 Auxiliary Audio Cable"/>
  </r>
  <r>
    <x v="2913"/>
    <x v="1075"/>
    <d v="2015-04-03T00:00:00"/>
    <s v="Standard Class"/>
    <s v="MV-17485"/>
    <s v="OFF-ST-10000636"/>
    <x v="3770"/>
    <n v="5"/>
    <n v="0"/>
    <n v="3348"/>
    <n v="0.33479999999999999"/>
    <s v="Office Supplies"/>
    <s v="Storage"/>
    <s v="Rogers Profile Extra Capacity Storage Tub"/>
  </r>
  <r>
    <x v="2914"/>
    <x v="515"/>
    <d v="2015-09-26T00:00:00"/>
    <s v="Second Class"/>
    <s v="MG-17875"/>
    <s v="OFF-PA-10001972"/>
    <x v="108"/>
    <n v="5"/>
    <n v="0"/>
    <n v="15552"/>
    <n v="1.5551999999999999"/>
    <s v="Office Supplies"/>
    <s v="Paper"/>
    <s v="Xerox 214"/>
  </r>
  <r>
    <x v="2914"/>
    <x v="515"/>
    <d v="2015-09-26T00:00:00"/>
    <s v="Second Class"/>
    <s v="MG-17875"/>
    <s v="FUR-FU-10002554"/>
    <x v="3019"/>
    <n v="2"/>
    <n v="0"/>
    <n v="110354"/>
    <n v="11.035399999999999"/>
    <s v="Furniture"/>
    <s v="Furnishings"/>
    <s v="Westinghouse Floor Lamp with Metal Mesh Shade, Black"/>
  </r>
  <r>
    <x v="2915"/>
    <x v="972"/>
    <d v="2015-11-21T00:00:00"/>
    <s v="Standard Class"/>
    <s v="BS-11665"/>
    <s v="TEC-PH-10003174"/>
    <x v="3771"/>
    <n v="4"/>
    <n v="2"/>
    <n v="51996"/>
    <n v="5.1996000000000002"/>
    <s v="Technology"/>
    <s v="Phones"/>
    <s v="RCA ViSYS 25825 Wireless digital phone"/>
  </r>
  <r>
    <x v="2915"/>
    <x v="972"/>
    <d v="2015-11-21T00:00:00"/>
    <s v="Standard Class"/>
    <s v="BS-11665"/>
    <s v="OFF-ST-10001418"/>
    <x v="3772"/>
    <n v="5"/>
    <n v="0"/>
    <n v="6098"/>
    <n v="0.60980000000000001"/>
    <s v="Office Supplies"/>
    <s v="Storage"/>
    <s v="Carina Media Storage Towers in Natural &amp; Black"/>
  </r>
  <r>
    <x v="2915"/>
    <x v="972"/>
    <d v="2015-11-21T00:00:00"/>
    <s v="Standard Class"/>
    <s v="BS-11665"/>
    <s v="FUR-FU-10002813"/>
    <x v="3457"/>
    <n v="4"/>
    <n v="0"/>
    <n v="291456"/>
    <n v="29.145600000000002"/>
    <s v="Furniture"/>
    <s v="Furnishings"/>
    <s v="DAX Contemporary Wood Frame with Silver Metal Mat, Desktop, 11 x 14 Size"/>
  </r>
  <r>
    <x v="2915"/>
    <x v="972"/>
    <d v="2015-11-21T00:00:00"/>
    <s v="Standard Class"/>
    <s v="BS-11665"/>
    <s v="OFF-ST-10000129"/>
    <x v="3773"/>
    <n v="7"/>
    <n v="0"/>
    <n v="544047"/>
    <n v="54.404699999999998"/>
    <s v="Office Supplies"/>
    <s v="Storage"/>
    <s v="Fellowes Recycled Storage Drawers"/>
  </r>
  <r>
    <x v="2915"/>
    <x v="972"/>
    <d v="2015-11-21T00:00:00"/>
    <s v="Standard Class"/>
    <s v="BS-11665"/>
    <s v="OFF-PA-10001639"/>
    <x v="108"/>
    <n v="5"/>
    <n v="0"/>
    <n v="15552"/>
    <n v="1.5551999999999999"/>
    <s v="Office Supplies"/>
    <s v="Paper"/>
    <s v="Xerox 203"/>
  </r>
  <r>
    <x v="2915"/>
    <x v="972"/>
    <d v="2015-11-21T00:00:00"/>
    <s v="Standard Class"/>
    <s v="BS-11665"/>
    <s v="FUR-CH-10001708"/>
    <x v="3774"/>
    <n v="2"/>
    <n v="2"/>
    <n v="28196"/>
    <n v="2.8195999999999999"/>
    <s v="Furniture"/>
    <s v="Chairs"/>
    <s v="Office Star - Contemporary Swivel Chair with Padded Adjustable Arms and Flex Back"/>
  </r>
  <r>
    <x v="2915"/>
    <x v="972"/>
    <d v="2015-11-21T00:00:00"/>
    <s v="Standard Class"/>
    <s v="BS-11665"/>
    <s v="FUR-FU-10001591"/>
    <x v="2887"/>
    <n v="3"/>
    <n v="0"/>
    <n v="15372"/>
    <n v="1.5371999999999999"/>
    <s v="Furniture"/>
    <s v="Furnishings"/>
    <s v="Advantus Panel Wall Certificate Holder - 8.5x11"/>
  </r>
  <r>
    <x v="2916"/>
    <x v="256"/>
    <d v="2015-11-14T00:00:00"/>
    <s v="Standard Class"/>
    <s v="PO-19180"/>
    <s v="OFF-AP-10003849"/>
    <x v="3775"/>
    <n v="2"/>
    <n v="0"/>
    <n v="17891"/>
    <n v="1.7890999999999999"/>
    <s v="Office Supplies"/>
    <s v="Appliances"/>
    <s v="Hoover Shoulder Vac Commercial Portable Vacuum"/>
  </r>
  <r>
    <x v="2916"/>
    <x v="256"/>
    <d v="2015-11-14T00:00:00"/>
    <s v="Standard Class"/>
    <s v="PO-19180"/>
    <s v="OFF-ST-10000078"/>
    <x v="3776"/>
    <n v="3"/>
    <n v="0"/>
    <n v="1431918"/>
    <n v="143.1918"/>
    <s v="Office Supplies"/>
    <s v="Storage"/>
    <s v="Tennsco 6- and 18-Compartment Lockers"/>
  </r>
  <r>
    <x v="2916"/>
    <x v="256"/>
    <d v="2015-11-14T00:00:00"/>
    <s v="Standard Class"/>
    <s v="PO-19180"/>
    <s v="TEC-CO-10001571"/>
    <x v="3424"/>
    <n v="1"/>
    <n v="0"/>
    <n v="274995"/>
    <n v="27.499500000000001"/>
    <s v="Technology"/>
    <s v="Copiers"/>
    <s v="Sharp 1540cs Digital Laser Copier"/>
  </r>
  <r>
    <x v="2916"/>
    <x v="256"/>
    <d v="2015-11-14T00:00:00"/>
    <s v="Standard Class"/>
    <s v="PO-19180"/>
    <s v="OFF-BI-10001658"/>
    <x v="2634"/>
    <n v="3"/>
    <n v="0"/>
    <n v="343896"/>
    <n v="34.389600000000002"/>
    <s v="Office Supplies"/>
    <s v="Binders"/>
    <s v="GBC Standard Therm-A-Bind Covers"/>
  </r>
  <r>
    <x v="2916"/>
    <x v="256"/>
    <d v="2015-11-14T00:00:00"/>
    <s v="Standard Class"/>
    <s v="PO-19180"/>
    <s v="FUR-FU-10004351"/>
    <x v="3777"/>
    <n v="3"/>
    <n v="0"/>
    <n v="128568"/>
    <n v="12.8568"/>
    <s v="Furniture"/>
    <s v="Furnishings"/>
    <s v="Staple-based wall hangings"/>
  </r>
  <r>
    <x v="2917"/>
    <x v="1076"/>
    <d v="2014-09-14T00:00:00"/>
    <s v="Standard Class"/>
    <s v="DA-13450"/>
    <s v="OFF-BI-10003314"/>
    <x v="890"/>
    <n v="2"/>
    <n v="0"/>
    <n v="47236"/>
    <n v="4.7236000000000002"/>
    <s v="Office Supplies"/>
    <s v="Binders"/>
    <s v="Tuff Stuff Recycled Round Ring Binders"/>
  </r>
  <r>
    <x v="2918"/>
    <x v="1077"/>
    <d v="2015-08-11T00:00:00"/>
    <s v="Standard Class"/>
    <s v="AH-10690"/>
    <s v="OFF-ST-10001505"/>
    <x v="1458"/>
    <n v="7"/>
    <n v="2"/>
    <n v="-12558"/>
    <n v="-1.2558"/>
    <s v="Office Supplies"/>
    <s v="Storage"/>
    <s v="Perma STOR-ALL Hanging File Box, 13 1/8&quot;W x 12 1/4&quot;D x 10 1/2&quot;H"/>
  </r>
  <r>
    <x v="2918"/>
    <x v="1077"/>
    <d v="2015-08-11T00:00:00"/>
    <s v="Standard Class"/>
    <s v="AH-10690"/>
    <s v="OFF-SU-10003567"/>
    <x v="1992"/>
    <n v="3"/>
    <n v="2"/>
    <n v="-4896"/>
    <n v="-0.48959999999999998"/>
    <s v="Office Supplies"/>
    <s v="Supplies"/>
    <s v="Stiletto Hand Letter Openers"/>
  </r>
  <r>
    <x v="2918"/>
    <x v="1077"/>
    <d v="2015-08-11T00:00:00"/>
    <s v="Standard Class"/>
    <s v="AH-10690"/>
    <s v="OFF-BI-10002982"/>
    <x v="3213"/>
    <n v="1"/>
    <n v="8"/>
    <n v="-21792"/>
    <n v="-2.1791999999999998"/>
    <s v="Office Supplies"/>
    <s v="Binders"/>
    <s v="Avery Self-Adhesive Photo Pockets for Polaroid Photos"/>
  </r>
  <r>
    <x v="2918"/>
    <x v="1077"/>
    <d v="2015-08-11T00:00:00"/>
    <s v="Standard Class"/>
    <s v="AH-10690"/>
    <s v="FUR-FU-10002364"/>
    <x v="1733"/>
    <n v="5"/>
    <n v="6"/>
    <n v="-11439"/>
    <n v="-1.1438999999999999"/>
    <s v="Furniture"/>
    <s v="Furnishings"/>
    <s v="Eldon Expressions Wood Desk Accessories, Oak"/>
  </r>
  <r>
    <x v="2919"/>
    <x v="406"/>
    <d v="2017-09-07T00:00:00"/>
    <s v="Second Class"/>
    <s v="JK-15730"/>
    <s v="FUR-BO-10004218"/>
    <x v="3778"/>
    <n v="2"/>
    <n v="15"/>
    <n v="14098"/>
    <n v="1.4097999999999999"/>
    <s v="Furniture"/>
    <s v="Bookcases"/>
    <s v="Bush Heritage Pine Collection 5-Shelf Bookcase, Albany Pine Finish, *Special Order"/>
  </r>
  <r>
    <x v="2920"/>
    <x v="204"/>
    <d v="2015-11-08T00:00:00"/>
    <s v="Standard Class"/>
    <s v="MS-17530"/>
    <s v="FUR-TA-10002530"/>
    <x v="158"/>
    <n v="2"/>
    <n v="0"/>
    <n v="45294"/>
    <n v="4.5293999999999999"/>
    <s v="Furniture"/>
    <s v="Tables"/>
    <s v="Iceberg OfficeWorks 42&quot; Round Tables"/>
  </r>
  <r>
    <x v="2921"/>
    <x v="1078"/>
    <d v="2015-05-04T00:00:00"/>
    <s v="Second Class"/>
    <s v="JK-15640"/>
    <s v="OFF-PA-10001526"/>
    <x v="1025"/>
    <n v="2"/>
    <n v="2"/>
    <n v="28884"/>
    <n v="2.8883999999999999"/>
    <s v="Office Supplies"/>
    <s v="Paper"/>
    <s v="Xerox 1949"/>
  </r>
  <r>
    <x v="2922"/>
    <x v="766"/>
    <d v="2016-05-04T00:00:00"/>
    <s v="Second Class"/>
    <s v="CM-12235"/>
    <s v="OFF-PA-10001497"/>
    <x v="1483"/>
    <n v="2"/>
    <n v="0"/>
    <n v="538608"/>
    <n v="53.860799999999998"/>
    <s v="Office Supplies"/>
    <s v="Paper"/>
    <s v="Xerox 1914"/>
  </r>
  <r>
    <x v="2922"/>
    <x v="766"/>
    <d v="2016-05-04T00:00:00"/>
    <s v="Second Class"/>
    <s v="CM-12235"/>
    <s v="OFF-PA-10003936"/>
    <x v="168"/>
    <n v="3"/>
    <n v="0"/>
    <n v="93312"/>
    <n v="9.3312000000000008"/>
    <s v="Office Supplies"/>
    <s v="Paper"/>
    <s v="Xerox 1994"/>
  </r>
  <r>
    <x v="2922"/>
    <x v="766"/>
    <d v="2016-05-04T00:00:00"/>
    <s v="Second Class"/>
    <s v="CM-12235"/>
    <s v="OFF-AR-10000716"/>
    <x v="1196"/>
    <n v="2"/>
    <n v="0"/>
    <n v="43524"/>
    <n v="4.3524000000000003"/>
    <s v="Office Supplies"/>
    <s v="Art"/>
    <s v="DIXON Ticonderoga Erasable Checking Pencils"/>
  </r>
  <r>
    <x v="2923"/>
    <x v="190"/>
    <d v="2014-08-07T00:00:00"/>
    <s v="Second Class"/>
    <s v="RS-19420"/>
    <s v="OFF-AP-10002765"/>
    <x v="1882"/>
    <n v="3"/>
    <n v="0"/>
    <n v="222516"/>
    <n v="22.2516"/>
    <s v="Office Supplies"/>
    <s v="Appliances"/>
    <s v="Fellowes Advanced Computer Series Surge Protectors"/>
  </r>
  <r>
    <x v="2923"/>
    <x v="190"/>
    <d v="2014-08-07T00:00:00"/>
    <s v="Second Class"/>
    <s v="RS-19420"/>
    <s v="OFF-AR-10004165"/>
    <x v="3779"/>
    <n v="2"/>
    <n v="0"/>
    <n v="20064"/>
    <n v="2.0064000000000002"/>
    <s v="Office Supplies"/>
    <s v="Art"/>
    <s v="Binney &amp; Smith inkTank Erasable Pocket Highlighter, Chisel Tip, Yellow"/>
  </r>
  <r>
    <x v="2923"/>
    <x v="190"/>
    <d v="2014-08-07T00:00:00"/>
    <s v="Second Class"/>
    <s v="RS-19420"/>
    <s v="FUR-CH-10002335"/>
    <x v="3780"/>
    <n v="5"/>
    <n v="0"/>
    <n v="294671"/>
    <n v="29.467099999999999"/>
    <s v="Furniture"/>
    <s v="Chairs"/>
    <s v="Hon GuestStacker Chair"/>
  </r>
  <r>
    <x v="2924"/>
    <x v="810"/>
    <d v="2016-01-08T00:00:00"/>
    <s v="Standard Class"/>
    <s v="BP-11185"/>
    <s v="OFF-AR-10004078"/>
    <x v="438"/>
    <n v="1"/>
    <n v="2"/>
    <n v="584"/>
    <n v="5.8400000000000001E-2"/>
    <s v="Office Supplies"/>
    <s v="Art"/>
    <s v="Newell 312"/>
  </r>
  <r>
    <x v="2924"/>
    <x v="810"/>
    <d v="2016-01-08T00:00:00"/>
    <s v="Standard Class"/>
    <s v="BP-11185"/>
    <s v="OFF-BI-10002026"/>
    <x v="3781"/>
    <n v="6"/>
    <n v="7"/>
    <n v="-80178"/>
    <n v="-8.0177999999999994"/>
    <s v="Office Supplies"/>
    <s v="Binders"/>
    <s v="Avery Arch Ring Binders"/>
  </r>
  <r>
    <x v="2925"/>
    <x v="182"/>
    <d v="2016-11-12T00:00:00"/>
    <s v="Standard Class"/>
    <s v="MA-17995"/>
    <s v="FUR-CH-10001215"/>
    <x v="2229"/>
    <n v="4"/>
    <n v="2"/>
    <n v="100196"/>
    <n v="10.019600000000001"/>
    <s v="Furniture"/>
    <s v="Chairs"/>
    <s v="Global Troy Executive Leather Low-Back Tilter"/>
  </r>
  <r>
    <x v="2926"/>
    <x v="366"/>
    <d v="2016-06-14T00:00:00"/>
    <s v="Same Day"/>
    <s v="EB-13705"/>
    <s v="FUR-TA-10001771"/>
    <x v="3782"/>
    <n v="7"/>
    <n v="2"/>
    <n v="80843"/>
    <n v="8.0843000000000007"/>
    <s v="Furniture"/>
    <s v="Tables"/>
    <s v="Bush Cubix Conference Tables, Fully Assembled"/>
  </r>
  <r>
    <x v="2927"/>
    <x v="469"/>
    <d v="2016-09-28T00:00:00"/>
    <s v="Standard Class"/>
    <s v="RD-19900"/>
    <s v="FUR-FU-10004006"/>
    <x v="3783"/>
    <n v="3"/>
    <n v="0"/>
    <n v="217515"/>
    <n v="21.7515"/>
    <s v="Furniture"/>
    <s v="Furnishings"/>
    <s v="Deflect-o DuraMat Lighweight, Studded, Beveled Mat for Low Pile Carpeting"/>
  </r>
  <r>
    <x v="2928"/>
    <x v="983"/>
    <d v="2017-04-03T00:00:00"/>
    <s v="Standard Class"/>
    <s v="ME-17320"/>
    <s v="OFF-ST-10003282"/>
    <x v="3784"/>
    <n v="1"/>
    <n v="0"/>
    <n v="167328"/>
    <n v="16.732800000000001"/>
    <s v="Office Supplies"/>
    <s v="Storage"/>
    <s v="Advantus 10-Drawer Portable Organizer, Chrome Metal Frame, Smoke Drawers"/>
  </r>
  <r>
    <x v="2929"/>
    <x v="302"/>
    <d v="2017-06-04T00:00:00"/>
    <s v="Same Day"/>
    <s v="EH-14005"/>
    <s v="OFF-BI-10002353"/>
    <x v="3785"/>
    <n v="7"/>
    <n v="0"/>
    <n v="5404"/>
    <n v="0.54039999999999999"/>
    <s v="Office Supplies"/>
    <s v="Binders"/>
    <s v="GBC VeloBind Cover Sets"/>
  </r>
  <r>
    <x v="2929"/>
    <x v="302"/>
    <d v="2017-06-04T00:00:00"/>
    <s v="Same Day"/>
    <s v="EH-14005"/>
    <s v="OFF-BI-10004141"/>
    <x v="3786"/>
    <n v="3"/>
    <n v="0"/>
    <n v="43884"/>
    <n v="4.3883999999999999"/>
    <s v="Office Supplies"/>
    <s v="Binders"/>
    <s v="Insertable Tab Indexes For Data Binders"/>
  </r>
  <r>
    <x v="2930"/>
    <x v="1003"/>
    <d v="2015-04-09T00:00:00"/>
    <s v="First Class"/>
    <s v="FM-14290"/>
    <s v="OFF-AR-10001954"/>
    <x v="3746"/>
    <n v="3"/>
    <n v="2"/>
    <n v="10269"/>
    <n v="1.0268999999999999"/>
    <s v="Office Supplies"/>
    <s v="Art"/>
    <s v="Newell 331"/>
  </r>
  <r>
    <x v="2931"/>
    <x v="470"/>
    <d v="2014-05-26T00:00:00"/>
    <s v="Standard Class"/>
    <s v="FG-14260"/>
    <s v="OFF-BI-10001071"/>
    <x v="2363"/>
    <n v="7"/>
    <n v="0"/>
    <n v="2194514"/>
    <n v="219.45140000000001"/>
    <s v="Office Supplies"/>
    <s v="Binders"/>
    <s v="GBC ProClick Punch Binding System"/>
  </r>
  <r>
    <x v="2931"/>
    <x v="470"/>
    <d v="2014-05-26T00:00:00"/>
    <s v="Standard Class"/>
    <s v="FG-14260"/>
    <s v="OFF-PA-10003022"/>
    <x v="188"/>
    <n v="3"/>
    <n v="0"/>
    <n v="87906"/>
    <n v="8.7905999999999995"/>
    <s v="Office Supplies"/>
    <s v="Paper"/>
    <s v="Xerox 1992"/>
  </r>
  <r>
    <x v="2931"/>
    <x v="470"/>
    <d v="2014-05-26T00:00:00"/>
    <s v="Standard Class"/>
    <s v="FG-14260"/>
    <s v="OFF-AP-10001293"/>
    <x v="3309"/>
    <n v="6"/>
    <n v="0"/>
    <n v="688464"/>
    <n v="68.846400000000003"/>
    <s v="Office Supplies"/>
    <s v="Appliances"/>
    <s v="Belkin 8 Outlet Surge Protector"/>
  </r>
  <r>
    <x v="2932"/>
    <x v="33"/>
    <d v="2016-09-11T00:00:00"/>
    <s v="Standard Class"/>
    <s v="MV-17485"/>
    <s v="OFF-PA-10001815"/>
    <x v="1088"/>
    <n v="4"/>
    <n v="0"/>
    <n v="922368"/>
    <n v="92.236800000000002"/>
    <s v="Office Supplies"/>
    <s v="Paper"/>
    <s v="Xerox 1885"/>
  </r>
  <r>
    <x v="2933"/>
    <x v="94"/>
    <d v="2016-09-22T00:00:00"/>
    <s v="Standard Class"/>
    <s v="JW-15220"/>
    <s v="FUR-CH-10001215"/>
    <x v="748"/>
    <n v="2"/>
    <n v="2"/>
    <n v="50098"/>
    <n v="5.0098000000000003"/>
    <s v="Furniture"/>
    <s v="Chairs"/>
    <s v="Global Troy Executive Leather Low-Back Tilter"/>
  </r>
  <r>
    <x v="2933"/>
    <x v="94"/>
    <d v="2016-09-22T00:00:00"/>
    <s v="Standard Class"/>
    <s v="JW-15220"/>
    <s v="OFF-PA-10000100"/>
    <x v="1515"/>
    <n v="9"/>
    <n v="0"/>
    <n v="1807659"/>
    <n v="180.76589999999999"/>
    <s v="Office Supplies"/>
    <s v="Paper"/>
    <s v="Xerox 1945"/>
  </r>
  <r>
    <x v="2933"/>
    <x v="94"/>
    <d v="2016-09-22T00:00:00"/>
    <s v="Standard Class"/>
    <s v="JW-15220"/>
    <s v="FUR-CH-10002880"/>
    <x v="3787"/>
    <n v="9"/>
    <n v="2"/>
    <n v="-996219"/>
    <n v="-99.621899999999997"/>
    <s v="Furniture"/>
    <s v="Chairs"/>
    <s v="Global High-Back Leather Tilter, Burgundy"/>
  </r>
  <r>
    <x v="2934"/>
    <x v="172"/>
    <d v="2016-03-15T00:00:00"/>
    <s v="Second Class"/>
    <s v="EH-13765"/>
    <s v="FUR-FU-10004712"/>
    <x v="3788"/>
    <n v="2"/>
    <n v="0"/>
    <n v="73528"/>
    <n v="7.3528000000000002"/>
    <s v="Furniture"/>
    <s v="Furnishings"/>
    <s v="Westinghouse Mesh Shade Clip-On Gooseneck Lamp, Black"/>
  </r>
  <r>
    <x v="2934"/>
    <x v="172"/>
    <d v="2016-03-15T00:00:00"/>
    <s v="Second Class"/>
    <s v="EH-13765"/>
    <s v="OFF-SU-10000151"/>
    <x v="3789"/>
    <n v="3"/>
    <n v="0"/>
    <n v="1965036"/>
    <n v="196.50360000000001"/>
    <s v="Office Supplies"/>
    <s v="Supplies"/>
    <s v="High Speed Automatic Electric Letter Opener"/>
  </r>
  <r>
    <x v="2935"/>
    <x v="1079"/>
    <d v="2014-10-17T00:00:00"/>
    <s v="Same Day"/>
    <s v="LS-17245"/>
    <s v="OFF-BI-10000136"/>
    <x v="187"/>
    <n v="3"/>
    <n v="2"/>
    <n v="50232"/>
    <n v="5.0232000000000001"/>
    <s v="Office Supplies"/>
    <s v="Binders"/>
    <s v="Avery Non-Stick Heavy Duty View Round Locking Ring Binders"/>
  </r>
  <r>
    <x v="2935"/>
    <x v="1079"/>
    <d v="2014-10-17T00:00:00"/>
    <s v="Same Day"/>
    <s v="LS-17245"/>
    <s v="TEC-AC-10003610"/>
    <x v="293"/>
    <n v="3"/>
    <n v="0"/>
    <n v="863856"/>
    <n v="86.385599999999997"/>
    <s v="Technology"/>
    <s v="Accessories"/>
    <s v="LogitechÂ Illuminated - Keyboard"/>
  </r>
  <r>
    <x v="2936"/>
    <x v="1048"/>
    <d v="2017-10-11T00:00:00"/>
    <s v="First Class"/>
    <s v="BP-11050"/>
    <s v="OFF-ST-10001837"/>
    <x v="3573"/>
    <n v="1"/>
    <n v="0"/>
    <n v="111176"/>
    <n v="11.117599999999999"/>
    <s v="Office Supplies"/>
    <s v="Storage"/>
    <s v="SAFCO Mobile Desk Side File, Wire Frame"/>
  </r>
  <r>
    <x v="2937"/>
    <x v="820"/>
    <d v="2015-05-12T00:00:00"/>
    <s v="Standard Class"/>
    <s v="CC-12220"/>
    <s v="OFF-PA-10001952"/>
    <x v="1762"/>
    <n v="2"/>
    <n v="0"/>
    <n v="210128"/>
    <n v="21.012799999999999"/>
    <s v="Office Supplies"/>
    <s v="Paper"/>
    <s v="Xerox 1902"/>
  </r>
  <r>
    <x v="2938"/>
    <x v="350"/>
    <d v="2016-04-17T00:00:00"/>
    <s v="First Class"/>
    <s v="JM-15580"/>
    <s v="OFF-BI-10002414"/>
    <x v="2777"/>
    <n v="2"/>
    <n v="0"/>
    <n v="117782"/>
    <n v="11.7782"/>
    <s v="Office Supplies"/>
    <s v="Binders"/>
    <s v="GBC ProClick Spines for 32-Hole Punch"/>
  </r>
  <r>
    <x v="2939"/>
    <x v="831"/>
    <d v="2016-11-26T00:00:00"/>
    <s v="Standard Class"/>
    <s v="RD-19720"/>
    <s v="OFF-PA-10001790"/>
    <x v="3790"/>
    <n v="1"/>
    <n v="2"/>
    <n v="134512"/>
    <n v="13.4512"/>
    <s v="Office Supplies"/>
    <s v="Paper"/>
    <s v="Xerox 1910"/>
  </r>
  <r>
    <x v="2939"/>
    <x v="831"/>
    <d v="2016-11-26T00:00:00"/>
    <s v="Standard Class"/>
    <s v="RD-19720"/>
    <s v="OFF-ST-10001590"/>
    <x v="3791"/>
    <n v="2"/>
    <n v="2"/>
    <n v="16176"/>
    <n v="1.6175999999999999"/>
    <s v="Office Supplies"/>
    <s v="Storage"/>
    <s v="Tenex Personal Project File with Scoop Front Design, Black"/>
  </r>
  <r>
    <x v="2939"/>
    <x v="831"/>
    <d v="2016-11-26T00:00:00"/>
    <s v="Standard Class"/>
    <s v="RD-19720"/>
    <s v="TEC-AC-10003657"/>
    <x v="3792"/>
    <n v="3"/>
    <n v="2"/>
    <n v="20394"/>
    <n v="2.0394000000000001"/>
    <s v="Technology"/>
    <s v="Accessories"/>
    <s v="Lenovo 17-Key USB Numeric Keypad"/>
  </r>
  <r>
    <x v="2940"/>
    <x v="50"/>
    <d v="2017-09-14T00:00:00"/>
    <s v="Standard Class"/>
    <s v="SS-20410"/>
    <s v="OFF-BI-10004876"/>
    <x v="565"/>
    <n v="1"/>
    <n v="0"/>
    <n v="13622"/>
    <n v="1.3622000000000001"/>
    <s v="Office Supplies"/>
    <s v="Binders"/>
    <s v="Wilson Jones Suede Grain Vinyl Binders"/>
  </r>
  <r>
    <x v="2941"/>
    <x v="232"/>
    <d v="2017-09-14T00:00:00"/>
    <s v="Standard Class"/>
    <s v="KD-16495"/>
    <s v="OFF-ST-10003123"/>
    <x v="3793"/>
    <n v="3"/>
    <n v="0"/>
    <n v="239688"/>
    <n v="23.968800000000002"/>
    <s v="Office Supplies"/>
    <s v="Storage"/>
    <s v="Fellowes Bases and Tops For Staxonsteel/High-Stak Systems"/>
  </r>
  <r>
    <x v="2942"/>
    <x v="478"/>
    <d v="2014-11-08T00:00:00"/>
    <s v="Standard Class"/>
    <s v="PL-18925"/>
    <s v="OFF-LA-10003498"/>
    <x v="1766"/>
    <n v="3"/>
    <n v="0"/>
    <n v="222"/>
    <n v="2.2200000000000001E-2"/>
    <s v="Office Supplies"/>
    <s v="Labels"/>
    <s v="Avery 475"/>
  </r>
  <r>
    <x v="2942"/>
    <x v="478"/>
    <d v="2014-11-08T00:00:00"/>
    <s v="Standard Class"/>
    <s v="PL-18925"/>
    <s v="OFF-PA-10004947"/>
    <x v="35"/>
    <n v="5"/>
    <n v="0"/>
    <n v="963"/>
    <n v="9.6299999999999997E-2"/>
    <s v="Office Supplies"/>
    <s v="Paper"/>
    <s v="Easy-staple paper"/>
  </r>
  <r>
    <x v="2943"/>
    <x v="1015"/>
    <d v="2016-04-09T00:00:00"/>
    <s v="Standard Class"/>
    <s v="ZD-21925"/>
    <s v="FUR-FU-10003799"/>
    <x v="3794"/>
    <n v="4"/>
    <n v="0"/>
    <n v="220472"/>
    <n v="22.0472"/>
    <s v="Furniture"/>
    <s v="Furnishings"/>
    <s v="Seth Thomas 13 1/2&quot; Wall Clock"/>
  </r>
  <r>
    <x v="2943"/>
    <x v="1015"/>
    <d v="2016-04-09T00:00:00"/>
    <s v="Standard Class"/>
    <s v="ZD-21925"/>
    <s v="TEC-PH-10000673"/>
    <x v="3795"/>
    <n v="4"/>
    <n v="0"/>
    <n v="1247808"/>
    <n v="124.7808"/>
    <s v="Technology"/>
    <s v="Phones"/>
    <s v="Plantronics Voyager Pro HD - Bluetooth Headset"/>
  </r>
  <r>
    <x v="2944"/>
    <x v="165"/>
    <d v="2017-01-16T00:00:00"/>
    <s v="Standard Class"/>
    <s v="LS-16945"/>
    <s v="OFF-EN-10002621"/>
    <x v="3622"/>
    <n v="1"/>
    <n v="0"/>
    <n v="489"/>
    <n v="4.8899999999999999E-2"/>
    <s v="Office Supplies"/>
    <s v="Envelopes"/>
    <s v="Staple envelope"/>
  </r>
  <r>
    <x v="2945"/>
    <x v="320"/>
    <d v="2015-11-24T00:00:00"/>
    <s v="Standard Class"/>
    <s v="PB-18805"/>
    <s v="OFF-BI-10004528"/>
    <x v="3236"/>
    <n v="9"/>
    <n v="2"/>
    <n v="756"/>
    <n v="7.5600000000000001E-2"/>
    <s v="Office Supplies"/>
    <s v="Binders"/>
    <s v="Cardinal Poly Pocket Divider Pockets for Ring Binders"/>
  </r>
  <r>
    <x v="2946"/>
    <x v="223"/>
    <d v="2016-12-02T00:00:00"/>
    <s v="Standard Class"/>
    <s v="PC-18745"/>
    <s v="FUR-FU-10001889"/>
    <x v="897"/>
    <n v="3"/>
    <n v="0"/>
    <n v="104148"/>
    <n v="10.4148"/>
    <s v="Furniture"/>
    <s v="Furnishings"/>
    <s v="Ultra Door Pull Handle"/>
  </r>
  <r>
    <x v="2947"/>
    <x v="124"/>
    <d v="2017-11-06T00:00:00"/>
    <s v="Same Day"/>
    <s v="FM-14290"/>
    <s v="OFF-PA-10000157"/>
    <x v="635"/>
    <n v="3"/>
    <n v="0"/>
    <n v="281718"/>
    <n v="28.171800000000001"/>
    <s v="Office Supplies"/>
    <s v="Paper"/>
    <s v="Xerox 191"/>
  </r>
  <r>
    <x v="2947"/>
    <x v="124"/>
    <d v="2017-11-06T00:00:00"/>
    <s v="Same Day"/>
    <s v="FM-14290"/>
    <s v="OFF-PA-10002764"/>
    <x v="847"/>
    <n v="4"/>
    <n v="0"/>
    <n v="222264"/>
    <n v="22.226400000000002"/>
    <s v="Office Supplies"/>
    <s v="Paper"/>
    <s v="Easy-staple paper"/>
  </r>
  <r>
    <x v="2947"/>
    <x v="124"/>
    <d v="2017-11-06T00:00:00"/>
    <s v="Same Day"/>
    <s v="FM-14290"/>
    <s v="OFF-PA-10000143"/>
    <x v="1540"/>
    <n v="5"/>
    <n v="0"/>
    <n v="12672"/>
    <n v="1.2672000000000001"/>
    <s v="Office Supplies"/>
    <s v="Paper"/>
    <s v="Astroparche Fine Business Paper"/>
  </r>
  <r>
    <x v="2947"/>
    <x v="124"/>
    <d v="2017-11-06T00:00:00"/>
    <s v="Same Day"/>
    <s v="FM-14290"/>
    <s v="OFF-LA-10000414"/>
    <x v="453"/>
    <n v="4"/>
    <n v="0"/>
    <n v="19872"/>
    <n v="1.9872000000000001"/>
    <s v="Office Supplies"/>
    <s v="Labels"/>
    <s v="Avery 503"/>
  </r>
  <r>
    <x v="2947"/>
    <x v="124"/>
    <d v="2017-11-06T00:00:00"/>
    <s v="Same Day"/>
    <s v="FM-14290"/>
    <s v="TEC-AC-10003441"/>
    <x v="3796"/>
    <n v="1"/>
    <n v="0"/>
    <n v="1017"/>
    <n v="0.1017"/>
    <s v="Technology"/>
    <s v="Accessories"/>
    <s v="Kingston Digital DataTraveler 32GB USB 2.0"/>
  </r>
  <r>
    <x v="2948"/>
    <x v="580"/>
    <d v="2016-12-07T00:00:00"/>
    <s v="Standard Class"/>
    <s v="KD-16495"/>
    <s v="OFF-BI-10002353"/>
    <x v="3797"/>
    <n v="2"/>
    <n v="2"/>
    <n v="9264"/>
    <n v="0.9264"/>
    <s v="Office Supplies"/>
    <s v="Binders"/>
    <s v="GBC VeloBind Cover Sets"/>
  </r>
  <r>
    <x v="2948"/>
    <x v="580"/>
    <d v="2016-12-07T00:00:00"/>
    <s v="Standard Class"/>
    <s v="KD-16495"/>
    <s v="OFF-AP-10001303"/>
    <x v="3101"/>
    <n v="3"/>
    <n v="0"/>
    <n v="26865"/>
    <n v="2.6865000000000001"/>
    <s v="Office Supplies"/>
    <s v="Appliances"/>
    <s v="Holmes Cool Mist Humidifier for the Whole House with 8-Gallon Output per Day, Extended Life Filter"/>
  </r>
  <r>
    <x v="2948"/>
    <x v="580"/>
    <d v="2016-12-07T00:00:00"/>
    <s v="Standard Class"/>
    <s v="KD-16495"/>
    <s v="FUR-FU-10003026"/>
    <x v="1541"/>
    <n v="3"/>
    <n v="0"/>
    <n v="56628"/>
    <n v="5.6627999999999998"/>
    <s v="Furniture"/>
    <s v="Furnishings"/>
    <s v="Eldon Regeneration Recycled Desk Accessories, Black"/>
  </r>
  <r>
    <x v="2948"/>
    <x v="580"/>
    <d v="2016-12-07T00:00:00"/>
    <s v="Standard Class"/>
    <s v="KD-16495"/>
    <s v="OFF-BI-10000632"/>
    <x v="3798"/>
    <n v="3"/>
    <n v="2"/>
    <n v="338598"/>
    <n v="33.8598"/>
    <s v="Office Supplies"/>
    <s v="Binders"/>
    <s v="Satellite Sectional Post Binders"/>
  </r>
  <r>
    <x v="2949"/>
    <x v="907"/>
    <d v="2016-12-22T00:00:00"/>
    <s v="Standard Class"/>
    <s v="SC-20680"/>
    <s v="OFF-ST-10001328"/>
    <x v="1961"/>
    <n v="3"/>
    <n v="0"/>
    <n v="130284"/>
    <n v="13.0284"/>
    <s v="Office Supplies"/>
    <s v="Storage"/>
    <s v="Personal Filing Tote with Lid, Black/Gray"/>
  </r>
  <r>
    <x v="2950"/>
    <x v="829"/>
    <d v="2014-08-26T00:00:00"/>
    <s v="Second Class"/>
    <s v="DW-13585"/>
    <s v="OFF-SU-10004661"/>
    <x v="3799"/>
    <n v="3"/>
    <n v="0"/>
    <n v="663"/>
    <n v="6.6299999999999998E-2"/>
    <s v="Office Supplies"/>
    <s v="Supplies"/>
    <s v="Acme Titanium Bonded Scissors"/>
  </r>
  <r>
    <x v="2951"/>
    <x v="29"/>
    <d v="2015-09-23T00:00:00"/>
    <s v="Standard Class"/>
    <s v="PF-19120"/>
    <s v="OFF-ST-10000617"/>
    <x v="151"/>
    <n v="5"/>
    <n v="0"/>
    <n v="1043"/>
    <n v="0.1043"/>
    <s v="Office Supplies"/>
    <s v="Storage"/>
    <s v="Woodgrain Magazine Files by Perma"/>
  </r>
  <r>
    <x v="2951"/>
    <x v="29"/>
    <d v="2015-09-23T00:00:00"/>
    <s v="Standard Class"/>
    <s v="PF-19120"/>
    <s v="OFF-LA-10002762"/>
    <x v="1974"/>
    <n v="7"/>
    <n v="0"/>
    <n v="412237"/>
    <n v="41.223700000000001"/>
    <s v="Office Supplies"/>
    <s v="Labels"/>
    <s v="Avery 485"/>
  </r>
  <r>
    <x v="2951"/>
    <x v="29"/>
    <d v="2015-09-23T00:00:00"/>
    <s v="Standard Class"/>
    <s v="PF-19120"/>
    <s v="FUR-CH-10001973"/>
    <x v="3800"/>
    <n v="2"/>
    <n v="1"/>
    <n v="88784"/>
    <n v="8.8783999999999992"/>
    <s v="Furniture"/>
    <s v="Chairs"/>
    <s v="Office Star Flex Back Scooter Chair with White Frame"/>
  </r>
  <r>
    <x v="2951"/>
    <x v="29"/>
    <d v="2015-09-23T00:00:00"/>
    <s v="Standard Class"/>
    <s v="PF-19120"/>
    <s v="OFF-ST-10003058"/>
    <x v="501"/>
    <n v="4"/>
    <n v="0"/>
    <n v="27434"/>
    <n v="2.7433999999999998"/>
    <s v="Office Supplies"/>
    <s v="Storage"/>
    <s v="Eldon Mobile Mega Data Cart  Mega Stackable  Add-On Trays"/>
  </r>
  <r>
    <x v="2951"/>
    <x v="29"/>
    <d v="2015-09-23T00:00:00"/>
    <s v="Standard Class"/>
    <s v="PF-19120"/>
    <s v="FUR-BO-10004834"/>
    <x v="3801"/>
    <n v="6"/>
    <n v="2"/>
    <n v="1585764"/>
    <n v="158.57640000000001"/>
    <s v="Furniture"/>
    <s v="Bookcases"/>
    <s v="Riverside Palais Royal Lawyers Bookcase, Royale Cherry Finish"/>
  </r>
  <r>
    <x v="2951"/>
    <x v="29"/>
    <d v="2015-09-23T00:00:00"/>
    <s v="Standard Class"/>
    <s v="PF-19120"/>
    <s v="FUR-BO-10002213"/>
    <x v="3802"/>
    <n v="5"/>
    <n v="2"/>
    <n v="-25049"/>
    <n v="-2.5049000000000001"/>
    <s v="Furniture"/>
    <s v="Bookcases"/>
    <s v="DMI Eclipse Executive Suite Bookcases"/>
  </r>
  <r>
    <x v="2951"/>
    <x v="29"/>
    <d v="2015-09-23T00:00:00"/>
    <s v="Standard Class"/>
    <s v="PF-19120"/>
    <s v="TEC-PH-10002170"/>
    <x v="2597"/>
    <n v="3"/>
    <n v="0"/>
    <n v="587916"/>
    <n v="58.791600000000003"/>
    <s v="Technology"/>
    <s v="Phones"/>
    <s v="ClearSounds CSC500 Amplified Spirit Phone Corded phone"/>
  </r>
  <r>
    <x v="2951"/>
    <x v="29"/>
    <d v="2015-09-23T00:00:00"/>
    <s v="Standard Class"/>
    <s v="PF-19120"/>
    <s v="TEC-AC-10003033"/>
    <x v="1055"/>
    <n v="2"/>
    <n v="0"/>
    <n v="217767"/>
    <n v="21.776700000000002"/>
    <s v="Technology"/>
    <s v="Accessories"/>
    <s v="Plantronics CS510 - Over-the-Head monaural Wireless Headset System"/>
  </r>
  <r>
    <x v="2951"/>
    <x v="29"/>
    <d v="2015-09-23T00:00:00"/>
    <s v="Standard Class"/>
    <s v="PF-19120"/>
    <s v="OFF-PA-10004071"/>
    <x v="295"/>
    <n v="2"/>
    <n v="0"/>
    <n v="532608"/>
    <n v="53.260800000000003"/>
    <s v="Office Supplies"/>
    <s v="Paper"/>
    <s v="Eaton Premium Continuous-Feed Paper, 25% Cotton, Letter Size, White, 1000 Shts/Box"/>
  </r>
  <r>
    <x v="2951"/>
    <x v="29"/>
    <d v="2015-09-23T00:00:00"/>
    <s v="Standard Class"/>
    <s v="PF-19120"/>
    <s v="TEC-PH-10000169"/>
    <x v="1047"/>
    <n v="4"/>
    <n v="0"/>
    <n v="1356"/>
    <n v="0.1356"/>
    <s v="Technology"/>
    <s v="Phones"/>
    <s v="ARKON Windshield Dashboard Air Vent Car Mount Holder"/>
  </r>
  <r>
    <x v="2952"/>
    <x v="550"/>
    <d v="2016-11-30T00:00:00"/>
    <s v="Second Class"/>
    <s v="DK-13225"/>
    <s v="FUR-TA-10002958"/>
    <x v="3803"/>
    <n v="2"/>
    <n v="4"/>
    <n v="-1200508"/>
    <n v="-120.0508"/>
    <s v="Furniture"/>
    <s v="Tables"/>
    <s v="Bevis Oval Conference Table, Walnut"/>
  </r>
  <r>
    <x v="2953"/>
    <x v="285"/>
    <d v="2017-11-22T00:00:00"/>
    <s v="Second Class"/>
    <s v="RB-19435"/>
    <s v="OFF-AR-10001177"/>
    <x v="486"/>
    <n v="7"/>
    <n v="0"/>
    <n v="66584"/>
    <n v="6.6584000000000003"/>
    <s v="Office Supplies"/>
    <s v="Art"/>
    <s v="Newell 349"/>
  </r>
  <r>
    <x v="2954"/>
    <x v="218"/>
    <d v="2017-06-08T00:00:00"/>
    <s v="Standard Class"/>
    <s v="GD-14590"/>
    <s v="TEC-AC-10004975"/>
    <x v="3119"/>
    <n v="10"/>
    <n v="0"/>
    <n v="362835"/>
    <n v="36.283499999999997"/>
    <s v="Technology"/>
    <s v="Accessories"/>
    <s v="Plantronics Audio 995 Wireless Stereo Headset"/>
  </r>
  <r>
    <x v="2955"/>
    <x v="918"/>
    <d v="2014-04-12T00:00:00"/>
    <s v="Standard Class"/>
    <s v="RA-19885"/>
    <s v="FUR-TA-10001086"/>
    <x v="3804"/>
    <n v="8"/>
    <n v="0"/>
    <n v="3161392"/>
    <n v="316.13920000000002"/>
    <s v="Furniture"/>
    <s v="Tables"/>
    <s v="SAFCO PlanMaster Boards, 60w x 37-1/2d, White Melamine"/>
  </r>
  <r>
    <x v="2956"/>
    <x v="856"/>
    <d v="2014-10-15T00:00:00"/>
    <s v="Standard Class"/>
    <s v="DB-13555"/>
    <s v="OFF-LA-10000240"/>
    <x v="1959"/>
    <n v="1"/>
    <n v="0"/>
    <n v="34357"/>
    <n v="3.4357000000000002"/>
    <s v="Office Supplies"/>
    <s v="Labels"/>
    <s v="Self-Adhesive Address Labels for Typewriters by Universal"/>
  </r>
  <r>
    <x v="2956"/>
    <x v="856"/>
    <d v="2014-10-15T00:00:00"/>
    <s v="Standard Class"/>
    <s v="DB-13555"/>
    <s v="FUR-FU-10002107"/>
    <x v="3805"/>
    <n v="4"/>
    <n v="0"/>
    <n v="39248"/>
    <n v="3.9247999999999998"/>
    <s v="Furniture"/>
    <s v="Furnishings"/>
    <s v="Eldon Pizzaz Desk Accessories"/>
  </r>
  <r>
    <x v="2957"/>
    <x v="28"/>
    <d v="2017-07-09T00:00:00"/>
    <s v="First Class"/>
    <s v="RL-19615"/>
    <s v="FUR-BO-10001519"/>
    <x v="3806"/>
    <n v="3"/>
    <n v="5"/>
    <n v="-453492"/>
    <n v="-45.349200000000003"/>
    <s v="Furniture"/>
    <s v="Bookcases"/>
    <s v="O'Sullivan 3-Shelf Heavy-Duty Bookcases"/>
  </r>
  <r>
    <x v="2957"/>
    <x v="28"/>
    <d v="2017-07-09T00:00:00"/>
    <s v="First Class"/>
    <s v="RL-19615"/>
    <s v="OFF-PA-10004100"/>
    <x v="23"/>
    <n v="3"/>
    <n v="2"/>
    <n v="54432"/>
    <n v="5.4432"/>
    <s v="Office Supplies"/>
    <s v="Paper"/>
    <s v="Xerox 216"/>
  </r>
  <r>
    <x v="2957"/>
    <x v="28"/>
    <d v="2017-07-09T00:00:00"/>
    <s v="First Class"/>
    <s v="RL-19615"/>
    <s v="TEC-PH-10001363"/>
    <x v="3807"/>
    <n v="2"/>
    <n v="4"/>
    <n v="-113998"/>
    <n v="-11.399800000000001"/>
    <s v="Technology"/>
    <s v="Phones"/>
    <s v="Apple iPhone 5S"/>
  </r>
  <r>
    <x v="2957"/>
    <x v="28"/>
    <d v="2017-07-09T00:00:00"/>
    <s v="First Class"/>
    <s v="RL-19615"/>
    <s v="OFF-ST-10004835"/>
    <x v="2416"/>
    <n v="3"/>
    <n v="2"/>
    <n v="10044"/>
    <n v="1.0044"/>
    <s v="Office Supplies"/>
    <s v="Storage"/>
    <s v="Plastic Stacking Crates &amp; Casters"/>
  </r>
  <r>
    <x v="2957"/>
    <x v="28"/>
    <d v="2017-07-09T00:00:00"/>
    <s v="First Class"/>
    <s v="RL-19615"/>
    <s v="TEC-AC-10002018"/>
    <x v="1137"/>
    <n v="3"/>
    <n v="2"/>
    <n v="48231"/>
    <n v="4.8231000000000002"/>
    <s v="Technology"/>
    <s v="Accessories"/>
    <s v="AmazonBasics 3-Button USB Wired Mouse"/>
  </r>
  <r>
    <x v="2957"/>
    <x v="28"/>
    <d v="2017-07-09T00:00:00"/>
    <s v="First Class"/>
    <s v="RL-19615"/>
    <s v="TEC-AC-10003033"/>
    <x v="3808"/>
    <n v="2"/>
    <n v="2"/>
    <n v="85787"/>
    <n v="8.5786999999999995"/>
    <s v="Technology"/>
    <s v="Accessories"/>
    <s v="Plantronics CS510 - Over-the-Head monaural Wireless Headset System"/>
  </r>
  <r>
    <x v="2958"/>
    <x v="975"/>
    <d v="2016-07-04T00:00:00"/>
    <s v="Same Day"/>
    <s v="RB-19465"/>
    <s v="FUR-FU-10000221"/>
    <x v="3122"/>
    <n v="5"/>
    <n v="0"/>
    <n v="8636"/>
    <n v="0.86360000000000003"/>
    <s v="Furniture"/>
    <s v="Furnishings"/>
    <s v="Master Caster Door Stop, Brown"/>
  </r>
  <r>
    <x v="2958"/>
    <x v="975"/>
    <d v="2016-07-04T00:00:00"/>
    <s v="Same Day"/>
    <s v="RB-19465"/>
    <s v="TEC-PH-10001198"/>
    <x v="1591"/>
    <n v="3"/>
    <n v="2"/>
    <n v="199665"/>
    <n v="19.9665"/>
    <s v="Technology"/>
    <s v="Phones"/>
    <s v="Avaya 4621SW VoIP phone"/>
  </r>
  <r>
    <x v="2958"/>
    <x v="975"/>
    <d v="2016-07-04T00:00:00"/>
    <s v="Same Day"/>
    <s v="RB-19465"/>
    <s v="TEC-PH-10002564"/>
    <x v="314"/>
    <n v="3"/>
    <n v="2"/>
    <n v="8997"/>
    <n v="0.89970000000000006"/>
    <s v="Technology"/>
    <s v="Phones"/>
    <s v="OtterBox Defender Series Case - Samsung Galaxy S4"/>
  </r>
  <r>
    <x v="2959"/>
    <x v="337"/>
    <d v="2017-05-25T00:00:00"/>
    <s v="Standard Class"/>
    <s v="JF-15295"/>
    <s v="TEC-PH-10003811"/>
    <x v="3809"/>
    <n v="1"/>
    <n v="2"/>
    <n v="95992"/>
    <n v="9.5991999999999997"/>
    <s v="Technology"/>
    <s v="Phones"/>
    <s v="Jabra Supreme Plus Driver EditionÂ Headset"/>
  </r>
  <r>
    <x v="2959"/>
    <x v="337"/>
    <d v="2017-05-25T00:00:00"/>
    <s v="Standard Class"/>
    <s v="JF-15295"/>
    <s v="OFF-LA-10004178"/>
    <x v="1347"/>
    <n v="4"/>
    <n v="2"/>
    <n v="42952"/>
    <n v="4.2952000000000004"/>
    <s v="Office Supplies"/>
    <s v="Labels"/>
    <s v="Avery 491"/>
  </r>
  <r>
    <x v="2960"/>
    <x v="527"/>
    <d v="2017-10-14T00:00:00"/>
    <s v="Second Class"/>
    <s v="RW-19690"/>
    <s v="TEC-AC-10001465"/>
    <x v="2106"/>
    <n v="12"/>
    <n v="0"/>
    <n v="130752"/>
    <n v="13.075200000000001"/>
    <s v="Technology"/>
    <s v="Accessories"/>
    <s v="SanDisk Cruzer 64 GB USB Flash Drive"/>
  </r>
  <r>
    <x v="2960"/>
    <x v="527"/>
    <d v="2017-10-14T00:00:00"/>
    <s v="Second Class"/>
    <s v="RW-19690"/>
    <s v="OFF-AR-10000940"/>
    <x v="761"/>
    <n v="2"/>
    <n v="0"/>
    <n v="15876"/>
    <n v="1.5875999999999999"/>
    <s v="Office Supplies"/>
    <s v="Art"/>
    <s v="Newell 343"/>
  </r>
  <r>
    <x v="2961"/>
    <x v="876"/>
    <d v="2016-08-13T00:00:00"/>
    <s v="Standard Class"/>
    <s v="VG-21790"/>
    <s v="TEC-PH-10001700"/>
    <x v="1911"/>
    <n v="4"/>
    <n v="2"/>
    <n v="184772"/>
    <n v="18.4772"/>
    <s v="Technology"/>
    <s v="Phones"/>
    <s v="Panasonic KX-TG6844B Expandable Digital Cordless Telephone"/>
  </r>
  <r>
    <x v="2962"/>
    <x v="142"/>
    <d v="2014-08-29T00:00:00"/>
    <s v="Standard Class"/>
    <s v="JM-15265"/>
    <s v="FUR-FU-10000771"/>
    <x v="2798"/>
    <n v="1"/>
    <n v="0"/>
    <n v="26376"/>
    <n v="2.6375999999999999"/>
    <s v="Furniture"/>
    <s v="Furnishings"/>
    <s v="Eldon 200 Class Desk Accessories, Smoke"/>
  </r>
  <r>
    <x v="2962"/>
    <x v="142"/>
    <d v="2014-08-29T00:00:00"/>
    <s v="Standard Class"/>
    <s v="JM-15265"/>
    <s v="TEC-AC-10002399"/>
    <x v="1951"/>
    <n v="5"/>
    <n v="0"/>
    <n v="30432"/>
    <n v="3.0432000000000001"/>
    <s v="Technology"/>
    <s v="Accessories"/>
    <s v="SanDisk Cruzer 32 GB USB Flash Drive"/>
  </r>
  <r>
    <x v="2962"/>
    <x v="142"/>
    <d v="2014-08-29T00:00:00"/>
    <s v="Standard Class"/>
    <s v="JM-15265"/>
    <s v="OFF-PA-10004983"/>
    <x v="330"/>
    <n v="4"/>
    <n v="0"/>
    <n v="124416"/>
    <n v="12.441599999999999"/>
    <s v="Office Supplies"/>
    <s v="Paper"/>
    <s v="Xerox 23"/>
  </r>
  <r>
    <x v="2962"/>
    <x v="142"/>
    <d v="2014-08-29T00:00:00"/>
    <s v="Standard Class"/>
    <s v="JM-15265"/>
    <s v="OFF-ST-10004258"/>
    <x v="3810"/>
    <n v="4"/>
    <n v="0"/>
    <n v="131868"/>
    <n v="13.1868"/>
    <s v="Office Supplies"/>
    <s v="Storage"/>
    <s v="Portable Personal File Box"/>
  </r>
  <r>
    <x v="2963"/>
    <x v="245"/>
    <d v="2015-09-18T00:00:00"/>
    <s v="Second Class"/>
    <s v="BE-11455"/>
    <s v="OFF-BI-10004040"/>
    <x v="3811"/>
    <n v="5"/>
    <n v="0"/>
    <n v="12691"/>
    <n v="1.2690999999999999"/>
    <s v="Office Supplies"/>
    <s v="Binders"/>
    <s v="Wilson Jones Impact Binders"/>
  </r>
  <r>
    <x v="2964"/>
    <x v="916"/>
    <d v="2017-03-05T00:00:00"/>
    <s v="Same Day"/>
    <s v="CB-12535"/>
    <s v="OFF-EN-10003862"/>
    <x v="3812"/>
    <n v="4"/>
    <n v="0"/>
    <n v="196328"/>
    <n v="19.6328"/>
    <s v="Office Supplies"/>
    <s v="Envelopes"/>
    <s v="Laser &amp; Ink Jet Business Envelopes"/>
  </r>
  <r>
    <x v="2964"/>
    <x v="916"/>
    <d v="2017-03-05T00:00:00"/>
    <s v="Same Day"/>
    <s v="CB-12535"/>
    <s v="TEC-AC-10004571"/>
    <x v="951"/>
    <n v="3"/>
    <n v="0"/>
    <n v="1259874"/>
    <n v="125.98739999999999"/>
    <s v="Technology"/>
    <s v="Accessories"/>
    <s v="Logitech G700s Rechargeable Gaming Mouse"/>
  </r>
  <r>
    <x v="2964"/>
    <x v="916"/>
    <d v="2017-03-05T00:00:00"/>
    <s v="Same Day"/>
    <s v="CB-12535"/>
    <s v="OFF-AP-10000891"/>
    <x v="2556"/>
    <n v="2"/>
    <n v="0"/>
    <n v="78672"/>
    <n v="7.8672000000000004"/>
    <s v="Office Supplies"/>
    <s v="Appliances"/>
    <s v="Kensington 7 Outlet MasterPiece HOMEOFFICE Power Control Center"/>
  </r>
  <r>
    <x v="2964"/>
    <x v="916"/>
    <d v="2017-03-05T00:00:00"/>
    <s v="Same Day"/>
    <s v="CB-12535"/>
    <s v="OFF-BI-10002026"/>
    <x v="3813"/>
    <n v="6"/>
    <n v="0"/>
    <n v="1124928"/>
    <n v="112.4928"/>
    <s v="Office Supplies"/>
    <s v="Binders"/>
    <s v="Avery Arch Ring Binders"/>
  </r>
  <r>
    <x v="2965"/>
    <x v="15"/>
    <d v="2017-04-21T00:00:00"/>
    <s v="Standard Class"/>
    <s v="SD-20485"/>
    <s v="OFF-PA-10001826"/>
    <x v="846"/>
    <n v="4"/>
    <n v="2"/>
    <n v="72576"/>
    <n v="7.2576000000000001"/>
    <s v="Office Supplies"/>
    <s v="Paper"/>
    <s v="Xerox 207"/>
  </r>
  <r>
    <x v="2966"/>
    <x v="809"/>
    <d v="2014-03-31T00:00:00"/>
    <s v="First Class"/>
    <s v="SG-20890"/>
    <s v="OFF-AR-10001231"/>
    <x v="3814"/>
    <n v="5"/>
    <n v="0"/>
    <n v="294"/>
    <n v="2.9399999999999999E-2"/>
    <s v="Office Supplies"/>
    <s v="Art"/>
    <s v="Sanford EarthWrite Recycled Pencils, Medium Soft, #2"/>
  </r>
  <r>
    <x v="2967"/>
    <x v="20"/>
    <d v="2014-11-15T00:00:00"/>
    <s v="Second Class"/>
    <s v="TS-21430"/>
    <s v="FUR-FU-10000409"/>
    <x v="1188"/>
    <n v="2"/>
    <n v="2"/>
    <n v="77896"/>
    <n v="7.7896000000000001"/>
    <s v="Furniture"/>
    <s v="Furnishings"/>
    <s v="GE 4 Foot Flourescent Tube, 40 Watt"/>
  </r>
  <r>
    <x v="2967"/>
    <x v="20"/>
    <d v="2014-11-15T00:00:00"/>
    <s v="Second Class"/>
    <s v="TS-21430"/>
    <s v="FUR-BO-10002545"/>
    <x v="3251"/>
    <n v="4"/>
    <n v="5"/>
    <n v="-2505408"/>
    <n v="-250.54079999999999"/>
    <s v="Furniture"/>
    <s v="Bookcases"/>
    <s v="Atlantic Metals Mobile 3-Shelf Bookcases, Custom Colors"/>
  </r>
  <r>
    <x v="2968"/>
    <x v="475"/>
    <d v="2016-03-15T00:00:00"/>
    <s v="Second Class"/>
    <s v="DK-13225"/>
    <s v="OFF-ST-10002756"/>
    <x v="3815"/>
    <n v="5"/>
    <n v="0"/>
    <n v="67655"/>
    <n v="6.7655000000000003"/>
    <s v="Office Supplies"/>
    <s v="Storage"/>
    <s v="Tennsco Stur-D-Stor Boltless Shelving, 5 Shelves, 24&quot; Deep, Sand"/>
  </r>
  <r>
    <x v="2968"/>
    <x v="475"/>
    <d v="2016-03-15T00:00:00"/>
    <s v="Second Class"/>
    <s v="DK-13225"/>
    <s v="OFF-AP-10003842"/>
    <x v="1160"/>
    <n v="5"/>
    <n v="0"/>
    <n v="40274"/>
    <n v="4.0274000000000001"/>
    <s v="Office Supplies"/>
    <s v="Appliances"/>
    <s v="Euro-Pro Shark Turbo Vacuum"/>
  </r>
  <r>
    <x v="2968"/>
    <x v="475"/>
    <d v="2016-03-15T00:00:00"/>
    <s v="Second Class"/>
    <s v="DK-13225"/>
    <s v="OFF-EN-10004459"/>
    <x v="2341"/>
    <n v="4"/>
    <n v="0"/>
    <n v="149744"/>
    <n v="14.974399999999999"/>
    <s v="Office Supplies"/>
    <s v="Envelopes"/>
    <s v="Security-Tint Envelopes"/>
  </r>
  <r>
    <x v="2968"/>
    <x v="475"/>
    <d v="2016-03-15T00:00:00"/>
    <s v="Second Class"/>
    <s v="DK-13225"/>
    <s v="FUR-CH-10003746"/>
    <x v="3816"/>
    <n v="3"/>
    <n v="2"/>
    <n v="770352"/>
    <n v="77.035200000000003"/>
    <s v="Furniture"/>
    <s v="Chairs"/>
    <s v="Hon 4070 Series Pagoda Round Back Stacking Chairs"/>
  </r>
  <r>
    <x v="2969"/>
    <x v="839"/>
    <d v="2017-02-14T00:00:00"/>
    <s v="Second Class"/>
    <s v="ML-17395"/>
    <s v="FUR-FU-10003142"/>
    <x v="2905"/>
    <n v="4"/>
    <n v="0"/>
    <n v="65472"/>
    <n v="6.5472000000000001"/>
    <s v="Furniture"/>
    <s v="Furnishings"/>
    <s v="Master Big Foot Doorstop, Beige"/>
  </r>
  <r>
    <x v="2970"/>
    <x v="20"/>
    <d v="2014-11-13T00:00:00"/>
    <s v="Second Class"/>
    <s v="MA-17560"/>
    <s v="TEC-PH-10001425"/>
    <x v="3817"/>
    <n v="9"/>
    <n v="2"/>
    <n v="575928"/>
    <n v="57.592799999999997"/>
    <s v="Technology"/>
    <s v="Phones"/>
    <s v="Mophie Juice Pack Helium for iPhone"/>
  </r>
  <r>
    <x v="2970"/>
    <x v="20"/>
    <d v="2014-11-13T00:00:00"/>
    <s v="Second Class"/>
    <s v="MA-17560"/>
    <s v="OFF-AP-10001626"/>
    <x v="3655"/>
    <n v="2"/>
    <n v="0"/>
    <n v="20228"/>
    <n v="2.0228000000000002"/>
    <s v="Office Supplies"/>
    <s v="Appliances"/>
    <s v="Commercial WindTunnel Clean Air Upright Vacuum, Replacement Belts, Filtration Bags"/>
  </r>
  <r>
    <x v="2970"/>
    <x v="20"/>
    <d v="2014-11-13T00:00:00"/>
    <s v="Second Class"/>
    <s v="MA-17560"/>
    <s v="OFF-PA-10003625"/>
    <x v="1777"/>
    <n v="4"/>
    <n v="0"/>
    <n v="55764"/>
    <n v="5.5763999999999996"/>
    <s v="Office Supplies"/>
    <s v="Paper"/>
    <s v="Xerox 1979"/>
  </r>
  <r>
    <x v="2971"/>
    <x v="648"/>
    <d v="2017-08-25T00:00:00"/>
    <s v="Standard Class"/>
    <s v="LR-17035"/>
    <s v="OFF-SU-10004768"/>
    <x v="1635"/>
    <n v="3"/>
    <n v="0"/>
    <n v="5166"/>
    <n v="0.51659999999999995"/>
    <s v="Office Supplies"/>
    <s v="Supplies"/>
    <s v="Acme Kleencut Forged Steel Scissors"/>
  </r>
  <r>
    <x v="2971"/>
    <x v="648"/>
    <d v="2017-08-25T00:00:00"/>
    <s v="Standard Class"/>
    <s v="LR-17035"/>
    <s v="OFF-ST-10000777"/>
    <x v="214"/>
    <n v="6"/>
    <n v="0"/>
    <n v="634368"/>
    <n v="63.436799999999998"/>
    <s v="Office Supplies"/>
    <s v="Storage"/>
    <s v="Companion Letter/Legal File, Black"/>
  </r>
  <r>
    <x v="2971"/>
    <x v="648"/>
    <d v="2017-08-25T00:00:00"/>
    <s v="Standard Class"/>
    <s v="LR-17035"/>
    <s v="TEC-PH-10003171"/>
    <x v="3818"/>
    <n v="3"/>
    <n v="2"/>
    <n v="10788"/>
    <n v="1.0788"/>
    <s v="Technology"/>
    <s v="Phones"/>
    <s v="Plantronics Encore H101 Dual EarpiecesÂ Headset"/>
  </r>
  <r>
    <x v="2972"/>
    <x v="804"/>
    <d v="2016-01-17T00:00:00"/>
    <s v="First Class"/>
    <s v="BE-11335"/>
    <s v="OFF-PA-10001033"/>
    <x v="2493"/>
    <n v="2"/>
    <n v="0"/>
    <n v="401702"/>
    <n v="40.170200000000001"/>
    <s v="Office Supplies"/>
    <s v="Paper"/>
    <s v="Xerox 1893"/>
  </r>
  <r>
    <x v="2973"/>
    <x v="836"/>
    <d v="2014-07-22T00:00:00"/>
    <s v="First Class"/>
    <s v="CC-12145"/>
    <s v="OFF-PA-10000418"/>
    <x v="257"/>
    <n v="1"/>
    <n v="0"/>
    <n v="50328"/>
    <n v="5.0327999999999999"/>
    <s v="Office Supplies"/>
    <s v="Paper"/>
    <s v="Xerox 189"/>
  </r>
  <r>
    <x v="2973"/>
    <x v="836"/>
    <d v="2014-07-22T00:00:00"/>
    <s v="First Class"/>
    <s v="CC-12145"/>
    <s v="OFF-BI-10001982"/>
    <x v="3819"/>
    <n v="2"/>
    <n v="2"/>
    <n v="31552"/>
    <n v="3.1551999999999998"/>
    <s v="Office Supplies"/>
    <s v="Binders"/>
    <s v="Wilson Jones Custom Binder Spines &amp; Labels"/>
  </r>
  <r>
    <x v="2973"/>
    <x v="836"/>
    <d v="2014-07-22T00:00:00"/>
    <s v="First Class"/>
    <s v="CC-12145"/>
    <s v="OFF-PA-10002230"/>
    <x v="834"/>
    <n v="4"/>
    <n v="0"/>
    <n v="97608"/>
    <n v="9.7607999999999997"/>
    <s v="Office Supplies"/>
    <s v="Paper"/>
    <s v="Xerox 1897"/>
  </r>
  <r>
    <x v="2973"/>
    <x v="836"/>
    <d v="2014-07-22T00:00:00"/>
    <s v="First Class"/>
    <s v="CC-12145"/>
    <s v="FUR-FU-10003577"/>
    <x v="3820"/>
    <n v="3"/>
    <n v="0"/>
    <n v="154872"/>
    <n v="15.4872"/>
    <s v="Furniture"/>
    <s v="Furnishings"/>
    <s v="Nu-Dell Leatherette Frames"/>
  </r>
  <r>
    <x v="2974"/>
    <x v="695"/>
    <d v="2017-02-11T00:00:00"/>
    <s v="Standard Class"/>
    <s v="BD-11770"/>
    <s v="FUR-BO-10001811"/>
    <x v="2814"/>
    <n v="1"/>
    <n v="2"/>
    <n v="30098"/>
    <n v="3.0097999999999998"/>
    <s v="Furniture"/>
    <s v="Bookcases"/>
    <s v="Atlantic Metals Mobile 5-Shelf Bookcases, Custom Colors"/>
  </r>
  <r>
    <x v="2975"/>
    <x v="707"/>
    <d v="2015-12-29T00:00:00"/>
    <s v="Standard Class"/>
    <s v="JK-15640"/>
    <s v="OFF-AP-10003779"/>
    <x v="3821"/>
    <n v="2"/>
    <n v="0"/>
    <n v="124488"/>
    <n v="12.4488"/>
    <s v="Office Supplies"/>
    <s v="Appliances"/>
    <s v="Kensington 7 Outlet MasterPiece Power Center with Fax/Phone Line Protection"/>
  </r>
  <r>
    <x v="2976"/>
    <x v="750"/>
    <d v="2016-10-13T00:00:00"/>
    <s v="Standard Class"/>
    <s v="DB-13615"/>
    <s v="OFF-ST-10000676"/>
    <x v="3822"/>
    <n v="5"/>
    <n v="2"/>
    <n v="-67851"/>
    <n v="-6.7850999999999999"/>
    <s v="Office Supplies"/>
    <s v="Storage"/>
    <s v="Fellowes Econo/Stor Drawers"/>
  </r>
  <r>
    <x v="2977"/>
    <x v="1002"/>
    <d v="2017-07-17T00:00:00"/>
    <s v="Standard Class"/>
    <s v="RR-19525"/>
    <s v="OFF-ST-10001496"/>
    <x v="2734"/>
    <n v="2"/>
    <n v="0"/>
    <n v="936988"/>
    <n v="93.698800000000006"/>
    <s v="Office Supplies"/>
    <s v="Storage"/>
    <s v="Standard Rollaway File with Lock"/>
  </r>
  <r>
    <x v="2977"/>
    <x v="1002"/>
    <d v="2017-07-17T00:00:00"/>
    <s v="Standard Class"/>
    <s v="RR-19525"/>
    <s v="OFF-PA-10003673"/>
    <x v="3823"/>
    <n v="2"/>
    <n v="0"/>
    <n v="62376"/>
    <n v="6.2375999999999996"/>
    <s v="Office Supplies"/>
    <s v="Paper"/>
    <s v="Strathmore Photo Mount Cards"/>
  </r>
  <r>
    <x v="2978"/>
    <x v="560"/>
    <d v="2017-04-25T00:00:00"/>
    <s v="First Class"/>
    <s v="SV-20935"/>
    <s v="TEC-PH-10004614"/>
    <x v="3824"/>
    <n v="10"/>
    <n v="2"/>
    <n v="345"/>
    <n v="3.4500000000000003E-2"/>
    <s v="Technology"/>
    <s v="Phones"/>
    <s v="AT&amp;T 841000 Phone"/>
  </r>
  <r>
    <x v="2979"/>
    <x v="536"/>
    <d v="2014-09-13T00:00:00"/>
    <s v="Standard Class"/>
    <s v="RB-19465"/>
    <s v="FUR-TA-10001039"/>
    <x v="3825"/>
    <n v="5"/>
    <n v="0"/>
    <n v="111774"/>
    <n v="11.1774"/>
    <s v="Furniture"/>
    <s v="Tables"/>
    <s v="KI Adjustable-Height Table"/>
  </r>
  <r>
    <x v="2979"/>
    <x v="536"/>
    <d v="2014-09-13T00:00:00"/>
    <s v="Standard Class"/>
    <s v="RB-19465"/>
    <s v="OFF-BI-10000474"/>
    <x v="3826"/>
    <n v="2"/>
    <n v="0"/>
    <n v="153888"/>
    <n v="15.3888"/>
    <s v="Office Supplies"/>
    <s v="Binders"/>
    <s v="Avery Recycled Flexi-View Covers for Binding Systems"/>
  </r>
  <r>
    <x v="2979"/>
    <x v="536"/>
    <d v="2014-09-13T00:00:00"/>
    <s v="Standard Class"/>
    <s v="RB-19465"/>
    <s v="FUR-CH-10004698"/>
    <x v="3827"/>
    <n v="2"/>
    <n v="0"/>
    <n v="453488"/>
    <n v="45.348799999999997"/>
    <s v="Furniture"/>
    <s v="Chairs"/>
    <s v="Padded Folding Chairs, Black, 4/Carton"/>
  </r>
  <r>
    <x v="2979"/>
    <x v="536"/>
    <d v="2014-09-13T00:00:00"/>
    <s v="Standard Class"/>
    <s v="RB-19465"/>
    <s v="OFF-ST-10003327"/>
    <x v="3828"/>
    <n v="2"/>
    <n v="0"/>
    <n v="57594"/>
    <n v="5.7594000000000003"/>
    <s v="Office Supplies"/>
    <s v="Storage"/>
    <s v="Akro-Mils 12-Gallon Tote"/>
  </r>
  <r>
    <x v="2980"/>
    <x v="831"/>
    <d v="2016-11-28T00:00:00"/>
    <s v="Standard Class"/>
    <s v="MV-18190"/>
    <s v="OFF-PA-10000232"/>
    <x v="24"/>
    <n v="2"/>
    <n v="0"/>
    <n v="63504"/>
    <n v="6.3503999999999996"/>
    <s v="Office Supplies"/>
    <s v="Paper"/>
    <s v="Xerox 1975"/>
  </r>
  <r>
    <x v="2981"/>
    <x v="264"/>
    <d v="2017-09-18T00:00:00"/>
    <s v="Second Class"/>
    <s v="EH-14185"/>
    <s v="OFF-PA-10003657"/>
    <x v="3077"/>
    <n v="6"/>
    <n v="2"/>
    <n v="642"/>
    <n v="6.4199999999999993E-2"/>
    <s v="Office Supplies"/>
    <s v="Paper"/>
    <s v="Xerox 1927"/>
  </r>
  <r>
    <x v="2982"/>
    <x v="1080"/>
    <d v="2016-07-25T00:00:00"/>
    <s v="Standard Class"/>
    <s v="JS-16030"/>
    <s v="FUR-FU-10001185"/>
    <x v="2199"/>
    <n v="6"/>
    <n v="0"/>
    <n v="760878"/>
    <n v="76.087800000000001"/>
    <s v="Furniture"/>
    <s v="Furnishings"/>
    <s v="Advantus Employee of the Month Certificate Frame, 11 x 13-1/2"/>
  </r>
  <r>
    <x v="2982"/>
    <x v="1080"/>
    <d v="2016-07-25T00:00:00"/>
    <s v="Standard Class"/>
    <s v="JS-16030"/>
    <s v="OFF-BI-10003007"/>
    <x v="3829"/>
    <n v="2"/>
    <n v="0"/>
    <n v="356776"/>
    <n v="35.677599999999998"/>
    <s v="Office Supplies"/>
    <s v="Binders"/>
    <s v="Premium Transparent Presentation Covers, No Pattern/Clear, 8 1/2&quot; x 11&quot;"/>
  </r>
  <r>
    <x v="2982"/>
    <x v="1080"/>
    <d v="2016-07-25T00:00:00"/>
    <s v="Standard Class"/>
    <s v="JS-16030"/>
    <s v="OFF-ST-10002485"/>
    <x v="836"/>
    <n v="4"/>
    <n v="0"/>
    <n v="8792"/>
    <n v="0.87919999999999998"/>
    <s v="Office Supplies"/>
    <s v="Storage"/>
    <s v="Rogers Deluxe File Chest"/>
  </r>
  <r>
    <x v="2982"/>
    <x v="1080"/>
    <d v="2016-07-25T00:00:00"/>
    <s v="Standard Class"/>
    <s v="JS-16030"/>
    <s v="OFF-PA-10001033"/>
    <x v="3830"/>
    <n v="6"/>
    <n v="0"/>
    <n v="1205106"/>
    <n v="120.5106"/>
    <s v="Office Supplies"/>
    <s v="Paper"/>
    <s v="Xerox 1893"/>
  </r>
  <r>
    <x v="2982"/>
    <x v="1080"/>
    <d v="2016-07-25T00:00:00"/>
    <s v="Standard Class"/>
    <s v="JS-16030"/>
    <s v="OFF-BI-10000404"/>
    <x v="3831"/>
    <n v="1"/>
    <n v="0"/>
    <n v="4042"/>
    <n v="0.4042"/>
    <s v="Office Supplies"/>
    <s v="Binders"/>
    <s v="Avery Printable Repositionable Plastic Tabs"/>
  </r>
  <r>
    <x v="2982"/>
    <x v="1080"/>
    <d v="2016-07-25T00:00:00"/>
    <s v="Standard Class"/>
    <s v="JS-16030"/>
    <s v="FUR-BO-10003546"/>
    <x v="2325"/>
    <n v="5"/>
    <n v="0"/>
    <n v="126225"/>
    <n v="12.6225"/>
    <s v="Furniture"/>
    <s v="Bookcases"/>
    <s v="Hon 4-Shelf Metal Bookcases"/>
  </r>
  <r>
    <x v="2983"/>
    <x v="48"/>
    <d v="2017-09-21T00:00:00"/>
    <s v="Standard Class"/>
    <s v="ES-14020"/>
    <s v="OFF-BI-10004390"/>
    <x v="3832"/>
    <n v="7"/>
    <n v="2"/>
    <n v="884058"/>
    <n v="88.405799999999999"/>
    <s v="Office Supplies"/>
    <s v="Binders"/>
    <s v="GBC DocuBind 200 Manual Binding Machine"/>
  </r>
  <r>
    <x v="2983"/>
    <x v="48"/>
    <d v="2017-09-21T00:00:00"/>
    <s v="Standard Class"/>
    <s v="ES-14020"/>
    <s v="TEC-PH-10001700"/>
    <x v="3833"/>
    <n v="7"/>
    <n v="2"/>
    <n v="323351"/>
    <n v="32.335099999999997"/>
    <s v="Technology"/>
    <s v="Phones"/>
    <s v="Panasonic KX-TG6844B Expandable Digital Cordless Telephone"/>
  </r>
  <r>
    <x v="2983"/>
    <x v="48"/>
    <d v="2017-09-21T00:00:00"/>
    <s v="Standard Class"/>
    <s v="ES-14020"/>
    <s v="FUR-CH-10003396"/>
    <x v="3834"/>
    <n v="3"/>
    <n v="2"/>
    <n v="-207846"/>
    <n v="-20.784600000000001"/>
    <s v="Furniture"/>
    <s v="Chairs"/>
    <s v="Global Deluxe Steno Chair"/>
  </r>
  <r>
    <x v="2984"/>
    <x v="73"/>
    <d v="2016-12-11T00:00:00"/>
    <s v="Same Day"/>
    <s v="NS-18640"/>
    <s v="OFF-ST-10001558"/>
    <x v="925"/>
    <n v="5"/>
    <n v="2"/>
    <n v="-406"/>
    <n v="-4.0599999999999997E-2"/>
    <s v="Office Supplies"/>
    <s v="Storage"/>
    <s v="Acco Perma 4000 Stacking Storage Drawers"/>
  </r>
  <r>
    <x v="2984"/>
    <x v="73"/>
    <d v="2016-12-11T00:00:00"/>
    <s v="Same Day"/>
    <s v="NS-18640"/>
    <s v="OFF-SU-10004782"/>
    <x v="1845"/>
    <n v="2"/>
    <n v="2"/>
    <n v="169"/>
    <n v="1.6899999999999998E-2"/>
    <s v="Office Supplies"/>
    <s v="Supplies"/>
    <s v="Elite 5&quot; Scissors"/>
  </r>
  <r>
    <x v="2984"/>
    <x v="73"/>
    <d v="2016-12-11T00:00:00"/>
    <s v="Same Day"/>
    <s v="NS-18640"/>
    <s v="FUR-CH-10003298"/>
    <x v="3835"/>
    <n v="5"/>
    <n v="3"/>
    <n v="-137529"/>
    <n v="-13.7529"/>
    <s v="Furniture"/>
    <s v="Chairs"/>
    <s v="Office Star - Contemporary Task Swivel chair with Loop Arms, Charcoal"/>
  </r>
  <r>
    <x v="2984"/>
    <x v="73"/>
    <d v="2016-12-11T00:00:00"/>
    <s v="Same Day"/>
    <s v="NS-18640"/>
    <s v="OFF-AP-10000576"/>
    <x v="2258"/>
    <n v="4"/>
    <n v="2"/>
    <n v="24196"/>
    <n v="2.4196"/>
    <s v="Office Supplies"/>
    <s v="Appliances"/>
    <s v="Belkin 7 Outlet SurgeMaster II"/>
  </r>
  <r>
    <x v="2984"/>
    <x v="73"/>
    <d v="2016-12-11T00:00:00"/>
    <s v="Same Day"/>
    <s v="NS-18640"/>
    <s v="FUR-TA-10003008"/>
    <x v="3836"/>
    <n v="3"/>
    <n v="4"/>
    <n v="-1478655"/>
    <n v="-147.8655"/>
    <s v="Furniture"/>
    <s v="Tables"/>
    <s v="Lesro Round Back Collection Coffee Table, End Table"/>
  </r>
  <r>
    <x v="2985"/>
    <x v="267"/>
    <d v="2014-12-14T00:00:00"/>
    <s v="Standard Class"/>
    <s v="SH-19975"/>
    <s v="FUR-CH-10001708"/>
    <x v="3837"/>
    <n v="3"/>
    <n v="2"/>
    <n v="42294"/>
    <n v="4.2294"/>
    <s v="Furniture"/>
    <s v="Chairs"/>
    <s v="Office Star - Contemporary Swivel Chair with Padded Adjustable Arms and Flex Back"/>
  </r>
  <r>
    <x v="2985"/>
    <x v="267"/>
    <d v="2014-12-14T00:00:00"/>
    <s v="Standard Class"/>
    <s v="SH-19975"/>
    <s v="OFF-PA-10000019"/>
    <x v="330"/>
    <n v="4"/>
    <n v="0"/>
    <n v="124416"/>
    <n v="12.441599999999999"/>
    <s v="Office Supplies"/>
    <s v="Paper"/>
    <s v="Xerox 1931"/>
  </r>
  <r>
    <x v="2985"/>
    <x v="267"/>
    <d v="2014-12-14T00:00:00"/>
    <s v="Standard Class"/>
    <s v="SH-19975"/>
    <s v="OFF-PA-10002222"/>
    <x v="671"/>
    <n v="4"/>
    <n v="0"/>
    <n v="420256"/>
    <n v="42.025599999999997"/>
    <s v="Office Supplies"/>
    <s v="Paper"/>
    <s v="Xerox Color Copier Paper, 11&quot; x 17&quot;, Ream"/>
  </r>
  <r>
    <x v="2986"/>
    <x v="736"/>
    <d v="2014-12-17T00:00:00"/>
    <s v="Standard Class"/>
    <s v="RF-19345"/>
    <s v="FUR-FU-10002553"/>
    <x v="2714"/>
    <n v="3"/>
    <n v="2"/>
    <n v="76965"/>
    <n v="7.6965000000000003"/>
    <s v="Furniture"/>
    <s v="Furnishings"/>
    <s v="Electrix Incandescent Magnifying Lamp, Black"/>
  </r>
  <r>
    <x v="2986"/>
    <x v="736"/>
    <d v="2014-12-17T00:00:00"/>
    <s v="Standard Class"/>
    <s v="RF-19345"/>
    <s v="OFF-BI-10002103"/>
    <x v="3628"/>
    <n v="2"/>
    <n v="7"/>
    <n v="-41712"/>
    <n v="-4.1711999999999998"/>
    <s v="Office Supplies"/>
    <s v="Binders"/>
    <s v="Cardinal Slant-D Ring Binder, Heavy Gauge Vinyl"/>
  </r>
  <r>
    <x v="2987"/>
    <x v="456"/>
    <d v="2017-09-27T00:00:00"/>
    <s v="Standard Class"/>
    <s v="DL-12865"/>
    <s v="OFF-BI-10002794"/>
    <x v="1201"/>
    <n v="1"/>
    <n v="7"/>
    <n v="-86058"/>
    <n v="-8.6058000000000003"/>
    <s v="Office Supplies"/>
    <s v="Binders"/>
    <s v="Avery Trapezoid Ring Binder, 3&quot; Capacity, Black, 1040 sheets"/>
  </r>
  <r>
    <x v="2988"/>
    <x v="405"/>
    <d v="2017-09-11T00:00:00"/>
    <s v="Standard Class"/>
    <s v="AG-10390"/>
    <s v="FUR-FU-10002597"/>
    <x v="2268"/>
    <n v="4"/>
    <n v="0"/>
    <n v="82992"/>
    <n v="8.2992000000000008"/>
    <s v="Furniture"/>
    <s v="Furnishings"/>
    <s v="C-Line Magnetic Cubicle Keepers, Clear Polypropylene"/>
  </r>
  <r>
    <x v="2989"/>
    <x v="133"/>
    <d v="2015-11-07T00:00:00"/>
    <s v="Standard Class"/>
    <s v="SW-20245"/>
    <s v="FUR-CH-10003535"/>
    <x v="3838"/>
    <n v="2"/>
    <n v="1"/>
    <n v="85372"/>
    <n v="8.5372000000000003"/>
    <s v="Furniture"/>
    <s v="Chairs"/>
    <s v="Global Armless Task Chair, Royal Blue"/>
  </r>
  <r>
    <x v="2990"/>
    <x v="115"/>
    <d v="2017-12-18T00:00:00"/>
    <s v="Standard Class"/>
    <s v="KN-16390"/>
    <s v="TEC-PH-10001527"/>
    <x v="3369"/>
    <n v="3"/>
    <n v="0"/>
    <n v="38655"/>
    <n v="3.8654999999999999"/>
    <s v="Technology"/>
    <s v="Phones"/>
    <s v="Plantronics MX500i Earset"/>
  </r>
  <r>
    <x v="2991"/>
    <x v="719"/>
    <d v="2017-04-03T00:00:00"/>
    <s v="First Class"/>
    <s v="GB-14530"/>
    <s v="FUR-FU-10004006"/>
    <x v="3783"/>
    <n v="3"/>
    <n v="0"/>
    <n v="217515"/>
    <n v="21.7515"/>
    <s v="Furniture"/>
    <s v="Furnishings"/>
    <s v="Deflect-o DuraMat Lighweight, Studded, Beveled Mat for Low Pile Carpeting"/>
  </r>
  <r>
    <x v="2992"/>
    <x v="1081"/>
    <d v="2016-01-03T00:00:00"/>
    <s v="Standard Class"/>
    <s v="CL-12565"/>
    <s v="OFF-PA-10000595"/>
    <x v="3839"/>
    <n v="3"/>
    <n v="0"/>
    <n v="315192"/>
    <n v="31.519200000000001"/>
    <s v="Office Supplies"/>
    <s v="Paper"/>
    <s v="Xerox 1929"/>
  </r>
  <r>
    <x v="2992"/>
    <x v="1081"/>
    <d v="2016-01-03T00:00:00"/>
    <s v="Standard Class"/>
    <s v="CL-12565"/>
    <s v="OFF-ST-10000798"/>
    <x v="3840"/>
    <n v="3"/>
    <n v="0"/>
    <n v="142386"/>
    <n v="14.2386"/>
    <s v="Office Supplies"/>
    <s v="Storage"/>
    <s v="2300 Heavy-Duty Transfer File Systems by Perma"/>
  </r>
  <r>
    <x v="2992"/>
    <x v="1081"/>
    <d v="2016-01-03T00:00:00"/>
    <s v="Standard Class"/>
    <s v="CL-12565"/>
    <s v="TEC-MA-10004002"/>
    <x v="3841"/>
    <n v="6"/>
    <n v="2"/>
    <n v="286713"/>
    <n v="28.671299999999999"/>
    <s v="Technology"/>
    <s v="Machines"/>
    <s v="Zebra GX420t Direct Thermal/Thermal Transfer Printer"/>
  </r>
  <r>
    <x v="2992"/>
    <x v="1081"/>
    <d v="2016-01-03T00:00:00"/>
    <s v="Standard Class"/>
    <s v="CL-12565"/>
    <s v="OFF-EN-10003296"/>
    <x v="3170"/>
    <n v="3"/>
    <n v="0"/>
    <n v="122148"/>
    <n v="12.2148"/>
    <s v="Office Supplies"/>
    <s v="Envelopes"/>
    <s v="Tyvek Side-Opening Peel &amp; Seel Expanding Envelopes"/>
  </r>
  <r>
    <x v="2992"/>
    <x v="1081"/>
    <d v="2016-01-03T00:00:00"/>
    <s v="Standard Class"/>
    <s v="CL-12565"/>
    <s v="TEC-PH-10004345"/>
    <x v="3842"/>
    <n v="3"/>
    <n v="2"/>
    <n v="35985"/>
    <n v="3.5985"/>
    <s v="Technology"/>
    <s v="Phones"/>
    <s v="Cisco SPA 502G IP Phone"/>
  </r>
  <r>
    <x v="2993"/>
    <x v="612"/>
    <d v="2016-03-11T00:00:00"/>
    <s v="First Class"/>
    <s v="KF-16285"/>
    <s v="OFF-PA-10004405"/>
    <x v="151"/>
    <n v="5"/>
    <n v="0"/>
    <n v="7152"/>
    <n v="0.71519999999999995"/>
    <s v="Office Supplies"/>
    <s v="Paper"/>
    <s v="Rediform Voice Mail Log Books"/>
  </r>
  <r>
    <x v="2993"/>
    <x v="612"/>
    <d v="2016-03-11T00:00:00"/>
    <s v="First Class"/>
    <s v="KF-16285"/>
    <s v="TEC-PH-10002885"/>
    <x v="3843"/>
    <n v="8"/>
    <n v="2"/>
    <n v="3639048"/>
    <n v="363.90480000000002"/>
    <s v="Technology"/>
    <s v="Phones"/>
    <s v="Apple iPhone 5"/>
  </r>
  <r>
    <x v="2994"/>
    <x v="197"/>
    <d v="2014-04-12T00:00:00"/>
    <s v="Standard Class"/>
    <s v="AY-10555"/>
    <s v="FUR-FU-10000747"/>
    <x v="83"/>
    <n v="2"/>
    <n v="0"/>
    <n v="156332"/>
    <n v="15.6332"/>
    <s v="Furniture"/>
    <s v="Furnishings"/>
    <s v="Tenex B1-RE Series Chair Mats for Low Pile Carpets"/>
  </r>
  <r>
    <x v="2994"/>
    <x v="197"/>
    <d v="2014-04-12T00:00:00"/>
    <s v="Standard Class"/>
    <s v="AY-10555"/>
    <s v="FUR-FU-10001918"/>
    <x v="500"/>
    <n v="7"/>
    <n v="0"/>
    <n v="129129"/>
    <n v="12.9129"/>
    <s v="Furniture"/>
    <s v="Furnishings"/>
    <s v="C-Line Cubicle Keepers Polyproplyene Holder With Velcro Backings"/>
  </r>
  <r>
    <x v="2994"/>
    <x v="197"/>
    <d v="2014-04-12T00:00:00"/>
    <s v="Standard Class"/>
    <s v="AY-10555"/>
    <s v="OFF-PA-10003309"/>
    <x v="168"/>
    <n v="3"/>
    <n v="0"/>
    <n v="93312"/>
    <n v="9.3312000000000008"/>
    <s v="Office Supplies"/>
    <s v="Paper"/>
    <s v="Xerox 211"/>
  </r>
  <r>
    <x v="2994"/>
    <x v="197"/>
    <d v="2014-04-12T00:00:00"/>
    <s v="Standard Class"/>
    <s v="AY-10555"/>
    <s v="OFF-PA-10001977"/>
    <x v="707"/>
    <n v="1"/>
    <n v="0"/>
    <n v="266304"/>
    <n v="26.630400000000002"/>
    <s v="Office Supplies"/>
    <s v="Paper"/>
    <s v="Xerox 194"/>
  </r>
  <r>
    <x v="2995"/>
    <x v="1082"/>
    <d v="2014-10-10T00:00:00"/>
    <s v="Second Class"/>
    <s v="BD-11635"/>
    <s v="OFF-AP-10002892"/>
    <x v="2664"/>
    <n v="5"/>
    <n v="2"/>
    <n v="1149"/>
    <n v="0.1149"/>
    <s v="Office Supplies"/>
    <s v="Appliances"/>
    <s v="Belkin F5C206VTEL 6 Outlet Surge"/>
  </r>
  <r>
    <x v="2996"/>
    <x v="455"/>
    <d v="2016-08-13T00:00:00"/>
    <s v="Same Day"/>
    <s v="HG-15025"/>
    <s v="OFF-AP-10002222"/>
    <x v="1638"/>
    <n v="2"/>
    <n v="0"/>
    <n v="46818"/>
    <n v="4.6818"/>
    <s v="Office Supplies"/>
    <s v="Appliances"/>
    <s v="Staple holder"/>
  </r>
  <r>
    <x v="2996"/>
    <x v="455"/>
    <d v="2016-08-13T00:00:00"/>
    <s v="Same Day"/>
    <s v="HG-15025"/>
    <s v="TEC-AC-10000158"/>
    <x v="2135"/>
    <n v="2"/>
    <n v="0"/>
    <n v="151158"/>
    <n v="15.1158"/>
    <s v="Technology"/>
    <s v="Accessories"/>
    <s v="Sony 64GB Class 10 Micro SDHC R40 Memory Card"/>
  </r>
  <r>
    <x v="2997"/>
    <x v="664"/>
    <d v="2014-11-21T00:00:00"/>
    <s v="Standard Class"/>
    <s v="CB-12025"/>
    <s v="OFF-EN-10002600"/>
    <x v="204"/>
    <n v="3"/>
    <n v="2"/>
    <n v="2478"/>
    <n v="0.24779999999999999"/>
    <s v="Office Supplies"/>
    <s v="Envelopes"/>
    <s v="Redi-Strip #10 Envelopes, 4 1/8 x 9 1/2"/>
  </r>
  <r>
    <x v="2998"/>
    <x v="560"/>
    <d v="2017-04-27T00:00:00"/>
    <s v="First Class"/>
    <s v="LS-16945"/>
    <s v="TEC-AC-10004855"/>
    <x v="3225"/>
    <n v="2"/>
    <n v="0"/>
    <n v="48986"/>
    <n v="4.8986000000000001"/>
    <s v="Technology"/>
    <s v="Accessories"/>
    <s v="V7 USB Numeric Keypad"/>
  </r>
  <r>
    <x v="2999"/>
    <x v="1043"/>
    <d v="2017-08-26T00:00:00"/>
    <s v="Second Class"/>
    <s v="DM-13015"/>
    <s v="OFF-AP-10000938"/>
    <x v="3844"/>
    <n v="8"/>
    <n v="2"/>
    <n v="646272"/>
    <n v="64.627200000000002"/>
    <s v="Office Supplies"/>
    <s v="Appliances"/>
    <s v="Avanti 1.7 Cu. Ft. Refrigerator"/>
  </r>
  <r>
    <x v="2999"/>
    <x v="1043"/>
    <d v="2017-08-26T00:00:00"/>
    <s v="Second Class"/>
    <s v="DM-13015"/>
    <s v="OFF-PA-10002195"/>
    <x v="829"/>
    <n v="2"/>
    <n v="2"/>
    <n v="37584"/>
    <n v="3.7584"/>
    <s v="Office Supplies"/>
    <s v="Paper"/>
    <s v="RSVP Cards &amp; Envelopes, Blank White, 8-1/2&quot; X 11&quot;, 24 Cards/25 Envelopes/Set"/>
  </r>
  <r>
    <x v="3000"/>
    <x v="660"/>
    <d v="2017-03-02T00:00:00"/>
    <s v="Standard Class"/>
    <s v="AC-10615"/>
    <s v="OFF-FA-10002701"/>
    <x v="3370"/>
    <n v="5"/>
    <n v="0"/>
    <n v="336"/>
    <n v="3.3599999999999998E-2"/>
    <s v="Office Supplies"/>
    <s v="Fasteners"/>
    <s v="Alliance Rubber Bands"/>
  </r>
  <r>
    <x v="3000"/>
    <x v="660"/>
    <d v="2017-03-02T00:00:00"/>
    <s v="Standard Class"/>
    <s v="AC-10615"/>
    <s v="TEC-PH-10003589"/>
    <x v="1236"/>
    <n v="5"/>
    <n v="2"/>
    <n v="25186"/>
    <n v="2.5186000000000002"/>
    <s v="Technology"/>
    <s v="Phones"/>
    <s v="invisibleSHIELD by ZAGG Smudge-Free Screen Protector"/>
  </r>
  <r>
    <x v="3001"/>
    <x v="130"/>
    <d v="2016-11-21T00:00:00"/>
    <s v="First Class"/>
    <s v="LT-17110"/>
    <s v="OFF-AR-10003752"/>
    <x v="3845"/>
    <n v="2"/>
    <n v="2"/>
    <n v="6006"/>
    <n v="0.60060000000000002"/>
    <s v="Office Supplies"/>
    <s v="Art"/>
    <s v="Deluxe Chalkboard Eraser Cleaner"/>
  </r>
  <r>
    <x v="3002"/>
    <x v="696"/>
    <d v="2016-11-15T00:00:00"/>
    <s v="First Class"/>
    <s v="TB-21250"/>
    <s v="OFF-AR-10003829"/>
    <x v="493"/>
    <n v="3"/>
    <n v="0"/>
    <n v="28536"/>
    <n v="2.8536000000000001"/>
    <s v="Office Supplies"/>
    <s v="Art"/>
    <s v="Newell 35"/>
  </r>
  <r>
    <x v="3003"/>
    <x v="213"/>
    <d v="2017-07-06T00:00:00"/>
    <s v="Same Day"/>
    <s v="AH-10585"/>
    <s v="FUR-CH-10000155"/>
    <x v="3846"/>
    <n v="1"/>
    <n v="2"/>
    <n v="23924"/>
    <n v="2.3923999999999999"/>
    <s v="Furniture"/>
    <s v="Chairs"/>
    <s v="Global Comet Stacking Armless Chair"/>
  </r>
  <r>
    <x v="3004"/>
    <x v="411"/>
    <d v="2017-01-01T00:00:00"/>
    <s v="Standard Class"/>
    <s v="SS-20140"/>
    <s v="FUR-FU-10003142"/>
    <x v="2905"/>
    <n v="4"/>
    <n v="0"/>
    <n v="65472"/>
    <n v="6.5472000000000001"/>
    <s v="Furniture"/>
    <s v="Furnishings"/>
    <s v="Master Big Foot Doorstop, Beige"/>
  </r>
  <r>
    <x v="3005"/>
    <x v="756"/>
    <d v="2017-04-25T00:00:00"/>
    <s v="First Class"/>
    <s v="TD-20995"/>
    <s v="OFF-SU-10001218"/>
    <x v="2618"/>
    <n v="5"/>
    <n v="0"/>
    <n v="15372"/>
    <n v="1.5371999999999999"/>
    <s v="Office Supplies"/>
    <s v="Supplies"/>
    <s v="Fiskars Softgrip Scissors"/>
  </r>
  <r>
    <x v="3006"/>
    <x v="639"/>
    <d v="2015-12-18T00:00:00"/>
    <s v="Standard Class"/>
    <s v="PP-18955"/>
    <s v="FUR-FU-10002963"/>
    <x v="882"/>
    <n v="3"/>
    <n v="0"/>
    <n v="51816"/>
    <n v="5.1816000000000004"/>
    <s v="Furniture"/>
    <s v="Furnishings"/>
    <s v="Master Caster Door Stop, Gray"/>
  </r>
  <r>
    <x v="3007"/>
    <x v="1083"/>
    <d v="2015-04-25T00:00:00"/>
    <s v="Standard Class"/>
    <s v="PG-18820"/>
    <s v="OFF-AP-10002578"/>
    <x v="3847"/>
    <n v="2"/>
    <n v="8"/>
    <n v="-528336"/>
    <n v="-52.833599999999997"/>
    <s v="Office Supplies"/>
    <s v="Appliances"/>
    <s v="Fellowes Premier Superior Surge Suppressor, 10-Outlet, With Phone and Remote"/>
  </r>
  <r>
    <x v="3007"/>
    <x v="1083"/>
    <d v="2015-04-25T00:00:00"/>
    <s v="Standard Class"/>
    <s v="PG-18820"/>
    <s v="OFF-BI-10003925"/>
    <x v="3848"/>
    <n v="4"/>
    <n v="8"/>
    <n v="-5121468"/>
    <n v="-512.14679999999998"/>
    <s v="Office Supplies"/>
    <s v="Binders"/>
    <s v="Fellowes PB300 Plastic Comb Binding Machine"/>
  </r>
  <r>
    <x v="3008"/>
    <x v="913"/>
    <d v="2016-09-08T00:00:00"/>
    <s v="Standard Class"/>
    <s v="AA-10645"/>
    <s v="FUR-FU-10003347"/>
    <x v="648"/>
    <n v="3"/>
    <n v="0"/>
    <n v="16614"/>
    <n v="1.6614"/>
    <s v="Furniture"/>
    <s v="Furnishings"/>
    <s v="Coloredge Poster Frame"/>
  </r>
  <r>
    <x v="3008"/>
    <x v="913"/>
    <d v="2016-09-08T00:00:00"/>
    <s v="Standard Class"/>
    <s v="AA-10645"/>
    <s v="OFF-BI-10000315"/>
    <x v="3004"/>
    <n v="6"/>
    <n v="0"/>
    <n v="546912"/>
    <n v="54.691200000000002"/>
    <s v="Office Supplies"/>
    <s v="Binders"/>
    <s v="Poly Designer Cover &amp; Back"/>
  </r>
  <r>
    <x v="3008"/>
    <x v="913"/>
    <d v="2016-09-08T00:00:00"/>
    <s v="Standard Class"/>
    <s v="AA-10645"/>
    <s v="OFF-ST-10002583"/>
    <x v="959"/>
    <n v="4"/>
    <n v="0"/>
    <n v="51968"/>
    <n v="5.1967999999999996"/>
    <s v="Office Supplies"/>
    <s v="Storage"/>
    <s v="Fellowes Neat Ideas Storage Cubes"/>
  </r>
  <r>
    <x v="3008"/>
    <x v="913"/>
    <d v="2016-09-08T00:00:00"/>
    <s v="Standard Class"/>
    <s v="AA-10645"/>
    <s v="OFF-AR-10003469"/>
    <x v="445"/>
    <n v="3"/>
    <n v="0"/>
    <n v="25344"/>
    <n v="2.5344000000000002"/>
    <s v="Office Supplies"/>
    <s v="Art"/>
    <s v="Nontoxic Chalk"/>
  </r>
  <r>
    <x v="3009"/>
    <x v="426"/>
    <d v="2017-09-29T00:00:00"/>
    <s v="Standard Class"/>
    <s v="FA-14230"/>
    <s v="TEC-PH-10001817"/>
    <x v="3615"/>
    <n v="3"/>
    <n v="2"/>
    <n v="7518"/>
    <n v="0.75180000000000002"/>
    <s v="Technology"/>
    <s v="Phones"/>
    <s v="Wilson Electronics DB Pro Signal Booster"/>
  </r>
  <r>
    <x v="3009"/>
    <x v="426"/>
    <d v="2017-09-29T00:00:00"/>
    <s v="Standard Class"/>
    <s v="FA-14230"/>
    <s v="TEC-MA-10001031"/>
    <x v="3849"/>
    <n v="3"/>
    <n v="2"/>
    <n v="177198"/>
    <n v="17.719799999999999"/>
    <s v="Technology"/>
    <s v="Machines"/>
    <s v="Socket Bluetooth Cordless Hand Scanner (CHS)"/>
  </r>
  <r>
    <x v="3010"/>
    <x v="1084"/>
    <d v="2016-02-08T00:00:00"/>
    <s v="Standard Class"/>
    <s v="TB-21520"/>
    <s v="FUR-FU-10002088"/>
    <x v="537"/>
    <n v="2"/>
    <n v="2"/>
    <n v="39512"/>
    <n v="3.9512"/>
    <s v="Furniture"/>
    <s v="Furnishings"/>
    <s v="Nu-Dell Float Frame 11 x 14 1/2"/>
  </r>
  <r>
    <x v="3011"/>
    <x v="337"/>
    <d v="2017-05-24T00:00:00"/>
    <s v="Second Class"/>
    <s v="AH-10075"/>
    <s v="FUR-CH-10001482"/>
    <x v="2235"/>
    <n v="3"/>
    <n v="2"/>
    <n v="-353646"/>
    <n v="-35.364600000000003"/>
    <s v="Furniture"/>
    <s v="Chairs"/>
    <s v="Office Star - Mesh Screen back chair with Vinyl seat"/>
  </r>
  <r>
    <x v="3011"/>
    <x v="337"/>
    <d v="2017-05-24T00:00:00"/>
    <s v="Second Class"/>
    <s v="AH-10075"/>
    <s v="OFF-PA-10001526"/>
    <x v="2701"/>
    <n v="7"/>
    <n v="2"/>
    <n v="101094"/>
    <n v="10.109400000000001"/>
    <s v="Office Supplies"/>
    <s v="Paper"/>
    <s v="Xerox 1949"/>
  </r>
  <r>
    <x v="3012"/>
    <x v="19"/>
    <d v="2015-09-08T00:00:00"/>
    <s v="Standard Class"/>
    <s v="CP-12085"/>
    <s v="FUR-FU-10002937"/>
    <x v="3850"/>
    <n v="3"/>
    <n v="2"/>
    <n v="89307"/>
    <n v="8.9306999999999999"/>
    <s v="Furniture"/>
    <s v="Furnishings"/>
    <s v="GE 48&quot; Fluorescent Tube, Cool White Energy Saver, 34 Watts, 30/Box"/>
  </r>
  <r>
    <x v="3013"/>
    <x v="632"/>
    <d v="2016-06-16T00:00:00"/>
    <s v="Standard Class"/>
    <s v="BF-11215"/>
    <s v="FUR-TA-10001771"/>
    <x v="3851"/>
    <n v="3"/>
    <n v="0"/>
    <n v="173235"/>
    <n v="17.323499999999999"/>
    <s v="Furniture"/>
    <s v="Tables"/>
    <s v="Bush Cubix Conference Tables, Fully Assembled"/>
  </r>
  <r>
    <x v="3014"/>
    <x v="403"/>
    <d v="2015-11-11T00:00:00"/>
    <s v="Standard Class"/>
    <s v="CP-12340"/>
    <s v="OFF-BI-10003305"/>
    <x v="3852"/>
    <n v="9"/>
    <n v="7"/>
    <n v="-129168"/>
    <n v="-12.9168"/>
    <s v="Office Supplies"/>
    <s v="Binders"/>
    <s v="Avery Hanging File Binders"/>
  </r>
  <r>
    <x v="3014"/>
    <x v="403"/>
    <d v="2015-11-11T00:00:00"/>
    <s v="Standard Class"/>
    <s v="CP-12340"/>
    <s v="OFF-BI-10001359"/>
    <x v="3853"/>
    <n v="5"/>
    <n v="7"/>
    <n v="-10315385"/>
    <n v="-1031.5385000000001"/>
    <s v="Office Supplies"/>
    <s v="Binders"/>
    <s v="GBC DocuBind TL300 Electric Binding System"/>
  </r>
  <r>
    <x v="3015"/>
    <x v="1085"/>
    <d v="2016-06-18T00:00:00"/>
    <s v="First Class"/>
    <s v="LS-17245"/>
    <s v="OFF-PA-10000483"/>
    <x v="3854"/>
    <n v="7"/>
    <n v="2"/>
    <n v="54215"/>
    <n v="5.4215"/>
    <s v="Office Supplies"/>
    <s v="Paper"/>
    <s v="Xerox 19"/>
  </r>
  <r>
    <x v="3016"/>
    <x v="497"/>
    <d v="2015-04-30T00:00:00"/>
    <s v="Standard Class"/>
    <s v="TS-21655"/>
    <s v="OFF-AR-10000658"/>
    <x v="2352"/>
    <n v="5"/>
    <n v="0"/>
    <n v="1617"/>
    <n v="0.16170000000000001"/>
    <s v="Office Supplies"/>
    <s v="Art"/>
    <s v="Newell 324"/>
  </r>
  <r>
    <x v="3016"/>
    <x v="497"/>
    <d v="2015-04-30T00:00:00"/>
    <s v="Standard Class"/>
    <s v="TS-21655"/>
    <s v="OFF-AP-10001205"/>
    <x v="146"/>
    <n v="5"/>
    <n v="0"/>
    <n v="76272"/>
    <n v="7.6272000000000002"/>
    <s v="Office Supplies"/>
    <s v="Appliances"/>
    <s v="Belkin 5 Outlet SurgeMaster Power Centers"/>
  </r>
  <r>
    <x v="3017"/>
    <x v="713"/>
    <d v="2016-09-26T00:00:00"/>
    <s v="Second Class"/>
    <s v="JS-15940"/>
    <s v="OFF-PA-10002586"/>
    <x v="1582"/>
    <n v="3"/>
    <n v="2"/>
    <n v="40338"/>
    <n v="4.0338000000000003"/>
    <s v="Office Supplies"/>
    <s v="Paper"/>
    <s v="Xerox 1970"/>
  </r>
  <r>
    <x v="3017"/>
    <x v="713"/>
    <d v="2016-09-26T00:00:00"/>
    <s v="Second Class"/>
    <s v="JS-15940"/>
    <s v="FUR-FU-10004963"/>
    <x v="3855"/>
    <n v="4"/>
    <n v="2"/>
    <n v="77"/>
    <n v="7.7000000000000002E-3"/>
    <s v="Furniture"/>
    <s v="Furnishings"/>
    <s v="Eldon 400 Class Desk Accessories, Black Carbon"/>
  </r>
  <r>
    <x v="3017"/>
    <x v="713"/>
    <d v="2016-09-26T00:00:00"/>
    <s v="Second Class"/>
    <s v="JS-15940"/>
    <s v="OFF-BI-10002071"/>
    <x v="3856"/>
    <n v="7"/>
    <n v="7"/>
    <n v="-97608"/>
    <n v="-9.7607999999999997"/>
    <s v="Office Supplies"/>
    <s v="Binders"/>
    <s v="Fellowes Black Plastic Comb Bindings"/>
  </r>
  <r>
    <x v="3018"/>
    <x v="474"/>
    <d v="2016-08-20T00:00:00"/>
    <s v="First Class"/>
    <s v="NF-18385"/>
    <s v="OFF-BI-10001617"/>
    <x v="3857"/>
    <n v="1"/>
    <n v="8"/>
    <n v="-34122"/>
    <n v="-3.4121999999999999"/>
    <s v="Office Supplies"/>
    <s v="Binders"/>
    <s v="GBC Wire Binding Combs"/>
  </r>
  <r>
    <x v="3018"/>
    <x v="474"/>
    <d v="2016-08-20T00:00:00"/>
    <s v="First Class"/>
    <s v="NF-18385"/>
    <s v="OFF-PA-10004665"/>
    <x v="484"/>
    <n v="8"/>
    <n v="2"/>
    <n v="30392"/>
    <n v="3.0392000000000001"/>
    <s v="Office Supplies"/>
    <s v="Paper"/>
    <s v="Advantus Motivational Note Cards"/>
  </r>
  <r>
    <x v="3019"/>
    <x v="1086"/>
    <d v="2014-03-08T00:00:00"/>
    <s v="Standard Class"/>
    <s v="KN-16705"/>
    <s v="OFF-EN-10001990"/>
    <x v="277"/>
    <n v="2"/>
    <n v="0"/>
    <n v="53392"/>
    <n v="5.3391999999999999"/>
    <s v="Office Supplies"/>
    <s v="Envelopes"/>
    <s v="Staple envelope"/>
  </r>
  <r>
    <x v="3019"/>
    <x v="1086"/>
    <d v="2014-03-08T00:00:00"/>
    <s v="Standard Class"/>
    <s v="KN-16705"/>
    <s v="OFF-PA-10000587"/>
    <x v="1256"/>
    <n v="5"/>
    <n v="0"/>
    <n v="17472"/>
    <n v="1.7472000000000001"/>
    <s v="Office Supplies"/>
    <s v="Paper"/>
    <s v="Array Parchment Paper, Assorted Colors"/>
  </r>
  <r>
    <x v="3020"/>
    <x v="288"/>
    <d v="2015-01-03T00:00:00"/>
    <s v="Standard Class"/>
    <s v="GA-14725"/>
    <s v="TEC-AC-10004859"/>
    <x v="1156"/>
    <n v="2"/>
    <n v="2"/>
    <n v="6992"/>
    <n v="0.69920000000000004"/>
    <s v="Technology"/>
    <s v="Accessories"/>
    <s v="Maxell Pro 80 Minute CD-R, 10/Pack"/>
  </r>
  <r>
    <x v="3021"/>
    <x v="889"/>
    <d v="2015-04-16T00:00:00"/>
    <s v="Standard Class"/>
    <s v="EH-14125"/>
    <s v="OFF-ST-10001476"/>
    <x v="3858"/>
    <n v="4"/>
    <n v="0"/>
    <n v="383508"/>
    <n v="38.3508"/>
    <s v="Office Supplies"/>
    <s v="Storage"/>
    <s v="Steel Personal Filing/Posting Tote"/>
  </r>
  <r>
    <x v="3021"/>
    <x v="889"/>
    <d v="2015-04-16T00:00:00"/>
    <s v="Standard Class"/>
    <s v="EH-14125"/>
    <s v="OFF-AR-10002804"/>
    <x v="1779"/>
    <n v="3"/>
    <n v="0"/>
    <n v="60147"/>
    <n v="6.0147000000000004"/>
    <s v="Office Supplies"/>
    <s v="Art"/>
    <s v="Faber Castell Col-Erase Pencils"/>
  </r>
  <r>
    <x v="3022"/>
    <x v="707"/>
    <d v="2015-12-30T00:00:00"/>
    <s v="Second Class"/>
    <s v="RA-19285"/>
    <s v="TEC-CO-10004202"/>
    <x v="3859"/>
    <n v="5"/>
    <n v="2"/>
    <n v="2249925"/>
    <n v="224.99250000000001"/>
    <s v="Technology"/>
    <s v="Copiers"/>
    <s v="Brother DCP1000 Digital 3 in 1 Multifunction Machine"/>
  </r>
  <r>
    <x v="3022"/>
    <x v="707"/>
    <d v="2015-12-30T00:00:00"/>
    <s v="Second Class"/>
    <s v="RA-19285"/>
    <s v="OFF-PA-10001307"/>
    <x v="2252"/>
    <n v="3"/>
    <n v="0"/>
    <n v="6174"/>
    <n v="0.61739999999999995"/>
    <s v="Office Supplies"/>
    <s v="Paper"/>
    <s v="Important Message Pads, 50 4-1/4 x 5-1/2 Forms per Pad"/>
  </r>
  <r>
    <x v="3022"/>
    <x v="707"/>
    <d v="2015-12-30T00:00:00"/>
    <s v="Second Class"/>
    <s v="RA-19285"/>
    <s v="OFF-PA-10001667"/>
    <x v="188"/>
    <n v="3"/>
    <n v="0"/>
    <n v="8073"/>
    <n v="0.80730000000000002"/>
    <s v="Office Supplies"/>
    <s v="Paper"/>
    <s v="Great White Multi-Use Recycled Paper (20Lb. and 84 Bright)"/>
  </r>
  <r>
    <x v="3023"/>
    <x v="147"/>
    <d v="2015-04-07T00:00:00"/>
    <s v="First Class"/>
    <s v="TT-21070"/>
    <s v="OFF-LA-10001569"/>
    <x v="3860"/>
    <n v="6"/>
    <n v="2"/>
    <n v="77688"/>
    <n v="7.7687999999999997"/>
    <s v="Office Supplies"/>
    <s v="Labels"/>
    <s v="Avery 499"/>
  </r>
  <r>
    <x v="3024"/>
    <x v="278"/>
    <d v="2015-01-23T00:00:00"/>
    <s v="Standard Class"/>
    <s v="AH-10465"/>
    <s v="OFF-SU-10000898"/>
    <x v="3584"/>
    <n v="8"/>
    <n v="2"/>
    <n v="10008"/>
    <n v="1.0007999999999999"/>
    <s v="Office Supplies"/>
    <s v="Supplies"/>
    <s v="Acme Hot Forged Carbon Steel Scissors with Nickel-Plated Handles, 3 7/8&quot; Cut, 8&quot;L"/>
  </r>
  <r>
    <x v="3025"/>
    <x v="968"/>
    <d v="2017-05-24T00:00:00"/>
    <s v="Standard Class"/>
    <s v="CC-12430"/>
    <s v="FUR-CH-10000225"/>
    <x v="3861"/>
    <n v="8"/>
    <n v="2"/>
    <n v="-97176"/>
    <n v="-9.7175999999999991"/>
    <s v="Furniture"/>
    <s v="Chairs"/>
    <s v="Global Geo Office Task Chair, Gray"/>
  </r>
  <r>
    <x v="3025"/>
    <x v="968"/>
    <d v="2017-05-24T00:00:00"/>
    <s v="Standard Class"/>
    <s v="CC-12430"/>
    <s v="FUR-FU-10002191"/>
    <x v="3862"/>
    <n v="1"/>
    <n v="0"/>
    <n v="33504"/>
    <n v="3.3504"/>
    <s v="Furniture"/>
    <s v="Furnishings"/>
    <s v="G.E. Halogen Desk Lamp Bulbs"/>
  </r>
  <r>
    <x v="3025"/>
    <x v="968"/>
    <d v="2017-05-24T00:00:00"/>
    <s v="Standard Class"/>
    <s v="CC-12430"/>
    <s v="TEC-MA-10003176"/>
    <x v="3863"/>
    <n v="1"/>
    <n v="2"/>
    <n v="3861"/>
    <n v="0.3861"/>
    <s v="Technology"/>
    <s v="Machines"/>
    <s v="Okidata B400 Printer"/>
  </r>
  <r>
    <x v="3026"/>
    <x v="802"/>
    <d v="2017-08-20T00:00:00"/>
    <s v="Standard Class"/>
    <s v="KD-16495"/>
    <s v="OFF-LA-10004093"/>
    <x v="4"/>
    <n v="3"/>
    <n v="2"/>
    <n v="59211"/>
    <n v="5.9211"/>
    <s v="Office Supplies"/>
    <s v="Labels"/>
    <s v="Avery 486"/>
  </r>
  <r>
    <x v="3027"/>
    <x v="620"/>
    <d v="2016-01-04T00:00:00"/>
    <s v="Standard Class"/>
    <s v="BG-11035"/>
    <s v="OFF-ST-10000025"/>
    <x v="3864"/>
    <n v="2"/>
    <n v="2"/>
    <n v="-267204"/>
    <n v="-26.720400000000001"/>
    <s v="Office Supplies"/>
    <s v="Storage"/>
    <s v="Fellowes Stor/Drawer Steel Plus Storage Drawers"/>
  </r>
  <r>
    <x v="3027"/>
    <x v="620"/>
    <d v="2016-01-04T00:00:00"/>
    <s v="Standard Class"/>
    <s v="BG-11035"/>
    <s v="OFF-FA-10001561"/>
    <x v="3865"/>
    <n v="2"/>
    <n v="2"/>
    <n v="5668"/>
    <n v="0.56679999999999997"/>
    <s v="Office Supplies"/>
    <s v="Fasteners"/>
    <s v="Stockwell Push Pins"/>
  </r>
  <r>
    <x v="3027"/>
    <x v="620"/>
    <d v="2016-01-04T00:00:00"/>
    <s v="Standard Class"/>
    <s v="BG-11035"/>
    <s v="OFF-SU-10001225"/>
    <x v="3866"/>
    <n v="2"/>
    <n v="2"/>
    <n v="-13248"/>
    <n v="-1.3248"/>
    <s v="Office Supplies"/>
    <s v="Supplies"/>
    <s v="Staple remover"/>
  </r>
  <r>
    <x v="3028"/>
    <x v="138"/>
    <d v="2017-12-29T00:00:00"/>
    <s v="Standard Class"/>
    <s v="FH-14365"/>
    <s v="OFF-BI-10001718"/>
    <x v="1775"/>
    <n v="3"/>
    <n v="2"/>
    <n v="518238"/>
    <n v="51.823799999999999"/>
    <s v="Office Supplies"/>
    <s v="Binders"/>
    <s v="GBC DocuBind P50 Personal Binding Machine"/>
  </r>
  <r>
    <x v="3028"/>
    <x v="138"/>
    <d v="2017-12-29T00:00:00"/>
    <s v="Standard Class"/>
    <s v="FH-14365"/>
    <s v="OFF-ST-10002756"/>
    <x v="3867"/>
    <n v="2"/>
    <n v="0"/>
    <n v="27062"/>
    <n v="2.7061999999999999"/>
    <s v="Office Supplies"/>
    <s v="Storage"/>
    <s v="Tennsco Stur-D-Stor Boltless Shelving, 5 Shelves, 24&quot; Deep, Sand"/>
  </r>
  <r>
    <x v="3029"/>
    <x v="253"/>
    <d v="2016-09-07T00:00:00"/>
    <s v="Standard Class"/>
    <s v="PG-18820"/>
    <s v="TEC-AC-10001432"/>
    <x v="793"/>
    <n v="6"/>
    <n v="0"/>
    <n v="206316"/>
    <n v="20.631599999999999"/>
    <s v="Technology"/>
    <s v="Accessories"/>
    <s v="Enermax Aurora Lite Keyboard"/>
  </r>
  <r>
    <x v="3029"/>
    <x v="253"/>
    <d v="2016-09-07T00:00:00"/>
    <s v="Standard Class"/>
    <s v="PG-18820"/>
    <s v="TEC-AC-10003399"/>
    <x v="3868"/>
    <n v="2"/>
    <n v="0"/>
    <n v="304416"/>
    <n v="30.441600000000001"/>
    <s v="Technology"/>
    <s v="Accessories"/>
    <s v="Memorex Mini Travel Drive 64 GB USB 2.0 Flash Drive"/>
  </r>
  <r>
    <x v="3029"/>
    <x v="253"/>
    <d v="2016-09-07T00:00:00"/>
    <s v="Standard Class"/>
    <s v="PG-18820"/>
    <s v="OFF-SU-10001574"/>
    <x v="1253"/>
    <n v="3"/>
    <n v="0"/>
    <n v="3285"/>
    <n v="0.32850000000000001"/>
    <s v="Office Supplies"/>
    <s v="Supplies"/>
    <s v="Acme Value Line Scissors"/>
  </r>
  <r>
    <x v="3029"/>
    <x v="253"/>
    <d v="2016-09-07T00:00:00"/>
    <s v="Standard Class"/>
    <s v="PG-18820"/>
    <s v="FUR-FU-10004864"/>
    <x v="1782"/>
    <n v="3"/>
    <n v="0"/>
    <n v="613824"/>
    <n v="61.382399999999997"/>
    <s v="Furniture"/>
    <s v="Furnishings"/>
    <s v="Howard Miller 14-1/2&quot; Diameter Chrome Round Wall Clock"/>
  </r>
  <r>
    <x v="3030"/>
    <x v="316"/>
    <d v="2017-08-08T00:00:00"/>
    <s v="First Class"/>
    <s v="NZ-18565"/>
    <s v="OFF-ST-10001172"/>
    <x v="3869"/>
    <n v="9"/>
    <n v="2"/>
    <n v="75528"/>
    <n v="7.5528000000000004"/>
    <s v="Office Supplies"/>
    <s v="Storage"/>
    <s v="Tennsco Lockers, Sand"/>
  </r>
  <r>
    <x v="3031"/>
    <x v="1087"/>
    <d v="2014-02-18T00:00:00"/>
    <s v="Same Day"/>
    <s v="TB-21595"/>
    <s v="FUR-FU-10002396"/>
    <x v="2663"/>
    <n v="5"/>
    <n v="6"/>
    <n v="-11322"/>
    <n v="-1.1322000000000001"/>
    <s v="Furniture"/>
    <s v="Furnishings"/>
    <s v="DAX Copper Panel Document Frame, 5 x 7 Size"/>
  </r>
  <r>
    <x v="3032"/>
    <x v="84"/>
    <d v="2016-11-27T00:00:00"/>
    <s v="Standard Class"/>
    <s v="JE-15475"/>
    <s v="OFF-BI-10004040"/>
    <x v="3583"/>
    <n v="6"/>
    <n v="8"/>
    <n v="-96348"/>
    <n v="-9.6348000000000003"/>
    <s v="Office Supplies"/>
    <s v="Binders"/>
    <s v="Wilson Jones Impact Binders"/>
  </r>
  <r>
    <x v="3032"/>
    <x v="84"/>
    <d v="2016-11-27T00:00:00"/>
    <s v="Standard Class"/>
    <s v="JE-15475"/>
    <s v="OFF-AR-10003481"/>
    <x v="3181"/>
    <n v="9"/>
    <n v="2"/>
    <n v="26568"/>
    <n v="2.6568000000000001"/>
    <s v="Office Supplies"/>
    <s v="Art"/>
    <s v="Newell 348"/>
  </r>
  <r>
    <x v="3032"/>
    <x v="84"/>
    <d v="2016-11-27T00:00:00"/>
    <s v="Standard Class"/>
    <s v="JE-15475"/>
    <s v="TEC-AC-10000387"/>
    <x v="3870"/>
    <n v="2"/>
    <n v="2"/>
    <n v="-6008"/>
    <n v="-0.6008"/>
    <s v="Technology"/>
    <s v="Accessories"/>
    <s v="KeyTronicÂ KT800P2 -Â KeyboardÂ - Black"/>
  </r>
  <r>
    <x v="3032"/>
    <x v="84"/>
    <d v="2016-11-27T00:00:00"/>
    <s v="Standard Class"/>
    <s v="JE-15475"/>
    <s v="OFF-LA-10000262"/>
    <x v="1366"/>
    <n v="1"/>
    <n v="2"/>
    <n v="6786"/>
    <n v="0.67859999999999998"/>
    <s v="Office Supplies"/>
    <s v="Labels"/>
    <s v="Avery 494"/>
  </r>
  <r>
    <x v="3032"/>
    <x v="84"/>
    <d v="2016-11-27T00:00:00"/>
    <s v="Standard Class"/>
    <s v="JE-15475"/>
    <s v="OFF-BI-10003196"/>
    <x v="3871"/>
    <n v="6"/>
    <n v="8"/>
    <n v="-6732"/>
    <n v="-0.67320000000000002"/>
    <s v="Office Supplies"/>
    <s v="Binders"/>
    <s v="Accohide Poly Flexible Ring Binders"/>
  </r>
  <r>
    <x v="3033"/>
    <x v="639"/>
    <d v="2015-12-18T00:00:00"/>
    <s v="Standard Class"/>
    <s v="EH-13945"/>
    <s v="FUR-FU-10004351"/>
    <x v="3777"/>
    <n v="3"/>
    <n v="0"/>
    <n v="128568"/>
    <n v="12.8568"/>
    <s v="Furniture"/>
    <s v="Furnishings"/>
    <s v="Staple-based wall hangings"/>
  </r>
  <r>
    <x v="3034"/>
    <x v="526"/>
    <d v="2015-06-17T00:00:00"/>
    <s v="Standard Class"/>
    <s v="BF-10975"/>
    <s v="OFF-PA-10001870"/>
    <x v="167"/>
    <n v="1"/>
    <n v="0"/>
    <n v="31104"/>
    <n v="3.1103999999999998"/>
    <s v="Office Supplies"/>
    <s v="Paper"/>
    <s v="Xerox 202"/>
  </r>
  <r>
    <x v="3035"/>
    <x v="226"/>
    <d v="2017-12-31T00:00:00"/>
    <s v="Second Class"/>
    <s v="PC-18745"/>
    <s v="OFF-BI-10002813"/>
    <x v="1344"/>
    <n v="2"/>
    <n v="7"/>
    <n v="-99"/>
    <n v="-9.9000000000000008E-3"/>
    <s v="Office Supplies"/>
    <s v="Binders"/>
    <s v="Avery Reinforcements for Hole-Punch Pages"/>
  </r>
  <r>
    <x v="3036"/>
    <x v="1088"/>
    <d v="2017-09-26T00:00:00"/>
    <s v="Standard Class"/>
    <s v="SV-20365"/>
    <s v="FUR-CH-10003846"/>
    <x v="3872"/>
    <n v="3"/>
    <n v="1"/>
    <n v="181764"/>
    <n v="18.176400000000001"/>
    <s v="Furniture"/>
    <s v="Chairs"/>
    <s v="Hon Valutask Swivel Chairs"/>
  </r>
  <r>
    <x v="3036"/>
    <x v="1088"/>
    <d v="2017-09-26T00:00:00"/>
    <s v="Standard Class"/>
    <s v="SV-20365"/>
    <s v="TEC-AC-10002647"/>
    <x v="3873"/>
    <n v="2"/>
    <n v="0"/>
    <n v="9576"/>
    <n v="0.95760000000000001"/>
    <s v="Technology"/>
    <s v="Accessories"/>
    <s v="LogitechÂ Wireless Boombox Speaker - portable - wireless, wired"/>
  </r>
  <r>
    <x v="3036"/>
    <x v="1088"/>
    <d v="2017-09-26T00:00:00"/>
    <s v="Standard Class"/>
    <s v="SV-20365"/>
    <s v="OFF-PA-10000807"/>
    <x v="1728"/>
    <n v="9"/>
    <n v="0"/>
    <n v="181044"/>
    <n v="18.104399999999998"/>
    <s v="Office Supplies"/>
    <s v="Paper"/>
    <s v="TOPS &quot;Important Message&quot; Pads, Canary, 4-1/4 x 5-1/2, 50 Sheets per Pad"/>
  </r>
  <r>
    <x v="3036"/>
    <x v="1088"/>
    <d v="2017-09-26T00:00:00"/>
    <s v="Standard Class"/>
    <s v="SV-20365"/>
    <s v="TEC-AC-10001465"/>
    <x v="3405"/>
    <n v="2"/>
    <n v="0"/>
    <n v="21792"/>
    <n v="2.1791999999999998"/>
    <s v="Technology"/>
    <s v="Accessories"/>
    <s v="SanDisk Cruzer 64 GB USB Flash Drive"/>
  </r>
  <r>
    <x v="3036"/>
    <x v="1088"/>
    <d v="2017-09-26T00:00:00"/>
    <s v="Standard Class"/>
    <s v="SV-20365"/>
    <s v="OFF-ST-10000615"/>
    <x v="1100"/>
    <n v="4"/>
    <n v="0"/>
    <n v="12712"/>
    <n v="1.2712000000000001"/>
    <s v="Office Supplies"/>
    <s v="Storage"/>
    <s v="SimpliFile Personal File, Black Granite, 15w x 6-15/16d x 11-1/4h"/>
  </r>
  <r>
    <x v="3036"/>
    <x v="1088"/>
    <d v="2017-09-26T00:00:00"/>
    <s v="Standard Class"/>
    <s v="SV-20365"/>
    <s v="OFF-PA-10002713"/>
    <x v="559"/>
    <n v="2"/>
    <n v="0"/>
    <n v="63296"/>
    <n v="6.3296000000000001"/>
    <s v="Office Supplies"/>
    <s v="Paper"/>
    <s v="Adams Phone Message Book, 200 Message Capacity, 8 1/16Â” x 11Â”"/>
  </r>
  <r>
    <x v="3036"/>
    <x v="1088"/>
    <d v="2017-09-26T00:00:00"/>
    <s v="Standard Class"/>
    <s v="SV-20365"/>
    <s v="FUR-CH-10003061"/>
    <x v="3874"/>
    <n v="1"/>
    <n v="1"/>
    <n v="80991"/>
    <n v="8.0991"/>
    <s v="Furniture"/>
    <s v="Chairs"/>
    <s v="Global Leather Task Chair, Black"/>
  </r>
  <r>
    <x v="3036"/>
    <x v="1088"/>
    <d v="2017-09-26T00:00:00"/>
    <s v="Standard Class"/>
    <s v="SV-20365"/>
    <s v="OFF-BI-10000343"/>
    <x v="971"/>
    <n v="3"/>
    <n v="2"/>
    <n v="39771"/>
    <n v="3.9771000000000001"/>
    <s v="Office Supplies"/>
    <s v="Binders"/>
    <s v="Pressboard Covers with Storage Hooks, 9 1/2&quot; x 11&quot;, Light Blue"/>
  </r>
  <r>
    <x v="3036"/>
    <x v="1088"/>
    <d v="2017-09-26T00:00:00"/>
    <s v="Standard Class"/>
    <s v="SV-20365"/>
    <s v="OFF-FA-10000304"/>
    <x v="1239"/>
    <n v="2"/>
    <n v="0"/>
    <n v="17876"/>
    <n v="1.7876000000000001"/>
    <s v="Office Supplies"/>
    <s v="Fasteners"/>
    <s v="Advantus Push Pins"/>
  </r>
  <r>
    <x v="3036"/>
    <x v="1088"/>
    <d v="2017-09-26T00:00:00"/>
    <s v="Standard Class"/>
    <s v="SV-20365"/>
    <s v="FUR-CH-10004086"/>
    <x v="3875"/>
    <n v="11"/>
    <n v="1"/>
    <n v="6097157"/>
    <n v="609.71569999999997"/>
    <s v="Furniture"/>
    <s v="Chairs"/>
    <s v="Hon 4070 Series Pagoda Armless Upholstered Stacking Chairs"/>
  </r>
  <r>
    <x v="3036"/>
    <x v="1088"/>
    <d v="2017-09-26T00:00:00"/>
    <s v="Standard Class"/>
    <s v="SV-20365"/>
    <s v="TEC-PH-10002885"/>
    <x v="3876"/>
    <n v="2"/>
    <n v="0"/>
    <n v="3509082"/>
    <n v="350.90820000000002"/>
    <s v="Technology"/>
    <s v="Phones"/>
    <s v="Apple iPhone 5"/>
  </r>
  <r>
    <x v="3036"/>
    <x v="1088"/>
    <d v="2017-09-26T00:00:00"/>
    <s v="Standard Class"/>
    <s v="SV-20365"/>
    <s v="FUR-CH-10001215"/>
    <x v="3877"/>
    <n v="5"/>
    <n v="1"/>
    <n v="375735"/>
    <n v="37.573500000000003"/>
    <s v="Furniture"/>
    <s v="Chairs"/>
    <s v="Global Troy Executive Leather Low-Back Tilter"/>
  </r>
  <r>
    <x v="3036"/>
    <x v="1088"/>
    <d v="2017-09-26T00:00:00"/>
    <s v="Standard Class"/>
    <s v="SV-20365"/>
    <s v="TEC-PH-10000215"/>
    <x v="257"/>
    <n v="3"/>
    <n v="0"/>
    <n v="283095"/>
    <n v="28.3095"/>
    <s v="Technology"/>
    <s v="Phones"/>
    <s v="Plantronics CordlessÂ Phone HeadsetÂ with In-line Volume - M214C"/>
  </r>
  <r>
    <x v="3036"/>
    <x v="1088"/>
    <d v="2017-09-26T00:00:00"/>
    <s v="Standard Class"/>
    <s v="SV-20365"/>
    <s v="TEC-AC-10001998"/>
    <x v="231"/>
    <n v="3"/>
    <n v="0"/>
    <n v="203898"/>
    <n v="20.389800000000001"/>
    <s v="Technology"/>
    <s v="Accessories"/>
    <s v="LogitechÂ LS21 Speaker System - PC Multimedia - 2.1-CH - Wired"/>
  </r>
  <r>
    <x v="3037"/>
    <x v="1029"/>
    <d v="2017-08-24T00:00:00"/>
    <s v="First Class"/>
    <s v="Dp-13240"/>
    <s v="FUR-TA-10002356"/>
    <x v="3878"/>
    <n v="2"/>
    <n v="4"/>
    <n v="-838752"/>
    <n v="-83.875200000000007"/>
    <s v="Furniture"/>
    <s v="Tables"/>
    <s v="Bevis Boat-Shaped Conference Table"/>
  </r>
  <r>
    <x v="3038"/>
    <x v="652"/>
    <d v="2015-06-22T00:00:00"/>
    <s v="Standard Class"/>
    <s v="HR-14830"/>
    <s v="OFF-AR-10002399"/>
    <x v="3879"/>
    <n v="4"/>
    <n v="2"/>
    <n v="35784"/>
    <n v="3.5783999999999998"/>
    <s v="Office Supplies"/>
    <s v="Art"/>
    <s v="Dixon Prang Watercolor Pencils, 10-Color Set with Brush"/>
  </r>
  <r>
    <x v="3039"/>
    <x v="331"/>
    <d v="2014-12-25T00:00:00"/>
    <s v="Standard Class"/>
    <s v="WB-21850"/>
    <s v="OFF-AP-10001563"/>
    <x v="1861"/>
    <n v="2"/>
    <n v="8"/>
    <n v="-495516"/>
    <n v="-49.551600000000001"/>
    <s v="Office Supplies"/>
    <s v="Appliances"/>
    <s v="Belkin Premiere Surge Master II 8-outlet surge protector"/>
  </r>
  <r>
    <x v="3039"/>
    <x v="331"/>
    <d v="2014-12-25T00:00:00"/>
    <s v="Standard Class"/>
    <s v="WB-21850"/>
    <s v="TEC-AC-10004510"/>
    <x v="3880"/>
    <n v="5"/>
    <n v="2"/>
    <n v="-818"/>
    <n v="-8.1799999999999998E-2"/>
    <s v="Technology"/>
    <s v="Accessories"/>
    <s v="Logitech Desktop MK120 Mouse and keyboard Combo"/>
  </r>
  <r>
    <x v="3040"/>
    <x v="238"/>
    <d v="2016-09-16T00:00:00"/>
    <s v="Standard Class"/>
    <s v="AS-10090"/>
    <s v="OFF-LA-10001982"/>
    <x v="1558"/>
    <n v="2"/>
    <n v="2"/>
    <n v="21"/>
    <n v="2.0999999999999999E-3"/>
    <s v="Office Supplies"/>
    <s v="Labels"/>
    <s v="Smead Alpha-Z Color-Coded Name Labels First Letter Starter Set"/>
  </r>
  <r>
    <x v="3040"/>
    <x v="238"/>
    <d v="2016-09-16T00:00:00"/>
    <s v="Standard Class"/>
    <s v="AS-10090"/>
    <s v="OFF-BI-10004141"/>
    <x v="3273"/>
    <n v="3"/>
    <n v="8"/>
    <n v="-32436"/>
    <n v="-3.2435999999999998"/>
    <s v="Office Supplies"/>
    <s v="Binders"/>
    <s v="Insertable Tab Indexes For Data Binders"/>
  </r>
  <r>
    <x v="3041"/>
    <x v="270"/>
    <d v="2016-11-16T00:00:00"/>
    <s v="Standard Class"/>
    <s v="SP-20920"/>
    <s v="FUR-CH-10004495"/>
    <x v="3881"/>
    <n v="7"/>
    <n v="3"/>
    <n v="-210686"/>
    <n v="-21.0686"/>
    <s v="Furniture"/>
    <s v="Chairs"/>
    <s v="Global Leather and Oak Executive Chair, Black"/>
  </r>
  <r>
    <x v="3041"/>
    <x v="270"/>
    <d v="2016-11-16T00:00:00"/>
    <s v="Standard Class"/>
    <s v="SP-20920"/>
    <s v="OFF-AP-10002311"/>
    <x v="3882"/>
    <n v="2"/>
    <n v="2"/>
    <n v="330288"/>
    <n v="33.028799999999997"/>
    <s v="Office Supplies"/>
    <s v="Appliances"/>
    <s v="Holmes Replacement Filter for HEPA Air Cleaner, Very Large Room, HEPA Filter"/>
  </r>
  <r>
    <x v="3041"/>
    <x v="270"/>
    <d v="2016-11-16T00:00:00"/>
    <s v="Standard Class"/>
    <s v="SP-20920"/>
    <s v="OFF-FA-10000585"/>
    <x v="3883"/>
    <n v="6"/>
    <n v="2"/>
    <n v="54444"/>
    <n v="5.4443999999999999"/>
    <s v="Office Supplies"/>
    <s v="Fasteners"/>
    <s v="OIC Bulk Pack Metal Binder Clips"/>
  </r>
  <r>
    <x v="3041"/>
    <x v="270"/>
    <d v="2016-11-16T00:00:00"/>
    <s v="Standard Class"/>
    <s v="SP-20920"/>
    <s v="FUR-CH-10000454"/>
    <x v="3884"/>
    <n v="9"/>
    <n v="3"/>
    <n v="0"/>
    <n v="0"/>
    <s v="Furniture"/>
    <s v="Chairs"/>
    <s v="Hon Deluxe Fabric Upholstered Stacking Chairs, Rounded Back"/>
  </r>
  <r>
    <x v="3041"/>
    <x v="270"/>
    <d v="2016-11-16T00:00:00"/>
    <s v="Standard Class"/>
    <s v="SP-20920"/>
    <s v="FUR-CH-10003746"/>
    <x v="3885"/>
    <n v="2"/>
    <n v="3"/>
    <n v="-128392"/>
    <n v="-12.8392"/>
    <s v="Furniture"/>
    <s v="Chairs"/>
    <s v="Hon 4070 Series Pagoda Round Back Stacking Chairs"/>
  </r>
  <r>
    <x v="3042"/>
    <x v="421"/>
    <d v="2016-03-20T00:00:00"/>
    <s v="Standard Class"/>
    <s v="SP-20650"/>
    <s v="OFF-BI-10003291"/>
    <x v="3886"/>
    <n v="6"/>
    <n v="2"/>
    <n v="141426"/>
    <n v="14.1426"/>
    <s v="Office Supplies"/>
    <s v="Binders"/>
    <s v="Wilson Jones Leather-Like Binders with DublLock Round Rings"/>
  </r>
  <r>
    <x v="3043"/>
    <x v="481"/>
    <d v="2016-11-19T00:00:00"/>
    <s v="Standard Class"/>
    <s v="CM-12655"/>
    <s v="TEC-PH-10002114"/>
    <x v="3887"/>
    <n v="4"/>
    <n v="0"/>
    <n v="5927896"/>
    <n v="592.78959999999995"/>
    <s v="Technology"/>
    <s v="Phones"/>
    <s v="Xiaomi Mi3"/>
  </r>
  <r>
    <x v="3043"/>
    <x v="481"/>
    <d v="2016-11-19T00:00:00"/>
    <s v="Standard Class"/>
    <s v="CM-12655"/>
    <s v="OFF-LA-10001569"/>
    <x v="1747"/>
    <n v="3"/>
    <n v="0"/>
    <n v="68724"/>
    <n v="6.8723999999999998"/>
    <s v="Office Supplies"/>
    <s v="Labels"/>
    <s v="Avery 499"/>
  </r>
  <r>
    <x v="3044"/>
    <x v="55"/>
    <d v="2017-09-25T00:00:00"/>
    <s v="Standard Class"/>
    <s v="JR-16210"/>
    <s v="TEC-PH-10001425"/>
    <x v="1753"/>
    <n v="3"/>
    <n v="2"/>
    <n v="191976"/>
    <n v="19.197600000000001"/>
    <s v="Technology"/>
    <s v="Phones"/>
    <s v="Mophie Juice Pack Helium for iPhone"/>
  </r>
  <r>
    <x v="3044"/>
    <x v="55"/>
    <d v="2017-09-25T00:00:00"/>
    <s v="Standard Class"/>
    <s v="JR-16210"/>
    <s v="OFF-AR-10001915"/>
    <x v="584"/>
    <n v="3"/>
    <n v="2"/>
    <n v="65538"/>
    <n v="6.5537999999999998"/>
    <s v="Office Supplies"/>
    <s v="Art"/>
    <s v="Peel-Off China Markers"/>
  </r>
  <r>
    <x v="3044"/>
    <x v="55"/>
    <d v="2017-09-25T00:00:00"/>
    <s v="Standard Class"/>
    <s v="JR-16210"/>
    <s v="FUR-FU-10004864"/>
    <x v="3888"/>
    <n v="8"/>
    <n v="2"/>
    <n v="613824"/>
    <n v="61.382399999999997"/>
    <s v="Furniture"/>
    <s v="Furnishings"/>
    <s v="Howard Miller 14-1/2&quot; Diameter Chrome Round Wall Clock"/>
  </r>
  <r>
    <x v="3044"/>
    <x v="55"/>
    <d v="2017-09-25T00:00:00"/>
    <s v="Standard Class"/>
    <s v="JR-16210"/>
    <s v="FUR-BO-10001972"/>
    <x v="465"/>
    <n v="2"/>
    <n v="7"/>
    <n v="-1282388"/>
    <n v="-128.2388"/>
    <s v="Furniture"/>
    <s v="Bookcases"/>
    <s v="O'Sullivan 4-Shelf Bookcase in Odessa Pine"/>
  </r>
  <r>
    <x v="3045"/>
    <x v="769"/>
    <d v="2017-12-09T00:00:00"/>
    <s v="Standard Class"/>
    <s v="CB-12415"/>
    <s v="OFF-ST-10000532"/>
    <x v="3330"/>
    <n v="2"/>
    <n v="2"/>
    <n v="46176"/>
    <n v="4.6176000000000004"/>
    <s v="Office Supplies"/>
    <s v="Storage"/>
    <s v="Advantus Rolling Drawer Organizers"/>
  </r>
  <r>
    <x v="3046"/>
    <x v="420"/>
    <d v="2015-09-05T00:00:00"/>
    <s v="Standard Class"/>
    <s v="SD-20485"/>
    <s v="OFF-PA-10003883"/>
    <x v="3049"/>
    <n v="4"/>
    <n v="2"/>
    <n v="6812"/>
    <n v="0.68120000000000003"/>
    <s v="Office Supplies"/>
    <s v="Paper"/>
    <s v="Message Book, Phone, Wirebound Standard Line Memo, 2 3/4&quot; X 5&quot;"/>
  </r>
  <r>
    <x v="3047"/>
    <x v="218"/>
    <d v="2017-06-07T00:00:00"/>
    <s v="Standard Class"/>
    <s v="SS-20140"/>
    <s v="TEC-AC-10003038"/>
    <x v="717"/>
    <n v="5"/>
    <n v="0"/>
    <n v="85025"/>
    <n v="8.5024999999999995"/>
    <s v="Technology"/>
    <s v="Accessories"/>
    <s v="Kingston Digital DataTraveler 16GB USB 2.0"/>
  </r>
  <r>
    <x v="3047"/>
    <x v="218"/>
    <d v="2017-06-07T00:00:00"/>
    <s v="Standard Class"/>
    <s v="SS-20140"/>
    <s v="OFF-PA-10001593"/>
    <x v="767"/>
    <n v="2"/>
    <n v="0"/>
    <n v="5382"/>
    <n v="0.53820000000000001"/>
    <s v="Office Supplies"/>
    <s v="Paper"/>
    <s v="Xerox 1947"/>
  </r>
  <r>
    <x v="3047"/>
    <x v="218"/>
    <d v="2017-06-07T00:00:00"/>
    <s v="Standard Class"/>
    <s v="SS-20140"/>
    <s v="OFF-BI-10002049"/>
    <x v="2761"/>
    <n v="1"/>
    <n v="2"/>
    <n v="12714"/>
    <n v="1.2714000000000001"/>
    <s v="Office Supplies"/>
    <s v="Binders"/>
    <s v="UniKeep View Case Binders"/>
  </r>
  <r>
    <x v="3048"/>
    <x v="1044"/>
    <d v="2016-04-06T00:00:00"/>
    <s v="Standard Class"/>
    <s v="EH-13990"/>
    <s v="FUR-CH-10003817"/>
    <x v="3889"/>
    <n v="6"/>
    <n v="1"/>
    <n v="54666"/>
    <n v="5.4665999999999997"/>
    <s v="Furniture"/>
    <s v="Chairs"/>
    <s v="Global Value Steno Chair, Gray"/>
  </r>
  <r>
    <x v="3049"/>
    <x v="1089"/>
    <d v="2014-10-28T00:00:00"/>
    <s v="First Class"/>
    <s v="AH-10030"/>
    <s v="OFF-BI-10002353"/>
    <x v="3890"/>
    <n v="4"/>
    <n v="2"/>
    <n v="18528"/>
    <n v="1.8528"/>
    <s v="Office Supplies"/>
    <s v="Binders"/>
    <s v="GBC VeloBind Cover Sets"/>
  </r>
  <r>
    <x v="3050"/>
    <x v="200"/>
    <d v="2017-04-02T00:00:00"/>
    <s v="Standard Class"/>
    <s v="EM-14200"/>
    <s v="TEC-AC-10003116"/>
    <x v="3263"/>
    <n v="3"/>
    <n v="0"/>
    <n v="207675"/>
    <n v="20.767499999999998"/>
    <s v="Technology"/>
    <s v="Accessories"/>
    <s v="Memorex Froggy Flash Drive 8 GB"/>
  </r>
  <r>
    <x v="3050"/>
    <x v="200"/>
    <d v="2017-04-02T00:00:00"/>
    <s v="Standard Class"/>
    <s v="EM-14200"/>
    <s v="OFF-FA-10003021"/>
    <x v="1276"/>
    <n v="2"/>
    <n v="0"/>
    <n v="1316"/>
    <n v="0.13159999999999999"/>
    <s v="Office Supplies"/>
    <s v="Fasteners"/>
    <s v="Staples"/>
  </r>
  <r>
    <x v="3051"/>
    <x v="545"/>
    <d v="2014-12-31T00:00:00"/>
    <s v="Standard Class"/>
    <s v="TB-21190"/>
    <s v="FUR-CH-10004477"/>
    <x v="3891"/>
    <n v="14"/>
    <n v="1"/>
    <n v="1619674"/>
    <n v="161.9674"/>
    <s v="Furniture"/>
    <s v="Chairs"/>
    <s v="Global Push Button Manager's Chair, Indigo"/>
  </r>
  <r>
    <x v="3052"/>
    <x v="48"/>
    <d v="2017-09-20T00:00:00"/>
    <s v="Standard Class"/>
    <s v="AB-10165"/>
    <s v="OFF-PA-10001033"/>
    <x v="2719"/>
    <n v="5"/>
    <n v="2"/>
    <n v="594355"/>
    <n v="59.435499999999998"/>
    <s v="Office Supplies"/>
    <s v="Paper"/>
    <s v="Xerox 1893"/>
  </r>
  <r>
    <x v="3053"/>
    <x v="765"/>
    <d v="2016-08-19T00:00:00"/>
    <s v="First Class"/>
    <s v="AO-10810"/>
    <s v="FUR-TA-10004152"/>
    <x v="3892"/>
    <n v="2"/>
    <n v="2"/>
    <n v="12096"/>
    <n v="1.2096"/>
    <s v="Furniture"/>
    <s v="Tables"/>
    <s v="Barricks 18&quot; x 48&quot; Non-Folding Utility Table with Bottom Storage Shelf"/>
  </r>
  <r>
    <x v="3054"/>
    <x v="143"/>
    <d v="2016-11-04T00:00:00"/>
    <s v="Same Day"/>
    <s v="TT-21220"/>
    <s v="OFF-AR-10002135"/>
    <x v="3165"/>
    <n v="4"/>
    <n v="0"/>
    <n v="55912"/>
    <n v="5.5911999999999997"/>
    <s v="Office Supplies"/>
    <s v="Art"/>
    <s v="Boston Heavy-Duty Trimline Electric Pencil Sharpeners"/>
  </r>
  <r>
    <x v="3055"/>
    <x v="1090"/>
    <d v="2015-10-22T00:00:00"/>
    <s v="Standard Class"/>
    <s v="KN-16705"/>
    <s v="TEC-AC-10000521"/>
    <x v="3290"/>
    <n v="3"/>
    <n v="2"/>
    <n v="3462"/>
    <n v="0.34620000000000001"/>
    <s v="Technology"/>
    <s v="Accessories"/>
    <s v="Verbatim Slim CD and DVD Storage Cases, 50/Pack"/>
  </r>
  <r>
    <x v="3055"/>
    <x v="1090"/>
    <d v="2015-10-22T00:00:00"/>
    <s v="Standard Class"/>
    <s v="KN-16705"/>
    <s v="OFF-AP-10000026"/>
    <x v="3893"/>
    <n v="6"/>
    <n v="8"/>
    <n v="-1865682"/>
    <n v="-186.56819999999999"/>
    <s v="Office Supplies"/>
    <s v="Appliances"/>
    <s v="Tripp Lite Isotel 6 Outlet Surge Protector with Fax/Modem Protection"/>
  </r>
  <r>
    <x v="3056"/>
    <x v="731"/>
    <d v="2016-11-04T00:00:00"/>
    <s v="Second Class"/>
    <s v="FO-14305"/>
    <s v="OFF-PA-10002986"/>
    <x v="285"/>
    <n v="6"/>
    <n v="2"/>
    <n v="112224"/>
    <n v="11.2224"/>
    <s v="Office Supplies"/>
    <s v="Paper"/>
    <s v="Xerox 1898"/>
  </r>
  <r>
    <x v="3057"/>
    <x v="809"/>
    <d v="2014-04-04T00:00:00"/>
    <s v="Standard Class"/>
    <s v="GA-14725"/>
    <s v="FUR-BO-10001337"/>
    <x v="3894"/>
    <n v="2"/>
    <n v="15"/>
    <n v="-12098"/>
    <n v="-1.2098"/>
    <s v="Furniture"/>
    <s v="Bookcases"/>
    <s v="O'Sullivan Living Dimensions 2-Shelf Bookcases"/>
  </r>
  <r>
    <x v="3058"/>
    <x v="67"/>
    <d v="2015-04-20T00:00:00"/>
    <s v="First Class"/>
    <s v="NC-18415"/>
    <s v="OFF-ST-10000532"/>
    <x v="3895"/>
    <n v="3"/>
    <n v="0"/>
    <n v="300144"/>
    <n v="30.014399999999998"/>
    <s v="Office Supplies"/>
    <s v="Storage"/>
    <s v="Advantus Rolling Drawer Organizers"/>
  </r>
  <r>
    <x v="3059"/>
    <x v="517"/>
    <d v="2017-07-15T00:00:00"/>
    <s v="Standard Class"/>
    <s v="JF-15190"/>
    <s v="OFF-PA-10001497"/>
    <x v="3896"/>
    <n v="5"/>
    <n v="0"/>
    <n v="134652"/>
    <n v="13.465199999999999"/>
    <s v="Office Supplies"/>
    <s v="Paper"/>
    <s v="Xerox 1914"/>
  </r>
  <r>
    <x v="3059"/>
    <x v="517"/>
    <d v="2017-07-15T00:00:00"/>
    <s v="Standard Class"/>
    <s v="JF-15190"/>
    <s v="OFF-ST-10002554"/>
    <x v="3298"/>
    <n v="4"/>
    <n v="0"/>
    <n v="39128"/>
    <n v="3.9127999999999998"/>
    <s v="Office Supplies"/>
    <s v="Storage"/>
    <s v="Tennsco Industrial Shelving"/>
  </r>
  <r>
    <x v="3059"/>
    <x v="517"/>
    <d v="2017-07-15T00:00:00"/>
    <s v="Standard Class"/>
    <s v="JF-15190"/>
    <s v="TEC-PH-10001336"/>
    <x v="1952"/>
    <n v="2"/>
    <n v="0"/>
    <n v="748142"/>
    <n v="74.8142"/>
    <s v="Technology"/>
    <s v="Phones"/>
    <s v="Digium D40 VoIP phone"/>
  </r>
  <r>
    <x v="3059"/>
    <x v="517"/>
    <d v="2017-07-15T00:00:00"/>
    <s v="Standard Class"/>
    <s v="JF-15190"/>
    <s v="OFF-AR-10002987"/>
    <x v="3897"/>
    <n v="6"/>
    <n v="0"/>
    <n v="488064"/>
    <n v="48.806399999999996"/>
    <s v="Office Supplies"/>
    <s v="Art"/>
    <s v="Prismacolor Color Pencil Set"/>
  </r>
  <r>
    <x v="3060"/>
    <x v="818"/>
    <d v="2017-07-01T00:00:00"/>
    <s v="Standard Class"/>
    <s v="GT-14710"/>
    <s v="OFF-PA-10000575"/>
    <x v="3898"/>
    <n v="3"/>
    <n v="0"/>
    <n v="92322"/>
    <n v="9.2322000000000006"/>
    <s v="Office Supplies"/>
    <s v="Paper"/>
    <s v="Wirebound Message Books, Four 2 3/4 x 5 White Forms per Page"/>
  </r>
  <r>
    <x v="3061"/>
    <x v="1091"/>
    <d v="2014-12-26T00:00:00"/>
    <s v="Standard Class"/>
    <s v="KM-16660"/>
    <s v="OFF-AR-10003394"/>
    <x v="2552"/>
    <n v="4"/>
    <n v="0"/>
    <n v="31752"/>
    <n v="3.1751999999999998"/>
    <s v="Office Supplies"/>
    <s v="Art"/>
    <s v="Newell 332"/>
  </r>
  <r>
    <x v="3062"/>
    <x v="610"/>
    <d v="2017-11-25T00:00:00"/>
    <s v="Standard Class"/>
    <s v="PJ-18835"/>
    <s v="OFF-AR-10003394"/>
    <x v="2552"/>
    <n v="4"/>
    <n v="0"/>
    <n v="31752"/>
    <n v="3.1751999999999998"/>
    <s v="Office Supplies"/>
    <s v="Art"/>
    <s v="Newell 332"/>
  </r>
  <r>
    <x v="3062"/>
    <x v="610"/>
    <d v="2017-11-25T00:00:00"/>
    <s v="Standard Class"/>
    <s v="PJ-18835"/>
    <s v="OFF-BI-10001191"/>
    <x v="3899"/>
    <n v="2"/>
    <n v="2"/>
    <n v="147668"/>
    <n v="14.7668"/>
    <s v="Office Supplies"/>
    <s v="Binders"/>
    <s v="Canvas Sectional Post Binders"/>
  </r>
  <r>
    <x v="3063"/>
    <x v="812"/>
    <d v="2016-06-29T00:00:00"/>
    <s v="Second Class"/>
    <s v="AC-10660"/>
    <s v="TEC-PH-10003484"/>
    <x v="365"/>
    <n v="2"/>
    <n v="2"/>
    <n v="12599"/>
    <n v="1.2599"/>
    <s v="Technology"/>
    <s v="Phones"/>
    <s v="Ooma Telo VoIP Home Phone System"/>
  </r>
  <r>
    <x v="3064"/>
    <x v="226"/>
    <d v="2017-12-31T00:00:00"/>
    <s v="First Class"/>
    <s v="JG-15310"/>
    <s v="FUR-CH-10003968"/>
    <x v="3900"/>
    <n v="6"/>
    <n v="2"/>
    <n v="-340704"/>
    <n v="-34.070399999999999"/>
    <s v="Furniture"/>
    <s v="Chairs"/>
    <s v="Novimex Turbo Task Chair"/>
  </r>
  <r>
    <x v="3065"/>
    <x v="315"/>
    <d v="2016-04-11T00:00:00"/>
    <s v="First Class"/>
    <s v="RM-19375"/>
    <s v="FUR-BO-10001608"/>
    <x v="1011"/>
    <n v="5"/>
    <n v="0"/>
    <n v="88725"/>
    <n v="8.8725000000000005"/>
    <s v="Furniture"/>
    <s v="Bookcases"/>
    <s v="Hon Metal Bookcases, Black"/>
  </r>
  <r>
    <x v="3066"/>
    <x v="772"/>
    <d v="2014-03-21T00:00:00"/>
    <s v="Second Class"/>
    <s v="EK-13795"/>
    <s v="FUR-BO-10004218"/>
    <x v="1238"/>
    <n v="10"/>
    <n v="15"/>
    <n v="7049"/>
    <n v="0.70489999999999997"/>
    <s v="Furniture"/>
    <s v="Bookcases"/>
    <s v="Bush Heritage Pine Collection 5-Shelf Bookcase, Albany Pine Finish, *Special Order"/>
  </r>
  <r>
    <x v="3067"/>
    <x v="91"/>
    <d v="2017-07-08T00:00:00"/>
    <s v="Standard Class"/>
    <s v="RD-19585"/>
    <s v="OFF-ST-10002485"/>
    <x v="836"/>
    <n v="4"/>
    <n v="0"/>
    <n v="8792"/>
    <n v="0.87919999999999998"/>
    <s v="Office Supplies"/>
    <s v="Storage"/>
    <s v="Rogers Deluxe File Chest"/>
  </r>
  <r>
    <x v="3068"/>
    <x v="693"/>
    <d v="2017-04-23T00:00:00"/>
    <s v="First Class"/>
    <s v="CV-12805"/>
    <s v="FUR-FU-10001876"/>
    <x v="3240"/>
    <n v="2"/>
    <n v="2"/>
    <n v="103936"/>
    <n v="10.393599999999999"/>
    <s v="Furniture"/>
    <s v="Furnishings"/>
    <s v="Computer Room Manger, 14&quot;"/>
  </r>
  <r>
    <x v="3068"/>
    <x v="693"/>
    <d v="2017-04-23T00:00:00"/>
    <s v="First Class"/>
    <s v="CV-12805"/>
    <s v="OFF-ST-10002370"/>
    <x v="3901"/>
    <n v="3"/>
    <n v="2"/>
    <n v="57753"/>
    <n v="5.7752999999999997"/>
    <s v="Office Supplies"/>
    <s v="Storage"/>
    <s v="Sortfiler Multipurpose Personal File Organizer, Black"/>
  </r>
  <r>
    <x v="3068"/>
    <x v="693"/>
    <d v="2017-04-23T00:00:00"/>
    <s v="First Class"/>
    <s v="CV-12805"/>
    <s v="OFF-ST-10000142"/>
    <x v="3902"/>
    <n v="1"/>
    <n v="2"/>
    <n v="332704"/>
    <n v="33.270400000000002"/>
    <s v="Office Supplies"/>
    <s v="Storage"/>
    <s v="Deluxe Rollaway Locking File with Drawer"/>
  </r>
  <r>
    <x v="3068"/>
    <x v="693"/>
    <d v="2017-04-23T00:00:00"/>
    <s v="First Class"/>
    <s v="CV-12805"/>
    <s v="FUR-FU-10004671"/>
    <x v="3903"/>
    <n v="3"/>
    <n v="2"/>
    <n v="95418"/>
    <n v="9.5418000000000003"/>
    <s v="Furniture"/>
    <s v="Furnishings"/>
    <s v="Executive Impressions 12&quot; Wall Clock"/>
  </r>
  <r>
    <x v="3069"/>
    <x v="1092"/>
    <d v="2016-08-05T00:00:00"/>
    <s v="Second Class"/>
    <s v="AG-10330"/>
    <s v="OFF-EN-10002504"/>
    <x v="2512"/>
    <n v="3"/>
    <n v="0"/>
    <n v="383238"/>
    <n v="38.323799999999999"/>
    <s v="Office Supplies"/>
    <s v="Envelopes"/>
    <s v="Tyvek  Top-Opening Peel &amp; Seel Envelopes, Plain White"/>
  </r>
  <r>
    <x v="3069"/>
    <x v="1092"/>
    <d v="2016-08-05T00:00:00"/>
    <s v="Second Class"/>
    <s v="AG-10330"/>
    <s v="TEC-AC-10004803"/>
    <x v="3904"/>
    <n v="12"/>
    <n v="0"/>
    <n v="234192"/>
    <n v="23.4192"/>
    <s v="Technology"/>
    <s v="Accessories"/>
    <s v="Sony Micro Vault Click 4 GB USB 2.0 Flash Drive"/>
  </r>
  <r>
    <x v="3070"/>
    <x v="248"/>
    <d v="2016-12-09T00:00:00"/>
    <s v="Standard Class"/>
    <s v="GM-14440"/>
    <s v="OFF-ST-10001932"/>
    <x v="3228"/>
    <n v="4"/>
    <n v="0"/>
    <n v="1081752"/>
    <n v="108.1752"/>
    <s v="Office Supplies"/>
    <s v="Storage"/>
    <s v="Fellowes Staxonsteel Drawer Files"/>
  </r>
  <r>
    <x v="3071"/>
    <x v="1093"/>
    <d v="2014-03-21T00:00:00"/>
    <s v="First Class"/>
    <s v="MC-17605"/>
    <s v="TEC-PH-10004667"/>
    <x v="273"/>
    <n v="3"/>
    <n v="2"/>
    <n v="283479"/>
    <n v="28.347899999999999"/>
    <s v="Technology"/>
    <s v="Phones"/>
    <s v="Cisco 8x8 Inc. 6753i IP Business Phone System"/>
  </r>
  <r>
    <x v="3071"/>
    <x v="1093"/>
    <d v="2014-03-21T00:00:00"/>
    <s v="First Class"/>
    <s v="MC-17605"/>
    <s v="OFF-LA-10000443"/>
    <x v="1179"/>
    <n v="4"/>
    <n v="2"/>
    <n v="39852"/>
    <n v="3.9851999999999999"/>
    <s v="Office Supplies"/>
    <s v="Labels"/>
    <s v="Avery 501"/>
  </r>
  <r>
    <x v="3071"/>
    <x v="1093"/>
    <d v="2014-03-21T00:00:00"/>
    <s v="First Class"/>
    <s v="MC-17605"/>
    <s v="OFF-ST-10000918"/>
    <x v="3905"/>
    <n v="3"/>
    <n v="2"/>
    <n v="1962"/>
    <n v="0.19620000000000001"/>
    <s v="Office Supplies"/>
    <s v="Storage"/>
    <s v="Crate-A-Files"/>
  </r>
  <r>
    <x v="3071"/>
    <x v="1093"/>
    <d v="2014-03-21T00:00:00"/>
    <s v="First Class"/>
    <s v="MC-17605"/>
    <s v="OFF-BI-10001196"/>
    <x v="3906"/>
    <n v="5"/>
    <n v="7"/>
    <n v="-25737"/>
    <n v="-2.5737000000000001"/>
    <s v="Office Supplies"/>
    <s v="Binders"/>
    <s v="Avery Flip-Chart Easel Binder, Black"/>
  </r>
  <r>
    <x v="3071"/>
    <x v="1093"/>
    <d v="2014-03-21T00:00:00"/>
    <s v="First Class"/>
    <s v="MC-17605"/>
    <s v="FUR-FU-10003981"/>
    <x v="3475"/>
    <n v="3"/>
    <n v="2"/>
    <n v="13728"/>
    <n v="1.3728"/>
    <s v="Furniture"/>
    <s v="Furnishings"/>
    <s v="Eldon Wave Desk Accessories"/>
  </r>
  <r>
    <x v="3071"/>
    <x v="1093"/>
    <d v="2014-03-21T00:00:00"/>
    <s v="First Class"/>
    <s v="MC-17605"/>
    <s v="FUR-FU-10002508"/>
    <x v="266"/>
    <n v="3"/>
    <n v="2"/>
    <n v="55044"/>
    <n v="5.5044000000000004"/>
    <s v="Furniture"/>
    <s v="Furnishings"/>
    <s v="Document Clip Frames"/>
  </r>
  <r>
    <x v="3071"/>
    <x v="1093"/>
    <d v="2014-03-21T00:00:00"/>
    <s v="First Class"/>
    <s v="MC-17605"/>
    <s v="TEC-AC-10002647"/>
    <x v="1290"/>
    <n v="2"/>
    <n v="2"/>
    <n v="532"/>
    <n v="5.3199999999999997E-2"/>
    <s v="Technology"/>
    <s v="Accessories"/>
    <s v="LogitechÂ Wireless Boombox Speaker - portable - wireless, wired"/>
  </r>
  <r>
    <x v="3072"/>
    <x v="704"/>
    <d v="2015-04-25T00:00:00"/>
    <s v="Standard Class"/>
    <s v="ES-14020"/>
    <s v="OFF-PA-10002377"/>
    <x v="3907"/>
    <n v="3"/>
    <n v="2"/>
    <n v="44046"/>
    <n v="4.4046000000000003"/>
    <s v="Office Supplies"/>
    <s v="Paper"/>
    <s v="Xerox 1916"/>
  </r>
  <r>
    <x v="3073"/>
    <x v="561"/>
    <d v="2015-09-22T00:00:00"/>
    <s v="Second Class"/>
    <s v="RW-19540"/>
    <s v="OFF-PA-10004530"/>
    <x v="486"/>
    <n v="2"/>
    <n v="0"/>
    <n v="112504"/>
    <n v="11.250400000000001"/>
    <s v="Office Supplies"/>
    <s v="Paper"/>
    <s v="Personal Creations Ink Jet Cards and Labels"/>
  </r>
  <r>
    <x v="3074"/>
    <x v="24"/>
    <d v="2014-08-30T00:00:00"/>
    <s v="Second Class"/>
    <s v="MM-17920"/>
    <s v="OFF-PA-10002986"/>
    <x v="286"/>
    <n v="2"/>
    <n v="0"/>
    <n v="64128"/>
    <n v="6.4127999999999998"/>
    <s v="Office Supplies"/>
    <s v="Paper"/>
    <s v="Xerox 1898"/>
  </r>
  <r>
    <x v="3075"/>
    <x v="1054"/>
    <d v="2016-12-24T00:00:00"/>
    <s v="Second Class"/>
    <s v="MH-17440"/>
    <s v="OFF-BI-10000948"/>
    <x v="3908"/>
    <n v="3"/>
    <n v="2"/>
    <n v="115587"/>
    <n v="11.5587"/>
    <s v="Office Supplies"/>
    <s v="Binders"/>
    <s v="GBC Laser Imprintable Binding System Covers, Desert Sand"/>
  </r>
  <r>
    <x v="3075"/>
    <x v="1054"/>
    <d v="2016-12-24T00:00:00"/>
    <s v="Second Class"/>
    <s v="MH-17440"/>
    <s v="OFF-AR-10001545"/>
    <x v="2678"/>
    <n v="2"/>
    <n v="0"/>
    <n v="10208"/>
    <n v="1.0207999999999999"/>
    <s v="Office Supplies"/>
    <s v="Art"/>
    <s v="Newell 326"/>
  </r>
  <r>
    <x v="3076"/>
    <x v="1094"/>
    <d v="2014-08-08T00:00:00"/>
    <s v="Standard Class"/>
    <s v="NZ-18565"/>
    <s v="OFF-BI-10001758"/>
    <x v="3909"/>
    <n v="5"/>
    <n v="0"/>
    <n v="12549"/>
    <n v="1.2548999999999999"/>
    <s v="Office Supplies"/>
    <s v="Binders"/>
    <s v="Wilson Jones 14 Line Acrylic Coated Pressboard Data Binders"/>
  </r>
  <r>
    <x v="3076"/>
    <x v="1094"/>
    <d v="2014-08-08T00:00:00"/>
    <s v="Standard Class"/>
    <s v="NZ-18565"/>
    <s v="TEC-AC-10003237"/>
    <x v="3910"/>
    <n v="2"/>
    <n v="0"/>
    <n v="9116"/>
    <n v="0.91159999999999997"/>
    <s v="Technology"/>
    <s v="Accessories"/>
    <s v="Memorex Micro Travel Drive 4 GB"/>
  </r>
  <r>
    <x v="3076"/>
    <x v="1094"/>
    <d v="2014-08-08T00:00:00"/>
    <s v="Standard Class"/>
    <s v="NZ-18565"/>
    <s v="OFF-ST-10002011"/>
    <x v="3911"/>
    <n v="2"/>
    <n v="0"/>
    <n v="2263626"/>
    <n v="226.36259999999999"/>
    <s v="Office Supplies"/>
    <s v="Storage"/>
    <s v="Smead Adjustable Mobile File Trolley with Lockable Top"/>
  </r>
  <r>
    <x v="3077"/>
    <x v="70"/>
    <d v="2015-09-26T00:00:00"/>
    <s v="Standard Class"/>
    <s v="GB-14575"/>
    <s v="FUR-CH-10000309"/>
    <x v="3912"/>
    <n v="4"/>
    <n v="0"/>
    <n v="42251"/>
    <n v="4.2251000000000003"/>
    <s v="Furniture"/>
    <s v="Chairs"/>
    <s v="Global Comet Stacking Arm Chair"/>
  </r>
  <r>
    <x v="3077"/>
    <x v="70"/>
    <d v="2015-09-26T00:00:00"/>
    <s v="Standard Class"/>
    <s v="GB-14575"/>
    <s v="OFF-ST-10002444"/>
    <x v="2802"/>
    <n v="7"/>
    <n v="0"/>
    <n v="240688"/>
    <n v="24.0688"/>
    <s v="Office Supplies"/>
    <s v="Storage"/>
    <s v="Recycled Eldon Regeneration Jumbo File"/>
  </r>
  <r>
    <x v="3077"/>
    <x v="70"/>
    <d v="2015-09-26T00:00:00"/>
    <s v="Standard Class"/>
    <s v="GB-14575"/>
    <s v="OFF-EN-10001453"/>
    <x v="3913"/>
    <n v="2"/>
    <n v="0"/>
    <n v="573212"/>
    <n v="57.321199999999997"/>
    <s v="Office Supplies"/>
    <s v="Envelopes"/>
    <s v="Tyvek Interoffice Envelopes, 9 1/2&quot; x 12 1/2&quot;, 100/Box"/>
  </r>
  <r>
    <x v="3077"/>
    <x v="70"/>
    <d v="2015-09-26T00:00:00"/>
    <s v="Standard Class"/>
    <s v="GB-14575"/>
    <s v="OFF-PA-10001801"/>
    <x v="186"/>
    <n v="4"/>
    <n v="0"/>
    <n v="117208"/>
    <n v="11.720800000000001"/>
    <s v="Office Supplies"/>
    <s v="Paper"/>
    <s v="Xerox 193"/>
  </r>
  <r>
    <x v="3077"/>
    <x v="70"/>
    <d v="2015-09-26T00:00:00"/>
    <s v="Standard Class"/>
    <s v="GB-14575"/>
    <s v="OFF-ST-10000563"/>
    <x v="1494"/>
    <n v="2"/>
    <n v="0"/>
    <n v="6396"/>
    <n v="0.63959999999999995"/>
    <s v="Office Supplies"/>
    <s v="Storage"/>
    <s v="Fellowes Bankers Box Stor/Drawer Steel Plus"/>
  </r>
  <r>
    <x v="3077"/>
    <x v="70"/>
    <d v="2015-09-26T00:00:00"/>
    <s v="Standard Class"/>
    <s v="GB-14575"/>
    <s v="TEC-PH-10000369"/>
    <x v="2973"/>
    <n v="5"/>
    <n v="0"/>
    <n v="176386"/>
    <n v="17.6386"/>
    <s v="Technology"/>
    <s v="Phones"/>
    <s v="HTC One Mini"/>
  </r>
  <r>
    <x v="3077"/>
    <x v="70"/>
    <d v="2015-09-26T00:00:00"/>
    <s v="Standard Class"/>
    <s v="GB-14575"/>
    <s v="TEC-PH-10002538"/>
    <x v="3914"/>
    <n v="3"/>
    <n v="0"/>
    <n v="329817"/>
    <n v="32.981699999999996"/>
    <s v="Technology"/>
    <s v="Phones"/>
    <s v="Grandstream GXP1160 VoIP phone"/>
  </r>
  <r>
    <x v="3077"/>
    <x v="70"/>
    <d v="2015-09-26T00:00:00"/>
    <s v="Standard Class"/>
    <s v="GB-14575"/>
    <s v="OFF-BI-10000050"/>
    <x v="3915"/>
    <n v="2"/>
    <n v="0"/>
    <n v="6862"/>
    <n v="0.68620000000000003"/>
    <s v="Office Supplies"/>
    <s v="Binders"/>
    <s v="Angle-D Binders with Locking Rings, Label Holders"/>
  </r>
  <r>
    <x v="3077"/>
    <x v="70"/>
    <d v="2015-09-26T00:00:00"/>
    <s v="Standard Class"/>
    <s v="GB-14575"/>
    <s v="OFF-ST-10004186"/>
    <x v="3916"/>
    <n v="8"/>
    <n v="0"/>
    <n v="177568"/>
    <n v="17.756799999999998"/>
    <s v="Office Supplies"/>
    <s v="Storage"/>
    <s v="Stur-D-Stor Shelving, Vertical 5-Shelf: 72&quot;H x 36&quot;W x 18 1/2&quot;D"/>
  </r>
  <r>
    <x v="3078"/>
    <x v="73"/>
    <d v="2016-12-13T00:00:00"/>
    <s v="First Class"/>
    <s v="DB-13270"/>
    <s v="FUR-CH-10004218"/>
    <x v="3917"/>
    <n v="5"/>
    <n v="2"/>
    <n v="25245"/>
    <n v="2.5245000000000002"/>
    <s v="Furniture"/>
    <s v="Chairs"/>
    <s v="Global Fabric Manager's Chair, Dark Gray"/>
  </r>
  <r>
    <x v="3079"/>
    <x v="976"/>
    <d v="2015-08-12T00:00:00"/>
    <s v="Standard Class"/>
    <s v="JK-15625"/>
    <s v="OFF-AR-10002952"/>
    <x v="3538"/>
    <n v="10"/>
    <n v="2"/>
    <n v="1068"/>
    <n v="0.10680000000000001"/>
    <s v="Office Supplies"/>
    <s v="Art"/>
    <s v="Stanley Contemporary Battery Pencil Sharpeners"/>
  </r>
  <r>
    <x v="3080"/>
    <x v="76"/>
    <d v="2015-11-17T00:00:00"/>
    <s v="First Class"/>
    <s v="MH-17785"/>
    <s v="OFF-ST-10003058"/>
    <x v="670"/>
    <n v="3"/>
    <n v="0"/>
    <n v="205755"/>
    <n v="20.575500000000002"/>
    <s v="Office Supplies"/>
    <s v="Storage"/>
    <s v="Eldon Mobile Mega Data Cart  Mega Stackable  Add-On Trays"/>
  </r>
  <r>
    <x v="3080"/>
    <x v="76"/>
    <d v="2015-11-17T00:00:00"/>
    <s v="First Class"/>
    <s v="MH-17785"/>
    <s v="OFF-BI-10003963"/>
    <x v="3918"/>
    <n v="6"/>
    <n v="2"/>
    <n v="117936"/>
    <n v="11.7936"/>
    <s v="Office Supplies"/>
    <s v="Binders"/>
    <s v="Cardinal Holdit Data Disk Pockets"/>
  </r>
  <r>
    <x v="3080"/>
    <x v="76"/>
    <d v="2015-11-17T00:00:00"/>
    <s v="First Class"/>
    <s v="MH-17785"/>
    <s v="OFF-AR-10001955"/>
    <x v="3897"/>
    <n v="6"/>
    <n v="0"/>
    <n v="35712"/>
    <n v="3.5712000000000002"/>
    <s v="Office Supplies"/>
    <s v="Art"/>
    <s v="Newell 319"/>
  </r>
  <r>
    <x v="3081"/>
    <x v="1095"/>
    <d v="2017-04-08T00:00:00"/>
    <s v="Standard Class"/>
    <s v="AM-10705"/>
    <s v="TEC-PH-10004345"/>
    <x v="3919"/>
    <n v="4"/>
    <n v="2"/>
    <n v="4798"/>
    <n v="0.4798"/>
    <s v="Technology"/>
    <s v="Phones"/>
    <s v="Cisco SPA 502G IP Phone"/>
  </r>
  <r>
    <x v="3082"/>
    <x v="257"/>
    <d v="2016-12-28T00:00:00"/>
    <s v="Standard Class"/>
    <s v="JM-15535"/>
    <s v="FUR-FU-10003192"/>
    <x v="3920"/>
    <n v="9"/>
    <n v="0"/>
    <n v="2078856"/>
    <n v="207.88560000000001"/>
    <s v="Furniture"/>
    <s v="Furnishings"/>
    <s v="Luxo Adjustable Task Clamp Lamp"/>
  </r>
  <r>
    <x v="3083"/>
    <x v="1096"/>
    <d v="2017-12-13T00:00:00"/>
    <s v="Same Day"/>
    <s v="MW-18220"/>
    <s v="OFF-ST-10001325"/>
    <x v="787"/>
    <n v="3"/>
    <n v="0"/>
    <n v="84888"/>
    <n v="8.4887999999999995"/>
    <s v="Office Supplies"/>
    <s v="Storage"/>
    <s v="Sterilite Officeware Hinged File Box"/>
  </r>
  <r>
    <x v="3084"/>
    <x v="168"/>
    <d v="2017-12-26T00:00:00"/>
    <s v="Standard Class"/>
    <s v="AG-10330"/>
    <s v="OFF-PA-10000019"/>
    <x v="330"/>
    <n v="5"/>
    <n v="2"/>
    <n v="9072"/>
    <n v="0.90720000000000001"/>
    <s v="Office Supplies"/>
    <s v="Paper"/>
    <s v="Xerox 1931"/>
  </r>
  <r>
    <x v="3084"/>
    <x v="168"/>
    <d v="2017-12-26T00:00:00"/>
    <s v="Standard Class"/>
    <s v="AG-10330"/>
    <s v="OFF-BI-10003429"/>
    <x v="3921"/>
    <n v="5"/>
    <n v="8"/>
    <n v="-98115"/>
    <n v="-9.8115000000000006"/>
    <s v="Office Supplies"/>
    <s v="Binders"/>
    <s v="Cardinal HOLDit! Binder Insert Strips,Extra Strips"/>
  </r>
  <r>
    <x v="3084"/>
    <x v="168"/>
    <d v="2017-12-26T00:00:00"/>
    <s v="Standard Class"/>
    <s v="AG-10330"/>
    <s v="OFF-PA-10000176"/>
    <x v="130"/>
    <n v="5"/>
    <n v="2"/>
    <n v="26558"/>
    <n v="2.6558000000000002"/>
    <s v="Office Supplies"/>
    <s v="Paper"/>
    <s v="Xerox 1887"/>
  </r>
  <r>
    <x v="3085"/>
    <x v="293"/>
    <d v="2017-10-28T00:00:00"/>
    <s v="Standard Class"/>
    <s v="CM-12160"/>
    <s v="TEC-PH-10004165"/>
    <x v="3922"/>
    <n v="2"/>
    <n v="4"/>
    <n v="-769972"/>
    <n v="-76.997200000000007"/>
    <s v="Technology"/>
    <s v="Phones"/>
    <s v="Mitel MiVoice 5330e IP Phone"/>
  </r>
  <r>
    <x v="3085"/>
    <x v="293"/>
    <d v="2017-10-28T00:00:00"/>
    <s v="Standard Class"/>
    <s v="CM-12160"/>
    <s v="OFF-ST-10000352"/>
    <x v="3923"/>
    <n v="3"/>
    <n v="2"/>
    <n v="-4461"/>
    <n v="-0.4461"/>
    <s v="Office Supplies"/>
    <s v="Storage"/>
    <s v="Acco Perma 2700 Stacking Storage Drawers"/>
  </r>
  <r>
    <x v="3086"/>
    <x v="132"/>
    <d v="2015-11-17T00:00:00"/>
    <s v="Standard Class"/>
    <s v="RA-19915"/>
    <s v="OFF-PA-10000726"/>
    <x v="3924"/>
    <n v="7"/>
    <n v="0"/>
    <n v="286965"/>
    <n v="28.6965"/>
    <s v="Office Supplies"/>
    <s v="Paper"/>
    <s v="Black Print Carbonless Snap-Off Rapid Letter, 8 1/2&quot; x 7&quot;"/>
  </r>
  <r>
    <x v="3086"/>
    <x v="132"/>
    <d v="2015-11-17T00:00:00"/>
    <s v="Standard Class"/>
    <s v="RA-19915"/>
    <s v="TEC-PH-10001536"/>
    <x v="3925"/>
    <n v="3"/>
    <n v="0"/>
    <n v="132522"/>
    <n v="13.2522"/>
    <s v="Technology"/>
    <s v="Phones"/>
    <s v="Spigen Samsung Galaxy S5 Case Wallet"/>
  </r>
  <r>
    <x v="3086"/>
    <x v="132"/>
    <d v="2015-11-17T00:00:00"/>
    <s v="Standard Class"/>
    <s v="RA-19915"/>
    <s v="OFF-PA-10001790"/>
    <x v="3349"/>
    <n v="2"/>
    <n v="0"/>
    <n v="461184"/>
    <n v="46.118400000000001"/>
    <s v="Office Supplies"/>
    <s v="Paper"/>
    <s v="Xerox 1910"/>
  </r>
  <r>
    <x v="3087"/>
    <x v="335"/>
    <d v="2015-04-20T00:00:00"/>
    <s v="Standard Class"/>
    <s v="SB-20185"/>
    <s v="TEC-CO-10001766"/>
    <x v="3926"/>
    <n v="4"/>
    <n v="2"/>
    <n v="4859892"/>
    <n v="485.98919999999998"/>
    <s v="Technology"/>
    <s v="Copiers"/>
    <s v="Canon PC940 Copier"/>
  </r>
  <r>
    <x v="3087"/>
    <x v="335"/>
    <d v="2015-04-20T00:00:00"/>
    <s v="Standard Class"/>
    <s v="SB-20185"/>
    <s v="TEC-AC-10004396"/>
    <x v="1818"/>
    <n v="3"/>
    <n v="2"/>
    <n v="-49005"/>
    <n v="-4.9005000000000001"/>
    <s v="Technology"/>
    <s v="Accessories"/>
    <s v="Logitech Keyboard K120"/>
  </r>
  <r>
    <x v="3088"/>
    <x v="375"/>
    <d v="2016-12-23T00:00:00"/>
    <s v="Standard Class"/>
    <s v="PK-19075"/>
    <s v="FUR-CH-10001708"/>
    <x v="3927"/>
    <n v="5"/>
    <n v="2"/>
    <n v="7049"/>
    <n v="0.70489999999999997"/>
    <s v="Furniture"/>
    <s v="Chairs"/>
    <s v="Office Star - Contemporary Swivel Chair with Padded Adjustable Arms and Flex Back"/>
  </r>
  <r>
    <x v="3089"/>
    <x v="47"/>
    <d v="2016-10-27T00:00:00"/>
    <s v="Standard Class"/>
    <s v="SV-20935"/>
    <s v="TEC-PH-10001305"/>
    <x v="3928"/>
    <n v="8"/>
    <n v="4"/>
    <n v="-470304"/>
    <n v="-47.0304"/>
    <s v="Technology"/>
    <s v="Phones"/>
    <s v="Panasonic KX TS208W Corded phone"/>
  </r>
  <r>
    <x v="3090"/>
    <x v="42"/>
    <d v="2017-12-03T00:00:00"/>
    <s v="First Class"/>
    <s v="MG-17650"/>
    <s v="FUR-FU-10002885"/>
    <x v="540"/>
    <n v="2"/>
    <n v="2"/>
    <n v="17352"/>
    <n v="1.7352000000000001"/>
    <s v="Furniture"/>
    <s v="Furnishings"/>
    <s v="Magna Visual Magnetic Picture Hangers"/>
  </r>
  <r>
    <x v="3091"/>
    <x v="108"/>
    <d v="2016-10-24T00:00:00"/>
    <s v="Second Class"/>
    <s v="CM-12445"/>
    <s v="OFF-PA-10000726"/>
    <x v="3929"/>
    <n v="7"/>
    <n v="2"/>
    <n v="159425"/>
    <n v="15.942500000000001"/>
    <s v="Office Supplies"/>
    <s v="Paper"/>
    <s v="Black Print Carbonless Snap-Off Rapid Letter, 8 1/2&quot; x 7&quot;"/>
  </r>
  <r>
    <x v="3091"/>
    <x v="108"/>
    <d v="2016-10-24T00:00:00"/>
    <s v="Second Class"/>
    <s v="CM-12445"/>
    <s v="OFF-FA-10003112"/>
    <x v="3930"/>
    <n v="4"/>
    <n v="2"/>
    <n v="789"/>
    <n v="7.8899999999999998E-2"/>
    <s v="Office Supplies"/>
    <s v="Fasteners"/>
    <s v="Staples"/>
  </r>
  <r>
    <x v="3091"/>
    <x v="108"/>
    <d v="2016-10-24T00:00:00"/>
    <s v="Second Class"/>
    <s v="CM-12445"/>
    <s v="FUR-CH-10002372"/>
    <x v="3931"/>
    <n v="1"/>
    <n v="3"/>
    <n v="-145764"/>
    <n v="-14.5764"/>
    <s v="Furniture"/>
    <s v="Chairs"/>
    <s v="Office Star - Ergonomically Designed Knee Chair"/>
  </r>
  <r>
    <x v="3092"/>
    <x v="471"/>
    <d v="2017-10-03T00:00:00"/>
    <s v="Standard Class"/>
    <s v="ME-18010"/>
    <s v="OFF-ST-10000563"/>
    <x v="3932"/>
    <n v="2"/>
    <n v="2"/>
    <n v="-6396"/>
    <n v="-0.63959999999999995"/>
    <s v="Office Supplies"/>
    <s v="Storage"/>
    <s v="Fellowes Bankers Box Stor/Drawer Steel Plus"/>
  </r>
  <r>
    <x v="3093"/>
    <x v="170"/>
    <d v="2017-08-25T00:00:00"/>
    <s v="Standard Class"/>
    <s v="YS-21880"/>
    <s v="OFF-BI-10003925"/>
    <x v="3933"/>
    <n v="9"/>
    <n v="2"/>
    <n v="9428157"/>
    <n v="942.81569999999999"/>
    <s v="Office Supplies"/>
    <s v="Binders"/>
    <s v="Fellowes PB300 Plastic Comb Binding Machine"/>
  </r>
  <r>
    <x v="3093"/>
    <x v="170"/>
    <d v="2017-08-25T00:00:00"/>
    <s v="Standard Class"/>
    <s v="YS-21880"/>
    <s v="OFF-ST-10003306"/>
    <x v="658"/>
    <n v="7"/>
    <n v="0"/>
    <n v="2900058"/>
    <n v="290.00580000000002"/>
    <s v="Office Supplies"/>
    <s v="Storage"/>
    <s v="Letter Size Cart"/>
  </r>
  <r>
    <x v="3093"/>
    <x v="170"/>
    <d v="2017-08-25T00:00:00"/>
    <s v="Standard Class"/>
    <s v="YS-21880"/>
    <s v="FUR-FU-10001475"/>
    <x v="3934"/>
    <n v="3"/>
    <n v="0"/>
    <n v="224196"/>
    <n v="22.419599999999999"/>
    <s v="Furniture"/>
    <s v="Furnishings"/>
    <s v="Contract Clock, 14&quot;, Brown"/>
  </r>
  <r>
    <x v="3094"/>
    <x v="156"/>
    <d v="2017-11-16T00:00:00"/>
    <s v="Second Class"/>
    <s v="MB-17305"/>
    <s v="OFF-FA-10003495"/>
    <x v="2454"/>
    <n v="3"/>
    <n v="0"/>
    <n v="912"/>
    <n v="9.1200000000000003E-2"/>
    <s v="Office Supplies"/>
    <s v="Fasteners"/>
    <s v="Staples"/>
  </r>
  <r>
    <x v="3094"/>
    <x v="156"/>
    <d v="2017-11-16T00:00:00"/>
    <s v="Second Class"/>
    <s v="MB-17305"/>
    <s v="OFF-AP-10004708"/>
    <x v="849"/>
    <n v="2"/>
    <n v="0"/>
    <n v="220748"/>
    <n v="22.0748"/>
    <s v="Office Supplies"/>
    <s v="Appliances"/>
    <s v="Fellowes Superior 10 Outlet Split Surge Protector"/>
  </r>
  <r>
    <x v="3095"/>
    <x v="856"/>
    <d v="2014-10-15T00:00:00"/>
    <s v="Standard Class"/>
    <s v="AS-10240"/>
    <s v="OFF-EN-10001219"/>
    <x v="2375"/>
    <n v="1"/>
    <n v="0"/>
    <n v="37436"/>
    <n v="3.7435999999999998"/>
    <s v="Office Supplies"/>
    <s v="Envelopes"/>
    <s v="#10- 4 1/8&quot; x 9 1/2&quot; Security-Tint Envelopes"/>
  </r>
  <r>
    <x v="3096"/>
    <x v="175"/>
    <d v="2015-12-03T00:00:00"/>
    <s v="Standard Class"/>
    <s v="MC-17425"/>
    <s v="FUR-FU-10000087"/>
    <x v="3935"/>
    <n v="3"/>
    <n v="0"/>
    <n v="279456"/>
    <n v="27.945599999999999"/>
    <s v="Furniture"/>
    <s v="Furnishings"/>
    <s v="Executive Impressions 14&quot; Two-Color Numerals Wall Clock"/>
  </r>
  <r>
    <x v="3096"/>
    <x v="175"/>
    <d v="2015-12-03T00:00:00"/>
    <s v="Standard Class"/>
    <s v="MC-17425"/>
    <s v="OFF-EN-10001539"/>
    <x v="2431"/>
    <n v="8"/>
    <n v="0"/>
    <n v="292528"/>
    <n v="29.252800000000001"/>
    <s v="Office Supplies"/>
    <s v="Envelopes"/>
    <s v="Staple envelope"/>
  </r>
  <r>
    <x v="3097"/>
    <x v="1097"/>
    <d v="2015-08-02T00:00:00"/>
    <s v="Standard Class"/>
    <s v="PG-18820"/>
    <s v="TEC-PH-10004897"/>
    <x v="1963"/>
    <n v="3"/>
    <n v="0"/>
    <n v="2997"/>
    <n v="0.29970000000000002"/>
    <s v="Technology"/>
    <s v="Phones"/>
    <s v="Mediabridge Sport Armband iPhone 5s"/>
  </r>
  <r>
    <x v="3098"/>
    <x v="108"/>
    <d v="2016-10-26T00:00:00"/>
    <s v="Standard Class"/>
    <s v="JS-16030"/>
    <s v="TEC-PH-10001300"/>
    <x v="3936"/>
    <n v="6"/>
    <n v="0"/>
    <n v="35196"/>
    <n v="3.5196000000000001"/>
    <s v="Technology"/>
    <s v="Phones"/>
    <s v="iKross Bluetooth Portable Keyboard + Cell Phone Stand Holder + Brush for Apple iPhone 5S 5C 5, 4S 4"/>
  </r>
  <r>
    <x v="3098"/>
    <x v="108"/>
    <d v="2016-10-26T00:00:00"/>
    <s v="Standard Class"/>
    <s v="JS-16030"/>
    <s v="TEC-PH-10001557"/>
    <x v="1053"/>
    <n v="2"/>
    <n v="0"/>
    <n v="518346"/>
    <n v="51.834600000000002"/>
    <s v="Technology"/>
    <s v="Phones"/>
    <s v="Pyle PMP37LED"/>
  </r>
  <r>
    <x v="3098"/>
    <x v="108"/>
    <d v="2016-10-26T00:00:00"/>
    <s v="Standard Class"/>
    <s v="JS-16030"/>
    <s v="OFF-ST-10000617"/>
    <x v="1513"/>
    <n v="7"/>
    <n v="0"/>
    <n v="14602"/>
    <n v="1.4601999999999999"/>
    <s v="Office Supplies"/>
    <s v="Storage"/>
    <s v="Woodgrain Magazine Files by Perma"/>
  </r>
  <r>
    <x v="3099"/>
    <x v="97"/>
    <d v="2017-09-18T00:00:00"/>
    <s v="Second Class"/>
    <s v="JB-16000"/>
    <s v="OFF-LA-10000121"/>
    <x v="1902"/>
    <n v="9"/>
    <n v="0"/>
    <n v="26082"/>
    <n v="2.6082000000000001"/>
    <s v="Office Supplies"/>
    <s v="Labels"/>
    <s v="Avery 48"/>
  </r>
  <r>
    <x v="3100"/>
    <x v="447"/>
    <d v="2017-12-27T00:00:00"/>
    <s v="Standard Class"/>
    <s v="DK-12985"/>
    <s v="FUR-FU-10000087"/>
    <x v="372"/>
    <n v="4"/>
    <n v="2"/>
    <n v="190848"/>
    <n v="19.084800000000001"/>
    <s v="Furniture"/>
    <s v="Furnishings"/>
    <s v="Executive Impressions 14&quot; Two-Color Numerals Wall Clock"/>
  </r>
  <r>
    <x v="3100"/>
    <x v="447"/>
    <d v="2017-12-27T00:00:00"/>
    <s v="Standard Class"/>
    <s v="DK-12985"/>
    <s v="OFF-AR-10000422"/>
    <x v="3937"/>
    <n v="7"/>
    <n v="2"/>
    <n v="10731"/>
    <n v="1.0730999999999999"/>
    <s v="Office Supplies"/>
    <s v="Art"/>
    <s v="Pencil and Crayon Sharpener"/>
  </r>
  <r>
    <x v="3100"/>
    <x v="447"/>
    <d v="2017-12-27T00:00:00"/>
    <s v="Standard Class"/>
    <s v="DK-12985"/>
    <s v="OFF-ST-10004123"/>
    <x v="479"/>
    <n v="3"/>
    <n v="2"/>
    <n v="-54588"/>
    <n v="-5.4588000000000001"/>
    <s v="Office Supplies"/>
    <s v="Storage"/>
    <s v="Safco Industrial Wire Shelving System"/>
  </r>
  <r>
    <x v="3101"/>
    <x v="326"/>
    <d v="2015-10-09T00:00:00"/>
    <s v="Standard Class"/>
    <s v="JF-15490"/>
    <s v="FUR-BO-10003660"/>
    <x v="3938"/>
    <n v="1"/>
    <n v="7"/>
    <n v="-1038606"/>
    <n v="-103.86060000000001"/>
    <s v="Furniture"/>
    <s v="Bookcases"/>
    <s v="Bush Cubix Collection Bookcases, Fully Assembled"/>
  </r>
  <r>
    <x v="3101"/>
    <x v="326"/>
    <d v="2015-10-09T00:00:00"/>
    <s v="Standard Class"/>
    <s v="JF-15490"/>
    <s v="FUR-CH-10000422"/>
    <x v="3939"/>
    <n v="4"/>
    <n v="2"/>
    <n v="-145584"/>
    <n v="-14.558400000000001"/>
    <s v="Furniture"/>
    <s v="Chairs"/>
    <s v="Global Highback Leather Tilter in Burgundy"/>
  </r>
  <r>
    <x v="3102"/>
    <x v="981"/>
    <d v="2014-11-07T00:00:00"/>
    <s v="Standard Class"/>
    <s v="PO-18850"/>
    <s v="TEC-PH-10002923"/>
    <x v="2398"/>
    <n v="3"/>
    <n v="2"/>
    <n v="77679"/>
    <n v="7.7679"/>
    <s v="Technology"/>
    <s v="Phones"/>
    <s v="Logitech B530 USBÂ HeadsetÂ -Â headsetÂ - Full size, Binaural"/>
  </r>
  <r>
    <x v="3103"/>
    <x v="259"/>
    <d v="2016-01-27T00:00:00"/>
    <s v="Standard Class"/>
    <s v="BT-11530"/>
    <s v="TEC-PH-10004093"/>
    <x v="3940"/>
    <n v="4"/>
    <n v="4"/>
    <n v="-202356"/>
    <n v="-20.235600000000002"/>
    <s v="Technology"/>
    <s v="Phones"/>
    <s v="Panasonic Kx-TS550"/>
  </r>
  <r>
    <x v="3103"/>
    <x v="259"/>
    <d v="2016-01-27T00:00:00"/>
    <s v="Standard Class"/>
    <s v="BT-11530"/>
    <s v="TEC-AC-10000171"/>
    <x v="770"/>
    <n v="3"/>
    <n v="2"/>
    <n v="158631"/>
    <n v="15.863099999999999"/>
    <s v="Technology"/>
    <s v="Accessories"/>
    <s v="Verbatim 25 GB 6x Blu-ray Single Layer Recordable Disc, 25/Pack"/>
  </r>
  <r>
    <x v="3104"/>
    <x v="489"/>
    <d v="2017-07-17T00:00:00"/>
    <s v="Standard Class"/>
    <s v="NW-18400"/>
    <s v="OFF-AR-10001166"/>
    <x v="3941"/>
    <n v="4"/>
    <n v="0"/>
    <n v="118248"/>
    <n v="11.8248"/>
    <s v="Office Supplies"/>
    <s v="Art"/>
    <s v="Staples in misc. colors"/>
  </r>
  <r>
    <x v="3105"/>
    <x v="414"/>
    <d v="2017-09-11T00:00:00"/>
    <s v="Same Day"/>
    <s v="JF-15415"/>
    <s v="FUR-CH-10003199"/>
    <x v="2666"/>
    <n v="2"/>
    <n v="2"/>
    <n v="88784"/>
    <n v="8.8783999999999992"/>
    <s v="Furniture"/>
    <s v="Chairs"/>
    <s v="Office Star - Contemporary Task Swivel Chair"/>
  </r>
  <r>
    <x v="3105"/>
    <x v="414"/>
    <d v="2017-09-11T00:00:00"/>
    <s v="Same Day"/>
    <s v="JF-15415"/>
    <s v="OFF-PA-10002005"/>
    <x v="168"/>
    <n v="3"/>
    <n v="0"/>
    <n v="93312"/>
    <n v="9.3312000000000008"/>
    <s v="Office Supplies"/>
    <s v="Paper"/>
    <s v="Xerox 225"/>
  </r>
  <r>
    <x v="3105"/>
    <x v="414"/>
    <d v="2017-09-11T00:00:00"/>
    <s v="Same Day"/>
    <s v="JF-15415"/>
    <s v="OFF-PA-10004101"/>
    <x v="3942"/>
    <n v="11"/>
    <n v="0"/>
    <n v="342144"/>
    <n v="34.214399999999998"/>
    <s v="Office Supplies"/>
    <s v="Paper"/>
    <s v="Xerox 1894"/>
  </r>
  <r>
    <x v="3105"/>
    <x v="414"/>
    <d v="2017-09-11T00:00:00"/>
    <s v="Same Day"/>
    <s v="JF-15415"/>
    <s v="OFF-BI-10004600"/>
    <x v="3943"/>
    <n v="5"/>
    <n v="2"/>
    <n v="4599875"/>
    <n v="459.98750000000001"/>
    <s v="Office Supplies"/>
    <s v="Binders"/>
    <s v="Ibico Ibimaster 300 Manual Binding System"/>
  </r>
  <r>
    <x v="3105"/>
    <x v="414"/>
    <d v="2017-09-11T00:00:00"/>
    <s v="Same Day"/>
    <s v="JF-15415"/>
    <s v="TEC-PH-10000127"/>
    <x v="1300"/>
    <n v="5"/>
    <n v="2"/>
    <n v="-17991"/>
    <n v="-1.7990999999999999"/>
    <s v="Technology"/>
    <s v="Phones"/>
    <s v="iOttie XL Car Mount"/>
  </r>
  <r>
    <x v="3106"/>
    <x v="1098"/>
    <d v="2016-02-27T00:00:00"/>
    <s v="Standard Class"/>
    <s v="AC-10420"/>
    <s v="OFF-EN-10004386"/>
    <x v="440"/>
    <n v="3"/>
    <n v="2"/>
    <n v="21591"/>
    <n v="2.1591"/>
    <s v="Office Supplies"/>
    <s v="Envelopes"/>
    <s v="Recycled Interoffice Envelopes with String and Button Closure, 10 x 13"/>
  </r>
  <r>
    <x v="3107"/>
    <x v="259"/>
    <d v="2016-01-29T00:00:00"/>
    <s v="Standard Class"/>
    <s v="TB-21280"/>
    <s v="OFF-BI-10004506"/>
    <x v="3944"/>
    <n v="4"/>
    <n v="2"/>
    <n v="92176"/>
    <n v="9.2175999999999991"/>
    <s v="Office Supplies"/>
    <s v="Binders"/>
    <s v="Wilson Jones data.warehouse D-Ring Binders with DublLock"/>
  </r>
  <r>
    <x v="3108"/>
    <x v="466"/>
    <d v="2015-12-16T00:00:00"/>
    <s v="Standard Class"/>
    <s v="HA-14905"/>
    <s v="FUR-FU-10004597"/>
    <x v="3945"/>
    <n v="3"/>
    <n v="0"/>
    <n v="21645"/>
    <n v="2.1644999999999999"/>
    <s v="Furniture"/>
    <s v="Furnishings"/>
    <s v="Eldon Cleatmat Chair Mats for Medium Pile Carpets"/>
  </r>
  <r>
    <x v="3108"/>
    <x v="466"/>
    <d v="2015-12-16T00:00:00"/>
    <s v="Standard Class"/>
    <s v="HA-14905"/>
    <s v="OFF-ST-10001496"/>
    <x v="2734"/>
    <n v="2"/>
    <n v="0"/>
    <n v="936988"/>
    <n v="93.698800000000006"/>
    <s v="Office Supplies"/>
    <s v="Storage"/>
    <s v="Standard Rollaway File with Lock"/>
  </r>
  <r>
    <x v="3109"/>
    <x v="585"/>
    <d v="2016-11-01T00:00:00"/>
    <s v="Second Class"/>
    <s v="LH-17155"/>
    <s v="OFF-BI-10004236"/>
    <x v="3946"/>
    <n v="1"/>
    <n v="2"/>
    <n v="38168"/>
    <n v="3.8168000000000002"/>
    <s v="Office Supplies"/>
    <s v="Binders"/>
    <s v="XtraLife ClearVue Slant-D Ring Binder, White, 3&quot;"/>
  </r>
  <r>
    <x v="3110"/>
    <x v="112"/>
    <d v="2017-05-31T00:00:00"/>
    <s v="Second Class"/>
    <s v="LO-17170"/>
    <s v="FUR-FU-10001185"/>
    <x v="3947"/>
    <n v="8"/>
    <n v="0"/>
    <n v="1014504"/>
    <n v="101.4504"/>
    <s v="Furniture"/>
    <s v="Furnishings"/>
    <s v="Advantus Employee of the Month Certificate Frame, 11 x 13-1/2"/>
  </r>
  <r>
    <x v="3111"/>
    <x v="1059"/>
    <d v="2014-12-28T00:00:00"/>
    <s v="Standard Class"/>
    <s v="DP-13390"/>
    <s v="OFF-BI-10000977"/>
    <x v="2454"/>
    <n v="2"/>
    <n v="7"/>
    <n v="-14592"/>
    <n v="-1.4592000000000001"/>
    <s v="Office Supplies"/>
    <s v="Binders"/>
    <s v="Ibico Plastic Spiral Binding Combs"/>
  </r>
  <r>
    <x v="3112"/>
    <x v="203"/>
    <d v="2016-11-28T00:00:00"/>
    <s v="Standard Class"/>
    <s v="CR-12580"/>
    <s v="OFF-SU-10004782"/>
    <x v="3271"/>
    <n v="3"/>
    <n v="0"/>
    <n v="7605"/>
    <n v="0.76049999999999995"/>
    <s v="Office Supplies"/>
    <s v="Supplies"/>
    <s v="Elite 5&quot; Scissors"/>
  </r>
  <r>
    <x v="3113"/>
    <x v="320"/>
    <d v="2015-11-25T00:00:00"/>
    <s v="Standard Class"/>
    <s v="KB-16405"/>
    <s v="OFF-AR-10002067"/>
    <x v="3897"/>
    <n v="6"/>
    <n v="0"/>
    <n v="309504"/>
    <n v="30.950399999999998"/>
    <s v="Office Supplies"/>
    <s v="Art"/>
    <s v="Newell 334"/>
  </r>
  <r>
    <x v="3113"/>
    <x v="320"/>
    <d v="2015-11-25T00:00:00"/>
    <s v="Standard Class"/>
    <s v="KB-16405"/>
    <s v="FUR-FU-10002364"/>
    <x v="2854"/>
    <n v="3"/>
    <n v="0"/>
    <n v="64206"/>
    <n v="6.4206000000000003"/>
    <s v="Furniture"/>
    <s v="Furnishings"/>
    <s v="Eldon Expressions Wood Desk Accessories, Oak"/>
  </r>
  <r>
    <x v="3113"/>
    <x v="320"/>
    <d v="2015-11-25T00:00:00"/>
    <s v="Standard Class"/>
    <s v="KB-16405"/>
    <s v="TEC-AC-10002018"/>
    <x v="114"/>
    <n v="2"/>
    <n v="0"/>
    <n v="60114"/>
    <n v="6.0114000000000001"/>
    <s v="Technology"/>
    <s v="Accessories"/>
    <s v="AmazonBasics 3-Button USB Wired Mouse"/>
  </r>
  <r>
    <x v="3114"/>
    <x v="324"/>
    <d v="2017-06-04T00:00:00"/>
    <s v="Standard Class"/>
    <s v="ML-17410"/>
    <s v="OFF-BI-10000632"/>
    <x v="3948"/>
    <n v="1"/>
    <n v="0"/>
    <n v="199686"/>
    <n v="19.968599999999999"/>
    <s v="Office Supplies"/>
    <s v="Binders"/>
    <s v="Satellite Sectional Post Binders"/>
  </r>
  <r>
    <x v="3114"/>
    <x v="324"/>
    <d v="2017-06-04T00:00:00"/>
    <s v="Standard Class"/>
    <s v="ML-17410"/>
    <s v="FUR-FU-10003981"/>
    <x v="358"/>
    <n v="3"/>
    <n v="0"/>
    <n v="26208"/>
    <n v="2.6208"/>
    <s v="Furniture"/>
    <s v="Furnishings"/>
    <s v="Eldon Wave Desk Accessories"/>
  </r>
  <r>
    <x v="3114"/>
    <x v="324"/>
    <d v="2017-06-04T00:00:00"/>
    <s v="Standard Class"/>
    <s v="ML-17410"/>
    <s v="OFF-AP-10001564"/>
    <x v="3949"/>
    <n v="2"/>
    <n v="0"/>
    <n v="1209416"/>
    <n v="120.94159999999999"/>
    <s v="Office Supplies"/>
    <s v="Appliances"/>
    <s v="Hoover Commercial Lightweight Upright Vacuum with E-Z Empty Dirt Cup"/>
  </r>
  <r>
    <x v="3114"/>
    <x v="324"/>
    <d v="2017-06-04T00:00:00"/>
    <s v="Standard Class"/>
    <s v="ML-17410"/>
    <s v="OFF-PA-10004082"/>
    <x v="3113"/>
    <n v="1"/>
    <n v="0"/>
    <n v="399"/>
    <n v="3.9899999999999998E-2"/>
    <s v="Office Supplies"/>
    <s v="Paper"/>
    <s v="Adams Telephone Message Book w/Frequently-Called Numbers Space, 400 Messages per Book"/>
  </r>
  <r>
    <x v="3115"/>
    <x v="262"/>
    <d v="2014-12-04T00:00:00"/>
    <s v="First Class"/>
    <s v="MC-17575"/>
    <s v="OFF-AP-10004249"/>
    <x v="3950"/>
    <n v="1"/>
    <n v="8"/>
    <n v="-63441"/>
    <n v="-6.3441000000000001"/>
    <s v="Office Supplies"/>
    <s v="Appliances"/>
    <s v="Staple holder"/>
  </r>
  <r>
    <x v="3116"/>
    <x v="884"/>
    <d v="2014-04-07T00:00:00"/>
    <s v="Same Day"/>
    <s v="VM-21685"/>
    <s v="OFF-PA-10003441"/>
    <x v="817"/>
    <n v="9"/>
    <n v="0"/>
    <n v="279936"/>
    <n v="27.993600000000001"/>
    <s v="Office Supplies"/>
    <s v="Paper"/>
    <s v="Xerox 226"/>
  </r>
  <r>
    <x v="3116"/>
    <x v="884"/>
    <d v="2014-04-07T00:00:00"/>
    <s v="Same Day"/>
    <s v="VM-21685"/>
    <s v="TEC-PH-10004922"/>
    <x v="3951"/>
    <n v="3"/>
    <n v="0"/>
    <n v="502425"/>
    <n v="50.2425"/>
    <s v="Technology"/>
    <s v="Phones"/>
    <s v="RCA Visys Integrated PBX 8-Line Router"/>
  </r>
  <r>
    <x v="3117"/>
    <x v="1014"/>
    <d v="2015-09-14T00:00:00"/>
    <s v="Standard Class"/>
    <s v="VW-21775"/>
    <s v="FUR-FU-10001731"/>
    <x v="1073"/>
    <n v="8"/>
    <n v="0"/>
    <n v="81168"/>
    <n v="8.1167999999999996"/>
    <s v="Furniture"/>
    <s v="Furnishings"/>
    <s v="Acrylic Self-Standing Desk Frames"/>
  </r>
  <r>
    <x v="3118"/>
    <x v="232"/>
    <d v="2017-09-15T00:00:00"/>
    <s v="Standard Class"/>
    <s v="GK-14620"/>
    <s v="OFF-LA-10000134"/>
    <x v="3952"/>
    <n v="4"/>
    <n v="2"/>
    <n v="34496"/>
    <n v="3.4496000000000002"/>
    <s v="Office Supplies"/>
    <s v="Labels"/>
    <s v="Avery 511"/>
  </r>
  <r>
    <x v="3119"/>
    <x v="684"/>
    <d v="2015-09-08T00:00:00"/>
    <s v="Second Class"/>
    <s v="AT-10435"/>
    <s v="OFF-BI-10003166"/>
    <x v="1087"/>
    <n v="1"/>
    <n v="7"/>
    <n v="-25256"/>
    <n v="-2.5255999999999998"/>
    <s v="Office Supplies"/>
    <s v="Binders"/>
    <s v="GBC Plasticlear Binding Covers"/>
  </r>
  <r>
    <x v="3120"/>
    <x v="808"/>
    <d v="2017-11-06T00:00:00"/>
    <s v="Second Class"/>
    <s v="AR-10825"/>
    <s v="OFF-SU-10000646"/>
    <x v="3953"/>
    <n v="2"/>
    <n v="2"/>
    <n v="-817258"/>
    <n v="-81.725800000000007"/>
    <s v="Office Supplies"/>
    <s v="Supplies"/>
    <s v="Premier Automatic Letter Opener"/>
  </r>
  <r>
    <x v="3121"/>
    <x v="445"/>
    <d v="2015-03-30T00:00:00"/>
    <s v="Second Class"/>
    <s v="JH-15820"/>
    <s v="OFF-EN-10004459"/>
    <x v="1231"/>
    <n v="3"/>
    <n v="0"/>
    <n v="112308"/>
    <n v="11.2308"/>
    <s v="Office Supplies"/>
    <s v="Envelopes"/>
    <s v="Security-Tint Envelopes"/>
  </r>
  <r>
    <x v="3122"/>
    <x v="863"/>
    <d v="2015-08-17T00:00:00"/>
    <s v="Second Class"/>
    <s v="RA-19285"/>
    <s v="OFF-BI-10003529"/>
    <x v="277"/>
    <n v="4"/>
    <n v="0"/>
    <n v="55664"/>
    <n v="5.5663999999999998"/>
    <s v="Office Supplies"/>
    <s v="Binders"/>
    <s v="Avery Round Ring Poly Binders"/>
  </r>
  <r>
    <x v="3123"/>
    <x v="793"/>
    <d v="2015-05-18T00:00:00"/>
    <s v="Standard Class"/>
    <s v="RO-19780"/>
    <s v="OFF-BI-10002949"/>
    <x v="812"/>
    <n v="3"/>
    <n v="2"/>
    <n v="49248"/>
    <n v="4.9248000000000003"/>
    <s v="Office Supplies"/>
    <s v="Binders"/>
    <s v="Prestige Round Ring Binders"/>
  </r>
  <r>
    <x v="3124"/>
    <x v="430"/>
    <d v="2017-07-27T00:00:00"/>
    <s v="Standard Class"/>
    <s v="LR-17035"/>
    <s v="OFF-LA-10001158"/>
    <x v="453"/>
    <n v="4"/>
    <n v="0"/>
    <n v="19872"/>
    <n v="1.9872000000000001"/>
    <s v="Office Supplies"/>
    <s v="Labels"/>
    <s v="Avery Address/Shipping Labels for Typewriters, 4&quot; x 2&quot;"/>
  </r>
  <r>
    <x v="3125"/>
    <x v="469"/>
    <d v="2016-09-26T00:00:00"/>
    <s v="First Class"/>
    <s v="MK-17905"/>
    <s v="OFF-BI-10004584"/>
    <x v="3954"/>
    <n v="7"/>
    <n v="8"/>
    <n v="-7299138"/>
    <n v="-729.91380000000004"/>
    <s v="Office Supplies"/>
    <s v="Binders"/>
    <s v="GBC ProClick 150 Presentation Binding System"/>
  </r>
  <r>
    <x v="3126"/>
    <x v="1024"/>
    <d v="2017-05-10T00:00:00"/>
    <s v="Standard Class"/>
    <s v="YS-21880"/>
    <s v="OFF-BI-10004965"/>
    <x v="1437"/>
    <n v="3"/>
    <n v="0"/>
    <n v="15525"/>
    <n v="1.5525"/>
    <s v="Office Supplies"/>
    <s v="Binders"/>
    <s v="Ibico Covers for Plastic or Wire Binding Elements"/>
  </r>
  <r>
    <x v="3127"/>
    <x v="1099"/>
    <d v="2016-10-06T00:00:00"/>
    <s v="Same Day"/>
    <s v="JH-15910"/>
    <s v="OFF-BI-10004654"/>
    <x v="3955"/>
    <n v="5"/>
    <n v="0"/>
    <n v="14425"/>
    <n v="1.4424999999999999"/>
    <s v="Office Supplies"/>
    <s v="Binders"/>
    <s v="Avery Binding System Hidden Tab Executive Style Index Sets"/>
  </r>
  <r>
    <x v="3128"/>
    <x v="935"/>
    <d v="2014-11-08T00:00:00"/>
    <s v="Standard Class"/>
    <s v="AT-10735"/>
    <s v="OFF-PA-10000141"/>
    <x v="3865"/>
    <n v="2"/>
    <n v="2"/>
    <n v="11772"/>
    <n v="1.1772"/>
    <s v="Office Supplies"/>
    <s v="Paper"/>
    <s v="Ampad Evidence Wirebond Steno Books, 6&quot; x 9&quot;"/>
  </r>
  <r>
    <x v="3128"/>
    <x v="935"/>
    <d v="2014-11-08T00:00:00"/>
    <s v="Standard Class"/>
    <s v="AT-10735"/>
    <s v="OFF-PA-10001019"/>
    <x v="3546"/>
    <n v="9"/>
    <n v="2"/>
    <n v="485514"/>
    <n v="48.551400000000001"/>
    <s v="Office Supplies"/>
    <s v="Paper"/>
    <s v="Xerox 1884"/>
  </r>
  <r>
    <x v="3129"/>
    <x v="158"/>
    <d v="2015-10-04T00:00:00"/>
    <s v="Second Class"/>
    <s v="RM-19675"/>
    <s v="TEC-PH-10002496"/>
    <x v="3956"/>
    <n v="2"/>
    <n v="0"/>
    <n v="93594"/>
    <n v="9.3594000000000008"/>
    <s v="Technology"/>
    <s v="Phones"/>
    <s v="Cisco SPA301"/>
  </r>
  <r>
    <x v="3129"/>
    <x v="158"/>
    <d v="2015-10-04T00:00:00"/>
    <s v="Second Class"/>
    <s v="RM-19675"/>
    <s v="OFF-BI-10000829"/>
    <x v="3957"/>
    <n v="5"/>
    <n v="0"/>
    <n v="10327"/>
    <n v="1.0327"/>
    <s v="Office Supplies"/>
    <s v="Binders"/>
    <s v="Avery Non-Stick Binders"/>
  </r>
  <r>
    <x v="3130"/>
    <x v="533"/>
    <d v="2017-12-06T00:00:00"/>
    <s v="Standard Class"/>
    <s v="BB-11545"/>
    <s v="TEC-PH-10001448"/>
    <x v="2920"/>
    <n v="1"/>
    <n v="2"/>
    <n v="-79984"/>
    <n v="-7.9984000000000002"/>
    <s v="Technology"/>
    <s v="Phones"/>
    <s v="Anker Astro 15000mAh USB Portable Charger"/>
  </r>
  <r>
    <x v="3130"/>
    <x v="533"/>
    <d v="2017-12-06T00:00:00"/>
    <s v="Standard Class"/>
    <s v="BB-11545"/>
    <s v="FUR-CH-10004983"/>
    <x v="3958"/>
    <n v="9"/>
    <n v="2"/>
    <n v="434646"/>
    <n v="43.464599999999997"/>
    <s v="Furniture"/>
    <s v="Chairs"/>
    <s v="Office Star - Mid Back Dual function Ergonomic High Back Chair with 2-Way Adjustable Arms"/>
  </r>
  <r>
    <x v="3130"/>
    <x v="533"/>
    <d v="2017-12-06T00:00:00"/>
    <s v="Standard Class"/>
    <s v="BB-11545"/>
    <s v="OFF-AR-10004022"/>
    <x v="3959"/>
    <n v="5"/>
    <n v="0"/>
    <n v="44975"/>
    <n v="4.4974999999999996"/>
    <s v="Office Supplies"/>
    <s v="Art"/>
    <s v="Panasonic KP-380BK Classic Electric Pencil Sharpener"/>
  </r>
  <r>
    <x v="3131"/>
    <x v="115"/>
    <d v="2017-12-12T00:00:00"/>
    <s v="First Class"/>
    <s v="AS-10285"/>
    <s v="TEC-AC-10001284"/>
    <x v="3960"/>
    <n v="7"/>
    <n v="2"/>
    <n v="232624"/>
    <n v="23.2624"/>
    <s v="Technology"/>
    <s v="Accessories"/>
    <s v="Enermax Briskie RF Wireless Keyboard and Mouse Combo"/>
  </r>
  <r>
    <x v="3132"/>
    <x v="53"/>
    <d v="2016-07-22T00:00:00"/>
    <s v="Second Class"/>
    <s v="DK-13375"/>
    <s v="FUR-FU-10001847"/>
    <x v="49"/>
    <n v="3"/>
    <n v="0"/>
    <n v="44712"/>
    <n v="4.4711999999999996"/>
    <s v="Furniture"/>
    <s v="Furnishings"/>
    <s v="Eldon Image Series Black Desk Accessories"/>
  </r>
  <r>
    <x v="3132"/>
    <x v="53"/>
    <d v="2016-07-22T00:00:00"/>
    <s v="Second Class"/>
    <s v="DK-13375"/>
    <s v="TEC-AC-10004595"/>
    <x v="3961"/>
    <n v="3"/>
    <n v="0"/>
    <n v="89964"/>
    <n v="8.9963999999999995"/>
    <s v="Technology"/>
    <s v="Accessories"/>
    <s v="First Data TMFD35 PIN Pad"/>
  </r>
  <r>
    <x v="3132"/>
    <x v="53"/>
    <d v="2016-07-22T00:00:00"/>
    <s v="Second Class"/>
    <s v="DK-13375"/>
    <s v="FUR-FU-10004164"/>
    <x v="3962"/>
    <n v="5"/>
    <n v="0"/>
    <n v="1089"/>
    <n v="0.1089"/>
    <s v="Furniture"/>
    <s v="Furnishings"/>
    <s v="Eldon 300 Class Desk Accessories, Black"/>
  </r>
  <r>
    <x v="3132"/>
    <x v="53"/>
    <d v="2016-07-22T00:00:00"/>
    <s v="Second Class"/>
    <s v="DK-13375"/>
    <s v="OFF-LA-10001074"/>
    <x v="1974"/>
    <n v="7"/>
    <n v="0"/>
    <n v="412237"/>
    <n v="41.223700000000001"/>
    <s v="Office Supplies"/>
    <s v="Labels"/>
    <s v="Round Specialty Laser Printer Labels"/>
  </r>
  <r>
    <x v="3132"/>
    <x v="53"/>
    <d v="2016-07-22T00:00:00"/>
    <s v="Second Class"/>
    <s v="DK-13375"/>
    <s v="OFF-ST-10000604"/>
    <x v="2682"/>
    <n v="2"/>
    <n v="0"/>
    <n v="1738"/>
    <n v="0.17380000000000001"/>
    <s v="Office Supplies"/>
    <s v="Storage"/>
    <s v="Home/Office Personal File Carts"/>
  </r>
  <r>
    <x v="3132"/>
    <x v="53"/>
    <d v="2016-07-22T00:00:00"/>
    <s v="Second Class"/>
    <s v="DK-13375"/>
    <s v="TEC-PH-10000148"/>
    <x v="3963"/>
    <n v="2"/>
    <n v="2"/>
    <n v="-46764"/>
    <n v="-4.6764000000000001"/>
    <s v="Technology"/>
    <s v="Phones"/>
    <s v="Cyber Acoustics AC-202b Speech Recognition Stereo Headset"/>
  </r>
  <r>
    <x v="3132"/>
    <x v="53"/>
    <d v="2016-07-22T00:00:00"/>
    <s v="Second Class"/>
    <s v="DK-13375"/>
    <s v="OFF-BI-10000042"/>
    <x v="2782"/>
    <n v="3"/>
    <n v="2"/>
    <n v="41652"/>
    <n v="4.1651999999999996"/>
    <s v="Office Supplies"/>
    <s v="Binders"/>
    <s v="Pressboard Data Binder, Crimson, 12&quot; X 8 1/2&quot;"/>
  </r>
  <r>
    <x v="3133"/>
    <x v="556"/>
    <d v="2017-05-16T00:00:00"/>
    <s v="Standard Class"/>
    <s v="JH-15910"/>
    <s v="OFF-LA-10000443"/>
    <x v="2068"/>
    <n v="2"/>
    <n v="2"/>
    <n v="19926"/>
    <n v="1.9925999999999999"/>
    <s v="Office Supplies"/>
    <s v="Labels"/>
    <s v="Avery 501"/>
  </r>
  <r>
    <x v="3134"/>
    <x v="320"/>
    <d v="2015-11-26T00:00:00"/>
    <s v="Standard Class"/>
    <s v="JK-15205"/>
    <s v="FUR-FU-10002874"/>
    <x v="3964"/>
    <n v="2"/>
    <n v="2"/>
    <n v="95736"/>
    <n v="9.5736000000000008"/>
    <s v="Furniture"/>
    <s v="Furnishings"/>
    <s v="Ultra Commercial Grade Dual Valve Door Closer"/>
  </r>
  <r>
    <x v="3134"/>
    <x v="320"/>
    <d v="2015-11-26T00:00:00"/>
    <s v="Standard Class"/>
    <s v="JK-15205"/>
    <s v="OFF-ST-10003994"/>
    <x v="3965"/>
    <n v="3"/>
    <n v="2"/>
    <n v="-26541"/>
    <n v="-2.6541000000000001"/>
    <s v="Office Supplies"/>
    <s v="Storage"/>
    <s v="Belkin 19&quot; Center-Weighted Shelf, Gray"/>
  </r>
  <r>
    <x v="3135"/>
    <x v="469"/>
    <d v="2016-09-28T00:00:00"/>
    <s v="Standard Class"/>
    <s v="EH-13765"/>
    <s v="OFF-EN-10001453"/>
    <x v="3772"/>
    <n v="5"/>
    <n v="0"/>
    <n v="143303"/>
    <n v="14.330299999999999"/>
    <s v="Office Supplies"/>
    <s v="Envelopes"/>
    <s v="Tyvek Interoffice Envelopes, 9 1/2&quot; x 12 1/2&quot;, 100/Box"/>
  </r>
  <r>
    <x v="3135"/>
    <x v="469"/>
    <d v="2016-09-28T00:00:00"/>
    <s v="Standard Class"/>
    <s v="EH-13765"/>
    <s v="FUR-CH-10000988"/>
    <x v="3966"/>
    <n v="5"/>
    <n v="2"/>
    <n v="56324"/>
    <n v="5.6323999999999996"/>
    <s v="Furniture"/>
    <s v="Chairs"/>
    <s v="Hon Olson Stacker Stools"/>
  </r>
  <r>
    <x v="3136"/>
    <x v="47"/>
    <d v="2016-10-26T00:00:00"/>
    <s v="Standard Class"/>
    <s v="VW-21775"/>
    <s v="FUR-TA-10003238"/>
    <x v="3967"/>
    <n v="2"/>
    <n v="4"/>
    <n v="-2314116"/>
    <n v="-231.41159999999999"/>
    <s v="Furniture"/>
    <s v="Tables"/>
    <s v="Chromcraft Bull-Nose Wood 48&quot; x 96&quot; Rectangular Conference Tables"/>
  </r>
  <r>
    <x v="3137"/>
    <x v="1057"/>
    <d v="2016-10-31T00:00:00"/>
    <s v="Standard Class"/>
    <s v="CG-12040"/>
    <s v="TEC-PH-10001061"/>
    <x v="1887"/>
    <n v="3"/>
    <n v="2"/>
    <n v="179982"/>
    <n v="17.998200000000001"/>
    <s v="Technology"/>
    <s v="Phones"/>
    <s v="Apple iPhone 5C"/>
  </r>
  <r>
    <x v="3138"/>
    <x v="1001"/>
    <d v="2014-07-12T00:00:00"/>
    <s v="Standard Class"/>
    <s v="EB-13705"/>
    <s v="FUR-TA-10003715"/>
    <x v="3968"/>
    <n v="3"/>
    <n v="2"/>
    <n v="-879354"/>
    <n v="-87.935400000000001"/>
    <s v="Furniture"/>
    <s v="Tables"/>
    <s v="Hon 2111 Invitation Series Corner Table"/>
  </r>
  <r>
    <x v="3138"/>
    <x v="1001"/>
    <d v="2014-07-12T00:00:00"/>
    <s v="Standard Class"/>
    <s v="EB-13705"/>
    <s v="OFF-BI-10001597"/>
    <x v="3969"/>
    <n v="6"/>
    <n v="2"/>
    <n v="688464"/>
    <n v="68.846400000000003"/>
    <s v="Office Supplies"/>
    <s v="Binders"/>
    <s v="Wilson Jones Ledger-Size, Piano-Hinge Binder, 2&quot;, Blue"/>
  </r>
  <r>
    <x v="3139"/>
    <x v="649"/>
    <d v="2015-03-18T00:00:00"/>
    <s v="Second Class"/>
    <s v="NF-18595"/>
    <s v="FUR-CH-10004063"/>
    <x v="3970"/>
    <n v="4"/>
    <n v="2"/>
    <n v="1029528"/>
    <n v="102.9528"/>
    <s v="Furniture"/>
    <s v="Chairs"/>
    <s v="Global Deluxe High-Back Manager's Chair"/>
  </r>
  <r>
    <x v="3139"/>
    <x v="649"/>
    <d v="2015-03-18T00:00:00"/>
    <s v="Second Class"/>
    <s v="NF-18595"/>
    <s v="FUR-FU-10001979"/>
    <x v="850"/>
    <n v="8"/>
    <n v="0"/>
    <n v="917728"/>
    <n v="91.772800000000004"/>
    <s v="Furniture"/>
    <s v="Furnishings"/>
    <s v="Dana Halogen Swing-Arm Architect Lamp"/>
  </r>
  <r>
    <x v="3140"/>
    <x v="533"/>
    <d v="2017-12-05T00:00:00"/>
    <s v="First Class"/>
    <s v="ME-17725"/>
    <s v="FUR-CH-10001854"/>
    <x v="3971"/>
    <n v="2"/>
    <n v="0"/>
    <n v="1684704"/>
    <n v="168.47040000000001"/>
    <s v="Furniture"/>
    <s v="Chairs"/>
    <s v="Office Star - Professional Matrix Back Chair with 2-to-1 Synchro Tilt and Mesh Fabric Seat"/>
  </r>
  <r>
    <x v="3141"/>
    <x v="1100"/>
    <d v="2015-04-26T00:00:00"/>
    <s v="Standard Class"/>
    <s v="AZ-10750"/>
    <s v="TEC-PH-10002923"/>
    <x v="2398"/>
    <n v="3"/>
    <n v="2"/>
    <n v="77679"/>
    <n v="7.7679"/>
    <s v="Technology"/>
    <s v="Phones"/>
    <s v="Logitech B530 USBÂ HeadsetÂ -Â headsetÂ - Full size, Binaural"/>
  </r>
  <r>
    <x v="3141"/>
    <x v="1100"/>
    <d v="2015-04-26T00:00:00"/>
    <s v="Standard Class"/>
    <s v="AZ-10750"/>
    <s v="OFF-AR-10004691"/>
    <x v="2084"/>
    <n v="3"/>
    <n v="0"/>
    <n v="166764"/>
    <n v="16.676400000000001"/>
    <s v="Office Supplies"/>
    <s v="Art"/>
    <s v="Boston 1730 StandUp Electric Pencil Sharpener"/>
  </r>
  <r>
    <x v="3142"/>
    <x v="1101"/>
    <d v="2014-09-19T00:00:00"/>
    <s v="First Class"/>
    <s v="RF-19345"/>
    <s v="OFF-BI-10002931"/>
    <x v="1044"/>
    <n v="1"/>
    <n v="2"/>
    <n v="12582"/>
    <n v="1.2582"/>
    <s v="Office Supplies"/>
    <s v="Binders"/>
    <s v="Avery Trapezoid Extra Heavy Duty 4&quot; Binders"/>
  </r>
  <r>
    <x v="3143"/>
    <x v="299"/>
    <d v="2015-01-01T00:00:00"/>
    <s v="Standard Class"/>
    <s v="AJ-10780"/>
    <s v="OFF-AP-10002651"/>
    <x v="3972"/>
    <n v="6"/>
    <n v="0"/>
    <n v="5037822"/>
    <n v="503.78219999999999"/>
    <s v="Office Supplies"/>
    <s v="Appliances"/>
    <s v="Hoover Upright Vacuum With Dirt Cup"/>
  </r>
  <r>
    <x v="3143"/>
    <x v="299"/>
    <d v="2015-01-01T00:00:00"/>
    <s v="Standard Class"/>
    <s v="AJ-10780"/>
    <s v="OFF-ST-10000689"/>
    <x v="721"/>
    <n v="5"/>
    <n v="0"/>
    <n v="8451"/>
    <n v="0.84509999999999996"/>
    <s v="Office Supplies"/>
    <s v="Storage"/>
    <s v="Fellowes Strictly Business Drawer File, Letter/Legal Size"/>
  </r>
  <r>
    <x v="3143"/>
    <x v="299"/>
    <d v="2015-01-01T00:00:00"/>
    <s v="Standard Class"/>
    <s v="AJ-10780"/>
    <s v="OFF-PA-10003302"/>
    <x v="459"/>
    <n v="4"/>
    <n v="0"/>
    <n v="666272"/>
    <n v="66.627200000000002"/>
    <s v="Office Supplies"/>
    <s v="Paper"/>
    <s v="Xerox 1906"/>
  </r>
  <r>
    <x v="3144"/>
    <x v="618"/>
    <d v="2014-10-26T00:00:00"/>
    <s v="Standard Class"/>
    <s v="SF-20965"/>
    <s v="OFF-BI-10001460"/>
    <x v="3973"/>
    <n v="3"/>
    <n v="2"/>
    <n v="122715"/>
    <n v="12.2715"/>
    <s v="Office Supplies"/>
    <s v="Binders"/>
    <s v="Plastic Binding Combs"/>
  </r>
  <r>
    <x v="3145"/>
    <x v="77"/>
    <d v="2017-12-03T00:00:00"/>
    <s v="First Class"/>
    <s v="MZ-17335"/>
    <s v="FUR-FU-10003489"/>
    <x v="3974"/>
    <n v="3"/>
    <n v="0"/>
    <n v="95571"/>
    <n v="9.5571000000000002"/>
    <s v="Furniture"/>
    <s v="Furnishings"/>
    <s v="Contemporary Borderless Frame"/>
  </r>
  <r>
    <x v="3146"/>
    <x v="186"/>
    <d v="2014-06-12T00:00:00"/>
    <s v="Standard Class"/>
    <s v="SB-20170"/>
    <s v="OFF-BI-10002794"/>
    <x v="3309"/>
    <n v="3"/>
    <n v="8"/>
    <n v="-381114"/>
    <n v="-38.111400000000003"/>
    <s v="Office Supplies"/>
    <s v="Binders"/>
    <s v="Avery Trapezoid Ring Binder, 3&quot; Capacity, Black, 1040 sheets"/>
  </r>
  <r>
    <x v="3146"/>
    <x v="186"/>
    <d v="2014-06-12T00:00:00"/>
    <s v="Standard Class"/>
    <s v="SB-20170"/>
    <s v="OFF-EN-10000461"/>
    <x v="3975"/>
    <n v="2"/>
    <n v="2"/>
    <n v="47196"/>
    <n v="4.7195999999999998"/>
    <s v="Office Supplies"/>
    <s v="Envelopes"/>
    <s v="#10- 4 1/8&quot; x 9 1/2&quot; Recycled Envelopes"/>
  </r>
  <r>
    <x v="3147"/>
    <x v="135"/>
    <d v="2017-11-27T00:00:00"/>
    <s v="Standard Class"/>
    <s v="AH-10210"/>
    <s v="TEC-PH-10001305"/>
    <x v="3976"/>
    <n v="5"/>
    <n v="2"/>
    <n v="19596"/>
    <n v="1.9596"/>
    <s v="Technology"/>
    <s v="Phones"/>
    <s v="Panasonic KX TS208W Corded phone"/>
  </r>
  <r>
    <x v="3148"/>
    <x v="978"/>
    <d v="2017-06-20T00:00:00"/>
    <s v="Second Class"/>
    <s v="NK-18490"/>
    <s v="OFF-PA-10000167"/>
    <x v="1440"/>
    <n v="3"/>
    <n v="2"/>
    <n v="23235"/>
    <n v="2.3235000000000001"/>
    <s v="Office Supplies"/>
    <s v="Paper"/>
    <s v="Xerox 1925"/>
  </r>
  <r>
    <x v="3149"/>
    <x v="1024"/>
    <d v="2017-05-05T00:00:00"/>
    <s v="Same Day"/>
    <s v="AI-10855"/>
    <s v="OFF-PA-10002947"/>
    <x v="3535"/>
    <n v="1"/>
    <n v="0"/>
    <n v="32064"/>
    <n v="3.2063999999999999"/>
    <s v="Office Supplies"/>
    <s v="Paper"/>
    <s v="Xerox 1923"/>
  </r>
  <r>
    <x v="3150"/>
    <x v="143"/>
    <d v="2016-11-06T00:00:00"/>
    <s v="Second Class"/>
    <s v="TP-21565"/>
    <s v="OFF-SU-10002301"/>
    <x v="3977"/>
    <n v="7"/>
    <n v="2"/>
    <n v="-41762"/>
    <n v="-4.1761999999999997"/>
    <s v="Office Supplies"/>
    <s v="Supplies"/>
    <s v="Serrated Blade or Curved Handle Hand Letter Openers"/>
  </r>
  <r>
    <x v="3150"/>
    <x v="143"/>
    <d v="2016-11-06T00:00:00"/>
    <s v="Second Class"/>
    <s v="TP-21565"/>
    <s v="FUR-CH-10003298"/>
    <x v="3978"/>
    <n v="1"/>
    <n v="2"/>
    <n v="-144078"/>
    <n v="-14.4078"/>
    <s v="Furniture"/>
    <s v="Chairs"/>
    <s v="Office Star - Contemporary Task Swivel chair with Loop Arms, Charcoal"/>
  </r>
  <r>
    <x v="3150"/>
    <x v="143"/>
    <d v="2016-11-06T00:00:00"/>
    <s v="Second Class"/>
    <s v="TP-21565"/>
    <s v="OFF-PA-10004353"/>
    <x v="1303"/>
    <n v="3"/>
    <n v="2"/>
    <n v="167832"/>
    <n v="16.783200000000001"/>
    <s v="Office Supplies"/>
    <s v="Paper"/>
    <s v="Southworth 25% Cotton Premium Laser Paper and Envelopes"/>
  </r>
  <r>
    <x v="3150"/>
    <x v="143"/>
    <d v="2016-11-06T00:00:00"/>
    <s v="Second Class"/>
    <s v="TP-21565"/>
    <s v="FUR-CH-10000229"/>
    <x v="3979"/>
    <n v="3"/>
    <n v="2"/>
    <n v="-975528"/>
    <n v="-97.552800000000005"/>
    <s v="Furniture"/>
    <s v="Chairs"/>
    <s v="Global Enterprise Series Seating High-Back Swivel/Tilt Chairs"/>
  </r>
  <r>
    <x v="3150"/>
    <x v="143"/>
    <d v="2016-11-06T00:00:00"/>
    <s v="Second Class"/>
    <s v="TP-21565"/>
    <s v="OFF-LA-10003930"/>
    <x v="3980"/>
    <n v="8"/>
    <n v="2"/>
    <n v="2280792"/>
    <n v="228.07919999999999"/>
    <s v="Office Supplies"/>
    <s v="Labels"/>
    <s v="Dot Matrix Printer Tape Reel Labels, White, 5000/Box"/>
  </r>
  <r>
    <x v="3150"/>
    <x v="143"/>
    <d v="2016-11-06T00:00:00"/>
    <s v="Second Class"/>
    <s v="TP-21565"/>
    <s v="OFF-PA-10000176"/>
    <x v="3981"/>
    <n v="1"/>
    <n v="2"/>
    <n v="53116"/>
    <n v="5.3116000000000003"/>
    <s v="Office Supplies"/>
    <s v="Paper"/>
    <s v="Xerox 1887"/>
  </r>
  <r>
    <x v="3151"/>
    <x v="1102"/>
    <d v="2014-09-16T00:00:00"/>
    <s v="Standard Class"/>
    <s v="LW-17125"/>
    <s v="FUR-FU-10004006"/>
    <x v="3783"/>
    <n v="3"/>
    <n v="0"/>
    <n v="217515"/>
    <n v="21.7515"/>
    <s v="Furniture"/>
    <s v="Furnishings"/>
    <s v="Deflect-o DuraMat Lighweight, Studded, Beveled Mat for Low Pile Carpeting"/>
  </r>
  <r>
    <x v="3152"/>
    <x v="911"/>
    <d v="2017-02-21T00:00:00"/>
    <s v="Standard Class"/>
    <s v="NG-18355"/>
    <s v="OFF-ST-10001932"/>
    <x v="3982"/>
    <n v="3"/>
    <n v="0"/>
    <n v="811314"/>
    <n v="81.131399999999999"/>
    <s v="Office Supplies"/>
    <s v="Storage"/>
    <s v="Fellowes Staxonsteel Drawer Files"/>
  </r>
  <r>
    <x v="3152"/>
    <x v="911"/>
    <d v="2017-02-21T00:00:00"/>
    <s v="Standard Class"/>
    <s v="NG-18355"/>
    <s v="TEC-PH-10000923"/>
    <x v="3983"/>
    <n v="1"/>
    <n v="0"/>
    <n v="73451"/>
    <n v="7.3451000000000004"/>
    <s v="Technology"/>
    <s v="Phones"/>
    <s v="Belkin SportFit Armband For iPhone 5s/5c, Fuchsia"/>
  </r>
  <r>
    <x v="3153"/>
    <x v="334"/>
    <d v="2014-11-29T00:00:00"/>
    <s v="Standard Class"/>
    <s v="NG-18355"/>
    <s v="OFF-AR-10000380"/>
    <x v="3984"/>
    <n v="4"/>
    <n v="0"/>
    <n v="45576"/>
    <n v="4.5575999999999999"/>
    <s v="Office Supplies"/>
    <s v="Art"/>
    <s v="Hunt PowerHouse Electric Pencil Sharpener, Blue"/>
  </r>
  <r>
    <x v="3153"/>
    <x v="334"/>
    <d v="2014-11-29T00:00:00"/>
    <s v="Standard Class"/>
    <s v="NG-18355"/>
    <s v="OFF-LA-10003930"/>
    <x v="844"/>
    <n v="2"/>
    <n v="0"/>
    <n v="963438"/>
    <n v="96.343800000000002"/>
    <s v="Office Supplies"/>
    <s v="Labels"/>
    <s v="Dot Matrix Printer Tape Reel Labels, White, 5000/Box"/>
  </r>
  <r>
    <x v="3153"/>
    <x v="334"/>
    <d v="2014-11-29T00:00:00"/>
    <s v="Standard Class"/>
    <s v="NG-18355"/>
    <s v="OFF-PA-10001815"/>
    <x v="3472"/>
    <n v="3"/>
    <n v="0"/>
    <n v="691776"/>
    <n v="69.177599999999998"/>
    <s v="Office Supplies"/>
    <s v="Paper"/>
    <s v="Xerox 1885"/>
  </r>
  <r>
    <x v="3153"/>
    <x v="334"/>
    <d v="2014-11-29T00:00:00"/>
    <s v="Standard Class"/>
    <s v="NG-18355"/>
    <s v="OFF-PA-10004082"/>
    <x v="3534"/>
    <n v="2"/>
    <n v="0"/>
    <n v="798"/>
    <n v="7.9799999999999996E-2"/>
    <s v="Office Supplies"/>
    <s v="Paper"/>
    <s v="Adams Telephone Message Book w/Frequently-Called Numbers Space, 400 Messages per Book"/>
  </r>
  <r>
    <x v="3154"/>
    <x v="920"/>
    <d v="2017-11-29T00:00:00"/>
    <s v="Second Class"/>
    <s v="EB-13750"/>
    <s v="TEC-PH-10004071"/>
    <x v="1072"/>
    <n v="5"/>
    <n v="2"/>
    <n v="34965"/>
    <n v="3.4965000000000002"/>
    <s v="Technology"/>
    <s v="Phones"/>
    <s v="PayAnywhere Card Reader"/>
  </r>
  <r>
    <x v="3154"/>
    <x v="920"/>
    <d v="2017-11-29T00:00:00"/>
    <s v="Second Class"/>
    <s v="EB-13750"/>
    <s v="OFF-PA-10002377"/>
    <x v="2989"/>
    <n v="6"/>
    <n v="0"/>
    <n v="15336"/>
    <n v="1.5336000000000001"/>
    <s v="Office Supplies"/>
    <s v="Paper"/>
    <s v="Xerox 1916"/>
  </r>
  <r>
    <x v="3155"/>
    <x v="413"/>
    <d v="2017-10-02T00:00:00"/>
    <s v="Standard Class"/>
    <s v="SP-20860"/>
    <s v="OFF-PA-10001800"/>
    <x v="829"/>
    <n v="2"/>
    <n v="2"/>
    <n v="36288"/>
    <n v="3.6288"/>
    <s v="Office Supplies"/>
    <s v="Paper"/>
    <s v="Xerox 220"/>
  </r>
  <r>
    <x v="3156"/>
    <x v="272"/>
    <d v="2014-10-17T00:00:00"/>
    <s v="Standard Class"/>
    <s v="SP-20545"/>
    <s v="OFF-BI-10002764"/>
    <x v="2553"/>
    <n v="3"/>
    <n v="2"/>
    <n v="28101"/>
    <n v="2.8100999999999998"/>
    <s v="Office Supplies"/>
    <s v="Binders"/>
    <s v="Recycled Pressboard Report Cover with Reinforced Top Hinge"/>
  </r>
  <r>
    <x v="3157"/>
    <x v="537"/>
    <d v="2014-06-07T00:00:00"/>
    <s v="Second Class"/>
    <s v="RB-19795"/>
    <s v="OFF-EN-10004459"/>
    <x v="948"/>
    <n v="2"/>
    <n v="0"/>
    <n v="74872"/>
    <n v="7.4871999999999996"/>
    <s v="Office Supplies"/>
    <s v="Envelopes"/>
    <s v="Security-Tint Envelopes"/>
  </r>
  <r>
    <x v="3158"/>
    <x v="1103"/>
    <d v="2014-06-23T00:00:00"/>
    <s v="Standard Class"/>
    <s v="DB-13660"/>
    <s v="TEC-MA-10000423"/>
    <x v="3985"/>
    <n v="3"/>
    <n v="0"/>
    <n v="310059"/>
    <n v="31.0059"/>
    <s v="Technology"/>
    <s v="Machines"/>
    <s v="Texas Instruments TI-34 Scientific Calculator"/>
  </r>
  <r>
    <x v="3159"/>
    <x v="1104"/>
    <d v="2015-11-02T00:00:00"/>
    <s v="Standard Class"/>
    <s v="NB-18655"/>
    <s v="OFF-PA-10002986"/>
    <x v="935"/>
    <n v="5"/>
    <n v="0"/>
    <n v="16032"/>
    <n v="1.6032"/>
    <s v="Office Supplies"/>
    <s v="Paper"/>
    <s v="Xerox 1898"/>
  </r>
  <r>
    <x v="3159"/>
    <x v="1104"/>
    <d v="2015-11-02T00:00:00"/>
    <s v="Standard Class"/>
    <s v="NB-18655"/>
    <s v="OFF-EN-10001434"/>
    <x v="3986"/>
    <n v="4"/>
    <n v="0"/>
    <n v="1033116"/>
    <n v="103.3116"/>
    <s v="Office Supplies"/>
    <s v="Envelopes"/>
    <s v="Strathmore #10 Envelopes, Ultimate White"/>
  </r>
  <r>
    <x v="3160"/>
    <x v="105"/>
    <d v="2014-01-26T00:00:00"/>
    <s v="Standard Class"/>
    <s v="XP-21865"/>
    <s v="OFF-ST-10000760"/>
    <x v="114"/>
    <n v="1"/>
    <n v="0"/>
    <n v="40542"/>
    <n v="4.0541999999999998"/>
    <s v="Office Supplies"/>
    <s v="Storage"/>
    <s v="Eldon Fold 'N Roll Cart System"/>
  </r>
  <r>
    <x v="3160"/>
    <x v="105"/>
    <d v="2014-01-26T00:00:00"/>
    <s v="Standard Class"/>
    <s v="XP-21865"/>
    <s v="FUR-FU-10002918"/>
    <x v="141"/>
    <n v="3"/>
    <n v="0"/>
    <n v="300234"/>
    <n v="30.023399999999999"/>
    <s v="Furniture"/>
    <s v="Furnishings"/>
    <s v="Eldon ClusterMat Chair Mat with Cordless Antistatic Protection"/>
  </r>
  <r>
    <x v="3160"/>
    <x v="105"/>
    <d v="2014-01-26T00:00:00"/>
    <s v="Standard Class"/>
    <s v="XP-21865"/>
    <s v="OFF-BI-10000605"/>
    <x v="135"/>
    <n v="5"/>
    <n v="0"/>
    <n v="89535"/>
    <n v="8.9535"/>
    <s v="Office Supplies"/>
    <s v="Binders"/>
    <s v="Acco Pressboard Covers with Storage Hooks, 9 1/2&quot; x 11&quot;, Executive Red"/>
  </r>
  <r>
    <x v="3160"/>
    <x v="105"/>
    <d v="2014-01-26T00:00:00"/>
    <s v="Standard Class"/>
    <s v="XP-21865"/>
    <s v="OFF-AP-10002311"/>
    <x v="3987"/>
    <n v="4"/>
    <n v="1"/>
    <n v="935816"/>
    <n v="93.581599999999995"/>
    <s v="Office Supplies"/>
    <s v="Appliances"/>
    <s v="Holmes Replacement Filter for HEPA Air Cleaner, Very Large Room, HEPA Filter"/>
  </r>
  <r>
    <x v="3160"/>
    <x v="105"/>
    <d v="2014-01-26T00:00:00"/>
    <s v="Standard Class"/>
    <s v="XP-21865"/>
    <s v="OFF-ST-10003123"/>
    <x v="3988"/>
    <n v="2"/>
    <n v="0"/>
    <n v="159792"/>
    <n v="15.979200000000001"/>
    <s v="Office Supplies"/>
    <s v="Storage"/>
    <s v="Fellowes Bases and Tops For Staxonsteel/High-Stak Systems"/>
  </r>
  <r>
    <x v="3160"/>
    <x v="105"/>
    <d v="2014-01-26T00:00:00"/>
    <s v="Standard Class"/>
    <s v="XP-21865"/>
    <s v="OFF-AR-10004456"/>
    <x v="2711"/>
    <n v="3"/>
    <n v="0"/>
    <n v="127368"/>
    <n v="12.736800000000001"/>
    <s v="Office Supplies"/>
    <s v="Art"/>
    <s v="Panasonic KP-4ABK Battery-Operated Pencil Sharpener"/>
  </r>
  <r>
    <x v="3160"/>
    <x v="105"/>
    <d v="2014-01-26T00:00:00"/>
    <s v="Standard Class"/>
    <s v="XP-21865"/>
    <s v="FUR-FU-10002268"/>
    <x v="1600"/>
    <n v="3"/>
    <n v="0"/>
    <n v="48609"/>
    <n v="4.8609"/>
    <s v="Furniture"/>
    <s v="Furnishings"/>
    <s v="Ultra Door Push Plate"/>
  </r>
  <r>
    <x v="3160"/>
    <x v="105"/>
    <d v="2014-01-26T00:00:00"/>
    <s v="Standard Class"/>
    <s v="XP-21865"/>
    <s v="OFF-BI-10004364"/>
    <x v="832"/>
    <n v="5"/>
    <n v="0"/>
    <n v="13365"/>
    <n v="1.3365"/>
    <s v="Office Supplies"/>
    <s v="Binders"/>
    <s v="Storex Dura Pro Binders"/>
  </r>
  <r>
    <x v="3161"/>
    <x v="126"/>
    <d v="2014-07-15T00:00:00"/>
    <s v="Standard Class"/>
    <s v="MH-17455"/>
    <s v="OFF-PA-10001970"/>
    <x v="546"/>
    <n v="4"/>
    <n v="0"/>
    <n v="230864"/>
    <n v="23.086400000000001"/>
    <s v="Office Supplies"/>
    <s v="Paper"/>
    <s v="Xerox 1881"/>
  </r>
  <r>
    <x v="3161"/>
    <x v="126"/>
    <d v="2014-07-15T00:00:00"/>
    <s v="Standard Class"/>
    <s v="MH-17455"/>
    <s v="OFF-BI-10002954"/>
    <x v="997"/>
    <n v="5"/>
    <n v="2"/>
    <n v="6398"/>
    <n v="0.63980000000000004"/>
    <s v="Office Supplies"/>
    <s v="Binders"/>
    <s v="Newell 3-Hole Punched Plastic Slotted Magazine Holders for Binders"/>
  </r>
  <r>
    <x v="3162"/>
    <x v="304"/>
    <d v="2016-09-06T00:00:00"/>
    <s v="Standard Class"/>
    <s v="BG-11740"/>
    <s v="FUR-FU-10000672"/>
    <x v="213"/>
    <n v="4"/>
    <n v="0"/>
    <n v="159936"/>
    <n v="15.993600000000001"/>
    <s v="Furniture"/>
    <s v="Furnishings"/>
    <s v="Executive Impressions 10&quot; Spectator Wall Clock"/>
  </r>
  <r>
    <x v="3162"/>
    <x v="304"/>
    <d v="2016-09-06T00:00:00"/>
    <s v="Standard Class"/>
    <s v="BG-11740"/>
    <s v="TEC-PH-10004908"/>
    <x v="197"/>
    <n v="5"/>
    <n v="2"/>
    <n v="42495"/>
    <n v="4.2495000000000003"/>
    <s v="Technology"/>
    <s v="Phones"/>
    <s v="Panasonic KX TS3282W Corded phone"/>
  </r>
  <r>
    <x v="3163"/>
    <x v="339"/>
    <d v="2017-10-09T00:00:00"/>
    <s v="Standard Class"/>
    <s v="TS-21370"/>
    <s v="TEC-PH-10003095"/>
    <x v="3989"/>
    <n v="4"/>
    <n v="0"/>
    <n v="439"/>
    <n v="4.3900000000000002E-2"/>
    <s v="Technology"/>
    <s v="Phones"/>
    <s v="Samsung HM1900 Bluetooth Headset"/>
  </r>
  <r>
    <x v="3163"/>
    <x v="339"/>
    <d v="2017-10-09T00:00:00"/>
    <s v="Standard Class"/>
    <s v="TS-21370"/>
    <s v="FUR-CH-10002880"/>
    <x v="3990"/>
    <n v="2"/>
    <n v="1"/>
    <n v="24598"/>
    <n v="2.4598"/>
    <s v="Furniture"/>
    <s v="Chairs"/>
    <s v="Global High-Back Leather Tilter, Burgundy"/>
  </r>
  <r>
    <x v="3163"/>
    <x v="339"/>
    <d v="2017-10-09T00:00:00"/>
    <s v="Standard Class"/>
    <s v="TS-21370"/>
    <s v="TEC-MA-10001047"/>
    <x v="3991"/>
    <n v="4"/>
    <n v="0"/>
    <n v="13519896"/>
    <n v="1351.9896000000001"/>
    <s v="Technology"/>
    <s v="Machines"/>
    <s v="3D Systems Cube Printer, 2nd Generation, Magenta"/>
  </r>
  <r>
    <x v="3164"/>
    <x v="495"/>
    <d v="2017-01-02T00:00:00"/>
    <s v="First Class"/>
    <s v="DB-13660"/>
    <s v="OFF-ST-10002554"/>
    <x v="3992"/>
    <n v="4"/>
    <n v="2"/>
    <n v="-352152"/>
    <n v="-35.215200000000003"/>
    <s v="Office Supplies"/>
    <s v="Storage"/>
    <s v="Tennsco Industrial Shelving"/>
  </r>
  <r>
    <x v="3165"/>
    <x v="1105"/>
    <d v="2015-03-10T00:00:00"/>
    <s v="First Class"/>
    <s v="EM-14140"/>
    <s v="TEC-AC-10004469"/>
    <x v="3993"/>
    <n v="3"/>
    <n v="0"/>
    <n v="52734"/>
    <n v="5.2733999999999996"/>
    <s v="Technology"/>
    <s v="Accessories"/>
    <s v="Microsoft Sculpt Comfort Mouse"/>
  </r>
  <r>
    <x v="3165"/>
    <x v="1105"/>
    <d v="2015-03-10T00:00:00"/>
    <s v="First Class"/>
    <s v="EM-14140"/>
    <s v="OFF-BI-10000309"/>
    <x v="2521"/>
    <n v="2"/>
    <n v="0"/>
    <n v="149156"/>
    <n v="14.9156"/>
    <s v="Office Supplies"/>
    <s v="Binders"/>
    <s v="GBC Twin Loop Wire Binding Elements, 9/16&quot; Spine, Black"/>
  </r>
  <r>
    <x v="3165"/>
    <x v="1105"/>
    <d v="2015-03-10T00:00:00"/>
    <s v="First Class"/>
    <s v="EM-14140"/>
    <s v="OFF-BI-10001765"/>
    <x v="2539"/>
    <n v="2"/>
    <n v="0"/>
    <n v="332544"/>
    <n v="33.254399999999997"/>
    <s v="Office Supplies"/>
    <s v="Binders"/>
    <s v="Wilson Jones Heavy-Duty Casebound Ring Binders with Metal Hinges"/>
  </r>
  <r>
    <x v="3165"/>
    <x v="1105"/>
    <d v="2015-03-10T00:00:00"/>
    <s v="First Class"/>
    <s v="EM-14140"/>
    <s v="TEC-PH-10001619"/>
    <x v="2058"/>
    <n v="3"/>
    <n v="0"/>
    <n v="1705113"/>
    <n v="170.51130000000001"/>
    <s v="Technology"/>
    <s v="Phones"/>
    <s v="LG G3"/>
  </r>
  <r>
    <x v="3166"/>
    <x v="12"/>
    <d v="2017-10-20T00:00:00"/>
    <s v="Same Day"/>
    <s v="RB-19465"/>
    <s v="OFF-LA-10002034"/>
    <x v="3994"/>
    <n v="5"/>
    <n v="0"/>
    <n v="120295"/>
    <n v="12.029500000000001"/>
    <s v="Office Supplies"/>
    <s v="Labels"/>
    <s v="Avery 478"/>
  </r>
  <r>
    <x v="3167"/>
    <x v="574"/>
    <d v="2015-05-06T00:00:00"/>
    <s v="Standard Class"/>
    <s v="PO-18850"/>
    <s v="OFF-BI-10000309"/>
    <x v="585"/>
    <n v="1"/>
    <n v="2"/>
    <n v="44138"/>
    <n v="4.4138000000000002"/>
    <s v="Office Supplies"/>
    <s v="Binders"/>
    <s v="GBC Twin Loop Wire Binding Elements, 9/16&quot; Spine, Black"/>
  </r>
  <r>
    <x v="3167"/>
    <x v="574"/>
    <d v="2015-05-06T00:00:00"/>
    <s v="Standard Class"/>
    <s v="PO-18850"/>
    <s v="OFF-ST-10000876"/>
    <x v="2073"/>
    <n v="3"/>
    <n v="0"/>
    <n v="104496"/>
    <n v="10.4496"/>
    <s v="Office Supplies"/>
    <s v="Storage"/>
    <s v="Eldon Simplefile Box Office"/>
  </r>
  <r>
    <x v="3167"/>
    <x v="574"/>
    <d v="2015-05-06T00:00:00"/>
    <s v="Standard Class"/>
    <s v="PO-18850"/>
    <s v="OFF-SU-10002573"/>
    <x v="613"/>
    <n v="2"/>
    <n v="0"/>
    <n v="10518"/>
    <n v="1.0518000000000001"/>
    <s v="Office Supplies"/>
    <s v="Supplies"/>
    <s v="Acme 10&quot; Easy Grip Assistive Scissors"/>
  </r>
  <r>
    <x v="3168"/>
    <x v="406"/>
    <d v="2017-09-08T00:00:00"/>
    <s v="Standard Class"/>
    <s v="AG-10900"/>
    <s v="FUR-FU-10004622"/>
    <x v="1197"/>
    <n v="5"/>
    <n v="6"/>
    <n v="-10569"/>
    <n v="-1.0569"/>
    <s v="Furniture"/>
    <s v="Furnishings"/>
    <s v="Eldon Advantage Foldable Chair Mats for Low Pile Carpets"/>
  </r>
  <r>
    <x v="3169"/>
    <x v="277"/>
    <d v="2017-11-08T00:00:00"/>
    <s v="Standard Class"/>
    <s v="BF-11275"/>
    <s v="TEC-PH-10002549"/>
    <x v="3093"/>
    <n v="2"/>
    <n v="2"/>
    <n v="271032"/>
    <n v="27.103200000000001"/>
    <s v="Technology"/>
    <s v="Phones"/>
    <s v="Polycom SoundPoint IP 450 VoIP phone"/>
  </r>
  <r>
    <x v="3170"/>
    <x v="1023"/>
    <d v="2015-09-19T00:00:00"/>
    <s v="Standard Class"/>
    <s v="HG-14845"/>
    <s v="OFF-BI-10004209"/>
    <x v="3995"/>
    <n v="1"/>
    <n v="7"/>
    <n v="-201"/>
    <n v="-2.01E-2"/>
    <s v="Office Supplies"/>
    <s v="Binders"/>
    <s v="Fellowes Twister Kit, Gray/Clear, 3/pkg"/>
  </r>
  <r>
    <x v="3171"/>
    <x v="684"/>
    <d v="2015-09-12T00:00:00"/>
    <s v="Standard Class"/>
    <s v="BS-11590"/>
    <s v="OFF-AP-10001962"/>
    <x v="3996"/>
    <n v="1"/>
    <n v="0"/>
    <n v="20975"/>
    <n v="2.0975000000000001"/>
    <s v="Office Supplies"/>
    <s v="Appliances"/>
    <s v="Black &amp; Decker Filter for Double Action Dustbuster Cordless Vac BLDV7210"/>
  </r>
  <r>
    <x v="3171"/>
    <x v="684"/>
    <d v="2015-09-12T00:00:00"/>
    <s v="Standard Class"/>
    <s v="BS-11590"/>
    <s v="TEC-PH-10002922"/>
    <x v="3997"/>
    <n v="2"/>
    <n v="0"/>
    <n v="101394"/>
    <n v="10.1394"/>
    <s v="Technology"/>
    <s v="Phones"/>
    <s v="ShoreTel ShorePhone IP 230 VoIP phone"/>
  </r>
  <r>
    <x v="3172"/>
    <x v="383"/>
    <d v="2014-10-13T00:00:00"/>
    <s v="Standard Class"/>
    <s v="JD-16015"/>
    <s v="OFF-ST-10000642"/>
    <x v="349"/>
    <n v="5"/>
    <n v="2"/>
    <n v="-13637"/>
    <n v="-1.3636999999999999"/>
    <s v="Office Supplies"/>
    <s v="Storage"/>
    <s v="Tennsco Lockers, Gray"/>
  </r>
  <r>
    <x v="3173"/>
    <x v="390"/>
    <d v="2017-01-28T00:00:00"/>
    <s v="Standard Class"/>
    <s v="CS-12250"/>
    <s v="OFF-BI-10001757"/>
    <x v="1368"/>
    <n v="5"/>
    <n v="2"/>
    <n v="6888"/>
    <n v="0.68879999999999997"/>
    <s v="Office Supplies"/>
    <s v="Binders"/>
    <s v="Pressboard Hanging Data Binders for Unburst Sheets"/>
  </r>
  <r>
    <x v="3173"/>
    <x v="390"/>
    <d v="2017-01-28T00:00:00"/>
    <s v="Standard Class"/>
    <s v="CS-12250"/>
    <s v="OFF-PA-10004621"/>
    <x v="330"/>
    <n v="4"/>
    <n v="0"/>
    <n v="124416"/>
    <n v="12.441599999999999"/>
    <s v="Office Supplies"/>
    <s v="Paper"/>
    <s v="Xerox 212"/>
  </r>
  <r>
    <x v="3173"/>
    <x v="390"/>
    <d v="2017-01-28T00:00:00"/>
    <s v="Standard Class"/>
    <s v="CS-12250"/>
    <s v="OFF-PA-10002262"/>
    <x v="167"/>
    <n v="1"/>
    <n v="0"/>
    <n v="31104"/>
    <n v="3.1103999999999998"/>
    <s v="Office Supplies"/>
    <s v="Paper"/>
    <s v="Xerox 192"/>
  </r>
  <r>
    <x v="3173"/>
    <x v="390"/>
    <d v="2017-01-28T00:00:00"/>
    <s v="Standard Class"/>
    <s v="CS-12250"/>
    <s v="TEC-PH-10004100"/>
    <x v="1335"/>
    <n v="6"/>
    <n v="2"/>
    <n v="86352"/>
    <n v="8.6351999999999993"/>
    <s v="Technology"/>
    <s v="Phones"/>
    <s v="Griffin GC17055 Auxiliary Audio Cable"/>
  </r>
  <r>
    <x v="3174"/>
    <x v="895"/>
    <d v="2015-12-15T00:00:00"/>
    <s v="Standard Class"/>
    <s v="FC-14245"/>
    <s v="OFF-AR-10003582"/>
    <x v="2331"/>
    <n v="2"/>
    <n v="0"/>
    <n v="15764"/>
    <n v="1.5764"/>
    <s v="Office Supplies"/>
    <s v="Art"/>
    <s v="Boston Electric Pencil Sharpener, Model 1818, Charcoal Black"/>
  </r>
  <r>
    <x v="3175"/>
    <x v="641"/>
    <d v="2014-11-30T00:00:00"/>
    <s v="Standard Class"/>
    <s v="SE-20110"/>
    <s v="OFF-AR-10003179"/>
    <x v="3929"/>
    <n v="7"/>
    <n v="2"/>
    <n v="82901"/>
    <n v="8.2901000000000007"/>
    <s v="Office Supplies"/>
    <s v="Art"/>
    <s v="Dixon Ticonderoga Core-Lock Colored Pencils"/>
  </r>
  <r>
    <x v="3176"/>
    <x v="610"/>
    <d v="2017-11-25T00:00:00"/>
    <s v="Standard Class"/>
    <s v="CK-12205"/>
    <s v="OFF-BI-10001670"/>
    <x v="2562"/>
    <n v="5"/>
    <n v="2"/>
    <n v="5655"/>
    <n v="0.5655"/>
    <s v="Office Supplies"/>
    <s v="Binders"/>
    <s v="Vinyl Sectional Post Binders"/>
  </r>
  <r>
    <x v="3176"/>
    <x v="610"/>
    <d v="2017-11-25T00:00:00"/>
    <s v="Standard Class"/>
    <s v="CK-12205"/>
    <s v="TEC-MA-10002073"/>
    <x v="3998"/>
    <n v="1"/>
    <n v="2"/>
    <n v="1039992"/>
    <n v="103.9992"/>
    <s v="Technology"/>
    <s v="Machines"/>
    <s v="3D Systems Cube Printer, 2nd Generation, White"/>
  </r>
  <r>
    <x v="3176"/>
    <x v="610"/>
    <d v="2017-11-25T00:00:00"/>
    <s v="Standard Class"/>
    <s v="CK-12205"/>
    <s v="OFF-PA-10003797"/>
    <x v="329"/>
    <n v="8"/>
    <n v="0"/>
    <n v="248832"/>
    <n v="24.883199999999999"/>
    <s v="Office Supplies"/>
    <s v="Paper"/>
    <s v="Xerox 209"/>
  </r>
  <r>
    <x v="3177"/>
    <x v="1095"/>
    <d v="2017-04-05T00:00:00"/>
    <s v="First Class"/>
    <s v="DS-13030"/>
    <s v="TEC-PH-10004006"/>
    <x v="3999"/>
    <n v="1"/>
    <n v="0"/>
    <n v="111294"/>
    <n v="11.1294"/>
    <s v="Technology"/>
    <s v="Phones"/>
    <s v="Panasonic KX - TS880B Telephone"/>
  </r>
  <r>
    <x v="3177"/>
    <x v="1095"/>
    <d v="2017-04-05T00:00:00"/>
    <s v="First Class"/>
    <s v="DS-13030"/>
    <s v="OFF-SU-10000646"/>
    <x v="4000"/>
    <n v="1"/>
    <n v="0"/>
    <n v="72111"/>
    <n v="7.2111000000000001"/>
    <s v="Office Supplies"/>
    <s v="Supplies"/>
    <s v="Premier Automatic Letter Opener"/>
  </r>
  <r>
    <x v="3177"/>
    <x v="1095"/>
    <d v="2017-04-05T00:00:00"/>
    <s v="First Class"/>
    <s v="DS-13030"/>
    <s v="TEC-PH-10002262"/>
    <x v="4001"/>
    <n v="2"/>
    <n v="0"/>
    <n v="333256"/>
    <n v="33.325600000000001"/>
    <s v="Technology"/>
    <s v="Phones"/>
    <s v="LG Electronics Tone+ HBS-730 Bluetooth Headset"/>
  </r>
  <r>
    <x v="3178"/>
    <x v="337"/>
    <d v="2017-05-24T00:00:00"/>
    <s v="Standard Class"/>
    <s v="SA-20830"/>
    <s v="OFF-BI-10002082"/>
    <x v="4002"/>
    <n v="5"/>
    <n v="2"/>
    <n v="4992"/>
    <n v="0.49919999999999998"/>
    <s v="Office Supplies"/>
    <s v="Binders"/>
    <s v="GBC Twin Loop Wire Binding Elements"/>
  </r>
  <r>
    <x v="3179"/>
    <x v="468"/>
    <d v="2016-10-07T00:00:00"/>
    <s v="Standard Class"/>
    <s v="TP-21565"/>
    <s v="FUR-FU-10001756"/>
    <x v="4003"/>
    <n v="5"/>
    <n v="6"/>
    <n v="-29512"/>
    <n v="-2.9512"/>
    <s v="Furniture"/>
    <s v="Furnishings"/>
    <s v="Eldon Expressions Desk Accessory, Wood Photo Frame, Mahogany"/>
  </r>
  <r>
    <x v="3180"/>
    <x v="831"/>
    <d v="2016-11-21T00:00:00"/>
    <s v="Same Day"/>
    <s v="JK-16120"/>
    <s v="FUR-BO-10002598"/>
    <x v="632"/>
    <n v="2"/>
    <n v="2"/>
    <n v="127764"/>
    <n v="12.776400000000001"/>
    <s v="Furniture"/>
    <s v="Bookcases"/>
    <s v="Hon Metal Bookcases, Putty"/>
  </r>
  <r>
    <x v="3181"/>
    <x v="621"/>
    <d v="2017-10-05T00:00:00"/>
    <s v="Second Class"/>
    <s v="CC-12430"/>
    <s v="FUR-FU-10001934"/>
    <x v="349"/>
    <n v="4"/>
    <n v="0"/>
    <n v="218192"/>
    <n v="21.819199999999999"/>
    <s v="Furniture"/>
    <s v="Furnishings"/>
    <s v="Magnifier Swing Arm Lamp"/>
  </r>
  <r>
    <x v="3181"/>
    <x v="621"/>
    <d v="2017-10-05T00:00:00"/>
    <s v="Second Class"/>
    <s v="CC-12430"/>
    <s v="OFF-AR-10001130"/>
    <x v="271"/>
    <n v="3"/>
    <n v="0"/>
    <n v="31161"/>
    <n v="3.1160999999999999"/>
    <s v="Office Supplies"/>
    <s v="Art"/>
    <s v="Quartet Alpha White Chalk, 12/Pack"/>
  </r>
  <r>
    <x v="3181"/>
    <x v="621"/>
    <d v="2017-10-05T00:00:00"/>
    <s v="Second Class"/>
    <s v="CC-12430"/>
    <s v="TEC-AC-10002049"/>
    <x v="1090"/>
    <n v="3"/>
    <n v="0"/>
    <n v="669546"/>
    <n v="66.954599999999999"/>
    <s v="Technology"/>
    <s v="Accessories"/>
    <s v="Logitech G19 Programmable Gaming Keyboard"/>
  </r>
  <r>
    <x v="3182"/>
    <x v="496"/>
    <d v="2014-05-03T00:00:00"/>
    <s v="Standard Class"/>
    <s v="LA-16780"/>
    <s v="FUR-CH-10001394"/>
    <x v="4004"/>
    <n v="2"/>
    <n v="2"/>
    <n v="70198"/>
    <n v="7.0198"/>
    <s v="Furniture"/>
    <s v="Chairs"/>
    <s v="Global Leather Executive Chair"/>
  </r>
  <r>
    <x v="3182"/>
    <x v="496"/>
    <d v="2014-05-03T00:00:00"/>
    <s v="Standard Class"/>
    <s v="LA-16780"/>
    <s v="OFF-ST-10000798"/>
    <x v="4005"/>
    <n v="5"/>
    <n v="2"/>
    <n v="-1249"/>
    <n v="-0.1249"/>
    <s v="Office Supplies"/>
    <s v="Storage"/>
    <s v="2300 Heavy-Duty Transfer File Systems by Perma"/>
  </r>
  <r>
    <x v="3183"/>
    <x v="877"/>
    <d v="2016-10-10T00:00:00"/>
    <s v="First Class"/>
    <s v="AW-10930"/>
    <s v="OFF-LA-10000134"/>
    <x v="97"/>
    <n v="2"/>
    <n v="2"/>
    <n v="17248"/>
    <n v="1.7248000000000001"/>
    <s v="Office Supplies"/>
    <s v="Labels"/>
    <s v="Avery 511"/>
  </r>
  <r>
    <x v="3184"/>
    <x v="453"/>
    <d v="2016-12-22T00:00:00"/>
    <s v="Standard Class"/>
    <s v="BP-11230"/>
    <s v="FUR-FU-10002364"/>
    <x v="1733"/>
    <n v="2"/>
    <n v="0"/>
    <n v="42804"/>
    <n v="4.2804000000000002"/>
    <s v="Furniture"/>
    <s v="Furnishings"/>
    <s v="Eldon Expressions Wood Desk Accessories, Oak"/>
  </r>
  <r>
    <x v="3185"/>
    <x v="249"/>
    <d v="2017-04-14T00:00:00"/>
    <s v="Standard Class"/>
    <s v="DB-13360"/>
    <s v="TEC-AC-10004571"/>
    <x v="520"/>
    <n v="1"/>
    <n v="0"/>
    <n v="419958"/>
    <n v="41.995800000000003"/>
    <s v="Technology"/>
    <s v="Accessories"/>
    <s v="Logitech G700s Rechargeable Gaming Mouse"/>
  </r>
  <r>
    <x v="3185"/>
    <x v="249"/>
    <d v="2017-04-14T00:00:00"/>
    <s v="Standard Class"/>
    <s v="DB-13360"/>
    <s v="OFF-ST-10003692"/>
    <x v="4006"/>
    <n v="5"/>
    <n v="0"/>
    <n v="715375"/>
    <n v="71.537499999999994"/>
    <s v="Office Supplies"/>
    <s v="Storage"/>
    <s v="Recycled Steel Personal File for Hanging File Folders"/>
  </r>
  <r>
    <x v="3186"/>
    <x v="918"/>
    <d v="2014-04-13T00:00:00"/>
    <s v="Standard Class"/>
    <s v="PC-19000"/>
    <s v="OFF-FA-10001883"/>
    <x v="4007"/>
    <n v="8"/>
    <n v="2"/>
    <n v="-118256"/>
    <n v="-11.8256"/>
    <s v="Office Supplies"/>
    <s v="Fasteners"/>
    <s v="Alliance Super-Size Bands, Assorted Sizes"/>
  </r>
  <r>
    <x v="3187"/>
    <x v="892"/>
    <d v="2016-04-02T00:00:00"/>
    <s v="Standard Class"/>
    <s v="TB-21595"/>
    <s v="FUR-BO-10004015"/>
    <x v="4008"/>
    <n v="5"/>
    <n v="5"/>
    <n v="-167986"/>
    <n v="-16.7986"/>
    <s v="Furniture"/>
    <s v="Bookcases"/>
    <s v="Bush Andora Bookcase, Maple/Graphite Gray Finish"/>
  </r>
  <r>
    <x v="3187"/>
    <x v="892"/>
    <d v="2016-04-02T00:00:00"/>
    <s v="Standard Class"/>
    <s v="TB-21595"/>
    <s v="TEC-PH-10000141"/>
    <x v="2946"/>
    <n v="4"/>
    <n v="4"/>
    <n v="-369544"/>
    <n v="-36.9544"/>
    <s v="Technology"/>
    <s v="Phones"/>
    <s v="Clearsounds A400"/>
  </r>
  <r>
    <x v="3188"/>
    <x v="787"/>
    <d v="2017-01-18T00:00:00"/>
    <s v="First Class"/>
    <s v="TB-21250"/>
    <s v="OFF-BI-10001597"/>
    <x v="1997"/>
    <n v="4"/>
    <n v="8"/>
    <n v="-524544"/>
    <n v="-52.4544"/>
    <s v="Office Supplies"/>
    <s v="Binders"/>
    <s v="Wilson Jones Ledger-Size, Piano-Hinge Binder, 2&quot;, Blue"/>
  </r>
  <r>
    <x v="3188"/>
    <x v="787"/>
    <d v="2017-01-18T00:00:00"/>
    <s v="First Class"/>
    <s v="TB-21250"/>
    <s v="TEC-AC-10003628"/>
    <x v="1012"/>
    <n v="2"/>
    <n v="2"/>
    <n v="143952"/>
    <n v="14.395200000000001"/>
    <s v="Technology"/>
    <s v="Accessories"/>
    <s v="Logitech 910-002974 M325 Wireless Mouse for Web Scrolling"/>
  </r>
  <r>
    <x v="3188"/>
    <x v="787"/>
    <d v="2017-01-18T00:00:00"/>
    <s v="First Class"/>
    <s v="TB-21250"/>
    <s v="TEC-AC-10002331"/>
    <x v="4009"/>
    <n v="8"/>
    <n v="2"/>
    <n v="133008"/>
    <n v="13.300800000000001"/>
    <s v="Technology"/>
    <s v="Accessories"/>
    <s v="Maxell 74 Minute CDR, 10/Pack"/>
  </r>
  <r>
    <x v="3188"/>
    <x v="787"/>
    <d v="2017-01-18T00:00:00"/>
    <s v="First Class"/>
    <s v="TB-21250"/>
    <s v="OFF-BI-10001098"/>
    <x v="3573"/>
    <n v="1"/>
    <n v="8"/>
    <n v="-66278"/>
    <n v="-6.6277999999999997"/>
    <s v="Office Supplies"/>
    <s v="Binders"/>
    <s v="Acco D-Ring Binder w/DublLock"/>
  </r>
  <r>
    <x v="3189"/>
    <x v="1106"/>
    <d v="2014-02-04T00:00:00"/>
    <s v="Standard Class"/>
    <s v="MV-18190"/>
    <s v="OFF-PA-10001204"/>
    <x v="395"/>
    <n v="2"/>
    <n v="0"/>
    <n v="4752"/>
    <n v="0.47520000000000001"/>
    <s v="Office Supplies"/>
    <s v="Paper"/>
    <s v="Xerox 1972"/>
  </r>
  <r>
    <x v="3189"/>
    <x v="1106"/>
    <d v="2014-02-04T00:00:00"/>
    <s v="Standard Class"/>
    <s v="MV-18190"/>
    <s v="OFF-ST-10000991"/>
    <x v="4010"/>
    <n v="2"/>
    <n v="0"/>
    <n v="68982"/>
    <n v="6.8982000000000001"/>
    <s v="Office Supplies"/>
    <s v="Storage"/>
    <s v="Space Solutions HD Industrial Steel Shelving."/>
  </r>
  <r>
    <x v="3190"/>
    <x v="1107"/>
    <d v="2015-02-11T00:00:00"/>
    <s v="Standard Class"/>
    <s v="DK-12835"/>
    <s v="OFF-EN-10000056"/>
    <x v="4011"/>
    <n v="5"/>
    <n v="0"/>
    <n v="1462405"/>
    <n v="146.2405"/>
    <s v="Office Supplies"/>
    <s v="Envelopes"/>
    <s v="Cameo Buff Policy Envelopes"/>
  </r>
  <r>
    <x v="3190"/>
    <x v="1107"/>
    <d v="2015-02-11T00:00:00"/>
    <s v="Standard Class"/>
    <s v="DK-12835"/>
    <s v="OFF-PA-10003349"/>
    <x v="24"/>
    <n v="2"/>
    <n v="0"/>
    <n v="63504"/>
    <n v="6.3503999999999996"/>
    <s v="Office Supplies"/>
    <s v="Paper"/>
    <s v="Xerox 1957"/>
  </r>
  <r>
    <x v="3191"/>
    <x v="882"/>
    <d v="2016-12-19T00:00:00"/>
    <s v="Standard Class"/>
    <s v="PK-19075"/>
    <s v="OFF-PA-10001471"/>
    <x v="3"/>
    <n v="2"/>
    <n v="0"/>
    <n v="67252"/>
    <n v="6.7252000000000001"/>
    <s v="Office Supplies"/>
    <s v="Paper"/>
    <s v="Strathmore Photo Frame Cards"/>
  </r>
  <r>
    <x v="3191"/>
    <x v="882"/>
    <d v="2016-12-19T00:00:00"/>
    <s v="Standard Class"/>
    <s v="PK-19075"/>
    <s v="OFF-LA-10003190"/>
    <x v="1703"/>
    <n v="2"/>
    <n v="0"/>
    <n v="28224"/>
    <n v="2.8224"/>
    <s v="Office Supplies"/>
    <s v="Labels"/>
    <s v="Avery 474"/>
  </r>
  <r>
    <x v="3191"/>
    <x v="882"/>
    <d v="2016-12-19T00:00:00"/>
    <s v="Standard Class"/>
    <s v="PK-19075"/>
    <s v="OFF-FA-10000621"/>
    <x v="1450"/>
    <n v="6"/>
    <n v="0"/>
    <n v="105252"/>
    <n v="10.5252"/>
    <s v="Office Supplies"/>
    <s v="Fasteners"/>
    <s v="OIC Colored Binder Clips, Assorted Sizes"/>
  </r>
  <r>
    <x v="3191"/>
    <x v="882"/>
    <d v="2016-12-19T00:00:00"/>
    <s v="Standard Class"/>
    <s v="PK-19075"/>
    <s v="FUR-FU-10002937"/>
    <x v="4012"/>
    <n v="4"/>
    <n v="0"/>
    <n v="19846"/>
    <n v="1.9845999999999999"/>
    <s v="Furniture"/>
    <s v="Furnishings"/>
    <s v="GE 48&quot; Fluorescent Tube, Cool White Energy Saver, 34 Watts, 30/Box"/>
  </r>
  <r>
    <x v="3191"/>
    <x v="882"/>
    <d v="2016-12-19T00:00:00"/>
    <s v="Standard Class"/>
    <s v="PK-19075"/>
    <s v="OFF-ST-10004507"/>
    <x v="4013"/>
    <n v="1"/>
    <n v="0"/>
    <n v="46305"/>
    <n v="4.6304999999999996"/>
    <s v="Office Supplies"/>
    <s v="Storage"/>
    <s v="Advantus Rolling Storage Box"/>
  </r>
  <r>
    <x v="3191"/>
    <x v="882"/>
    <d v="2016-12-19T00:00:00"/>
    <s v="Standard Class"/>
    <s v="PK-19075"/>
    <s v="OFF-BI-10000279"/>
    <x v="1284"/>
    <n v="2"/>
    <n v="2"/>
    <n v="7803"/>
    <n v="0.78029999999999999"/>
    <s v="Office Supplies"/>
    <s v="Binders"/>
    <s v="Acco Recycled 2&quot; Capacity Laser Printer Hanging Data Binders"/>
  </r>
  <r>
    <x v="3192"/>
    <x v="1108"/>
    <d v="2017-11-04T00:00:00"/>
    <s v="Standard Class"/>
    <s v="AH-10120"/>
    <s v="OFF-AR-10003651"/>
    <x v="1076"/>
    <n v="2"/>
    <n v="2"/>
    <n v="5904"/>
    <n v="0.59040000000000004"/>
    <s v="Office Supplies"/>
    <s v="Art"/>
    <s v="Newell 350"/>
  </r>
  <r>
    <x v="3193"/>
    <x v="634"/>
    <d v="2017-08-12T00:00:00"/>
    <s v="Standard Class"/>
    <s v="GM-14455"/>
    <s v="TEC-PH-10003601"/>
    <x v="4014"/>
    <n v="5"/>
    <n v="0"/>
    <n v="247485"/>
    <n v="24.7485"/>
    <s v="Technology"/>
    <s v="Phones"/>
    <s v="Ativa D5772 2-Line 5.8GHz Digital Expandable Corded/Cordless Phone System with Answering &amp; Caller ID/Call Waiting, Black/Silver"/>
  </r>
  <r>
    <x v="3193"/>
    <x v="634"/>
    <d v="2017-08-12T00:00:00"/>
    <s v="Standard Class"/>
    <s v="GM-14455"/>
    <s v="OFF-LA-10002195"/>
    <x v="4015"/>
    <n v="8"/>
    <n v="0"/>
    <n v="118272"/>
    <n v="11.827199999999999"/>
    <s v="Office Supplies"/>
    <s v="Labels"/>
    <s v="Avery 481"/>
  </r>
  <r>
    <x v="3193"/>
    <x v="634"/>
    <d v="2017-08-12T00:00:00"/>
    <s v="Standard Class"/>
    <s v="GM-14455"/>
    <s v="OFF-AR-10000380"/>
    <x v="4016"/>
    <n v="6"/>
    <n v="0"/>
    <n v="68364"/>
    <n v="6.8364000000000003"/>
    <s v="Office Supplies"/>
    <s v="Art"/>
    <s v="Hunt PowerHouse Electric Pencil Sharpener, Blue"/>
  </r>
  <r>
    <x v="3194"/>
    <x v="1109"/>
    <d v="2017-05-31T00:00:00"/>
    <s v="First Class"/>
    <s v="BD-11725"/>
    <s v="FUR-BO-10000330"/>
    <x v="1723"/>
    <n v="2"/>
    <n v="0"/>
    <n v="338744"/>
    <n v="33.874400000000001"/>
    <s v="Furniture"/>
    <s v="Bookcases"/>
    <s v="Sauder Camden County Barrister Bookcase, Planked Cherry Finish"/>
  </r>
  <r>
    <x v="3194"/>
    <x v="1109"/>
    <d v="2017-05-31T00:00:00"/>
    <s v="First Class"/>
    <s v="BD-11725"/>
    <s v="OFF-BI-10000591"/>
    <x v="918"/>
    <n v="1"/>
    <n v="0"/>
    <n v="18672"/>
    <n v="1.8672"/>
    <s v="Office Supplies"/>
    <s v="Binders"/>
    <s v="Avery Binder Labels"/>
  </r>
  <r>
    <x v="3194"/>
    <x v="1109"/>
    <d v="2017-05-31T00:00:00"/>
    <s v="First Class"/>
    <s v="BD-11725"/>
    <s v="FUR-FU-10001731"/>
    <x v="4017"/>
    <n v="3"/>
    <n v="0"/>
    <n v="30438"/>
    <n v="3.0438000000000001"/>
    <s v="Furniture"/>
    <s v="Furnishings"/>
    <s v="Acrylic Self-Standing Desk Frames"/>
  </r>
  <r>
    <x v="3195"/>
    <x v="672"/>
    <d v="2015-12-05T00:00:00"/>
    <s v="Standard Class"/>
    <s v="RM-19375"/>
    <s v="TEC-PH-10001198"/>
    <x v="1591"/>
    <n v="3"/>
    <n v="2"/>
    <n v="199665"/>
    <n v="19.9665"/>
    <s v="Technology"/>
    <s v="Phones"/>
    <s v="Avaya 4621SW VoIP phone"/>
  </r>
  <r>
    <x v="3196"/>
    <x v="227"/>
    <d v="2017-09-02T00:00:00"/>
    <s v="Second Class"/>
    <s v="BW-11110"/>
    <s v="FUR-CH-10002331"/>
    <x v="4018"/>
    <n v="2"/>
    <n v="2"/>
    <n v="71196"/>
    <n v="7.1196000000000002"/>
    <s v="Furniture"/>
    <s v="Chairs"/>
    <s v="Hon 4700 Series Mobuis Mid-Back Task Chairs with Adjustable Arms"/>
  </r>
  <r>
    <x v="3196"/>
    <x v="227"/>
    <d v="2017-09-02T00:00:00"/>
    <s v="Second Class"/>
    <s v="BW-11110"/>
    <s v="OFF-ST-10002370"/>
    <x v="4019"/>
    <n v="7"/>
    <n v="0"/>
    <n v="434217"/>
    <n v="43.421700000000001"/>
    <s v="Office Supplies"/>
    <s v="Storage"/>
    <s v="Sortfiler Multipurpose Personal File Organizer, Black"/>
  </r>
  <r>
    <x v="3197"/>
    <x v="477"/>
    <d v="2017-05-15T00:00:00"/>
    <s v="First Class"/>
    <s v="GT-14710"/>
    <s v="FUR-CH-10003981"/>
    <x v="4020"/>
    <n v="5"/>
    <n v="3"/>
    <n v="-12849"/>
    <n v="-1.2848999999999999"/>
    <s v="Furniture"/>
    <s v="Chairs"/>
    <s v="Global Commerce Series Low-Back Swivel/Tilt Chairs"/>
  </r>
  <r>
    <x v="3197"/>
    <x v="477"/>
    <d v="2017-05-15T00:00:00"/>
    <s v="First Class"/>
    <s v="GT-14710"/>
    <s v="OFF-AR-10001446"/>
    <x v="579"/>
    <n v="5"/>
    <n v="2"/>
    <n v="5775"/>
    <n v="0.57750000000000001"/>
    <s v="Office Supplies"/>
    <s v="Art"/>
    <s v="Newell 309"/>
  </r>
  <r>
    <x v="3197"/>
    <x v="477"/>
    <d v="2017-05-15T00:00:00"/>
    <s v="First Class"/>
    <s v="GT-14710"/>
    <s v="OFF-PA-10000300"/>
    <x v="1303"/>
    <n v="3"/>
    <n v="2"/>
    <n v="161838"/>
    <n v="16.183800000000002"/>
    <s v="Office Supplies"/>
    <s v="Paper"/>
    <s v="Xerox 1936"/>
  </r>
  <r>
    <x v="3197"/>
    <x v="477"/>
    <d v="2017-05-15T00:00:00"/>
    <s v="First Class"/>
    <s v="GT-14710"/>
    <s v="TEC-PH-10004071"/>
    <x v="729"/>
    <n v="1"/>
    <n v="2"/>
    <n v="6993"/>
    <n v="0.69930000000000003"/>
    <s v="Technology"/>
    <s v="Phones"/>
    <s v="PayAnywhere Card Reader"/>
  </r>
  <r>
    <x v="3197"/>
    <x v="477"/>
    <d v="2017-05-15T00:00:00"/>
    <s v="First Class"/>
    <s v="GT-14710"/>
    <s v="OFF-PA-10003134"/>
    <x v="4021"/>
    <n v="2"/>
    <n v="2"/>
    <n v="269024"/>
    <n v="26.9024"/>
    <s v="Office Supplies"/>
    <s v="Paper"/>
    <s v="Xerox 1937"/>
  </r>
  <r>
    <x v="3198"/>
    <x v="629"/>
    <d v="2017-08-23T00:00:00"/>
    <s v="Standard Class"/>
    <s v="AH-10120"/>
    <s v="OFF-BI-10002735"/>
    <x v="4022"/>
    <n v="3"/>
    <n v="0"/>
    <n v="483771"/>
    <n v="48.377099999999999"/>
    <s v="Office Supplies"/>
    <s v="Binders"/>
    <s v="GBC Prestige Therm-A-Bind Covers"/>
  </r>
  <r>
    <x v="3198"/>
    <x v="629"/>
    <d v="2017-08-23T00:00:00"/>
    <s v="Standard Class"/>
    <s v="AH-10120"/>
    <s v="TEC-AC-10004510"/>
    <x v="1379"/>
    <n v="6"/>
    <n v="0"/>
    <n v="9816"/>
    <n v="0.98160000000000003"/>
    <s v="Technology"/>
    <s v="Accessories"/>
    <s v="Logitech Desktop MK120 Mouse and keyboard Combo"/>
  </r>
  <r>
    <x v="3199"/>
    <x v="225"/>
    <d v="2017-11-14T00:00:00"/>
    <s v="Second Class"/>
    <s v="DR-12940"/>
    <s v="OFF-BI-10004099"/>
    <x v="241"/>
    <n v="5"/>
    <n v="7"/>
    <n v="-768"/>
    <n v="-7.6799999999999993E-2"/>
    <s v="Office Supplies"/>
    <s v="Binders"/>
    <s v="GBC VeloBinder Strips"/>
  </r>
  <r>
    <x v="3200"/>
    <x v="354"/>
    <d v="2017-08-21T00:00:00"/>
    <s v="Same Day"/>
    <s v="DL-13495"/>
    <s v="OFF-PA-10003395"/>
    <x v="1338"/>
    <n v="1"/>
    <n v="2"/>
    <n v="29358"/>
    <n v="2.9358"/>
    <s v="Office Supplies"/>
    <s v="Paper"/>
    <s v="Xerox 1941"/>
  </r>
  <r>
    <x v="3201"/>
    <x v="134"/>
    <d v="2016-03-12T00:00:00"/>
    <s v="Standard Class"/>
    <s v="BD-11620"/>
    <s v="TEC-PH-10002890"/>
    <x v="2117"/>
    <n v="4"/>
    <n v="4"/>
    <n v="-253344"/>
    <n v="-25.334399999999999"/>
    <s v="Technology"/>
    <s v="Phones"/>
    <s v="AT&amp;T 17929 Lendline Telephone"/>
  </r>
  <r>
    <x v="3201"/>
    <x v="134"/>
    <d v="2016-03-12T00:00:00"/>
    <s v="Standard Class"/>
    <s v="BD-11620"/>
    <s v="OFF-FA-10004968"/>
    <x v="4023"/>
    <n v="2"/>
    <n v="2"/>
    <n v="-13464"/>
    <n v="-1.3464"/>
    <s v="Office Supplies"/>
    <s v="Fasteners"/>
    <s v="Rubber Band Ball"/>
  </r>
  <r>
    <x v="3202"/>
    <x v="731"/>
    <d v="2016-11-05T00:00:00"/>
    <s v="Standard Class"/>
    <s v="HW-14935"/>
    <s v="OFF-SU-10001218"/>
    <x v="2027"/>
    <n v="2"/>
    <n v="0"/>
    <n v="61488"/>
    <n v="6.1487999999999996"/>
    <s v="Office Supplies"/>
    <s v="Supplies"/>
    <s v="Fiskars Softgrip Scissors"/>
  </r>
  <r>
    <x v="3202"/>
    <x v="731"/>
    <d v="2016-11-05T00:00:00"/>
    <s v="Standard Class"/>
    <s v="HW-14935"/>
    <s v="FUR-CH-10002084"/>
    <x v="2276"/>
    <n v="3"/>
    <n v="0"/>
    <n v="811734"/>
    <n v="81.173400000000001"/>
    <s v="Furniture"/>
    <s v="Chairs"/>
    <s v="Hon Mobius Operator's Chair"/>
  </r>
  <r>
    <x v="3202"/>
    <x v="731"/>
    <d v="2016-11-05T00:00:00"/>
    <s v="Standard Class"/>
    <s v="HW-14935"/>
    <s v="OFF-AR-10004269"/>
    <x v="987"/>
    <n v="3"/>
    <n v="0"/>
    <n v="34692"/>
    <n v="3.4691999999999998"/>
    <s v="Office Supplies"/>
    <s v="Art"/>
    <s v="Newell 31"/>
  </r>
  <r>
    <x v="3202"/>
    <x v="731"/>
    <d v="2016-11-05T00:00:00"/>
    <s v="Standard Class"/>
    <s v="HW-14935"/>
    <s v="OFF-ST-10001128"/>
    <x v="1019"/>
    <n v="3"/>
    <n v="0"/>
    <n v="99882"/>
    <n v="9.9882000000000009"/>
    <s v="Office Supplies"/>
    <s v="Storage"/>
    <s v="Carina Mini System Audio Rack, Model AR050B"/>
  </r>
  <r>
    <x v="3203"/>
    <x v="711"/>
    <d v="2014-08-01T00:00:00"/>
    <s v="Standard Class"/>
    <s v="JO-15145"/>
    <s v="TEC-AC-10002006"/>
    <x v="4024"/>
    <n v="7"/>
    <n v="0"/>
    <n v="346983"/>
    <n v="34.698300000000003"/>
    <s v="Technology"/>
    <s v="Accessories"/>
    <s v="Memorex Micro Travel Drive 16 GB"/>
  </r>
  <r>
    <x v="3204"/>
    <x v="1040"/>
    <d v="2015-10-27T00:00:00"/>
    <s v="First Class"/>
    <s v="RD-19660"/>
    <s v="FUR-CH-10003956"/>
    <x v="4025"/>
    <n v="8"/>
    <n v="2"/>
    <n v="-738192"/>
    <n v="-73.819199999999995"/>
    <s v="Furniture"/>
    <s v="Chairs"/>
    <s v="Novimex High-Tech Fabric Mesh Task Chair"/>
  </r>
  <r>
    <x v="3205"/>
    <x v="971"/>
    <d v="2017-08-24T00:00:00"/>
    <s v="Standard Class"/>
    <s v="DO-13645"/>
    <s v="OFF-PA-10000552"/>
    <x v="168"/>
    <n v="3"/>
    <n v="0"/>
    <n v="93312"/>
    <n v="9.3312000000000008"/>
    <s v="Office Supplies"/>
    <s v="Paper"/>
    <s v="Xerox 200"/>
  </r>
  <r>
    <x v="3206"/>
    <x v="552"/>
    <d v="2016-05-27T00:00:00"/>
    <s v="Standard Class"/>
    <s v="CC-12370"/>
    <s v="TEC-CO-10004722"/>
    <x v="4026"/>
    <n v="4"/>
    <n v="4"/>
    <n v="11199968"/>
    <n v="1119.9967999999999"/>
    <s v="Technology"/>
    <s v="Copiers"/>
    <s v="Canon imageCLASS 2200 Advanced Copier"/>
  </r>
  <r>
    <x v="3206"/>
    <x v="552"/>
    <d v="2016-05-27T00:00:00"/>
    <s v="Standard Class"/>
    <s v="CC-12370"/>
    <s v="OFF-BI-10004308"/>
    <x v="2598"/>
    <n v="1"/>
    <n v="7"/>
    <n v="-4196"/>
    <n v="-0.41959999999999997"/>
    <s v="Office Supplies"/>
    <s v="Binders"/>
    <s v="Avery Legal 4-Ring Binder"/>
  </r>
  <r>
    <x v="3206"/>
    <x v="552"/>
    <d v="2016-05-27T00:00:00"/>
    <s v="Standard Class"/>
    <s v="CC-12370"/>
    <s v="OFF-PA-10000029"/>
    <x v="829"/>
    <n v="2"/>
    <n v="2"/>
    <n v="36288"/>
    <n v="3.6288"/>
    <s v="Office Supplies"/>
    <s v="Paper"/>
    <s v="Xerox 224"/>
  </r>
  <r>
    <x v="3206"/>
    <x v="552"/>
    <d v="2016-05-27T00:00:00"/>
    <s v="Standard Class"/>
    <s v="CC-12370"/>
    <s v="TEC-PH-10004080"/>
    <x v="4027"/>
    <n v="3"/>
    <n v="4"/>
    <n v="-244764"/>
    <n v="-24.476400000000002"/>
    <s v="Technology"/>
    <s v="Phones"/>
    <s v="Avaya 5410 Digital phone"/>
  </r>
  <r>
    <x v="3207"/>
    <x v="935"/>
    <d v="2014-11-07T00:00:00"/>
    <s v="Standard Class"/>
    <s v="SH-20395"/>
    <s v="OFF-ST-10001558"/>
    <x v="3091"/>
    <n v="2"/>
    <n v="2"/>
    <n v="-1624"/>
    <n v="-0.16239999999999999"/>
    <s v="Office Supplies"/>
    <s v="Storage"/>
    <s v="Acco Perma 4000 Stacking Storage Drawers"/>
  </r>
  <r>
    <x v="3207"/>
    <x v="935"/>
    <d v="2014-11-07T00:00:00"/>
    <s v="Standard Class"/>
    <s v="SH-20395"/>
    <s v="FUR-TA-10001768"/>
    <x v="4028"/>
    <n v="6"/>
    <n v="4"/>
    <n v="-2992614"/>
    <n v="-299.26139999999998"/>
    <s v="Furniture"/>
    <s v="Tables"/>
    <s v="Hon Racetrack Conference Tables"/>
  </r>
  <r>
    <x v="3207"/>
    <x v="935"/>
    <d v="2014-11-07T00:00:00"/>
    <s v="Standard Class"/>
    <s v="SH-20395"/>
    <s v="OFF-BI-10002982"/>
    <x v="4029"/>
    <n v="7"/>
    <n v="7"/>
    <n v="-104874"/>
    <n v="-10.487399999999999"/>
    <s v="Office Supplies"/>
    <s v="Binders"/>
    <s v="Avery Self-Adhesive Photo Pockets for Polaroid Photos"/>
  </r>
  <r>
    <x v="3207"/>
    <x v="935"/>
    <d v="2014-11-07T00:00:00"/>
    <s v="Standard Class"/>
    <s v="SH-20395"/>
    <s v="FUR-FU-10001468"/>
    <x v="4030"/>
    <n v="3"/>
    <n v="2"/>
    <n v="-51294"/>
    <n v="-5.1294000000000004"/>
    <s v="Furniture"/>
    <s v="Furnishings"/>
    <s v="Tenex Antistatic Computer Chair Mats"/>
  </r>
  <r>
    <x v="3208"/>
    <x v="1110"/>
    <d v="2015-04-04T00:00:00"/>
    <s v="Standard Class"/>
    <s v="FC-14335"/>
    <s v="OFF-PA-10001838"/>
    <x v="4031"/>
    <n v="5"/>
    <n v="2"/>
    <n v="8526"/>
    <n v="0.85260000000000002"/>
    <s v="Office Supplies"/>
    <s v="Paper"/>
    <s v="Adams Telephone Message Book W/Dividers/Space For Phone Numbers, 5 1/4&quot;X8 1/2&quot;, 300/Messages"/>
  </r>
  <r>
    <x v="3208"/>
    <x v="1110"/>
    <d v="2015-04-04T00:00:00"/>
    <s v="Standard Class"/>
    <s v="FC-14335"/>
    <s v="TEC-PH-10002890"/>
    <x v="2056"/>
    <n v="5"/>
    <n v="2"/>
    <n v="13572"/>
    <n v="1.3572"/>
    <s v="Technology"/>
    <s v="Phones"/>
    <s v="AT&amp;T 17929 Lendline Telephone"/>
  </r>
  <r>
    <x v="3209"/>
    <x v="837"/>
    <d v="2017-05-29T00:00:00"/>
    <s v="First Class"/>
    <s v="JG-15160"/>
    <s v="FUR-FU-10004963"/>
    <x v="1048"/>
    <n v="4"/>
    <n v="0"/>
    <n v="147"/>
    <n v="1.47E-2"/>
    <s v="Furniture"/>
    <s v="Furnishings"/>
    <s v="Eldon 400 Class Desk Accessories, Black Carbon"/>
  </r>
  <r>
    <x v="3209"/>
    <x v="837"/>
    <d v="2017-05-29T00:00:00"/>
    <s v="First Class"/>
    <s v="JG-15160"/>
    <s v="OFF-ST-10000025"/>
    <x v="4032"/>
    <n v="5"/>
    <n v="0"/>
    <n v="28629"/>
    <n v="2.8628999999999998"/>
    <s v="Office Supplies"/>
    <s v="Storage"/>
    <s v="Fellowes Stor/Drawer Steel Plus Storage Drawers"/>
  </r>
  <r>
    <x v="3209"/>
    <x v="837"/>
    <d v="2017-05-29T00:00:00"/>
    <s v="First Class"/>
    <s v="JG-15160"/>
    <s v="TEC-PH-10004389"/>
    <x v="312"/>
    <n v="3"/>
    <n v="2"/>
    <n v="226782"/>
    <n v="22.6782"/>
    <s v="Technology"/>
    <s v="Phones"/>
    <s v="Nokia Lumia 925"/>
  </r>
  <r>
    <x v="3210"/>
    <x v="817"/>
    <d v="2017-12-19T00:00:00"/>
    <s v="Standard Class"/>
    <s v="LC-16885"/>
    <s v="FUR-TA-10000577"/>
    <x v="4033"/>
    <n v="4"/>
    <n v="3"/>
    <n v="-974988"/>
    <n v="-97.498800000000003"/>
    <s v="Furniture"/>
    <s v="Tables"/>
    <s v="Bretford CR4500 Series Slim Rectangular Table"/>
  </r>
  <r>
    <x v="3211"/>
    <x v="777"/>
    <d v="2014-10-06T00:00:00"/>
    <s v="First Class"/>
    <s v="CC-12220"/>
    <s v="FUR-CH-10003298"/>
    <x v="4034"/>
    <n v="5"/>
    <n v="1"/>
    <n v="-6549"/>
    <n v="-0.65490000000000004"/>
    <s v="Furniture"/>
    <s v="Chairs"/>
    <s v="Office Star - Contemporary Task Swivel chair with Loop Arms, Charcoal"/>
  </r>
  <r>
    <x v="3212"/>
    <x v="69"/>
    <d v="2016-10-20T00:00:00"/>
    <s v="Standard Class"/>
    <s v="BW-11110"/>
    <s v="OFF-AR-10001860"/>
    <x v="2694"/>
    <n v="5"/>
    <n v="0"/>
    <n v="12492"/>
    <n v="1.2492000000000001"/>
    <s v="Office Supplies"/>
    <s v="Art"/>
    <s v="BIC Liqua Brite Liner"/>
  </r>
  <r>
    <x v="3212"/>
    <x v="69"/>
    <d v="2016-10-20T00:00:00"/>
    <s v="Standard Class"/>
    <s v="BW-11110"/>
    <s v="OFF-ST-10003123"/>
    <x v="3793"/>
    <n v="3"/>
    <n v="0"/>
    <n v="239688"/>
    <n v="23.968800000000002"/>
    <s v="Office Supplies"/>
    <s v="Storage"/>
    <s v="Fellowes Bases and Tops For Staxonsteel/High-Stak Systems"/>
  </r>
  <r>
    <x v="3212"/>
    <x v="69"/>
    <d v="2016-10-20T00:00:00"/>
    <s v="Standard Class"/>
    <s v="BW-11110"/>
    <s v="OFF-PA-10001295"/>
    <x v="131"/>
    <n v="2"/>
    <n v="0"/>
    <n v="182112"/>
    <n v="18.211200000000002"/>
    <s v="Office Supplies"/>
    <s v="Paper"/>
    <s v="Computer Printout Paper with Letter-Trim Perforations"/>
  </r>
  <r>
    <x v="3212"/>
    <x v="69"/>
    <d v="2016-10-20T00:00:00"/>
    <s v="Standard Class"/>
    <s v="BW-11110"/>
    <s v="OFF-LA-10000407"/>
    <x v="1616"/>
    <n v="5"/>
    <n v="0"/>
    <n v="11454"/>
    <n v="1.1454"/>
    <s v="Office Supplies"/>
    <s v="Labels"/>
    <s v="Avery White Multi-Purpose Labels"/>
  </r>
  <r>
    <x v="3212"/>
    <x v="69"/>
    <d v="2016-10-20T00:00:00"/>
    <s v="Standard Class"/>
    <s v="BW-11110"/>
    <s v="FUR-FU-10003535"/>
    <x v="2158"/>
    <n v="3"/>
    <n v="0"/>
    <n v="337266"/>
    <n v="33.726599999999998"/>
    <s v="Furniture"/>
    <s v="Furnishings"/>
    <s v="Howard Miller Distant Time Traveler Alarm Clock"/>
  </r>
  <r>
    <x v="3213"/>
    <x v="616"/>
    <d v="2015-03-10T00:00:00"/>
    <s v="Standard Class"/>
    <s v="JJ-15445"/>
    <s v="OFF-FA-10000611"/>
    <x v="1559"/>
    <n v="6"/>
    <n v="2"/>
    <n v="24864"/>
    <n v="2.4864000000000002"/>
    <s v="Office Supplies"/>
    <s v="Fasteners"/>
    <s v="Binder Clips by OIC"/>
  </r>
  <r>
    <x v="3214"/>
    <x v="352"/>
    <d v="2017-03-06T00:00:00"/>
    <s v="Second Class"/>
    <s v="TT-21460"/>
    <s v="FUR-FU-10004848"/>
    <x v="4035"/>
    <n v="5"/>
    <n v="6"/>
    <n v="-77625"/>
    <n v="-7.7625000000000002"/>
    <s v="Furniture"/>
    <s v="Furnishings"/>
    <s v="Howard Miller 13-3/4&quot; Diameter Brushed Chrome Round Wall Clock"/>
  </r>
  <r>
    <x v="3214"/>
    <x v="352"/>
    <d v="2017-03-06T00:00:00"/>
    <s v="Second Class"/>
    <s v="TT-21460"/>
    <s v="OFF-LA-10002381"/>
    <x v="4015"/>
    <n v="1"/>
    <n v="2"/>
    <n v="8624"/>
    <n v="0.86240000000000006"/>
    <s v="Office Supplies"/>
    <s v="Labels"/>
    <s v="Avery 497"/>
  </r>
  <r>
    <x v="3214"/>
    <x v="352"/>
    <d v="2017-03-06T00:00:00"/>
    <s v="Second Class"/>
    <s v="TT-21460"/>
    <s v="OFF-ST-10000918"/>
    <x v="101"/>
    <n v="1"/>
    <n v="2"/>
    <n v="654"/>
    <n v="6.54E-2"/>
    <s v="Office Supplies"/>
    <s v="Storage"/>
    <s v="Crate-A-Files"/>
  </r>
  <r>
    <x v="3215"/>
    <x v="5"/>
    <d v="2015-09-29T00:00:00"/>
    <s v="Standard Class"/>
    <s v="EH-13990"/>
    <s v="OFF-BI-10000822"/>
    <x v="4036"/>
    <n v="2"/>
    <n v="0"/>
    <n v="51648"/>
    <n v="5.1647999999999996"/>
    <s v="Office Supplies"/>
    <s v="Binders"/>
    <s v="Acco PRESSTEX Data Binder with Storage Hooks, Light Blue, 9 1/2&quot; X 11&quot;"/>
  </r>
  <r>
    <x v="3215"/>
    <x v="5"/>
    <d v="2015-09-29T00:00:00"/>
    <s v="Standard Class"/>
    <s v="EH-13990"/>
    <s v="OFF-PA-10002222"/>
    <x v="1762"/>
    <n v="2"/>
    <n v="0"/>
    <n v="210128"/>
    <n v="21.012799999999999"/>
    <s v="Office Supplies"/>
    <s v="Paper"/>
    <s v="Xerox Color Copier Paper, 11&quot; x 17&quot;, Ream"/>
  </r>
  <r>
    <x v="3215"/>
    <x v="5"/>
    <d v="2015-09-29T00:00:00"/>
    <s v="Standard Class"/>
    <s v="EH-13990"/>
    <s v="OFF-AR-10004930"/>
    <x v="4037"/>
    <n v="1"/>
    <n v="0"/>
    <n v="2211"/>
    <n v="0.22109999999999999"/>
    <s v="Office Supplies"/>
    <s v="Art"/>
    <s v="Turquoise Lead Holder with Pocket Clip"/>
  </r>
  <r>
    <x v="3216"/>
    <x v="492"/>
    <d v="2015-12-23T00:00:00"/>
    <s v="Second Class"/>
    <s v="PR-18880"/>
    <s v="TEC-PH-10001750"/>
    <x v="2946"/>
    <n v="3"/>
    <n v="2"/>
    <n v="138579"/>
    <n v="13.857900000000001"/>
    <s v="Technology"/>
    <s v="Phones"/>
    <s v="Samsung Rugby III"/>
  </r>
  <r>
    <x v="3217"/>
    <x v="1049"/>
    <d v="2015-10-13T00:00:00"/>
    <s v="Standard Class"/>
    <s v="BT-11680"/>
    <s v="OFF-AR-10000657"/>
    <x v="558"/>
    <n v="2"/>
    <n v="2"/>
    <n v="559"/>
    <n v="5.5899999999999998E-2"/>
    <s v="Office Supplies"/>
    <s v="Art"/>
    <s v="Binney &amp; Smith inkTank Desk Highlighter, Chisel Tip, Yellow, 12/Box"/>
  </r>
  <r>
    <x v="3218"/>
    <x v="689"/>
    <d v="2017-08-03T00:00:00"/>
    <s v="First Class"/>
    <s v="EC-14050"/>
    <s v="OFF-ST-10003442"/>
    <x v="645"/>
    <n v="2"/>
    <n v="0"/>
    <n v="152712"/>
    <n v="15.2712"/>
    <s v="Office Supplies"/>
    <s v="Storage"/>
    <s v="Eldon Portable Mobile Manager"/>
  </r>
  <r>
    <x v="3218"/>
    <x v="689"/>
    <d v="2017-08-03T00:00:00"/>
    <s v="First Class"/>
    <s v="EC-14050"/>
    <s v="FUR-FU-10003142"/>
    <x v="3069"/>
    <n v="7"/>
    <n v="0"/>
    <n v="114576"/>
    <n v="11.457599999999999"/>
    <s v="Furniture"/>
    <s v="Furnishings"/>
    <s v="Master Big Foot Doorstop, Beige"/>
  </r>
  <r>
    <x v="3219"/>
    <x v="190"/>
    <d v="2014-08-11T00:00:00"/>
    <s v="Standard Class"/>
    <s v="SP-20650"/>
    <s v="TEC-PH-10002468"/>
    <x v="4038"/>
    <n v="1"/>
    <n v="0"/>
    <n v="367173"/>
    <n v="36.717300000000002"/>
    <s v="Technology"/>
    <s v="Phones"/>
    <s v="Plantronics CS 50-USB -Â headsetÂ - Convertible, Monaural"/>
  </r>
  <r>
    <x v="3219"/>
    <x v="190"/>
    <d v="2014-08-11T00:00:00"/>
    <s v="Standard Class"/>
    <s v="SP-20650"/>
    <s v="OFF-AR-10004165"/>
    <x v="3534"/>
    <n v="7"/>
    <n v="0"/>
    <n v="70224"/>
    <n v="7.0224000000000002"/>
    <s v="Office Supplies"/>
    <s v="Art"/>
    <s v="Binney &amp; Smith inkTank Erasable Pocket Highlighter, Chisel Tip, Yellow"/>
  </r>
  <r>
    <x v="3220"/>
    <x v="477"/>
    <d v="2017-05-17T00:00:00"/>
    <s v="First Class"/>
    <s v="AJ-10780"/>
    <s v="OFF-AR-10001919"/>
    <x v="1276"/>
    <n v="2"/>
    <n v="0"/>
    <n v="10904"/>
    <n v="1.0904"/>
    <s v="Office Supplies"/>
    <s v="Art"/>
    <s v="OIC #2 Pencils, Medium Soft"/>
  </r>
  <r>
    <x v="3220"/>
    <x v="477"/>
    <d v="2017-05-17T00:00:00"/>
    <s v="First Class"/>
    <s v="AJ-10780"/>
    <s v="OFF-AR-10003045"/>
    <x v="720"/>
    <n v="5"/>
    <n v="0"/>
    <n v="6615"/>
    <n v="0.66149999999999998"/>
    <s v="Office Supplies"/>
    <s v="Art"/>
    <s v="Prang Colored Pencils"/>
  </r>
  <r>
    <x v="3220"/>
    <x v="477"/>
    <d v="2017-05-17T00:00:00"/>
    <s v="First Class"/>
    <s v="AJ-10780"/>
    <s v="OFF-AR-10003338"/>
    <x v="4039"/>
    <n v="5"/>
    <n v="0"/>
    <n v="93"/>
    <n v="9.2999999999999992E-3"/>
    <s v="Office Supplies"/>
    <s v="Art"/>
    <s v="Eberhard Faber 3 1/2&quot; Golf Pencils"/>
  </r>
  <r>
    <x v="3220"/>
    <x v="477"/>
    <d v="2017-05-17T00:00:00"/>
    <s v="First Class"/>
    <s v="AJ-10780"/>
    <s v="TEC-AC-10003280"/>
    <x v="1431"/>
    <n v="3"/>
    <n v="0"/>
    <n v="188937"/>
    <n v="18.893699999999999"/>
    <s v="Technology"/>
    <s v="Accessories"/>
    <s v="Belkin F8E887 USB Wired Ergonomic Keyboard"/>
  </r>
  <r>
    <x v="3220"/>
    <x v="477"/>
    <d v="2017-05-17T00:00:00"/>
    <s v="First Class"/>
    <s v="AJ-10780"/>
    <s v="FUR-CH-10003298"/>
    <x v="0"/>
    <n v="2"/>
    <n v="0"/>
    <n v="235764"/>
    <n v="23.5764"/>
    <s v="Furniture"/>
    <s v="Chairs"/>
    <s v="Office Star - Contemporary Task Swivel chair with Loop Arms, Charcoal"/>
  </r>
  <r>
    <x v="3220"/>
    <x v="477"/>
    <d v="2017-05-17T00:00:00"/>
    <s v="First Class"/>
    <s v="AJ-10780"/>
    <s v="OFF-LA-10004544"/>
    <x v="2843"/>
    <n v="5"/>
    <n v="0"/>
    <n v="370"/>
    <n v="3.6999999999999998E-2"/>
    <s v="Office Supplies"/>
    <s v="Labels"/>
    <s v="Avery 505"/>
  </r>
  <r>
    <x v="3221"/>
    <x v="897"/>
    <d v="2016-09-28T00:00:00"/>
    <s v="Standard Class"/>
    <s v="AS-10630"/>
    <s v="FUR-FU-10004586"/>
    <x v="2388"/>
    <n v="2"/>
    <n v="0"/>
    <n v="63744"/>
    <n v="6.3743999999999996"/>
    <s v="Furniture"/>
    <s v="Furnishings"/>
    <s v="G.E. Longer-Life Indoor Recessed Floodlight Bulbs"/>
  </r>
  <r>
    <x v="3222"/>
    <x v="132"/>
    <d v="2015-11-17T00:00:00"/>
    <s v="Standard Class"/>
    <s v="AA-10375"/>
    <s v="OFF-ST-10003572"/>
    <x v="4040"/>
    <n v="6"/>
    <n v="2"/>
    <n v="6372"/>
    <n v="0.63719999999999999"/>
    <s v="Office Supplies"/>
    <s v="Storage"/>
    <s v="Portfile Personal File Boxes"/>
  </r>
  <r>
    <x v="3223"/>
    <x v="1053"/>
    <d v="2017-05-25T00:00:00"/>
    <s v="Second Class"/>
    <s v="EH-13945"/>
    <s v="TEC-AC-10002331"/>
    <x v="3449"/>
    <n v="7"/>
    <n v="0"/>
    <n v="253302"/>
    <n v="25.330200000000001"/>
    <s v="Technology"/>
    <s v="Accessories"/>
    <s v="Maxell 74 Minute CDR, 10/Pack"/>
  </r>
  <r>
    <x v="3224"/>
    <x v="580"/>
    <d v="2016-12-08T00:00:00"/>
    <s v="Standard Class"/>
    <s v="DB-13270"/>
    <s v="OFF-ST-10000142"/>
    <x v="4041"/>
    <n v="5"/>
    <n v="0"/>
    <n v="582232"/>
    <n v="58.223199999999999"/>
    <s v="Office Supplies"/>
    <s v="Storage"/>
    <s v="Deluxe Rollaway Locking File with Drawer"/>
  </r>
  <r>
    <x v="3224"/>
    <x v="580"/>
    <d v="2016-12-08T00:00:00"/>
    <s v="Standard Class"/>
    <s v="DB-13270"/>
    <s v="TEC-PH-10000441"/>
    <x v="2973"/>
    <n v="5"/>
    <n v="0"/>
    <n v="176386"/>
    <n v="17.6386"/>
    <s v="Technology"/>
    <s v="Phones"/>
    <s v="VTech DS6151"/>
  </r>
  <r>
    <x v="3224"/>
    <x v="580"/>
    <d v="2016-12-08T00:00:00"/>
    <s v="Standard Class"/>
    <s v="DB-13270"/>
    <s v="FUR-FU-10004864"/>
    <x v="4042"/>
    <n v="6"/>
    <n v="0"/>
    <n v="238986"/>
    <n v="23.898599999999998"/>
    <s v="Furniture"/>
    <s v="Furnishings"/>
    <s v="Howard Miller 14-1/2&quot; Diameter Chrome Round Wall Clock"/>
  </r>
  <r>
    <x v="3225"/>
    <x v="1111"/>
    <d v="2015-09-02T00:00:00"/>
    <s v="Standard Class"/>
    <s v="CC-12100"/>
    <s v="TEC-PH-10001750"/>
    <x v="351"/>
    <n v="2"/>
    <n v="0"/>
    <n v="356346"/>
    <n v="35.634599999999999"/>
    <s v="Technology"/>
    <s v="Phones"/>
    <s v="Samsung Rugby III"/>
  </r>
  <r>
    <x v="3225"/>
    <x v="1111"/>
    <d v="2015-09-02T00:00:00"/>
    <s v="Standard Class"/>
    <s v="CC-12100"/>
    <s v="TEC-AC-10004510"/>
    <x v="4043"/>
    <n v="7"/>
    <n v="0"/>
    <n v="11452"/>
    <n v="1.1452"/>
    <s v="Technology"/>
    <s v="Accessories"/>
    <s v="Logitech Desktop MK120 Mouse and keyboard Combo"/>
  </r>
  <r>
    <x v="3226"/>
    <x v="186"/>
    <d v="2014-06-10T00:00:00"/>
    <s v="Standard Class"/>
    <s v="VT-21700"/>
    <s v="OFF-LA-10001074"/>
    <x v="526"/>
    <n v="10"/>
    <n v="2"/>
    <n v="33831"/>
    <n v="3.3831000000000002"/>
    <s v="Office Supplies"/>
    <s v="Labels"/>
    <s v="Round Specialty Laser Printer Labels"/>
  </r>
  <r>
    <x v="3227"/>
    <x v="389"/>
    <d v="2016-03-20T00:00:00"/>
    <s v="Second Class"/>
    <s v="DB-13060"/>
    <s v="OFF-AP-10003590"/>
    <x v="4044"/>
    <n v="3"/>
    <n v="2"/>
    <n v="8718"/>
    <n v="0.87180000000000002"/>
    <s v="Office Supplies"/>
    <s v="Appliances"/>
    <s v="Hoover WindTunnel Plus Canister Vacuum"/>
  </r>
  <r>
    <x v="3228"/>
    <x v="1112"/>
    <d v="2014-01-15T00:00:00"/>
    <s v="First Class"/>
    <s v="BS-11590"/>
    <s v="FUR-BO-10003433"/>
    <x v="1349"/>
    <n v="4"/>
    <n v="5"/>
    <n v="-532856"/>
    <n v="-53.285600000000002"/>
    <s v="Furniture"/>
    <s v="Bookcases"/>
    <s v="Sauder Cornerstone Collection Library"/>
  </r>
  <r>
    <x v="3229"/>
    <x v="218"/>
    <d v="2017-06-10T00:00:00"/>
    <s v="Standard Class"/>
    <s v="NR-18550"/>
    <s v="OFF-BI-10002432"/>
    <x v="4045"/>
    <n v="3"/>
    <n v="7"/>
    <n v="-34914"/>
    <n v="-3.4914000000000001"/>
    <s v="Office Supplies"/>
    <s v="Binders"/>
    <s v="Wilson Jones Standard D-Ring Binders"/>
  </r>
  <r>
    <x v="3229"/>
    <x v="218"/>
    <d v="2017-06-10T00:00:00"/>
    <s v="Standard Class"/>
    <s v="NR-18550"/>
    <s v="OFF-AP-10003622"/>
    <x v="4046"/>
    <n v="2"/>
    <n v="2"/>
    <n v="585"/>
    <n v="5.8500000000000003E-2"/>
    <s v="Office Supplies"/>
    <s v="Appliances"/>
    <s v="Bravo II Megaboss 12-Amp Hard Body Upright, Replacement Belts, 2 Belts per Pack"/>
  </r>
  <r>
    <x v="3229"/>
    <x v="218"/>
    <d v="2017-06-10T00:00:00"/>
    <s v="Standard Class"/>
    <s v="NR-18550"/>
    <s v="TEC-AC-10003832"/>
    <x v="4047"/>
    <n v="1"/>
    <n v="2"/>
    <n v="-25749"/>
    <n v="-2.5749"/>
    <s v="Technology"/>
    <s v="Accessories"/>
    <s v="LogitechÂ P710e Mobile Speakerphone"/>
  </r>
  <r>
    <x v="3229"/>
    <x v="218"/>
    <d v="2017-06-10T00:00:00"/>
    <s v="Standard Class"/>
    <s v="NR-18550"/>
    <s v="OFF-PA-10000809"/>
    <x v="23"/>
    <n v="3"/>
    <n v="2"/>
    <n v="54432"/>
    <n v="5.4432"/>
    <s v="Office Supplies"/>
    <s v="Paper"/>
    <s v="Xerox 206"/>
  </r>
  <r>
    <x v="3229"/>
    <x v="218"/>
    <d v="2017-06-10T00:00:00"/>
    <s v="Standard Class"/>
    <s v="NR-18550"/>
    <s v="TEC-PH-10000441"/>
    <x v="311"/>
    <n v="5"/>
    <n v="2"/>
    <n v="50396"/>
    <n v="5.0396000000000001"/>
    <s v="Technology"/>
    <s v="Phones"/>
    <s v="VTech DS6151"/>
  </r>
  <r>
    <x v="3229"/>
    <x v="218"/>
    <d v="2017-06-10T00:00:00"/>
    <s v="Standard Class"/>
    <s v="NR-18550"/>
    <s v="OFF-AP-10002287"/>
    <x v="4048"/>
    <n v="7"/>
    <n v="2"/>
    <n v="18354"/>
    <n v="1.8353999999999999"/>
    <s v="Office Supplies"/>
    <s v="Appliances"/>
    <s v="Eureka Sanitaire  Multi-Pro Heavy-Duty Upright, Disposable Bags"/>
  </r>
  <r>
    <x v="3229"/>
    <x v="218"/>
    <d v="2017-06-10T00:00:00"/>
    <s v="Standard Class"/>
    <s v="NR-18550"/>
    <s v="FUR-BO-10002824"/>
    <x v="516"/>
    <n v="2"/>
    <n v="2"/>
    <n v="0"/>
    <n v="0"/>
    <s v="Furniture"/>
    <s v="Bookcases"/>
    <s v="Bush Mission Pointe Library"/>
  </r>
  <r>
    <x v="3229"/>
    <x v="218"/>
    <d v="2017-06-10T00:00:00"/>
    <s v="Standard Class"/>
    <s v="NR-18550"/>
    <s v="TEC-AC-10002942"/>
    <x v="4049"/>
    <n v="2"/>
    <n v="2"/>
    <n v="-414"/>
    <n v="-4.1399999999999999E-2"/>
    <s v="Technology"/>
    <s v="Accessories"/>
    <s v="WD My Passport Ultra 1TB Portable External Hard Drive"/>
  </r>
  <r>
    <x v="3230"/>
    <x v="218"/>
    <d v="2017-06-09T00:00:00"/>
    <s v="Standard Class"/>
    <s v="KN-16390"/>
    <s v="FUR-TA-10001932"/>
    <x v="4050"/>
    <n v="2"/>
    <n v="4"/>
    <n v="-1154304"/>
    <n v="-115.43040000000001"/>
    <s v="Furniture"/>
    <s v="Tables"/>
    <s v="Chromcraft 48&quot; x 96&quot; Racetrack Double Pedestal Table"/>
  </r>
  <r>
    <x v="3230"/>
    <x v="218"/>
    <d v="2017-06-09T00:00:00"/>
    <s v="Standard Class"/>
    <s v="KN-16390"/>
    <s v="TEC-MA-10003173"/>
    <x v="4051"/>
    <n v="6"/>
    <n v="0"/>
    <n v="361836"/>
    <n v="36.183599999999998"/>
    <s v="Technology"/>
    <s v="Machines"/>
    <s v="Hewlett-Packard 300S Scientific Calculator"/>
  </r>
  <r>
    <x v="3230"/>
    <x v="218"/>
    <d v="2017-06-09T00:00:00"/>
    <s v="Standard Class"/>
    <s v="KN-16390"/>
    <s v="OFF-PA-10004156"/>
    <x v="847"/>
    <n v="4"/>
    <n v="0"/>
    <n v="222264"/>
    <n v="22.226400000000002"/>
    <s v="Office Supplies"/>
    <s v="Paper"/>
    <s v="Xerox 188"/>
  </r>
  <r>
    <x v="3231"/>
    <x v="1113"/>
    <d v="2015-03-26T00:00:00"/>
    <s v="Standard Class"/>
    <s v="JW-16075"/>
    <s v="OFF-AP-10002945"/>
    <x v="4052"/>
    <n v="4"/>
    <n v="2"/>
    <n v="156338"/>
    <n v="15.633800000000001"/>
    <s v="Office Supplies"/>
    <s v="Appliances"/>
    <s v="Honeywell Enviracaire Portable HEPA Air Cleaner for 17' x 22' Room"/>
  </r>
  <r>
    <x v="3231"/>
    <x v="1113"/>
    <d v="2015-03-26T00:00:00"/>
    <s v="Standard Class"/>
    <s v="JW-16075"/>
    <s v="OFF-BI-10000948"/>
    <x v="4053"/>
    <n v="3"/>
    <n v="7"/>
    <n v="-98463"/>
    <n v="-9.8462999999999994"/>
    <s v="Office Supplies"/>
    <s v="Binders"/>
    <s v="GBC Laser Imprintable Binding System Covers, Desert Sand"/>
  </r>
  <r>
    <x v="3231"/>
    <x v="1113"/>
    <d v="2015-03-26T00:00:00"/>
    <s v="Standard Class"/>
    <s v="JW-16075"/>
    <s v="OFF-PA-10002254"/>
    <x v="4054"/>
    <n v="14"/>
    <n v="2"/>
    <n v="960232"/>
    <n v="96.023200000000003"/>
    <s v="Office Supplies"/>
    <s v="Paper"/>
    <s v="Xerox 1883"/>
  </r>
  <r>
    <x v="3232"/>
    <x v="55"/>
    <d v="2017-09-24T00:00:00"/>
    <s v="Standard Class"/>
    <s v="JM-15535"/>
    <s v="OFF-PA-10004782"/>
    <x v="108"/>
    <n v="5"/>
    <n v="0"/>
    <n v="15552"/>
    <n v="1.5551999999999999"/>
    <s v="Office Supplies"/>
    <s v="Paper"/>
    <s v="Xerox 228"/>
  </r>
  <r>
    <x v="3233"/>
    <x v="1114"/>
    <d v="2014-09-19T00:00:00"/>
    <s v="Standard Class"/>
    <s v="MF-18250"/>
    <s v="FUR-FU-10000222"/>
    <x v="4055"/>
    <n v="4"/>
    <n v="2"/>
    <n v="168896"/>
    <n v="16.889600000000002"/>
    <s v="Furniture"/>
    <s v="Furnishings"/>
    <s v="Seth Thomas 16&quot; Steel Case Clock"/>
  </r>
  <r>
    <x v="3234"/>
    <x v="31"/>
    <d v="2016-11-25T00:00:00"/>
    <s v="Standard Class"/>
    <s v="FA-14230"/>
    <s v="FUR-BO-10004695"/>
    <x v="4056"/>
    <n v="2"/>
    <n v="2"/>
    <n v="108588"/>
    <n v="10.8588"/>
    <s v="Furniture"/>
    <s v="Bookcases"/>
    <s v="O'Sullivan 2-Door Barrister Bookcase in Odessa Pine"/>
  </r>
  <r>
    <x v="3234"/>
    <x v="31"/>
    <d v="2016-11-25T00:00:00"/>
    <s v="Standard Class"/>
    <s v="FA-14230"/>
    <s v="OFF-ST-10003327"/>
    <x v="4057"/>
    <n v="5"/>
    <n v="2"/>
    <n v="44685"/>
    <n v="4.4684999999999997"/>
    <s v="Office Supplies"/>
    <s v="Storage"/>
    <s v="Akro-Mils 12-Gallon Tote"/>
  </r>
  <r>
    <x v="3234"/>
    <x v="31"/>
    <d v="2016-11-25T00:00:00"/>
    <s v="Standard Class"/>
    <s v="FA-14230"/>
    <s v="TEC-PH-10003357"/>
    <x v="4058"/>
    <n v="4"/>
    <n v="2"/>
    <n v="244768"/>
    <n v="24.476800000000001"/>
    <s v="Technology"/>
    <s v="Phones"/>
    <s v="Grandstream GXP2100 Mainstream Business Phone"/>
  </r>
  <r>
    <x v="3235"/>
    <x v="960"/>
    <d v="2017-11-01T00:00:00"/>
    <s v="Second Class"/>
    <s v="KH-16510"/>
    <s v="TEC-AC-10002167"/>
    <x v="90"/>
    <n v="2"/>
    <n v="2"/>
    <n v="-27"/>
    <n v="-2.7000000000000001E-3"/>
    <s v="Technology"/>
    <s v="Accessories"/>
    <s v="ImationÂ 8gb Micro Traveldrive Usb 2.0Â Flash Drive"/>
  </r>
  <r>
    <x v="3235"/>
    <x v="960"/>
    <d v="2017-11-01T00:00:00"/>
    <s v="Second Class"/>
    <s v="KH-16510"/>
    <s v="OFF-PA-10001937"/>
    <x v="23"/>
    <n v="3"/>
    <n v="2"/>
    <n v="54432"/>
    <n v="5.4432"/>
    <s v="Office Supplies"/>
    <s v="Paper"/>
    <s v="Xerox 21"/>
  </r>
  <r>
    <x v="3235"/>
    <x v="960"/>
    <d v="2017-11-01T00:00:00"/>
    <s v="Second Class"/>
    <s v="KH-16510"/>
    <s v="TEC-AC-10004510"/>
    <x v="2520"/>
    <n v="2"/>
    <n v="2"/>
    <n v="-3272"/>
    <n v="-0.32719999999999999"/>
    <s v="Technology"/>
    <s v="Accessories"/>
    <s v="Logitech Desktop MK120 Mouse and keyboard Combo"/>
  </r>
  <r>
    <x v="3236"/>
    <x v="1115"/>
    <d v="2015-07-28T00:00:00"/>
    <s v="Standard Class"/>
    <s v="SS-20515"/>
    <s v="FUR-FU-10001487"/>
    <x v="294"/>
    <n v="3"/>
    <n v="0"/>
    <n v="60726"/>
    <n v="6.0726000000000004"/>
    <s v="Furniture"/>
    <s v="Furnishings"/>
    <s v="Eldon Expressions Wood and Plastic Desk Accessories, Cherry Wood"/>
  </r>
  <r>
    <x v="3236"/>
    <x v="1115"/>
    <d v="2015-07-28T00:00:00"/>
    <s v="Standard Class"/>
    <s v="SS-20515"/>
    <s v="OFF-BI-10000069"/>
    <x v="4059"/>
    <n v="9"/>
    <n v="0"/>
    <n v="621414"/>
    <n v="62.141399999999997"/>
    <s v="Office Supplies"/>
    <s v="Binders"/>
    <s v="GBC Prepunched Paper, 19-Hole, for Binding Systems, 24-lb"/>
  </r>
  <r>
    <x v="3236"/>
    <x v="1115"/>
    <d v="2015-07-28T00:00:00"/>
    <s v="Standard Class"/>
    <s v="SS-20515"/>
    <s v="TEC-AC-10003289"/>
    <x v="4060"/>
    <n v="14"/>
    <n v="0"/>
    <n v="643678"/>
    <n v="64.367800000000003"/>
    <s v="Technology"/>
    <s v="Accessories"/>
    <s v="Anker Ultra-Slim Mini Bluetooth 3.0 Wireless Keyboard"/>
  </r>
  <r>
    <x v="3236"/>
    <x v="1115"/>
    <d v="2015-07-28T00:00:00"/>
    <s v="Standard Class"/>
    <s v="SS-20515"/>
    <s v="OFF-BI-10000069"/>
    <x v="2308"/>
    <n v="6"/>
    <n v="0"/>
    <n v="414276"/>
    <n v="41.427599999999998"/>
    <s v="Office Supplies"/>
    <s v="Binders"/>
    <s v="GBC Prepunched Paper, 19-Hole, for Binding Systems, 24-lb"/>
  </r>
  <r>
    <x v="3237"/>
    <x v="981"/>
    <d v="2014-11-06T00:00:00"/>
    <s v="Standard Class"/>
    <s v="LC-17050"/>
    <s v="TEC-PH-10001299"/>
    <x v="2487"/>
    <n v="6"/>
    <n v="4"/>
    <n v="-1079928"/>
    <n v="-107.9928"/>
    <s v="Technology"/>
    <s v="Phones"/>
    <s v="Polycom CX300 Desktop Phone USB VoIP phone"/>
  </r>
  <r>
    <x v="3237"/>
    <x v="981"/>
    <d v="2014-11-06T00:00:00"/>
    <s v="Standard Class"/>
    <s v="LC-17050"/>
    <s v="TEC-PH-10001552"/>
    <x v="4061"/>
    <n v="7"/>
    <n v="4"/>
    <n v="-100464"/>
    <n v="-10.0464"/>
    <s v="Technology"/>
    <s v="Phones"/>
    <s v="I Need's 3d Hello Kitty Hybrid Silicone Case Cover for HTC One X 4g with 3d Hello Kitty Stylus Pen Green/pink"/>
  </r>
  <r>
    <x v="3237"/>
    <x v="981"/>
    <d v="2014-11-06T00:00:00"/>
    <s v="Standard Class"/>
    <s v="LC-17050"/>
    <s v="OFF-BI-10001098"/>
    <x v="4062"/>
    <n v="3"/>
    <n v="7"/>
    <n v="-134694"/>
    <n v="-13.4694"/>
    <s v="Office Supplies"/>
    <s v="Binders"/>
    <s v="Acco D-Ring Binder w/DublLock"/>
  </r>
  <r>
    <x v="3238"/>
    <x v="701"/>
    <d v="2017-11-22T00:00:00"/>
    <s v="Second Class"/>
    <s v="VW-21775"/>
    <s v="OFF-ST-10000142"/>
    <x v="686"/>
    <n v="3"/>
    <n v="0"/>
    <n v="3493392"/>
    <n v="349.33920000000001"/>
    <s v="Office Supplies"/>
    <s v="Storage"/>
    <s v="Deluxe Rollaway Locking File with Drawer"/>
  </r>
  <r>
    <x v="3239"/>
    <x v="359"/>
    <d v="2016-06-30T00:00:00"/>
    <s v="Standard Class"/>
    <s v="LD-16855"/>
    <s v="OFF-AR-10001547"/>
    <x v="3656"/>
    <n v="3"/>
    <n v="2"/>
    <n v="4641"/>
    <n v="0.46410000000000001"/>
    <s v="Office Supplies"/>
    <s v="Art"/>
    <s v="Newell 311"/>
  </r>
  <r>
    <x v="3240"/>
    <x v="790"/>
    <d v="2016-10-11T00:00:00"/>
    <s v="Second Class"/>
    <s v="SP-20545"/>
    <s v="OFF-PA-10001593"/>
    <x v="4063"/>
    <n v="4"/>
    <n v="2"/>
    <n v="598"/>
    <n v="5.9799999999999999E-2"/>
    <s v="Office Supplies"/>
    <s v="Paper"/>
    <s v="Xerox 1947"/>
  </r>
  <r>
    <x v="3240"/>
    <x v="790"/>
    <d v="2016-10-11T00:00:00"/>
    <s v="Second Class"/>
    <s v="SP-20545"/>
    <s v="FUR-FU-10004071"/>
    <x v="4064"/>
    <n v="4"/>
    <n v="2"/>
    <n v="-249624"/>
    <n v="-24.962399999999999"/>
    <s v="Furniture"/>
    <s v="Furnishings"/>
    <s v="Luxo Professional Magnifying Clamp-On Fluorescent Lamps"/>
  </r>
  <r>
    <x v="3241"/>
    <x v="698"/>
    <d v="2017-12-26T00:00:00"/>
    <s v="Standard Class"/>
    <s v="DK-13150"/>
    <s v="OFF-PA-10001970"/>
    <x v="549"/>
    <n v="5"/>
    <n v="0"/>
    <n v="137151"/>
    <n v="13.7151"/>
    <s v="Office Supplies"/>
    <s v="Paper"/>
    <s v="Xerox 1881"/>
  </r>
  <r>
    <x v="3241"/>
    <x v="698"/>
    <d v="2017-12-26T00:00:00"/>
    <s v="Standard Class"/>
    <s v="DK-13150"/>
    <s v="OFF-BI-10001524"/>
    <x v="4065"/>
    <n v="3"/>
    <n v="2"/>
    <n v="176232"/>
    <n v="17.623200000000001"/>
    <s v="Office Supplies"/>
    <s v="Binders"/>
    <s v="GBC Premium Transparent Covers with Diagonal Lined Pattern"/>
  </r>
  <r>
    <x v="3241"/>
    <x v="698"/>
    <d v="2017-12-26T00:00:00"/>
    <s v="Standard Class"/>
    <s v="DK-13150"/>
    <s v="OFF-PA-10004156"/>
    <x v="1151"/>
    <n v="3"/>
    <n v="0"/>
    <n v="166698"/>
    <n v="16.669799999999999"/>
    <s v="Office Supplies"/>
    <s v="Paper"/>
    <s v="Xerox 188"/>
  </r>
  <r>
    <x v="3242"/>
    <x v="904"/>
    <d v="2017-03-10T00:00:00"/>
    <s v="Standard Class"/>
    <s v="FC-14245"/>
    <s v="OFF-AR-10003158"/>
    <x v="224"/>
    <n v="6"/>
    <n v="0"/>
    <n v="81192"/>
    <n v="8.1191999999999993"/>
    <s v="Office Supplies"/>
    <s v="Art"/>
    <s v="Fluorescent Highlighters by Dixon"/>
  </r>
  <r>
    <x v="3242"/>
    <x v="904"/>
    <d v="2017-03-10T00:00:00"/>
    <s v="Standard Class"/>
    <s v="FC-14245"/>
    <s v="OFF-LA-10004559"/>
    <x v="241"/>
    <n v="4"/>
    <n v="0"/>
    <n v="56448"/>
    <n v="5.6448"/>
    <s v="Office Supplies"/>
    <s v="Labels"/>
    <s v="Avery 49"/>
  </r>
  <r>
    <x v="3242"/>
    <x v="904"/>
    <d v="2017-03-10T00:00:00"/>
    <s v="Standard Class"/>
    <s v="FC-14245"/>
    <s v="OFF-PA-10001033"/>
    <x v="2231"/>
    <n v="7"/>
    <n v="0"/>
    <n v="1405957"/>
    <n v="140.59569999999999"/>
    <s v="Office Supplies"/>
    <s v="Paper"/>
    <s v="Xerox 1893"/>
  </r>
  <r>
    <x v="3242"/>
    <x v="904"/>
    <d v="2017-03-10T00:00:00"/>
    <s v="Standard Class"/>
    <s v="FC-14245"/>
    <s v="TEC-PH-10001336"/>
    <x v="4066"/>
    <n v="2"/>
    <n v="2"/>
    <n v="232182"/>
    <n v="23.2182"/>
    <s v="Technology"/>
    <s v="Phones"/>
    <s v="Digium D40 VoIP phone"/>
  </r>
  <r>
    <x v="3243"/>
    <x v="48"/>
    <d v="2017-09-19T00:00:00"/>
    <s v="Standard Class"/>
    <s v="RD-19480"/>
    <s v="FUR-CH-10002961"/>
    <x v="479"/>
    <n v="3"/>
    <n v="2"/>
    <n v="0"/>
    <n v="0"/>
    <s v="Furniture"/>
    <s v="Chairs"/>
    <s v="Leather Task Chair, Black"/>
  </r>
  <r>
    <x v="3243"/>
    <x v="48"/>
    <d v="2017-09-19T00:00:00"/>
    <s v="Standard Class"/>
    <s v="RD-19480"/>
    <s v="FUR-FU-10001488"/>
    <x v="2076"/>
    <n v="5"/>
    <n v="0"/>
    <n v="10598"/>
    <n v="1.0598000000000001"/>
    <s v="Furniture"/>
    <s v="Furnishings"/>
    <s v="Tenex 46&quot; x 60&quot; Computer Anti-Static Chairmat, Rectangular Shaped"/>
  </r>
  <r>
    <x v="3243"/>
    <x v="48"/>
    <d v="2017-09-19T00:00:00"/>
    <s v="Standard Class"/>
    <s v="RD-19480"/>
    <s v="OFF-AR-10001915"/>
    <x v="4067"/>
    <n v="10"/>
    <n v="0"/>
    <n v="41706"/>
    <n v="4.1706000000000003"/>
    <s v="Office Supplies"/>
    <s v="Art"/>
    <s v="Peel-Off China Markers"/>
  </r>
  <r>
    <x v="3243"/>
    <x v="48"/>
    <d v="2017-09-19T00:00:00"/>
    <s v="Standard Class"/>
    <s v="RD-19480"/>
    <s v="OFF-AP-10001205"/>
    <x v="2809"/>
    <n v="2"/>
    <n v="0"/>
    <n v="305088"/>
    <n v="30.508800000000001"/>
    <s v="Office Supplies"/>
    <s v="Appliances"/>
    <s v="Belkin 5 Outlet SurgeMaster Power Centers"/>
  </r>
  <r>
    <x v="3243"/>
    <x v="48"/>
    <d v="2017-09-19T00:00:00"/>
    <s v="Standard Class"/>
    <s v="RD-19480"/>
    <s v="OFF-BI-10004528"/>
    <x v="919"/>
    <n v="1"/>
    <n v="2"/>
    <n v="84"/>
    <n v="8.3999999999999995E-3"/>
    <s v="Office Supplies"/>
    <s v="Binders"/>
    <s v="Cardinal Poly Pocket Divider Pockets for Ring Binders"/>
  </r>
  <r>
    <x v="3244"/>
    <x v="1034"/>
    <d v="2017-01-18T00:00:00"/>
    <s v="Second Class"/>
    <s v="AR-10540"/>
    <s v="OFF-BI-10004995"/>
    <x v="4068"/>
    <n v="4"/>
    <n v="0"/>
    <n v="25042216"/>
    <n v="2504.2215999999999"/>
    <s v="Office Supplies"/>
    <s v="Binders"/>
    <s v="GBC DocuBind P400 Electric Binding System"/>
  </r>
  <r>
    <x v="3244"/>
    <x v="1034"/>
    <d v="2017-01-18T00:00:00"/>
    <s v="Second Class"/>
    <s v="AR-10540"/>
    <s v="FUR-CH-10004626"/>
    <x v="3407"/>
    <n v="3"/>
    <n v="0"/>
    <n v="726408"/>
    <n v="72.640799999999999"/>
    <s v="Furniture"/>
    <s v="Chairs"/>
    <s v="Office Star Flex Back Scooter Chair with Aluminum Finish Frame"/>
  </r>
  <r>
    <x v="3244"/>
    <x v="1034"/>
    <d v="2017-01-18T00:00:00"/>
    <s v="Second Class"/>
    <s v="AR-10540"/>
    <s v="OFF-PA-10001260"/>
    <x v="742"/>
    <n v="7"/>
    <n v="0"/>
    <n v="252315"/>
    <n v="25.2315"/>
    <s v="Office Supplies"/>
    <s v="Paper"/>
    <s v="TOPS Money Receipt Book, Consecutively Numbered in Red,"/>
  </r>
  <r>
    <x v="3245"/>
    <x v="415"/>
    <d v="2016-07-13T00:00:00"/>
    <s v="Standard Class"/>
    <s v="CC-12100"/>
    <s v="OFF-LA-10002945"/>
    <x v="1883"/>
    <n v="2"/>
    <n v="2"/>
    <n v="3276"/>
    <n v="0.3276"/>
    <s v="Office Supplies"/>
    <s v="Labels"/>
    <s v="Permanent Self-Adhesive File Folder Labels for Typewriters, 1 1/8 x 3 1/2, White"/>
  </r>
  <r>
    <x v="3245"/>
    <x v="415"/>
    <d v="2016-07-13T00:00:00"/>
    <s v="Standard Class"/>
    <s v="CC-12100"/>
    <s v="TEC-PH-10002310"/>
    <x v="2712"/>
    <n v="1"/>
    <n v="4"/>
    <n v="-129987"/>
    <n v="-12.998699999999999"/>
    <s v="Technology"/>
    <s v="Phones"/>
    <s v="Panasonic KX T7731-B Digital phone"/>
  </r>
  <r>
    <x v="3245"/>
    <x v="415"/>
    <d v="2016-07-13T00:00:00"/>
    <s v="Standard Class"/>
    <s v="CC-12100"/>
    <s v="OFF-BI-10001525"/>
    <x v="3239"/>
    <n v="5"/>
    <n v="7"/>
    <n v="-47625"/>
    <n v="-4.7625000000000002"/>
    <s v="Office Supplies"/>
    <s v="Binders"/>
    <s v="Acco Pressboard Covers with Storage Hooks, 14 7/8&quot; x 11&quot;, Executive Red"/>
  </r>
  <r>
    <x v="3245"/>
    <x v="415"/>
    <d v="2016-07-13T00:00:00"/>
    <s v="Standard Class"/>
    <s v="CC-12100"/>
    <s v="OFF-BI-10001308"/>
    <x v="1920"/>
    <n v="5"/>
    <n v="7"/>
    <n v="-785"/>
    <n v="-7.85E-2"/>
    <s v="Office Supplies"/>
    <s v="Binders"/>
    <s v="GBC Standard Plastic Binding Systems' Combs"/>
  </r>
  <r>
    <x v="3246"/>
    <x v="43"/>
    <d v="2016-12-28T00:00:00"/>
    <s v="Second Class"/>
    <s v="CA-11965"/>
    <s v="TEC-CO-10002095"/>
    <x v="3728"/>
    <n v="4"/>
    <n v="0"/>
    <n v="899982"/>
    <n v="89.998199999999997"/>
    <s v="Technology"/>
    <s v="Copiers"/>
    <s v="Hewlett Packard 610 Color Digital Copier / Printer"/>
  </r>
  <r>
    <x v="3247"/>
    <x v="1091"/>
    <d v="2014-12-26T00:00:00"/>
    <s v="Standard Class"/>
    <s v="BT-11530"/>
    <s v="OFF-ST-10004946"/>
    <x v="4069"/>
    <n v="4"/>
    <n v="0"/>
    <n v="56264"/>
    <n v="5.6264000000000003"/>
    <s v="Office Supplies"/>
    <s v="Storage"/>
    <s v="Desktop 3-Pocket Hot File"/>
  </r>
  <r>
    <x v="3248"/>
    <x v="1116"/>
    <d v="2014-02-27T00:00:00"/>
    <s v="Standard Class"/>
    <s v="MG-17875"/>
    <s v="OFF-LA-10004425"/>
    <x v="4070"/>
    <n v="3"/>
    <n v="2"/>
    <n v="23409"/>
    <n v="2.3409"/>
    <s v="Office Supplies"/>
    <s v="Labels"/>
    <s v="Staple-on labels"/>
  </r>
  <r>
    <x v="3248"/>
    <x v="1116"/>
    <d v="2014-02-27T00:00:00"/>
    <s v="Standard Class"/>
    <s v="MG-17875"/>
    <s v="OFF-BI-10000320"/>
    <x v="4071"/>
    <n v="3"/>
    <n v="8"/>
    <n v="-68634"/>
    <n v="-6.8634000000000004"/>
    <s v="Office Supplies"/>
    <s v="Binders"/>
    <s v="GBC Plastic Binding Combs"/>
  </r>
  <r>
    <x v="3249"/>
    <x v="769"/>
    <d v="2017-12-08T00:00:00"/>
    <s v="Standard Class"/>
    <s v="TP-21130"/>
    <s v="OFF-AR-10001315"/>
    <x v="3183"/>
    <n v="5"/>
    <n v="0"/>
    <n v="2552"/>
    <n v="0.25519999999999998"/>
    <s v="Office Supplies"/>
    <s v="Art"/>
    <s v="Newell 310"/>
  </r>
  <r>
    <x v="3249"/>
    <x v="769"/>
    <d v="2017-12-08T00:00:00"/>
    <s v="Standard Class"/>
    <s v="TP-21130"/>
    <s v="TEC-AC-10004595"/>
    <x v="53"/>
    <n v="1"/>
    <n v="0"/>
    <n v="29988"/>
    <n v="2.9988000000000001"/>
    <s v="Technology"/>
    <s v="Accessories"/>
    <s v="First Data TMFD35 PIN Pad"/>
  </r>
  <r>
    <x v="3249"/>
    <x v="769"/>
    <d v="2017-12-08T00:00:00"/>
    <s v="Standard Class"/>
    <s v="TP-21130"/>
    <s v="TEC-AC-10001539"/>
    <x v="4072"/>
    <n v="5"/>
    <n v="0"/>
    <n v="143982"/>
    <n v="14.398199999999999"/>
    <s v="Technology"/>
    <s v="Accessories"/>
    <s v="Logitech G430 Surround Sound Gaming Headset with Dolby 7.1 Technology"/>
  </r>
  <r>
    <x v="3250"/>
    <x v="664"/>
    <d v="2014-11-22T00:00:00"/>
    <s v="Standard Class"/>
    <s v="GT-14710"/>
    <s v="OFF-BI-10001359"/>
    <x v="4073"/>
    <n v="3"/>
    <n v="2"/>
    <n v="7265619"/>
    <n v="726.56190000000004"/>
    <s v="Office Supplies"/>
    <s v="Binders"/>
    <s v="GBC DocuBind TL300 Electric Binding System"/>
  </r>
  <r>
    <x v="3250"/>
    <x v="664"/>
    <d v="2014-11-22T00:00:00"/>
    <s v="Standard Class"/>
    <s v="GT-14710"/>
    <s v="FUR-BO-10002213"/>
    <x v="4074"/>
    <n v="10"/>
    <n v="2"/>
    <n v="-50098"/>
    <n v="-5.0098000000000003"/>
    <s v="Furniture"/>
    <s v="Bookcases"/>
    <s v="DMI Eclipse Executive Suite Bookcases"/>
  </r>
  <r>
    <x v="3251"/>
    <x v="61"/>
    <d v="2014-10-23T00:00:00"/>
    <s v="First Class"/>
    <s v="FH-14365"/>
    <s v="FUR-TA-10003008"/>
    <x v="3836"/>
    <n v="3"/>
    <n v="4"/>
    <n v="-1478655"/>
    <n v="-147.8655"/>
    <s v="Furniture"/>
    <s v="Tables"/>
    <s v="Lesro Round Back Collection Coffee Table, End Table"/>
  </r>
  <r>
    <x v="3251"/>
    <x v="61"/>
    <d v="2014-10-23T00:00:00"/>
    <s v="First Class"/>
    <s v="FH-14365"/>
    <s v="OFF-ST-10000934"/>
    <x v="1964"/>
    <n v="3"/>
    <n v="2"/>
    <n v="-24588"/>
    <n v="-2.4588000000000001"/>
    <s v="Office Supplies"/>
    <s v="Storage"/>
    <s v="Contico 72&quot;H Heavy-Duty Storage System"/>
  </r>
  <r>
    <x v="3252"/>
    <x v="969"/>
    <d v="2015-10-30T00:00:00"/>
    <s v="Standard Class"/>
    <s v="HK-14890"/>
    <s v="TEC-PH-10004042"/>
    <x v="4075"/>
    <n v="1"/>
    <n v="0"/>
    <n v="413374"/>
    <n v="41.337400000000002"/>
    <s v="Technology"/>
    <s v="Phones"/>
    <s v="ClearOne Communications CHAT 70 OCÂ Speaker Phone"/>
  </r>
  <r>
    <x v="3252"/>
    <x v="969"/>
    <d v="2015-10-30T00:00:00"/>
    <s v="Standard Class"/>
    <s v="HK-14890"/>
    <s v="FUR-CH-10002439"/>
    <x v="4076"/>
    <n v="5"/>
    <n v="0"/>
    <n v="75686"/>
    <n v="7.5686"/>
    <s v="Furniture"/>
    <s v="Chairs"/>
    <s v="Iceberg Nesting Folding Chair, 19w x 6d x 43h"/>
  </r>
  <r>
    <x v="3253"/>
    <x v="673"/>
    <d v="2017-11-19T00:00:00"/>
    <s v="First Class"/>
    <s v="CC-12220"/>
    <s v="OFF-PA-10001363"/>
    <x v="4077"/>
    <n v="6"/>
    <n v="0"/>
    <n v="346296"/>
    <n v="34.629600000000003"/>
    <s v="Office Supplies"/>
    <s v="Paper"/>
    <s v="Xerox 1933"/>
  </r>
  <r>
    <x v="3253"/>
    <x v="673"/>
    <d v="2017-11-19T00:00:00"/>
    <s v="First Class"/>
    <s v="CC-12220"/>
    <s v="FUR-FU-10003394"/>
    <x v="1755"/>
    <n v="2"/>
    <n v="0"/>
    <n v="237864"/>
    <n v="23.7864"/>
    <s v="Furniture"/>
    <s v="Furnishings"/>
    <s v="Tenex &quot;The Solids&quot; Textured Chair Mats"/>
  </r>
  <r>
    <x v="3253"/>
    <x v="673"/>
    <d v="2017-11-19T00:00:00"/>
    <s v="First Class"/>
    <s v="CC-12220"/>
    <s v="TEC-PH-10003171"/>
    <x v="3818"/>
    <n v="3"/>
    <n v="2"/>
    <n v="10788"/>
    <n v="1.0788"/>
    <s v="Technology"/>
    <s v="Phones"/>
    <s v="Plantronics Encore H101 Dual EarpiecesÂ Headset"/>
  </r>
  <r>
    <x v="3253"/>
    <x v="673"/>
    <d v="2017-11-19T00:00:00"/>
    <s v="First Class"/>
    <s v="CC-12220"/>
    <s v="OFF-ST-10003123"/>
    <x v="3053"/>
    <n v="1"/>
    <n v="0"/>
    <n v="79896"/>
    <n v="7.9896000000000003"/>
    <s v="Office Supplies"/>
    <s v="Storage"/>
    <s v="Fellowes Bases and Tops For Staxonsteel/High-Stak Systems"/>
  </r>
  <r>
    <x v="3254"/>
    <x v="477"/>
    <d v="2017-05-18T00:00:00"/>
    <s v="Standard Class"/>
    <s v="DP-13000"/>
    <s v="OFF-BI-10003007"/>
    <x v="4078"/>
    <n v="5"/>
    <n v="7"/>
    <n v="-46536"/>
    <n v="-4.6536"/>
    <s v="Office Supplies"/>
    <s v="Binders"/>
    <s v="Premium Transparent Presentation Covers, No Pattern/Clear, 8 1/2&quot; x 11&quot;"/>
  </r>
  <r>
    <x v="3254"/>
    <x v="477"/>
    <d v="2017-05-18T00:00:00"/>
    <s v="Standard Class"/>
    <s v="DP-13000"/>
    <s v="OFF-LA-10000973"/>
    <x v="1216"/>
    <n v="2"/>
    <n v="2"/>
    <n v="1764"/>
    <n v="0.1764"/>
    <s v="Office Supplies"/>
    <s v="Labels"/>
    <s v="Avery 502"/>
  </r>
  <r>
    <x v="3254"/>
    <x v="477"/>
    <d v="2017-05-18T00:00:00"/>
    <s v="Standard Class"/>
    <s v="DP-13000"/>
    <s v="OFF-PA-10000483"/>
    <x v="1564"/>
    <n v="1"/>
    <n v="2"/>
    <n v="7745"/>
    <n v="0.77449999999999997"/>
    <s v="Office Supplies"/>
    <s v="Paper"/>
    <s v="Xerox 19"/>
  </r>
  <r>
    <x v="3255"/>
    <x v="152"/>
    <d v="2014-03-05T00:00:00"/>
    <s v="Standard Class"/>
    <s v="VF-21715"/>
    <s v="FUR-CH-10000863"/>
    <x v="4079"/>
    <n v="6"/>
    <n v="3"/>
    <n v="-1721172"/>
    <n v="-172.1172"/>
    <s v="Furniture"/>
    <s v="Chairs"/>
    <s v="Novimex Swivel Fabric Task Chair"/>
  </r>
  <r>
    <x v="3255"/>
    <x v="152"/>
    <d v="2014-03-05T00:00:00"/>
    <s v="Standard Class"/>
    <s v="VF-21715"/>
    <s v="OFF-PA-10003036"/>
    <x v="42"/>
    <n v="3"/>
    <n v="2"/>
    <n v="56784"/>
    <n v="5.6783999999999999"/>
    <s v="Office Supplies"/>
    <s v="Paper"/>
    <s v="Black Print Carbonless 8 1/2&quot; x 8 1/4&quot; Rapid Memo Book"/>
  </r>
  <r>
    <x v="3256"/>
    <x v="261"/>
    <d v="2015-08-01T00:00:00"/>
    <s v="First Class"/>
    <s v="GH-14410"/>
    <s v="FUR-CH-10002304"/>
    <x v="1182"/>
    <n v="6"/>
    <n v="0"/>
    <n v="3897"/>
    <n v="0.38969999999999999"/>
    <s v="Furniture"/>
    <s v="Chairs"/>
    <s v="Global Stack Chair without Arms, Black"/>
  </r>
  <r>
    <x v="3257"/>
    <x v="204"/>
    <d v="2015-11-03T00:00:00"/>
    <s v="Second Class"/>
    <s v="JH-16180"/>
    <s v="FUR-CH-10000422"/>
    <x v="4080"/>
    <n v="4"/>
    <n v="1"/>
    <n v="218376"/>
    <n v="21.837599999999998"/>
    <s v="Furniture"/>
    <s v="Chairs"/>
    <s v="Global Highback Leather Tilter in Burgundy"/>
  </r>
  <r>
    <x v="3258"/>
    <x v="819"/>
    <d v="2017-12-21T00:00:00"/>
    <s v="Second Class"/>
    <s v="RB-19465"/>
    <s v="OFF-PA-10002986"/>
    <x v="286"/>
    <n v="2"/>
    <n v="0"/>
    <n v="64128"/>
    <n v="6.4127999999999998"/>
    <s v="Office Supplies"/>
    <s v="Paper"/>
    <s v="Xerox 1898"/>
  </r>
  <r>
    <x v="3258"/>
    <x v="819"/>
    <d v="2017-12-21T00:00:00"/>
    <s v="Second Class"/>
    <s v="RB-19465"/>
    <s v="OFF-ST-10002289"/>
    <x v="1386"/>
    <n v="5"/>
    <n v="0"/>
    <n v="7945"/>
    <n v="0.79449999999999998"/>
    <s v="Office Supplies"/>
    <s v="Storage"/>
    <s v="Safco Wire Cube Shelving System, For Use as 4 or 5 14&quot; Cubes, Black"/>
  </r>
  <r>
    <x v="3259"/>
    <x v="61"/>
    <d v="2014-10-22T00:00:00"/>
    <s v="Second Class"/>
    <s v="LS-16975"/>
    <s v="TEC-AC-10001606"/>
    <x v="1807"/>
    <n v="4"/>
    <n v="2"/>
    <n v="719928"/>
    <n v="71.992800000000003"/>
    <s v="Technology"/>
    <s v="Accessories"/>
    <s v="Logitech Wireless Performance Mouse MX for PC and Mac"/>
  </r>
  <r>
    <x v="3259"/>
    <x v="61"/>
    <d v="2014-10-22T00:00:00"/>
    <s v="Second Class"/>
    <s v="LS-16975"/>
    <s v="OFF-ST-10003805"/>
    <x v="4081"/>
    <n v="3"/>
    <n v="2"/>
    <n v="315825"/>
    <n v="31.5825"/>
    <s v="Office Supplies"/>
    <s v="Storage"/>
    <s v="24 Capacity Maxi Data Binder Racks, Pearl"/>
  </r>
  <r>
    <x v="3259"/>
    <x v="61"/>
    <d v="2014-10-22T00:00:00"/>
    <s v="Second Class"/>
    <s v="LS-16975"/>
    <s v="OFF-PA-10002109"/>
    <x v="4003"/>
    <n v="1"/>
    <n v="2"/>
    <n v="12376"/>
    <n v="1.2376"/>
    <s v="Office Supplies"/>
    <s v="Paper"/>
    <s v="Wirebound Voice Message Log Book"/>
  </r>
  <r>
    <x v="3259"/>
    <x v="61"/>
    <d v="2014-10-22T00:00:00"/>
    <s v="Second Class"/>
    <s v="LS-16975"/>
    <s v="OFF-BI-10000632"/>
    <x v="4082"/>
    <n v="1"/>
    <n v="8"/>
    <n v="-147594"/>
    <n v="-14.759399999999999"/>
    <s v="Office Supplies"/>
    <s v="Binders"/>
    <s v="Satellite Sectional Post Binders"/>
  </r>
  <r>
    <x v="3259"/>
    <x v="61"/>
    <d v="2014-10-22T00:00:00"/>
    <s v="Second Class"/>
    <s v="LS-16975"/>
    <s v="OFF-LA-10003510"/>
    <x v="4083"/>
    <n v="1"/>
    <n v="2"/>
    <n v="79378"/>
    <n v="7.9378000000000002"/>
    <s v="Office Supplies"/>
    <s v="Labels"/>
    <s v="Avery 4027 File Folder Labels for Dot Matrix Printers, 5000 Labels per Box, White"/>
  </r>
  <r>
    <x v="3260"/>
    <x v="1117"/>
    <d v="2015-06-10T00:00:00"/>
    <s v="Standard Class"/>
    <s v="EB-13750"/>
    <s v="FUR-CH-10004997"/>
    <x v="4084"/>
    <n v="9"/>
    <n v="1"/>
    <n v="169182"/>
    <n v="16.918199999999999"/>
    <s v="Furniture"/>
    <s v="Chairs"/>
    <s v="Hon Every-Day Series Multi-Task Chairs"/>
  </r>
  <r>
    <x v="3261"/>
    <x v="658"/>
    <d v="2016-07-26T00:00:00"/>
    <s v="Standard Class"/>
    <s v="DK-12835"/>
    <s v="OFF-EN-10003001"/>
    <x v="4085"/>
    <n v="5"/>
    <n v="0"/>
    <n v="197353"/>
    <n v="19.735299999999999"/>
    <s v="Office Supplies"/>
    <s v="Envelopes"/>
    <s v="Ames Color-File Green Diamond Border X-ray Mailers"/>
  </r>
  <r>
    <x v="3261"/>
    <x v="658"/>
    <d v="2016-07-26T00:00:00"/>
    <s v="Standard Class"/>
    <s v="DK-12835"/>
    <s v="OFF-LA-10003766"/>
    <x v="1215"/>
    <n v="1"/>
    <n v="0"/>
    <n v="1512"/>
    <n v="0.1512"/>
    <s v="Office Supplies"/>
    <s v="Labels"/>
    <s v="Self-Adhesive Removable Labels"/>
  </r>
  <r>
    <x v="3262"/>
    <x v="374"/>
    <d v="2017-04-02T00:00:00"/>
    <s v="First Class"/>
    <s v="SC-20260"/>
    <s v="OFF-AP-10003040"/>
    <x v="4086"/>
    <n v="5"/>
    <n v="8"/>
    <n v="-90774"/>
    <n v="-9.0774000000000008"/>
    <s v="Office Supplies"/>
    <s v="Appliances"/>
    <s v="Fellowes 8 Outlet Superior Workstation Surge Protector w/o Phone/Fax/Modem Protection"/>
  </r>
  <r>
    <x v="3263"/>
    <x v="1118"/>
    <d v="2014-05-12T00:00:00"/>
    <s v="Standard Class"/>
    <s v="CT-11995"/>
    <s v="OFF-BI-10001078"/>
    <x v="4087"/>
    <n v="3"/>
    <n v="0"/>
    <n v="79086"/>
    <n v="7.9085999999999999"/>
    <s v="Office Supplies"/>
    <s v="Binders"/>
    <s v="Acco PRESSTEX Data Binder with Storage Hooks, Dark Blue, 14 7/8&quot; X 11&quot;"/>
  </r>
  <r>
    <x v="3263"/>
    <x v="1118"/>
    <d v="2014-05-12T00:00:00"/>
    <s v="Standard Class"/>
    <s v="CT-11995"/>
    <s v="FUR-TA-10003469"/>
    <x v="4088"/>
    <n v="2"/>
    <n v="3"/>
    <n v="-3885"/>
    <n v="-0.38850000000000001"/>
    <s v="Furniture"/>
    <s v="Tables"/>
    <s v="Balt Split Level Computer Training Table"/>
  </r>
  <r>
    <x v="3263"/>
    <x v="1118"/>
    <d v="2014-05-12T00:00:00"/>
    <s v="Standard Class"/>
    <s v="CT-11995"/>
    <s v="OFF-AR-10002578"/>
    <x v="1145"/>
    <n v="3"/>
    <n v="0"/>
    <n v="25056"/>
    <n v="2.5055999999999998"/>
    <s v="Office Supplies"/>
    <s v="Art"/>
    <s v="Newell 335"/>
  </r>
  <r>
    <x v="3263"/>
    <x v="1118"/>
    <d v="2014-05-12T00:00:00"/>
    <s v="Standard Class"/>
    <s v="CT-11995"/>
    <s v="FUR-CH-10004675"/>
    <x v="1662"/>
    <n v="4"/>
    <n v="0"/>
    <n v="2442496"/>
    <n v="244.24959999999999"/>
    <s v="Furniture"/>
    <s v="Chairs"/>
    <s v="Lifetime Advantage Folding Chairs, 4/Carton"/>
  </r>
  <r>
    <x v="3264"/>
    <x v="1119"/>
    <d v="2017-02-08T00:00:00"/>
    <s v="Second Class"/>
    <s v="CB-12025"/>
    <s v="OFF-BI-10004632"/>
    <x v="226"/>
    <n v="4"/>
    <n v="8"/>
    <n v="-426986"/>
    <n v="-42.698599999999999"/>
    <s v="Office Supplies"/>
    <s v="Binders"/>
    <s v="Ibico Hi-Tech Manual Binding System"/>
  </r>
  <r>
    <x v="3264"/>
    <x v="1119"/>
    <d v="2017-02-08T00:00:00"/>
    <s v="Second Class"/>
    <s v="CB-12025"/>
    <s v="OFF-AR-10003087"/>
    <x v="4089"/>
    <n v="5"/>
    <n v="2"/>
    <n v="712"/>
    <n v="7.1199999999999999E-2"/>
    <s v="Office Supplies"/>
    <s v="Art"/>
    <s v="Staples in misc. colors"/>
  </r>
  <r>
    <x v="3265"/>
    <x v="891"/>
    <d v="2014-04-22T00:00:00"/>
    <s v="Standard Class"/>
    <s v="KM-16720"/>
    <s v="OFF-AR-10001868"/>
    <x v="919"/>
    <n v="2"/>
    <n v="2"/>
    <n v="1008"/>
    <n v="0.1008"/>
    <s v="Office Supplies"/>
    <s v="Art"/>
    <s v="Prang Dustless Chalk Sticks"/>
  </r>
  <r>
    <x v="3265"/>
    <x v="891"/>
    <d v="2014-04-22T00:00:00"/>
    <s v="Standard Class"/>
    <s v="KM-16720"/>
    <s v="FUR-CH-10002602"/>
    <x v="2453"/>
    <n v="3"/>
    <n v="3"/>
    <n v="-181176"/>
    <n v="-18.117599999999999"/>
    <s v="Furniture"/>
    <s v="Chairs"/>
    <s v="DMI Arturo Collection Mission-style Design Wood Chair"/>
  </r>
  <r>
    <x v="3265"/>
    <x v="891"/>
    <d v="2014-04-22T00:00:00"/>
    <s v="Standard Class"/>
    <s v="KM-16720"/>
    <s v="OFF-EN-10000056"/>
    <x v="1014"/>
    <n v="3"/>
    <n v="2"/>
    <n v="504063"/>
    <n v="50.406300000000002"/>
    <s v="Office Supplies"/>
    <s v="Envelopes"/>
    <s v="Cameo Buff Policy Envelopes"/>
  </r>
  <r>
    <x v="3265"/>
    <x v="891"/>
    <d v="2014-04-22T00:00:00"/>
    <s v="Standard Class"/>
    <s v="KM-16720"/>
    <s v="TEC-AC-10000474"/>
    <x v="2505"/>
    <n v="3"/>
    <n v="2"/>
    <n v="28497"/>
    <n v="2.8496999999999999"/>
    <s v="Technology"/>
    <s v="Accessories"/>
    <s v="Kensington Expert Mouse Optical USB Trackball for PC or Mac"/>
  </r>
  <r>
    <x v="3266"/>
    <x v="1120"/>
    <d v="2016-05-16T00:00:00"/>
    <s v="Standard Class"/>
    <s v="RD-19720"/>
    <s v="OFF-PA-10003971"/>
    <x v="767"/>
    <n v="2"/>
    <n v="0"/>
    <n v="58604"/>
    <n v="5.8604000000000003"/>
    <s v="Office Supplies"/>
    <s v="Paper"/>
    <s v="Xerox 1965"/>
  </r>
  <r>
    <x v="3267"/>
    <x v="881"/>
    <d v="2016-11-30T00:00:00"/>
    <s v="Standard Class"/>
    <s v="BP-11050"/>
    <s v="OFF-ST-10000689"/>
    <x v="1556"/>
    <n v="4"/>
    <n v="0"/>
    <n v="67608"/>
    <n v="6.7607999999999997"/>
    <s v="Office Supplies"/>
    <s v="Storage"/>
    <s v="Fellowes Strictly Business Drawer File, Letter/Legal Size"/>
  </r>
  <r>
    <x v="3267"/>
    <x v="881"/>
    <d v="2016-11-30T00:00:00"/>
    <s v="Standard Class"/>
    <s v="BP-11050"/>
    <s v="TEC-MA-10004255"/>
    <x v="4090"/>
    <n v="8"/>
    <n v="0"/>
    <n v="1183704"/>
    <n v="118.3704"/>
    <s v="Technology"/>
    <s v="Machines"/>
    <s v="Konica Minolta magicolor 1690MF Multifunction Printer"/>
  </r>
  <r>
    <x v="3268"/>
    <x v="562"/>
    <d v="2017-03-08T00:00:00"/>
    <s v="Standard Class"/>
    <s v="EJ-13720"/>
    <s v="TEC-AC-10000990"/>
    <x v="4091"/>
    <n v="8"/>
    <n v="0"/>
    <n v="4407648"/>
    <n v="440.76479999999998"/>
    <s v="Technology"/>
    <s v="Accessories"/>
    <s v="Imation Bio 2GB USBÂ Flash Drive ImationÂ Corp"/>
  </r>
  <r>
    <x v="3268"/>
    <x v="562"/>
    <d v="2017-03-08T00:00:00"/>
    <s v="Standard Class"/>
    <s v="EJ-13720"/>
    <s v="FUR-CH-10003968"/>
    <x v="2797"/>
    <n v="3"/>
    <n v="2"/>
    <n v="-170352"/>
    <n v="-17.0352"/>
    <s v="Furniture"/>
    <s v="Chairs"/>
    <s v="Novimex Turbo Task Chair"/>
  </r>
  <r>
    <x v="3269"/>
    <x v="38"/>
    <d v="2015-12-11T00:00:00"/>
    <s v="Second Class"/>
    <s v="RO-19780"/>
    <s v="TEC-PH-10001615"/>
    <x v="2021"/>
    <n v="6"/>
    <n v="0"/>
    <n v="504426"/>
    <n v="50.442599999999999"/>
    <s v="Technology"/>
    <s v="Phones"/>
    <s v="AT&amp;T CL82213"/>
  </r>
  <r>
    <x v="3270"/>
    <x v="142"/>
    <d v="2014-08-30T00:00:00"/>
    <s v="Standard Class"/>
    <s v="MW-18220"/>
    <s v="TEC-PH-10000895"/>
    <x v="4092"/>
    <n v="7"/>
    <n v="2"/>
    <n v="755958"/>
    <n v="75.595799999999997"/>
    <s v="Technology"/>
    <s v="Phones"/>
    <s v="Polycom VVX 310 VoIP phone"/>
  </r>
  <r>
    <x v="3271"/>
    <x v="436"/>
    <d v="2016-10-22T00:00:00"/>
    <s v="Same Day"/>
    <s v="MS-17530"/>
    <s v="OFF-PA-10003001"/>
    <x v="3535"/>
    <n v="1"/>
    <n v="0"/>
    <n v="32064"/>
    <n v="3.2063999999999999"/>
    <s v="Office Supplies"/>
    <s v="Paper"/>
    <s v="Xerox 1986"/>
  </r>
  <r>
    <x v="3271"/>
    <x v="436"/>
    <d v="2016-10-22T00:00:00"/>
    <s v="Same Day"/>
    <s v="MS-17530"/>
    <s v="OFF-AR-10002766"/>
    <x v="755"/>
    <n v="3"/>
    <n v="0"/>
    <n v="22518"/>
    <n v="2.2517999999999998"/>
    <s v="Office Supplies"/>
    <s v="Art"/>
    <s v="Prang Drawing Pencil Set"/>
  </r>
  <r>
    <x v="3271"/>
    <x v="436"/>
    <d v="2016-10-22T00:00:00"/>
    <s v="Same Day"/>
    <s v="MS-17530"/>
    <s v="FUR-FU-10003095"/>
    <x v="2889"/>
    <n v="3"/>
    <n v="0"/>
    <n v="30582"/>
    <n v="3.0581999999999998"/>
    <s v="Furniture"/>
    <s v="Furnishings"/>
    <s v="Linden 12&quot; Wall Clock With Oak Frame"/>
  </r>
  <r>
    <x v="3272"/>
    <x v="1121"/>
    <d v="2016-08-11T00:00:00"/>
    <s v="Standard Class"/>
    <s v="DW-13585"/>
    <s v="TEC-AC-10003610"/>
    <x v="293"/>
    <n v="3"/>
    <n v="0"/>
    <n v="863856"/>
    <n v="86.385599999999997"/>
    <s v="Technology"/>
    <s v="Accessories"/>
    <s v="LogitechÂ Illuminated - Keyboard"/>
  </r>
  <r>
    <x v="3273"/>
    <x v="438"/>
    <d v="2017-07-27T00:00:00"/>
    <s v="Standard Class"/>
    <s v="AM-10705"/>
    <s v="OFF-AR-10003727"/>
    <x v="2889"/>
    <n v="6"/>
    <n v="0"/>
    <n v="295626"/>
    <n v="29.5626"/>
    <s v="Office Supplies"/>
    <s v="Art"/>
    <s v="Berol Giant Pencil Sharpener"/>
  </r>
  <r>
    <x v="3273"/>
    <x v="438"/>
    <d v="2017-07-27T00:00:00"/>
    <s v="Standard Class"/>
    <s v="AM-10705"/>
    <s v="TEC-PH-10002660"/>
    <x v="1102"/>
    <n v="4"/>
    <n v="0"/>
    <n v="6799"/>
    <n v="0.67989999999999995"/>
    <s v="Technology"/>
    <s v="Phones"/>
    <s v="Nortel Networks T7316 E Nt8 B27"/>
  </r>
  <r>
    <x v="3273"/>
    <x v="438"/>
    <d v="2017-07-27T00:00:00"/>
    <s v="Standard Class"/>
    <s v="AM-10705"/>
    <s v="FUR-FU-10003274"/>
    <x v="3183"/>
    <n v="5"/>
    <n v="0"/>
    <n v="3872"/>
    <n v="0.38719999999999999"/>
    <s v="Furniture"/>
    <s v="Furnishings"/>
    <s v="Regeneration Desk Collection"/>
  </r>
  <r>
    <x v="3273"/>
    <x v="438"/>
    <d v="2017-07-27T00:00:00"/>
    <s v="Standard Class"/>
    <s v="AM-10705"/>
    <s v="OFF-AR-10003829"/>
    <x v="1368"/>
    <n v="6"/>
    <n v="0"/>
    <n v="57072"/>
    <n v="5.7072000000000003"/>
    <s v="Office Supplies"/>
    <s v="Art"/>
    <s v="Newell 35"/>
  </r>
  <r>
    <x v="3273"/>
    <x v="438"/>
    <d v="2017-07-27T00:00:00"/>
    <s v="Standard Class"/>
    <s v="AM-10705"/>
    <s v="FUR-BO-10003441"/>
    <x v="3109"/>
    <n v="3"/>
    <n v="0"/>
    <n v="696762"/>
    <n v="69.676199999999994"/>
    <s v="Furniture"/>
    <s v="Bookcases"/>
    <s v="Bush Westfield Collection Bookcases, Fully Assembled"/>
  </r>
  <r>
    <x v="3273"/>
    <x v="438"/>
    <d v="2017-07-27T00:00:00"/>
    <s v="Standard Class"/>
    <s v="AM-10705"/>
    <s v="OFF-BI-10003355"/>
    <x v="1747"/>
    <n v="3"/>
    <n v="0"/>
    <n v="71712"/>
    <n v="7.1711999999999998"/>
    <s v="Office Supplies"/>
    <s v="Binders"/>
    <s v="Cardinal Holdit Business Card Pockets"/>
  </r>
  <r>
    <x v="3273"/>
    <x v="438"/>
    <d v="2017-07-27T00:00:00"/>
    <s v="Standard Class"/>
    <s v="AM-10705"/>
    <s v="OFF-SU-10003505"/>
    <x v="4093"/>
    <n v="2"/>
    <n v="0"/>
    <n v="11586"/>
    <n v="1.1586000000000001"/>
    <s v="Office Supplies"/>
    <s v="Supplies"/>
    <s v="Premier Electric Letter Opener"/>
  </r>
  <r>
    <x v="3274"/>
    <x v="893"/>
    <d v="2014-03-26T00:00:00"/>
    <s v="First Class"/>
    <s v="BG-11740"/>
    <s v="OFF-LA-10004484"/>
    <x v="2784"/>
    <n v="3"/>
    <n v="2"/>
    <n v="32214"/>
    <n v="3.2214"/>
    <s v="Office Supplies"/>
    <s v="Labels"/>
    <s v="Avery 476"/>
  </r>
  <r>
    <x v="3275"/>
    <x v="85"/>
    <d v="2015-05-06T00:00:00"/>
    <s v="Standard Class"/>
    <s v="KB-16585"/>
    <s v="OFF-AR-10000658"/>
    <x v="1565"/>
    <n v="3"/>
    <n v="0"/>
    <n v="9702"/>
    <n v="0.97019999999999995"/>
    <s v="Office Supplies"/>
    <s v="Art"/>
    <s v="Newell 324"/>
  </r>
  <r>
    <x v="3275"/>
    <x v="85"/>
    <d v="2015-05-06T00:00:00"/>
    <s v="Standard Class"/>
    <s v="KB-16585"/>
    <s v="TEC-PH-10000347"/>
    <x v="4094"/>
    <n v="5"/>
    <n v="2"/>
    <n v="17325"/>
    <n v="1.7324999999999999"/>
    <s v="Technology"/>
    <s v="Phones"/>
    <s v="Cush Cases Heavy Duty Rugged Cover Case for Samsung Galaxy S5 - Purple"/>
  </r>
  <r>
    <x v="3276"/>
    <x v="900"/>
    <d v="2016-06-16T00:00:00"/>
    <s v="Second Class"/>
    <s v="GT-14710"/>
    <s v="OFF-BI-10001989"/>
    <x v="2804"/>
    <n v="2"/>
    <n v="2"/>
    <n v="117488"/>
    <n v="11.748799999999999"/>
    <s v="Office Supplies"/>
    <s v="Binders"/>
    <s v="Premium Transparent Presentation Covers by GBC"/>
  </r>
  <r>
    <x v="3277"/>
    <x v="286"/>
    <d v="2015-05-11T00:00:00"/>
    <s v="Standard Class"/>
    <s v="SV-20815"/>
    <s v="OFF-AR-10001897"/>
    <x v="4095"/>
    <n v="7"/>
    <n v="0"/>
    <n v="352604"/>
    <n v="35.260399999999997"/>
    <s v="Office Supplies"/>
    <s v="Art"/>
    <s v="Model L Table or Wall-Mount Pencil Sharpener"/>
  </r>
  <r>
    <x v="3278"/>
    <x v="756"/>
    <d v="2017-04-26T00:00:00"/>
    <s v="First Class"/>
    <s v="GG-14650"/>
    <s v="OFF-BI-10000285"/>
    <x v="2552"/>
    <n v="5"/>
    <n v="7"/>
    <n v="-784"/>
    <n v="-7.8399999999999997E-2"/>
    <s v="Office Supplies"/>
    <s v="Binders"/>
    <s v="XtraLife ClearVue Slant-D Ring Binders by Cardinal"/>
  </r>
  <r>
    <x v="3278"/>
    <x v="756"/>
    <d v="2017-04-26T00:00:00"/>
    <s v="First Class"/>
    <s v="GG-14650"/>
    <s v="OFF-PA-10001804"/>
    <x v="1039"/>
    <n v="1"/>
    <n v="2"/>
    <n v="18704"/>
    <n v="1.8704000000000001"/>
    <s v="Office Supplies"/>
    <s v="Paper"/>
    <s v="Xerox 195"/>
  </r>
  <r>
    <x v="3279"/>
    <x v="186"/>
    <d v="2014-06-12T00:00:00"/>
    <s v="Standard Class"/>
    <s v="SV-20785"/>
    <s v="OFF-BI-10002557"/>
    <x v="4096"/>
    <n v="1"/>
    <n v="7"/>
    <n v="-91"/>
    <n v="-9.1000000000000004E-3"/>
    <s v="Office Supplies"/>
    <s v="Binders"/>
    <s v="Presstex Flexible Ring Binders"/>
  </r>
  <r>
    <x v="3279"/>
    <x v="186"/>
    <d v="2014-06-12T00:00:00"/>
    <s v="Standard Class"/>
    <s v="SV-20785"/>
    <s v="OFF-PA-10002319"/>
    <x v="4097"/>
    <n v="2"/>
    <n v="2"/>
    <n v="224808"/>
    <n v="22.480799999999999"/>
    <s v="Office Supplies"/>
    <s v="Paper"/>
    <s v="Xerox 1944"/>
  </r>
  <r>
    <x v="3280"/>
    <x v="262"/>
    <d v="2014-12-07T00:00:00"/>
    <s v="Standard Class"/>
    <s v="ON-18715"/>
    <s v="FUR-FU-10003849"/>
    <x v="3065"/>
    <n v="3"/>
    <n v="0"/>
    <n v="236808"/>
    <n v="23.680800000000001"/>
    <s v="Furniture"/>
    <s v="Furnishings"/>
    <s v="DAX Metal Frame, Desktop, Stepped-Edge"/>
  </r>
  <r>
    <x v="3280"/>
    <x v="262"/>
    <d v="2014-12-07T00:00:00"/>
    <s v="Standard Class"/>
    <s v="ON-18715"/>
    <s v="OFF-PA-10002923"/>
    <x v="954"/>
    <n v="3"/>
    <n v="0"/>
    <n v="7341"/>
    <n v="0.73409999999999997"/>
    <s v="Office Supplies"/>
    <s v="Paper"/>
    <s v="Xerox 1942"/>
  </r>
  <r>
    <x v="3280"/>
    <x v="262"/>
    <d v="2014-12-07T00:00:00"/>
    <s v="Standard Class"/>
    <s v="ON-18715"/>
    <s v="FUR-CH-10004754"/>
    <x v="4098"/>
    <n v="8"/>
    <n v="0"/>
    <n v="647568"/>
    <n v="64.756799999999998"/>
    <s v="Furniture"/>
    <s v="Chairs"/>
    <s v="Global Stack Chair with Arms, Black"/>
  </r>
  <r>
    <x v="3280"/>
    <x v="262"/>
    <d v="2014-12-07T00:00:00"/>
    <s v="Standard Class"/>
    <s v="ON-18715"/>
    <s v="OFF-LA-10000634"/>
    <x v="1270"/>
    <n v="6"/>
    <n v="0"/>
    <n v="72036"/>
    <n v="7.2035999999999998"/>
    <s v="Office Supplies"/>
    <s v="Labels"/>
    <s v="Avery 509"/>
  </r>
  <r>
    <x v="3281"/>
    <x v="34"/>
    <d v="2017-06-20T00:00:00"/>
    <s v="First Class"/>
    <s v="RA-19945"/>
    <s v="OFF-ST-10001418"/>
    <x v="1689"/>
    <n v="3"/>
    <n v="2"/>
    <n v="-329292"/>
    <n v="-32.929200000000002"/>
    <s v="Office Supplies"/>
    <s v="Storage"/>
    <s v="Carina Media Storage Towers in Natural &amp; Black"/>
  </r>
  <r>
    <x v="3282"/>
    <x v="98"/>
    <d v="2016-05-31T00:00:00"/>
    <s v="Standard Class"/>
    <s v="SV-20785"/>
    <s v="OFF-FA-10003467"/>
    <x v="3709"/>
    <n v="3"/>
    <n v="0"/>
    <n v="0"/>
    <n v="0"/>
    <s v="Office Supplies"/>
    <s v="Fasteners"/>
    <s v="Alliance Big Bands Rubber Bands, 12/Pack"/>
  </r>
  <r>
    <x v="3282"/>
    <x v="98"/>
    <d v="2016-05-31T00:00:00"/>
    <s v="Standard Class"/>
    <s v="SV-20785"/>
    <s v="OFF-PA-10001293"/>
    <x v="847"/>
    <n v="7"/>
    <n v="0"/>
    <n v="217728"/>
    <n v="21.7728"/>
    <s v="Office Supplies"/>
    <s v="Paper"/>
    <s v="Xerox 1946"/>
  </r>
  <r>
    <x v="3282"/>
    <x v="98"/>
    <d v="2016-05-31T00:00:00"/>
    <s v="Standard Class"/>
    <s v="SV-20785"/>
    <s v="TEC-PH-10003885"/>
    <x v="1911"/>
    <n v="4"/>
    <n v="2"/>
    <n v="237564"/>
    <n v="23.756399999999999"/>
    <s v="Technology"/>
    <s v="Phones"/>
    <s v="Cisco SPA508G"/>
  </r>
  <r>
    <x v="3282"/>
    <x v="98"/>
    <d v="2016-05-31T00:00:00"/>
    <s v="Standard Class"/>
    <s v="SV-20785"/>
    <s v="FUR-CH-10004860"/>
    <x v="4099"/>
    <n v="6"/>
    <n v="2"/>
    <n v="-848232"/>
    <n v="-84.8232"/>
    <s v="Furniture"/>
    <s v="Chairs"/>
    <s v="Global Low Back Tilter Chair"/>
  </r>
  <r>
    <x v="3282"/>
    <x v="98"/>
    <d v="2016-05-31T00:00:00"/>
    <s v="Standard Class"/>
    <s v="SV-20785"/>
    <s v="TEC-MA-10002428"/>
    <x v="4100"/>
    <n v="3"/>
    <n v="2"/>
    <n v="1162425"/>
    <n v="116.24250000000001"/>
    <s v="Technology"/>
    <s v="Machines"/>
    <s v="Fellowes Powershred HS-440 4-Sheet High Security Shredder"/>
  </r>
  <r>
    <x v="3283"/>
    <x v="522"/>
    <d v="2015-03-10T00:00:00"/>
    <s v="Same Day"/>
    <s v="KB-16585"/>
    <s v="OFF-ST-10002406"/>
    <x v="4101"/>
    <n v="6"/>
    <n v="0"/>
    <n v="251496"/>
    <n v="25.1496"/>
    <s v="Office Supplies"/>
    <s v="Storage"/>
    <s v="Pizazz Global Quick File"/>
  </r>
  <r>
    <x v="3284"/>
    <x v="108"/>
    <d v="2016-10-22T00:00:00"/>
    <s v="First Class"/>
    <s v="AG-10495"/>
    <s v="OFF-BI-10004209"/>
    <x v="1687"/>
    <n v="3"/>
    <n v="2"/>
    <n v="603"/>
    <n v="6.0299999999999999E-2"/>
    <s v="Office Supplies"/>
    <s v="Binders"/>
    <s v="Fellowes Twister Kit, Gray/Clear, 3/pkg"/>
  </r>
  <r>
    <x v="3285"/>
    <x v="1122"/>
    <d v="2015-04-28T00:00:00"/>
    <s v="Standard Class"/>
    <s v="JK-16090"/>
    <s v="FUR-CH-10001891"/>
    <x v="2652"/>
    <n v="2"/>
    <n v="0"/>
    <n v="518292"/>
    <n v="51.8292"/>
    <s v="Furniture"/>
    <s v="Chairs"/>
    <s v="Global Deluxe Office Fabric Chairs"/>
  </r>
  <r>
    <x v="3285"/>
    <x v="1122"/>
    <d v="2015-04-28T00:00:00"/>
    <s v="Standard Class"/>
    <s v="JK-16090"/>
    <s v="OFF-BI-10002215"/>
    <x v="3660"/>
    <n v="3"/>
    <n v="0"/>
    <n v="9798"/>
    <n v="0.9798"/>
    <s v="Office Supplies"/>
    <s v="Binders"/>
    <s v="Wilson Jones Hanging View Binder, White, 1&quot;"/>
  </r>
  <r>
    <x v="3285"/>
    <x v="1122"/>
    <d v="2015-04-28T00:00:00"/>
    <s v="Standard Class"/>
    <s v="JK-16090"/>
    <s v="TEC-PH-10002103"/>
    <x v="4102"/>
    <n v="5"/>
    <n v="0"/>
    <n v="131586"/>
    <n v="13.1586"/>
    <s v="Technology"/>
    <s v="Phones"/>
    <s v="Jabra SPEAK 410"/>
  </r>
  <r>
    <x v="3285"/>
    <x v="1122"/>
    <d v="2015-04-28T00:00:00"/>
    <s v="Standard Class"/>
    <s v="JK-16090"/>
    <s v="FUR-FU-10003394"/>
    <x v="941"/>
    <n v="3"/>
    <n v="0"/>
    <n v="356796"/>
    <n v="35.679600000000001"/>
    <s v="Furniture"/>
    <s v="Furnishings"/>
    <s v="Tenex &quot;The Solids&quot; Textured Chair Mats"/>
  </r>
  <r>
    <x v="3286"/>
    <x v="64"/>
    <d v="2016-06-19T00:00:00"/>
    <s v="First Class"/>
    <s v="MV-18190"/>
    <s v="FUR-BO-10004218"/>
    <x v="3778"/>
    <n v="2"/>
    <n v="15"/>
    <n v="14098"/>
    <n v="1.4097999999999999"/>
    <s v="Furniture"/>
    <s v="Bookcases"/>
    <s v="Bush Heritage Pine Collection 5-Shelf Bookcase, Albany Pine Finish, *Special Order"/>
  </r>
  <r>
    <x v="3286"/>
    <x v="64"/>
    <d v="2016-06-19T00:00:00"/>
    <s v="First Class"/>
    <s v="MV-18190"/>
    <s v="OFF-LA-10000081"/>
    <x v="3566"/>
    <n v="6"/>
    <n v="0"/>
    <n v="108"/>
    <n v="1.0800000000000001E-2"/>
    <s v="Office Supplies"/>
    <s v="Labels"/>
    <s v="Avery 496"/>
  </r>
  <r>
    <x v="3286"/>
    <x v="64"/>
    <d v="2016-06-19T00:00:00"/>
    <s v="First Class"/>
    <s v="MV-18190"/>
    <s v="OFF-PA-10001497"/>
    <x v="1484"/>
    <n v="4"/>
    <n v="0"/>
    <n v="1077216"/>
    <n v="107.7216"/>
    <s v="Office Supplies"/>
    <s v="Paper"/>
    <s v="Xerox 1914"/>
  </r>
  <r>
    <x v="3287"/>
    <x v="1123"/>
    <d v="2017-01-18T00:00:00"/>
    <s v="Second Class"/>
    <s v="CP-12085"/>
    <s v="OFF-PA-10004983"/>
    <x v="108"/>
    <n v="5"/>
    <n v="0"/>
    <n v="15552"/>
    <n v="1.5551999999999999"/>
    <s v="Office Supplies"/>
    <s v="Paper"/>
    <s v="Xerox 23"/>
  </r>
  <r>
    <x v="3287"/>
    <x v="1123"/>
    <d v="2017-01-18T00:00:00"/>
    <s v="Second Class"/>
    <s v="CP-12085"/>
    <s v="OFF-AR-10004010"/>
    <x v="4103"/>
    <n v="6"/>
    <n v="0"/>
    <n v="545844"/>
    <n v="54.584400000000002"/>
    <s v="Office Supplies"/>
    <s v="Art"/>
    <s v="Hunt Boston Vacuum Mount KS Pencil Sharpener"/>
  </r>
  <r>
    <x v="3287"/>
    <x v="1123"/>
    <d v="2017-01-18T00:00:00"/>
    <s v="Second Class"/>
    <s v="CP-12085"/>
    <s v="OFF-SU-10002881"/>
    <x v="2474"/>
    <n v="5"/>
    <n v="0"/>
    <n v="83281"/>
    <n v="8.3280999999999992"/>
    <s v="Office Supplies"/>
    <s v="Supplies"/>
    <s v="Martin Yale Chadless Opener Electric Letter Opener"/>
  </r>
  <r>
    <x v="3287"/>
    <x v="1123"/>
    <d v="2017-01-18T00:00:00"/>
    <s v="Second Class"/>
    <s v="CP-12085"/>
    <s v="FUR-BO-10001608"/>
    <x v="3409"/>
    <n v="3"/>
    <n v="0"/>
    <n v="53235"/>
    <n v="5.3235000000000001"/>
    <s v="Furniture"/>
    <s v="Bookcases"/>
    <s v="Hon Metal Bookcases, Black"/>
  </r>
  <r>
    <x v="3288"/>
    <x v="1124"/>
    <d v="2014-09-09T00:00:00"/>
    <s v="First Class"/>
    <s v="VP-21760"/>
    <s v="FUR-FU-10001487"/>
    <x v="2601"/>
    <n v="6"/>
    <n v="0"/>
    <n v="121452"/>
    <n v="12.145200000000001"/>
    <s v="Furniture"/>
    <s v="Furnishings"/>
    <s v="Eldon Expressions Wood and Plastic Desk Accessories, Cherry Wood"/>
  </r>
  <r>
    <x v="3288"/>
    <x v="1124"/>
    <d v="2014-09-09T00:00:00"/>
    <s v="First Class"/>
    <s v="VP-21760"/>
    <s v="OFF-LA-10001934"/>
    <x v="1939"/>
    <n v="8"/>
    <n v="0"/>
    <n v="274856"/>
    <n v="27.485600000000002"/>
    <s v="Office Supplies"/>
    <s v="Labels"/>
    <s v="Avery 516"/>
  </r>
  <r>
    <x v="3289"/>
    <x v="1125"/>
    <d v="2015-01-23T00:00:00"/>
    <s v="Standard Class"/>
    <s v="PM-18940"/>
    <s v="FUR-TA-10002855"/>
    <x v="1636"/>
    <n v="1"/>
    <n v="3"/>
    <n v="-131706"/>
    <n v="-13.1706"/>
    <s v="Furniture"/>
    <s v="Tables"/>
    <s v="Bevis Round Conference Table Top &amp; Single Column Base"/>
  </r>
  <r>
    <x v="3289"/>
    <x v="1125"/>
    <d v="2015-01-23T00:00:00"/>
    <s v="Standard Class"/>
    <s v="PM-18940"/>
    <s v="FUR-CH-10004875"/>
    <x v="4104"/>
    <n v="4"/>
    <n v="3"/>
    <n v="-85416"/>
    <n v="-8.5416000000000007"/>
    <s v="Furniture"/>
    <s v="Chairs"/>
    <s v="Harbour Creations 67200 Series Stacking Chairs"/>
  </r>
  <r>
    <x v="3290"/>
    <x v="637"/>
    <d v="2014-12-21T00:00:00"/>
    <s v="Standard Class"/>
    <s v="TB-21400"/>
    <s v="TEC-MA-10001127"/>
    <x v="4105"/>
    <n v="4"/>
    <n v="0"/>
    <n v="22399872"/>
    <n v="2239.9872"/>
    <s v="Technology"/>
    <s v="Machines"/>
    <s v="HP Designjet T520 Inkjet Large Format Printer - 24&quot; Color"/>
  </r>
  <r>
    <x v="3291"/>
    <x v="398"/>
    <d v="2014-05-27T00:00:00"/>
    <s v="Standard Class"/>
    <s v="EH-13990"/>
    <s v="OFF-PA-10003177"/>
    <x v="24"/>
    <n v="2"/>
    <n v="0"/>
    <n v="62208"/>
    <n v="6.2207999999999997"/>
    <s v="Office Supplies"/>
    <s v="Paper"/>
    <s v="Xerox 1999"/>
  </r>
  <r>
    <x v="3292"/>
    <x v="561"/>
    <d v="2015-09-22T00:00:00"/>
    <s v="Second Class"/>
    <s v="GW-14605"/>
    <s v="TEC-PH-10000011"/>
    <x v="4060"/>
    <n v="14"/>
    <n v="0"/>
    <n v="1343328"/>
    <n v="134.33279999999999"/>
    <s v="Technology"/>
    <s v="Phones"/>
    <s v="PureGear Roll-On Screen Protector"/>
  </r>
  <r>
    <x v="3293"/>
    <x v="653"/>
    <d v="2015-10-06T00:00:00"/>
    <s v="Standard Class"/>
    <s v="NP-18685"/>
    <s v="OFF-BI-10001757"/>
    <x v="1526"/>
    <n v="5"/>
    <n v="7"/>
    <n v="-5412"/>
    <n v="-0.54120000000000001"/>
    <s v="Office Supplies"/>
    <s v="Binders"/>
    <s v="Pressboard Hanging Data Binders for Unburst Sheets"/>
  </r>
  <r>
    <x v="3294"/>
    <x v="411"/>
    <d v="2016-12-30T00:00:00"/>
    <s v="Standard Class"/>
    <s v="JE-15715"/>
    <s v="FUR-CH-10000847"/>
    <x v="542"/>
    <n v="3"/>
    <n v="2"/>
    <n v="523764"/>
    <n v="52.376399999999997"/>
    <s v="Furniture"/>
    <s v="Chairs"/>
    <s v="Global Executive Mid-Back Manager's Chair"/>
  </r>
  <r>
    <x v="3294"/>
    <x v="411"/>
    <d v="2016-12-30T00:00:00"/>
    <s v="Standard Class"/>
    <s v="JE-15715"/>
    <s v="FUR-TA-10001307"/>
    <x v="4106"/>
    <n v="5"/>
    <n v="0"/>
    <n v="62901"/>
    <n v="6.2900999999999998"/>
    <s v="Furniture"/>
    <s v="Tables"/>
    <s v="SAFCO PlanMaster Heigh-Adjustable Drafting Table Base, 43w x 30d x 30-37h, Black"/>
  </r>
  <r>
    <x v="3295"/>
    <x v="715"/>
    <d v="2016-05-08T00:00:00"/>
    <s v="Second Class"/>
    <s v="BE-11455"/>
    <s v="OFF-AP-10001205"/>
    <x v="4107"/>
    <n v="1"/>
    <n v="0"/>
    <n v="152544"/>
    <n v="15.2544"/>
    <s v="Office Supplies"/>
    <s v="Appliances"/>
    <s v="Belkin 5 Outlet SurgeMaster Power Centers"/>
  </r>
  <r>
    <x v="3296"/>
    <x v="1057"/>
    <d v="2016-10-24T00:00:00"/>
    <s v="Same Day"/>
    <s v="SS-20590"/>
    <s v="TEC-AC-10001838"/>
    <x v="4108"/>
    <n v="1"/>
    <n v="0"/>
    <n v="859957"/>
    <n v="85.995699999999999"/>
    <s v="Technology"/>
    <s v="Accessories"/>
    <s v="Razer Tiamat Over Ear 7.1 Surround Sound PC Gaming Headset"/>
  </r>
  <r>
    <x v="3297"/>
    <x v="636"/>
    <d v="2017-05-06T00:00:00"/>
    <s v="Same Day"/>
    <s v="MB-18085"/>
    <s v="OFF-BI-10003982"/>
    <x v="4109"/>
    <n v="11"/>
    <n v="7"/>
    <n v="-525481"/>
    <n v="-52.548099999999998"/>
    <s v="Office Supplies"/>
    <s v="Binders"/>
    <s v="Wilson Jones Century Plastic Molded Ring Binders"/>
  </r>
  <r>
    <x v="3297"/>
    <x v="636"/>
    <d v="2017-05-06T00:00:00"/>
    <s v="Same Day"/>
    <s v="MB-18085"/>
    <s v="TEC-PH-10004977"/>
    <x v="2387"/>
    <n v="4"/>
    <n v="2"/>
    <n v="705564"/>
    <n v="70.556399999999996"/>
    <s v="Technology"/>
    <s v="Phones"/>
    <s v="GE 30524EE4"/>
  </r>
  <r>
    <x v="3297"/>
    <x v="636"/>
    <d v="2017-05-06T00:00:00"/>
    <s v="Same Day"/>
    <s v="MB-18085"/>
    <s v="OFF-LA-10003510"/>
    <x v="1354"/>
    <n v="5"/>
    <n v="2"/>
    <n v="39689"/>
    <n v="3.9689000000000001"/>
    <s v="Office Supplies"/>
    <s v="Labels"/>
    <s v="Avery 4027 File Folder Labels for Dot Matrix Printers, 5000 Labels per Box, White"/>
  </r>
  <r>
    <x v="3298"/>
    <x v="276"/>
    <d v="2017-11-30T00:00:00"/>
    <s v="Second Class"/>
    <s v="RP-19390"/>
    <s v="OFF-AR-10001573"/>
    <x v="256"/>
    <n v="3"/>
    <n v="0"/>
    <n v="20271"/>
    <n v="2.0270999999999999"/>
    <s v="Office Supplies"/>
    <s v="Art"/>
    <s v="American Pencil"/>
  </r>
  <r>
    <x v="3298"/>
    <x v="276"/>
    <d v="2017-11-30T00:00:00"/>
    <s v="Second Class"/>
    <s v="RP-19390"/>
    <s v="OFF-BI-10001196"/>
    <x v="872"/>
    <n v="6"/>
    <n v="2"/>
    <n v="362556"/>
    <n v="36.255600000000001"/>
    <s v="Office Supplies"/>
    <s v="Binders"/>
    <s v="Avery Flip-Chart Easel Binder, Black"/>
  </r>
  <r>
    <x v="3299"/>
    <x v="656"/>
    <d v="2014-11-02T00:00:00"/>
    <s v="Second Class"/>
    <s v="AJ-10780"/>
    <s v="FUR-TA-10003954"/>
    <x v="2588"/>
    <n v="8"/>
    <n v="4"/>
    <n v="-7345264"/>
    <n v="-734.52639999999997"/>
    <s v="Furniture"/>
    <s v="Tables"/>
    <s v="Hon 94000 Series Round Tables"/>
  </r>
  <r>
    <x v="3300"/>
    <x v="316"/>
    <d v="2017-08-09T00:00:00"/>
    <s v="Standard Class"/>
    <s v="PO-18865"/>
    <s v="OFF-BI-10001989"/>
    <x v="3023"/>
    <n v="6"/>
    <n v="0"/>
    <n v="604224"/>
    <n v="60.422400000000003"/>
    <s v="Office Supplies"/>
    <s v="Binders"/>
    <s v="Premium Transparent Presentation Covers by GBC"/>
  </r>
  <r>
    <x v="3300"/>
    <x v="316"/>
    <d v="2017-08-09T00:00:00"/>
    <s v="Standard Class"/>
    <s v="PO-18865"/>
    <s v="TEC-AC-10001714"/>
    <x v="4110"/>
    <n v="2"/>
    <n v="0"/>
    <n v="295186"/>
    <n v="29.518599999999999"/>
    <s v="Technology"/>
    <s v="Accessories"/>
    <s v="LogitechÂ MX Performance Wireless Mouse"/>
  </r>
  <r>
    <x v="3300"/>
    <x v="316"/>
    <d v="2017-08-09T00:00:00"/>
    <s v="Standard Class"/>
    <s v="PO-18865"/>
    <s v="OFF-LA-10003498"/>
    <x v="4111"/>
    <n v="9"/>
    <n v="0"/>
    <n v="666"/>
    <n v="6.6600000000000006E-2"/>
    <s v="Office Supplies"/>
    <s v="Labels"/>
    <s v="Avery 475"/>
  </r>
  <r>
    <x v="3301"/>
    <x v="268"/>
    <d v="2015-08-16T00:00:00"/>
    <s v="Standard Class"/>
    <s v="WB-21850"/>
    <s v="TEC-PH-10000576"/>
    <x v="2189"/>
    <n v="4"/>
    <n v="2"/>
    <n v="383572"/>
    <n v="38.357199999999999"/>
    <s v="Technology"/>
    <s v="Phones"/>
    <s v="AT&amp;T 1080 Corded phone"/>
  </r>
  <r>
    <x v="3301"/>
    <x v="268"/>
    <d v="2015-08-16T00:00:00"/>
    <s v="Standard Class"/>
    <s v="WB-21850"/>
    <s v="TEC-PH-10004188"/>
    <x v="4112"/>
    <n v="7"/>
    <n v="2"/>
    <n v="-314874"/>
    <n v="-31.487400000000001"/>
    <s v="Technology"/>
    <s v="Phones"/>
    <s v="OtterBox Commuter Series Case - Samsung Galaxy S4"/>
  </r>
  <r>
    <x v="3301"/>
    <x v="268"/>
    <d v="2015-08-16T00:00:00"/>
    <s v="Standard Class"/>
    <s v="WB-21850"/>
    <s v="OFF-AP-10001469"/>
    <x v="4113"/>
    <n v="4"/>
    <n v="2"/>
    <n v="150156"/>
    <n v="15.015599999999999"/>
    <s v="Office Supplies"/>
    <s v="Appliances"/>
    <s v="Fellowes 8 Outlet Superior Workstation Surge Protector"/>
  </r>
  <r>
    <x v="3302"/>
    <x v="453"/>
    <d v="2016-12-21T00:00:00"/>
    <s v="Standard Class"/>
    <s v="MP-18175"/>
    <s v="FUR-TA-10003473"/>
    <x v="4114"/>
    <n v="3"/>
    <n v="5"/>
    <n v="-3046653"/>
    <n v="-304.6653"/>
    <s v="Furniture"/>
    <s v="Tables"/>
    <s v="Bretford Rectangular Conference Table Tops"/>
  </r>
  <r>
    <x v="3302"/>
    <x v="453"/>
    <d v="2016-12-21T00:00:00"/>
    <s v="Standard Class"/>
    <s v="MP-18175"/>
    <s v="OFF-AP-10001205"/>
    <x v="2617"/>
    <n v="2"/>
    <n v="2"/>
    <n v="87168"/>
    <n v="8.7167999999999992"/>
    <s v="Office Supplies"/>
    <s v="Appliances"/>
    <s v="Belkin 5 Outlet SurgeMaster Power Centers"/>
  </r>
  <r>
    <x v="3303"/>
    <x v="216"/>
    <d v="2017-09-11T00:00:00"/>
    <s v="First Class"/>
    <s v="BF-11020"/>
    <s v="OFF-BI-10002429"/>
    <x v="789"/>
    <n v="7"/>
    <n v="8"/>
    <n v="-681856"/>
    <n v="-68.185599999999994"/>
    <s v="Office Supplies"/>
    <s v="Binders"/>
    <s v="Premier Elliptical Ring Binder, Black"/>
  </r>
  <r>
    <x v="3303"/>
    <x v="216"/>
    <d v="2017-09-11T00:00:00"/>
    <s v="First Class"/>
    <s v="BF-11020"/>
    <s v="TEC-CO-10001943"/>
    <x v="4115"/>
    <n v="2"/>
    <n v="2"/>
    <n v="1079946"/>
    <n v="107.99460000000001"/>
    <s v="Technology"/>
    <s v="Copiers"/>
    <s v="Canon PC-428 Personal Copier"/>
  </r>
  <r>
    <x v="3303"/>
    <x v="216"/>
    <d v="2017-09-11T00:00:00"/>
    <s v="First Class"/>
    <s v="BF-11020"/>
    <s v="OFF-FA-10004854"/>
    <x v="1873"/>
    <n v="5"/>
    <n v="2"/>
    <n v="15498"/>
    <n v="1.5498000000000001"/>
    <s v="Office Supplies"/>
    <s v="Fasteners"/>
    <s v="Vinyl Coated Wire Paper Clips in Organizer Box, 800/Box"/>
  </r>
  <r>
    <x v="3303"/>
    <x v="216"/>
    <d v="2017-09-11T00:00:00"/>
    <s v="First Class"/>
    <s v="BF-11020"/>
    <s v="FUR-FU-10001095"/>
    <x v="1926"/>
    <n v="2"/>
    <n v="6"/>
    <n v="-116512"/>
    <n v="-11.651199999999999"/>
    <s v="Furniture"/>
    <s v="Furnishings"/>
    <s v="DAX Black Cherry Wood-Tone Poster Frame"/>
  </r>
  <r>
    <x v="3303"/>
    <x v="216"/>
    <d v="2017-09-11T00:00:00"/>
    <s v="First Class"/>
    <s v="BF-11020"/>
    <s v="OFF-PA-10000061"/>
    <x v="846"/>
    <n v="4"/>
    <n v="2"/>
    <n v="72576"/>
    <n v="7.2576000000000001"/>
    <s v="Office Supplies"/>
    <s v="Paper"/>
    <s v="Xerox 205"/>
  </r>
  <r>
    <x v="3303"/>
    <x v="216"/>
    <d v="2017-09-11T00:00:00"/>
    <s v="First Class"/>
    <s v="BF-11020"/>
    <s v="FUR-CH-10003535"/>
    <x v="4116"/>
    <n v="5"/>
    <n v="3"/>
    <n v="-39637"/>
    <n v="-3.9636999999999998"/>
    <s v="Furniture"/>
    <s v="Chairs"/>
    <s v="Global Armless Task Chair, Royal Blue"/>
  </r>
  <r>
    <x v="3304"/>
    <x v="252"/>
    <d v="2017-02-27T00:00:00"/>
    <s v="Standard Class"/>
    <s v="KM-16375"/>
    <s v="TEC-PH-10004447"/>
    <x v="3502"/>
    <n v="3"/>
    <n v="2"/>
    <n v="250182"/>
    <n v="25.0182"/>
    <s v="Technology"/>
    <s v="Phones"/>
    <s v="Toshiba IPT2010-SD IPÂ Telephone"/>
  </r>
  <r>
    <x v="3304"/>
    <x v="252"/>
    <d v="2017-02-27T00:00:00"/>
    <s v="Standard Class"/>
    <s v="KM-16375"/>
    <s v="TEC-AC-10001114"/>
    <x v="4090"/>
    <n v="1"/>
    <n v="2"/>
    <n v="47988"/>
    <n v="4.7988"/>
    <s v="Technology"/>
    <s v="Accessories"/>
    <s v="Microsoft Wireless Mobile Mouse 4000"/>
  </r>
  <r>
    <x v="3304"/>
    <x v="252"/>
    <d v="2017-02-27T00:00:00"/>
    <s v="Standard Class"/>
    <s v="KM-16375"/>
    <s v="OFF-ST-10000563"/>
    <x v="3932"/>
    <n v="2"/>
    <n v="2"/>
    <n v="-6396"/>
    <n v="-0.63959999999999995"/>
    <s v="Office Supplies"/>
    <s v="Storage"/>
    <s v="Fellowes Bankers Box Stor/Drawer Steel Plus"/>
  </r>
  <r>
    <x v="3304"/>
    <x v="252"/>
    <d v="2017-02-27T00:00:00"/>
    <s v="Standard Class"/>
    <s v="KM-16375"/>
    <s v="OFF-EN-10004846"/>
    <x v="2810"/>
    <n v="5"/>
    <n v="2"/>
    <n v="3857"/>
    <n v="0.38569999999999999"/>
    <s v="Office Supplies"/>
    <s v="Envelopes"/>
    <s v="Letter or Legal Size Expandable Poly String Tie Envelopes"/>
  </r>
  <r>
    <x v="3304"/>
    <x v="252"/>
    <d v="2017-02-27T00:00:00"/>
    <s v="Standard Class"/>
    <s v="KM-16375"/>
    <s v="FUR-FU-10002253"/>
    <x v="4117"/>
    <n v="2"/>
    <n v="2"/>
    <n v="163172"/>
    <n v="16.3172"/>
    <s v="Furniture"/>
    <s v="Furnishings"/>
    <s v="Howard Miller 13&quot; Diameter Pewter Finish Round Wall Clock"/>
  </r>
  <r>
    <x v="3304"/>
    <x v="252"/>
    <d v="2017-02-27T00:00:00"/>
    <s v="Standard Class"/>
    <s v="KM-16375"/>
    <s v="FUR-TA-10001039"/>
    <x v="4118"/>
    <n v="9"/>
    <n v="5"/>
    <n v="-1857168"/>
    <n v="-185.71680000000001"/>
    <s v="Furniture"/>
    <s v="Tables"/>
    <s v="KI Adjustable-Height Table"/>
  </r>
  <r>
    <x v="3305"/>
    <x v="816"/>
    <d v="2015-08-10T00:00:00"/>
    <s v="Second Class"/>
    <s v="DB-13405"/>
    <s v="OFF-AR-10004587"/>
    <x v="4119"/>
    <n v="2"/>
    <n v="0"/>
    <n v="11898"/>
    <n v="1.1898"/>
    <s v="Office Supplies"/>
    <s v="Art"/>
    <s v="Boston 1827 Commercial Additional Cutter, Drive Gear &amp; Gear Rack for 1606"/>
  </r>
  <r>
    <x v="3305"/>
    <x v="816"/>
    <d v="2015-08-10T00:00:00"/>
    <s v="Second Class"/>
    <s v="DB-13405"/>
    <s v="OFF-AP-10004336"/>
    <x v="1914"/>
    <n v="2"/>
    <n v="0"/>
    <n v="330368"/>
    <n v="33.036799999999999"/>
    <s v="Office Supplies"/>
    <s v="Appliances"/>
    <s v="Conquest 14 Commercial Heavy-Duty Upright Vacuum, Collection System, Accessory Kit"/>
  </r>
  <r>
    <x v="3305"/>
    <x v="816"/>
    <d v="2015-08-10T00:00:00"/>
    <s v="Second Class"/>
    <s v="DB-13405"/>
    <s v="OFF-BI-10001718"/>
    <x v="2363"/>
    <n v="7"/>
    <n v="0"/>
    <n v="2104942"/>
    <n v="210.49420000000001"/>
    <s v="Office Supplies"/>
    <s v="Binders"/>
    <s v="GBC DocuBind P50 Personal Binding Machine"/>
  </r>
  <r>
    <x v="3306"/>
    <x v="114"/>
    <d v="2017-11-01T00:00:00"/>
    <s v="Standard Class"/>
    <s v="OT-18730"/>
    <s v="FUR-TA-10001520"/>
    <x v="4120"/>
    <n v="5"/>
    <n v="0"/>
    <n v="606645"/>
    <n v="60.664499999999997"/>
    <s v="Furniture"/>
    <s v="Tables"/>
    <s v="Lesro Sheffield Collection Coffee Table, End Table, Center Table, Corner Table"/>
  </r>
  <r>
    <x v="3306"/>
    <x v="114"/>
    <d v="2017-11-01T00:00:00"/>
    <s v="Standard Class"/>
    <s v="OT-18730"/>
    <s v="OFF-EN-10002831"/>
    <x v="4121"/>
    <n v="7"/>
    <n v="0"/>
    <n v="113211"/>
    <n v="11.321099999999999"/>
    <s v="Office Supplies"/>
    <s v="Envelopes"/>
    <s v="Tyvek  Top-Opening Peel &amp; Seel  Envelopes, Gray"/>
  </r>
  <r>
    <x v="3307"/>
    <x v="166"/>
    <d v="2016-07-18T00:00:00"/>
    <s v="Second Class"/>
    <s v="JS-15880"/>
    <s v="OFF-PA-10001497"/>
    <x v="1484"/>
    <n v="5"/>
    <n v="2"/>
    <n v="79692"/>
    <n v="7.9691999999999998"/>
    <s v="Office Supplies"/>
    <s v="Paper"/>
    <s v="Xerox 1914"/>
  </r>
  <r>
    <x v="3308"/>
    <x v="556"/>
    <d v="2017-05-14T00:00:00"/>
    <s v="Second Class"/>
    <s v="CA-12775"/>
    <s v="FUR-FU-10000719"/>
    <x v="4122"/>
    <n v="5"/>
    <n v="0"/>
    <n v="15426"/>
    <n v="1.5426"/>
    <s v="Furniture"/>
    <s v="Furnishings"/>
    <s v="DAX Cubicle Frames, 8-1/2 x 11"/>
  </r>
  <r>
    <x v="3308"/>
    <x v="556"/>
    <d v="2017-05-14T00:00:00"/>
    <s v="Second Class"/>
    <s v="CA-12775"/>
    <s v="OFF-LA-10002271"/>
    <x v="95"/>
    <n v="2"/>
    <n v="0"/>
    <n v="29568"/>
    <n v="2.9567999999999999"/>
    <s v="Office Supplies"/>
    <s v="Labels"/>
    <s v="Smead Alpha-Z Color-Coded Second Alphabetical Labels and Starter Set"/>
  </r>
  <r>
    <x v="3308"/>
    <x v="556"/>
    <d v="2017-05-14T00:00:00"/>
    <s v="Second Class"/>
    <s v="CA-12775"/>
    <s v="OFF-SU-10004661"/>
    <x v="4123"/>
    <n v="2"/>
    <n v="0"/>
    <n v="442"/>
    <n v="4.4200000000000003E-2"/>
    <s v="Office Supplies"/>
    <s v="Supplies"/>
    <s v="Acme Titanium Bonded Scissors"/>
  </r>
  <r>
    <x v="3308"/>
    <x v="556"/>
    <d v="2017-05-14T00:00:00"/>
    <s v="Second Class"/>
    <s v="CA-12775"/>
    <s v="TEC-AC-10004859"/>
    <x v="4124"/>
    <n v="5"/>
    <n v="0"/>
    <n v="3496"/>
    <n v="0.34960000000000002"/>
    <s v="Technology"/>
    <s v="Accessories"/>
    <s v="Maxell Pro 80 Minute CD-R, 10/Pack"/>
  </r>
  <r>
    <x v="3309"/>
    <x v="1126"/>
    <d v="2017-05-29T00:00:00"/>
    <s v="Standard Class"/>
    <s v="MH-18115"/>
    <s v="OFF-BI-10002824"/>
    <x v="3265"/>
    <n v="2"/>
    <n v="0"/>
    <n v="13428"/>
    <n v="1.3428"/>
    <s v="Office Supplies"/>
    <s v="Binders"/>
    <s v="Recycled Easel Ring Binders"/>
  </r>
  <r>
    <x v="3310"/>
    <x v="709"/>
    <d v="2014-08-27T00:00:00"/>
    <s v="Second Class"/>
    <s v="RB-19645"/>
    <s v="OFF-BI-10001575"/>
    <x v="1906"/>
    <n v="2"/>
    <n v="2"/>
    <n v="173488"/>
    <n v="17.348800000000001"/>
    <s v="Office Supplies"/>
    <s v="Binders"/>
    <s v="GBC Linen Binding Covers"/>
  </r>
  <r>
    <x v="3311"/>
    <x v="861"/>
    <d v="2015-09-16T00:00:00"/>
    <s v="Standard Class"/>
    <s v="SB-20290"/>
    <s v="OFF-AR-10000380"/>
    <x v="4125"/>
    <n v="7"/>
    <n v="0"/>
    <n v="79758"/>
    <n v="7.9757999999999996"/>
    <s v="Office Supplies"/>
    <s v="Art"/>
    <s v="Hunt PowerHouse Electric Pencil Sharpener, Blue"/>
  </r>
  <r>
    <x v="3312"/>
    <x v="601"/>
    <d v="2015-09-12T00:00:00"/>
    <s v="Standard Class"/>
    <s v="TW-21025"/>
    <s v="FUR-FU-10000820"/>
    <x v="4126"/>
    <n v="4"/>
    <n v="0"/>
    <n v="122328"/>
    <n v="12.232799999999999"/>
    <s v="Furniture"/>
    <s v="Furnishings"/>
    <s v="Tensor Brushed Steel Torchiere Floor Lamp"/>
  </r>
  <r>
    <x v="3313"/>
    <x v="195"/>
    <d v="2015-11-23T00:00:00"/>
    <s v="Second Class"/>
    <s v="DL-13330"/>
    <s v="OFF-AR-10003759"/>
    <x v="446"/>
    <n v="6"/>
    <n v="0"/>
    <n v="4914"/>
    <n v="0.4914"/>
    <s v="Office Supplies"/>
    <s v="Art"/>
    <s v="Crayola Anti Dust Chalk, 12/Pack"/>
  </r>
  <r>
    <x v="3313"/>
    <x v="195"/>
    <d v="2015-11-23T00:00:00"/>
    <s v="Second Class"/>
    <s v="DL-13330"/>
    <s v="TEC-MA-10002930"/>
    <x v="3996"/>
    <n v="2"/>
    <n v="0"/>
    <n v="22653"/>
    <n v="2.2652999999999999"/>
    <s v="Technology"/>
    <s v="Machines"/>
    <s v="Ricoh - Ink Collector Unit for GX3000 Series Printers"/>
  </r>
  <r>
    <x v="3313"/>
    <x v="195"/>
    <d v="2015-11-23T00:00:00"/>
    <s v="Second Class"/>
    <s v="DL-13330"/>
    <s v="OFF-AP-10004052"/>
    <x v="4127"/>
    <n v="5"/>
    <n v="0"/>
    <n v="5135"/>
    <n v="0.51349999999999996"/>
    <s v="Office Supplies"/>
    <s v="Appliances"/>
    <s v="Hoover Replacement Belts For Soft Guard &amp; Commercial Ltweight Upright Vacs, 2/Pk"/>
  </r>
  <r>
    <x v="3313"/>
    <x v="195"/>
    <d v="2015-11-23T00:00:00"/>
    <s v="Second Class"/>
    <s v="DL-13330"/>
    <s v="TEC-AC-10000990"/>
    <x v="4128"/>
    <n v="3"/>
    <n v="0"/>
    <n v="1652868"/>
    <n v="165.2868"/>
    <s v="Technology"/>
    <s v="Accessories"/>
    <s v="Imation Bio 2GB USBÂ Flash Drive ImationÂ Corp"/>
  </r>
  <r>
    <x v="3314"/>
    <x v="982"/>
    <d v="2014-10-14T00:00:00"/>
    <s v="Standard Class"/>
    <s v="SD-20485"/>
    <s v="FUR-FU-10003724"/>
    <x v="4129"/>
    <n v="7"/>
    <n v="2"/>
    <n v="35154"/>
    <n v="3.5154000000000001"/>
    <s v="Furniture"/>
    <s v="Furnishings"/>
    <s v="Westinghouse Clip-On Gooseneck Lamps"/>
  </r>
  <r>
    <x v="3315"/>
    <x v="219"/>
    <d v="2017-09-07T00:00:00"/>
    <s v="Second Class"/>
    <s v="TB-21055"/>
    <s v="OFF-ST-10000918"/>
    <x v="2740"/>
    <n v="1"/>
    <n v="0"/>
    <n v="2834"/>
    <n v="0.28339999999999999"/>
    <s v="Office Supplies"/>
    <s v="Storage"/>
    <s v="Crate-A-Files"/>
  </r>
  <r>
    <x v="3315"/>
    <x v="219"/>
    <d v="2017-09-07T00:00:00"/>
    <s v="Second Class"/>
    <s v="TB-21055"/>
    <s v="OFF-PA-10000157"/>
    <x v="729"/>
    <n v="4"/>
    <n v="0"/>
    <n v="375624"/>
    <n v="37.562399999999997"/>
    <s v="Office Supplies"/>
    <s v="Paper"/>
    <s v="Xerox 191"/>
  </r>
  <r>
    <x v="3315"/>
    <x v="219"/>
    <d v="2017-09-07T00:00:00"/>
    <s v="Second Class"/>
    <s v="TB-21055"/>
    <s v="OFF-PA-10002499"/>
    <x v="954"/>
    <n v="3"/>
    <n v="0"/>
    <n v="7341"/>
    <n v="0.73409999999999997"/>
    <s v="Office Supplies"/>
    <s v="Paper"/>
    <s v="Xerox 1890"/>
  </r>
  <r>
    <x v="3316"/>
    <x v="484"/>
    <d v="2017-01-02T00:00:00"/>
    <s v="First Class"/>
    <s v="DP-13390"/>
    <s v="OFF-BI-10002012"/>
    <x v="4130"/>
    <n v="2"/>
    <n v="0"/>
    <n v="1728"/>
    <n v="0.17280000000000001"/>
    <s v="Office Supplies"/>
    <s v="Binders"/>
    <s v="Wilson Jones Easy Flow II Sheet Lifters"/>
  </r>
  <r>
    <x v="3317"/>
    <x v="1127"/>
    <d v="2014-11-10T00:00:00"/>
    <s v="Standard Class"/>
    <s v="DE-13255"/>
    <s v="FUR-FU-10000320"/>
    <x v="237"/>
    <n v="6"/>
    <n v="0"/>
    <n v="88176"/>
    <n v="8.8176000000000005"/>
    <s v="Furniture"/>
    <s v="Furnishings"/>
    <s v="OIC Stacking Trays"/>
  </r>
  <r>
    <x v="3318"/>
    <x v="997"/>
    <d v="2015-12-22T00:00:00"/>
    <s v="Standard Class"/>
    <s v="MC-18100"/>
    <s v="OFF-ST-10003716"/>
    <x v="4131"/>
    <n v="1"/>
    <n v="2"/>
    <n v="-157514"/>
    <n v="-15.7514"/>
    <s v="Office Supplies"/>
    <s v="Storage"/>
    <s v="Tennsco Double-Tier Lockers"/>
  </r>
  <r>
    <x v="3318"/>
    <x v="997"/>
    <d v="2015-12-22T00:00:00"/>
    <s v="Standard Class"/>
    <s v="MC-18100"/>
    <s v="FUR-FU-10000965"/>
    <x v="4132"/>
    <n v="2"/>
    <n v="6"/>
    <n v="-197372"/>
    <n v="-19.737200000000001"/>
    <s v="Furniture"/>
    <s v="Furnishings"/>
    <s v="Howard Miller 11-1/2&quot; Diameter Ridgewood Wall Clock"/>
  </r>
  <r>
    <x v="3318"/>
    <x v="997"/>
    <d v="2015-12-22T00:00:00"/>
    <s v="Standard Class"/>
    <s v="MC-18100"/>
    <s v="OFF-AR-10003829"/>
    <x v="306"/>
    <n v="5"/>
    <n v="2"/>
    <n v="1476"/>
    <n v="0.14760000000000001"/>
    <s v="Office Supplies"/>
    <s v="Art"/>
    <s v="Newell 35"/>
  </r>
  <r>
    <x v="3319"/>
    <x v="109"/>
    <d v="2015-05-21T00:00:00"/>
    <s v="Standard Class"/>
    <s v="HG-15025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3320"/>
    <x v="382"/>
    <d v="2017-03-15T00:00:00"/>
    <s v="Second Class"/>
    <s v="CM-11815"/>
    <s v="TEC-AC-10004568"/>
    <x v="1383"/>
    <n v="4"/>
    <n v="0"/>
    <n v="212724"/>
    <n v="21.272400000000001"/>
    <s v="Technology"/>
    <s v="Accessories"/>
    <s v="MaxellÂ LTO Ultrium - 800 GB"/>
  </r>
  <r>
    <x v="3321"/>
    <x v="533"/>
    <d v="2017-12-09T00:00:00"/>
    <s v="Standard Class"/>
    <s v="RP-19855"/>
    <s v="OFF-AR-10000817"/>
    <x v="2006"/>
    <n v="5"/>
    <n v="2"/>
    <n v="2128"/>
    <n v="0.21279999999999999"/>
    <s v="Office Supplies"/>
    <s v="Art"/>
    <s v="Manco Dry-Lighter Erasable Highlighter"/>
  </r>
  <r>
    <x v="3322"/>
    <x v="689"/>
    <d v="2017-08-05T00:00:00"/>
    <s v="Standard Class"/>
    <s v="LS-17200"/>
    <s v="OFF-BI-10003460"/>
    <x v="429"/>
    <n v="4"/>
    <n v="0"/>
    <n v="84096"/>
    <n v="8.4095999999999993"/>
    <s v="Office Supplies"/>
    <s v="Binders"/>
    <s v="Acco 3-Hole Punch"/>
  </r>
  <r>
    <x v="3322"/>
    <x v="689"/>
    <d v="2017-08-05T00:00:00"/>
    <s v="Standard Class"/>
    <s v="LS-17200"/>
    <s v="OFF-AP-10002472"/>
    <x v="1182"/>
    <n v="6"/>
    <n v="0"/>
    <n v="54558"/>
    <n v="5.4558"/>
    <s v="Office Supplies"/>
    <s v="Appliances"/>
    <s v="3M Office Air Cleaner"/>
  </r>
  <r>
    <x v="3323"/>
    <x v="938"/>
    <d v="2017-08-13T00:00:00"/>
    <s v="Second Class"/>
    <s v="DR-12940"/>
    <s v="OFF-BI-10000632"/>
    <x v="4133"/>
    <n v="11"/>
    <n v="0"/>
    <n v="2196546"/>
    <n v="219.65459999999999"/>
    <s v="Office Supplies"/>
    <s v="Binders"/>
    <s v="Satellite Sectional Post Binders"/>
  </r>
  <r>
    <x v="3324"/>
    <x v="1033"/>
    <d v="2017-10-02T00:00:00"/>
    <s v="Second Class"/>
    <s v="CC-12475"/>
    <s v="OFF-PA-10000062"/>
    <x v="2092"/>
    <n v="3"/>
    <n v="0"/>
    <n v="807912"/>
    <n v="80.791200000000003"/>
    <s v="Office Supplies"/>
    <s v="Paper"/>
    <s v="Green Bar Computer Printout Paper"/>
  </r>
  <r>
    <x v="3325"/>
    <x v="275"/>
    <d v="2016-08-30T00:00:00"/>
    <s v="Standard Class"/>
    <s v="SS-20515"/>
    <s v="TEC-AC-10002006"/>
    <x v="4134"/>
    <n v="3"/>
    <n v="0"/>
    <n v="148707"/>
    <n v="14.870699999999999"/>
    <s v="Technology"/>
    <s v="Accessories"/>
    <s v="Memorex Micro Travel Drive 16 GB"/>
  </r>
  <r>
    <x v="3326"/>
    <x v="580"/>
    <d v="2016-12-07T00:00:00"/>
    <s v="Standard Class"/>
    <s v="JF-15190"/>
    <s v="OFF-BI-10004318"/>
    <x v="4135"/>
    <n v="3"/>
    <n v="2"/>
    <n v="1349322"/>
    <n v="134.93219999999999"/>
    <s v="Office Supplies"/>
    <s v="Binders"/>
    <s v="Ibico EB-19 Dual Function Manual Binding System"/>
  </r>
  <r>
    <x v="3326"/>
    <x v="580"/>
    <d v="2016-12-07T00:00:00"/>
    <s v="Standard Class"/>
    <s v="JF-15190"/>
    <s v="OFF-BI-10004236"/>
    <x v="4136"/>
    <n v="3"/>
    <n v="2"/>
    <n v="114504"/>
    <n v="11.4504"/>
    <s v="Office Supplies"/>
    <s v="Binders"/>
    <s v="XtraLife ClearVue Slant-D Ring Binder, White, 3&quot;"/>
  </r>
  <r>
    <x v="3326"/>
    <x v="580"/>
    <d v="2016-12-07T00:00:00"/>
    <s v="Standard Class"/>
    <s v="JF-15190"/>
    <s v="OFF-PA-10000062"/>
    <x v="3497"/>
    <n v="1"/>
    <n v="0"/>
    <n v="269304"/>
    <n v="26.930399999999999"/>
    <s v="Office Supplies"/>
    <s v="Paper"/>
    <s v="Green Bar Computer Printout Paper"/>
  </r>
  <r>
    <x v="3327"/>
    <x v="438"/>
    <d v="2017-07-25T00:00:00"/>
    <s v="Standard Class"/>
    <s v="SW-20455"/>
    <s v="OFF-PA-10003205"/>
    <x v="4137"/>
    <n v="2"/>
    <n v="0"/>
    <n v="76798"/>
    <n v="7.6798000000000002"/>
    <s v="Office Supplies"/>
    <s v="Paper"/>
    <s v="Wirebound Message Forms, Four 2 3/4 x 5 Forms per Page, Pink Paper"/>
  </r>
  <r>
    <x v="3327"/>
    <x v="438"/>
    <d v="2017-07-25T00:00:00"/>
    <s v="Standard Class"/>
    <s v="SW-20455"/>
    <s v="FUR-CH-10000988"/>
    <x v="2161"/>
    <n v="2"/>
    <n v="2"/>
    <n v="225296"/>
    <n v="22.529599999999999"/>
    <s v="Furniture"/>
    <s v="Chairs"/>
    <s v="Hon Olson Stacker Stools"/>
  </r>
  <r>
    <x v="3327"/>
    <x v="438"/>
    <d v="2017-07-25T00:00:00"/>
    <s v="Standard Class"/>
    <s v="SW-20455"/>
    <s v="OFF-BI-10001524"/>
    <x v="4065"/>
    <n v="3"/>
    <n v="2"/>
    <n v="176232"/>
    <n v="17.623200000000001"/>
    <s v="Office Supplies"/>
    <s v="Binders"/>
    <s v="GBC Premium Transparent Covers with Diagonal Lined Pattern"/>
  </r>
  <r>
    <x v="3328"/>
    <x v="1128"/>
    <d v="2015-05-24T00:00:00"/>
    <s v="Standard Class"/>
    <s v="SG-20470"/>
    <s v="FUR-FU-10001986"/>
    <x v="4138"/>
    <n v="4"/>
    <n v="2"/>
    <n v="20392"/>
    <n v="2.0392000000000001"/>
    <s v="Furniture"/>
    <s v="Furnishings"/>
    <s v="Dana Fluorescent Magnifying Lamp, White, 36&quot;"/>
  </r>
  <r>
    <x v="3328"/>
    <x v="1128"/>
    <d v="2015-05-24T00:00:00"/>
    <s v="Standard Class"/>
    <s v="SG-20470"/>
    <s v="OFF-BI-10001031"/>
    <x v="1622"/>
    <n v="4"/>
    <n v="7"/>
    <n v="-49128"/>
    <n v="-4.9127999999999998"/>
    <s v="Office Supplies"/>
    <s v="Binders"/>
    <s v="Pressboard Data Binders by Wilson Jones"/>
  </r>
  <r>
    <x v="3329"/>
    <x v="591"/>
    <d v="2015-06-28T00:00:00"/>
    <s v="Standard Class"/>
    <s v="CS-12355"/>
    <s v="TEC-PH-10002468"/>
    <x v="1972"/>
    <n v="2"/>
    <n v="2"/>
    <n v="190386"/>
    <n v="19.038599999999999"/>
    <s v="Technology"/>
    <s v="Phones"/>
    <s v="Plantronics CS 50-USB -Â headsetÂ - Convertible, Monaural"/>
  </r>
  <r>
    <x v="3329"/>
    <x v="591"/>
    <d v="2015-06-28T00:00:00"/>
    <s v="Standard Class"/>
    <s v="CS-12355"/>
    <s v="OFF-FA-10003059"/>
    <x v="4139"/>
    <n v="3"/>
    <n v="0"/>
    <n v="17919"/>
    <n v="1.7919"/>
    <s v="Office Supplies"/>
    <s v="Fasteners"/>
    <s v="Assorted Color Push Pins"/>
  </r>
  <r>
    <x v="3329"/>
    <x v="591"/>
    <d v="2015-06-28T00:00:00"/>
    <s v="Standard Class"/>
    <s v="CS-12355"/>
    <s v="TEC-PH-10003931"/>
    <x v="290"/>
    <n v="3"/>
    <n v="2"/>
    <n v="89985"/>
    <n v="8.9984999999999999"/>
    <s v="Technology"/>
    <s v="Phones"/>
    <s v="JBL Micro Wireless Portable Bluetooth Speaker"/>
  </r>
  <r>
    <x v="3330"/>
    <x v="595"/>
    <d v="2016-09-15T00:00:00"/>
    <s v="Standard Class"/>
    <s v="SC-20695"/>
    <s v="TEC-PH-10003505"/>
    <x v="3240"/>
    <n v="7"/>
    <n v="2"/>
    <n v="58464"/>
    <n v="5.8464"/>
    <s v="Technology"/>
    <s v="Phones"/>
    <s v="Geemarc AmpliPOWER60"/>
  </r>
  <r>
    <x v="3331"/>
    <x v="17"/>
    <d v="2014-04-18T00:00:00"/>
    <s v="Standard Class"/>
    <s v="BF-11170"/>
    <s v="OFF-LA-10002368"/>
    <x v="1110"/>
    <n v="3"/>
    <n v="0"/>
    <n v="36018"/>
    <n v="3.6017999999999999"/>
    <s v="Office Supplies"/>
    <s v="Labels"/>
    <s v="Avery 479"/>
  </r>
  <r>
    <x v="3332"/>
    <x v="717"/>
    <d v="2015-11-19T00:00:00"/>
    <s v="Standard Class"/>
    <s v="GZ-14470"/>
    <s v="FUR-CH-10004287"/>
    <x v="2096"/>
    <n v="4"/>
    <n v="2"/>
    <n v="99432"/>
    <n v="9.9431999999999992"/>
    <s v="Furniture"/>
    <s v="Chairs"/>
    <s v="SAFCO Arco Folding Chair"/>
  </r>
  <r>
    <x v="3332"/>
    <x v="717"/>
    <d v="2015-11-19T00:00:00"/>
    <s v="Standard Class"/>
    <s v="GZ-14470"/>
    <s v="FUR-CH-10001891"/>
    <x v="476"/>
    <n v="3"/>
    <n v="2"/>
    <n v="201558"/>
    <n v="20.155799999999999"/>
    <s v="Furniture"/>
    <s v="Chairs"/>
    <s v="Global Deluxe Office Fabric Chairs"/>
  </r>
  <r>
    <x v="3333"/>
    <x v="25"/>
    <d v="2016-12-12T00:00:00"/>
    <s v="First Class"/>
    <s v="SP-20650"/>
    <s v="OFF-BI-10002133"/>
    <x v="4140"/>
    <n v="8"/>
    <n v="2"/>
    <n v="99296"/>
    <n v="9.9296000000000006"/>
    <s v="Office Supplies"/>
    <s v="Binders"/>
    <s v="Wilson Jones Elliptical Ring 3 1/2&quot; Capacity Binders, 800 sheets"/>
  </r>
  <r>
    <x v="3334"/>
    <x v="170"/>
    <d v="2017-08-21T00:00:00"/>
    <s v="Second Class"/>
    <s v="PJ-19015"/>
    <s v="OFF-AR-10001419"/>
    <x v="2784"/>
    <n v="3"/>
    <n v="2"/>
    <n v="1239"/>
    <n v="0.1239"/>
    <s v="Office Supplies"/>
    <s v="Art"/>
    <s v="Newell 325"/>
  </r>
  <r>
    <x v="3335"/>
    <x v="817"/>
    <d v="2017-12-14T00:00:00"/>
    <s v="Same Day"/>
    <s v="DB-13060"/>
    <s v="FUR-FU-10002298"/>
    <x v="4141"/>
    <n v="6"/>
    <n v="6"/>
    <n v="-2929872"/>
    <n v="-292.98719999999997"/>
    <s v="Furniture"/>
    <s v="Furnishings"/>
    <s v="Rubbermaid ClusterMat Chairmats, Mat Size- 66&quot; x 60&quot;, Lip 20&quot; x 11&quot; -90 Degree Angle"/>
  </r>
  <r>
    <x v="3335"/>
    <x v="817"/>
    <d v="2017-12-14T00:00:00"/>
    <s v="Same Day"/>
    <s v="DB-13060"/>
    <s v="FUR-FU-10004091"/>
    <x v="4142"/>
    <n v="3"/>
    <n v="6"/>
    <n v="-267558"/>
    <n v="-26.755800000000001"/>
    <s v="Furniture"/>
    <s v="Furnishings"/>
    <s v="Howard Miller 13&quot; Diameter Goldtone Round Wall Clock"/>
  </r>
  <r>
    <x v="3335"/>
    <x v="817"/>
    <d v="2017-12-14T00:00:00"/>
    <s v="Same Day"/>
    <s v="DB-13060"/>
    <s v="TEC-AC-10004510"/>
    <x v="4143"/>
    <n v="3"/>
    <n v="2"/>
    <n v="-4908"/>
    <n v="-0.49080000000000001"/>
    <s v="Technology"/>
    <s v="Accessories"/>
    <s v="Logitech Desktop MK120 Mouse and keyboard Combo"/>
  </r>
  <r>
    <x v="3335"/>
    <x v="817"/>
    <d v="2017-12-14T00:00:00"/>
    <s v="Same Day"/>
    <s v="DB-13060"/>
    <s v="OFF-AR-10002987"/>
    <x v="4144"/>
    <n v="6"/>
    <n v="2"/>
    <n v="249984"/>
    <n v="24.9984"/>
    <s v="Office Supplies"/>
    <s v="Art"/>
    <s v="Prismacolor Color Pencil Set"/>
  </r>
  <r>
    <x v="3336"/>
    <x v="315"/>
    <d v="2016-04-15T00:00:00"/>
    <s v="Standard Class"/>
    <s v="CK-12325"/>
    <s v="OFF-FA-10002280"/>
    <x v="89"/>
    <n v="6"/>
    <n v="0"/>
    <n v="144"/>
    <n v="1.44E-2"/>
    <s v="Office Supplies"/>
    <s v="Fasteners"/>
    <s v="Advantus Plastic Paper Clips"/>
  </r>
  <r>
    <x v="3336"/>
    <x v="315"/>
    <d v="2016-04-15T00:00:00"/>
    <s v="Standard Class"/>
    <s v="CK-12325"/>
    <s v="OFF-PA-10001934"/>
    <x v="330"/>
    <n v="4"/>
    <n v="0"/>
    <n v="127008"/>
    <n v="12.700799999999999"/>
    <s v="Office Supplies"/>
    <s v="Paper"/>
    <s v="Xerox 1993"/>
  </r>
  <r>
    <x v="3336"/>
    <x v="315"/>
    <d v="2016-04-15T00:00:00"/>
    <s v="Standard Class"/>
    <s v="CK-12325"/>
    <s v="FUR-FU-10003268"/>
    <x v="521"/>
    <n v="4"/>
    <n v="0"/>
    <n v="31984"/>
    <n v="3.1983999999999999"/>
    <s v="Furniture"/>
    <s v="Furnishings"/>
    <s v="Eldon Radial Chair Mat for Low to Medium Pile Carpets"/>
  </r>
  <r>
    <x v="3337"/>
    <x v="375"/>
    <d v="2016-12-19T00:00:00"/>
    <s v="First Class"/>
    <s v="SF-20065"/>
    <s v="OFF-AP-10004859"/>
    <x v="3918"/>
    <n v="3"/>
    <n v="2"/>
    <n v="30576"/>
    <n v="3.0575999999999999"/>
    <s v="Office Supplies"/>
    <s v="Appliances"/>
    <s v="Acco 6 Outlet Guardian Premium Surge Suppressor"/>
  </r>
  <r>
    <x v="3338"/>
    <x v="55"/>
    <d v="2017-09-24T00:00:00"/>
    <s v="Standard Class"/>
    <s v="DP-13105"/>
    <s v="TEC-AC-10000057"/>
    <x v="313"/>
    <n v="5"/>
    <n v="0"/>
    <n v="314895"/>
    <n v="31.4895"/>
    <s v="Technology"/>
    <s v="Accessories"/>
    <s v="Microsoft Natural Ergonomic Keyboard 4000"/>
  </r>
  <r>
    <x v="3338"/>
    <x v="55"/>
    <d v="2017-09-24T00:00:00"/>
    <s v="Standard Class"/>
    <s v="DP-13105"/>
    <s v="OFF-AR-10000914"/>
    <x v="4145"/>
    <n v="2"/>
    <n v="0"/>
    <n v="60632"/>
    <n v="6.0632000000000001"/>
    <s v="Office Supplies"/>
    <s v="Art"/>
    <s v="Boston 16765 Mini Stand Up Battery Pencil Sharpener"/>
  </r>
  <r>
    <x v="3338"/>
    <x v="55"/>
    <d v="2017-09-24T00:00:00"/>
    <s v="Standard Class"/>
    <s v="DP-13105"/>
    <s v="OFF-AR-10004956"/>
    <x v="150"/>
    <n v="3"/>
    <n v="0"/>
    <n v="48546"/>
    <n v="4.8545999999999996"/>
    <s v="Office Supplies"/>
    <s v="Art"/>
    <s v="Newell 33"/>
  </r>
  <r>
    <x v="3339"/>
    <x v="58"/>
    <d v="2017-09-06T00:00:00"/>
    <s v="Second Class"/>
    <s v="VM-21835"/>
    <s v="OFF-FA-10001843"/>
    <x v="1005"/>
    <n v="6"/>
    <n v="0"/>
    <n v="69654"/>
    <n v="6.9653999999999998"/>
    <s v="Office Supplies"/>
    <s v="Fasteners"/>
    <s v="Staples"/>
  </r>
  <r>
    <x v="3340"/>
    <x v="290"/>
    <d v="2016-09-16T00:00:00"/>
    <s v="Standard Class"/>
    <s v="SF-20200"/>
    <s v="OFF-FA-10000585"/>
    <x v="4146"/>
    <n v="3"/>
    <n v="0"/>
    <n v="48162"/>
    <n v="4.8162000000000003"/>
    <s v="Office Supplies"/>
    <s v="Fasteners"/>
    <s v="OIC Bulk Pack Metal Binder Clips"/>
  </r>
  <r>
    <x v="3340"/>
    <x v="290"/>
    <d v="2016-09-16T00:00:00"/>
    <s v="Standard Class"/>
    <s v="SF-20200"/>
    <s v="OFF-LA-10003720"/>
    <x v="735"/>
    <n v="3"/>
    <n v="0"/>
    <n v="52029"/>
    <n v="5.2028999999999996"/>
    <s v="Office Supplies"/>
    <s v="Labels"/>
    <s v="Avery 487"/>
  </r>
  <r>
    <x v="3340"/>
    <x v="290"/>
    <d v="2016-09-16T00:00:00"/>
    <s v="Standard Class"/>
    <s v="SF-20200"/>
    <s v="OFF-BI-10000301"/>
    <x v="4147"/>
    <n v="4"/>
    <n v="2"/>
    <n v="7764"/>
    <n v="0.77639999999999998"/>
    <s v="Office Supplies"/>
    <s v="Binders"/>
    <s v="GBC Instant Report Kit"/>
  </r>
  <r>
    <x v="3341"/>
    <x v="682"/>
    <d v="2017-08-15T00:00:00"/>
    <s v="Second Class"/>
    <s v="SC-20695"/>
    <s v="OFF-PA-10003302"/>
    <x v="461"/>
    <n v="5"/>
    <n v="0"/>
    <n v="83284"/>
    <n v="8.3284000000000002"/>
    <s v="Office Supplies"/>
    <s v="Paper"/>
    <s v="Xerox 1906"/>
  </r>
  <r>
    <x v="3342"/>
    <x v="143"/>
    <d v="2016-11-09T00:00:00"/>
    <s v="Standard Class"/>
    <s v="MF-17665"/>
    <s v="FUR-FU-10001889"/>
    <x v="4148"/>
    <n v="6"/>
    <n v="2"/>
    <n v="82056"/>
    <n v="8.2056000000000004"/>
    <s v="Furniture"/>
    <s v="Furnishings"/>
    <s v="Ultra Door Pull Handle"/>
  </r>
  <r>
    <x v="3343"/>
    <x v="652"/>
    <d v="2015-06-20T00:00:00"/>
    <s v="First Class"/>
    <s v="BV-11245"/>
    <s v="OFF-BI-10002982"/>
    <x v="4149"/>
    <n v="3"/>
    <n v="7"/>
    <n v="-44946"/>
    <n v="-4.4946000000000002"/>
    <s v="Office Supplies"/>
    <s v="Binders"/>
    <s v="Avery Self-Adhesive Photo Pockets for Polaroid Photos"/>
  </r>
  <r>
    <x v="3343"/>
    <x v="652"/>
    <d v="2015-06-20T00:00:00"/>
    <s v="First Class"/>
    <s v="BV-11245"/>
    <s v="FUR-CH-10002965"/>
    <x v="4150"/>
    <n v="4"/>
    <n v="2"/>
    <n v="562744"/>
    <n v="56.2744"/>
    <s v="Furniture"/>
    <s v="Chairs"/>
    <s v="Global Leather Highback Executive Chair with Pneumatic Height Adjustment, Black"/>
  </r>
  <r>
    <x v="3343"/>
    <x v="652"/>
    <d v="2015-06-20T00:00:00"/>
    <s v="First Class"/>
    <s v="BV-11245"/>
    <s v="OFF-PA-10001937"/>
    <x v="846"/>
    <n v="4"/>
    <n v="2"/>
    <n v="72576"/>
    <n v="7.2576000000000001"/>
    <s v="Office Supplies"/>
    <s v="Paper"/>
    <s v="Xerox 21"/>
  </r>
  <r>
    <x v="3344"/>
    <x v="1129"/>
    <d v="2014-07-07T00:00:00"/>
    <s v="First Class"/>
    <s v="KE-16420"/>
    <s v="OFF-PA-10001977"/>
    <x v="3204"/>
    <n v="4"/>
    <n v="2"/>
    <n v="621376"/>
    <n v="62.137599999999999"/>
    <s v="Office Supplies"/>
    <s v="Paper"/>
    <s v="Xerox 194"/>
  </r>
  <r>
    <x v="3344"/>
    <x v="1129"/>
    <d v="2014-07-07T00:00:00"/>
    <s v="First Class"/>
    <s v="KE-16420"/>
    <s v="OFF-AP-10000692"/>
    <x v="4151"/>
    <n v="2"/>
    <n v="2"/>
    <n v="32432"/>
    <n v="3.2431999999999999"/>
    <s v="Office Supplies"/>
    <s v="Appliances"/>
    <s v="Fellowes Mighty 8 Compact Surge Protector"/>
  </r>
  <r>
    <x v="3345"/>
    <x v="22"/>
    <d v="2015-12-25T00:00:00"/>
    <s v="Standard Class"/>
    <s v="EM-14200"/>
    <s v="OFF-LA-10004093"/>
    <x v="3033"/>
    <n v="2"/>
    <n v="2"/>
    <n v="39474"/>
    <n v="3.9474"/>
    <s v="Office Supplies"/>
    <s v="Labels"/>
    <s v="Avery 486"/>
  </r>
  <r>
    <x v="3346"/>
    <x v="500"/>
    <d v="2016-04-17T00:00:00"/>
    <s v="Standard Class"/>
    <s v="BT-11680"/>
    <s v="OFF-AP-10004980"/>
    <x v="4152"/>
    <n v="3"/>
    <n v="0"/>
    <n v="443664"/>
    <n v="44.366399999999999"/>
    <s v="Office Supplies"/>
    <s v="Appliances"/>
    <s v="3M Replacement Filter for Office Air Cleaner for 20' x 33' Room"/>
  </r>
  <r>
    <x v="3346"/>
    <x v="500"/>
    <d v="2016-04-17T00:00:00"/>
    <s v="Standard Class"/>
    <s v="BT-11680"/>
    <s v="OFF-ST-10001932"/>
    <x v="3982"/>
    <n v="3"/>
    <n v="0"/>
    <n v="811314"/>
    <n v="81.131399999999999"/>
    <s v="Office Supplies"/>
    <s v="Storage"/>
    <s v="Fellowes Staxonsteel Drawer Files"/>
  </r>
  <r>
    <x v="3346"/>
    <x v="500"/>
    <d v="2016-04-17T00:00:00"/>
    <s v="Standard Class"/>
    <s v="BT-11680"/>
    <s v="OFF-ST-10000636"/>
    <x v="4153"/>
    <n v="9"/>
    <n v="0"/>
    <n v="60264"/>
    <n v="6.0263999999999998"/>
    <s v="Office Supplies"/>
    <s v="Storage"/>
    <s v="Rogers Profile Extra Capacity Storage Tub"/>
  </r>
  <r>
    <x v="3346"/>
    <x v="500"/>
    <d v="2016-04-17T00:00:00"/>
    <s v="Standard Class"/>
    <s v="BT-11680"/>
    <s v="OFF-BI-10000069"/>
    <x v="4154"/>
    <n v="4"/>
    <n v="2"/>
    <n v="156104"/>
    <n v="15.6104"/>
    <s v="Office Supplies"/>
    <s v="Binders"/>
    <s v="GBC Prepunched Paper, 19-Hole, for Binding Systems, 24-lb"/>
  </r>
  <r>
    <x v="3347"/>
    <x v="90"/>
    <d v="2014-05-31T00:00:00"/>
    <s v="Standard Class"/>
    <s v="MM-18055"/>
    <s v="OFF-ST-10001837"/>
    <x v="4155"/>
    <n v="3"/>
    <n v="2"/>
    <n v="76968"/>
    <n v="7.6967999999999996"/>
    <s v="Office Supplies"/>
    <s v="Storage"/>
    <s v="SAFCO Mobile Desk Side File, Wire Frame"/>
  </r>
  <r>
    <x v="3347"/>
    <x v="90"/>
    <d v="2014-05-31T00:00:00"/>
    <s v="Standard Class"/>
    <s v="MM-18055"/>
    <s v="FUR-CH-10003981"/>
    <x v="4156"/>
    <n v="2"/>
    <n v="3"/>
    <n v="-51396"/>
    <n v="-5.1395999999999997"/>
    <s v="Furniture"/>
    <s v="Chairs"/>
    <s v="Global Commerce Series Low-Back Swivel/Tilt Chairs"/>
  </r>
  <r>
    <x v="3347"/>
    <x v="90"/>
    <d v="2014-05-31T00:00:00"/>
    <s v="Standard Class"/>
    <s v="MM-18055"/>
    <s v="OFF-AR-10000716"/>
    <x v="2416"/>
    <n v="3"/>
    <n v="2"/>
    <n v="31806"/>
    <n v="3.1806000000000001"/>
    <s v="Office Supplies"/>
    <s v="Art"/>
    <s v="DIXON Ticonderoga Erasable Checking Pencils"/>
  </r>
  <r>
    <x v="3348"/>
    <x v="213"/>
    <d v="2017-07-11T00:00:00"/>
    <s v="Standard Class"/>
    <s v="PO-18850"/>
    <s v="FUR-CH-10001146"/>
    <x v="4157"/>
    <n v="3"/>
    <n v="2"/>
    <n v="-137403"/>
    <n v="-13.7403"/>
    <s v="Furniture"/>
    <s v="Chairs"/>
    <s v="Global Value Mid-Back Manager's Chair, Gray"/>
  </r>
  <r>
    <x v="3349"/>
    <x v="1130"/>
    <d v="2015-02-20T00:00:00"/>
    <s v="Standard Class"/>
    <s v="SP-20860"/>
    <s v="OFF-PA-10002751"/>
    <x v="1370"/>
    <n v="6"/>
    <n v="0"/>
    <n v="16146"/>
    <n v="1.6146"/>
    <s v="Office Supplies"/>
    <s v="Paper"/>
    <s v="Xerox 1920"/>
  </r>
  <r>
    <x v="3350"/>
    <x v="258"/>
    <d v="2017-06-18T00:00:00"/>
    <s v="Second Class"/>
    <s v="CS-12355"/>
    <s v="TEC-AC-10001606"/>
    <x v="4158"/>
    <n v="6"/>
    <n v="2"/>
    <n v="1079892"/>
    <n v="107.9892"/>
    <s v="Technology"/>
    <s v="Accessories"/>
    <s v="Logitech Wireless Performance Mouse MX for PC and Mac"/>
  </r>
  <r>
    <x v="3350"/>
    <x v="258"/>
    <d v="2017-06-18T00:00:00"/>
    <s v="Second Class"/>
    <s v="CS-12355"/>
    <s v="OFF-AR-10001427"/>
    <x v="186"/>
    <n v="5"/>
    <n v="2"/>
    <n v="1794"/>
    <n v="0.1794"/>
    <s v="Office Supplies"/>
    <s v="Art"/>
    <s v="Newell 330"/>
  </r>
  <r>
    <x v="3351"/>
    <x v="110"/>
    <d v="2017-11-16T00:00:00"/>
    <s v="First Class"/>
    <s v="KB-16600"/>
    <s v="TEC-PH-10004389"/>
    <x v="2973"/>
    <n v="5"/>
    <n v="0"/>
    <n v="163787"/>
    <n v="16.378699999999998"/>
    <s v="Technology"/>
    <s v="Phones"/>
    <s v="Nokia Lumia 925"/>
  </r>
  <r>
    <x v="3352"/>
    <x v="115"/>
    <d v="2017-12-15T00:00:00"/>
    <s v="Standard Class"/>
    <s v="AA-10375"/>
    <s v="OFF-BI-10002498"/>
    <x v="746"/>
    <n v="1"/>
    <n v="2"/>
    <n v="50463"/>
    <n v="5.0462999999999996"/>
    <s v="Office Supplies"/>
    <s v="Binders"/>
    <s v="Clear Mylar Reinforcing Strips"/>
  </r>
  <r>
    <x v="3352"/>
    <x v="115"/>
    <d v="2017-12-15T00:00:00"/>
    <s v="Standard Class"/>
    <s v="AA-10375"/>
    <s v="OFF-PA-10002245"/>
    <x v="188"/>
    <n v="3"/>
    <n v="0"/>
    <n v="8073"/>
    <n v="0.80730000000000002"/>
    <s v="Office Supplies"/>
    <s v="Paper"/>
    <s v="Xerox 1895"/>
  </r>
  <r>
    <x v="3352"/>
    <x v="115"/>
    <d v="2017-12-15T00:00:00"/>
    <s v="Standard Class"/>
    <s v="AA-10375"/>
    <s v="TEC-PH-10004522"/>
    <x v="4159"/>
    <n v="2"/>
    <n v="0"/>
    <n v="29245"/>
    <n v="2.9245000000000001"/>
    <s v="Technology"/>
    <s v="Phones"/>
    <s v="Dexim XPower Skin Super-Thin Power Case for iPhone 5 - Black"/>
  </r>
  <r>
    <x v="3353"/>
    <x v="931"/>
    <d v="2016-06-30T00:00:00"/>
    <s v="Second Class"/>
    <s v="BP-11155"/>
    <s v="FUR-CH-10003535"/>
    <x v="3913"/>
    <n v="2"/>
    <n v="0"/>
    <n v="207332"/>
    <n v="20.7332"/>
    <s v="Furniture"/>
    <s v="Chairs"/>
    <s v="Global Armless Task Chair, Royal Blue"/>
  </r>
  <r>
    <x v="3353"/>
    <x v="931"/>
    <d v="2016-06-30T00:00:00"/>
    <s v="Second Class"/>
    <s v="BP-11155"/>
    <s v="OFF-AP-10000595"/>
    <x v="4124"/>
    <n v="2"/>
    <n v="0"/>
    <n v="22724"/>
    <n v="2.2724000000000002"/>
    <s v="Office Supplies"/>
    <s v="Appliances"/>
    <s v="Disposable Triple-Filter Dust Bags"/>
  </r>
  <r>
    <x v="3353"/>
    <x v="931"/>
    <d v="2016-06-30T00:00:00"/>
    <s v="Second Class"/>
    <s v="BP-11155"/>
    <s v="OFF-PA-10003039"/>
    <x v="1349"/>
    <n v="2"/>
    <n v="0"/>
    <n v="27882"/>
    <n v="2.7881999999999998"/>
    <s v="Office Supplies"/>
    <s v="Paper"/>
    <s v="Xerox 1960"/>
  </r>
  <r>
    <x v="3353"/>
    <x v="931"/>
    <d v="2016-06-30T00:00:00"/>
    <s v="Second Class"/>
    <s v="BP-11155"/>
    <s v="OFF-BI-10002003"/>
    <x v="1358"/>
    <n v="2"/>
    <n v="0"/>
    <n v="37412"/>
    <n v="3.7412000000000001"/>
    <s v="Office Supplies"/>
    <s v="Binders"/>
    <s v="Ibico Presentation Index for Binding Systems"/>
  </r>
  <r>
    <x v="3353"/>
    <x v="931"/>
    <d v="2016-06-30T00:00:00"/>
    <s v="Second Class"/>
    <s v="BP-11155"/>
    <s v="OFF-AP-10002311"/>
    <x v="4160"/>
    <n v="4"/>
    <n v="0"/>
    <n v="1211056"/>
    <n v="121.1056"/>
    <s v="Office Supplies"/>
    <s v="Appliances"/>
    <s v="Holmes Replacement Filter for HEPA Air Cleaner, Very Large Room, HEPA Filter"/>
  </r>
  <r>
    <x v="3354"/>
    <x v="48"/>
    <d v="2017-09-19T00:00:00"/>
    <s v="Standard Class"/>
    <s v="TC-21145"/>
    <s v="FUR-FU-10002445"/>
    <x v="4161"/>
    <n v="5"/>
    <n v="0"/>
    <n v="1896"/>
    <n v="0.18959999999999999"/>
    <s v="Furniture"/>
    <s v="Furnishings"/>
    <s v="DAX Two-Tone Rosewood/Black Document Frame, Desktop, 5 x 7"/>
  </r>
  <r>
    <x v="3354"/>
    <x v="48"/>
    <d v="2017-09-19T00:00:00"/>
    <s v="Standard Class"/>
    <s v="TC-21145"/>
    <s v="FUR-CH-10003606"/>
    <x v="4162"/>
    <n v="4"/>
    <n v="0"/>
    <n v="1436288"/>
    <n v="143.62880000000001"/>
    <s v="Furniture"/>
    <s v="Chairs"/>
    <s v="SAFCO Folding Chair Trolley"/>
  </r>
  <r>
    <x v="3354"/>
    <x v="48"/>
    <d v="2017-09-19T00:00:00"/>
    <s v="Standard Class"/>
    <s v="TC-21145"/>
    <s v="TEC-PH-10002115"/>
    <x v="3295"/>
    <n v="6"/>
    <n v="0"/>
    <n v="1029444"/>
    <n v="102.9444"/>
    <s v="Technology"/>
    <s v="Phones"/>
    <s v="Plantronics 81402"/>
  </r>
  <r>
    <x v="3354"/>
    <x v="48"/>
    <d v="2017-09-19T00:00:00"/>
    <s v="Standard Class"/>
    <s v="TC-21145"/>
    <s v="OFF-ST-10000934"/>
    <x v="3148"/>
    <n v="2"/>
    <n v="0"/>
    <n v="0"/>
    <n v="0"/>
    <s v="Office Supplies"/>
    <s v="Storage"/>
    <s v="Contico 72&quot;H Heavy-Duty Storage System"/>
  </r>
  <r>
    <x v="3355"/>
    <x v="533"/>
    <d v="2017-12-08T00:00:00"/>
    <s v="Standard Class"/>
    <s v="BG-11035"/>
    <s v="OFF-AR-10003903"/>
    <x v="850"/>
    <n v="1"/>
    <n v="2"/>
    <n v="24582"/>
    <n v="2.4582000000000002"/>
    <s v="Office Supplies"/>
    <s v="Art"/>
    <s v="Sanford 52201 APSCO Electric Pencil Sharpener"/>
  </r>
  <r>
    <x v="3356"/>
    <x v="498"/>
    <d v="2017-06-30T00:00:00"/>
    <s v="Standard Class"/>
    <s v="DO-13435"/>
    <s v="OFF-ST-10004123"/>
    <x v="141"/>
    <n v="3"/>
    <n v="0"/>
    <n v="0"/>
    <n v="0"/>
    <s v="Office Supplies"/>
    <s v="Storage"/>
    <s v="Safco Industrial Wire Shelving System"/>
  </r>
  <r>
    <x v="3357"/>
    <x v="1131"/>
    <d v="2016-07-26T00:00:00"/>
    <s v="Second Class"/>
    <s v="DB-12970"/>
    <s v="FUR-CH-10001708"/>
    <x v="4163"/>
    <n v="2"/>
    <n v="1"/>
    <n v="310156"/>
    <n v="31.015599999999999"/>
    <s v="Furniture"/>
    <s v="Chairs"/>
    <s v="Office Star - Contemporary Swivel Chair with Padded Adjustable Arms and Flex Back"/>
  </r>
  <r>
    <x v="3358"/>
    <x v="303"/>
    <d v="2016-09-08T00:00:00"/>
    <s v="Standard Class"/>
    <s v="RL-19615"/>
    <s v="OFF-LA-10000240"/>
    <x v="2967"/>
    <n v="5"/>
    <n v="2"/>
    <n v="98685"/>
    <n v="9.8684999999999992"/>
    <s v="Office Supplies"/>
    <s v="Labels"/>
    <s v="Self-Adhesive Address Labels for Typewriters by Universal"/>
  </r>
  <r>
    <x v="3358"/>
    <x v="303"/>
    <d v="2016-09-08T00:00:00"/>
    <s v="Standard Class"/>
    <s v="RL-19615"/>
    <s v="OFF-ST-10002485"/>
    <x v="346"/>
    <n v="2"/>
    <n v="2"/>
    <n v="-83524"/>
    <n v="-8.3523999999999994"/>
    <s v="Office Supplies"/>
    <s v="Storage"/>
    <s v="Rogers Deluxe File Chest"/>
  </r>
  <r>
    <x v="3358"/>
    <x v="303"/>
    <d v="2016-09-08T00:00:00"/>
    <s v="Standard Class"/>
    <s v="RL-19615"/>
    <s v="TEC-MA-10003230"/>
    <x v="4164"/>
    <n v="3"/>
    <n v="3"/>
    <n v="-1947"/>
    <n v="-0.19470000000000001"/>
    <s v="Technology"/>
    <s v="Machines"/>
    <s v="Okidata C610n Printer"/>
  </r>
  <r>
    <x v="3359"/>
    <x v="693"/>
    <d v="2017-04-24T00:00:00"/>
    <s v="Standard Class"/>
    <s v="SJ-20215"/>
    <s v="FUR-CH-10002602"/>
    <x v="2453"/>
    <n v="3"/>
    <n v="3"/>
    <n v="-181176"/>
    <n v="-18.117599999999999"/>
    <s v="Furniture"/>
    <s v="Chairs"/>
    <s v="DMI Arturo Collection Mission-style Design Wood Chair"/>
  </r>
  <r>
    <x v="3359"/>
    <x v="693"/>
    <d v="2017-04-24T00:00:00"/>
    <s v="Standard Class"/>
    <s v="SJ-20215"/>
    <s v="OFF-AR-10001683"/>
    <x v="58"/>
    <n v="2"/>
    <n v="2"/>
    <n v="3546"/>
    <n v="0.35460000000000003"/>
    <s v="Office Supplies"/>
    <s v="Art"/>
    <s v="Lumber Crayons"/>
  </r>
  <r>
    <x v="3359"/>
    <x v="693"/>
    <d v="2017-04-24T00:00:00"/>
    <s v="Standard Class"/>
    <s v="SJ-20215"/>
    <s v="FUR-FU-10002456"/>
    <x v="110"/>
    <n v="5"/>
    <n v="6"/>
    <n v="-6188"/>
    <n v="-0.61880000000000002"/>
    <s v="Furniture"/>
    <s v="Furnishings"/>
    <s v="Master Caster Door Stop, Large Neon Orange"/>
  </r>
  <r>
    <x v="3360"/>
    <x v="1132"/>
    <d v="2014-08-16T00:00:00"/>
    <s v="Standard Class"/>
    <s v="CS-12175"/>
    <s v="OFF-BI-10002854"/>
    <x v="4165"/>
    <n v="7"/>
    <n v="0"/>
    <n v="98105"/>
    <n v="9.8104999999999993"/>
    <s v="Office Supplies"/>
    <s v="Binders"/>
    <s v="Performers Binder/Pad Holder, Black"/>
  </r>
  <r>
    <x v="3361"/>
    <x v="55"/>
    <d v="2017-09-23T00:00:00"/>
    <s v="Standard Class"/>
    <s v="JP-16135"/>
    <s v="OFF-AR-10002445"/>
    <x v="973"/>
    <n v="5"/>
    <n v="0"/>
    <n v="13452"/>
    <n v="1.3452"/>
    <s v="Office Supplies"/>
    <s v="Art"/>
    <s v="SANFORD Major Accent Highlighters"/>
  </r>
  <r>
    <x v="3362"/>
    <x v="103"/>
    <d v="2017-12-13T00:00:00"/>
    <s v="Standard Class"/>
    <s v="NC-18535"/>
    <s v="OFF-PA-10004359"/>
    <x v="1394"/>
    <n v="5"/>
    <n v="2"/>
    <n v="14679"/>
    <n v="1.4679"/>
    <s v="Office Supplies"/>
    <s v="Paper"/>
    <s v="Multicolor Computer Printout Paper"/>
  </r>
  <r>
    <x v="3362"/>
    <x v="103"/>
    <d v="2017-12-13T00:00:00"/>
    <s v="Standard Class"/>
    <s v="NC-18535"/>
    <s v="OFF-BI-10000279"/>
    <x v="4166"/>
    <n v="3"/>
    <n v="7"/>
    <n v="-99705"/>
    <n v="-9.9704999999999995"/>
    <s v="Office Supplies"/>
    <s v="Binders"/>
    <s v="Acco Recycled 2&quot; Capacity Laser Printer Hanging Data Binders"/>
  </r>
  <r>
    <x v="3363"/>
    <x v="143"/>
    <d v="2016-11-08T00:00:00"/>
    <s v="Standard Class"/>
    <s v="CW-11905"/>
    <s v="OFF-BI-10003314"/>
    <x v="540"/>
    <n v="2"/>
    <n v="2"/>
    <n v="27956"/>
    <n v="2.7955999999999999"/>
    <s v="Office Supplies"/>
    <s v="Binders"/>
    <s v="Tuff Stuff Recycled Round Ring Binders"/>
  </r>
  <r>
    <x v="3363"/>
    <x v="143"/>
    <d v="2016-11-08T00:00:00"/>
    <s v="Standard Class"/>
    <s v="CW-11905"/>
    <s v="OFF-BI-10000494"/>
    <x v="4167"/>
    <n v="1"/>
    <n v="2"/>
    <n v="1305"/>
    <n v="0.1305"/>
    <s v="Office Supplies"/>
    <s v="Binders"/>
    <s v="Acco Economy Flexible Poly Round Ring Binder"/>
  </r>
  <r>
    <x v="3363"/>
    <x v="143"/>
    <d v="2016-11-08T00:00:00"/>
    <s v="Standard Class"/>
    <s v="CW-11905"/>
    <s v="OFF-PA-10000295"/>
    <x v="1071"/>
    <n v="6"/>
    <n v="0"/>
    <n v="186624"/>
    <n v="18.662400000000002"/>
    <s v="Office Supplies"/>
    <s v="Paper"/>
    <s v="Xerox 229"/>
  </r>
  <r>
    <x v="3364"/>
    <x v="292"/>
    <d v="2015-04-04T00:00:00"/>
    <s v="Standard Class"/>
    <s v="CM-12115"/>
    <s v="OFF-PA-10002615"/>
    <x v="4168"/>
    <n v="4"/>
    <n v="0"/>
    <n v="81144"/>
    <n v="8.1143999999999998"/>
    <s v="Office Supplies"/>
    <s v="Paper"/>
    <s v="Ampad Gold Fibre Wirebound Steno Books, 6&quot; x 9&quot;, Gregg Ruled"/>
  </r>
  <r>
    <x v="3365"/>
    <x v="33"/>
    <d v="2016-09-11T00:00:00"/>
    <s v="Standard Class"/>
    <s v="PT-19090"/>
    <s v="OFF-ST-10003479"/>
    <x v="4169"/>
    <n v="3"/>
    <n v="2"/>
    <n v="-17523"/>
    <n v="-1.7523"/>
    <s v="Office Supplies"/>
    <s v="Storage"/>
    <s v="Eldon Base for stackable storage shelf, platinum"/>
  </r>
  <r>
    <x v="3366"/>
    <x v="557"/>
    <d v="2017-02-01T00:00:00"/>
    <s v="Standard Class"/>
    <s v="CL-12700"/>
    <s v="TEC-AC-10002800"/>
    <x v="4170"/>
    <n v="9"/>
    <n v="0"/>
    <n v="1574685"/>
    <n v="157.46850000000001"/>
    <s v="Technology"/>
    <s v="Accessories"/>
    <s v="Plantronics Audio 478 Stereo USB Headset"/>
  </r>
  <r>
    <x v="3367"/>
    <x v="423"/>
    <d v="2016-09-08T00:00:00"/>
    <s v="Second Class"/>
    <s v="HF-14995"/>
    <s v="FUR-BO-10003159"/>
    <x v="4171"/>
    <n v="3"/>
    <n v="0"/>
    <n v="310446"/>
    <n v="31.044599999999999"/>
    <s v="Furniture"/>
    <s v="Bookcases"/>
    <s v="Sauder Camden County Collection Libraries, Planked Cherry Finish"/>
  </r>
  <r>
    <x v="3367"/>
    <x v="423"/>
    <d v="2016-09-08T00:00:00"/>
    <s v="Second Class"/>
    <s v="HF-14995"/>
    <s v="FUR-FU-10002364"/>
    <x v="1733"/>
    <n v="2"/>
    <n v="0"/>
    <n v="42804"/>
    <n v="4.2804000000000002"/>
    <s v="Furniture"/>
    <s v="Furnishings"/>
    <s v="Eldon Expressions Wood Desk Accessories, Oak"/>
  </r>
  <r>
    <x v="3367"/>
    <x v="423"/>
    <d v="2016-09-08T00:00:00"/>
    <s v="Second Class"/>
    <s v="HF-14995"/>
    <s v="OFF-BI-10003350"/>
    <x v="1252"/>
    <n v="2"/>
    <n v="0"/>
    <n v="58696"/>
    <n v="5.8696000000000002"/>
    <s v="Office Supplies"/>
    <s v="Binders"/>
    <s v="Acco Expandable Hanging Binders"/>
  </r>
  <r>
    <x v="3367"/>
    <x v="423"/>
    <d v="2016-09-08T00:00:00"/>
    <s v="Second Class"/>
    <s v="HF-14995"/>
    <s v="OFF-LA-10004093"/>
    <x v="1939"/>
    <n v="8"/>
    <n v="0"/>
    <n v="274856"/>
    <n v="27.485600000000002"/>
    <s v="Office Supplies"/>
    <s v="Labels"/>
    <s v="Avery 486"/>
  </r>
  <r>
    <x v="3368"/>
    <x v="800"/>
    <d v="2017-07-28T00:00:00"/>
    <s v="Second Class"/>
    <s v="JC-15775"/>
    <s v="FUR-FU-10000732"/>
    <x v="4172"/>
    <n v="4"/>
    <n v="2"/>
    <n v="30144"/>
    <n v="3.0144000000000002"/>
    <s v="Furniture"/>
    <s v="Furnishings"/>
    <s v="Eldon 200 Class Desk Accessories"/>
  </r>
  <r>
    <x v="3368"/>
    <x v="800"/>
    <d v="2017-07-28T00:00:00"/>
    <s v="Second Class"/>
    <s v="JC-15775"/>
    <s v="OFF-SU-10004884"/>
    <x v="4173"/>
    <n v="3"/>
    <n v="2"/>
    <n v="42471"/>
    <n v="4.2470999999999997"/>
    <s v="Office Supplies"/>
    <s v="Supplies"/>
    <s v="Acme Galleria Hot Forged Steel Scissors with Colored Handles"/>
  </r>
  <r>
    <x v="3368"/>
    <x v="800"/>
    <d v="2017-07-28T00:00:00"/>
    <s v="Second Class"/>
    <s v="JC-15775"/>
    <s v="FUR-TA-10001771"/>
    <x v="4174"/>
    <n v="1"/>
    <n v="4"/>
    <n v="-34647"/>
    <n v="-3.4647000000000001"/>
    <s v="Furniture"/>
    <s v="Tables"/>
    <s v="Bush Cubix Conference Tables, Fully Assembled"/>
  </r>
  <r>
    <x v="3368"/>
    <x v="800"/>
    <d v="2017-07-28T00:00:00"/>
    <s v="Second Class"/>
    <s v="JC-15775"/>
    <s v="OFF-ST-10000060"/>
    <x v="4175"/>
    <n v="5"/>
    <n v="2"/>
    <n v="-25992"/>
    <n v="-2.5992000000000002"/>
    <s v="Office Supplies"/>
    <s v="Storage"/>
    <s v="Fellowes Bankers Box Staxonsteel Drawer File/Stacking System"/>
  </r>
  <r>
    <x v="3368"/>
    <x v="800"/>
    <d v="2017-07-28T00:00:00"/>
    <s v="Second Class"/>
    <s v="JC-15775"/>
    <s v="OFF-PA-10004100"/>
    <x v="846"/>
    <n v="4"/>
    <n v="2"/>
    <n v="72576"/>
    <n v="7.2576000000000001"/>
    <s v="Office Supplies"/>
    <s v="Paper"/>
    <s v="Xerox 216"/>
  </r>
  <r>
    <x v="3369"/>
    <x v="1023"/>
    <d v="2015-09-20T00:00:00"/>
    <s v="Standard Class"/>
    <s v="JH-15910"/>
    <s v="FUR-FU-10003975"/>
    <x v="2003"/>
    <n v="3"/>
    <n v="0"/>
    <n v="12993"/>
    <n v="1.2992999999999999"/>
    <s v="Furniture"/>
    <s v="Furnishings"/>
    <s v="Eldon Advantage Chair Mats for Low to Medium Pile Carpets"/>
  </r>
  <r>
    <x v="3369"/>
    <x v="1023"/>
    <d v="2015-09-20T00:00:00"/>
    <s v="Standard Class"/>
    <s v="JH-15910"/>
    <s v="OFF-PA-10001712"/>
    <x v="1523"/>
    <n v="7"/>
    <n v="0"/>
    <n v="314685"/>
    <n v="31.468499999999999"/>
    <s v="Office Supplies"/>
    <s v="Paper"/>
    <s v="Xerox 1948"/>
  </r>
  <r>
    <x v="3370"/>
    <x v="111"/>
    <d v="2015-09-09T00:00:00"/>
    <s v="Second Class"/>
    <s v="CC-12610"/>
    <s v="OFF-AR-10001953"/>
    <x v="1117"/>
    <n v="4"/>
    <n v="2"/>
    <n v="123144"/>
    <n v="12.314399999999999"/>
    <s v="Office Supplies"/>
    <s v="Art"/>
    <s v="Boston 1645 Deluxe Heavier-Duty Electric Pencil Sharpener"/>
  </r>
  <r>
    <x v="3371"/>
    <x v="180"/>
    <d v="2016-11-17T00:00:00"/>
    <s v="First Class"/>
    <s v="IM-15055"/>
    <s v="OFF-BI-10004967"/>
    <x v="1445"/>
    <n v="5"/>
    <n v="2"/>
    <n v="2808"/>
    <n v="0.28079999999999999"/>
    <s v="Office Supplies"/>
    <s v="Binders"/>
    <s v="Round Ring Binders"/>
  </r>
  <r>
    <x v="3372"/>
    <x v="325"/>
    <d v="2016-11-15T00:00:00"/>
    <s v="Standard Class"/>
    <s v="BF-11170"/>
    <s v="FUR-FU-10003731"/>
    <x v="2829"/>
    <n v="1"/>
    <n v="0"/>
    <n v="27944"/>
    <n v="2.7944"/>
    <s v="Furniture"/>
    <s v="Furnishings"/>
    <s v="Eldon Expressions Wood and Plastic Desk Accessories, Oak"/>
  </r>
  <r>
    <x v="3373"/>
    <x v="860"/>
    <d v="2014-08-18T00:00:00"/>
    <s v="First Class"/>
    <s v="CS-12355"/>
    <s v="OFF-BI-10001989"/>
    <x v="2598"/>
    <n v="3"/>
    <n v="0"/>
    <n v="302112"/>
    <n v="30.211200000000002"/>
    <s v="Office Supplies"/>
    <s v="Binders"/>
    <s v="Premium Transparent Presentation Covers by GBC"/>
  </r>
  <r>
    <x v="3374"/>
    <x v="439"/>
    <d v="2015-11-20T00:00:00"/>
    <s v="Standard Class"/>
    <s v="MC-17605"/>
    <s v="OFF-ST-10000344"/>
    <x v="4176"/>
    <n v="2"/>
    <n v="2"/>
    <n v="16116"/>
    <n v="1.6115999999999999"/>
    <s v="Office Supplies"/>
    <s v="Storage"/>
    <s v="Neat Ideas Personal Hanging Folder Files, Black"/>
  </r>
  <r>
    <x v="3374"/>
    <x v="439"/>
    <d v="2015-11-20T00:00:00"/>
    <s v="Standard Class"/>
    <s v="MC-17605"/>
    <s v="TEC-PH-10001051"/>
    <x v="1887"/>
    <n v="3"/>
    <n v="2"/>
    <n v="269973"/>
    <n v="26.997299999999999"/>
    <s v="Technology"/>
    <s v="Phones"/>
    <s v="HTC One"/>
  </r>
  <r>
    <x v="3374"/>
    <x v="439"/>
    <d v="2015-11-20T00:00:00"/>
    <s v="Standard Class"/>
    <s v="MC-17605"/>
    <s v="FUR-FU-10001215"/>
    <x v="807"/>
    <n v="2"/>
    <n v="6"/>
    <n v="-155268"/>
    <n v="-15.5268"/>
    <s v="Furniture"/>
    <s v="Furnishings"/>
    <s v="Howard Miller 11-1/2&quot; Diameter Brentwood Wall Clock"/>
  </r>
  <r>
    <x v="3375"/>
    <x v="767"/>
    <d v="2015-08-25T00:00:00"/>
    <s v="Same Day"/>
    <s v="MC-18100"/>
    <s v="FUR-FU-10001473"/>
    <x v="1783"/>
    <n v="2"/>
    <n v="6"/>
    <n v="-165858"/>
    <n v="-16.585799999999999"/>
    <s v="Furniture"/>
    <s v="Furnishings"/>
    <s v="DAX Wood Document Frame"/>
  </r>
  <r>
    <x v="3375"/>
    <x v="767"/>
    <d v="2015-08-25T00:00:00"/>
    <s v="Same Day"/>
    <s v="MC-18100"/>
    <s v="OFF-BI-10000315"/>
    <x v="3310"/>
    <n v="1"/>
    <n v="8"/>
    <n v="-60768"/>
    <n v="-6.0768000000000004"/>
    <s v="Office Supplies"/>
    <s v="Binders"/>
    <s v="Poly Designer Cover &amp; Back"/>
  </r>
  <r>
    <x v="3375"/>
    <x v="767"/>
    <d v="2015-08-25T00:00:00"/>
    <s v="Same Day"/>
    <s v="MC-18100"/>
    <s v="FUR-FU-10002240"/>
    <x v="2193"/>
    <n v="5"/>
    <n v="6"/>
    <n v="-394"/>
    <n v="-3.9399999999999998E-2"/>
    <s v="Furniture"/>
    <s v="Furnishings"/>
    <s v="Nu-Dell EZ-Mount Plastic Wall Frames"/>
  </r>
  <r>
    <x v="3376"/>
    <x v="411"/>
    <d v="2017-01-01T00:00:00"/>
    <s v="Standard Class"/>
    <s v="LW-16825"/>
    <s v="FUR-TA-10002607"/>
    <x v="4177"/>
    <n v="1"/>
    <n v="5"/>
    <n v="-241026"/>
    <n v="-24.102599999999999"/>
    <s v="Furniture"/>
    <s v="Tables"/>
    <s v="KI Conference Tables"/>
  </r>
  <r>
    <x v="3376"/>
    <x v="411"/>
    <d v="2017-01-01T00:00:00"/>
    <s v="Standard Class"/>
    <s v="LW-16825"/>
    <s v="TEC-MA-10003356"/>
    <x v="1670"/>
    <n v="2"/>
    <n v="7"/>
    <n v="-386957"/>
    <n v="-38.695700000000002"/>
    <s v="Technology"/>
    <s v="Machines"/>
    <s v="Panasonic KX MC6040 Color Laser Multifunction Printer"/>
  </r>
  <r>
    <x v="3376"/>
    <x v="411"/>
    <d v="2017-01-01T00:00:00"/>
    <s v="Standard Class"/>
    <s v="LW-16825"/>
    <s v="TEC-AC-10002217"/>
    <x v="3354"/>
    <n v="3"/>
    <n v="2"/>
    <n v="-7896"/>
    <n v="-0.78959999999999997"/>
    <s v="Technology"/>
    <s v="Accessories"/>
    <s v="ImationÂ Clip USBÂ flash driveÂ - 8 GB"/>
  </r>
  <r>
    <x v="3376"/>
    <x v="411"/>
    <d v="2017-01-01T00:00:00"/>
    <s v="Standard Class"/>
    <s v="LW-16825"/>
    <s v="TEC-AC-10004353"/>
    <x v="1883"/>
    <n v="2"/>
    <n v="2"/>
    <n v="2142"/>
    <n v="0.2142"/>
    <s v="Technology"/>
    <s v="Accessories"/>
    <s v="Hypercom P1300 Pinpad"/>
  </r>
  <r>
    <x v="3376"/>
    <x v="411"/>
    <d v="2017-01-01T00:00:00"/>
    <s v="Standard Class"/>
    <s v="LW-16825"/>
    <s v="FUR-CH-10004754"/>
    <x v="4178"/>
    <n v="2"/>
    <n v="2"/>
    <n v="41972"/>
    <n v="4.1971999999999996"/>
    <s v="Furniture"/>
    <s v="Chairs"/>
    <s v="Global Stack Chair with Arms, Black"/>
  </r>
  <r>
    <x v="3377"/>
    <x v="1082"/>
    <d v="2014-10-06T00:00:00"/>
    <s v="First Class"/>
    <s v="KH-16510"/>
    <s v="TEC-AC-10002800"/>
    <x v="2462"/>
    <n v="2"/>
    <n v="0"/>
    <n v="34993"/>
    <n v="3.4992999999999999"/>
    <s v="Technology"/>
    <s v="Accessories"/>
    <s v="Plantronics Audio 478 Stereo USB Headset"/>
  </r>
  <r>
    <x v="3378"/>
    <x v="754"/>
    <d v="2014-11-25T00:00:00"/>
    <s v="First Class"/>
    <s v="RB-19645"/>
    <s v="OFF-PA-10001752"/>
    <x v="1024"/>
    <n v="2"/>
    <n v="0"/>
    <n v="48804"/>
    <n v="4.8803999999999998"/>
    <s v="Office Supplies"/>
    <s v="Paper"/>
    <s v="Hammermill CopyPlus Copy Paper (20Lb. and 84 Bright)"/>
  </r>
  <r>
    <x v="3379"/>
    <x v="138"/>
    <d v="2017-12-29T00:00:00"/>
    <s v="Standard Class"/>
    <s v="GD-14590"/>
    <s v="OFF-BI-10003314"/>
    <x v="496"/>
    <n v="1"/>
    <n v="2"/>
    <n v="13978"/>
    <n v="1.3977999999999999"/>
    <s v="Office Supplies"/>
    <s v="Binders"/>
    <s v="Tuff Stuff Recycled Round Ring Binders"/>
  </r>
  <r>
    <x v="3380"/>
    <x v="1052"/>
    <d v="2015-04-05T00:00:00"/>
    <s v="Standard Class"/>
    <s v="EB-13705"/>
    <s v="OFF-PA-10000357"/>
    <x v="3640"/>
    <n v="3"/>
    <n v="2"/>
    <n v="356613"/>
    <n v="35.661299999999997"/>
    <s v="Office Supplies"/>
    <s v="Paper"/>
    <s v="White Dual Perf Computer Printout Paper, 2700 Sheets, 1 Part, Heavyweight, 20 lbs., 14 7/8 x 11"/>
  </r>
  <r>
    <x v="3380"/>
    <x v="1052"/>
    <d v="2015-04-05T00:00:00"/>
    <s v="Standard Class"/>
    <s v="EB-13705"/>
    <s v="FUR-FU-10001085"/>
    <x v="1267"/>
    <n v="3"/>
    <n v="6"/>
    <n v="-7833"/>
    <n v="-0.7833"/>
    <s v="Furniture"/>
    <s v="Furnishings"/>
    <s v="3M Polarizing Light Filter Sleeves"/>
  </r>
  <r>
    <x v="3381"/>
    <x v="97"/>
    <d v="2017-09-15T00:00:00"/>
    <s v="First Class"/>
    <s v="PS-18760"/>
    <s v="OFF-BI-10000301"/>
    <x v="1313"/>
    <n v="2"/>
    <n v="7"/>
    <n v="-2588"/>
    <n v="-0.25879999999999997"/>
    <s v="Office Supplies"/>
    <s v="Binders"/>
    <s v="GBC Instant Report Kit"/>
  </r>
  <r>
    <x v="3381"/>
    <x v="97"/>
    <d v="2017-09-15T00:00:00"/>
    <s v="First Class"/>
    <s v="PS-18760"/>
    <s v="TEC-MA-10002930"/>
    <x v="4179"/>
    <n v="1"/>
    <n v="7"/>
    <n v="-180385"/>
    <n v="-18.038499999999999"/>
    <s v="Technology"/>
    <s v="Machines"/>
    <s v="Ricoh - Ink Collector Unit for GX3000 Series Printers"/>
  </r>
  <r>
    <x v="3381"/>
    <x v="97"/>
    <d v="2017-09-15T00:00:00"/>
    <s v="First Class"/>
    <s v="PS-18760"/>
    <s v="FUR-CH-10002372"/>
    <x v="4180"/>
    <n v="2"/>
    <n v="3"/>
    <n v="-291528"/>
    <n v="-29.152799999999999"/>
    <s v="Furniture"/>
    <s v="Chairs"/>
    <s v="Office Star - Ergonomically Designed Knee Chair"/>
  </r>
  <r>
    <x v="3381"/>
    <x v="97"/>
    <d v="2017-09-15T00:00:00"/>
    <s v="First Class"/>
    <s v="PS-18760"/>
    <s v="OFF-BI-10003707"/>
    <x v="4181"/>
    <n v="4"/>
    <n v="7"/>
    <n v="-12208"/>
    <n v="-1.2208000000000001"/>
    <s v="Office Supplies"/>
    <s v="Binders"/>
    <s v="Aluminum Screw Posts"/>
  </r>
  <r>
    <x v="3381"/>
    <x v="97"/>
    <d v="2017-09-15T00:00:00"/>
    <s v="First Class"/>
    <s v="PS-18760"/>
    <s v="FUR-FU-10001057"/>
    <x v="4182"/>
    <n v="8"/>
    <n v="2"/>
    <n v="47976"/>
    <n v="4.7976000000000001"/>
    <s v="Furniture"/>
    <s v="Furnishings"/>
    <s v="Tensor Track Tree Floor Lamp"/>
  </r>
  <r>
    <x v="3381"/>
    <x v="97"/>
    <d v="2017-09-15T00:00:00"/>
    <s v="First Class"/>
    <s v="PS-18760"/>
    <s v="TEC-MA-10001681"/>
    <x v="4183"/>
    <n v="2"/>
    <n v="7"/>
    <n v="-168819"/>
    <n v="-16.881900000000002"/>
    <s v="Technology"/>
    <s v="Machines"/>
    <s v="Lexmark MarkNet N8150 Wireless Print Server"/>
  </r>
  <r>
    <x v="3382"/>
    <x v="1103"/>
    <d v="2014-06-21T00:00:00"/>
    <s v="Standard Class"/>
    <s v="GH-14425"/>
    <s v="FUR-FU-10003981"/>
    <x v="358"/>
    <n v="3"/>
    <n v="0"/>
    <n v="26208"/>
    <n v="2.6208"/>
    <s v="Furniture"/>
    <s v="Furnishings"/>
    <s v="Eldon Wave Desk Accessories"/>
  </r>
  <r>
    <x v="3382"/>
    <x v="1103"/>
    <d v="2014-06-21T00:00:00"/>
    <s v="Standard Class"/>
    <s v="GH-14425"/>
    <s v="OFF-FA-10000624"/>
    <x v="1451"/>
    <n v="5"/>
    <n v="0"/>
    <n v="895"/>
    <n v="8.9499999999999996E-2"/>
    <s v="Office Supplies"/>
    <s v="Fasteners"/>
    <s v="OIC Binder Clips"/>
  </r>
  <r>
    <x v="3382"/>
    <x v="1103"/>
    <d v="2014-06-21T00:00:00"/>
    <s v="Standard Class"/>
    <s v="GH-14425"/>
    <s v="OFF-BI-10004995"/>
    <x v="4184"/>
    <n v="3"/>
    <n v="2"/>
    <n v="10615722"/>
    <n v="1061.5722000000001"/>
    <s v="Office Supplies"/>
    <s v="Binders"/>
    <s v="GBC DocuBind P400 Electric Binding System"/>
  </r>
  <r>
    <x v="3383"/>
    <x v="226"/>
    <d v="2018-01-01T00:00:00"/>
    <s v="Standard Class"/>
    <s v="LO-17170"/>
    <s v="OFF-BI-10003784"/>
    <x v="112"/>
    <n v="5"/>
    <n v="8"/>
    <n v="-2688"/>
    <n v="-0.26879999999999998"/>
    <s v="Office Supplies"/>
    <s v="Binders"/>
    <s v="Computer Printout Index Tabs"/>
  </r>
  <r>
    <x v="3383"/>
    <x v="226"/>
    <d v="2018-01-01T00:00:00"/>
    <s v="Standard Class"/>
    <s v="LO-17170"/>
    <s v="FUR-FU-10004586"/>
    <x v="1025"/>
    <n v="3"/>
    <n v="6"/>
    <n v="-23904"/>
    <n v="-2.3904000000000001"/>
    <s v="Furniture"/>
    <s v="Furnishings"/>
    <s v="G.E. Longer-Life Indoor Recessed Floodlight Bulbs"/>
  </r>
  <r>
    <x v="3383"/>
    <x v="226"/>
    <d v="2018-01-01T00:00:00"/>
    <s v="Standard Class"/>
    <s v="LO-17170"/>
    <s v="FUR-CH-10004698"/>
    <x v="4180"/>
    <n v="2"/>
    <n v="3"/>
    <n v="-32392"/>
    <n v="-3.2391999999999999"/>
    <s v="Furniture"/>
    <s v="Chairs"/>
    <s v="Padded Folding Chairs, Black, 4/Carton"/>
  </r>
  <r>
    <x v="3383"/>
    <x v="226"/>
    <d v="2018-01-01T00:00:00"/>
    <s v="Standard Class"/>
    <s v="LO-17170"/>
    <s v="FUR-FU-10001935"/>
    <x v="593"/>
    <n v="2"/>
    <n v="6"/>
    <n v="-1406"/>
    <n v="-0.1406"/>
    <s v="Furniture"/>
    <s v="Furnishings"/>
    <s v="3M Hangers With Command Adhesive"/>
  </r>
  <r>
    <x v="3384"/>
    <x v="808"/>
    <d v="2017-11-07T00:00:00"/>
    <s v="Standard Class"/>
    <s v="CS-12505"/>
    <s v="OFF-AP-10003040"/>
    <x v="4185"/>
    <n v="5"/>
    <n v="0"/>
    <n v="43706"/>
    <n v="4.3705999999999996"/>
    <s v="Office Supplies"/>
    <s v="Appliances"/>
    <s v="Fellowes 8 Outlet Superior Workstation Surge Protector w/o Phone/Fax/Modem Protection"/>
  </r>
  <r>
    <x v="3385"/>
    <x v="306"/>
    <d v="2015-07-29T00:00:00"/>
    <s v="Standard Class"/>
    <s v="YS-21880"/>
    <s v="OFF-EN-10001335"/>
    <x v="4186"/>
    <n v="9"/>
    <n v="0"/>
    <n v="4923"/>
    <n v="0.49230000000000002"/>
    <s v="Office Supplies"/>
    <s v="Envelopes"/>
    <s v="White Business Envelopes with Contemporary Seam, Recycled White Business Envelopes"/>
  </r>
  <r>
    <x v="3385"/>
    <x v="306"/>
    <d v="2015-07-29T00:00:00"/>
    <s v="Standard Class"/>
    <s v="YS-21880"/>
    <s v="FUR-TA-10002041"/>
    <x v="4187"/>
    <n v="2"/>
    <n v="0"/>
    <n v="394438"/>
    <n v="39.443800000000003"/>
    <s v="Furniture"/>
    <s v="Tables"/>
    <s v="Bevis Round Conference Table Top, X-Base"/>
  </r>
  <r>
    <x v="3386"/>
    <x v="824"/>
    <d v="2016-10-09T00:00:00"/>
    <s v="Standard Class"/>
    <s v="TC-20980"/>
    <s v="OFF-ST-10001558"/>
    <x v="4188"/>
    <n v="2"/>
    <n v="0"/>
    <n v="4872"/>
    <n v="0.48720000000000002"/>
    <s v="Office Supplies"/>
    <s v="Storage"/>
    <s v="Acco Perma 4000 Stacking Storage Drawers"/>
  </r>
  <r>
    <x v="3386"/>
    <x v="824"/>
    <d v="2016-10-09T00:00:00"/>
    <s v="Standard Class"/>
    <s v="TC-20980"/>
    <s v="TEC-CO-10004722"/>
    <x v="4189"/>
    <n v="5"/>
    <n v="0"/>
    <n v="8399976"/>
    <n v="839.99760000000003"/>
    <s v="Technology"/>
    <s v="Copiers"/>
    <s v="Canon imageCLASS 2200 Advanced Copier"/>
  </r>
  <r>
    <x v="3386"/>
    <x v="824"/>
    <d v="2016-10-09T00:00:00"/>
    <s v="Standard Class"/>
    <s v="TC-20980"/>
    <s v="OFF-BI-10004600"/>
    <x v="2404"/>
    <n v="2"/>
    <n v="0"/>
    <n v="331191"/>
    <n v="33.119100000000003"/>
    <s v="Office Supplies"/>
    <s v="Binders"/>
    <s v="Ibico Ibimaster 300 Manual Binding System"/>
  </r>
  <r>
    <x v="3386"/>
    <x v="824"/>
    <d v="2016-10-09T00:00:00"/>
    <s v="Standard Class"/>
    <s v="TC-20980"/>
    <s v="OFF-BI-10003712"/>
    <x v="4190"/>
    <n v="7"/>
    <n v="0"/>
    <n v="168413"/>
    <n v="16.8413"/>
    <s v="Office Supplies"/>
    <s v="Binders"/>
    <s v="Acco Pressboard Covers with Storage Hooks, 14 7/8&quot; x 11&quot;, Light Blue"/>
  </r>
  <r>
    <x v="3386"/>
    <x v="824"/>
    <d v="2016-10-09T00:00:00"/>
    <s v="Standard Class"/>
    <s v="TC-20980"/>
    <s v="OFF-AR-10001958"/>
    <x v="1943"/>
    <n v="2"/>
    <n v="0"/>
    <n v="95088"/>
    <n v="9.5088000000000008"/>
    <s v="Office Supplies"/>
    <s v="Art"/>
    <s v="Stanley Bostitch Contemporary Electric Pencil Sharpeners"/>
  </r>
  <r>
    <x v="3387"/>
    <x v="257"/>
    <d v="2016-12-27T00:00:00"/>
    <s v="Second Class"/>
    <s v="PW-19030"/>
    <s v="TEC-PH-10001750"/>
    <x v="1183"/>
    <n v="3"/>
    <n v="0"/>
    <n v="534519"/>
    <n v="53.451900000000002"/>
    <s v="Technology"/>
    <s v="Phones"/>
    <s v="Samsung Rugby III"/>
  </r>
  <r>
    <x v="3388"/>
    <x v="438"/>
    <d v="2017-07-27T00:00:00"/>
    <s v="Standard Class"/>
    <s v="CS-11860"/>
    <s v="OFF-AP-10002287"/>
    <x v="1840"/>
    <n v="4"/>
    <n v="0"/>
    <n v="45448"/>
    <n v="4.5448000000000004"/>
    <s v="Office Supplies"/>
    <s v="Appliances"/>
    <s v="Eureka Sanitaire  Multi-Pro Heavy-Duty Upright, Disposable Bags"/>
  </r>
  <r>
    <x v="3389"/>
    <x v="998"/>
    <d v="2015-10-17T00:00:00"/>
    <s v="Standard Class"/>
    <s v="DP-13165"/>
    <s v="OFF-AR-10003183"/>
    <x v="2124"/>
    <n v="3"/>
    <n v="2"/>
    <n v="1002"/>
    <n v="0.1002"/>
    <s v="Office Supplies"/>
    <s v="Art"/>
    <s v="Avery Fluorescent Highlighter Four-Color Set"/>
  </r>
  <r>
    <x v="3390"/>
    <x v="30"/>
    <d v="2016-09-08T00:00:00"/>
    <s v="Same Day"/>
    <s v="PJ-19015"/>
    <s v="FUR-TA-10003008"/>
    <x v="4191"/>
    <n v="1"/>
    <n v="2"/>
    <n v="-127785"/>
    <n v="-12.778499999999999"/>
    <s v="Furniture"/>
    <s v="Tables"/>
    <s v="Lesro Round Back Collection Coffee Table, End Table"/>
  </r>
  <r>
    <x v="3391"/>
    <x v="31"/>
    <d v="2016-11-24T00:00:00"/>
    <s v="Standard Class"/>
    <s v="BM-11575"/>
    <s v="TEC-AC-10004803"/>
    <x v="4192"/>
    <n v="2"/>
    <n v="0"/>
    <n v="39032"/>
    <n v="3.9032"/>
    <s v="Technology"/>
    <s v="Accessories"/>
    <s v="Sony Micro Vault Click 4 GB USB 2.0 Flash Drive"/>
  </r>
  <r>
    <x v="3392"/>
    <x v="564"/>
    <d v="2017-10-20T00:00:00"/>
    <s v="Standard Class"/>
    <s v="DL-13495"/>
    <s v="OFF-LA-10003510"/>
    <x v="4193"/>
    <n v="5"/>
    <n v="0"/>
    <n v="70219"/>
    <n v="7.0218999999999996"/>
    <s v="Office Supplies"/>
    <s v="Labels"/>
    <s v="Avery 4027 File Folder Labels for Dot Matrix Printers, 5000 Labels per Box, White"/>
  </r>
  <r>
    <x v="3392"/>
    <x v="564"/>
    <d v="2017-10-20T00:00:00"/>
    <s v="Standard Class"/>
    <s v="DL-13495"/>
    <s v="FUR-FU-10000087"/>
    <x v="37"/>
    <n v="1"/>
    <n v="0"/>
    <n v="93152"/>
    <n v="9.3152000000000008"/>
    <s v="Furniture"/>
    <s v="Furnishings"/>
    <s v="Executive Impressions 14&quot; Two-Color Numerals Wall Clock"/>
  </r>
  <r>
    <x v="3393"/>
    <x v="490"/>
    <d v="2015-07-12T00:00:00"/>
    <s v="Standard Class"/>
    <s v="BF-10975"/>
    <s v="OFF-AR-10003732"/>
    <x v="1158"/>
    <n v="4"/>
    <n v="0"/>
    <n v="28912"/>
    <n v="2.8912"/>
    <s v="Office Supplies"/>
    <s v="Art"/>
    <s v="Newell 333"/>
  </r>
  <r>
    <x v="3394"/>
    <x v="1119"/>
    <d v="2017-02-09T00:00:00"/>
    <s v="Standard Class"/>
    <s v="FC-14335"/>
    <s v="OFF-AP-10000275"/>
    <x v="3585"/>
    <n v="5"/>
    <n v="0"/>
    <n v="459396"/>
    <n v="45.939599999999999"/>
    <s v="Office Supplies"/>
    <s v="Appliances"/>
    <s v="Sanyo Counter Height Refrigerator with Crisper, 3.6 Cubic Foot, Stainless Steel/Black"/>
  </r>
  <r>
    <x v="3394"/>
    <x v="1119"/>
    <d v="2017-02-09T00:00:00"/>
    <s v="Standard Class"/>
    <s v="FC-14335"/>
    <s v="TEC-PH-10003505"/>
    <x v="4194"/>
    <n v="5"/>
    <n v="2"/>
    <n v="4176"/>
    <n v="0.41760000000000003"/>
    <s v="Technology"/>
    <s v="Phones"/>
    <s v="Geemarc AmpliPOWER60"/>
  </r>
  <r>
    <x v="3395"/>
    <x v="38"/>
    <d v="2015-12-07T00:00:00"/>
    <s v="First Class"/>
    <s v="MP-18175"/>
    <s v="OFF-BI-10002852"/>
    <x v="2813"/>
    <n v="3"/>
    <n v="7"/>
    <n v="-103824"/>
    <n v="-10.382400000000001"/>
    <s v="Office Supplies"/>
    <s v="Binders"/>
    <s v="Ibico Standard Transparent Covers"/>
  </r>
  <r>
    <x v="3396"/>
    <x v="290"/>
    <d v="2016-09-17T00:00:00"/>
    <s v="Standard Class"/>
    <s v="AJ-10795"/>
    <s v="TEC-AC-10004877"/>
    <x v="561"/>
    <n v="3"/>
    <n v="0"/>
    <n v="1656"/>
    <n v="0.1656"/>
    <s v="Technology"/>
    <s v="Accessories"/>
    <s v="ImationÂ 30456 USBÂ Flash DriveÂ 8GB"/>
  </r>
  <r>
    <x v="3396"/>
    <x v="290"/>
    <d v="2016-09-17T00:00:00"/>
    <s v="Standard Class"/>
    <s v="AJ-10795"/>
    <s v="OFF-FA-10002975"/>
    <x v="1152"/>
    <n v="3"/>
    <n v="0"/>
    <n v="52164"/>
    <n v="5.2164000000000001"/>
    <s v="Office Supplies"/>
    <s v="Fasteners"/>
    <s v="Staples"/>
  </r>
  <r>
    <x v="3396"/>
    <x v="290"/>
    <d v="2016-09-17T00:00:00"/>
    <s v="Standard Class"/>
    <s v="AJ-10795"/>
    <s v="OFF-ST-10000419"/>
    <x v="427"/>
    <n v="5"/>
    <n v="0"/>
    <n v="679"/>
    <n v="6.7900000000000002E-2"/>
    <s v="Office Supplies"/>
    <s v="Storage"/>
    <s v="Rogers Jumbo File, Granite"/>
  </r>
  <r>
    <x v="3396"/>
    <x v="290"/>
    <d v="2016-09-17T00:00:00"/>
    <s v="Standard Class"/>
    <s v="AJ-10795"/>
    <s v="FUR-CH-10002073"/>
    <x v="4195"/>
    <n v="4"/>
    <n v="0"/>
    <n v="3071448"/>
    <n v="307.14479999999998"/>
    <s v="Furniture"/>
    <s v="Chairs"/>
    <s v="Hon Olson Stacker Chairs"/>
  </r>
  <r>
    <x v="3397"/>
    <x v="551"/>
    <d v="2014-07-12T00:00:00"/>
    <s v="Standard Class"/>
    <s v="BC-11125"/>
    <s v="FUR-CH-10000155"/>
    <x v="1573"/>
    <n v="2"/>
    <n v="2"/>
    <n v="47848"/>
    <n v="4.7847999999999997"/>
    <s v="Furniture"/>
    <s v="Chairs"/>
    <s v="Global Comet Stacking Armless Chair"/>
  </r>
  <r>
    <x v="3398"/>
    <x v="388"/>
    <d v="2016-05-14T00:00:00"/>
    <s v="Standard Class"/>
    <s v="RS-19420"/>
    <s v="OFF-PA-10001260"/>
    <x v="2113"/>
    <n v="4"/>
    <n v="0"/>
    <n v="14418"/>
    <n v="1.4418"/>
    <s v="Office Supplies"/>
    <s v="Paper"/>
    <s v="TOPS Money Receipt Book, Consecutively Numbered in Red,"/>
  </r>
  <r>
    <x v="3399"/>
    <x v="271"/>
    <d v="2016-07-22T00:00:00"/>
    <s v="Standard Class"/>
    <s v="NP-18670"/>
    <s v="TEC-PH-10001924"/>
    <x v="962"/>
    <n v="1"/>
    <n v="2"/>
    <n v="34995"/>
    <n v="3.4994999999999998"/>
    <s v="Technology"/>
    <s v="Phones"/>
    <s v="iHome FM Clock Radio with Lightning Dock"/>
  </r>
  <r>
    <x v="3400"/>
    <x v="1133"/>
    <d v="2016-06-21T00:00:00"/>
    <s v="First Class"/>
    <s v="BT-11440"/>
    <s v="OFF-PA-10003134"/>
    <x v="4021"/>
    <n v="2"/>
    <n v="2"/>
    <n v="269024"/>
    <n v="26.9024"/>
    <s v="Office Supplies"/>
    <s v="Paper"/>
    <s v="Xerox 1937"/>
  </r>
  <r>
    <x v="3401"/>
    <x v="1017"/>
    <d v="2014-04-25T00:00:00"/>
    <s v="Standard Class"/>
    <s v="BP-11230"/>
    <s v="FUR-FU-10000409"/>
    <x v="3333"/>
    <n v="4"/>
    <n v="0"/>
    <n v="275632"/>
    <n v="27.563199999999998"/>
    <s v="Furniture"/>
    <s v="Furnishings"/>
    <s v="GE 4 Foot Flourescent Tube, 40 Watt"/>
  </r>
  <r>
    <x v="3402"/>
    <x v="1134"/>
    <d v="2016-01-12T00:00:00"/>
    <s v="Standard Class"/>
    <s v="JO-15145"/>
    <s v="FUR-BO-10002545"/>
    <x v="4196"/>
    <n v="6"/>
    <n v="0"/>
    <n v="4071288"/>
    <n v="407.12880000000001"/>
    <s v="Furniture"/>
    <s v="Bookcases"/>
    <s v="Atlantic Metals Mobile 3-Shelf Bookcases, Custom Colors"/>
  </r>
  <r>
    <x v="3402"/>
    <x v="1134"/>
    <d v="2016-01-12T00:00:00"/>
    <s v="Standard Class"/>
    <s v="JO-15145"/>
    <s v="OFF-BI-10001460"/>
    <x v="4197"/>
    <n v="7"/>
    <n v="0"/>
    <n v="498435"/>
    <n v="49.843499999999999"/>
    <s v="Office Supplies"/>
    <s v="Binders"/>
    <s v="Plastic Binding Combs"/>
  </r>
  <r>
    <x v="3403"/>
    <x v="447"/>
    <d v="2017-12-28T00:00:00"/>
    <s v="Second Class"/>
    <s v="MF-18250"/>
    <s v="OFF-ST-10001328"/>
    <x v="4198"/>
    <n v="4"/>
    <n v="0"/>
    <n v="173712"/>
    <n v="17.371200000000002"/>
    <s v="Office Supplies"/>
    <s v="Storage"/>
    <s v="Personal Filing Tote with Lid, Black/Gray"/>
  </r>
  <r>
    <x v="3403"/>
    <x v="447"/>
    <d v="2017-12-28T00:00:00"/>
    <s v="Second Class"/>
    <s v="MF-18250"/>
    <s v="TEC-PH-10003601"/>
    <x v="4199"/>
    <n v="3"/>
    <n v="0"/>
    <n v="148491"/>
    <n v="14.8491"/>
    <s v="Technology"/>
    <s v="Phones"/>
    <s v="Ativa D5772 2-Line 5.8GHz Digital Expandable Corded/Cordless Phone System with Answering &amp; Caller ID/Call Waiting, Black/Silver"/>
  </r>
  <r>
    <x v="3403"/>
    <x v="447"/>
    <d v="2017-12-28T00:00:00"/>
    <s v="Second Class"/>
    <s v="MF-18250"/>
    <s v="OFF-ST-10001522"/>
    <x v="4200"/>
    <n v="4"/>
    <n v="0"/>
    <n v="147184"/>
    <n v="14.718400000000001"/>
    <s v="Office Supplies"/>
    <s v="Storage"/>
    <s v="Gould Plastics 18-Pocket Panel Bin, 34w x 5-1/4d x 20-1/2h"/>
  </r>
  <r>
    <x v="3403"/>
    <x v="447"/>
    <d v="2017-12-28T00:00:00"/>
    <s v="Second Class"/>
    <s v="MF-18250"/>
    <s v="OFF-PA-10001994"/>
    <x v="4201"/>
    <n v="2"/>
    <n v="0"/>
    <n v="206816"/>
    <n v="20.6816"/>
    <s v="Office Supplies"/>
    <s v="Paper"/>
    <s v="Ink Jet Note and Greeting Cards, 8-1/2&quot; x 5-1/2&quot; Card Size"/>
  </r>
  <r>
    <x v="3403"/>
    <x v="447"/>
    <d v="2017-12-28T00:00:00"/>
    <s v="Second Class"/>
    <s v="MF-18250"/>
    <s v="OFF-EN-10001453"/>
    <x v="1297"/>
    <n v="3"/>
    <n v="0"/>
    <n v="859818"/>
    <n v="85.981800000000007"/>
    <s v="Office Supplies"/>
    <s v="Envelopes"/>
    <s v="Tyvek Interoffice Envelopes, 9 1/2&quot; x 12 1/2&quot;, 100/Box"/>
  </r>
  <r>
    <x v="3404"/>
    <x v="827"/>
    <d v="2017-04-22T00:00:00"/>
    <s v="Standard Class"/>
    <s v="PS-18760"/>
    <s v="OFF-PA-10004911"/>
    <x v="4202"/>
    <n v="3"/>
    <n v="0"/>
    <n v="135072"/>
    <n v="13.507199999999999"/>
    <s v="Office Supplies"/>
    <s v="Paper"/>
    <s v="Rediform S.O.S. 1-Up Phone Message Bk, 4-1/4x3-1/16 Bk, 1 Form/Pg, 40 Messages/Bk, 3/Pk"/>
  </r>
  <r>
    <x v="3404"/>
    <x v="827"/>
    <d v="2017-04-22T00:00:00"/>
    <s v="Standard Class"/>
    <s v="PS-18760"/>
    <s v="OFF-LA-10001404"/>
    <x v="1526"/>
    <n v="2"/>
    <n v="0"/>
    <n v="34686"/>
    <n v="3.4685999999999999"/>
    <s v="Office Supplies"/>
    <s v="Labels"/>
    <s v="Avery 517"/>
  </r>
  <r>
    <x v="3404"/>
    <x v="827"/>
    <d v="2017-04-22T00:00:00"/>
    <s v="Standard Class"/>
    <s v="PS-18760"/>
    <s v="OFF-FA-10001561"/>
    <x v="2740"/>
    <n v="5"/>
    <n v="0"/>
    <n v="3597"/>
    <n v="0.35970000000000002"/>
    <s v="Office Supplies"/>
    <s v="Fasteners"/>
    <s v="Stockwell Push Pins"/>
  </r>
  <r>
    <x v="3404"/>
    <x v="827"/>
    <d v="2017-04-22T00:00:00"/>
    <s v="Standard Class"/>
    <s v="PS-18760"/>
    <s v="TEC-AC-10001383"/>
    <x v="4203"/>
    <n v="11"/>
    <n v="0"/>
    <n v="467313"/>
    <n v="46.731299999999997"/>
    <s v="Technology"/>
    <s v="Accessories"/>
    <s v="Logitech Wireless Touch Keyboard K400"/>
  </r>
  <r>
    <x v="3404"/>
    <x v="827"/>
    <d v="2017-04-22T00:00:00"/>
    <s v="Standard Class"/>
    <s v="PS-18760"/>
    <s v="OFF-LA-10003190"/>
    <x v="1992"/>
    <n v="8"/>
    <n v="0"/>
    <n v="112896"/>
    <n v="11.2896"/>
    <s v="Office Supplies"/>
    <s v="Labels"/>
    <s v="Avery 474"/>
  </r>
  <r>
    <x v="3404"/>
    <x v="827"/>
    <d v="2017-04-22T00:00:00"/>
    <s v="Standard Class"/>
    <s v="PS-18760"/>
    <s v="FUR-CH-10003774"/>
    <x v="479"/>
    <n v="3"/>
    <n v="2"/>
    <n v="-191058"/>
    <n v="-19.105799999999999"/>
    <s v="Furniture"/>
    <s v="Chairs"/>
    <s v="Global Wood Trimmed Manager's Task Chair, Khaki"/>
  </r>
  <r>
    <x v="3405"/>
    <x v="42"/>
    <d v="2017-12-08T00:00:00"/>
    <s v="Standard Class"/>
    <s v="MY-17380"/>
    <s v="OFF-PA-10000520"/>
    <x v="829"/>
    <n v="2"/>
    <n v="2"/>
    <n v="36288"/>
    <n v="3.6288"/>
    <s v="Office Supplies"/>
    <s v="Paper"/>
    <s v="Xerox 201"/>
  </r>
  <r>
    <x v="3406"/>
    <x v="1036"/>
    <d v="2016-08-28T00:00:00"/>
    <s v="Standard Class"/>
    <s v="SC-20230"/>
    <s v="OFF-BI-10004465"/>
    <x v="2389"/>
    <n v="2"/>
    <n v="2"/>
    <n v="4752"/>
    <n v="0.47520000000000001"/>
    <s v="Office Supplies"/>
    <s v="Binders"/>
    <s v="Avery Durable Slant Ring Binders"/>
  </r>
  <r>
    <x v="3406"/>
    <x v="1036"/>
    <d v="2016-08-28T00:00:00"/>
    <s v="Standard Class"/>
    <s v="SC-20230"/>
    <s v="TEC-PH-10003555"/>
    <x v="83"/>
    <n v="5"/>
    <n v="2"/>
    <n v="-20691"/>
    <n v="-2.0691000000000002"/>
    <s v="Technology"/>
    <s v="Phones"/>
    <s v="Motorola HK250 Universal Bluetooth Headset"/>
  </r>
  <r>
    <x v="3406"/>
    <x v="1036"/>
    <d v="2016-08-28T00:00:00"/>
    <s v="Standard Class"/>
    <s v="SC-20230"/>
    <s v="TEC-AC-10000844"/>
    <x v="2242"/>
    <n v="3"/>
    <n v="0"/>
    <n v="917892"/>
    <n v="91.789199999999994"/>
    <s v="Technology"/>
    <s v="Accessories"/>
    <s v="LogitechÂ Gaming G510s - Keyboard"/>
  </r>
  <r>
    <x v="3406"/>
    <x v="1036"/>
    <d v="2016-08-28T00:00:00"/>
    <s v="Standard Class"/>
    <s v="SC-20230"/>
    <s v="TEC-PH-10003187"/>
    <x v="401"/>
    <n v="2"/>
    <n v="2"/>
    <n v="-7996"/>
    <n v="-0.79959999999999998"/>
    <s v="Technology"/>
    <s v="Phones"/>
    <s v="Anker Astro Mini 3000mAh Ultra-Compact Portable Charger"/>
  </r>
  <r>
    <x v="3406"/>
    <x v="1036"/>
    <d v="2016-08-28T00:00:00"/>
    <s v="Standard Class"/>
    <s v="SC-20230"/>
    <s v="FUR-TA-10003569"/>
    <x v="4204"/>
    <n v="9"/>
    <n v="2"/>
    <n v="180441"/>
    <n v="18.0441"/>
    <s v="Furniture"/>
    <s v="Tables"/>
    <s v="Bretford CR8500 Series Meeting Room Furniture"/>
  </r>
  <r>
    <x v="3406"/>
    <x v="1036"/>
    <d v="2016-08-28T00:00:00"/>
    <s v="Standard Class"/>
    <s v="SC-20230"/>
    <s v="OFF-PA-10003848"/>
    <x v="24"/>
    <n v="2"/>
    <n v="0"/>
    <n v="62208"/>
    <n v="6.2207999999999997"/>
    <s v="Office Supplies"/>
    <s v="Paper"/>
    <s v="Xerox 1997"/>
  </r>
  <r>
    <x v="3406"/>
    <x v="1036"/>
    <d v="2016-08-28T00:00:00"/>
    <s v="Standard Class"/>
    <s v="SC-20230"/>
    <s v="OFF-PA-10002606"/>
    <x v="534"/>
    <n v="9"/>
    <n v="0"/>
    <n v="21384"/>
    <n v="2.1383999999999999"/>
    <s v="Office Supplies"/>
    <s v="Paper"/>
    <s v="Xerox 1928"/>
  </r>
  <r>
    <x v="3407"/>
    <x v="1"/>
    <d v="2016-12-08T00:00:00"/>
    <s v="Second Class"/>
    <s v="RF-19345"/>
    <s v="OFF-LA-10004853"/>
    <x v="1582"/>
    <n v="3"/>
    <n v="2"/>
    <n v="38844"/>
    <n v="3.8843999999999999"/>
    <s v="Office Supplies"/>
    <s v="Labels"/>
    <s v="Avery 483"/>
  </r>
  <r>
    <x v="3408"/>
    <x v="1135"/>
    <d v="2015-12-19T00:00:00"/>
    <s v="First Class"/>
    <s v="SG-20080"/>
    <s v="OFF-PA-10004948"/>
    <x v="1456"/>
    <n v="1"/>
    <n v="0"/>
    <n v="23406"/>
    <n v="2.3405999999999998"/>
    <s v="Office Supplies"/>
    <s v="Paper"/>
    <s v="Xerox 190"/>
  </r>
  <r>
    <x v="3409"/>
    <x v="1136"/>
    <d v="2014-10-22T00:00:00"/>
    <s v="Second Class"/>
    <s v="TB-21520"/>
    <s v="OFF-BI-10003676"/>
    <x v="1232"/>
    <n v="5"/>
    <n v="8"/>
    <n v="-17248"/>
    <n v="-1.7248000000000001"/>
    <s v="Office Supplies"/>
    <s v="Binders"/>
    <s v="GBC Standard Recycled Report Covers, Clear Plastic Sheets"/>
  </r>
  <r>
    <x v="3409"/>
    <x v="1136"/>
    <d v="2014-10-22T00:00:00"/>
    <s v="Second Class"/>
    <s v="TB-21520"/>
    <s v="TEC-AC-10001314"/>
    <x v="2343"/>
    <n v="3"/>
    <n v="2"/>
    <n v="-179964"/>
    <n v="-17.996400000000001"/>
    <s v="Technology"/>
    <s v="Accessories"/>
    <s v="Case Logic 2.4GHz Wireless Keyboard"/>
  </r>
  <r>
    <x v="3410"/>
    <x v="33"/>
    <d v="2016-09-10T00:00:00"/>
    <s v="Standard Class"/>
    <s v="MM-17920"/>
    <s v="OFF-LA-10004545"/>
    <x v="2777"/>
    <n v="2"/>
    <n v="0"/>
    <n v="117782"/>
    <n v="11.7782"/>
    <s v="Office Supplies"/>
    <s v="Labels"/>
    <s v="Avery 50"/>
  </r>
  <r>
    <x v="3410"/>
    <x v="33"/>
    <d v="2016-09-10T00:00:00"/>
    <s v="Standard Class"/>
    <s v="MM-17920"/>
    <s v="FUR-TA-10003238"/>
    <x v="956"/>
    <n v="3"/>
    <n v="0"/>
    <n v="3140586"/>
    <n v="314.05860000000001"/>
    <s v="Furniture"/>
    <s v="Tables"/>
    <s v="Chromcraft Bull-Nose Wood 48&quot; x 96&quot; Rectangular Conference Tables"/>
  </r>
  <r>
    <x v="3411"/>
    <x v="137"/>
    <d v="2015-10-15T00:00:00"/>
    <s v="Same Day"/>
    <s v="CG-12520"/>
    <s v="FUR-FU-10004952"/>
    <x v="4205"/>
    <n v="6"/>
    <n v="6"/>
    <n v="-952476"/>
    <n v="-95.247600000000006"/>
    <s v="Furniture"/>
    <s v="Furnishings"/>
    <s v="C-Line Cubicle Keepers Polyproplyene Holder w/Velcro Back, 8-1/2x11, 25/Bx"/>
  </r>
  <r>
    <x v="3411"/>
    <x v="137"/>
    <d v="2015-10-15T00:00:00"/>
    <s v="Same Day"/>
    <s v="CG-12520"/>
    <s v="OFF-PA-10003001"/>
    <x v="1039"/>
    <n v="1"/>
    <n v="2"/>
    <n v="18704"/>
    <n v="1.8704000000000001"/>
    <s v="Office Supplies"/>
    <s v="Paper"/>
    <s v="Xerox 1986"/>
  </r>
  <r>
    <x v="3412"/>
    <x v="577"/>
    <d v="2015-12-05T00:00:00"/>
    <s v="Second Class"/>
    <s v="TW-21025"/>
    <s v="FUR-CH-10001215"/>
    <x v="3802"/>
    <n v="5"/>
    <n v="2"/>
    <n v="125245"/>
    <n v="12.5245"/>
    <s v="Furniture"/>
    <s v="Chairs"/>
    <s v="Global Troy Executive Leather Low-Back Tilter"/>
  </r>
  <r>
    <x v="3412"/>
    <x v="577"/>
    <d v="2015-12-05T00:00:00"/>
    <s v="Second Class"/>
    <s v="TW-21025"/>
    <s v="OFF-PA-10004255"/>
    <x v="108"/>
    <n v="5"/>
    <n v="0"/>
    <n v="15552"/>
    <n v="1.5551999999999999"/>
    <s v="Office Supplies"/>
    <s v="Paper"/>
    <s v="Xerox 219"/>
  </r>
  <r>
    <x v="3412"/>
    <x v="577"/>
    <d v="2015-12-05T00:00:00"/>
    <s v="Second Class"/>
    <s v="TW-21025"/>
    <s v="FUR-TA-10001705"/>
    <x v="4206"/>
    <n v="9"/>
    <n v="0"/>
    <n v="401814"/>
    <n v="40.181399999999996"/>
    <s v="Furniture"/>
    <s v="Tables"/>
    <s v="Bush Advantage Collection Round Conference Table"/>
  </r>
  <r>
    <x v="3412"/>
    <x v="577"/>
    <d v="2015-12-05T00:00:00"/>
    <s v="Second Class"/>
    <s v="TW-21025"/>
    <s v="OFF-ST-10002554"/>
    <x v="117"/>
    <n v="3"/>
    <n v="0"/>
    <n v="29346"/>
    <n v="2.9346000000000001"/>
    <s v="Office Supplies"/>
    <s v="Storage"/>
    <s v="Tennsco Industrial Shelving"/>
  </r>
  <r>
    <x v="3412"/>
    <x v="577"/>
    <d v="2015-12-05T00:00:00"/>
    <s v="Second Class"/>
    <s v="TW-21025"/>
    <s v="OFF-PA-10002222"/>
    <x v="1348"/>
    <n v="5"/>
    <n v="0"/>
    <n v="52532"/>
    <n v="5.2531999999999996"/>
    <s v="Office Supplies"/>
    <s v="Paper"/>
    <s v="Xerox Color Copier Paper, 11&quot; x 17&quot;, Ream"/>
  </r>
  <r>
    <x v="3413"/>
    <x v="173"/>
    <d v="2015-06-04T00:00:00"/>
    <s v="Standard Class"/>
    <s v="BD-11320"/>
    <s v="FUR-CH-10002320"/>
    <x v="4207"/>
    <n v="8"/>
    <n v="0"/>
    <n v="770352"/>
    <n v="77.035200000000003"/>
    <s v="Furniture"/>
    <s v="Chairs"/>
    <s v="Hon Pagoda Stacking Chairs"/>
  </r>
  <r>
    <x v="3414"/>
    <x v="50"/>
    <d v="2017-09-17T00:00:00"/>
    <s v="Standard Class"/>
    <s v="HA-14905"/>
    <s v="TEC-AC-10003499"/>
    <x v="4208"/>
    <n v="4"/>
    <n v="2"/>
    <n v="88008"/>
    <n v="8.8008000000000006"/>
    <s v="Technology"/>
    <s v="Accessories"/>
    <s v="Memorex Mini Travel Drive 8 GB USB 2.0 Flash Drive"/>
  </r>
  <r>
    <x v="3414"/>
    <x v="50"/>
    <d v="2017-09-17T00:00:00"/>
    <s v="Standard Class"/>
    <s v="HA-14905"/>
    <s v="TEC-PH-10003580"/>
    <x v="4209"/>
    <n v="2"/>
    <n v="4"/>
    <n v="-563108"/>
    <n v="-56.3108"/>
    <s v="Technology"/>
    <s v="Phones"/>
    <s v="Cisco IP Phone 7961G-GE VoIP phone"/>
  </r>
  <r>
    <x v="3415"/>
    <x v="1016"/>
    <d v="2017-05-02T00:00:00"/>
    <s v="Standard Class"/>
    <s v="LL-16840"/>
    <s v="OFF-PA-10004675"/>
    <x v="135"/>
    <n v="3"/>
    <n v="0"/>
    <n v="8763"/>
    <n v="0.87629999999999997"/>
    <s v="Office Supplies"/>
    <s v="Paper"/>
    <s v="Telephone Message Books with Fax/Mobile Section, 5 1/2&quot; x 3 3/16&quot;"/>
  </r>
  <r>
    <x v="3415"/>
    <x v="1016"/>
    <d v="2017-05-02T00:00:00"/>
    <s v="Standard Class"/>
    <s v="LL-16840"/>
    <s v="OFF-BI-10000666"/>
    <x v="4210"/>
    <n v="3"/>
    <n v="2"/>
    <n v="27504"/>
    <n v="2.7504"/>
    <s v="Office Supplies"/>
    <s v="Binders"/>
    <s v="Surelock Post Binders"/>
  </r>
  <r>
    <x v="3416"/>
    <x v="162"/>
    <d v="2017-09-22T00:00:00"/>
    <s v="Standard Class"/>
    <s v="SS-20140"/>
    <s v="TEC-PH-10001552"/>
    <x v="618"/>
    <n v="8"/>
    <n v="0"/>
    <n v="267904"/>
    <n v="26.790400000000002"/>
    <s v="Technology"/>
    <s v="Phones"/>
    <s v="I Need's 3d Hello Kitty Hybrid Silicone Case Cover for HTC One X 4g with 3d Hello Kitty Stylus Pen Green/pink"/>
  </r>
  <r>
    <x v="3416"/>
    <x v="162"/>
    <d v="2017-09-22T00:00:00"/>
    <s v="Standard Class"/>
    <s v="SS-20140"/>
    <s v="OFF-PA-10000673"/>
    <x v="586"/>
    <n v="7"/>
    <n v="0"/>
    <n v="244608"/>
    <n v="24.460799999999999"/>
    <s v="Office Supplies"/>
    <s v="Paper"/>
    <s v="Post-it Â“Important MessageÂ” Note Pad, Neon Colors, 50 Sheets/Pad"/>
  </r>
  <r>
    <x v="3416"/>
    <x v="162"/>
    <d v="2017-09-22T00:00:00"/>
    <s v="Standard Class"/>
    <s v="SS-20140"/>
    <s v="OFF-AR-10000380"/>
    <x v="3004"/>
    <n v="3"/>
    <n v="0"/>
    <n v="34182"/>
    <n v="3.4182000000000001"/>
    <s v="Office Supplies"/>
    <s v="Art"/>
    <s v="Hunt PowerHouse Electric Pencil Sharpener, Blue"/>
  </r>
  <r>
    <x v="3416"/>
    <x v="162"/>
    <d v="2017-09-22T00:00:00"/>
    <s v="Standard Class"/>
    <s v="SS-20140"/>
    <s v="OFF-PA-10003848"/>
    <x v="330"/>
    <n v="4"/>
    <n v="0"/>
    <n v="124416"/>
    <n v="12.441599999999999"/>
    <s v="Office Supplies"/>
    <s v="Paper"/>
    <s v="Xerox 1997"/>
  </r>
  <r>
    <x v="3416"/>
    <x v="162"/>
    <d v="2017-09-22T00:00:00"/>
    <s v="Standard Class"/>
    <s v="SS-20140"/>
    <s v="FUR-FU-10002963"/>
    <x v="2226"/>
    <n v="4"/>
    <n v="0"/>
    <n v="69088"/>
    <n v="6.9088000000000003"/>
    <s v="Furniture"/>
    <s v="Furnishings"/>
    <s v="Master Caster Door Stop, Gray"/>
  </r>
  <r>
    <x v="3416"/>
    <x v="162"/>
    <d v="2017-09-22T00:00:00"/>
    <s v="Standard Class"/>
    <s v="SS-20140"/>
    <s v="TEC-PH-10002447"/>
    <x v="4211"/>
    <n v="2"/>
    <n v="0"/>
    <n v="1194742"/>
    <n v="119.4742"/>
    <s v="Technology"/>
    <s v="Phones"/>
    <s v="AT&amp;T CL83451 4-Handset Telephone"/>
  </r>
  <r>
    <x v="3416"/>
    <x v="162"/>
    <d v="2017-09-22T00:00:00"/>
    <s v="Standard Class"/>
    <s v="SS-20140"/>
    <s v="OFF-SU-10004261"/>
    <x v="4212"/>
    <n v="2"/>
    <n v="0"/>
    <n v="99992"/>
    <n v="9.9992000000000001"/>
    <s v="Office Supplies"/>
    <s v="Supplies"/>
    <s v="Fiskars 8&quot; Scissors, 2/Pack"/>
  </r>
  <r>
    <x v="3416"/>
    <x v="162"/>
    <d v="2017-09-22T00:00:00"/>
    <s v="Standard Class"/>
    <s v="SS-20140"/>
    <s v="OFF-PA-10003228"/>
    <x v="1598"/>
    <n v="5"/>
    <n v="0"/>
    <n v="1149385"/>
    <n v="114.9385"/>
    <s v="Office Supplies"/>
    <s v="Paper"/>
    <s v="Xerox 1917"/>
  </r>
  <r>
    <x v="3417"/>
    <x v="170"/>
    <d v="2017-08-25T00:00:00"/>
    <s v="Standard Class"/>
    <s v="CK-12205"/>
    <s v="OFF-BI-10004817"/>
    <x v="4213"/>
    <n v="3"/>
    <n v="7"/>
    <n v="-79068"/>
    <n v="-7.9067999999999996"/>
    <s v="Office Supplies"/>
    <s v="Binders"/>
    <s v="GBC Personal VeloBind Strips"/>
  </r>
  <r>
    <x v="3418"/>
    <x v="1137"/>
    <d v="2015-05-26T00:00:00"/>
    <s v="Second Class"/>
    <s v="VS-21820"/>
    <s v="FUR-CH-10002880"/>
    <x v="4214"/>
    <n v="7"/>
    <n v="3"/>
    <n v="-1635767"/>
    <n v="-163.57669999999999"/>
    <s v="Furniture"/>
    <s v="Chairs"/>
    <s v="Global High-Back Leather Tilter, Burgundy"/>
  </r>
  <r>
    <x v="3418"/>
    <x v="1137"/>
    <d v="2015-05-26T00:00:00"/>
    <s v="Second Class"/>
    <s v="VS-21820"/>
    <s v="OFF-BI-10001249"/>
    <x v="2835"/>
    <n v="6"/>
    <n v="8"/>
    <n v="-130152"/>
    <n v="-13.0152"/>
    <s v="Office Supplies"/>
    <s v="Binders"/>
    <s v="Avery Heavy-Duty EZD View Binder with Locking Rings"/>
  </r>
  <r>
    <x v="3419"/>
    <x v="111"/>
    <d v="2015-09-11T00:00:00"/>
    <s v="Standard Class"/>
    <s v="TN-21040"/>
    <s v="TEC-AC-10002402"/>
    <x v="4215"/>
    <n v="7"/>
    <n v="0"/>
    <n v="167979"/>
    <n v="16.797899999999998"/>
    <s v="Technology"/>
    <s v="Accessories"/>
    <s v="Razer Kraken PRO Over Ear PC and Music Headset"/>
  </r>
  <r>
    <x v="3420"/>
    <x v="1138"/>
    <d v="2017-07-24T00:00:00"/>
    <s v="Same Day"/>
    <s v="HR-14830"/>
    <s v="TEC-CO-10001449"/>
    <x v="4216"/>
    <n v="5"/>
    <n v="2"/>
    <n v="839986"/>
    <n v="83.998599999999996"/>
    <s v="Technology"/>
    <s v="Copiers"/>
    <s v="Hewlett Packard LaserJet 3310 Copier"/>
  </r>
  <r>
    <x v="3421"/>
    <x v="219"/>
    <d v="2017-09-08T00:00:00"/>
    <s v="Standard Class"/>
    <s v="JS-15595"/>
    <s v="OFF-FA-10002280"/>
    <x v="4217"/>
    <n v="4"/>
    <n v="2"/>
    <n v="56"/>
    <n v="5.5999999999999999E-3"/>
    <s v="Office Supplies"/>
    <s v="Fasteners"/>
    <s v="Advantus Plastic Paper Clips"/>
  </r>
  <r>
    <x v="3421"/>
    <x v="219"/>
    <d v="2017-09-08T00:00:00"/>
    <s v="Standard Class"/>
    <s v="JS-15595"/>
    <s v="OFF-AP-10003278"/>
    <x v="4218"/>
    <n v="2"/>
    <n v="8"/>
    <n v="-150876"/>
    <n v="-15.0876"/>
    <s v="Office Supplies"/>
    <s v="Appliances"/>
    <s v="Belkin 7-Outlet SurgeMaster Home Series"/>
  </r>
  <r>
    <x v="3421"/>
    <x v="219"/>
    <d v="2017-09-08T00:00:00"/>
    <s v="Standard Class"/>
    <s v="JS-15595"/>
    <s v="OFF-ST-10003994"/>
    <x v="4219"/>
    <n v="5"/>
    <n v="2"/>
    <n v="-44235"/>
    <n v="-4.4234999999999998"/>
    <s v="Office Supplies"/>
    <s v="Storage"/>
    <s v="Belkin 19&quot; Center-Weighted Shelf, Gray"/>
  </r>
  <r>
    <x v="3422"/>
    <x v="1139"/>
    <d v="2017-12-08T00:00:00"/>
    <s v="Second Class"/>
    <s v="BN-11470"/>
    <s v="OFF-ST-10003221"/>
    <x v="3538"/>
    <n v="1"/>
    <n v="0"/>
    <n v="28836"/>
    <n v="2.8835999999999999"/>
    <s v="Office Supplies"/>
    <s v="Storage"/>
    <s v="Staple magnet"/>
  </r>
  <r>
    <x v="3423"/>
    <x v="968"/>
    <d v="2017-05-20T00:00:00"/>
    <s v="Same Day"/>
    <s v="AR-10405"/>
    <s v="OFF-BI-10002225"/>
    <x v="801"/>
    <n v="2"/>
    <n v="0"/>
    <n v="198144"/>
    <n v="19.814399999999999"/>
    <s v="Office Supplies"/>
    <s v="Binders"/>
    <s v="Square Ring Data Binders, Rigid 75 Pt. Covers, 11&quot; x 14-7/8&quot;"/>
  </r>
  <r>
    <x v="3424"/>
    <x v="720"/>
    <d v="2016-10-03T00:00:00"/>
    <s v="Standard Class"/>
    <s v="SW-20455"/>
    <s v="TEC-PH-10002584"/>
    <x v="3466"/>
    <n v="2"/>
    <n v="2"/>
    <n v="125198"/>
    <n v="12.5198"/>
    <s v="Technology"/>
    <s v="Phones"/>
    <s v="Samsung Galaxy S4"/>
  </r>
  <r>
    <x v="3425"/>
    <x v="419"/>
    <d v="2017-12-15T00:00:00"/>
    <s v="Standard Class"/>
    <s v="JE-16165"/>
    <s v="FUR-FU-10002364"/>
    <x v="1733"/>
    <n v="2"/>
    <n v="0"/>
    <n v="42804"/>
    <n v="4.2804000000000002"/>
    <s v="Furniture"/>
    <s v="Furnishings"/>
    <s v="Eldon Expressions Wood Desk Accessories, Oak"/>
  </r>
  <r>
    <x v="3426"/>
    <x v="233"/>
    <d v="2014-09-18T00:00:00"/>
    <s v="Second Class"/>
    <s v="LH-16900"/>
    <s v="OFF-BI-10004022"/>
    <x v="1410"/>
    <n v="3"/>
    <n v="7"/>
    <n v="-20016"/>
    <n v="-2.0015999999999998"/>
    <s v="Office Supplies"/>
    <s v="Binders"/>
    <s v="Acco Suede Grain Vinyl Round Ring Binder"/>
  </r>
  <r>
    <x v="3427"/>
    <x v="9"/>
    <d v="2017-08-02T00:00:00"/>
    <s v="Standard Class"/>
    <s v="VG-21790"/>
    <s v="FUR-BO-10004709"/>
    <x v="4220"/>
    <n v="2"/>
    <n v="0"/>
    <n v="255112"/>
    <n v="25.511199999999999"/>
    <s v="Furniture"/>
    <s v="Bookcases"/>
    <s v="Bush Westfield Collection Bookcases, Medium Cherry Finish"/>
  </r>
  <r>
    <x v="3428"/>
    <x v="189"/>
    <d v="2017-08-05T00:00:00"/>
    <s v="Second Class"/>
    <s v="EM-13960"/>
    <s v="OFF-ST-10004340"/>
    <x v="4221"/>
    <n v="3"/>
    <n v="0"/>
    <n v="503658"/>
    <n v="50.3658"/>
    <s v="Office Supplies"/>
    <s v="Storage"/>
    <s v="Fellowes Mobile File Cart, Black"/>
  </r>
  <r>
    <x v="3429"/>
    <x v="743"/>
    <d v="2017-05-05T00:00:00"/>
    <s v="Second Class"/>
    <s v="EM-13825"/>
    <s v="TEC-AC-10001714"/>
    <x v="4222"/>
    <n v="4"/>
    <n v="0"/>
    <n v="590372"/>
    <n v="59.037199999999999"/>
    <s v="Technology"/>
    <s v="Accessories"/>
    <s v="LogitechÂ MX Performance Wireless Mouse"/>
  </r>
  <r>
    <x v="3430"/>
    <x v="821"/>
    <d v="2015-06-16T00:00:00"/>
    <s v="Standard Class"/>
    <s v="JH-15910"/>
    <s v="TEC-PH-10002844"/>
    <x v="3651"/>
    <n v="2"/>
    <n v="2"/>
    <n v="41988"/>
    <n v="4.1988000000000003"/>
    <s v="Technology"/>
    <s v="Phones"/>
    <s v="Speck Products Candyshell Flip Case"/>
  </r>
  <r>
    <x v="3431"/>
    <x v="1091"/>
    <d v="2014-12-29T00:00:00"/>
    <s v="Standard Class"/>
    <s v="NP-18700"/>
    <s v="OFF-ST-10000585"/>
    <x v="1347"/>
    <n v="1"/>
    <n v="2"/>
    <n v="9912"/>
    <n v="0.99119999999999997"/>
    <s v="Office Supplies"/>
    <s v="Storage"/>
    <s v="Economy Rollaway Files"/>
  </r>
  <r>
    <x v="3431"/>
    <x v="1091"/>
    <d v="2014-12-29T00:00:00"/>
    <s v="Standard Class"/>
    <s v="NP-18700"/>
    <s v="OFF-BI-10002824"/>
    <x v="3516"/>
    <n v="6"/>
    <n v="8"/>
    <n v="-31332"/>
    <n v="-3.1332"/>
    <s v="Office Supplies"/>
    <s v="Binders"/>
    <s v="Recycled Easel Ring Binders"/>
  </r>
  <r>
    <x v="3431"/>
    <x v="1091"/>
    <d v="2014-12-29T00:00:00"/>
    <s v="Standard Class"/>
    <s v="NP-18700"/>
    <s v="OFF-PA-10001289"/>
    <x v="4223"/>
    <n v="4"/>
    <n v="2"/>
    <n v="449616"/>
    <n v="44.961599999999997"/>
    <s v="Office Supplies"/>
    <s v="Paper"/>
    <s v="White Computer Printout Paper by Universal"/>
  </r>
  <r>
    <x v="3432"/>
    <x v="757"/>
    <d v="2014-12-21T00:00:00"/>
    <s v="Standard Class"/>
    <s v="SH-20635"/>
    <s v="FUR-CH-10001854"/>
    <x v="4224"/>
    <n v="5"/>
    <n v="2"/>
    <n v="70196"/>
    <n v="7.0195999999999996"/>
    <s v="Furniture"/>
    <s v="Chairs"/>
    <s v="Office Star - Professional Matrix Back Chair with 2-to-1 Synchro Tilt and Mesh Fabric Seat"/>
  </r>
  <r>
    <x v="3433"/>
    <x v="947"/>
    <d v="2016-04-18T00:00:00"/>
    <s v="Second Class"/>
    <s v="BM-11785"/>
    <s v="OFF-SU-10003567"/>
    <x v="982"/>
    <n v="3"/>
    <n v="0"/>
    <n v="864"/>
    <n v="8.6400000000000005E-2"/>
    <s v="Office Supplies"/>
    <s v="Supplies"/>
    <s v="Stiletto Hand Letter Openers"/>
  </r>
  <r>
    <x v="3434"/>
    <x v="1031"/>
    <d v="2015-05-28T00:00:00"/>
    <s v="Standard Class"/>
    <s v="HG-14965"/>
    <s v="OFF-BI-10001597"/>
    <x v="3309"/>
    <n v="2"/>
    <n v="7"/>
    <n v="-180312"/>
    <n v="-18.031199999999998"/>
    <s v="Office Supplies"/>
    <s v="Binders"/>
    <s v="Wilson Jones Ledger-Size, Piano-Hinge Binder, 2&quot;, Blue"/>
  </r>
  <r>
    <x v="3435"/>
    <x v="314"/>
    <d v="2017-03-02T00:00:00"/>
    <s v="Standard Class"/>
    <s v="BM-11140"/>
    <s v="OFF-AP-10003287"/>
    <x v="4225"/>
    <n v="7"/>
    <n v="0"/>
    <n v="999012"/>
    <n v="99.901200000000003"/>
    <s v="Office Supplies"/>
    <s v="Appliances"/>
    <s v="Tripp Lite TLP810NET Broadband Surge for Modem/Fax"/>
  </r>
  <r>
    <x v="3436"/>
    <x v="1095"/>
    <d v="2017-04-10T00:00:00"/>
    <s v="Standard Class"/>
    <s v="PS-19045"/>
    <s v="OFF-EN-10001532"/>
    <x v="4226"/>
    <n v="1"/>
    <n v="0"/>
    <n v="849"/>
    <n v="8.4900000000000003E-2"/>
    <s v="Office Supplies"/>
    <s v="Envelopes"/>
    <s v="Brown Kraft Recycled Envelopes"/>
  </r>
  <r>
    <x v="3437"/>
    <x v="250"/>
    <d v="2015-03-19T00:00:00"/>
    <s v="Second Class"/>
    <s v="MS-17710"/>
    <s v="OFF-LA-10003930"/>
    <x v="4227"/>
    <n v="5"/>
    <n v="0"/>
    <n v="2408595"/>
    <n v="240.8595"/>
    <s v="Office Supplies"/>
    <s v="Labels"/>
    <s v="Dot Matrix Printer Tape Reel Labels, White, 5000/Box"/>
  </r>
  <r>
    <x v="3437"/>
    <x v="250"/>
    <d v="2015-03-19T00:00:00"/>
    <s v="Second Class"/>
    <s v="MS-17710"/>
    <s v="OFF-EN-10003845"/>
    <x v="1526"/>
    <n v="2"/>
    <n v="0"/>
    <n v="33948"/>
    <n v="3.3948"/>
    <s v="Office Supplies"/>
    <s v="Envelopes"/>
    <s v="Colored Envelopes"/>
  </r>
  <r>
    <x v="3438"/>
    <x v="672"/>
    <d v="2015-12-04T00:00:00"/>
    <s v="Standard Class"/>
    <s v="JL-15235"/>
    <s v="OFF-PA-10002659"/>
    <x v="4228"/>
    <n v="7"/>
    <n v="0"/>
    <n v="108836"/>
    <n v="10.883599999999999"/>
    <s v="Office Supplies"/>
    <s v="Paper"/>
    <s v="Avoid Verbal Orders Carbonless Minifold Book"/>
  </r>
  <r>
    <x v="3438"/>
    <x v="672"/>
    <d v="2015-12-04T00:00:00"/>
    <s v="Standard Class"/>
    <s v="JL-15235"/>
    <s v="FUR-BO-10001608"/>
    <x v="2677"/>
    <n v="12"/>
    <n v="2"/>
    <n v="42588"/>
    <n v="4.2587999999999999"/>
    <s v="Furniture"/>
    <s v="Bookcases"/>
    <s v="Hon Metal Bookcases, Black"/>
  </r>
  <r>
    <x v="3439"/>
    <x v="1062"/>
    <d v="2016-08-03T00:00:00"/>
    <s v="Standard Class"/>
    <s v="KM-16660"/>
    <s v="OFF-LA-10000305"/>
    <x v="1449"/>
    <n v="3"/>
    <n v="0"/>
    <n v="8694"/>
    <n v="0.86939999999999995"/>
    <s v="Office Supplies"/>
    <s v="Labels"/>
    <s v="Avery 495"/>
  </r>
  <r>
    <x v="3440"/>
    <x v="661"/>
    <d v="2016-06-25T00:00:00"/>
    <s v="Second Class"/>
    <s v="RD-19900"/>
    <s v="OFF-ST-10003638"/>
    <x v="4229"/>
    <n v="4"/>
    <n v="0"/>
    <n v="252936"/>
    <n v="25.293600000000001"/>
    <s v="Office Supplies"/>
    <s v="Storage"/>
    <s v="Mobile Personal File Cube"/>
  </r>
  <r>
    <x v="3440"/>
    <x v="661"/>
    <d v="2016-06-25T00:00:00"/>
    <s v="Second Class"/>
    <s v="RD-19900"/>
    <s v="OFF-LA-10001934"/>
    <x v="2374"/>
    <n v="3"/>
    <n v="0"/>
    <n v="103071"/>
    <n v="10.3071"/>
    <s v="Office Supplies"/>
    <s v="Labels"/>
    <s v="Avery 516"/>
  </r>
  <r>
    <x v="3440"/>
    <x v="661"/>
    <d v="2016-06-25T00:00:00"/>
    <s v="Second Class"/>
    <s v="RD-19900"/>
    <s v="TEC-PH-10003012"/>
    <x v="4230"/>
    <n v="7"/>
    <n v="2"/>
    <n v="970137"/>
    <n v="97.0137"/>
    <s v="Technology"/>
    <s v="Phones"/>
    <s v="Nortel Meridian M3904 Professional Digital phone"/>
  </r>
  <r>
    <x v="3440"/>
    <x v="661"/>
    <d v="2016-06-25T00:00:00"/>
    <s v="Second Class"/>
    <s v="RD-19900"/>
    <s v="OFF-PA-10001019"/>
    <x v="1248"/>
    <n v="1"/>
    <n v="0"/>
    <n v="93906"/>
    <n v="9.3905999999999992"/>
    <s v="Office Supplies"/>
    <s v="Paper"/>
    <s v="Xerox 1884"/>
  </r>
  <r>
    <x v="3441"/>
    <x v="686"/>
    <d v="2014-07-18T00:00:00"/>
    <s v="Standard Class"/>
    <s v="ST-20530"/>
    <s v="TEC-PH-10002070"/>
    <x v="4231"/>
    <n v="1"/>
    <n v="4"/>
    <n v="-2249"/>
    <n v="-0.22489999999999999"/>
    <s v="Technology"/>
    <s v="Phones"/>
    <s v="Griffin GC36547 PowerJolt SE Lightning Charger"/>
  </r>
  <r>
    <x v="3441"/>
    <x v="686"/>
    <d v="2014-07-18T00:00:00"/>
    <s v="Standard Class"/>
    <s v="ST-20530"/>
    <s v="TEC-PH-10002583"/>
    <x v="1738"/>
    <n v="2"/>
    <n v="4"/>
    <n v="-13993"/>
    <n v="-1.3993"/>
    <s v="Technology"/>
    <s v="Phones"/>
    <s v="iOttie HLCRIO102 Car Mount"/>
  </r>
  <r>
    <x v="3441"/>
    <x v="686"/>
    <d v="2014-07-18T00:00:00"/>
    <s v="Standard Class"/>
    <s v="ST-20530"/>
    <s v="FUR-FU-10001057"/>
    <x v="401"/>
    <n v="2"/>
    <n v="2"/>
    <n v="11994"/>
    <n v="1.1994"/>
    <s v="Furniture"/>
    <s v="Furnishings"/>
    <s v="Tensor Track Tree Floor Lamp"/>
  </r>
  <r>
    <x v="3441"/>
    <x v="686"/>
    <d v="2014-07-18T00:00:00"/>
    <s v="Standard Class"/>
    <s v="ST-20530"/>
    <s v="OFF-AR-10001044"/>
    <x v="4232"/>
    <n v="2"/>
    <n v="2"/>
    <n v="46782"/>
    <n v="4.6782000000000004"/>
    <s v="Office Supplies"/>
    <s v="Art"/>
    <s v="BOSTON Ranger #55 Pencil Sharpener, Black"/>
  </r>
  <r>
    <x v="3442"/>
    <x v="77"/>
    <d v="2017-12-03T00:00:00"/>
    <s v="Second Class"/>
    <s v="BP-11095"/>
    <s v="TEC-AC-10001767"/>
    <x v="183"/>
    <n v="3"/>
    <n v="2"/>
    <n v="-107973"/>
    <n v="-10.7973"/>
    <s v="Technology"/>
    <s v="Accessories"/>
    <s v="SanDisk Ultra 64 GB MicroSDHC Class 10 Memory Card"/>
  </r>
  <r>
    <x v="3443"/>
    <x v="303"/>
    <d v="2016-09-04T00:00:00"/>
    <s v="First Class"/>
    <s v="TA-21385"/>
    <s v="FUR-FU-10000277"/>
    <x v="4233"/>
    <n v="2"/>
    <n v="6"/>
    <n v="-758448"/>
    <n v="-75.844800000000006"/>
    <s v="Furniture"/>
    <s v="Furnishings"/>
    <s v="Deflect-o DuraMat Antistatic Studded Beveled Mat for Medium Pile Carpeting"/>
  </r>
  <r>
    <x v="3444"/>
    <x v="284"/>
    <d v="2014-06-15T00:00:00"/>
    <s v="Same Day"/>
    <s v="PS-18760"/>
    <s v="OFF-PA-10001952"/>
    <x v="4234"/>
    <n v="2"/>
    <n v="2"/>
    <n v="118768"/>
    <n v="11.876799999999999"/>
    <s v="Office Supplies"/>
    <s v="Paper"/>
    <s v="Xerox 1902"/>
  </r>
  <r>
    <x v="3445"/>
    <x v="732"/>
    <d v="2016-11-09T00:00:00"/>
    <s v="Standard Class"/>
    <s v="NP-18700"/>
    <s v="TEC-AC-10004420"/>
    <x v="4235"/>
    <n v="4"/>
    <n v="0"/>
    <n v="527692"/>
    <n v="52.769199999999998"/>
    <s v="Technology"/>
    <s v="Accessories"/>
    <s v="Cherry 142-key Programmable Keyboard"/>
  </r>
  <r>
    <x v="3446"/>
    <x v="498"/>
    <d v="2017-06-30T00:00:00"/>
    <s v="Standard Class"/>
    <s v="SC-20260"/>
    <s v="OFF-BI-10001071"/>
    <x v="4236"/>
    <n v="2"/>
    <n v="2"/>
    <n v="371084"/>
    <n v="37.108400000000003"/>
    <s v="Office Supplies"/>
    <s v="Binders"/>
    <s v="GBC ProClick Punch Binding System"/>
  </r>
  <r>
    <x v="3446"/>
    <x v="498"/>
    <d v="2017-06-30T00:00:00"/>
    <s v="Standard Class"/>
    <s v="SC-20260"/>
    <s v="OFF-SU-10002503"/>
    <x v="276"/>
    <n v="5"/>
    <n v="0"/>
    <n v="8236"/>
    <n v="0.8236"/>
    <s v="Office Supplies"/>
    <s v="Supplies"/>
    <s v="Acme Preferred Stainless Steel Scissors"/>
  </r>
  <r>
    <x v="3446"/>
    <x v="498"/>
    <d v="2017-06-30T00:00:00"/>
    <s v="Standard Class"/>
    <s v="SC-20260"/>
    <s v="OFF-ST-10001490"/>
    <x v="4237"/>
    <n v="4"/>
    <n v="0"/>
    <n v="214164"/>
    <n v="21.416399999999999"/>
    <s v="Office Supplies"/>
    <s v="Storage"/>
    <s v="Hot File 7-Pocket, Floor Stand"/>
  </r>
  <r>
    <x v="3446"/>
    <x v="498"/>
    <d v="2017-06-30T00:00:00"/>
    <s v="Standard Class"/>
    <s v="SC-20260"/>
    <s v="OFF-PA-10003790"/>
    <x v="3839"/>
    <n v="3"/>
    <n v="0"/>
    <n v="315192"/>
    <n v="31.519200000000001"/>
    <s v="Office Supplies"/>
    <s v="Paper"/>
    <s v="Xerox 1991"/>
  </r>
  <r>
    <x v="3447"/>
    <x v="306"/>
    <d v="2015-07-30T00:00:00"/>
    <s v="Standard Class"/>
    <s v="RD-19930"/>
    <s v="TEC-PH-10004094"/>
    <x v="4238"/>
    <n v="5"/>
    <n v="2"/>
    <n v="389975"/>
    <n v="38.997500000000002"/>
    <s v="Technology"/>
    <s v="Phones"/>
    <s v="Motorola L703CM"/>
  </r>
  <r>
    <x v="3448"/>
    <x v="865"/>
    <d v="2014-09-27T00:00:00"/>
    <s v="Standard Class"/>
    <s v="TH-21115"/>
    <s v="OFF-BI-10004876"/>
    <x v="1158"/>
    <n v="4"/>
    <n v="0"/>
    <n v="54488"/>
    <n v="5.4488000000000003"/>
    <s v="Office Supplies"/>
    <s v="Binders"/>
    <s v="Wilson Jones Suede Grain Vinyl Binders"/>
  </r>
  <r>
    <x v="3449"/>
    <x v="955"/>
    <d v="2016-10-04T00:00:00"/>
    <s v="Standard Class"/>
    <s v="GM-14680"/>
    <s v="FUR-BO-10003034"/>
    <x v="2775"/>
    <n v="5"/>
    <n v="2"/>
    <n v="-26196"/>
    <n v="-2.6196000000000002"/>
    <s v="Furniture"/>
    <s v="Bookcases"/>
    <s v="O'Sullivan Elevations Bookcase, Cherry Finish"/>
  </r>
  <r>
    <x v="3450"/>
    <x v="229"/>
    <d v="2015-11-13T00:00:00"/>
    <s v="Standard Class"/>
    <s v="JO-15550"/>
    <s v="OFF-FA-10000490"/>
    <x v="4239"/>
    <n v="2"/>
    <n v="0"/>
    <n v="11656"/>
    <n v="1.1656"/>
    <s v="Office Supplies"/>
    <s v="Fasteners"/>
    <s v="OIC Binder Clips, Mini, 1/4&quot; Capacity, Black"/>
  </r>
  <r>
    <x v="3451"/>
    <x v="497"/>
    <d v="2015-04-29T00:00:00"/>
    <s v="Standard Class"/>
    <s v="ZC-21910"/>
    <s v="OFF-ST-10002574"/>
    <x v="2935"/>
    <n v="2"/>
    <n v="2"/>
    <n v="-55256"/>
    <n v="-5.5255999999999998"/>
    <s v="Office Supplies"/>
    <s v="Storage"/>
    <s v="SAFCO Commercial Wire Shelving, Black"/>
  </r>
  <r>
    <x v="3451"/>
    <x v="497"/>
    <d v="2015-04-29T00:00:00"/>
    <s v="Standard Class"/>
    <s v="ZC-21910"/>
    <s v="FUR-CH-10003535"/>
    <x v="3129"/>
    <n v="3"/>
    <n v="3"/>
    <n v="-237822"/>
    <n v="-23.7822"/>
    <s v="Furniture"/>
    <s v="Chairs"/>
    <s v="Global Armless Task Chair, Royal Blue"/>
  </r>
  <r>
    <x v="3452"/>
    <x v="285"/>
    <d v="2017-11-19T00:00:00"/>
    <s v="Same Day"/>
    <s v="AP-10720"/>
    <s v="OFF-BI-10001628"/>
    <x v="4240"/>
    <n v="7"/>
    <n v="2"/>
    <n v="182525"/>
    <n v="18.252500000000001"/>
    <s v="Office Supplies"/>
    <s v="Binders"/>
    <s v="Acco Data Flex Cable Posts For Top &amp; Bottom Load Binders, 6&quot; Capacity"/>
  </r>
  <r>
    <x v="3452"/>
    <x v="285"/>
    <d v="2017-11-19T00:00:00"/>
    <s v="Same Day"/>
    <s v="AP-10720"/>
    <s v="FUR-TA-10001676"/>
    <x v="2460"/>
    <n v="3"/>
    <n v="4"/>
    <n v="-293238"/>
    <n v="-29.323799999999999"/>
    <s v="Furniture"/>
    <s v="Tables"/>
    <s v="Hon 61000 Series Interactive Training Tables"/>
  </r>
  <r>
    <x v="3453"/>
    <x v="320"/>
    <d v="2015-11-24T00:00:00"/>
    <s v="Standard Class"/>
    <s v="GK-14620"/>
    <s v="TEC-MA-10002790"/>
    <x v="373"/>
    <n v="2"/>
    <n v="4"/>
    <n v="559986"/>
    <n v="55.998600000000003"/>
    <s v="Technology"/>
    <s v="Machines"/>
    <s v="NeatDesk Desktop Scanner &amp; Digital Filing System"/>
  </r>
  <r>
    <x v="3454"/>
    <x v="653"/>
    <d v="2015-10-03T00:00:00"/>
    <s v="First Class"/>
    <s v="HM-14980"/>
    <s v="OFF-BI-10001757"/>
    <x v="1179"/>
    <n v="3"/>
    <n v="2"/>
    <n v="41328"/>
    <n v="4.1327999999999996"/>
    <s v="Office Supplies"/>
    <s v="Binders"/>
    <s v="Pressboard Hanging Data Binders for Unburst Sheets"/>
  </r>
  <r>
    <x v="3454"/>
    <x v="653"/>
    <d v="2015-10-03T00:00:00"/>
    <s v="First Class"/>
    <s v="HM-14980"/>
    <s v="OFF-BI-10004828"/>
    <x v="4241"/>
    <n v="4"/>
    <n v="2"/>
    <n v="194184"/>
    <n v="19.418399999999998"/>
    <s v="Office Supplies"/>
    <s v="Binders"/>
    <s v="GBC Poly Designer Binding Covers"/>
  </r>
  <r>
    <x v="3454"/>
    <x v="653"/>
    <d v="2015-10-03T00:00:00"/>
    <s v="First Class"/>
    <s v="HM-14980"/>
    <s v="TEC-PH-10000369"/>
    <x v="311"/>
    <n v="5"/>
    <n v="2"/>
    <n v="50396"/>
    <n v="5.0396000000000001"/>
    <s v="Technology"/>
    <s v="Phones"/>
    <s v="HTC One Mini"/>
  </r>
  <r>
    <x v="3455"/>
    <x v="497"/>
    <d v="2015-05-02T00:00:00"/>
    <s v="Standard Class"/>
    <s v="LS-16945"/>
    <s v="OFF-EN-10003862"/>
    <x v="4242"/>
    <n v="2"/>
    <n v="0"/>
    <n v="98164"/>
    <n v="9.8163999999999998"/>
    <s v="Office Supplies"/>
    <s v="Envelopes"/>
    <s v="Laser &amp; Ink Jet Business Envelopes"/>
  </r>
  <r>
    <x v="3456"/>
    <x v="166"/>
    <d v="2016-07-19T00:00:00"/>
    <s v="Standard Class"/>
    <s v="AR-10570"/>
    <s v="OFF-BI-10003963"/>
    <x v="1256"/>
    <n v="5"/>
    <n v="0"/>
    <n v="17108"/>
    <n v="1.7108000000000001"/>
    <s v="Office Supplies"/>
    <s v="Binders"/>
    <s v="Cardinal Holdit Data Disk Pockets"/>
  </r>
  <r>
    <x v="3456"/>
    <x v="166"/>
    <d v="2016-07-19T00:00:00"/>
    <s v="Standard Class"/>
    <s v="AR-10570"/>
    <s v="FUR-FU-10004848"/>
    <x v="1273"/>
    <n v="1"/>
    <n v="0"/>
    <n v="15525"/>
    <n v="1.5525"/>
    <s v="Furniture"/>
    <s v="Furnishings"/>
    <s v="Howard Miller 13-3/4&quot; Diameter Brushed Chrome Round Wall Clock"/>
  </r>
  <r>
    <x v="3457"/>
    <x v="874"/>
    <d v="2015-09-29T00:00:00"/>
    <s v="Second Class"/>
    <s v="RH-19510"/>
    <s v="OFF-ST-10001328"/>
    <x v="4243"/>
    <n v="1"/>
    <n v="0"/>
    <n v="43428"/>
    <n v="4.3428000000000004"/>
    <s v="Office Supplies"/>
    <s v="Storage"/>
    <s v="Personal Filing Tote with Lid, Black/Gray"/>
  </r>
  <r>
    <x v="3457"/>
    <x v="874"/>
    <d v="2015-09-29T00:00:00"/>
    <s v="Second Class"/>
    <s v="RH-19510"/>
    <s v="OFF-PA-10002377"/>
    <x v="954"/>
    <n v="3"/>
    <n v="0"/>
    <n v="7341"/>
    <n v="0.73409999999999997"/>
    <s v="Office Supplies"/>
    <s v="Paper"/>
    <s v="Xerox 1916"/>
  </r>
  <r>
    <x v="3457"/>
    <x v="874"/>
    <d v="2015-09-29T00:00:00"/>
    <s v="Second Class"/>
    <s v="RH-19510"/>
    <s v="OFF-PA-10003441"/>
    <x v="24"/>
    <n v="2"/>
    <n v="0"/>
    <n v="62208"/>
    <n v="6.2207999999999997"/>
    <s v="Office Supplies"/>
    <s v="Paper"/>
    <s v="Xerox 226"/>
  </r>
  <r>
    <x v="3458"/>
    <x v="225"/>
    <d v="2017-11-10T00:00:00"/>
    <s v="Same Day"/>
    <s v="TB-21190"/>
    <s v="OFF-AR-10002221"/>
    <x v="4244"/>
    <n v="3"/>
    <n v="0"/>
    <n v="2106"/>
    <n v="0.21060000000000001"/>
    <s v="Office Supplies"/>
    <s v="Art"/>
    <s v="12 Colored Short Pencils"/>
  </r>
  <r>
    <x v="3459"/>
    <x v="174"/>
    <d v="2016-07-20T00:00:00"/>
    <s v="Second Class"/>
    <s v="JD-15895"/>
    <s v="OFF-EN-10001509"/>
    <x v="4245"/>
    <n v="5"/>
    <n v="0"/>
    <n v="4794"/>
    <n v="0.47939999999999999"/>
    <s v="Office Supplies"/>
    <s v="Envelopes"/>
    <s v="Poly String Tie Envelopes"/>
  </r>
  <r>
    <x v="3459"/>
    <x v="174"/>
    <d v="2016-07-20T00:00:00"/>
    <s v="Second Class"/>
    <s v="JD-15895"/>
    <s v="OFF-AR-10003338"/>
    <x v="4246"/>
    <n v="3"/>
    <n v="0"/>
    <n v="558"/>
    <n v="5.5800000000000002E-2"/>
    <s v="Office Supplies"/>
    <s v="Art"/>
    <s v="Eberhard Faber 3 1/2&quot; Golf Pencils"/>
  </r>
  <r>
    <x v="3459"/>
    <x v="174"/>
    <d v="2016-07-20T00:00:00"/>
    <s v="Second Class"/>
    <s v="JD-15895"/>
    <s v="OFF-BI-10004728"/>
    <x v="1164"/>
    <n v="5"/>
    <n v="0"/>
    <n v="11086"/>
    <n v="1.1086"/>
    <s v="Office Supplies"/>
    <s v="Binders"/>
    <s v="Wilson Jones Turn Tabs Binder Tool for Ring Binders"/>
  </r>
  <r>
    <x v="3459"/>
    <x v="174"/>
    <d v="2016-07-20T00:00:00"/>
    <s v="Second Class"/>
    <s v="JD-15895"/>
    <s v="TEC-AC-10000358"/>
    <x v="4247"/>
    <n v="2"/>
    <n v="0"/>
    <n v="182352"/>
    <n v="18.235199999999999"/>
    <s v="Technology"/>
    <s v="Accessories"/>
    <s v="ImationÂ SecureÂ DriveÂ + Hardware Encrypted USBÂ flash driveÂ - 16 GB"/>
  </r>
  <r>
    <x v="3459"/>
    <x v="174"/>
    <d v="2016-07-20T00:00:00"/>
    <s v="Second Class"/>
    <s v="JD-15895"/>
    <s v="OFF-BI-10002764"/>
    <x v="4248"/>
    <n v="2"/>
    <n v="0"/>
    <n v="31654"/>
    <n v="3.1654"/>
    <s v="Office Supplies"/>
    <s v="Binders"/>
    <s v="Recycled Pressboard Report Cover with Reinforced Top Hinge"/>
  </r>
  <r>
    <x v="3459"/>
    <x v="174"/>
    <d v="2016-07-20T00:00:00"/>
    <s v="Second Class"/>
    <s v="JD-15895"/>
    <s v="OFF-PA-10001461"/>
    <x v="1763"/>
    <n v="9"/>
    <n v="0"/>
    <n v="288576"/>
    <n v="28.857600000000001"/>
    <s v="Office Supplies"/>
    <s v="Paper"/>
    <s v="HP Office Paper (20Lb. and 87 Bright)"/>
  </r>
  <r>
    <x v="3460"/>
    <x v="1140"/>
    <d v="2015-10-20T00:00:00"/>
    <s v="Second Class"/>
    <s v="MP-17965"/>
    <s v="TEC-PH-10004165"/>
    <x v="4249"/>
    <n v="3"/>
    <n v="0"/>
    <n v="2144922"/>
    <n v="214.4922"/>
    <s v="Technology"/>
    <s v="Phones"/>
    <s v="Mitel MiVoice 5330e IP Phone"/>
  </r>
  <r>
    <x v="3461"/>
    <x v="994"/>
    <d v="2016-01-13T00:00:00"/>
    <s v="Second Class"/>
    <s v="JB-16000"/>
    <s v="FUR-FU-10000010"/>
    <x v="2455"/>
    <n v="5"/>
    <n v="0"/>
    <n v="77035"/>
    <n v="7.7035"/>
    <s v="Furniture"/>
    <s v="Furnishings"/>
    <s v="DAX Value U-Channel Document Frames, Easel Back"/>
  </r>
  <r>
    <x v="3462"/>
    <x v="55"/>
    <d v="2017-09-25T00:00:00"/>
    <s v="Standard Class"/>
    <s v="AB-10105"/>
    <s v="OFF-ST-10000321"/>
    <x v="898"/>
    <n v="2"/>
    <n v="2"/>
    <n v="-25248"/>
    <n v="-2.5247999999999999"/>
    <s v="Office Supplies"/>
    <s v="Storage"/>
    <s v="Akro Stacking Bins"/>
  </r>
  <r>
    <x v="3462"/>
    <x v="55"/>
    <d v="2017-09-25T00:00:00"/>
    <s v="Standard Class"/>
    <s v="AB-10105"/>
    <s v="TEC-AC-10000109"/>
    <x v="363"/>
    <n v="2"/>
    <n v="2"/>
    <n v="44792"/>
    <n v="4.4791999999999996"/>
    <s v="Technology"/>
    <s v="Accessories"/>
    <s v="Sony Micro Vault Click 16 GB USB 2.0 Flash Drive"/>
  </r>
  <r>
    <x v="3462"/>
    <x v="55"/>
    <d v="2017-09-25T00:00:00"/>
    <s v="Standard Class"/>
    <s v="AB-10105"/>
    <s v="TEC-PH-10002415"/>
    <x v="2574"/>
    <n v="2"/>
    <n v="2"/>
    <n v="29495"/>
    <n v="2.9495"/>
    <s v="Technology"/>
    <s v="Phones"/>
    <s v="Polycom VoiceStation 500 ConferenceÂ phone"/>
  </r>
  <r>
    <x v="3462"/>
    <x v="55"/>
    <d v="2017-09-25T00:00:00"/>
    <s v="Standard Class"/>
    <s v="AB-10105"/>
    <s v="OFF-BI-10001460"/>
    <x v="4250"/>
    <n v="4"/>
    <n v="7"/>
    <n v="-13938"/>
    <n v="-1.3937999999999999"/>
    <s v="Office Supplies"/>
    <s v="Binders"/>
    <s v="Plastic Binding Combs"/>
  </r>
  <r>
    <x v="3463"/>
    <x v="48"/>
    <d v="2017-09-19T00:00:00"/>
    <s v="Standard Class"/>
    <s v="CC-12145"/>
    <s v="OFF-AR-10002987"/>
    <x v="3750"/>
    <n v="2"/>
    <n v="2"/>
    <n v="83328"/>
    <n v="8.3328000000000007"/>
    <s v="Office Supplies"/>
    <s v="Art"/>
    <s v="Prismacolor Color Pencil Set"/>
  </r>
  <r>
    <x v="3464"/>
    <x v="1141"/>
    <d v="2015-07-02T00:00:00"/>
    <s v="Standard Class"/>
    <s v="CY-12745"/>
    <s v="OFF-LA-10000443"/>
    <x v="2068"/>
    <n v="2"/>
    <n v="2"/>
    <n v="19926"/>
    <n v="1.9925999999999999"/>
    <s v="Office Supplies"/>
    <s v="Labels"/>
    <s v="Avery 501"/>
  </r>
  <r>
    <x v="3464"/>
    <x v="1141"/>
    <d v="2015-07-02T00:00:00"/>
    <s v="Standard Class"/>
    <s v="CY-12745"/>
    <s v="FUR-FU-10004306"/>
    <x v="4251"/>
    <n v="4"/>
    <n v="2"/>
    <n v="46632"/>
    <n v="4.6631999999999998"/>
    <s v="Furniture"/>
    <s v="Furnishings"/>
    <s v="Electrix Halogen Magnifier Lamp"/>
  </r>
  <r>
    <x v="3465"/>
    <x v="881"/>
    <d v="2016-11-28T00:00:00"/>
    <s v="First Class"/>
    <s v="EP-13915"/>
    <s v="TEC-PH-10002564"/>
    <x v="2641"/>
    <n v="2"/>
    <n v="0"/>
    <n v="17994"/>
    <n v="1.7994000000000001"/>
    <s v="Technology"/>
    <s v="Phones"/>
    <s v="OtterBox Defender Series Case - Samsung Galaxy S4"/>
  </r>
  <r>
    <x v="3466"/>
    <x v="920"/>
    <d v="2017-11-29T00:00:00"/>
    <s v="Second Class"/>
    <s v="DL-13315"/>
    <s v="OFF-PA-10003724"/>
    <x v="4252"/>
    <n v="9"/>
    <n v="0"/>
    <n v="239463"/>
    <n v="23.946300000000001"/>
    <s v="Office Supplies"/>
    <s v="Paper"/>
    <s v="Wirebound Message Book, 4 per Page"/>
  </r>
  <r>
    <x v="3467"/>
    <x v="145"/>
    <d v="2017-01-19T00:00:00"/>
    <s v="Standard Class"/>
    <s v="SO-20335"/>
    <s v="OFF-PA-10000483"/>
    <x v="1160"/>
    <n v="5"/>
    <n v="0"/>
    <n v="69705"/>
    <n v="6.9705000000000004"/>
    <s v="Office Supplies"/>
    <s v="Paper"/>
    <s v="Xerox 19"/>
  </r>
  <r>
    <x v="3468"/>
    <x v="845"/>
    <d v="2014-11-08T00:00:00"/>
    <s v="First Class"/>
    <s v="BP-11095"/>
    <s v="OFF-FA-10000611"/>
    <x v="2181"/>
    <n v="4"/>
    <n v="0"/>
    <n v="28416"/>
    <n v="2.8416000000000001"/>
    <s v="Office Supplies"/>
    <s v="Fasteners"/>
    <s v="Binder Clips by OIC"/>
  </r>
  <r>
    <x v="3468"/>
    <x v="845"/>
    <d v="2014-11-08T00:00:00"/>
    <s v="First Class"/>
    <s v="BP-11095"/>
    <s v="OFF-PA-10000246"/>
    <x v="4253"/>
    <n v="3"/>
    <n v="0"/>
    <n v="138828"/>
    <n v="13.8828"/>
    <s v="Office Supplies"/>
    <s v="Paper"/>
    <s v="Riverleaf Stik-Withit Designer Note Cubes"/>
  </r>
  <r>
    <x v="3469"/>
    <x v="253"/>
    <d v="2016-09-05T00:00:00"/>
    <s v="Standard Class"/>
    <s v="JA-15970"/>
    <s v="OFF-BI-10004728"/>
    <x v="1164"/>
    <n v="5"/>
    <n v="0"/>
    <n v="11086"/>
    <n v="1.1086"/>
    <s v="Office Supplies"/>
    <s v="Binders"/>
    <s v="Wilson Jones Turn Tabs Binder Tool for Ring Binders"/>
  </r>
  <r>
    <x v="3469"/>
    <x v="253"/>
    <d v="2016-09-05T00:00:00"/>
    <s v="Standard Class"/>
    <s v="JA-15970"/>
    <s v="TEC-PH-10002365"/>
    <x v="3989"/>
    <n v="1"/>
    <n v="0"/>
    <n v="22828"/>
    <n v="2.2827999999999999"/>
    <s v="Technology"/>
    <s v="Phones"/>
    <s v="Belkin Grip Candy Sheer Case / Cover for iPhone 5 and 5S"/>
  </r>
  <r>
    <x v="3469"/>
    <x v="253"/>
    <d v="2016-09-05T00:00:00"/>
    <s v="Standard Class"/>
    <s v="JA-15970"/>
    <s v="OFF-AP-10002457"/>
    <x v="4254"/>
    <n v="4"/>
    <n v="1"/>
    <n v="71162"/>
    <n v="7.1162000000000001"/>
    <s v="Office Supplies"/>
    <s v="Appliances"/>
    <s v="Eureka The Boss Plus 12-Amp Hard Box Upright Vacuum, Red"/>
  </r>
  <r>
    <x v="3469"/>
    <x v="253"/>
    <d v="2016-09-05T00:00:00"/>
    <s v="Standard Class"/>
    <s v="JA-15970"/>
    <s v="OFF-BI-10000320"/>
    <x v="1575"/>
    <n v="4"/>
    <n v="0"/>
    <n v="144648"/>
    <n v="14.4648"/>
    <s v="Office Supplies"/>
    <s v="Binders"/>
    <s v="GBC Plastic Binding Combs"/>
  </r>
  <r>
    <x v="3469"/>
    <x v="253"/>
    <d v="2016-09-05T00:00:00"/>
    <s v="Standard Class"/>
    <s v="JA-15970"/>
    <s v="OFF-AR-10004999"/>
    <x v="767"/>
    <n v="2"/>
    <n v="0"/>
    <n v="299"/>
    <n v="2.9899999999999999E-2"/>
    <s v="Office Supplies"/>
    <s v="Art"/>
    <s v="Newell 315"/>
  </r>
  <r>
    <x v="3469"/>
    <x v="253"/>
    <d v="2016-09-05T00:00:00"/>
    <s v="Standard Class"/>
    <s v="JA-15970"/>
    <s v="OFF-BI-10001116"/>
    <x v="1540"/>
    <n v="5"/>
    <n v="0"/>
    <n v="12672"/>
    <n v="1.2672000000000001"/>
    <s v="Office Supplies"/>
    <s v="Binders"/>
    <s v="Wilson Jones 1&quot; Hanging DublLock Ring Binders"/>
  </r>
  <r>
    <x v="3470"/>
    <x v="501"/>
    <d v="2017-11-16T00:00:00"/>
    <s v="Second Class"/>
    <s v="BB-11545"/>
    <s v="OFF-AP-10002651"/>
    <x v="3735"/>
    <n v="5"/>
    <n v="2"/>
    <n v="1302885"/>
    <n v="130.2885"/>
    <s v="Office Supplies"/>
    <s v="Appliances"/>
    <s v="Hoover Upright Vacuum With Dirt Cup"/>
  </r>
  <r>
    <x v="3471"/>
    <x v="115"/>
    <d v="2017-12-13T00:00:00"/>
    <s v="First Class"/>
    <s v="DK-13375"/>
    <s v="OFF-AP-10001634"/>
    <x v="3720"/>
    <n v="2"/>
    <n v="8"/>
    <n v="-37584"/>
    <n v="-3.7584"/>
    <s v="Office Supplies"/>
    <s v="Appliances"/>
    <s v="Hoover Commercial Lightweight Upright Vacuum"/>
  </r>
  <r>
    <x v="3472"/>
    <x v="627"/>
    <d v="2015-11-13T00:00:00"/>
    <s v="Second Class"/>
    <s v="RH-19600"/>
    <s v="OFF-AP-10003266"/>
    <x v="4255"/>
    <n v="3"/>
    <n v="0"/>
    <n v="186606"/>
    <n v="18.660599999999999"/>
    <s v="Office Supplies"/>
    <s v="Appliances"/>
    <s v="Holmes Replacement Filter for HEPA Air Cleaner, Large Room"/>
  </r>
  <r>
    <x v="3472"/>
    <x v="627"/>
    <d v="2015-11-13T00:00:00"/>
    <s v="Second Class"/>
    <s v="RH-19600"/>
    <s v="TEC-PH-10002890"/>
    <x v="745"/>
    <n v="5"/>
    <n v="0"/>
    <n v="58812"/>
    <n v="5.8811999999999998"/>
    <s v="Technology"/>
    <s v="Phones"/>
    <s v="AT&amp;T 17929 Lendline Telephone"/>
  </r>
  <r>
    <x v="3472"/>
    <x v="627"/>
    <d v="2015-11-13T00:00:00"/>
    <s v="Second Class"/>
    <s v="RH-19600"/>
    <s v="FUR-FU-10000308"/>
    <x v="4221"/>
    <n v="3"/>
    <n v="0"/>
    <n v="410388"/>
    <n v="41.038800000000002"/>
    <s v="Furniture"/>
    <s v="Furnishings"/>
    <s v="Deflect-o Glass Clear Studded Chair Mats"/>
  </r>
  <r>
    <x v="3472"/>
    <x v="627"/>
    <d v="2015-11-13T00:00:00"/>
    <s v="Second Class"/>
    <s v="RH-19600"/>
    <s v="OFF-AR-10000380"/>
    <x v="4125"/>
    <n v="7"/>
    <n v="0"/>
    <n v="79758"/>
    <n v="7.9757999999999996"/>
    <s v="Office Supplies"/>
    <s v="Art"/>
    <s v="Hunt PowerHouse Electric Pencil Sharpener, Blue"/>
  </r>
  <r>
    <x v="3472"/>
    <x v="627"/>
    <d v="2015-11-13T00:00:00"/>
    <s v="Second Class"/>
    <s v="RH-19600"/>
    <s v="OFF-AR-10000122"/>
    <x v="4256"/>
    <n v="5"/>
    <n v="0"/>
    <n v="6975"/>
    <n v="0.69750000000000001"/>
    <s v="Office Supplies"/>
    <s v="Art"/>
    <s v="Newell 314"/>
  </r>
  <r>
    <x v="3473"/>
    <x v="902"/>
    <d v="2015-11-26T00:00:00"/>
    <s v="Standard Class"/>
    <s v="AG-10300"/>
    <s v="OFF-AP-10004868"/>
    <x v="3382"/>
    <n v="4"/>
    <n v="0"/>
    <n v="83916"/>
    <n v="8.3916000000000004"/>
    <s v="Office Supplies"/>
    <s v="Appliances"/>
    <s v="Hoover Commercial Soft Guard Upright Vacuum And Disposable Filtration Bags"/>
  </r>
  <r>
    <x v="3474"/>
    <x v="447"/>
    <d v="2017-12-25T00:00:00"/>
    <s v="Second Class"/>
    <s v="JB-15400"/>
    <s v="OFF-BI-10004002"/>
    <x v="4257"/>
    <n v="4"/>
    <n v="8"/>
    <n v="-22144"/>
    <n v="-2.2143999999999999"/>
    <s v="Office Supplies"/>
    <s v="Binders"/>
    <s v="Wilson Jones International Size A4 Ring Binders"/>
  </r>
  <r>
    <x v="3474"/>
    <x v="447"/>
    <d v="2017-12-25T00:00:00"/>
    <s v="Second Class"/>
    <s v="JB-15400"/>
    <s v="OFF-PA-10004475"/>
    <x v="4258"/>
    <n v="4"/>
    <n v="2"/>
    <n v="637536"/>
    <n v="63.753599999999999"/>
    <s v="Office Supplies"/>
    <s v="Paper"/>
    <s v="Xerox 1940"/>
  </r>
  <r>
    <x v="3475"/>
    <x v="1142"/>
    <d v="2016-09-22T00:00:00"/>
    <s v="Standard Class"/>
    <s v="BC-11125"/>
    <s v="OFF-PA-10002195"/>
    <x v="24"/>
    <n v="2"/>
    <n v="0"/>
    <n v="63504"/>
    <n v="6.3503999999999996"/>
    <s v="Office Supplies"/>
    <s v="Paper"/>
    <s v="RSVP Cards &amp; Envelopes, Blank White, 8-1/2&quot; X 11&quot;, 24 Cards/25 Envelopes/Set"/>
  </r>
  <r>
    <x v="3476"/>
    <x v="1143"/>
    <d v="2017-05-29T00:00:00"/>
    <s v="First Class"/>
    <s v="KC-16675"/>
    <s v="OFF-AP-10002670"/>
    <x v="4259"/>
    <n v="3"/>
    <n v="0"/>
    <n v="62532"/>
    <n v="6.2531999999999996"/>
    <s v="Office Supplies"/>
    <s v="Appliances"/>
    <s v="Belkin 8-Outlet Premiere SurgeMaster II Surge Protectors"/>
  </r>
  <r>
    <x v="3476"/>
    <x v="1143"/>
    <d v="2017-05-29T00:00:00"/>
    <s v="First Class"/>
    <s v="KC-16675"/>
    <s v="OFF-SU-10004498"/>
    <x v="4260"/>
    <n v="2"/>
    <n v="0"/>
    <n v="7728"/>
    <n v="0.77280000000000004"/>
    <s v="Office Supplies"/>
    <s v="Supplies"/>
    <s v="Martin-Yale Premier Letter Opener"/>
  </r>
  <r>
    <x v="3477"/>
    <x v="1110"/>
    <d v="2015-04-03T00:00:00"/>
    <s v="Standard Class"/>
    <s v="DR-12940"/>
    <s v="FUR-CH-10003298"/>
    <x v="4261"/>
    <n v="4"/>
    <n v="3"/>
    <n v="-1100232"/>
    <n v="-110.0232"/>
    <s v="Furniture"/>
    <s v="Chairs"/>
    <s v="Office Star - Contemporary Task Swivel chair with Loop Arms, Charcoal"/>
  </r>
  <r>
    <x v="3478"/>
    <x v="710"/>
    <d v="2014-08-21T00:00:00"/>
    <s v="Second Class"/>
    <s v="DW-13195"/>
    <s v="FUR-FU-10000723"/>
    <x v="4262"/>
    <n v="7"/>
    <n v="0"/>
    <n v="260316"/>
    <n v="26.031600000000001"/>
    <s v="Furniture"/>
    <s v="Furnishings"/>
    <s v="Deflect-o EconoMat Studded, No Bevel Mat for Low Pile Carpeting"/>
  </r>
  <r>
    <x v="3478"/>
    <x v="710"/>
    <d v="2014-08-21T00:00:00"/>
    <s v="Second Class"/>
    <s v="DW-13195"/>
    <s v="OFF-BI-10000632"/>
    <x v="1881"/>
    <n v="2"/>
    <n v="2"/>
    <n v="225732"/>
    <n v="22.5732"/>
    <s v="Office Supplies"/>
    <s v="Binders"/>
    <s v="Satellite Sectional Post Binders"/>
  </r>
  <r>
    <x v="3479"/>
    <x v="851"/>
    <d v="2014-12-28T00:00:00"/>
    <s v="Standard Class"/>
    <s v="ME-18010"/>
    <s v="OFF-PA-10000223"/>
    <x v="329"/>
    <n v="1"/>
    <n v="2"/>
    <n v="18144"/>
    <n v="1.8144"/>
    <s v="Office Supplies"/>
    <s v="Paper"/>
    <s v="Xerox 2000"/>
  </r>
  <r>
    <x v="3480"/>
    <x v="204"/>
    <d v="2015-11-05T00:00:00"/>
    <s v="Standard Class"/>
    <s v="JF-15490"/>
    <s v="FUR-CH-10001545"/>
    <x v="4263"/>
    <n v="2"/>
    <n v="1"/>
    <n v="136776"/>
    <n v="13.6776"/>
    <s v="Furniture"/>
    <s v="Chairs"/>
    <s v="Hon Comfortask Task/Swivel Chairs"/>
  </r>
  <r>
    <x v="3481"/>
    <x v="467"/>
    <d v="2014-12-21T00:00:00"/>
    <s v="Standard Class"/>
    <s v="SP-20860"/>
    <s v="FUR-FU-10001546"/>
    <x v="1289"/>
    <n v="2"/>
    <n v="6"/>
    <n v="-7476"/>
    <n v="-0.74760000000000004"/>
    <s v="Furniture"/>
    <s v="Furnishings"/>
    <s v="Dana Swing-Arm Lamps"/>
  </r>
  <r>
    <x v="3482"/>
    <x v="342"/>
    <d v="2015-08-25T00:00:00"/>
    <s v="Standard Class"/>
    <s v="KN-16390"/>
    <s v="OFF-BI-10001098"/>
    <x v="2131"/>
    <n v="2"/>
    <n v="7"/>
    <n v="-89796"/>
    <n v="-8.9795999999999996"/>
    <s v="Office Supplies"/>
    <s v="Binders"/>
    <s v="Acco D-Ring Binder w/DublLock"/>
  </r>
  <r>
    <x v="3482"/>
    <x v="342"/>
    <d v="2015-08-25T00:00:00"/>
    <s v="Standard Class"/>
    <s v="KN-16390"/>
    <s v="FUR-CH-10003379"/>
    <x v="4264"/>
    <n v="3"/>
    <n v="3"/>
    <n v="-42747"/>
    <n v="-4.2747000000000002"/>
    <s v="Furniture"/>
    <s v="Chairs"/>
    <s v="Global Commerce Series High-Back Swivel/Tilt Chairs"/>
  </r>
  <r>
    <x v="3482"/>
    <x v="342"/>
    <d v="2015-08-25T00:00:00"/>
    <s v="Standard Class"/>
    <s v="KN-16390"/>
    <s v="FUR-FU-10000193"/>
    <x v="3091"/>
    <n v="1"/>
    <n v="2"/>
    <n v="-38976"/>
    <n v="-3.8976000000000002"/>
    <s v="Furniture"/>
    <s v="Furnishings"/>
    <s v="Tenex Chairmats For Use with Hard Floors"/>
  </r>
  <r>
    <x v="3483"/>
    <x v="398"/>
    <d v="2014-05-27T00:00:00"/>
    <s v="Standard Class"/>
    <s v="GT-14710"/>
    <s v="OFF-BI-10000829"/>
    <x v="2011"/>
    <n v="5"/>
    <n v="2"/>
    <n v="5837"/>
    <n v="0.5837"/>
    <s v="Office Supplies"/>
    <s v="Binders"/>
    <s v="Avery Non-Stick Binders"/>
  </r>
  <r>
    <x v="3483"/>
    <x v="398"/>
    <d v="2014-05-27T00:00:00"/>
    <s v="Standard Class"/>
    <s v="GT-14710"/>
    <s v="OFF-SU-10003002"/>
    <x v="1216"/>
    <n v="2"/>
    <n v="0"/>
    <n v="1512"/>
    <n v="0.1512"/>
    <s v="Office Supplies"/>
    <s v="Supplies"/>
    <s v="Letter Slitter"/>
  </r>
  <r>
    <x v="3483"/>
    <x v="398"/>
    <d v="2014-05-27T00:00:00"/>
    <s v="Standard Class"/>
    <s v="GT-14710"/>
    <s v="OFF-AP-10002118"/>
    <x v="149"/>
    <n v="1"/>
    <n v="0"/>
    <n v="562032"/>
    <n v="56.203200000000002"/>
    <s v="Office Supplies"/>
    <s v="Appliances"/>
    <s v="1.7 Cubic Foot Compact &quot;Cube&quot; Office Refrigerators"/>
  </r>
  <r>
    <x v="3484"/>
    <x v="103"/>
    <d v="2017-12-11T00:00:00"/>
    <s v="Second Class"/>
    <s v="DB-12910"/>
    <s v="FUR-BO-10001519"/>
    <x v="4265"/>
    <n v="3"/>
    <n v="15"/>
    <n v="156978"/>
    <n v="15.697800000000001"/>
    <s v="Furniture"/>
    <s v="Bookcases"/>
    <s v="O'Sullivan 3-Shelf Heavy-Duty Bookcases"/>
  </r>
  <r>
    <x v="3485"/>
    <x v="539"/>
    <d v="2014-03-13T00:00:00"/>
    <s v="Second Class"/>
    <s v="FM-14215"/>
    <s v="OFF-AP-10002578"/>
    <x v="4266"/>
    <n v="3"/>
    <n v="0"/>
    <n v="381576"/>
    <n v="38.157600000000002"/>
    <s v="Office Supplies"/>
    <s v="Appliances"/>
    <s v="Fellowes Premier Superior Surge Suppressor, 10-Outlet, With Phone and Remote"/>
  </r>
  <r>
    <x v="3485"/>
    <x v="539"/>
    <d v="2014-03-13T00:00:00"/>
    <s v="Second Class"/>
    <s v="FM-14215"/>
    <s v="TEC-AC-10000710"/>
    <x v="171"/>
    <n v="2"/>
    <n v="0"/>
    <n v="141728"/>
    <n v="14.172800000000001"/>
    <s v="Technology"/>
    <s v="Accessories"/>
    <s v="Maxell DVD-RAM Discs"/>
  </r>
  <r>
    <x v="3485"/>
    <x v="539"/>
    <d v="2014-03-13T00:00:00"/>
    <s v="Second Class"/>
    <s v="FM-14215"/>
    <s v="TEC-PH-10000984"/>
    <x v="2058"/>
    <n v="3"/>
    <n v="0"/>
    <n v="1646316"/>
    <n v="164.63159999999999"/>
    <s v="Technology"/>
    <s v="Phones"/>
    <s v="Panasonic KX-TG9471B"/>
  </r>
  <r>
    <x v="3485"/>
    <x v="539"/>
    <d v="2014-03-13T00:00:00"/>
    <s v="Second Class"/>
    <s v="FM-14215"/>
    <s v="OFF-PA-10000213"/>
    <x v="1747"/>
    <n v="3"/>
    <n v="0"/>
    <n v="70218"/>
    <n v="7.0217999999999998"/>
    <s v="Office Supplies"/>
    <s v="Paper"/>
    <s v="Xerox 198"/>
  </r>
  <r>
    <x v="3486"/>
    <x v="661"/>
    <d v="2016-06-27T00:00:00"/>
    <s v="Second Class"/>
    <s v="SM-20005"/>
    <s v="OFF-LA-10003720"/>
    <x v="3974"/>
    <n v="7"/>
    <n v="0"/>
    <n v="121401"/>
    <n v="12.1401"/>
    <s v="Office Supplies"/>
    <s v="Labels"/>
    <s v="Avery 487"/>
  </r>
  <r>
    <x v="3487"/>
    <x v="709"/>
    <d v="2014-08-27T00:00:00"/>
    <s v="Standard Class"/>
    <s v="AP-10915"/>
    <s v="OFF-PA-10001837"/>
    <x v="23"/>
    <n v="3"/>
    <n v="2"/>
    <n v="54432"/>
    <n v="5.4432"/>
    <s v="Office Supplies"/>
    <s v="Paper"/>
    <s v="Xerox 1976"/>
  </r>
  <r>
    <x v="3487"/>
    <x v="709"/>
    <d v="2014-08-27T00:00:00"/>
    <s v="Standard Class"/>
    <s v="AP-10915"/>
    <s v="OFF-SU-10004661"/>
    <x v="4267"/>
    <n v="1"/>
    <n v="2"/>
    <n v="51"/>
    <n v="5.1000000000000004E-3"/>
    <s v="Office Supplies"/>
    <s v="Supplies"/>
    <s v="Acme Titanium Bonded Scissors"/>
  </r>
  <r>
    <x v="3487"/>
    <x v="709"/>
    <d v="2014-08-27T00:00:00"/>
    <s v="Standard Class"/>
    <s v="AP-10915"/>
    <s v="FUR-FU-10003274"/>
    <x v="1651"/>
    <n v="3"/>
    <n v="2"/>
    <n v="12672"/>
    <n v="1.2672000000000001"/>
    <s v="Furniture"/>
    <s v="Furnishings"/>
    <s v="Regeneration Desk Collection"/>
  </r>
  <r>
    <x v="3487"/>
    <x v="709"/>
    <d v="2014-08-27T00:00:00"/>
    <s v="Standard Class"/>
    <s v="AP-10915"/>
    <s v="TEC-PH-10000149"/>
    <x v="4268"/>
    <n v="9"/>
    <n v="2"/>
    <n v="10773"/>
    <n v="1.0772999999999999"/>
    <s v="Technology"/>
    <s v="Phones"/>
    <s v="Cisco SPA525G2 IP Phone - Wireless"/>
  </r>
  <r>
    <x v="3487"/>
    <x v="709"/>
    <d v="2014-08-27T00:00:00"/>
    <s v="Standard Class"/>
    <s v="AP-10915"/>
    <s v="OFF-PA-10000019"/>
    <x v="463"/>
    <n v="6"/>
    <n v="2"/>
    <n v="108864"/>
    <n v="10.8864"/>
    <s v="Office Supplies"/>
    <s v="Paper"/>
    <s v="Xerox 1931"/>
  </r>
  <r>
    <x v="3487"/>
    <x v="709"/>
    <d v="2014-08-27T00:00:00"/>
    <s v="Standard Class"/>
    <s v="AP-10915"/>
    <s v="OFF-PA-10001125"/>
    <x v="1433"/>
    <n v="9"/>
    <n v="2"/>
    <n v="69705"/>
    <n v="6.9705000000000004"/>
    <s v="Office Supplies"/>
    <s v="Paper"/>
    <s v="Xerox 1988"/>
  </r>
  <r>
    <x v="3488"/>
    <x v="695"/>
    <d v="2017-02-12T00:00:00"/>
    <s v="Standard Class"/>
    <s v="SP-20545"/>
    <s v="TEC-PH-10002538"/>
    <x v="4269"/>
    <n v="6"/>
    <n v="0"/>
    <n v="659634"/>
    <n v="65.963399999999993"/>
    <s v="Technology"/>
    <s v="Phones"/>
    <s v="Grandstream GXP1160 VoIP phone"/>
  </r>
  <r>
    <x v="3488"/>
    <x v="695"/>
    <d v="2017-02-12T00:00:00"/>
    <s v="Standard Class"/>
    <s v="SP-20545"/>
    <s v="OFF-BI-10000279"/>
    <x v="974"/>
    <n v="4"/>
    <n v="2"/>
    <n v="15606"/>
    <n v="1.5606"/>
    <s v="Office Supplies"/>
    <s v="Binders"/>
    <s v="Acco Recycled 2&quot; Capacity Laser Printer Hanging Data Binders"/>
  </r>
  <r>
    <x v="3489"/>
    <x v="926"/>
    <d v="2017-02-05T00:00:00"/>
    <s v="Standard Class"/>
    <s v="RD-19585"/>
    <s v="OFF-LA-10001045"/>
    <x v="569"/>
    <n v="2"/>
    <n v="0"/>
    <n v="24012"/>
    <n v="2.4011999999999998"/>
    <s v="Office Supplies"/>
    <s v="Labels"/>
    <s v="Permanent Self-Adhesive File Folder Labels for Typewriters by Universal"/>
  </r>
  <r>
    <x v="3490"/>
    <x v="887"/>
    <d v="2016-12-23T00:00:00"/>
    <s v="Second Class"/>
    <s v="MC-17575"/>
    <s v="OFF-PA-10003673"/>
    <x v="1408"/>
    <n v="5"/>
    <n v="0"/>
    <n v="15594"/>
    <n v="1.5593999999999999"/>
    <s v="Office Supplies"/>
    <s v="Paper"/>
    <s v="Strathmore Photo Mount Cards"/>
  </r>
  <r>
    <x v="3491"/>
    <x v="246"/>
    <d v="2016-11-16T00:00:00"/>
    <s v="Standard Class"/>
    <s v="EB-13750"/>
    <s v="OFF-ST-10002562"/>
    <x v="4202"/>
    <n v="3"/>
    <n v="0"/>
    <n v="78792"/>
    <n v="7.8792"/>
    <s v="Office Supplies"/>
    <s v="Storage"/>
    <s v="Staple magnet"/>
  </r>
  <r>
    <x v="3491"/>
    <x v="246"/>
    <d v="2016-11-16T00:00:00"/>
    <s v="Standard Class"/>
    <s v="EB-13750"/>
    <s v="TEC-AC-10002305"/>
    <x v="3612"/>
    <n v="2"/>
    <n v="0"/>
    <n v="648"/>
    <n v="6.4799999999999996E-2"/>
    <s v="Technology"/>
    <s v="Accessories"/>
    <s v="KeyTronicÂ E03601U1 -Â KeyboardÂ - Beige"/>
  </r>
  <r>
    <x v="3491"/>
    <x v="246"/>
    <d v="2016-11-16T00:00:00"/>
    <s v="Standard Class"/>
    <s v="EB-13750"/>
    <s v="OFF-AR-10003373"/>
    <x v="1589"/>
    <n v="3"/>
    <n v="0"/>
    <n v="250938"/>
    <n v="25.093800000000002"/>
    <s v="Office Supplies"/>
    <s v="Art"/>
    <s v="Boston School Pro Electric Pencil Sharpener, 1670"/>
  </r>
  <r>
    <x v="3491"/>
    <x v="246"/>
    <d v="2016-11-16T00:00:00"/>
    <s v="Standard Class"/>
    <s v="EB-13750"/>
    <s v="FUR-CH-10003774"/>
    <x v="4270"/>
    <n v="3"/>
    <n v="1"/>
    <n v="81882"/>
    <n v="8.1882000000000001"/>
    <s v="Furniture"/>
    <s v="Chairs"/>
    <s v="Global Wood Trimmed Manager's Task Chair, Khaki"/>
  </r>
  <r>
    <x v="3491"/>
    <x v="246"/>
    <d v="2016-11-16T00:00:00"/>
    <s v="Standard Class"/>
    <s v="EB-13750"/>
    <s v="OFF-BI-10001510"/>
    <x v="4271"/>
    <n v="3"/>
    <n v="2"/>
    <n v="1719"/>
    <n v="0.1719"/>
    <s v="Office Supplies"/>
    <s v="Binders"/>
    <s v="Deluxe Heavy-Duty Vinyl Round Ring Binder"/>
  </r>
  <r>
    <x v="3491"/>
    <x v="246"/>
    <d v="2016-11-16T00:00:00"/>
    <s v="Standard Class"/>
    <s v="EB-13750"/>
    <s v="OFF-BI-10004236"/>
    <x v="4136"/>
    <n v="3"/>
    <n v="2"/>
    <n v="114504"/>
    <n v="11.4504"/>
    <s v="Office Supplies"/>
    <s v="Binders"/>
    <s v="XtraLife ClearVue Slant-D Ring Binder, White, 3&quot;"/>
  </r>
  <r>
    <x v="3492"/>
    <x v="125"/>
    <d v="2017-11-13T00:00:00"/>
    <s v="Standard Class"/>
    <s v="JE-15610"/>
    <s v="FUR-CH-10004675"/>
    <x v="4272"/>
    <n v="3"/>
    <n v="2"/>
    <n v="523392"/>
    <n v="52.339199999999998"/>
    <s v="Furniture"/>
    <s v="Chairs"/>
    <s v="Lifetime Advantage Folding Chairs, 4/Carton"/>
  </r>
  <r>
    <x v="3493"/>
    <x v="1073"/>
    <d v="2014-05-04T00:00:00"/>
    <s v="Second Class"/>
    <s v="CS-11860"/>
    <s v="TEC-CO-10004202"/>
    <x v="1912"/>
    <n v="2"/>
    <n v="2"/>
    <n v="89997"/>
    <n v="8.9997000000000007"/>
    <s v="Technology"/>
    <s v="Copiers"/>
    <s v="Brother DCP1000 Digital 3 in 1 Multifunction Machine"/>
  </r>
  <r>
    <x v="3494"/>
    <x v="392"/>
    <d v="2017-09-27T00:00:00"/>
    <s v="Standard Class"/>
    <s v="PB-19105"/>
    <s v="OFF-PA-10004255"/>
    <x v="24"/>
    <n v="2"/>
    <n v="0"/>
    <n v="62208"/>
    <n v="6.2207999999999997"/>
    <s v="Office Supplies"/>
    <s v="Paper"/>
    <s v="Xerox 219"/>
  </r>
  <r>
    <x v="3494"/>
    <x v="392"/>
    <d v="2017-09-27T00:00:00"/>
    <s v="Standard Class"/>
    <s v="PB-19105"/>
    <s v="OFF-AR-10003896"/>
    <x v="188"/>
    <n v="3"/>
    <n v="0"/>
    <n v="64584"/>
    <n v="6.4584000000000001"/>
    <s v="Office Supplies"/>
    <s v="Art"/>
    <s v="Stride Job 150 Highlighters, Chisel Tip, Assorted Colors"/>
  </r>
  <r>
    <x v="3495"/>
    <x v="217"/>
    <d v="2017-12-23T00:00:00"/>
    <s v="Standard Class"/>
    <s v="AT-10735"/>
    <s v="OFF-ST-10002276"/>
    <x v="409"/>
    <n v="2"/>
    <n v="0"/>
    <n v="4168"/>
    <n v="0.4168"/>
    <s v="Office Supplies"/>
    <s v="Storage"/>
    <s v="Safco Steel Mobile File Cart"/>
  </r>
  <r>
    <x v="3495"/>
    <x v="217"/>
    <d v="2017-12-23T00:00:00"/>
    <s v="Standard Class"/>
    <s v="AT-10735"/>
    <s v="OFF-BI-10001617"/>
    <x v="307"/>
    <n v="3"/>
    <n v="2"/>
    <n v="83754"/>
    <n v="8.3754000000000008"/>
    <s v="Office Supplies"/>
    <s v="Binders"/>
    <s v="GBC Wire Binding Combs"/>
  </r>
  <r>
    <x v="3495"/>
    <x v="217"/>
    <d v="2017-12-23T00:00:00"/>
    <s v="Standard Class"/>
    <s v="AT-10735"/>
    <s v="FUR-FU-10000308"/>
    <x v="2137"/>
    <n v="2"/>
    <n v="0"/>
    <n v="273592"/>
    <n v="27.359200000000001"/>
    <s v="Furniture"/>
    <s v="Furnishings"/>
    <s v="Deflect-o Glass Clear Studded Chair Mats"/>
  </r>
  <r>
    <x v="3496"/>
    <x v="930"/>
    <d v="2017-07-23T00:00:00"/>
    <s v="Standard Class"/>
    <s v="SV-20365"/>
    <s v="TEC-CO-10001943"/>
    <x v="2613"/>
    <n v="5"/>
    <n v="4"/>
    <n v="699965"/>
    <n v="69.996499999999997"/>
    <s v="Technology"/>
    <s v="Copiers"/>
    <s v="Canon PC-428 Personal Copier"/>
  </r>
  <r>
    <x v="3496"/>
    <x v="930"/>
    <d v="2017-07-23T00:00:00"/>
    <s v="Standard Class"/>
    <s v="SV-20365"/>
    <s v="FUR-CH-10002647"/>
    <x v="4273"/>
    <n v="4"/>
    <n v="3"/>
    <n v="-14196"/>
    <n v="-1.4196"/>
    <s v="Furniture"/>
    <s v="Chairs"/>
    <s v="Situations Contoured Folding Chairs, 4/Set"/>
  </r>
  <r>
    <x v="3496"/>
    <x v="930"/>
    <d v="2017-07-23T00:00:00"/>
    <s v="Standard Class"/>
    <s v="SV-20365"/>
    <s v="OFF-SU-10004768"/>
    <x v="825"/>
    <n v="2"/>
    <n v="2"/>
    <n v="1148"/>
    <n v="0.1148"/>
    <s v="Office Supplies"/>
    <s v="Supplies"/>
    <s v="Acme Kleencut Forged Steel Scissors"/>
  </r>
  <r>
    <x v="3497"/>
    <x v="139"/>
    <d v="2016-11-09T00:00:00"/>
    <s v="Standard Class"/>
    <s v="PJ-18835"/>
    <s v="OFF-PA-10002160"/>
    <x v="4274"/>
    <n v="2"/>
    <n v="2"/>
    <n v="33524"/>
    <n v="3.3523999999999998"/>
    <s v="Office Supplies"/>
    <s v="Paper"/>
    <s v="Xerox 1978"/>
  </r>
  <r>
    <x v="3498"/>
    <x v="918"/>
    <d v="2014-04-12T00:00:00"/>
    <s v="Standard Class"/>
    <s v="NM-18445"/>
    <s v="FUR-TA-10003748"/>
    <x v="4275"/>
    <n v="1"/>
    <n v="2"/>
    <n v="24898"/>
    <n v="2.4897999999999998"/>
    <s v="Furniture"/>
    <s v="Tables"/>
    <s v="Bevis 36 x 72 Conference Tables"/>
  </r>
  <r>
    <x v="3498"/>
    <x v="918"/>
    <d v="2014-04-12T00:00:00"/>
    <s v="Standard Class"/>
    <s v="NM-18445"/>
    <s v="TEC-AC-10001908"/>
    <x v="1385"/>
    <n v="4"/>
    <n v="0"/>
    <n v="139986"/>
    <n v="13.9986"/>
    <s v="Technology"/>
    <s v="Accessories"/>
    <s v="Logitech Wireless Headset h800"/>
  </r>
  <r>
    <x v="3499"/>
    <x v="1041"/>
    <d v="2016-08-16T00:00:00"/>
    <s v="First Class"/>
    <s v="TR-21325"/>
    <s v="OFF-PA-10000552"/>
    <x v="23"/>
    <n v="3"/>
    <n v="2"/>
    <n v="54432"/>
    <n v="5.4432"/>
    <s v="Office Supplies"/>
    <s v="Paper"/>
    <s v="Xerox 200"/>
  </r>
  <r>
    <x v="3500"/>
    <x v="794"/>
    <d v="2014-09-30T00:00:00"/>
    <s v="Standard Class"/>
    <s v="BF-11005"/>
    <s v="OFF-AR-10003179"/>
    <x v="4276"/>
    <n v="2"/>
    <n v="2"/>
    <n v="23686"/>
    <n v="2.3685999999999998"/>
    <s v="Office Supplies"/>
    <s v="Art"/>
    <s v="Dixon Ticonderoga Core-Lock Colored Pencils"/>
  </r>
  <r>
    <x v="3501"/>
    <x v="73"/>
    <d v="2016-12-11T00:00:00"/>
    <s v="Same Day"/>
    <s v="WB-21850"/>
    <s v="OFF-BI-10004593"/>
    <x v="3049"/>
    <n v="5"/>
    <n v="2"/>
    <n v="6812"/>
    <n v="0.68120000000000003"/>
    <s v="Office Supplies"/>
    <s v="Binders"/>
    <s v="Ibico Laser Imprintable Binding System Covers"/>
  </r>
  <r>
    <x v="3501"/>
    <x v="73"/>
    <d v="2016-12-11T00:00:00"/>
    <s v="Same Day"/>
    <s v="WB-21850"/>
    <s v="OFF-AR-10000914"/>
    <x v="4145"/>
    <n v="2"/>
    <n v="0"/>
    <n v="60632"/>
    <n v="6.0632000000000001"/>
    <s v="Office Supplies"/>
    <s v="Art"/>
    <s v="Boston 16765 Mini Stand Up Battery Pencil Sharpener"/>
  </r>
  <r>
    <x v="3501"/>
    <x v="73"/>
    <d v="2016-12-11T00:00:00"/>
    <s v="Same Day"/>
    <s v="WB-21850"/>
    <s v="OFF-PA-10000241"/>
    <x v="4277"/>
    <n v="1"/>
    <n v="0"/>
    <n v="13941"/>
    <n v="1.3940999999999999"/>
    <s v="Office Supplies"/>
    <s v="Paper"/>
    <s v="IBM Multi-Purpose Copy Paper, 8 1/2 x 11&quot;, Case"/>
  </r>
  <r>
    <x v="3501"/>
    <x v="73"/>
    <d v="2016-12-11T00:00:00"/>
    <s v="Same Day"/>
    <s v="WB-21850"/>
    <s v="TEC-AC-10000057"/>
    <x v="315"/>
    <n v="4"/>
    <n v="0"/>
    <n v="251916"/>
    <n v="25.191600000000001"/>
    <s v="Technology"/>
    <s v="Accessories"/>
    <s v="Microsoft Natural Ergonomic Keyboard 4000"/>
  </r>
  <r>
    <x v="3501"/>
    <x v="73"/>
    <d v="2016-12-11T00:00:00"/>
    <s v="Same Day"/>
    <s v="WB-21850"/>
    <s v="FUR-CH-10003774"/>
    <x v="3766"/>
    <n v="5"/>
    <n v="2"/>
    <n v="-31843"/>
    <n v="-3.1842999999999999"/>
    <s v="Furniture"/>
    <s v="Chairs"/>
    <s v="Global Wood Trimmed Manager's Task Chair, Khaki"/>
  </r>
  <r>
    <x v="3501"/>
    <x v="73"/>
    <d v="2016-12-11T00:00:00"/>
    <s v="Same Day"/>
    <s v="WB-21850"/>
    <s v="OFF-BI-10002824"/>
    <x v="1947"/>
    <n v="3"/>
    <n v="2"/>
    <n v="1119"/>
    <n v="0.1119"/>
    <s v="Office Supplies"/>
    <s v="Binders"/>
    <s v="Recycled Easel Ring Binders"/>
  </r>
  <r>
    <x v="3501"/>
    <x v="73"/>
    <d v="2016-12-11T00:00:00"/>
    <s v="Same Day"/>
    <s v="WB-21850"/>
    <s v="OFF-BI-10004001"/>
    <x v="4278"/>
    <n v="9"/>
    <n v="2"/>
    <n v="398736"/>
    <n v="39.873600000000003"/>
    <s v="Office Supplies"/>
    <s v="Binders"/>
    <s v="GBC Recycled VeloBinder Covers"/>
  </r>
  <r>
    <x v="3501"/>
    <x v="73"/>
    <d v="2016-12-11T00:00:00"/>
    <s v="Same Day"/>
    <s v="WB-21850"/>
    <s v="FUR-TA-10004619"/>
    <x v="4279"/>
    <n v="7"/>
    <n v="2"/>
    <n v="111517"/>
    <n v="11.1517"/>
    <s v="Furniture"/>
    <s v="Tables"/>
    <s v="Hon Non-Folding Utility Tables"/>
  </r>
  <r>
    <x v="3501"/>
    <x v="73"/>
    <d v="2016-12-11T00:00:00"/>
    <s v="Same Day"/>
    <s v="WB-21850"/>
    <s v="OFF-ST-10000636"/>
    <x v="2930"/>
    <n v="3"/>
    <n v="0"/>
    <n v="20088"/>
    <n v="2.0087999999999999"/>
    <s v="Office Supplies"/>
    <s v="Storage"/>
    <s v="Rogers Profile Extra Capacity Storage Tub"/>
  </r>
  <r>
    <x v="3501"/>
    <x v="73"/>
    <d v="2016-12-11T00:00:00"/>
    <s v="Same Day"/>
    <s v="WB-21850"/>
    <s v="OFF-AP-10001469"/>
    <x v="4280"/>
    <n v="2"/>
    <n v="0"/>
    <n v="241918"/>
    <n v="24.191800000000001"/>
    <s v="Office Supplies"/>
    <s v="Appliances"/>
    <s v="Fellowes 8 Outlet Superior Workstation Surge Protector"/>
  </r>
  <r>
    <x v="3501"/>
    <x v="73"/>
    <d v="2016-12-11T00:00:00"/>
    <s v="Same Day"/>
    <s v="WB-21850"/>
    <s v="OFF-BI-10002897"/>
    <x v="2575"/>
    <n v="2"/>
    <n v="2"/>
    <n v="21286"/>
    <n v="2.1286"/>
    <s v="Office Supplies"/>
    <s v="Binders"/>
    <s v="Black Avery Memo-Size 3-Ring Binder, 5 1/2&quot; x 8 1/2&quot;"/>
  </r>
  <r>
    <x v="3502"/>
    <x v="355"/>
    <d v="2015-02-05T00:00:00"/>
    <s v="Second Class"/>
    <s v="KH-16630"/>
    <s v="OFF-BI-10002432"/>
    <x v="4281"/>
    <n v="3"/>
    <n v="2"/>
    <n v="40986"/>
    <n v="4.0986000000000002"/>
    <s v="Office Supplies"/>
    <s v="Binders"/>
    <s v="Wilson Jones Standard D-Ring Binders"/>
  </r>
  <r>
    <x v="3503"/>
    <x v="723"/>
    <d v="2016-12-31T00:00:00"/>
    <s v="Second Class"/>
    <s v="KL-16645"/>
    <s v="OFF-EN-10002592"/>
    <x v="4282"/>
    <n v="3"/>
    <n v="2"/>
    <n v="10422"/>
    <n v="1.0422"/>
    <s v="Office Supplies"/>
    <s v="Envelopes"/>
    <s v="Peel &amp; Seel Recycled Catalog Envelopes, Brown"/>
  </r>
  <r>
    <x v="3504"/>
    <x v="227"/>
    <d v="2017-09-05T00:00:00"/>
    <s v="Standard Class"/>
    <s v="MG-17890"/>
    <s v="OFF-SU-10002522"/>
    <x v="1178"/>
    <n v="2"/>
    <n v="2"/>
    <n v="6984"/>
    <n v="0.69840000000000002"/>
    <s v="Office Supplies"/>
    <s v="Supplies"/>
    <s v="Acme Kleen Earth Office Shears"/>
  </r>
  <r>
    <x v="3505"/>
    <x v="1144"/>
    <d v="2017-02-09T00:00:00"/>
    <s v="Standard Class"/>
    <s v="JF-15355"/>
    <s v="OFF-AP-10003971"/>
    <x v="4283"/>
    <n v="3"/>
    <n v="0"/>
    <n v="84942"/>
    <n v="8.4941999999999993"/>
    <s v="Office Supplies"/>
    <s v="Appliances"/>
    <s v="Belkin 6 Outlet Metallic Surge Strip"/>
  </r>
  <r>
    <x v="3506"/>
    <x v="776"/>
    <d v="2014-12-08T00:00:00"/>
    <s v="First Class"/>
    <s v="RS-19765"/>
    <s v="OFF-ST-10001496"/>
    <x v="4284"/>
    <n v="7"/>
    <n v="0"/>
    <n v="3279458"/>
    <n v="327.94580000000002"/>
    <s v="Office Supplies"/>
    <s v="Storage"/>
    <s v="Standard Rollaway File with Lock"/>
  </r>
  <r>
    <x v="3507"/>
    <x v="393"/>
    <d v="2016-06-03T00:00:00"/>
    <s v="Standard Class"/>
    <s v="NL-18310"/>
    <s v="OFF-PA-10004782"/>
    <x v="1071"/>
    <n v="6"/>
    <n v="0"/>
    <n v="186624"/>
    <n v="18.662400000000002"/>
    <s v="Office Supplies"/>
    <s v="Paper"/>
    <s v="Xerox 228"/>
  </r>
  <r>
    <x v="3508"/>
    <x v="239"/>
    <d v="2016-05-26T00:00:00"/>
    <s v="Standard Class"/>
    <s v="AS-10285"/>
    <s v="OFF-BI-10000343"/>
    <x v="2999"/>
    <n v="2"/>
    <n v="8"/>
    <n v="-32406"/>
    <n v="-3.2406000000000001"/>
    <s v="Office Supplies"/>
    <s v="Binders"/>
    <s v="Pressboard Covers with Storage Hooks, 9 1/2&quot; x 11&quot;, Light Blue"/>
  </r>
  <r>
    <x v="3508"/>
    <x v="239"/>
    <d v="2016-05-26T00:00:00"/>
    <s v="Standard Class"/>
    <s v="AS-10285"/>
    <s v="OFF-PA-10003591"/>
    <x v="4285"/>
    <n v="9"/>
    <n v="2"/>
    <n v="30996"/>
    <n v="3.0996000000000001"/>
    <s v="Office Supplies"/>
    <s v="Paper"/>
    <s v="Southworth 100% Cotton The Best Paper"/>
  </r>
  <r>
    <x v="3509"/>
    <x v="297"/>
    <d v="2014-08-14T00:00:00"/>
    <s v="Standard Class"/>
    <s v="GM-14500"/>
    <s v="OFF-PA-10001667"/>
    <x v="274"/>
    <n v="1"/>
    <n v="0"/>
    <n v="2691"/>
    <n v="0.26910000000000001"/>
    <s v="Office Supplies"/>
    <s v="Paper"/>
    <s v="Great White Multi-Use Recycled Paper (20Lb. and 84 Bright)"/>
  </r>
  <r>
    <x v="3510"/>
    <x v="33"/>
    <d v="2016-09-10T00:00:00"/>
    <s v="Second Class"/>
    <s v="SU-20665"/>
    <s v="OFF-PA-10004971"/>
    <x v="4274"/>
    <n v="2"/>
    <n v="2"/>
    <n v="33524"/>
    <n v="3.3523999999999998"/>
    <s v="Office Supplies"/>
    <s v="Paper"/>
    <s v="Xerox 196"/>
  </r>
  <r>
    <x v="3511"/>
    <x v="482"/>
    <d v="2016-07-28T00:00:00"/>
    <s v="Standard Class"/>
    <s v="CK-12205"/>
    <s v="OFF-AR-10001216"/>
    <x v="2856"/>
    <n v="2"/>
    <n v="2"/>
    <n v="3336"/>
    <n v="0.33360000000000001"/>
    <s v="Office Supplies"/>
    <s v="Art"/>
    <s v="Newell 339"/>
  </r>
  <r>
    <x v="3511"/>
    <x v="482"/>
    <d v="2016-07-28T00:00:00"/>
    <s v="Standard Class"/>
    <s v="CK-12205"/>
    <s v="OFF-PA-10004355"/>
    <x v="329"/>
    <n v="1"/>
    <n v="2"/>
    <n v="18144"/>
    <n v="1.8144"/>
    <s v="Office Supplies"/>
    <s v="Paper"/>
    <s v="Xerox 231"/>
  </r>
  <r>
    <x v="3511"/>
    <x v="482"/>
    <d v="2016-07-28T00:00:00"/>
    <s v="Standard Class"/>
    <s v="CK-12205"/>
    <s v="OFF-AR-10001953"/>
    <x v="4286"/>
    <n v="5"/>
    <n v="2"/>
    <n v="15393"/>
    <n v="1.5392999999999999"/>
    <s v="Office Supplies"/>
    <s v="Art"/>
    <s v="Boston 1645 Deluxe Heavier-Duty Electric Pencil Sharpener"/>
  </r>
  <r>
    <x v="3511"/>
    <x v="482"/>
    <d v="2016-07-28T00:00:00"/>
    <s v="Standard Class"/>
    <s v="CK-12205"/>
    <s v="OFF-BI-10004364"/>
    <x v="534"/>
    <n v="4"/>
    <n v="8"/>
    <n v="-8316"/>
    <n v="-0.83160000000000001"/>
    <s v="Office Supplies"/>
    <s v="Binders"/>
    <s v="Storex Dura Pro Binders"/>
  </r>
  <r>
    <x v="3511"/>
    <x v="482"/>
    <d v="2016-07-28T00:00:00"/>
    <s v="Standard Class"/>
    <s v="CK-12205"/>
    <s v="OFF-SU-10001165"/>
    <x v="3601"/>
    <n v="2"/>
    <n v="2"/>
    <n v="10008"/>
    <n v="1.0007999999999999"/>
    <s v="Office Supplies"/>
    <s v="Supplies"/>
    <s v="Acme Elite Stainless Steel Scissors"/>
  </r>
  <r>
    <x v="3512"/>
    <x v="395"/>
    <d v="2016-05-17T00:00:00"/>
    <s v="Standard Class"/>
    <s v="JM-15580"/>
    <s v="OFF-EN-10001141"/>
    <x v="2618"/>
    <n v="5"/>
    <n v="0"/>
    <n v="26901"/>
    <n v="2.6901000000000002"/>
    <s v="Office Supplies"/>
    <s v="Envelopes"/>
    <s v="Manila Recycled Extra-Heavyweight Clasp Envelopes, 6&quot; x 9&quot;"/>
  </r>
  <r>
    <x v="3513"/>
    <x v="303"/>
    <d v="2016-09-06T00:00:00"/>
    <s v="Standard Class"/>
    <s v="JE-15715"/>
    <s v="OFF-BI-10000014"/>
    <x v="4287"/>
    <n v="7"/>
    <n v="7"/>
    <n v="-175651"/>
    <n v="-17.565100000000001"/>
    <s v="Office Supplies"/>
    <s v="Binders"/>
    <s v="Heavy-Duty E-Z-D Binders"/>
  </r>
  <r>
    <x v="3513"/>
    <x v="303"/>
    <d v="2016-09-06T00:00:00"/>
    <s v="Standard Class"/>
    <s v="JE-15715"/>
    <s v="OFF-AP-10000159"/>
    <x v="4288"/>
    <n v="9"/>
    <n v="2"/>
    <n v="348138"/>
    <n v="34.813800000000001"/>
    <s v="Office Supplies"/>
    <s v="Appliances"/>
    <s v="Belkin F9M820V08 8 Outlet Surge"/>
  </r>
  <r>
    <x v="3513"/>
    <x v="303"/>
    <d v="2016-09-06T00:00:00"/>
    <s v="Standard Class"/>
    <s v="JE-15715"/>
    <s v="OFF-AR-10003560"/>
    <x v="811"/>
    <n v="4"/>
    <n v="2"/>
    <n v="34048"/>
    <n v="3.4047999999999998"/>
    <s v="Office Supplies"/>
    <s v="Art"/>
    <s v="Zebra Zazzle Fluorescent Highlighters"/>
  </r>
  <r>
    <x v="3513"/>
    <x v="303"/>
    <d v="2016-09-06T00:00:00"/>
    <s v="Standard Class"/>
    <s v="JE-15715"/>
    <s v="FUR-TA-10001768"/>
    <x v="4289"/>
    <n v="3"/>
    <n v="4"/>
    <n v="-1496307"/>
    <n v="-149.63069999999999"/>
    <s v="Furniture"/>
    <s v="Tables"/>
    <s v="Hon Racetrack Conference Tables"/>
  </r>
  <r>
    <x v="3513"/>
    <x v="303"/>
    <d v="2016-09-06T00:00:00"/>
    <s v="Standard Class"/>
    <s v="JE-15715"/>
    <s v="TEC-AC-10002049"/>
    <x v="4290"/>
    <n v="3"/>
    <n v="2"/>
    <n v="303804"/>
    <n v="30.380400000000002"/>
    <s v="Technology"/>
    <s v="Accessories"/>
    <s v="Logitech G19 Programmable Gaming Keyboard"/>
  </r>
  <r>
    <x v="3513"/>
    <x v="303"/>
    <d v="2016-09-06T00:00:00"/>
    <s v="Standard Class"/>
    <s v="JE-15715"/>
    <s v="OFF-BI-10003166"/>
    <x v="1635"/>
    <n v="5"/>
    <n v="7"/>
    <n v="-12628"/>
    <n v="-1.2627999999999999"/>
    <s v="Office Supplies"/>
    <s v="Binders"/>
    <s v="GBC Plasticlear Binding Covers"/>
  </r>
  <r>
    <x v="3514"/>
    <x v="438"/>
    <d v="2017-07-25T00:00:00"/>
    <s v="Second Class"/>
    <s v="AR-10825"/>
    <s v="OFF-AR-10003469"/>
    <x v="2678"/>
    <n v="2"/>
    <n v="0"/>
    <n v="16896"/>
    <n v="1.6896"/>
    <s v="Office Supplies"/>
    <s v="Art"/>
    <s v="Nontoxic Chalk"/>
  </r>
  <r>
    <x v="3514"/>
    <x v="438"/>
    <d v="2017-07-25T00:00:00"/>
    <s v="Second Class"/>
    <s v="AR-10825"/>
    <s v="TEC-PH-10002549"/>
    <x v="4291"/>
    <n v="9"/>
    <n v="2"/>
    <n v="1219644"/>
    <n v="121.9644"/>
    <s v="Technology"/>
    <s v="Phones"/>
    <s v="Polycom SoundPoint IP 450 VoIP phone"/>
  </r>
  <r>
    <x v="3515"/>
    <x v="318"/>
    <d v="2017-09-28T00:00:00"/>
    <s v="First Class"/>
    <s v="AH-10075"/>
    <s v="OFF-BI-10003476"/>
    <x v="4292"/>
    <n v="5"/>
    <n v="7"/>
    <n v="-6303"/>
    <n v="-0.63029999999999997"/>
    <s v="Office Supplies"/>
    <s v="Binders"/>
    <s v="Avery Metallic Poly Binders"/>
  </r>
  <r>
    <x v="3515"/>
    <x v="318"/>
    <d v="2017-09-28T00:00:00"/>
    <s v="First Class"/>
    <s v="AH-10075"/>
    <s v="OFF-SU-10000157"/>
    <x v="4293"/>
    <n v="2"/>
    <n v="2"/>
    <n v="-429516"/>
    <n v="-42.951599999999999"/>
    <s v="Office Supplies"/>
    <s v="Supplies"/>
    <s v="Compact Automatic Electric Letter Opener"/>
  </r>
  <r>
    <x v="3516"/>
    <x v="646"/>
    <d v="2017-08-06T00:00:00"/>
    <s v="Second Class"/>
    <s v="GA-14515"/>
    <s v="OFF-ST-10003123"/>
    <x v="3793"/>
    <n v="3"/>
    <n v="0"/>
    <n v="239688"/>
    <n v="23.968800000000002"/>
    <s v="Office Supplies"/>
    <s v="Storage"/>
    <s v="Fellowes Bases and Tops For Staxonsteel/High-Stak Systems"/>
  </r>
  <r>
    <x v="3517"/>
    <x v="969"/>
    <d v="2015-10-27T00:00:00"/>
    <s v="Second Class"/>
    <s v="JF-15415"/>
    <s v="OFF-AR-10001955"/>
    <x v="1448"/>
    <n v="4"/>
    <n v="0"/>
    <n v="23808"/>
    <n v="2.3807999999999998"/>
    <s v="Office Supplies"/>
    <s v="Art"/>
    <s v="Newell 319"/>
  </r>
  <r>
    <x v="3518"/>
    <x v="160"/>
    <d v="2017-06-19T00:00:00"/>
    <s v="Second Class"/>
    <s v="KH-16690"/>
    <s v="TEC-PH-10001809"/>
    <x v="315"/>
    <n v="1"/>
    <n v="2"/>
    <n v="74975"/>
    <n v="7.4974999999999996"/>
    <s v="Technology"/>
    <s v="Phones"/>
    <s v="Panasonic KX T7736-B Digital phone"/>
  </r>
  <r>
    <x v="3519"/>
    <x v="1145"/>
    <d v="2015-01-13T00:00:00"/>
    <s v="Standard Class"/>
    <s v="CC-12685"/>
    <s v="OFF-PA-10000474"/>
    <x v="1850"/>
    <n v="3"/>
    <n v="0"/>
    <n v="499704"/>
    <n v="49.970399999999998"/>
    <s v="Office Supplies"/>
    <s v="Paper"/>
    <s v="Easy-staple paper"/>
  </r>
  <r>
    <x v="3519"/>
    <x v="1145"/>
    <d v="2015-01-13T00:00:00"/>
    <s v="Standard Class"/>
    <s v="CC-12685"/>
    <s v="OFF-AP-10001205"/>
    <x v="4294"/>
    <n v="3"/>
    <n v="0"/>
    <n v="457632"/>
    <n v="45.763199999999998"/>
    <s v="Office Supplies"/>
    <s v="Appliances"/>
    <s v="Belkin 5 Outlet SurgeMaster Power Centers"/>
  </r>
  <r>
    <x v="3519"/>
    <x v="1145"/>
    <d v="2015-01-13T00:00:00"/>
    <s v="Standard Class"/>
    <s v="CC-12685"/>
    <s v="OFF-AR-10004691"/>
    <x v="3573"/>
    <n v="2"/>
    <n v="0"/>
    <n v="111176"/>
    <n v="11.117599999999999"/>
    <s v="Office Supplies"/>
    <s v="Art"/>
    <s v="Boston 1730 StandUp Electric Pencil Sharpener"/>
  </r>
  <r>
    <x v="3519"/>
    <x v="1145"/>
    <d v="2015-01-13T00:00:00"/>
    <s v="Standard Class"/>
    <s v="CC-12685"/>
    <s v="OFF-PA-10004996"/>
    <x v="3458"/>
    <n v="5"/>
    <n v="0"/>
    <n v="242285"/>
    <n v="24.2285"/>
    <s v="Office Supplies"/>
    <s v="Paper"/>
    <s v="Speediset Carbonless Redi-Letter 7&quot; x 8 1/2&quot;"/>
  </r>
  <r>
    <x v="3520"/>
    <x v="221"/>
    <d v="2015-02-13T00:00:00"/>
    <s v="Second Class"/>
    <s v="JF-15565"/>
    <s v="TEC-AC-10001908"/>
    <x v="4158"/>
    <n v="6"/>
    <n v="2"/>
    <n v="89991"/>
    <n v="8.9991000000000003"/>
    <s v="Technology"/>
    <s v="Accessories"/>
    <s v="Logitech Wireless Headset h800"/>
  </r>
  <r>
    <x v="3521"/>
    <x v="1146"/>
    <d v="2016-08-20T00:00:00"/>
    <s v="First Class"/>
    <s v="RP-19390"/>
    <s v="OFF-BI-10000666"/>
    <x v="4295"/>
    <n v="6"/>
    <n v="2"/>
    <n v="55008"/>
    <n v="5.5007999999999999"/>
    <s v="Office Supplies"/>
    <s v="Binders"/>
    <s v="Surelock Post Binders"/>
  </r>
  <r>
    <x v="3521"/>
    <x v="1146"/>
    <d v="2016-08-20T00:00:00"/>
    <s v="First Class"/>
    <s v="RP-19390"/>
    <s v="OFF-BI-10004318"/>
    <x v="4296"/>
    <n v="2"/>
    <n v="2"/>
    <n v="899548"/>
    <n v="89.954800000000006"/>
    <s v="Office Supplies"/>
    <s v="Binders"/>
    <s v="Ibico EB-19 Dual Function Manual Binding System"/>
  </r>
  <r>
    <x v="3521"/>
    <x v="1146"/>
    <d v="2016-08-20T00:00:00"/>
    <s v="First Class"/>
    <s v="RP-19390"/>
    <s v="OFF-BI-10003429"/>
    <x v="1263"/>
    <n v="5"/>
    <n v="2"/>
    <n v="91785"/>
    <n v="9.1784999999999997"/>
    <s v="Office Supplies"/>
    <s v="Binders"/>
    <s v="Cardinal HOLDit! Binder Insert Strips,Extra Strips"/>
  </r>
  <r>
    <x v="3522"/>
    <x v="124"/>
    <d v="2017-11-10T00:00:00"/>
    <s v="Standard Class"/>
    <s v="CD-11980"/>
    <s v="OFF-PA-10003302"/>
    <x v="4297"/>
    <n v="9"/>
    <n v="0"/>
    <n v="1499112"/>
    <n v="149.91120000000001"/>
    <s v="Office Supplies"/>
    <s v="Paper"/>
    <s v="Xerox 1906"/>
  </r>
  <r>
    <x v="3523"/>
    <x v="402"/>
    <d v="2015-12-30T00:00:00"/>
    <s v="Second Class"/>
    <s v="DF-13135"/>
    <s v="OFF-PA-10003302"/>
    <x v="3261"/>
    <n v="6"/>
    <n v="0"/>
    <n v="999408"/>
    <n v="99.940799999999996"/>
    <s v="Office Supplies"/>
    <s v="Paper"/>
    <s v="Xerox 1906"/>
  </r>
  <r>
    <x v="3524"/>
    <x v="113"/>
    <d v="2014-11-28T00:00:00"/>
    <s v="Standard Class"/>
    <s v="SM-20005"/>
    <s v="OFF-EN-10002621"/>
    <x v="2818"/>
    <n v="3"/>
    <n v="2"/>
    <n v="8802"/>
    <n v="0.88019999999999998"/>
    <s v="Office Supplies"/>
    <s v="Envelopes"/>
    <s v="Staple envelope"/>
  </r>
  <r>
    <x v="3525"/>
    <x v="1147"/>
    <d v="2016-08-05T00:00:00"/>
    <s v="Second Class"/>
    <s v="SG-20890"/>
    <s v="OFF-PA-10000249"/>
    <x v="2850"/>
    <n v="2"/>
    <n v="2"/>
    <n v="66312"/>
    <n v="6.6311999999999998"/>
    <s v="Office Supplies"/>
    <s v="Paper"/>
    <s v="Easy-staple paper"/>
  </r>
  <r>
    <x v="3526"/>
    <x v="336"/>
    <d v="2014-09-24T00:00:00"/>
    <s v="First Class"/>
    <s v="LH-16750"/>
    <s v="OFF-BI-10000050"/>
    <x v="1327"/>
    <n v="3"/>
    <n v="7"/>
    <n v="-5037"/>
    <n v="-0.50370000000000004"/>
    <s v="Office Supplies"/>
    <s v="Binders"/>
    <s v="Angle-D Binders with Locking Rings, Label Holders"/>
  </r>
  <r>
    <x v="3527"/>
    <x v="58"/>
    <d v="2017-09-08T00:00:00"/>
    <s v="Standard Class"/>
    <s v="EJ-14155"/>
    <s v="OFF-ST-10003805"/>
    <x v="4298"/>
    <n v="2"/>
    <n v="0"/>
    <n v="105275"/>
    <n v="10.5275"/>
    <s v="Office Supplies"/>
    <s v="Storage"/>
    <s v="24 Capacity Maxi Data Binder Racks, Pearl"/>
  </r>
  <r>
    <x v="3528"/>
    <x v="82"/>
    <d v="2017-06-21T00:00:00"/>
    <s v="Second Class"/>
    <s v="KH-16330"/>
    <s v="FUR-CH-10000785"/>
    <x v="4299"/>
    <n v="6"/>
    <n v="3"/>
    <n v="-434352"/>
    <n v="-43.435200000000002"/>
    <s v="Furniture"/>
    <s v="Chairs"/>
    <s v="Global Ergonomic Managers Chair"/>
  </r>
  <r>
    <x v="3528"/>
    <x v="82"/>
    <d v="2017-06-21T00:00:00"/>
    <s v="Second Class"/>
    <s v="KH-16330"/>
    <s v="FUR-FU-10004909"/>
    <x v="4300"/>
    <n v="3"/>
    <n v="2"/>
    <n v="7272"/>
    <n v="0.72719999999999996"/>
    <s v="Furniture"/>
    <s v="Furnishings"/>
    <s v="Contemporary Wood/Metal Frame"/>
  </r>
  <r>
    <x v="3528"/>
    <x v="82"/>
    <d v="2017-06-21T00:00:00"/>
    <s v="Second Class"/>
    <s v="KH-16330"/>
    <s v="TEC-AC-10001553"/>
    <x v="889"/>
    <n v="9"/>
    <n v="2"/>
    <n v="15291"/>
    <n v="1.5290999999999999"/>
    <s v="Technology"/>
    <s v="Accessories"/>
    <s v="Memorex 25GB 6X Branded Blu-Ray Recordable Disc, 15/Pack"/>
  </r>
  <r>
    <x v="3529"/>
    <x v="163"/>
    <d v="2016-04-26T00:00:00"/>
    <s v="Standard Class"/>
    <s v="KM-16720"/>
    <s v="TEC-PH-10004774"/>
    <x v="2152"/>
    <n v="2"/>
    <n v="0"/>
    <n v="7794"/>
    <n v="0.77939999999999998"/>
    <s v="Technology"/>
    <s v="Phones"/>
    <s v="Gear Head AU3700S Headset"/>
  </r>
  <r>
    <x v="3529"/>
    <x v="163"/>
    <d v="2016-04-26T00:00:00"/>
    <s v="Standard Class"/>
    <s v="KM-16720"/>
    <s v="OFF-AR-10004582"/>
    <x v="305"/>
    <n v="2"/>
    <n v="0"/>
    <n v="1476"/>
    <n v="0.14760000000000001"/>
    <s v="Office Supplies"/>
    <s v="Art"/>
    <s v="BIC Brite Liner Grip Highlighters"/>
  </r>
  <r>
    <x v="3529"/>
    <x v="163"/>
    <d v="2016-04-26T00:00:00"/>
    <s v="Standard Class"/>
    <s v="KM-16720"/>
    <s v="OFF-ST-10000991"/>
    <x v="4301"/>
    <n v="4"/>
    <n v="0"/>
    <n v="137964"/>
    <n v="13.7964"/>
    <s v="Office Supplies"/>
    <s v="Storage"/>
    <s v="Space Solutions HD Industrial Steel Shelving."/>
  </r>
  <r>
    <x v="3529"/>
    <x v="163"/>
    <d v="2016-04-26T00:00:00"/>
    <s v="Standard Class"/>
    <s v="KM-16720"/>
    <s v="OFF-SU-10002522"/>
    <x v="489"/>
    <n v="2"/>
    <n v="0"/>
    <n v="22504"/>
    <n v="2.2504"/>
    <s v="Office Supplies"/>
    <s v="Supplies"/>
    <s v="Acme Kleen Earth Office Shears"/>
  </r>
  <r>
    <x v="3529"/>
    <x v="163"/>
    <d v="2016-04-26T00:00:00"/>
    <s v="Standard Class"/>
    <s v="KM-16720"/>
    <s v="OFF-AR-10004022"/>
    <x v="1236"/>
    <n v="2"/>
    <n v="0"/>
    <n v="1799"/>
    <n v="0.1799"/>
    <s v="Office Supplies"/>
    <s v="Art"/>
    <s v="Panasonic KP-380BK Classic Electric Pencil Sharpener"/>
  </r>
  <r>
    <x v="3529"/>
    <x v="163"/>
    <d v="2016-04-26T00:00:00"/>
    <s v="Standard Class"/>
    <s v="KM-16720"/>
    <s v="OFF-SU-10001218"/>
    <x v="2618"/>
    <n v="5"/>
    <n v="0"/>
    <n v="15372"/>
    <n v="1.5371999999999999"/>
    <s v="Office Supplies"/>
    <s v="Supplies"/>
    <s v="Fiskars Softgrip Scissors"/>
  </r>
  <r>
    <x v="3529"/>
    <x v="163"/>
    <d v="2016-04-26T00:00:00"/>
    <s v="Standard Class"/>
    <s v="KM-16720"/>
    <s v="OFF-BI-10000174"/>
    <x v="4302"/>
    <n v="2"/>
    <n v="2"/>
    <n v="3248"/>
    <n v="0.32479999999999998"/>
    <s v="Office Supplies"/>
    <s v="Binders"/>
    <s v="Wilson Jones Clip &amp; Carry Folder Binder Tool for Ring Binders, Clear"/>
  </r>
  <r>
    <x v="3530"/>
    <x v="567"/>
    <d v="2016-05-06T00:00:00"/>
    <s v="First Class"/>
    <s v="LW-16990"/>
    <s v="FUR-TA-10003392"/>
    <x v="4303"/>
    <n v="6"/>
    <n v="0"/>
    <n v="3203172"/>
    <n v="320.31720000000001"/>
    <s v="Furniture"/>
    <s v="Tables"/>
    <s v="Global Adaptabilities Conference Tables"/>
  </r>
  <r>
    <x v="3530"/>
    <x v="567"/>
    <d v="2016-05-06T00:00:00"/>
    <s v="First Class"/>
    <s v="LW-16990"/>
    <s v="OFF-BI-10001890"/>
    <x v="2861"/>
    <n v="2"/>
    <n v="2"/>
    <n v="20048"/>
    <n v="2.0047999999999999"/>
    <s v="Office Supplies"/>
    <s v="Binders"/>
    <s v="Avery Poly Binder Pockets"/>
  </r>
  <r>
    <x v="3531"/>
    <x v="638"/>
    <d v="2014-10-23T00:00:00"/>
    <s v="Second Class"/>
    <s v="IG-15085"/>
    <s v="OFF-PA-10000167"/>
    <x v="1349"/>
    <n v="2"/>
    <n v="0"/>
    <n v="27882"/>
    <n v="2.7881999999999998"/>
    <s v="Office Supplies"/>
    <s v="Paper"/>
    <s v="Xerox 1925"/>
  </r>
  <r>
    <x v="3531"/>
    <x v="638"/>
    <d v="2014-10-23T00:00:00"/>
    <s v="Second Class"/>
    <s v="IG-15085"/>
    <s v="OFF-BI-10003784"/>
    <x v="1460"/>
    <n v="1"/>
    <n v="2"/>
    <n v="4704"/>
    <n v="0.47039999999999998"/>
    <s v="Office Supplies"/>
    <s v="Binders"/>
    <s v="Computer Printout Index Tabs"/>
  </r>
  <r>
    <x v="3532"/>
    <x v="778"/>
    <d v="2017-02-17T00:00:00"/>
    <s v="Standard Class"/>
    <s v="JP-15460"/>
    <s v="OFF-PA-10001184"/>
    <x v="188"/>
    <n v="3"/>
    <n v="0"/>
    <n v="87906"/>
    <n v="8.7905999999999995"/>
    <s v="Office Supplies"/>
    <s v="Paper"/>
    <s v="Xerox 1903"/>
  </r>
  <r>
    <x v="3533"/>
    <x v="701"/>
    <d v="2017-11-24T00:00:00"/>
    <s v="Standard Class"/>
    <s v="GG-14650"/>
    <s v="OFF-BI-10002103"/>
    <x v="876"/>
    <n v="2"/>
    <n v="2"/>
    <n v="45188"/>
    <n v="4.5187999999999997"/>
    <s v="Office Supplies"/>
    <s v="Binders"/>
    <s v="Cardinal Slant-D Ring Binder, Heavy Gauge Vinyl"/>
  </r>
  <r>
    <x v="3534"/>
    <x v="105"/>
    <d v="2014-01-26T00:00:00"/>
    <s v="Standard Class"/>
    <s v="MM-18280"/>
    <s v="OFF-BI-10003091"/>
    <x v="2969"/>
    <n v="1"/>
    <n v="7"/>
    <n v="-515154"/>
    <n v="-51.5154"/>
    <s v="Office Supplies"/>
    <s v="Binders"/>
    <s v="GBC DocuBind TL200 Manual Binding Machine"/>
  </r>
  <r>
    <x v="3535"/>
    <x v="42"/>
    <d v="2017-12-08T00:00:00"/>
    <s v="Standard Class"/>
    <s v="SO-20335"/>
    <s v="OFF-PA-10001593"/>
    <x v="1288"/>
    <n v="7"/>
    <n v="0"/>
    <n v="18837"/>
    <n v="1.8836999999999999"/>
    <s v="Office Supplies"/>
    <s v="Paper"/>
    <s v="Xerox 1947"/>
  </r>
  <r>
    <x v="3535"/>
    <x v="42"/>
    <d v="2017-12-08T00:00:00"/>
    <s v="Standard Class"/>
    <s v="SO-20335"/>
    <s v="FUR-BO-10002598"/>
    <x v="1663"/>
    <n v="2"/>
    <n v="0"/>
    <n v="411684"/>
    <n v="41.168399999999998"/>
    <s v="Furniture"/>
    <s v="Bookcases"/>
    <s v="Hon Metal Bookcases, Putty"/>
  </r>
  <r>
    <x v="3536"/>
    <x v="71"/>
    <d v="2015-08-16T00:00:00"/>
    <s v="Standard Class"/>
    <s v="MF-18250"/>
    <s v="FUR-FU-10000320"/>
    <x v="4304"/>
    <n v="3"/>
    <n v="0"/>
    <n v="44088"/>
    <n v="4.4088000000000003"/>
    <s v="Furniture"/>
    <s v="Furnishings"/>
    <s v="OIC Stacking Trays"/>
  </r>
  <r>
    <x v="3536"/>
    <x v="71"/>
    <d v="2015-08-16T00:00:00"/>
    <s v="Standard Class"/>
    <s v="MF-18250"/>
    <s v="OFF-PA-10001815"/>
    <x v="3472"/>
    <n v="3"/>
    <n v="0"/>
    <n v="691776"/>
    <n v="69.177599999999998"/>
    <s v="Office Supplies"/>
    <s v="Paper"/>
    <s v="Xerox 1885"/>
  </r>
  <r>
    <x v="3537"/>
    <x v="720"/>
    <d v="2016-09-29T00:00:00"/>
    <s v="Second Class"/>
    <s v="JG-15160"/>
    <s v="OFF-PA-10003971"/>
    <x v="188"/>
    <n v="3"/>
    <n v="0"/>
    <n v="87906"/>
    <n v="8.7905999999999995"/>
    <s v="Office Supplies"/>
    <s v="Paper"/>
    <s v="Xerox 1965"/>
  </r>
  <r>
    <x v="3537"/>
    <x v="720"/>
    <d v="2016-09-29T00:00:00"/>
    <s v="Second Class"/>
    <s v="JG-15160"/>
    <s v="OFF-AR-10004685"/>
    <x v="4305"/>
    <n v="3"/>
    <n v="0"/>
    <n v="45837"/>
    <n v="4.5837000000000003"/>
    <s v="Office Supplies"/>
    <s v="Art"/>
    <s v="Binney &amp; Smith Crayola Metallic Colored Pencils, 8-Color Set"/>
  </r>
  <r>
    <x v="3538"/>
    <x v="696"/>
    <d v="2016-11-20T00:00:00"/>
    <s v="Standard Class"/>
    <s v="JM-16195"/>
    <s v="OFF-PA-10001609"/>
    <x v="4306"/>
    <n v="5"/>
    <n v="0"/>
    <n v="7567"/>
    <n v="0.75670000000000004"/>
    <s v="Office Supplies"/>
    <s v="Paper"/>
    <s v="Tops Wirebound Message Log Books"/>
  </r>
  <r>
    <x v="3538"/>
    <x v="696"/>
    <d v="2016-11-20T00:00:00"/>
    <s v="Standard Class"/>
    <s v="JM-16195"/>
    <s v="FUR-FU-10000550"/>
    <x v="834"/>
    <n v="4"/>
    <n v="0"/>
    <n v="65736"/>
    <n v="6.5735999999999999"/>
    <s v="Furniture"/>
    <s v="Furnishings"/>
    <s v="Stacking Trays by OIC"/>
  </r>
  <r>
    <x v="3539"/>
    <x v="947"/>
    <d v="2016-04-22T00:00:00"/>
    <s v="Standard Class"/>
    <s v="PK-19075"/>
    <s v="TEC-AC-10004209"/>
    <x v="346"/>
    <n v="4"/>
    <n v="2"/>
    <n v="83524"/>
    <n v="8.3523999999999994"/>
    <s v="Technology"/>
    <s v="Accessories"/>
    <s v="Memorex Froggy Flash Drive 4 GB"/>
  </r>
  <r>
    <x v="3539"/>
    <x v="947"/>
    <d v="2016-04-22T00:00:00"/>
    <s v="Standard Class"/>
    <s v="PK-19075"/>
    <s v="OFF-PA-10003022"/>
    <x v="4307"/>
    <n v="7"/>
    <n v="2"/>
    <n v="400036"/>
    <n v="40.003599999999999"/>
    <s v="Office Supplies"/>
    <s v="Paper"/>
    <s v="Xerox 1992"/>
  </r>
  <r>
    <x v="3540"/>
    <x v="396"/>
    <d v="2017-12-01T00:00:00"/>
    <s v="Standard Class"/>
    <s v="TT-21460"/>
    <s v="FUR-TA-10001039"/>
    <x v="4308"/>
    <n v="3"/>
    <n v="0"/>
    <n v="670644"/>
    <n v="67.064400000000006"/>
    <s v="Furniture"/>
    <s v="Tables"/>
    <s v="KI Adjustable-Height Table"/>
  </r>
  <r>
    <x v="3540"/>
    <x v="396"/>
    <d v="2017-12-01T00:00:00"/>
    <s v="Standard Class"/>
    <s v="TT-21460"/>
    <s v="TEC-PH-10002624"/>
    <x v="2024"/>
    <n v="4"/>
    <n v="0"/>
    <n v="5451884"/>
    <n v="545.1884"/>
    <s v="Technology"/>
    <s v="Phones"/>
    <s v="Samsung Galaxy S4 Mini"/>
  </r>
  <r>
    <x v="3540"/>
    <x v="396"/>
    <d v="2017-12-01T00:00:00"/>
    <s v="Standard Class"/>
    <s v="TT-21460"/>
    <s v="FUR-FU-10001473"/>
    <x v="1417"/>
    <n v="2"/>
    <n v="0"/>
    <n v="98856"/>
    <n v="9.8856000000000002"/>
    <s v="Furniture"/>
    <s v="Furnishings"/>
    <s v="DAX Wood Document Frame"/>
  </r>
  <r>
    <x v="3540"/>
    <x v="396"/>
    <d v="2017-12-01T00:00:00"/>
    <s v="Standard Class"/>
    <s v="TT-21460"/>
    <s v="TEC-PH-10001819"/>
    <x v="2150"/>
    <n v="2"/>
    <n v="0"/>
    <n v="431904"/>
    <n v="43.190399999999997"/>
    <s v="Technology"/>
    <s v="Phones"/>
    <s v="Innergie mMini Combo Duo USB Travel Charging Kit"/>
  </r>
  <r>
    <x v="3540"/>
    <x v="396"/>
    <d v="2017-12-01T00:00:00"/>
    <s v="Standard Class"/>
    <s v="TT-21460"/>
    <s v="FUR-CH-10004287"/>
    <x v="4309"/>
    <n v="3"/>
    <n v="0"/>
    <n v="240294"/>
    <n v="24.029399999999999"/>
    <s v="Furniture"/>
    <s v="Chairs"/>
    <s v="SAFCO Arco Folding Chair"/>
  </r>
  <r>
    <x v="3541"/>
    <x v="320"/>
    <d v="2015-11-27T00:00:00"/>
    <s v="Standard Class"/>
    <s v="SS-20875"/>
    <s v="OFF-BI-10004728"/>
    <x v="2082"/>
    <n v="5"/>
    <n v="7"/>
    <n v="-5784"/>
    <n v="-0.57840000000000003"/>
    <s v="Office Supplies"/>
    <s v="Binders"/>
    <s v="Wilson Jones Turn Tabs Binder Tool for Ring Binders"/>
  </r>
  <r>
    <x v="3541"/>
    <x v="320"/>
    <d v="2015-11-27T00:00:00"/>
    <s v="Standard Class"/>
    <s v="SS-20875"/>
    <s v="OFF-ST-10000918"/>
    <x v="804"/>
    <n v="2"/>
    <n v="2"/>
    <n v="1308"/>
    <n v="0.1308"/>
    <s v="Office Supplies"/>
    <s v="Storage"/>
    <s v="Crate-A-Files"/>
  </r>
  <r>
    <x v="3541"/>
    <x v="320"/>
    <d v="2015-11-27T00:00:00"/>
    <s v="Standard Class"/>
    <s v="SS-20875"/>
    <s v="OFF-BI-10004593"/>
    <x v="4310"/>
    <n v="4"/>
    <n v="7"/>
    <n v="-50304"/>
    <n v="-5.0304000000000002"/>
    <s v="Office Supplies"/>
    <s v="Binders"/>
    <s v="Ibico Laser Imprintable Binding System Covers"/>
  </r>
  <r>
    <x v="3541"/>
    <x v="320"/>
    <d v="2015-11-27T00:00:00"/>
    <s v="Standard Class"/>
    <s v="SS-20875"/>
    <s v="FUR-BO-10001337"/>
    <x v="4311"/>
    <n v="3"/>
    <n v="2"/>
    <n v="-36294"/>
    <n v="-3.6294"/>
    <s v="Furniture"/>
    <s v="Bookcases"/>
    <s v="O'Sullivan Living Dimensions 2-Shelf Bookcases"/>
  </r>
  <r>
    <x v="3542"/>
    <x v="405"/>
    <d v="2017-09-07T00:00:00"/>
    <s v="Same Day"/>
    <s v="TG-21640"/>
    <s v="TEC-AC-10002473"/>
    <x v="371"/>
    <n v="4"/>
    <n v="0"/>
    <n v="465432"/>
    <n v="46.543199999999999"/>
    <s v="Technology"/>
    <s v="Accessories"/>
    <s v="Maxell 4.7GB DVD-R"/>
  </r>
  <r>
    <x v="3542"/>
    <x v="405"/>
    <d v="2017-09-07T00:00:00"/>
    <s v="Same Day"/>
    <s v="TG-21640"/>
    <s v="FUR-FU-10003623"/>
    <x v="4312"/>
    <n v="5"/>
    <n v="0"/>
    <n v="37884"/>
    <n v="3.7884000000000002"/>
    <s v="Furniture"/>
    <s v="Furnishings"/>
    <s v="DataProducts Ampli Magnifier Task Lamp, Black,"/>
  </r>
  <r>
    <x v="3543"/>
    <x v="334"/>
    <d v="2014-11-29T00:00:00"/>
    <s v="Standard Class"/>
    <s v="HP-14815"/>
    <s v="FUR-FU-10002045"/>
    <x v="4313"/>
    <n v="5"/>
    <n v="0"/>
    <n v="48906"/>
    <n v="4.8906000000000001"/>
    <s v="Furniture"/>
    <s v="Furnishings"/>
    <s v="Executive Impressions 14&quot;"/>
  </r>
  <r>
    <x v="3544"/>
    <x v="825"/>
    <d v="2017-03-16T00:00:00"/>
    <s v="Standard Class"/>
    <s v="MH-17290"/>
    <s v="TEC-PH-10002555"/>
    <x v="4314"/>
    <n v="5"/>
    <n v="4"/>
    <n v="-181265"/>
    <n v="-18.1265"/>
    <s v="Technology"/>
    <s v="Phones"/>
    <s v="Nortel Meridian M5316 Digital phone"/>
  </r>
  <r>
    <x v="3544"/>
    <x v="825"/>
    <d v="2017-03-16T00:00:00"/>
    <s v="Standard Class"/>
    <s v="MH-17290"/>
    <s v="OFF-BI-10002794"/>
    <x v="1201"/>
    <n v="1"/>
    <n v="7"/>
    <n v="-86058"/>
    <n v="-8.6058000000000003"/>
    <s v="Office Supplies"/>
    <s v="Binders"/>
    <s v="Avery Trapezoid Ring Binder, 3&quot; Capacity, Black, 1040 sheets"/>
  </r>
  <r>
    <x v="3544"/>
    <x v="825"/>
    <d v="2017-03-16T00:00:00"/>
    <s v="Standard Class"/>
    <s v="MH-17290"/>
    <s v="FUR-TA-10004086"/>
    <x v="1395"/>
    <n v="3"/>
    <n v="4"/>
    <n v="-464292"/>
    <n v="-46.429200000000002"/>
    <s v="Furniture"/>
    <s v="Tables"/>
    <s v="KI Adjustable-Height Table"/>
  </r>
  <r>
    <x v="3544"/>
    <x v="825"/>
    <d v="2017-03-16T00:00:00"/>
    <s v="Standard Class"/>
    <s v="MH-17290"/>
    <s v="OFF-ST-10004946"/>
    <x v="4315"/>
    <n v="1"/>
    <n v="2"/>
    <n v="3246"/>
    <n v="0.3246"/>
    <s v="Office Supplies"/>
    <s v="Storage"/>
    <s v="Desktop 3-Pocket Hot File"/>
  </r>
  <r>
    <x v="3545"/>
    <x v="2"/>
    <d v="2016-06-17T00:00:00"/>
    <s v="Standard Class"/>
    <s v="CB-12415"/>
    <s v="OFF-PA-10000241"/>
    <x v="1589"/>
    <n v="3"/>
    <n v="0"/>
    <n v="41823"/>
    <n v="4.1822999999999997"/>
    <s v="Office Supplies"/>
    <s v="Paper"/>
    <s v="IBM Multi-Purpose Copy Paper, 8 1/2 x 11&quot;, Case"/>
  </r>
  <r>
    <x v="3545"/>
    <x v="2"/>
    <d v="2016-06-17T00:00:00"/>
    <s v="Standard Class"/>
    <s v="CB-12415"/>
    <s v="OFF-AP-10004036"/>
    <x v="4316"/>
    <n v="3"/>
    <n v="0"/>
    <n v="18396"/>
    <n v="1.8395999999999999"/>
    <s v="Office Supplies"/>
    <s v="Appliances"/>
    <s v="Bionaire 99.97% HEPA Air Cleaner"/>
  </r>
  <r>
    <x v="3546"/>
    <x v="329"/>
    <d v="2015-06-30T00:00:00"/>
    <s v="Standard Class"/>
    <s v="VD-21670"/>
    <s v="TEC-PH-10001578"/>
    <x v="4317"/>
    <n v="3"/>
    <n v="2"/>
    <n v="1093365"/>
    <n v="109.3365"/>
    <s v="Technology"/>
    <s v="Phones"/>
    <s v="Polycom SoundStation2 EX ConferenceÂ phone"/>
  </r>
  <r>
    <x v="3547"/>
    <x v="168"/>
    <d v="2017-12-26T00:00:00"/>
    <s v="Standard Class"/>
    <s v="SR-20425"/>
    <s v="FUR-CH-10002647"/>
    <x v="1663"/>
    <n v="2"/>
    <n v="0"/>
    <n v="3549"/>
    <n v="0.35489999999999999"/>
    <s v="Furniture"/>
    <s v="Chairs"/>
    <s v="Situations Contoured Folding Chairs, 4/Set"/>
  </r>
  <r>
    <x v="3548"/>
    <x v="168"/>
    <d v="2017-12-25T00:00:00"/>
    <s v="Second Class"/>
    <s v="AG-10330"/>
    <s v="FUR-TA-10003008"/>
    <x v="4318"/>
    <n v="2"/>
    <n v="5"/>
    <n v="-135087"/>
    <n v="-13.508699999999999"/>
    <s v="Furniture"/>
    <s v="Tables"/>
    <s v="Lesro Round Back Collection Coffee Table, End Table"/>
  </r>
  <r>
    <x v="3549"/>
    <x v="1148"/>
    <d v="2014-10-15T00:00:00"/>
    <s v="Standard Class"/>
    <s v="BP-11095"/>
    <s v="OFF-PA-10004071"/>
    <x v="1592"/>
    <n v="2"/>
    <n v="2"/>
    <n v="310688"/>
    <n v="31.0688"/>
    <s v="Office Supplies"/>
    <s v="Paper"/>
    <s v="Eaton Premium Continuous-Feed Paper, 25% Cotton, Letter Size, White, 1000 Shts/Box"/>
  </r>
  <r>
    <x v="3550"/>
    <x v="895"/>
    <d v="2015-12-15T00:00:00"/>
    <s v="Standard Class"/>
    <s v="JW-16075"/>
    <s v="OFF-AP-10004980"/>
    <x v="4319"/>
    <n v="7"/>
    <n v="8"/>
    <n v="-1088304"/>
    <n v="-108.8304"/>
    <s v="Office Supplies"/>
    <s v="Appliances"/>
    <s v="3M Replacement Filter for Office Air Cleaner for 20' x 33' Room"/>
  </r>
  <r>
    <x v="3551"/>
    <x v="707"/>
    <d v="2015-12-27T00:00:00"/>
    <s v="Second Class"/>
    <s v="LH-16900"/>
    <s v="FUR-FU-10000747"/>
    <x v="4320"/>
    <n v="6"/>
    <n v="0"/>
    <n v="468996"/>
    <n v="46.8996"/>
    <s v="Furniture"/>
    <s v="Furnishings"/>
    <s v="Tenex B1-RE Series Chair Mats for Low Pile Carpets"/>
  </r>
  <r>
    <x v="3551"/>
    <x v="707"/>
    <d v="2015-12-27T00:00:00"/>
    <s v="Second Class"/>
    <s v="LH-16900"/>
    <s v="OFF-BI-10004492"/>
    <x v="4321"/>
    <n v="5"/>
    <n v="0"/>
    <n v="74213"/>
    <n v="7.4212999999999996"/>
    <s v="Office Supplies"/>
    <s v="Binders"/>
    <s v="Tuf-Vin Binders"/>
  </r>
  <r>
    <x v="3552"/>
    <x v="600"/>
    <d v="2017-05-04T00:00:00"/>
    <s v="Standard Class"/>
    <s v="KT-16480"/>
    <s v="OFF-LA-10004055"/>
    <x v="3100"/>
    <n v="1"/>
    <n v="0"/>
    <n v="24059"/>
    <n v="2.4058999999999999"/>
    <s v="Office Supplies"/>
    <s v="Labels"/>
    <s v="Color-Coded Legal Exhibit Labels"/>
  </r>
  <r>
    <x v="3553"/>
    <x v="566"/>
    <d v="2016-03-31T00:00:00"/>
    <s v="Second Class"/>
    <s v="CC-12220"/>
    <s v="OFF-ST-10002485"/>
    <x v="836"/>
    <n v="4"/>
    <n v="0"/>
    <n v="8792"/>
    <n v="0.87919999999999998"/>
    <s v="Office Supplies"/>
    <s v="Storage"/>
    <s v="Rogers Deluxe File Chest"/>
  </r>
  <r>
    <x v="3553"/>
    <x v="566"/>
    <d v="2016-03-31T00:00:00"/>
    <s v="Second Class"/>
    <s v="CC-12220"/>
    <s v="OFF-PA-10001243"/>
    <x v="274"/>
    <n v="1"/>
    <n v="0"/>
    <n v="29302"/>
    <n v="2.9302000000000001"/>
    <s v="Office Supplies"/>
    <s v="Paper"/>
    <s v="Xerox 1983"/>
  </r>
  <r>
    <x v="3554"/>
    <x v="1149"/>
    <d v="2015-05-18T00:00:00"/>
    <s v="Second Class"/>
    <s v="BF-11170"/>
    <s v="TEC-PH-10004447"/>
    <x v="2535"/>
    <n v="2"/>
    <n v="2"/>
    <n v="166788"/>
    <n v="16.678799999999999"/>
    <s v="Technology"/>
    <s v="Phones"/>
    <s v="Toshiba IPT2010-SD IPÂ Telephone"/>
  </r>
  <r>
    <x v="3554"/>
    <x v="1149"/>
    <d v="2015-05-18T00:00:00"/>
    <s v="Second Class"/>
    <s v="BF-11170"/>
    <s v="OFF-FA-10002280"/>
    <x v="4217"/>
    <n v="4"/>
    <n v="2"/>
    <n v="56"/>
    <n v="5.5999999999999999E-3"/>
    <s v="Office Supplies"/>
    <s v="Fasteners"/>
    <s v="Advantus Plastic Paper Clips"/>
  </r>
  <r>
    <x v="3555"/>
    <x v="1129"/>
    <d v="2014-07-09T00:00:00"/>
    <s v="Standard Class"/>
    <s v="MS-17770"/>
    <s v="OFF-PA-10004734"/>
    <x v="1454"/>
    <n v="3"/>
    <n v="0"/>
    <n v="1092"/>
    <n v="0.10920000000000001"/>
    <s v="Office Supplies"/>
    <s v="Paper"/>
    <s v="Southworth Structures Collection"/>
  </r>
  <r>
    <x v="3555"/>
    <x v="1129"/>
    <d v="2014-07-09T00:00:00"/>
    <s v="Standard Class"/>
    <s v="MS-17770"/>
    <s v="OFF-BI-10000145"/>
    <x v="4322"/>
    <n v="5"/>
    <n v="0"/>
    <n v="7644"/>
    <n v="0.76439999999999997"/>
    <s v="Office Supplies"/>
    <s v="Binders"/>
    <s v="Zipper Ring Binder Pockets"/>
  </r>
  <r>
    <x v="3556"/>
    <x v="1150"/>
    <d v="2014-04-24T00:00:00"/>
    <s v="Second Class"/>
    <s v="AH-10030"/>
    <s v="OFF-EN-10004773"/>
    <x v="1564"/>
    <n v="8"/>
    <n v="0"/>
    <n v="1214416"/>
    <n v="121.44159999999999"/>
    <s v="Office Supplies"/>
    <s v="Envelopes"/>
    <s v="Staple envelope"/>
  </r>
  <r>
    <x v="3556"/>
    <x v="1150"/>
    <d v="2014-04-24T00:00:00"/>
    <s v="Second Class"/>
    <s v="AH-10030"/>
    <s v="OFF-BI-10004970"/>
    <x v="2784"/>
    <n v="3"/>
    <n v="2"/>
    <n v="33453"/>
    <n v="3.3452999999999999"/>
    <s v="Office Supplies"/>
    <s v="Binders"/>
    <s v="ACCOHIDE 3-Ring Binder, Blue, 1&quot;"/>
  </r>
  <r>
    <x v="3557"/>
    <x v="95"/>
    <d v="2016-09-22T00:00:00"/>
    <s v="First Class"/>
    <s v="CK-12595"/>
    <s v="OFF-ST-10000604"/>
    <x v="2682"/>
    <n v="2"/>
    <n v="0"/>
    <n v="1738"/>
    <n v="0.17380000000000001"/>
    <s v="Office Supplies"/>
    <s v="Storage"/>
    <s v="Home/Office Personal File Carts"/>
  </r>
  <r>
    <x v="3558"/>
    <x v="107"/>
    <d v="2014-07-24T00:00:00"/>
    <s v="Second Class"/>
    <s v="NP-18325"/>
    <s v="OFF-AR-10003190"/>
    <x v="241"/>
    <n v="4"/>
    <n v="0"/>
    <n v="32256"/>
    <n v="3.2256"/>
    <s v="Office Supplies"/>
    <s v="Art"/>
    <s v="Newell 32"/>
  </r>
  <r>
    <x v="3558"/>
    <x v="107"/>
    <d v="2014-07-24T00:00:00"/>
    <s v="Second Class"/>
    <s v="NP-18325"/>
    <s v="FUR-CH-10000155"/>
    <x v="4323"/>
    <n v="3"/>
    <n v="2"/>
    <n v="71772"/>
    <n v="7.1772"/>
    <s v="Furniture"/>
    <s v="Chairs"/>
    <s v="Global Comet Stacking Armless Chair"/>
  </r>
  <r>
    <x v="3558"/>
    <x v="107"/>
    <d v="2014-07-24T00:00:00"/>
    <s v="Second Class"/>
    <s v="NP-18325"/>
    <s v="OFF-ST-10003058"/>
    <x v="4324"/>
    <n v="10"/>
    <n v="0"/>
    <n v="68585"/>
    <n v="6.8585000000000003"/>
    <s v="Office Supplies"/>
    <s v="Storage"/>
    <s v="Eldon Mobile Mega Data Cart  Mega Stackable  Add-On Trays"/>
  </r>
  <r>
    <x v="3558"/>
    <x v="107"/>
    <d v="2014-07-24T00:00:00"/>
    <s v="Second Class"/>
    <s v="NP-18325"/>
    <s v="FUR-TA-10004767"/>
    <x v="2797"/>
    <n v="3"/>
    <n v="2"/>
    <n v="191646"/>
    <n v="19.1646"/>
    <s v="Furniture"/>
    <s v="Tables"/>
    <s v="Safco Drafting Table"/>
  </r>
  <r>
    <x v="3559"/>
    <x v="1048"/>
    <d v="2017-10-14T00:00:00"/>
    <s v="Standard Class"/>
    <s v="GM-14440"/>
    <s v="FUR-CH-10002372"/>
    <x v="3212"/>
    <n v="2"/>
    <n v="1"/>
    <n v="32392"/>
    <n v="3.2391999999999999"/>
    <s v="Furniture"/>
    <s v="Chairs"/>
    <s v="Office Star - Ergonomically Designed Knee Chair"/>
  </r>
  <r>
    <x v="3560"/>
    <x v="1016"/>
    <d v="2017-04-27T00:00:00"/>
    <s v="Second Class"/>
    <s v="SG-20605"/>
    <s v="TEC-AC-10000158"/>
    <x v="3060"/>
    <n v="3"/>
    <n v="0"/>
    <n v="226737"/>
    <n v="22.6737"/>
    <s v="Technology"/>
    <s v="Accessories"/>
    <s v="Sony 64GB Class 10 Micro SDHC R40 Memory Card"/>
  </r>
  <r>
    <x v="3561"/>
    <x v="200"/>
    <d v="2017-03-30T00:00:00"/>
    <s v="Standard Class"/>
    <s v="HK-14890"/>
    <s v="TEC-AC-10000158"/>
    <x v="651"/>
    <n v="5"/>
    <n v="2"/>
    <n v="17995"/>
    <n v="1.7995000000000001"/>
    <s v="Technology"/>
    <s v="Accessories"/>
    <s v="Sony 64GB Class 10 Micro SDHC R40 Memory Card"/>
  </r>
  <r>
    <x v="3561"/>
    <x v="200"/>
    <d v="2017-03-30T00:00:00"/>
    <s v="Standard Class"/>
    <s v="HK-14890"/>
    <s v="TEC-CO-10002313"/>
    <x v="4216"/>
    <n v="5"/>
    <n v="2"/>
    <n v="5699905"/>
    <n v="569.9905"/>
    <s v="Technology"/>
    <s v="Copiers"/>
    <s v="Canon PC1080F Personal Copier"/>
  </r>
  <r>
    <x v="3561"/>
    <x v="200"/>
    <d v="2017-03-30T00:00:00"/>
    <s v="Standard Class"/>
    <s v="HK-14890"/>
    <s v="OFF-PA-10002581"/>
    <x v="1440"/>
    <n v="3"/>
    <n v="2"/>
    <n v="23235"/>
    <n v="2.3235000000000001"/>
    <s v="Office Supplies"/>
    <s v="Paper"/>
    <s v="Xerox 1951"/>
  </r>
  <r>
    <x v="3561"/>
    <x v="200"/>
    <d v="2017-03-30T00:00:00"/>
    <s v="Standard Class"/>
    <s v="HK-14890"/>
    <s v="OFF-AP-10001205"/>
    <x v="2617"/>
    <n v="8"/>
    <n v="8"/>
    <n v="-2266368"/>
    <n v="-226.63679999999999"/>
    <s v="Office Supplies"/>
    <s v="Appliances"/>
    <s v="Belkin 5 Outlet SurgeMaster Power Centers"/>
  </r>
  <r>
    <x v="3561"/>
    <x v="200"/>
    <d v="2017-03-30T00:00:00"/>
    <s v="Standard Class"/>
    <s v="HK-14890"/>
    <s v="OFF-ST-10000344"/>
    <x v="4325"/>
    <n v="3"/>
    <n v="2"/>
    <n v="24174"/>
    <n v="2.4174000000000002"/>
    <s v="Office Supplies"/>
    <s v="Storage"/>
    <s v="Neat Ideas Personal Hanging Folder Files, Black"/>
  </r>
  <r>
    <x v="3562"/>
    <x v="236"/>
    <d v="2017-05-10T00:00:00"/>
    <s v="Standard Class"/>
    <s v="MY-18295"/>
    <s v="OFF-BI-10002897"/>
    <x v="4326"/>
    <n v="2"/>
    <n v="7"/>
    <n v="-15414"/>
    <n v="-1.5414000000000001"/>
    <s v="Office Supplies"/>
    <s v="Binders"/>
    <s v="Black Avery Memo-Size 3-Ring Binder, 5 1/2&quot; x 8 1/2&quot;"/>
  </r>
  <r>
    <x v="3562"/>
    <x v="236"/>
    <d v="2017-05-10T00:00:00"/>
    <s v="Standard Class"/>
    <s v="MY-18295"/>
    <s v="OFF-BI-10003694"/>
    <x v="4327"/>
    <n v="3"/>
    <n v="7"/>
    <n v="-75168"/>
    <n v="-7.5167999999999999"/>
    <s v="Office Supplies"/>
    <s v="Binders"/>
    <s v="Avery 3 1/2&quot; Diskette Storage Pages, 10/Pack"/>
  </r>
  <r>
    <x v="3563"/>
    <x v="696"/>
    <d v="2016-11-18T00:00:00"/>
    <s v="Standard Class"/>
    <s v="RC-19960"/>
    <s v="TEC-PH-10001644"/>
    <x v="1431"/>
    <n v="3"/>
    <n v="0"/>
    <n v="251916"/>
    <n v="25.191600000000001"/>
    <s v="Technology"/>
    <s v="Phones"/>
    <s v="BlueLounge Milo Smartphone Stand, White/Metallic"/>
  </r>
  <r>
    <x v="3564"/>
    <x v="1037"/>
    <d v="2014-01-07T00:00:00"/>
    <s v="First Class"/>
    <s v="JO-15145"/>
    <s v="OFF-AR-10002399"/>
    <x v="4328"/>
    <n v="3"/>
    <n v="0"/>
    <n v="52398"/>
    <n v="5.2397999999999998"/>
    <s v="Office Supplies"/>
    <s v="Art"/>
    <s v="Dixon Prang Watercolor Pencils, 10-Color Set with Brush"/>
  </r>
  <r>
    <x v="3565"/>
    <x v="797"/>
    <d v="2016-12-30T00:00:00"/>
    <s v="Second Class"/>
    <s v="MW-18220"/>
    <s v="TEC-AC-10003063"/>
    <x v="4329"/>
    <n v="2"/>
    <n v="2"/>
    <n v="5"/>
    <n v="5.0000000000000001E-4"/>
    <s v="Technology"/>
    <s v="Accessories"/>
    <s v="Micro Innovations USB RF Wireless Keyboard with Mouse"/>
  </r>
  <r>
    <x v="3566"/>
    <x v="45"/>
    <d v="2017-05-04T00:00:00"/>
    <s v="Standard Class"/>
    <s v="NZ-18565"/>
    <s v="OFF-BI-10002071"/>
    <x v="2491"/>
    <n v="5"/>
    <n v="2"/>
    <n v="7553"/>
    <n v="0.75529999999999997"/>
    <s v="Office Supplies"/>
    <s v="Binders"/>
    <s v="Fellowes Black Plastic Comb Bindings"/>
  </r>
  <r>
    <x v="3567"/>
    <x v="193"/>
    <d v="2017-04-23T00:00:00"/>
    <s v="First Class"/>
    <s v="JM-15250"/>
    <s v="FUR-CH-10004218"/>
    <x v="4330"/>
    <n v="9"/>
    <n v="0"/>
    <n v="227205"/>
    <n v="22.720500000000001"/>
    <s v="Furniture"/>
    <s v="Chairs"/>
    <s v="Global Fabric Manager's Chair, Dark Gray"/>
  </r>
  <r>
    <x v="3568"/>
    <x v="629"/>
    <d v="2017-08-24T00:00:00"/>
    <s v="Standard Class"/>
    <s v="ED-13885"/>
    <s v="OFF-SU-10000432"/>
    <x v="4331"/>
    <n v="2"/>
    <n v="2"/>
    <n v="-1041"/>
    <n v="-0.1041"/>
    <s v="Office Supplies"/>
    <s v="Supplies"/>
    <s v="Acco Side-Punched Conventional Columnar Pads"/>
  </r>
  <r>
    <x v="3568"/>
    <x v="629"/>
    <d v="2017-08-24T00:00:00"/>
    <s v="Standard Class"/>
    <s v="ED-13885"/>
    <s v="OFF-AR-10003183"/>
    <x v="2124"/>
    <n v="3"/>
    <n v="2"/>
    <n v="1002"/>
    <n v="0.1002"/>
    <s v="Office Supplies"/>
    <s v="Art"/>
    <s v="Avery Fluorescent Highlighter Four-Color Set"/>
  </r>
  <r>
    <x v="3568"/>
    <x v="629"/>
    <d v="2017-08-24T00:00:00"/>
    <s v="Standard Class"/>
    <s v="ED-13885"/>
    <s v="FUR-CH-10002017"/>
    <x v="4332"/>
    <n v="4"/>
    <n v="3"/>
    <n v="-21312"/>
    <n v="-2.1312000000000002"/>
    <s v="Furniture"/>
    <s v="Chairs"/>
    <s v="SAFCO Optional Arm Kit for Workspace Cribbage Stacking Chair"/>
  </r>
  <r>
    <x v="3568"/>
    <x v="629"/>
    <d v="2017-08-24T00:00:00"/>
    <s v="Standard Class"/>
    <s v="ED-13885"/>
    <s v="FUR-FU-10003247"/>
    <x v="1432"/>
    <n v="2"/>
    <n v="6"/>
    <n v="-222388"/>
    <n v="-22.238800000000001"/>
    <s v="Furniture"/>
    <s v="Furnishings"/>
    <s v="36X48 HARDFLOOR CHAIRMAT"/>
  </r>
  <r>
    <x v="3568"/>
    <x v="629"/>
    <d v="2017-08-24T00:00:00"/>
    <s v="Standard Class"/>
    <s v="ED-13885"/>
    <s v="OFF-AP-10001563"/>
    <x v="1675"/>
    <n v="4"/>
    <n v="8"/>
    <n v="-991032"/>
    <n v="-99.103200000000001"/>
    <s v="Office Supplies"/>
    <s v="Appliances"/>
    <s v="Belkin Premiere Surge Master II 8-outlet surge protector"/>
  </r>
  <r>
    <x v="3569"/>
    <x v="270"/>
    <d v="2016-11-15T00:00:00"/>
    <s v="First Class"/>
    <s v="DW-13480"/>
    <s v="TEC-PH-10004908"/>
    <x v="4333"/>
    <n v="3"/>
    <n v="2"/>
    <n v="25497"/>
    <n v="2.5497000000000001"/>
    <s v="Technology"/>
    <s v="Phones"/>
    <s v="Panasonic KX TS3282W Corded phone"/>
  </r>
  <r>
    <x v="3569"/>
    <x v="270"/>
    <d v="2016-11-15T00:00:00"/>
    <s v="First Class"/>
    <s v="DW-13480"/>
    <s v="FUR-TA-10003392"/>
    <x v="2794"/>
    <n v="3"/>
    <n v="2"/>
    <n v="-84294"/>
    <n v="-8.4293999999999993"/>
    <s v="Furniture"/>
    <s v="Tables"/>
    <s v="Global Adaptabilities Conference Tables"/>
  </r>
  <r>
    <x v="3570"/>
    <x v="87"/>
    <d v="2016-10-06T00:00:00"/>
    <s v="Second Class"/>
    <s v="JK-15205"/>
    <s v="OFF-BI-10004140"/>
    <x v="3427"/>
    <n v="4"/>
    <n v="7"/>
    <n v="-449"/>
    <n v="-4.4900000000000002E-2"/>
    <s v="Office Supplies"/>
    <s v="Binders"/>
    <s v="Avery Non-Stick Binders"/>
  </r>
  <r>
    <x v="3570"/>
    <x v="87"/>
    <d v="2016-10-06T00:00:00"/>
    <s v="Second Class"/>
    <s v="JK-15205"/>
    <s v="OFF-AR-10003631"/>
    <x v="4334"/>
    <n v="8"/>
    <n v="2"/>
    <n v="50336"/>
    <n v="5.0335999999999999"/>
    <s v="Office Supplies"/>
    <s v="Art"/>
    <s v="Staples in misc. colors"/>
  </r>
  <r>
    <x v="3571"/>
    <x v="1151"/>
    <d v="2016-02-14T00:00:00"/>
    <s v="First Class"/>
    <s v="JS-15880"/>
    <s v="OFF-ST-10003716"/>
    <x v="4335"/>
    <n v="6"/>
    <n v="0"/>
    <n v="1755156"/>
    <n v="175.51560000000001"/>
    <s v="Office Supplies"/>
    <s v="Storage"/>
    <s v="Tennsco Double-Tier Lockers"/>
  </r>
  <r>
    <x v="3571"/>
    <x v="1151"/>
    <d v="2016-02-14T00:00:00"/>
    <s v="First Class"/>
    <s v="JS-15880"/>
    <s v="OFF-BI-10003274"/>
    <x v="225"/>
    <n v="4"/>
    <n v="0"/>
    <n v="74824"/>
    <n v="7.4824000000000002"/>
    <s v="Office Supplies"/>
    <s v="Binders"/>
    <s v="Avery Durable Slant Ring Binders, No Labels"/>
  </r>
  <r>
    <x v="3572"/>
    <x v="481"/>
    <d v="2016-11-17T00:00:00"/>
    <s v="Standard Class"/>
    <s v="PO-19180"/>
    <s v="FUR-FU-10004848"/>
    <x v="4336"/>
    <n v="2"/>
    <n v="0"/>
    <n v="72298"/>
    <n v="7.2298"/>
    <s v="Furniture"/>
    <s v="Furnishings"/>
    <s v="Howard Miller 13-3/4&quot; Diameter Brushed Chrome Round Wall Clock"/>
  </r>
  <r>
    <x v="3573"/>
    <x v="759"/>
    <d v="2014-04-30T00:00:00"/>
    <s v="Standard Class"/>
    <s v="MH-17290"/>
    <s v="OFF-AR-10003504"/>
    <x v="35"/>
    <n v="5"/>
    <n v="0"/>
    <n v="6206"/>
    <n v="0.62060000000000004"/>
    <s v="Office Supplies"/>
    <s v="Art"/>
    <s v="Newell 347"/>
  </r>
  <r>
    <x v="3573"/>
    <x v="759"/>
    <d v="2014-04-30T00:00:00"/>
    <s v="Standard Class"/>
    <s v="MH-17290"/>
    <s v="OFF-LA-10000305"/>
    <x v="2252"/>
    <n v="2"/>
    <n v="0"/>
    <n v="5796"/>
    <n v="0.5796"/>
    <s v="Office Supplies"/>
    <s v="Labels"/>
    <s v="Avery 495"/>
  </r>
  <r>
    <x v="3574"/>
    <x v="1067"/>
    <d v="2015-08-15T00:00:00"/>
    <s v="Standard Class"/>
    <s v="PO-19180"/>
    <s v="OFF-AR-10001427"/>
    <x v="767"/>
    <n v="2"/>
    <n v="0"/>
    <n v="31096"/>
    <n v="3.1095999999999999"/>
    <s v="Office Supplies"/>
    <s v="Art"/>
    <s v="Newell 330"/>
  </r>
  <r>
    <x v="3574"/>
    <x v="1067"/>
    <d v="2015-08-15T00:00:00"/>
    <s v="Standard Class"/>
    <s v="PO-19180"/>
    <s v="TEC-PH-10004614"/>
    <x v="4337"/>
    <n v="2"/>
    <n v="0"/>
    <n v="345"/>
    <n v="3.4500000000000003E-2"/>
    <s v="Technology"/>
    <s v="Phones"/>
    <s v="AT&amp;T 841000 Phone"/>
  </r>
  <r>
    <x v="3575"/>
    <x v="223"/>
    <d v="2016-12-03T00:00:00"/>
    <s v="Standard Class"/>
    <s v="HF-14995"/>
    <s v="TEC-PH-10001944"/>
    <x v="4338"/>
    <n v="1"/>
    <n v="2"/>
    <n v="14595"/>
    <n v="1.4595"/>
    <s v="Technology"/>
    <s v="Phones"/>
    <s v="Wi-Ex zBoost YX540 Cellular Phone Signal Booster"/>
  </r>
  <r>
    <x v="3575"/>
    <x v="223"/>
    <d v="2016-12-03T00:00:00"/>
    <s v="Standard Class"/>
    <s v="HF-14995"/>
    <s v="FUR-TA-10001039"/>
    <x v="4339"/>
    <n v="7"/>
    <n v="45"/>
    <n v="-1143534"/>
    <n v="-114.35339999999999"/>
    <s v="Furniture"/>
    <s v="Tables"/>
    <s v="KI Adjustable-Height Table"/>
  </r>
  <r>
    <x v="3576"/>
    <x v="205"/>
    <d v="2016-10-28T00:00:00"/>
    <s v="Same Day"/>
    <s v="VB-21745"/>
    <s v="FUR-FU-10003806"/>
    <x v="4340"/>
    <n v="5"/>
    <n v="0"/>
    <n v="7568"/>
    <n v="0.75680000000000003"/>
    <s v="Furniture"/>
    <s v="Furnishings"/>
    <s v="Tenex Chairmat w/ Average Lip, 45&quot; x 53&quot;"/>
  </r>
  <r>
    <x v="3577"/>
    <x v="435"/>
    <d v="2015-01-02T00:00:00"/>
    <s v="Standard Class"/>
    <s v="MG-17890"/>
    <s v="FUR-FU-10002111"/>
    <x v="1602"/>
    <n v="3"/>
    <n v="6"/>
    <n v="-48048"/>
    <n v="-4.8048000000000002"/>
    <s v="Furniture"/>
    <s v="Furnishings"/>
    <s v="Master Caster Door Stop, Large Brown"/>
  </r>
  <r>
    <x v="3578"/>
    <x v="425"/>
    <d v="2015-09-17T00:00:00"/>
    <s v="Standard Class"/>
    <s v="BO-11425"/>
    <s v="OFF-AR-10000817"/>
    <x v="2265"/>
    <n v="2"/>
    <n v="0"/>
    <n v="20672"/>
    <n v="2.0672000000000001"/>
    <s v="Office Supplies"/>
    <s v="Art"/>
    <s v="Manco Dry-Lighter Erasable Highlighter"/>
  </r>
  <r>
    <x v="3579"/>
    <x v="344"/>
    <d v="2017-10-06T00:00:00"/>
    <s v="Standard Class"/>
    <s v="CM-12115"/>
    <s v="FUR-FU-10001424"/>
    <x v="84"/>
    <n v="2"/>
    <n v="0"/>
    <n v="59364"/>
    <n v="5.9363999999999999"/>
    <s v="Furniture"/>
    <s v="Furnishings"/>
    <s v="Dax Clear Box Frame"/>
  </r>
  <r>
    <x v="3579"/>
    <x v="344"/>
    <d v="2017-10-06T00:00:00"/>
    <s v="Standard Class"/>
    <s v="CM-12115"/>
    <s v="TEC-MA-10002930"/>
    <x v="4341"/>
    <n v="11"/>
    <n v="2"/>
    <n v="323015"/>
    <n v="32.301499999999997"/>
    <s v="Technology"/>
    <s v="Machines"/>
    <s v="Ricoh - Ink Collector Unit for GX3000 Series Printers"/>
  </r>
  <r>
    <x v="3580"/>
    <x v="238"/>
    <d v="2016-09-13T00:00:00"/>
    <s v="First Class"/>
    <s v="LC-16930"/>
    <s v="OFF-AR-10003759"/>
    <x v="1955"/>
    <n v="2"/>
    <n v="2"/>
    <n v="91"/>
    <n v="9.1000000000000004E-3"/>
    <s v="Office Supplies"/>
    <s v="Art"/>
    <s v="Crayola Anti Dust Chalk, 12/Pack"/>
  </r>
  <r>
    <x v="3580"/>
    <x v="238"/>
    <d v="2016-09-13T00:00:00"/>
    <s v="First Class"/>
    <s v="LC-16930"/>
    <s v="OFF-PA-10001837"/>
    <x v="846"/>
    <n v="4"/>
    <n v="2"/>
    <n v="72576"/>
    <n v="7.2576000000000001"/>
    <s v="Office Supplies"/>
    <s v="Paper"/>
    <s v="Xerox 1976"/>
  </r>
  <r>
    <x v="3580"/>
    <x v="238"/>
    <d v="2016-09-13T00:00:00"/>
    <s v="First Class"/>
    <s v="LC-16930"/>
    <s v="OFF-PA-10001667"/>
    <x v="618"/>
    <n v="2"/>
    <n v="2"/>
    <n v="299"/>
    <n v="2.9899999999999999E-2"/>
    <s v="Office Supplies"/>
    <s v="Paper"/>
    <s v="Great White Multi-Use Recycled Paper (20Lb. and 84 Bright)"/>
  </r>
  <r>
    <x v="3581"/>
    <x v="799"/>
    <d v="2016-06-06T00:00:00"/>
    <s v="Standard Class"/>
    <s v="EH-13765"/>
    <s v="OFF-PA-10000246"/>
    <x v="4253"/>
    <n v="3"/>
    <n v="0"/>
    <n v="138828"/>
    <n v="13.8828"/>
    <s v="Office Supplies"/>
    <s v="Paper"/>
    <s v="Riverleaf Stik-Withit Designer Note Cubes"/>
  </r>
  <r>
    <x v="3581"/>
    <x v="799"/>
    <d v="2016-06-06T00:00:00"/>
    <s v="Standard Class"/>
    <s v="EH-13765"/>
    <s v="OFF-BI-10001078"/>
    <x v="4342"/>
    <n v="12"/>
    <n v="2"/>
    <n v="187224"/>
    <n v="18.7224"/>
    <s v="Office Supplies"/>
    <s v="Binders"/>
    <s v="Acco PRESSTEX Data Binder with Storage Hooks, Dark Blue, 14 7/8&quot; X 11&quot;"/>
  </r>
  <r>
    <x v="3581"/>
    <x v="799"/>
    <d v="2016-06-06T00:00:00"/>
    <s v="Standard Class"/>
    <s v="EH-13765"/>
    <s v="OFF-BI-10000138"/>
    <x v="969"/>
    <n v="3"/>
    <n v="2"/>
    <n v="39312"/>
    <n v="3.9312"/>
    <s v="Office Supplies"/>
    <s v="Binders"/>
    <s v="Acco Translucent Poly Ring Binders"/>
  </r>
  <r>
    <x v="3582"/>
    <x v="564"/>
    <d v="2017-10-19T00:00:00"/>
    <s v="Standard Class"/>
    <s v="MC-17275"/>
    <s v="OFF-LA-10002034"/>
    <x v="1600"/>
    <n v="3"/>
    <n v="0"/>
    <n v="72177"/>
    <n v="7.2176999999999998"/>
    <s v="Office Supplies"/>
    <s v="Labels"/>
    <s v="Avery 478"/>
  </r>
  <r>
    <x v="3583"/>
    <x v="874"/>
    <d v="2015-09-30T00:00:00"/>
    <s v="Second Class"/>
    <s v="HW-14935"/>
    <s v="OFF-AR-10000127"/>
    <x v="1384"/>
    <n v="5"/>
    <n v="0"/>
    <n v="4756"/>
    <n v="0.47560000000000002"/>
    <s v="Office Supplies"/>
    <s v="Art"/>
    <s v="Newell 321"/>
  </r>
  <r>
    <x v="3583"/>
    <x v="874"/>
    <d v="2015-09-30T00:00:00"/>
    <s v="Second Class"/>
    <s v="HW-14935"/>
    <s v="OFF-PA-10003172"/>
    <x v="330"/>
    <n v="4"/>
    <n v="0"/>
    <n v="124416"/>
    <n v="12.441599999999999"/>
    <s v="Office Supplies"/>
    <s v="Paper"/>
    <s v="Xerox 1996"/>
  </r>
  <r>
    <x v="3584"/>
    <x v="910"/>
    <d v="2015-05-06T00:00:00"/>
    <s v="First Class"/>
    <s v="LC-16870"/>
    <s v="OFF-AR-10001246"/>
    <x v="248"/>
    <n v="3"/>
    <n v="0"/>
    <n v="25578"/>
    <n v="2.5577999999999999"/>
    <s v="Office Supplies"/>
    <s v="Art"/>
    <s v="Newell 317"/>
  </r>
  <r>
    <x v="3584"/>
    <x v="910"/>
    <d v="2015-05-06T00:00:00"/>
    <s v="First Class"/>
    <s v="LC-16870"/>
    <s v="OFF-BI-10002026"/>
    <x v="4343"/>
    <n v="2"/>
    <n v="2"/>
    <n v="218736"/>
    <n v="21.8736"/>
    <s v="Office Supplies"/>
    <s v="Binders"/>
    <s v="Avery Arch Ring Binders"/>
  </r>
  <r>
    <x v="3584"/>
    <x v="910"/>
    <d v="2015-05-06T00:00:00"/>
    <s v="First Class"/>
    <s v="LC-16870"/>
    <s v="TEC-AC-10000844"/>
    <x v="197"/>
    <n v="4"/>
    <n v="0"/>
    <n v="1223856"/>
    <n v="122.3856"/>
    <s v="Technology"/>
    <s v="Accessories"/>
    <s v="LogitechÂ Gaming G510s - Keyboard"/>
  </r>
  <r>
    <x v="3584"/>
    <x v="910"/>
    <d v="2015-05-06T00:00:00"/>
    <s v="First Class"/>
    <s v="LC-16870"/>
    <s v="OFF-BI-10001575"/>
    <x v="1906"/>
    <n v="2"/>
    <n v="2"/>
    <n v="173488"/>
    <n v="17.348800000000001"/>
    <s v="Office Supplies"/>
    <s v="Binders"/>
    <s v="GBC Linen Binding Covers"/>
  </r>
  <r>
    <x v="3585"/>
    <x v="1152"/>
    <d v="2017-01-13T00:00:00"/>
    <s v="Standard Class"/>
    <s v="BP-11290"/>
    <s v="OFF-BI-10004632"/>
    <x v="4344"/>
    <n v="3"/>
    <n v="7"/>
    <n v="-2287425"/>
    <n v="-228.74250000000001"/>
    <s v="Office Supplies"/>
    <s v="Binders"/>
    <s v="Ibico Hi-Tech Manual Binding System"/>
  </r>
  <r>
    <x v="3586"/>
    <x v="678"/>
    <d v="2017-01-31T00:00:00"/>
    <s v="Standard Class"/>
    <s v="TG-21310"/>
    <s v="TEC-PH-10000193"/>
    <x v="4345"/>
    <n v="3"/>
    <n v="0"/>
    <n v="358644"/>
    <n v="35.864400000000003"/>
    <s v="Technology"/>
    <s v="Phones"/>
    <s v="Jensen SMPS-640 -Â speaker phone"/>
  </r>
  <r>
    <x v="3587"/>
    <x v="219"/>
    <d v="2017-09-06T00:00:00"/>
    <s v="Standard Class"/>
    <s v="MC-18100"/>
    <s v="TEC-AC-10003441"/>
    <x v="1455"/>
    <n v="3"/>
    <n v="2"/>
    <n v="-7119"/>
    <n v="-0.71189999999999998"/>
    <s v="Technology"/>
    <s v="Accessories"/>
    <s v="Kingston Digital DataTraveler 32GB USB 2.0"/>
  </r>
  <r>
    <x v="3588"/>
    <x v="166"/>
    <d v="2016-07-18T00:00:00"/>
    <s v="Standard Class"/>
    <s v="RB-19360"/>
    <s v="TEC-PH-10004093"/>
    <x v="3940"/>
    <n v="3"/>
    <n v="2"/>
    <n v="124173"/>
    <n v="12.417299999999999"/>
    <s v="Technology"/>
    <s v="Phones"/>
    <s v="Panasonic Kx-TS550"/>
  </r>
  <r>
    <x v="3588"/>
    <x v="166"/>
    <d v="2016-07-18T00:00:00"/>
    <s v="Standard Class"/>
    <s v="RB-19360"/>
    <s v="OFF-AP-10002998"/>
    <x v="3480"/>
    <n v="7"/>
    <n v="0"/>
    <n v="500346"/>
    <n v="50.034599999999998"/>
    <s v="Office Supplies"/>
    <s v="Appliances"/>
    <s v="Holmes 99% HEPA Air Purifier"/>
  </r>
  <r>
    <x v="3588"/>
    <x v="166"/>
    <d v="2016-07-18T00:00:00"/>
    <s v="Standard Class"/>
    <s v="RB-19360"/>
    <s v="FUR-FU-10000073"/>
    <x v="162"/>
    <n v="4"/>
    <n v="0"/>
    <n v="10164"/>
    <n v="1.0164"/>
    <s v="Furniture"/>
    <s v="Furnishings"/>
    <s v="Deflect-O Glasstique Clear Desk Accessories"/>
  </r>
  <r>
    <x v="3589"/>
    <x v="642"/>
    <d v="2017-02-28T00:00:00"/>
    <s v="Standard Class"/>
    <s v="ES-14080"/>
    <s v="OFF-PA-10001125"/>
    <x v="1777"/>
    <n v="5"/>
    <n v="2"/>
    <n v="38725"/>
    <n v="3.8725000000000001"/>
    <s v="Office Supplies"/>
    <s v="Paper"/>
    <s v="Xerox 1988"/>
  </r>
  <r>
    <x v="3589"/>
    <x v="642"/>
    <d v="2017-02-28T00:00:00"/>
    <s v="Standard Class"/>
    <s v="ES-14080"/>
    <s v="TEC-AC-10003033"/>
    <x v="351"/>
    <n v="5"/>
    <n v="2"/>
    <n v="2144675"/>
    <n v="214.4675"/>
    <s v="Technology"/>
    <s v="Accessories"/>
    <s v="Plantronics CS510 - Over-the-Head monaural Wireless Headset System"/>
  </r>
  <r>
    <x v="3590"/>
    <x v="836"/>
    <d v="2014-07-22T00:00:00"/>
    <s v="First Class"/>
    <s v="RD-19720"/>
    <s v="OFF-BI-10002498"/>
    <x v="4346"/>
    <n v="6"/>
    <n v="2"/>
    <n v="302778"/>
    <n v="30.277799999999999"/>
    <s v="Office Supplies"/>
    <s v="Binders"/>
    <s v="Clear Mylar Reinforcing Strips"/>
  </r>
  <r>
    <x v="3590"/>
    <x v="836"/>
    <d v="2014-07-22T00:00:00"/>
    <s v="First Class"/>
    <s v="RD-19720"/>
    <s v="OFF-PA-10004569"/>
    <x v="4347"/>
    <n v="3"/>
    <n v="0"/>
    <n v="107301"/>
    <n v="10.7301"/>
    <s v="Office Supplies"/>
    <s v="Paper"/>
    <s v="Wirebound Message Books, Two 4 1/4&quot; x 5&quot; Forms per Page"/>
  </r>
  <r>
    <x v="3591"/>
    <x v="677"/>
    <d v="2017-03-15T00:00:00"/>
    <s v="First Class"/>
    <s v="SC-20380"/>
    <s v="OFF-BI-10002353"/>
    <x v="2699"/>
    <n v="2"/>
    <n v="0"/>
    <n v="1544"/>
    <n v="0.15440000000000001"/>
    <s v="Office Supplies"/>
    <s v="Binders"/>
    <s v="GBC VeloBind Cover Sets"/>
  </r>
  <r>
    <x v="3591"/>
    <x v="677"/>
    <d v="2017-03-15T00:00:00"/>
    <s v="First Class"/>
    <s v="SC-20380"/>
    <s v="OFF-AP-10001564"/>
    <x v="3949"/>
    <n v="2"/>
    <n v="0"/>
    <n v="1209416"/>
    <n v="120.94159999999999"/>
    <s v="Office Supplies"/>
    <s v="Appliances"/>
    <s v="Hoover Commercial Lightweight Upright Vacuum with E-Z Empty Dirt Cup"/>
  </r>
  <r>
    <x v="3591"/>
    <x v="677"/>
    <d v="2017-03-15T00:00:00"/>
    <s v="First Class"/>
    <s v="SC-20380"/>
    <s v="OFF-PA-10003673"/>
    <x v="3067"/>
    <n v="4"/>
    <n v="0"/>
    <n v="124752"/>
    <n v="12.475199999999999"/>
    <s v="Office Supplies"/>
    <s v="Paper"/>
    <s v="Strathmore Photo Mount Cards"/>
  </r>
  <r>
    <x v="3592"/>
    <x v="134"/>
    <d v="2016-03-12T00:00:00"/>
    <s v="Standard Class"/>
    <s v="GB-14575"/>
    <s v="FUR-FU-10003347"/>
    <x v="277"/>
    <n v="8"/>
    <n v="0"/>
    <n v="44304"/>
    <n v="4.4303999999999997"/>
    <s v="Furniture"/>
    <s v="Furnishings"/>
    <s v="Coloredge Poster Frame"/>
  </r>
  <r>
    <x v="3592"/>
    <x v="134"/>
    <d v="2016-03-12T00:00:00"/>
    <s v="Standard Class"/>
    <s v="GB-14575"/>
    <s v="OFF-PA-10001934"/>
    <x v="24"/>
    <n v="2"/>
    <n v="0"/>
    <n v="63504"/>
    <n v="6.3503999999999996"/>
    <s v="Office Supplies"/>
    <s v="Paper"/>
    <s v="Xerox 1993"/>
  </r>
  <r>
    <x v="3592"/>
    <x v="134"/>
    <d v="2016-03-12T00:00:00"/>
    <s v="Standard Class"/>
    <s v="GB-14575"/>
    <s v="OFF-BI-10000632"/>
    <x v="1881"/>
    <n v="2"/>
    <n v="2"/>
    <n v="225732"/>
    <n v="22.5732"/>
    <s v="Office Supplies"/>
    <s v="Binders"/>
    <s v="Satellite Sectional Post Binders"/>
  </r>
  <r>
    <x v="3593"/>
    <x v="1035"/>
    <d v="2014-12-10T00:00:00"/>
    <s v="First Class"/>
    <s v="FP-14320"/>
    <s v="OFF-AR-10003190"/>
    <x v="1145"/>
    <n v="3"/>
    <n v="0"/>
    <n v="24192"/>
    <n v="2.4192"/>
    <s v="Office Supplies"/>
    <s v="Art"/>
    <s v="Newell 32"/>
  </r>
  <r>
    <x v="3594"/>
    <x v="289"/>
    <d v="2016-07-10T00:00:00"/>
    <s v="Same Day"/>
    <s v="EA-14035"/>
    <s v="TEC-MA-10000904"/>
    <x v="4348"/>
    <n v="3"/>
    <n v="7"/>
    <n v="-3191916"/>
    <n v="-319.19159999999999"/>
    <s v="Technology"/>
    <s v="Machines"/>
    <s v="Brother MFC-9340CDW LED All-In-One Printer, Copier Scanner"/>
  </r>
  <r>
    <x v="3595"/>
    <x v="257"/>
    <d v="2016-12-30T00:00:00"/>
    <s v="Standard Class"/>
    <s v="SC-20305"/>
    <s v="FUR-FU-10000771"/>
    <x v="3123"/>
    <n v="7"/>
    <n v="0"/>
    <n v="184632"/>
    <n v="18.463200000000001"/>
    <s v="Furniture"/>
    <s v="Furnishings"/>
    <s v="Eldon 200 Class Desk Accessories, Smoke"/>
  </r>
  <r>
    <x v="3595"/>
    <x v="257"/>
    <d v="2016-12-30T00:00:00"/>
    <s v="Standard Class"/>
    <s v="SC-20305"/>
    <s v="OFF-EN-10001990"/>
    <x v="871"/>
    <n v="7"/>
    <n v="0"/>
    <n v="186872"/>
    <n v="18.687200000000001"/>
    <s v="Office Supplies"/>
    <s v="Envelopes"/>
    <s v="Staple envelope"/>
  </r>
  <r>
    <x v="3596"/>
    <x v="756"/>
    <d v="2017-04-25T00:00:00"/>
    <s v="Second Class"/>
    <s v="JF-15355"/>
    <s v="FUR-FU-10002445"/>
    <x v="3439"/>
    <n v="7"/>
    <n v="0"/>
    <n v="26544"/>
    <n v="2.6543999999999999"/>
    <s v="Furniture"/>
    <s v="Furnishings"/>
    <s v="DAX Two-Tone Rosewood/Black Document Frame, Desktop, 5 x 7"/>
  </r>
  <r>
    <x v="3596"/>
    <x v="756"/>
    <d v="2017-04-25T00:00:00"/>
    <s v="Second Class"/>
    <s v="JF-15355"/>
    <s v="OFF-BI-10003638"/>
    <x v="4349"/>
    <n v="6"/>
    <n v="2"/>
    <n v="30186"/>
    <n v="3.0186000000000002"/>
    <s v="Office Supplies"/>
    <s v="Binders"/>
    <s v="GBC Durable Plastic Covers"/>
  </r>
  <r>
    <x v="3596"/>
    <x v="756"/>
    <d v="2017-04-25T00:00:00"/>
    <s v="Second Class"/>
    <s v="JF-15355"/>
    <s v="FUR-FU-10004864"/>
    <x v="4350"/>
    <n v="2"/>
    <n v="0"/>
    <n v="79662"/>
    <n v="7.9661999999999997"/>
    <s v="Furniture"/>
    <s v="Furnishings"/>
    <s v="Howard Miller 14-1/2&quot; Diameter Chrome Round Wall Clock"/>
  </r>
  <r>
    <x v="3597"/>
    <x v="629"/>
    <d v="2017-08-22T00:00:00"/>
    <s v="Second Class"/>
    <s v="TP-21415"/>
    <s v="FUR-CH-10002024"/>
    <x v="4351"/>
    <n v="9"/>
    <n v="3"/>
    <n v="-630882"/>
    <n v="-63.088200000000001"/>
    <s v="Furniture"/>
    <s v="Chairs"/>
    <s v="HON 5400 Series Task Chairs for Big and Tall"/>
  </r>
  <r>
    <x v="3598"/>
    <x v="1053"/>
    <d v="2017-05-25T00:00:00"/>
    <s v="First Class"/>
    <s v="RL-19615"/>
    <s v="OFF-AR-10002445"/>
    <x v="1639"/>
    <n v="7"/>
    <n v="0"/>
    <n v="188328"/>
    <n v="18.832799999999999"/>
    <s v="Office Supplies"/>
    <s v="Art"/>
    <s v="SANFORD Major Accent Highlighters"/>
  </r>
  <r>
    <x v="3599"/>
    <x v="839"/>
    <d v="2017-02-13T00:00:00"/>
    <s v="Standard Class"/>
    <s v="SB-20170"/>
    <s v="OFF-ST-10001370"/>
    <x v="1011"/>
    <n v="5"/>
    <n v="0"/>
    <n v="17745"/>
    <n v="1.7745"/>
    <s v="Office Supplies"/>
    <s v="Storage"/>
    <s v="Sensible Storage WireTech Storage Systems"/>
  </r>
  <r>
    <x v="3600"/>
    <x v="279"/>
    <d v="2014-03-08T00:00:00"/>
    <s v="Standard Class"/>
    <s v="JS-15595"/>
    <s v="OFF-LA-10000305"/>
    <x v="1127"/>
    <n v="3"/>
    <n v="2"/>
    <n v="4914"/>
    <n v="0.4914"/>
    <s v="Office Supplies"/>
    <s v="Labels"/>
    <s v="Avery 495"/>
  </r>
  <r>
    <x v="3600"/>
    <x v="279"/>
    <d v="2014-03-08T00:00:00"/>
    <s v="Standard Class"/>
    <s v="JS-15595"/>
    <s v="FUR-BO-10001972"/>
    <x v="4352"/>
    <n v="5"/>
    <n v="5"/>
    <n v="-199617"/>
    <n v="-19.9617"/>
    <s v="Furniture"/>
    <s v="Bookcases"/>
    <s v="O'Sullivan 4-Shelf Bookcase in Odessa Pine"/>
  </r>
  <r>
    <x v="3600"/>
    <x v="279"/>
    <d v="2014-03-08T00:00:00"/>
    <s v="Standard Class"/>
    <s v="JS-15595"/>
    <s v="OFF-ST-10002486"/>
    <x v="4353"/>
    <n v="8"/>
    <n v="2"/>
    <n v="-100512"/>
    <n v="-10.0512"/>
    <s v="Office Supplies"/>
    <s v="Storage"/>
    <s v="Eldon Shelf Savers Cubes and Bins"/>
  </r>
  <r>
    <x v="3601"/>
    <x v="212"/>
    <d v="2015-06-09T00:00:00"/>
    <s v="Second Class"/>
    <s v="BP-11155"/>
    <s v="TEC-AC-10001874"/>
    <x v="967"/>
    <n v="2"/>
    <n v="0"/>
    <n v="35994"/>
    <n v="3.5994000000000002"/>
    <s v="Technology"/>
    <s v="Accessories"/>
    <s v="Logitech Wireless Anywhere Mouse MX for PC and Mac"/>
  </r>
  <r>
    <x v="3601"/>
    <x v="212"/>
    <d v="2015-06-09T00:00:00"/>
    <s v="Second Class"/>
    <s v="BP-11155"/>
    <s v="TEC-AC-10003870"/>
    <x v="4354"/>
    <n v="3"/>
    <n v="0"/>
    <n v="395988"/>
    <n v="39.598799999999997"/>
    <s v="Technology"/>
    <s v="Accessories"/>
    <s v="LogitechÂ Z-906 Speaker sys - home theater - 5.1-CH"/>
  </r>
  <r>
    <x v="3602"/>
    <x v="265"/>
    <d v="2016-09-02T00:00:00"/>
    <s v="Standard Class"/>
    <s v="EM-13825"/>
    <s v="OFF-LA-10002473"/>
    <x v="2034"/>
    <n v="4"/>
    <n v="2"/>
    <n v="33408"/>
    <n v="3.3408000000000002"/>
    <s v="Office Supplies"/>
    <s v="Labels"/>
    <s v="Avery 484"/>
  </r>
  <r>
    <x v="3603"/>
    <x v="290"/>
    <d v="2016-09-18T00:00:00"/>
    <s v="Standard Class"/>
    <s v="SC-20695"/>
    <s v="OFF-PA-10003790"/>
    <x v="3839"/>
    <n v="3"/>
    <n v="0"/>
    <n v="315192"/>
    <n v="31.519200000000001"/>
    <s v="Office Supplies"/>
    <s v="Paper"/>
    <s v="Xerox 1991"/>
  </r>
  <r>
    <x v="3604"/>
    <x v="393"/>
    <d v="2016-06-04T00:00:00"/>
    <s v="Standard Class"/>
    <s v="EM-14140"/>
    <s v="OFF-AP-10002684"/>
    <x v="4355"/>
    <n v="3"/>
    <n v="0"/>
    <n v="109422"/>
    <n v="10.9422"/>
    <s v="Office Supplies"/>
    <s v="Appliances"/>
    <s v="Acco 7-Outlet Masterpiece Power Center, Wihtout Fax/Phone Line Protection"/>
  </r>
  <r>
    <x v="3604"/>
    <x v="393"/>
    <d v="2016-06-04T00:00:00"/>
    <s v="Standard Class"/>
    <s v="EM-14140"/>
    <s v="FUR-FU-10001037"/>
    <x v="4161"/>
    <n v="5"/>
    <n v="0"/>
    <n v="2133"/>
    <n v="0.21329999999999999"/>
    <s v="Furniture"/>
    <s v="Furnishings"/>
    <s v="DAX Charcoal/Nickel-Tone Document Frame, 5 x 7"/>
  </r>
  <r>
    <x v="3604"/>
    <x v="393"/>
    <d v="2016-06-04T00:00:00"/>
    <s v="Standard Class"/>
    <s v="EM-14140"/>
    <s v="OFF-ST-10000876"/>
    <x v="4356"/>
    <n v="4"/>
    <n v="0"/>
    <n v="139328"/>
    <n v="13.9328"/>
    <s v="Office Supplies"/>
    <s v="Storage"/>
    <s v="Eldon Simplefile Box Office"/>
  </r>
  <r>
    <x v="3604"/>
    <x v="393"/>
    <d v="2016-06-04T00:00:00"/>
    <s v="Standard Class"/>
    <s v="EM-14140"/>
    <s v="OFF-AR-10003732"/>
    <x v="564"/>
    <n v="2"/>
    <n v="0"/>
    <n v="14456"/>
    <n v="1.4456"/>
    <s v="Office Supplies"/>
    <s v="Art"/>
    <s v="Newell 333"/>
  </r>
  <r>
    <x v="3604"/>
    <x v="393"/>
    <d v="2016-06-04T00:00:00"/>
    <s v="Standard Class"/>
    <s v="EM-14140"/>
    <s v="OFF-PA-10000994"/>
    <x v="2543"/>
    <n v="6"/>
    <n v="0"/>
    <n v="301968"/>
    <n v="30.1968"/>
    <s v="Office Supplies"/>
    <s v="Paper"/>
    <s v="Xerox 1915"/>
  </r>
  <r>
    <x v="3604"/>
    <x v="393"/>
    <d v="2016-06-04T00:00:00"/>
    <s v="Standard Class"/>
    <s v="EM-14140"/>
    <s v="OFF-AR-10000940"/>
    <x v="720"/>
    <n v="5"/>
    <n v="0"/>
    <n v="3969"/>
    <n v="0.39689999999999998"/>
    <s v="Office Supplies"/>
    <s v="Art"/>
    <s v="Newell 343"/>
  </r>
  <r>
    <x v="3604"/>
    <x v="393"/>
    <d v="2016-06-04T00:00:00"/>
    <s v="Standard Class"/>
    <s v="EM-14140"/>
    <s v="OFF-PA-10004888"/>
    <x v="847"/>
    <n v="7"/>
    <n v="0"/>
    <n v="217728"/>
    <n v="21.7728"/>
    <s v="Office Supplies"/>
    <s v="Paper"/>
    <s v="Xerox 217"/>
  </r>
  <r>
    <x v="3604"/>
    <x v="393"/>
    <d v="2016-06-04T00:00:00"/>
    <s v="Standard Class"/>
    <s v="EM-14140"/>
    <s v="TEC-PH-10000441"/>
    <x v="4357"/>
    <n v="1"/>
    <n v="0"/>
    <n v="352772"/>
    <n v="35.277200000000001"/>
    <s v="Technology"/>
    <s v="Phones"/>
    <s v="VTech DS6151"/>
  </r>
  <r>
    <x v="3605"/>
    <x v="240"/>
    <d v="2017-06-13T00:00:00"/>
    <s v="Second Class"/>
    <s v="GZ-14545"/>
    <s v="OFF-AR-10001231"/>
    <x v="720"/>
    <n v="7"/>
    <n v="0"/>
    <n v="4116"/>
    <n v="0.41160000000000002"/>
    <s v="Office Supplies"/>
    <s v="Art"/>
    <s v="Sanford EarthWrite Recycled Pencils, Medium Soft, #2"/>
  </r>
  <r>
    <x v="3606"/>
    <x v="760"/>
    <d v="2017-10-28T00:00:00"/>
    <s v="Standard Class"/>
    <s v="ML-17395"/>
    <s v="TEC-PH-10003988"/>
    <x v="646"/>
    <n v="5"/>
    <n v="4"/>
    <n v="-654"/>
    <n v="-6.54E-2"/>
    <s v="Technology"/>
    <s v="Phones"/>
    <s v="LF Elite 3D Dazzle Designer Hard Case Cover, Lf Stylus Pen and Wiper For Apple Iphone 5c Mini Lite"/>
  </r>
  <r>
    <x v="3606"/>
    <x v="760"/>
    <d v="2017-10-28T00:00:00"/>
    <s v="Standard Class"/>
    <s v="ML-17395"/>
    <s v="OFF-EN-10003068"/>
    <x v="1040"/>
    <n v="4"/>
    <n v="2"/>
    <n v="11088"/>
    <n v="1.1088"/>
    <s v="Office Supplies"/>
    <s v="Envelopes"/>
    <s v="#6 3/4 Gummed Flap White Envelopes"/>
  </r>
  <r>
    <x v="3607"/>
    <x v="251"/>
    <d v="2017-06-17T00:00:00"/>
    <s v="Standard Class"/>
    <s v="PG-18895"/>
    <s v="OFF-AR-10004260"/>
    <x v="2417"/>
    <n v="7"/>
    <n v="0"/>
    <n v="509208"/>
    <n v="50.9208"/>
    <s v="Office Supplies"/>
    <s v="Art"/>
    <s v="Boston 1799 Powerhouse Electric Pencil Sharpener"/>
  </r>
  <r>
    <x v="3608"/>
    <x v="113"/>
    <d v="2014-11-26T00:00:00"/>
    <s v="Second Class"/>
    <s v="DK-12835"/>
    <s v="FUR-CH-10001973"/>
    <x v="1021"/>
    <n v="2"/>
    <n v="3"/>
    <n v="-355136"/>
    <n v="-35.513599999999997"/>
    <s v="Furniture"/>
    <s v="Chairs"/>
    <s v="Office Star Flex Back Scooter Chair with White Frame"/>
  </r>
  <r>
    <x v="3609"/>
    <x v="1153"/>
    <d v="2017-08-16T00:00:00"/>
    <s v="Same Day"/>
    <s v="SJ-20215"/>
    <s v="OFF-BI-10002824"/>
    <x v="4358"/>
    <n v="3"/>
    <n v="7"/>
    <n v="-1119"/>
    <n v="-0.1119"/>
    <s v="Office Supplies"/>
    <s v="Binders"/>
    <s v="Recycled Easel Ring Binders"/>
  </r>
  <r>
    <x v="3609"/>
    <x v="1153"/>
    <d v="2017-08-16T00:00:00"/>
    <s v="Same Day"/>
    <s v="SJ-20215"/>
    <s v="OFF-ST-10004950"/>
    <x v="1665"/>
    <n v="4"/>
    <n v="2"/>
    <n v="-8392"/>
    <n v="-0.83919999999999995"/>
    <s v="Office Supplies"/>
    <s v="Storage"/>
    <s v="Acco Perma 3000 Stacking Storage Drawers"/>
  </r>
  <r>
    <x v="3610"/>
    <x v="1154"/>
    <d v="2016-01-20T00:00:00"/>
    <s v="Standard Class"/>
    <s v="AG-10675"/>
    <s v="OFF-PA-10004039"/>
    <x v="2685"/>
    <n v="2"/>
    <n v="2"/>
    <n v="324684"/>
    <n v="32.468400000000003"/>
    <s v="Office Supplies"/>
    <s v="Paper"/>
    <s v="Xerox 1882"/>
  </r>
  <r>
    <x v="3610"/>
    <x v="1154"/>
    <d v="2016-01-20T00:00:00"/>
    <s v="Standard Class"/>
    <s v="AG-10675"/>
    <s v="FUR-FU-10003374"/>
    <x v="4359"/>
    <n v="8"/>
    <n v="2"/>
    <n v="315776"/>
    <n v="31.5776"/>
    <s v="Furniture"/>
    <s v="Furnishings"/>
    <s v="Electrix Fluorescent Magnifier Lamps &amp; Weighted Base"/>
  </r>
  <r>
    <x v="3611"/>
    <x v="1142"/>
    <d v="2016-09-22T00:00:00"/>
    <s v="Standard Class"/>
    <s v="KD-16495"/>
    <s v="FUR-BO-10001918"/>
    <x v="4360"/>
    <n v="2"/>
    <n v="15"/>
    <n v="-128784"/>
    <n v="-12.878399999999999"/>
    <s v="Furniture"/>
    <s v="Bookcases"/>
    <s v="Sauder Forest Hills Library with Doors, Woodland Oak Finish"/>
  </r>
  <r>
    <x v="3611"/>
    <x v="1142"/>
    <d v="2016-09-22T00:00:00"/>
    <s v="Standard Class"/>
    <s v="KD-16495"/>
    <s v="OFF-AP-10002287"/>
    <x v="1840"/>
    <n v="4"/>
    <n v="0"/>
    <n v="45448"/>
    <n v="4.5448000000000004"/>
    <s v="Office Supplies"/>
    <s v="Appliances"/>
    <s v="Eureka Sanitaire  Multi-Pro Heavy-Duty Upright, Disposable Bags"/>
  </r>
  <r>
    <x v="3612"/>
    <x v="1155"/>
    <d v="2016-10-14T00:00:00"/>
    <s v="Standard Class"/>
    <s v="EB-13975"/>
    <s v="OFF-SU-10004498"/>
    <x v="4361"/>
    <n v="2"/>
    <n v="2"/>
    <n v="-43792"/>
    <n v="-4.3792"/>
    <s v="Office Supplies"/>
    <s v="Supplies"/>
    <s v="Martin-Yale Premier Letter Opener"/>
  </r>
  <r>
    <x v="3612"/>
    <x v="1155"/>
    <d v="2016-10-14T00:00:00"/>
    <s v="Standard Class"/>
    <s v="EB-13975"/>
    <s v="OFF-BI-10002557"/>
    <x v="4362"/>
    <n v="3"/>
    <n v="7"/>
    <n v="-273"/>
    <n v="-2.7300000000000001E-2"/>
    <s v="Office Supplies"/>
    <s v="Binders"/>
    <s v="Presstex Flexible Ring Binders"/>
  </r>
  <r>
    <x v="3613"/>
    <x v="132"/>
    <d v="2015-11-17T00:00:00"/>
    <s v="Standard Class"/>
    <s v="AW-10930"/>
    <s v="TEC-PH-10004908"/>
    <x v="197"/>
    <n v="5"/>
    <n v="2"/>
    <n v="42495"/>
    <n v="4.2495000000000003"/>
    <s v="Technology"/>
    <s v="Phones"/>
    <s v="Panasonic KX TS3282W Corded phone"/>
  </r>
  <r>
    <x v="3613"/>
    <x v="132"/>
    <d v="2015-11-17T00:00:00"/>
    <s v="Standard Class"/>
    <s v="AW-10930"/>
    <s v="FUR-FU-10000794"/>
    <x v="4363"/>
    <n v="7"/>
    <n v="0"/>
    <n v="217532"/>
    <n v="21.7532"/>
    <s v="Furniture"/>
    <s v="Furnishings"/>
    <s v="Eldon Stackable Tray, Side-Load, Legal, Smoke"/>
  </r>
  <r>
    <x v="3614"/>
    <x v="981"/>
    <d v="2014-11-06T00:00:00"/>
    <s v="Standard Class"/>
    <s v="JK-16120"/>
    <s v="TEC-AC-10004171"/>
    <x v="2156"/>
    <n v="10"/>
    <n v="2"/>
    <n v="239976"/>
    <n v="23.997599999999998"/>
    <s v="Technology"/>
    <s v="Accessories"/>
    <s v="Razer Kraken 7.1 Surround Sound Over Ear USB Gaming Headset"/>
  </r>
  <r>
    <x v="3615"/>
    <x v="1080"/>
    <d v="2016-07-21T00:00:00"/>
    <s v="First Class"/>
    <s v="TC-21535"/>
    <s v="TEC-PH-10002070"/>
    <x v="4364"/>
    <n v="2"/>
    <n v="2"/>
    <n v="4498"/>
    <n v="0.44979999999999998"/>
    <s v="Technology"/>
    <s v="Phones"/>
    <s v="Griffin GC36547 PowerJolt SE Lightning Charger"/>
  </r>
  <r>
    <x v="3615"/>
    <x v="1080"/>
    <d v="2016-07-21T00:00:00"/>
    <s v="First Class"/>
    <s v="TC-21535"/>
    <s v="TEC-AC-10003095"/>
    <x v="1860"/>
    <n v="3"/>
    <n v="0"/>
    <n v="1325898"/>
    <n v="132.5898"/>
    <s v="Technology"/>
    <s v="Accessories"/>
    <s v="Logitech G35 7.1-Channel Surround Sound Headset"/>
  </r>
  <r>
    <x v="3616"/>
    <x v="675"/>
    <d v="2016-05-14T00:00:00"/>
    <s v="Same Day"/>
    <s v="TH-21235"/>
    <s v="TEC-AC-10003832"/>
    <x v="4365"/>
    <n v="7"/>
    <n v="2"/>
    <n v="487011"/>
    <n v="48.701099999999997"/>
    <s v="Technology"/>
    <s v="Accessories"/>
    <s v="LogitechÂ P710e Mobile Speakerphone"/>
  </r>
  <r>
    <x v="3617"/>
    <x v="780"/>
    <d v="2015-02-27T00:00:00"/>
    <s v="Standard Class"/>
    <s v="PW-19240"/>
    <s v="OFF-BI-10003527"/>
    <x v="4366"/>
    <n v="2"/>
    <n v="0"/>
    <n v="127099"/>
    <n v="12.709899999999999"/>
    <s v="Office Supplies"/>
    <s v="Binders"/>
    <s v="Fellowes PB500 Electric Punch Plastic Comb Binding Machine with Manual Bind"/>
  </r>
  <r>
    <x v="3618"/>
    <x v="397"/>
    <d v="2017-10-21T00:00:00"/>
    <s v="Standard Class"/>
    <s v="GH-14410"/>
    <s v="TEC-MA-10001148"/>
    <x v="4367"/>
    <n v="5"/>
    <n v="7"/>
    <n v="-479988"/>
    <n v="-47.998800000000003"/>
    <s v="Technology"/>
    <s v="Machines"/>
    <s v="Swingline SM12-08 MicroCut Jam Free Shredder"/>
  </r>
  <r>
    <x v="3619"/>
    <x v="738"/>
    <d v="2017-06-29T00:00:00"/>
    <s v="Standard Class"/>
    <s v="JK-15730"/>
    <s v="OFF-BI-10002432"/>
    <x v="913"/>
    <n v="3"/>
    <n v="8"/>
    <n v="-50094"/>
    <n v="-5.0094000000000003"/>
    <s v="Office Supplies"/>
    <s v="Binders"/>
    <s v="Wilson Jones Standard D-Ring Binders"/>
  </r>
  <r>
    <x v="3620"/>
    <x v="232"/>
    <d v="2017-09-13T00:00:00"/>
    <s v="Standard Class"/>
    <s v="LC-17140"/>
    <s v="OFF-AR-10001374"/>
    <x v="330"/>
    <n v="5"/>
    <n v="2"/>
    <n v="3888"/>
    <n v="0.38879999999999998"/>
    <s v="Office Supplies"/>
    <s v="Art"/>
    <s v="BIC Brite Liner Highlighters, Chisel Tip"/>
  </r>
  <r>
    <x v="3620"/>
    <x v="232"/>
    <d v="2017-09-13T00:00:00"/>
    <s v="Standard Class"/>
    <s v="LC-17140"/>
    <s v="FUR-FU-10000723"/>
    <x v="799"/>
    <n v="2"/>
    <n v="2"/>
    <n v="-90904"/>
    <n v="-9.0904000000000007"/>
    <s v="Furniture"/>
    <s v="Furnishings"/>
    <s v="Deflect-o EconoMat Studded, No Bevel Mat for Low Pile Carpeting"/>
  </r>
  <r>
    <x v="3621"/>
    <x v="81"/>
    <d v="2017-10-19T00:00:00"/>
    <s v="Standard Class"/>
    <s v="BK-11260"/>
    <s v="TEC-AC-10003614"/>
    <x v="4368"/>
    <n v="4"/>
    <n v="0"/>
    <n v="152988"/>
    <n v="15.2988"/>
    <s v="Technology"/>
    <s v="Accessories"/>
    <s v="Verbatim 25 GB 6x Blu-ray Single Layer Recordable Disc, 10/Pack"/>
  </r>
  <r>
    <x v="3622"/>
    <x v="63"/>
    <d v="2016-06-25T00:00:00"/>
    <s v="Standard Class"/>
    <s v="BS-11365"/>
    <s v="TEC-AC-10004877"/>
    <x v="2009"/>
    <n v="1"/>
    <n v="0"/>
    <n v="552"/>
    <n v="5.5199999999999999E-2"/>
    <s v="Technology"/>
    <s v="Accessories"/>
    <s v="ImationÂ 30456 USBÂ Flash DriveÂ 8GB"/>
  </r>
  <r>
    <x v="3622"/>
    <x v="63"/>
    <d v="2016-06-25T00:00:00"/>
    <s v="Standard Class"/>
    <s v="BS-11365"/>
    <s v="FUR-FU-10004270"/>
    <x v="2088"/>
    <n v="3"/>
    <n v="0"/>
    <n v="236529"/>
    <n v="23.652899999999999"/>
    <s v="Furniture"/>
    <s v="Furnishings"/>
    <s v="Eldon Image Series Desk Accessories, Burgundy"/>
  </r>
  <r>
    <x v="3623"/>
    <x v="814"/>
    <d v="2014-09-07T00:00:00"/>
    <s v="Standard Class"/>
    <s v="AG-10525"/>
    <s v="TEC-MA-10002210"/>
    <x v="4369"/>
    <n v="3"/>
    <n v="4"/>
    <n v="-1212705"/>
    <n v="-121.2705"/>
    <s v="Technology"/>
    <s v="Machines"/>
    <s v="Epson TM-T88V Direct Thermal Printer - Monochrome - Desktop"/>
  </r>
  <r>
    <x v="3624"/>
    <x v="806"/>
    <d v="2016-01-31T00:00:00"/>
    <s v="First Class"/>
    <s v="SC-20725"/>
    <s v="OFF-ST-10000675"/>
    <x v="2277"/>
    <n v="9"/>
    <n v="0"/>
    <n v="762525"/>
    <n v="76.252499999999998"/>
    <s v="Office Supplies"/>
    <s v="Storage"/>
    <s v="File Shuttle II and Handi-File, Black"/>
  </r>
  <r>
    <x v="3624"/>
    <x v="806"/>
    <d v="2016-01-31T00:00:00"/>
    <s v="First Class"/>
    <s v="SC-20725"/>
    <s v="OFF-BI-10004781"/>
    <x v="4370"/>
    <n v="2"/>
    <n v="2"/>
    <n v="177744"/>
    <n v="17.7744"/>
    <s v="Office Supplies"/>
    <s v="Binders"/>
    <s v="GBC Wire Binding Strips"/>
  </r>
  <r>
    <x v="3624"/>
    <x v="806"/>
    <d v="2016-01-31T00:00:00"/>
    <s v="First Class"/>
    <s v="SC-20725"/>
    <s v="OFF-LA-10004689"/>
    <x v="4371"/>
    <n v="9"/>
    <n v="0"/>
    <n v="122247"/>
    <n v="12.2247"/>
    <s v="Office Supplies"/>
    <s v="Labels"/>
    <s v="Avery 512"/>
  </r>
  <r>
    <x v="3625"/>
    <x v="769"/>
    <d v="2017-12-09T00:00:00"/>
    <s v="Standard Class"/>
    <s v="LR-16915"/>
    <s v="TEC-MA-10001856"/>
    <x v="4372"/>
    <n v="2"/>
    <n v="5"/>
    <n v="-27258"/>
    <n v="-2.7258"/>
    <s v="Technology"/>
    <s v="Machines"/>
    <s v="Okidata C610n Printer"/>
  </r>
  <r>
    <x v="3626"/>
    <x v="1156"/>
    <d v="2016-01-29T00:00:00"/>
    <s v="Standard Class"/>
    <s v="CB-12415"/>
    <s v="FUR-FU-10000719"/>
    <x v="2910"/>
    <n v="7"/>
    <n v="0"/>
    <n v="215964"/>
    <n v="21.596399999999999"/>
    <s v="Furniture"/>
    <s v="Furnishings"/>
    <s v="DAX Cubicle Frames, 8-1/2 x 11"/>
  </r>
  <r>
    <x v="3627"/>
    <x v="989"/>
    <d v="2015-05-31T00:00:00"/>
    <s v="Standard Class"/>
    <s v="RD-19900"/>
    <s v="FUR-FU-10003849"/>
    <x v="4373"/>
    <n v="1"/>
    <n v="0"/>
    <n v="78936"/>
    <n v="7.8936000000000002"/>
    <s v="Furniture"/>
    <s v="Furnishings"/>
    <s v="DAX Metal Frame, Desktop, Stepped-Edge"/>
  </r>
  <r>
    <x v="3628"/>
    <x v="483"/>
    <d v="2014-05-05T00:00:00"/>
    <s v="First Class"/>
    <s v="NC-18340"/>
    <s v="OFF-AR-10001725"/>
    <x v="4374"/>
    <n v="2"/>
    <n v="2"/>
    <n v="2838"/>
    <n v="0.2838"/>
    <s v="Office Supplies"/>
    <s v="Art"/>
    <s v="Boston Home &amp; Office Model 2000 Electric Pencil Sharpeners"/>
  </r>
  <r>
    <x v="3628"/>
    <x v="483"/>
    <d v="2014-05-05T00:00:00"/>
    <s v="First Class"/>
    <s v="NC-18340"/>
    <s v="OFF-FA-10000840"/>
    <x v="2841"/>
    <n v="6"/>
    <n v="2"/>
    <n v="18468"/>
    <n v="1.8468"/>
    <s v="Office Supplies"/>
    <s v="Fasteners"/>
    <s v="OIC Thumb-Tacks"/>
  </r>
  <r>
    <x v="3629"/>
    <x v="1157"/>
    <d v="2015-02-14T00:00:00"/>
    <s v="Second Class"/>
    <s v="NB-18655"/>
    <s v="OFF-ST-10000943"/>
    <x v="4375"/>
    <n v="5"/>
    <n v="2"/>
    <n v="7724"/>
    <n v="0.77239999999999998"/>
    <s v="Office Supplies"/>
    <s v="Storage"/>
    <s v="Eldon ProFile File 'N Store Portable File Tub Letter/Legal Size Black"/>
  </r>
  <r>
    <x v="3630"/>
    <x v="728"/>
    <d v="2014-11-21T00:00:00"/>
    <s v="First Class"/>
    <s v="JK-15730"/>
    <s v="FUR-TA-10002533"/>
    <x v="4376"/>
    <n v="4"/>
    <n v="5"/>
    <n v="-17526"/>
    <n v="-1.7525999999999999"/>
    <s v="Furniture"/>
    <s v="Tables"/>
    <s v="BPI Conference Tables"/>
  </r>
  <r>
    <x v="3630"/>
    <x v="728"/>
    <d v="2014-11-21T00:00:00"/>
    <s v="First Class"/>
    <s v="JK-15730"/>
    <s v="FUR-FU-10001546"/>
    <x v="1289"/>
    <n v="2"/>
    <n v="6"/>
    <n v="-7476"/>
    <n v="-0.74760000000000004"/>
    <s v="Furniture"/>
    <s v="Furnishings"/>
    <s v="Dana Swing-Arm Lamps"/>
  </r>
  <r>
    <x v="3630"/>
    <x v="728"/>
    <d v="2014-11-21T00:00:00"/>
    <s v="First Class"/>
    <s v="JK-15730"/>
    <s v="FUR-BO-10003546"/>
    <x v="4377"/>
    <n v="6"/>
    <n v="3"/>
    <n v="-30294"/>
    <n v="-3.0293999999999999"/>
    <s v="Furniture"/>
    <s v="Bookcases"/>
    <s v="Hon 4-Shelf Metal Bookcases"/>
  </r>
  <r>
    <x v="3630"/>
    <x v="728"/>
    <d v="2014-11-21T00:00:00"/>
    <s v="First Class"/>
    <s v="JK-15730"/>
    <s v="OFF-BI-10004728"/>
    <x v="495"/>
    <n v="3"/>
    <n v="8"/>
    <n v="-49164"/>
    <n v="-4.9164000000000003"/>
    <s v="Office Supplies"/>
    <s v="Binders"/>
    <s v="Wilson Jones Turn Tabs Binder Tool for Ring Binders"/>
  </r>
  <r>
    <x v="3630"/>
    <x v="728"/>
    <d v="2014-11-21T00:00:00"/>
    <s v="First Class"/>
    <s v="JK-15730"/>
    <s v="OFF-ST-10000025"/>
    <x v="4378"/>
    <n v="5"/>
    <n v="2"/>
    <n v="-66801"/>
    <n v="-6.6801000000000004"/>
    <s v="Office Supplies"/>
    <s v="Storage"/>
    <s v="Fellowes Stor/Drawer Steel Plus Storage Drawers"/>
  </r>
  <r>
    <x v="3631"/>
    <x v="58"/>
    <d v="2017-09-08T00:00:00"/>
    <s v="Standard Class"/>
    <s v="DO-13645"/>
    <s v="FUR-CH-10003817"/>
    <x v="2288"/>
    <n v="2"/>
    <n v="2"/>
    <n v="6074"/>
    <n v="0.60740000000000005"/>
    <s v="Furniture"/>
    <s v="Chairs"/>
    <s v="Global Value Steno Chair, Gray"/>
  </r>
  <r>
    <x v="3631"/>
    <x v="58"/>
    <d v="2017-09-08T00:00:00"/>
    <s v="Standard Class"/>
    <s v="DO-13645"/>
    <s v="OFF-PA-10000289"/>
    <x v="829"/>
    <n v="2"/>
    <n v="2"/>
    <n v="36288"/>
    <n v="3.6288"/>
    <s v="Office Supplies"/>
    <s v="Paper"/>
    <s v="Xerox 213"/>
  </r>
  <r>
    <x v="3632"/>
    <x v="1158"/>
    <d v="2014-04-02T00:00:00"/>
    <s v="Standard Class"/>
    <s v="MG-18145"/>
    <s v="FUR-TA-10001889"/>
    <x v="4379"/>
    <n v="3"/>
    <n v="3"/>
    <n v="-1527156"/>
    <n v="-152.71559999999999"/>
    <s v="Furniture"/>
    <s v="Tables"/>
    <s v="Bush Advantage Collection Racetrack Conference Table"/>
  </r>
  <r>
    <x v="3633"/>
    <x v="732"/>
    <d v="2016-11-07T00:00:00"/>
    <s v="Second Class"/>
    <s v="LH-17155"/>
    <s v="TEC-AC-10002305"/>
    <x v="2594"/>
    <n v="4"/>
    <n v="0"/>
    <n v="1296"/>
    <n v="0.12959999999999999"/>
    <s v="Technology"/>
    <s v="Accessories"/>
    <s v="KeyTronicÂ E03601U1 -Â KeyboardÂ - Beige"/>
  </r>
  <r>
    <x v="3633"/>
    <x v="732"/>
    <d v="2016-11-07T00:00:00"/>
    <s v="Second Class"/>
    <s v="LH-17155"/>
    <s v="FUR-CH-10004875"/>
    <x v="2281"/>
    <n v="2"/>
    <n v="2"/>
    <n v="99652"/>
    <n v="9.9651999999999994"/>
    <s v="Furniture"/>
    <s v="Chairs"/>
    <s v="Harbour Creations 67200 Series Stacking Chairs"/>
  </r>
  <r>
    <x v="3633"/>
    <x v="732"/>
    <d v="2016-11-07T00:00:00"/>
    <s v="Second Class"/>
    <s v="LH-17155"/>
    <s v="OFF-EN-10001434"/>
    <x v="3484"/>
    <n v="3"/>
    <n v="0"/>
    <n v="774837"/>
    <n v="77.483699999999999"/>
    <s v="Office Supplies"/>
    <s v="Envelopes"/>
    <s v="Strathmore #10 Envelopes, Ultimate White"/>
  </r>
  <r>
    <x v="3634"/>
    <x v="240"/>
    <d v="2017-06-14T00:00:00"/>
    <s v="Second Class"/>
    <s v="MM-18280"/>
    <s v="OFF-FA-10004395"/>
    <x v="4380"/>
    <n v="3"/>
    <n v="0"/>
    <n v="7065"/>
    <n v="0.70650000000000002"/>
    <s v="Office Supplies"/>
    <s v="Fasteners"/>
    <s v="Plymouth Boxed Rubber Bands by Plymouth"/>
  </r>
  <r>
    <x v="3635"/>
    <x v="268"/>
    <d v="2015-08-14T00:00:00"/>
    <s v="Standard Class"/>
    <s v="BD-11320"/>
    <s v="OFF-BI-10004632"/>
    <x v="4381"/>
    <n v="5"/>
    <n v="0"/>
    <n v="291375"/>
    <n v="29.137499999999999"/>
    <s v="Office Supplies"/>
    <s v="Binders"/>
    <s v="Ibico Hi-Tech Manual Binding System"/>
  </r>
  <r>
    <x v="3636"/>
    <x v="379"/>
    <d v="2015-10-13T00:00:00"/>
    <s v="Standard Class"/>
    <s v="SC-20575"/>
    <s v="OFF-BI-10000145"/>
    <x v="454"/>
    <n v="2"/>
    <n v="7"/>
    <n v="-13104"/>
    <n v="-1.3104"/>
    <s v="Office Supplies"/>
    <s v="Binders"/>
    <s v="Zipper Ring Binder Pockets"/>
  </r>
  <r>
    <x v="3636"/>
    <x v="379"/>
    <d v="2015-10-13T00:00:00"/>
    <s v="Standard Class"/>
    <s v="SC-20575"/>
    <s v="OFF-BI-10002498"/>
    <x v="4382"/>
    <n v="2"/>
    <n v="7"/>
    <n v="-85974"/>
    <n v="-8.5974000000000004"/>
    <s v="Office Supplies"/>
    <s v="Binders"/>
    <s v="Clear Mylar Reinforcing Strips"/>
  </r>
  <r>
    <x v="3636"/>
    <x v="379"/>
    <d v="2015-10-13T00:00:00"/>
    <s v="Standard Class"/>
    <s v="SC-20575"/>
    <s v="OFF-AR-10001761"/>
    <x v="1798"/>
    <n v="8"/>
    <n v="2"/>
    <n v="74752"/>
    <n v="7.4752000000000001"/>
    <s v="Office Supplies"/>
    <s v="Art"/>
    <s v="Avery Hi-Liter Smear-Safe Highlighters"/>
  </r>
  <r>
    <x v="3637"/>
    <x v="300"/>
    <d v="2016-06-02T00:00:00"/>
    <s v="Standard Class"/>
    <s v="TN-21040"/>
    <s v="TEC-PH-10001817"/>
    <x v="4383"/>
    <n v="1"/>
    <n v="2"/>
    <n v="2506"/>
    <n v="0.25059999999999999"/>
    <s v="Technology"/>
    <s v="Phones"/>
    <s v="Wilson Electronics DB Pro Signal Booster"/>
  </r>
  <r>
    <x v="3638"/>
    <x v="943"/>
    <d v="2017-05-16T00:00:00"/>
    <s v="Second Class"/>
    <s v="ZC-21910"/>
    <s v="OFF-AR-10004456"/>
    <x v="2711"/>
    <n v="3"/>
    <n v="0"/>
    <n v="127368"/>
    <n v="12.736800000000001"/>
    <s v="Office Supplies"/>
    <s v="Art"/>
    <s v="Panasonic KP-4ABK Battery-Operated Pencil Sharpener"/>
  </r>
  <r>
    <x v="3639"/>
    <x v="1159"/>
    <d v="2016-10-20T00:00:00"/>
    <s v="Standard Class"/>
    <s v="NB-18655"/>
    <s v="FUR-TA-10001539"/>
    <x v="4384"/>
    <n v="1"/>
    <n v="4"/>
    <n v="-379152"/>
    <n v="-37.915199999999999"/>
    <s v="Furniture"/>
    <s v="Tables"/>
    <s v="Chromcraft Rectangular Conference Tables"/>
  </r>
  <r>
    <x v="3640"/>
    <x v="701"/>
    <d v="2017-11-21T00:00:00"/>
    <s v="Standard Class"/>
    <s v="KH-16330"/>
    <s v="OFF-PA-10003205"/>
    <x v="4385"/>
    <n v="3"/>
    <n v="2"/>
    <n v="66177"/>
    <n v="6.6177000000000001"/>
    <s v="Office Supplies"/>
    <s v="Paper"/>
    <s v="Wirebound Message Forms, Four 2 3/4 x 5 Forms per Page, Pink Paper"/>
  </r>
  <r>
    <x v="3640"/>
    <x v="701"/>
    <d v="2017-11-21T00:00:00"/>
    <s v="Standard Class"/>
    <s v="KH-16330"/>
    <s v="OFF-BI-10002813"/>
    <x v="4386"/>
    <n v="7"/>
    <n v="7"/>
    <n v="-3465"/>
    <n v="-0.34649999999999997"/>
    <s v="Office Supplies"/>
    <s v="Binders"/>
    <s v="Avery Reinforcements for Hole-Punch Pages"/>
  </r>
  <r>
    <x v="3641"/>
    <x v="396"/>
    <d v="2017-11-29T00:00:00"/>
    <s v="Second Class"/>
    <s v="MN-17935"/>
    <s v="TEC-PH-10002310"/>
    <x v="785"/>
    <n v="5"/>
    <n v="0"/>
    <n v="2645865"/>
    <n v="264.5865"/>
    <s v="Technology"/>
    <s v="Phones"/>
    <s v="Panasonic KX T7731-B Digital phone"/>
  </r>
  <r>
    <x v="3641"/>
    <x v="396"/>
    <d v="2017-11-29T00:00:00"/>
    <s v="Second Class"/>
    <s v="MN-17935"/>
    <s v="FUR-FU-10003623"/>
    <x v="4312"/>
    <n v="5"/>
    <n v="0"/>
    <n v="37884"/>
    <n v="3.7884000000000002"/>
    <s v="Furniture"/>
    <s v="Furnishings"/>
    <s v="DataProducts Ampli Magnifier Task Lamp, Black,"/>
  </r>
  <r>
    <x v="3642"/>
    <x v="406"/>
    <d v="2017-09-07T00:00:00"/>
    <s v="Standard Class"/>
    <s v="MY-18295"/>
    <s v="OFF-PA-10003424"/>
    <x v="1108"/>
    <n v="3"/>
    <n v="2"/>
    <n v="3339"/>
    <n v="0.33389999999999997"/>
    <s v="Office Supplies"/>
    <s v="Paper"/>
    <s v="&quot;While you Were Out&quot; Message Book, One Form per Page"/>
  </r>
  <r>
    <x v="3642"/>
    <x v="406"/>
    <d v="2017-09-07T00:00:00"/>
    <s v="Standard Class"/>
    <s v="MY-18295"/>
    <s v="TEC-AC-10004353"/>
    <x v="1883"/>
    <n v="2"/>
    <n v="2"/>
    <n v="2142"/>
    <n v="0.2142"/>
    <s v="Technology"/>
    <s v="Accessories"/>
    <s v="Hypercom P1300 Pinpad"/>
  </r>
  <r>
    <x v="3643"/>
    <x v="241"/>
    <d v="2017-12-08T00:00:00"/>
    <s v="First Class"/>
    <s v="CS-11950"/>
    <s v="FUR-FU-10001934"/>
    <x v="198"/>
    <n v="2"/>
    <n v="0"/>
    <n v="109096"/>
    <n v="10.909599999999999"/>
    <s v="Furniture"/>
    <s v="Furnishings"/>
    <s v="Magnifier Swing Arm Lamp"/>
  </r>
  <r>
    <x v="3643"/>
    <x v="241"/>
    <d v="2017-12-08T00:00:00"/>
    <s v="First Class"/>
    <s v="CS-11950"/>
    <s v="OFF-LA-10003766"/>
    <x v="1388"/>
    <n v="3"/>
    <n v="0"/>
    <n v="4536"/>
    <n v="0.4536"/>
    <s v="Office Supplies"/>
    <s v="Labels"/>
    <s v="Self-Adhesive Removable Labels"/>
  </r>
  <r>
    <x v="3644"/>
    <x v="225"/>
    <d v="2017-11-17T00:00:00"/>
    <s v="Standard Class"/>
    <s v="MC-17845"/>
    <s v="OFF-AP-10004540"/>
    <x v="239"/>
    <n v="5"/>
    <n v="0"/>
    <n v="112224"/>
    <n v="11.2224"/>
    <s v="Office Supplies"/>
    <s v="Appliances"/>
    <s v="Eureka The Boss Lite 10-Amp Upright Vacuum, Blue"/>
  </r>
  <r>
    <x v="3644"/>
    <x v="225"/>
    <d v="2017-11-17T00:00:00"/>
    <s v="Standard Class"/>
    <s v="MC-17845"/>
    <s v="OFF-BI-10001543"/>
    <x v="649"/>
    <n v="1"/>
    <n v="2"/>
    <n v="100772"/>
    <n v="10.077199999999999"/>
    <s v="Office Supplies"/>
    <s v="Binders"/>
    <s v="GBC VeloBinder Manual Binding System"/>
  </r>
  <r>
    <x v="3645"/>
    <x v="772"/>
    <d v="2014-03-24T00:00:00"/>
    <s v="Standard Class"/>
    <s v="SC-20050"/>
    <s v="FUR-FU-10004597"/>
    <x v="4387"/>
    <n v="2"/>
    <n v="0"/>
    <n v="1443"/>
    <n v="0.14430000000000001"/>
    <s v="Furniture"/>
    <s v="Furnishings"/>
    <s v="Eldon Cleatmat Chair Mats for Medium Pile Carpets"/>
  </r>
  <r>
    <x v="3645"/>
    <x v="772"/>
    <d v="2014-03-24T00:00:00"/>
    <s v="Standard Class"/>
    <s v="SC-20050"/>
    <s v="TEC-MA-10001148"/>
    <x v="4388"/>
    <n v="4"/>
    <n v="2"/>
    <n v="4159896"/>
    <n v="415.9896"/>
    <s v="Technology"/>
    <s v="Machines"/>
    <s v="Swingline SM12-08 MicroCut Jam Free Shredder"/>
  </r>
  <r>
    <x v="3645"/>
    <x v="772"/>
    <d v="2014-03-24T00:00:00"/>
    <s v="Standard Class"/>
    <s v="SC-20050"/>
    <s v="OFF-ST-10000078"/>
    <x v="4389"/>
    <n v="7"/>
    <n v="0"/>
    <n v="3341142"/>
    <n v="334.11419999999998"/>
    <s v="Office Supplies"/>
    <s v="Storage"/>
    <s v="Tennsco 6- and 18-Compartment Lockers"/>
  </r>
  <r>
    <x v="3646"/>
    <x v="270"/>
    <d v="2016-11-13T00:00:00"/>
    <s v="First Class"/>
    <s v="SP-20650"/>
    <s v="FUR-FU-10001037"/>
    <x v="4390"/>
    <n v="6"/>
    <n v="6"/>
    <n v="-8532"/>
    <n v="-0.85319999999999996"/>
    <s v="Furniture"/>
    <s v="Furnishings"/>
    <s v="DAX Charcoal/Nickel-Tone Document Frame, 5 x 7"/>
  </r>
  <r>
    <x v="3647"/>
    <x v="114"/>
    <d v="2017-10-30T00:00:00"/>
    <s v="Standard Class"/>
    <s v="SC-20440"/>
    <s v="TEC-PH-10001433"/>
    <x v="4391"/>
    <n v="1"/>
    <n v="4"/>
    <n v="-133341"/>
    <n v="-13.334099999999999"/>
    <s v="Technology"/>
    <s v="Phones"/>
    <s v="Cisco Small Business SPA 502G VoIP phone"/>
  </r>
  <r>
    <x v="3647"/>
    <x v="114"/>
    <d v="2017-10-30T00:00:00"/>
    <s v="Standard Class"/>
    <s v="SC-20440"/>
    <s v="OFF-BI-10003007"/>
    <x v="4392"/>
    <n v="7"/>
    <n v="7"/>
    <n v="-651504"/>
    <n v="-65.150400000000005"/>
    <s v="Office Supplies"/>
    <s v="Binders"/>
    <s v="Premium Transparent Presentation Covers, No Pattern/Clear, 8 1/2&quot; x 11&quot;"/>
  </r>
  <r>
    <x v="3648"/>
    <x v="506"/>
    <d v="2015-04-17T00:00:00"/>
    <s v="Standard Class"/>
    <s v="PR-18880"/>
    <s v="FUR-FU-10001290"/>
    <x v="4393"/>
    <n v="2"/>
    <n v="2"/>
    <n v="10104"/>
    <n v="1.0104"/>
    <s v="Furniture"/>
    <s v="Furnishings"/>
    <s v="Executive Impressions Supervisor Wall Clock"/>
  </r>
  <r>
    <x v="3648"/>
    <x v="506"/>
    <d v="2015-04-17T00:00:00"/>
    <s v="Standard Class"/>
    <s v="PR-18880"/>
    <s v="FUR-FU-10000087"/>
    <x v="4394"/>
    <n v="3"/>
    <n v="2"/>
    <n v="143136"/>
    <n v="14.313599999999999"/>
    <s v="Furniture"/>
    <s v="Furnishings"/>
    <s v="Executive Impressions 14&quot; Two-Color Numerals Wall Clock"/>
  </r>
  <r>
    <x v="3649"/>
    <x v="707"/>
    <d v="2015-12-30T00:00:00"/>
    <s v="Standard Class"/>
    <s v="JK-15625"/>
    <s v="TEC-AC-10002049"/>
    <x v="3657"/>
    <n v="2"/>
    <n v="0"/>
    <n v="371316"/>
    <n v="37.131599999999999"/>
    <s v="Technology"/>
    <s v="Accessories"/>
    <s v="Logitech G19 Programmable Gaming Keyboard"/>
  </r>
  <r>
    <x v="3649"/>
    <x v="707"/>
    <d v="2015-12-30T00:00:00"/>
    <s v="Standard Class"/>
    <s v="JK-15625"/>
    <s v="FUR-BO-10002613"/>
    <x v="4395"/>
    <n v="2"/>
    <n v="2"/>
    <n v="56196"/>
    <n v="5.6196000000000002"/>
    <s v="Furniture"/>
    <s v="Bookcases"/>
    <s v="Atlantic Metals Mobile 4-Shelf Bookcases, Custom Colors"/>
  </r>
  <r>
    <x v="3650"/>
    <x v="456"/>
    <d v="2017-09-23T00:00:00"/>
    <s v="First Class"/>
    <s v="BM-11575"/>
    <s v="OFF-ST-10004950"/>
    <x v="4243"/>
    <n v="1"/>
    <n v="0"/>
    <n v="38775"/>
    <n v="3.8774999999999999"/>
    <s v="Office Supplies"/>
    <s v="Storage"/>
    <s v="Acco Perma 3000 Stacking Storage Drawers"/>
  </r>
  <r>
    <x v="3651"/>
    <x v="331"/>
    <d v="2014-12-23T00:00:00"/>
    <s v="Second Class"/>
    <s v="SM-20950"/>
    <s v="FUR-CH-10004875"/>
    <x v="4396"/>
    <n v="3"/>
    <n v="1"/>
    <n v="363018"/>
    <n v="36.3018"/>
    <s v="Furniture"/>
    <s v="Chairs"/>
    <s v="Harbour Creations 67200 Series Stacking Chairs"/>
  </r>
  <r>
    <x v="3652"/>
    <x v="1074"/>
    <d v="2015-07-21T00:00:00"/>
    <s v="First Class"/>
    <s v="KC-16255"/>
    <s v="OFF-AR-10003190"/>
    <x v="1703"/>
    <n v="2"/>
    <n v="0"/>
    <n v="16128"/>
    <n v="1.6128"/>
    <s v="Office Supplies"/>
    <s v="Art"/>
    <s v="Newell 32"/>
  </r>
  <r>
    <x v="3653"/>
    <x v="711"/>
    <d v="2014-08-01T00:00:00"/>
    <s v="Standard Class"/>
    <s v="SG-20470"/>
    <s v="FUR-CH-10000553"/>
    <x v="4397"/>
    <n v="2"/>
    <n v="0"/>
    <n v="183276"/>
    <n v="18.3276"/>
    <s v="Furniture"/>
    <s v="Chairs"/>
    <s v="Metal Folding Chairs, Beige, 4/Carton"/>
  </r>
  <r>
    <x v="3653"/>
    <x v="711"/>
    <d v="2014-08-01T00:00:00"/>
    <s v="Standard Class"/>
    <s v="SG-20470"/>
    <s v="OFF-LA-10002762"/>
    <x v="4398"/>
    <n v="13"/>
    <n v="0"/>
    <n v="765583"/>
    <n v="76.558300000000003"/>
    <s v="Office Supplies"/>
    <s v="Labels"/>
    <s v="Avery 485"/>
  </r>
  <r>
    <x v="3653"/>
    <x v="711"/>
    <d v="2014-08-01T00:00:00"/>
    <s v="Standard Class"/>
    <s v="SG-20470"/>
    <s v="FUR-FU-10000719"/>
    <x v="3281"/>
    <n v="3"/>
    <n v="0"/>
    <n v="92556"/>
    <n v="9.2555999999999994"/>
    <s v="Furniture"/>
    <s v="Furnishings"/>
    <s v="DAX Cubicle Frames, 8-1/2 x 11"/>
  </r>
  <r>
    <x v="3654"/>
    <x v="151"/>
    <d v="2015-01-01T00:00:00"/>
    <s v="Standard Class"/>
    <s v="TB-21520"/>
    <s v="OFF-ST-10000563"/>
    <x v="1571"/>
    <n v="6"/>
    <n v="0"/>
    <n v="19188"/>
    <n v="1.9188000000000001"/>
    <s v="Office Supplies"/>
    <s v="Storage"/>
    <s v="Fellowes Bankers Box Stor/Drawer Steel Plus"/>
  </r>
  <r>
    <x v="3655"/>
    <x v="115"/>
    <d v="2017-12-17T00:00:00"/>
    <s v="Standard Class"/>
    <s v="DV-13045"/>
    <s v="FUR-TA-10004289"/>
    <x v="4399"/>
    <n v="6"/>
    <n v="45"/>
    <n v="-4200"/>
    <n v="-0.42"/>
    <s v="Furniture"/>
    <s v="Tables"/>
    <s v="BoxOffice By Design Rectangular and Half-Moon Meeting Room Tables"/>
  </r>
  <r>
    <x v="3655"/>
    <x v="115"/>
    <d v="2017-12-17T00:00:00"/>
    <s v="Standard Class"/>
    <s v="DV-13045"/>
    <s v="TEC-PH-10003555"/>
    <x v="4400"/>
    <n v="4"/>
    <n v="2"/>
    <n v="-165528"/>
    <n v="-16.552800000000001"/>
    <s v="Technology"/>
    <s v="Phones"/>
    <s v="Motorola HK250 Universal Bluetooth Headset"/>
  </r>
  <r>
    <x v="3655"/>
    <x v="115"/>
    <d v="2017-12-17T00:00:00"/>
    <s v="Standard Class"/>
    <s v="DV-13045"/>
    <s v="OFF-AR-10001958"/>
    <x v="4401"/>
    <n v="1"/>
    <n v="2"/>
    <n v="13584"/>
    <n v="1.3584000000000001"/>
    <s v="Office Supplies"/>
    <s v="Art"/>
    <s v="Stanley Bostitch Contemporary Electric Pencil Sharpeners"/>
  </r>
  <r>
    <x v="3655"/>
    <x v="115"/>
    <d v="2017-12-17T00:00:00"/>
    <s v="Standard Class"/>
    <s v="DV-13045"/>
    <s v="FUR-CH-10000225"/>
    <x v="560"/>
    <n v="1"/>
    <n v="2"/>
    <n v="-12147"/>
    <n v="-1.2146999999999999"/>
    <s v="Furniture"/>
    <s v="Chairs"/>
    <s v="Global Geo Office Task Chair, Gray"/>
  </r>
  <r>
    <x v="3656"/>
    <x v="279"/>
    <d v="2014-03-07T00:00:00"/>
    <s v="Standard Class"/>
    <s v="SC-20020"/>
    <s v="OFF-AP-10002534"/>
    <x v="4402"/>
    <n v="3"/>
    <n v="8"/>
    <n v="-4596072"/>
    <n v="-459.60719999999998"/>
    <s v="Office Supplies"/>
    <s v="Appliances"/>
    <s v="3.6 Cubic Foot Counter Height Office Refrigerator"/>
  </r>
  <r>
    <x v="3657"/>
    <x v="293"/>
    <d v="2017-10-27T00:00:00"/>
    <s v="Standard Class"/>
    <s v="JB-15400"/>
    <s v="OFF-BI-10000301"/>
    <x v="1313"/>
    <n v="6"/>
    <n v="0"/>
    <n v="1941"/>
    <n v="0.19409999999999999"/>
    <s v="Office Supplies"/>
    <s v="Binders"/>
    <s v="GBC Instant Report Kit"/>
  </r>
  <r>
    <x v="3657"/>
    <x v="293"/>
    <d v="2017-10-27T00:00:00"/>
    <s v="Standard Class"/>
    <s v="JB-15400"/>
    <s v="OFF-BI-10003460"/>
    <x v="4403"/>
    <n v="5"/>
    <n v="0"/>
    <n v="10512"/>
    <n v="1.0511999999999999"/>
    <s v="Office Supplies"/>
    <s v="Binders"/>
    <s v="Acco 3-Hole Punch"/>
  </r>
  <r>
    <x v="3658"/>
    <x v="225"/>
    <d v="2017-11-16T00:00:00"/>
    <s v="Standard Class"/>
    <s v="GH-14425"/>
    <s v="TEC-AC-10001772"/>
    <x v="1746"/>
    <n v="7"/>
    <n v="0"/>
    <n v="435981"/>
    <n v="43.598100000000002"/>
    <s v="Technology"/>
    <s v="Accessories"/>
    <s v="Memorex Mini Travel Drive 16 GB USB 2.0 Flash Drive"/>
  </r>
  <r>
    <x v="3659"/>
    <x v="633"/>
    <d v="2017-03-18T00:00:00"/>
    <s v="Second Class"/>
    <s v="MG-17650"/>
    <s v="TEC-PH-10003505"/>
    <x v="4404"/>
    <n v="8"/>
    <n v="4"/>
    <n v="-81664"/>
    <n v="-8.1663999999999994"/>
    <s v="Technology"/>
    <s v="Phones"/>
    <s v="Geemarc AmpliPOWER60"/>
  </r>
  <r>
    <x v="3660"/>
    <x v="897"/>
    <d v="2016-09-29T00:00:00"/>
    <s v="Standard Class"/>
    <s v="RD-19660"/>
    <s v="OFF-LA-10004484"/>
    <x v="1268"/>
    <n v="5"/>
    <n v="2"/>
    <n v="5369"/>
    <n v="0.53690000000000004"/>
    <s v="Office Supplies"/>
    <s v="Labels"/>
    <s v="Avery 476"/>
  </r>
  <r>
    <x v="3661"/>
    <x v="695"/>
    <d v="2017-02-13T00:00:00"/>
    <s v="Standard Class"/>
    <s v="SN-20560"/>
    <s v="OFF-PA-10001593"/>
    <x v="2569"/>
    <n v="5"/>
    <n v="0"/>
    <n v="13455"/>
    <n v="1.3454999999999999"/>
    <s v="Office Supplies"/>
    <s v="Paper"/>
    <s v="Xerox 1947"/>
  </r>
  <r>
    <x v="3662"/>
    <x v="620"/>
    <d v="2016-01-02T00:00:00"/>
    <s v="Second Class"/>
    <s v="AH-10690"/>
    <s v="OFF-BI-10004139"/>
    <x v="3705"/>
    <n v="8"/>
    <n v="0"/>
    <n v="5238"/>
    <n v="0.52380000000000004"/>
    <s v="Office Supplies"/>
    <s v="Binders"/>
    <s v="Fellowes Presentation Covers for Comb Binding Machines"/>
  </r>
  <r>
    <x v="3663"/>
    <x v="790"/>
    <d v="2016-10-14T00:00:00"/>
    <s v="Standard Class"/>
    <s v="MZ-17335"/>
    <s v="OFF-AR-10001315"/>
    <x v="4405"/>
    <n v="1"/>
    <n v="2"/>
    <n v="1584"/>
    <n v="0.15840000000000001"/>
    <s v="Office Supplies"/>
    <s v="Art"/>
    <s v="Newell 310"/>
  </r>
  <r>
    <x v="3663"/>
    <x v="790"/>
    <d v="2016-10-14T00:00:00"/>
    <s v="Standard Class"/>
    <s v="MZ-17335"/>
    <s v="FUR-FU-10001488"/>
    <x v="4406"/>
    <n v="2"/>
    <n v="2"/>
    <n v="0"/>
    <n v="0"/>
    <s v="Furniture"/>
    <s v="Furnishings"/>
    <s v="Tenex 46&quot; x 60&quot; Computer Anti-Static Chairmat, Rectangular Shaped"/>
  </r>
  <r>
    <x v="3664"/>
    <x v="288"/>
    <d v="2015-01-03T00:00:00"/>
    <s v="Second Class"/>
    <s v="AR-10345"/>
    <s v="TEC-PH-10002170"/>
    <x v="4407"/>
    <n v="6"/>
    <n v="4"/>
    <n v="-503928"/>
    <n v="-50.392800000000001"/>
    <s v="Technology"/>
    <s v="Phones"/>
    <s v="ClearSounds CSC500 Amplified Spirit Phone Corded phone"/>
  </r>
  <r>
    <x v="3664"/>
    <x v="288"/>
    <d v="2015-01-03T00:00:00"/>
    <s v="Second Class"/>
    <s v="AR-10345"/>
    <s v="FUR-TA-10004575"/>
    <x v="2768"/>
    <n v="3"/>
    <n v="4"/>
    <n v="-1920468"/>
    <n v="-192.04679999999999"/>
    <s v="Furniture"/>
    <s v="Tables"/>
    <s v="Hon 5100 Series Wood Tables"/>
  </r>
  <r>
    <x v="3665"/>
    <x v="150"/>
    <d v="2016-04-14T00:00:00"/>
    <s v="First Class"/>
    <s v="JF-15295"/>
    <s v="OFF-PA-10000809"/>
    <x v="168"/>
    <n v="3"/>
    <n v="0"/>
    <n v="93312"/>
    <n v="9.3312000000000008"/>
    <s v="Office Supplies"/>
    <s v="Paper"/>
    <s v="Xerox 206"/>
  </r>
  <r>
    <x v="3665"/>
    <x v="150"/>
    <d v="2016-04-14T00:00:00"/>
    <s v="First Class"/>
    <s v="JF-15295"/>
    <s v="FUR-CH-10000225"/>
    <x v="4408"/>
    <n v="3"/>
    <n v="2"/>
    <n v="-36441"/>
    <n v="-3.6440999999999999"/>
    <s v="Furniture"/>
    <s v="Chairs"/>
    <s v="Global Geo Office Task Chair, Gray"/>
  </r>
  <r>
    <x v="3665"/>
    <x v="150"/>
    <d v="2016-04-14T00:00:00"/>
    <s v="First Class"/>
    <s v="JF-15295"/>
    <s v="OFF-BI-10003707"/>
    <x v="1187"/>
    <n v="3"/>
    <n v="2"/>
    <n v="13734"/>
    <n v="1.3734"/>
    <s v="Office Supplies"/>
    <s v="Binders"/>
    <s v="Aluminum Screw Posts"/>
  </r>
  <r>
    <x v="3666"/>
    <x v="201"/>
    <d v="2016-12-04T00:00:00"/>
    <s v="Standard Class"/>
    <s v="DS-13180"/>
    <s v="TEC-PH-10004539"/>
    <x v="4409"/>
    <n v="3"/>
    <n v="4"/>
    <n v="-737061"/>
    <n v="-73.706100000000006"/>
    <s v="Technology"/>
    <s v="Phones"/>
    <s v="Wireless Extenders zBoost YX545 SOHO Signal Booster"/>
  </r>
  <r>
    <x v="3666"/>
    <x v="201"/>
    <d v="2016-12-04T00:00:00"/>
    <s v="Standard Class"/>
    <s v="DS-13180"/>
    <s v="OFF-FA-10004076"/>
    <x v="2389"/>
    <n v="8"/>
    <n v="2"/>
    <n v="26928"/>
    <n v="2.6928000000000001"/>
    <s v="Office Supplies"/>
    <s v="Fasteners"/>
    <s v="Translucent Push Pins by OIC"/>
  </r>
  <r>
    <x v="3666"/>
    <x v="201"/>
    <d v="2016-12-04T00:00:00"/>
    <s v="Standard Class"/>
    <s v="DS-13180"/>
    <s v="OFF-BI-10003166"/>
    <x v="4410"/>
    <n v="2"/>
    <n v="7"/>
    <n v="-50512"/>
    <n v="-5.0511999999999997"/>
    <s v="Office Supplies"/>
    <s v="Binders"/>
    <s v="GBC Plasticlear Binding Covers"/>
  </r>
  <r>
    <x v="3666"/>
    <x v="201"/>
    <d v="2016-12-04T00:00:00"/>
    <s v="Standard Class"/>
    <s v="DS-13180"/>
    <s v="OFF-ST-10002301"/>
    <x v="2445"/>
    <n v="2"/>
    <n v="2"/>
    <n v="-77292"/>
    <n v="-7.7291999999999996"/>
    <s v="Office Supplies"/>
    <s v="Storage"/>
    <s v="Tennsco Commercial Shelving"/>
  </r>
  <r>
    <x v="3666"/>
    <x v="201"/>
    <d v="2016-12-04T00:00:00"/>
    <s v="Standard Class"/>
    <s v="DS-13180"/>
    <s v="FUR-CH-10002647"/>
    <x v="2396"/>
    <n v="7"/>
    <n v="3"/>
    <n v="-24843"/>
    <n v="-2.4843000000000002"/>
    <s v="Furniture"/>
    <s v="Chairs"/>
    <s v="Situations Contoured Folding Chairs, 4/Set"/>
  </r>
  <r>
    <x v="3667"/>
    <x v="15"/>
    <d v="2017-04-17T00:00:00"/>
    <s v="First Class"/>
    <s v="BP-11095"/>
    <s v="OFF-BI-10004654"/>
    <x v="4411"/>
    <n v="3"/>
    <n v="7"/>
    <n v="-11937"/>
    <n v="-1.1937"/>
    <s v="Office Supplies"/>
    <s v="Binders"/>
    <s v="Avery Binding System Hidden Tab Executive Style Index Sets"/>
  </r>
  <r>
    <x v="3668"/>
    <x v="1000"/>
    <d v="2015-03-11T00:00:00"/>
    <s v="Second Class"/>
    <s v="TG-21310"/>
    <s v="OFF-LA-10001175"/>
    <x v="1144"/>
    <n v="2"/>
    <n v="2"/>
    <n v="16704"/>
    <n v="1.6704000000000001"/>
    <s v="Office Supplies"/>
    <s v="Labels"/>
    <s v="Avery 514"/>
  </r>
  <r>
    <x v="3669"/>
    <x v="919"/>
    <d v="2014-11-01T00:00:00"/>
    <s v="Standard Class"/>
    <s v="BT-11395"/>
    <s v="TEC-PH-10001336"/>
    <x v="1952"/>
    <n v="2"/>
    <n v="0"/>
    <n v="748142"/>
    <n v="74.8142"/>
    <s v="Technology"/>
    <s v="Phones"/>
    <s v="Digium D40 VoIP phone"/>
  </r>
  <r>
    <x v="3670"/>
    <x v="185"/>
    <d v="2017-01-09T00:00:00"/>
    <s v="Second Class"/>
    <s v="JF-15190"/>
    <s v="OFF-ST-10000760"/>
    <x v="4412"/>
    <n v="11"/>
    <n v="0"/>
    <n v="445962"/>
    <n v="44.596200000000003"/>
    <s v="Office Supplies"/>
    <s v="Storage"/>
    <s v="Eldon Fold 'N Roll Cart System"/>
  </r>
  <r>
    <x v="3670"/>
    <x v="185"/>
    <d v="2017-01-09T00:00:00"/>
    <s v="Second Class"/>
    <s v="JF-15190"/>
    <s v="OFF-ST-10002301"/>
    <x v="4413"/>
    <n v="3"/>
    <n v="0"/>
    <n v="6102"/>
    <n v="0.61019999999999996"/>
    <s v="Office Supplies"/>
    <s v="Storage"/>
    <s v="Tennsco Commercial Shelving"/>
  </r>
  <r>
    <x v="3670"/>
    <x v="185"/>
    <d v="2017-01-09T00:00:00"/>
    <s v="Second Class"/>
    <s v="JF-15190"/>
    <s v="OFF-SU-10004884"/>
    <x v="4414"/>
    <n v="7"/>
    <n v="0"/>
    <n v="319319"/>
    <n v="31.931899999999999"/>
    <s v="Office Supplies"/>
    <s v="Supplies"/>
    <s v="Acme Galleria Hot Forged Steel Scissors with Colored Handles"/>
  </r>
  <r>
    <x v="3670"/>
    <x v="185"/>
    <d v="2017-01-09T00:00:00"/>
    <s v="Second Class"/>
    <s v="JF-15190"/>
    <s v="OFF-FA-10003112"/>
    <x v="2647"/>
    <n v="1"/>
    <n v="0"/>
    <n v="35505"/>
    <n v="3.5505"/>
    <s v="Office Supplies"/>
    <s v="Fasteners"/>
    <s v="Staples"/>
  </r>
  <r>
    <x v="3671"/>
    <x v="802"/>
    <d v="2017-08-20T00:00:00"/>
    <s v="Standard Class"/>
    <s v="MK-17905"/>
    <s v="OFF-BI-10000069"/>
    <x v="4415"/>
    <n v="3"/>
    <n v="2"/>
    <n v="117078"/>
    <n v="11.707800000000001"/>
    <s v="Office Supplies"/>
    <s v="Binders"/>
    <s v="GBC Prepunched Paper, 19-Hole, for Binding Systems, 24-lb"/>
  </r>
  <r>
    <x v="3672"/>
    <x v="808"/>
    <d v="2017-11-05T00:00:00"/>
    <s v="First Class"/>
    <s v="GG-14650"/>
    <s v="OFF-AR-10001958"/>
    <x v="4416"/>
    <n v="4"/>
    <n v="2"/>
    <n v="54336"/>
    <n v="5.4336000000000002"/>
    <s v="Office Supplies"/>
    <s v="Art"/>
    <s v="Stanley Bostitch Contemporary Electric Pencil Sharpeners"/>
  </r>
  <r>
    <x v="3673"/>
    <x v="184"/>
    <d v="2014-09-23T00:00:00"/>
    <s v="Standard Class"/>
    <s v="MC-18130"/>
    <s v="OFF-ST-10001321"/>
    <x v="713"/>
    <n v="6"/>
    <n v="0"/>
    <n v="249804"/>
    <n v="24.980399999999999"/>
    <s v="Office Supplies"/>
    <s v="Storage"/>
    <s v="Decoflex Hanging Personal Folder File, Blue"/>
  </r>
  <r>
    <x v="3674"/>
    <x v="173"/>
    <d v="2015-05-31T00:00:00"/>
    <s v="Same Day"/>
    <s v="ML-18265"/>
    <s v="OFF-AR-10003504"/>
    <x v="1507"/>
    <n v="3"/>
    <n v="2"/>
    <n v="11556"/>
    <n v="1.1556"/>
    <s v="Office Supplies"/>
    <s v="Art"/>
    <s v="Newell 347"/>
  </r>
  <r>
    <x v="3675"/>
    <x v="1160"/>
    <d v="2016-09-18T00:00:00"/>
    <s v="Standard Class"/>
    <s v="AG-10270"/>
    <s v="OFF-ST-10000419"/>
    <x v="1443"/>
    <n v="3"/>
    <n v="0"/>
    <n v="4074"/>
    <n v="0.40739999999999998"/>
    <s v="Office Supplies"/>
    <s v="Storage"/>
    <s v="Rogers Jumbo File, Granite"/>
  </r>
  <r>
    <x v="3675"/>
    <x v="1160"/>
    <d v="2016-09-18T00:00:00"/>
    <s v="Standard Class"/>
    <s v="AG-10270"/>
    <s v="OFF-LA-10004559"/>
    <x v="1184"/>
    <n v="5"/>
    <n v="0"/>
    <n v="7056"/>
    <n v="0.7056"/>
    <s v="Office Supplies"/>
    <s v="Labels"/>
    <s v="Avery 49"/>
  </r>
  <r>
    <x v="3675"/>
    <x v="1160"/>
    <d v="2016-09-18T00:00:00"/>
    <s v="Standard Class"/>
    <s v="AG-10270"/>
    <s v="TEC-PH-10001644"/>
    <x v="313"/>
    <n v="5"/>
    <n v="0"/>
    <n v="41986"/>
    <n v="4.1985999999999999"/>
    <s v="Technology"/>
    <s v="Phones"/>
    <s v="BlueLounge Milo Smartphone Stand, White/Metallic"/>
  </r>
  <r>
    <x v="3675"/>
    <x v="1160"/>
    <d v="2016-09-18T00:00:00"/>
    <s v="Standard Class"/>
    <s v="AG-10270"/>
    <s v="OFF-SU-10004782"/>
    <x v="2748"/>
    <n v="2"/>
    <n v="0"/>
    <n v="507"/>
    <n v="5.0700000000000002E-2"/>
    <s v="Office Supplies"/>
    <s v="Supplies"/>
    <s v="Elite 5&quot; Scissors"/>
  </r>
  <r>
    <x v="3675"/>
    <x v="1160"/>
    <d v="2016-09-18T00:00:00"/>
    <s v="Standard Class"/>
    <s v="AG-10270"/>
    <s v="OFF-PA-10002250"/>
    <x v="1107"/>
    <n v="3"/>
    <n v="0"/>
    <n v="84528"/>
    <n v="8.4527999999999999"/>
    <s v="Office Supplies"/>
    <s v="Paper"/>
    <s v="Things To Do Today Pad"/>
  </r>
  <r>
    <x v="3675"/>
    <x v="1160"/>
    <d v="2016-09-18T00:00:00"/>
    <s v="Standard Class"/>
    <s v="AG-10270"/>
    <s v="OFF-AP-10001394"/>
    <x v="4417"/>
    <n v="2"/>
    <n v="0"/>
    <n v="13608"/>
    <n v="1.3608"/>
    <s v="Office Supplies"/>
    <s v="Appliances"/>
    <s v="Harmony Air Purifier"/>
  </r>
  <r>
    <x v="3675"/>
    <x v="1160"/>
    <d v="2016-09-18T00:00:00"/>
    <s v="Standard Class"/>
    <s v="AG-10270"/>
    <s v="OFF-PA-10001838"/>
    <x v="4168"/>
    <n v="3"/>
    <n v="0"/>
    <n v="86436"/>
    <n v="8.6435999999999993"/>
    <s v="Office Supplies"/>
    <s v="Paper"/>
    <s v="Adams Telephone Message Book W/Dividers/Space For Phone Numbers, 5 1/4&quot;X8 1/2&quot;, 300/Messages"/>
  </r>
  <r>
    <x v="3675"/>
    <x v="1160"/>
    <d v="2016-09-18T00:00:00"/>
    <s v="Standard Class"/>
    <s v="AG-10270"/>
    <s v="OFF-ST-10004340"/>
    <x v="2882"/>
    <n v="6"/>
    <n v="0"/>
    <n v="1007316"/>
    <n v="100.7316"/>
    <s v="Office Supplies"/>
    <s v="Storage"/>
    <s v="Fellowes Mobile File Cart, Black"/>
  </r>
  <r>
    <x v="3675"/>
    <x v="1160"/>
    <d v="2016-09-18T00:00:00"/>
    <s v="Standard Class"/>
    <s v="AG-10270"/>
    <s v="FUR-FU-10003664"/>
    <x v="4418"/>
    <n v="14"/>
    <n v="0"/>
    <n v="3875676"/>
    <n v="387.56760000000003"/>
    <s v="Furniture"/>
    <s v="Furnishings"/>
    <s v="Electrix Architect's Clamp-On Swing Arm Lamp, Black"/>
  </r>
  <r>
    <x v="3675"/>
    <x v="1160"/>
    <d v="2016-09-18T00:00:00"/>
    <s v="Standard Class"/>
    <s v="AG-10270"/>
    <s v="TEC-PH-10004897"/>
    <x v="1963"/>
    <n v="3"/>
    <n v="0"/>
    <n v="2997"/>
    <n v="0.29970000000000002"/>
    <s v="Technology"/>
    <s v="Phones"/>
    <s v="Mediabridge Sport Armband iPhone 5s"/>
  </r>
  <r>
    <x v="3676"/>
    <x v="1161"/>
    <d v="2017-12-03T00:00:00"/>
    <s v="Standard Class"/>
    <s v="TT-21070"/>
    <s v="FUR-CH-10000454"/>
    <x v="4419"/>
    <n v="2"/>
    <n v="2"/>
    <n v="48796"/>
    <n v="4.8795999999999999"/>
    <s v="Furniture"/>
    <s v="Chairs"/>
    <s v="Hon Deluxe Fabric Upholstered Stacking Chairs, Rounded Back"/>
  </r>
  <r>
    <x v="3676"/>
    <x v="1161"/>
    <d v="2017-12-03T00:00:00"/>
    <s v="Standard Class"/>
    <s v="TT-21070"/>
    <s v="FUR-FU-10004017"/>
    <x v="4420"/>
    <n v="5"/>
    <n v="2"/>
    <n v="19035"/>
    <n v="1.9035"/>
    <s v="Furniture"/>
    <s v="Furnishings"/>
    <s v="Tenex Contemporary Contur Chairmats for Low and Medium Pile Carpet, Computer, 39&quot; x 49&quot;"/>
  </r>
  <r>
    <x v="3677"/>
    <x v="769"/>
    <d v="2017-12-07T00:00:00"/>
    <s v="Second Class"/>
    <s v="LT-16765"/>
    <s v="OFF-PA-10000241"/>
    <x v="1440"/>
    <n v="3"/>
    <n v="2"/>
    <n v="23235"/>
    <n v="2.3235000000000001"/>
    <s v="Office Supplies"/>
    <s v="Paper"/>
    <s v="IBM Multi-Purpose Copy Paper, 8 1/2 x 11&quot;, Case"/>
  </r>
  <r>
    <x v="3678"/>
    <x v="743"/>
    <d v="2017-05-06T00:00:00"/>
    <s v="Standard Class"/>
    <s v="DD-13570"/>
    <s v="OFF-PA-10003016"/>
    <x v="2115"/>
    <n v="5"/>
    <n v="0"/>
    <n v="7065"/>
    <n v="0.70650000000000002"/>
    <s v="Office Supplies"/>
    <s v="Paper"/>
    <s v="Adams &quot;While You Were Out&quot; Message Pads"/>
  </r>
  <r>
    <x v="3678"/>
    <x v="743"/>
    <d v="2017-05-06T00:00:00"/>
    <s v="Standard Class"/>
    <s v="DD-13570"/>
    <s v="OFF-AR-10001615"/>
    <x v="678"/>
    <n v="3"/>
    <n v="0"/>
    <n v="154752"/>
    <n v="15.475199999999999"/>
    <s v="Office Supplies"/>
    <s v="Art"/>
    <s v="Newell 34"/>
  </r>
  <r>
    <x v="3678"/>
    <x v="743"/>
    <d v="2017-05-06T00:00:00"/>
    <s v="Standard Class"/>
    <s v="DD-13570"/>
    <s v="OFF-PA-10002713"/>
    <x v="558"/>
    <n v="5"/>
    <n v="0"/>
    <n v="15824"/>
    <n v="1.5824"/>
    <s v="Office Supplies"/>
    <s v="Paper"/>
    <s v="Adams Phone Message Book, 200 Message Capacity, 8 1/16Â” x 11Â”"/>
  </r>
  <r>
    <x v="3679"/>
    <x v="411"/>
    <d v="2016-12-30T00:00:00"/>
    <s v="Standard Class"/>
    <s v="DB-12970"/>
    <s v="FUR-TA-10002958"/>
    <x v="3803"/>
    <n v="2"/>
    <n v="4"/>
    <n v="-1200508"/>
    <n v="-120.0508"/>
    <s v="Furniture"/>
    <s v="Tables"/>
    <s v="Bevis Oval Conference Table, Walnut"/>
  </r>
  <r>
    <x v="3679"/>
    <x v="411"/>
    <d v="2016-12-30T00:00:00"/>
    <s v="Standard Class"/>
    <s v="DB-12970"/>
    <s v="FUR-CH-10003746"/>
    <x v="4421"/>
    <n v="3"/>
    <n v="1"/>
    <n v="1733292"/>
    <n v="173.32919999999999"/>
    <s v="Furniture"/>
    <s v="Chairs"/>
    <s v="Hon 4070 Series Pagoda Round Back Stacking Chairs"/>
  </r>
  <r>
    <x v="3680"/>
    <x v="452"/>
    <d v="2014-09-30T00:00:00"/>
    <s v="Same Day"/>
    <s v="DM-12955"/>
    <s v="OFF-AP-10003217"/>
    <x v="4422"/>
    <n v="6"/>
    <n v="2"/>
    <n v="596556"/>
    <n v="59.6556"/>
    <s v="Office Supplies"/>
    <s v="Appliances"/>
    <s v="Eureka Sanitaire  Commercial Upright"/>
  </r>
  <r>
    <x v="3681"/>
    <x v="23"/>
    <d v="2014-07-15T00:00:00"/>
    <s v="Second Class"/>
    <s v="ME-17725"/>
    <s v="OFF-PA-10001526"/>
    <x v="4423"/>
    <n v="9"/>
    <n v="2"/>
    <n v="129978"/>
    <n v="12.9978"/>
    <s v="Office Supplies"/>
    <s v="Paper"/>
    <s v="Xerox 1949"/>
  </r>
  <r>
    <x v="3681"/>
    <x v="23"/>
    <d v="2014-07-15T00:00:00"/>
    <s v="Second Class"/>
    <s v="ME-17725"/>
    <s v="TEC-AC-10002857"/>
    <x v="4424"/>
    <n v="4"/>
    <n v="2"/>
    <n v="3278"/>
    <n v="0.32779999999999998"/>
    <s v="Technology"/>
    <s v="Accessories"/>
    <s v="Verbatim 25 GB 6x Blu-ray Single Layer Recordable Disc, 1/Pack"/>
  </r>
  <r>
    <x v="3682"/>
    <x v="30"/>
    <d v="2016-09-13T00:00:00"/>
    <s v="Standard Class"/>
    <s v="TR-21325"/>
    <s v="FUR-FU-10003039"/>
    <x v="3291"/>
    <n v="1"/>
    <n v="0"/>
    <n v="146642"/>
    <n v="14.664199999999999"/>
    <s v="Furniture"/>
    <s v="Furnishings"/>
    <s v="Howard Miller 11-1/2&quot; Diameter Grantwood Wall Clock"/>
  </r>
  <r>
    <x v="3682"/>
    <x v="30"/>
    <d v="2016-09-13T00:00:00"/>
    <s v="Standard Class"/>
    <s v="TR-21325"/>
    <s v="OFF-PA-10002615"/>
    <x v="4425"/>
    <n v="7"/>
    <n v="0"/>
    <n v="142002"/>
    <n v="14.200200000000001"/>
    <s v="Office Supplies"/>
    <s v="Paper"/>
    <s v="Ampad Gold Fibre Wirebound Steno Books, 6&quot; x 9&quot;, Gregg Ruled"/>
  </r>
  <r>
    <x v="3683"/>
    <x v="634"/>
    <d v="2017-08-10T00:00:00"/>
    <s v="Standard Class"/>
    <s v="SH-20395"/>
    <s v="OFF-SU-10002573"/>
    <x v="612"/>
    <n v="4"/>
    <n v="0"/>
    <n v="21036"/>
    <n v="2.1036000000000001"/>
    <s v="Office Supplies"/>
    <s v="Supplies"/>
    <s v="Acme 10&quot; Easy Grip Assistive Scissors"/>
  </r>
  <r>
    <x v="3684"/>
    <x v="109"/>
    <d v="2015-05-19T00:00:00"/>
    <s v="Standard Class"/>
    <s v="CB-12535"/>
    <s v="FUR-BO-10004015"/>
    <x v="4426"/>
    <n v="5"/>
    <n v="15"/>
    <n v="419965"/>
    <n v="41.996499999999997"/>
    <s v="Furniture"/>
    <s v="Bookcases"/>
    <s v="Bush Andora Bookcase, Maple/Graphite Gray Finish"/>
  </r>
  <r>
    <x v="3684"/>
    <x v="109"/>
    <d v="2015-05-19T00:00:00"/>
    <s v="Standard Class"/>
    <s v="CB-12535"/>
    <s v="FUR-FU-10001979"/>
    <x v="4427"/>
    <n v="3"/>
    <n v="0"/>
    <n v="344148"/>
    <n v="34.4148"/>
    <s v="Furniture"/>
    <s v="Furnishings"/>
    <s v="Dana Halogen Swing-Arm Architect Lamp"/>
  </r>
  <r>
    <x v="3684"/>
    <x v="109"/>
    <d v="2015-05-19T00:00:00"/>
    <s v="Standard Class"/>
    <s v="CB-12535"/>
    <s v="FUR-CH-10003833"/>
    <x v="1835"/>
    <n v="2"/>
    <n v="2"/>
    <n v="-6098"/>
    <n v="-0.60980000000000001"/>
    <s v="Furniture"/>
    <s v="Chairs"/>
    <s v="Novimex Fabric Task Chair"/>
  </r>
  <r>
    <x v="3684"/>
    <x v="109"/>
    <d v="2015-05-19T00:00:00"/>
    <s v="Standard Class"/>
    <s v="CB-12535"/>
    <s v="FUR-CH-10004495"/>
    <x v="1191"/>
    <n v="3"/>
    <n v="2"/>
    <n v="812646"/>
    <n v="81.264600000000002"/>
    <s v="Furniture"/>
    <s v="Chairs"/>
    <s v="Global Leather and Oak Executive Chair, Black"/>
  </r>
  <r>
    <x v="3685"/>
    <x v="361"/>
    <d v="2017-01-21T00:00:00"/>
    <s v="First Class"/>
    <s v="ML-17410"/>
    <s v="OFF-LA-10001613"/>
    <x v="241"/>
    <n v="5"/>
    <n v="2"/>
    <n v="4176"/>
    <n v="0.41760000000000003"/>
    <s v="Office Supplies"/>
    <s v="Labels"/>
    <s v="Avery File Folder Labels"/>
  </r>
  <r>
    <x v="3686"/>
    <x v="393"/>
    <d v="2016-06-06T00:00:00"/>
    <s v="Standard Class"/>
    <s v="JG-15310"/>
    <s v="FUR-FU-10003247"/>
    <x v="1432"/>
    <n v="8"/>
    <n v="0"/>
    <n v="117488"/>
    <n v="11.748799999999999"/>
    <s v="Furniture"/>
    <s v="Furnishings"/>
    <s v="36X48 HARDFLOOR CHAIRMAT"/>
  </r>
  <r>
    <x v="3687"/>
    <x v="918"/>
    <d v="2014-04-12T00:00:00"/>
    <s v="Standard Class"/>
    <s v="JS-15880"/>
    <s v="FUR-TA-10004442"/>
    <x v="4428"/>
    <n v="1"/>
    <n v="4"/>
    <n v="-946605"/>
    <n v="-94.660499999999999"/>
    <s v="Furniture"/>
    <s v="Tables"/>
    <s v="Riverside Furniture Stanwyck Manor Table Series"/>
  </r>
  <r>
    <x v="3688"/>
    <x v="308"/>
    <d v="2014-07-24T00:00:00"/>
    <s v="First Class"/>
    <s v="AG-10270"/>
    <s v="TEC-AC-10001314"/>
    <x v="2462"/>
    <n v="2"/>
    <n v="0"/>
    <n v="79984"/>
    <n v="7.9984000000000002"/>
    <s v="Technology"/>
    <s v="Accessories"/>
    <s v="Case Logic 2.4GHz Wireless Keyboard"/>
  </r>
  <r>
    <x v="3689"/>
    <x v="1109"/>
    <d v="2017-06-03T00:00:00"/>
    <s v="Standard Class"/>
    <s v="MG-17890"/>
    <s v="TEC-PH-10001619"/>
    <x v="2270"/>
    <n v="1"/>
    <n v="2"/>
    <n v="176391"/>
    <n v="17.639099999999999"/>
    <s v="Technology"/>
    <s v="Phones"/>
    <s v="LG G3"/>
  </r>
  <r>
    <x v="3689"/>
    <x v="1109"/>
    <d v="2017-06-03T00:00:00"/>
    <s v="Standard Class"/>
    <s v="MG-17890"/>
    <s v="TEC-AC-10002323"/>
    <x v="320"/>
    <n v="2"/>
    <n v="2"/>
    <n v="-3094"/>
    <n v="-0.30940000000000001"/>
    <s v="Technology"/>
    <s v="Accessories"/>
    <s v="SanDisk Ultra 32 GB MicroSDHC Class 10 Memory Card"/>
  </r>
  <r>
    <x v="3689"/>
    <x v="1109"/>
    <d v="2017-06-03T00:00:00"/>
    <s v="Standard Class"/>
    <s v="MG-17890"/>
    <s v="FUR-FU-10000820"/>
    <x v="4429"/>
    <n v="1"/>
    <n v="2"/>
    <n v="-3398"/>
    <n v="-0.33979999999999999"/>
    <s v="Furniture"/>
    <s v="Furnishings"/>
    <s v="Tensor Brushed Steel Torchiere Floor Lamp"/>
  </r>
  <r>
    <x v="3690"/>
    <x v="172"/>
    <d v="2016-03-15T00:00:00"/>
    <s v="Second Class"/>
    <s v="SC-20770"/>
    <s v="FUR-CH-10004287"/>
    <x v="4430"/>
    <n v="2"/>
    <n v="3"/>
    <n v="-5524"/>
    <n v="-0.5524"/>
    <s v="Furniture"/>
    <s v="Chairs"/>
    <s v="SAFCO Arco Folding Chair"/>
  </r>
  <r>
    <x v="3690"/>
    <x v="172"/>
    <d v="2016-03-15T00:00:00"/>
    <s v="Second Class"/>
    <s v="SC-20770"/>
    <s v="TEC-AC-10000474"/>
    <x v="4431"/>
    <n v="5"/>
    <n v="2"/>
    <n v="47495"/>
    <n v="4.7495000000000003"/>
    <s v="Technology"/>
    <s v="Accessories"/>
    <s v="Kensington Expert Mouse Optical USB Trackball for PC or Mac"/>
  </r>
  <r>
    <x v="3690"/>
    <x v="172"/>
    <d v="2016-03-15T00:00:00"/>
    <s v="Second Class"/>
    <s v="SC-20770"/>
    <s v="TEC-PH-10001494"/>
    <x v="4432"/>
    <n v="3"/>
    <n v="4"/>
    <n v="-1169805"/>
    <n v="-116.98050000000001"/>
    <s v="Technology"/>
    <s v="Phones"/>
    <s v="Polycom CX600 IP Phone VoIP phone"/>
  </r>
  <r>
    <x v="3690"/>
    <x v="172"/>
    <d v="2016-03-15T00:00:00"/>
    <s v="Second Class"/>
    <s v="SC-20770"/>
    <s v="OFF-PA-10004996"/>
    <x v="4433"/>
    <n v="5"/>
    <n v="2"/>
    <n v="139185"/>
    <n v="13.9185"/>
    <s v="Office Supplies"/>
    <s v="Paper"/>
    <s v="Speediset Carbonless Redi-Letter 7&quot; x 8 1/2&quot;"/>
  </r>
  <r>
    <x v="3690"/>
    <x v="172"/>
    <d v="2016-03-15T00:00:00"/>
    <s v="Second Class"/>
    <s v="SC-20770"/>
    <s v="OFF-BI-10004318"/>
    <x v="4434"/>
    <n v="1"/>
    <n v="7"/>
    <n v="-415176"/>
    <n v="-41.517600000000002"/>
    <s v="Office Supplies"/>
    <s v="Binders"/>
    <s v="Ibico EB-19 Dual Function Manual Binding System"/>
  </r>
  <r>
    <x v="3690"/>
    <x v="172"/>
    <d v="2016-03-15T00:00:00"/>
    <s v="Second Class"/>
    <s v="SC-20770"/>
    <s v="OFF-ST-10002574"/>
    <x v="1359"/>
    <n v="5"/>
    <n v="2"/>
    <n v="-13814"/>
    <n v="-1.3814"/>
    <s v="Office Supplies"/>
    <s v="Storage"/>
    <s v="SAFCO Commercial Wire Shelving, Black"/>
  </r>
  <r>
    <x v="3690"/>
    <x v="172"/>
    <d v="2016-03-15T00:00:00"/>
    <s v="Second Class"/>
    <s v="SC-20770"/>
    <s v="OFF-BI-10002353"/>
    <x v="3483"/>
    <n v="5"/>
    <n v="7"/>
    <n v="-1544"/>
    <n v="-0.15440000000000001"/>
    <s v="Office Supplies"/>
    <s v="Binders"/>
    <s v="GBC VeloBind Cover Sets"/>
  </r>
  <r>
    <x v="3690"/>
    <x v="172"/>
    <d v="2016-03-15T00:00:00"/>
    <s v="Second Class"/>
    <s v="SC-20770"/>
    <s v="OFF-ST-10003641"/>
    <x v="4435"/>
    <n v="2"/>
    <n v="2"/>
    <n v="-28368"/>
    <n v="-2.8368000000000002"/>
    <s v="Office Supplies"/>
    <s v="Storage"/>
    <s v="Space Solutions Industrial Galvanized Steel Shelving."/>
  </r>
  <r>
    <x v="3690"/>
    <x v="172"/>
    <d v="2016-03-15T00:00:00"/>
    <s v="Second Class"/>
    <s v="SC-20770"/>
    <s v="TEC-MA-10001148"/>
    <x v="1082"/>
    <n v="3"/>
    <n v="7"/>
    <n v="-64371"/>
    <n v="-6.4371"/>
    <s v="Technology"/>
    <s v="Machines"/>
    <s v="Swingline SM12-08 MicroCut Jam Free Shredder"/>
  </r>
  <r>
    <x v="3691"/>
    <x v="249"/>
    <d v="2017-04-14T00:00:00"/>
    <s v="Standard Class"/>
    <s v="BS-11755"/>
    <s v="OFF-AP-10000026"/>
    <x v="4436"/>
    <n v="4"/>
    <n v="2"/>
    <n v="219492"/>
    <n v="21.949200000000001"/>
    <s v="Office Supplies"/>
    <s v="Appliances"/>
    <s v="Tripp Lite Isotel 6 Outlet Surge Protector with Fax/Modem Protection"/>
  </r>
  <r>
    <x v="3691"/>
    <x v="249"/>
    <d v="2017-04-14T00:00:00"/>
    <s v="Standard Class"/>
    <s v="BS-11755"/>
    <s v="FUR-FU-10003878"/>
    <x v="1112"/>
    <n v="3"/>
    <n v="2"/>
    <n v="64176"/>
    <n v="6.4176000000000002"/>
    <s v="Furniture"/>
    <s v="Furnishings"/>
    <s v="Linden 10&quot; Round Wall Clock, Black"/>
  </r>
  <r>
    <x v="3692"/>
    <x v="674"/>
    <d v="2016-06-27T00:00:00"/>
    <s v="Second Class"/>
    <s v="LC-17140"/>
    <s v="FUR-CH-10001146"/>
    <x v="4437"/>
    <n v="2"/>
    <n v="3"/>
    <n v="-6089"/>
    <n v="-0.6089"/>
    <s v="Furniture"/>
    <s v="Chairs"/>
    <s v="Global Value Mid-Back Manager's Chair, Gray"/>
  </r>
  <r>
    <x v="3692"/>
    <x v="674"/>
    <d v="2016-06-27T00:00:00"/>
    <s v="Second Class"/>
    <s v="LC-17140"/>
    <s v="FUR-FU-10003919"/>
    <x v="4438"/>
    <n v="2"/>
    <n v="6"/>
    <n v="-261696"/>
    <n v="-26.169599999999999"/>
    <s v="Furniture"/>
    <s v="Furnishings"/>
    <s v="Eldon Executive Woodline II Cherry Finish Desk Accessories"/>
  </r>
  <r>
    <x v="3693"/>
    <x v="449"/>
    <d v="2014-03-21T00:00:00"/>
    <s v="Standard Class"/>
    <s v="MH-17440"/>
    <s v="OFF-BI-10000605"/>
    <x v="4439"/>
    <n v="3"/>
    <n v="0"/>
    <n v="53721"/>
    <n v="5.3720999999999997"/>
    <s v="Office Supplies"/>
    <s v="Binders"/>
    <s v="Acco Pressboard Covers with Storage Hooks, 9 1/2&quot; x 11&quot;, Executive Red"/>
  </r>
  <r>
    <x v="3693"/>
    <x v="449"/>
    <d v="2014-03-21T00:00:00"/>
    <s v="Standard Class"/>
    <s v="MH-17440"/>
    <s v="OFF-BI-10000309"/>
    <x v="2521"/>
    <n v="2"/>
    <n v="0"/>
    <n v="149156"/>
    <n v="14.9156"/>
    <s v="Office Supplies"/>
    <s v="Binders"/>
    <s v="GBC Twin Loop Wire Binding Elements, 9/16&quot; Spine, Black"/>
  </r>
  <r>
    <x v="3693"/>
    <x v="449"/>
    <d v="2014-03-21T00:00:00"/>
    <s v="Standard Class"/>
    <s v="MH-17440"/>
    <s v="OFF-PA-10003349"/>
    <x v="24"/>
    <n v="2"/>
    <n v="0"/>
    <n v="63504"/>
    <n v="6.3503999999999996"/>
    <s v="Office Supplies"/>
    <s v="Paper"/>
    <s v="Xerox 1957"/>
  </r>
  <r>
    <x v="3693"/>
    <x v="449"/>
    <d v="2014-03-21T00:00:00"/>
    <s v="Standard Class"/>
    <s v="MH-17440"/>
    <s v="OFF-PA-10003063"/>
    <x v="4217"/>
    <n v="4"/>
    <n v="0"/>
    <n v="768"/>
    <n v="7.6799999999999993E-2"/>
    <s v="Office Supplies"/>
    <s v="Paper"/>
    <s v="EcoTones Memo Sheets"/>
  </r>
  <r>
    <x v="3693"/>
    <x v="449"/>
    <d v="2014-03-21T00:00:00"/>
    <s v="Standard Class"/>
    <s v="MH-17440"/>
    <s v="OFF-AP-10003971"/>
    <x v="4283"/>
    <n v="3"/>
    <n v="0"/>
    <n v="84942"/>
    <n v="8.4941999999999993"/>
    <s v="Office Supplies"/>
    <s v="Appliances"/>
    <s v="Belkin 6 Outlet Metallic Surge Strip"/>
  </r>
  <r>
    <x v="3694"/>
    <x v="297"/>
    <d v="2014-08-13T00:00:00"/>
    <s v="Standard Class"/>
    <s v="RD-19720"/>
    <s v="OFF-FA-10004838"/>
    <x v="3519"/>
    <n v="3"/>
    <n v="2"/>
    <n v="-9486"/>
    <n v="-0.9486"/>
    <s v="Office Supplies"/>
    <s v="Fasteners"/>
    <s v="Super Bands, 12/Pack"/>
  </r>
  <r>
    <x v="3694"/>
    <x v="297"/>
    <d v="2014-08-13T00:00:00"/>
    <s v="Standard Class"/>
    <s v="RD-19720"/>
    <s v="OFF-BI-10001097"/>
    <x v="4440"/>
    <n v="5"/>
    <n v="7"/>
    <n v="-65415"/>
    <n v="-6.5415000000000001"/>
    <s v="Office Supplies"/>
    <s v="Binders"/>
    <s v="Avery Hole Reinforcements"/>
  </r>
  <r>
    <x v="3695"/>
    <x v="513"/>
    <d v="2015-07-31T00:00:00"/>
    <s v="Standard Class"/>
    <s v="BP-11095"/>
    <s v="OFF-BI-10000605"/>
    <x v="552"/>
    <n v="3"/>
    <n v="2"/>
    <n v="30861"/>
    <n v="3.0861000000000001"/>
    <s v="Office Supplies"/>
    <s v="Binders"/>
    <s v="Acco Pressboard Covers with Storage Hooks, 9 1/2&quot; x 11&quot;, Executive Red"/>
  </r>
  <r>
    <x v="3695"/>
    <x v="513"/>
    <d v="2015-07-31T00:00:00"/>
    <s v="Standard Class"/>
    <s v="BP-11095"/>
    <s v="OFF-BI-10003314"/>
    <x v="4441"/>
    <n v="6"/>
    <n v="2"/>
    <n v="83868"/>
    <n v="8.3867999999999991"/>
    <s v="Office Supplies"/>
    <s v="Binders"/>
    <s v="Tuff Stuff Recycled Round Ring Binders"/>
  </r>
  <r>
    <x v="3695"/>
    <x v="513"/>
    <d v="2015-07-31T00:00:00"/>
    <s v="Standard Class"/>
    <s v="BP-11095"/>
    <s v="OFF-AR-10002067"/>
    <x v="1549"/>
    <n v="5"/>
    <n v="0"/>
    <n v="25792"/>
    <n v="2.5792000000000002"/>
    <s v="Office Supplies"/>
    <s v="Art"/>
    <s v="Newell 334"/>
  </r>
  <r>
    <x v="3696"/>
    <x v="1162"/>
    <d v="2014-02-19T00:00:00"/>
    <s v="Standard Class"/>
    <s v="BF-11020"/>
    <s v="OFF-BI-10001031"/>
    <x v="1073"/>
    <n v="5"/>
    <n v="2"/>
    <n v="7209"/>
    <n v="0.72089999999999999"/>
    <s v="Office Supplies"/>
    <s v="Binders"/>
    <s v="Pressboard Data Binders by Wilson Jones"/>
  </r>
  <r>
    <x v="3697"/>
    <x v="593"/>
    <d v="2015-03-27T00:00:00"/>
    <s v="Second Class"/>
    <s v="CP-12085"/>
    <s v="FUR-FU-10003832"/>
    <x v="4442"/>
    <n v="5"/>
    <n v="0"/>
    <n v="13132"/>
    <n v="1.3131999999999999"/>
    <s v="Furniture"/>
    <s v="Furnishings"/>
    <s v="Eldon Expressions Punched Metal &amp; Wood Desk Accessories, Black &amp; Cherry"/>
  </r>
  <r>
    <x v="3698"/>
    <x v="219"/>
    <d v="2017-09-06T00:00:00"/>
    <s v="Standard Class"/>
    <s v="JL-15235"/>
    <s v="OFF-BI-10000138"/>
    <x v="454"/>
    <n v="5"/>
    <n v="2"/>
    <n v="6552"/>
    <n v="0.6552"/>
    <s v="Office Supplies"/>
    <s v="Binders"/>
    <s v="Acco Translucent Poly Ring Binders"/>
  </r>
  <r>
    <x v="3698"/>
    <x v="219"/>
    <d v="2017-09-06T00:00:00"/>
    <s v="Standard Class"/>
    <s v="JL-15235"/>
    <s v="FUR-TA-10004607"/>
    <x v="4443"/>
    <n v="2"/>
    <n v="2"/>
    <n v="-29566"/>
    <n v="-2.9565999999999999"/>
    <s v="Furniture"/>
    <s v="Tables"/>
    <s v="Hon 2111 Invitation Series Straight Table"/>
  </r>
  <r>
    <x v="3699"/>
    <x v="439"/>
    <d v="2015-11-18T00:00:00"/>
    <s v="First Class"/>
    <s v="JG-15805"/>
    <s v="OFF-LA-10003148"/>
    <x v="1449"/>
    <n v="3"/>
    <n v="0"/>
    <n v="8694"/>
    <n v="0.86939999999999995"/>
    <s v="Office Supplies"/>
    <s v="Labels"/>
    <s v="Avery 51"/>
  </r>
  <r>
    <x v="3700"/>
    <x v="351"/>
    <d v="2014-12-11T00:00:00"/>
    <s v="First Class"/>
    <s v="VP-21760"/>
    <s v="OFF-PA-10001804"/>
    <x v="238"/>
    <n v="2"/>
    <n v="2"/>
    <n v="37408"/>
    <n v="3.7408000000000001"/>
    <s v="Office Supplies"/>
    <s v="Paper"/>
    <s v="Xerox 195"/>
  </r>
  <r>
    <x v="3700"/>
    <x v="351"/>
    <d v="2014-12-11T00:00:00"/>
    <s v="First Class"/>
    <s v="VP-21760"/>
    <s v="OFF-ST-10000036"/>
    <x v="4444"/>
    <n v="3"/>
    <n v="2"/>
    <n v="207459"/>
    <n v="20.745899999999999"/>
    <s v="Office Supplies"/>
    <s v="Storage"/>
    <s v="Recycled Data-Pak for Archival Bound Computer Printouts, 12-1/2 x 12-1/2 x 16"/>
  </r>
  <r>
    <x v="3701"/>
    <x v="429"/>
    <d v="2017-02-07T00:00:00"/>
    <s v="Second Class"/>
    <s v="RD-19810"/>
    <s v="OFF-PA-10001166"/>
    <x v="329"/>
    <n v="1"/>
    <n v="2"/>
    <n v="18144"/>
    <n v="1.8144"/>
    <s v="Office Supplies"/>
    <s v="Paper"/>
    <s v="Xerox 2"/>
  </r>
  <r>
    <x v="3701"/>
    <x v="429"/>
    <d v="2017-02-07T00:00:00"/>
    <s v="Second Class"/>
    <s v="RD-19810"/>
    <s v="OFF-PA-10001033"/>
    <x v="4445"/>
    <n v="2"/>
    <n v="2"/>
    <n v="237742"/>
    <n v="23.7742"/>
    <s v="Office Supplies"/>
    <s v="Paper"/>
    <s v="Xerox 1893"/>
  </r>
  <r>
    <x v="3701"/>
    <x v="429"/>
    <d v="2017-02-07T00:00:00"/>
    <s v="Second Class"/>
    <s v="RD-19810"/>
    <s v="FUR-FU-10004597"/>
    <x v="595"/>
    <n v="1"/>
    <n v="6"/>
    <n v="-26085"/>
    <n v="-2.6084999999999998"/>
    <s v="Furniture"/>
    <s v="Furnishings"/>
    <s v="Eldon Cleatmat Chair Mats for Medium Pile Carpets"/>
  </r>
  <r>
    <x v="3701"/>
    <x v="429"/>
    <d v="2017-02-07T00:00:00"/>
    <s v="Second Class"/>
    <s v="RD-19810"/>
    <s v="OFF-PA-10000418"/>
    <x v="1394"/>
    <n v="5"/>
    <n v="2"/>
    <n v="14679"/>
    <n v="1.4679"/>
    <s v="Office Supplies"/>
    <s v="Paper"/>
    <s v="Xerox 189"/>
  </r>
  <r>
    <x v="3702"/>
    <x v="501"/>
    <d v="2017-11-14T00:00:00"/>
    <s v="First Class"/>
    <s v="MH-18025"/>
    <s v="FUR-FU-10004090"/>
    <x v="4446"/>
    <n v="5"/>
    <n v="2"/>
    <n v="144495"/>
    <n v="14.4495"/>
    <s v="Furniture"/>
    <s v="Furnishings"/>
    <s v="Executive Impressions 14&quot; Contract Wall Clock"/>
  </r>
  <r>
    <x v="3703"/>
    <x v="697"/>
    <d v="2017-09-22T00:00:00"/>
    <s v="Second Class"/>
    <s v="SJ-20125"/>
    <s v="OFF-AR-10000390"/>
    <x v="2784"/>
    <n v="3"/>
    <n v="2"/>
    <n v="32214"/>
    <n v="3.2214"/>
    <s v="Office Supplies"/>
    <s v="Art"/>
    <s v="Newell Chalk Holder"/>
  </r>
  <r>
    <x v="3703"/>
    <x v="697"/>
    <d v="2017-09-22T00:00:00"/>
    <s v="Second Class"/>
    <s v="SJ-20125"/>
    <s v="FUR-CH-10003774"/>
    <x v="2449"/>
    <n v="5"/>
    <n v="3"/>
    <n v="-77333"/>
    <n v="-7.7332999999999998"/>
    <s v="Furniture"/>
    <s v="Chairs"/>
    <s v="Global Wood Trimmed Manager's Task Chair, Khaki"/>
  </r>
  <r>
    <x v="3703"/>
    <x v="697"/>
    <d v="2017-09-22T00:00:00"/>
    <s v="Second Class"/>
    <s v="SJ-20125"/>
    <s v="OFF-BI-10002412"/>
    <x v="4447"/>
    <n v="5"/>
    <n v="8"/>
    <n v="-1015"/>
    <n v="-0.10150000000000001"/>
    <s v="Office Supplies"/>
    <s v="Binders"/>
    <s v="Wilson Jones Â“SnapÂ” Scratch Pad Binder Tool for Ring Binders"/>
  </r>
  <r>
    <x v="3703"/>
    <x v="697"/>
    <d v="2017-09-22T00:00:00"/>
    <s v="Second Class"/>
    <s v="SJ-20125"/>
    <s v="TEC-PH-10002415"/>
    <x v="4448"/>
    <n v="6"/>
    <n v="2"/>
    <n v="88485"/>
    <n v="8.8484999999999996"/>
    <s v="Technology"/>
    <s v="Phones"/>
    <s v="Polycom VoiceStation 500 ConferenceÂ phone"/>
  </r>
  <r>
    <x v="3704"/>
    <x v="643"/>
    <d v="2017-07-01T00:00:00"/>
    <s v="Standard Class"/>
    <s v="FM-14380"/>
    <s v="TEC-PH-10003505"/>
    <x v="1340"/>
    <n v="2"/>
    <n v="2"/>
    <n v="16704"/>
    <n v="1.6704000000000001"/>
    <s v="Technology"/>
    <s v="Phones"/>
    <s v="Geemarc AmpliPOWER60"/>
  </r>
  <r>
    <x v="3705"/>
    <x v="679"/>
    <d v="2016-08-04T00:00:00"/>
    <s v="Standard Class"/>
    <s v="KH-16360"/>
    <s v="OFF-LA-10003663"/>
    <x v="4274"/>
    <n v="4"/>
    <n v="2"/>
    <n v="31212"/>
    <n v="3.1212"/>
    <s v="Office Supplies"/>
    <s v="Labels"/>
    <s v="Avery 498"/>
  </r>
  <r>
    <x v="3705"/>
    <x v="679"/>
    <d v="2016-08-04T00:00:00"/>
    <s v="Standard Class"/>
    <s v="KH-16360"/>
    <s v="OFF-ST-10001780"/>
    <x v="2383"/>
    <n v="2"/>
    <n v="2"/>
    <n v="518312"/>
    <n v="51.831200000000003"/>
    <s v="Office Supplies"/>
    <s v="Storage"/>
    <s v="Tennsco 16-Compartment Lockers with Coat Rack"/>
  </r>
  <r>
    <x v="3706"/>
    <x v="335"/>
    <d v="2015-04-18T00:00:00"/>
    <s v="First Class"/>
    <s v="LL-16840"/>
    <s v="TEC-PH-10002033"/>
    <x v="4449"/>
    <n v="2"/>
    <n v="0"/>
    <n v="1481064"/>
    <n v="148.10640000000001"/>
    <s v="Technology"/>
    <s v="Phones"/>
    <s v="Konftel 250 ConferenceÂ phoneÂ - Charcoal black"/>
  </r>
  <r>
    <x v="3706"/>
    <x v="335"/>
    <d v="2015-04-18T00:00:00"/>
    <s v="First Class"/>
    <s v="LL-16840"/>
    <s v="OFF-BI-10001036"/>
    <x v="4450"/>
    <n v="1"/>
    <n v="0"/>
    <n v="457"/>
    <n v="4.5699999999999998E-2"/>
    <s v="Office Supplies"/>
    <s v="Binders"/>
    <s v="Cardinal EasyOpen D-Ring Binders"/>
  </r>
  <r>
    <x v="3706"/>
    <x v="335"/>
    <d v="2015-04-18T00:00:00"/>
    <s v="First Class"/>
    <s v="LL-16840"/>
    <s v="FUR-FU-10001468"/>
    <x v="4451"/>
    <n v="7"/>
    <n v="0"/>
    <n v="119686"/>
    <n v="11.9686"/>
    <s v="Furniture"/>
    <s v="Furnishings"/>
    <s v="Tenex Antistatic Computer Chair Mats"/>
  </r>
  <r>
    <x v="3706"/>
    <x v="335"/>
    <d v="2015-04-18T00:00:00"/>
    <s v="First Class"/>
    <s v="LL-16840"/>
    <s v="FUR-BO-10001519"/>
    <x v="4452"/>
    <n v="9"/>
    <n v="0"/>
    <n v="1255824"/>
    <n v="125.58240000000001"/>
    <s v="Furniture"/>
    <s v="Bookcases"/>
    <s v="O'Sullivan 3-Shelf Heavy-Duty Bookcases"/>
  </r>
  <r>
    <x v="3707"/>
    <x v="506"/>
    <d v="2015-04-14T00:00:00"/>
    <s v="Second Class"/>
    <s v="AR-10540"/>
    <s v="TEC-CO-10001943"/>
    <x v="4453"/>
    <n v="4"/>
    <n v="2"/>
    <n v="2159892"/>
    <n v="215.98920000000001"/>
    <s v="Technology"/>
    <s v="Copiers"/>
    <s v="Canon PC-428 Personal Copier"/>
  </r>
  <r>
    <x v="3707"/>
    <x v="506"/>
    <d v="2015-04-14T00:00:00"/>
    <s v="Second Class"/>
    <s v="AR-10540"/>
    <s v="OFF-PA-10003127"/>
    <x v="4454"/>
    <n v="2"/>
    <n v="0"/>
    <n v="242696"/>
    <n v="24.269600000000001"/>
    <s v="Office Supplies"/>
    <s v="Paper"/>
    <s v="Easy-staple paper"/>
  </r>
  <r>
    <x v="3708"/>
    <x v="914"/>
    <d v="2015-03-01T00:00:00"/>
    <s v="Second Class"/>
    <s v="NP-18670"/>
    <s v="TEC-AC-10002076"/>
    <x v="4455"/>
    <n v="9"/>
    <n v="0"/>
    <n v="80838"/>
    <n v="8.0838000000000001"/>
    <s v="Technology"/>
    <s v="Accessories"/>
    <s v="Microsoft Natural Keyboard Elite"/>
  </r>
  <r>
    <x v="3709"/>
    <x v="30"/>
    <d v="2016-09-15T00:00:00"/>
    <s v="Standard Class"/>
    <s v="LP-17095"/>
    <s v="OFF-AR-10003338"/>
    <x v="3351"/>
    <n v="2"/>
    <n v="0"/>
    <n v="372"/>
    <n v="3.7199999999999997E-2"/>
    <s v="Office Supplies"/>
    <s v="Art"/>
    <s v="Eberhard Faber 3 1/2&quot; Golf Pencils"/>
  </r>
  <r>
    <x v="3709"/>
    <x v="30"/>
    <d v="2016-09-15T00:00:00"/>
    <s v="Standard Class"/>
    <s v="LP-17095"/>
    <s v="OFF-PA-10004610"/>
    <x v="1133"/>
    <n v="8"/>
    <n v="0"/>
    <n v="15408"/>
    <n v="1.5407999999999999"/>
    <s v="Office Supplies"/>
    <s v="Paper"/>
    <s v="Xerox 1900"/>
  </r>
  <r>
    <x v="3709"/>
    <x v="30"/>
    <d v="2016-09-15T00:00:00"/>
    <s v="Standard Class"/>
    <s v="LP-17095"/>
    <s v="OFF-ST-10001272"/>
    <x v="2095"/>
    <n v="2"/>
    <n v="0"/>
    <n v="65435"/>
    <n v="6.5434999999999999"/>
    <s v="Office Supplies"/>
    <s v="Storage"/>
    <s v="Mini 13-1/2 Capacity Data Binder Rack, Pearl"/>
  </r>
  <r>
    <x v="3710"/>
    <x v="102"/>
    <d v="2016-05-23T00:00:00"/>
    <s v="Standard Class"/>
    <s v="AH-10690"/>
    <s v="OFF-AP-10001366"/>
    <x v="1452"/>
    <n v="8"/>
    <n v="0"/>
    <n v="237168"/>
    <n v="23.716799999999999"/>
    <s v="Office Supplies"/>
    <s v="Appliances"/>
    <s v="Staple holder"/>
  </r>
  <r>
    <x v="3711"/>
    <x v="501"/>
    <d v="2017-11-15T00:00:00"/>
    <s v="Second Class"/>
    <s v="TB-21190"/>
    <s v="FUR-FU-10001424"/>
    <x v="4456"/>
    <n v="4"/>
    <n v="0"/>
    <n v="118728"/>
    <n v="11.8728"/>
    <s v="Furniture"/>
    <s v="Furnishings"/>
    <s v="Dax Clear Box Frame"/>
  </r>
  <r>
    <x v="3712"/>
    <x v="1114"/>
    <d v="2014-09-20T00:00:00"/>
    <s v="Standard Class"/>
    <s v="AA-10315"/>
    <s v="OFF-PA-10000349"/>
    <x v="1747"/>
    <n v="3"/>
    <n v="0"/>
    <n v="70218"/>
    <n v="7.0217999999999998"/>
    <s v="Office Supplies"/>
    <s v="Paper"/>
    <s v="Easy-staple paper"/>
  </r>
  <r>
    <x v="3712"/>
    <x v="1114"/>
    <d v="2014-09-20T00:00:00"/>
    <s v="Standard Class"/>
    <s v="AA-10315"/>
    <s v="FUR-FU-10002456"/>
    <x v="110"/>
    <n v="2"/>
    <n v="0"/>
    <n v="62608"/>
    <n v="6.2607999999999997"/>
    <s v="Furniture"/>
    <s v="Furnishings"/>
    <s v="Master Caster Door Stop, Large Neon Orange"/>
  </r>
  <r>
    <x v="3713"/>
    <x v="298"/>
    <d v="2015-09-20T00:00:00"/>
    <s v="Standard Class"/>
    <s v="AC-10615"/>
    <s v="OFF-BI-10002609"/>
    <x v="4457"/>
    <n v="4"/>
    <n v="7"/>
    <n v="-28608"/>
    <n v="-2.8607999999999998"/>
    <s v="Office Supplies"/>
    <s v="Binders"/>
    <s v="Avery Hidden Tab Dividers for Binding Systems"/>
  </r>
  <r>
    <x v="3713"/>
    <x v="298"/>
    <d v="2015-09-20T00:00:00"/>
    <s v="Standard Class"/>
    <s v="AC-10615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3714"/>
    <x v="949"/>
    <d v="2016-07-03T00:00:00"/>
    <s v="First Class"/>
    <s v="EM-14140"/>
    <s v="TEC-CO-10000971"/>
    <x v="4458"/>
    <n v="5"/>
    <n v="0"/>
    <n v="449985"/>
    <n v="44.9985"/>
    <s v="Technology"/>
    <s v="Copiers"/>
    <s v="Hewlett Packard 310 Color Digital Copier"/>
  </r>
  <r>
    <x v="3715"/>
    <x v="500"/>
    <d v="2016-04-15T00:00:00"/>
    <s v="Standard Class"/>
    <s v="QJ-19255"/>
    <s v="OFF-AR-10000034"/>
    <x v="4459"/>
    <n v="4"/>
    <n v="2"/>
    <n v="32224"/>
    <n v="3.2223999999999999"/>
    <s v="Office Supplies"/>
    <s v="Art"/>
    <s v="BIC Brite Liner Grip Highlighters, Assorted, 5/Pack"/>
  </r>
  <r>
    <x v="3716"/>
    <x v="1037"/>
    <d v="2014-01-10T00:00:00"/>
    <s v="Standard Class"/>
    <s v="ME-17320"/>
    <s v="FUR-CH-10004063"/>
    <x v="4460"/>
    <n v="9"/>
    <n v="0"/>
    <n v="7464078"/>
    <n v="746.40779999999995"/>
    <s v="Furniture"/>
    <s v="Chairs"/>
    <s v="Global Deluxe High-Back Manager's Chair"/>
  </r>
  <r>
    <x v="3716"/>
    <x v="1037"/>
    <d v="2014-01-10T00:00:00"/>
    <s v="Standard Class"/>
    <s v="ME-17320"/>
    <s v="OFF-BI-10004632"/>
    <x v="4461"/>
    <n v="2"/>
    <n v="0"/>
    <n v="274491"/>
    <n v="27.449100000000001"/>
    <s v="Office Supplies"/>
    <s v="Binders"/>
    <s v="Ibico Hi-Tech Manual Binding System"/>
  </r>
  <r>
    <x v="3716"/>
    <x v="1037"/>
    <d v="2014-01-10T00:00:00"/>
    <s v="Standard Class"/>
    <s v="ME-17320"/>
    <s v="OFF-AR-10001662"/>
    <x v="4462"/>
    <n v="2"/>
    <n v="0"/>
    <n v="14796"/>
    <n v="1.4796"/>
    <s v="Office Supplies"/>
    <s v="Art"/>
    <s v="Rogers Handheld Barrel Pencil Sharpener"/>
  </r>
  <r>
    <x v="3716"/>
    <x v="1037"/>
    <d v="2014-01-10T00:00:00"/>
    <s v="Standard Class"/>
    <s v="ME-17320"/>
    <s v="TEC-PH-10004977"/>
    <x v="3422"/>
    <n v="2"/>
    <n v="0"/>
    <n v="1136742"/>
    <n v="113.6742"/>
    <s v="Technology"/>
    <s v="Phones"/>
    <s v="GE 30524EE4"/>
  </r>
  <r>
    <x v="3716"/>
    <x v="1037"/>
    <d v="2014-01-10T00:00:00"/>
    <s v="Standard Class"/>
    <s v="ME-17320"/>
    <s v="TEC-PH-10004539"/>
    <x v="4463"/>
    <n v="4"/>
    <n v="0"/>
    <n v="2041092"/>
    <n v="204.10919999999999"/>
    <s v="Technology"/>
    <s v="Phones"/>
    <s v="Wireless Extenders zBoost YX545 SOHO Signal Booster"/>
  </r>
  <r>
    <x v="3716"/>
    <x v="1037"/>
    <d v="2014-01-10T00:00:00"/>
    <s v="Standard Class"/>
    <s v="ME-17320"/>
    <s v="OFF-FA-10001883"/>
    <x v="4464"/>
    <n v="4"/>
    <n v="0"/>
    <n v="3112"/>
    <n v="0.31119999999999998"/>
    <s v="Office Supplies"/>
    <s v="Fasteners"/>
    <s v="Alliance Super-Size Bands, Assorted Sizes"/>
  </r>
  <r>
    <x v="3716"/>
    <x v="1037"/>
    <d v="2014-01-10T00:00:00"/>
    <s v="Standard Class"/>
    <s v="ME-17320"/>
    <s v="OFF-PA-10000955"/>
    <x v="2469"/>
    <n v="1"/>
    <n v="0"/>
    <n v="30084"/>
    <n v="3.0084"/>
    <s v="Office Supplies"/>
    <s v="Paper"/>
    <s v="Southworth 25% Cotton Granite Paper &amp; Envelopes"/>
  </r>
  <r>
    <x v="3717"/>
    <x v="253"/>
    <d v="2016-09-03T00:00:00"/>
    <s v="Second Class"/>
    <s v="LB-16795"/>
    <s v="OFF-EN-10002500"/>
    <x v="4328"/>
    <n v="1"/>
    <n v="0"/>
    <n v="5751"/>
    <n v="0.57509999999999994"/>
    <s v="Office Supplies"/>
    <s v="Envelopes"/>
    <s v="Globe Weis Peel &amp; Seel First Class Envelopes"/>
  </r>
  <r>
    <x v="3718"/>
    <x v="865"/>
    <d v="2014-09-30T00:00:00"/>
    <s v="Standard Class"/>
    <s v="JP-16135"/>
    <s v="OFF-BI-10004654"/>
    <x v="4465"/>
    <n v="4"/>
    <n v="2"/>
    <n v="6924"/>
    <n v="0.69240000000000002"/>
    <s v="Office Supplies"/>
    <s v="Binders"/>
    <s v="Avery Binding System Hidden Tab Executive Style Index Sets"/>
  </r>
  <r>
    <x v="3719"/>
    <x v="467"/>
    <d v="2014-12-17T00:00:00"/>
    <s v="Second Class"/>
    <s v="EB-13705"/>
    <s v="FUR-CH-10003774"/>
    <x v="4466"/>
    <n v="7"/>
    <n v="3"/>
    <n v="-1082662"/>
    <n v="-108.2662"/>
    <s v="Furniture"/>
    <s v="Chairs"/>
    <s v="Global Wood Trimmed Manager's Task Chair, Khaki"/>
  </r>
  <r>
    <x v="3720"/>
    <x v="226"/>
    <d v="2018-01-02T00:00:00"/>
    <s v="Standard Class"/>
    <s v="CS-12400"/>
    <s v="OFF-AR-10004707"/>
    <x v="4239"/>
    <n v="1"/>
    <n v="0"/>
    <n v="868"/>
    <n v="8.6800000000000002E-2"/>
    <s v="Office Supplies"/>
    <s v="Art"/>
    <s v="Staples in misc. colors"/>
  </r>
  <r>
    <x v="3720"/>
    <x v="226"/>
    <d v="2018-01-02T00:00:00"/>
    <s v="Standard Class"/>
    <s v="CS-12400"/>
    <s v="OFF-BI-10004040"/>
    <x v="3811"/>
    <n v="5"/>
    <n v="0"/>
    <n v="12691"/>
    <n v="1.2690999999999999"/>
    <s v="Office Supplies"/>
    <s v="Binders"/>
    <s v="Wilson Jones Impact Binders"/>
  </r>
  <r>
    <x v="3721"/>
    <x v="492"/>
    <d v="2015-12-24T00:00:00"/>
    <s v="Second Class"/>
    <s v="PM-19135"/>
    <s v="OFF-PA-10001184"/>
    <x v="2569"/>
    <n v="5"/>
    <n v="0"/>
    <n v="14651"/>
    <n v="1.4651000000000001"/>
    <s v="Office Supplies"/>
    <s v="Paper"/>
    <s v="Xerox 1903"/>
  </r>
  <r>
    <x v="3721"/>
    <x v="492"/>
    <d v="2015-12-24T00:00:00"/>
    <s v="Second Class"/>
    <s v="PM-19135"/>
    <s v="TEC-AC-10004145"/>
    <x v="3332"/>
    <n v="9"/>
    <n v="0"/>
    <n v="5174793"/>
    <n v="517.47929999999997"/>
    <s v="Technology"/>
    <s v="Accessories"/>
    <s v="Logitech diNovo Edge Keyboard"/>
  </r>
  <r>
    <x v="3721"/>
    <x v="492"/>
    <d v="2015-12-24T00:00:00"/>
    <s v="Second Class"/>
    <s v="PM-19135"/>
    <s v="FUR-TA-10003473"/>
    <x v="4467"/>
    <n v="4"/>
    <n v="3"/>
    <n v="-1053164"/>
    <n v="-105.3164"/>
    <s v="Furniture"/>
    <s v="Tables"/>
    <s v="Bretford Rectangular Conference Table Tops"/>
  </r>
  <r>
    <x v="3722"/>
    <x v="155"/>
    <d v="2017-11-09T00:00:00"/>
    <s v="Standard Class"/>
    <s v="AA-10645"/>
    <s v="OFF-PA-10003172"/>
    <x v="24"/>
    <n v="2"/>
    <n v="0"/>
    <n v="62208"/>
    <n v="6.2207999999999997"/>
    <s v="Office Supplies"/>
    <s v="Paper"/>
    <s v="Xerox 1996"/>
  </r>
  <r>
    <x v="3723"/>
    <x v="425"/>
    <d v="2015-09-16T00:00:00"/>
    <s v="Standard Class"/>
    <s v="FA-14230"/>
    <s v="FUR-FU-10003799"/>
    <x v="4468"/>
    <n v="6"/>
    <n v="0"/>
    <n v="330708"/>
    <n v="33.070799999999998"/>
    <s v="Furniture"/>
    <s v="Furnishings"/>
    <s v="Seth Thomas 13 1/2&quot; Wall Clock"/>
  </r>
  <r>
    <x v="3724"/>
    <x v="673"/>
    <d v="2017-11-16T00:00:00"/>
    <s v="Same Day"/>
    <s v="CM-12190"/>
    <s v="TEC-PH-10002583"/>
    <x v="402"/>
    <n v="6"/>
    <n v="0"/>
    <n v="5997"/>
    <n v="0.59970000000000001"/>
    <s v="Technology"/>
    <s v="Phones"/>
    <s v="iOttie HLCRIO102 Car Mount"/>
  </r>
  <r>
    <x v="3725"/>
    <x v="414"/>
    <d v="2017-09-16T00:00:00"/>
    <s v="Standard Class"/>
    <s v="CC-12475"/>
    <s v="OFF-PA-10004239"/>
    <x v="1507"/>
    <n v="3"/>
    <n v="2"/>
    <n v="321"/>
    <n v="3.2099999999999997E-2"/>
    <s v="Office Supplies"/>
    <s v="Paper"/>
    <s v="Xerox 1953"/>
  </r>
  <r>
    <x v="3725"/>
    <x v="414"/>
    <d v="2017-09-16T00:00:00"/>
    <s v="Standard Class"/>
    <s v="CC-12475"/>
    <s v="FUR-TA-10002855"/>
    <x v="4469"/>
    <n v="5"/>
    <n v="3"/>
    <n v="-65853"/>
    <n v="-6.5853000000000002"/>
    <s v="Furniture"/>
    <s v="Tables"/>
    <s v="Bevis Round Conference Table Top &amp; Single Column Base"/>
  </r>
  <r>
    <x v="3725"/>
    <x v="414"/>
    <d v="2017-09-16T00:00:00"/>
    <s v="Standard Class"/>
    <s v="CC-12475"/>
    <s v="OFF-AP-10001626"/>
    <x v="2408"/>
    <n v="2"/>
    <n v="8"/>
    <n v="-42012"/>
    <n v="-4.2012"/>
    <s v="Office Supplies"/>
    <s v="Appliances"/>
    <s v="Commercial WindTunnel Clean Air Upright Vacuum, Replacement Belts, Filtration Bags"/>
  </r>
  <r>
    <x v="3726"/>
    <x v="1163"/>
    <d v="2017-07-18T00:00:00"/>
    <s v="Standard Class"/>
    <s v="TC-21295"/>
    <s v="OFF-BI-10004022"/>
    <x v="2856"/>
    <n v="2"/>
    <n v="2"/>
    <n v="14456"/>
    <n v="1.4456"/>
    <s v="Office Supplies"/>
    <s v="Binders"/>
    <s v="Acco Suede Grain Vinyl Round Ring Binder"/>
  </r>
  <r>
    <x v="3726"/>
    <x v="1163"/>
    <d v="2017-07-18T00:00:00"/>
    <s v="Standard Class"/>
    <s v="TC-21295"/>
    <s v="FUR-FU-10003601"/>
    <x v="2911"/>
    <n v="3"/>
    <n v="0"/>
    <n v="498042"/>
    <n v="49.804200000000002"/>
    <s v="Furniture"/>
    <s v="Furnishings"/>
    <s v="Deflect-o RollaMat Studded, Beveled Mat for Medium Pile Carpeting"/>
  </r>
  <r>
    <x v="3726"/>
    <x v="1163"/>
    <d v="2017-07-18T00:00:00"/>
    <s v="Standard Class"/>
    <s v="TC-21295"/>
    <s v="OFF-FA-10000490"/>
    <x v="543"/>
    <n v="4"/>
    <n v="0"/>
    <n v="23312"/>
    <n v="2.3311999999999999"/>
    <s v="Office Supplies"/>
    <s v="Fasteners"/>
    <s v="OIC Binder Clips, Mini, 1/4&quot; Capacity, Black"/>
  </r>
  <r>
    <x v="3726"/>
    <x v="1163"/>
    <d v="2017-07-18T00:00:00"/>
    <s v="Standard Class"/>
    <s v="TC-21295"/>
    <s v="OFF-AR-10004042"/>
    <x v="4470"/>
    <n v="4"/>
    <n v="0"/>
    <n v="208568"/>
    <n v="20.8568"/>
    <s v="Office Supplies"/>
    <s v="Art"/>
    <s v="BOSTON Model 1800 Electric Pencil Sharpeners, Putty/Woodgrain"/>
  </r>
  <r>
    <x v="3726"/>
    <x v="1163"/>
    <d v="2017-07-18T00:00:00"/>
    <s v="Standard Class"/>
    <s v="TC-21295"/>
    <s v="FUR-FU-10002960"/>
    <x v="475"/>
    <n v="3"/>
    <n v="0"/>
    <n v="79128"/>
    <n v="7.9127999999999998"/>
    <s v="Furniture"/>
    <s v="Furnishings"/>
    <s v="Eldon 200 Class Desk Accessories, Burgundy"/>
  </r>
  <r>
    <x v="3726"/>
    <x v="1163"/>
    <d v="2017-07-18T00:00:00"/>
    <s v="Standard Class"/>
    <s v="TC-21295"/>
    <s v="TEC-AC-10000991"/>
    <x v="4471"/>
    <n v="3"/>
    <n v="0"/>
    <n v="197358"/>
    <n v="19.735800000000001"/>
    <s v="Technology"/>
    <s v="Accessories"/>
    <s v="Sony Micro Vault Click 8 GB USB 2.0 Flash Drive"/>
  </r>
  <r>
    <x v="3726"/>
    <x v="1163"/>
    <d v="2017-07-18T00:00:00"/>
    <s v="Standard Class"/>
    <s v="TC-21295"/>
    <s v="TEC-PH-10004977"/>
    <x v="62"/>
    <n v="3"/>
    <n v="2"/>
    <n v="529173"/>
    <n v="52.917299999999997"/>
    <s v="Technology"/>
    <s v="Phones"/>
    <s v="GE 30524EE4"/>
  </r>
  <r>
    <x v="3727"/>
    <x v="983"/>
    <d v="2017-03-30T00:00:00"/>
    <s v="Same Day"/>
    <s v="TB-21400"/>
    <s v="OFF-AR-10000817"/>
    <x v="2265"/>
    <n v="2"/>
    <n v="0"/>
    <n v="20672"/>
    <n v="2.0672000000000001"/>
    <s v="Office Supplies"/>
    <s v="Art"/>
    <s v="Manco Dry-Lighter Erasable Highlighter"/>
  </r>
  <r>
    <x v="3727"/>
    <x v="983"/>
    <d v="2017-03-30T00:00:00"/>
    <s v="Same Day"/>
    <s v="TB-21400"/>
    <s v="TEC-PH-10002447"/>
    <x v="4472"/>
    <n v="1"/>
    <n v="2"/>
    <n v="185391"/>
    <n v="18.539100000000001"/>
    <s v="Technology"/>
    <s v="Phones"/>
    <s v="AT&amp;T CL83451 4-Handset Telephone"/>
  </r>
  <r>
    <x v="3728"/>
    <x v="1011"/>
    <d v="2016-02-04T00:00:00"/>
    <s v="Second Class"/>
    <s v="JK-15325"/>
    <s v="OFF-EN-10003134"/>
    <x v="599"/>
    <n v="2"/>
    <n v="0"/>
    <n v="1168"/>
    <n v="0.1168"/>
    <s v="Office Supplies"/>
    <s v="Envelopes"/>
    <s v="Staple envelope"/>
  </r>
  <r>
    <x v="3729"/>
    <x v="254"/>
    <d v="2017-06-13T00:00:00"/>
    <s v="Standard Class"/>
    <s v="BW-11200"/>
    <s v="OFF-BI-10000309"/>
    <x v="585"/>
    <n v="4"/>
    <n v="8"/>
    <n v="-188728"/>
    <n v="-18.872800000000002"/>
    <s v="Office Supplies"/>
    <s v="Binders"/>
    <s v="GBC Twin Loop Wire Binding Elements, 9/16&quot; Spine, Black"/>
  </r>
  <r>
    <x v="3730"/>
    <x v="981"/>
    <d v="2014-11-06T00:00:00"/>
    <s v="Standard Class"/>
    <s v="SH-20395"/>
    <s v="TEC-PH-10001615"/>
    <x v="1867"/>
    <n v="2"/>
    <n v="2"/>
    <n v="52182"/>
    <n v="5.2182000000000004"/>
    <s v="Technology"/>
    <s v="Phones"/>
    <s v="AT&amp;T CL82213"/>
  </r>
  <r>
    <x v="3730"/>
    <x v="981"/>
    <d v="2014-11-06T00:00:00"/>
    <s v="Standard Class"/>
    <s v="SH-20395"/>
    <s v="OFF-ST-10003208"/>
    <x v="442"/>
    <n v="2"/>
    <n v="0"/>
    <n v="1052468"/>
    <n v="105.24679999999999"/>
    <s v="Office Supplies"/>
    <s v="Storage"/>
    <s v="Adjustable Depth Letter/Legal Cart"/>
  </r>
  <r>
    <x v="3731"/>
    <x v="1163"/>
    <d v="2017-07-18T00:00:00"/>
    <s v="Standard Class"/>
    <s v="JL-15835"/>
    <s v="OFF-PA-10000605"/>
    <x v="4274"/>
    <n v="2"/>
    <n v="2"/>
    <n v="33524"/>
    <n v="3.3523999999999998"/>
    <s v="Office Supplies"/>
    <s v="Paper"/>
    <s v="Xerox 1950"/>
  </r>
  <r>
    <x v="3731"/>
    <x v="1163"/>
    <d v="2017-07-18T00:00:00"/>
    <s v="Standard Class"/>
    <s v="JL-15835"/>
    <s v="TEC-PH-10000560"/>
    <x v="4473"/>
    <n v="9"/>
    <n v="4"/>
    <n v="-3779892"/>
    <n v="-377.98919999999998"/>
    <s v="Technology"/>
    <s v="Phones"/>
    <s v="Samsung Galaxy S III - 16GB - pebble blue (T-Mobile)"/>
  </r>
  <r>
    <x v="3731"/>
    <x v="1163"/>
    <d v="2017-07-18T00:00:00"/>
    <s v="Standard Class"/>
    <s v="JL-15835"/>
    <s v="OFF-ST-10003455"/>
    <x v="4198"/>
    <n v="5"/>
    <n v="2"/>
    <n v="4653"/>
    <n v="0.46529999999999999"/>
    <s v="Office Supplies"/>
    <s v="Storage"/>
    <s v="Tenex File Box, Personal Filing Tote with Lid, Black"/>
  </r>
  <r>
    <x v="3731"/>
    <x v="1163"/>
    <d v="2017-07-18T00:00:00"/>
    <s v="Standard Class"/>
    <s v="JL-15835"/>
    <s v="FUR-FU-10002937"/>
    <x v="4012"/>
    <n v="5"/>
    <n v="2"/>
    <n v="148845"/>
    <n v="14.884499999999999"/>
    <s v="Furniture"/>
    <s v="Furnishings"/>
    <s v="GE 48&quot; Fluorescent Tube, Cool White Energy Saver, 34 Watts, 30/Box"/>
  </r>
  <r>
    <x v="3731"/>
    <x v="1163"/>
    <d v="2017-07-18T00:00:00"/>
    <s v="Standard Class"/>
    <s v="JL-15835"/>
    <s v="OFF-ST-10001837"/>
    <x v="4474"/>
    <n v="7"/>
    <n v="2"/>
    <n v="179592"/>
    <n v="17.959199999999999"/>
    <s v="Office Supplies"/>
    <s v="Storage"/>
    <s v="SAFCO Mobile Desk Side File, Wire Frame"/>
  </r>
  <r>
    <x v="3731"/>
    <x v="1163"/>
    <d v="2017-07-18T00:00:00"/>
    <s v="Standard Class"/>
    <s v="JL-15835"/>
    <s v="OFF-AR-10004757"/>
    <x v="306"/>
    <n v="5"/>
    <n v="2"/>
    <n v="2132"/>
    <n v="0.2132"/>
    <s v="Office Supplies"/>
    <s v="Art"/>
    <s v="Crayola Colored Pencils"/>
  </r>
  <r>
    <x v="3732"/>
    <x v="103"/>
    <d v="2017-12-12T00:00:00"/>
    <s v="Second Class"/>
    <s v="JL-15835"/>
    <s v="OFF-BI-10004236"/>
    <x v="4475"/>
    <n v="2"/>
    <n v="0"/>
    <n v="135056"/>
    <n v="13.505599999999999"/>
    <s v="Office Supplies"/>
    <s v="Binders"/>
    <s v="XtraLife ClearVue Slant-D Ring Binder, White, 3&quot;"/>
  </r>
  <r>
    <x v="3732"/>
    <x v="103"/>
    <d v="2017-12-12T00:00:00"/>
    <s v="Second Class"/>
    <s v="JL-15835"/>
    <s v="OFF-AP-10000159"/>
    <x v="4476"/>
    <n v="5"/>
    <n v="0"/>
    <n v="62321"/>
    <n v="6.2321"/>
    <s v="Office Supplies"/>
    <s v="Appliances"/>
    <s v="Belkin F9M820V08 8 Outlet Surge"/>
  </r>
  <r>
    <x v="3732"/>
    <x v="103"/>
    <d v="2017-12-12T00:00:00"/>
    <s v="Second Class"/>
    <s v="JL-15835"/>
    <s v="OFF-BI-10003274"/>
    <x v="225"/>
    <n v="4"/>
    <n v="0"/>
    <n v="74824"/>
    <n v="7.4824000000000002"/>
    <s v="Office Supplies"/>
    <s v="Binders"/>
    <s v="Avery Durable Slant Ring Binders, No Labels"/>
  </r>
  <r>
    <x v="3732"/>
    <x v="103"/>
    <d v="2017-12-12T00:00:00"/>
    <s v="Second Class"/>
    <s v="JL-15835"/>
    <s v="TEC-AC-10001013"/>
    <x v="4477"/>
    <n v="5"/>
    <n v="0"/>
    <n v="483285"/>
    <n v="48.328499999999998"/>
    <s v="Technology"/>
    <s v="Accessories"/>
    <s v="Logitech ClearChat Comfort/USB Headset H390"/>
  </r>
  <r>
    <x v="3732"/>
    <x v="103"/>
    <d v="2017-12-12T00:00:00"/>
    <s v="Second Class"/>
    <s v="JL-15835"/>
    <s v="OFF-ST-10004963"/>
    <x v="4478"/>
    <n v="1"/>
    <n v="0"/>
    <n v="6056"/>
    <n v="0.60560000000000003"/>
    <s v="Office Supplies"/>
    <s v="Storage"/>
    <s v="Eldon Gobal File Keepers"/>
  </r>
  <r>
    <x v="3732"/>
    <x v="103"/>
    <d v="2017-12-12T00:00:00"/>
    <s v="Second Class"/>
    <s v="JL-15835"/>
    <s v="OFF-LA-10004409"/>
    <x v="1703"/>
    <n v="2"/>
    <n v="0"/>
    <n v="26496"/>
    <n v="2.6496"/>
    <s v="Office Supplies"/>
    <s v="Labels"/>
    <s v="Avery 492"/>
  </r>
  <r>
    <x v="3732"/>
    <x v="103"/>
    <d v="2017-12-12T00:00:00"/>
    <s v="Second Class"/>
    <s v="JL-15835"/>
    <s v="TEC-CO-10001046"/>
    <x v="4479"/>
    <n v="2"/>
    <n v="0"/>
    <n v="629991"/>
    <n v="62.999099999999999"/>
    <s v="Technology"/>
    <s v="Copiers"/>
    <s v="Canon Imageclass D680 Copier / Fax"/>
  </r>
  <r>
    <x v="3733"/>
    <x v="33"/>
    <d v="2016-09-11T00:00:00"/>
    <s v="Standard Class"/>
    <s v="MD-17350"/>
    <s v="OFF-BI-10002824"/>
    <x v="2108"/>
    <n v="2"/>
    <n v="7"/>
    <n v="-746"/>
    <n v="-7.46E-2"/>
    <s v="Office Supplies"/>
    <s v="Binders"/>
    <s v="Recycled Easel Ring Binders"/>
  </r>
  <r>
    <x v="3733"/>
    <x v="33"/>
    <d v="2016-09-11T00:00:00"/>
    <s v="Standard Class"/>
    <s v="MD-17350"/>
    <s v="OFF-BI-10001757"/>
    <x v="2945"/>
    <n v="6"/>
    <n v="7"/>
    <n v="-64944"/>
    <n v="-6.4943999999999997"/>
    <s v="Office Supplies"/>
    <s v="Binders"/>
    <s v="Pressboard Hanging Data Binders for Unburst Sheets"/>
  </r>
  <r>
    <x v="3733"/>
    <x v="33"/>
    <d v="2016-09-11T00:00:00"/>
    <s v="Standard Class"/>
    <s v="MD-17350"/>
    <s v="FUR-CH-10004477"/>
    <x v="4437"/>
    <n v="2"/>
    <n v="3"/>
    <n v="-12178"/>
    <n v="-1.2178"/>
    <s v="Furniture"/>
    <s v="Chairs"/>
    <s v="Global Push Button Manager's Chair, Indigo"/>
  </r>
  <r>
    <x v="3734"/>
    <x v="1076"/>
    <d v="2014-09-16T00:00:00"/>
    <s v="Standard Class"/>
    <s v="CL-12565"/>
    <s v="OFF-EN-10003072"/>
    <x v="4480"/>
    <n v="7"/>
    <n v="2"/>
    <n v="76048"/>
    <n v="7.6048"/>
    <s v="Office Supplies"/>
    <s v="Envelopes"/>
    <s v="Peel &amp; Seel Envelopes"/>
  </r>
  <r>
    <x v="3734"/>
    <x v="1076"/>
    <d v="2014-09-16T00:00:00"/>
    <s v="Standard Class"/>
    <s v="CL-12565"/>
    <s v="FUR-CH-10003973"/>
    <x v="3082"/>
    <n v="5"/>
    <n v="2"/>
    <n v="148704"/>
    <n v="14.8704"/>
    <s v="Furniture"/>
    <s v="Chairs"/>
    <s v="GuestStacker Chair with Chrome Finish Legs"/>
  </r>
  <r>
    <x v="3735"/>
    <x v="986"/>
    <d v="2017-09-26T00:00:00"/>
    <s v="Same Day"/>
    <s v="RA-19885"/>
    <s v="OFF-EN-10001028"/>
    <x v="3083"/>
    <n v="6"/>
    <n v="0"/>
    <n v="330648"/>
    <n v="33.064799999999998"/>
    <s v="Office Supplies"/>
    <s v="Envelopes"/>
    <s v="Staple envelope"/>
  </r>
  <r>
    <x v="3735"/>
    <x v="986"/>
    <d v="2017-09-26T00:00:00"/>
    <s v="Same Day"/>
    <s v="RA-19885"/>
    <s v="FUR-FU-10003829"/>
    <x v="578"/>
    <n v="3"/>
    <n v="0"/>
    <n v="29568"/>
    <n v="2.9567999999999999"/>
    <s v="Furniture"/>
    <s v="Furnishings"/>
    <s v="Stackable Trays"/>
  </r>
  <r>
    <x v="3735"/>
    <x v="986"/>
    <d v="2017-09-26T00:00:00"/>
    <s v="Same Day"/>
    <s v="RA-19885"/>
    <s v="OFF-PA-10002245"/>
    <x v="1370"/>
    <n v="6"/>
    <n v="0"/>
    <n v="16146"/>
    <n v="1.6146"/>
    <s v="Office Supplies"/>
    <s v="Paper"/>
    <s v="Xerox 1895"/>
  </r>
  <r>
    <x v="3735"/>
    <x v="986"/>
    <d v="2017-09-26T00:00:00"/>
    <s v="Same Day"/>
    <s v="RA-19885"/>
    <s v="OFF-BI-10002215"/>
    <x v="557"/>
    <n v="3"/>
    <n v="2"/>
    <n v="5538"/>
    <n v="0.55379999999999996"/>
    <s v="Office Supplies"/>
    <s v="Binders"/>
    <s v="Wilson Jones Hanging View Binder, White, 1&quot;"/>
  </r>
  <r>
    <x v="3735"/>
    <x v="986"/>
    <d v="2017-09-26T00:00:00"/>
    <s v="Same Day"/>
    <s v="RA-19885"/>
    <s v="OFF-BI-10003925"/>
    <x v="2437"/>
    <n v="3"/>
    <n v="2"/>
    <n v="3142719"/>
    <n v="314.27190000000002"/>
    <s v="Office Supplies"/>
    <s v="Binders"/>
    <s v="Fellowes PB300 Plastic Comb Binding Machine"/>
  </r>
  <r>
    <x v="3736"/>
    <x v="64"/>
    <d v="2016-06-19T00:00:00"/>
    <s v="First Class"/>
    <s v="LC-16885"/>
    <s v="FUR-FU-10002298"/>
    <x v="4141"/>
    <n v="3"/>
    <n v="2"/>
    <n v="-133176"/>
    <n v="-13.317600000000001"/>
    <s v="Furniture"/>
    <s v="Furnishings"/>
    <s v="Rubbermaid ClusterMat Chairmats, Mat Size- 66&quot; x 60&quot;, Lip 20&quot; x 11&quot; -90 Degree Angle"/>
  </r>
  <r>
    <x v="3736"/>
    <x v="64"/>
    <d v="2016-06-19T00:00:00"/>
    <s v="First Class"/>
    <s v="LC-16885"/>
    <s v="FUR-CH-10004853"/>
    <x v="4481"/>
    <n v="4"/>
    <n v="2"/>
    <n v="543528"/>
    <n v="54.352800000000002"/>
    <s v="Furniture"/>
    <s v="Chairs"/>
    <s v="Global Manager's Adjustable Task Chair, Storm"/>
  </r>
  <r>
    <x v="3737"/>
    <x v="906"/>
    <d v="2017-03-01T00:00:00"/>
    <s v="Standard Class"/>
    <s v="SW-20245"/>
    <s v="FUR-CH-10002880"/>
    <x v="3018"/>
    <n v="2"/>
    <n v="2"/>
    <n v="-221382"/>
    <n v="-22.138200000000001"/>
    <s v="Furniture"/>
    <s v="Chairs"/>
    <s v="Global High-Back Leather Tilter, Burgundy"/>
  </r>
  <r>
    <x v="3737"/>
    <x v="906"/>
    <d v="2017-03-01T00:00:00"/>
    <s v="Standard Class"/>
    <s v="SW-20245"/>
    <s v="FUR-BO-10004709"/>
    <x v="2883"/>
    <n v="5"/>
    <n v="2"/>
    <n v="5798"/>
    <n v="0.57979999999999998"/>
    <s v="Furniture"/>
    <s v="Bookcases"/>
    <s v="Bush Westfield Collection Bookcases, Medium Cherry Finish"/>
  </r>
  <r>
    <x v="3738"/>
    <x v="374"/>
    <d v="2017-04-07T00:00:00"/>
    <s v="Standard Class"/>
    <s v="HG-14965"/>
    <s v="OFF-SU-10004231"/>
    <x v="832"/>
    <n v="3"/>
    <n v="0"/>
    <n v="8019"/>
    <n v="0.80189999999999995"/>
    <s v="Office Supplies"/>
    <s v="Supplies"/>
    <s v="Acme Tagit Stainless Steel Antibacterial Scissors"/>
  </r>
  <r>
    <x v="3739"/>
    <x v="734"/>
    <d v="2017-12-08T00:00:00"/>
    <s v="Standard Class"/>
    <s v="MV-17485"/>
    <s v="FUR-FU-10000820"/>
    <x v="4429"/>
    <n v="2"/>
    <n v="6"/>
    <n v="-142716"/>
    <n v="-14.271599999999999"/>
    <s v="Furniture"/>
    <s v="Furnishings"/>
    <s v="Tensor Brushed Steel Torchiere Floor Lamp"/>
  </r>
  <r>
    <x v="3740"/>
    <x v="401"/>
    <d v="2016-02-22T00:00:00"/>
    <s v="Second Class"/>
    <s v="GT-14710"/>
    <s v="OFF-PA-10001736"/>
    <x v="2570"/>
    <n v="2"/>
    <n v="0"/>
    <n v="333136"/>
    <n v="33.313600000000001"/>
    <s v="Office Supplies"/>
    <s v="Paper"/>
    <s v="Xerox 1880"/>
  </r>
  <r>
    <x v="3741"/>
    <x v="533"/>
    <d v="2017-12-06T00:00:00"/>
    <s v="Standard Class"/>
    <s v="BS-11380"/>
    <s v="OFF-ST-10003306"/>
    <x v="4482"/>
    <n v="1"/>
    <n v="2"/>
    <n v="128574"/>
    <n v="12.8574"/>
    <s v="Office Supplies"/>
    <s v="Storage"/>
    <s v="Letter Size Cart"/>
  </r>
  <r>
    <x v="3741"/>
    <x v="533"/>
    <d v="2017-12-06T00:00:00"/>
    <s v="Standard Class"/>
    <s v="BS-11380"/>
    <s v="OFF-BI-10003707"/>
    <x v="1187"/>
    <n v="8"/>
    <n v="7"/>
    <n v="-24416"/>
    <n v="-2.4416000000000002"/>
    <s v="Office Supplies"/>
    <s v="Binders"/>
    <s v="Aluminum Screw Posts"/>
  </r>
  <r>
    <x v="3741"/>
    <x v="533"/>
    <d v="2017-12-06T00:00:00"/>
    <s v="Standard Class"/>
    <s v="BS-11380"/>
    <s v="FUR-BO-10003546"/>
    <x v="2369"/>
    <n v="8"/>
    <n v="7"/>
    <n v="-363528"/>
    <n v="-36.352800000000002"/>
    <s v="Furniture"/>
    <s v="Bookcases"/>
    <s v="Hon 4-Shelf Metal Bookcases"/>
  </r>
  <r>
    <x v="3741"/>
    <x v="533"/>
    <d v="2017-12-06T00:00:00"/>
    <s v="Standard Class"/>
    <s v="BS-11380"/>
    <s v="TEC-PH-10000213"/>
    <x v="4483"/>
    <n v="2"/>
    <n v="2"/>
    <n v="49616"/>
    <n v="4.9615999999999998"/>
    <s v="Technology"/>
    <s v="Phones"/>
    <s v="Seidio BD2-HK3IPH5-BK DILEX Case and Holster Combo for Apple iPhone 5/5s - Black"/>
  </r>
  <r>
    <x v="3741"/>
    <x v="533"/>
    <d v="2017-12-06T00:00:00"/>
    <s v="Standard Class"/>
    <s v="BS-11380"/>
    <s v="FUR-FU-10001488"/>
    <x v="4484"/>
    <n v="6"/>
    <n v="2"/>
    <n v="0"/>
    <n v="0"/>
    <s v="Furniture"/>
    <s v="Furnishings"/>
    <s v="Tenex 46&quot; x 60&quot; Computer Anti-Static Chairmat, Rectangular Shaped"/>
  </r>
  <r>
    <x v="3741"/>
    <x v="533"/>
    <d v="2017-12-06T00:00:00"/>
    <s v="Standard Class"/>
    <s v="BS-11380"/>
    <s v="TEC-PH-10004833"/>
    <x v="4485"/>
    <n v="6"/>
    <n v="2"/>
    <n v="-1434"/>
    <n v="-0.1434"/>
    <s v="Technology"/>
    <s v="Phones"/>
    <s v="Macally Suction Cup Mount"/>
  </r>
  <r>
    <x v="3741"/>
    <x v="533"/>
    <d v="2017-12-06T00:00:00"/>
    <s v="Standard Class"/>
    <s v="BS-11380"/>
    <s v="FUR-CH-10002335"/>
    <x v="4486"/>
    <n v="5"/>
    <n v="2"/>
    <n v="68001"/>
    <n v="6.8000999999999996"/>
    <s v="Furniture"/>
    <s v="Chairs"/>
    <s v="Hon GuestStacker Chair"/>
  </r>
  <r>
    <x v="3742"/>
    <x v="982"/>
    <d v="2014-10-15T00:00:00"/>
    <s v="Standard Class"/>
    <s v="CM-12715"/>
    <s v="TEC-PH-10001128"/>
    <x v="4487"/>
    <n v="6"/>
    <n v="2"/>
    <n v="719952"/>
    <n v="71.995199999999997"/>
    <s v="Technology"/>
    <s v="Phones"/>
    <s v="Motorola Droid Maxx"/>
  </r>
  <r>
    <x v="3742"/>
    <x v="982"/>
    <d v="2014-10-15T00:00:00"/>
    <s v="Standard Class"/>
    <s v="CM-12715"/>
    <s v="TEC-PH-10004667"/>
    <x v="4488"/>
    <n v="7"/>
    <n v="2"/>
    <n v="661451"/>
    <n v="66.145099999999999"/>
    <s v="Technology"/>
    <s v="Phones"/>
    <s v="Cisco 8x8 Inc. 6753i IP Business Phone System"/>
  </r>
  <r>
    <x v="3742"/>
    <x v="982"/>
    <d v="2014-10-15T00:00:00"/>
    <s v="Standard Class"/>
    <s v="CM-12715"/>
    <s v="OFF-BI-10004817"/>
    <x v="885"/>
    <n v="5"/>
    <n v="8"/>
    <n v="-19168"/>
    <n v="-1.9168000000000001"/>
    <s v="Office Supplies"/>
    <s v="Binders"/>
    <s v="GBC Personal VeloBind Strips"/>
  </r>
  <r>
    <x v="3742"/>
    <x v="982"/>
    <d v="2014-10-15T00:00:00"/>
    <s v="Standard Class"/>
    <s v="CM-12715"/>
    <s v="OFF-BI-10004140"/>
    <x v="4489"/>
    <n v="1"/>
    <n v="8"/>
    <n v="-15715"/>
    <n v="-1.5714999999999999"/>
    <s v="Office Supplies"/>
    <s v="Binders"/>
    <s v="Avery Non-Stick Binders"/>
  </r>
  <r>
    <x v="3743"/>
    <x v="33"/>
    <d v="2016-09-07T00:00:00"/>
    <s v="First Class"/>
    <s v="EM-13825"/>
    <s v="FUR-FU-10004671"/>
    <x v="4490"/>
    <n v="3"/>
    <n v="6"/>
    <n v="-116622"/>
    <n v="-11.6622"/>
    <s v="Furniture"/>
    <s v="Furnishings"/>
    <s v="Executive Impressions 12&quot; Wall Clock"/>
  </r>
  <r>
    <x v="3744"/>
    <x v="1164"/>
    <d v="2014-11-25T00:00:00"/>
    <s v="Standard Class"/>
    <s v="KH-16330"/>
    <s v="OFF-EN-10002592"/>
    <x v="4491"/>
    <n v="3"/>
    <n v="0"/>
    <n v="1737"/>
    <n v="0.17369999999999999"/>
    <s v="Office Supplies"/>
    <s v="Envelopes"/>
    <s v="Peel &amp; Seel Recycled Catalog Envelopes, Brown"/>
  </r>
  <r>
    <x v="3744"/>
    <x v="1164"/>
    <d v="2014-11-25T00:00:00"/>
    <s v="Standard Class"/>
    <s v="KH-16330"/>
    <s v="TEC-PH-10004447"/>
    <x v="4492"/>
    <n v="6"/>
    <n v="0"/>
    <n v="2168244"/>
    <n v="216.8244"/>
    <s v="Technology"/>
    <s v="Phones"/>
    <s v="Toshiba IPT2010-SD IPÂ Telephone"/>
  </r>
  <r>
    <x v="3744"/>
    <x v="1164"/>
    <d v="2014-11-25T00:00:00"/>
    <s v="Standard Class"/>
    <s v="KH-16330"/>
    <s v="OFF-BI-10003669"/>
    <x v="24"/>
    <n v="3"/>
    <n v="2"/>
    <n v="4536"/>
    <n v="0.4536"/>
    <s v="Office Supplies"/>
    <s v="Binders"/>
    <s v="3M Organizer Strips"/>
  </r>
  <r>
    <x v="3744"/>
    <x v="1164"/>
    <d v="2014-11-25T00:00:00"/>
    <s v="Standard Class"/>
    <s v="KH-16330"/>
    <s v="OFF-PA-10000223"/>
    <x v="330"/>
    <n v="4"/>
    <n v="0"/>
    <n v="124416"/>
    <n v="12.441599999999999"/>
    <s v="Office Supplies"/>
    <s v="Paper"/>
    <s v="Xerox 2000"/>
  </r>
  <r>
    <x v="3745"/>
    <x v="1025"/>
    <d v="2014-05-14T00:00:00"/>
    <s v="Second Class"/>
    <s v="AF-10885"/>
    <s v="FUR-BO-10004467"/>
    <x v="4493"/>
    <n v="7"/>
    <n v="5"/>
    <n v="-2169783"/>
    <n v="-216.97829999999999"/>
    <s v="Furniture"/>
    <s v="Bookcases"/>
    <s v="Bestar Classic Bookcase"/>
  </r>
  <r>
    <x v="3745"/>
    <x v="1025"/>
    <d v="2014-05-14T00:00:00"/>
    <s v="Second Class"/>
    <s v="AF-10885"/>
    <s v="OFF-AR-10000716"/>
    <x v="4246"/>
    <n v="5"/>
    <n v="2"/>
    <n v="5301"/>
    <n v="0.53010000000000002"/>
    <s v="Office Supplies"/>
    <s v="Art"/>
    <s v="DIXON Ticonderoga Erasable Checking Pencils"/>
  </r>
  <r>
    <x v="3746"/>
    <x v="276"/>
    <d v="2017-12-02T00:00:00"/>
    <s v="Standard Class"/>
    <s v="JR-16210"/>
    <s v="OFF-PA-10003641"/>
    <x v="4494"/>
    <n v="6"/>
    <n v="0"/>
    <n v="728088"/>
    <n v="72.808800000000005"/>
    <s v="Office Supplies"/>
    <s v="Paper"/>
    <s v="Xerox 1909"/>
  </r>
  <r>
    <x v="3746"/>
    <x v="276"/>
    <d v="2017-12-02T00:00:00"/>
    <s v="Standard Class"/>
    <s v="JR-16210"/>
    <s v="OFF-BI-10004519"/>
    <x v="4495"/>
    <n v="3"/>
    <n v="0"/>
    <n v="224073"/>
    <n v="22.407299999999999"/>
    <s v="Office Supplies"/>
    <s v="Binders"/>
    <s v="GBC DocuBind P100 Manual Binding Machine"/>
  </r>
  <r>
    <x v="3747"/>
    <x v="478"/>
    <d v="2014-11-05T00:00:00"/>
    <s v="Standard Class"/>
    <s v="DL-12925"/>
    <s v="OFF-AP-10002518"/>
    <x v="4496"/>
    <n v="3"/>
    <n v="0"/>
    <n v="1548426"/>
    <n v="154.8426"/>
    <s v="Office Supplies"/>
    <s v="Appliances"/>
    <s v="Kensington 7 Outlet MasterPiece Power Center"/>
  </r>
  <r>
    <x v="3747"/>
    <x v="478"/>
    <d v="2014-11-05T00:00:00"/>
    <s v="Standard Class"/>
    <s v="DL-12925"/>
    <s v="OFF-PA-10000806"/>
    <x v="3510"/>
    <n v="3"/>
    <n v="0"/>
    <n v="822906"/>
    <n v="82.290599999999998"/>
    <s v="Office Supplies"/>
    <s v="Paper"/>
    <s v="Xerox 1934"/>
  </r>
  <r>
    <x v="3747"/>
    <x v="478"/>
    <d v="2014-11-05T00:00:00"/>
    <s v="Standard Class"/>
    <s v="DL-12925"/>
    <s v="FUR-FU-10003142"/>
    <x v="1040"/>
    <n v="6"/>
    <n v="0"/>
    <n v="98208"/>
    <n v="9.8208000000000002"/>
    <s v="Furniture"/>
    <s v="Furnishings"/>
    <s v="Master Big Foot Doorstop, Beige"/>
  </r>
  <r>
    <x v="3748"/>
    <x v="945"/>
    <d v="2017-01-01T00:00:00"/>
    <s v="First Class"/>
    <s v="BD-11605"/>
    <s v="FUR-CH-10000454"/>
    <x v="4497"/>
    <n v="1"/>
    <n v="3"/>
    <n v="0"/>
    <n v="0"/>
    <s v="Furniture"/>
    <s v="Chairs"/>
    <s v="Hon Deluxe Fabric Upholstered Stacking Chairs, Rounded Back"/>
  </r>
  <r>
    <x v="3749"/>
    <x v="423"/>
    <d v="2016-09-07T00:00:00"/>
    <s v="Standard Class"/>
    <s v="RB-19570"/>
    <s v="FUR-BO-10003894"/>
    <x v="4273"/>
    <n v="4"/>
    <n v="3"/>
    <n v="0"/>
    <n v="0"/>
    <s v="Furniture"/>
    <s v="Bookcases"/>
    <s v="Safco Value Mate Steel Bookcase, Baked Enamel Finish on Steel, Black"/>
  </r>
  <r>
    <x v="3750"/>
    <x v="339"/>
    <d v="2017-10-07T00:00:00"/>
    <s v="First Class"/>
    <s v="RB-19795"/>
    <s v="TEC-AC-10001714"/>
    <x v="3964"/>
    <n v="2"/>
    <n v="2"/>
    <n v="135626"/>
    <n v="13.5626"/>
    <s v="Technology"/>
    <s v="Accessories"/>
    <s v="LogitechÂ MX Performance Wireless Mouse"/>
  </r>
  <r>
    <x v="3751"/>
    <x v="806"/>
    <d v="2016-02-01T00:00:00"/>
    <s v="Second Class"/>
    <s v="TB-21250"/>
    <s v="FUR-CH-10001190"/>
    <x v="4498"/>
    <n v="4"/>
    <n v="2"/>
    <n v="-598356"/>
    <n v="-59.835599999999999"/>
    <s v="Furniture"/>
    <s v="Chairs"/>
    <s v="Global Deluxe High-Back Office Chair in Storm"/>
  </r>
  <r>
    <x v="3751"/>
    <x v="806"/>
    <d v="2016-02-01T00:00:00"/>
    <s v="Second Class"/>
    <s v="TB-21250"/>
    <s v="FUR-BO-10000468"/>
    <x v="4499"/>
    <n v="1"/>
    <n v="0"/>
    <n v="77728"/>
    <n v="7.7728000000000002"/>
    <s v="Furniture"/>
    <s v="Bookcases"/>
    <s v="O'Sullivan 2-Shelf Heavy-Duty Bookcases"/>
  </r>
  <r>
    <x v="3752"/>
    <x v="193"/>
    <d v="2017-04-23T00:00:00"/>
    <s v="First Class"/>
    <s v="KN-16390"/>
    <s v="TEC-AC-10001998"/>
    <x v="232"/>
    <n v="3"/>
    <n v="2"/>
    <n v="83958"/>
    <n v="8.3957999999999995"/>
    <s v="Technology"/>
    <s v="Accessories"/>
    <s v="LogitechÂ LS21 Speaker System - PC Multimedia - 2.1-CH - Wired"/>
  </r>
  <r>
    <x v="3752"/>
    <x v="193"/>
    <d v="2017-04-23T00:00:00"/>
    <s v="First Class"/>
    <s v="KN-16390"/>
    <s v="OFF-PA-10001534"/>
    <x v="846"/>
    <n v="4"/>
    <n v="2"/>
    <n v="72576"/>
    <n v="7.2576000000000001"/>
    <s v="Office Supplies"/>
    <s v="Paper"/>
    <s v="Xerox 230"/>
  </r>
  <r>
    <x v="3753"/>
    <x v="89"/>
    <d v="2014-12-10T00:00:00"/>
    <s v="Standard Class"/>
    <s v="RL-19615"/>
    <s v="OFF-AR-10003045"/>
    <x v="4500"/>
    <n v="9"/>
    <n v="0"/>
    <n v="11907"/>
    <n v="1.1907000000000001"/>
    <s v="Office Supplies"/>
    <s v="Art"/>
    <s v="Prang Colored Pencils"/>
  </r>
  <r>
    <x v="3753"/>
    <x v="89"/>
    <d v="2014-12-10T00:00:00"/>
    <s v="Standard Class"/>
    <s v="RL-19615"/>
    <s v="OFF-PA-10001363"/>
    <x v="546"/>
    <n v="4"/>
    <n v="0"/>
    <n v="230864"/>
    <n v="23.086400000000001"/>
    <s v="Office Supplies"/>
    <s v="Paper"/>
    <s v="Xerox 1933"/>
  </r>
  <r>
    <x v="3753"/>
    <x v="89"/>
    <d v="2014-12-10T00:00:00"/>
    <s v="Standard Class"/>
    <s v="RL-19615"/>
    <s v="OFF-FA-10002280"/>
    <x v="1643"/>
    <n v="3"/>
    <n v="0"/>
    <n v="72"/>
    <n v="7.1999999999999998E-3"/>
    <s v="Office Supplies"/>
    <s v="Fasteners"/>
    <s v="Advantus Plastic Paper Clips"/>
  </r>
  <r>
    <x v="3754"/>
    <x v="618"/>
    <d v="2014-10-26T00:00:00"/>
    <s v="Standard Class"/>
    <s v="FH-14275"/>
    <s v="OFF-ST-10003479"/>
    <x v="4501"/>
    <n v="5"/>
    <n v="0"/>
    <n v="9735"/>
    <n v="0.97350000000000003"/>
    <s v="Office Supplies"/>
    <s v="Storage"/>
    <s v="Eldon Base for stackable storage shelf, platinum"/>
  </r>
  <r>
    <x v="3754"/>
    <x v="618"/>
    <d v="2014-10-26T00:00:00"/>
    <s v="Standard Class"/>
    <s v="FH-14275"/>
    <s v="FUR-TA-10004607"/>
    <x v="4502"/>
    <n v="4"/>
    <n v="0"/>
    <n v="1123508"/>
    <n v="112.35080000000001"/>
    <s v="Furniture"/>
    <s v="Tables"/>
    <s v="Hon 2111 Invitation Series Straight Table"/>
  </r>
  <r>
    <x v="3754"/>
    <x v="618"/>
    <d v="2014-10-26T00:00:00"/>
    <s v="Standard Class"/>
    <s v="FH-14275"/>
    <s v="OFF-AR-10001022"/>
    <x v="276"/>
    <n v="1"/>
    <n v="0"/>
    <n v="8804"/>
    <n v="0.88039999999999996"/>
    <s v="Office Supplies"/>
    <s v="Art"/>
    <s v="SANFORD Liquid Accent Tank-Style Highlighters"/>
  </r>
  <r>
    <x v="3755"/>
    <x v="538"/>
    <d v="2015-12-12T00:00:00"/>
    <s v="Standard Class"/>
    <s v="YS-21880"/>
    <s v="OFF-ST-10004186"/>
    <x v="4503"/>
    <n v="2"/>
    <n v="0"/>
    <n v="44392"/>
    <n v="4.4391999999999996"/>
    <s v="Office Supplies"/>
    <s v="Storage"/>
    <s v="Stur-D-Stor Shelving, Vertical 5-Shelf: 72&quot;H x 36&quot;W x 18 1/2&quot;D"/>
  </r>
  <r>
    <x v="3755"/>
    <x v="538"/>
    <d v="2015-12-12T00:00:00"/>
    <s v="Standard Class"/>
    <s v="YS-21880"/>
    <s v="TEC-AC-10000865"/>
    <x v="4504"/>
    <n v="4"/>
    <n v="0"/>
    <n v="4012"/>
    <n v="0.4012"/>
    <s v="Technology"/>
    <s v="Accessories"/>
    <s v="WD My Passport Ultra 500GB Portable External Hard Drive"/>
  </r>
  <r>
    <x v="3756"/>
    <x v="981"/>
    <d v="2014-11-07T00:00:00"/>
    <s v="Second Class"/>
    <s v="SW-20755"/>
    <s v="TEC-AC-10000023"/>
    <x v="1394"/>
    <n v="2"/>
    <n v="0"/>
    <n v="150984"/>
    <n v="15.0984"/>
    <s v="Technology"/>
    <s v="Accessories"/>
    <s v="Maxell 74 Minute CD-R Spindle, 50/Pack"/>
  </r>
  <r>
    <x v="3756"/>
    <x v="981"/>
    <d v="2014-11-07T00:00:00"/>
    <s v="Second Class"/>
    <s v="SW-20755"/>
    <s v="TEC-PH-10001750"/>
    <x v="3808"/>
    <n v="1"/>
    <n v="2"/>
    <n v="46193"/>
    <n v="4.6193"/>
    <s v="Technology"/>
    <s v="Phones"/>
    <s v="Samsung Rugby III"/>
  </r>
  <r>
    <x v="3757"/>
    <x v="194"/>
    <d v="2016-12-21T00:00:00"/>
    <s v="First Class"/>
    <s v="PN-18775"/>
    <s v="FUR-CH-10004997"/>
    <x v="3470"/>
    <n v="3"/>
    <n v="0"/>
    <n v="112788"/>
    <n v="11.2788"/>
    <s v="Furniture"/>
    <s v="Chairs"/>
    <s v="Hon Every-Day Series Multi-Task Chairs"/>
  </r>
  <r>
    <x v="3758"/>
    <x v="559"/>
    <d v="2015-11-27T00:00:00"/>
    <s v="Second Class"/>
    <s v="AT-10735"/>
    <s v="OFF-AP-10000275"/>
    <x v="4505"/>
    <n v="8"/>
    <n v="0"/>
    <n v="7350336"/>
    <n v="735.03359999999998"/>
    <s v="Office Supplies"/>
    <s v="Appliances"/>
    <s v="Sanyo Counter Height Refrigerator with Crisper, 3.6 Cubic Foot, Stainless Steel/Black"/>
  </r>
  <r>
    <x v="3758"/>
    <x v="559"/>
    <d v="2015-11-27T00:00:00"/>
    <s v="Second Class"/>
    <s v="AT-10735"/>
    <s v="OFF-AR-10004999"/>
    <x v="188"/>
    <n v="3"/>
    <n v="0"/>
    <n v="4485"/>
    <n v="0.44850000000000001"/>
    <s v="Office Supplies"/>
    <s v="Art"/>
    <s v="Newell 315"/>
  </r>
  <r>
    <x v="3759"/>
    <x v="863"/>
    <d v="2015-08-16T00:00:00"/>
    <s v="First Class"/>
    <s v="EJ-13720"/>
    <s v="OFF-ST-10003816"/>
    <x v="4506"/>
    <n v="3"/>
    <n v="2"/>
    <n v="158571"/>
    <n v="15.857100000000001"/>
    <s v="Office Supplies"/>
    <s v="Storage"/>
    <s v="Fellowes High-Stak Drawer Files"/>
  </r>
  <r>
    <x v="3760"/>
    <x v="335"/>
    <d v="2015-04-21T00:00:00"/>
    <s v="Standard Class"/>
    <s v="DM-13345"/>
    <s v="FUR-CH-10003968"/>
    <x v="3707"/>
    <n v="2"/>
    <n v="1"/>
    <n v="28392"/>
    <n v="2.8391999999999999"/>
    <s v="Furniture"/>
    <s v="Chairs"/>
    <s v="Novimex Turbo Task Chair"/>
  </r>
  <r>
    <x v="3761"/>
    <x v="211"/>
    <d v="2014-03-25T00:00:00"/>
    <s v="Standard Class"/>
    <s v="KH-16690"/>
    <s v="TEC-PH-10000730"/>
    <x v="4507"/>
    <n v="7"/>
    <n v="0"/>
    <n v="9099818"/>
    <n v="909.98180000000002"/>
    <s v="Technology"/>
    <s v="Phones"/>
    <s v="Samsung Galaxy S4 Active"/>
  </r>
  <r>
    <x v="3761"/>
    <x v="211"/>
    <d v="2014-03-25T00:00:00"/>
    <s v="Standard Class"/>
    <s v="KH-16690"/>
    <s v="OFF-LA-10004409"/>
    <x v="1184"/>
    <n v="5"/>
    <n v="0"/>
    <n v="6624"/>
    <n v="0.66239999999999999"/>
    <s v="Office Supplies"/>
    <s v="Labels"/>
    <s v="Avery 492"/>
  </r>
  <r>
    <x v="3761"/>
    <x v="211"/>
    <d v="2014-03-25T00:00:00"/>
    <s v="Standard Class"/>
    <s v="KH-16690"/>
    <s v="OFF-PA-10000675"/>
    <x v="752"/>
    <n v="3"/>
    <n v="0"/>
    <n v="602553"/>
    <n v="60.255299999999998"/>
    <s v="Office Supplies"/>
    <s v="Paper"/>
    <s v="Xerox 1919"/>
  </r>
  <r>
    <x v="3761"/>
    <x v="211"/>
    <d v="2014-03-25T00:00:00"/>
    <s v="Standard Class"/>
    <s v="KH-16690"/>
    <s v="OFF-AR-10001573"/>
    <x v="641"/>
    <n v="4"/>
    <n v="0"/>
    <n v="27028"/>
    <n v="2.7027999999999999"/>
    <s v="Office Supplies"/>
    <s v="Art"/>
    <s v="American Pencil"/>
  </r>
  <r>
    <x v="3761"/>
    <x v="211"/>
    <d v="2014-03-25T00:00:00"/>
    <s v="Standard Class"/>
    <s v="KH-16690"/>
    <s v="OFF-BI-10001597"/>
    <x v="1201"/>
    <n v="3"/>
    <n v="0"/>
    <n v="590112"/>
    <n v="59.011200000000002"/>
    <s v="Office Supplies"/>
    <s v="Binders"/>
    <s v="Wilson Jones Ledger-Size, Piano-Hinge Binder, 2&quot;, Blue"/>
  </r>
  <r>
    <x v="3762"/>
    <x v="673"/>
    <d v="2017-11-22T00:00:00"/>
    <s v="Standard Class"/>
    <s v="MB-18085"/>
    <s v="FUR-FU-10001196"/>
    <x v="1680"/>
    <n v="3"/>
    <n v="0"/>
    <n v="5193"/>
    <n v="0.51929999999999998"/>
    <s v="Furniture"/>
    <s v="Furnishings"/>
    <s v="DAX Cubicle Frames - 8x10"/>
  </r>
  <r>
    <x v="3763"/>
    <x v="5"/>
    <d v="2015-09-29T00:00:00"/>
    <s v="Standard Class"/>
    <s v="DK-12895"/>
    <s v="OFF-AR-10004602"/>
    <x v="1923"/>
    <n v="7"/>
    <n v="2"/>
    <n v="128744"/>
    <n v="12.8744"/>
    <s v="Office Supplies"/>
    <s v="Art"/>
    <s v="Boston KS Multi-Size Manual Pencil Sharpener"/>
  </r>
  <r>
    <x v="3764"/>
    <x v="33"/>
    <d v="2016-09-09T00:00:00"/>
    <s v="Standard Class"/>
    <s v="DB-13210"/>
    <s v="FUR-FU-10000260"/>
    <x v="4508"/>
    <n v="9"/>
    <n v="2"/>
    <n v="116496"/>
    <n v="11.6496"/>
    <s v="Furniture"/>
    <s v="Furnishings"/>
    <s v="6&quot; Cubicle Wall Clock, Black"/>
  </r>
  <r>
    <x v="3764"/>
    <x v="33"/>
    <d v="2016-09-09T00:00:00"/>
    <s v="Standard Class"/>
    <s v="DB-13210"/>
    <s v="FUR-CH-10001146"/>
    <x v="4509"/>
    <n v="2"/>
    <n v="3"/>
    <n v="-193382"/>
    <n v="-19.338200000000001"/>
    <s v="Furniture"/>
    <s v="Chairs"/>
    <s v="Global Value Mid-Back Manager's Chair, Gray"/>
  </r>
  <r>
    <x v="3764"/>
    <x v="33"/>
    <d v="2016-09-09T00:00:00"/>
    <s v="Standard Class"/>
    <s v="DB-13210"/>
    <s v="OFF-AR-10000896"/>
    <x v="598"/>
    <n v="3"/>
    <n v="2"/>
    <n v="5904"/>
    <n v="0.59040000000000004"/>
    <s v="Office Supplies"/>
    <s v="Art"/>
    <s v="Newell 329"/>
  </r>
  <r>
    <x v="3764"/>
    <x v="33"/>
    <d v="2016-09-09T00:00:00"/>
    <s v="Standard Class"/>
    <s v="DB-13210"/>
    <s v="FUR-CH-10000309"/>
    <x v="4510"/>
    <n v="3"/>
    <n v="3"/>
    <n v="-633765"/>
    <n v="-63.3765"/>
    <s v="Furniture"/>
    <s v="Chairs"/>
    <s v="Global Comet Stacking Arm Chair"/>
  </r>
  <r>
    <x v="3765"/>
    <x v="693"/>
    <d v="2017-04-24T00:00:00"/>
    <s v="Standard Class"/>
    <s v="CV-12295"/>
    <s v="OFF-BI-10001989"/>
    <x v="4511"/>
    <n v="7"/>
    <n v="0"/>
    <n v="704928"/>
    <n v="70.492800000000003"/>
    <s v="Office Supplies"/>
    <s v="Binders"/>
    <s v="Premium Transparent Presentation Covers by GBC"/>
  </r>
  <r>
    <x v="3765"/>
    <x v="693"/>
    <d v="2017-04-24T00:00:00"/>
    <s v="Standard Class"/>
    <s v="CV-12295"/>
    <s v="OFF-BI-10001036"/>
    <x v="1734"/>
    <n v="4"/>
    <n v="0"/>
    <n v="1828"/>
    <n v="0.18279999999999999"/>
    <s v="Office Supplies"/>
    <s v="Binders"/>
    <s v="Cardinal EasyOpen D-Ring Binders"/>
  </r>
  <r>
    <x v="3766"/>
    <x v="925"/>
    <d v="2015-06-19T00:00:00"/>
    <s v="Standard Class"/>
    <s v="GK-14620"/>
    <s v="TEC-PH-10002103"/>
    <x v="4512"/>
    <n v="3"/>
    <n v="2"/>
    <n v="225576"/>
    <n v="22.557600000000001"/>
    <s v="Technology"/>
    <s v="Phones"/>
    <s v="Jabra SPEAK 410"/>
  </r>
  <r>
    <x v="3767"/>
    <x v="493"/>
    <d v="2014-09-22T00:00:00"/>
    <s v="Standard Class"/>
    <s v="JA-15970"/>
    <s v="OFF-AR-10001473"/>
    <x v="1076"/>
    <n v="2"/>
    <n v="2"/>
    <n v="4592"/>
    <n v="0.4592"/>
    <s v="Office Supplies"/>
    <s v="Art"/>
    <s v="Newell 313"/>
  </r>
  <r>
    <x v="3767"/>
    <x v="493"/>
    <d v="2014-09-22T00:00:00"/>
    <s v="Standard Class"/>
    <s v="JA-15970"/>
    <s v="OFF-AR-10000411"/>
    <x v="4513"/>
    <n v="3"/>
    <n v="2"/>
    <n v="4782"/>
    <n v="0.47820000000000001"/>
    <s v="Office Supplies"/>
    <s v="Art"/>
    <s v="Boston 16701 Slimline Battery Pencil Sharpener"/>
  </r>
  <r>
    <x v="3767"/>
    <x v="493"/>
    <d v="2014-09-22T00:00:00"/>
    <s v="Standard Class"/>
    <s v="JA-15970"/>
    <s v="OFF-PA-10000246"/>
    <x v="4514"/>
    <n v="5"/>
    <n v="2"/>
    <n v="13078"/>
    <n v="1.3078000000000001"/>
    <s v="Office Supplies"/>
    <s v="Paper"/>
    <s v="Riverleaf Stik-Withit Designer Note Cubes"/>
  </r>
  <r>
    <x v="3767"/>
    <x v="493"/>
    <d v="2014-09-22T00:00:00"/>
    <s v="Standard Class"/>
    <s v="JA-15970"/>
    <s v="TEC-MA-10004086"/>
    <x v="4515"/>
    <n v="5"/>
    <n v="7"/>
    <n v="-21945"/>
    <n v="-2.1945000000000001"/>
    <s v="Technology"/>
    <s v="Machines"/>
    <s v="Plantronics Single Ear Headset"/>
  </r>
  <r>
    <x v="3767"/>
    <x v="493"/>
    <d v="2014-09-22T00:00:00"/>
    <s v="Standard Class"/>
    <s v="JA-15970"/>
    <s v="OFF-PA-10003039"/>
    <x v="3082"/>
    <n v="6"/>
    <n v="2"/>
    <n v="4647"/>
    <n v="0.4647"/>
    <s v="Office Supplies"/>
    <s v="Paper"/>
    <s v="Xerox 1960"/>
  </r>
  <r>
    <x v="3767"/>
    <x v="493"/>
    <d v="2014-09-22T00:00:00"/>
    <s v="Standard Class"/>
    <s v="JA-15970"/>
    <s v="TEC-AC-10004633"/>
    <x v="2211"/>
    <n v="10"/>
    <n v="2"/>
    <n v="16776"/>
    <n v="1.6776"/>
    <s v="Technology"/>
    <s v="Accessories"/>
    <s v="Verbatim 25 GB 6x Blu-ray Single Layer Recordable Disc, 3/Pack"/>
  </r>
  <r>
    <x v="3768"/>
    <x v="630"/>
    <d v="2016-07-12T00:00:00"/>
    <s v="Standard Class"/>
    <s v="TH-21115"/>
    <s v="OFF-PA-10000289"/>
    <x v="24"/>
    <n v="2"/>
    <n v="0"/>
    <n v="62208"/>
    <n v="6.2207999999999997"/>
    <s v="Office Supplies"/>
    <s v="Paper"/>
    <s v="Xerox 213"/>
  </r>
  <r>
    <x v="3769"/>
    <x v="1022"/>
    <d v="2016-05-31T00:00:00"/>
    <s v="Standard Class"/>
    <s v="BS-11665"/>
    <s v="FUR-FU-10003247"/>
    <x v="529"/>
    <n v="3"/>
    <n v="6"/>
    <n v="-333582"/>
    <n v="-33.358199999999997"/>
    <s v="Furniture"/>
    <s v="Furnishings"/>
    <s v="36X48 HARDFLOOR CHAIRMAT"/>
  </r>
  <r>
    <x v="3769"/>
    <x v="1022"/>
    <d v="2016-05-31T00:00:00"/>
    <s v="Standard Class"/>
    <s v="BS-11665"/>
    <s v="FUR-FU-10002191"/>
    <x v="366"/>
    <n v="2"/>
    <n v="6"/>
    <n v="-16752"/>
    <n v="-1.6752"/>
    <s v="Furniture"/>
    <s v="Furnishings"/>
    <s v="G.E. Halogen Desk Lamp Bulbs"/>
  </r>
  <r>
    <x v="3769"/>
    <x v="1022"/>
    <d v="2016-05-31T00:00:00"/>
    <s v="Standard Class"/>
    <s v="BS-11665"/>
    <s v="OFF-ST-10001496"/>
    <x v="4516"/>
    <n v="9"/>
    <n v="2"/>
    <n v="973026"/>
    <n v="97.302599999999998"/>
    <s v="Office Supplies"/>
    <s v="Storage"/>
    <s v="Standard Rollaway File with Lock"/>
  </r>
  <r>
    <x v="3770"/>
    <x v="346"/>
    <d v="2017-12-27T00:00:00"/>
    <s v="First Class"/>
    <s v="NS-18505"/>
    <s v="OFF-ST-10000585"/>
    <x v="1607"/>
    <n v="2"/>
    <n v="2"/>
    <n v="19824"/>
    <n v="1.9823999999999999"/>
    <s v="Office Supplies"/>
    <s v="Storage"/>
    <s v="Economy Rollaway Files"/>
  </r>
  <r>
    <x v="3771"/>
    <x v="898"/>
    <d v="2017-05-07T00:00:00"/>
    <s v="Standard Class"/>
    <s v="MK-18160"/>
    <s v="OFF-PA-10001166"/>
    <x v="330"/>
    <n v="4"/>
    <n v="0"/>
    <n v="124416"/>
    <n v="12.441599999999999"/>
    <s v="Office Supplies"/>
    <s v="Paper"/>
    <s v="Xerox 2"/>
  </r>
  <r>
    <x v="3771"/>
    <x v="898"/>
    <d v="2017-05-07T00:00:00"/>
    <s v="Standard Class"/>
    <s v="MK-18160"/>
    <s v="OFF-AR-10003651"/>
    <x v="486"/>
    <n v="7"/>
    <n v="0"/>
    <n v="66584"/>
    <n v="6.6584000000000003"/>
    <s v="Office Supplies"/>
    <s v="Art"/>
    <s v="Newell 350"/>
  </r>
  <r>
    <x v="3772"/>
    <x v="1165"/>
    <d v="2014-02-24T00:00:00"/>
    <s v="First Class"/>
    <s v="SA-20830"/>
    <s v="OFF-PA-10001800"/>
    <x v="168"/>
    <n v="3"/>
    <n v="0"/>
    <n v="93312"/>
    <n v="9.3312000000000008"/>
    <s v="Office Supplies"/>
    <s v="Paper"/>
    <s v="Xerox 220"/>
  </r>
  <r>
    <x v="3773"/>
    <x v="188"/>
    <d v="2015-02-11T00:00:00"/>
    <s v="First Class"/>
    <s v="BH-11710"/>
    <s v="OFF-PA-10000791"/>
    <x v="3786"/>
    <n v="2"/>
    <n v="0"/>
    <n v="4293"/>
    <n v="0.42930000000000001"/>
    <s v="Office Supplies"/>
    <s v="Paper"/>
    <s v="Wirebound Message Books, Four 2 3/4 x 5 Forms per Page, 200 Sets per Book"/>
  </r>
  <r>
    <x v="3773"/>
    <x v="188"/>
    <d v="2015-02-11T00:00:00"/>
    <s v="First Class"/>
    <s v="BH-11710"/>
    <s v="OFF-FA-10000134"/>
    <x v="4517"/>
    <n v="1"/>
    <n v="0"/>
    <n v="18011"/>
    <n v="1.8010999999999999"/>
    <s v="Office Supplies"/>
    <s v="Fasteners"/>
    <s v="Advantus Push Pins, Aluminum Head"/>
  </r>
  <r>
    <x v="3773"/>
    <x v="188"/>
    <d v="2015-02-11T00:00:00"/>
    <s v="First Class"/>
    <s v="BH-11710"/>
    <s v="OFF-AR-10001149"/>
    <x v="1703"/>
    <n v="2"/>
    <n v="0"/>
    <n v="1728"/>
    <n v="0.17280000000000001"/>
    <s v="Office Supplies"/>
    <s v="Art"/>
    <s v="Sanford Colorific Colored Pencils, 12/Box"/>
  </r>
  <r>
    <x v="3774"/>
    <x v="140"/>
    <d v="2015-08-28T00:00:00"/>
    <s v="Second Class"/>
    <s v="SC-20380"/>
    <s v="FUR-FU-10000010"/>
    <x v="3734"/>
    <n v="3"/>
    <n v="0"/>
    <n v="46221"/>
    <n v="4.6220999999999997"/>
    <s v="Furniture"/>
    <s v="Furnishings"/>
    <s v="DAX Value U-Channel Document Frames, Easel Back"/>
  </r>
  <r>
    <x v="3775"/>
    <x v="953"/>
    <d v="2014-12-04T00:00:00"/>
    <s v="Standard Class"/>
    <s v="RF-19345"/>
    <s v="OFF-BI-10000201"/>
    <x v="4518"/>
    <n v="9"/>
    <n v="7"/>
    <n v="-4428"/>
    <n v="-0.44280000000000003"/>
    <s v="Office Supplies"/>
    <s v="Binders"/>
    <s v="Avery Triangle Shaped Sheet Lifters, Black, 2/Pack"/>
  </r>
  <r>
    <x v="3776"/>
    <x v="247"/>
    <d v="2016-12-16T00:00:00"/>
    <s v="Standard Class"/>
    <s v="CM-12235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3776"/>
    <x v="247"/>
    <d v="2016-12-16T00:00:00"/>
    <s v="Standard Class"/>
    <s v="CM-12235"/>
    <s v="OFF-BI-10003656"/>
    <x v="4519"/>
    <n v="5"/>
    <n v="2"/>
    <n v="220987"/>
    <n v="22.098700000000001"/>
    <s v="Office Supplies"/>
    <s v="Binders"/>
    <s v="Fellowes PB200 Plastic Comb Binding Machine"/>
  </r>
  <r>
    <x v="3777"/>
    <x v="855"/>
    <d v="2017-10-29T00:00:00"/>
    <s v="First Class"/>
    <s v="JM-15655"/>
    <s v="FUR-TA-10001539"/>
    <x v="4520"/>
    <n v="1"/>
    <n v="2"/>
    <n v="94788"/>
    <n v="9.4787999999999997"/>
    <s v="Furniture"/>
    <s v="Tables"/>
    <s v="Chromcraft Rectangular Conference Tables"/>
  </r>
  <r>
    <x v="3777"/>
    <x v="855"/>
    <d v="2017-10-29T00:00:00"/>
    <s v="First Class"/>
    <s v="JM-15655"/>
    <s v="TEC-PH-10004100"/>
    <x v="1236"/>
    <n v="5"/>
    <n v="2"/>
    <n v="7196"/>
    <n v="0.71960000000000002"/>
    <s v="Technology"/>
    <s v="Phones"/>
    <s v="Griffin GC17055 Auxiliary Audio Cable"/>
  </r>
  <r>
    <x v="3778"/>
    <x v="641"/>
    <d v="2014-11-29T00:00:00"/>
    <s v="Standard Class"/>
    <s v="RB-19435"/>
    <s v="TEC-PH-10001580"/>
    <x v="4521"/>
    <n v="5"/>
    <n v="2"/>
    <n v="47243"/>
    <n v="4.7243000000000004"/>
    <s v="Technology"/>
    <s v="Phones"/>
    <s v="Logitech Mobile Speakerphone P710e -Â speaker phone"/>
  </r>
  <r>
    <x v="3778"/>
    <x v="641"/>
    <d v="2014-11-29T00:00:00"/>
    <s v="Standard Class"/>
    <s v="RB-19435"/>
    <s v="FUR-CH-10002335"/>
    <x v="4522"/>
    <n v="4"/>
    <n v="2"/>
    <n v="544008"/>
    <n v="54.400799999999997"/>
    <s v="Furniture"/>
    <s v="Chairs"/>
    <s v="Hon GuestStacker Chair"/>
  </r>
  <r>
    <x v="3778"/>
    <x v="641"/>
    <d v="2014-11-29T00:00:00"/>
    <s v="Standard Class"/>
    <s v="RB-19435"/>
    <s v="OFF-AR-10004707"/>
    <x v="4523"/>
    <n v="3"/>
    <n v="0"/>
    <n v="2604"/>
    <n v="0.26040000000000002"/>
    <s v="Office Supplies"/>
    <s v="Art"/>
    <s v="Staples in misc. colors"/>
  </r>
  <r>
    <x v="3779"/>
    <x v="686"/>
    <d v="2014-07-20T00:00:00"/>
    <s v="Standard Class"/>
    <s v="SS-20515"/>
    <s v="OFF-AP-10000576"/>
    <x v="4524"/>
    <n v="1"/>
    <n v="0"/>
    <n v="110544"/>
    <n v="11.054399999999999"/>
    <s v="Office Supplies"/>
    <s v="Appliances"/>
    <s v="Belkin 7 Outlet SurgeMaster II"/>
  </r>
  <r>
    <x v="3780"/>
    <x v="463"/>
    <d v="2015-05-27T00:00:00"/>
    <s v="Second Class"/>
    <s v="NM-18445"/>
    <s v="OFF-AP-10001394"/>
    <x v="4525"/>
    <n v="5"/>
    <n v="1"/>
    <n v="2457"/>
    <n v="0.2457"/>
    <s v="Office Supplies"/>
    <s v="Appliances"/>
    <s v="Harmony Air Purifier"/>
  </r>
  <r>
    <x v="3780"/>
    <x v="463"/>
    <d v="2015-05-27T00:00:00"/>
    <s v="Second Class"/>
    <s v="NM-18445"/>
    <s v="FUR-FU-10003724"/>
    <x v="4526"/>
    <n v="9"/>
    <n v="0"/>
    <n v="195858"/>
    <n v="19.585799999999999"/>
    <s v="Furniture"/>
    <s v="Furnishings"/>
    <s v="Westinghouse Clip-On Gooseneck Lamps"/>
  </r>
  <r>
    <x v="3781"/>
    <x v="195"/>
    <d v="2015-11-23T00:00:00"/>
    <s v="Second Class"/>
    <s v="EM-14095"/>
    <s v="OFF-AP-10002867"/>
    <x v="4527"/>
    <n v="6"/>
    <n v="2"/>
    <n v="284928"/>
    <n v="28.492799999999999"/>
    <s v="Office Supplies"/>
    <s v="Appliances"/>
    <s v="Fellowes Command Center 5-outlet power strip"/>
  </r>
  <r>
    <x v="3781"/>
    <x v="195"/>
    <d v="2015-11-23T00:00:00"/>
    <s v="Second Class"/>
    <s v="EM-14095"/>
    <s v="TEC-AC-10002718"/>
    <x v="4528"/>
    <n v="2"/>
    <n v="2"/>
    <n v="-1459"/>
    <n v="-0.1459"/>
    <s v="Technology"/>
    <s v="Accessories"/>
    <s v="Belkin Standard 104 key USB Keyboard"/>
  </r>
  <r>
    <x v="3781"/>
    <x v="195"/>
    <d v="2015-11-23T00:00:00"/>
    <s v="Second Class"/>
    <s v="EM-14095"/>
    <s v="OFF-LA-10003121"/>
    <x v="1268"/>
    <n v="5"/>
    <n v="2"/>
    <n v="5369"/>
    <n v="0.53690000000000004"/>
    <s v="Office Supplies"/>
    <s v="Labels"/>
    <s v="Avery 506"/>
  </r>
  <r>
    <x v="3782"/>
    <x v="809"/>
    <d v="2014-04-01T00:00:00"/>
    <s v="First Class"/>
    <s v="MP-17470"/>
    <s v="OFF-EN-10002230"/>
    <x v="4529"/>
    <n v="5"/>
    <n v="2"/>
    <n v="1133055"/>
    <n v="113.30549999999999"/>
    <s v="Office Supplies"/>
    <s v="Envelopes"/>
    <s v="Airmail Envelopes"/>
  </r>
  <r>
    <x v="3782"/>
    <x v="809"/>
    <d v="2014-04-01T00:00:00"/>
    <s v="First Class"/>
    <s v="MP-17470"/>
    <s v="TEC-PH-10001819"/>
    <x v="4530"/>
    <n v="7"/>
    <n v="2"/>
    <n v="881804"/>
    <n v="88.180400000000006"/>
    <s v="Technology"/>
    <s v="Phones"/>
    <s v="Innergie mMini Combo Duo USB Travel Charging Kit"/>
  </r>
  <r>
    <x v="3782"/>
    <x v="809"/>
    <d v="2014-04-01T00:00:00"/>
    <s v="First Class"/>
    <s v="MP-17470"/>
    <s v="FUR-CH-10002304"/>
    <x v="4531"/>
    <n v="7"/>
    <n v="3"/>
    <n v="-9093"/>
    <n v="-0.9093"/>
    <s v="Furniture"/>
    <s v="Chairs"/>
    <s v="Global Stack Chair without Arms, Black"/>
  </r>
  <r>
    <x v="3783"/>
    <x v="614"/>
    <d v="2018-01-01T00:00:00"/>
    <s v="Second Class"/>
    <s v="KH-16360"/>
    <s v="FUR-CH-10002602"/>
    <x v="2963"/>
    <n v="8"/>
    <n v="0"/>
    <n v="3140384"/>
    <n v="314.03840000000002"/>
    <s v="Furniture"/>
    <s v="Chairs"/>
    <s v="DMI Arturo Collection Mission-style Design Wood Chair"/>
  </r>
  <r>
    <x v="3783"/>
    <x v="614"/>
    <d v="2018-01-01T00:00:00"/>
    <s v="Second Class"/>
    <s v="KH-16360"/>
    <s v="OFF-BI-10002414"/>
    <x v="4532"/>
    <n v="1"/>
    <n v="0"/>
    <n v="58891"/>
    <n v="5.8891"/>
    <s v="Office Supplies"/>
    <s v="Binders"/>
    <s v="GBC ProClick Spines for 32-Hole Punch"/>
  </r>
  <r>
    <x v="3783"/>
    <x v="614"/>
    <d v="2018-01-01T00:00:00"/>
    <s v="Second Class"/>
    <s v="KH-16360"/>
    <s v="OFF-AR-10003696"/>
    <x v="1004"/>
    <n v="1"/>
    <n v="0"/>
    <n v="100282"/>
    <n v="10.0282"/>
    <s v="Office Supplies"/>
    <s v="Art"/>
    <s v="Panasonic KP-350BK Electric Pencil Sharpener with Auto Stop"/>
  </r>
  <r>
    <x v="3783"/>
    <x v="614"/>
    <d v="2018-01-01T00:00:00"/>
    <s v="Second Class"/>
    <s v="KH-16360"/>
    <s v="FUR-CH-10004495"/>
    <x v="4533"/>
    <n v="1"/>
    <n v="0"/>
    <n v="872842"/>
    <n v="87.284199999999998"/>
    <s v="Furniture"/>
    <s v="Chairs"/>
    <s v="Global Leather and Oak Executive Chair, Black"/>
  </r>
  <r>
    <x v="3783"/>
    <x v="614"/>
    <d v="2018-01-01T00:00:00"/>
    <s v="Second Class"/>
    <s v="KH-16360"/>
    <s v="FUR-CH-10001270"/>
    <x v="4534"/>
    <n v="3"/>
    <n v="0"/>
    <n v="77625"/>
    <n v="7.7625000000000002"/>
    <s v="Furniture"/>
    <s v="Chairs"/>
    <s v="Harbour Creations Steel Folding Chair"/>
  </r>
  <r>
    <x v="3784"/>
    <x v="60"/>
    <d v="2017-03-08T00:00:00"/>
    <s v="Standard Class"/>
    <s v="DB-13555"/>
    <s v="OFF-AR-10001615"/>
    <x v="678"/>
    <n v="3"/>
    <n v="0"/>
    <n v="154752"/>
    <n v="15.475199999999999"/>
    <s v="Office Supplies"/>
    <s v="Art"/>
    <s v="Newell 34"/>
  </r>
  <r>
    <x v="3784"/>
    <x v="60"/>
    <d v="2017-03-08T00:00:00"/>
    <s v="Standard Class"/>
    <s v="DB-13555"/>
    <s v="OFF-EN-10003286"/>
    <x v="3711"/>
    <n v="7"/>
    <n v="0"/>
    <n v="272412"/>
    <n v="27.241199999999999"/>
    <s v="Office Supplies"/>
    <s v="Envelopes"/>
    <s v="Staple envelope"/>
  </r>
  <r>
    <x v="3784"/>
    <x v="60"/>
    <d v="2017-03-08T00:00:00"/>
    <s v="Standard Class"/>
    <s v="DB-13555"/>
    <s v="FUR-BO-10003660"/>
    <x v="4535"/>
    <n v="2"/>
    <n v="0"/>
    <n v="1016508"/>
    <n v="101.6508"/>
    <s v="Furniture"/>
    <s v="Bookcases"/>
    <s v="Bush Cubix Collection Bookcases, Fully Assembled"/>
  </r>
  <r>
    <x v="3784"/>
    <x v="60"/>
    <d v="2017-03-08T00:00:00"/>
    <s v="Standard Class"/>
    <s v="DB-13555"/>
    <s v="OFF-PA-10002764"/>
    <x v="218"/>
    <n v="6"/>
    <n v="0"/>
    <n v="333396"/>
    <n v="33.339599999999997"/>
    <s v="Office Supplies"/>
    <s v="Paper"/>
    <s v="Easy-staple paper"/>
  </r>
  <r>
    <x v="3785"/>
    <x v="1099"/>
    <d v="2016-10-07T00:00:00"/>
    <s v="First Class"/>
    <s v="LB-16795"/>
    <s v="TEC-MA-10001695"/>
    <x v="4536"/>
    <n v="6"/>
    <n v="7"/>
    <n v="-93828"/>
    <n v="-9.3827999999999996"/>
    <s v="Technology"/>
    <s v="Machines"/>
    <s v="Zebra GK420t Direct Thermal/Thermal Transfer Printer"/>
  </r>
  <r>
    <x v="3785"/>
    <x v="1099"/>
    <d v="2016-10-07T00:00:00"/>
    <s v="First Class"/>
    <s v="LB-16795"/>
    <s v="OFF-BI-10002824"/>
    <x v="3516"/>
    <n v="4"/>
    <n v="7"/>
    <n v="-1492"/>
    <n v="-0.1492"/>
    <s v="Office Supplies"/>
    <s v="Binders"/>
    <s v="Recycled Easel Ring Binders"/>
  </r>
  <r>
    <x v="3785"/>
    <x v="1099"/>
    <d v="2016-10-07T00:00:00"/>
    <s v="First Class"/>
    <s v="LB-16795"/>
    <s v="OFF-BI-10002571"/>
    <x v="4537"/>
    <n v="4"/>
    <n v="7"/>
    <n v="-91816"/>
    <n v="-9.1815999999999995"/>
    <s v="Office Supplies"/>
    <s v="Binders"/>
    <s v="Avery Framed View Binder, EZD Ring (Locking), Navy, 1 1/2&quot;"/>
  </r>
  <r>
    <x v="3785"/>
    <x v="1099"/>
    <d v="2016-10-07T00:00:00"/>
    <s v="First Class"/>
    <s v="LB-16795"/>
    <s v="TEC-AC-10001553"/>
    <x v="4126"/>
    <n v="5"/>
    <n v="2"/>
    <n v="8495"/>
    <n v="0.84950000000000003"/>
    <s v="Technology"/>
    <s v="Accessories"/>
    <s v="Memorex 25GB 6X Branded Blu-Ray Recordable Disc, 15/Pack"/>
  </r>
  <r>
    <x v="3786"/>
    <x v="147"/>
    <d v="2015-04-11T00:00:00"/>
    <s v="Standard Class"/>
    <s v="CA-11965"/>
    <s v="FUR-CH-10003973"/>
    <x v="1283"/>
    <n v="3"/>
    <n v="2"/>
    <n v="892224"/>
    <n v="89.222399999999993"/>
    <s v="Furniture"/>
    <s v="Chairs"/>
    <s v="GuestStacker Chair with Chrome Finish Legs"/>
  </r>
  <r>
    <x v="3787"/>
    <x v="384"/>
    <d v="2014-09-13T00:00:00"/>
    <s v="Standard Class"/>
    <s v="DL-12925"/>
    <s v="TEC-MA-10002073"/>
    <x v="4538"/>
    <n v="2"/>
    <n v="5"/>
    <n v="-5719956"/>
    <n v="-571.99559999999997"/>
    <s v="Technology"/>
    <s v="Machines"/>
    <s v="3D Systems Cube Printer, 2nd Generation, White"/>
  </r>
  <r>
    <x v="3788"/>
    <x v="594"/>
    <d v="2016-03-16T00:00:00"/>
    <s v="First Class"/>
    <s v="FC-14335"/>
    <s v="OFF-BI-10003529"/>
    <x v="4539"/>
    <n v="2"/>
    <n v="2"/>
    <n v="16472"/>
    <n v="1.6472"/>
    <s v="Office Supplies"/>
    <s v="Binders"/>
    <s v="Avery Round Ring Poly Binders"/>
  </r>
  <r>
    <x v="3788"/>
    <x v="594"/>
    <d v="2016-03-16T00:00:00"/>
    <s v="First Class"/>
    <s v="FC-14335"/>
    <s v="FUR-CH-10000309"/>
    <x v="4540"/>
    <n v="4"/>
    <n v="2"/>
    <n v="84502"/>
    <n v="8.4502000000000006"/>
    <s v="Furniture"/>
    <s v="Chairs"/>
    <s v="Global Comet Stacking Arm Chair"/>
  </r>
  <r>
    <x v="3789"/>
    <x v="44"/>
    <d v="2015-12-31T00:00:00"/>
    <s v="Standard Class"/>
    <s v="DB-13120"/>
    <s v="FUR-TA-10004154"/>
    <x v="4541"/>
    <n v="9"/>
    <n v="4"/>
    <n v="-464697"/>
    <n v="-46.469700000000003"/>
    <s v="Furniture"/>
    <s v="Tables"/>
    <s v="Riverside Furniture Oval Coffee Table, Oval End Table, End Table with Drawer"/>
  </r>
  <r>
    <x v="3789"/>
    <x v="44"/>
    <d v="2015-12-31T00:00:00"/>
    <s v="Standard Class"/>
    <s v="DB-13120"/>
    <s v="OFF-EN-10003286"/>
    <x v="4542"/>
    <n v="3"/>
    <n v="2"/>
    <n v="67068"/>
    <n v="6.7068000000000003"/>
    <s v="Office Supplies"/>
    <s v="Envelopes"/>
    <s v="Staple envelope"/>
  </r>
  <r>
    <x v="3790"/>
    <x v="783"/>
    <d v="2017-08-08T00:00:00"/>
    <s v="First Class"/>
    <s v="CK-12205"/>
    <s v="TEC-AC-10001552"/>
    <x v="4543"/>
    <n v="3"/>
    <n v="2"/>
    <n v="-134379"/>
    <n v="-13.437900000000001"/>
    <s v="Technology"/>
    <s v="Accessories"/>
    <s v="Logitech K350 2.4Ghz Wireless Keyboard"/>
  </r>
  <r>
    <x v="3790"/>
    <x v="783"/>
    <d v="2017-08-08T00:00:00"/>
    <s v="First Class"/>
    <s v="CK-12205"/>
    <s v="OFF-ST-10002790"/>
    <x v="4544"/>
    <n v="2"/>
    <n v="2"/>
    <n v="-25109"/>
    <n v="-2.5108999999999999"/>
    <s v="Office Supplies"/>
    <s v="Storage"/>
    <s v="Safco Industrial Shelving"/>
  </r>
  <r>
    <x v="3791"/>
    <x v="57"/>
    <d v="2015-03-27T00:00:00"/>
    <s v="Standard Class"/>
    <s v="FW-14395"/>
    <s v="OFF-AR-10003217"/>
    <x v="915"/>
    <n v="4"/>
    <n v="0"/>
    <n v="54768"/>
    <n v="5.4767999999999999"/>
    <s v="Office Supplies"/>
    <s v="Art"/>
    <s v="Newell 316"/>
  </r>
  <r>
    <x v="3792"/>
    <x v="672"/>
    <d v="2015-12-02T00:00:00"/>
    <s v="Second Class"/>
    <s v="JM-15865"/>
    <s v="FUR-FU-10002813"/>
    <x v="3457"/>
    <n v="4"/>
    <n v="0"/>
    <n v="291456"/>
    <n v="29.145600000000002"/>
    <s v="Furniture"/>
    <s v="Furnishings"/>
    <s v="DAX Contemporary Wood Frame with Silver Metal Mat, Desktop, 11 x 14 Size"/>
  </r>
  <r>
    <x v="3792"/>
    <x v="672"/>
    <d v="2015-12-02T00:00:00"/>
    <s v="Second Class"/>
    <s v="JM-15865"/>
    <s v="OFF-PA-10003848"/>
    <x v="330"/>
    <n v="4"/>
    <n v="0"/>
    <n v="124416"/>
    <n v="12.441599999999999"/>
    <s v="Office Supplies"/>
    <s v="Paper"/>
    <s v="Xerox 1997"/>
  </r>
  <r>
    <x v="3793"/>
    <x v="1166"/>
    <d v="2014-04-15T00:00:00"/>
    <s v="Same Day"/>
    <s v="PS-18970"/>
    <s v="OFF-AP-10000240"/>
    <x v="1037"/>
    <n v="2"/>
    <n v="0"/>
    <n v="310184"/>
    <n v="31.0184"/>
    <s v="Office Supplies"/>
    <s v="Appliances"/>
    <s v="Belkin F9G930V10-GRY 9 Outlet Surge"/>
  </r>
  <r>
    <x v="3793"/>
    <x v="1166"/>
    <d v="2014-04-15T00:00:00"/>
    <s v="Same Day"/>
    <s v="PS-18970"/>
    <s v="FUR-FU-10004091"/>
    <x v="4545"/>
    <n v="4"/>
    <n v="0"/>
    <n v="769816"/>
    <n v="76.9816"/>
    <s v="Furniture"/>
    <s v="Furnishings"/>
    <s v="Howard Miller 13&quot; Diameter Goldtone Round Wall Clock"/>
  </r>
  <r>
    <x v="3794"/>
    <x v="437"/>
    <d v="2017-08-02T00:00:00"/>
    <s v="First Class"/>
    <s v="TC-21475"/>
    <s v="OFF-BI-10001071"/>
    <x v="1903"/>
    <n v="4"/>
    <n v="7"/>
    <n v="-537432"/>
    <n v="-53.743200000000002"/>
    <s v="Office Supplies"/>
    <s v="Binders"/>
    <s v="GBC ProClick Punch Binding System"/>
  </r>
  <r>
    <x v="3795"/>
    <x v="702"/>
    <d v="2017-06-05T00:00:00"/>
    <s v="Standard Class"/>
    <s v="CV-12805"/>
    <s v="OFF-BI-10003676"/>
    <x v="4546"/>
    <n v="5"/>
    <n v="0"/>
    <n v="25872"/>
    <n v="2.5872000000000002"/>
    <s v="Office Supplies"/>
    <s v="Binders"/>
    <s v="GBC Standard Recycled Report Covers, Clear Plastic Sheets"/>
  </r>
  <r>
    <x v="3796"/>
    <x v="1167"/>
    <d v="2014-01-12T00:00:00"/>
    <s v="Standard Class"/>
    <s v="VS-21820"/>
    <s v="FUR-FU-10004864"/>
    <x v="4547"/>
    <n v="3"/>
    <n v="6"/>
    <n v="-537096"/>
    <n v="-53.709600000000002"/>
    <s v="Furniture"/>
    <s v="Furnishings"/>
    <s v="Howard Miller 14-1/2&quot; Diameter Chrome Round Wall Clock"/>
  </r>
  <r>
    <x v="3796"/>
    <x v="1167"/>
    <d v="2014-01-12T00:00:00"/>
    <s v="Standard Class"/>
    <s v="VS-21820"/>
    <s v="OFF-BI-10003708"/>
    <x v="4548"/>
    <n v="7"/>
    <n v="8"/>
    <n v="-182525"/>
    <n v="-18.252500000000001"/>
    <s v="Office Supplies"/>
    <s v="Binders"/>
    <s v="Acco Four Pocket Poly Ring Binder with Label Holder, Smoke, 1&quot;"/>
  </r>
  <r>
    <x v="3797"/>
    <x v="471"/>
    <d v="2017-10-01T00:00:00"/>
    <s v="First Class"/>
    <s v="SC-20575"/>
    <s v="OFF-AR-10002067"/>
    <x v="1549"/>
    <n v="5"/>
    <n v="0"/>
    <n v="25792"/>
    <n v="2.5792000000000002"/>
    <s v="Office Supplies"/>
    <s v="Art"/>
    <s v="Newell 334"/>
  </r>
  <r>
    <x v="3798"/>
    <x v="1168"/>
    <d v="2017-09-19T00:00:00"/>
    <s v="Standard Class"/>
    <s v="SG-20605"/>
    <s v="OFF-AR-10003158"/>
    <x v="225"/>
    <n v="5"/>
    <n v="2"/>
    <n v="2786"/>
    <n v="0.27860000000000001"/>
    <s v="Office Supplies"/>
    <s v="Art"/>
    <s v="Fluorescent Highlighters by Dixon"/>
  </r>
  <r>
    <x v="3799"/>
    <x v="169"/>
    <d v="2014-10-26T00:00:00"/>
    <s v="Standard Class"/>
    <s v="NB-18580"/>
    <s v="FUR-FU-10000193"/>
    <x v="959"/>
    <n v="4"/>
    <n v="0"/>
    <n v="103936"/>
    <n v="10.393599999999999"/>
    <s v="Furniture"/>
    <s v="Furnishings"/>
    <s v="Tenex Chairmats For Use with Hard Floors"/>
  </r>
  <r>
    <x v="3800"/>
    <x v="964"/>
    <d v="2016-10-08T00:00:00"/>
    <s v="Standard Class"/>
    <s v="DR-12940"/>
    <s v="OFF-BI-10000977"/>
    <x v="3103"/>
    <n v="1"/>
    <n v="0"/>
    <n v="13984"/>
    <n v="1.3984000000000001"/>
    <s v="Office Supplies"/>
    <s v="Binders"/>
    <s v="Ibico Plastic Spiral Binding Combs"/>
  </r>
  <r>
    <x v="3800"/>
    <x v="964"/>
    <d v="2016-10-08T00:00:00"/>
    <s v="Standard Class"/>
    <s v="DR-12940"/>
    <s v="TEC-CO-10001449"/>
    <x v="4549"/>
    <n v="9"/>
    <n v="0"/>
    <n v="25919568"/>
    <n v="2591.9567999999999"/>
    <s v="Technology"/>
    <s v="Copiers"/>
    <s v="Hewlett Packard LaserJet 3310 Copier"/>
  </r>
  <r>
    <x v="3800"/>
    <x v="964"/>
    <d v="2016-10-08T00:00:00"/>
    <s v="Standard Class"/>
    <s v="DR-12940"/>
    <s v="OFF-ST-10000136"/>
    <x v="2481"/>
    <n v="3"/>
    <n v="0"/>
    <n v="34539"/>
    <n v="3.4539"/>
    <s v="Office Supplies"/>
    <s v="Storage"/>
    <s v="Letter Size File"/>
  </r>
  <r>
    <x v="3801"/>
    <x v="330"/>
    <d v="2015-11-29T00:00:00"/>
    <s v="Second Class"/>
    <s v="MA-17560"/>
    <s v="OFF-PA-10000743"/>
    <x v="239"/>
    <n v="6"/>
    <n v="0"/>
    <n v="192384"/>
    <n v="19.238399999999999"/>
    <s v="Office Supplies"/>
    <s v="Paper"/>
    <s v="Xerox 1977"/>
  </r>
  <r>
    <x v="3801"/>
    <x v="330"/>
    <d v="2015-11-29T00:00:00"/>
    <s v="Second Class"/>
    <s v="MA-17560"/>
    <s v="OFF-PA-10001019"/>
    <x v="635"/>
    <n v="3"/>
    <n v="0"/>
    <n v="281718"/>
    <n v="28.171800000000001"/>
    <s v="Office Supplies"/>
    <s v="Paper"/>
    <s v="Xerox 1884"/>
  </r>
  <r>
    <x v="3801"/>
    <x v="330"/>
    <d v="2015-11-29T00:00:00"/>
    <s v="Second Class"/>
    <s v="MA-17560"/>
    <s v="TEC-AC-10003095"/>
    <x v="4550"/>
    <n v="2"/>
    <n v="0"/>
    <n v="883932"/>
    <n v="88.393199999999993"/>
    <s v="Technology"/>
    <s v="Accessories"/>
    <s v="Logitech G35 7.1-Channel Surround Sound Headset"/>
  </r>
  <r>
    <x v="3801"/>
    <x v="330"/>
    <d v="2015-11-29T00:00:00"/>
    <s v="Second Class"/>
    <s v="MA-17560"/>
    <s v="FUR-BO-10002916"/>
    <x v="4551"/>
    <n v="1"/>
    <n v="0"/>
    <n v="324862"/>
    <n v="32.486199999999997"/>
    <s v="Furniture"/>
    <s v="Bookcases"/>
    <s v="Rush Hierlooms Collection 1&quot; Thick Stackable Bookcases"/>
  </r>
  <r>
    <x v="3801"/>
    <x v="330"/>
    <d v="2015-11-29T00:00:00"/>
    <s v="Second Class"/>
    <s v="MA-17560"/>
    <s v="FUR-FU-10002506"/>
    <x v="2614"/>
    <n v="3"/>
    <n v="0"/>
    <n v="46764"/>
    <n v="4.6764000000000001"/>
    <s v="Furniture"/>
    <s v="Furnishings"/>
    <s v="Tensor &quot;Hersey Kiss&quot; Styled Floor Lamp"/>
  </r>
  <r>
    <x v="3801"/>
    <x v="330"/>
    <d v="2015-11-29T00:00:00"/>
    <s v="Second Class"/>
    <s v="MA-17560"/>
    <s v="OFF-PA-10003823"/>
    <x v="1160"/>
    <n v="5"/>
    <n v="0"/>
    <n v="69705"/>
    <n v="6.9705000000000004"/>
    <s v="Office Supplies"/>
    <s v="Paper"/>
    <s v="Xerox 197"/>
  </r>
  <r>
    <x v="3801"/>
    <x v="330"/>
    <d v="2015-11-29T00:00:00"/>
    <s v="Second Class"/>
    <s v="MA-17560"/>
    <s v="FUR-TA-10004619"/>
    <x v="4552"/>
    <n v="4"/>
    <n v="3"/>
    <n v="0"/>
    <n v="0"/>
    <s v="Furniture"/>
    <s v="Tables"/>
    <s v="Hon Non-Folding Utility Tables"/>
  </r>
  <r>
    <x v="3802"/>
    <x v="636"/>
    <d v="2017-05-09T00:00:00"/>
    <s v="Second Class"/>
    <s v="TS-21655"/>
    <s v="OFF-AP-10001271"/>
    <x v="791"/>
    <n v="3"/>
    <n v="0"/>
    <n v="412938"/>
    <n v="41.293799999999997"/>
    <s v="Office Supplies"/>
    <s v="Appliances"/>
    <s v="Eureka The Boss Cordless Rechargeable Stick Vac"/>
  </r>
  <r>
    <x v="3803"/>
    <x v="1169"/>
    <d v="2014-10-08T00:00:00"/>
    <s v="Same Day"/>
    <s v="JG-15115"/>
    <s v="TEC-AC-10002331"/>
    <x v="2818"/>
    <n v="3"/>
    <n v="2"/>
    <n v="49878"/>
    <n v="4.9878"/>
    <s v="Technology"/>
    <s v="Accessories"/>
    <s v="Maxell 74 Minute CDR, 10/Pack"/>
  </r>
  <r>
    <x v="3804"/>
    <x v="207"/>
    <d v="2015-01-07T00:00:00"/>
    <s v="Standard Class"/>
    <s v="KM-16375"/>
    <s v="OFF-PA-10003228"/>
    <x v="3298"/>
    <n v="4"/>
    <n v="0"/>
    <n v="919508"/>
    <n v="91.950800000000001"/>
    <s v="Office Supplies"/>
    <s v="Paper"/>
    <s v="Xerox 1917"/>
  </r>
  <r>
    <x v="3804"/>
    <x v="207"/>
    <d v="2015-01-07T00:00:00"/>
    <s v="Standard Class"/>
    <s v="KM-16375"/>
    <s v="OFF-PA-10002586"/>
    <x v="1747"/>
    <n v="3"/>
    <n v="0"/>
    <n v="70218"/>
    <n v="7.0217999999999998"/>
    <s v="Office Supplies"/>
    <s v="Paper"/>
    <s v="Xerox 1970"/>
  </r>
  <r>
    <x v="3804"/>
    <x v="207"/>
    <d v="2015-01-07T00:00:00"/>
    <s v="Standard Class"/>
    <s v="KM-16375"/>
    <s v="TEC-AC-10002049"/>
    <x v="2642"/>
    <n v="4"/>
    <n v="0"/>
    <n v="742632"/>
    <n v="74.263199999999998"/>
    <s v="Technology"/>
    <s v="Accessories"/>
    <s v="Logitech G19 Programmable Gaming Keyboard"/>
  </r>
  <r>
    <x v="3804"/>
    <x v="207"/>
    <d v="2015-01-07T00:00:00"/>
    <s v="Standard Class"/>
    <s v="KM-16375"/>
    <s v="FUR-BO-10000362"/>
    <x v="2496"/>
    <n v="2"/>
    <n v="0"/>
    <n v="786508"/>
    <n v="78.650800000000004"/>
    <s v="Furniture"/>
    <s v="Bookcases"/>
    <s v="Sauder Inglewood Library Bookcases"/>
  </r>
  <r>
    <x v="3804"/>
    <x v="207"/>
    <d v="2015-01-07T00:00:00"/>
    <s v="Standard Class"/>
    <s v="KM-16375"/>
    <s v="FUR-CH-10004218"/>
    <x v="4553"/>
    <n v="6"/>
    <n v="0"/>
    <n v="15147"/>
    <n v="1.5146999999999999"/>
    <s v="Furniture"/>
    <s v="Chairs"/>
    <s v="Global Fabric Manager's Chair, Dark Gray"/>
  </r>
  <r>
    <x v="3805"/>
    <x v="328"/>
    <d v="2015-05-01T00:00:00"/>
    <s v="First Class"/>
    <s v="SD-20485"/>
    <s v="OFF-AP-10003779"/>
    <x v="4554"/>
    <n v="1"/>
    <n v="1"/>
    <n v="41496"/>
    <n v="4.1496000000000004"/>
    <s v="Office Supplies"/>
    <s v="Appliances"/>
    <s v="Kensington 7 Outlet MasterPiece Power Center with Fax/Phone Line Protection"/>
  </r>
  <r>
    <x v="3805"/>
    <x v="328"/>
    <d v="2015-05-01T00:00:00"/>
    <s v="First Class"/>
    <s v="SD-20485"/>
    <s v="OFF-BI-10003527"/>
    <x v="4555"/>
    <n v="3"/>
    <n v="0"/>
    <n v="1906485"/>
    <n v="190.64850000000001"/>
    <s v="Office Supplies"/>
    <s v="Binders"/>
    <s v="Fellowes PB500 Electric Punch Plastic Comb Binding Machine with Manual Bind"/>
  </r>
  <r>
    <x v="3806"/>
    <x v="966"/>
    <d v="2015-02-21T00:00:00"/>
    <s v="Standard Class"/>
    <s v="TT-21070"/>
    <s v="OFF-BI-10002897"/>
    <x v="4556"/>
    <n v="9"/>
    <n v="2"/>
    <n v="95787"/>
    <n v="9.5786999999999995"/>
    <s v="Office Supplies"/>
    <s v="Binders"/>
    <s v="Black Avery Memo-Size 3-Ring Binder, 5 1/2&quot; x 8 1/2&quot;"/>
  </r>
  <r>
    <x v="3806"/>
    <x v="966"/>
    <d v="2015-02-21T00:00:00"/>
    <s v="Standard Class"/>
    <s v="TT-21070"/>
    <s v="TEC-PH-10002584"/>
    <x v="4557"/>
    <n v="1"/>
    <n v="0"/>
    <n v="187797"/>
    <n v="18.779699999999998"/>
    <s v="Technology"/>
    <s v="Phones"/>
    <s v="Samsung Galaxy S4"/>
  </r>
  <r>
    <x v="3807"/>
    <x v="881"/>
    <d v="2016-11-29T00:00:00"/>
    <s v="Standard Class"/>
    <s v="BB-11545"/>
    <s v="FUR-TA-10001095"/>
    <x v="4558"/>
    <n v="9"/>
    <n v="0"/>
    <n v="3294081"/>
    <n v="329.40809999999999"/>
    <s v="Furniture"/>
    <s v="Tables"/>
    <s v="Chromcraft Round Conference Tables"/>
  </r>
  <r>
    <x v="3807"/>
    <x v="881"/>
    <d v="2016-11-29T00:00:00"/>
    <s v="Standard Class"/>
    <s v="BB-11545"/>
    <s v="OFF-BI-10004002"/>
    <x v="4559"/>
    <n v="1"/>
    <n v="0"/>
    <n v="8304"/>
    <n v="0.83040000000000003"/>
    <s v="Office Supplies"/>
    <s v="Binders"/>
    <s v="Wilson Jones International Size A4 Ring Binders"/>
  </r>
  <r>
    <x v="3807"/>
    <x v="881"/>
    <d v="2016-11-29T00:00:00"/>
    <s v="Standard Class"/>
    <s v="BB-11545"/>
    <s v="TEC-AC-10004518"/>
    <x v="4560"/>
    <n v="8"/>
    <n v="0"/>
    <n v="624"/>
    <n v="6.2399999999999997E-2"/>
    <s v="Technology"/>
    <s v="Accessories"/>
    <s v="Memorex Mini Travel Drive 32 GB USB 2.0 Flash Drive"/>
  </r>
  <r>
    <x v="3808"/>
    <x v="663"/>
    <d v="2017-07-17T00:00:00"/>
    <s v="First Class"/>
    <s v="RS-19420"/>
    <s v="OFF-AP-10002191"/>
    <x v="3624"/>
    <n v="3"/>
    <n v="0"/>
    <n v="503832"/>
    <n v="50.383200000000002"/>
    <s v="Office Supplies"/>
    <s v="Appliances"/>
    <s v="Belkin 8 Outlet SurgeMaster II Gold Surge Protector"/>
  </r>
  <r>
    <x v="3808"/>
    <x v="663"/>
    <d v="2017-07-17T00:00:00"/>
    <s v="First Class"/>
    <s v="RS-19420"/>
    <s v="FUR-TA-10004575"/>
    <x v="1421"/>
    <n v="3"/>
    <n v="0"/>
    <n v="1571292"/>
    <n v="157.1292"/>
    <s v="Furniture"/>
    <s v="Tables"/>
    <s v="Hon 5100 Series Wood Tables"/>
  </r>
  <r>
    <x v="3808"/>
    <x v="663"/>
    <d v="2017-07-17T00:00:00"/>
    <s v="First Class"/>
    <s v="RS-19420"/>
    <s v="OFF-PA-10003177"/>
    <x v="24"/>
    <n v="2"/>
    <n v="0"/>
    <n v="62208"/>
    <n v="6.2207999999999997"/>
    <s v="Office Supplies"/>
    <s v="Paper"/>
    <s v="Xerox 1999"/>
  </r>
  <r>
    <x v="3809"/>
    <x v="435"/>
    <d v="2015-01-03T00:00:00"/>
    <s v="Standard Class"/>
    <s v="AI-10855"/>
    <s v="OFF-LA-10003923"/>
    <x v="32"/>
    <n v="6"/>
    <n v="0"/>
    <n v="444"/>
    <n v="4.4400000000000002E-2"/>
    <s v="Office Supplies"/>
    <s v="Labels"/>
    <s v="Alphabetical Labels for Top Tab Filing"/>
  </r>
  <r>
    <x v="3809"/>
    <x v="435"/>
    <d v="2015-01-03T00:00:00"/>
    <s v="Standard Class"/>
    <s v="AI-10855"/>
    <s v="TEC-PH-10001051"/>
    <x v="1807"/>
    <n v="4"/>
    <n v="2"/>
    <n v="359964"/>
    <n v="35.996400000000001"/>
    <s v="Technology"/>
    <s v="Phones"/>
    <s v="HTC One"/>
  </r>
  <r>
    <x v="3810"/>
    <x v="535"/>
    <d v="2016-03-22T00:00:00"/>
    <s v="Same Day"/>
    <s v="MC-17275"/>
    <s v="FUR-CH-10004754"/>
    <x v="4561"/>
    <n v="7"/>
    <n v="2"/>
    <n v="146902"/>
    <n v="14.690200000000001"/>
    <s v="Furniture"/>
    <s v="Chairs"/>
    <s v="Global Stack Chair with Arms, Black"/>
  </r>
  <r>
    <x v="3811"/>
    <x v="1170"/>
    <d v="2017-07-05T00:00:00"/>
    <s v="First Class"/>
    <s v="AH-10120"/>
    <s v="OFF-PA-10000357"/>
    <x v="2719"/>
    <n v="5"/>
    <n v="2"/>
    <n v="594355"/>
    <n v="59.435499999999998"/>
    <s v="Office Supplies"/>
    <s v="Paper"/>
    <s v="White Dual Perf Computer Printout Paper, 2700 Sheets, 1 Part, Heavyweight, 20 lbs., 14 7/8 x 11"/>
  </r>
  <r>
    <x v="3811"/>
    <x v="1170"/>
    <d v="2017-07-05T00:00:00"/>
    <s v="First Class"/>
    <s v="AH-10120"/>
    <s v="OFF-BI-10001787"/>
    <x v="1780"/>
    <n v="4"/>
    <n v="8"/>
    <n v="-81096"/>
    <n v="-8.1096000000000004"/>
    <s v="Office Supplies"/>
    <s v="Binders"/>
    <s v="Wilson Jones Four-Pocket Poly Binders"/>
  </r>
  <r>
    <x v="3812"/>
    <x v="817"/>
    <d v="2017-12-18T00:00:00"/>
    <s v="Standard Class"/>
    <s v="BF-11170"/>
    <s v="TEC-CO-10002313"/>
    <x v="4562"/>
    <n v="2"/>
    <n v="0"/>
    <n v="4679922"/>
    <n v="467.99220000000003"/>
    <s v="Technology"/>
    <s v="Copiers"/>
    <s v="Canon PC1080F Personal Copier"/>
  </r>
  <r>
    <x v="3812"/>
    <x v="817"/>
    <d v="2017-12-18T00:00:00"/>
    <s v="Standard Class"/>
    <s v="BF-11170"/>
    <s v="OFF-ST-10002790"/>
    <x v="4563"/>
    <n v="1"/>
    <n v="0"/>
    <n v="22155"/>
    <n v="2.2155"/>
    <s v="Office Supplies"/>
    <s v="Storage"/>
    <s v="Safco Industrial Shelving"/>
  </r>
  <r>
    <x v="3812"/>
    <x v="817"/>
    <d v="2017-12-18T00:00:00"/>
    <s v="Standard Class"/>
    <s v="BF-11170"/>
    <s v="OFF-SU-10001664"/>
    <x v="3281"/>
    <n v="3"/>
    <n v="0"/>
    <n v="66846"/>
    <n v="6.6845999999999997"/>
    <s v="Office Supplies"/>
    <s v="Supplies"/>
    <s v="Acme Office Executive Series Stainless Steel Trimmers"/>
  </r>
  <r>
    <x v="3812"/>
    <x v="817"/>
    <d v="2017-12-18T00:00:00"/>
    <s v="Standard Class"/>
    <s v="BF-11170"/>
    <s v="OFF-FA-10001332"/>
    <x v="1279"/>
    <n v="6"/>
    <n v="0"/>
    <n v="81216"/>
    <n v="8.1216000000000008"/>
    <s v="Office Supplies"/>
    <s v="Fasteners"/>
    <s v="Acco Banker's Clasps, 5 3/4&quot;-Long"/>
  </r>
  <r>
    <x v="3812"/>
    <x v="817"/>
    <d v="2017-12-18T00:00:00"/>
    <s v="Standard Class"/>
    <s v="BF-11170"/>
    <s v="FUR-TA-10003473"/>
    <x v="4564"/>
    <n v="2"/>
    <n v="3"/>
    <n v="-526582"/>
    <n v="-52.658200000000001"/>
    <s v="Furniture"/>
    <s v="Tables"/>
    <s v="Bretford Rectangular Conference Table Tops"/>
  </r>
  <r>
    <x v="3813"/>
    <x v="275"/>
    <d v="2016-09-02T00:00:00"/>
    <s v="Standard Class"/>
    <s v="AA-10480"/>
    <s v="OFF-PA-10000605"/>
    <x v="976"/>
    <n v="2"/>
    <n v="0"/>
    <n v="56644"/>
    <n v="5.6643999999999997"/>
    <s v="Office Supplies"/>
    <s v="Paper"/>
    <s v="Xerox 1950"/>
  </r>
  <r>
    <x v="3813"/>
    <x v="275"/>
    <d v="2016-09-02T00:00:00"/>
    <s v="Standard Class"/>
    <s v="AA-10480"/>
    <s v="TEC-PH-10002170"/>
    <x v="2597"/>
    <n v="3"/>
    <n v="0"/>
    <n v="587916"/>
    <n v="58.791600000000003"/>
    <s v="Technology"/>
    <s v="Phones"/>
    <s v="ClearSounds CSC500 Amplified Spirit Phone Corded phone"/>
  </r>
  <r>
    <x v="3813"/>
    <x v="275"/>
    <d v="2016-09-02T00:00:00"/>
    <s v="Standard Class"/>
    <s v="AA-10480"/>
    <s v="FUR-TA-10004147"/>
    <x v="1226"/>
    <n v="4"/>
    <n v="0"/>
    <n v="985248"/>
    <n v="98.524799999999999"/>
    <s v="Furniture"/>
    <s v="Tables"/>
    <s v="Hon 4060 Series Tables"/>
  </r>
  <r>
    <x v="3813"/>
    <x v="275"/>
    <d v="2016-09-02T00:00:00"/>
    <s v="Standard Class"/>
    <s v="AA-10480"/>
    <s v="TEC-AC-10003911"/>
    <x v="576"/>
    <n v="3"/>
    <n v="0"/>
    <n v="1631898"/>
    <n v="163.18979999999999"/>
    <s v="Technology"/>
    <s v="Accessories"/>
    <s v="NETGEAR AC1750 Dual Band GigabitÂ Smart WiFi Router"/>
  </r>
  <r>
    <x v="3813"/>
    <x v="275"/>
    <d v="2016-09-02T00:00:00"/>
    <s v="Standard Class"/>
    <s v="AA-10480"/>
    <s v="OFF-AR-10002578"/>
    <x v="1145"/>
    <n v="3"/>
    <n v="0"/>
    <n v="25056"/>
    <n v="2.5055999999999998"/>
    <s v="Office Supplies"/>
    <s v="Art"/>
    <s v="Newell 335"/>
  </r>
  <r>
    <x v="3814"/>
    <x v="564"/>
    <d v="2017-10-19T00:00:00"/>
    <s v="Standard Class"/>
    <s v="SV-20815"/>
    <s v="OFF-AR-10001761"/>
    <x v="2480"/>
    <n v="2"/>
    <n v="0"/>
    <n v="42048"/>
    <n v="4.2047999999999996"/>
    <s v="Office Supplies"/>
    <s v="Art"/>
    <s v="Avery Hi-Liter Smear-Safe Highlighters"/>
  </r>
  <r>
    <x v="3815"/>
    <x v="1089"/>
    <d v="2014-10-29T00:00:00"/>
    <s v="Standard Class"/>
    <s v="EH-14185"/>
    <s v="TEC-AC-10001553"/>
    <x v="2674"/>
    <n v="3"/>
    <n v="2"/>
    <n v="5097"/>
    <n v="0.50970000000000004"/>
    <s v="Technology"/>
    <s v="Accessories"/>
    <s v="Memorex 25GB 6X Branded Blu-Ray Recordable Disc, 15/Pack"/>
  </r>
  <r>
    <x v="3815"/>
    <x v="1089"/>
    <d v="2014-10-29T00:00:00"/>
    <s v="Standard Class"/>
    <s v="EH-14185"/>
    <s v="OFF-BI-10000309"/>
    <x v="4565"/>
    <n v="3"/>
    <n v="7"/>
    <n v="-95886"/>
    <n v="-9.5885999999999996"/>
    <s v="Office Supplies"/>
    <s v="Binders"/>
    <s v="GBC Twin Loop Wire Binding Elements, 9/16&quot; Spine, Black"/>
  </r>
  <r>
    <x v="3816"/>
    <x v="788"/>
    <d v="2015-04-07T00:00:00"/>
    <s v="Standard Class"/>
    <s v="JL-15850"/>
    <s v="TEC-PH-10003095"/>
    <x v="3989"/>
    <n v="5"/>
    <n v="2"/>
    <n v="32925"/>
    <n v="3.2925"/>
    <s v="Technology"/>
    <s v="Phones"/>
    <s v="Samsung HM1900 Bluetooth Headset"/>
  </r>
  <r>
    <x v="3817"/>
    <x v="960"/>
    <d v="2017-10-30T00:00:00"/>
    <s v="Second Class"/>
    <s v="JM-15250"/>
    <s v="FUR-FU-10001876"/>
    <x v="2390"/>
    <n v="3"/>
    <n v="2"/>
    <n v="155904"/>
    <n v="15.590400000000001"/>
    <s v="Furniture"/>
    <s v="Furnishings"/>
    <s v="Computer Room Manger, 14&quot;"/>
  </r>
  <r>
    <x v="3817"/>
    <x v="960"/>
    <d v="2017-10-30T00:00:00"/>
    <s v="Second Class"/>
    <s v="JM-15250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3817"/>
    <x v="960"/>
    <d v="2017-10-30T00:00:00"/>
    <s v="Second Class"/>
    <s v="JM-15250"/>
    <s v="OFF-PA-10000300"/>
    <x v="1303"/>
    <n v="3"/>
    <n v="2"/>
    <n v="161838"/>
    <n v="16.183800000000002"/>
    <s v="Office Supplies"/>
    <s v="Paper"/>
    <s v="Xerox 1936"/>
  </r>
  <r>
    <x v="3818"/>
    <x v="89"/>
    <d v="2014-12-07T00:00:00"/>
    <s v="First Class"/>
    <s v="JB-15925"/>
    <s v="OFF-AP-10001469"/>
    <x v="4566"/>
    <n v="6"/>
    <n v="0"/>
    <n v="725754"/>
    <n v="72.575400000000002"/>
    <s v="Office Supplies"/>
    <s v="Appliances"/>
    <s v="Fellowes 8 Outlet Superior Workstation Surge Protector"/>
  </r>
  <r>
    <x v="3819"/>
    <x v="277"/>
    <d v="2017-11-08T00:00:00"/>
    <s v="Standard Class"/>
    <s v="PB-19105"/>
    <s v="TEC-AC-10001553"/>
    <x v="2674"/>
    <n v="3"/>
    <n v="2"/>
    <n v="5097"/>
    <n v="0.50970000000000004"/>
    <s v="Technology"/>
    <s v="Accessories"/>
    <s v="Memorex 25GB 6X Branded Blu-Ray Recordable Disc, 15/Pack"/>
  </r>
  <r>
    <x v="3820"/>
    <x v="1171"/>
    <d v="2015-01-12T00:00:00"/>
    <s v="Standard Class"/>
    <s v="SP-20620"/>
    <s v="OFF-PA-10004041"/>
    <x v="593"/>
    <n v="5"/>
    <n v="2"/>
    <n v="925"/>
    <n v="9.2499999999999999E-2"/>
    <s v="Office Supplies"/>
    <s v="Paper"/>
    <s v="It's Hot Message Books with Stickers, 2 3/4&quot; x 5&quot;"/>
  </r>
  <r>
    <x v="3820"/>
    <x v="1171"/>
    <d v="2015-01-12T00:00:00"/>
    <s v="Standard Class"/>
    <s v="SP-20620"/>
    <s v="OFF-BI-10002764"/>
    <x v="2893"/>
    <n v="2"/>
    <n v="7"/>
    <n v="-13566"/>
    <n v="-1.3566"/>
    <s v="Office Supplies"/>
    <s v="Binders"/>
    <s v="Recycled Pressboard Report Cover with Reinforced Top Hinge"/>
  </r>
  <r>
    <x v="3821"/>
    <x v="232"/>
    <d v="2017-09-14T00:00:00"/>
    <s v="Standard Class"/>
    <s v="MC-17605"/>
    <s v="TEC-AC-10001114"/>
    <x v="2942"/>
    <n v="4"/>
    <n v="0"/>
    <n v="511872"/>
    <n v="51.187199999999997"/>
    <s v="Technology"/>
    <s v="Accessories"/>
    <s v="Microsoft Wireless Mobile Mouse 4000"/>
  </r>
  <r>
    <x v="3822"/>
    <x v="956"/>
    <d v="2015-01-10T00:00:00"/>
    <s v="Standard Class"/>
    <s v="BG-11695"/>
    <s v="OFF-AR-10001615"/>
    <x v="678"/>
    <n v="3"/>
    <n v="0"/>
    <n v="154752"/>
    <n v="15.475199999999999"/>
    <s v="Office Supplies"/>
    <s v="Art"/>
    <s v="Newell 34"/>
  </r>
  <r>
    <x v="3822"/>
    <x v="956"/>
    <d v="2015-01-10T00:00:00"/>
    <s v="Standard Class"/>
    <s v="BG-11695"/>
    <s v="OFF-EN-10000461"/>
    <x v="1840"/>
    <n v="2"/>
    <n v="0"/>
    <n v="82156"/>
    <n v="8.2156000000000002"/>
    <s v="Office Supplies"/>
    <s v="Envelopes"/>
    <s v="#10- 4 1/8&quot; x 9 1/2&quot; Recycled Envelopes"/>
  </r>
  <r>
    <x v="3822"/>
    <x v="956"/>
    <d v="2015-01-10T00:00:00"/>
    <s v="Standard Class"/>
    <s v="BG-11695"/>
    <s v="OFF-BI-10004506"/>
    <x v="4567"/>
    <n v="2"/>
    <n v="2"/>
    <n v="46088"/>
    <n v="4.6087999999999996"/>
    <s v="Office Supplies"/>
    <s v="Binders"/>
    <s v="Wilson Jones data.warehouse D-Ring Binders with DublLock"/>
  </r>
  <r>
    <x v="3823"/>
    <x v="583"/>
    <d v="2017-04-20T00:00:00"/>
    <s v="Standard Class"/>
    <s v="JO-15550"/>
    <s v="OFF-AP-10000027"/>
    <x v="1443"/>
    <n v="3"/>
    <n v="0"/>
    <n v="12222"/>
    <n v="1.2222"/>
    <s v="Office Supplies"/>
    <s v="Appliances"/>
    <s v="Hoover Commercial SteamVac"/>
  </r>
  <r>
    <x v="3824"/>
    <x v="425"/>
    <d v="2015-09-14T00:00:00"/>
    <s v="Standard Class"/>
    <s v="AR-10345"/>
    <s v="FUR-CH-10003981"/>
    <x v="4568"/>
    <n v="1"/>
    <n v="3"/>
    <n v="-25698"/>
    <n v="-2.5697999999999999"/>
    <s v="Furniture"/>
    <s v="Chairs"/>
    <s v="Global Commerce Series Low-Back Swivel/Tilt Chairs"/>
  </r>
  <r>
    <x v="3825"/>
    <x v="472"/>
    <d v="2016-09-29T00:00:00"/>
    <s v="Standard Class"/>
    <s v="TS-21505"/>
    <s v="OFF-AP-10003849"/>
    <x v="4569"/>
    <n v="1"/>
    <n v="2"/>
    <n v="17891"/>
    <n v="1.7890999999999999"/>
    <s v="Office Supplies"/>
    <s v="Appliances"/>
    <s v="Hoover Shoulder Vac Commercial Portable Vacuum"/>
  </r>
  <r>
    <x v="3825"/>
    <x v="472"/>
    <d v="2016-09-29T00:00:00"/>
    <s v="Standard Class"/>
    <s v="TS-21505"/>
    <s v="OFF-ST-10004963"/>
    <x v="4570"/>
    <n v="2"/>
    <n v="2"/>
    <n v="-48448"/>
    <n v="-4.8448000000000002"/>
    <s v="Office Supplies"/>
    <s v="Storage"/>
    <s v="Eldon Gobal File Keepers"/>
  </r>
  <r>
    <x v="3825"/>
    <x v="472"/>
    <d v="2016-09-29T00:00:00"/>
    <s v="Standard Class"/>
    <s v="TS-21505"/>
    <s v="OFF-ST-10002574"/>
    <x v="3716"/>
    <n v="3"/>
    <n v="2"/>
    <n v="-82884"/>
    <n v="-8.2883999999999993"/>
    <s v="Office Supplies"/>
    <s v="Storage"/>
    <s v="SAFCO Commercial Wire Shelving, Black"/>
  </r>
  <r>
    <x v="3826"/>
    <x v="250"/>
    <d v="2015-03-20T00:00:00"/>
    <s v="Second Class"/>
    <s v="JK-15640"/>
    <s v="OFF-AR-10001761"/>
    <x v="429"/>
    <n v="3"/>
    <n v="0"/>
    <n v="63072"/>
    <n v="6.3071999999999999"/>
    <s v="Office Supplies"/>
    <s v="Art"/>
    <s v="Avery Hi-Liter Smear-Safe Highlighters"/>
  </r>
  <r>
    <x v="3827"/>
    <x v="550"/>
    <d v="2016-12-02T00:00:00"/>
    <s v="Standard Class"/>
    <s v="GA-14515"/>
    <s v="OFF-AR-10000716"/>
    <x v="544"/>
    <n v="4"/>
    <n v="2"/>
    <n v="42408"/>
    <n v="4.2408000000000001"/>
    <s v="Office Supplies"/>
    <s v="Art"/>
    <s v="DIXON Ticonderoga Erasable Checking Pencils"/>
  </r>
  <r>
    <x v="3828"/>
    <x v="371"/>
    <d v="2016-10-01T00:00:00"/>
    <s v="Standard Class"/>
    <s v="TN-21040"/>
    <s v="TEC-AC-10002637"/>
    <x v="2015"/>
    <n v="3"/>
    <n v="2"/>
    <n v="-755958"/>
    <n v="-75.595799999999997"/>
    <s v="Technology"/>
    <s v="Accessories"/>
    <s v="LogitechÂ VX Revolution Cordless Laser Mouse for Notebooks (Black)"/>
  </r>
  <r>
    <x v="3829"/>
    <x v="251"/>
    <d v="2017-06-19T00:00:00"/>
    <s v="Standard Class"/>
    <s v="TW-21025"/>
    <s v="FUR-CH-10003774"/>
    <x v="4571"/>
    <n v="4"/>
    <n v="2"/>
    <n v="-254744"/>
    <n v="-25.474399999999999"/>
    <s v="Furniture"/>
    <s v="Chairs"/>
    <s v="Global Wood Trimmed Manager's Task Chair, Khaki"/>
  </r>
  <r>
    <x v="3830"/>
    <x v="162"/>
    <d v="2017-09-21T00:00:00"/>
    <s v="First Class"/>
    <s v="PA-19060"/>
    <s v="OFF-EN-10000927"/>
    <x v="4572"/>
    <n v="4"/>
    <n v="2"/>
    <n v="3589"/>
    <n v="0.3589"/>
    <s v="Office Supplies"/>
    <s v="Envelopes"/>
    <s v="Jet-Pak Recycled Peel 'N' Seal Padded Mailers"/>
  </r>
  <r>
    <x v="3831"/>
    <x v="400"/>
    <d v="2017-06-08T00:00:00"/>
    <s v="Standard Class"/>
    <s v="JD-15790"/>
    <s v="OFF-PA-10000743"/>
    <x v="238"/>
    <n v="2"/>
    <n v="2"/>
    <n v="37408"/>
    <n v="3.7408000000000001"/>
    <s v="Office Supplies"/>
    <s v="Paper"/>
    <s v="Xerox 1977"/>
  </r>
  <r>
    <x v="3832"/>
    <x v="666"/>
    <d v="2016-05-19T00:00:00"/>
    <s v="Second Class"/>
    <s v="MN-17935"/>
    <s v="OFF-PA-10000697"/>
    <x v="504"/>
    <n v="4"/>
    <n v="2"/>
    <n v="55216"/>
    <n v="5.5216000000000003"/>
    <s v="Office Supplies"/>
    <s v="Paper"/>
    <s v="TOPS Voice Message Log Book, Flash Format"/>
  </r>
  <r>
    <x v="3833"/>
    <x v="48"/>
    <d v="2017-09-20T00:00:00"/>
    <s v="Standard Class"/>
    <s v="GM-14500"/>
    <s v="OFF-AR-10004441"/>
    <x v="49"/>
    <n v="3"/>
    <n v="0"/>
    <n v="52164"/>
    <n v="5.2164000000000001"/>
    <s v="Office Supplies"/>
    <s v="Art"/>
    <s v="BIC Brite Liner Highlighters"/>
  </r>
  <r>
    <x v="3834"/>
    <x v="441"/>
    <d v="2016-08-26T00:00:00"/>
    <s v="Standard Class"/>
    <s v="DG-13300"/>
    <s v="OFF-PA-10001870"/>
    <x v="168"/>
    <n v="3"/>
    <n v="0"/>
    <n v="93312"/>
    <n v="9.3312000000000008"/>
    <s v="Office Supplies"/>
    <s v="Paper"/>
    <s v="Xerox 202"/>
  </r>
  <r>
    <x v="3835"/>
    <x v="992"/>
    <d v="2014-06-06T00:00:00"/>
    <s v="Standard Class"/>
    <s v="JG-15160"/>
    <s v="OFF-BI-10003684"/>
    <x v="681"/>
    <n v="4"/>
    <n v="2"/>
    <n v="26388"/>
    <n v="2.6387999999999998"/>
    <s v="Office Supplies"/>
    <s v="Binders"/>
    <s v="Wilson Jones Legal Size Ring Binders"/>
  </r>
  <r>
    <x v="3836"/>
    <x v="192"/>
    <d v="2017-12-20T00:00:00"/>
    <s v="First Class"/>
    <s v="AG-10330"/>
    <s v="OFF-AR-10001315"/>
    <x v="2389"/>
    <n v="9"/>
    <n v="2"/>
    <n v="14256"/>
    <n v="1.4256"/>
    <s v="Office Supplies"/>
    <s v="Art"/>
    <s v="Newell 310"/>
  </r>
  <r>
    <x v="3837"/>
    <x v="437"/>
    <d v="2017-08-06T00:00:00"/>
    <s v="Standard Class"/>
    <s v="JF-15355"/>
    <s v="TEC-PH-10003589"/>
    <x v="4573"/>
    <n v="5"/>
    <n v="0"/>
    <n v="43176"/>
    <n v="4.3175999999999997"/>
    <s v="Technology"/>
    <s v="Phones"/>
    <s v="invisibleSHIELD by ZAGG Smudge-Free Screen Protector"/>
  </r>
  <r>
    <x v="3838"/>
    <x v="871"/>
    <d v="2014-11-26T00:00:00"/>
    <s v="Standard Class"/>
    <s v="SC-20680"/>
    <s v="OFF-PA-10001609"/>
    <x v="1516"/>
    <n v="2"/>
    <n v="0"/>
    <n v="30268"/>
    <n v="3.0268000000000002"/>
    <s v="Office Supplies"/>
    <s v="Paper"/>
    <s v="Tops Wirebound Message Log Books"/>
  </r>
  <r>
    <x v="3838"/>
    <x v="871"/>
    <d v="2014-11-26T00:00:00"/>
    <s v="Standard Class"/>
    <s v="SC-20680"/>
    <s v="TEC-AC-10000474"/>
    <x v="4574"/>
    <n v="1"/>
    <n v="0"/>
    <n v="28497"/>
    <n v="2.8496999999999999"/>
    <s v="Technology"/>
    <s v="Accessories"/>
    <s v="Kensington Expert Mouse Optical USB Trackball for PC or Mac"/>
  </r>
  <r>
    <x v="3839"/>
    <x v="546"/>
    <d v="2015-09-26T00:00:00"/>
    <s v="Second Class"/>
    <s v="CM-11935"/>
    <s v="TEC-PH-10003095"/>
    <x v="683"/>
    <n v="2"/>
    <n v="2"/>
    <n v="1317"/>
    <n v="0.13170000000000001"/>
    <s v="Technology"/>
    <s v="Phones"/>
    <s v="Samsung HM1900 Bluetooth Headset"/>
  </r>
  <r>
    <x v="3840"/>
    <x v="648"/>
    <d v="2017-08-27T00:00:00"/>
    <s v="Standard Class"/>
    <s v="KT-16480"/>
    <s v="OFF-PA-10001639"/>
    <x v="330"/>
    <n v="4"/>
    <n v="0"/>
    <n v="124416"/>
    <n v="12.441599999999999"/>
    <s v="Office Supplies"/>
    <s v="Paper"/>
    <s v="Xerox 203"/>
  </r>
  <r>
    <x v="3841"/>
    <x v="64"/>
    <d v="2016-06-22T00:00:00"/>
    <s v="Standard Class"/>
    <s v="CP-12340"/>
    <s v="OFF-BI-10002003"/>
    <x v="1358"/>
    <n v="2"/>
    <n v="0"/>
    <n v="37412"/>
    <n v="3.7412000000000001"/>
    <s v="Office Supplies"/>
    <s v="Binders"/>
    <s v="Ibico Presentation Index for Binding Systems"/>
  </r>
  <r>
    <x v="3841"/>
    <x v="64"/>
    <d v="2016-06-22T00:00:00"/>
    <s v="Standard Class"/>
    <s v="CP-12340"/>
    <s v="TEC-PH-10004539"/>
    <x v="4575"/>
    <n v="3"/>
    <n v="0"/>
    <n v="1530819"/>
    <n v="153.08189999999999"/>
    <s v="Technology"/>
    <s v="Phones"/>
    <s v="Wireless Extenders zBoost YX545 SOHO Signal Booster"/>
  </r>
  <r>
    <x v="3841"/>
    <x v="64"/>
    <d v="2016-06-22T00:00:00"/>
    <s v="Standard Class"/>
    <s v="CP-12340"/>
    <s v="OFF-AR-10003829"/>
    <x v="493"/>
    <n v="3"/>
    <n v="0"/>
    <n v="28536"/>
    <n v="2.8536000000000001"/>
    <s v="Office Supplies"/>
    <s v="Art"/>
    <s v="Newell 35"/>
  </r>
  <r>
    <x v="3842"/>
    <x v="492"/>
    <d v="2015-12-23T00:00:00"/>
    <s v="Standard Class"/>
    <s v="EK-13795"/>
    <s v="TEC-AC-10004761"/>
    <x v="2008"/>
    <n v="2"/>
    <n v="2"/>
    <n v="4779"/>
    <n v="0.47789999999999999"/>
    <s v="Technology"/>
    <s v="Accessories"/>
    <s v="Maxell 4.7GB DVD+RW 3/Pack"/>
  </r>
  <r>
    <x v="3843"/>
    <x v="173"/>
    <d v="2015-06-02T00:00:00"/>
    <s v="Second Class"/>
    <s v="CW-11905"/>
    <s v="OFF-FA-10003472"/>
    <x v="337"/>
    <n v="6"/>
    <n v="0"/>
    <n v="3024"/>
    <n v="0.3024"/>
    <s v="Office Supplies"/>
    <s v="Fasteners"/>
    <s v="Bagged Rubber Bands"/>
  </r>
  <r>
    <x v="3844"/>
    <x v="652"/>
    <d v="2015-06-24T00:00:00"/>
    <s v="Standard Class"/>
    <s v="KH-16510"/>
    <s v="FUR-FU-10003464"/>
    <x v="3671"/>
    <n v="3"/>
    <n v="0"/>
    <n v="194688"/>
    <n v="19.468800000000002"/>
    <s v="Furniture"/>
    <s v="Furnishings"/>
    <s v="Seth Thomas 8 1/2&quot; Cubicle Clock"/>
  </r>
  <r>
    <x v="3844"/>
    <x v="652"/>
    <d v="2015-06-24T00:00:00"/>
    <s v="Standard Class"/>
    <s v="KH-16510"/>
    <s v="OFF-ST-10003716"/>
    <x v="4576"/>
    <n v="2"/>
    <n v="0"/>
    <n v="585052"/>
    <n v="58.505200000000002"/>
    <s v="Office Supplies"/>
    <s v="Storage"/>
    <s v="Tennsco Double-Tier Lockers"/>
  </r>
  <r>
    <x v="3844"/>
    <x v="652"/>
    <d v="2015-06-24T00:00:00"/>
    <s v="Standard Class"/>
    <s v="KH-16510"/>
    <s v="OFF-BI-10004002"/>
    <x v="4577"/>
    <n v="2"/>
    <n v="0"/>
    <n v="16608"/>
    <n v="1.6608000000000001"/>
    <s v="Office Supplies"/>
    <s v="Binders"/>
    <s v="Wilson Jones International Size A4 Ring Binders"/>
  </r>
  <r>
    <x v="3844"/>
    <x v="652"/>
    <d v="2015-06-24T00:00:00"/>
    <s v="Standard Class"/>
    <s v="KH-16510"/>
    <s v="TEC-PH-10002496"/>
    <x v="4578"/>
    <n v="3"/>
    <n v="0"/>
    <n v="140391"/>
    <n v="14.039099999999999"/>
    <s v="Technology"/>
    <s v="Phones"/>
    <s v="Cisco SPA301"/>
  </r>
  <r>
    <x v="3844"/>
    <x v="652"/>
    <d v="2015-06-24T00:00:00"/>
    <s v="Standard Class"/>
    <s v="KH-16510"/>
    <s v="OFF-BI-10004826"/>
    <x v="4579"/>
    <n v="2"/>
    <n v="0"/>
    <n v="158496"/>
    <n v="15.849600000000001"/>
    <s v="Office Supplies"/>
    <s v="Binders"/>
    <s v="JM Magazine Binder"/>
  </r>
  <r>
    <x v="3845"/>
    <x v="672"/>
    <d v="2015-12-03T00:00:00"/>
    <s v="First Class"/>
    <s v="AB-10600"/>
    <s v="FUR-FU-10001546"/>
    <x v="1380"/>
    <n v="2"/>
    <n v="2"/>
    <n v="1068"/>
    <n v="0.10680000000000001"/>
    <s v="Furniture"/>
    <s v="Furnishings"/>
    <s v="Dana Swing-Arm Lamps"/>
  </r>
  <r>
    <x v="3846"/>
    <x v="230"/>
    <d v="2015-12-23T00:00:00"/>
    <s v="Second Class"/>
    <s v="AH-10075"/>
    <s v="OFF-AR-10001919"/>
    <x v="4580"/>
    <n v="2"/>
    <n v="2"/>
    <n v="3384"/>
    <n v="0.33839999999999998"/>
    <s v="Office Supplies"/>
    <s v="Art"/>
    <s v="OIC #2 Pencils, Medium Soft"/>
  </r>
  <r>
    <x v="3847"/>
    <x v="701"/>
    <d v="2017-11-21T00:00:00"/>
    <s v="Standard Class"/>
    <s v="CK-12595"/>
    <s v="OFF-PA-10002558"/>
    <x v="4581"/>
    <n v="7"/>
    <n v="2"/>
    <n v="93884"/>
    <n v="9.3884000000000007"/>
    <s v="Office Supplies"/>
    <s v="Paper"/>
    <s v="Xerox 1938"/>
  </r>
  <r>
    <x v="3847"/>
    <x v="701"/>
    <d v="2017-11-21T00:00:00"/>
    <s v="Standard Class"/>
    <s v="CK-12595"/>
    <s v="TEC-AC-10003174"/>
    <x v="4582"/>
    <n v="5"/>
    <n v="2"/>
    <n v="10779"/>
    <n v="1.0779000000000001"/>
    <s v="Technology"/>
    <s v="Accessories"/>
    <s v="Plantronics S12 Corded Telephone Headset System"/>
  </r>
  <r>
    <x v="3848"/>
    <x v="110"/>
    <d v="2017-11-16T00:00:00"/>
    <s v="Second Class"/>
    <s v="SP-20620"/>
    <s v="TEC-PH-10003988"/>
    <x v="1239"/>
    <n v="4"/>
    <n v="0"/>
    <n v="12208"/>
    <n v="1.2208000000000001"/>
    <s v="Technology"/>
    <s v="Phones"/>
    <s v="LF Elite 3D Dazzle Designer Hard Case Cover, Lf Stylus Pen and Wiper For Apple Iphone 5c Mini Lite"/>
  </r>
  <r>
    <x v="3848"/>
    <x v="110"/>
    <d v="2017-11-16T00:00:00"/>
    <s v="Second Class"/>
    <s v="SP-20620"/>
    <s v="FUR-FU-10004845"/>
    <x v="4583"/>
    <n v="3"/>
    <n v="0"/>
    <n v="3099"/>
    <n v="0.30990000000000001"/>
    <s v="Furniture"/>
    <s v="Furnishings"/>
    <s v="Deflect-o EconoMat Nonstudded, No Bevel Mat"/>
  </r>
  <r>
    <x v="3849"/>
    <x v="1057"/>
    <d v="2016-10-28T00:00:00"/>
    <s v="Standard Class"/>
    <s v="JP-15460"/>
    <s v="OFF-PA-10003072"/>
    <x v="23"/>
    <n v="3"/>
    <n v="2"/>
    <n v="54432"/>
    <n v="5.4432"/>
    <s v="Office Supplies"/>
    <s v="Paper"/>
    <s v="Eureka Recycled Copy Paper 8 1/2&quot; x 11&quot;, Ream"/>
  </r>
  <r>
    <x v="3850"/>
    <x v="776"/>
    <d v="2014-12-11T00:00:00"/>
    <s v="Standard Class"/>
    <s v="BG-11035"/>
    <s v="OFF-PA-10003641"/>
    <x v="4584"/>
    <n v="2"/>
    <n v="2"/>
    <n v="137176"/>
    <n v="13.717599999999999"/>
    <s v="Office Supplies"/>
    <s v="Paper"/>
    <s v="Xerox 1909"/>
  </r>
  <r>
    <x v="3851"/>
    <x v="734"/>
    <d v="2017-12-06T00:00:00"/>
    <s v="First Class"/>
    <s v="CC-12550"/>
    <s v="OFF-PA-10003729"/>
    <x v="829"/>
    <n v="2"/>
    <n v="2"/>
    <n v="36288"/>
    <n v="3.6288"/>
    <s v="Office Supplies"/>
    <s v="Paper"/>
    <s v="Xerox 1998"/>
  </r>
  <r>
    <x v="3852"/>
    <x v="986"/>
    <d v="2017-09-28T00:00:00"/>
    <s v="First Class"/>
    <s v="SL-20155"/>
    <s v="OFF-AR-10003251"/>
    <x v="4585"/>
    <n v="1"/>
    <n v="2"/>
    <n v="556"/>
    <n v="5.5599999999999997E-2"/>
    <s v="Office Supplies"/>
    <s v="Art"/>
    <s v="Prang Drawing Pencil Set"/>
  </r>
  <r>
    <x v="3853"/>
    <x v="355"/>
    <d v="2015-02-07T00:00:00"/>
    <s v="Standard Class"/>
    <s v="FO-14305"/>
    <s v="OFF-EN-10003286"/>
    <x v="4586"/>
    <n v="9"/>
    <n v="0"/>
    <n v="350244"/>
    <n v="35.0244"/>
    <s v="Office Supplies"/>
    <s v="Envelopes"/>
    <s v="Staple envelope"/>
  </r>
  <r>
    <x v="3854"/>
    <x v="801"/>
    <d v="2017-08-12T00:00:00"/>
    <s v="Same Day"/>
    <s v="BB-11545"/>
    <s v="OFF-AR-10004078"/>
    <x v="429"/>
    <n v="3"/>
    <n v="0"/>
    <n v="5256"/>
    <n v="0.52559999999999996"/>
    <s v="Office Supplies"/>
    <s v="Art"/>
    <s v="Newell 312"/>
  </r>
  <r>
    <x v="3854"/>
    <x v="801"/>
    <d v="2017-08-12T00:00:00"/>
    <s v="Same Day"/>
    <s v="BB-11545"/>
    <s v="FUR-CH-10002331"/>
    <x v="4587"/>
    <n v="5"/>
    <n v="0"/>
    <n v="373779"/>
    <n v="37.377899999999997"/>
    <s v="Furniture"/>
    <s v="Chairs"/>
    <s v="Hon 4700 Series Mobuis Mid-Back Task Chairs with Adjustable Arms"/>
  </r>
  <r>
    <x v="3854"/>
    <x v="801"/>
    <d v="2017-08-12T00:00:00"/>
    <s v="Same Day"/>
    <s v="BB-11545"/>
    <s v="OFF-AR-10001953"/>
    <x v="1122"/>
    <n v="5"/>
    <n v="0"/>
    <n v="59373"/>
    <n v="5.9372999999999996"/>
    <s v="Office Supplies"/>
    <s v="Art"/>
    <s v="Boston 1645 Deluxe Heavier-Duty Electric Pencil Sharpener"/>
  </r>
  <r>
    <x v="3855"/>
    <x v="140"/>
    <d v="2015-08-26T00:00:00"/>
    <s v="First Class"/>
    <s v="DO-13435"/>
    <s v="OFF-AR-10002053"/>
    <x v="153"/>
    <n v="3"/>
    <n v="2"/>
    <n v="7152"/>
    <n v="0.71519999999999995"/>
    <s v="Office Supplies"/>
    <s v="Art"/>
    <s v="Premium Writing Pencils, Soft, #2 by Central Association for the Blind"/>
  </r>
  <r>
    <x v="3856"/>
    <x v="156"/>
    <d v="2017-11-17T00:00:00"/>
    <s v="Standard Class"/>
    <s v="LB-16735"/>
    <s v="OFF-PA-10003651"/>
    <x v="2626"/>
    <n v="5"/>
    <n v="2"/>
    <n v="9352"/>
    <n v="0.93520000000000003"/>
    <s v="Office Supplies"/>
    <s v="Paper"/>
    <s v="Xerox 1968"/>
  </r>
  <r>
    <x v="3857"/>
    <x v="1147"/>
    <d v="2016-08-01T00:00:00"/>
    <s v="Same Day"/>
    <s v="TS-21205"/>
    <s v="TEC-PH-10002885"/>
    <x v="4588"/>
    <n v="2"/>
    <n v="2"/>
    <n v="909762"/>
    <n v="90.976200000000006"/>
    <s v="Technology"/>
    <s v="Phones"/>
    <s v="Apple iPhone 5"/>
  </r>
  <r>
    <x v="3857"/>
    <x v="1147"/>
    <d v="2016-08-01T00:00:00"/>
    <s v="Same Day"/>
    <s v="TS-21205"/>
    <s v="OFF-AP-10002892"/>
    <x v="4589"/>
    <n v="2"/>
    <n v="0"/>
    <n v="13788"/>
    <n v="1.3788"/>
    <s v="Office Supplies"/>
    <s v="Appliances"/>
    <s v="Belkin F5C206VTEL 6 Outlet Surge"/>
  </r>
  <r>
    <x v="3858"/>
    <x v="881"/>
    <d v="2016-12-02T00:00:00"/>
    <s v="Standard Class"/>
    <s v="CS-12505"/>
    <s v="OFF-BI-10000545"/>
    <x v="4590"/>
    <n v="2"/>
    <n v="7"/>
    <n v="-304392"/>
    <n v="-30.4392"/>
    <s v="Office Supplies"/>
    <s v="Binders"/>
    <s v="GBC Ibimaster 500 Manual ProClick Binding System"/>
  </r>
  <r>
    <x v="3858"/>
    <x v="881"/>
    <d v="2016-12-02T00:00:00"/>
    <s v="Standard Class"/>
    <s v="CS-12505"/>
    <s v="TEC-MA-10000418"/>
    <x v="4591"/>
    <n v="5"/>
    <n v="7"/>
    <n v="-6599978"/>
    <n v="-659.99779999999998"/>
    <s v="Technology"/>
    <s v="Machines"/>
    <s v="Cubify CubeX 3D Printer Double Head Print"/>
  </r>
  <r>
    <x v="3858"/>
    <x v="881"/>
    <d v="2016-12-02T00:00:00"/>
    <s v="Standard Class"/>
    <s v="CS-12505"/>
    <s v="TEC-AC-10000926"/>
    <x v="4592"/>
    <n v="3"/>
    <n v="2"/>
    <n v="119952"/>
    <n v="11.995200000000001"/>
    <s v="Technology"/>
    <s v="Accessories"/>
    <s v="NETGEAR RangeMax WNR1000 Wireless Router"/>
  </r>
  <r>
    <x v="3859"/>
    <x v="1172"/>
    <d v="2016-04-15T00:00:00"/>
    <s v="First Class"/>
    <s v="SP-20920"/>
    <s v="OFF-EN-10001509"/>
    <x v="4593"/>
    <n v="3"/>
    <n v="0"/>
    <n v="28764"/>
    <n v="2.8763999999999998"/>
    <s v="Office Supplies"/>
    <s v="Envelopes"/>
    <s v="Poly String Tie Envelopes"/>
  </r>
  <r>
    <x v="3860"/>
    <x v="545"/>
    <d v="2014-12-31T00:00:00"/>
    <s v="Standard Class"/>
    <s v="CD-12790"/>
    <s v="OFF-AP-10001366"/>
    <x v="1512"/>
    <n v="1"/>
    <n v="0"/>
    <n v="29646"/>
    <n v="2.9645999999999999"/>
    <s v="Office Supplies"/>
    <s v="Appliances"/>
    <s v="Staple holder"/>
  </r>
  <r>
    <x v="3860"/>
    <x v="545"/>
    <d v="2014-12-31T00:00:00"/>
    <s v="Standard Class"/>
    <s v="CD-12790"/>
    <s v="OFF-FA-10003485"/>
    <x v="481"/>
    <n v="3"/>
    <n v="0"/>
    <n v="36156"/>
    <n v="3.6156000000000001"/>
    <s v="Office Supplies"/>
    <s v="Fasteners"/>
    <s v="Staples"/>
  </r>
  <r>
    <x v="3860"/>
    <x v="545"/>
    <d v="2014-12-31T00:00:00"/>
    <s v="Standard Class"/>
    <s v="CD-12790"/>
    <s v="OFF-ST-10004507"/>
    <x v="764"/>
    <n v="3"/>
    <n v="0"/>
    <n v="138915"/>
    <n v="13.891500000000001"/>
    <s v="Office Supplies"/>
    <s v="Storage"/>
    <s v="Advantus Rolling Storage Box"/>
  </r>
  <r>
    <x v="3860"/>
    <x v="545"/>
    <d v="2014-12-31T00:00:00"/>
    <s v="Standard Class"/>
    <s v="CD-12790"/>
    <s v="OFF-BI-10002353"/>
    <x v="4208"/>
    <n v="3"/>
    <n v="2"/>
    <n v="13896"/>
    <n v="1.3895999999999999"/>
    <s v="Office Supplies"/>
    <s v="Binders"/>
    <s v="GBC VeloBind Cover Sets"/>
  </r>
  <r>
    <x v="3861"/>
    <x v="724"/>
    <d v="2016-04-22T00:00:00"/>
    <s v="Standard Class"/>
    <s v="RF-19840"/>
    <s v="OFF-AP-10001271"/>
    <x v="2470"/>
    <n v="4"/>
    <n v="0"/>
    <n v="550584"/>
    <n v="55.058399999999999"/>
    <s v="Office Supplies"/>
    <s v="Appliances"/>
    <s v="Eureka The Boss Cordless Rechargeable Stick Vac"/>
  </r>
  <r>
    <x v="3861"/>
    <x v="724"/>
    <d v="2016-04-22T00:00:00"/>
    <s v="Standard Class"/>
    <s v="RF-19840"/>
    <s v="TEC-PH-10004924"/>
    <x v="4594"/>
    <n v="4"/>
    <n v="0"/>
    <n v="79812"/>
    <n v="7.9812000000000003"/>
    <s v="Technology"/>
    <s v="Phones"/>
    <s v="SKILCRAFT Telephone Shoulder Rest, 2&quot; x 6.5&quot; x 2.5&quot;, Black"/>
  </r>
  <r>
    <x v="3862"/>
    <x v="936"/>
    <d v="2015-03-12T00:00:00"/>
    <s v="Standard Class"/>
    <s v="FO-14305"/>
    <s v="OFF-BI-10002706"/>
    <x v="490"/>
    <n v="3"/>
    <n v="8"/>
    <n v="-145656"/>
    <n v="-14.5656"/>
    <s v="Office Supplies"/>
    <s v="Binders"/>
    <s v="Avery Premier Heavy-Duty Binder with Round Locking Rings"/>
  </r>
  <r>
    <x v="3863"/>
    <x v="143"/>
    <d v="2016-11-06T00:00:00"/>
    <s v="Second Class"/>
    <s v="ER-13855"/>
    <s v="OFF-ST-10003442"/>
    <x v="3219"/>
    <n v="2"/>
    <n v="2"/>
    <n v="39592"/>
    <n v="3.9592000000000001"/>
    <s v="Office Supplies"/>
    <s v="Storage"/>
    <s v="Eldon Portable Mobile Manager"/>
  </r>
  <r>
    <x v="3863"/>
    <x v="143"/>
    <d v="2016-11-06T00:00:00"/>
    <s v="Second Class"/>
    <s v="ER-13855"/>
    <s v="FUR-TA-10002533"/>
    <x v="4595"/>
    <n v="10"/>
    <n v="4"/>
    <n v="-2921"/>
    <n v="-0.29210000000000003"/>
    <s v="Furniture"/>
    <s v="Tables"/>
    <s v="BPI Conference Tables"/>
  </r>
  <r>
    <x v="3863"/>
    <x v="143"/>
    <d v="2016-11-06T00:00:00"/>
    <s v="Second Class"/>
    <s v="ER-13855"/>
    <s v="OFF-SU-10003505"/>
    <x v="703"/>
    <n v="2"/>
    <n v="2"/>
    <n v="-34758"/>
    <n v="-3.4758"/>
    <s v="Office Supplies"/>
    <s v="Supplies"/>
    <s v="Premier Electric Letter Opener"/>
  </r>
  <r>
    <x v="3864"/>
    <x v="440"/>
    <d v="2014-12-06T00:00:00"/>
    <s v="Standard Class"/>
    <s v="PB-19150"/>
    <s v="OFF-LA-10002762"/>
    <x v="2777"/>
    <n v="2"/>
    <n v="0"/>
    <n v="117782"/>
    <n v="11.7782"/>
    <s v="Office Supplies"/>
    <s v="Labels"/>
    <s v="Avery 485"/>
  </r>
  <r>
    <x v="3865"/>
    <x v="624"/>
    <d v="2016-05-20T00:00:00"/>
    <s v="First Class"/>
    <s v="LW-17215"/>
    <s v="OFF-BI-10000279"/>
    <x v="1079"/>
    <n v="1"/>
    <n v="8"/>
    <n v="-47685"/>
    <n v="-4.7685000000000004"/>
    <s v="Office Supplies"/>
    <s v="Binders"/>
    <s v="Acco Recycled 2&quot; Capacity Laser Printer Hanging Data Binders"/>
  </r>
  <r>
    <x v="3865"/>
    <x v="624"/>
    <d v="2016-05-20T00:00:00"/>
    <s v="First Class"/>
    <s v="LW-17215"/>
    <s v="OFF-FA-10000936"/>
    <x v="4596"/>
    <n v="3"/>
    <n v="2"/>
    <n v="24675"/>
    <n v="2.4674999999999998"/>
    <s v="Office Supplies"/>
    <s v="Fasteners"/>
    <s v="Acco Hot Clips Clips to Go"/>
  </r>
  <r>
    <x v="3865"/>
    <x v="624"/>
    <d v="2016-05-20T00:00:00"/>
    <s v="First Class"/>
    <s v="LW-17215"/>
    <s v="FUR-FU-10004973"/>
    <x v="1749"/>
    <n v="3"/>
    <n v="6"/>
    <n v="-101736"/>
    <n v="-10.1736"/>
    <s v="Furniture"/>
    <s v="Furnishings"/>
    <s v="Flat Face Poster Frame"/>
  </r>
  <r>
    <x v="3865"/>
    <x v="624"/>
    <d v="2016-05-20T00:00:00"/>
    <s v="First Class"/>
    <s v="LW-17215"/>
    <s v="OFF-PA-10000791"/>
    <x v="4597"/>
    <n v="8"/>
    <n v="2"/>
    <n v="954"/>
    <n v="9.5399999999999999E-2"/>
    <s v="Office Supplies"/>
    <s v="Paper"/>
    <s v="Wirebound Message Books, Four 2 3/4 x 5 Forms per Page, 200 Sets per Book"/>
  </r>
  <r>
    <x v="3866"/>
    <x v="55"/>
    <d v="2017-09-19T00:00:00"/>
    <s v="Same Day"/>
    <s v="FG-14260"/>
    <s v="OFF-BI-10001132"/>
    <x v="4598"/>
    <n v="3"/>
    <n v="7"/>
    <n v="-33894"/>
    <n v="-3.3894000000000002"/>
    <s v="Office Supplies"/>
    <s v="Binders"/>
    <s v="Acco PRESSTEX Data Binder with Storage Hooks, Dark Blue, 9 1/2&quot; X 11&quot;"/>
  </r>
  <r>
    <x v="3867"/>
    <x v="1054"/>
    <d v="2016-12-24T00:00:00"/>
    <s v="Standard Class"/>
    <s v="BP-11050"/>
    <s v="OFF-BI-10002012"/>
    <x v="4599"/>
    <n v="5"/>
    <n v="8"/>
    <n v="-288"/>
    <n v="-2.8799999999999999E-2"/>
    <s v="Office Supplies"/>
    <s v="Binders"/>
    <s v="Wilson Jones Easy Flow II Sheet Lifters"/>
  </r>
  <r>
    <x v="3868"/>
    <x v="527"/>
    <d v="2017-10-15T00:00:00"/>
    <s v="First Class"/>
    <s v="SP-20860"/>
    <s v="TEC-AC-10001383"/>
    <x v="3577"/>
    <n v="2"/>
    <n v="2"/>
    <n v="-14994"/>
    <n v="-1.4994000000000001"/>
    <s v="Technology"/>
    <s v="Accessories"/>
    <s v="Logitech Wireless Touch Keyboard K400"/>
  </r>
  <r>
    <x v="3869"/>
    <x v="466"/>
    <d v="2015-12-15T00:00:00"/>
    <s v="Second Class"/>
    <s v="JD-15895"/>
    <s v="OFF-PA-10002036"/>
    <x v="108"/>
    <n v="5"/>
    <n v="0"/>
    <n v="15876"/>
    <n v="1.5875999999999999"/>
    <s v="Office Supplies"/>
    <s v="Paper"/>
    <s v="Xerox 1930"/>
  </r>
  <r>
    <x v="3869"/>
    <x v="466"/>
    <d v="2015-12-15T00:00:00"/>
    <s v="Second Class"/>
    <s v="JD-15895"/>
    <s v="OFF-PA-10002377"/>
    <x v="2894"/>
    <n v="2"/>
    <n v="0"/>
    <n v="4894"/>
    <n v="0.4894"/>
    <s v="Office Supplies"/>
    <s v="Paper"/>
    <s v="Xerox 1916"/>
  </r>
  <r>
    <x v="3870"/>
    <x v="984"/>
    <d v="2015-07-18T00:00:00"/>
    <s v="Standard Class"/>
    <s v="FM-14380"/>
    <s v="TEC-PH-10000526"/>
    <x v="4600"/>
    <n v="4"/>
    <n v="2"/>
    <n v="307168"/>
    <n v="30.716799999999999"/>
    <s v="Technology"/>
    <s v="Phones"/>
    <s v="Vtech CS6719"/>
  </r>
  <r>
    <x v="3871"/>
    <x v="653"/>
    <d v="2015-10-06T00:00:00"/>
    <s v="Standard Class"/>
    <s v="MP-17965"/>
    <s v="OFF-BI-10001078"/>
    <x v="4601"/>
    <n v="5"/>
    <n v="0"/>
    <n v="13181"/>
    <n v="1.3181"/>
    <s v="Office Supplies"/>
    <s v="Binders"/>
    <s v="Acco PRESSTEX Data Binder with Storage Hooks, Dark Blue, 14 7/8&quot; X 11&quot;"/>
  </r>
  <r>
    <x v="3872"/>
    <x v="668"/>
    <d v="2017-03-27T00:00:00"/>
    <s v="First Class"/>
    <s v="HR-14830"/>
    <s v="OFF-EN-10004483"/>
    <x v="4602"/>
    <n v="3"/>
    <n v="0"/>
    <n v="220947"/>
    <n v="22.0947"/>
    <s v="Office Supplies"/>
    <s v="Envelopes"/>
    <s v="#10 White Business Envelopes,4 1/8 x 9 1/2"/>
  </r>
  <r>
    <x v="3872"/>
    <x v="668"/>
    <d v="2017-03-27T00:00:00"/>
    <s v="First Class"/>
    <s v="HR-14830"/>
    <s v="TEC-PH-10002624"/>
    <x v="4603"/>
    <n v="1"/>
    <n v="0"/>
    <n v="1362971"/>
    <n v="136.2971"/>
    <s v="Technology"/>
    <s v="Phones"/>
    <s v="Samsung Galaxy S4 Mini"/>
  </r>
  <r>
    <x v="3872"/>
    <x v="668"/>
    <d v="2017-03-27T00:00:00"/>
    <s v="First Class"/>
    <s v="HR-14830"/>
    <s v="FUR-CH-10003396"/>
    <x v="664"/>
    <n v="3"/>
    <n v="1"/>
    <n v="23094"/>
    <n v="2.3094000000000001"/>
    <s v="Furniture"/>
    <s v="Chairs"/>
    <s v="Global Deluxe Steno Chair"/>
  </r>
  <r>
    <x v="3873"/>
    <x v="702"/>
    <d v="2017-06-06T00:00:00"/>
    <s v="Standard Class"/>
    <s v="BW-11065"/>
    <s v="OFF-ST-10002756"/>
    <x v="4604"/>
    <n v="3"/>
    <n v="2"/>
    <n v="-771267"/>
    <n v="-77.1267"/>
    <s v="Office Supplies"/>
    <s v="Storage"/>
    <s v="Tennsco Stur-D-Stor Boltless Shelving, 5 Shelves, 24&quot; Deep, Sand"/>
  </r>
  <r>
    <x v="3874"/>
    <x v="977"/>
    <d v="2014-03-29T00:00:00"/>
    <s v="Second Class"/>
    <s v="MS-17710"/>
    <s v="FUR-FU-10002813"/>
    <x v="867"/>
    <n v="2"/>
    <n v="0"/>
    <n v="145728"/>
    <n v="14.572800000000001"/>
    <s v="Furniture"/>
    <s v="Furnishings"/>
    <s v="DAX Contemporary Wood Frame with Silver Metal Mat, Desktop, 11 x 14 Size"/>
  </r>
  <r>
    <x v="3875"/>
    <x v="515"/>
    <d v="2015-09-26T00:00:00"/>
    <s v="Standard Class"/>
    <s v="SJ-20125"/>
    <s v="OFF-LA-10003714"/>
    <x v="4605"/>
    <n v="4"/>
    <n v="2"/>
    <n v="42"/>
    <n v="4.1999999999999997E-3"/>
    <s v="Office Supplies"/>
    <s v="Labels"/>
    <s v="Avery 510"/>
  </r>
  <r>
    <x v="3875"/>
    <x v="515"/>
    <d v="2015-09-26T00:00:00"/>
    <s v="Standard Class"/>
    <s v="SJ-20125"/>
    <s v="OFF-ST-10003716"/>
    <x v="2758"/>
    <n v="4"/>
    <n v="2"/>
    <n v="-630056"/>
    <n v="-63.005600000000001"/>
    <s v="Office Supplies"/>
    <s v="Storage"/>
    <s v="Tennsco Double-Tier Lockers"/>
  </r>
  <r>
    <x v="3875"/>
    <x v="515"/>
    <d v="2015-09-26T00:00:00"/>
    <s v="Standard Class"/>
    <s v="SJ-20125"/>
    <s v="OFF-ST-10002289"/>
    <x v="797"/>
    <n v="1"/>
    <n v="2"/>
    <n v="-4767"/>
    <n v="-0.47670000000000001"/>
    <s v="Office Supplies"/>
    <s v="Storage"/>
    <s v="Safco Wire Cube Shelving System, For Use as 4 or 5 14&quot; Cubes, Black"/>
  </r>
  <r>
    <x v="3875"/>
    <x v="515"/>
    <d v="2015-09-26T00:00:00"/>
    <s v="Standard Class"/>
    <s v="SJ-20125"/>
    <s v="OFF-AR-10001315"/>
    <x v="1793"/>
    <n v="2"/>
    <n v="2"/>
    <n v="3168"/>
    <n v="0.31680000000000003"/>
    <s v="Office Supplies"/>
    <s v="Art"/>
    <s v="Newell 310"/>
  </r>
  <r>
    <x v="3875"/>
    <x v="515"/>
    <d v="2015-09-26T00:00:00"/>
    <s v="Standard Class"/>
    <s v="SJ-20125"/>
    <s v="OFF-BI-10000042"/>
    <x v="2113"/>
    <n v="2"/>
    <n v="7"/>
    <n v="-25632"/>
    <n v="-2.5632000000000001"/>
    <s v="Office Supplies"/>
    <s v="Binders"/>
    <s v="Pressboard Data Binder, Crimson, 12&quot; X 8 1/2&quot;"/>
  </r>
  <r>
    <x v="3876"/>
    <x v="1134"/>
    <d v="2016-01-13T00:00:00"/>
    <s v="Standard Class"/>
    <s v="VS-21820"/>
    <s v="OFF-BI-10004236"/>
    <x v="4606"/>
    <n v="7"/>
    <n v="7"/>
    <n v="-246624"/>
    <n v="-24.662400000000002"/>
    <s v="Office Supplies"/>
    <s v="Binders"/>
    <s v="XtraLife ClearVue Slant-D Ring Binder, White, 3&quot;"/>
  </r>
  <r>
    <x v="3876"/>
    <x v="1134"/>
    <d v="2016-01-13T00:00:00"/>
    <s v="Standard Class"/>
    <s v="VS-21820"/>
    <s v="OFF-AR-10001955"/>
    <x v="1588"/>
    <n v="3"/>
    <n v="2"/>
    <n v="5952"/>
    <n v="0.59519999999999995"/>
    <s v="Office Supplies"/>
    <s v="Art"/>
    <s v="Newell 319"/>
  </r>
  <r>
    <x v="3876"/>
    <x v="1134"/>
    <d v="2016-01-13T00:00:00"/>
    <s v="Standard Class"/>
    <s v="VS-21820"/>
    <s v="TEC-PH-10004080"/>
    <x v="2820"/>
    <n v="2"/>
    <n v="2"/>
    <n v="108784"/>
    <n v="10.878399999999999"/>
    <s v="Technology"/>
    <s v="Phones"/>
    <s v="Avaya 5410 Digital phone"/>
  </r>
  <r>
    <x v="3877"/>
    <x v="1173"/>
    <d v="2016-02-15T00:00:00"/>
    <s v="First Class"/>
    <s v="DK-13090"/>
    <s v="OFF-PA-10000791"/>
    <x v="4607"/>
    <n v="1"/>
    <n v="0"/>
    <n v="21465"/>
    <n v="2.1465000000000001"/>
    <s v="Office Supplies"/>
    <s v="Paper"/>
    <s v="Wirebound Message Books, Four 2 3/4 x 5 Forms per Page, 200 Sets per Book"/>
  </r>
  <r>
    <x v="3877"/>
    <x v="1173"/>
    <d v="2016-02-15T00:00:00"/>
    <s v="First Class"/>
    <s v="DK-13090"/>
    <s v="OFF-AR-10001770"/>
    <x v="3113"/>
    <n v="3"/>
    <n v="0"/>
    <n v="20748"/>
    <n v="2.0748000000000002"/>
    <s v="Office Supplies"/>
    <s v="Art"/>
    <s v="Economy #2 Pencils"/>
  </r>
  <r>
    <x v="3877"/>
    <x v="1173"/>
    <d v="2016-02-15T00:00:00"/>
    <s v="First Class"/>
    <s v="DK-13090"/>
    <s v="FUR-TA-10002356"/>
    <x v="4608"/>
    <n v="3"/>
    <n v="3"/>
    <n v="-471798"/>
    <n v="-47.1798"/>
    <s v="Furniture"/>
    <s v="Tables"/>
    <s v="Bevis Boat-Shaped Conference Table"/>
  </r>
  <r>
    <x v="3877"/>
    <x v="1173"/>
    <d v="2016-02-15T00:00:00"/>
    <s v="First Class"/>
    <s v="DK-13090"/>
    <s v="FUR-FU-10003274"/>
    <x v="395"/>
    <n v="6"/>
    <n v="0"/>
    <n v="46464"/>
    <n v="4.6463999999999999"/>
    <s v="Furniture"/>
    <s v="Furnishings"/>
    <s v="Regeneration Desk Collection"/>
  </r>
  <r>
    <x v="3878"/>
    <x v="254"/>
    <d v="2017-06-10T00:00:00"/>
    <s v="First Class"/>
    <s v="MG-17680"/>
    <s v="FUR-BO-10004834"/>
    <x v="4609"/>
    <n v="2"/>
    <n v="15"/>
    <n v="1409568"/>
    <n v="140.95679999999999"/>
    <s v="Furniture"/>
    <s v="Bookcases"/>
    <s v="Riverside Palais Royal Lawyers Bookcase, Royale Cherry Finish"/>
  </r>
  <r>
    <x v="3878"/>
    <x v="254"/>
    <d v="2017-06-10T00:00:00"/>
    <s v="First Class"/>
    <s v="MG-17680"/>
    <s v="TEC-PH-10000307"/>
    <x v="429"/>
    <n v="2"/>
    <n v="2"/>
    <n v="-3504"/>
    <n v="-0.35039999999999999"/>
    <s v="Technology"/>
    <s v="Phones"/>
    <s v="Shocksock Galaxy S4 Armband"/>
  </r>
  <r>
    <x v="3879"/>
    <x v="47"/>
    <d v="2016-10-26T00:00:00"/>
    <s v="Second Class"/>
    <s v="DP-13390"/>
    <s v="OFF-AR-10002240"/>
    <x v="4610"/>
    <n v="3"/>
    <n v="0"/>
    <n v="294372"/>
    <n v="29.437200000000001"/>
    <s v="Office Supplies"/>
    <s v="Art"/>
    <s v="Panasonic KP-150 Electric Pencil Sharpener"/>
  </r>
  <r>
    <x v="3879"/>
    <x v="47"/>
    <d v="2016-10-26T00:00:00"/>
    <s v="Second Class"/>
    <s v="DP-13390"/>
    <s v="OFF-PA-10001801"/>
    <x v="1370"/>
    <n v="6"/>
    <n v="0"/>
    <n v="175812"/>
    <n v="17.581199999999999"/>
    <s v="Office Supplies"/>
    <s v="Paper"/>
    <s v="Xerox 193"/>
  </r>
  <r>
    <x v="3879"/>
    <x v="47"/>
    <d v="2016-10-26T00:00:00"/>
    <s v="Second Class"/>
    <s v="DP-13390"/>
    <s v="OFF-BI-10001120"/>
    <x v="4611"/>
    <n v="3"/>
    <n v="2"/>
    <n v="16442913"/>
    <n v="1644.2913000000001"/>
    <s v="Office Supplies"/>
    <s v="Binders"/>
    <s v="Ibico EPK-21 Electric Binding System"/>
  </r>
  <r>
    <x v="3880"/>
    <x v="795"/>
    <d v="2017-01-30T00:00:00"/>
    <s v="Standard Class"/>
    <s v="CJ-12010"/>
    <s v="OFF-FA-10000611"/>
    <x v="596"/>
    <n v="8"/>
    <n v="0"/>
    <n v="56832"/>
    <n v="5.6832000000000003"/>
    <s v="Office Supplies"/>
    <s v="Fasteners"/>
    <s v="Binder Clips by OIC"/>
  </r>
  <r>
    <x v="3881"/>
    <x v="101"/>
    <d v="2017-12-10T00:00:00"/>
    <s v="Second Class"/>
    <s v="CW-11905"/>
    <s v="OFF-ST-10000036"/>
    <x v="4612"/>
    <n v="6"/>
    <n v="0"/>
    <n v="1600398"/>
    <n v="160.03980000000001"/>
    <s v="Office Supplies"/>
    <s v="Storage"/>
    <s v="Recycled Data-Pak for Archival Bound Computer Printouts, 12-1/2 x 12-1/2 x 16"/>
  </r>
  <r>
    <x v="3882"/>
    <x v="47"/>
    <d v="2016-10-24T00:00:00"/>
    <s v="Second Class"/>
    <s v="GW-14605"/>
    <s v="OFF-ST-10004950"/>
    <x v="2529"/>
    <n v="9"/>
    <n v="2"/>
    <n v="69795"/>
    <n v="6.9794999999999998"/>
    <s v="Office Supplies"/>
    <s v="Storage"/>
    <s v="Acco Perma 3000 Stacking Storage Drawers"/>
  </r>
  <r>
    <x v="3883"/>
    <x v="202"/>
    <d v="2014-09-01T00:00:00"/>
    <s v="Standard Class"/>
    <s v="PP-18955"/>
    <s v="OFF-AR-10003770"/>
    <x v="1145"/>
    <n v="3"/>
    <n v="0"/>
    <n v="25056"/>
    <n v="2.5055999999999998"/>
    <s v="Office Supplies"/>
    <s v="Art"/>
    <s v="Newell 340"/>
  </r>
  <r>
    <x v="3883"/>
    <x v="202"/>
    <d v="2014-09-01T00:00:00"/>
    <s v="Standard Class"/>
    <s v="PP-18955"/>
    <s v="TEC-AC-10002800"/>
    <x v="258"/>
    <n v="3"/>
    <n v="0"/>
    <n v="524895"/>
    <n v="52.4895"/>
    <s v="Technology"/>
    <s v="Accessories"/>
    <s v="Plantronics Audio 478 Stereo USB Headset"/>
  </r>
  <r>
    <x v="3884"/>
    <x v="1174"/>
    <d v="2014-05-23T00:00:00"/>
    <s v="Standard Class"/>
    <s v="PW-19030"/>
    <s v="FUR-CH-10002439"/>
    <x v="2902"/>
    <n v="5"/>
    <n v="2"/>
    <n v="17466"/>
    <n v="1.7465999999999999"/>
    <s v="Furniture"/>
    <s v="Chairs"/>
    <s v="Iceberg Nesting Folding Chair, 19w x 6d x 43h"/>
  </r>
  <r>
    <x v="3885"/>
    <x v="355"/>
    <d v="2015-02-07T00:00:00"/>
    <s v="Standard Class"/>
    <s v="PW-19030"/>
    <s v="FUR-CH-10004218"/>
    <x v="4330"/>
    <n v="1"/>
    <n v="1"/>
    <n v="15147"/>
    <n v="1.5146999999999999"/>
    <s v="Furniture"/>
    <s v="Chairs"/>
    <s v="Global Fabric Manager's Chair, Dark Gray"/>
  </r>
  <r>
    <x v="3886"/>
    <x v="1108"/>
    <d v="2017-11-05T00:00:00"/>
    <s v="Standard Class"/>
    <s v="CY-12745"/>
    <s v="TEC-PH-10004042"/>
    <x v="4613"/>
    <n v="4"/>
    <n v="2"/>
    <n v="381576"/>
    <n v="38.157600000000002"/>
    <s v="Technology"/>
    <s v="Phones"/>
    <s v="ClearOne Communications CHAT 70 OCÂ Speaker Phone"/>
  </r>
  <r>
    <x v="3886"/>
    <x v="1108"/>
    <d v="2017-11-05T00:00:00"/>
    <s v="Standard Class"/>
    <s v="CY-12745"/>
    <s v="OFF-EN-10001137"/>
    <x v="2784"/>
    <n v="3"/>
    <n v="2"/>
    <n v="32214"/>
    <n v="3.2214"/>
    <s v="Office Supplies"/>
    <s v="Envelopes"/>
    <s v="#10 Gummed Flap White Envelopes, 100/Box"/>
  </r>
  <r>
    <x v="3887"/>
    <x v="99"/>
    <d v="2015-05-01T00:00:00"/>
    <s v="Standard Class"/>
    <s v="BW-11110"/>
    <s v="FUR-CH-10002017"/>
    <x v="2675"/>
    <n v="3"/>
    <n v="2"/>
    <n v="63936"/>
    <n v="6.3936000000000002"/>
    <s v="Furniture"/>
    <s v="Chairs"/>
    <s v="SAFCO Optional Arm Kit for Workspace Cribbage Stacking Chair"/>
  </r>
  <r>
    <x v="3887"/>
    <x v="99"/>
    <d v="2015-05-01T00:00:00"/>
    <s v="Standard Class"/>
    <s v="BW-11110"/>
    <s v="OFF-AR-10000588"/>
    <x v="678"/>
    <n v="3"/>
    <n v="0"/>
    <n v="154752"/>
    <n v="15.475199999999999"/>
    <s v="Office Supplies"/>
    <s v="Art"/>
    <s v="Newell 345"/>
  </r>
  <r>
    <x v="3887"/>
    <x v="99"/>
    <d v="2015-05-01T00:00:00"/>
    <s v="Standard Class"/>
    <s v="BW-11110"/>
    <s v="TEC-PH-10003174"/>
    <x v="2836"/>
    <n v="3"/>
    <n v="2"/>
    <n v="38997"/>
    <n v="3.8997000000000002"/>
    <s v="Technology"/>
    <s v="Phones"/>
    <s v="RCA ViSYS 25825 Wireless digital phone"/>
  </r>
  <r>
    <x v="3887"/>
    <x v="99"/>
    <d v="2015-05-01T00:00:00"/>
    <s v="Standard Class"/>
    <s v="BW-11110"/>
    <s v="OFF-BI-10001524"/>
    <x v="4065"/>
    <n v="3"/>
    <n v="2"/>
    <n v="176232"/>
    <n v="17.623200000000001"/>
    <s v="Office Supplies"/>
    <s v="Binders"/>
    <s v="GBC Premium Transparent Covers with Diagonal Lined Pattern"/>
  </r>
  <r>
    <x v="3888"/>
    <x v="388"/>
    <d v="2016-05-13T00:00:00"/>
    <s v="Standard Class"/>
    <s v="MB-18085"/>
    <s v="TEC-PH-10001552"/>
    <x v="4063"/>
    <n v="2"/>
    <n v="2"/>
    <n v="19136"/>
    <n v="1.9136"/>
    <s v="Technology"/>
    <s v="Phones"/>
    <s v="I Need's 3d Hello Kitty Hybrid Silicone Case Cover for HTC One X 4g with 3d Hello Kitty Stylus Pen Green/pink"/>
  </r>
  <r>
    <x v="3889"/>
    <x v="1175"/>
    <d v="2015-01-28T00:00:00"/>
    <s v="Standard Class"/>
    <s v="CR-12820"/>
    <s v="OFF-AR-10004757"/>
    <x v="306"/>
    <n v="5"/>
    <n v="2"/>
    <n v="2132"/>
    <n v="0.2132"/>
    <s v="Office Supplies"/>
    <s v="Art"/>
    <s v="Crayola Colored Pencils"/>
  </r>
  <r>
    <x v="3890"/>
    <x v="657"/>
    <d v="2015-04-17T00:00:00"/>
    <s v="Second Class"/>
    <s v="EB-14110"/>
    <s v="FUR-TA-10002530"/>
    <x v="516"/>
    <n v="2"/>
    <n v="2"/>
    <n v="-15098"/>
    <n v="-1.5098"/>
    <s v="Furniture"/>
    <s v="Tables"/>
    <s v="Iceberg OfficeWorks 42&quot; Round Tables"/>
  </r>
  <r>
    <x v="3890"/>
    <x v="657"/>
    <d v="2015-04-17T00:00:00"/>
    <s v="Second Class"/>
    <s v="EB-14110"/>
    <s v="TEC-PH-10001494"/>
    <x v="1286"/>
    <n v="2"/>
    <n v="2"/>
    <n v="41993"/>
    <n v="4.1993"/>
    <s v="Technology"/>
    <s v="Phones"/>
    <s v="Polycom CX600 IP Phone VoIP phone"/>
  </r>
  <r>
    <x v="3891"/>
    <x v="5"/>
    <d v="2015-09-30T00:00:00"/>
    <s v="Standard Class"/>
    <s v="SH-19975"/>
    <s v="FUR-CH-10004289"/>
    <x v="477"/>
    <n v="4"/>
    <n v="2"/>
    <n v="-115176"/>
    <n v="-11.5176"/>
    <s v="Furniture"/>
    <s v="Chairs"/>
    <s v="Global Super Steno Chair"/>
  </r>
  <r>
    <x v="3891"/>
    <x v="5"/>
    <d v="2015-09-30T00:00:00"/>
    <s v="Standard Class"/>
    <s v="SH-19975"/>
    <s v="OFF-LA-10002945"/>
    <x v="2252"/>
    <n v="2"/>
    <n v="0"/>
    <n v="5796"/>
    <n v="0.5796"/>
    <s v="Office Supplies"/>
    <s v="Labels"/>
    <s v="Permanent Self-Adhesive File Folder Labels for Typewriters, 1 1/8 x 3 1/2, White"/>
  </r>
  <r>
    <x v="3891"/>
    <x v="5"/>
    <d v="2015-09-30T00:00:00"/>
    <s v="Standard Class"/>
    <s v="SH-19975"/>
    <s v="TEC-AC-10002567"/>
    <x v="724"/>
    <n v="2"/>
    <n v="0"/>
    <n v="575928"/>
    <n v="57.592799999999997"/>
    <s v="Technology"/>
    <s v="Accessories"/>
    <s v="Logitech G602 Wireless Gaming Mouse"/>
  </r>
  <r>
    <x v="3892"/>
    <x v="1176"/>
    <d v="2014-04-02T00:00:00"/>
    <s v="Standard Class"/>
    <s v="CV-12295"/>
    <s v="OFF-EN-10001509"/>
    <x v="4593"/>
    <n v="3"/>
    <n v="0"/>
    <n v="28764"/>
    <n v="2.8763999999999998"/>
    <s v="Office Supplies"/>
    <s v="Envelopes"/>
    <s v="Poly String Tie Envelopes"/>
  </r>
  <r>
    <x v="3892"/>
    <x v="1176"/>
    <d v="2014-04-02T00:00:00"/>
    <s v="Standard Class"/>
    <s v="CV-12295"/>
    <s v="FUR-TA-10003954"/>
    <x v="4614"/>
    <n v="4"/>
    <n v="0"/>
    <n v="1066248"/>
    <n v="106.62479999999999"/>
    <s v="Furniture"/>
    <s v="Tables"/>
    <s v="Hon 94000 Series Round Tables"/>
  </r>
  <r>
    <x v="3893"/>
    <x v="53"/>
    <d v="2016-07-22T00:00:00"/>
    <s v="Standard Class"/>
    <s v="AT-10735"/>
    <s v="OFF-AP-10002892"/>
    <x v="4589"/>
    <n v="2"/>
    <n v="0"/>
    <n v="13788"/>
    <n v="1.3788"/>
    <s v="Office Supplies"/>
    <s v="Appliances"/>
    <s v="Belkin F5C206VTEL 6 Outlet Surge"/>
  </r>
  <r>
    <x v="3894"/>
    <x v="987"/>
    <d v="2014-04-23T00:00:00"/>
    <s v="Second Class"/>
    <s v="AG-10390"/>
    <s v="OFF-BI-10003638"/>
    <x v="979"/>
    <n v="3"/>
    <n v="0"/>
    <n v="26703"/>
    <n v="2.6703000000000001"/>
    <s v="Office Supplies"/>
    <s v="Binders"/>
    <s v="GBC Durable Plastic Covers"/>
  </r>
  <r>
    <x v="3894"/>
    <x v="987"/>
    <d v="2014-04-23T00:00:00"/>
    <s v="Second Class"/>
    <s v="AG-10390"/>
    <s v="OFF-PA-10001569"/>
    <x v="3942"/>
    <n v="11"/>
    <n v="0"/>
    <n v="342144"/>
    <n v="34.214399999999998"/>
    <s v="Office Supplies"/>
    <s v="Paper"/>
    <s v="Xerox 232"/>
  </r>
  <r>
    <x v="3895"/>
    <x v="438"/>
    <d v="2017-07-25T00:00:00"/>
    <s v="Standard Class"/>
    <s v="GM-14500"/>
    <s v="FUR-TA-10001676"/>
    <x v="4615"/>
    <n v="4"/>
    <n v="3"/>
    <n v="-213264"/>
    <n v="-21.3264"/>
    <s v="Furniture"/>
    <s v="Tables"/>
    <s v="Hon 61000 Series Interactive Training Tables"/>
  </r>
  <r>
    <x v="3896"/>
    <x v="874"/>
    <d v="2015-10-02T00:00:00"/>
    <s v="Standard Class"/>
    <s v="JK-15205"/>
    <s v="OFF-PA-10001125"/>
    <x v="1160"/>
    <n v="5"/>
    <n v="0"/>
    <n v="69705"/>
    <n v="6.9705000000000004"/>
    <s v="Office Supplies"/>
    <s v="Paper"/>
    <s v="Xerox 1988"/>
  </r>
  <r>
    <x v="3896"/>
    <x v="874"/>
    <d v="2015-10-02T00:00:00"/>
    <s v="Standard Class"/>
    <s v="JK-15205"/>
    <s v="TEC-PH-10002496"/>
    <x v="4616"/>
    <n v="12"/>
    <n v="0"/>
    <n v="561564"/>
    <n v="56.156399999999998"/>
    <s v="Technology"/>
    <s v="Phones"/>
    <s v="Cisco SPA301"/>
  </r>
  <r>
    <x v="3897"/>
    <x v="590"/>
    <d v="2016-03-02T00:00:00"/>
    <s v="Standard Class"/>
    <s v="DW-13540"/>
    <s v="FUR-FU-10004053"/>
    <x v="2564"/>
    <n v="2"/>
    <n v="6"/>
    <n v="-68816"/>
    <n v="-6.8815999999999997"/>
    <s v="Furniture"/>
    <s v="Furnishings"/>
    <s v="DAX Two-Tone Silver Metal Document Frame"/>
  </r>
  <r>
    <x v="3898"/>
    <x v="558"/>
    <d v="2016-05-06T00:00:00"/>
    <s v="Standard Class"/>
    <s v="AS-10090"/>
    <s v="OFF-ST-10000321"/>
    <x v="2126"/>
    <n v="3"/>
    <n v="2"/>
    <n v="-37872"/>
    <n v="-3.7871999999999999"/>
    <s v="Office Supplies"/>
    <s v="Storage"/>
    <s v="Akro Stacking Bins"/>
  </r>
  <r>
    <x v="3898"/>
    <x v="558"/>
    <d v="2016-05-06T00:00:00"/>
    <s v="Standard Class"/>
    <s v="AS-10090"/>
    <s v="OFF-ST-10002957"/>
    <x v="2389"/>
    <n v="3"/>
    <n v="2"/>
    <n v="-3168"/>
    <n v="-0.31680000000000003"/>
    <s v="Office Supplies"/>
    <s v="Storage"/>
    <s v="Sterilite Show Offs Storage Containers"/>
  </r>
  <r>
    <x v="3898"/>
    <x v="558"/>
    <d v="2016-05-06T00:00:00"/>
    <s v="Standard Class"/>
    <s v="AS-10090"/>
    <s v="OFF-LA-10000973"/>
    <x v="1216"/>
    <n v="2"/>
    <n v="2"/>
    <n v="1764"/>
    <n v="0.1764"/>
    <s v="Office Supplies"/>
    <s v="Labels"/>
    <s v="Avery 502"/>
  </r>
  <r>
    <x v="3899"/>
    <x v="351"/>
    <d v="2014-12-15T00:00:00"/>
    <s v="Standard Class"/>
    <s v="TS-21205"/>
    <s v="OFF-PA-10000143"/>
    <x v="864"/>
    <n v="2"/>
    <n v="2"/>
    <n v="29568"/>
    <n v="2.9567999999999999"/>
    <s v="Office Supplies"/>
    <s v="Paper"/>
    <s v="Astroparche Fine Business Paper"/>
  </r>
  <r>
    <x v="3899"/>
    <x v="351"/>
    <d v="2014-12-15T00:00:00"/>
    <s v="Standard Class"/>
    <s v="TS-21205"/>
    <s v="OFF-AP-10003287"/>
    <x v="4617"/>
    <n v="2"/>
    <n v="8"/>
    <n v="-530088"/>
    <n v="-53.008800000000001"/>
    <s v="Office Supplies"/>
    <s v="Appliances"/>
    <s v="Tripp Lite TLP810NET Broadband Surge for Modem/Fax"/>
  </r>
  <r>
    <x v="3900"/>
    <x v="707"/>
    <d v="2015-12-29T00:00:00"/>
    <s v="Standard Class"/>
    <s v="SM-20320"/>
    <s v="OFF-PA-10001526"/>
    <x v="1024"/>
    <n v="2"/>
    <n v="0"/>
    <n v="48804"/>
    <n v="4.8803999999999998"/>
    <s v="Office Supplies"/>
    <s v="Paper"/>
    <s v="Xerox 1949"/>
  </r>
  <r>
    <x v="3901"/>
    <x v="422"/>
    <d v="2017-12-12T00:00:00"/>
    <s v="Standard Class"/>
    <s v="BH-11710"/>
    <s v="OFF-AP-10004540"/>
    <x v="285"/>
    <n v="4"/>
    <n v="0"/>
    <n v="897792"/>
    <n v="89.779200000000003"/>
    <s v="Office Supplies"/>
    <s v="Appliances"/>
    <s v="Eureka The Boss Lite 10-Amp Upright Vacuum, Blue"/>
  </r>
  <r>
    <x v="3901"/>
    <x v="422"/>
    <d v="2017-12-12T00:00:00"/>
    <s v="Standard Class"/>
    <s v="BH-11710"/>
    <s v="TEC-AC-10001266"/>
    <x v="4618"/>
    <n v="4"/>
    <n v="0"/>
    <n v="234"/>
    <n v="2.3400000000000001E-2"/>
    <s v="Technology"/>
    <s v="Accessories"/>
    <s v="Memorex Micro Travel Drive 8 GB"/>
  </r>
  <r>
    <x v="3902"/>
    <x v="992"/>
    <d v="2014-06-01T00:00:00"/>
    <s v="First Class"/>
    <s v="LW-16825"/>
    <s v="OFF-BI-10004233"/>
    <x v="2094"/>
    <n v="2"/>
    <n v="2"/>
    <n v="89544"/>
    <n v="8.9543999999999997"/>
    <s v="Office Supplies"/>
    <s v="Binders"/>
    <s v="GBC Pre-Punched Binding Paper, Plastic, White, 8-1/2&quot; x 11&quot;"/>
  </r>
  <r>
    <x v="3902"/>
    <x v="992"/>
    <d v="2014-06-01T00:00:00"/>
    <s v="First Class"/>
    <s v="LW-16825"/>
    <s v="TEC-PH-10003505"/>
    <x v="4619"/>
    <n v="5"/>
    <n v="0"/>
    <n v="13456"/>
    <n v="1.3455999999999999"/>
    <s v="Technology"/>
    <s v="Phones"/>
    <s v="Geemarc AmpliPOWER60"/>
  </r>
  <r>
    <x v="3902"/>
    <x v="992"/>
    <d v="2014-06-01T00:00:00"/>
    <s v="First Class"/>
    <s v="LW-16825"/>
    <s v="OFF-AP-10001005"/>
    <x v="4620"/>
    <n v="3"/>
    <n v="0"/>
    <n v="778635"/>
    <n v="77.863500000000002"/>
    <s v="Office Supplies"/>
    <s v="Appliances"/>
    <s v="Honeywell Quietcare HEPA Air Cleaner"/>
  </r>
  <r>
    <x v="3902"/>
    <x v="992"/>
    <d v="2014-06-01T00:00:00"/>
    <s v="First Class"/>
    <s v="LW-16825"/>
    <s v="OFF-PA-10001712"/>
    <x v="1072"/>
    <n v="4"/>
    <n v="0"/>
    <n v="17982"/>
    <n v="1.7982"/>
    <s v="Office Supplies"/>
    <s v="Paper"/>
    <s v="Xerox 1948"/>
  </r>
  <r>
    <x v="3903"/>
    <x v="60"/>
    <d v="2017-03-06T00:00:00"/>
    <s v="Standard Class"/>
    <s v="JA-15970"/>
    <s v="OFF-BI-10002353"/>
    <x v="4621"/>
    <n v="4"/>
    <n v="7"/>
    <n v="-12352"/>
    <n v="-1.2352000000000001"/>
    <s v="Office Supplies"/>
    <s v="Binders"/>
    <s v="GBC VeloBind Cover Sets"/>
  </r>
  <r>
    <x v="3904"/>
    <x v="46"/>
    <d v="2015-10-17T00:00:00"/>
    <s v="Standard Class"/>
    <s v="KA-16525"/>
    <s v="TEC-AC-10003038"/>
    <x v="1451"/>
    <n v="2"/>
    <n v="0"/>
    <n v="3401"/>
    <n v="0.34010000000000001"/>
    <s v="Technology"/>
    <s v="Accessories"/>
    <s v="Kingston Digital DataTraveler 16GB USB 2.0"/>
  </r>
  <r>
    <x v="3904"/>
    <x v="46"/>
    <d v="2015-10-17T00:00:00"/>
    <s v="Standard Class"/>
    <s v="KA-16525"/>
    <s v="OFF-ST-10000934"/>
    <x v="3148"/>
    <n v="2"/>
    <n v="0"/>
    <n v="0"/>
    <n v="0"/>
    <s v="Office Supplies"/>
    <s v="Storage"/>
    <s v="Contico 72&quot;H Heavy-Duty Storage System"/>
  </r>
  <r>
    <x v="3905"/>
    <x v="1177"/>
    <d v="2015-07-19T00:00:00"/>
    <s v="Second Class"/>
    <s v="TG-21310"/>
    <s v="OFF-ST-10002743"/>
    <x v="709"/>
    <n v="3"/>
    <n v="2"/>
    <n v="-647748"/>
    <n v="-64.774799999999999"/>
    <s v="Office Supplies"/>
    <s v="Storage"/>
    <s v="SAFCO Boltless Steel Shelving"/>
  </r>
  <r>
    <x v="3905"/>
    <x v="1177"/>
    <d v="2015-07-19T00:00:00"/>
    <s v="Second Class"/>
    <s v="TG-21310"/>
    <s v="OFF-PA-10001846"/>
    <x v="469"/>
    <n v="4"/>
    <n v="2"/>
    <n v="67048"/>
    <n v="6.7047999999999996"/>
    <s v="Office Supplies"/>
    <s v="Paper"/>
    <s v="Xerox 1899"/>
  </r>
  <r>
    <x v="3905"/>
    <x v="1177"/>
    <d v="2015-07-19T00:00:00"/>
    <s v="Second Class"/>
    <s v="TG-21310"/>
    <s v="FUR-CH-10004287"/>
    <x v="4622"/>
    <n v="2"/>
    <n v="2"/>
    <n v="49716"/>
    <n v="4.9715999999999996"/>
    <s v="Furniture"/>
    <s v="Chairs"/>
    <s v="SAFCO Arco Folding Chair"/>
  </r>
  <r>
    <x v="3905"/>
    <x v="1177"/>
    <d v="2015-07-19T00:00:00"/>
    <s v="Second Class"/>
    <s v="TG-21310"/>
    <s v="FUR-BO-10001608"/>
    <x v="3707"/>
    <n v="6"/>
    <n v="7"/>
    <n v="-191646"/>
    <n v="-19.1646"/>
    <s v="Furniture"/>
    <s v="Bookcases"/>
    <s v="Hon Metal Bookcases, Black"/>
  </r>
  <r>
    <x v="3906"/>
    <x v="198"/>
    <d v="2014-11-24T00:00:00"/>
    <s v="Second Class"/>
    <s v="DB-13360"/>
    <s v="OFF-PA-10000357"/>
    <x v="1621"/>
    <n v="3"/>
    <n v="0"/>
    <n v="798912"/>
    <n v="79.891199999999998"/>
    <s v="Office Supplies"/>
    <s v="Paper"/>
    <s v="White Dual Perf Computer Printout Paper, 2700 Sheets, 1 Part, Heavyweight, 20 lbs., 14 7/8 x 11"/>
  </r>
  <r>
    <x v="3907"/>
    <x v="1022"/>
    <d v="2016-06-02T00:00:00"/>
    <s v="Standard Class"/>
    <s v="LS-17245"/>
    <s v="OFF-PA-10000575"/>
    <x v="4623"/>
    <n v="2"/>
    <n v="0"/>
    <n v="61548"/>
    <n v="6.1547999999999998"/>
    <s v="Office Supplies"/>
    <s v="Paper"/>
    <s v="Wirebound Message Books, Four 2 3/4 x 5 White Forms per Page"/>
  </r>
  <r>
    <x v="3908"/>
    <x v="91"/>
    <d v="2017-07-09T00:00:00"/>
    <s v="Standard Class"/>
    <s v="MO-17950"/>
    <s v="TEC-AC-10002167"/>
    <x v="90"/>
    <n v="2"/>
    <n v="2"/>
    <n v="-27"/>
    <n v="-2.7000000000000001E-3"/>
    <s v="Technology"/>
    <s v="Accessories"/>
    <s v="ImationÂ 8gb Micro Traveldrive Usb 2.0Â Flash Drive"/>
  </r>
  <r>
    <x v="3909"/>
    <x v="318"/>
    <d v="2017-09-29T00:00:00"/>
    <s v="Standard Class"/>
    <s v="CA-11965"/>
    <s v="OFF-EN-10004459"/>
    <x v="947"/>
    <n v="4"/>
    <n v="2"/>
    <n v="88624"/>
    <n v="8.8623999999999992"/>
    <s v="Office Supplies"/>
    <s v="Envelopes"/>
    <s v="Security-Tint Envelopes"/>
  </r>
  <r>
    <x v="3910"/>
    <x v="468"/>
    <d v="2016-10-07T00:00:00"/>
    <s v="Standard Class"/>
    <s v="DB-12910"/>
    <s v="OFF-LA-10002271"/>
    <x v="95"/>
    <n v="2"/>
    <n v="0"/>
    <n v="29568"/>
    <n v="2.9567999999999999"/>
    <s v="Office Supplies"/>
    <s v="Labels"/>
    <s v="Smead Alpha-Z Color-Coded Second Alphabetical Labels and Starter Set"/>
  </r>
  <r>
    <x v="3910"/>
    <x v="468"/>
    <d v="2016-10-07T00:00:00"/>
    <s v="Standard Class"/>
    <s v="DB-12910"/>
    <s v="FUR-CH-10004063"/>
    <x v="3970"/>
    <n v="4"/>
    <n v="2"/>
    <n v="1029528"/>
    <n v="102.9528"/>
    <s v="Furniture"/>
    <s v="Chairs"/>
    <s v="Global Deluxe High-Back Manager's Chair"/>
  </r>
  <r>
    <x v="3910"/>
    <x v="468"/>
    <d v="2016-10-07T00:00:00"/>
    <s v="Standard Class"/>
    <s v="DB-12910"/>
    <s v="OFF-PA-10004610"/>
    <x v="34"/>
    <n v="2"/>
    <n v="0"/>
    <n v="3852"/>
    <n v="0.38519999999999999"/>
    <s v="Office Supplies"/>
    <s v="Paper"/>
    <s v="Xerox 1900"/>
  </r>
  <r>
    <x v="3910"/>
    <x v="468"/>
    <d v="2016-10-07T00:00:00"/>
    <s v="Standard Class"/>
    <s v="DB-12910"/>
    <s v="OFF-PA-10001878"/>
    <x v="118"/>
    <n v="2"/>
    <n v="0"/>
    <n v="459754"/>
    <n v="45.9754"/>
    <s v="Office Supplies"/>
    <s v="Paper"/>
    <s v="Xerox 1891"/>
  </r>
  <r>
    <x v="3911"/>
    <x v="232"/>
    <d v="2017-09-15T00:00:00"/>
    <s v="Standard Class"/>
    <s v="DK-12835"/>
    <s v="OFF-PA-10002036"/>
    <x v="463"/>
    <n v="6"/>
    <n v="2"/>
    <n v="112752"/>
    <n v="11.2752"/>
    <s v="Office Supplies"/>
    <s v="Paper"/>
    <s v="Xerox 1930"/>
  </r>
  <r>
    <x v="3911"/>
    <x v="232"/>
    <d v="2017-09-15T00:00:00"/>
    <s v="Standard Class"/>
    <s v="DK-12835"/>
    <s v="OFF-AP-10003278"/>
    <x v="4624"/>
    <n v="1"/>
    <n v="2"/>
    <n v="8382"/>
    <n v="0.83819999999999995"/>
    <s v="Office Supplies"/>
    <s v="Appliances"/>
    <s v="Belkin 7-Outlet SurgeMaster Home Series"/>
  </r>
  <r>
    <x v="3912"/>
    <x v="899"/>
    <d v="2015-03-18T00:00:00"/>
    <s v="Standard Class"/>
    <s v="EB-14170"/>
    <s v="OFF-LA-10001641"/>
    <x v="1216"/>
    <n v="2"/>
    <n v="2"/>
    <n v="1764"/>
    <n v="0.1764"/>
    <s v="Office Supplies"/>
    <s v="Labels"/>
    <s v="Avery 518"/>
  </r>
  <r>
    <x v="3913"/>
    <x v="896"/>
    <d v="2016-12-04T00:00:00"/>
    <s v="Second Class"/>
    <s v="DR-12940"/>
    <s v="FUR-FU-10003806"/>
    <x v="4625"/>
    <n v="4"/>
    <n v="6"/>
    <n v="-30272"/>
    <n v="-3.0272000000000001"/>
    <s v="Furniture"/>
    <s v="Furnishings"/>
    <s v="Tenex Chairmat w/ Average Lip, 45&quot; x 53&quot;"/>
  </r>
  <r>
    <x v="3914"/>
    <x v="366"/>
    <d v="2016-06-21T00:00:00"/>
    <s v="Standard Class"/>
    <s v="JS-15685"/>
    <s v="FUR-TA-10003392"/>
    <x v="4626"/>
    <n v="2"/>
    <n v="4"/>
    <n v="-1180116"/>
    <n v="-118.0116"/>
    <s v="Furniture"/>
    <s v="Tables"/>
    <s v="Global Adaptabilities Conference Tables"/>
  </r>
  <r>
    <x v="3915"/>
    <x v="734"/>
    <d v="2017-12-06T00:00:00"/>
    <s v="Second Class"/>
    <s v="LC-16870"/>
    <s v="OFF-AR-10003856"/>
    <x v="3601"/>
    <n v="6"/>
    <n v="2"/>
    <n v="10008"/>
    <n v="1.0007999999999999"/>
    <s v="Office Supplies"/>
    <s v="Art"/>
    <s v="Newell 344"/>
  </r>
  <r>
    <x v="3915"/>
    <x v="734"/>
    <d v="2017-12-06T00:00:00"/>
    <s v="Second Class"/>
    <s v="LC-16870"/>
    <s v="TEC-AC-10002006"/>
    <x v="3222"/>
    <n v="6"/>
    <n v="2"/>
    <n v="105534"/>
    <n v="10.5534"/>
    <s v="Technology"/>
    <s v="Accessories"/>
    <s v="Memorex Micro Travel Drive 16 GB"/>
  </r>
  <r>
    <x v="3915"/>
    <x v="734"/>
    <d v="2017-12-06T00:00:00"/>
    <s v="Second Class"/>
    <s v="LC-16870"/>
    <s v="TEC-AC-10002006"/>
    <x v="1328"/>
    <n v="8"/>
    <n v="2"/>
    <n v="140712"/>
    <n v="14.071199999999999"/>
    <s v="Technology"/>
    <s v="Accessories"/>
    <s v="Memorex Micro Travel Drive 16 GB"/>
  </r>
  <r>
    <x v="3915"/>
    <x v="734"/>
    <d v="2017-12-06T00:00:00"/>
    <s v="Second Class"/>
    <s v="LC-16870"/>
    <s v="OFF-PA-10002246"/>
    <x v="4627"/>
    <n v="2"/>
    <n v="2"/>
    <n v="3741"/>
    <n v="0.37409999999999999"/>
    <s v="Office Supplies"/>
    <s v="Paper"/>
    <s v="Wirebound Four 2-3/4 x 5 Forms per Page, 400 Sets per Book"/>
  </r>
  <r>
    <x v="3915"/>
    <x v="734"/>
    <d v="2017-12-06T00:00:00"/>
    <s v="Second Class"/>
    <s v="LC-16870"/>
    <s v="OFF-SU-10004782"/>
    <x v="4628"/>
    <n v="7"/>
    <n v="2"/>
    <n v="5915"/>
    <n v="0.59150000000000003"/>
    <s v="Office Supplies"/>
    <s v="Supplies"/>
    <s v="Elite 5&quot; Scissors"/>
  </r>
  <r>
    <x v="3915"/>
    <x v="734"/>
    <d v="2017-12-06T00:00:00"/>
    <s v="Second Class"/>
    <s v="LC-16870"/>
    <s v="FUR-FU-10004351"/>
    <x v="4629"/>
    <n v="3"/>
    <n v="2"/>
    <n v="70128"/>
    <n v="7.0128000000000004"/>
    <s v="Furniture"/>
    <s v="Furnishings"/>
    <s v="Staple-based wall hangings"/>
  </r>
  <r>
    <x v="3915"/>
    <x v="734"/>
    <d v="2017-12-06T00:00:00"/>
    <s v="Second Class"/>
    <s v="LC-16870"/>
    <s v="FUR-FU-10004270"/>
    <x v="2334"/>
    <n v="5"/>
    <n v="2"/>
    <n v="3344"/>
    <n v="0.33439999999999998"/>
    <s v="Furniture"/>
    <s v="Furnishings"/>
    <s v="Eldon Image Series Desk Accessories, Burgundy"/>
  </r>
  <r>
    <x v="3915"/>
    <x v="734"/>
    <d v="2017-12-06T00:00:00"/>
    <s v="Second Class"/>
    <s v="LC-16870"/>
    <s v="FUR-FU-10004053"/>
    <x v="2564"/>
    <n v="1"/>
    <n v="2"/>
    <n v="46552"/>
    <n v="4.6551999999999998"/>
    <s v="Furniture"/>
    <s v="Furnishings"/>
    <s v="DAX Two-Tone Silver Metal Document Frame"/>
  </r>
  <r>
    <x v="3916"/>
    <x v="765"/>
    <d v="2016-08-22T00:00:00"/>
    <s v="Standard Class"/>
    <s v="JP-15520"/>
    <s v="OFF-PA-10000019"/>
    <x v="108"/>
    <n v="5"/>
    <n v="0"/>
    <n v="15552"/>
    <n v="1.5551999999999999"/>
    <s v="Office Supplies"/>
    <s v="Paper"/>
    <s v="Xerox 1931"/>
  </r>
  <r>
    <x v="3917"/>
    <x v="411"/>
    <d v="2016-12-29T00:00:00"/>
    <s v="Standard Class"/>
    <s v="TS-21655"/>
    <s v="OFF-AR-10003811"/>
    <x v="4630"/>
    <n v="9"/>
    <n v="0"/>
    <n v="53703"/>
    <n v="5.3703000000000003"/>
    <s v="Office Supplies"/>
    <s v="Art"/>
    <s v="Newell 327"/>
  </r>
  <r>
    <x v="3917"/>
    <x v="411"/>
    <d v="2016-12-29T00:00:00"/>
    <s v="Standard Class"/>
    <s v="TS-21655"/>
    <s v="TEC-AC-10001838"/>
    <x v="4631"/>
    <n v="2"/>
    <n v="0"/>
    <n v="1719914"/>
    <n v="171.9914"/>
    <s v="Technology"/>
    <s v="Accessories"/>
    <s v="Razer Tiamat Over Ear 7.1 Surround Sound PC Gaming Headset"/>
  </r>
  <r>
    <x v="3917"/>
    <x v="411"/>
    <d v="2016-12-29T00:00:00"/>
    <s v="Standard Class"/>
    <s v="TS-21655"/>
    <s v="FUR-FU-10003553"/>
    <x v="4632"/>
    <n v="5"/>
    <n v="0"/>
    <n v="13754"/>
    <n v="1.3754"/>
    <s v="Furniture"/>
    <s v="Furnishings"/>
    <s v="Howard Miller 13-1/2&quot; Diameter Rosebrook Wall Clock"/>
  </r>
  <r>
    <x v="3917"/>
    <x v="411"/>
    <d v="2016-12-29T00:00:00"/>
    <s v="Standard Class"/>
    <s v="TS-21655"/>
    <s v="OFF-PA-10003302"/>
    <x v="1850"/>
    <n v="3"/>
    <n v="0"/>
    <n v="499704"/>
    <n v="49.970399999999998"/>
    <s v="Office Supplies"/>
    <s v="Paper"/>
    <s v="Xerox 1906"/>
  </r>
  <r>
    <x v="3918"/>
    <x v="430"/>
    <d v="2017-07-30T00:00:00"/>
    <s v="Standard Class"/>
    <s v="NM-18445"/>
    <s v="OFF-BI-10002412"/>
    <x v="3720"/>
    <n v="3"/>
    <n v="2"/>
    <n v="435"/>
    <n v="4.3499999999999997E-2"/>
    <s v="Office Supplies"/>
    <s v="Binders"/>
    <s v="Wilson Jones Â“SnapÂ” Scratch Pad Binder Tool for Ring Binders"/>
  </r>
  <r>
    <x v="3919"/>
    <x v="504"/>
    <d v="2017-06-25T00:00:00"/>
    <s v="Standard Class"/>
    <s v="EH-14125"/>
    <s v="OFF-BI-10002852"/>
    <x v="4633"/>
    <n v="5"/>
    <n v="0"/>
    <n v="40376"/>
    <n v="4.0376000000000003"/>
    <s v="Office Supplies"/>
    <s v="Binders"/>
    <s v="Ibico Standard Transparent Covers"/>
  </r>
  <r>
    <x v="3919"/>
    <x v="504"/>
    <d v="2017-06-25T00:00:00"/>
    <s v="Standard Class"/>
    <s v="EH-14125"/>
    <s v="OFF-BI-10000145"/>
    <x v="358"/>
    <n v="2"/>
    <n v="0"/>
    <n v="30576"/>
    <n v="3.0575999999999999"/>
    <s v="Office Supplies"/>
    <s v="Binders"/>
    <s v="Zipper Ring Binder Pockets"/>
  </r>
  <r>
    <x v="3919"/>
    <x v="504"/>
    <d v="2017-06-25T00:00:00"/>
    <s v="Standard Class"/>
    <s v="EH-14125"/>
    <s v="OFF-PA-10001970"/>
    <x v="1226"/>
    <n v="8"/>
    <n v="0"/>
    <n v="2194416"/>
    <n v="219.44159999999999"/>
    <s v="Office Supplies"/>
    <s v="Paper"/>
    <s v="Xerox 1881"/>
  </r>
  <r>
    <x v="3920"/>
    <x v="802"/>
    <d v="2017-08-18T00:00:00"/>
    <s v="Standard Class"/>
    <s v="DC-12850"/>
    <s v="OFF-AP-10001563"/>
    <x v="4634"/>
    <n v="7"/>
    <n v="2"/>
    <n v="306054"/>
    <n v="30.605399999999999"/>
    <s v="Office Supplies"/>
    <s v="Appliances"/>
    <s v="Belkin Premiere Surge Master II 8-outlet surge protector"/>
  </r>
  <r>
    <x v="3920"/>
    <x v="802"/>
    <d v="2017-08-18T00:00:00"/>
    <s v="Standard Class"/>
    <s v="DC-12850"/>
    <s v="OFF-BI-10001359"/>
    <x v="4635"/>
    <n v="6"/>
    <n v="7"/>
    <n v="-12378462"/>
    <n v="-1237.8462"/>
    <s v="Office Supplies"/>
    <s v="Binders"/>
    <s v="GBC DocuBind TL300 Electric Binding System"/>
  </r>
  <r>
    <x v="3920"/>
    <x v="802"/>
    <d v="2017-08-18T00:00:00"/>
    <s v="Standard Class"/>
    <s v="DC-12850"/>
    <s v="OFF-FA-10003495"/>
    <x v="1810"/>
    <n v="5"/>
    <n v="2"/>
    <n v="912"/>
    <n v="9.1200000000000003E-2"/>
    <s v="Office Supplies"/>
    <s v="Fasteners"/>
    <s v="Staples"/>
  </r>
  <r>
    <x v="3920"/>
    <x v="802"/>
    <d v="2017-08-18T00:00:00"/>
    <s v="Standard Class"/>
    <s v="DC-12850"/>
    <s v="TEC-AC-10003709"/>
    <x v="3160"/>
    <n v="2"/>
    <n v="2"/>
    <n v="4752"/>
    <n v="0.47520000000000001"/>
    <s v="Technology"/>
    <s v="Accessories"/>
    <s v="Maxell 4.7GB DVD-R 5/Pack"/>
  </r>
  <r>
    <x v="3920"/>
    <x v="802"/>
    <d v="2017-08-18T00:00:00"/>
    <s v="Standard Class"/>
    <s v="DC-12850"/>
    <s v="FUR-FU-10003268"/>
    <x v="401"/>
    <n v="1"/>
    <n v="2"/>
    <n v="0"/>
    <n v="0"/>
    <s v="Furniture"/>
    <s v="Furnishings"/>
    <s v="Eldon Radial Chair Mat for Low to Medium Pile Carpets"/>
  </r>
  <r>
    <x v="3920"/>
    <x v="802"/>
    <d v="2017-08-18T00:00:00"/>
    <s v="Standard Class"/>
    <s v="DC-12850"/>
    <s v="OFF-EN-10003845"/>
    <x v="1733"/>
    <n v="5"/>
    <n v="2"/>
    <n v="4797"/>
    <n v="0.47970000000000002"/>
    <s v="Office Supplies"/>
    <s v="Envelopes"/>
    <s v="Colored Envelopes"/>
  </r>
  <r>
    <x v="3920"/>
    <x v="802"/>
    <d v="2017-08-18T00:00:00"/>
    <s v="Standard Class"/>
    <s v="DC-12850"/>
    <s v="FUR-CH-10002073"/>
    <x v="4636"/>
    <n v="2"/>
    <n v="2"/>
    <n v="476604"/>
    <n v="47.660400000000003"/>
    <s v="Furniture"/>
    <s v="Chairs"/>
    <s v="Hon Olson Stacker Chairs"/>
  </r>
  <r>
    <x v="3921"/>
    <x v="403"/>
    <d v="2015-11-13T00:00:00"/>
    <s v="Standard Class"/>
    <s v="DO-13645"/>
    <s v="OFF-PA-10001357"/>
    <x v="4637"/>
    <n v="2"/>
    <n v="2"/>
    <n v="26824"/>
    <n v="2.6823999999999999"/>
    <s v="Office Supplies"/>
    <s v="Paper"/>
    <s v="Xerox 1886"/>
  </r>
  <r>
    <x v="3922"/>
    <x v="137"/>
    <d v="2015-10-22T00:00:00"/>
    <s v="Standard Class"/>
    <s v="LS-16975"/>
    <s v="OFF-EN-10001415"/>
    <x v="3519"/>
    <n v="1"/>
    <n v="2"/>
    <n v="1674"/>
    <n v="0.16739999999999999"/>
    <s v="Office Supplies"/>
    <s v="Envelopes"/>
    <s v="Staple envelope"/>
  </r>
  <r>
    <x v="3922"/>
    <x v="137"/>
    <d v="2015-10-22T00:00:00"/>
    <s v="Standard Class"/>
    <s v="LS-16975"/>
    <s v="OFF-BI-10002813"/>
    <x v="822"/>
    <n v="10"/>
    <n v="8"/>
    <n v="-693"/>
    <n v="-6.93E-2"/>
    <s v="Office Supplies"/>
    <s v="Binders"/>
    <s v="Avery Reinforcements for Hole-Punch Pages"/>
  </r>
  <r>
    <x v="3923"/>
    <x v="679"/>
    <d v="2016-08-02T00:00:00"/>
    <s v="First Class"/>
    <s v="RW-19630"/>
    <s v="OFF-AP-10003849"/>
    <x v="3775"/>
    <n v="2"/>
    <n v="0"/>
    <n v="17891"/>
    <n v="1.7890999999999999"/>
    <s v="Office Supplies"/>
    <s v="Appliances"/>
    <s v="Hoover Shoulder Vac Commercial Portable Vacuum"/>
  </r>
  <r>
    <x v="3924"/>
    <x v="248"/>
    <d v="2016-12-07T00:00:00"/>
    <s v="Standard Class"/>
    <s v="RD-19720"/>
    <s v="FUR-TA-10004147"/>
    <x v="4638"/>
    <n v="3"/>
    <n v="2"/>
    <n v="67176"/>
    <n v="6.7176"/>
    <s v="Furniture"/>
    <s v="Tables"/>
    <s v="Hon 4060 Series Tables"/>
  </r>
  <r>
    <x v="3924"/>
    <x v="248"/>
    <d v="2016-12-07T00:00:00"/>
    <s v="Standard Class"/>
    <s v="RD-19720"/>
    <s v="OFF-AR-10001662"/>
    <x v="4639"/>
    <n v="8"/>
    <n v="0"/>
    <n v="59184"/>
    <n v="5.9184000000000001"/>
    <s v="Office Supplies"/>
    <s v="Art"/>
    <s v="Rogers Handheld Barrel Pencil Sharpener"/>
  </r>
  <r>
    <x v="3924"/>
    <x v="248"/>
    <d v="2016-12-07T00:00:00"/>
    <s v="Standard Class"/>
    <s v="RD-19720"/>
    <s v="OFF-ST-10001558"/>
    <x v="4640"/>
    <n v="3"/>
    <n v="0"/>
    <n v="7308"/>
    <n v="0.73080000000000001"/>
    <s v="Office Supplies"/>
    <s v="Storage"/>
    <s v="Acco Perma 4000 Stacking Storage Drawers"/>
  </r>
  <r>
    <x v="3924"/>
    <x v="248"/>
    <d v="2016-12-07T00:00:00"/>
    <s v="Standard Class"/>
    <s v="RD-19720"/>
    <s v="FUR-BO-10001337"/>
    <x v="3894"/>
    <n v="2"/>
    <n v="15"/>
    <n v="-12098"/>
    <n v="-1.2098"/>
    <s v="Furniture"/>
    <s v="Bookcases"/>
    <s v="O'Sullivan Living Dimensions 2-Shelf Bookcases"/>
  </r>
  <r>
    <x v="3925"/>
    <x v="312"/>
    <d v="2016-04-30T00:00:00"/>
    <s v="Second Class"/>
    <s v="RB-19570"/>
    <s v="FUR-FU-10001602"/>
    <x v="4641"/>
    <n v="2"/>
    <n v="6"/>
    <n v="-318612"/>
    <n v="-31.8612"/>
    <s v="Furniture"/>
    <s v="Furnishings"/>
    <s v="Eldon Delta Triangular Chair Mat, 52&quot; x 58&quot;, Clear"/>
  </r>
  <r>
    <x v="3926"/>
    <x v="417"/>
    <d v="2017-08-27T00:00:00"/>
    <s v="First Class"/>
    <s v="JE-15715"/>
    <s v="OFF-ST-10003996"/>
    <x v="4642"/>
    <n v="2"/>
    <n v="2"/>
    <n v="19272"/>
    <n v="1.9272"/>
    <s v="Office Supplies"/>
    <s v="Storage"/>
    <s v="Letter/Legal File Tote with Clear Snap-On Lid, Black Granite"/>
  </r>
  <r>
    <x v="3927"/>
    <x v="34"/>
    <d v="2017-06-21T00:00:00"/>
    <s v="Standard Class"/>
    <s v="SR-20740"/>
    <s v="TEC-MA-10003673"/>
    <x v="4643"/>
    <n v="5"/>
    <n v="0"/>
    <n v="1668205"/>
    <n v="166.82050000000001"/>
    <s v="Technology"/>
    <s v="Machines"/>
    <s v="Hewlett-Packard Desktjet 6988DT Refurbished Printer"/>
  </r>
  <r>
    <x v="3927"/>
    <x v="34"/>
    <d v="2017-06-21T00:00:00"/>
    <s v="Standard Class"/>
    <s v="SR-20740"/>
    <s v="TEC-AC-10004992"/>
    <x v="3574"/>
    <n v="3"/>
    <n v="0"/>
    <n v="81072"/>
    <n v="8.1072000000000006"/>
    <s v="Technology"/>
    <s v="Accessories"/>
    <s v="Kingston Digital DataTraveler 64GB USB 2.0"/>
  </r>
  <r>
    <x v="3928"/>
    <x v="320"/>
    <d v="2015-11-24T00:00:00"/>
    <s v="Standard Class"/>
    <s v="PO-19195"/>
    <s v="FUR-CH-10002880"/>
    <x v="4644"/>
    <n v="4"/>
    <n v="3"/>
    <n v="-934724"/>
    <n v="-93.472399999999993"/>
    <s v="Furniture"/>
    <s v="Chairs"/>
    <s v="Global High-Back Leather Tilter, Burgundy"/>
  </r>
  <r>
    <x v="3929"/>
    <x v="58"/>
    <d v="2017-09-08T00:00:00"/>
    <s v="Second Class"/>
    <s v="JK-16120"/>
    <s v="OFF-AR-10000380"/>
    <x v="3319"/>
    <n v="1"/>
    <n v="2"/>
    <n v="3798"/>
    <n v="0.37980000000000003"/>
    <s v="Office Supplies"/>
    <s v="Art"/>
    <s v="Hunt PowerHouse Electric Pencil Sharpener, Blue"/>
  </r>
  <r>
    <x v="3930"/>
    <x v="553"/>
    <d v="2015-07-08T00:00:00"/>
    <s v="Second Class"/>
    <s v="JP-16135"/>
    <s v="OFF-BI-10002706"/>
    <x v="2392"/>
    <n v="2"/>
    <n v="2"/>
    <n v="74256"/>
    <n v="7.4256000000000002"/>
    <s v="Office Supplies"/>
    <s v="Binders"/>
    <s v="Avery Premier Heavy-Duty Binder with Round Locking Rings"/>
  </r>
  <r>
    <x v="3931"/>
    <x v="48"/>
    <d v="2017-09-21T00:00:00"/>
    <s v="Standard Class"/>
    <s v="Dp-13240"/>
    <s v="OFF-ST-10000943"/>
    <x v="4645"/>
    <n v="2"/>
    <n v="0"/>
    <n v="108136"/>
    <n v="10.813599999999999"/>
    <s v="Office Supplies"/>
    <s v="Storage"/>
    <s v="Eldon ProFile File 'N Store Portable File Tub Letter/Legal Size Black"/>
  </r>
  <r>
    <x v="3931"/>
    <x v="48"/>
    <d v="2017-09-21T00:00:00"/>
    <s v="Standard Class"/>
    <s v="Dp-13240"/>
    <s v="TEC-AC-10001090"/>
    <x v="2641"/>
    <n v="2"/>
    <n v="0"/>
    <n v="107964"/>
    <n v="10.7964"/>
    <s v="Technology"/>
    <s v="Accessories"/>
    <s v="Micro Innovations Wireless Classic Keyboard with Mouse"/>
  </r>
  <r>
    <x v="3932"/>
    <x v="677"/>
    <d v="2017-03-17T00:00:00"/>
    <s v="Standard Class"/>
    <s v="JB-16000"/>
    <s v="OFF-BI-10002026"/>
    <x v="1341"/>
    <n v="3"/>
    <n v="0"/>
    <n v="81921"/>
    <n v="8.1920999999999999"/>
    <s v="Office Supplies"/>
    <s v="Binders"/>
    <s v="Avery Arch Ring Binders"/>
  </r>
  <r>
    <x v="3933"/>
    <x v="426"/>
    <d v="2017-09-29T00:00:00"/>
    <s v="Standard Class"/>
    <s v="PP-18955"/>
    <s v="TEC-PH-10000526"/>
    <x v="3044"/>
    <n v="5"/>
    <n v="2"/>
    <n v="38396"/>
    <n v="3.8395999999999999"/>
    <s v="Technology"/>
    <s v="Phones"/>
    <s v="Vtech CS6719"/>
  </r>
  <r>
    <x v="3933"/>
    <x v="426"/>
    <d v="2017-09-29T00:00:00"/>
    <s v="Standard Class"/>
    <s v="PP-18955"/>
    <s v="OFF-BI-10004002"/>
    <x v="4411"/>
    <n v="3"/>
    <n v="7"/>
    <n v="-11418"/>
    <n v="-1.1417999999999999"/>
    <s v="Office Supplies"/>
    <s v="Binders"/>
    <s v="Wilson Jones International Size A4 Ring Binders"/>
  </r>
  <r>
    <x v="3934"/>
    <x v="455"/>
    <d v="2016-08-16T00:00:00"/>
    <s v="First Class"/>
    <s v="RF-19840"/>
    <s v="OFF-BI-10002309"/>
    <x v="4246"/>
    <n v="4"/>
    <n v="0"/>
    <n v="107136"/>
    <n v="10.7136"/>
    <s v="Office Supplies"/>
    <s v="Binders"/>
    <s v="Avery Heavy-Duty EZD  Binder With Locking Rings"/>
  </r>
  <r>
    <x v="3934"/>
    <x v="455"/>
    <d v="2016-08-16T00:00:00"/>
    <s v="First Class"/>
    <s v="RF-19840"/>
    <s v="OFF-LA-10003923"/>
    <x v="725"/>
    <n v="7"/>
    <n v="0"/>
    <n v="518"/>
    <n v="5.1799999999999999E-2"/>
    <s v="Office Supplies"/>
    <s v="Labels"/>
    <s v="Alphabetical Labels for Top Tab Filing"/>
  </r>
  <r>
    <x v="3935"/>
    <x v="283"/>
    <d v="2017-11-24T00:00:00"/>
    <s v="Second Class"/>
    <s v="KH-16330"/>
    <s v="TEC-AC-10003433"/>
    <x v="832"/>
    <n v="3"/>
    <n v="0"/>
    <n v="13365"/>
    <n v="1.3365"/>
    <s v="Technology"/>
    <s v="Accessories"/>
    <s v="Maxell 4.7GB DVD+R 5/Pack"/>
  </r>
  <r>
    <x v="3935"/>
    <x v="283"/>
    <d v="2017-11-24T00:00:00"/>
    <s v="Second Class"/>
    <s v="KH-16330"/>
    <s v="TEC-PH-10001363"/>
    <x v="4646"/>
    <n v="1"/>
    <n v="0"/>
    <n v="170997"/>
    <n v="17.099699999999999"/>
    <s v="Technology"/>
    <s v="Phones"/>
    <s v="Apple iPhone 5S"/>
  </r>
  <r>
    <x v="3935"/>
    <x v="283"/>
    <d v="2017-11-24T00:00:00"/>
    <s v="Second Class"/>
    <s v="KH-16330"/>
    <s v="FUR-FU-10000820"/>
    <x v="3925"/>
    <n v="3"/>
    <n v="0"/>
    <n v="91746"/>
    <n v="9.1745999999999999"/>
    <s v="Furniture"/>
    <s v="Furnishings"/>
    <s v="Tensor Brushed Steel Torchiere Floor Lamp"/>
  </r>
  <r>
    <x v="3936"/>
    <x v="800"/>
    <d v="2017-07-27T00:00:00"/>
    <s v="First Class"/>
    <s v="EM-14200"/>
    <s v="FUR-TA-10004767"/>
    <x v="4647"/>
    <n v="6"/>
    <n v="3"/>
    <n v="-42588"/>
    <n v="-4.2587999999999999"/>
    <s v="Furniture"/>
    <s v="Tables"/>
    <s v="Safco Drafting Table"/>
  </r>
  <r>
    <x v="3937"/>
    <x v="869"/>
    <d v="2016-03-27T00:00:00"/>
    <s v="Second Class"/>
    <s v="DK-12835"/>
    <s v="OFF-AR-10001955"/>
    <x v="678"/>
    <n v="3"/>
    <n v="0"/>
    <n v="17856"/>
    <n v="1.7856000000000001"/>
    <s v="Office Supplies"/>
    <s v="Art"/>
    <s v="Newell 319"/>
  </r>
  <r>
    <x v="3938"/>
    <x v="692"/>
    <d v="2016-07-20T00:00:00"/>
    <s v="Standard Class"/>
    <s v="MC-17425"/>
    <s v="FUR-CH-10004886"/>
    <x v="2069"/>
    <n v="3"/>
    <n v="2"/>
    <n v="23028"/>
    <n v="2.3028"/>
    <s v="Furniture"/>
    <s v="Chairs"/>
    <s v="Bevis Steel Folding Chairs"/>
  </r>
  <r>
    <x v="3938"/>
    <x v="692"/>
    <d v="2016-07-20T00:00:00"/>
    <s v="Standard Class"/>
    <s v="MC-17425"/>
    <s v="OFF-PA-10003641"/>
    <x v="267"/>
    <n v="5"/>
    <n v="2"/>
    <n v="34294"/>
    <n v="3.4293999999999998"/>
    <s v="Office Supplies"/>
    <s v="Paper"/>
    <s v="Xerox 1909"/>
  </r>
  <r>
    <x v="3939"/>
    <x v="629"/>
    <d v="2017-08-24T00:00:00"/>
    <s v="Standard Class"/>
    <s v="RW-19540"/>
    <s v="OFF-EN-10003134"/>
    <x v="599"/>
    <n v="2"/>
    <n v="0"/>
    <n v="1168"/>
    <n v="0.1168"/>
    <s v="Office Supplies"/>
    <s v="Envelopes"/>
    <s v="Staple envelope"/>
  </r>
  <r>
    <x v="3939"/>
    <x v="629"/>
    <d v="2017-08-24T00:00:00"/>
    <s v="Standard Class"/>
    <s v="RW-19540"/>
    <s v="TEC-PH-10002564"/>
    <x v="314"/>
    <n v="3"/>
    <n v="2"/>
    <n v="8997"/>
    <n v="0.89970000000000006"/>
    <s v="Technology"/>
    <s v="Phones"/>
    <s v="OtterBox Defender Series Case - Samsung Galaxy S4"/>
  </r>
  <r>
    <x v="3939"/>
    <x v="629"/>
    <d v="2017-08-24T00:00:00"/>
    <s v="Standard Class"/>
    <s v="RW-19540"/>
    <s v="OFF-PA-10003893"/>
    <x v="34"/>
    <n v="2"/>
    <n v="0"/>
    <n v="3852"/>
    <n v="0.38519999999999999"/>
    <s v="Office Supplies"/>
    <s v="Paper"/>
    <s v="Xerox 1962"/>
  </r>
  <r>
    <x v="3939"/>
    <x v="629"/>
    <d v="2017-08-24T00:00:00"/>
    <s v="Standard Class"/>
    <s v="RW-19540"/>
    <s v="OFF-BI-10000174"/>
    <x v="3720"/>
    <n v="3"/>
    <n v="2"/>
    <n v="4872"/>
    <n v="0.48720000000000002"/>
    <s v="Office Supplies"/>
    <s v="Binders"/>
    <s v="Wilson Jones Clip &amp; Carry Folder Binder Tool for Ring Binders, Clear"/>
  </r>
  <r>
    <x v="3939"/>
    <x v="629"/>
    <d v="2017-08-24T00:00:00"/>
    <s v="Standard Class"/>
    <s v="RW-19540"/>
    <s v="OFF-AP-10001058"/>
    <x v="4648"/>
    <n v="9"/>
    <n v="0"/>
    <n v="6547554"/>
    <n v="654.75540000000001"/>
    <s v="Office Supplies"/>
    <s v="Appliances"/>
    <s v="Sanyo 2.5 Cubic Foot Mid-Size Office Refrigerators"/>
  </r>
  <r>
    <x v="3939"/>
    <x v="629"/>
    <d v="2017-08-24T00:00:00"/>
    <s v="Standard Class"/>
    <s v="RW-19540"/>
    <s v="OFF-ST-10001496"/>
    <x v="1136"/>
    <n v="3"/>
    <n v="0"/>
    <n v="1405482"/>
    <n v="140.54820000000001"/>
    <s v="Office Supplies"/>
    <s v="Storage"/>
    <s v="Standard Rollaway File with Lock"/>
  </r>
  <r>
    <x v="3939"/>
    <x v="629"/>
    <d v="2017-08-24T00:00:00"/>
    <s v="Standard Class"/>
    <s v="RW-19540"/>
    <s v="OFF-BI-10004230"/>
    <x v="4649"/>
    <n v="8"/>
    <n v="2"/>
    <n v="773696"/>
    <n v="77.369600000000005"/>
    <s v="Office Supplies"/>
    <s v="Binders"/>
    <s v="GBC Recycled Grain Textured Covers"/>
  </r>
  <r>
    <x v="3940"/>
    <x v="882"/>
    <d v="2016-12-17T00:00:00"/>
    <s v="First Class"/>
    <s v="DS-13180"/>
    <s v="FUR-CH-10001146"/>
    <x v="123"/>
    <n v="2"/>
    <n v="2"/>
    <n v="-91602"/>
    <n v="-9.1601999999999997"/>
    <s v="Furniture"/>
    <s v="Chairs"/>
    <s v="Global Value Mid-Back Manager's Chair, Gray"/>
  </r>
  <r>
    <x v="3940"/>
    <x v="882"/>
    <d v="2016-12-17T00:00:00"/>
    <s v="First Class"/>
    <s v="DS-13180"/>
    <s v="OFF-ST-10001590"/>
    <x v="939"/>
    <n v="10"/>
    <n v="0"/>
    <n v="35048"/>
    <n v="3.5047999999999999"/>
    <s v="Office Supplies"/>
    <s v="Storage"/>
    <s v="Tenex Personal Project File with Scoop Front Design, Black"/>
  </r>
  <r>
    <x v="3941"/>
    <x v="138"/>
    <d v="2018-01-01T00:00:00"/>
    <s v="Standard Class"/>
    <s v="GA-14725"/>
    <s v="OFF-BI-10003684"/>
    <x v="4650"/>
    <n v="9"/>
    <n v="8"/>
    <n v="-59373"/>
    <n v="-5.9372999999999996"/>
    <s v="Office Supplies"/>
    <s v="Binders"/>
    <s v="Wilson Jones Legal Size Ring Binders"/>
  </r>
  <r>
    <x v="3941"/>
    <x v="138"/>
    <d v="2018-01-01T00:00:00"/>
    <s v="Standard Class"/>
    <s v="GA-14725"/>
    <s v="OFF-SU-10000946"/>
    <x v="4651"/>
    <n v="7"/>
    <n v="2"/>
    <n v="50274"/>
    <n v="5.0274000000000001"/>
    <s v="Office Supplies"/>
    <s v="Supplies"/>
    <s v="Staple remover"/>
  </r>
  <r>
    <x v="3941"/>
    <x v="138"/>
    <d v="2018-01-01T00:00:00"/>
    <s v="Standard Class"/>
    <s v="GA-14725"/>
    <s v="OFF-AR-10001615"/>
    <x v="3750"/>
    <n v="2"/>
    <n v="2"/>
    <n v="23808"/>
    <n v="2.3807999999999998"/>
    <s v="Office Supplies"/>
    <s v="Art"/>
    <s v="Newell 34"/>
  </r>
  <r>
    <x v="3941"/>
    <x v="138"/>
    <d v="2018-01-01T00:00:00"/>
    <s v="Standard Class"/>
    <s v="GA-14725"/>
    <s v="OFF-BI-10001597"/>
    <x v="4652"/>
    <n v="5"/>
    <n v="8"/>
    <n v="-65568"/>
    <n v="-6.5568"/>
    <s v="Office Supplies"/>
    <s v="Binders"/>
    <s v="Wilson Jones Ledger-Size, Piano-Hinge Binder, 2&quot;, Blue"/>
  </r>
  <r>
    <x v="3941"/>
    <x v="138"/>
    <d v="2018-01-01T00:00:00"/>
    <s v="Standard Class"/>
    <s v="GA-14725"/>
    <s v="OFF-BI-10001116"/>
    <x v="1040"/>
    <n v="3"/>
    <n v="8"/>
    <n v="-50688"/>
    <n v="-5.0688000000000004"/>
    <s v="Office Supplies"/>
    <s v="Binders"/>
    <s v="Wilson Jones 1&quot; Hanging DublLock Ring Binders"/>
  </r>
  <r>
    <x v="3942"/>
    <x v="152"/>
    <d v="2014-03-05T00:00:00"/>
    <s v="Standard Class"/>
    <s v="SC-20380"/>
    <s v="OFF-FA-10004395"/>
    <x v="475"/>
    <n v="5"/>
    <n v="2"/>
    <n v="-35325"/>
    <n v="-3.5325000000000002"/>
    <s v="Office Supplies"/>
    <s v="Fasteners"/>
    <s v="Plymouth Boxed Rubber Bands by Plymouth"/>
  </r>
  <r>
    <x v="3942"/>
    <x v="152"/>
    <d v="2014-03-05T00:00:00"/>
    <s v="Standard Class"/>
    <s v="SC-20380"/>
    <s v="FUR-CH-10001270"/>
    <x v="4653"/>
    <n v="6"/>
    <n v="3"/>
    <n v="0"/>
    <n v="0"/>
    <s v="Furniture"/>
    <s v="Chairs"/>
    <s v="Harbour Creations Steel Folding Chair"/>
  </r>
  <r>
    <x v="3942"/>
    <x v="152"/>
    <d v="2014-03-05T00:00:00"/>
    <s v="Standard Class"/>
    <s v="SC-20380"/>
    <s v="FUR-FU-10001095"/>
    <x v="2876"/>
    <n v="6"/>
    <n v="6"/>
    <n v="-349536"/>
    <n v="-34.953600000000002"/>
    <s v="Furniture"/>
    <s v="Furnishings"/>
    <s v="DAX Black Cherry Wood-Tone Poster Frame"/>
  </r>
  <r>
    <x v="3942"/>
    <x v="152"/>
    <d v="2014-03-05T00:00:00"/>
    <s v="Standard Class"/>
    <s v="SC-20380"/>
    <s v="OFF-ST-10001469"/>
    <x v="4654"/>
    <n v="3"/>
    <n v="2"/>
    <n v="-226716"/>
    <n v="-22.671600000000002"/>
    <s v="Office Supplies"/>
    <s v="Storage"/>
    <s v="Fellowes Bankers Box Recycled Super Stor/Drawer"/>
  </r>
  <r>
    <x v="3943"/>
    <x v="902"/>
    <d v="2015-11-24T00:00:00"/>
    <s v="Standard Class"/>
    <s v="KD-16345"/>
    <s v="OFF-BI-10003196"/>
    <x v="4023"/>
    <n v="2"/>
    <n v="2"/>
    <n v="2244"/>
    <n v="0.22439999999999999"/>
    <s v="Office Supplies"/>
    <s v="Binders"/>
    <s v="Accohide Poly Flexible Ring Binders"/>
  </r>
  <r>
    <x v="3943"/>
    <x v="902"/>
    <d v="2015-11-24T00:00:00"/>
    <s v="Standard Class"/>
    <s v="KD-16345"/>
    <s v="TEC-PH-10002200"/>
    <x v="4655"/>
    <n v="4"/>
    <n v="0"/>
    <n v="2499104"/>
    <n v="249.91040000000001"/>
    <s v="Technology"/>
    <s v="Phones"/>
    <s v="Samsung Galaxy Note 2"/>
  </r>
  <r>
    <x v="3944"/>
    <x v="446"/>
    <d v="2014-04-06T00:00:00"/>
    <s v="Standard Class"/>
    <s v="KH-16330"/>
    <s v="OFF-ST-10000636"/>
    <x v="1318"/>
    <n v="4"/>
    <n v="0"/>
    <n v="26784"/>
    <n v="2.6783999999999999"/>
    <s v="Office Supplies"/>
    <s v="Storage"/>
    <s v="Rogers Profile Extra Capacity Storage Tub"/>
  </r>
  <r>
    <x v="3944"/>
    <x v="446"/>
    <d v="2014-04-06T00:00:00"/>
    <s v="Standard Class"/>
    <s v="KH-16330"/>
    <s v="OFF-BI-10000145"/>
    <x v="358"/>
    <n v="2"/>
    <n v="0"/>
    <n v="30576"/>
    <n v="3.0575999999999999"/>
    <s v="Office Supplies"/>
    <s v="Binders"/>
    <s v="Zipper Ring Binder Pockets"/>
  </r>
  <r>
    <x v="3945"/>
    <x v="339"/>
    <d v="2017-10-10T00:00:00"/>
    <s v="Standard Class"/>
    <s v="GG-14650"/>
    <s v="FUR-CH-10001190"/>
    <x v="4498"/>
    <n v="4"/>
    <n v="2"/>
    <n v="-598356"/>
    <n v="-59.835599999999999"/>
    <s v="Furniture"/>
    <s v="Chairs"/>
    <s v="Global Deluxe High-Back Office Chair in Storm"/>
  </r>
  <r>
    <x v="3945"/>
    <x v="339"/>
    <d v="2017-10-10T00:00:00"/>
    <s v="Standard Class"/>
    <s v="GG-14650"/>
    <s v="OFF-FA-10002780"/>
    <x v="151"/>
    <n v="5"/>
    <n v="0"/>
    <n v="6854"/>
    <n v="0.68540000000000001"/>
    <s v="Office Supplies"/>
    <s v="Fasteners"/>
    <s v="Staples"/>
  </r>
  <r>
    <x v="3945"/>
    <x v="339"/>
    <d v="2017-10-10T00:00:00"/>
    <s v="Standard Class"/>
    <s v="GG-14650"/>
    <s v="OFF-AP-10004052"/>
    <x v="2262"/>
    <n v="4"/>
    <n v="0"/>
    <n v="4108"/>
    <n v="0.4108"/>
    <s v="Office Supplies"/>
    <s v="Appliances"/>
    <s v="Hoover Replacement Belts For Soft Guard &amp; Commercial Ltweight Upright Vacs, 2/Pk"/>
  </r>
  <r>
    <x v="3945"/>
    <x v="339"/>
    <d v="2017-10-10T00:00:00"/>
    <s v="Standard Class"/>
    <s v="GG-14650"/>
    <s v="FUR-FU-10004666"/>
    <x v="4656"/>
    <n v="5"/>
    <n v="0"/>
    <n v="26973"/>
    <n v="2.6972999999999998"/>
    <s v="Furniture"/>
    <s v="Furnishings"/>
    <s v="DAX Clear Channel Poster Frame"/>
  </r>
  <r>
    <x v="3945"/>
    <x v="339"/>
    <d v="2017-10-10T00:00:00"/>
    <s v="Standard Class"/>
    <s v="GG-14650"/>
    <s v="FUR-TA-10004086"/>
    <x v="4657"/>
    <n v="3"/>
    <n v="2"/>
    <n v="51588"/>
    <n v="5.1588000000000003"/>
    <s v="Furniture"/>
    <s v="Tables"/>
    <s v="KI Adjustable-Height Table"/>
  </r>
  <r>
    <x v="3945"/>
    <x v="339"/>
    <d v="2017-10-10T00:00:00"/>
    <s v="Standard Class"/>
    <s v="GG-14650"/>
    <s v="TEC-PH-10000702"/>
    <x v="729"/>
    <n v="1"/>
    <n v="2"/>
    <n v="26973"/>
    <n v="2.6972999999999998"/>
    <s v="Technology"/>
    <s v="Phones"/>
    <s v="Square Credit Card Reader, 4 1/2&quot; x 4 1/2&quot; x 1&quot;, White"/>
  </r>
  <r>
    <x v="3946"/>
    <x v="118"/>
    <d v="2017-11-23T00:00:00"/>
    <s v="Second Class"/>
    <s v="JS-15685"/>
    <s v="OFF-ST-10002301"/>
    <x v="4658"/>
    <n v="5"/>
    <n v="2"/>
    <n v="-19323"/>
    <n v="-1.9322999999999999"/>
    <s v="Office Supplies"/>
    <s v="Storage"/>
    <s v="Tennsco Commercial Shelving"/>
  </r>
  <r>
    <x v="3946"/>
    <x v="118"/>
    <d v="2017-11-23T00:00:00"/>
    <s v="Second Class"/>
    <s v="JS-15685"/>
    <s v="OFF-BI-10001636"/>
    <x v="3009"/>
    <n v="8"/>
    <n v="7"/>
    <n v="-161856"/>
    <n v="-16.185600000000001"/>
    <s v="Office Supplies"/>
    <s v="Binders"/>
    <s v="Ibico Plastic and Wire Spiral Binding Combs"/>
  </r>
  <r>
    <x v="3946"/>
    <x v="118"/>
    <d v="2017-11-23T00:00:00"/>
    <s v="Second Class"/>
    <s v="JS-15685"/>
    <s v="OFF-AP-10002684"/>
    <x v="4659"/>
    <n v="4"/>
    <n v="2"/>
    <n v="48632"/>
    <n v="4.8632"/>
    <s v="Office Supplies"/>
    <s v="Appliances"/>
    <s v="Acco 7-Outlet Masterpiece Power Center, Wihtout Fax/Phone Line Protection"/>
  </r>
  <r>
    <x v="3946"/>
    <x v="118"/>
    <d v="2017-11-23T00:00:00"/>
    <s v="Second Class"/>
    <s v="JS-15685"/>
    <s v="OFF-PA-10004609"/>
    <x v="846"/>
    <n v="4"/>
    <n v="2"/>
    <n v="72576"/>
    <n v="7.2576000000000001"/>
    <s v="Office Supplies"/>
    <s v="Paper"/>
    <s v="Xerox 221"/>
  </r>
  <r>
    <x v="3946"/>
    <x v="118"/>
    <d v="2017-11-23T00:00:00"/>
    <s v="Second Class"/>
    <s v="JS-15685"/>
    <s v="OFF-PA-10003309"/>
    <x v="169"/>
    <n v="8"/>
    <n v="2"/>
    <n v="145152"/>
    <n v="14.5152"/>
    <s v="Office Supplies"/>
    <s v="Paper"/>
    <s v="Xerox 211"/>
  </r>
  <r>
    <x v="3947"/>
    <x v="362"/>
    <d v="2015-03-30T00:00:00"/>
    <s v="Standard Class"/>
    <s v="BP-11095"/>
    <s v="OFF-PA-10000380"/>
    <x v="1658"/>
    <n v="4"/>
    <n v="0"/>
    <n v="1668"/>
    <n v="0.1668"/>
    <s v="Office Supplies"/>
    <s v="Paper"/>
    <s v="REDIFORM Incoming/Outgoing Call Register, 11&quot; X 8 1/2&quot;, 100 Messages"/>
  </r>
  <r>
    <x v="3948"/>
    <x v="1155"/>
    <d v="2016-10-12T00:00:00"/>
    <s v="First Class"/>
    <s v="CC-12610"/>
    <s v="FUR-BO-10001567"/>
    <x v="4330"/>
    <n v="3"/>
    <n v="7"/>
    <n v="-1908522"/>
    <n v="-190.85220000000001"/>
    <s v="Furniture"/>
    <s v="Bookcases"/>
    <s v="Bush Westfield Collection Bookcases, Dark Cherry Finish, Fully Assembled"/>
  </r>
  <r>
    <x v="3948"/>
    <x v="1155"/>
    <d v="2016-10-12T00:00:00"/>
    <s v="First Class"/>
    <s v="CC-12610"/>
    <s v="TEC-PH-10002583"/>
    <x v="521"/>
    <n v="1"/>
    <n v="2"/>
    <n v="-29985"/>
    <n v="-2.9984999999999999"/>
    <s v="Technology"/>
    <s v="Phones"/>
    <s v="iOttie HLCRIO102 Car Mount"/>
  </r>
  <r>
    <x v="3948"/>
    <x v="1155"/>
    <d v="2016-10-12T00:00:00"/>
    <s v="First Class"/>
    <s v="CC-12610"/>
    <s v="FUR-CH-10004853"/>
    <x v="2963"/>
    <n v="1"/>
    <n v="2"/>
    <n v="135882"/>
    <n v="13.588200000000001"/>
    <s v="Furniture"/>
    <s v="Chairs"/>
    <s v="Global Manager's Adjustable Task Chair, Storm"/>
  </r>
  <r>
    <x v="3949"/>
    <x v="748"/>
    <d v="2015-08-20T00:00:00"/>
    <s v="Standard Class"/>
    <s v="SP-20860"/>
    <s v="TEC-PH-10003580"/>
    <x v="4660"/>
    <n v="4"/>
    <n v="4"/>
    <n v="-1126216"/>
    <n v="-112.6216"/>
    <s v="Technology"/>
    <s v="Phones"/>
    <s v="Cisco IP Phone 7961G-GE VoIP phone"/>
  </r>
  <r>
    <x v="3949"/>
    <x v="748"/>
    <d v="2015-08-20T00:00:00"/>
    <s v="Standard Class"/>
    <s v="SP-20860"/>
    <s v="TEC-AC-10004227"/>
    <x v="4661"/>
    <n v="3"/>
    <n v="2"/>
    <n v="-54558"/>
    <n v="-5.4558"/>
    <s v="Technology"/>
    <s v="Accessories"/>
    <s v="SanDisk Ultra 16 GB MicroSDHC Class 10 Memory Card"/>
  </r>
  <r>
    <x v="3949"/>
    <x v="748"/>
    <d v="2015-08-20T00:00:00"/>
    <s v="Standard Class"/>
    <s v="SP-20860"/>
    <s v="OFF-PA-10002787"/>
    <x v="829"/>
    <n v="2"/>
    <n v="2"/>
    <n v="36288"/>
    <n v="3.6288"/>
    <s v="Office Supplies"/>
    <s v="Paper"/>
    <s v="Xerox 227"/>
  </r>
  <r>
    <x v="3949"/>
    <x v="748"/>
    <d v="2015-08-20T00:00:00"/>
    <s v="Standard Class"/>
    <s v="SP-20860"/>
    <s v="OFF-BI-10003981"/>
    <x v="146"/>
    <n v="2"/>
    <n v="7"/>
    <n v="-19068"/>
    <n v="-1.9068000000000001"/>
    <s v="Office Supplies"/>
    <s v="Binders"/>
    <s v="Avery Durable Plastic 1&quot; Binders"/>
  </r>
  <r>
    <x v="3949"/>
    <x v="748"/>
    <d v="2015-08-20T00:00:00"/>
    <s v="Standard Class"/>
    <s v="SP-20860"/>
    <s v="FUR-FU-10001488"/>
    <x v="1742"/>
    <n v="3"/>
    <n v="2"/>
    <n v="0"/>
    <n v="0"/>
    <s v="Furniture"/>
    <s v="Furnishings"/>
    <s v="Tenex 46&quot; x 60&quot; Computer Anti-Static Chairmat, Rectangular Shaped"/>
  </r>
  <r>
    <x v="3949"/>
    <x v="748"/>
    <d v="2015-08-20T00:00:00"/>
    <s v="Standard Class"/>
    <s v="SP-20860"/>
    <s v="OFF-BI-10003727"/>
    <x v="4662"/>
    <n v="3"/>
    <n v="7"/>
    <n v="-27588"/>
    <n v="-2.7587999999999999"/>
    <s v="Office Supplies"/>
    <s v="Binders"/>
    <s v="Avery Durable Slant Ring Binders With Label Holder"/>
  </r>
  <r>
    <x v="3949"/>
    <x v="748"/>
    <d v="2015-08-20T00:00:00"/>
    <s v="Standard Class"/>
    <s v="SP-20860"/>
    <s v="OFF-PA-10000130"/>
    <x v="1507"/>
    <n v="3"/>
    <n v="2"/>
    <n v="321"/>
    <n v="3.2099999999999997E-2"/>
    <s v="Office Supplies"/>
    <s v="Paper"/>
    <s v="Xerox 199"/>
  </r>
  <r>
    <x v="3950"/>
    <x v="1178"/>
    <d v="2014-06-05T00:00:00"/>
    <s v="Standard Class"/>
    <s v="JK-15625"/>
    <s v="TEC-PH-10002680"/>
    <x v="4663"/>
    <n v="3"/>
    <n v="0"/>
    <n v="197991"/>
    <n v="19.799099999999999"/>
    <s v="Technology"/>
    <s v="Phones"/>
    <s v="Samsung Galaxy Note 3"/>
  </r>
  <r>
    <x v="3950"/>
    <x v="1178"/>
    <d v="2014-06-05T00:00:00"/>
    <s v="Standard Class"/>
    <s v="JK-15625"/>
    <s v="TEC-PH-10002538"/>
    <x v="3914"/>
    <n v="3"/>
    <n v="0"/>
    <n v="329817"/>
    <n v="32.981699999999996"/>
    <s v="Technology"/>
    <s v="Phones"/>
    <s v="Grandstream GXP1160 VoIP phone"/>
  </r>
  <r>
    <x v="3951"/>
    <x v="116"/>
    <d v="2015-08-31T00:00:00"/>
    <s v="Standard Class"/>
    <s v="CC-12100"/>
    <s v="OFF-BI-10001249"/>
    <x v="1623"/>
    <n v="1"/>
    <n v="2"/>
    <n v="16588"/>
    <n v="1.6588000000000001"/>
    <s v="Office Supplies"/>
    <s v="Binders"/>
    <s v="Avery Heavy-Duty EZD View Binder with Locking Rings"/>
  </r>
  <r>
    <x v="3952"/>
    <x v="1179"/>
    <d v="2014-01-07T00:00:00"/>
    <s v="Standard Class"/>
    <s v="DP-13000"/>
    <s v="OFF-PA-10000174"/>
    <x v="2668"/>
    <n v="2"/>
    <n v="2"/>
    <n v="55512"/>
    <n v="5.5511999999999997"/>
    <s v="Office Supplies"/>
    <s v="Paper"/>
    <s v="Message Book, Wirebound, Four 5 1/2&quot; X 4&quot; Forms/Pg., 200 Dupl. Sets/Book"/>
  </r>
  <r>
    <x v="3953"/>
    <x v="1076"/>
    <d v="2014-09-13T00:00:00"/>
    <s v="First Class"/>
    <s v="SF-20065"/>
    <s v="OFF-AP-10004532"/>
    <x v="917"/>
    <n v="4"/>
    <n v="0"/>
    <n v="221184"/>
    <n v="22.118400000000001"/>
    <s v="Office Supplies"/>
    <s v="Appliances"/>
    <s v="Kensington 6 Outlet Guardian Standard Surge Protector"/>
  </r>
  <r>
    <x v="3953"/>
    <x v="1076"/>
    <d v="2014-09-13T00:00:00"/>
    <s v="First Class"/>
    <s v="SF-20065"/>
    <s v="FUR-FU-10001986"/>
    <x v="2421"/>
    <n v="5"/>
    <n v="0"/>
    <n v="7647"/>
    <n v="0.76470000000000005"/>
    <s v="Furniture"/>
    <s v="Furnishings"/>
    <s v="Dana Fluorescent Magnifying Lamp, White, 36&quot;"/>
  </r>
  <r>
    <x v="3954"/>
    <x v="399"/>
    <d v="2017-01-25T00:00:00"/>
    <s v="Second Class"/>
    <s v="EH-13765"/>
    <s v="OFF-FA-10002975"/>
    <x v="1127"/>
    <n v="5"/>
    <n v="2"/>
    <n v="4914"/>
    <n v="0.4914"/>
    <s v="Office Supplies"/>
    <s v="Fasteners"/>
    <s v="Staples"/>
  </r>
  <r>
    <x v="3954"/>
    <x v="399"/>
    <d v="2017-01-25T00:00:00"/>
    <s v="Second Class"/>
    <s v="EH-13765"/>
    <s v="OFF-AR-10003481"/>
    <x v="598"/>
    <n v="3"/>
    <n v="2"/>
    <n v="8856"/>
    <n v="0.88560000000000005"/>
    <s v="Office Supplies"/>
    <s v="Art"/>
    <s v="Newell 348"/>
  </r>
  <r>
    <x v="3955"/>
    <x v="507"/>
    <d v="2016-04-24T00:00:00"/>
    <s v="First Class"/>
    <s v="DN-13690"/>
    <s v="OFF-BI-10004967"/>
    <x v="1445"/>
    <n v="5"/>
    <n v="2"/>
    <n v="2808"/>
    <n v="0.28079999999999999"/>
    <s v="Office Supplies"/>
    <s v="Binders"/>
    <s v="Round Ring Binders"/>
  </r>
  <r>
    <x v="3956"/>
    <x v="1180"/>
    <d v="2016-07-23T00:00:00"/>
    <s v="Second Class"/>
    <s v="PJ-19015"/>
    <s v="TEC-PH-10003589"/>
    <x v="4573"/>
    <n v="5"/>
    <n v="0"/>
    <n v="43176"/>
    <n v="4.3175999999999997"/>
    <s v="Technology"/>
    <s v="Phones"/>
    <s v="invisibleSHIELD by ZAGG Smudge-Free Screen Protector"/>
  </r>
  <r>
    <x v="3957"/>
    <x v="828"/>
    <d v="2016-08-29T00:00:00"/>
    <s v="Standard Class"/>
    <s v="MA-17560"/>
    <s v="OFF-LA-10002945"/>
    <x v="2066"/>
    <n v="4"/>
    <n v="0"/>
    <n v="11592"/>
    <n v="1.1592"/>
    <s v="Office Supplies"/>
    <s v="Labels"/>
    <s v="Permanent Self-Adhesive File Folder Labels for Typewriters, 1 1/8 x 3 1/2, White"/>
  </r>
  <r>
    <x v="3957"/>
    <x v="828"/>
    <d v="2016-08-29T00:00:00"/>
    <s v="Standard Class"/>
    <s v="MA-17560"/>
    <s v="OFF-LA-10003537"/>
    <x v="2950"/>
    <n v="3"/>
    <n v="0"/>
    <n v="176673"/>
    <n v="17.667300000000001"/>
    <s v="Office Supplies"/>
    <s v="Labels"/>
    <s v="Avery 515"/>
  </r>
  <r>
    <x v="3957"/>
    <x v="828"/>
    <d v="2016-08-29T00:00:00"/>
    <s v="Standard Class"/>
    <s v="MA-17560"/>
    <s v="OFF-ST-10002406"/>
    <x v="2573"/>
    <n v="1"/>
    <n v="0"/>
    <n v="41916"/>
    <n v="4.1916000000000002"/>
    <s v="Office Supplies"/>
    <s v="Storage"/>
    <s v="Pizazz Global Quick File"/>
  </r>
  <r>
    <x v="3957"/>
    <x v="828"/>
    <d v="2016-08-29T00:00:00"/>
    <s v="Standard Class"/>
    <s v="MA-17560"/>
    <s v="TEC-AC-10003433"/>
    <x v="4094"/>
    <n v="2"/>
    <n v="0"/>
    <n v="891"/>
    <n v="8.9099999999999999E-2"/>
    <s v="Technology"/>
    <s v="Accessories"/>
    <s v="Maxell 4.7GB DVD+R 5/Pack"/>
  </r>
  <r>
    <x v="3958"/>
    <x v="366"/>
    <d v="2016-06-17T00:00:00"/>
    <s v="First Class"/>
    <s v="VM-21835"/>
    <s v="OFF-BI-10002082"/>
    <x v="4664"/>
    <n v="4"/>
    <n v="7"/>
    <n v="-26624"/>
    <n v="-2.6623999999999999"/>
    <s v="Office Supplies"/>
    <s v="Binders"/>
    <s v="GBC Twin Loop Wire Binding Elements"/>
  </r>
  <r>
    <x v="3958"/>
    <x v="366"/>
    <d v="2016-06-17T00:00:00"/>
    <s v="First Class"/>
    <s v="VM-21835"/>
    <s v="TEC-AC-10000521"/>
    <x v="4465"/>
    <n v="2"/>
    <n v="2"/>
    <n v="2308"/>
    <n v="0.23080000000000001"/>
    <s v="Technology"/>
    <s v="Accessories"/>
    <s v="Verbatim Slim CD and DVD Storage Cases, 50/Pack"/>
  </r>
  <r>
    <x v="3959"/>
    <x v="320"/>
    <d v="2015-11-23T00:00:00"/>
    <s v="Second Class"/>
    <s v="MM-18055"/>
    <s v="OFF-BI-10001982"/>
    <x v="532"/>
    <n v="3"/>
    <n v="7"/>
    <n v="-34272"/>
    <n v="-3.4272"/>
    <s v="Office Supplies"/>
    <s v="Binders"/>
    <s v="Wilson Jones Custom Binder Spines &amp; Labels"/>
  </r>
  <r>
    <x v="3959"/>
    <x v="320"/>
    <d v="2015-11-23T00:00:00"/>
    <s v="Second Class"/>
    <s v="MM-18055"/>
    <s v="FUR-BO-10002268"/>
    <x v="3212"/>
    <n v="6"/>
    <n v="7"/>
    <n v="-2477988"/>
    <n v="-247.7988"/>
    <s v="Furniture"/>
    <s v="Bookcases"/>
    <s v="Sauder Barrister Bookcases"/>
  </r>
  <r>
    <x v="3959"/>
    <x v="320"/>
    <d v="2015-11-23T00:00:00"/>
    <s v="Second Class"/>
    <s v="MM-18055"/>
    <s v="OFF-BI-10001758"/>
    <x v="4665"/>
    <n v="6"/>
    <n v="7"/>
    <n v="-73692"/>
    <n v="-7.3692000000000002"/>
    <s v="Office Supplies"/>
    <s v="Binders"/>
    <s v="Wilson Jones 14 Line Acrylic Coated Pressboard Data Binders"/>
  </r>
  <r>
    <x v="3960"/>
    <x v="277"/>
    <d v="2017-11-05T00:00:00"/>
    <s v="First Class"/>
    <s v="CR-12580"/>
    <s v="TEC-AC-10004469"/>
    <x v="4666"/>
    <n v="5"/>
    <n v="0"/>
    <n v="8789"/>
    <n v="0.87890000000000001"/>
    <s v="Technology"/>
    <s v="Accessories"/>
    <s v="Microsoft Sculpt Comfort Mouse"/>
  </r>
  <r>
    <x v="3960"/>
    <x v="277"/>
    <d v="2017-11-05T00:00:00"/>
    <s v="First Class"/>
    <s v="CR-12580"/>
    <s v="FUR-TA-10001095"/>
    <x v="4667"/>
    <n v="12"/>
    <n v="2"/>
    <n v="209148"/>
    <n v="20.9148"/>
    <s v="Furniture"/>
    <s v="Tables"/>
    <s v="Chromcraft Round Conference Tables"/>
  </r>
  <r>
    <x v="3961"/>
    <x v="483"/>
    <d v="2014-05-07T00:00:00"/>
    <s v="First Class"/>
    <s v="BS-11365"/>
    <s v="FUR-FU-10001852"/>
    <x v="4668"/>
    <n v="7"/>
    <n v="0"/>
    <n v="38976"/>
    <n v="3.8976000000000002"/>
    <s v="Furniture"/>
    <s v="Furnishings"/>
    <s v="Eldon Regeneration Recycled Desk Accessories, Smoke"/>
  </r>
  <r>
    <x v="3961"/>
    <x v="483"/>
    <d v="2014-05-07T00:00:00"/>
    <s v="First Class"/>
    <s v="BS-11365"/>
    <s v="OFF-AP-10000696"/>
    <x v="2366"/>
    <n v="4"/>
    <n v="0"/>
    <n v="190344"/>
    <n v="19.034400000000002"/>
    <s v="Office Supplies"/>
    <s v="Appliances"/>
    <s v="Holmes Odor Grabber"/>
  </r>
  <r>
    <x v="3962"/>
    <x v="627"/>
    <d v="2015-11-12T00:00:00"/>
    <s v="Standard Class"/>
    <s v="RD-19585"/>
    <s v="TEC-PH-10003885"/>
    <x v="1405"/>
    <n v="4"/>
    <n v="0"/>
    <n v="765484"/>
    <n v="76.548400000000001"/>
    <s v="Technology"/>
    <s v="Phones"/>
    <s v="Cisco SPA508G"/>
  </r>
  <r>
    <x v="3963"/>
    <x v="466"/>
    <d v="2015-12-15T00:00:00"/>
    <s v="First Class"/>
    <s v="KD-16270"/>
    <s v="TEC-AC-10002926"/>
    <x v="4669"/>
    <n v="6"/>
    <n v="0"/>
    <n v="1289742"/>
    <n v="128.9742"/>
    <s v="Technology"/>
    <s v="Accessories"/>
    <s v="Logitech Wireless Marathon Mouse M705"/>
  </r>
  <r>
    <x v="3963"/>
    <x v="466"/>
    <d v="2015-12-15T00:00:00"/>
    <s v="First Class"/>
    <s v="KD-16270"/>
    <s v="OFF-SU-10001225"/>
    <x v="4260"/>
    <n v="7"/>
    <n v="0"/>
    <n v="5152"/>
    <n v="0.51519999999999999"/>
    <s v="Office Supplies"/>
    <s v="Supplies"/>
    <s v="Staple remover"/>
  </r>
  <r>
    <x v="3964"/>
    <x v="602"/>
    <d v="2014-12-03T00:00:00"/>
    <s v="First Class"/>
    <s v="AA-10645"/>
    <s v="TEC-PH-10004434"/>
    <x v="4670"/>
    <n v="2"/>
    <n v="0"/>
    <n v="78851"/>
    <n v="7.8851000000000004"/>
    <s v="Technology"/>
    <s v="Phones"/>
    <s v="Cisco IPÂ PhoneÂ 7961G VoIPÂ phoneÂ - Dark gray"/>
  </r>
  <r>
    <x v="3964"/>
    <x v="602"/>
    <d v="2014-12-03T00:00:00"/>
    <s v="First Class"/>
    <s v="AA-10645"/>
    <s v="FUR-FU-10003878"/>
    <x v="2615"/>
    <n v="3"/>
    <n v="0"/>
    <n v="155856"/>
    <n v="15.585599999999999"/>
    <s v="Furniture"/>
    <s v="Furnishings"/>
    <s v="Linden 10&quot; Round Wall Clock, Black"/>
  </r>
  <r>
    <x v="3964"/>
    <x v="602"/>
    <d v="2014-12-03T00:00:00"/>
    <s v="First Class"/>
    <s v="AA-10645"/>
    <s v="FUR-FU-10002268"/>
    <x v="972"/>
    <n v="2"/>
    <n v="0"/>
    <n v="32406"/>
    <n v="3.2406000000000001"/>
    <s v="Furniture"/>
    <s v="Furnishings"/>
    <s v="Ultra Door Push Plate"/>
  </r>
  <r>
    <x v="3965"/>
    <x v="877"/>
    <d v="2016-10-11T00:00:00"/>
    <s v="Standard Class"/>
    <s v="MC-18100"/>
    <s v="OFF-FA-10001883"/>
    <x v="1467"/>
    <n v="12"/>
    <n v="0"/>
    <n v="9336"/>
    <n v="0.93359999999999999"/>
    <s v="Office Supplies"/>
    <s v="Fasteners"/>
    <s v="Alliance Super-Size Bands, Assorted Sizes"/>
  </r>
  <r>
    <x v="3966"/>
    <x v="972"/>
    <d v="2015-11-24T00:00:00"/>
    <s v="Standard Class"/>
    <s v="AA-10645"/>
    <s v="OFF-ST-10002756"/>
    <x v="4671"/>
    <n v="4"/>
    <n v="0"/>
    <n v="54124"/>
    <n v="5.4123999999999999"/>
    <s v="Office Supplies"/>
    <s v="Storage"/>
    <s v="Tennsco Stur-D-Stor Boltless Shelving, 5 Shelves, 24&quot; Deep, Sand"/>
  </r>
  <r>
    <x v="3966"/>
    <x v="972"/>
    <d v="2015-11-24T00:00:00"/>
    <s v="Standard Class"/>
    <s v="AA-10645"/>
    <s v="OFF-PA-10000474"/>
    <x v="1850"/>
    <n v="3"/>
    <n v="0"/>
    <n v="499704"/>
    <n v="49.970399999999998"/>
    <s v="Office Supplies"/>
    <s v="Paper"/>
    <s v="Easy-staple paper"/>
  </r>
  <r>
    <x v="3966"/>
    <x v="972"/>
    <d v="2015-11-24T00:00:00"/>
    <s v="Standard Class"/>
    <s v="AA-10645"/>
    <s v="FUR-CH-10002073"/>
    <x v="4672"/>
    <n v="5"/>
    <n v="0"/>
    <n v="383931"/>
    <n v="38.393099999999997"/>
    <s v="Furniture"/>
    <s v="Chairs"/>
    <s v="Hon Olson Stacker Chairs"/>
  </r>
  <r>
    <x v="3967"/>
    <x v="449"/>
    <d v="2014-03-20T00:00:00"/>
    <s v="Second Class"/>
    <s v="QJ-19255"/>
    <s v="OFF-PA-10003641"/>
    <x v="4673"/>
    <n v="6"/>
    <n v="2"/>
    <n v="411528"/>
    <n v="41.152799999999999"/>
    <s v="Office Supplies"/>
    <s v="Paper"/>
    <s v="Xerox 1909"/>
  </r>
  <r>
    <x v="3968"/>
    <x v="782"/>
    <d v="2015-06-23T00:00:00"/>
    <s v="First Class"/>
    <s v="JM-16195"/>
    <s v="TEC-PH-10002070"/>
    <x v="4674"/>
    <n v="7"/>
    <n v="2"/>
    <n v="15743"/>
    <n v="1.5743"/>
    <s v="Technology"/>
    <s v="Phones"/>
    <s v="Griffin GC36547 PowerJolt SE Lightning Charger"/>
  </r>
  <r>
    <x v="3969"/>
    <x v="1126"/>
    <d v="2017-05-25T00:00:00"/>
    <s v="Same Day"/>
    <s v="TB-21625"/>
    <s v="OFF-BI-10004519"/>
    <x v="4675"/>
    <n v="5"/>
    <n v="2"/>
    <n v="207475"/>
    <n v="20.747499999999999"/>
    <s v="Office Supplies"/>
    <s v="Binders"/>
    <s v="GBC DocuBind P100 Manual Binding Machine"/>
  </r>
  <r>
    <x v="3969"/>
    <x v="1126"/>
    <d v="2017-05-25T00:00:00"/>
    <s v="Same Day"/>
    <s v="TB-21625"/>
    <s v="TEC-AC-10002167"/>
    <x v="4676"/>
    <n v="8"/>
    <n v="0"/>
    <n v="132"/>
    <n v="1.32E-2"/>
    <s v="Technology"/>
    <s v="Accessories"/>
    <s v="ImationÂ 8gb Micro Traveldrive Usb 2.0Â Flash Drive"/>
  </r>
  <r>
    <x v="3969"/>
    <x v="1126"/>
    <d v="2017-05-25T00:00:00"/>
    <s v="Same Day"/>
    <s v="TB-21625"/>
    <s v="OFF-FA-10000936"/>
    <x v="4677"/>
    <n v="1"/>
    <n v="0"/>
    <n v="14805"/>
    <n v="1.4804999999999999"/>
    <s v="Office Supplies"/>
    <s v="Fasteners"/>
    <s v="Acco Hot Clips Clips to Go"/>
  </r>
  <r>
    <x v="3969"/>
    <x v="1126"/>
    <d v="2017-05-25T00:00:00"/>
    <s v="Same Day"/>
    <s v="TB-21625"/>
    <s v="FUR-FU-10000732"/>
    <x v="475"/>
    <n v="3"/>
    <n v="0"/>
    <n v="60288"/>
    <n v="6.0288000000000004"/>
    <s v="Furniture"/>
    <s v="Furnishings"/>
    <s v="Eldon 200 Class Desk Accessories"/>
  </r>
  <r>
    <x v="3970"/>
    <x v="384"/>
    <d v="2014-09-11T00:00:00"/>
    <s v="First Class"/>
    <s v="NF-18595"/>
    <s v="FUR-FU-10002501"/>
    <x v="1404"/>
    <n v="6"/>
    <n v="2"/>
    <n v="128928"/>
    <n v="12.892799999999999"/>
    <s v="Furniture"/>
    <s v="Furnishings"/>
    <s v="Nu-Dell Executive Frame"/>
  </r>
  <r>
    <x v="3970"/>
    <x v="384"/>
    <d v="2014-09-11T00:00:00"/>
    <s v="First Class"/>
    <s v="NF-18595"/>
    <s v="OFF-AR-10000634"/>
    <x v="2606"/>
    <n v="9"/>
    <n v="2"/>
    <n v="26964"/>
    <n v="2.6964000000000001"/>
    <s v="Office Supplies"/>
    <s v="Art"/>
    <s v="Newell 320"/>
  </r>
  <r>
    <x v="3971"/>
    <x v="340"/>
    <d v="2017-10-19T00:00:00"/>
    <s v="Second Class"/>
    <s v="BF-11020"/>
    <s v="TEC-PH-10001700"/>
    <x v="3808"/>
    <n v="1"/>
    <n v="2"/>
    <n v="46193"/>
    <n v="4.6193"/>
    <s v="Technology"/>
    <s v="Phones"/>
    <s v="Panasonic KX-TG6844B Expandable Digital Cordless Telephone"/>
  </r>
  <r>
    <x v="3972"/>
    <x v="808"/>
    <d v="2017-11-05T00:00:00"/>
    <s v="First Class"/>
    <s v="NP-18670"/>
    <s v="OFF-AP-10001962"/>
    <x v="3996"/>
    <n v="10"/>
    <n v="0"/>
    <n v="20975"/>
    <n v="2.0975000000000001"/>
    <s v="Office Supplies"/>
    <s v="Appliances"/>
    <s v="Black &amp; Decker Filter for Double Action Dustbuster Cordless Vac BLDV7210"/>
  </r>
  <r>
    <x v="3972"/>
    <x v="808"/>
    <d v="2017-11-05T00:00:00"/>
    <s v="First Class"/>
    <s v="NP-1867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3973"/>
    <x v="609"/>
    <d v="2014-07-25T00:00:00"/>
    <s v="Standard Class"/>
    <s v="HM-14860"/>
    <s v="OFF-AP-10000124"/>
    <x v="3475"/>
    <n v="3"/>
    <n v="8"/>
    <n v="-129792"/>
    <n v="-12.979200000000001"/>
    <s v="Office Supplies"/>
    <s v="Appliances"/>
    <s v="Acco 6 Outlet Guardian Basic Surge Suppressor"/>
  </r>
  <r>
    <x v="3973"/>
    <x v="609"/>
    <d v="2014-07-25T00:00:00"/>
    <s v="Standard Class"/>
    <s v="HM-14860"/>
    <s v="OFF-EN-10003567"/>
    <x v="836"/>
    <n v="5"/>
    <n v="2"/>
    <n v="29673"/>
    <n v="2.9672999999999998"/>
    <s v="Office Supplies"/>
    <s v="Envelopes"/>
    <s v="Inter-Office Recycled Envelopes, Brown Kraft, Button-String,10&quot; x 13&quot; , 100/Box"/>
  </r>
  <r>
    <x v="3973"/>
    <x v="609"/>
    <d v="2014-07-25T00:00:00"/>
    <s v="Standard Class"/>
    <s v="HM-14860"/>
    <s v="FUR-CH-10004997"/>
    <x v="2662"/>
    <n v="5"/>
    <n v="3"/>
    <n v="-9399"/>
    <n v="-0.93989999999999996"/>
    <s v="Furniture"/>
    <s v="Chairs"/>
    <s v="Hon Every-Day Series Multi-Task Chairs"/>
  </r>
  <r>
    <x v="3973"/>
    <x v="609"/>
    <d v="2014-07-25T00:00:00"/>
    <s v="Standard Class"/>
    <s v="HM-14860"/>
    <s v="OFF-BI-10000494"/>
    <x v="1109"/>
    <n v="1"/>
    <n v="8"/>
    <n v="-1827"/>
    <n v="-0.1827"/>
    <s v="Office Supplies"/>
    <s v="Binders"/>
    <s v="Acco Economy Flexible Poly Round Ring Binder"/>
  </r>
  <r>
    <x v="3974"/>
    <x v="861"/>
    <d v="2015-09-15T00:00:00"/>
    <s v="Second Class"/>
    <s v="DM-13525"/>
    <s v="FUR-FU-10000277"/>
    <x v="4678"/>
    <n v="2"/>
    <n v="0"/>
    <n v="505632"/>
    <n v="50.563200000000002"/>
    <s v="Furniture"/>
    <s v="Furnishings"/>
    <s v="Deflect-o DuraMat Antistatic Studded Beveled Mat for Medium Pile Carpeting"/>
  </r>
  <r>
    <x v="3974"/>
    <x v="861"/>
    <d v="2015-09-15T00:00:00"/>
    <s v="Second Class"/>
    <s v="DM-13525"/>
    <s v="OFF-ST-10003641"/>
    <x v="2193"/>
    <n v="1"/>
    <n v="0"/>
    <n v="1576"/>
    <n v="0.15759999999999999"/>
    <s v="Office Supplies"/>
    <s v="Storage"/>
    <s v="Space Solutions Industrial Galvanized Steel Shelving."/>
  </r>
  <r>
    <x v="3974"/>
    <x v="861"/>
    <d v="2015-09-15T00:00:00"/>
    <s v="Second Class"/>
    <s v="DM-13525"/>
    <s v="TEC-AC-10001998"/>
    <x v="160"/>
    <n v="1"/>
    <n v="0"/>
    <n v="67966"/>
    <n v="6.7965999999999998"/>
    <s v="Technology"/>
    <s v="Accessories"/>
    <s v="LogitechÂ LS21 Speaker System - PC Multimedia - 2.1-CH - Wired"/>
  </r>
  <r>
    <x v="3974"/>
    <x v="861"/>
    <d v="2015-09-15T00:00:00"/>
    <s v="Second Class"/>
    <s v="DM-13525"/>
    <s v="OFF-ST-10001932"/>
    <x v="3228"/>
    <n v="4"/>
    <n v="0"/>
    <n v="1081752"/>
    <n v="108.1752"/>
    <s v="Office Supplies"/>
    <s v="Storage"/>
    <s v="Fellowes Staxonsteel Drawer Files"/>
  </r>
  <r>
    <x v="3975"/>
    <x v="47"/>
    <d v="2016-10-25T00:00:00"/>
    <s v="Standard Class"/>
    <s v="JF-15565"/>
    <s v="TEC-AC-10002323"/>
    <x v="2395"/>
    <n v="6"/>
    <n v="2"/>
    <n v="-9282"/>
    <n v="-0.92820000000000003"/>
    <s v="Technology"/>
    <s v="Accessories"/>
    <s v="SanDisk Ultra 32 GB MicroSDHC Class 10 Memory Card"/>
  </r>
  <r>
    <x v="3976"/>
    <x v="676"/>
    <d v="2016-01-11T00:00:00"/>
    <s v="Standard Class"/>
    <s v="NM-18520"/>
    <s v="FUR-FU-10004270"/>
    <x v="4679"/>
    <n v="3"/>
    <n v="6"/>
    <n v="-109611"/>
    <n v="-10.9611"/>
    <s v="Furniture"/>
    <s v="Furnishings"/>
    <s v="Eldon Image Series Desk Accessories, Burgundy"/>
  </r>
  <r>
    <x v="3976"/>
    <x v="676"/>
    <d v="2016-01-11T00:00:00"/>
    <s v="Standard Class"/>
    <s v="NM-18520"/>
    <s v="OFF-PA-10004621"/>
    <x v="330"/>
    <n v="5"/>
    <n v="2"/>
    <n v="9072"/>
    <n v="0.90720000000000001"/>
    <s v="Office Supplies"/>
    <s v="Paper"/>
    <s v="Xerox 212"/>
  </r>
  <r>
    <x v="3977"/>
    <x v="608"/>
    <d v="2015-06-28T00:00:00"/>
    <s v="First Class"/>
    <s v="MV-17485"/>
    <s v="OFF-PA-10001019"/>
    <x v="1303"/>
    <n v="3"/>
    <n v="2"/>
    <n v="161838"/>
    <n v="16.183800000000002"/>
    <s v="Office Supplies"/>
    <s v="Paper"/>
    <s v="Xerox 1884"/>
  </r>
  <r>
    <x v="3977"/>
    <x v="608"/>
    <d v="2015-06-28T00:00:00"/>
    <s v="First Class"/>
    <s v="MV-17485"/>
    <s v="OFF-BI-10000201"/>
    <x v="493"/>
    <n v="2"/>
    <n v="8"/>
    <n v="-1476"/>
    <n v="-0.14760000000000001"/>
    <s v="Office Supplies"/>
    <s v="Binders"/>
    <s v="Avery Triangle Shaped Sheet Lifters, Black, 2/Pack"/>
  </r>
  <r>
    <x v="3977"/>
    <x v="608"/>
    <d v="2015-06-28T00:00:00"/>
    <s v="First Class"/>
    <s v="MV-17485"/>
    <s v="FUR-FU-10004587"/>
    <x v="4680"/>
    <n v="9"/>
    <n v="6"/>
    <n v="-207306"/>
    <n v="-20.730599999999999"/>
    <s v="Furniture"/>
    <s v="Furnishings"/>
    <s v="GE General Use Halogen Bulbs, 100 Watts, 1 Bulb per Pack"/>
  </r>
  <r>
    <x v="3977"/>
    <x v="608"/>
    <d v="2015-06-28T00:00:00"/>
    <s v="First Class"/>
    <s v="MV-17485"/>
    <s v="OFF-LA-10001613"/>
    <x v="1144"/>
    <n v="2"/>
    <n v="2"/>
    <n v="16704"/>
    <n v="1.6704000000000001"/>
    <s v="Office Supplies"/>
    <s v="Labels"/>
    <s v="Avery File Folder Labels"/>
  </r>
  <r>
    <x v="3978"/>
    <x v="1181"/>
    <d v="2015-09-22T00:00:00"/>
    <s v="First Class"/>
    <s v="AG-10270"/>
    <s v="OFF-BI-10001308"/>
    <x v="901"/>
    <n v="6"/>
    <n v="0"/>
    <n v="16956"/>
    <n v="1.6956"/>
    <s v="Office Supplies"/>
    <s v="Binders"/>
    <s v="GBC Standard Plastic Binding Systems' Combs"/>
  </r>
  <r>
    <x v="3979"/>
    <x v="815"/>
    <d v="2017-07-14T00:00:00"/>
    <s v="Standard Class"/>
    <s v="BF-11275"/>
    <s v="OFF-AP-10003278"/>
    <x v="4681"/>
    <n v="3"/>
    <n v="0"/>
    <n v="108966"/>
    <n v="10.896599999999999"/>
    <s v="Office Supplies"/>
    <s v="Appliances"/>
    <s v="Belkin 7-Outlet SurgeMaster Home Series"/>
  </r>
  <r>
    <x v="3980"/>
    <x v="7"/>
    <d v="2017-07-02T00:00:00"/>
    <s v="Second Class"/>
    <s v="JC-15775"/>
    <s v="FUR-BO-10003966"/>
    <x v="2515"/>
    <n v="3"/>
    <n v="15"/>
    <n v="51294"/>
    <n v="5.1294000000000004"/>
    <s v="Furniture"/>
    <s v="Bookcases"/>
    <s v="Sauder Facets Collection Library, Sky Alder Finish"/>
  </r>
  <r>
    <x v="3981"/>
    <x v="354"/>
    <d v="2017-08-25T00:00:00"/>
    <s v="Second Class"/>
    <s v="CM-11815"/>
    <s v="FUR-CH-10004698"/>
    <x v="555"/>
    <n v="6"/>
    <n v="2"/>
    <n v="388704"/>
    <n v="38.870399999999997"/>
    <s v="Furniture"/>
    <s v="Chairs"/>
    <s v="Padded Folding Chairs, Black, 4/Carton"/>
  </r>
  <r>
    <x v="3981"/>
    <x v="354"/>
    <d v="2017-08-25T00:00:00"/>
    <s v="Second Class"/>
    <s v="CM-11815"/>
    <s v="OFF-ST-10000025"/>
    <x v="994"/>
    <n v="6"/>
    <n v="0"/>
    <n v="343548"/>
    <n v="34.354799999999997"/>
    <s v="Office Supplies"/>
    <s v="Storage"/>
    <s v="Fellowes Stor/Drawer Steel Plus Storage Drawers"/>
  </r>
  <r>
    <x v="3981"/>
    <x v="354"/>
    <d v="2017-08-25T00:00:00"/>
    <s v="Second Class"/>
    <s v="CM-11815"/>
    <s v="TEC-AC-10000682"/>
    <x v="907"/>
    <n v="2"/>
    <n v="0"/>
    <n v="11613"/>
    <n v="1.1613"/>
    <s v="Technology"/>
    <s v="Accessories"/>
    <s v="Kensington K72356US Mouse-in-a-Box USB Desktop Mouse"/>
  </r>
  <r>
    <x v="3982"/>
    <x v="825"/>
    <d v="2017-03-15T00:00:00"/>
    <s v="Standard Class"/>
    <s v="PV-18985"/>
    <s v="TEC-AC-10001772"/>
    <x v="687"/>
    <n v="4"/>
    <n v="0"/>
    <n v="249132"/>
    <n v="24.9132"/>
    <s v="Technology"/>
    <s v="Accessories"/>
    <s v="Memorex Mini Travel Drive 16 GB USB 2.0 Flash Drive"/>
  </r>
  <r>
    <x v="3982"/>
    <x v="825"/>
    <d v="2017-03-15T00:00:00"/>
    <s v="Standard Class"/>
    <s v="PV-18985"/>
    <s v="FUR-FU-10001379"/>
    <x v="2626"/>
    <n v="1"/>
    <n v="0"/>
    <n v="117568"/>
    <n v="11.7568"/>
    <s v="Furniture"/>
    <s v="Furnishings"/>
    <s v="Executive Impressions 16-1/2&quot; Circular Wall Clock"/>
  </r>
  <r>
    <x v="3983"/>
    <x v="48"/>
    <d v="2017-09-17T00:00:00"/>
    <s v="Second Class"/>
    <s v="DO-13645"/>
    <s v="OFF-BI-10002794"/>
    <x v="4682"/>
    <n v="9"/>
    <n v="2"/>
    <n v="1069578"/>
    <n v="106.95780000000001"/>
    <s v="Office Supplies"/>
    <s v="Binders"/>
    <s v="Avery Trapezoid Ring Binder, 3&quot; Capacity, Black, 1040 sheets"/>
  </r>
  <r>
    <x v="3984"/>
    <x v="873"/>
    <d v="2016-09-24T00:00:00"/>
    <s v="Standard Class"/>
    <s v="HA-14905"/>
    <s v="OFF-AP-10001005"/>
    <x v="4683"/>
    <n v="5"/>
    <n v="0"/>
    <n v="1297725"/>
    <n v="129.77250000000001"/>
    <s v="Office Supplies"/>
    <s v="Appliances"/>
    <s v="Honeywell Quietcare HEPA Air Cleaner"/>
  </r>
  <r>
    <x v="3985"/>
    <x v="453"/>
    <d v="2016-12-17T00:00:00"/>
    <s v="Second Class"/>
    <s v="SH-20395"/>
    <s v="OFF-BI-10000201"/>
    <x v="2854"/>
    <n v="3"/>
    <n v="7"/>
    <n v="-1476"/>
    <n v="-0.14760000000000001"/>
    <s v="Office Supplies"/>
    <s v="Binders"/>
    <s v="Avery Triangle Shaped Sheet Lifters, Black, 2/Pack"/>
  </r>
  <r>
    <x v="3986"/>
    <x v="277"/>
    <d v="2017-11-06T00:00:00"/>
    <s v="Second Class"/>
    <s v="JM-16195"/>
    <s v="OFF-PA-10003673"/>
    <x v="3603"/>
    <n v="3"/>
    <n v="2"/>
    <n v="52884"/>
    <n v="5.2884000000000002"/>
    <s v="Office Supplies"/>
    <s v="Paper"/>
    <s v="Strathmore Photo Mount Cards"/>
  </r>
  <r>
    <x v="3987"/>
    <x v="894"/>
    <d v="2016-07-07T00:00:00"/>
    <s v="Standard Class"/>
    <s v="DK-13225"/>
    <s v="OFF-AP-10000938"/>
    <x v="1799"/>
    <n v="7"/>
    <n v="0"/>
    <n v="1979208"/>
    <n v="197.92080000000001"/>
    <s v="Office Supplies"/>
    <s v="Appliances"/>
    <s v="Avanti 1.7 Cu. Ft. Refrigerator"/>
  </r>
  <r>
    <x v="3988"/>
    <x v="568"/>
    <d v="2014-09-30T00:00:00"/>
    <s v="Standard Class"/>
    <s v="CM-12715"/>
    <s v="OFF-BI-10003274"/>
    <x v="3101"/>
    <n v="5"/>
    <n v="7"/>
    <n v="-4577"/>
    <n v="-0.4577"/>
    <s v="Office Supplies"/>
    <s v="Binders"/>
    <s v="Avery Durable Slant Ring Binders, No Labels"/>
  </r>
  <r>
    <x v="3988"/>
    <x v="568"/>
    <d v="2014-09-30T00:00:00"/>
    <s v="Standard Class"/>
    <s v="CM-12715"/>
    <s v="FUR-FU-10001095"/>
    <x v="1926"/>
    <n v="1"/>
    <n v="2"/>
    <n v="47664"/>
    <n v="4.7664"/>
    <s v="Furniture"/>
    <s v="Furnishings"/>
    <s v="DAX Black Cherry Wood-Tone Poster Frame"/>
  </r>
  <r>
    <x v="3988"/>
    <x v="568"/>
    <d v="2014-09-30T00:00:00"/>
    <s v="Standard Class"/>
    <s v="CM-12715"/>
    <s v="OFF-AP-10001492"/>
    <x v="2877"/>
    <n v="6"/>
    <n v="2"/>
    <n v="31032"/>
    <n v="3.1032000000000002"/>
    <s v="Office Supplies"/>
    <s v="Appliances"/>
    <s v="Acco Six-Outlet Power Strip, 4' Cord Length"/>
  </r>
  <r>
    <x v="3989"/>
    <x v="686"/>
    <d v="2014-07-17T00:00:00"/>
    <s v="Second Class"/>
    <s v="BF-10975"/>
    <s v="OFF-AR-10004999"/>
    <x v="188"/>
    <n v="3"/>
    <n v="0"/>
    <n v="4485"/>
    <n v="0.44850000000000001"/>
    <s v="Office Supplies"/>
    <s v="Art"/>
    <s v="Newell 315"/>
  </r>
  <r>
    <x v="3990"/>
    <x v="413"/>
    <d v="2017-10-05T00:00:00"/>
    <s v="Standard Class"/>
    <s v="SF-20965"/>
    <s v="OFF-BI-10004094"/>
    <x v="1704"/>
    <n v="1"/>
    <n v="7"/>
    <n v="-18585"/>
    <n v="-1.8585"/>
    <s v="Office Supplies"/>
    <s v="Binders"/>
    <s v="GBC Standard Plastic Binding Systems Combs"/>
  </r>
  <r>
    <x v="3991"/>
    <x v="834"/>
    <d v="2015-09-04T00:00:00"/>
    <s v="Standard Class"/>
    <s v="CB-12025"/>
    <s v="OFF-ST-10001490"/>
    <x v="4684"/>
    <n v="5"/>
    <n v="0"/>
    <n v="267705"/>
    <n v="26.770499999999998"/>
    <s v="Office Supplies"/>
    <s v="Storage"/>
    <s v="Hot File 7-Pocket, Floor Stand"/>
  </r>
  <r>
    <x v="3991"/>
    <x v="834"/>
    <d v="2015-09-04T00:00:00"/>
    <s v="Standard Class"/>
    <s v="CB-12025"/>
    <s v="FUR-BO-10004695"/>
    <x v="1498"/>
    <n v="2"/>
    <n v="15"/>
    <n v="289568"/>
    <n v="28.956800000000001"/>
    <s v="Furniture"/>
    <s v="Bookcases"/>
    <s v="O'Sullivan 2-Door Barrister Bookcase in Odessa Pine"/>
  </r>
  <r>
    <x v="3991"/>
    <x v="834"/>
    <d v="2015-09-04T00:00:00"/>
    <s v="Standard Class"/>
    <s v="CB-12025"/>
    <s v="OFF-ST-10000736"/>
    <x v="4685"/>
    <n v="9"/>
    <n v="0"/>
    <n v="291528"/>
    <n v="29.152799999999999"/>
    <s v="Office Supplies"/>
    <s v="Storage"/>
    <s v="Carina Double Wide Media Storage Towers in Natural &amp; Black"/>
  </r>
  <r>
    <x v="3991"/>
    <x v="834"/>
    <d v="2015-09-04T00:00:00"/>
    <s v="Standard Class"/>
    <s v="CB-12025"/>
    <s v="OFF-BI-10001617"/>
    <x v="4686"/>
    <n v="5"/>
    <n v="2"/>
    <n v="13959"/>
    <n v="1.3958999999999999"/>
    <s v="Office Supplies"/>
    <s v="Binders"/>
    <s v="GBC Wire Binding Combs"/>
  </r>
  <r>
    <x v="3991"/>
    <x v="834"/>
    <d v="2015-09-04T00:00:00"/>
    <s v="Standard Class"/>
    <s v="CB-12025"/>
    <s v="TEC-PH-10003589"/>
    <x v="1034"/>
    <n v="3"/>
    <n v="2"/>
    <n v="151116"/>
    <n v="15.111599999999999"/>
    <s v="Technology"/>
    <s v="Phones"/>
    <s v="invisibleSHIELD by ZAGG Smudge-Free Screen Protector"/>
  </r>
  <r>
    <x v="3991"/>
    <x v="834"/>
    <d v="2015-09-04T00:00:00"/>
    <s v="Standard Class"/>
    <s v="CB-12025"/>
    <s v="FUR-FU-10003981"/>
    <x v="1438"/>
    <n v="2"/>
    <n v="0"/>
    <n v="17472"/>
    <n v="1.7472000000000001"/>
    <s v="Furniture"/>
    <s v="Furnishings"/>
    <s v="Eldon Wave Desk Accessories"/>
  </r>
  <r>
    <x v="3992"/>
    <x v="1181"/>
    <d v="2015-09-26T00:00:00"/>
    <s v="Standard Class"/>
    <s v="TC-20980"/>
    <s v="OFF-PA-10001970"/>
    <x v="3416"/>
    <n v="5"/>
    <n v="0"/>
    <n v="28858"/>
    <n v="2.8858000000000001"/>
    <s v="Office Supplies"/>
    <s v="Paper"/>
    <s v="Xerox 1881"/>
  </r>
  <r>
    <x v="3992"/>
    <x v="1181"/>
    <d v="2015-09-26T00:00:00"/>
    <s v="Standard Class"/>
    <s v="TC-20980"/>
    <s v="OFF-BI-10002437"/>
    <x v="947"/>
    <n v="2"/>
    <n v="2"/>
    <n v="88624"/>
    <n v="8.8623999999999992"/>
    <s v="Office Supplies"/>
    <s v="Binders"/>
    <s v="Recycled Premium Regency Composition Covers"/>
  </r>
  <r>
    <x v="3993"/>
    <x v="182"/>
    <d v="2016-11-09T00:00:00"/>
    <s v="First Class"/>
    <s v="LW-17215"/>
    <s v="TEC-PH-10000586"/>
    <x v="1405"/>
    <n v="4"/>
    <n v="0"/>
    <n v="712692"/>
    <n v="71.269199999999998"/>
    <s v="Technology"/>
    <s v="Phones"/>
    <s v="AT&amp;T SB67148 SynJ"/>
  </r>
  <r>
    <x v="3993"/>
    <x v="182"/>
    <d v="2016-11-09T00:00:00"/>
    <s v="First Class"/>
    <s v="LW-17215"/>
    <s v="TEC-PH-10003811"/>
    <x v="1823"/>
    <n v="3"/>
    <n v="0"/>
    <n v="1007916"/>
    <n v="100.7916"/>
    <s v="Technology"/>
    <s v="Phones"/>
    <s v="Jabra Supreme Plus Driver EditionÂ Headset"/>
  </r>
  <r>
    <x v="3993"/>
    <x v="182"/>
    <d v="2016-11-09T00:00:00"/>
    <s v="First Class"/>
    <s v="LW-17215"/>
    <s v="OFF-PA-10004983"/>
    <x v="24"/>
    <n v="2"/>
    <n v="0"/>
    <n v="62208"/>
    <n v="6.2207999999999997"/>
    <s v="Office Supplies"/>
    <s v="Paper"/>
    <s v="Xerox 23"/>
  </r>
  <r>
    <x v="3993"/>
    <x v="182"/>
    <d v="2016-11-09T00:00:00"/>
    <s v="First Class"/>
    <s v="LW-17215"/>
    <s v="OFF-ST-10003479"/>
    <x v="4687"/>
    <n v="3"/>
    <n v="0"/>
    <n v="5841"/>
    <n v="0.58409999999999995"/>
    <s v="Office Supplies"/>
    <s v="Storage"/>
    <s v="Eldon Base for stackable storage shelf, platinum"/>
  </r>
  <r>
    <x v="3993"/>
    <x v="182"/>
    <d v="2016-11-09T00:00:00"/>
    <s v="First Class"/>
    <s v="LW-17215"/>
    <s v="OFF-BI-10004318"/>
    <x v="4296"/>
    <n v="2"/>
    <n v="2"/>
    <n v="899548"/>
    <n v="89.954800000000006"/>
    <s v="Office Supplies"/>
    <s v="Binders"/>
    <s v="Ibico EB-19 Dual Function Manual Binding System"/>
  </r>
  <r>
    <x v="3994"/>
    <x v="1182"/>
    <d v="2015-10-24T00:00:00"/>
    <s v="Standard Class"/>
    <s v="NS-18640"/>
    <s v="TEC-AC-10002567"/>
    <x v="1045"/>
    <n v="3"/>
    <n v="0"/>
    <n v="863892"/>
    <n v="86.389200000000002"/>
    <s v="Technology"/>
    <s v="Accessories"/>
    <s v="Logitech G602 Wireless Gaming Mouse"/>
  </r>
  <r>
    <x v="3994"/>
    <x v="1182"/>
    <d v="2015-10-24T00:00:00"/>
    <s v="Standard Class"/>
    <s v="NS-18640"/>
    <s v="FUR-FU-10001731"/>
    <x v="1909"/>
    <n v="6"/>
    <n v="0"/>
    <n v="60876"/>
    <n v="6.0876000000000001"/>
    <s v="Furniture"/>
    <s v="Furnishings"/>
    <s v="Acrylic Self-Standing Desk Frames"/>
  </r>
  <r>
    <x v="3995"/>
    <x v="484"/>
    <d v="2017-01-05T00:00:00"/>
    <s v="Standard Class"/>
    <s v="JM-15250"/>
    <s v="OFF-ST-10002743"/>
    <x v="4688"/>
    <n v="5"/>
    <n v="2"/>
    <n v="-107958"/>
    <n v="-10.7958"/>
    <s v="Office Supplies"/>
    <s v="Storage"/>
    <s v="SAFCO Boltless Steel Shelving"/>
  </r>
  <r>
    <x v="3995"/>
    <x v="484"/>
    <d v="2017-01-05T00:00:00"/>
    <s v="Standard Class"/>
    <s v="JM-15250"/>
    <s v="FUR-FU-10002116"/>
    <x v="4689"/>
    <n v="5"/>
    <n v="6"/>
    <n v="-1873815"/>
    <n v="-187.38149999999999"/>
    <s v="Furniture"/>
    <s v="Furnishings"/>
    <s v="Tenex Carpeted, Granite-Look or Clear Contemporary Contour Shape Chair Mats"/>
  </r>
  <r>
    <x v="3995"/>
    <x v="484"/>
    <d v="2017-01-05T00:00:00"/>
    <s v="Standard Class"/>
    <s v="JM-15250"/>
    <s v="FUR-CH-10003199"/>
    <x v="4690"/>
    <n v="4"/>
    <n v="3"/>
    <n v="-266352"/>
    <n v="-26.635200000000001"/>
    <s v="Furniture"/>
    <s v="Chairs"/>
    <s v="Office Star - Contemporary Task Swivel Chair"/>
  </r>
  <r>
    <x v="3995"/>
    <x v="484"/>
    <d v="2017-01-05T00:00:00"/>
    <s v="Standard Class"/>
    <s v="JM-15250"/>
    <s v="OFF-AR-10003158"/>
    <x v="4691"/>
    <n v="4"/>
    <n v="2"/>
    <n v="22288"/>
    <n v="2.2288000000000001"/>
    <s v="Office Supplies"/>
    <s v="Art"/>
    <s v="Fluorescent Highlighters by Dixon"/>
  </r>
  <r>
    <x v="3995"/>
    <x v="484"/>
    <d v="2017-01-05T00:00:00"/>
    <s v="Standard Class"/>
    <s v="JM-15250"/>
    <s v="OFF-BI-10000301"/>
    <x v="4692"/>
    <n v="5"/>
    <n v="8"/>
    <n v="-9705"/>
    <n v="-0.97050000000000003"/>
    <s v="Office Supplies"/>
    <s v="Binders"/>
    <s v="GBC Instant Report Kit"/>
  </r>
  <r>
    <x v="3995"/>
    <x v="484"/>
    <d v="2017-01-05T00:00:00"/>
    <s v="Standard Class"/>
    <s v="JM-15250"/>
    <s v="OFF-BI-10000343"/>
    <x v="4693"/>
    <n v="14"/>
    <n v="8"/>
    <n v="-226842"/>
    <n v="-22.684200000000001"/>
    <s v="Office Supplies"/>
    <s v="Binders"/>
    <s v="Pressboard Covers with Storage Hooks, 9 1/2&quot; x 11&quot;, Light Blue"/>
  </r>
  <r>
    <x v="3995"/>
    <x v="484"/>
    <d v="2017-01-05T00:00:00"/>
    <s v="Standard Class"/>
    <s v="JM-15250"/>
    <s v="OFF-AP-10004708"/>
    <x v="4694"/>
    <n v="2"/>
    <n v="8"/>
    <n v="-388212"/>
    <n v="-38.821199999999997"/>
    <s v="Office Supplies"/>
    <s v="Appliances"/>
    <s v="Fellowes Superior 10 Outlet Split Surge Protector"/>
  </r>
  <r>
    <x v="3996"/>
    <x v="591"/>
    <d v="2015-06-29T00:00:00"/>
    <s v="Standard Class"/>
    <s v="RF-19345"/>
    <s v="FUR-FU-10000794"/>
    <x v="1790"/>
    <n v="3"/>
    <n v="0"/>
    <n v="93228"/>
    <n v="9.3228000000000009"/>
    <s v="Furniture"/>
    <s v="Furnishings"/>
    <s v="Eldon Stackable Tray, Side-Load, Legal, Smoke"/>
  </r>
  <r>
    <x v="3996"/>
    <x v="591"/>
    <d v="2015-06-29T00:00:00"/>
    <s v="Standard Class"/>
    <s v="RF-19345"/>
    <s v="OFF-BI-10004519"/>
    <x v="4695"/>
    <n v="1"/>
    <n v="0"/>
    <n v="74691"/>
    <n v="7.4691000000000001"/>
    <s v="Office Supplies"/>
    <s v="Binders"/>
    <s v="GBC DocuBind P100 Manual Binding Machine"/>
  </r>
  <r>
    <x v="3996"/>
    <x v="591"/>
    <d v="2015-06-29T00:00:00"/>
    <s v="Standard Class"/>
    <s v="RF-19345"/>
    <s v="TEC-AC-10001590"/>
    <x v="4696"/>
    <n v="3"/>
    <n v="0"/>
    <n v="180"/>
    <n v="1.7999999999999999E-2"/>
    <s v="Technology"/>
    <s v="Accessories"/>
    <s v="Dell Slim USB Multimedia Keyboard"/>
  </r>
  <r>
    <x v="3997"/>
    <x v="84"/>
    <d v="2016-11-27T00:00:00"/>
    <s v="Standard Class"/>
    <s v="CA-12055"/>
    <s v="OFF-BI-10001524"/>
    <x v="4697"/>
    <n v="8"/>
    <n v="2"/>
    <n v="469952"/>
    <n v="46.995199999999997"/>
    <s v="Office Supplies"/>
    <s v="Binders"/>
    <s v="GBC Premium Transparent Covers with Diagonal Lined Pattern"/>
  </r>
  <r>
    <x v="3998"/>
    <x v="662"/>
    <d v="2015-11-01T00:00:00"/>
    <s v="Standard Class"/>
    <s v="KH-16690"/>
    <s v="OFF-LA-10001474"/>
    <x v="4698"/>
    <n v="6"/>
    <n v="2"/>
    <n v="476268"/>
    <n v="47.626800000000003"/>
    <s v="Office Supplies"/>
    <s v="Labels"/>
    <s v="Avery 477"/>
  </r>
  <r>
    <x v="3998"/>
    <x v="662"/>
    <d v="2015-11-01T00:00:00"/>
    <s v="Standard Class"/>
    <s v="KH-16690"/>
    <s v="OFF-PA-10001497"/>
    <x v="858"/>
    <n v="3"/>
    <n v="2"/>
    <n v="478152"/>
    <n v="47.815199999999997"/>
    <s v="Office Supplies"/>
    <s v="Paper"/>
    <s v="Xerox 1914"/>
  </r>
  <r>
    <x v="3998"/>
    <x v="662"/>
    <d v="2015-11-01T00:00:00"/>
    <s v="Standard Class"/>
    <s v="KH-16690"/>
    <s v="OFF-AP-10003287"/>
    <x v="4617"/>
    <n v="5"/>
    <n v="2"/>
    <n v="20388"/>
    <n v="2.0388000000000002"/>
    <s v="Office Supplies"/>
    <s v="Appliances"/>
    <s v="Tripp Lite TLP810NET Broadband Surge for Modem/Fax"/>
  </r>
  <r>
    <x v="3998"/>
    <x v="662"/>
    <d v="2015-11-01T00:00:00"/>
    <s v="Standard Class"/>
    <s v="KH-16690"/>
    <s v="OFF-BI-10002982"/>
    <x v="4029"/>
    <n v="7"/>
    <n v="7"/>
    <n v="-104874"/>
    <n v="-10.487399999999999"/>
    <s v="Office Supplies"/>
    <s v="Binders"/>
    <s v="Avery Self-Adhesive Photo Pockets for Polaroid Photos"/>
  </r>
  <r>
    <x v="3998"/>
    <x v="662"/>
    <d v="2015-11-01T00:00:00"/>
    <s v="Standard Class"/>
    <s v="KH-16690"/>
    <s v="OFF-ST-10001809"/>
    <x v="4699"/>
    <n v="10"/>
    <n v="2"/>
    <n v="-161694"/>
    <n v="-16.1694"/>
    <s v="Office Supplies"/>
    <s v="Storage"/>
    <s v="Fellowes Officeware Wire Shelving"/>
  </r>
  <r>
    <x v="3999"/>
    <x v="108"/>
    <d v="2016-10-26T00:00:00"/>
    <s v="Standard Class"/>
    <s v="LC-16960"/>
    <s v="FUR-FU-10000246"/>
    <x v="4700"/>
    <n v="5"/>
    <n v="0"/>
    <n v="1833"/>
    <n v="0.18329999999999999"/>
    <s v="Furniture"/>
    <s v="Furnishings"/>
    <s v="Aluminum Document Frame"/>
  </r>
  <r>
    <x v="4000"/>
    <x v="1045"/>
    <d v="2017-05-02T00:00:00"/>
    <s v="Standard Class"/>
    <s v="JL-15130"/>
    <s v="OFF-AP-10000252"/>
    <x v="1721"/>
    <n v="3"/>
    <n v="2"/>
    <n v="5265"/>
    <n v="0.52649999999999997"/>
    <s v="Office Supplies"/>
    <s v="Appliances"/>
    <s v="Harmony HEPA Quiet Air Purifiers"/>
  </r>
  <r>
    <x v="4001"/>
    <x v="473"/>
    <d v="2016-10-01T00:00:00"/>
    <s v="Second Class"/>
    <s v="DM-12955"/>
    <s v="OFF-AR-10002375"/>
    <x v="4701"/>
    <n v="4"/>
    <n v="2"/>
    <n v="11808"/>
    <n v="1.1808000000000001"/>
    <s v="Office Supplies"/>
    <s v="Art"/>
    <s v="Newell 351"/>
  </r>
  <r>
    <x v="4002"/>
    <x v="848"/>
    <d v="2015-07-14T00:00:00"/>
    <s v="Standard Class"/>
    <s v="MV-18190"/>
    <s v="OFF-BI-10003719"/>
    <x v="2865"/>
    <n v="2"/>
    <n v="2"/>
    <n v="12974"/>
    <n v="1.2974000000000001"/>
    <s v="Office Supplies"/>
    <s v="Binders"/>
    <s v="Large Capacity Hanging Post Binders"/>
  </r>
  <r>
    <x v="4003"/>
    <x v="976"/>
    <d v="2015-08-09T00:00:00"/>
    <s v="First Class"/>
    <s v="NS-18640"/>
    <s v="OFF-AP-10001492"/>
    <x v="4702"/>
    <n v="9"/>
    <n v="0"/>
    <n v="201708"/>
    <n v="20.1708"/>
    <s v="Office Supplies"/>
    <s v="Appliances"/>
    <s v="Acco Six-Outlet Power Strip, 4' Cord Length"/>
  </r>
  <r>
    <x v="4004"/>
    <x v="1035"/>
    <d v="2014-12-13T00:00:00"/>
    <s v="Standard Class"/>
    <s v="AS-10630"/>
    <s v="OFF-ST-10000532"/>
    <x v="4703"/>
    <n v="7"/>
    <n v="0"/>
    <n v="700336"/>
    <n v="70.033600000000007"/>
    <s v="Office Supplies"/>
    <s v="Storage"/>
    <s v="Advantus Rolling Drawer Organizers"/>
  </r>
  <r>
    <x v="4005"/>
    <x v="895"/>
    <d v="2015-12-14T00:00:00"/>
    <s v="Standard Class"/>
    <s v="MT-17815"/>
    <s v="OFF-LA-10001613"/>
    <x v="1703"/>
    <n v="2"/>
    <n v="0"/>
    <n v="28224"/>
    <n v="2.8224"/>
    <s v="Office Supplies"/>
    <s v="Labels"/>
    <s v="Avery File Folder Labels"/>
  </r>
  <r>
    <x v="4006"/>
    <x v="1183"/>
    <d v="2017-11-13T00:00:00"/>
    <s v="Second Class"/>
    <s v="SR-20425"/>
    <s v="OFF-AR-10002818"/>
    <x v="2118"/>
    <n v="5"/>
    <n v="0"/>
    <n v="3297"/>
    <n v="0.32969999999999999"/>
    <s v="Office Supplies"/>
    <s v="Art"/>
    <s v="Panasonic KP-310 Heavy-Duty Electric Pencil Sharpener"/>
  </r>
  <r>
    <x v="4007"/>
    <x v="944"/>
    <d v="2017-08-01T00:00:00"/>
    <s v="Second Class"/>
    <s v="DK-13375"/>
    <s v="FUR-FU-10001940"/>
    <x v="224"/>
    <n v="3"/>
    <n v="0"/>
    <n v="105072"/>
    <n v="10.507199999999999"/>
    <s v="Furniture"/>
    <s v="Furnishings"/>
    <s v="Staple-based wall hangings"/>
  </r>
  <r>
    <x v="4007"/>
    <x v="944"/>
    <d v="2017-08-01T00:00:00"/>
    <s v="Second Class"/>
    <s v="DK-13375"/>
    <s v="OFF-PA-10003883"/>
    <x v="2104"/>
    <n v="4"/>
    <n v="0"/>
    <n v="12052"/>
    <n v="1.2052"/>
    <s v="Office Supplies"/>
    <s v="Paper"/>
    <s v="Message Book, Phone, Wirebound Standard Line Memo, 2 3/4&quot; X 5&quot;"/>
  </r>
  <r>
    <x v="4007"/>
    <x v="944"/>
    <d v="2017-08-01T00:00:00"/>
    <s v="Second Class"/>
    <s v="DK-13375"/>
    <s v="OFF-PA-10002787"/>
    <x v="24"/>
    <n v="2"/>
    <n v="0"/>
    <n v="62208"/>
    <n v="6.2207999999999997"/>
    <s v="Office Supplies"/>
    <s v="Paper"/>
    <s v="Xerox 227"/>
  </r>
  <r>
    <x v="4007"/>
    <x v="944"/>
    <d v="2017-08-01T00:00:00"/>
    <s v="Second Class"/>
    <s v="DK-13375"/>
    <s v="TEC-AC-10000991"/>
    <x v="4704"/>
    <n v="5"/>
    <n v="0"/>
    <n v="32893"/>
    <n v="3.2892999999999999"/>
    <s v="Technology"/>
    <s v="Accessories"/>
    <s v="Sony Micro Vault Click 8 GB USB 2.0 Flash Drive"/>
  </r>
  <r>
    <x v="4008"/>
    <x v="226"/>
    <d v="2018-01-01T00:00:00"/>
    <s v="Standard Class"/>
    <s v="SV-20935"/>
    <s v="OFF-ST-10003058"/>
    <x v="2743"/>
    <n v="5"/>
    <n v="0"/>
    <n v="342925"/>
    <n v="34.292499999999997"/>
    <s v="Office Supplies"/>
    <s v="Storage"/>
    <s v="Eldon Mobile Mega Data Cart  Mega Stackable  Add-On Trays"/>
  </r>
  <r>
    <x v="4008"/>
    <x v="226"/>
    <d v="2018-01-01T00:00:00"/>
    <s v="Standard Class"/>
    <s v="SV-20935"/>
    <s v="OFF-PA-10004239"/>
    <x v="1010"/>
    <n v="1"/>
    <n v="0"/>
    <n v="1926"/>
    <n v="0.19259999999999999"/>
    <s v="Office Supplies"/>
    <s v="Paper"/>
    <s v="Xerox 1953"/>
  </r>
  <r>
    <x v="4009"/>
    <x v="612"/>
    <d v="2016-03-13T00:00:00"/>
    <s v="First Class"/>
    <s v="RH-19510"/>
    <s v="TEC-AC-10003038"/>
    <x v="3625"/>
    <n v="3"/>
    <n v="0"/>
    <n v="51015"/>
    <n v="5.1014999999999997"/>
    <s v="Technology"/>
    <s v="Accessories"/>
    <s v="Kingston Digital DataTraveler 16GB USB 2.0"/>
  </r>
  <r>
    <x v="4009"/>
    <x v="612"/>
    <d v="2016-03-13T00:00:00"/>
    <s v="First Class"/>
    <s v="RH-19510"/>
    <s v="TEC-MA-10000984"/>
    <x v="4705"/>
    <n v="3"/>
    <n v="2"/>
    <n v="37773"/>
    <n v="3.7772999999999999"/>
    <s v="Technology"/>
    <s v="Machines"/>
    <s v="Okidata MB760 Printer"/>
  </r>
  <r>
    <x v="4010"/>
    <x v="1184"/>
    <d v="2015-05-26T00:00:00"/>
    <s v="Standard Class"/>
    <s v="SB-20185"/>
    <s v="OFF-LA-10004484"/>
    <x v="556"/>
    <n v="2"/>
    <n v="0"/>
    <n v="37996"/>
    <n v="3.7995999999999999"/>
    <s v="Office Supplies"/>
    <s v="Labels"/>
    <s v="Avery 476"/>
  </r>
  <r>
    <x v="4010"/>
    <x v="1184"/>
    <d v="2015-05-26T00:00:00"/>
    <s v="Standard Class"/>
    <s v="SB-20185"/>
    <s v="TEC-MA-10004002"/>
    <x v="4706"/>
    <n v="7"/>
    <n v="2"/>
    <n v="3344985"/>
    <n v="334.49849999999998"/>
    <s v="Technology"/>
    <s v="Machines"/>
    <s v="Zebra GX420t Direct Thermal/Thermal Transfer Printer"/>
  </r>
  <r>
    <x v="4010"/>
    <x v="1184"/>
    <d v="2015-05-26T00:00:00"/>
    <s v="Standard Class"/>
    <s v="SB-20185"/>
    <s v="OFF-ST-10002406"/>
    <x v="571"/>
    <n v="7"/>
    <n v="0"/>
    <n v="293412"/>
    <n v="29.341200000000001"/>
    <s v="Office Supplies"/>
    <s v="Storage"/>
    <s v="Pizazz Global Quick File"/>
  </r>
  <r>
    <x v="4010"/>
    <x v="1184"/>
    <d v="2015-05-26T00:00:00"/>
    <s v="Standard Class"/>
    <s v="SB-20185"/>
    <s v="TEC-PH-10003645"/>
    <x v="4707"/>
    <n v="6"/>
    <n v="2"/>
    <n v="581796"/>
    <n v="58.179600000000001"/>
    <s v="Technology"/>
    <s v="Phones"/>
    <s v="Aastra 57i VoIP phone"/>
  </r>
  <r>
    <x v="4011"/>
    <x v="922"/>
    <d v="2017-02-19T00:00:00"/>
    <s v="First Class"/>
    <s v="CR-12820"/>
    <s v="FUR-BO-10001601"/>
    <x v="4708"/>
    <n v="1"/>
    <n v="32"/>
    <n v="-170274"/>
    <n v="-17.0274"/>
    <s v="Furniture"/>
    <s v="Bookcases"/>
    <s v="Sauder Mission Library with Doors, Fruitwood Finish"/>
  </r>
  <r>
    <x v="4011"/>
    <x v="922"/>
    <d v="2017-02-19T00:00:00"/>
    <s v="First Class"/>
    <s v="CR-12820"/>
    <s v="OFF-AR-10000937"/>
    <x v="4"/>
    <n v="6"/>
    <n v="2"/>
    <n v="52632"/>
    <n v="5.2632000000000003"/>
    <s v="Office Supplies"/>
    <s v="Art"/>
    <s v="Dixon Ticonderoga Core-Lock Colored Pencils, 48-Color Set"/>
  </r>
  <r>
    <x v="4011"/>
    <x v="922"/>
    <d v="2017-02-19T00:00:00"/>
    <s v="First Class"/>
    <s v="CR-12820"/>
    <s v="TEC-PH-10000038"/>
    <x v="1478"/>
    <n v="4"/>
    <n v="2"/>
    <n v="-876672"/>
    <n v="-87.667199999999994"/>
    <s v="Technology"/>
    <s v="Phones"/>
    <s v="Jawbone MINI JAMBOX Wireless Bluetooth Speaker"/>
  </r>
  <r>
    <x v="4012"/>
    <x v="101"/>
    <d v="2017-12-15T00:00:00"/>
    <s v="Standard Class"/>
    <s v="EG-13900"/>
    <s v="FUR-CH-10003396"/>
    <x v="4709"/>
    <n v="4"/>
    <n v="3"/>
    <n v="-585048"/>
    <n v="-58.504800000000003"/>
    <s v="Furniture"/>
    <s v="Chairs"/>
    <s v="Global Deluxe Steno Chair"/>
  </r>
  <r>
    <x v="4013"/>
    <x v="118"/>
    <d v="2017-11-23T00:00:00"/>
    <s v="Standard Class"/>
    <s v="RD-19930"/>
    <s v="OFF-EN-10002592"/>
    <x v="4710"/>
    <n v="6"/>
    <n v="2"/>
    <n v="20844"/>
    <n v="2.0844"/>
    <s v="Office Supplies"/>
    <s v="Envelopes"/>
    <s v="Peel &amp; Seel Recycled Catalog Envelopes, Brown"/>
  </r>
  <r>
    <x v="4013"/>
    <x v="118"/>
    <d v="2017-11-23T00:00:00"/>
    <s v="Standard Class"/>
    <s v="RD-19930"/>
    <s v="FUR-CH-10000422"/>
    <x v="4711"/>
    <n v="2"/>
    <n v="3"/>
    <n v="-254772"/>
    <n v="-25.4772"/>
    <s v="Furniture"/>
    <s v="Chairs"/>
    <s v="Global Highback Leather Tilter in Burgundy"/>
  </r>
  <r>
    <x v="4014"/>
    <x v="131"/>
    <d v="2016-12-03T00:00:00"/>
    <s v="Second Class"/>
    <s v="JM-15865"/>
    <s v="FUR-CH-10002647"/>
    <x v="4712"/>
    <n v="5"/>
    <n v="3"/>
    <n v="-17745"/>
    <n v="-1.7745"/>
    <s v="Furniture"/>
    <s v="Chairs"/>
    <s v="Situations Contoured Folding Chairs, 4/Set"/>
  </r>
  <r>
    <x v="4014"/>
    <x v="131"/>
    <d v="2016-12-03T00:00:00"/>
    <s v="Second Class"/>
    <s v="JM-15865"/>
    <s v="OFF-AP-10004859"/>
    <x v="41"/>
    <n v="4"/>
    <n v="8"/>
    <n v="-308672"/>
    <n v="-30.8672"/>
    <s v="Office Supplies"/>
    <s v="Appliances"/>
    <s v="Acco 6 Outlet Guardian Premium Surge Suppressor"/>
  </r>
  <r>
    <x v="4014"/>
    <x v="131"/>
    <d v="2016-12-03T00:00:00"/>
    <s v="Second Class"/>
    <s v="JM-15865"/>
    <s v="FUR-CH-10004477"/>
    <x v="4437"/>
    <n v="2"/>
    <n v="3"/>
    <n v="-12178"/>
    <n v="-1.2178"/>
    <s v="Furniture"/>
    <s v="Chairs"/>
    <s v="Global Push Button Manager's Chair, Indigo"/>
  </r>
  <r>
    <x v="4015"/>
    <x v="621"/>
    <d v="2017-10-07T00:00:00"/>
    <s v="Second Class"/>
    <s v="LW-16825"/>
    <s v="OFF-AR-10004817"/>
    <x v="3591"/>
    <n v="5"/>
    <n v="2"/>
    <n v="2322"/>
    <n v="0.23219999999999999"/>
    <s v="Office Supplies"/>
    <s v="Art"/>
    <s v="Colorific Watercolor Pencils"/>
  </r>
  <r>
    <x v="4016"/>
    <x v="635"/>
    <d v="2017-09-04T00:00:00"/>
    <s v="Standard Class"/>
    <s v="RW-19540"/>
    <s v="FUR-FU-10003374"/>
    <x v="4713"/>
    <n v="3"/>
    <n v="0"/>
    <n v="414456"/>
    <n v="41.445599999999999"/>
    <s v="Furniture"/>
    <s v="Furnishings"/>
    <s v="Electrix Fluorescent Magnifier Lamps &amp; Weighted Base"/>
  </r>
  <r>
    <x v="4017"/>
    <x v="319"/>
    <d v="2017-11-24T00:00:00"/>
    <s v="Same Day"/>
    <s v="BG-11695"/>
    <s v="OFF-ST-10003123"/>
    <x v="3053"/>
    <n v="1"/>
    <n v="0"/>
    <n v="79896"/>
    <n v="7.9896000000000003"/>
    <s v="Office Supplies"/>
    <s v="Storage"/>
    <s v="Fellowes Bases and Tops For Staxonsteel/High-Stak Systems"/>
  </r>
  <r>
    <x v="4018"/>
    <x v="7"/>
    <d v="2017-07-05T00:00:00"/>
    <s v="Standard Class"/>
    <s v="TT-21220"/>
    <s v="OFF-PA-10000675"/>
    <x v="2727"/>
    <n v="5"/>
    <n v="0"/>
    <n v="1004255"/>
    <n v="100.4255"/>
    <s v="Office Supplies"/>
    <s v="Paper"/>
    <s v="Xerox 1919"/>
  </r>
  <r>
    <x v="4019"/>
    <x v="847"/>
    <d v="2017-07-27T00:00:00"/>
    <s v="Standard Class"/>
    <s v="EB-13930"/>
    <s v="FUR-CH-10004997"/>
    <x v="4714"/>
    <n v="4"/>
    <n v="3"/>
    <n v="-75192"/>
    <n v="-7.5191999999999997"/>
    <s v="Furniture"/>
    <s v="Chairs"/>
    <s v="Hon Every-Day Series Multi-Task Chairs"/>
  </r>
  <r>
    <x v="4020"/>
    <x v="246"/>
    <d v="2016-11-16T00:00:00"/>
    <s v="Standard Class"/>
    <s v="LP-17080"/>
    <s v="FUR-FU-10001934"/>
    <x v="198"/>
    <n v="2"/>
    <n v="0"/>
    <n v="109096"/>
    <n v="10.909599999999999"/>
    <s v="Furniture"/>
    <s v="Furnishings"/>
    <s v="Magnifier Swing Arm Lamp"/>
  </r>
  <r>
    <x v="4020"/>
    <x v="246"/>
    <d v="2016-11-16T00:00:00"/>
    <s v="Standard Class"/>
    <s v="LP-17080"/>
    <s v="FUR-CH-10004997"/>
    <x v="830"/>
    <n v="3"/>
    <n v="2"/>
    <n v="0"/>
    <n v="0"/>
    <s v="Furniture"/>
    <s v="Chairs"/>
    <s v="Hon Every-Day Series Multi-Task Chairs"/>
  </r>
  <r>
    <x v="4020"/>
    <x v="246"/>
    <d v="2016-11-16T00:00:00"/>
    <s v="Standard Class"/>
    <s v="LP-17080"/>
    <s v="OFF-BI-10001890"/>
    <x v="4715"/>
    <n v="11"/>
    <n v="2"/>
    <n v="110264"/>
    <n v="11.026400000000001"/>
    <s v="Office Supplies"/>
    <s v="Binders"/>
    <s v="Avery Poly Binder Pockets"/>
  </r>
  <r>
    <x v="4021"/>
    <x v="351"/>
    <d v="2014-12-15T00:00:00"/>
    <s v="Standard Class"/>
    <s v="FP-14320"/>
    <s v="OFF-EN-10002500"/>
    <x v="4716"/>
    <n v="3"/>
    <n v="2"/>
    <n v="9585"/>
    <n v="0.95850000000000002"/>
    <s v="Office Supplies"/>
    <s v="Envelopes"/>
    <s v="Globe Weis Peel &amp; Seel First Class Envelopes"/>
  </r>
  <r>
    <x v="4021"/>
    <x v="351"/>
    <d v="2014-12-15T00:00:00"/>
    <s v="Standard Class"/>
    <s v="FP-14320"/>
    <s v="TEC-CO-10001766"/>
    <x v="4717"/>
    <n v="4"/>
    <n v="4"/>
    <n v="1259972"/>
    <n v="125.99720000000001"/>
    <s v="Technology"/>
    <s v="Copiers"/>
    <s v="Canon PC940 Copier"/>
  </r>
  <r>
    <x v="4022"/>
    <x v="405"/>
    <d v="2017-09-12T00:00:00"/>
    <s v="Standard Class"/>
    <s v="JA-15970"/>
    <s v="FUR-CH-10004860"/>
    <x v="379"/>
    <n v="2"/>
    <n v="2"/>
    <n v="-282744"/>
    <n v="-28.2744"/>
    <s v="Furniture"/>
    <s v="Chairs"/>
    <s v="Global Low Back Tilter Chair"/>
  </r>
  <r>
    <x v="4023"/>
    <x v="587"/>
    <d v="2015-02-13T00:00:00"/>
    <s v="Standard Class"/>
    <s v="TS-21655"/>
    <s v="OFF-BI-10002049"/>
    <x v="1168"/>
    <n v="3"/>
    <n v="8"/>
    <n v="-49878"/>
    <n v="-4.9878"/>
    <s v="Office Supplies"/>
    <s v="Binders"/>
    <s v="UniKeep View Case Binders"/>
  </r>
  <r>
    <x v="4023"/>
    <x v="587"/>
    <d v="2015-02-13T00:00:00"/>
    <s v="Standard Class"/>
    <s v="TS-21655"/>
    <s v="TEC-AC-10003499"/>
    <x v="4621"/>
    <n v="2"/>
    <n v="2"/>
    <n v="44004"/>
    <n v="4.4004000000000003"/>
    <s v="Technology"/>
    <s v="Accessories"/>
    <s v="Memorex Mini Travel Drive 8 GB USB 2.0 Flash Drive"/>
  </r>
  <r>
    <x v="4023"/>
    <x v="587"/>
    <d v="2015-02-13T00:00:00"/>
    <s v="Standard Class"/>
    <s v="TS-21655"/>
    <s v="OFF-ST-10003470"/>
    <x v="4718"/>
    <n v="3"/>
    <n v="2"/>
    <n v="-125766"/>
    <n v="-12.576599999999999"/>
    <s v="Office Supplies"/>
    <s v="Storage"/>
    <s v="Tennsco Snap-Together Open Shelving Units, Starter Sets and Add-On Units"/>
  </r>
  <r>
    <x v="4024"/>
    <x v="775"/>
    <d v="2017-09-01T00:00:00"/>
    <s v="Standard Class"/>
    <s v="DP-13000"/>
    <s v="FUR-FU-10000222"/>
    <x v="925"/>
    <n v="5"/>
    <n v="6"/>
    <n v="-43848"/>
    <n v="-4.3848000000000003"/>
    <s v="Furniture"/>
    <s v="Furnishings"/>
    <s v="Seth Thomas 16&quot; Steel Case Clock"/>
  </r>
  <r>
    <x v="4025"/>
    <x v="836"/>
    <d v="2014-07-23T00:00:00"/>
    <s v="First Class"/>
    <s v="JD-15895"/>
    <s v="TEC-AC-10000023"/>
    <x v="1394"/>
    <n v="2"/>
    <n v="0"/>
    <n v="150984"/>
    <n v="15.0984"/>
    <s v="Technology"/>
    <s v="Accessories"/>
    <s v="Maxell 74 Minute CD-R Spindle, 50/Pack"/>
  </r>
  <r>
    <x v="4025"/>
    <x v="836"/>
    <d v="2014-07-23T00:00:00"/>
    <s v="First Class"/>
    <s v="JD-15895"/>
    <s v="OFF-PA-10003971"/>
    <x v="767"/>
    <n v="2"/>
    <n v="0"/>
    <n v="58604"/>
    <n v="5.8604000000000003"/>
    <s v="Office Supplies"/>
    <s v="Paper"/>
    <s v="Xerox 1965"/>
  </r>
  <r>
    <x v="4025"/>
    <x v="836"/>
    <d v="2014-07-23T00:00:00"/>
    <s v="First Class"/>
    <s v="JD-15895"/>
    <s v="OFF-AR-10003481"/>
    <x v="306"/>
    <n v="4"/>
    <n v="0"/>
    <n v="38048"/>
    <n v="3.8048000000000002"/>
    <s v="Office Supplies"/>
    <s v="Art"/>
    <s v="Newell 348"/>
  </r>
  <r>
    <x v="4025"/>
    <x v="836"/>
    <d v="2014-07-23T00:00:00"/>
    <s v="First Class"/>
    <s v="JD-15895"/>
    <s v="OFF-ST-10001490"/>
    <x v="3195"/>
    <n v="3"/>
    <n v="0"/>
    <n v="160623"/>
    <n v="16.0623"/>
    <s v="Office Supplies"/>
    <s v="Storage"/>
    <s v="Hot File 7-Pocket, Floor Stand"/>
  </r>
  <r>
    <x v="4026"/>
    <x v="1049"/>
    <d v="2015-10-13T00:00:00"/>
    <s v="Standard Class"/>
    <s v="GH-14485"/>
    <s v="FUR-FU-10003708"/>
    <x v="4719"/>
    <n v="3"/>
    <n v="6"/>
    <n v="-709605"/>
    <n v="-70.960499999999996"/>
    <s v="Furniture"/>
    <s v="Furnishings"/>
    <s v="Tenex Traditional Chairmats for Medium Pile Carpet, Standard Lip, 36&quot; x 48&quot;"/>
  </r>
  <r>
    <x v="4027"/>
    <x v="1130"/>
    <d v="2015-02-21T00:00:00"/>
    <s v="Standard Class"/>
    <s v="RD-19585"/>
    <s v="OFF-PA-10001970"/>
    <x v="932"/>
    <n v="3"/>
    <n v="0"/>
    <n v="173148"/>
    <n v="17.314800000000002"/>
    <s v="Office Supplies"/>
    <s v="Paper"/>
    <s v="Xerox 1881"/>
  </r>
  <r>
    <x v="4027"/>
    <x v="1130"/>
    <d v="2015-02-21T00:00:00"/>
    <s v="Standard Class"/>
    <s v="RD-19585"/>
    <s v="OFF-LA-10002762"/>
    <x v="1974"/>
    <n v="7"/>
    <n v="0"/>
    <n v="412237"/>
    <n v="41.223700000000001"/>
    <s v="Office Supplies"/>
    <s v="Labels"/>
    <s v="Avery 485"/>
  </r>
  <r>
    <x v="4028"/>
    <x v="530"/>
    <d v="2016-08-16T00:00:00"/>
    <s v="Standard Class"/>
    <s v="CS-12490"/>
    <s v="FUR-TA-10002533"/>
    <x v="4720"/>
    <n v="7"/>
    <n v="45"/>
    <n v="-2555875"/>
    <n v="-255.58750000000001"/>
    <s v="Furniture"/>
    <s v="Tables"/>
    <s v="BPI Conference Tables"/>
  </r>
  <r>
    <x v="4029"/>
    <x v="377"/>
    <d v="2014-11-13T00:00:00"/>
    <s v="Standard Class"/>
    <s v="BF-11215"/>
    <s v="FUR-FU-10004091"/>
    <x v="2868"/>
    <n v="9"/>
    <n v="0"/>
    <n v="214776"/>
    <n v="21.477599999999999"/>
    <s v="Furniture"/>
    <s v="Furnishings"/>
    <s v="Howard Miller 13&quot; Diameter Goldtone Round Wall Clock"/>
  </r>
  <r>
    <x v="4030"/>
    <x v="271"/>
    <d v="2016-07-22T00:00:00"/>
    <s v="Standard Class"/>
    <s v="NK-18490"/>
    <s v="OFF-AR-10001545"/>
    <x v="2298"/>
    <n v="8"/>
    <n v="2"/>
    <n v="12672"/>
    <n v="1.2672000000000001"/>
    <s v="Office Supplies"/>
    <s v="Art"/>
    <s v="Newell 326"/>
  </r>
  <r>
    <x v="4030"/>
    <x v="271"/>
    <d v="2016-07-22T00:00:00"/>
    <s v="Standard Class"/>
    <s v="NK-18490"/>
    <s v="OFF-ST-10001476"/>
    <x v="4721"/>
    <n v="10"/>
    <n v="2"/>
    <n v="24857"/>
    <n v="2.4857"/>
    <s v="Office Supplies"/>
    <s v="Storage"/>
    <s v="Steel Personal Filing/Posting Tote"/>
  </r>
  <r>
    <x v="4030"/>
    <x v="271"/>
    <d v="2016-07-22T00:00:00"/>
    <s v="Standard Class"/>
    <s v="NK-18490"/>
    <s v="OFF-PA-10004971"/>
    <x v="469"/>
    <n v="4"/>
    <n v="2"/>
    <n v="67048"/>
    <n v="6.7047999999999996"/>
    <s v="Office Supplies"/>
    <s v="Paper"/>
    <s v="Xerox 196"/>
  </r>
  <r>
    <x v="4031"/>
    <x v="83"/>
    <d v="2016-02-10T00:00:00"/>
    <s v="Standard Class"/>
    <s v="AZ-10750"/>
    <s v="OFF-LA-10003223"/>
    <x v="1600"/>
    <n v="3"/>
    <n v="0"/>
    <n v="72177"/>
    <n v="7.2176999999999998"/>
    <s v="Office Supplies"/>
    <s v="Labels"/>
    <s v="Avery 508"/>
  </r>
  <r>
    <x v="4031"/>
    <x v="83"/>
    <d v="2016-02-10T00:00:00"/>
    <s v="Standard Class"/>
    <s v="AZ-10750"/>
    <s v="OFF-ST-10004340"/>
    <x v="4221"/>
    <n v="3"/>
    <n v="0"/>
    <n v="503658"/>
    <n v="50.3658"/>
    <s v="Office Supplies"/>
    <s v="Storage"/>
    <s v="Fellowes Mobile File Cart, Black"/>
  </r>
  <r>
    <x v="4031"/>
    <x v="83"/>
    <d v="2016-02-10T00:00:00"/>
    <s v="Standard Class"/>
    <s v="AZ-10750"/>
    <s v="FUR-TA-10001095"/>
    <x v="4722"/>
    <n v="4"/>
    <n v="2"/>
    <n v="69716"/>
    <n v="6.9715999999999996"/>
    <s v="Furniture"/>
    <s v="Tables"/>
    <s v="Chromcraft Round Conference Tables"/>
  </r>
  <r>
    <x v="4031"/>
    <x v="83"/>
    <d v="2016-02-10T00:00:00"/>
    <s v="Standard Class"/>
    <s v="AZ-10750"/>
    <s v="TEC-PH-10001448"/>
    <x v="3715"/>
    <n v="4"/>
    <n v="2"/>
    <n v="-319936"/>
    <n v="-31.993600000000001"/>
    <s v="Technology"/>
    <s v="Phones"/>
    <s v="Anker Astro 15000mAh USB Portable Charger"/>
  </r>
  <r>
    <x v="4032"/>
    <x v="886"/>
    <d v="2014-06-27T00:00:00"/>
    <s v="Standard Class"/>
    <s v="Co-12640"/>
    <s v="OFF-AP-10001005"/>
    <x v="4723"/>
    <n v="6"/>
    <n v="0"/>
    <n v="155727"/>
    <n v="15.572699999999999"/>
    <s v="Office Supplies"/>
    <s v="Appliances"/>
    <s v="Honeywell Quietcare HEPA Air Cleaner"/>
  </r>
  <r>
    <x v="4032"/>
    <x v="886"/>
    <d v="2014-06-27T00:00:00"/>
    <s v="Standard Class"/>
    <s v="Co-12640"/>
    <s v="OFF-AR-10003469"/>
    <x v="2678"/>
    <n v="2"/>
    <n v="0"/>
    <n v="16896"/>
    <n v="1.6896"/>
    <s v="Office Supplies"/>
    <s v="Art"/>
    <s v="Nontoxic Chalk"/>
  </r>
  <r>
    <x v="4033"/>
    <x v="161"/>
    <d v="2017-06-14T00:00:00"/>
    <s v="Standard Class"/>
    <s v="AG-10675"/>
    <s v="OFF-PA-10000249"/>
    <x v="546"/>
    <n v="4"/>
    <n v="0"/>
    <n v="230864"/>
    <n v="23.086400000000001"/>
    <s v="Office Supplies"/>
    <s v="Paper"/>
    <s v="Easy-staple paper"/>
  </r>
  <r>
    <x v="4034"/>
    <x v="797"/>
    <d v="2016-12-31T00:00:00"/>
    <s v="Standard Class"/>
    <s v="EM-14140"/>
    <s v="OFF-LA-10001613"/>
    <x v="299"/>
    <n v="7"/>
    <n v="0"/>
    <n v="98784"/>
    <n v="9.8783999999999992"/>
    <s v="Office Supplies"/>
    <s v="Labels"/>
    <s v="Avery File Folder Labels"/>
  </r>
  <r>
    <x v="4035"/>
    <x v="755"/>
    <d v="2014-01-29T00:00:00"/>
    <s v="First Class"/>
    <s v="CA-11965"/>
    <s v="OFF-BI-10001758"/>
    <x v="3538"/>
    <n v="2"/>
    <n v="0"/>
    <n v="50196"/>
    <n v="5.0195999999999996"/>
    <s v="Office Supplies"/>
    <s v="Binders"/>
    <s v="Wilson Jones 14 Line Acrylic Coated Pressboard Data Binders"/>
  </r>
  <r>
    <x v="4035"/>
    <x v="755"/>
    <d v="2014-01-29T00:00:00"/>
    <s v="First Class"/>
    <s v="CA-11965"/>
    <s v="FUR-BO-10004409"/>
    <x v="1663"/>
    <n v="2"/>
    <n v="0"/>
    <n v="397488"/>
    <n v="39.748800000000003"/>
    <s v="Furniture"/>
    <s v="Bookcases"/>
    <s v="Safco Value Mate Series Steel Bookcases, Baked Enamel Finish on Steel, Gray"/>
  </r>
  <r>
    <x v="4036"/>
    <x v="721"/>
    <d v="2017-03-25T00:00:00"/>
    <s v="First Class"/>
    <s v="RB-19360"/>
    <s v="OFF-ST-10001558"/>
    <x v="4188"/>
    <n v="2"/>
    <n v="0"/>
    <n v="4872"/>
    <n v="0.48720000000000002"/>
    <s v="Office Supplies"/>
    <s v="Storage"/>
    <s v="Acco Perma 4000 Stacking Storage Drawers"/>
  </r>
  <r>
    <x v="4036"/>
    <x v="721"/>
    <d v="2017-03-25T00:00:00"/>
    <s v="First Class"/>
    <s v="RB-19360"/>
    <s v="OFF-PA-10002986"/>
    <x v="237"/>
    <n v="3"/>
    <n v="0"/>
    <n v="96192"/>
    <n v="9.6191999999999993"/>
    <s v="Office Supplies"/>
    <s v="Paper"/>
    <s v="Xerox 1898"/>
  </r>
  <r>
    <x v="4036"/>
    <x v="721"/>
    <d v="2017-03-25T00:00:00"/>
    <s v="First Class"/>
    <s v="RB-19360"/>
    <s v="TEC-CO-10004722"/>
    <x v="4724"/>
    <n v="4"/>
    <n v="0"/>
    <n v="67199808"/>
    <n v="6719.9808000000003"/>
    <s v="Technology"/>
    <s v="Copiers"/>
    <s v="Canon imageCLASS 2200 Advanced Copier"/>
  </r>
  <r>
    <x v="4037"/>
    <x v="365"/>
    <d v="2017-03-24T00:00:00"/>
    <s v="Standard Class"/>
    <s v="RD-19720"/>
    <s v="TEC-AC-10002842"/>
    <x v="1610"/>
    <n v="2"/>
    <n v="0"/>
    <n v="3808"/>
    <n v="0.38080000000000003"/>
    <s v="Technology"/>
    <s v="Accessories"/>
    <s v="WD My Passport Ultra 2TB Portable External Hard Drive"/>
  </r>
  <r>
    <x v="4037"/>
    <x v="365"/>
    <d v="2017-03-24T00:00:00"/>
    <s v="Standard Class"/>
    <s v="RD-19720"/>
    <s v="OFF-PA-10001125"/>
    <x v="1349"/>
    <n v="2"/>
    <n v="0"/>
    <n v="27882"/>
    <n v="2.7881999999999998"/>
    <s v="Office Supplies"/>
    <s v="Paper"/>
    <s v="Xerox 1988"/>
  </r>
  <r>
    <x v="4038"/>
    <x v="964"/>
    <d v="2016-10-09T00:00:00"/>
    <s v="Standard Class"/>
    <s v="MS-17830"/>
    <s v="FUR-TA-10002622"/>
    <x v="4725"/>
    <n v="2"/>
    <n v="3"/>
    <n v="-239372"/>
    <n v="-23.937200000000001"/>
    <s v="Furniture"/>
    <s v="Tables"/>
    <s v="Bush Andora Conference Table, Maple/Graphite Gray Finish"/>
  </r>
  <r>
    <x v="4039"/>
    <x v="741"/>
    <d v="2016-11-22T00:00:00"/>
    <s v="Standard Class"/>
    <s v="PG-18820"/>
    <s v="TEC-AC-10002842"/>
    <x v="1930"/>
    <n v="5"/>
    <n v="0"/>
    <n v="952"/>
    <n v="9.5200000000000007E-2"/>
    <s v="Technology"/>
    <s v="Accessories"/>
    <s v="WD My Passport Ultra 2TB Portable External Hard Drive"/>
  </r>
  <r>
    <x v="4040"/>
    <x v="380"/>
    <d v="2018-01-01T00:00:00"/>
    <s v="Standard Class"/>
    <s v="KB-16240"/>
    <s v="OFF-PA-10004285"/>
    <x v="1894"/>
    <n v="3"/>
    <n v="2"/>
    <n v="56112"/>
    <n v="5.6112000000000002"/>
    <s v="Office Supplies"/>
    <s v="Paper"/>
    <s v="Xerox 1959"/>
  </r>
  <r>
    <x v="4041"/>
    <x v="1185"/>
    <d v="2016-03-13T00:00:00"/>
    <s v="Standard Class"/>
    <s v="RB-19465"/>
    <s v="TEC-AC-10004469"/>
    <x v="4666"/>
    <n v="5"/>
    <n v="0"/>
    <n v="8789"/>
    <n v="0.87890000000000001"/>
    <s v="Technology"/>
    <s v="Accessories"/>
    <s v="Microsoft Sculpt Comfort Mouse"/>
  </r>
  <r>
    <x v="4042"/>
    <x v="75"/>
    <d v="2016-02-20T00:00:00"/>
    <s v="Standard Class"/>
    <s v="JD-15790"/>
    <s v="FUR-CH-10001545"/>
    <x v="4726"/>
    <n v="2"/>
    <n v="0"/>
    <n v="364736"/>
    <n v="36.473599999999998"/>
    <s v="Furniture"/>
    <s v="Chairs"/>
    <s v="Hon Comfortask Task/Swivel Chairs"/>
  </r>
  <r>
    <x v="4043"/>
    <x v="694"/>
    <d v="2015-10-03T00:00:00"/>
    <s v="Second Class"/>
    <s v="JJ-15445"/>
    <s v="OFF-AP-10002578"/>
    <x v="4727"/>
    <n v="6"/>
    <n v="0"/>
    <n v="763152"/>
    <n v="76.315200000000004"/>
    <s v="Office Supplies"/>
    <s v="Appliances"/>
    <s v="Fellowes Premier Superior Surge Suppressor, 10-Outlet, With Phone and Remote"/>
  </r>
  <r>
    <x v="4043"/>
    <x v="694"/>
    <d v="2015-10-03T00:00:00"/>
    <s v="Second Class"/>
    <s v="JJ-15445"/>
    <s v="TEC-PH-10003012"/>
    <x v="603"/>
    <n v="2"/>
    <n v="0"/>
    <n v="893142"/>
    <n v="89.3142"/>
    <s v="Technology"/>
    <s v="Phones"/>
    <s v="Nortel Meridian M3904 Professional Digital phone"/>
  </r>
  <r>
    <x v="4044"/>
    <x v="133"/>
    <d v="2015-11-06T00:00:00"/>
    <s v="Standard Class"/>
    <s v="LT-17110"/>
    <s v="FUR-FU-10004909"/>
    <x v="4728"/>
    <n v="6"/>
    <n v="0"/>
    <n v="33936"/>
    <n v="3.3936000000000002"/>
    <s v="Furniture"/>
    <s v="Furnishings"/>
    <s v="Contemporary Wood/Metal Frame"/>
  </r>
  <r>
    <x v="4044"/>
    <x v="133"/>
    <d v="2015-11-06T00:00:00"/>
    <s v="Standard Class"/>
    <s v="LT-17110"/>
    <s v="OFF-BI-10001524"/>
    <x v="3358"/>
    <n v="7"/>
    <n v="2"/>
    <n v="411208"/>
    <n v="41.120800000000003"/>
    <s v="Office Supplies"/>
    <s v="Binders"/>
    <s v="GBC Premium Transparent Covers with Diagonal Lined Pattern"/>
  </r>
  <r>
    <x v="4044"/>
    <x v="133"/>
    <d v="2015-11-06T00:00:00"/>
    <s v="Standard Class"/>
    <s v="LT-17110"/>
    <s v="OFF-BI-10003355"/>
    <x v="1582"/>
    <n v="3"/>
    <n v="2"/>
    <n v="41832"/>
    <n v="4.1832000000000003"/>
    <s v="Office Supplies"/>
    <s v="Binders"/>
    <s v="Cardinal Holdit Business Card Pockets"/>
  </r>
  <r>
    <x v="4044"/>
    <x v="133"/>
    <d v="2015-11-06T00:00:00"/>
    <s v="Standard Class"/>
    <s v="LT-17110"/>
    <s v="FUR-BO-10004357"/>
    <x v="4729"/>
    <n v="3"/>
    <n v="15"/>
    <n v="-30147"/>
    <n v="-3.0146999999999999"/>
    <s v="Furniture"/>
    <s v="Bookcases"/>
    <s v="O'Sullivan Living Dimensions 3-Shelf Bookcases"/>
  </r>
  <r>
    <x v="4045"/>
    <x v="995"/>
    <d v="2016-08-05T00:00:00"/>
    <s v="Standard Class"/>
    <s v="AH-10690"/>
    <s v="FUR-TA-10002774"/>
    <x v="3022"/>
    <n v="7"/>
    <n v="2"/>
    <n v="-323673"/>
    <n v="-32.3673"/>
    <s v="Furniture"/>
    <s v="Tables"/>
    <s v="Laminate Occasional Tables"/>
  </r>
  <r>
    <x v="4046"/>
    <x v="124"/>
    <d v="2017-11-13T00:00:00"/>
    <s v="Standard Class"/>
    <s v="AB-10060"/>
    <s v="FUR-TA-10004575"/>
    <x v="4730"/>
    <n v="7"/>
    <n v="0"/>
    <n v="3666348"/>
    <n v="366.63479999999998"/>
    <s v="Furniture"/>
    <s v="Tables"/>
    <s v="Hon 5100 Series Wood Tables"/>
  </r>
  <r>
    <x v="4046"/>
    <x v="124"/>
    <d v="2017-11-13T00:00:00"/>
    <s v="Standard Class"/>
    <s v="AB-10060"/>
    <s v="FUR-CH-10003312"/>
    <x v="4395"/>
    <n v="2"/>
    <n v="2"/>
    <n v="-730548"/>
    <n v="-73.0548"/>
    <s v="Furniture"/>
    <s v="Chairs"/>
    <s v="Hon 2090 Â“Pillow SoftÂ” Series Mid Back Swivel/Tilt Chairs"/>
  </r>
  <r>
    <x v="4046"/>
    <x v="124"/>
    <d v="2017-11-13T00:00:00"/>
    <s v="Standard Class"/>
    <s v="AB-10060"/>
    <s v="TEC-AC-10001465"/>
    <x v="2809"/>
    <n v="3"/>
    <n v="0"/>
    <n v="32688"/>
    <n v="3.2688000000000001"/>
    <s v="Technology"/>
    <s v="Accessories"/>
    <s v="SanDisk Cruzer 64 GB USB Flash Drive"/>
  </r>
  <r>
    <x v="4047"/>
    <x v="1173"/>
    <d v="2016-02-19T00:00:00"/>
    <s v="Standard Class"/>
    <s v="FM-14380"/>
    <s v="OFF-AR-10002240"/>
    <x v="4731"/>
    <n v="7"/>
    <n v="0"/>
    <n v="686868"/>
    <n v="68.686800000000005"/>
    <s v="Office Supplies"/>
    <s v="Art"/>
    <s v="Panasonic KP-150 Electric Pencil Sharpener"/>
  </r>
  <r>
    <x v="4048"/>
    <x v="868"/>
    <d v="2014-07-13T00:00:00"/>
    <s v="Standard Class"/>
    <s v="GH-14410"/>
    <s v="OFF-LA-10004559"/>
    <x v="982"/>
    <n v="1"/>
    <n v="0"/>
    <n v="14112"/>
    <n v="1.4112"/>
    <s v="Office Supplies"/>
    <s v="Labels"/>
    <s v="Avery 49"/>
  </r>
  <r>
    <x v="4048"/>
    <x v="868"/>
    <d v="2014-07-13T00:00:00"/>
    <s v="Standard Class"/>
    <s v="GH-14410"/>
    <s v="OFF-BI-10003291"/>
    <x v="3886"/>
    <n v="6"/>
    <n v="2"/>
    <n v="141426"/>
    <n v="14.1426"/>
    <s v="Office Supplies"/>
    <s v="Binders"/>
    <s v="Wilson Jones Leather-Like Binders with DublLock Round Rings"/>
  </r>
  <r>
    <x v="4048"/>
    <x v="868"/>
    <d v="2014-07-13T00:00:00"/>
    <s v="Standard Class"/>
    <s v="GH-14410"/>
    <s v="OFF-ST-10001505"/>
    <x v="186"/>
    <n v="4"/>
    <n v="0"/>
    <n v="40664"/>
    <n v="4.0663999999999998"/>
    <s v="Office Supplies"/>
    <s v="Storage"/>
    <s v="Perma STOR-ALL Hanging File Box, 13 1/8&quot;W x 12 1/4&quot;D x 10 1/2&quot;H"/>
  </r>
  <r>
    <x v="4049"/>
    <x v="806"/>
    <d v="2016-02-04T00:00:00"/>
    <s v="Standard Class"/>
    <s v="HE-14800"/>
    <s v="OFF-PA-10003892"/>
    <x v="3992"/>
    <n v="4"/>
    <n v="2"/>
    <n v="528228"/>
    <n v="52.822800000000001"/>
    <s v="Office Supplies"/>
    <s v="Paper"/>
    <s v="Xerox 1943"/>
  </r>
  <r>
    <x v="4050"/>
    <x v="897"/>
    <d v="2016-09-25T00:00:00"/>
    <s v="First Class"/>
    <s v="SZ-20035"/>
    <s v="OFF-ST-10002370"/>
    <x v="4732"/>
    <n v="6"/>
    <n v="0"/>
    <n v="372186"/>
    <n v="37.218600000000002"/>
    <s v="Office Supplies"/>
    <s v="Storage"/>
    <s v="Sortfiler Multipurpose Personal File Organizer, Black"/>
  </r>
  <r>
    <x v="4051"/>
    <x v="168"/>
    <d v="2017-12-24T00:00:00"/>
    <s v="First Class"/>
    <s v="CM-12115"/>
    <s v="TEC-AC-10000474"/>
    <x v="4733"/>
    <n v="5"/>
    <n v="0"/>
    <n v="142485"/>
    <n v="14.2485"/>
    <s v="Technology"/>
    <s v="Accessories"/>
    <s v="Kensington Expert Mouse Optical USB Trackball for PC or Mac"/>
  </r>
  <r>
    <x v="4052"/>
    <x v="303"/>
    <d v="2016-09-08T00:00:00"/>
    <s v="Standard Class"/>
    <s v="TG-21310"/>
    <s v="TEC-CO-10002095"/>
    <x v="2925"/>
    <n v="2"/>
    <n v="0"/>
    <n v="449991"/>
    <n v="44.999099999999999"/>
    <s v="Technology"/>
    <s v="Copiers"/>
    <s v="Hewlett Packard 610 Color Digital Copier / Printer"/>
  </r>
  <r>
    <x v="4053"/>
    <x v="991"/>
    <d v="2015-08-06T00:00:00"/>
    <s v="Standard Class"/>
    <s v="DK-12985"/>
    <s v="FUR-TA-10003469"/>
    <x v="4734"/>
    <n v="4"/>
    <n v="5"/>
    <n v="-1887"/>
    <n v="-0.18870000000000001"/>
    <s v="Furniture"/>
    <s v="Tables"/>
    <s v="Balt Split Level Computer Training Table"/>
  </r>
  <r>
    <x v="4054"/>
    <x v="195"/>
    <d v="2015-11-25T00:00:00"/>
    <s v="Standard Class"/>
    <s v="SS-20410"/>
    <s v="FUR-TA-10002958"/>
    <x v="4735"/>
    <n v="8"/>
    <n v="4"/>
    <n v="-4802032"/>
    <n v="-480.20319999999998"/>
    <s v="Furniture"/>
    <s v="Tables"/>
    <s v="Bevis Oval Conference Table, Walnut"/>
  </r>
  <r>
    <x v="4054"/>
    <x v="195"/>
    <d v="2015-11-25T00:00:00"/>
    <s v="Standard Class"/>
    <s v="SS-20410"/>
    <s v="TEC-PH-10002923"/>
    <x v="4736"/>
    <n v="5"/>
    <n v="4"/>
    <n v="-240435"/>
    <n v="-24.043500000000002"/>
    <s v="Technology"/>
    <s v="Phones"/>
    <s v="Logitech B530 USBÂ HeadsetÂ -Â headsetÂ - Full size, Binaural"/>
  </r>
  <r>
    <x v="4055"/>
    <x v="796"/>
    <d v="2017-05-22T00:00:00"/>
    <s v="Standard Class"/>
    <s v="BM-11575"/>
    <s v="FUR-FU-10004973"/>
    <x v="1749"/>
    <n v="3"/>
    <n v="6"/>
    <n v="-101736"/>
    <n v="-10.1736"/>
    <s v="Furniture"/>
    <s v="Furnishings"/>
    <s v="Flat Face Poster Frame"/>
  </r>
  <r>
    <x v="4055"/>
    <x v="796"/>
    <d v="2017-05-22T00:00:00"/>
    <s v="Standard Class"/>
    <s v="BM-11575"/>
    <s v="FUR-FU-10001918"/>
    <x v="2731"/>
    <n v="1"/>
    <n v="6"/>
    <n v="-9933"/>
    <n v="-0.99329999999999996"/>
    <s v="Furniture"/>
    <s v="Furnishings"/>
    <s v="C-Line Cubicle Keepers Polyproplyene Holder With Velcro Backings"/>
  </r>
  <r>
    <x v="4056"/>
    <x v="430"/>
    <d v="2017-07-27T00:00:00"/>
    <s v="Standard Class"/>
    <s v="MY-17380"/>
    <s v="OFF-PA-10003641"/>
    <x v="1181"/>
    <n v="3"/>
    <n v="2"/>
    <n v="205764"/>
    <n v="20.5764"/>
    <s v="Office Supplies"/>
    <s v="Paper"/>
    <s v="Xerox 1909"/>
  </r>
  <r>
    <x v="4057"/>
    <x v="1023"/>
    <d v="2015-09-17T00:00:00"/>
    <s v="Second Class"/>
    <s v="AG-10900"/>
    <s v="OFF-EN-10002621"/>
    <x v="1563"/>
    <n v="1"/>
    <n v="2"/>
    <n v="2934"/>
    <n v="0.29339999999999999"/>
    <s v="Office Supplies"/>
    <s v="Envelopes"/>
    <s v="Staple envelope"/>
  </r>
  <r>
    <x v="4057"/>
    <x v="1023"/>
    <d v="2015-09-17T00:00:00"/>
    <s v="Second Class"/>
    <s v="AG-10900"/>
    <s v="FUR-CH-10003817"/>
    <x v="4737"/>
    <n v="4"/>
    <n v="3"/>
    <n v="-12148"/>
    <n v="-1.2148000000000001"/>
    <s v="Furniture"/>
    <s v="Chairs"/>
    <s v="Global Value Steno Chair, Gray"/>
  </r>
  <r>
    <x v="4058"/>
    <x v="247"/>
    <d v="2016-12-16T00:00:00"/>
    <s v="Standard Class"/>
    <s v="BW-11110"/>
    <s v="OFF-PA-10000659"/>
    <x v="2046"/>
    <n v="9"/>
    <n v="0"/>
    <n v="295254"/>
    <n v="29.525400000000001"/>
    <s v="Office Supplies"/>
    <s v="Paper"/>
    <s v="Adams Phone Message Book, Professional, 400 Message Capacity, 5 3/6Â” x 11Â”"/>
  </r>
  <r>
    <x v="4059"/>
    <x v="653"/>
    <d v="2015-10-05T00:00:00"/>
    <s v="Second Class"/>
    <s v="SG-20470"/>
    <s v="OFF-PA-10001870"/>
    <x v="168"/>
    <n v="3"/>
    <n v="0"/>
    <n v="93312"/>
    <n v="9.3312000000000008"/>
    <s v="Office Supplies"/>
    <s v="Paper"/>
    <s v="Xerox 202"/>
  </r>
  <r>
    <x v="4059"/>
    <x v="653"/>
    <d v="2015-10-05T00:00:00"/>
    <s v="Second Class"/>
    <s v="SG-20470"/>
    <s v="OFF-BI-10000320"/>
    <x v="1526"/>
    <n v="1"/>
    <n v="0"/>
    <n v="36162"/>
    <n v="3.6162000000000001"/>
    <s v="Office Supplies"/>
    <s v="Binders"/>
    <s v="GBC Plastic Binding Combs"/>
  </r>
  <r>
    <x v="4060"/>
    <x v="701"/>
    <d v="2017-11-21T00:00:00"/>
    <s v="Standard Class"/>
    <s v="CC-12370"/>
    <s v="OFF-PA-10004735"/>
    <x v="1071"/>
    <n v="6"/>
    <n v="0"/>
    <n v="186624"/>
    <n v="18.662400000000002"/>
    <s v="Office Supplies"/>
    <s v="Paper"/>
    <s v="Xerox 1905"/>
  </r>
  <r>
    <x v="4060"/>
    <x v="701"/>
    <d v="2017-11-21T00:00:00"/>
    <s v="Standard Class"/>
    <s v="CC-12370"/>
    <s v="FUR-FU-10004091"/>
    <x v="4545"/>
    <n v="4"/>
    <n v="0"/>
    <n v="769816"/>
    <n v="76.9816"/>
    <s v="Furniture"/>
    <s v="Furnishings"/>
    <s v="Howard Miller 13&quot; Diameter Goldtone Round Wall Clock"/>
  </r>
  <r>
    <x v="4061"/>
    <x v="672"/>
    <d v="2015-12-03T00:00:00"/>
    <s v="First Class"/>
    <s v="LR-16915"/>
    <s v="OFF-BI-10000546"/>
    <x v="336"/>
    <n v="7"/>
    <n v="7"/>
    <n v="-42336"/>
    <n v="-4.2336"/>
    <s v="Office Supplies"/>
    <s v="Binders"/>
    <s v="Avery Durable Binders"/>
  </r>
  <r>
    <x v="4061"/>
    <x v="672"/>
    <d v="2015-12-03T00:00:00"/>
    <s v="First Class"/>
    <s v="LR-16915"/>
    <s v="OFF-AP-10001293"/>
    <x v="1964"/>
    <n v="3"/>
    <n v="2"/>
    <n v="98352"/>
    <n v="9.8352000000000004"/>
    <s v="Office Supplies"/>
    <s v="Appliances"/>
    <s v="Belkin 8 Outlet Surge Protector"/>
  </r>
  <r>
    <x v="4061"/>
    <x v="672"/>
    <d v="2015-12-03T00:00:00"/>
    <s v="First Class"/>
    <s v="LR-16915"/>
    <s v="FUR-FU-10000576"/>
    <x v="4738"/>
    <n v="2"/>
    <n v="2"/>
    <n v="251808"/>
    <n v="25.180800000000001"/>
    <s v="Furniture"/>
    <s v="Furnishings"/>
    <s v="Luxo Professional Fluorescent Magnifier Lamp with Clamp-Mount Base"/>
  </r>
  <r>
    <x v="4062"/>
    <x v="38"/>
    <d v="2015-12-11T00:00:00"/>
    <s v="Second Class"/>
    <s v="DB-13120"/>
    <s v="OFF-PA-10004519"/>
    <x v="2340"/>
    <n v="2"/>
    <n v="0"/>
    <n v="43904"/>
    <n v="4.3903999999999996"/>
    <s v="Office Supplies"/>
    <s v="Paper"/>
    <s v="Spiral Phone Message Books with Labels by Adams"/>
  </r>
  <r>
    <x v="4063"/>
    <x v="321"/>
    <d v="2017-09-09T00:00:00"/>
    <s v="Standard Class"/>
    <s v="LP-17095"/>
    <s v="TEC-AC-10004568"/>
    <x v="2685"/>
    <n v="4"/>
    <n v="2"/>
    <n v="-11196"/>
    <n v="-1.1195999999999999"/>
    <s v="Technology"/>
    <s v="Accessories"/>
    <s v="MaxellÂ LTO Ultrium - 800 GB"/>
  </r>
  <r>
    <x v="4063"/>
    <x v="321"/>
    <d v="2017-09-09T00:00:00"/>
    <s v="Standard Class"/>
    <s v="LP-17095"/>
    <s v="OFF-AR-10001897"/>
    <x v="1236"/>
    <n v="5"/>
    <n v="2"/>
    <n v="7196"/>
    <n v="0.71960000000000002"/>
    <s v="Office Supplies"/>
    <s v="Art"/>
    <s v="Model L Table or Wall-Mount Pencil Sharpener"/>
  </r>
  <r>
    <x v="4063"/>
    <x v="321"/>
    <d v="2017-09-09T00:00:00"/>
    <s v="Standard Class"/>
    <s v="LP-17095"/>
    <s v="OFF-PA-10001800"/>
    <x v="23"/>
    <n v="3"/>
    <n v="2"/>
    <n v="54432"/>
    <n v="5.4432"/>
    <s v="Office Supplies"/>
    <s v="Paper"/>
    <s v="Xerox 220"/>
  </r>
  <r>
    <x v="4064"/>
    <x v="560"/>
    <d v="2017-04-30T00:00:00"/>
    <s v="Standard Class"/>
    <s v="AF-10870"/>
    <s v="OFF-BI-10001628"/>
    <x v="4548"/>
    <n v="5"/>
    <n v="8"/>
    <n v="-182525"/>
    <n v="-18.252500000000001"/>
    <s v="Office Supplies"/>
    <s v="Binders"/>
    <s v="Acco Data Flex Cable Posts For Top &amp; Bottom Load Binders, 6&quot; Capacity"/>
  </r>
  <r>
    <x v="4064"/>
    <x v="560"/>
    <d v="2017-04-30T00:00:00"/>
    <s v="Standard Class"/>
    <s v="AF-10870"/>
    <s v="OFF-ST-10004123"/>
    <x v="140"/>
    <n v="1"/>
    <n v="2"/>
    <n v="-18196"/>
    <n v="-1.8196000000000001"/>
    <s v="Office Supplies"/>
    <s v="Storage"/>
    <s v="Safco Industrial Wire Shelving System"/>
  </r>
  <r>
    <x v="4065"/>
    <x v="627"/>
    <d v="2015-11-08T00:00:00"/>
    <s v="Same Day"/>
    <s v="KD-16495"/>
    <s v="OFF-ST-10000885"/>
    <x v="4739"/>
    <n v="5"/>
    <n v="0"/>
    <n v="167875"/>
    <n v="16.787500000000001"/>
    <s v="Office Supplies"/>
    <s v="Storage"/>
    <s v="Fellowes Desktop Hanging File Manager"/>
  </r>
  <r>
    <x v="4065"/>
    <x v="627"/>
    <d v="2015-11-08T00:00:00"/>
    <s v="Same Day"/>
    <s v="KD-16495"/>
    <s v="TEC-PH-10004165"/>
    <x v="4740"/>
    <n v="2"/>
    <n v="0"/>
    <n v="1429948"/>
    <n v="142.9948"/>
    <s v="Technology"/>
    <s v="Phones"/>
    <s v="Mitel MiVoice 5330e IP Phone"/>
  </r>
  <r>
    <x v="4065"/>
    <x v="627"/>
    <d v="2015-11-08T00:00:00"/>
    <s v="Same Day"/>
    <s v="KD-16495"/>
    <s v="FUR-FU-10002240"/>
    <x v="4741"/>
    <n v="3"/>
    <n v="0"/>
    <n v="4728"/>
    <n v="0.4728"/>
    <s v="Furniture"/>
    <s v="Furnishings"/>
    <s v="Nu-Dell EZ-Mount Plastic Wall Frames"/>
  </r>
  <r>
    <x v="4065"/>
    <x v="627"/>
    <d v="2015-11-08T00:00:00"/>
    <s v="Same Day"/>
    <s v="KD-16495"/>
    <s v="TEC-MA-10000045"/>
    <x v="4742"/>
    <n v="4"/>
    <n v="0"/>
    <n v="2229024"/>
    <n v="222.9024"/>
    <s v="Technology"/>
    <s v="Machines"/>
    <s v="Zebra ZM400 Thermal Label Printer"/>
  </r>
  <r>
    <x v="4065"/>
    <x v="627"/>
    <d v="2015-11-08T00:00:00"/>
    <s v="Same Day"/>
    <s v="KD-16495"/>
    <s v="FUR-CH-10003746"/>
    <x v="4743"/>
    <n v="2"/>
    <n v="1"/>
    <n v="1155528"/>
    <n v="115.5528"/>
    <s v="Furniture"/>
    <s v="Chairs"/>
    <s v="Hon 4070 Series Pagoda Round Back Stacking Chairs"/>
  </r>
  <r>
    <x v="4066"/>
    <x v="99"/>
    <d v="2015-04-30T00:00:00"/>
    <s v="Standard Class"/>
    <s v="SA-20830"/>
    <s v="FUR-TA-10000577"/>
    <x v="4744"/>
    <n v="1"/>
    <n v="45"/>
    <n v="-766062"/>
    <n v="-76.606200000000001"/>
    <s v="Furniture"/>
    <s v="Tables"/>
    <s v="Bretford CR4500 Series Slim Rectangular Table"/>
  </r>
  <r>
    <x v="4066"/>
    <x v="99"/>
    <d v="2015-04-30T00:00:00"/>
    <s v="Standard Class"/>
    <s v="SA-20830"/>
    <s v="OFF-AR-10004757"/>
    <x v="597"/>
    <n v="1"/>
    <n v="2"/>
    <n v="4264"/>
    <n v="0.4264"/>
    <s v="Office Supplies"/>
    <s v="Art"/>
    <s v="Crayola Colored Pencils"/>
  </r>
  <r>
    <x v="4067"/>
    <x v="1181"/>
    <d v="2015-09-24T00:00:00"/>
    <s v="Standard Class"/>
    <s v="BG-11035"/>
    <s v="OFF-BI-10000545"/>
    <x v="4745"/>
    <n v="6"/>
    <n v="7"/>
    <n v="-913176"/>
    <n v="-91.317599999999999"/>
    <s v="Office Supplies"/>
    <s v="Binders"/>
    <s v="GBC Ibimaster 500 Manual ProClick Binding System"/>
  </r>
  <r>
    <x v="4067"/>
    <x v="1181"/>
    <d v="2015-09-24T00:00:00"/>
    <s v="Standard Class"/>
    <s v="BG-11035"/>
    <s v="OFF-ST-10001522"/>
    <x v="4746"/>
    <n v="4"/>
    <n v="2"/>
    <n v="-588736"/>
    <n v="-58.873600000000003"/>
    <s v="Office Supplies"/>
    <s v="Storage"/>
    <s v="Gould Plastics 18-Pocket Panel Bin, 34w x 5-1/4d x 20-1/2h"/>
  </r>
  <r>
    <x v="4068"/>
    <x v="405"/>
    <d v="2017-09-12T00:00:00"/>
    <s v="Standard Class"/>
    <s v="DM-12955"/>
    <s v="OFF-AP-10001271"/>
    <x v="2287"/>
    <n v="2"/>
    <n v="2"/>
    <n v="71372"/>
    <n v="7.1372"/>
    <s v="Office Supplies"/>
    <s v="Appliances"/>
    <s v="Eureka The Boss Cordless Rechargeable Stick Vac"/>
  </r>
  <r>
    <x v="4069"/>
    <x v="182"/>
    <d v="2016-11-12T00:00:00"/>
    <s v="Standard Class"/>
    <s v="MC-17845"/>
    <s v="FUR-FU-10002030"/>
    <x v="1031"/>
    <n v="5"/>
    <n v="6"/>
    <n v="-17784"/>
    <n v="-1.7784"/>
    <s v="Furniture"/>
    <s v="Furnishings"/>
    <s v="Executive Impressions 14&quot; Contract Wall Clock with Quartz Movement"/>
  </r>
  <r>
    <x v="4069"/>
    <x v="182"/>
    <d v="2016-11-12T00:00:00"/>
    <s v="Standard Class"/>
    <s v="MC-17845"/>
    <s v="OFF-ST-10001272"/>
    <x v="4747"/>
    <n v="3"/>
    <n v="2"/>
    <n v="196305"/>
    <n v="19.630500000000001"/>
    <s v="Office Supplies"/>
    <s v="Storage"/>
    <s v="Mini 13-1/2 Capacity Data Binder Rack, Pearl"/>
  </r>
  <r>
    <x v="4070"/>
    <x v="5"/>
    <d v="2015-10-02T00:00:00"/>
    <s v="Standard Class"/>
    <s v="ML-17395"/>
    <s v="OFF-BI-10001116"/>
    <x v="4748"/>
    <n v="4"/>
    <n v="7"/>
    <n v="-46464"/>
    <n v="-4.6463999999999999"/>
    <s v="Office Supplies"/>
    <s v="Binders"/>
    <s v="Wilson Jones 1&quot; Hanging DublLock Ring Binders"/>
  </r>
  <r>
    <x v="4070"/>
    <x v="5"/>
    <d v="2015-10-02T00:00:00"/>
    <s v="Standard Class"/>
    <s v="ML-17395"/>
    <s v="OFF-PA-10004665"/>
    <x v="2643"/>
    <n v="1"/>
    <n v="2"/>
    <n v="3799"/>
    <n v="0.37990000000000002"/>
    <s v="Office Supplies"/>
    <s v="Paper"/>
    <s v="Advantus Motivational Note Cards"/>
  </r>
  <r>
    <x v="4070"/>
    <x v="5"/>
    <d v="2015-10-02T00:00:00"/>
    <s v="Standard Class"/>
    <s v="ML-17395"/>
    <s v="OFF-BI-10004506"/>
    <x v="4749"/>
    <n v="1"/>
    <n v="7"/>
    <n v="-18106"/>
    <n v="-1.8106"/>
    <s v="Office Supplies"/>
    <s v="Binders"/>
    <s v="Wilson Jones data.warehouse D-Ring Binders with DublLock"/>
  </r>
  <r>
    <x v="4070"/>
    <x v="5"/>
    <d v="2015-10-02T00:00:00"/>
    <s v="Standard Class"/>
    <s v="ML-17395"/>
    <s v="OFF-BI-10001982"/>
    <x v="52"/>
    <n v="2"/>
    <n v="7"/>
    <n v="-22848"/>
    <n v="-2.2848000000000002"/>
    <s v="Office Supplies"/>
    <s v="Binders"/>
    <s v="Wilson Jones Custom Binder Spines &amp; Labels"/>
  </r>
  <r>
    <x v="4071"/>
    <x v="529"/>
    <d v="2014-10-07T00:00:00"/>
    <s v="Standard Class"/>
    <s v="RD-19930"/>
    <s v="OFF-FA-10002676"/>
    <x v="1487"/>
    <n v="3"/>
    <n v="2"/>
    <n v="8688"/>
    <n v="0.86880000000000002"/>
    <s v="Office Supplies"/>
    <s v="Fasteners"/>
    <s v="Colored Push Pins"/>
  </r>
  <r>
    <x v="4071"/>
    <x v="529"/>
    <d v="2014-10-07T00:00:00"/>
    <s v="Standard Class"/>
    <s v="RD-19930"/>
    <s v="FUR-FU-10000758"/>
    <x v="2671"/>
    <n v="3"/>
    <n v="6"/>
    <n v="-190656"/>
    <n v="-19.0656"/>
    <s v="Furniture"/>
    <s v="Furnishings"/>
    <s v="DAX Natural Wood-Tone Poster Frame"/>
  </r>
  <r>
    <x v="4071"/>
    <x v="529"/>
    <d v="2014-10-07T00:00:00"/>
    <s v="Standard Class"/>
    <s v="RD-19930"/>
    <s v="OFF-LA-10002271"/>
    <x v="97"/>
    <n v="2"/>
    <n v="2"/>
    <n v="17248"/>
    <n v="1.7248000000000001"/>
    <s v="Office Supplies"/>
    <s v="Labels"/>
    <s v="Smead Alpha-Z Color-Coded Second Alphabetical Labels and Starter Set"/>
  </r>
  <r>
    <x v="4071"/>
    <x v="529"/>
    <d v="2014-10-07T00:00:00"/>
    <s v="Standard Class"/>
    <s v="RD-19930"/>
    <s v="OFF-BI-10002609"/>
    <x v="184"/>
    <n v="3"/>
    <n v="8"/>
    <n v="-30396"/>
    <n v="-3.0396000000000001"/>
    <s v="Office Supplies"/>
    <s v="Binders"/>
    <s v="Avery Hidden Tab Dividers for Binding Systems"/>
  </r>
  <r>
    <x v="4071"/>
    <x v="529"/>
    <d v="2014-10-07T00:00:00"/>
    <s v="Standard Class"/>
    <s v="RD-19930"/>
    <s v="OFF-FA-10000254"/>
    <x v="347"/>
    <n v="4"/>
    <n v="2"/>
    <n v="-3768"/>
    <n v="-0.37680000000000002"/>
    <s v="Office Supplies"/>
    <s v="Fasteners"/>
    <s v="Sterling Rubber Bands by Alliance"/>
  </r>
  <r>
    <x v="4072"/>
    <x v="1087"/>
    <d v="2014-02-24T00:00:00"/>
    <s v="Standard Class"/>
    <s v="AB-10015"/>
    <s v="OFF-ST-10000321"/>
    <x v="898"/>
    <n v="2"/>
    <n v="2"/>
    <n v="-25248"/>
    <n v="-2.5247999999999999"/>
    <s v="Office Supplies"/>
    <s v="Storage"/>
    <s v="Akro Stacking Bins"/>
  </r>
  <r>
    <x v="4073"/>
    <x v="2"/>
    <d v="2016-06-16T00:00:00"/>
    <s v="Standard Class"/>
    <s v="EA-14035"/>
    <s v="OFF-PA-10000241"/>
    <x v="514"/>
    <n v="6"/>
    <n v="0"/>
    <n v="83646"/>
    <n v="8.3645999999999994"/>
    <s v="Office Supplies"/>
    <s v="Paper"/>
    <s v="IBM Multi-Purpose Copy Paper, 8 1/2 x 11&quot;, Case"/>
  </r>
  <r>
    <x v="4073"/>
    <x v="2"/>
    <d v="2016-06-16T00:00:00"/>
    <s v="Standard Class"/>
    <s v="EA-14035"/>
    <s v="OFF-PA-10004782"/>
    <x v="24"/>
    <n v="2"/>
    <n v="0"/>
    <n v="62208"/>
    <n v="6.2207999999999997"/>
    <s v="Office Supplies"/>
    <s v="Paper"/>
    <s v="Xerox 228"/>
  </r>
  <r>
    <x v="4074"/>
    <x v="752"/>
    <d v="2017-11-04T00:00:00"/>
    <s v="Second Class"/>
    <s v="SF-20065"/>
    <s v="OFF-PA-10004243"/>
    <x v="1028"/>
    <n v="10"/>
    <n v="0"/>
    <n v="91056"/>
    <n v="9.1056000000000008"/>
    <s v="Office Supplies"/>
    <s v="Paper"/>
    <s v="Xerox 1939"/>
  </r>
  <r>
    <x v="4074"/>
    <x v="752"/>
    <d v="2017-11-04T00:00:00"/>
    <s v="Second Class"/>
    <s v="SF-20065"/>
    <s v="OFF-PA-10001033"/>
    <x v="1244"/>
    <n v="1"/>
    <n v="0"/>
    <n v="200851"/>
    <n v="20.085100000000001"/>
    <s v="Office Supplies"/>
    <s v="Paper"/>
    <s v="Xerox 1893"/>
  </r>
  <r>
    <x v="4075"/>
    <x v="958"/>
    <d v="2016-04-08T00:00:00"/>
    <s v="Second Class"/>
    <s v="BC-11125"/>
    <s v="FUR-FU-10000723"/>
    <x v="4750"/>
    <n v="2"/>
    <n v="0"/>
    <n v="74376"/>
    <n v="7.4375999999999998"/>
    <s v="Furniture"/>
    <s v="Furnishings"/>
    <s v="Deflect-o EconoMat Studded, No Bevel Mat for Low Pile Carpeting"/>
  </r>
  <r>
    <x v="4075"/>
    <x v="958"/>
    <d v="2016-04-08T00:00:00"/>
    <s v="Second Class"/>
    <s v="BC-11125"/>
    <s v="OFF-ST-10003455"/>
    <x v="4751"/>
    <n v="2"/>
    <n v="0"/>
    <n v="80652"/>
    <n v="8.0652000000000008"/>
    <s v="Office Supplies"/>
    <s v="Storage"/>
    <s v="Tenex File Box, Personal Filing Tote with Lid, Black"/>
  </r>
  <r>
    <x v="4075"/>
    <x v="958"/>
    <d v="2016-04-08T00:00:00"/>
    <s v="Second Class"/>
    <s v="BC-11125"/>
    <s v="TEC-AC-10001109"/>
    <x v="1431"/>
    <n v="3"/>
    <n v="0"/>
    <n v="377874"/>
    <n v="37.787399999999998"/>
    <s v="Technology"/>
    <s v="Accessories"/>
    <s v="Logitech Trackman Marble Mouse"/>
  </r>
  <r>
    <x v="4076"/>
    <x v="1186"/>
    <d v="2016-07-02T00:00:00"/>
    <s v="Second Class"/>
    <s v="PF-19165"/>
    <s v="OFF-AR-10004344"/>
    <x v="637"/>
    <n v="3"/>
    <n v="0"/>
    <n v="97119"/>
    <n v="9.7119"/>
    <s v="Office Supplies"/>
    <s v="Art"/>
    <s v="Bulldog Vacuum Base Pencil Sharpener"/>
  </r>
  <r>
    <x v="4076"/>
    <x v="1186"/>
    <d v="2016-07-02T00:00:00"/>
    <s v="Second Class"/>
    <s v="PF-19165"/>
    <s v="FUR-BO-10004695"/>
    <x v="4752"/>
    <n v="7"/>
    <n v="0"/>
    <n v="2913778"/>
    <n v="291.37779999999998"/>
    <s v="Furniture"/>
    <s v="Bookcases"/>
    <s v="O'Sullivan 2-Door Barrister Bookcase in Odessa Pine"/>
  </r>
  <r>
    <x v="4077"/>
    <x v="516"/>
    <d v="2014-09-28T00:00:00"/>
    <s v="Standard Class"/>
    <s v="SE-20110"/>
    <s v="OFF-ST-10000675"/>
    <x v="3121"/>
    <n v="5"/>
    <n v="0"/>
    <n v="423625"/>
    <n v="42.362499999999997"/>
    <s v="Office Supplies"/>
    <s v="Storage"/>
    <s v="File Shuttle II and Handi-File, Black"/>
  </r>
  <r>
    <x v="4077"/>
    <x v="516"/>
    <d v="2014-09-28T00:00:00"/>
    <s v="Standard Class"/>
    <s v="SE-20110"/>
    <s v="OFF-ST-10002301"/>
    <x v="1455"/>
    <n v="2"/>
    <n v="0"/>
    <n v="4068"/>
    <n v="0.40679999999999999"/>
    <s v="Office Supplies"/>
    <s v="Storage"/>
    <s v="Tennsco Commercial Shelving"/>
  </r>
  <r>
    <x v="4078"/>
    <x v="927"/>
    <d v="2017-05-06T00:00:00"/>
    <s v="Standard Class"/>
    <s v="CJ-12010"/>
    <s v="OFF-SU-10001212"/>
    <x v="1727"/>
    <n v="2"/>
    <n v="2"/>
    <n v="416"/>
    <n v="4.1599999999999998E-2"/>
    <s v="Office Supplies"/>
    <s v="Supplies"/>
    <s v="Kleencut Forged Office Shears by Acme United Corporation"/>
  </r>
  <r>
    <x v="4078"/>
    <x v="927"/>
    <d v="2017-05-06T00:00:00"/>
    <s v="Standard Class"/>
    <s v="CJ-12010"/>
    <s v="FUR-TA-10001889"/>
    <x v="4753"/>
    <n v="4"/>
    <n v="45"/>
    <n v="-4581468"/>
    <n v="-458.14679999999998"/>
    <s v="Furniture"/>
    <s v="Tables"/>
    <s v="Bush Advantage Collection Racetrack Conference Table"/>
  </r>
  <r>
    <x v="4078"/>
    <x v="927"/>
    <d v="2017-05-06T00:00:00"/>
    <s v="Standard Class"/>
    <s v="CJ-12010"/>
    <s v="FUR-CH-10002024"/>
    <x v="4754"/>
    <n v="5"/>
    <n v="2"/>
    <n v="0"/>
    <n v="0"/>
    <s v="Furniture"/>
    <s v="Chairs"/>
    <s v="HON 5400 Series Task Chairs for Big and Tall"/>
  </r>
  <r>
    <x v="4079"/>
    <x v="12"/>
    <d v="2017-10-20T00:00:00"/>
    <s v="Same Day"/>
    <s v="PT-19090"/>
    <s v="OFF-ST-10000617"/>
    <x v="655"/>
    <n v="2"/>
    <n v="2"/>
    <n v="-7748"/>
    <n v="-0.77480000000000004"/>
    <s v="Office Supplies"/>
    <s v="Storage"/>
    <s v="Woodgrain Magazine Files by Perma"/>
  </r>
  <r>
    <x v="4079"/>
    <x v="12"/>
    <d v="2017-10-20T00:00:00"/>
    <s v="Same Day"/>
    <s v="PT-19090"/>
    <s v="OFF-PA-10000380"/>
    <x v="653"/>
    <n v="1"/>
    <n v="2"/>
    <n v="2502"/>
    <n v="0.25019999999999998"/>
    <s v="Office Supplies"/>
    <s v="Paper"/>
    <s v="REDIFORM Incoming/Outgoing Call Register, 11&quot; X 8 1/2&quot;, 100 Messages"/>
  </r>
  <r>
    <x v="4079"/>
    <x v="12"/>
    <d v="2017-10-20T00:00:00"/>
    <s v="Same Day"/>
    <s v="PT-19090"/>
    <s v="OFF-AR-10003251"/>
    <x v="2856"/>
    <n v="2"/>
    <n v="2"/>
    <n v="1112"/>
    <n v="0.11119999999999999"/>
    <s v="Office Supplies"/>
    <s v="Art"/>
    <s v="Prang Drawing Pencil Set"/>
  </r>
  <r>
    <x v="4079"/>
    <x v="12"/>
    <d v="2017-10-20T00:00:00"/>
    <s v="Same Day"/>
    <s v="PT-19090"/>
    <s v="FUR-FU-10000175"/>
    <x v="4755"/>
    <n v="4"/>
    <n v="2"/>
    <n v="60412"/>
    <n v="6.0411999999999999"/>
    <s v="Furniture"/>
    <s v="Furnishings"/>
    <s v="DAX Wood Document Frame."/>
  </r>
  <r>
    <x v="4080"/>
    <x v="37"/>
    <d v="2014-09-05T00:00:00"/>
    <s v="Standard Class"/>
    <s v="LH-16900"/>
    <s v="OFF-BI-10004716"/>
    <x v="4756"/>
    <n v="2"/>
    <n v="2"/>
    <n v="83104"/>
    <n v="8.3103999999999996"/>
    <s v="Office Supplies"/>
    <s v="Binders"/>
    <s v="Wilson Jones Hanging Recycled Pressboard Data Binders"/>
  </r>
  <r>
    <x v="4080"/>
    <x v="37"/>
    <d v="2014-09-05T00:00:00"/>
    <s v="Standard Class"/>
    <s v="LH-16900"/>
    <s v="TEC-AC-10002842"/>
    <x v="4757"/>
    <n v="3"/>
    <n v="0"/>
    <n v="5712"/>
    <n v="0.57120000000000004"/>
    <s v="Technology"/>
    <s v="Accessories"/>
    <s v="WD My Passport Ultra 2TB Portable External Hard Drive"/>
  </r>
  <r>
    <x v="4081"/>
    <x v="1132"/>
    <d v="2014-08-16T00:00:00"/>
    <s v="Standard Class"/>
    <s v="BW-11200"/>
    <s v="TEC-PH-10003691"/>
    <x v="4758"/>
    <n v="8"/>
    <n v="2"/>
    <n v="50396"/>
    <n v="5.0396000000000001"/>
    <s v="Technology"/>
    <s v="Phones"/>
    <s v="BlackBerry Q10"/>
  </r>
  <r>
    <x v="4081"/>
    <x v="1132"/>
    <d v="2014-08-16T00:00:00"/>
    <s v="Standard Class"/>
    <s v="BW-11200"/>
    <s v="FUR-FU-10002878"/>
    <x v="1289"/>
    <n v="3"/>
    <n v="0"/>
    <n v="316128"/>
    <n v="31.6128"/>
    <s v="Furniture"/>
    <s v="Furnishings"/>
    <s v="Seth Thomas 14&quot; Day/Date Wall Clock"/>
  </r>
  <r>
    <x v="4082"/>
    <x v="710"/>
    <d v="2014-08-23T00:00:00"/>
    <s v="Standard Class"/>
    <s v="BS-11365"/>
    <s v="OFF-ST-10000991"/>
    <x v="2977"/>
    <n v="3"/>
    <n v="0"/>
    <n v="103473"/>
    <n v="10.347300000000001"/>
    <s v="Office Supplies"/>
    <s v="Storage"/>
    <s v="Space Solutions HD Industrial Steel Shelving."/>
  </r>
  <r>
    <x v="4083"/>
    <x v="1187"/>
    <d v="2015-05-10T00:00:00"/>
    <s v="Same Day"/>
    <s v="DP-13390"/>
    <s v="OFF-AP-10002439"/>
    <x v="4759"/>
    <n v="5"/>
    <n v="8"/>
    <n v="-191619"/>
    <n v="-19.161899999999999"/>
    <s v="Office Supplies"/>
    <s v="Appliances"/>
    <s v="Tripp Lite Isotel 8 Ultra 8 Outlet Metal Surge"/>
  </r>
  <r>
    <x v="4083"/>
    <x v="1187"/>
    <d v="2015-05-10T00:00:00"/>
    <s v="Same Day"/>
    <s v="DP-13390"/>
    <s v="OFF-AR-10004602"/>
    <x v="2669"/>
    <n v="2"/>
    <n v="2"/>
    <n v="36784"/>
    <n v="3.6783999999999999"/>
    <s v="Office Supplies"/>
    <s v="Art"/>
    <s v="Boston KS Multi-Size Manual Pencil Sharpener"/>
  </r>
  <r>
    <x v="4084"/>
    <x v="1120"/>
    <d v="2016-05-13T00:00:00"/>
    <s v="Second Class"/>
    <s v="CS-12400"/>
    <s v="TEC-PH-10001795"/>
    <x v="4760"/>
    <n v="2"/>
    <n v="4"/>
    <n v="-123998"/>
    <n v="-12.399800000000001"/>
    <s v="Technology"/>
    <s v="Phones"/>
    <s v="ClearOne CHATAttach 160 -Â speaker phone"/>
  </r>
  <r>
    <x v="4085"/>
    <x v="616"/>
    <d v="2015-03-09T00:00:00"/>
    <s v="Second Class"/>
    <s v="MS-17365"/>
    <s v="OFF-BI-10002854"/>
    <x v="2957"/>
    <n v="2"/>
    <n v="8"/>
    <n v="-16818"/>
    <n v="-1.6818"/>
    <s v="Office Supplies"/>
    <s v="Binders"/>
    <s v="Performers Binder/Pad Holder, Black"/>
  </r>
  <r>
    <x v="4085"/>
    <x v="616"/>
    <d v="2015-03-09T00:00:00"/>
    <s v="Second Class"/>
    <s v="MS-17365"/>
    <s v="FUR-FU-10000023"/>
    <x v="566"/>
    <n v="2"/>
    <n v="6"/>
    <n v="-18848"/>
    <n v="-1.8848"/>
    <s v="Furniture"/>
    <s v="Furnishings"/>
    <s v="Eldon Wave Desk Accessories"/>
  </r>
  <r>
    <x v="4085"/>
    <x v="616"/>
    <d v="2015-03-09T00:00:00"/>
    <s v="Second Class"/>
    <s v="MS-17365"/>
    <s v="OFF-AP-10000828"/>
    <x v="2585"/>
    <n v="5"/>
    <n v="8"/>
    <n v="-470548"/>
    <n v="-47.0548"/>
    <s v="Office Supplies"/>
    <s v="Appliances"/>
    <s v="Avanti 4.4 Cu. Ft. Refrigerator"/>
  </r>
  <r>
    <x v="4085"/>
    <x v="616"/>
    <d v="2015-03-09T00:00:00"/>
    <s v="Second Class"/>
    <s v="MS-17365"/>
    <s v="OFF-ST-10000777"/>
    <x v="215"/>
    <n v="2"/>
    <n v="2"/>
    <n v="60416"/>
    <n v="6.0415999999999999"/>
    <s v="Office Supplies"/>
    <s v="Storage"/>
    <s v="Companion Letter/Legal File, Black"/>
  </r>
  <r>
    <x v="4086"/>
    <x v="801"/>
    <d v="2017-08-19T00:00:00"/>
    <s v="Standard Class"/>
    <s v="DK-12895"/>
    <s v="TEC-CO-10000971"/>
    <x v="4761"/>
    <n v="1"/>
    <n v="0"/>
    <n v="89997"/>
    <n v="8.9997000000000007"/>
    <s v="Technology"/>
    <s v="Copiers"/>
    <s v="Hewlett Packard 310 Color Digital Copier"/>
  </r>
  <r>
    <x v="4086"/>
    <x v="801"/>
    <d v="2017-08-19T00:00:00"/>
    <s v="Standard Class"/>
    <s v="DK-12895"/>
    <s v="OFF-PA-10003134"/>
    <x v="1088"/>
    <n v="4"/>
    <n v="0"/>
    <n v="922368"/>
    <n v="92.236800000000002"/>
    <s v="Office Supplies"/>
    <s v="Paper"/>
    <s v="Xerox 1937"/>
  </r>
  <r>
    <x v="4086"/>
    <x v="801"/>
    <d v="2017-08-19T00:00:00"/>
    <s v="Standard Class"/>
    <s v="DK-12895"/>
    <s v="TEC-PH-10002538"/>
    <x v="4762"/>
    <n v="8"/>
    <n v="2"/>
    <n v="272952"/>
    <n v="27.295200000000001"/>
    <s v="Technology"/>
    <s v="Phones"/>
    <s v="Grandstream GXP1160 VoIP phone"/>
  </r>
  <r>
    <x v="4086"/>
    <x v="801"/>
    <d v="2017-08-19T00:00:00"/>
    <s v="Standard Class"/>
    <s v="DK-12895"/>
    <s v="OFF-ST-10001228"/>
    <x v="418"/>
    <n v="3"/>
    <n v="0"/>
    <n v="11685"/>
    <n v="1.1685000000000001"/>
    <s v="Office Supplies"/>
    <s v="Storage"/>
    <s v="Fellowes Personal Hanging Folder Files, Navy"/>
  </r>
  <r>
    <x v="4086"/>
    <x v="801"/>
    <d v="2017-08-19T00:00:00"/>
    <s v="Standard Class"/>
    <s v="DK-12895"/>
    <s v="TEC-AC-10000397"/>
    <x v="4763"/>
    <n v="5"/>
    <n v="0"/>
    <n v="122465"/>
    <n v="12.246499999999999"/>
    <s v="Technology"/>
    <s v="Accessories"/>
    <s v="Perixx PERIBOARD-512B, Ergonomic Split Keyboard"/>
  </r>
  <r>
    <x v="4086"/>
    <x v="801"/>
    <d v="2017-08-19T00:00:00"/>
    <s v="Standard Class"/>
    <s v="DK-12895"/>
    <s v="OFF-BI-10004308"/>
    <x v="350"/>
    <n v="6"/>
    <n v="2"/>
    <n v="37764"/>
    <n v="3.7764000000000002"/>
    <s v="Office Supplies"/>
    <s v="Binders"/>
    <s v="Avery Legal 4-Ring Binder"/>
  </r>
  <r>
    <x v="4087"/>
    <x v="359"/>
    <d v="2016-06-26T00:00:00"/>
    <s v="Same Day"/>
    <s v="SN-20560"/>
    <s v="OFF-PA-10000357"/>
    <x v="1515"/>
    <n v="9"/>
    <n v="0"/>
    <n v="1807659"/>
    <n v="180.76589999999999"/>
    <s v="Office Supplies"/>
    <s v="Paper"/>
    <s v="White Dual Perf Computer Printout Paper, 2700 Sheets, 1 Part, Heavyweight, 20 lbs., 14 7/8 x 11"/>
  </r>
  <r>
    <x v="4087"/>
    <x v="359"/>
    <d v="2016-06-26T00:00:00"/>
    <s v="Same Day"/>
    <s v="SN-20560"/>
    <s v="OFF-BI-10000773"/>
    <x v="4764"/>
    <n v="1"/>
    <n v="0"/>
    <n v="37694"/>
    <n v="3.7694000000000001"/>
    <s v="Office Supplies"/>
    <s v="Binders"/>
    <s v="Insertable Tab Post Binder Dividers"/>
  </r>
  <r>
    <x v="4087"/>
    <x v="359"/>
    <d v="2016-06-26T00:00:00"/>
    <s v="Same Day"/>
    <s v="SN-20560"/>
    <s v="OFF-ST-10001837"/>
    <x v="4765"/>
    <n v="4"/>
    <n v="0"/>
    <n v="444704"/>
    <n v="44.470399999999998"/>
    <s v="Office Supplies"/>
    <s v="Storage"/>
    <s v="SAFCO Mobile Desk Side File, Wire Frame"/>
  </r>
  <r>
    <x v="4088"/>
    <x v="453"/>
    <d v="2016-12-19T00:00:00"/>
    <s v="Standard Class"/>
    <s v="TC-21475"/>
    <s v="OFF-PA-10002552"/>
    <x v="168"/>
    <n v="3"/>
    <n v="0"/>
    <n v="93312"/>
    <n v="9.3312000000000008"/>
    <s v="Office Supplies"/>
    <s v="Paper"/>
    <s v="Xerox 1958"/>
  </r>
  <r>
    <x v="4089"/>
    <x v="1023"/>
    <d v="2015-09-17T00:00:00"/>
    <s v="Standard Class"/>
    <s v="AM-10705"/>
    <s v="OFF-BI-10000014"/>
    <x v="3389"/>
    <n v="4"/>
    <n v="7"/>
    <n v="-100372"/>
    <n v="-10.0372"/>
    <s v="Office Supplies"/>
    <s v="Binders"/>
    <s v="Heavy-Duty E-Z-D Binders"/>
  </r>
  <r>
    <x v="4090"/>
    <x v="288"/>
    <d v="2015-01-04T00:00:00"/>
    <s v="Standard Class"/>
    <s v="AJ-10960"/>
    <s v="OFF-AP-10004136"/>
    <x v="1201"/>
    <n v="3"/>
    <n v="0"/>
    <n v="30735"/>
    <n v="3.0735000000000001"/>
    <s v="Office Supplies"/>
    <s v="Appliances"/>
    <s v="Kensington 6 Outlet SmartSocket Surge Protector"/>
  </r>
  <r>
    <x v="4090"/>
    <x v="288"/>
    <d v="2015-01-04T00:00:00"/>
    <s v="Standard Class"/>
    <s v="AJ-10960"/>
    <s v="OFF-BI-10003429"/>
    <x v="4766"/>
    <n v="7"/>
    <n v="2"/>
    <n v="128499"/>
    <n v="12.8499"/>
    <s v="Office Supplies"/>
    <s v="Binders"/>
    <s v="Cardinal HOLDit! Binder Insert Strips,Extra Strips"/>
  </r>
  <r>
    <x v="4091"/>
    <x v="496"/>
    <d v="2014-05-04T00:00:00"/>
    <s v="Standard Class"/>
    <s v="KH-16360"/>
    <s v="TEC-PH-10000376"/>
    <x v="1248"/>
    <n v="2"/>
    <n v="0"/>
    <n v="51948"/>
    <n v="5.1947999999999999"/>
    <s v="Technology"/>
    <s v="Phones"/>
    <s v="Square Credit Card Reader"/>
  </r>
  <r>
    <x v="4092"/>
    <x v="10"/>
    <d v="2017-02-06T00:00:00"/>
    <s v="Standard Class"/>
    <s v="LP-17095"/>
    <s v="FUR-TA-10003469"/>
    <x v="4767"/>
    <n v="1"/>
    <n v="5"/>
    <n v="-47175"/>
    <n v="-4.7175000000000002"/>
    <s v="Furniture"/>
    <s v="Tables"/>
    <s v="Balt Split Level Computer Training Table"/>
  </r>
  <r>
    <x v="4092"/>
    <x v="10"/>
    <d v="2017-02-06T00:00:00"/>
    <s v="Standard Class"/>
    <s v="LP-17095"/>
    <s v="OFF-SU-10004231"/>
    <x v="1040"/>
    <n v="4"/>
    <n v="2"/>
    <n v="2772"/>
    <n v="0.2772"/>
    <s v="Office Supplies"/>
    <s v="Supplies"/>
    <s v="Acme Tagit Stainless Steel Antibacterial Scissors"/>
  </r>
  <r>
    <x v="4092"/>
    <x v="10"/>
    <d v="2017-02-06T00:00:00"/>
    <s v="Standard Class"/>
    <s v="LP-17095"/>
    <s v="TEC-PH-10002584"/>
    <x v="4768"/>
    <n v="4"/>
    <n v="2"/>
    <n v="250396"/>
    <n v="25.0396"/>
    <s v="Technology"/>
    <s v="Phones"/>
    <s v="Samsung Galaxy S4"/>
  </r>
  <r>
    <x v="4092"/>
    <x v="10"/>
    <d v="2017-02-06T00:00:00"/>
    <s v="Standard Class"/>
    <s v="LP-17095"/>
    <s v="OFF-AR-10003602"/>
    <x v="848"/>
    <n v="2"/>
    <n v="2"/>
    <n v="31536"/>
    <n v="3.1536"/>
    <s v="Office Supplies"/>
    <s v="Art"/>
    <s v="Quartet Omega Colored Chalk, 12/Pack"/>
  </r>
  <r>
    <x v="4093"/>
    <x v="411"/>
    <d v="2016-12-31T00:00:00"/>
    <s v="Standard Class"/>
    <s v="JE-15715"/>
    <s v="FUR-CH-10002331"/>
    <x v="4769"/>
    <n v="8"/>
    <n v="1"/>
    <n v="3132624"/>
    <n v="313.26240000000001"/>
    <s v="Furniture"/>
    <s v="Chairs"/>
    <s v="Hon 4700 Series Mobuis Mid-Back Task Chairs with Adjustable Arms"/>
  </r>
  <r>
    <x v="4094"/>
    <x v="108"/>
    <d v="2016-10-25T00:00:00"/>
    <s v="Standard Class"/>
    <s v="MY-18295"/>
    <s v="FUR-CH-10001802"/>
    <x v="2258"/>
    <n v="4"/>
    <n v="2"/>
    <n v="48392"/>
    <n v="4.8391999999999999"/>
    <s v="Furniture"/>
    <s v="Chairs"/>
    <s v="Hon Every-Day Chair Series Swivel Task Chairs"/>
  </r>
  <r>
    <x v="4095"/>
    <x v="526"/>
    <d v="2015-06-15T00:00:00"/>
    <s v="Second Class"/>
    <s v="FC-14245"/>
    <s v="OFF-AR-10000634"/>
    <x v="1133"/>
    <n v="1"/>
    <n v="2"/>
    <n v="2996"/>
    <n v="0.29959999999999998"/>
    <s v="Office Supplies"/>
    <s v="Art"/>
    <s v="Newell 320"/>
  </r>
  <r>
    <x v="4096"/>
    <x v="7"/>
    <d v="2017-07-04T00:00:00"/>
    <s v="Standard Class"/>
    <s v="ND-18460"/>
    <s v="OFF-ST-10002615"/>
    <x v="2760"/>
    <n v="7"/>
    <n v="0"/>
    <n v="2822092"/>
    <n v="282.20920000000001"/>
    <s v="Office Supplies"/>
    <s v="Storage"/>
    <s v="Dual Level, Single-Width Filing Carts"/>
  </r>
  <r>
    <x v="4097"/>
    <x v="329"/>
    <d v="2015-06-30T00:00:00"/>
    <s v="Standard Class"/>
    <s v="DB-13360"/>
    <s v="OFF-PA-10004040"/>
    <x v="4770"/>
    <n v="9"/>
    <n v="2"/>
    <n v="156078"/>
    <n v="15.607799999999999"/>
    <s v="Office Supplies"/>
    <s v="Paper"/>
    <s v="Universal Premium White Copier/Laser Paper (20Lb. and 87 Bright)"/>
  </r>
  <r>
    <x v="4098"/>
    <x v="823"/>
    <d v="2016-02-25T00:00:00"/>
    <s v="Standard Class"/>
    <s v="LC-16960"/>
    <s v="OFF-BI-10003727"/>
    <x v="4662"/>
    <n v="3"/>
    <n v="7"/>
    <n v="-27588"/>
    <n v="-2.7587999999999999"/>
    <s v="Office Supplies"/>
    <s v="Binders"/>
    <s v="Avery Durable Slant Ring Binders With Label Holder"/>
  </r>
  <r>
    <x v="4098"/>
    <x v="823"/>
    <d v="2016-02-25T00:00:00"/>
    <s v="Standard Class"/>
    <s v="LC-16960"/>
    <s v="OFF-BI-10002026"/>
    <x v="1891"/>
    <n v="2"/>
    <n v="7"/>
    <n v="-26726"/>
    <n v="-2.6726000000000001"/>
    <s v="Office Supplies"/>
    <s v="Binders"/>
    <s v="Avery Arch Ring Binders"/>
  </r>
  <r>
    <x v="4098"/>
    <x v="823"/>
    <d v="2016-02-25T00:00:00"/>
    <s v="Standard Class"/>
    <s v="LC-16960"/>
    <s v="OFF-ST-10001496"/>
    <x v="4771"/>
    <n v="3"/>
    <n v="2"/>
    <n v="324342"/>
    <n v="32.434199999999997"/>
    <s v="Office Supplies"/>
    <s v="Storage"/>
    <s v="Standard Rollaway File with Lock"/>
  </r>
  <r>
    <x v="4099"/>
    <x v="476"/>
    <d v="2017-04-26T00:00:00"/>
    <s v="Standard Class"/>
    <s v="BD-11725"/>
    <s v="OFF-ST-10003716"/>
    <x v="4772"/>
    <n v="3"/>
    <n v="0"/>
    <n v="877578"/>
    <n v="87.757800000000003"/>
    <s v="Office Supplies"/>
    <s v="Storage"/>
    <s v="Tennsco Double-Tier Lockers"/>
  </r>
  <r>
    <x v="4100"/>
    <x v="1188"/>
    <d v="2017-05-10T00:00:00"/>
    <s v="First Class"/>
    <s v="MC-17605"/>
    <s v="OFF-EN-10002504"/>
    <x v="4773"/>
    <n v="3"/>
    <n v="2"/>
    <n v="220158"/>
    <n v="22.015799999999999"/>
    <s v="Office Supplies"/>
    <s v="Envelopes"/>
    <s v="Tyvek  Top-Opening Peel &amp; Seel Envelopes, Plain White"/>
  </r>
  <r>
    <x v="4100"/>
    <x v="1188"/>
    <d v="2017-05-10T00:00:00"/>
    <s v="First Class"/>
    <s v="MC-17605"/>
    <s v="FUR-CH-10001270"/>
    <x v="530"/>
    <n v="3"/>
    <n v="2"/>
    <n v="25875"/>
    <n v="2.5874999999999999"/>
    <s v="Furniture"/>
    <s v="Chairs"/>
    <s v="Harbour Creations Steel Folding Chair"/>
  </r>
  <r>
    <x v="4101"/>
    <x v="230"/>
    <d v="2015-12-26T00:00:00"/>
    <s v="Second Class"/>
    <s v="SZ-20035"/>
    <s v="TEC-MA-10004241"/>
    <x v="4774"/>
    <n v="2"/>
    <n v="3"/>
    <n v="137264"/>
    <n v="13.7264"/>
    <s v="Technology"/>
    <s v="Machines"/>
    <s v="Star Micronics TSP800 TSP847IIU Receipt Printer"/>
  </r>
  <r>
    <x v="4101"/>
    <x v="230"/>
    <d v="2015-12-26T00:00:00"/>
    <s v="Second Class"/>
    <s v="SZ-20035"/>
    <s v="OFF-AR-10001468"/>
    <x v="3220"/>
    <n v="2"/>
    <n v="2"/>
    <n v="142272"/>
    <n v="14.2272"/>
    <s v="Office Supplies"/>
    <s v="Art"/>
    <s v="Sanford Prismacolor Professional Thick Lead Art Pencils, 36-Color Set"/>
  </r>
  <r>
    <x v="4101"/>
    <x v="230"/>
    <d v="2015-12-26T00:00:00"/>
    <s v="Second Class"/>
    <s v="SZ-20035"/>
    <s v="TEC-AC-10003198"/>
    <x v="4775"/>
    <n v="8"/>
    <n v="2"/>
    <n v="135456"/>
    <n v="13.5456"/>
    <s v="Technology"/>
    <s v="Accessories"/>
    <s v="Enermax Acrylux Wireless Keyboard"/>
  </r>
  <r>
    <x v="4101"/>
    <x v="230"/>
    <d v="2015-12-26T00:00:00"/>
    <s v="Second Class"/>
    <s v="SZ-20035"/>
    <s v="FUR-FU-10003039"/>
    <x v="4776"/>
    <n v="3"/>
    <n v="6"/>
    <n v="-336414"/>
    <n v="-33.641399999999997"/>
    <s v="Furniture"/>
    <s v="Furnishings"/>
    <s v="Howard Miller 11-1/2&quot; Diameter Grantwood Wall Clock"/>
  </r>
  <r>
    <x v="4102"/>
    <x v="1132"/>
    <d v="2014-08-16T00:00:00"/>
    <s v="Standard Class"/>
    <s v="DH-13675"/>
    <s v="OFF-PA-10000295"/>
    <x v="463"/>
    <n v="6"/>
    <n v="2"/>
    <n v="108864"/>
    <n v="10.8864"/>
    <s v="Office Supplies"/>
    <s v="Paper"/>
    <s v="Xerox 229"/>
  </r>
  <r>
    <x v="4102"/>
    <x v="1132"/>
    <d v="2014-08-16T00:00:00"/>
    <s v="Standard Class"/>
    <s v="DH-13675"/>
    <s v="OFF-AR-10004344"/>
    <x v="1826"/>
    <n v="5"/>
    <n v="2"/>
    <n v="41965"/>
    <n v="4.1965000000000003"/>
    <s v="Office Supplies"/>
    <s v="Art"/>
    <s v="Bulldog Vacuum Base Pencil Sharpener"/>
  </r>
  <r>
    <x v="4102"/>
    <x v="1132"/>
    <d v="2014-08-16T00:00:00"/>
    <s v="Standard Class"/>
    <s v="DH-13675"/>
    <s v="TEC-AC-10002473"/>
    <x v="1933"/>
    <n v="7"/>
    <n v="2"/>
    <n v="417186"/>
    <n v="41.718600000000002"/>
    <s v="Technology"/>
    <s v="Accessories"/>
    <s v="Maxell 4.7GB DVD-R"/>
  </r>
  <r>
    <x v="4102"/>
    <x v="1132"/>
    <d v="2014-08-16T00:00:00"/>
    <s v="Standard Class"/>
    <s v="DH-13675"/>
    <s v="OFF-AP-10002403"/>
    <x v="4777"/>
    <n v="6"/>
    <n v="2"/>
    <n v="158436"/>
    <n v="15.8436"/>
    <s v="Office Supplies"/>
    <s v="Appliances"/>
    <s v="Acco Smartsocket Color-Coded Six-Outlet AC Adapter Model Surge Protectors"/>
  </r>
  <r>
    <x v="4102"/>
    <x v="1132"/>
    <d v="2014-08-16T00:00:00"/>
    <s v="Standard Class"/>
    <s v="DH-13675"/>
    <s v="OFF-SU-10000432"/>
    <x v="4331"/>
    <n v="2"/>
    <n v="2"/>
    <n v="-1041"/>
    <n v="-0.1041"/>
    <s v="Office Supplies"/>
    <s v="Supplies"/>
    <s v="Acco Side-Punched Conventional Columnar Pads"/>
  </r>
  <r>
    <x v="4102"/>
    <x v="1132"/>
    <d v="2014-08-16T00:00:00"/>
    <s v="Standard Class"/>
    <s v="DH-13675"/>
    <s v="OFF-LA-10000443"/>
    <x v="1575"/>
    <n v="1"/>
    <n v="2"/>
    <n v="9963"/>
    <n v="0.99629999999999996"/>
    <s v="Office Supplies"/>
    <s v="Labels"/>
    <s v="Avery 501"/>
  </r>
  <r>
    <x v="4103"/>
    <x v="427"/>
    <d v="2015-12-15T00:00:00"/>
    <s v="Standard Class"/>
    <s v="LC-16885"/>
    <s v="OFF-BI-10003166"/>
    <x v="2170"/>
    <n v="3"/>
    <n v="7"/>
    <n v="-75768"/>
    <n v="-7.5768000000000004"/>
    <s v="Office Supplies"/>
    <s v="Binders"/>
    <s v="GBC Plasticlear Binding Covers"/>
  </r>
  <r>
    <x v="4104"/>
    <x v="277"/>
    <d v="2017-11-07T00:00:00"/>
    <s v="Standard Class"/>
    <s v="JO-15145"/>
    <s v="OFF-BI-10002393"/>
    <x v="4778"/>
    <n v="4"/>
    <n v="2"/>
    <n v="59696"/>
    <n v="5.9695999999999998"/>
    <s v="Office Supplies"/>
    <s v="Binders"/>
    <s v="Binder Posts"/>
  </r>
  <r>
    <x v="4105"/>
    <x v="677"/>
    <d v="2017-03-17T00:00:00"/>
    <s v="Standard Class"/>
    <s v="MT-17815"/>
    <s v="TEC-PH-10001809"/>
    <x v="444"/>
    <n v="2"/>
    <n v="0"/>
    <n v="74975"/>
    <n v="7.4974999999999996"/>
    <s v="Technology"/>
    <s v="Phones"/>
    <s v="Panasonic KX T7736-B Digital phone"/>
  </r>
  <r>
    <x v="4106"/>
    <x v="393"/>
    <d v="2016-06-03T00:00:00"/>
    <s v="Standard Class"/>
    <s v="EB-13750"/>
    <s v="OFF-EN-10002600"/>
    <x v="1704"/>
    <n v="9"/>
    <n v="0"/>
    <n v="12744"/>
    <n v="1.2744"/>
    <s v="Office Supplies"/>
    <s v="Envelopes"/>
    <s v="Redi-Strip #10 Envelopes, 4 1/8 x 9 1/2"/>
  </r>
  <r>
    <x v="4106"/>
    <x v="393"/>
    <d v="2016-06-03T00:00:00"/>
    <s v="Standard Class"/>
    <s v="EB-13750"/>
    <s v="TEC-AC-10000109"/>
    <x v="4779"/>
    <n v="2"/>
    <n v="0"/>
    <n v="268752"/>
    <n v="26.8752"/>
    <s v="Technology"/>
    <s v="Accessories"/>
    <s v="Sony Micro Vault Click 16 GB USB 2.0 Flash Drive"/>
  </r>
  <r>
    <x v="4107"/>
    <x v="761"/>
    <d v="2015-07-11T00:00:00"/>
    <s v="Standard Class"/>
    <s v="RS-19765"/>
    <s v="FUR-FU-10003829"/>
    <x v="97"/>
    <n v="2"/>
    <n v="2"/>
    <n v="7392"/>
    <n v="0.73919999999999997"/>
    <s v="Furniture"/>
    <s v="Furnishings"/>
    <s v="Stackable Trays"/>
  </r>
  <r>
    <x v="4107"/>
    <x v="761"/>
    <d v="2015-07-11T00:00:00"/>
    <s v="Standard Class"/>
    <s v="RS-19765"/>
    <s v="OFF-LA-10003223"/>
    <x v="971"/>
    <n v="3"/>
    <n v="2"/>
    <n v="42717"/>
    <n v="4.2717000000000001"/>
    <s v="Office Supplies"/>
    <s v="Labels"/>
    <s v="Avery 508"/>
  </r>
  <r>
    <x v="4108"/>
    <x v="539"/>
    <d v="2014-03-15T00:00:00"/>
    <s v="Standard Class"/>
    <s v="RB-19435"/>
    <s v="OFF-AR-10001770"/>
    <x v="3113"/>
    <n v="3"/>
    <n v="0"/>
    <n v="20748"/>
    <n v="2.0748000000000002"/>
    <s v="Office Supplies"/>
    <s v="Art"/>
    <s v="Economy #2 Pencils"/>
  </r>
  <r>
    <x v="4109"/>
    <x v="704"/>
    <d v="2015-04-24T00:00:00"/>
    <s v="Standard Class"/>
    <s v="OT-18730"/>
    <s v="OFF-EN-10003296"/>
    <x v="2056"/>
    <n v="2"/>
    <n v="0"/>
    <n v="81432"/>
    <n v="8.1432000000000002"/>
    <s v="Office Supplies"/>
    <s v="Envelopes"/>
    <s v="Tyvek Side-Opening Peel &amp; Seel Expanding Envelopes"/>
  </r>
  <r>
    <x v="4110"/>
    <x v="1189"/>
    <d v="2017-08-01T00:00:00"/>
    <s v="Standard Class"/>
    <s v="GZ-14545"/>
    <s v="TEC-AC-10003870"/>
    <x v="3579"/>
    <n v="5"/>
    <n v="0"/>
    <n v="65998"/>
    <n v="6.5998000000000001"/>
    <s v="Technology"/>
    <s v="Accessories"/>
    <s v="LogitechÂ Z-906 Speaker sys - home theater - 5.1-CH"/>
  </r>
  <r>
    <x v="4110"/>
    <x v="1189"/>
    <d v="2017-08-01T00:00:00"/>
    <s v="Standard Class"/>
    <s v="GZ-14545"/>
    <s v="FUR-CH-10000665"/>
    <x v="517"/>
    <n v="3"/>
    <n v="2"/>
    <n v="45294"/>
    <n v="4.5293999999999999"/>
    <s v="Furniture"/>
    <s v="Chairs"/>
    <s v="Global Airflow Leather Mesh Back Chair, Black"/>
  </r>
  <r>
    <x v="4111"/>
    <x v="656"/>
    <d v="2014-11-02T00:00:00"/>
    <s v="Second Class"/>
    <s v="NL-18310"/>
    <s v="TEC-PH-10003092"/>
    <x v="76"/>
    <n v="2"/>
    <n v="2"/>
    <n v="82782"/>
    <n v="8.2782"/>
    <s v="Technology"/>
    <s v="Phones"/>
    <s v="Motorola L804"/>
  </r>
  <r>
    <x v="4112"/>
    <x v="277"/>
    <d v="2017-11-09T00:00:00"/>
    <s v="Standard Class"/>
    <s v="BG-11740"/>
    <s v="FUR-TA-10001086"/>
    <x v="4780"/>
    <n v="4"/>
    <n v="2"/>
    <n v="364776"/>
    <n v="36.477600000000002"/>
    <s v="Furniture"/>
    <s v="Tables"/>
    <s v="SAFCO PlanMaster Boards, 60w x 37-1/2d, White Melamine"/>
  </r>
  <r>
    <x v="4113"/>
    <x v="1190"/>
    <d v="2016-08-16T00:00:00"/>
    <s v="Standard Class"/>
    <s v="MT-18070"/>
    <s v="OFF-PA-10001870"/>
    <x v="108"/>
    <n v="5"/>
    <n v="0"/>
    <n v="15552"/>
    <n v="1.5551999999999999"/>
    <s v="Office Supplies"/>
    <s v="Paper"/>
    <s v="Xerox 202"/>
  </r>
  <r>
    <x v="4113"/>
    <x v="1190"/>
    <d v="2016-08-16T00:00:00"/>
    <s v="Standard Class"/>
    <s v="MT-18070"/>
    <s v="OFF-BI-10003305"/>
    <x v="1288"/>
    <n v="7"/>
    <n v="0"/>
    <n v="192556"/>
    <n v="19.255600000000001"/>
    <s v="Office Supplies"/>
    <s v="Binders"/>
    <s v="Avery Hanging File Binders"/>
  </r>
  <r>
    <x v="4113"/>
    <x v="1190"/>
    <d v="2016-08-16T00:00:00"/>
    <s v="Standard Class"/>
    <s v="MT-18070"/>
    <s v="OFF-BI-10003007"/>
    <x v="3829"/>
    <n v="2"/>
    <n v="0"/>
    <n v="356776"/>
    <n v="35.677599999999998"/>
    <s v="Office Supplies"/>
    <s v="Binders"/>
    <s v="Premium Transparent Presentation Covers, No Pattern/Clear, 8 1/2&quot; x 11&quot;"/>
  </r>
  <r>
    <x v="4114"/>
    <x v="301"/>
    <d v="2016-07-25T00:00:00"/>
    <s v="Same Day"/>
    <s v="BC-11125"/>
    <s v="OFF-AR-10001419"/>
    <x v="4781"/>
    <n v="9"/>
    <n v="0"/>
    <n v="11151"/>
    <n v="1.1151"/>
    <s v="Office Supplies"/>
    <s v="Art"/>
    <s v="Newell 325"/>
  </r>
  <r>
    <x v="4115"/>
    <x v="152"/>
    <d v="2014-03-07T00:00:00"/>
    <s v="Standard Class"/>
    <s v="GW-14605"/>
    <s v="OFF-ST-10003692"/>
    <x v="4782"/>
    <n v="3"/>
    <n v="2"/>
    <n v="85845"/>
    <n v="8.5845000000000002"/>
    <s v="Office Supplies"/>
    <s v="Storage"/>
    <s v="Recycled Steel Personal File for Hanging File Folders"/>
  </r>
  <r>
    <x v="4115"/>
    <x v="152"/>
    <d v="2014-03-07T00:00:00"/>
    <s v="Standard Class"/>
    <s v="GW-14605"/>
    <s v="FUR-TA-10001866"/>
    <x v="4783"/>
    <n v="3"/>
    <n v="3"/>
    <n v="-430296"/>
    <n v="-43.029600000000002"/>
    <s v="Furniture"/>
    <s v="Tables"/>
    <s v="Bevis Round Conference Room Tables and Bases"/>
  </r>
  <r>
    <x v="4116"/>
    <x v="795"/>
    <d v="2017-01-31T00:00:00"/>
    <s v="Standard Class"/>
    <s v="BD-11500"/>
    <s v="FUR-FU-10002157"/>
    <x v="4784"/>
    <n v="4"/>
    <n v="0"/>
    <n v="244608"/>
    <n v="24.460799999999999"/>
    <s v="Furniture"/>
    <s v="Furnishings"/>
    <s v="Artistic Insta-Plaque"/>
  </r>
  <r>
    <x v="4116"/>
    <x v="795"/>
    <d v="2017-01-31T00:00:00"/>
    <s v="Standard Class"/>
    <s v="BD-11500"/>
    <s v="TEC-PH-10001459"/>
    <x v="4785"/>
    <n v="7"/>
    <n v="0"/>
    <n v="7643818"/>
    <n v="764.3818"/>
    <s v="Technology"/>
    <s v="Phones"/>
    <s v="Samsung Galaxy Mega 6.3"/>
  </r>
  <r>
    <x v="4117"/>
    <x v="23"/>
    <d v="2014-07-16T00:00:00"/>
    <s v="Standard Class"/>
    <s v="PV-18985"/>
    <s v="FUR-CH-10002126"/>
    <x v="4786"/>
    <n v="3"/>
    <n v="3"/>
    <n v="-146388"/>
    <n v="-14.6388"/>
    <s v="Furniture"/>
    <s v="Chairs"/>
    <s v="Hon Deluxe Fabric Upholstered Stacking Chairs"/>
  </r>
  <r>
    <x v="4117"/>
    <x v="23"/>
    <d v="2014-07-16T00:00:00"/>
    <s v="Standard Class"/>
    <s v="PV-18985"/>
    <s v="OFF-FA-10001561"/>
    <x v="3865"/>
    <n v="2"/>
    <n v="2"/>
    <n v="5668"/>
    <n v="0.56679999999999997"/>
    <s v="Office Supplies"/>
    <s v="Fasteners"/>
    <s v="Stockwell Push Pins"/>
  </r>
  <r>
    <x v="4117"/>
    <x v="23"/>
    <d v="2014-07-16T00:00:00"/>
    <s v="Standard Class"/>
    <s v="PV-18985"/>
    <s v="OFF-AR-10003158"/>
    <x v="2545"/>
    <n v="7"/>
    <n v="2"/>
    <n v="39004"/>
    <n v="3.9003999999999999"/>
    <s v="Office Supplies"/>
    <s v="Art"/>
    <s v="Fluorescent Highlighters by Dixon"/>
  </r>
  <r>
    <x v="4117"/>
    <x v="23"/>
    <d v="2014-07-16T00:00:00"/>
    <s v="Standard Class"/>
    <s v="PV-18985"/>
    <s v="OFF-PA-10001804"/>
    <x v="1894"/>
    <n v="3"/>
    <n v="2"/>
    <n v="56112"/>
    <n v="5.6112000000000002"/>
    <s v="Office Supplies"/>
    <s v="Paper"/>
    <s v="Xerox 195"/>
  </r>
  <r>
    <x v="4118"/>
    <x v="645"/>
    <d v="2017-04-16T00:00:00"/>
    <s v="Standard Class"/>
    <s v="HM-14980"/>
    <s v="OFF-AR-10000422"/>
    <x v="429"/>
    <n v="1"/>
    <n v="2"/>
    <n v="1533"/>
    <n v="0.15329999999999999"/>
    <s v="Office Supplies"/>
    <s v="Art"/>
    <s v="Pencil and Crayon Sharpener"/>
  </r>
  <r>
    <x v="4118"/>
    <x v="645"/>
    <d v="2017-04-16T00:00:00"/>
    <s v="Standard Class"/>
    <s v="HM-14980"/>
    <s v="OFF-AR-10000127"/>
    <x v="4787"/>
    <n v="8"/>
    <n v="2"/>
    <n v="23616"/>
    <n v="2.3616000000000001"/>
    <s v="Office Supplies"/>
    <s v="Art"/>
    <s v="Newell 321"/>
  </r>
  <r>
    <x v="4119"/>
    <x v="110"/>
    <d v="2017-11-18T00:00:00"/>
    <s v="Standard Class"/>
    <s v="EM-14065"/>
    <s v="OFF-ST-10004634"/>
    <x v="966"/>
    <n v="1"/>
    <n v="0"/>
    <n v="3363"/>
    <n v="0.33629999999999999"/>
    <s v="Office Supplies"/>
    <s v="Storage"/>
    <s v="Personal Folder Holder, Ebony"/>
  </r>
  <r>
    <x v="4120"/>
    <x v="901"/>
    <d v="2015-12-06T00:00:00"/>
    <s v="First Class"/>
    <s v="SF-20065"/>
    <s v="OFF-AR-10003582"/>
    <x v="3482"/>
    <n v="2"/>
    <n v="2"/>
    <n v="4504"/>
    <n v="0.45040000000000002"/>
    <s v="Office Supplies"/>
    <s v="Art"/>
    <s v="Boston Electric Pencil Sharpener, Model 1818, Charcoal Black"/>
  </r>
  <r>
    <x v="4121"/>
    <x v="371"/>
    <d v="2016-10-01T00:00:00"/>
    <s v="Standard Class"/>
    <s v="SC-20380"/>
    <s v="OFF-BI-10002026"/>
    <x v="4788"/>
    <n v="2"/>
    <n v="8"/>
    <n v="-249984"/>
    <n v="-24.9984"/>
    <s v="Office Supplies"/>
    <s v="Binders"/>
    <s v="Avery Arch Ring Binders"/>
  </r>
  <r>
    <x v="4122"/>
    <x v="130"/>
    <d v="2016-11-25T00:00:00"/>
    <s v="Standard Class"/>
    <s v="ND-18370"/>
    <s v="OFF-AP-10000595"/>
    <x v="4124"/>
    <n v="2"/>
    <n v="0"/>
    <n v="22724"/>
    <n v="2.2724000000000002"/>
    <s v="Office Supplies"/>
    <s v="Appliances"/>
    <s v="Disposable Triple-Filter Dust Bags"/>
  </r>
  <r>
    <x v="4122"/>
    <x v="130"/>
    <d v="2016-11-25T00:00:00"/>
    <s v="Standard Class"/>
    <s v="ND-18370"/>
    <s v="OFF-PA-10001509"/>
    <x v="717"/>
    <n v="5"/>
    <n v="0"/>
    <n v="20585"/>
    <n v="2.0585"/>
    <s v="Office Supplies"/>
    <s v="Paper"/>
    <s v="Recycled Desk Saver Line &quot;While You Were Out&quot; Book, 5 1/2&quot; X 4&quot;"/>
  </r>
  <r>
    <x v="4123"/>
    <x v="216"/>
    <d v="2017-09-09T00:00:00"/>
    <s v="First Class"/>
    <s v="FC-14245"/>
    <s v="OFF-ST-10001321"/>
    <x v="2837"/>
    <n v="5"/>
    <n v="2"/>
    <n v="5397"/>
    <n v="0.53969999999999996"/>
    <s v="Office Supplies"/>
    <s v="Storage"/>
    <s v="Decoflex Hanging Personal Folder File, Blue"/>
  </r>
  <r>
    <x v="4123"/>
    <x v="216"/>
    <d v="2017-09-09T00:00:00"/>
    <s v="First Class"/>
    <s v="FC-14245"/>
    <s v="TEC-PH-10001750"/>
    <x v="2946"/>
    <n v="3"/>
    <n v="2"/>
    <n v="138579"/>
    <n v="13.857900000000001"/>
    <s v="Technology"/>
    <s v="Phones"/>
    <s v="Samsung Rugby III"/>
  </r>
  <r>
    <x v="4124"/>
    <x v="438"/>
    <d v="2017-07-24T00:00:00"/>
    <s v="Second Class"/>
    <s v="KL-16555"/>
    <s v="OFF-BI-10001890"/>
    <x v="4383"/>
    <n v="4"/>
    <n v="8"/>
    <n v="-45824"/>
    <n v="-4.5823999999999998"/>
    <s v="Office Supplies"/>
    <s v="Binders"/>
    <s v="Avery Poly Binder Pockets"/>
  </r>
  <r>
    <x v="4124"/>
    <x v="438"/>
    <d v="2017-07-24T00:00:00"/>
    <s v="Second Class"/>
    <s v="KL-16555"/>
    <s v="OFF-BI-10004224"/>
    <x v="4789"/>
    <n v="7"/>
    <n v="8"/>
    <n v="-164836"/>
    <n v="-16.483599999999999"/>
    <s v="Office Supplies"/>
    <s v="Binders"/>
    <s v="Catalog Binders with Expanding Posts"/>
  </r>
  <r>
    <x v="4125"/>
    <x v="833"/>
    <d v="2017-10-11T00:00:00"/>
    <s v="Standard Class"/>
    <s v="XP-21865"/>
    <s v="OFF-PA-10001357"/>
    <x v="250"/>
    <n v="3"/>
    <n v="0"/>
    <n v="68976"/>
    <n v="6.8975999999999997"/>
    <s v="Office Supplies"/>
    <s v="Paper"/>
    <s v="Xerox 1886"/>
  </r>
  <r>
    <x v="4125"/>
    <x v="833"/>
    <d v="2017-10-11T00:00:00"/>
    <s v="Standard Class"/>
    <s v="XP-21865"/>
    <s v="OFF-PA-10004888"/>
    <x v="167"/>
    <n v="1"/>
    <n v="0"/>
    <n v="31104"/>
    <n v="3.1103999999999998"/>
    <s v="Office Supplies"/>
    <s v="Paper"/>
    <s v="Xerox 217"/>
  </r>
  <r>
    <x v="4126"/>
    <x v="659"/>
    <d v="2017-11-11T00:00:00"/>
    <s v="Standard Class"/>
    <s v="FP-14320"/>
    <s v="TEC-AC-10002370"/>
    <x v="2193"/>
    <n v="4"/>
    <n v="0"/>
    <n v="25216"/>
    <n v="2.5215999999999998"/>
    <s v="Technology"/>
    <s v="Accessories"/>
    <s v="Maxell CD-R Discs"/>
  </r>
  <r>
    <x v="4127"/>
    <x v="1185"/>
    <d v="2016-03-12T00:00:00"/>
    <s v="First Class"/>
    <s v="PS-18760"/>
    <s v="OFF-ST-10004634"/>
    <x v="966"/>
    <n v="1"/>
    <n v="0"/>
    <n v="3363"/>
    <n v="0.33629999999999999"/>
    <s v="Office Supplies"/>
    <s v="Storage"/>
    <s v="Personal Folder Holder, Ebony"/>
  </r>
  <r>
    <x v="4127"/>
    <x v="1185"/>
    <d v="2016-03-12T00:00:00"/>
    <s v="First Class"/>
    <s v="PS-18760"/>
    <s v="FUR-CH-10002647"/>
    <x v="1011"/>
    <n v="5"/>
    <n v="0"/>
    <n v="88725"/>
    <n v="8.8725000000000005"/>
    <s v="Furniture"/>
    <s v="Chairs"/>
    <s v="Situations Contoured Folding Chairs, 4/Set"/>
  </r>
  <r>
    <x v="4127"/>
    <x v="1185"/>
    <d v="2016-03-12T00:00:00"/>
    <s v="First Class"/>
    <s v="PS-18760"/>
    <s v="OFF-PA-10001801"/>
    <x v="188"/>
    <n v="3"/>
    <n v="0"/>
    <n v="87906"/>
    <n v="8.7905999999999995"/>
    <s v="Office Supplies"/>
    <s v="Paper"/>
    <s v="Xerox 193"/>
  </r>
  <r>
    <x v="4127"/>
    <x v="1185"/>
    <d v="2016-03-12T00:00:00"/>
    <s v="First Class"/>
    <s v="PS-18760"/>
    <s v="OFF-BI-10004632"/>
    <x v="2407"/>
    <n v="4"/>
    <n v="0"/>
    <n v="2331"/>
    <n v="0.2331"/>
    <s v="Office Supplies"/>
    <s v="Binders"/>
    <s v="Ibico Hi-Tech Manual Binding System"/>
  </r>
  <r>
    <x v="4128"/>
    <x v="726"/>
    <d v="2017-05-18T00:00:00"/>
    <s v="Second Class"/>
    <s v="CW-11905"/>
    <s v="OFF-BI-10002082"/>
    <x v="4790"/>
    <n v="9"/>
    <n v="0"/>
    <n v="14976"/>
    <n v="1.4976"/>
    <s v="Office Supplies"/>
    <s v="Binders"/>
    <s v="GBC Twin Loop Wire Binding Elements"/>
  </r>
  <r>
    <x v="4129"/>
    <x v="541"/>
    <d v="2016-07-08T00:00:00"/>
    <s v="Standard Class"/>
    <s v="KH-16360"/>
    <s v="OFF-AR-10003986"/>
    <x v="4791"/>
    <n v="2"/>
    <n v="0"/>
    <n v="3157"/>
    <n v="0.31569999999999998"/>
    <s v="Office Supplies"/>
    <s v="Art"/>
    <s v="Avery Hi-Liter Pen Style Six-Color Fluorescent Set"/>
  </r>
  <r>
    <x v="4130"/>
    <x v="545"/>
    <d v="2015-01-03T00:00:00"/>
    <s v="Standard Class"/>
    <s v="TC-20980"/>
    <s v="OFF-PA-10001243"/>
    <x v="186"/>
    <n v="4"/>
    <n v="0"/>
    <n v="117208"/>
    <n v="11.720800000000001"/>
    <s v="Office Supplies"/>
    <s v="Paper"/>
    <s v="Xerox 1983"/>
  </r>
  <r>
    <x v="4130"/>
    <x v="545"/>
    <d v="2015-01-03T00:00:00"/>
    <s v="Standard Class"/>
    <s v="TC-20980"/>
    <s v="TEC-AC-10003198"/>
    <x v="4792"/>
    <n v="5"/>
    <n v="0"/>
    <n v="18426"/>
    <n v="1.8426"/>
    <s v="Technology"/>
    <s v="Accessories"/>
    <s v="Enermax Acrylux Wireless Keyboard"/>
  </r>
  <r>
    <x v="4131"/>
    <x v="669"/>
    <d v="2017-04-17T00:00:00"/>
    <s v="Standard Class"/>
    <s v="YS-21880"/>
    <s v="FUR-CH-10003774"/>
    <x v="4793"/>
    <n v="6"/>
    <n v="2"/>
    <n v="-382116"/>
    <n v="-38.211599999999997"/>
    <s v="Furniture"/>
    <s v="Chairs"/>
    <s v="Global Wood Trimmed Manager's Task Chair, Khaki"/>
  </r>
  <r>
    <x v="4132"/>
    <x v="687"/>
    <d v="2014-11-20T00:00:00"/>
    <s v="Standard Class"/>
    <s v="CC-12220"/>
    <s v="OFF-PA-10002262"/>
    <x v="108"/>
    <n v="5"/>
    <n v="0"/>
    <n v="15552"/>
    <n v="1.5551999999999999"/>
    <s v="Office Supplies"/>
    <s v="Paper"/>
    <s v="Xerox 192"/>
  </r>
  <r>
    <x v="4133"/>
    <x v="394"/>
    <d v="2017-06-14T00:00:00"/>
    <s v="First Class"/>
    <s v="ZD-21925"/>
    <s v="OFF-AP-10004532"/>
    <x v="916"/>
    <n v="3"/>
    <n v="0"/>
    <n v="165888"/>
    <n v="16.588799999999999"/>
    <s v="Office Supplies"/>
    <s v="Appliances"/>
    <s v="Kensington 6 Outlet Guardian Standard Surge Protector"/>
  </r>
  <r>
    <x v="4134"/>
    <x v="881"/>
    <d v="2016-11-30T00:00:00"/>
    <s v="Standard Class"/>
    <s v="JK-15370"/>
    <s v="OFF-ST-10001325"/>
    <x v="4794"/>
    <n v="7"/>
    <n v="0"/>
    <n v="198072"/>
    <n v="19.807200000000002"/>
    <s v="Office Supplies"/>
    <s v="Storage"/>
    <s v="Sterilite Officeware Hinged File Box"/>
  </r>
  <r>
    <x v="4135"/>
    <x v="211"/>
    <d v="2014-03-25T00:00:00"/>
    <s v="Standard Class"/>
    <s v="GM-14440"/>
    <s v="OFF-LA-10004544"/>
    <x v="2181"/>
    <n v="5"/>
    <n v="2"/>
    <n v="222"/>
    <n v="2.2200000000000001E-2"/>
    <s v="Office Supplies"/>
    <s v="Labels"/>
    <s v="Avery 505"/>
  </r>
  <r>
    <x v="4135"/>
    <x v="211"/>
    <d v="2014-03-25T00:00:00"/>
    <s v="Standard Class"/>
    <s v="GM-14440"/>
    <s v="FUR-FU-10001473"/>
    <x v="2289"/>
    <n v="3"/>
    <n v="2"/>
    <n v="65904"/>
    <n v="6.5903999999999998"/>
    <s v="Furniture"/>
    <s v="Furnishings"/>
    <s v="DAX Wood Document Frame"/>
  </r>
  <r>
    <x v="4135"/>
    <x v="211"/>
    <d v="2014-03-25T00:00:00"/>
    <s v="Standard Class"/>
    <s v="GM-14440"/>
    <s v="FUR-CH-10000422"/>
    <x v="4795"/>
    <n v="3"/>
    <n v="2"/>
    <n v="-109188"/>
    <n v="-10.918799999999999"/>
    <s v="Furniture"/>
    <s v="Chairs"/>
    <s v="Global Highback Leather Tilter in Burgundy"/>
  </r>
  <r>
    <x v="4136"/>
    <x v="85"/>
    <d v="2015-05-04T00:00:00"/>
    <s v="Standard Class"/>
    <s v="JW-15220"/>
    <s v="FUR-FU-10002960"/>
    <x v="891"/>
    <n v="5"/>
    <n v="0"/>
    <n v="13188"/>
    <n v="1.3188"/>
    <s v="Furniture"/>
    <s v="Furnishings"/>
    <s v="Eldon 200 Class Desk Accessories, Burgundy"/>
  </r>
  <r>
    <x v="4136"/>
    <x v="85"/>
    <d v="2015-05-04T00:00:00"/>
    <s v="Standard Class"/>
    <s v="JW-15220"/>
    <s v="FUR-FU-10002445"/>
    <x v="4796"/>
    <n v="1"/>
    <n v="0"/>
    <n v="3792"/>
    <n v="0.37919999999999998"/>
    <s v="Furniture"/>
    <s v="Furnishings"/>
    <s v="DAX Two-Tone Rosewood/Black Document Frame, Desktop, 5 x 7"/>
  </r>
  <r>
    <x v="4136"/>
    <x v="85"/>
    <d v="2015-05-04T00:00:00"/>
    <s v="Standard Class"/>
    <s v="JW-15220"/>
    <s v="TEC-PH-10001300"/>
    <x v="4797"/>
    <n v="10"/>
    <n v="0"/>
    <n v="5866"/>
    <n v="0.58660000000000001"/>
    <s v="Technology"/>
    <s v="Phones"/>
    <s v="iKross Bluetooth Portable Keyboard + Cell Phone Stand Holder + Brush for Apple iPhone 5S 5C 5, 4S 4"/>
  </r>
  <r>
    <x v="4136"/>
    <x v="85"/>
    <d v="2015-05-04T00:00:00"/>
    <s v="Standard Class"/>
    <s v="JW-15220"/>
    <s v="FUR-FU-10001025"/>
    <x v="4798"/>
    <n v="5"/>
    <n v="0"/>
    <n v="10449"/>
    <n v="1.0448999999999999"/>
    <s v="Furniture"/>
    <s v="Furnishings"/>
    <s v="Eldon ImÃ ge Series Desk Accessories, Clear"/>
  </r>
  <r>
    <x v="4136"/>
    <x v="85"/>
    <d v="2015-05-04T00:00:00"/>
    <s v="Standard Class"/>
    <s v="JW-15220"/>
    <s v="OFF-PA-10002689"/>
    <x v="167"/>
    <n v="1"/>
    <n v="0"/>
    <n v="31104"/>
    <n v="3.1103999999999998"/>
    <s v="Office Supplies"/>
    <s v="Paper"/>
    <s v="Weyerhaeuser First Choice Laser/Copy Paper (20Lb. and 88 Bright)"/>
  </r>
  <r>
    <x v="4137"/>
    <x v="898"/>
    <d v="2017-05-08T00:00:00"/>
    <s v="Standard Class"/>
    <s v="BO-11350"/>
    <s v="FUR-FU-10004245"/>
    <x v="4799"/>
    <n v="2"/>
    <n v="2"/>
    <n v="73008"/>
    <n v="7.3007999999999997"/>
    <s v="Furniture"/>
    <s v="Furnishings"/>
    <s v="Career Cubicle Clock, 8 1/4&quot;, Black"/>
  </r>
  <r>
    <x v="4137"/>
    <x v="898"/>
    <d v="2017-05-08T00:00:00"/>
    <s v="Standard Class"/>
    <s v="BO-11350"/>
    <s v="OFF-BI-10003684"/>
    <x v="680"/>
    <n v="4"/>
    <n v="7"/>
    <n v="-17592"/>
    <n v="-1.7592000000000001"/>
    <s v="Office Supplies"/>
    <s v="Binders"/>
    <s v="Wilson Jones Legal Size Ring Binders"/>
  </r>
  <r>
    <x v="4137"/>
    <x v="898"/>
    <d v="2017-05-08T00:00:00"/>
    <s v="Standard Class"/>
    <s v="BO-11350"/>
    <s v="FUR-TA-10003748"/>
    <x v="4800"/>
    <n v="5"/>
    <n v="4"/>
    <n v="-112041"/>
    <n v="-11.2041"/>
    <s v="Furniture"/>
    <s v="Tables"/>
    <s v="Bevis 36 x 72 Conference Tables"/>
  </r>
  <r>
    <x v="4137"/>
    <x v="898"/>
    <d v="2017-05-08T00:00:00"/>
    <s v="Standard Class"/>
    <s v="BO-11350"/>
    <s v="OFF-BI-10002133"/>
    <x v="3767"/>
    <n v="5"/>
    <n v="7"/>
    <n v="-4494"/>
    <n v="-0.44940000000000002"/>
    <s v="Office Supplies"/>
    <s v="Binders"/>
    <s v="Wilson Jones Elliptical Ring 3 1/2&quot; Capacity Binders, 800 sheets"/>
  </r>
  <r>
    <x v="4137"/>
    <x v="898"/>
    <d v="2017-05-08T00:00:00"/>
    <s v="Standard Class"/>
    <s v="BO-11350"/>
    <s v="OFF-FA-10002280"/>
    <x v="3550"/>
    <n v="2"/>
    <n v="2"/>
    <n v="28"/>
    <n v="2.8E-3"/>
    <s v="Office Supplies"/>
    <s v="Fasteners"/>
    <s v="Advantus Plastic Paper Clips"/>
  </r>
  <r>
    <x v="4138"/>
    <x v="275"/>
    <d v="2016-08-30T00:00:00"/>
    <s v="Standard Class"/>
    <s v="XP-21865"/>
    <s v="FUR-FU-10000308"/>
    <x v="4221"/>
    <n v="3"/>
    <n v="0"/>
    <n v="410388"/>
    <n v="41.038800000000002"/>
    <s v="Furniture"/>
    <s v="Furnishings"/>
    <s v="Deflect-o Glass Clear Studded Chair Mats"/>
  </r>
  <r>
    <x v="4139"/>
    <x v="909"/>
    <d v="2014-04-18T00:00:00"/>
    <s v="Standard Class"/>
    <s v="MM-18055"/>
    <s v="OFF-ST-10000876"/>
    <x v="4801"/>
    <n v="7"/>
    <n v="0"/>
    <n v="243824"/>
    <n v="24.382400000000001"/>
    <s v="Office Supplies"/>
    <s v="Storage"/>
    <s v="Eldon Simplefile Box Office"/>
  </r>
  <r>
    <x v="4139"/>
    <x v="909"/>
    <d v="2014-04-18T00:00:00"/>
    <s v="Standard Class"/>
    <s v="MM-18055"/>
    <s v="TEC-PH-10000586"/>
    <x v="839"/>
    <n v="2"/>
    <n v="2"/>
    <n v="92386"/>
    <n v="9.2385999999999999"/>
    <s v="Technology"/>
    <s v="Phones"/>
    <s v="AT&amp;T SB67148 SynJ"/>
  </r>
  <r>
    <x v="4139"/>
    <x v="909"/>
    <d v="2014-04-18T00:00:00"/>
    <s v="Standard Class"/>
    <s v="MM-18055"/>
    <s v="TEC-AC-10003399"/>
    <x v="208"/>
    <n v="6"/>
    <n v="0"/>
    <n v="913248"/>
    <n v="91.324799999999996"/>
    <s v="Technology"/>
    <s v="Accessories"/>
    <s v="Memorex Mini Travel Drive 64 GB USB 2.0 Flash Drive"/>
  </r>
  <r>
    <x v="4140"/>
    <x v="32"/>
    <d v="2017-01-04T00:00:00"/>
    <s v="Second Class"/>
    <s v="TS-21655"/>
    <s v="OFF-AR-10001955"/>
    <x v="3750"/>
    <n v="2"/>
    <n v="2"/>
    <n v="3968"/>
    <n v="0.39679999999999999"/>
    <s v="Office Supplies"/>
    <s v="Art"/>
    <s v="Newell 319"/>
  </r>
  <r>
    <x v="4140"/>
    <x v="32"/>
    <d v="2017-01-04T00:00:00"/>
    <s v="Second Class"/>
    <s v="TS-21655"/>
    <s v="OFF-AP-10000027"/>
    <x v="3039"/>
    <n v="2"/>
    <n v="8"/>
    <n v="-1358"/>
    <n v="-0.1358"/>
    <s v="Office Supplies"/>
    <s v="Appliances"/>
    <s v="Hoover Commercial SteamVac"/>
  </r>
  <r>
    <x v="4140"/>
    <x v="32"/>
    <d v="2017-01-04T00:00:00"/>
    <s v="Second Class"/>
    <s v="TS-21655"/>
    <s v="FUR-TA-10002958"/>
    <x v="3086"/>
    <n v="5"/>
    <n v="3"/>
    <n v="-169637"/>
    <n v="-16.963699999999999"/>
    <s v="Furniture"/>
    <s v="Tables"/>
    <s v="Bevis Oval Conference Table, Walnut"/>
  </r>
  <r>
    <x v="4140"/>
    <x v="32"/>
    <d v="2017-01-04T00:00:00"/>
    <s v="Second Class"/>
    <s v="TS-21655"/>
    <s v="OFF-ST-10002615"/>
    <x v="4802"/>
    <n v="3"/>
    <n v="2"/>
    <n v="279108"/>
    <n v="27.910799999999998"/>
    <s v="Office Supplies"/>
    <s v="Storage"/>
    <s v="Dual Level, Single-Width Filing Carts"/>
  </r>
  <r>
    <x v="4141"/>
    <x v="1045"/>
    <d v="2017-05-02T00:00:00"/>
    <s v="Standard Class"/>
    <s v="JL-15235"/>
    <s v="TEC-PH-10002624"/>
    <x v="4803"/>
    <n v="2"/>
    <n v="2"/>
    <n v="845982"/>
    <n v="84.598200000000006"/>
    <s v="Technology"/>
    <s v="Phones"/>
    <s v="Samsung Galaxy S4 Mini"/>
  </r>
  <r>
    <x v="4142"/>
    <x v="10"/>
    <d v="2017-02-02T00:00:00"/>
    <s v="First Class"/>
    <s v="SZ-20035"/>
    <s v="TEC-PH-10002275"/>
    <x v="4804"/>
    <n v="4"/>
    <n v="2"/>
    <n v="604768"/>
    <n v="60.476799999999997"/>
    <s v="Technology"/>
    <s v="Phones"/>
    <s v="Mitel 5320 IP Phone VoIP phone"/>
  </r>
  <r>
    <x v="4143"/>
    <x v="536"/>
    <d v="2014-09-12T00:00:00"/>
    <s v="Second Class"/>
    <s v="LR-17035"/>
    <s v="OFF-SU-10004290"/>
    <x v="3092"/>
    <n v="4"/>
    <n v="0"/>
    <n v="73872"/>
    <n v="7.3872"/>
    <s v="Office Supplies"/>
    <s v="Supplies"/>
    <s v="Acme Design Line 8&quot; Stainless Steel Bent Scissors w/Champagne Handles, 3-1/8&quot; Cut"/>
  </r>
  <r>
    <x v="4143"/>
    <x v="536"/>
    <d v="2014-09-12T00:00:00"/>
    <s v="Second Class"/>
    <s v="LR-17035"/>
    <s v="OFF-PA-10000174"/>
    <x v="4805"/>
    <n v="2"/>
    <n v="0"/>
    <n v="96632"/>
    <n v="9.6631999999999998"/>
    <s v="Office Supplies"/>
    <s v="Paper"/>
    <s v="Message Book, Wirebound, Four 5 1/2&quot; X 4&quot; Forms/Pg., 200 Dupl. Sets/Book"/>
  </r>
  <r>
    <x v="4143"/>
    <x v="536"/>
    <d v="2014-09-12T00:00:00"/>
    <s v="Second Class"/>
    <s v="LR-17035"/>
    <s v="OFF-BI-10004308"/>
    <x v="349"/>
    <n v="5"/>
    <n v="2"/>
    <n v="3147"/>
    <n v="0.31469999999999998"/>
    <s v="Office Supplies"/>
    <s v="Binders"/>
    <s v="Avery Legal 4-Ring Binder"/>
  </r>
  <r>
    <x v="4144"/>
    <x v="725"/>
    <d v="2016-06-16T00:00:00"/>
    <s v="Standard Class"/>
    <s v="SV-20365"/>
    <s v="FUR-TA-10003473"/>
    <x v="3186"/>
    <n v="3"/>
    <n v="2"/>
    <n v="338517"/>
    <n v="33.851700000000001"/>
    <s v="Furniture"/>
    <s v="Tables"/>
    <s v="Bretford Rectangular Conference Table Tops"/>
  </r>
  <r>
    <x v="4145"/>
    <x v="141"/>
    <d v="2016-10-21T00:00:00"/>
    <s v="Standard Class"/>
    <s v="MG-17890"/>
    <s v="FUR-BO-10003894"/>
    <x v="2354"/>
    <n v="2"/>
    <n v="15"/>
    <n v="21294"/>
    <n v="2.1294"/>
    <s v="Furniture"/>
    <s v="Bookcases"/>
    <s v="Safco Value Mate Steel Bookcase, Baked Enamel Finish on Steel, Black"/>
  </r>
  <r>
    <x v="4146"/>
    <x v="545"/>
    <d v="2014-12-30T00:00:00"/>
    <s v="First Class"/>
    <s v="NC-18415"/>
    <s v="OFF-BI-10001658"/>
    <x v="4806"/>
    <n v="1"/>
    <n v="8"/>
    <n v="-84728"/>
    <n v="-8.4727999999999994"/>
    <s v="Office Supplies"/>
    <s v="Binders"/>
    <s v="GBC Standard Therm-A-Bind Covers"/>
  </r>
  <r>
    <x v="4147"/>
    <x v="203"/>
    <d v="2016-12-01T00:00:00"/>
    <s v="Standard Class"/>
    <s v="SC-20680"/>
    <s v="FUR-FU-10003535"/>
    <x v="2158"/>
    <n v="3"/>
    <n v="0"/>
    <n v="337266"/>
    <n v="33.726599999999998"/>
    <s v="Furniture"/>
    <s v="Furnishings"/>
    <s v="Howard Miller Distant Time Traveler Alarm Clock"/>
  </r>
  <r>
    <x v="4148"/>
    <x v="325"/>
    <d v="2016-11-13T00:00:00"/>
    <s v="First Class"/>
    <s v="RO-19780"/>
    <s v="OFF-ST-10000352"/>
    <x v="4807"/>
    <n v="1"/>
    <n v="0"/>
    <n v="4461"/>
    <n v="0.4461"/>
    <s v="Office Supplies"/>
    <s v="Storage"/>
    <s v="Acco Perma 2700 Stacking Storage Drawers"/>
  </r>
  <r>
    <x v="4149"/>
    <x v="956"/>
    <d v="2015-01-10T00:00:00"/>
    <s v="Standard Class"/>
    <s v="JL-15175"/>
    <s v="OFF-AP-10004859"/>
    <x v="1602"/>
    <n v="6"/>
    <n v="0"/>
    <n v="235872"/>
    <n v="23.587199999999999"/>
    <s v="Office Supplies"/>
    <s v="Appliances"/>
    <s v="Acco 6 Outlet Guardian Premium Surge Suppressor"/>
  </r>
  <r>
    <x v="4149"/>
    <x v="956"/>
    <d v="2015-01-10T00:00:00"/>
    <s v="Standard Class"/>
    <s v="JL-15175"/>
    <s v="OFF-BI-10001294"/>
    <x v="4808"/>
    <n v="6"/>
    <n v="2"/>
    <n v="1755"/>
    <n v="0.17549999999999999"/>
    <s v="Office Supplies"/>
    <s v="Binders"/>
    <s v="Fellowes Binding Cases"/>
  </r>
  <r>
    <x v="4150"/>
    <x v="708"/>
    <d v="2017-03-27T00:00:00"/>
    <s v="Standard Class"/>
    <s v="PW-19030"/>
    <s v="OFF-AP-10001242"/>
    <x v="4809"/>
    <n v="1"/>
    <n v="2"/>
    <n v="8048"/>
    <n v="0.80479999999999996"/>
    <s v="Office Supplies"/>
    <s v="Appliances"/>
    <s v="APC 7 Outlet Network SurgeArrest Surge Protector"/>
  </r>
  <r>
    <x v="4151"/>
    <x v="768"/>
    <d v="2015-11-18T00:00:00"/>
    <s v="Standard Class"/>
    <s v="MF-18250"/>
    <s v="OFF-ST-10002344"/>
    <x v="560"/>
    <n v="1"/>
    <n v="2"/>
    <n v="-145764"/>
    <n v="-14.5764"/>
    <s v="Office Supplies"/>
    <s v="Storage"/>
    <s v="Carina 42&quot;Hx23 3/4&quot;W Media Storage Unit"/>
  </r>
  <r>
    <x v="4151"/>
    <x v="768"/>
    <d v="2015-11-18T00:00:00"/>
    <s v="Standard Class"/>
    <s v="MF-18250"/>
    <s v="OFF-PA-10003349"/>
    <x v="23"/>
    <n v="3"/>
    <n v="2"/>
    <n v="56376"/>
    <n v="5.6375999999999999"/>
    <s v="Office Supplies"/>
    <s v="Paper"/>
    <s v="Xerox 1957"/>
  </r>
  <r>
    <x v="4151"/>
    <x v="768"/>
    <d v="2015-11-18T00:00:00"/>
    <s v="Standard Class"/>
    <s v="MF-18250"/>
    <s v="OFF-EN-10003055"/>
    <x v="4810"/>
    <n v="7"/>
    <n v="2"/>
    <n v="69965"/>
    <n v="6.9965000000000002"/>
    <s v="Office Supplies"/>
    <s v="Envelopes"/>
    <s v="Blue String-Tie &amp; Button Interoffice Envelopes, 10 x 13"/>
  </r>
  <r>
    <x v="4152"/>
    <x v="384"/>
    <d v="2014-09-14T00:00:00"/>
    <s v="Second Class"/>
    <s v="CC-12220"/>
    <s v="OFF-PA-10001622"/>
    <x v="2809"/>
    <n v="3"/>
    <n v="2"/>
    <n v="3405"/>
    <n v="0.34050000000000002"/>
    <s v="Office Supplies"/>
    <s v="Paper"/>
    <s v="Ampad Poly Cover Wirebound Steno Book, 6&quot; x 9&quot; Assorted Colors, Gregg Ruled"/>
  </r>
  <r>
    <x v="4153"/>
    <x v="716"/>
    <d v="2016-03-19T00:00:00"/>
    <s v="Second Class"/>
    <s v="AC-10660"/>
    <s v="TEC-PH-10003800"/>
    <x v="845"/>
    <n v="2"/>
    <n v="2"/>
    <n v="-201362"/>
    <n v="-20.136199999999999"/>
    <s v="Technology"/>
    <s v="Phones"/>
    <s v="i.Sound Portable Power - 8000 mAh"/>
  </r>
  <r>
    <x v="4154"/>
    <x v="605"/>
    <d v="2016-02-15T00:00:00"/>
    <s v="Standard Class"/>
    <s v="MH-17440"/>
    <s v="FUR-CH-10001270"/>
    <x v="4811"/>
    <n v="4"/>
    <n v="3"/>
    <n v="0"/>
    <n v="0"/>
    <s v="Furniture"/>
    <s v="Chairs"/>
    <s v="Harbour Creations Steel Folding Chair"/>
  </r>
  <r>
    <x v="4155"/>
    <x v="550"/>
    <d v="2016-11-28T00:00:00"/>
    <s v="First Class"/>
    <s v="CD-12790"/>
    <s v="TEC-AC-10003447"/>
    <x v="231"/>
    <n v="3"/>
    <n v="0"/>
    <n v="149925"/>
    <n v="14.9925"/>
    <s v="Technology"/>
    <s v="Accessories"/>
    <s v="Micropad Numeric Keypads"/>
  </r>
  <r>
    <x v="4155"/>
    <x v="550"/>
    <d v="2016-11-28T00:00:00"/>
    <s v="First Class"/>
    <s v="CD-12790"/>
    <s v="OFF-PA-10004285"/>
    <x v="286"/>
    <n v="2"/>
    <n v="0"/>
    <n v="64128"/>
    <n v="6.4127999999999998"/>
    <s v="Office Supplies"/>
    <s v="Paper"/>
    <s v="Xerox 1959"/>
  </r>
  <r>
    <x v="4156"/>
    <x v="58"/>
    <d v="2017-09-08T00:00:00"/>
    <s v="Standard Class"/>
    <s v="CV-12805"/>
    <s v="OFF-BI-10001757"/>
    <x v="1179"/>
    <n v="3"/>
    <n v="2"/>
    <n v="41328"/>
    <n v="4.1327999999999996"/>
    <s v="Office Supplies"/>
    <s v="Binders"/>
    <s v="Pressboard Hanging Data Binders for Unburst Sheets"/>
  </r>
  <r>
    <x v="4157"/>
    <x v="177"/>
    <d v="2015-06-03T00:00:00"/>
    <s v="Standard Class"/>
    <s v="TB-21625"/>
    <s v="OFF-ST-10001558"/>
    <x v="431"/>
    <n v="1"/>
    <n v="0"/>
    <n v="2436"/>
    <n v="0.24360000000000001"/>
    <s v="Office Supplies"/>
    <s v="Storage"/>
    <s v="Acco Perma 4000 Stacking Storage Drawers"/>
  </r>
  <r>
    <x v="4157"/>
    <x v="177"/>
    <d v="2015-06-03T00:00:00"/>
    <s v="Standard Class"/>
    <s v="TB-21625"/>
    <s v="OFF-ST-10001328"/>
    <x v="3202"/>
    <n v="5"/>
    <n v="0"/>
    <n v="21714"/>
    <n v="2.1714000000000002"/>
    <s v="Office Supplies"/>
    <s v="Storage"/>
    <s v="Personal Filing Tote with Lid, Black/Gray"/>
  </r>
  <r>
    <x v="4158"/>
    <x v="478"/>
    <d v="2014-11-05T00:00:00"/>
    <s v="Standard Class"/>
    <s v="DG-13300"/>
    <s v="OFF-AP-10004708"/>
    <x v="849"/>
    <n v="2"/>
    <n v="0"/>
    <n v="220748"/>
    <n v="22.0748"/>
    <s v="Office Supplies"/>
    <s v="Appliances"/>
    <s v="Fellowes Superior 10 Outlet Split Surge Protector"/>
  </r>
  <r>
    <x v="4159"/>
    <x v="797"/>
    <d v="2016-12-30T00:00:00"/>
    <s v="First Class"/>
    <s v="RD-19810"/>
    <s v="OFF-FA-10000621"/>
    <x v="1509"/>
    <n v="6"/>
    <n v="2"/>
    <n v="62292"/>
    <n v="6.2291999999999996"/>
    <s v="Office Supplies"/>
    <s v="Fasteners"/>
    <s v="OIC Colored Binder Clips, Assorted Sizes"/>
  </r>
  <r>
    <x v="4160"/>
    <x v="769"/>
    <d v="2017-12-06T00:00:00"/>
    <s v="First Class"/>
    <s v="CS-1225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4161"/>
    <x v="447"/>
    <d v="2017-12-30T00:00:00"/>
    <s v="Standard Class"/>
    <s v="JB-16045"/>
    <s v="FUR-FU-10001473"/>
    <x v="1417"/>
    <n v="2"/>
    <n v="0"/>
    <n v="98856"/>
    <n v="9.8856000000000002"/>
    <s v="Furniture"/>
    <s v="Furnishings"/>
    <s v="DAX Wood Document Frame"/>
  </r>
  <r>
    <x v="4162"/>
    <x v="131"/>
    <d v="2016-12-06T00:00:00"/>
    <s v="Second Class"/>
    <s v="EJ-14155"/>
    <s v="TEC-PH-10000193"/>
    <x v="4345"/>
    <n v="3"/>
    <n v="0"/>
    <n v="358644"/>
    <n v="35.864400000000003"/>
    <s v="Technology"/>
    <s v="Phones"/>
    <s v="Jensen SMPS-640 -Â speaker phone"/>
  </r>
  <r>
    <x v="4162"/>
    <x v="131"/>
    <d v="2016-12-06T00:00:00"/>
    <s v="Second Class"/>
    <s v="EJ-14155"/>
    <s v="FUR-FU-10002045"/>
    <x v="4313"/>
    <n v="5"/>
    <n v="0"/>
    <n v="48906"/>
    <n v="4.8906000000000001"/>
    <s v="Furniture"/>
    <s v="Furnishings"/>
    <s v="Executive Impressions 14&quot;"/>
  </r>
  <r>
    <x v="4162"/>
    <x v="131"/>
    <d v="2016-12-06T00:00:00"/>
    <s v="Second Class"/>
    <s v="EJ-14155"/>
    <s v="OFF-AP-10002945"/>
    <x v="3096"/>
    <n v="3"/>
    <n v="0"/>
    <n v="2976435"/>
    <n v="297.64350000000002"/>
    <s v="Office Supplies"/>
    <s v="Appliances"/>
    <s v="Honeywell Enviracaire Portable HEPA Air Cleaner for 17' x 22' Room"/>
  </r>
  <r>
    <x v="4162"/>
    <x v="131"/>
    <d v="2016-12-06T00:00:00"/>
    <s v="Second Class"/>
    <s v="EJ-14155"/>
    <s v="FUR-TA-10001095"/>
    <x v="4812"/>
    <n v="3"/>
    <n v="3"/>
    <n v="-470583"/>
    <n v="-47.058300000000003"/>
    <s v="Furniture"/>
    <s v="Tables"/>
    <s v="Chromcraft Round Conference Tables"/>
  </r>
  <r>
    <x v="4163"/>
    <x v="570"/>
    <d v="2014-06-30T00:00:00"/>
    <s v="Same Day"/>
    <s v="BD-11620"/>
    <s v="OFF-PA-10001144"/>
    <x v="4813"/>
    <n v="7"/>
    <n v="2"/>
    <n v="1087408"/>
    <n v="108.74079999999999"/>
    <s v="Office Supplies"/>
    <s v="Paper"/>
    <s v="Xerox 1913"/>
  </r>
  <r>
    <x v="4164"/>
    <x v="1010"/>
    <d v="2014-09-04T00:00:00"/>
    <s v="First Class"/>
    <s v="MR-17545"/>
    <s v="OFF-BI-10004099"/>
    <x v="4814"/>
    <n v="5"/>
    <n v="8"/>
    <n v="-1152"/>
    <n v="-0.1152"/>
    <s v="Office Supplies"/>
    <s v="Binders"/>
    <s v="GBC VeloBinder Strips"/>
  </r>
  <r>
    <x v="4165"/>
    <x v="808"/>
    <d v="2017-11-07T00:00:00"/>
    <s v="Second Class"/>
    <s v="SR-20425"/>
    <s v="FUR-CH-10001973"/>
    <x v="1021"/>
    <n v="2"/>
    <n v="3"/>
    <n v="-355136"/>
    <n v="-35.513599999999997"/>
    <s v="Furniture"/>
    <s v="Chairs"/>
    <s v="Office Star Flex Back Scooter Chair with White Frame"/>
  </r>
  <r>
    <x v="4166"/>
    <x v="657"/>
    <d v="2015-04-18T00:00:00"/>
    <s v="Standard Class"/>
    <s v="TH-21100"/>
    <s v="OFF-ST-10000344"/>
    <x v="1441"/>
    <n v="1"/>
    <n v="2"/>
    <n v="8058"/>
    <n v="0.80579999999999996"/>
    <s v="Office Supplies"/>
    <s v="Storage"/>
    <s v="Neat Ideas Personal Hanging Folder Files, Black"/>
  </r>
  <r>
    <x v="4167"/>
    <x v="901"/>
    <d v="2015-12-09T00:00:00"/>
    <s v="Second Class"/>
    <s v="BD-11635"/>
    <s v="OFF-BI-10002026"/>
    <x v="2491"/>
    <n v="5"/>
    <n v="2"/>
    <n v="78435"/>
    <n v="7.8434999999999997"/>
    <s v="Office Supplies"/>
    <s v="Binders"/>
    <s v="Avery Arch Ring Binders"/>
  </r>
  <r>
    <x v="4167"/>
    <x v="901"/>
    <d v="2015-12-09T00:00:00"/>
    <s v="Second Class"/>
    <s v="BD-11635"/>
    <s v="FUR-CH-10003535"/>
    <x v="4815"/>
    <n v="3"/>
    <n v="1"/>
    <n v="128058"/>
    <n v="12.8058"/>
    <s v="Furniture"/>
    <s v="Chairs"/>
    <s v="Global Armless Task Chair, Royal Blue"/>
  </r>
  <r>
    <x v="4167"/>
    <x v="901"/>
    <d v="2015-12-09T00:00:00"/>
    <s v="Second Class"/>
    <s v="BD-11635"/>
    <s v="OFF-PA-10004156"/>
    <x v="4816"/>
    <n v="2"/>
    <n v="0"/>
    <n v="111132"/>
    <n v="11.113200000000001"/>
    <s v="Office Supplies"/>
    <s v="Paper"/>
    <s v="Xerox 188"/>
  </r>
  <r>
    <x v="4168"/>
    <x v="854"/>
    <d v="2016-02-07T00:00:00"/>
    <s v="Standard Class"/>
    <s v="SM-20950"/>
    <s v="OFF-PA-10002254"/>
    <x v="267"/>
    <n v="4"/>
    <n v="0"/>
    <n v="485392"/>
    <n v="48.539200000000001"/>
    <s v="Office Supplies"/>
    <s v="Paper"/>
    <s v="Xerox 1883"/>
  </r>
  <r>
    <x v="4169"/>
    <x v="40"/>
    <d v="2017-07-12T00:00:00"/>
    <s v="Standard Class"/>
    <s v="HE-14800"/>
    <s v="FUR-FU-10003247"/>
    <x v="349"/>
    <n v="4"/>
    <n v="0"/>
    <n v="58744"/>
    <n v="5.8743999999999996"/>
    <s v="Furniture"/>
    <s v="Furnishings"/>
    <s v="36X48 HARDFLOOR CHAIRMAT"/>
  </r>
  <r>
    <x v="4169"/>
    <x v="40"/>
    <d v="2017-07-12T00:00:00"/>
    <s v="Standard Class"/>
    <s v="HE-14800"/>
    <s v="TEC-AC-10002473"/>
    <x v="4817"/>
    <n v="5"/>
    <n v="0"/>
    <n v="58179"/>
    <n v="5.8178999999999998"/>
    <s v="Technology"/>
    <s v="Accessories"/>
    <s v="Maxell 4.7GB DVD-R"/>
  </r>
  <r>
    <x v="4169"/>
    <x v="40"/>
    <d v="2017-07-12T00:00:00"/>
    <s v="Standard Class"/>
    <s v="HE-14800"/>
    <s v="FUR-FU-10001057"/>
    <x v="161"/>
    <n v="2"/>
    <n v="0"/>
    <n v="91954"/>
    <n v="9.1953999999999994"/>
    <s v="Furniture"/>
    <s v="Furnishings"/>
    <s v="Tensor Track Tree Floor Lamp"/>
  </r>
  <r>
    <x v="4169"/>
    <x v="40"/>
    <d v="2017-07-12T00:00:00"/>
    <s v="Standard Class"/>
    <s v="HE-14800"/>
    <s v="OFF-AR-10001419"/>
    <x v="1426"/>
    <n v="7"/>
    <n v="0"/>
    <n v="8673"/>
    <n v="0.86729999999999996"/>
    <s v="Office Supplies"/>
    <s v="Art"/>
    <s v="Newell 325"/>
  </r>
  <r>
    <x v="4169"/>
    <x v="40"/>
    <d v="2017-07-12T00:00:00"/>
    <s v="Standard Class"/>
    <s v="HE-14800"/>
    <s v="OFF-AR-10004010"/>
    <x v="4763"/>
    <n v="5"/>
    <n v="0"/>
    <n v="45487"/>
    <n v="4.5487000000000002"/>
    <s v="Office Supplies"/>
    <s v="Art"/>
    <s v="Hunt Boston Vacuum Mount KS Pencil Sharpener"/>
  </r>
  <r>
    <x v="4170"/>
    <x v="427"/>
    <d v="2015-12-17T00:00:00"/>
    <s v="Standard Class"/>
    <s v="JK-15640"/>
    <s v="OFF-BI-10004230"/>
    <x v="4818"/>
    <n v="4"/>
    <n v="2"/>
    <n v="386848"/>
    <n v="38.684800000000003"/>
    <s v="Office Supplies"/>
    <s v="Binders"/>
    <s v="GBC Recycled Grain Textured Covers"/>
  </r>
  <r>
    <x v="4171"/>
    <x v="625"/>
    <d v="2016-11-15T00:00:00"/>
    <s v="Same Day"/>
    <s v="ON-18715"/>
    <s v="FUR-TA-10001768"/>
    <x v="4819"/>
    <n v="4"/>
    <n v="4"/>
    <n v="-1995076"/>
    <n v="-199.5076"/>
    <s v="Furniture"/>
    <s v="Tables"/>
    <s v="Hon Racetrack Conference Tables"/>
  </r>
  <r>
    <x v="4172"/>
    <x v="388"/>
    <d v="2016-05-12T00:00:00"/>
    <s v="Second Class"/>
    <s v="TH-21100"/>
    <s v="OFF-AR-10003514"/>
    <x v="4820"/>
    <n v="7"/>
    <n v="0"/>
    <n v="91938"/>
    <n v="9.1937999999999995"/>
    <s v="Office Supplies"/>
    <s v="Art"/>
    <s v="4009 Highlighters by Sanford"/>
  </r>
  <r>
    <x v="4173"/>
    <x v="382"/>
    <d v="2017-03-14T00:00:00"/>
    <s v="Standard Class"/>
    <s v="MD-17350"/>
    <s v="FUR-TA-10002228"/>
    <x v="4821"/>
    <n v="4"/>
    <n v="3"/>
    <n v="-1733472"/>
    <n v="-173.34719999999999"/>
    <s v="Furniture"/>
    <s v="Tables"/>
    <s v="Bevis Traditional Conference Table Top, Plinth Base"/>
  </r>
  <r>
    <x v="4174"/>
    <x v="907"/>
    <d v="2016-12-21T00:00:00"/>
    <s v="Standard Class"/>
    <s v="AH-10075"/>
    <s v="OFF-PA-10001972"/>
    <x v="329"/>
    <n v="10"/>
    <n v="2"/>
    <n v="18144"/>
    <n v="1.8144"/>
    <s v="Office Supplies"/>
    <s v="Paper"/>
    <s v="Xerox 214"/>
  </r>
  <r>
    <x v="4174"/>
    <x v="907"/>
    <d v="2016-12-21T00:00:00"/>
    <s v="Standard Class"/>
    <s v="AH-10075"/>
    <s v="TEC-AC-10002942"/>
    <x v="3153"/>
    <n v="3"/>
    <n v="2"/>
    <n v="-621"/>
    <n v="-6.2100000000000002E-2"/>
    <s v="Technology"/>
    <s v="Accessories"/>
    <s v="WD My Passport Ultra 1TB Portable External Hard Drive"/>
  </r>
  <r>
    <x v="4175"/>
    <x v="1191"/>
    <d v="2017-04-12T00:00:00"/>
    <s v="Standard Class"/>
    <s v="ML-17755"/>
    <s v="OFF-PA-10000474"/>
    <x v="1850"/>
    <n v="3"/>
    <n v="0"/>
    <n v="499704"/>
    <n v="49.970399999999998"/>
    <s v="Office Supplies"/>
    <s v="Paper"/>
    <s v="Easy-staple paper"/>
  </r>
  <r>
    <x v="4176"/>
    <x v="1188"/>
    <d v="2017-05-11T00:00:00"/>
    <s v="First Class"/>
    <s v="LB-16795"/>
    <s v="OFF-BI-10004330"/>
    <x v="4822"/>
    <n v="5"/>
    <n v="2"/>
    <n v="46225"/>
    <n v="4.6224999999999996"/>
    <s v="Office Supplies"/>
    <s v="Binders"/>
    <s v="GBC Velobind Prepunched Cover Sets, Regency Series"/>
  </r>
  <r>
    <x v="4176"/>
    <x v="1188"/>
    <d v="2017-05-11T00:00:00"/>
    <s v="First Class"/>
    <s v="LB-16795"/>
    <s v="OFF-ST-10000604"/>
    <x v="107"/>
    <n v="3"/>
    <n v="0"/>
    <n v="2607"/>
    <n v="0.26069999999999999"/>
    <s v="Office Supplies"/>
    <s v="Storage"/>
    <s v="Home/Office Personal File Carts"/>
  </r>
  <r>
    <x v="4176"/>
    <x v="1188"/>
    <d v="2017-05-11T00:00:00"/>
    <s v="First Class"/>
    <s v="LB-16795"/>
    <s v="FUR-TA-10004154"/>
    <x v="4823"/>
    <n v="1"/>
    <n v="0"/>
    <n v="63107"/>
    <n v="6.3106999999999998"/>
    <s v="Furniture"/>
    <s v="Tables"/>
    <s v="Riverside Furniture Oval Coffee Table, Oval End Table, End Table with Drawer"/>
  </r>
  <r>
    <x v="4176"/>
    <x v="1188"/>
    <d v="2017-05-11T00:00:00"/>
    <s v="First Class"/>
    <s v="LB-16795"/>
    <s v="OFF-ST-10000636"/>
    <x v="1318"/>
    <n v="4"/>
    <n v="0"/>
    <n v="26784"/>
    <n v="2.6783999999999999"/>
    <s v="Office Supplies"/>
    <s v="Storage"/>
    <s v="Rogers Profile Extra Capacity Storage Tub"/>
  </r>
  <r>
    <x v="4176"/>
    <x v="1188"/>
    <d v="2017-05-11T00:00:00"/>
    <s v="First Class"/>
    <s v="LB-16795"/>
    <s v="TEC-AC-10004171"/>
    <x v="1590"/>
    <n v="2"/>
    <n v="0"/>
    <n v="879912"/>
    <n v="87.991200000000006"/>
    <s v="Technology"/>
    <s v="Accessories"/>
    <s v="Razer Kraken 7.1 Surround Sound Over Ear USB Gaming Headset"/>
  </r>
  <r>
    <x v="4177"/>
    <x v="527"/>
    <d v="2017-10-16T00:00:00"/>
    <s v="Standard Class"/>
    <s v="NP-18670"/>
    <s v="TEC-AC-10002167"/>
    <x v="88"/>
    <n v="3"/>
    <n v="0"/>
    <n v="495"/>
    <n v="4.9500000000000002E-2"/>
    <s v="Technology"/>
    <s v="Accessories"/>
    <s v="ImationÂ 8gb Micro Traveldrive Usb 2.0Â Flash Drive"/>
  </r>
  <r>
    <x v="4177"/>
    <x v="527"/>
    <d v="2017-10-16T00:00:00"/>
    <s v="Standard Class"/>
    <s v="NP-18670"/>
    <s v="OFF-FA-10000621"/>
    <x v="1451"/>
    <n v="5"/>
    <n v="0"/>
    <n v="8771"/>
    <n v="0.87709999999999999"/>
    <s v="Office Supplies"/>
    <s v="Fasteners"/>
    <s v="OIC Colored Binder Clips, Assorted Sizes"/>
  </r>
  <r>
    <x v="4177"/>
    <x v="527"/>
    <d v="2017-10-16T00:00:00"/>
    <s v="Standard Class"/>
    <s v="NP-18670"/>
    <s v="FUR-FU-10004053"/>
    <x v="867"/>
    <n v="2"/>
    <n v="0"/>
    <n v="174064"/>
    <n v="17.406400000000001"/>
    <s v="Furniture"/>
    <s v="Furnishings"/>
    <s v="DAX Two-Tone Silver Metal Document Frame"/>
  </r>
  <r>
    <x v="4177"/>
    <x v="527"/>
    <d v="2017-10-16T00:00:00"/>
    <s v="Standard Class"/>
    <s v="NP-18670"/>
    <s v="FUR-BO-10003404"/>
    <x v="4824"/>
    <n v="5"/>
    <n v="0"/>
    <n v="129294"/>
    <n v="12.929399999999999"/>
    <s v="Furniture"/>
    <s v="Bookcases"/>
    <s v="Global Adaptabilites Bookcase, Cherry/Storm Gray Finish"/>
  </r>
  <r>
    <x v="4178"/>
    <x v="770"/>
    <d v="2016-08-30T00:00:00"/>
    <s v="First Class"/>
    <s v="EB-13750"/>
    <s v="OFF-BI-10004099"/>
    <x v="3386"/>
    <n v="8"/>
    <n v="7"/>
    <n v="-12288"/>
    <n v="-1.2287999999999999"/>
    <s v="Office Supplies"/>
    <s v="Binders"/>
    <s v="GBC VeloBinder Strips"/>
  </r>
  <r>
    <x v="4179"/>
    <x v="653"/>
    <d v="2015-10-07T00:00:00"/>
    <s v="Standard Class"/>
    <s v="RP-19390"/>
    <s v="OFF-SU-10004290"/>
    <x v="4825"/>
    <n v="2"/>
    <n v="2"/>
    <n v="9576"/>
    <n v="0.95760000000000001"/>
    <s v="Office Supplies"/>
    <s v="Supplies"/>
    <s v="Acme Design Line 8&quot; Stainless Steel Bent Scissors w/Champagne Handles, 3-1/8&quot; Cut"/>
  </r>
  <r>
    <x v="4180"/>
    <x v="135"/>
    <d v="2017-11-25T00:00:00"/>
    <s v="First Class"/>
    <s v="DC-12850"/>
    <s v="OFF-SU-10001935"/>
    <x v="1239"/>
    <n v="2"/>
    <n v="0"/>
    <n v="1744"/>
    <n v="0.1744"/>
    <s v="Office Supplies"/>
    <s v="Supplies"/>
    <s v="Staple remover"/>
  </r>
  <r>
    <x v="4181"/>
    <x v="156"/>
    <d v="2017-11-16T00:00:00"/>
    <s v="Standard Class"/>
    <s v="DJ-13510"/>
    <s v="TEC-AC-10004227"/>
    <x v="4826"/>
    <n v="6"/>
    <n v="2"/>
    <n v="-109116"/>
    <n v="-10.9116"/>
    <s v="Technology"/>
    <s v="Accessories"/>
    <s v="SanDisk Ultra 16 GB MicroSDHC Class 10 Memory Card"/>
  </r>
  <r>
    <x v="4182"/>
    <x v="1054"/>
    <d v="2016-12-21T00:00:00"/>
    <s v="Second Class"/>
    <s v="CL-12565"/>
    <s v="FUR-FU-10004904"/>
    <x v="4827"/>
    <n v="5"/>
    <n v="2"/>
    <n v="-30392"/>
    <n v="-3.0392000000000001"/>
    <s v="Furniture"/>
    <s v="Furnishings"/>
    <s v="Eldon &quot;L&quot; Workstation Diamond Chairmat"/>
  </r>
  <r>
    <x v="4183"/>
    <x v="809"/>
    <d v="2014-04-05T00:00:00"/>
    <s v="Standard Class"/>
    <s v="NC-18340"/>
    <s v="OFF-ST-10001511"/>
    <x v="2264"/>
    <n v="2"/>
    <n v="0"/>
    <n v="6465"/>
    <n v="0.64649999999999996"/>
    <s v="Office Supplies"/>
    <s v="Storage"/>
    <s v="Space Solutions Commercial Steel Shelving"/>
  </r>
  <r>
    <x v="4184"/>
    <x v="1183"/>
    <d v="2017-11-13T00:00:00"/>
    <s v="Standard Class"/>
    <s v="KN-16450"/>
    <s v="FUR-FU-10003535"/>
    <x v="1790"/>
    <n v="10"/>
    <n v="0"/>
    <n v="112422"/>
    <n v="11.2422"/>
    <s v="Furniture"/>
    <s v="Furnishings"/>
    <s v="Howard Miller Distant Time Traveler Alarm Clock"/>
  </r>
  <r>
    <x v="4185"/>
    <x v="191"/>
    <d v="2014-09-18T00:00:00"/>
    <s v="Second Class"/>
    <s v="SC-20260"/>
    <s v="OFF-FA-10000053"/>
    <x v="336"/>
    <n v="4"/>
    <n v="2"/>
    <n v="-13608"/>
    <n v="-1.3608"/>
    <s v="Office Supplies"/>
    <s v="Fasteners"/>
    <s v="Revere Boxed Rubber Bands by Revere"/>
  </r>
  <r>
    <x v="4185"/>
    <x v="191"/>
    <d v="2014-09-18T00:00:00"/>
    <s v="Second Class"/>
    <s v="SC-20260"/>
    <s v="OFF-PA-10004610"/>
    <x v="1422"/>
    <n v="2"/>
    <n v="2"/>
    <n v="214"/>
    <n v="2.1399999999999999E-2"/>
    <s v="Office Supplies"/>
    <s v="Paper"/>
    <s v="Xerox 1900"/>
  </r>
  <r>
    <x v="4185"/>
    <x v="191"/>
    <d v="2014-09-18T00:00:00"/>
    <s v="Second Class"/>
    <s v="SC-20260"/>
    <s v="FUR-FU-10000550"/>
    <x v="1024"/>
    <n v="5"/>
    <n v="6"/>
    <n v="-6723"/>
    <n v="-0.67230000000000001"/>
    <s v="Furniture"/>
    <s v="Furnishings"/>
    <s v="Stacking Trays by OIC"/>
  </r>
  <r>
    <x v="4185"/>
    <x v="191"/>
    <d v="2014-09-18T00:00:00"/>
    <s v="Second Class"/>
    <s v="SC-20260"/>
    <s v="OFF-BI-10001721"/>
    <x v="1982"/>
    <n v="2"/>
    <n v="8"/>
    <n v="-136832"/>
    <n v="-13.683199999999999"/>
    <s v="Office Supplies"/>
    <s v="Binders"/>
    <s v="Trimflex Flexible Post Binders"/>
  </r>
  <r>
    <x v="4186"/>
    <x v="1181"/>
    <d v="2015-09-26T00:00:00"/>
    <s v="Standard Class"/>
    <s v="AM-10705"/>
    <s v="OFF-BI-10004040"/>
    <x v="960"/>
    <n v="11"/>
    <n v="2"/>
    <n v="165242"/>
    <n v="16.5242"/>
    <s v="Office Supplies"/>
    <s v="Binders"/>
    <s v="Wilson Jones Impact Binders"/>
  </r>
  <r>
    <x v="4187"/>
    <x v="895"/>
    <d v="2015-12-16T00:00:00"/>
    <s v="Standard Class"/>
    <s v="RA-19945"/>
    <s v="TEC-AC-10002550"/>
    <x v="2008"/>
    <n v="2"/>
    <n v="2"/>
    <n v="44604"/>
    <n v="4.4603999999999999"/>
    <s v="Technology"/>
    <s v="Accessories"/>
    <s v="Maxell 4.7GB DVD-RW 3/Pack"/>
  </r>
  <r>
    <x v="4188"/>
    <x v="1061"/>
    <d v="2014-06-01T00:00:00"/>
    <s v="Standard Class"/>
    <s v="MM-17260"/>
    <s v="OFF-BI-10003876"/>
    <x v="4828"/>
    <n v="4"/>
    <n v="2"/>
    <n v="5136"/>
    <n v="0.51359999999999995"/>
    <s v="Office Supplies"/>
    <s v="Binders"/>
    <s v="Green Canvas Binder for 8-1/2&quot; x 14&quot; Sheets"/>
  </r>
  <r>
    <x v="4189"/>
    <x v="1192"/>
    <d v="2017-03-17T00:00:00"/>
    <s v="Second Class"/>
    <s v="BN-11470"/>
    <s v="TEC-PH-10000213"/>
    <x v="4483"/>
    <n v="2"/>
    <n v="2"/>
    <n v="49616"/>
    <n v="4.9615999999999998"/>
    <s v="Technology"/>
    <s v="Phones"/>
    <s v="Seidio BD2-HK3IPH5-BK DILEX Case and Holster Combo for Apple iPhone 5/5s - Black"/>
  </r>
  <r>
    <x v="4190"/>
    <x v="41"/>
    <d v="2016-12-12T00:00:00"/>
    <s v="Second Class"/>
    <s v="JB-16045"/>
    <s v="OFF-PA-10002615"/>
    <x v="1731"/>
    <n v="3"/>
    <n v="2"/>
    <n v="34398"/>
    <n v="3.4398"/>
    <s v="Office Supplies"/>
    <s v="Paper"/>
    <s v="Ampad Gold Fibre Wirebound Steno Books, 6&quot; x 9&quot;, Gregg Ruled"/>
  </r>
  <r>
    <x v="4191"/>
    <x v="636"/>
    <d v="2017-05-10T00:00:00"/>
    <s v="Standard Class"/>
    <s v="DB-13615"/>
    <s v="OFF-PA-10002254"/>
    <x v="4829"/>
    <n v="4"/>
    <n v="2"/>
    <n v="274352"/>
    <n v="27.435199999999998"/>
    <s v="Office Supplies"/>
    <s v="Paper"/>
    <s v="Xerox 1883"/>
  </r>
  <r>
    <x v="4192"/>
    <x v="1193"/>
    <d v="2016-03-10T00:00:00"/>
    <s v="Standard Class"/>
    <s v="JB-16045"/>
    <s v="TEC-PH-10004586"/>
    <x v="4830"/>
    <n v="2"/>
    <n v="4"/>
    <n v="-7199"/>
    <n v="-0.71989999999999998"/>
    <s v="Technology"/>
    <s v="Phones"/>
    <s v="Wilson SignalBoost 841262 DB PRO Amplifier Kit"/>
  </r>
  <r>
    <x v="4192"/>
    <x v="1193"/>
    <d v="2016-03-10T00:00:00"/>
    <s v="Standard Class"/>
    <s v="JB-16045"/>
    <s v="OFF-BI-10002982"/>
    <x v="4831"/>
    <n v="1"/>
    <n v="7"/>
    <n v="-14982"/>
    <n v="-1.4982"/>
    <s v="Office Supplies"/>
    <s v="Binders"/>
    <s v="Avery Self-Adhesive Photo Pockets for Polaroid Photos"/>
  </r>
  <r>
    <x v="4192"/>
    <x v="1193"/>
    <d v="2016-03-10T00:00:00"/>
    <s v="Standard Class"/>
    <s v="JB-16045"/>
    <s v="TEC-PH-10002538"/>
    <x v="4832"/>
    <n v="3"/>
    <n v="4"/>
    <n v="-125103"/>
    <n v="-12.510300000000001"/>
    <s v="Technology"/>
    <s v="Phones"/>
    <s v="Grandstream GXP1160 VoIP phone"/>
  </r>
  <r>
    <x v="4193"/>
    <x v="555"/>
    <d v="2017-10-24T00:00:00"/>
    <s v="First Class"/>
    <s v="AH-10075"/>
    <s v="FUR-TA-10001039"/>
    <x v="4833"/>
    <n v="4"/>
    <n v="3"/>
    <n v="-137568"/>
    <n v="-13.7568"/>
    <s v="Furniture"/>
    <s v="Tables"/>
    <s v="KI Adjustable-Height Table"/>
  </r>
  <r>
    <x v="4193"/>
    <x v="555"/>
    <d v="2017-10-24T00:00:00"/>
    <s v="First Class"/>
    <s v="AH-10075"/>
    <s v="FUR-FU-10004963"/>
    <x v="1048"/>
    <n v="4"/>
    <n v="0"/>
    <n v="147"/>
    <n v="1.47E-2"/>
    <s v="Furniture"/>
    <s v="Furnishings"/>
    <s v="Eldon 400 Class Desk Accessories, Black Carbon"/>
  </r>
  <r>
    <x v="4193"/>
    <x v="555"/>
    <d v="2017-10-24T00:00:00"/>
    <s v="First Class"/>
    <s v="AH-10075"/>
    <s v="FUR-FU-10000277"/>
    <x v="4678"/>
    <n v="2"/>
    <n v="0"/>
    <n v="505632"/>
    <n v="50.563200000000002"/>
    <s v="Furniture"/>
    <s v="Furnishings"/>
    <s v="Deflect-o DuraMat Antistatic Studded Beveled Mat for Medium Pile Carpeting"/>
  </r>
  <r>
    <x v="4193"/>
    <x v="555"/>
    <d v="2017-10-24T00:00:00"/>
    <s v="First Class"/>
    <s v="AH-10075"/>
    <s v="FUR-TA-10004915"/>
    <x v="2885"/>
    <n v="3"/>
    <n v="3"/>
    <n v="-1275792"/>
    <n v="-127.5792"/>
    <s v="Furniture"/>
    <s v="Tables"/>
    <s v="Office Impressions End Table, 20-1/2&quot;H x 24&quot;W x 20&quot;D"/>
  </r>
  <r>
    <x v="4193"/>
    <x v="555"/>
    <d v="2017-10-24T00:00:00"/>
    <s v="First Class"/>
    <s v="AH-10075"/>
    <s v="OFF-PA-10003724"/>
    <x v="1487"/>
    <n v="8"/>
    <n v="0"/>
    <n v="212856"/>
    <n v="21.285599999999999"/>
    <s v="Office Supplies"/>
    <s v="Paper"/>
    <s v="Wirebound Message Book, 4 per Page"/>
  </r>
  <r>
    <x v="4193"/>
    <x v="555"/>
    <d v="2017-10-24T00:00:00"/>
    <s v="First Class"/>
    <s v="AH-10075"/>
    <s v="OFF-AP-10002906"/>
    <x v="595"/>
    <n v="1"/>
    <n v="0"/>
    <n v="666"/>
    <n v="6.6600000000000006E-2"/>
    <s v="Office Supplies"/>
    <s v="Appliances"/>
    <s v="Hoover Replacement Belt for Commercial Guardsman Heavy-Duty Upright Vacuum"/>
  </r>
  <r>
    <x v="4194"/>
    <x v="531"/>
    <d v="2014-04-30T00:00:00"/>
    <s v="First Class"/>
    <s v="AI-10855"/>
    <s v="TEC-PH-10001459"/>
    <x v="4834"/>
    <n v="5"/>
    <n v="2"/>
    <n v="125997"/>
    <n v="12.5997"/>
    <s v="Technology"/>
    <s v="Phones"/>
    <s v="Samsung Galaxy Mega 6.3"/>
  </r>
  <r>
    <x v="4195"/>
    <x v="724"/>
    <d v="2016-04-23T00:00:00"/>
    <s v="Standard Class"/>
    <s v="TH-21115"/>
    <s v="FUR-CH-10002880"/>
    <x v="4644"/>
    <n v="4"/>
    <n v="3"/>
    <n v="-934724"/>
    <n v="-93.472399999999993"/>
    <s v="Furniture"/>
    <s v="Chairs"/>
    <s v="Global High-Back Leather Tilter, Burgundy"/>
  </r>
  <r>
    <x v="4195"/>
    <x v="724"/>
    <d v="2016-04-23T00:00:00"/>
    <s v="Standard Class"/>
    <s v="TH-21115"/>
    <s v="OFF-ST-10001780"/>
    <x v="4835"/>
    <n v="3"/>
    <n v="2"/>
    <n v="777468"/>
    <n v="77.746799999999993"/>
    <s v="Office Supplies"/>
    <s v="Storage"/>
    <s v="Tennsco 16-Compartment Lockers with Coat Rack"/>
  </r>
  <r>
    <x v="4195"/>
    <x v="724"/>
    <d v="2016-04-23T00:00:00"/>
    <s v="Standard Class"/>
    <s v="TH-21115"/>
    <s v="FUR-FU-10004748"/>
    <x v="1893"/>
    <n v="5"/>
    <n v="6"/>
    <n v="-67137"/>
    <n v="-6.7137000000000002"/>
    <s v="Furniture"/>
    <s v="Furnishings"/>
    <s v="Howard Miller 16&quot; Diameter Gallery Wall Clock"/>
  </r>
  <r>
    <x v="4196"/>
    <x v="730"/>
    <d v="2016-05-29T00:00:00"/>
    <s v="Standard Class"/>
    <s v="JE-15610"/>
    <s v="TEC-PH-10001918"/>
    <x v="2535"/>
    <n v="2"/>
    <n v="2"/>
    <n v="222384"/>
    <n v="22.238399999999999"/>
    <s v="Technology"/>
    <s v="Phones"/>
    <s v="Nortel Business Series Terminal T7208 Digital phone"/>
  </r>
  <r>
    <x v="4197"/>
    <x v="112"/>
    <d v="2017-06-02T00:00:00"/>
    <s v="Second Class"/>
    <s v="TH-21235"/>
    <s v="FUR-CH-10001146"/>
    <x v="4836"/>
    <n v="3"/>
    <n v="3"/>
    <n v="-290073"/>
    <n v="-29.007300000000001"/>
    <s v="Furniture"/>
    <s v="Chairs"/>
    <s v="Global Value Mid-Back Manager's Chair, Gray"/>
  </r>
  <r>
    <x v="4197"/>
    <x v="112"/>
    <d v="2017-06-02T00:00:00"/>
    <s v="Second Class"/>
    <s v="TH-21235"/>
    <s v="OFF-BI-10004364"/>
    <x v="2805"/>
    <n v="3"/>
    <n v="8"/>
    <n v="-6237"/>
    <n v="-0.62370000000000003"/>
    <s v="Office Supplies"/>
    <s v="Binders"/>
    <s v="Storex Dura Pro Binders"/>
  </r>
  <r>
    <x v="4198"/>
    <x v="142"/>
    <d v="2014-08-29T00:00:00"/>
    <s v="Standard Class"/>
    <s v="JE-15715"/>
    <s v="OFF-BI-10002133"/>
    <x v="2194"/>
    <n v="3"/>
    <n v="8"/>
    <n v="-39804"/>
    <n v="-3.9803999999999999"/>
    <s v="Office Supplies"/>
    <s v="Binders"/>
    <s v="Wilson Jones Elliptical Ring 3 1/2&quot; Capacity Binders, 800 sheets"/>
  </r>
  <r>
    <x v="4198"/>
    <x v="142"/>
    <d v="2014-08-29T00:00:00"/>
    <s v="Standard Class"/>
    <s v="JE-15715"/>
    <s v="OFF-BI-10002225"/>
    <x v="4837"/>
    <n v="3"/>
    <n v="8"/>
    <n v="-198144"/>
    <n v="-19.814399999999999"/>
    <s v="Office Supplies"/>
    <s v="Binders"/>
    <s v="Square Ring Data Binders, Rigid 75 Pt. Covers, 11&quot; x 14-7/8&quot;"/>
  </r>
  <r>
    <x v="4199"/>
    <x v="1194"/>
    <d v="2014-09-04T00:00:00"/>
    <s v="Standard Class"/>
    <s v="AT-10735"/>
    <s v="OFF-BI-10002432"/>
    <x v="3029"/>
    <n v="5"/>
    <n v="0"/>
    <n v="11891"/>
    <n v="1.1891"/>
    <s v="Office Supplies"/>
    <s v="Binders"/>
    <s v="Wilson Jones Standard D-Ring Binders"/>
  </r>
  <r>
    <x v="4199"/>
    <x v="1194"/>
    <d v="2014-09-04T00:00:00"/>
    <s v="Standard Class"/>
    <s v="AT-10735"/>
    <s v="OFF-ST-10000563"/>
    <x v="1330"/>
    <n v="3"/>
    <n v="0"/>
    <n v="9594"/>
    <n v="0.95940000000000003"/>
    <s v="Office Supplies"/>
    <s v="Storage"/>
    <s v="Fellowes Bankers Box Stor/Drawer Steel Plus"/>
  </r>
  <r>
    <x v="4200"/>
    <x v="19"/>
    <d v="2015-09-07T00:00:00"/>
    <s v="Second Class"/>
    <s v="JH-15820"/>
    <s v="OFF-LA-10001982"/>
    <x v="4838"/>
    <n v="2"/>
    <n v="0"/>
    <n v="36"/>
    <n v="3.5999999999999999E-3"/>
    <s v="Office Supplies"/>
    <s v="Labels"/>
    <s v="Smead Alpha-Z Color-Coded Name Labels First Letter Starter Set"/>
  </r>
  <r>
    <x v="4201"/>
    <x v="1176"/>
    <d v="2014-04-01T00:00:00"/>
    <s v="Standard Class"/>
    <s v="DR-12940"/>
    <s v="TEC-PH-10003273"/>
    <x v="312"/>
    <n v="3"/>
    <n v="2"/>
    <n v="226782"/>
    <n v="22.6782"/>
    <s v="Technology"/>
    <s v="Phones"/>
    <s v="AT&amp;T TR1909W"/>
  </r>
  <r>
    <x v="4202"/>
    <x v="1187"/>
    <d v="2015-05-15T00:00:00"/>
    <s v="Standard Class"/>
    <s v="AB-10165"/>
    <s v="TEC-AC-10002718"/>
    <x v="3508"/>
    <n v="4"/>
    <n v="2"/>
    <n v="-2918"/>
    <n v="-0.2918"/>
    <s v="Technology"/>
    <s v="Accessories"/>
    <s v="Belkin Standard 104 key USB Keyboard"/>
  </r>
  <r>
    <x v="4203"/>
    <x v="448"/>
    <d v="2015-04-14T00:00:00"/>
    <s v="Standard Class"/>
    <s v="MC-18100"/>
    <s v="OFF-ST-10001505"/>
    <x v="188"/>
    <n v="3"/>
    <n v="0"/>
    <n v="30498"/>
    <n v="3.0497999999999998"/>
    <s v="Office Supplies"/>
    <s v="Storage"/>
    <s v="Perma STOR-ALL Hanging File Box, 13 1/8&quot;W x 12 1/4&quot;D x 10 1/2&quot;H"/>
  </r>
  <r>
    <x v="4204"/>
    <x v="448"/>
    <d v="2015-04-14T00:00:00"/>
    <s v="Standard Class"/>
    <s v="IG-15085"/>
    <s v="OFF-AP-10000179"/>
    <x v="4839"/>
    <n v="3"/>
    <n v="0"/>
    <n v="1443546"/>
    <n v="144.3546"/>
    <s v="Office Supplies"/>
    <s v="Appliances"/>
    <s v="Honeywell Enviracaire Portable HEPA Air Cleaner for up to 10 x 16 Room"/>
  </r>
  <r>
    <x v="4205"/>
    <x v="95"/>
    <d v="2016-09-23T00:00:00"/>
    <s v="Standard Class"/>
    <s v="FH-14275"/>
    <s v="OFF-BI-10002309"/>
    <x v="693"/>
    <n v="2"/>
    <n v="2"/>
    <n v="31248"/>
    <n v="3.1248"/>
    <s v="Office Supplies"/>
    <s v="Binders"/>
    <s v="Avery Heavy-Duty EZD  Binder With Locking Rings"/>
  </r>
  <r>
    <x v="4206"/>
    <x v="246"/>
    <d v="2016-11-17T00:00:00"/>
    <s v="Standard Class"/>
    <s v="AS-10285"/>
    <s v="FUR-TA-10001950"/>
    <x v="4840"/>
    <n v="6"/>
    <n v="0"/>
    <n v="2411046"/>
    <n v="241.1046"/>
    <s v="Furniture"/>
    <s v="Tables"/>
    <s v="Balt Solid Wood Round Tables"/>
  </r>
  <r>
    <x v="4207"/>
    <x v="756"/>
    <d v="2017-04-27T00:00:00"/>
    <s v="Standard Class"/>
    <s v="PN-18775"/>
    <s v="FUR-BO-10001972"/>
    <x v="2258"/>
    <n v="4"/>
    <n v="2"/>
    <n v="-145176"/>
    <n v="-14.5176"/>
    <s v="Furniture"/>
    <s v="Bookcases"/>
    <s v="O'Sullivan 4-Shelf Bookcase in Odessa Pine"/>
  </r>
  <r>
    <x v="4207"/>
    <x v="756"/>
    <d v="2017-04-27T00:00:00"/>
    <s v="Standard Class"/>
    <s v="PN-18775"/>
    <s v="TEC-AC-10002473"/>
    <x v="4841"/>
    <n v="2"/>
    <n v="2"/>
    <n v="119196"/>
    <n v="11.919600000000001"/>
    <s v="Technology"/>
    <s v="Accessories"/>
    <s v="Maxell 4.7GB DVD-R"/>
  </r>
  <r>
    <x v="4207"/>
    <x v="756"/>
    <d v="2017-04-27T00:00:00"/>
    <s v="Standard Class"/>
    <s v="PN-18775"/>
    <s v="FUR-FU-10000193"/>
    <x v="2390"/>
    <n v="3"/>
    <n v="2"/>
    <n v="-116928"/>
    <n v="-11.6928"/>
    <s v="Furniture"/>
    <s v="Furnishings"/>
    <s v="Tenex Chairmats For Use with Hard Floors"/>
  </r>
  <r>
    <x v="4207"/>
    <x v="756"/>
    <d v="2017-04-27T00:00:00"/>
    <s v="Standard Class"/>
    <s v="PN-18775"/>
    <s v="OFF-LA-10000081"/>
    <x v="3223"/>
    <n v="1"/>
    <n v="2"/>
    <n v="105"/>
    <n v="1.0500000000000001E-2"/>
    <s v="Office Supplies"/>
    <s v="Labels"/>
    <s v="Avery 496"/>
  </r>
  <r>
    <x v="4208"/>
    <x v="461"/>
    <d v="2015-10-26T00:00:00"/>
    <s v="Second Class"/>
    <s v="GM-14500"/>
    <s v="OFF-ST-10000876"/>
    <x v="4842"/>
    <n v="1"/>
    <n v="2"/>
    <n v="9952"/>
    <n v="0.99519999999999997"/>
    <s v="Office Supplies"/>
    <s v="Storage"/>
    <s v="Eldon Simplefile Box Office"/>
  </r>
  <r>
    <x v="4209"/>
    <x v="349"/>
    <d v="2017-04-14T00:00:00"/>
    <s v="Standard Class"/>
    <s v="NC-18625"/>
    <s v="OFF-BI-10004492"/>
    <x v="4843"/>
    <n v="4"/>
    <n v="7"/>
    <n v="-290536"/>
    <n v="-29.053599999999999"/>
    <s v="Office Supplies"/>
    <s v="Binders"/>
    <s v="Tuf-Vin Binders"/>
  </r>
  <r>
    <x v="4209"/>
    <x v="349"/>
    <d v="2017-04-14T00:00:00"/>
    <s v="Standard Class"/>
    <s v="NC-18625"/>
    <s v="OFF-PA-10001033"/>
    <x v="4445"/>
    <n v="2"/>
    <n v="2"/>
    <n v="237742"/>
    <n v="23.7742"/>
    <s v="Office Supplies"/>
    <s v="Paper"/>
    <s v="Xerox 1893"/>
  </r>
  <r>
    <x v="4210"/>
    <x v="855"/>
    <d v="2017-11-01T00:00:00"/>
    <s v="Standard Class"/>
    <s v="TW-21025"/>
    <s v="OFF-PA-10004039"/>
    <x v="1226"/>
    <n v="1"/>
    <n v="2"/>
    <n v="162342"/>
    <n v="16.234200000000001"/>
    <s v="Office Supplies"/>
    <s v="Paper"/>
    <s v="Xerox 1882"/>
  </r>
  <r>
    <x v="4211"/>
    <x v="628"/>
    <d v="2015-10-30T00:00:00"/>
    <s v="Same Day"/>
    <s v="BF-11020"/>
    <s v="TEC-MA-10004552"/>
    <x v="4844"/>
    <n v="4"/>
    <n v="0"/>
    <n v="269308"/>
    <n v="26.930800000000001"/>
    <s v="Technology"/>
    <s v="Machines"/>
    <s v="Star Micronics TSP100 TSP143LAN Receipt Printer"/>
  </r>
  <r>
    <x v="4212"/>
    <x v="192"/>
    <d v="2017-12-24T00:00:00"/>
    <s v="Standard Class"/>
    <s v="TT-21460"/>
    <s v="OFF-AR-10002578"/>
    <x v="1703"/>
    <n v="2"/>
    <n v="0"/>
    <n v="16704"/>
    <n v="1.6704000000000001"/>
    <s v="Office Supplies"/>
    <s v="Art"/>
    <s v="Newell 335"/>
  </r>
  <r>
    <x v="4213"/>
    <x v="475"/>
    <d v="2016-03-16T00:00:00"/>
    <s v="Standard Class"/>
    <s v="SW-20245"/>
    <s v="OFF-PA-10004022"/>
    <x v="1248"/>
    <n v="2"/>
    <n v="0"/>
    <n v="8991"/>
    <n v="0.89910000000000001"/>
    <s v="Office Supplies"/>
    <s v="Paper"/>
    <s v="Hammermill Color Copier Paper (28Lb. and 96 Bright)"/>
  </r>
  <r>
    <x v="4214"/>
    <x v="609"/>
    <d v="2014-07-27T00:00:00"/>
    <s v="Standard Class"/>
    <s v="PG-18820"/>
    <s v="TEC-PH-10004100"/>
    <x v="4845"/>
    <n v="2"/>
    <n v="0"/>
    <n v="100744"/>
    <n v="10.074400000000001"/>
    <s v="Technology"/>
    <s v="Phones"/>
    <s v="Griffin GC17055 Auxiliary Audio Cable"/>
  </r>
  <r>
    <x v="4215"/>
    <x v="1012"/>
    <d v="2016-05-28T00:00:00"/>
    <s v="Standard Class"/>
    <s v="DP-13390"/>
    <s v="OFF-AR-10001860"/>
    <x v="3632"/>
    <n v="3"/>
    <n v="2"/>
    <n v="33312"/>
    <n v="3.3311999999999999"/>
    <s v="Office Supplies"/>
    <s v="Art"/>
    <s v="BIC Liqua Brite Liner"/>
  </r>
  <r>
    <x v="4216"/>
    <x v="512"/>
    <d v="2017-02-15T00:00:00"/>
    <s v="Standard Class"/>
    <s v="DJ-13510"/>
    <s v="OFF-LA-10001297"/>
    <x v="561"/>
    <n v="2"/>
    <n v="0"/>
    <n v="9936"/>
    <n v="0.99360000000000004"/>
    <s v="Office Supplies"/>
    <s v="Labels"/>
    <s v="Avery 473"/>
  </r>
  <r>
    <x v="4217"/>
    <x v="873"/>
    <d v="2016-09-24T00:00:00"/>
    <s v="Standard Class"/>
    <s v="EN-13780"/>
    <s v="OFF-BI-10004828"/>
    <x v="3770"/>
    <n v="5"/>
    <n v="0"/>
    <n v="41013"/>
    <n v="4.1013000000000002"/>
    <s v="Office Supplies"/>
    <s v="Binders"/>
    <s v="GBC Poly Designer Binding Covers"/>
  </r>
  <r>
    <x v="4218"/>
    <x v="426"/>
    <d v="2017-09-24T00:00:00"/>
    <s v="Same Day"/>
    <s v="PB-19150"/>
    <s v="FUR-FU-10002759"/>
    <x v="1248"/>
    <n v="10"/>
    <n v="0"/>
    <n v="71928"/>
    <n v="7.1928000000000001"/>
    <s v="Furniture"/>
    <s v="Furnishings"/>
    <s v="12-1/2 Diameter Round Wall Clock"/>
  </r>
  <r>
    <x v="4219"/>
    <x v="996"/>
    <d v="2017-03-31T00:00:00"/>
    <s v="Standard Class"/>
    <s v="BD-11560"/>
    <s v="OFF-PA-10000740"/>
    <x v="1762"/>
    <n v="2"/>
    <n v="0"/>
    <n v="210128"/>
    <n v="21.012799999999999"/>
    <s v="Office Supplies"/>
    <s v="Paper"/>
    <s v="Xerox 1982"/>
  </r>
  <r>
    <x v="4219"/>
    <x v="996"/>
    <d v="2017-03-31T00:00:00"/>
    <s v="Standard Class"/>
    <s v="BD-11560"/>
    <s v="OFF-PA-10001144"/>
    <x v="295"/>
    <n v="2"/>
    <n v="0"/>
    <n v="532608"/>
    <n v="53.260800000000003"/>
    <s v="Office Supplies"/>
    <s v="Paper"/>
    <s v="Xerox 1913"/>
  </r>
  <r>
    <x v="4219"/>
    <x v="996"/>
    <d v="2017-03-31T00:00:00"/>
    <s v="Standard Class"/>
    <s v="BD-11560"/>
    <s v="OFF-PA-10000859"/>
    <x v="4846"/>
    <n v="3"/>
    <n v="0"/>
    <n v="597"/>
    <n v="5.9700000000000003E-2"/>
    <s v="Office Supplies"/>
    <s v="Paper"/>
    <s v="Unpadded Memo Slips"/>
  </r>
  <r>
    <x v="4220"/>
    <x v="1056"/>
    <d v="2016-02-04T00:00:00"/>
    <s v="Second Class"/>
    <s v="SE-20110"/>
    <s v="TEC-MA-10001127"/>
    <x v="4847"/>
    <n v="5"/>
    <n v="0"/>
    <n v="2799984"/>
    <n v="279.9984"/>
    <s v="Technology"/>
    <s v="Machines"/>
    <s v="HP Designjet T520 Inkjet Large Format Printer - 24&quot; Color"/>
  </r>
  <r>
    <x v="4220"/>
    <x v="1056"/>
    <d v="2016-02-04T00:00:00"/>
    <s v="Second Class"/>
    <s v="SE-20110"/>
    <s v="OFF-BI-10002557"/>
    <x v="1256"/>
    <n v="8"/>
    <n v="0"/>
    <n v="182"/>
    <n v="1.8200000000000001E-2"/>
    <s v="Office Supplies"/>
    <s v="Binders"/>
    <s v="Presstex Flexible Ring Binders"/>
  </r>
  <r>
    <x v="4220"/>
    <x v="1056"/>
    <d v="2016-02-04T00:00:00"/>
    <s v="Second Class"/>
    <s v="SE-20110"/>
    <s v="FUR-FU-10001731"/>
    <x v="3270"/>
    <n v="7"/>
    <n v="0"/>
    <n v="71022"/>
    <n v="7.1021999999999998"/>
    <s v="Furniture"/>
    <s v="Furnishings"/>
    <s v="Acrylic Self-Standing Desk Frames"/>
  </r>
  <r>
    <x v="4221"/>
    <x v="28"/>
    <d v="2017-07-11T00:00:00"/>
    <s v="Standard Class"/>
    <s v="AT-10735"/>
    <s v="OFF-FA-10001135"/>
    <x v="3709"/>
    <n v="3"/>
    <n v="0"/>
    <n v="1188"/>
    <n v="0.1188"/>
    <s v="Office Supplies"/>
    <s v="Fasteners"/>
    <s v="Brites Rubber Bands, 1 1/2 oz. Box"/>
  </r>
  <r>
    <x v="4222"/>
    <x v="924"/>
    <d v="2015-10-28T00:00:00"/>
    <s v="Standard Class"/>
    <s v="CC-12685"/>
    <s v="OFF-PA-10000069"/>
    <x v="4848"/>
    <n v="8"/>
    <n v="2"/>
    <n v="204984"/>
    <n v="20.4984"/>
    <s v="Office Supplies"/>
    <s v="Paper"/>
    <s v="TOPS 4 x 6 Fluorescent Color Memo Sheets, 500 Sheets per Pack"/>
  </r>
  <r>
    <x v="4222"/>
    <x v="924"/>
    <d v="2015-10-28T00:00:00"/>
    <s v="Standard Class"/>
    <s v="CC-12685"/>
    <s v="TEC-CO-10001943"/>
    <x v="4849"/>
    <n v="3"/>
    <n v="2"/>
    <n v="1619919"/>
    <n v="161.99189999999999"/>
    <s v="Technology"/>
    <s v="Copiers"/>
    <s v="Canon PC-428 Personal Copier"/>
  </r>
  <r>
    <x v="4222"/>
    <x v="924"/>
    <d v="2015-10-28T00:00:00"/>
    <s v="Standard Class"/>
    <s v="CC-12685"/>
    <s v="OFF-BI-10000977"/>
    <x v="2265"/>
    <n v="1"/>
    <n v="8"/>
    <n v="-10336"/>
    <n v="-1.0336000000000001"/>
    <s v="Office Supplies"/>
    <s v="Binders"/>
    <s v="Ibico Plastic Spiral Binding Combs"/>
  </r>
  <r>
    <x v="4223"/>
    <x v="580"/>
    <d v="2016-12-08T00:00:00"/>
    <s v="Standard Class"/>
    <s v="AS-10225"/>
    <s v="TEC-AC-10002942"/>
    <x v="3153"/>
    <n v="3"/>
    <n v="2"/>
    <n v="-621"/>
    <n v="-6.2100000000000002E-2"/>
    <s v="Technology"/>
    <s v="Accessories"/>
    <s v="WD My Passport Ultra 1TB Portable External Hard Drive"/>
  </r>
  <r>
    <x v="4224"/>
    <x v="1195"/>
    <d v="2014-03-08T00:00:00"/>
    <s v="Second Class"/>
    <s v="AB-10150"/>
    <s v="OFF-AR-10000588"/>
    <x v="678"/>
    <n v="3"/>
    <n v="0"/>
    <n v="154752"/>
    <n v="15.475199999999999"/>
    <s v="Office Supplies"/>
    <s v="Art"/>
    <s v="Newell 345"/>
  </r>
  <r>
    <x v="4224"/>
    <x v="1195"/>
    <d v="2014-03-08T00:00:00"/>
    <s v="Second Class"/>
    <s v="AB-10150"/>
    <s v="TEC-AC-10002001"/>
    <x v="576"/>
    <n v="3"/>
    <n v="0"/>
    <n v="1775889"/>
    <n v="177.5889"/>
    <s v="Technology"/>
    <s v="Accessories"/>
    <s v="Logitech Wireless Gaming Headset G930"/>
  </r>
  <r>
    <x v="4224"/>
    <x v="1195"/>
    <d v="2014-03-08T00:00:00"/>
    <s v="Second Class"/>
    <s v="AB-10150"/>
    <s v="OFF-SU-10000381"/>
    <x v="4850"/>
    <n v="2"/>
    <n v="0"/>
    <n v="53998"/>
    <n v="5.3997999999999999"/>
    <s v="Office Supplies"/>
    <s v="Supplies"/>
    <s v="Acme Forged Steel Scissors with Black Enamel Handles"/>
  </r>
  <r>
    <x v="4224"/>
    <x v="1195"/>
    <d v="2014-03-08T00:00:00"/>
    <s v="Second Class"/>
    <s v="AB-10150"/>
    <s v="OFF-BI-10001617"/>
    <x v="323"/>
    <n v="6"/>
    <n v="2"/>
    <n v="167508"/>
    <n v="16.750800000000002"/>
    <s v="Office Supplies"/>
    <s v="Binders"/>
    <s v="GBC Wire Binding Combs"/>
  </r>
  <r>
    <x v="4224"/>
    <x v="1195"/>
    <d v="2014-03-08T00:00:00"/>
    <s v="Second Class"/>
    <s v="AB-10150"/>
    <s v="OFF-PA-10001878"/>
    <x v="118"/>
    <n v="2"/>
    <n v="0"/>
    <n v="459754"/>
    <n v="45.9754"/>
    <s v="Office Supplies"/>
    <s v="Paper"/>
    <s v="Xerox 1891"/>
  </r>
  <r>
    <x v="4225"/>
    <x v="879"/>
    <d v="2015-03-03T00:00:00"/>
    <s v="Second Class"/>
    <s v="DH-13075"/>
    <s v="TEC-PH-10000376"/>
    <x v="2780"/>
    <n v="2"/>
    <n v="2"/>
    <n v="11988"/>
    <n v="1.1988000000000001"/>
    <s v="Technology"/>
    <s v="Phones"/>
    <s v="Square Credit Card Reader"/>
  </r>
  <r>
    <x v="4225"/>
    <x v="879"/>
    <d v="2015-03-03T00:00:00"/>
    <s v="Second Class"/>
    <s v="DH-13075"/>
    <s v="FUR-CH-10003396"/>
    <x v="3834"/>
    <n v="3"/>
    <n v="2"/>
    <n v="-207846"/>
    <n v="-20.784600000000001"/>
    <s v="Furniture"/>
    <s v="Chairs"/>
    <s v="Global Deluxe Steno Chair"/>
  </r>
  <r>
    <x v="4226"/>
    <x v="980"/>
    <d v="2014-02-24T00:00:00"/>
    <s v="Standard Class"/>
    <s v="SR-20740"/>
    <s v="OFF-PA-10003363"/>
    <x v="24"/>
    <n v="2"/>
    <n v="0"/>
    <n v="62208"/>
    <n v="6.2207999999999997"/>
    <s v="Office Supplies"/>
    <s v="Paper"/>
    <s v="Xerox 204"/>
  </r>
  <r>
    <x v="4227"/>
    <x v="558"/>
    <d v="2016-05-06T00:00:00"/>
    <s v="Standard Class"/>
    <s v="NR-18550"/>
    <s v="FUR-CH-10003298"/>
    <x v="4261"/>
    <n v="4"/>
    <n v="3"/>
    <n v="-1100232"/>
    <n v="-110.0232"/>
    <s v="Furniture"/>
    <s v="Chairs"/>
    <s v="Office Star - Contemporary Task Swivel chair with Loop Arms, Charcoal"/>
  </r>
  <r>
    <x v="4228"/>
    <x v="134"/>
    <d v="2016-03-12T00:00:00"/>
    <s v="Standard Class"/>
    <s v="SJ-20125"/>
    <s v="OFF-BI-10001757"/>
    <x v="2945"/>
    <n v="9"/>
    <n v="8"/>
    <n v="-141696"/>
    <n v="-14.169600000000001"/>
    <s v="Office Supplies"/>
    <s v="Binders"/>
    <s v="Pressboard Hanging Data Binders for Unburst Sheets"/>
  </r>
  <r>
    <x v="4228"/>
    <x v="134"/>
    <d v="2016-03-12T00:00:00"/>
    <s v="Standard Class"/>
    <s v="SJ-20125"/>
    <s v="TEC-AC-10004633"/>
    <x v="4851"/>
    <n v="5"/>
    <n v="2"/>
    <n v="8388"/>
    <n v="0.83879999999999999"/>
    <s v="Technology"/>
    <s v="Accessories"/>
    <s v="Verbatim 25 GB 6x Blu-ray Single Layer Recordable Disc, 3/Pack"/>
  </r>
  <r>
    <x v="4228"/>
    <x v="134"/>
    <d v="2016-03-12T00:00:00"/>
    <s v="Standard Class"/>
    <s v="SJ-20125"/>
    <s v="OFF-EN-10001453"/>
    <x v="1689"/>
    <n v="3"/>
    <n v="2"/>
    <n v="493938"/>
    <n v="49.393799999999999"/>
    <s v="Office Supplies"/>
    <s v="Envelopes"/>
    <s v="Tyvek Interoffice Envelopes, 9 1/2&quot; x 12 1/2&quot;, 100/Box"/>
  </r>
  <r>
    <x v="4229"/>
    <x v="427"/>
    <d v="2015-12-14T00:00:00"/>
    <s v="First Class"/>
    <s v="CA-12775"/>
    <s v="TEC-AC-10004761"/>
    <x v="4852"/>
    <n v="11"/>
    <n v="0"/>
    <n v="613305"/>
    <n v="61.330500000000001"/>
    <s v="Technology"/>
    <s v="Accessories"/>
    <s v="Maxell 4.7GB DVD+RW 3/Pack"/>
  </r>
  <r>
    <x v="4229"/>
    <x v="427"/>
    <d v="2015-12-14T00:00:00"/>
    <s v="First Class"/>
    <s v="CA-12775"/>
    <s v="TEC-PH-10003691"/>
    <x v="4357"/>
    <n v="1"/>
    <n v="0"/>
    <n v="314975"/>
    <n v="31.497499999999999"/>
    <s v="Technology"/>
    <s v="Phones"/>
    <s v="BlackBerry Q10"/>
  </r>
  <r>
    <x v="4229"/>
    <x v="427"/>
    <d v="2015-12-14T00:00:00"/>
    <s v="First Class"/>
    <s v="CA-12775"/>
    <s v="OFF-BI-10004965"/>
    <x v="4853"/>
    <n v="2"/>
    <n v="0"/>
    <n v="1035"/>
    <n v="0.10349999999999999"/>
    <s v="Office Supplies"/>
    <s v="Binders"/>
    <s v="Ibico Covers for Plastic or Wire Binding Elements"/>
  </r>
  <r>
    <x v="4230"/>
    <x v="333"/>
    <d v="2016-12-26T00:00:00"/>
    <s v="Standard Class"/>
    <s v="LC-16885"/>
    <s v="OFF-BI-10004233"/>
    <x v="2094"/>
    <n v="2"/>
    <n v="2"/>
    <n v="89544"/>
    <n v="8.9543999999999997"/>
    <s v="Office Supplies"/>
    <s v="Binders"/>
    <s v="GBC Pre-Punched Binding Paper, Plastic, White, 8-1/2&quot; x 11&quot;"/>
  </r>
  <r>
    <x v="4231"/>
    <x v="1056"/>
    <d v="2016-02-08T00:00:00"/>
    <s v="Standard Class"/>
    <s v="NS-18640"/>
    <s v="FUR-FU-10003601"/>
    <x v="4854"/>
    <n v="2"/>
    <n v="6"/>
    <n v="-774732"/>
    <n v="-77.473200000000006"/>
    <s v="Furniture"/>
    <s v="Furnishings"/>
    <s v="Deflect-o RollaMat Studded, Beveled Mat for Medium Pile Carpeting"/>
  </r>
  <r>
    <x v="4232"/>
    <x v="929"/>
    <d v="2017-06-09T00:00:00"/>
    <s v="Standard Class"/>
    <s v="NS-18640"/>
    <s v="OFF-PA-10002787"/>
    <x v="846"/>
    <n v="4"/>
    <n v="2"/>
    <n v="72576"/>
    <n v="7.2576000000000001"/>
    <s v="Office Supplies"/>
    <s v="Paper"/>
    <s v="Xerox 227"/>
  </r>
  <r>
    <x v="4233"/>
    <x v="342"/>
    <d v="2015-08-26T00:00:00"/>
    <s v="Standard Class"/>
    <s v="HG-14965"/>
    <s v="OFF-AR-10003602"/>
    <x v="429"/>
    <n v="3"/>
    <n v="0"/>
    <n v="82344"/>
    <n v="8.2344000000000008"/>
    <s v="Office Supplies"/>
    <s v="Art"/>
    <s v="Quartet Omega Colored Chalk, 12/Pack"/>
  </r>
  <r>
    <x v="4233"/>
    <x v="342"/>
    <d v="2015-08-26T00:00:00"/>
    <s v="Standard Class"/>
    <s v="HG-14965"/>
    <s v="OFF-AR-10002053"/>
    <x v="4457"/>
    <n v="12"/>
    <n v="0"/>
    <n v="100128"/>
    <n v="10.0128"/>
    <s v="Office Supplies"/>
    <s v="Art"/>
    <s v="Premium Writing Pencils, Soft, #2 by Central Association for the Blind"/>
  </r>
  <r>
    <x v="4234"/>
    <x v="457"/>
    <d v="2016-04-11T00:00:00"/>
    <s v="Standard Class"/>
    <s v="SF-20200"/>
    <s v="OFF-AR-10002833"/>
    <x v="1256"/>
    <n v="2"/>
    <n v="0"/>
    <n v="9828"/>
    <n v="0.98280000000000001"/>
    <s v="Office Supplies"/>
    <s v="Art"/>
    <s v="Newell 322"/>
  </r>
  <r>
    <x v="4235"/>
    <x v="302"/>
    <d v="2017-06-07T00:00:00"/>
    <s v="Second Class"/>
    <s v="EM-14065"/>
    <s v="FUR-FU-10002501"/>
    <x v="4855"/>
    <n v="6"/>
    <n v="6"/>
    <n v="-174432"/>
    <n v="-17.443200000000001"/>
    <s v="Furniture"/>
    <s v="Furnishings"/>
    <s v="Nu-Dell Executive Frame"/>
  </r>
  <r>
    <x v="4236"/>
    <x v="769"/>
    <d v="2017-12-10T00:00:00"/>
    <s v="Standard Class"/>
    <s v="DO-13645"/>
    <s v="FUR-FU-10002506"/>
    <x v="2302"/>
    <n v="1"/>
    <n v="0"/>
    <n v="15588"/>
    <n v="1.5588"/>
    <s v="Furniture"/>
    <s v="Furnishings"/>
    <s v="Tensor &quot;Hersey Kiss&quot; Styled Floor Lamp"/>
  </r>
  <r>
    <x v="4236"/>
    <x v="769"/>
    <d v="2017-12-10T00:00:00"/>
    <s v="Standard Class"/>
    <s v="DO-13645"/>
    <s v="FUR-CH-10003817"/>
    <x v="4856"/>
    <n v="3"/>
    <n v="0"/>
    <n v="45555"/>
    <n v="4.5555000000000003"/>
    <s v="Furniture"/>
    <s v="Chairs"/>
    <s v="Global Value Steno Chair, Gray"/>
  </r>
  <r>
    <x v="4236"/>
    <x v="769"/>
    <d v="2017-12-10T00:00:00"/>
    <s v="Standard Class"/>
    <s v="DO-13645"/>
    <s v="FUR-CH-10004860"/>
    <x v="3109"/>
    <n v="3"/>
    <n v="0"/>
    <n v="181764"/>
    <n v="18.176400000000001"/>
    <s v="Furniture"/>
    <s v="Chairs"/>
    <s v="Global Low Back Tilter Chair"/>
  </r>
  <r>
    <x v="4237"/>
    <x v="525"/>
    <d v="2016-01-15T00:00:00"/>
    <s v="Standard Class"/>
    <s v="MP-17470"/>
    <s v="FUR-FU-10002268"/>
    <x v="4857"/>
    <n v="14"/>
    <n v="2"/>
    <n v="89362"/>
    <n v="8.9361999999999995"/>
    <s v="Furniture"/>
    <s v="Furnishings"/>
    <s v="Ultra Door Push Plate"/>
  </r>
  <r>
    <x v="4238"/>
    <x v="367"/>
    <d v="2016-04-07T00:00:00"/>
    <s v="Standard Class"/>
    <s v="MY-18295"/>
    <s v="TEC-PH-10000148"/>
    <x v="2302"/>
    <n v="1"/>
    <n v="0"/>
    <n v="2598"/>
    <n v="0.25979999999999998"/>
    <s v="Technology"/>
    <s v="Phones"/>
    <s v="Cyber Acoustics AC-202b Speech Recognition Stereo Headset"/>
  </r>
  <r>
    <x v="4239"/>
    <x v="456"/>
    <d v="2017-09-25T00:00:00"/>
    <s v="Standard Class"/>
    <s v="DB-13615"/>
    <s v="OFF-PA-10004082"/>
    <x v="4858"/>
    <n v="7"/>
    <n v="0"/>
    <n v="2793"/>
    <n v="0.27929999999999999"/>
    <s v="Office Supplies"/>
    <s v="Paper"/>
    <s v="Adams Telephone Message Book w/Frequently-Called Numbers Space, 400 Messages per Book"/>
  </r>
  <r>
    <x v="4240"/>
    <x v="633"/>
    <d v="2017-03-16T00:00:00"/>
    <s v="Same Day"/>
    <s v="SP-20920"/>
    <s v="TEC-PH-10004348"/>
    <x v="4859"/>
    <n v="2"/>
    <n v="4"/>
    <n v="-7396"/>
    <n v="-0.73960000000000004"/>
    <s v="Technology"/>
    <s v="Phones"/>
    <s v="OtterBox Defender Series Case - iPhone 5c"/>
  </r>
  <r>
    <x v="4240"/>
    <x v="633"/>
    <d v="2017-03-16T00:00:00"/>
    <s v="Same Day"/>
    <s v="SP-20920"/>
    <s v="FUR-FU-10003424"/>
    <x v="4860"/>
    <n v="6"/>
    <n v="2"/>
    <n v="76896"/>
    <n v="7.6896000000000004"/>
    <s v="Furniture"/>
    <s v="Furnishings"/>
    <s v="Nu-Dell Oak Frame"/>
  </r>
  <r>
    <x v="4240"/>
    <x v="633"/>
    <d v="2017-03-16T00:00:00"/>
    <s v="Same Day"/>
    <s v="SP-20920"/>
    <s v="OFF-BI-10004654"/>
    <x v="4861"/>
    <n v="3"/>
    <n v="7"/>
    <n v="-3462"/>
    <n v="-0.34620000000000001"/>
    <s v="Office Supplies"/>
    <s v="Binders"/>
    <s v="Avery Binding System Hidden Tab Executive Style Index Sets"/>
  </r>
  <r>
    <x v="4240"/>
    <x v="633"/>
    <d v="2017-03-16T00:00:00"/>
    <s v="Same Day"/>
    <s v="SP-20920"/>
    <s v="TEC-AC-10004571"/>
    <x v="696"/>
    <n v="2"/>
    <n v="2"/>
    <n v="439956"/>
    <n v="43.995600000000003"/>
    <s v="Technology"/>
    <s v="Accessories"/>
    <s v="Logitech G700s Rechargeable Gaming Mouse"/>
  </r>
  <r>
    <x v="4240"/>
    <x v="633"/>
    <d v="2017-03-16T00:00:00"/>
    <s v="Same Day"/>
    <s v="SP-20920"/>
    <s v="OFF-ST-10000675"/>
    <x v="524"/>
    <n v="2"/>
    <n v="2"/>
    <n v="3389"/>
    <n v="0.33889999999999998"/>
    <s v="Office Supplies"/>
    <s v="Storage"/>
    <s v="File Shuttle II and Handi-File, Black"/>
  </r>
  <r>
    <x v="4241"/>
    <x v="225"/>
    <d v="2017-11-17T00:00:00"/>
    <s v="Standard Class"/>
    <s v="ME-17320"/>
    <s v="FUR-CH-10001714"/>
    <x v="4862"/>
    <n v="2"/>
    <n v="2"/>
    <n v="-362136"/>
    <n v="-36.2136"/>
    <s v="Furniture"/>
    <s v="Chairs"/>
    <s v="Global Leather &amp; Oak Executive Chair, Burgundy"/>
  </r>
  <r>
    <x v="4242"/>
    <x v="885"/>
    <d v="2016-12-06T00:00:00"/>
    <s v="Standard Class"/>
    <s v="BS-11755"/>
    <s v="OFF-PA-10000380"/>
    <x v="1658"/>
    <n v="4"/>
    <n v="0"/>
    <n v="1668"/>
    <n v="0.1668"/>
    <s v="Office Supplies"/>
    <s v="Paper"/>
    <s v="REDIFORM Incoming/Outgoing Call Register, 11&quot; X 8 1/2&quot;, 100 Messages"/>
  </r>
  <r>
    <x v="4242"/>
    <x v="885"/>
    <d v="2016-12-06T00:00:00"/>
    <s v="Standard Class"/>
    <s v="BS-11755"/>
    <s v="OFF-PA-10002713"/>
    <x v="559"/>
    <n v="2"/>
    <n v="0"/>
    <n v="63296"/>
    <n v="6.3296000000000001"/>
    <s v="Office Supplies"/>
    <s v="Paper"/>
    <s v="Adams Phone Message Book, 200 Message Capacity, 8 1/16Â” x 11Â”"/>
  </r>
  <r>
    <x v="4242"/>
    <x v="885"/>
    <d v="2016-12-06T00:00:00"/>
    <s v="Standard Class"/>
    <s v="BS-11755"/>
    <s v="OFF-ST-10001370"/>
    <x v="4863"/>
    <n v="7"/>
    <n v="0"/>
    <n v="24843"/>
    <n v="2.4843000000000002"/>
    <s v="Office Supplies"/>
    <s v="Storage"/>
    <s v="Sensible Storage WireTech Storage Systems"/>
  </r>
  <r>
    <x v="4242"/>
    <x v="885"/>
    <d v="2016-12-06T00:00:00"/>
    <s v="Standard Class"/>
    <s v="BS-11755"/>
    <s v="FUR-CH-10000513"/>
    <x v="1860"/>
    <n v="3"/>
    <n v="0"/>
    <n v="350973"/>
    <n v="35.097299999999997"/>
    <s v="Furniture"/>
    <s v="Chairs"/>
    <s v="High-Back Leather Manager's Chair"/>
  </r>
  <r>
    <x v="4243"/>
    <x v="1004"/>
    <d v="2015-01-15T00:00:00"/>
    <s v="Second Class"/>
    <s v="KS-16300"/>
    <s v="OFF-LA-10003223"/>
    <x v="972"/>
    <n v="2"/>
    <n v="0"/>
    <n v="48118"/>
    <n v="4.8117999999999999"/>
    <s v="Office Supplies"/>
    <s v="Labels"/>
    <s v="Avery 508"/>
  </r>
  <r>
    <x v="4244"/>
    <x v="1174"/>
    <d v="2014-05-20T00:00:00"/>
    <s v="Standard Class"/>
    <s v="CC-12475"/>
    <s v="TEC-AC-10002217"/>
    <x v="993"/>
    <n v="3"/>
    <n v="0"/>
    <n v="3384"/>
    <n v="0.33839999999999998"/>
    <s v="Technology"/>
    <s v="Accessories"/>
    <s v="ImationÂ Clip USBÂ flash driveÂ - 8 GB"/>
  </r>
  <r>
    <x v="4245"/>
    <x v="722"/>
    <d v="2015-06-11T00:00:00"/>
    <s v="Standard Class"/>
    <s v="HD-14785"/>
    <s v="OFF-BI-10003707"/>
    <x v="4181"/>
    <n v="4"/>
    <n v="7"/>
    <n v="-12208"/>
    <n v="-1.2208000000000001"/>
    <s v="Office Supplies"/>
    <s v="Binders"/>
    <s v="Aluminum Screw Posts"/>
  </r>
  <r>
    <x v="4245"/>
    <x v="722"/>
    <d v="2015-06-11T00:00:00"/>
    <s v="Standard Class"/>
    <s v="HD-14785"/>
    <s v="OFF-PA-10000552"/>
    <x v="330"/>
    <n v="5"/>
    <n v="2"/>
    <n v="9072"/>
    <n v="0.90720000000000001"/>
    <s v="Office Supplies"/>
    <s v="Paper"/>
    <s v="Xerox 200"/>
  </r>
  <r>
    <x v="4245"/>
    <x v="722"/>
    <d v="2015-06-11T00:00:00"/>
    <s v="Standard Class"/>
    <s v="HD-14785"/>
    <s v="OFF-AR-10003183"/>
    <x v="2124"/>
    <n v="3"/>
    <n v="2"/>
    <n v="1002"/>
    <n v="0.1002"/>
    <s v="Office Supplies"/>
    <s v="Art"/>
    <s v="Avery Fluorescent Highlighter Four-Color Set"/>
  </r>
  <r>
    <x v="4246"/>
    <x v="631"/>
    <d v="2017-03-13T00:00:00"/>
    <s v="Standard Class"/>
    <s v="KB-16315"/>
    <s v="TEC-CO-10000971"/>
    <x v="1912"/>
    <n v="2"/>
    <n v="2"/>
    <n v="59998"/>
    <n v="5.9997999999999996"/>
    <s v="Technology"/>
    <s v="Copiers"/>
    <s v="Hewlett Packard 310 Color Digital Copier"/>
  </r>
  <r>
    <x v="4246"/>
    <x v="631"/>
    <d v="2017-03-13T00:00:00"/>
    <s v="Standard Class"/>
    <s v="KB-16315"/>
    <s v="OFF-BI-10003910"/>
    <x v="14"/>
    <n v="5"/>
    <n v="2"/>
    <n v="96375"/>
    <n v="9.6374999999999993"/>
    <s v="Office Supplies"/>
    <s v="Binders"/>
    <s v="DXL Angle-View Binders with Locking Rings by Samsill"/>
  </r>
  <r>
    <x v="4247"/>
    <x v="937"/>
    <d v="2015-12-23T00:00:00"/>
    <s v="First Class"/>
    <s v="HR-14830"/>
    <s v="OFF-ST-10001172"/>
    <x v="2804"/>
    <n v="2"/>
    <n v="2"/>
    <n v="16784"/>
    <n v="1.6783999999999999"/>
    <s v="Office Supplies"/>
    <s v="Storage"/>
    <s v="Tennsco Lockers, Sand"/>
  </r>
  <r>
    <x v="4247"/>
    <x v="937"/>
    <d v="2015-12-23T00:00:00"/>
    <s v="First Class"/>
    <s v="HR-14830"/>
    <s v="FUR-CH-10001270"/>
    <x v="4864"/>
    <n v="7"/>
    <n v="3"/>
    <n v="0"/>
    <n v="0"/>
    <s v="Furniture"/>
    <s v="Chairs"/>
    <s v="Harbour Creations Steel Folding Chair"/>
  </r>
  <r>
    <x v="4248"/>
    <x v="908"/>
    <d v="2014-08-11T00:00:00"/>
    <s v="Standard Class"/>
    <s v="TB-21625"/>
    <s v="TEC-AC-10004571"/>
    <x v="1590"/>
    <n v="2"/>
    <n v="0"/>
    <n v="839916"/>
    <n v="83.991600000000005"/>
    <s v="Technology"/>
    <s v="Accessories"/>
    <s v="Logitech G700s Rechargeable Gaming Mouse"/>
  </r>
  <r>
    <x v="4249"/>
    <x v="1196"/>
    <d v="2016-03-31T00:00:00"/>
    <s v="Standard Class"/>
    <s v="DS-13180"/>
    <s v="FUR-FU-10004053"/>
    <x v="4373"/>
    <n v="1"/>
    <n v="0"/>
    <n v="87032"/>
    <n v="8.7032000000000007"/>
    <s v="Furniture"/>
    <s v="Furnishings"/>
    <s v="DAX Two-Tone Silver Metal Document Frame"/>
  </r>
  <r>
    <x v="4249"/>
    <x v="1196"/>
    <d v="2016-03-31T00:00:00"/>
    <s v="Standard Class"/>
    <s v="DS-13180"/>
    <s v="FUR-FU-10003731"/>
    <x v="2865"/>
    <n v="4"/>
    <n v="0"/>
    <n v="111776"/>
    <n v="11.1776"/>
    <s v="Furniture"/>
    <s v="Furnishings"/>
    <s v="Eldon Expressions Wood and Plastic Desk Accessories, Oak"/>
  </r>
  <r>
    <x v="4249"/>
    <x v="1196"/>
    <d v="2016-03-31T00:00:00"/>
    <s v="Standard Class"/>
    <s v="DS-13180"/>
    <s v="OFF-BI-10000962"/>
    <x v="2739"/>
    <n v="2"/>
    <n v="0"/>
    <n v="159446"/>
    <n v="15.944599999999999"/>
    <s v="Office Supplies"/>
    <s v="Binders"/>
    <s v="Acco Flexible ACCOHIDE Square Ring Data Binder, Dark Blue, 11 1/2&quot; X 14&quot; 7/8&quot;"/>
  </r>
  <r>
    <x v="4250"/>
    <x v="901"/>
    <d v="2015-12-10T00:00:00"/>
    <s v="Standard Class"/>
    <s v="GB-14530"/>
    <s v="TEC-AC-10001266"/>
    <x v="3569"/>
    <n v="3"/>
    <n v="0"/>
    <n v="1755"/>
    <n v="0.17549999999999999"/>
    <s v="Technology"/>
    <s v="Accessories"/>
    <s v="Memorex Micro Travel Drive 8 GB"/>
  </r>
  <r>
    <x v="4250"/>
    <x v="901"/>
    <d v="2015-12-10T00:00:00"/>
    <s v="Standard Class"/>
    <s v="GB-14530"/>
    <s v="OFF-LA-10000452"/>
    <x v="2252"/>
    <n v="4"/>
    <n v="0"/>
    <n v="6048"/>
    <n v="0.6048"/>
    <s v="Office Supplies"/>
    <s v="Labels"/>
    <s v="Avery 488"/>
  </r>
  <r>
    <x v="4251"/>
    <x v="861"/>
    <d v="2015-09-12T00:00:00"/>
    <s v="First Class"/>
    <s v="GB-14530"/>
    <s v="FUR-FU-10000073"/>
    <x v="4015"/>
    <n v="4"/>
    <n v="2"/>
    <n v="4004"/>
    <n v="0.40039999999999998"/>
    <s v="Furniture"/>
    <s v="Furnishings"/>
    <s v="Deflect-O Glasstique Clear Desk Accessories"/>
  </r>
  <r>
    <x v="4252"/>
    <x v="789"/>
    <d v="2015-07-24T00:00:00"/>
    <s v="Standard Class"/>
    <s v="VB-21745"/>
    <s v="OFF-LA-10002368"/>
    <x v="506"/>
    <n v="3"/>
    <n v="2"/>
    <n v="20358"/>
    <n v="2.0358000000000001"/>
    <s v="Office Supplies"/>
    <s v="Labels"/>
    <s v="Avery 479"/>
  </r>
  <r>
    <x v="4252"/>
    <x v="789"/>
    <d v="2015-07-24T00:00:00"/>
    <s v="Standard Class"/>
    <s v="VB-21745"/>
    <s v="OFF-FA-10004248"/>
    <x v="4865"/>
    <n v="4"/>
    <n v="2"/>
    <n v="34276"/>
    <n v="3.4276"/>
    <s v="Office Supplies"/>
    <s v="Fasteners"/>
    <s v="Advantus T-Pin Paper Clips"/>
  </r>
  <r>
    <x v="4253"/>
    <x v="992"/>
    <d v="2014-06-03T00:00:00"/>
    <s v="Standard Class"/>
    <s v="MC-17425"/>
    <s v="TEC-CO-10004202"/>
    <x v="4866"/>
    <n v="3"/>
    <n v="2"/>
    <n v="1349955"/>
    <n v="134.99549999999999"/>
    <s v="Technology"/>
    <s v="Copiers"/>
    <s v="Brother DCP1000 Digital 3 in 1 Multifunction Machine"/>
  </r>
  <r>
    <x v="4254"/>
    <x v="110"/>
    <d v="2017-11-20T00:00:00"/>
    <s v="Standard Class"/>
    <s v="CB-12025"/>
    <s v="TEC-AC-10000927"/>
    <x v="2909"/>
    <n v="8"/>
    <n v="0"/>
    <n v="23992"/>
    <n v="2.3992"/>
    <s v="Technology"/>
    <s v="Accessories"/>
    <s v="Anker Ultrathin Bluetooth Wireless Keyboard Aluminum Cover with Stand "/>
  </r>
  <r>
    <x v="4255"/>
    <x v="25"/>
    <d v="2016-12-11T00:00:00"/>
    <s v="First Class"/>
    <s v="PM-18940"/>
    <s v="FUR-TA-10002530"/>
    <x v="2781"/>
    <n v="7"/>
    <n v="0"/>
    <n v="158529"/>
    <n v="15.8529"/>
    <s v="Furniture"/>
    <s v="Tables"/>
    <s v="Iceberg OfficeWorks 42&quot; Round Tables"/>
  </r>
  <r>
    <x v="4256"/>
    <x v="57"/>
    <d v="2015-03-22T00:00:00"/>
    <s v="Same Day"/>
    <s v="DC-13285"/>
    <s v="TEC-AC-10002567"/>
    <x v="2806"/>
    <n v="7"/>
    <n v="2"/>
    <n v="895888"/>
    <n v="89.588800000000006"/>
    <s v="Technology"/>
    <s v="Accessories"/>
    <s v="Logitech G602 Wireless Gaming Mouse"/>
  </r>
  <r>
    <x v="4256"/>
    <x v="57"/>
    <d v="2015-03-22T00:00:00"/>
    <s v="Same Day"/>
    <s v="DC-13285"/>
    <s v="OFF-ST-10002182"/>
    <x v="4867"/>
    <n v="9"/>
    <n v="2"/>
    <n v="-338418"/>
    <n v="-33.841799999999999"/>
    <s v="Office Supplies"/>
    <s v="Storage"/>
    <s v="Iris 3-Drawer Stacking Bin, Black"/>
  </r>
  <r>
    <x v="4257"/>
    <x v="43"/>
    <d v="2016-12-26T00:00:00"/>
    <s v="Second Class"/>
    <s v="LA-16780"/>
    <s v="TEC-PH-10004539"/>
    <x v="1275"/>
    <n v="3"/>
    <n v="2"/>
    <n v="396879"/>
    <n v="39.687899999999999"/>
    <s v="Technology"/>
    <s v="Phones"/>
    <s v="Wireless Extenders zBoost YX545 SOHO Signal Booster"/>
  </r>
  <r>
    <x v="4257"/>
    <x v="43"/>
    <d v="2016-12-26T00:00:00"/>
    <s v="Second Class"/>
    <s v="LA-16780"/>
    <s v="OFF-LA-10002945"/>
    <x v="847"/>
    <n v="9"/>
    <n v="2"/>
    <n v="14742"/>
    <n v="1.4742"/>
    <s v="Office Supplies"/>
    <s v="Labels"/>
    <s v="Permanent Self-Adhesive File Folder Labels for Typewriters, 1 1/8 x 3 1/2, White"/>
  </r>
  <r>
    <x v="4257"/>
    <x v="43"/>
    <d v="2016-12-26T00:00:00"/>
    <s v="Second Class"/>
    <s v="LA-16780"/>
    <s v="TEC-PH-10004345"/>
    <x v="3842"/>
    <n v="3"/>
    <n v="2"/>
    <n v="35985"/>
    <n v="3.5985"/>
    <s v="Technology"/>
    <s v="Phones"/>
    <s v="Cisco SPA 502G IP Phone"/>
  </r>
  <r>
    <x v="4257"/>
    <x v="43"/>
    <d v="2016-12-26T00:00:00"/>
    <s v="Second Class"/>
    <s v="LA-16780"/>
    <s v="TEC-PH-10004912"/>
    <x v="4868"/>
    <n v="3"/>
    <n v="2"/>
    <n v="148365"/>
    <n v="14.836499999999999"/>
    <s v="Technology"/>
    <s v="Phones"/>
    <s v="Cisco SPA112 2 Port Phone Adapter"/>
  </r>
  <r>
    <x v="4257"/>
    <x v="43"/>
    <d v="2016-12-26T00:00:00"/>
    <s v="Second Class"/>
    <s v="LA-16780"/>
    <s v="FUR-FU-10000206"/>
    <x v="676"/>
    <n v="2"/>
    <n v="6"/>
    <n v="-7566"/>
    <n v="-0.75660000000000005"/>
    <s v="Furniture"/>
    <s v="Furnishings"/>
    <s v="GE General Purpose, Extra Long Life, Showcase &amp; Floodlight Incandescent Bulbs"/>
  </r>
  <r>
    <x v="4258"/>
    <x v="1197"/>
    <d v="2016-04-06T00:00:00"/>
    <s v="Second Class"/>
    <s v="DJ-13420"/>
    <s v="FUR-CH-10000847"/>
    <x v="4869"/>
    <n v="5"/>
    <n v="0"/>
    <n v="378274"/>
    <n v="37.827399999999997"/>
    <s v="Furniture"/>
    <s v="Chairs"/>
    <s v="Global Executive Mid-Back Manager's Chair"/>
  </r>
  <r>
    <x v="4259"/>
    <x v="45"/>
    <d v="2017-05-04T00:00:00"/>
    <s v="Standard Class"/>
    <s v="MH-18115"/>
    <s v="OFF-BI-10000822"/>
    <x v="4598"/>
    <n v="3"/>
    <n v="7"/>
    <n v="-35508"/>
    <n v="-3.5508000000000002"/>
    <s v="Office Supplies"/>
    <s v="Binders"/>
    <s v="Acco PRESSTEX Data Binder with Storage Hooks, Light Blue, 9 1/2&quot; X 11&quot;"/>
  </r>
  <r>
    <x v="4259"/>
    <x v="45"/>
    <d v="2017-05-04T00:00:00"/>
    <s v="Standard Class"/>
    <s v="MH-18115"/>
    <s v="FUR-FU-10000747"/>
    <x v="4870"/>
    <n v="6"/>
    <n v="2"/>
    <n v="-82764"/>
    <n v="-8.2764000000000006"/>
    <s v="Furniture"/>
    <s v="Furnishings"/>
    <s v="Tenex B1-RE Series Chair Mats for Low Pile Carpets"/>
  </r>
  <r>
    <x v="4260"/>
    <x v="1019"/>
    <d v="2016-11-18T00:00:00"/>
    <s v="First Class"/>
    <s v="BG-11035"/>
    <s v="TEC-PH-10002350"/>
    <x v="2914"/>
    <n v="3"/>
    <n v="2"/>
    <n v="67176"/>
    <n v="6.7176"/>
    <s v="Technology"/>
    <s v="Phones"/>
    <s v="Apple EarPods with Remote and Mic"/>
  </r>
  <r>
    <x v="4260"/>
    <x v="1019"/>
    <d v="2016-11-18T00:00:00"/>
    <s v="First Class"/>
    <s v="BG-11035"/>
    <s v="OFF-PA-10000697"/>
    <x v="504"/>
    <n v="4"/>
    <n v="2"/>
    <n v="55216"/>
    <n v="5.5216000000000003"/>
    <s v="Office Supplies"/>
    <s v="Paper"/>
    <s v="TOPS Voice Message Log Book, Flash Format"/>
  </r>
  <r>
    <x v="4261"/>
    <x v="325"/>
    <d v="2016-11-12T00:00:00"/>
    <s v="First Class"/>
    <s v="SV-20365"/>
    <s v="OFF-PA-10002787"/>
    <x v="463"/>
    <n v="6"/>
    <n v="2"/>
    <n v="108864"/>
    <n v="10.8864"/>
    <s v="Office Supplies"/>
    <s v="Paper"/>
    <s v="Xerox 227"/>
  </r>
  <r>
    <x v="4262"/>
    <x v="274"/>
    <d v="2016-12-12T00:00:00"/>
    <s v="Standard Class"/>
    <s v="DP-13105"/>
    <s v="OFF-BI-10004318"/>
    <x v="4871"/>
    <n v="7"/>
    <n v="2"/>
    <n v="3148418"/>
    <n v="314.84179999999998"/>
    <s v="Office Supplies"/>
    <s v="Binders"/>
    <s v="Ibico EB-19 Dual Function Manual Binding System"/>
  </r>
  <r>
    <x v="4262"/>
    <x v="274"/>
    <d v="2016-12-12T00:00:00"/>
    <s v="Standard Class"/>
    <s v="DP-13105"/>
    <s v="OFF-BI-10001721"/>
    <x v="4872"/>
    <n v="13"/>
    <n v="2"/>
    <n v="778232"/>
    <n v="77.8232"/>
    <s v="Office Supplies"/>
    <s v="Binders"/>
    <s v="Trimflex Flexible Post Binders"/>
  </r>
  <r>
    <x v="4262"/>
    <x v="274"/>
    <d v="2016-12-12T00:00:00"/>
    <s v="Standard Class"/>
    <s v="DP-13105"/>
    <s v="TEC-CO-10004202"/>
    <x v="1912"/>
    <n v="2"/>
    <n v="2"/>
    <n v="89997"/>
    <n v="8.9997000000000007"/>
    <s v="Technology"/>
    <s v="Copiers"/>
    <s v="Brother DCP1000 Digital 3 in 1 Multifunction Machine"/>
  </r>
  <r>
    <x v="4263"/>
    <x v="1015"/>
    <d v="2016-04-03T00:00:00"/>
    <s v="Same Day"/>
    <s v="SR-20740"/>
    <s v="OFF-PA-10003893"/>
    <x v="1507"/>
    <n v="3"/>
    <n v="2"/>
    <n v="321"/>
    <n v="3.2099999999999997E-2"/>
    <s v="Office Supplies"/>
    <s v="Paper"/>
    <s v="Xerox 1962"/>
  </r>
  <r>
    <x v="4264"/>
    <x v="683"/>
    <d v="2014-12-02T00:00:00"/>
    <s v="Standard Class"/>
    <s v="BT-11680"/>
    <s v="TEC-MA-10004679"/>
    <x v="4873"/>
    <n v="5"/>
    <n v="4"/>
    <n v="-19977"/>
    <n v="-1.9977"/>
    <s v="Technology"/>
    <s v="Machines"/>
    <s v="StarTech.com 10/100 VDSL2 Ethernet Extender Kit"/>
  </r>
  <r>
    <x v="4265"/>
    <x v="1182"/>
    <d v="2015-10-22T00:00:00"/>
    <s v="First Class"/>
    <s v="MS-17770"/>
    <s v="OFF-PA-10000249"/>
    <x v="60"/>
    <n v="2"/>
    <n v="0"/>
    <n v="115432"/>
    <n v="11.543200000000001"/>
    <s v="Office Supplies"/>
    <s v="Paper"/>
    <s v="Easy-staple paper"/>
  </r>
  <r>
    <x v="4266"/>
    <x v="184"/>
    <d v="2014-09-19T00:00:00"/>
    <s v="Same Day"/>
    <s v="JK-15640"/>
    <s v="OFF-FA-10000053"/>
    <x v="1902"/>
    <n v="3"/>
    <n v="0"/>
    <n v="1134"/>
    <n v="0.1134"/>
    <s v="Office Supplies"/>
    <s v="Fasteners"/>
    <s v="Revere Boxed Rubber Bands by Revere"/>
  </r>
  <r>
    <x v="4267"/>
    <x v="11"/>
    <d v="2017-08-30T00:00:00"/>
    <s v="Second Class"/>
    <s v="ST-20530"/>
    <s v="OFF-AP-10000804"/>
    <x v="4874"/>
    <n v="4"/>
    <n v="2"/>
    <n v="896"/>
    <n v="8.9599999999999999E-2"/>
    <s v="Office Supplies"/>
    <s v="Appliances"/>
    <s v="Hoover Portapower Portable Vacuum"/>
  </r>
  <r>
    <x v="4268"/>
    <x v="91"/>
    <d v="2017-07-04T00:00:00"/>
    <s v="First Class"/>
    <s v="TS-21505"/>
    <s v="FUR-FU-10004188"/>
    <x v="468"/>
    <n v="1"/>
    <n v="0"/>
    <n v="26598"/>
    <n v="2.6598000000000002"/>
    <s v="Furniture"/>
    <s v="Furnishings"/>
    <s v="Luxo Professional Combination Clamp-On Lamps"/>
  </r>
  <r>
    <x v="4269"/>
    <x v="168"/>
    <d v="2017-12-26T00:00:00"/>
    <s v="Standard Class"/>
    <s v="CM-12190"/>
    <s v="FUR-TA-10004915"/>
    <x v="4875"/>
    <n v="2"/>
    <n v="0"/>
    <n v="972032"/>
    <n v="97.203199999999995"/>
    <s v="Furniture"/>
    <s v="Tables"/>
    <s v="Office Impressions End Table, 20-1/2&quot;H x 24&quot;W x 20&quot;D"/>
  </r>
  <r>
    <x v="4269"/>
    <x v="168"/>
    <d v="2017-12-26T00:00:00"/>
    <s v="Standard Class"/>
    <s v="CM-12190"/>
    <s v="OFF-ST-10001228"/>
    <x v="4876"/>
    <n v="2"/>
    <n v="0"/>
    <n v="779"/>
    <n v="7.7899999999999997E-2"/>
    <s v="Office Supplies"/>
    <s v="Storage"/>
    <s v="Fellowes Personal Hanging Folder Files, Navy"/>
  </r>
  <r>
    <x v="4270"/>
    <x v="797"/>
    <d v="2017-01-02T00:00:00"/>
    <s v="Standard Class"/>
    <s v="JW-15955"/>
    <s v="OFF-LA-10002368"/>
    <x v="507"/>
    <n v="1"/>
    <n v="0"/>
    <n v="12006"/>
    <n v="1.2005999999999999"/>
    <s v="Office Supplies"/>
    <s v="Labels"/>
    <s v="Avery 479"/>
  </r>
  <r>
    <x v="4271"/>
    <x v="671"/>
    <d v="2014-05-22T00:00:00"/>
    <s v="Second Class"/>
    <s v="MC-17590"/>
    <s v="FUR-FU-10003489"/>
    <x v="2170"/>
    <n v="3"/>
    <n v="6"/>
    <n v="-59409"/>
    <n v="-5.9409000000000001"/>
    <s v="Furniture"/>
    <s v="Furnishings"/>
    <s v="Contemporary Borderless Frame"/>
  </r>
  <r>
    <x v="4271"/>
    <x v="671"/>
    <d v="2014-05-22T00:00:00"/>
    <s v="Second Class"/>
    <s v="MC-17590"/>
    <s v="OFF-PA-10000289"/>
    <x v="829"/>
    <n v="2"/>
    <n v="2"/>
    <n v="36288"/>
    <n v="3.6288"/>
    <s v="Office Supplies"/>
    <s v="Paper"/>
    <s v="Xerox 213"/>
  </r>
  <r>
    <x v="4271"/>
    <x v="671"/>
    <d v="2014-05-22T00:00:00"/>
    <s v="Second Class"/>
    <s v="MC-17590"/>
    <s v="TEC-AC-10004227"/>
    <x v="3963"/>
    <n v="2"/>
    <n v="2"/>
    <n v="-36372"/>
    <n v="-3.6372"/>
    <s v="Technology"/>
    <s v="Accessories"/>
    <s v="SanDisk Ultra 16 GB MicroSDHC Class 10 Memory Card"/>
  </r>
  <r>
    <x v="4271"/>
    <x v="671"/>
    <d v="2014-05-22T00:00:00"/>
    <s v="Second Class"/>
    <s v="MC-17590"/>
    <s v="OFF-ST-10000636"/>
    <x v="1318"/>
    <n v="5"/>
    <n v="2"/>
    <n v="-13392"/>
    <n v="-1.3391999999999999"/>
    <s v="Office Supplies"/>
    <s v="Storage"/>
    <s v="Rogers Profile Extra Capacity Storage Tub"/>
  </r>
  <r>
    <x v="4272"/>
    <x v="479"/>
    <d v="2014-02-08T00:00:00"/>
    <s v="Second Class"/>
    <s v="MH-17440"/>
    <s v="OFF-BI-10003676"/>
    <x v="2852"/>
    <n v="2"/>
    <n v="2"/>
    <n v="60368"/>
    <n v="6.0368000000000004"/>
    <s v="Office Supplies"/>
    <s v="Binders"/>
    <s v="GBC Standard Recycled Report Covers, Clear Plastic Sheets"/>
  </r>
  <r>
    <x v="4273"/>
    <x v="103"/>
    <d v="2017-12-15T00:00:00"/>
    <s v="Standard Class"/>
    <s v="RD-19720"/>
    <s v="OFF-BI-10001116"/>
    <x v="2107"/>
    <n v="7"/>
    <n v="7"/>
    <n v="-81312"/>
    <n v="-8.1311999999999998"/>
    <s v="Office Supplies"/>
    <s v="Binders"/>
    <s v="Wilson Jones 1&quot; Hanging DublLock Ring Binders"/>
  </r>
  <r>
    <x v="4274"/>
    <x v="489"/>
    <d v="2017-07-18T00:00:00"/>
    <s v="Standard Class"/>
    <s v="KB-16240"/>
    <s v="TEC-AC-10003832"/>
    <x v="2524"/>
    <n v="5"/>
    <n v="0"/>
    <n v="2446155"/>
    <n v="244.6155"/>
    <s v="Technology"/>
    <s v="Accessories"/>
    <s v="LogitechÂ P710e Mobile Speakerphone"/>
  </r>
  <r>
    <x v="4274"/>
    <x v="489"/>
    <d v="2017-07-18T00:00:00"/>
    <s v="Standard Class"/>
    <s v="KB-16240"/>
    <s v="OFF-AP-10003040"/>
    <x v="4185"/>
    <n v="5"/>
    <n v="0"/>
    <n v="43706"/>
    <n v="4.3705999999999996"/>
    <s v="Office Supplies"/>
    <s v="Appliances"/>
    <s v="Fellowes 8 Outlet Superior Workstation Surge Protector w/o Phone/Fax/Modem Protection"/>
  </r>
  <r>
    <x v="4275"/>
    <x v="1060"/>
    <d v="2015-05-22T00:00:00"/>
    <s v="Standard Class"/>
    <s v="FC-14335"/>
    <s v="OFF-ST-10002583"/>
    <x v="3240"/>
    <n v="2"/>
    <n v="2"/>
    <n v="-103936"/>
    <n v="-10.393599999999999"/>
    <s v="Office Supplies"/>
    <s v="Storage"/>
    <s v="Fellowes Neat Ideas Storage Cubes"/>
  </r>
  <r>
    <x v="4276"/>
    <x v="926"/>
    <d v="2017-02-01T00:00:00"/>
    <s v="First Class"/>
    <s v="BD-11770"/>
    <s v="OFF-AR-10002053"/>
    <x v="655"/>
    <n v="2"/>
    <n v="2"/>
    <n v="4768"/>
    <n v="0.4768"/>
    <s v="Office Supplies"/>
    <s v="Art"/>
    <s v="Premium Writing Pencils, Soft, #2 by Central Association for the Blind"/>
  </r>
  <r>
    <x v="4277"/>
    <x v="471"/>
    <d v="2017-10-01T00:00:00"/>
    <s v="First Class"/>
    <s v="FH-14365"/>
    <s v="OFF-EN-10004846"/>
    <x v="3113"/>
    <n v="3"/>
    <n v="0"/>
    <n v="39102"/>
    <n v="3.9102000000000001"/>
    <s v="Office Supplies"/>
    <s v="Envelopes"/>
    <s v="Letter or Legal Size Expandable Poly String Tie Envelopes"/>
  </r>
  <r>
    <x v="4278"/>
    <x v="756"/>
    <d v="2017-04-26T00:00:00"/>
    <s v="First Class"/>
    <s v="SO-20335"/>
    <s v="OFF-EN-10003134"/>
    <x v="3678"/>
    <n v="2"/>
    <n v="2"/>
    <n v="7008"/>
    <n v="0.70079999999999998"/>
    <s v="Office Supplies"/>
    <s v="Envelopes"/>
    <s v="Staple envelope"/>
  </r>
  <r>
    <x v="4278"/>
    <x v="756"/>
    <d v="2017-04-26T00:00:00"/>
    <s v="First Class"/>
    <s v="SO-20335"/>
    <s v="FUR-FU-10001025"/>
    <x v="4877"/>
    <n v="3"/>
    <n v="2"/>
    <n v="33534"/>
    <n v="3.3534000000000002"/>
    <s v="Furniture"/>
    <s v="Furnishings"/>
    <s v="Eldon ImÃ ge Series Desk Accessories, Clear"/>
  </r>
  <r>
    <x v="4279"/>
    <x v="125"/>
    <d v="2017-11-13T00:00:00"/>
    <s v="Standard Class"/>
    <s v="PM-19135"/>
    <s v="TEC-AC-10002567"/>
    <x v="1753"/>
    <n v="3"/>
    <n v="2"/>
    <n v="383952"/>
    <n v="38.395200000000003"/>
    <s v="Technology"/>
    <s v="Accessories"/>
    <s v="Logitech G602 Wireless Gaming Mouse"/>
  </r>
  <r>
    <x v="4279"/>
    <x v="125"/>
    <d v="2017-11-13T00:00:00"/>
    <s v="Standard Class"/>
    <s v="PM-19135"/>
    <s v="TEC-PH-10004094"/>
    <x v="4878"/>
    <n v="4"/>
    <n v="2"/>
    <n v="31198"/>
    <n v="3.1198000000000001"/>
    <s v="Technology"/>
    <s v="Phones"/>
    <s v="Motorola L703CM"/>
  </r>
  <r>
    <x v="4280"/>
    <x v="952"/>
    <d v="2014-05-07T00:00:00"/>
    <s v="First Class"/>
    <s v="GD-14590"/>
    <s v="OFF-BI-10004364"/>
    <x v="1344"/>
    <n v="2"/>
    <n v="0"/>
    <n v="5346"/>
    <n v="0.53459999999999996"/>
    <s v="Office Supplies"/>
    <s v="Binders"/>
    <s v="Storex Dura Pro Binders"/>
  </r>
  <r>
    <x v="4280"/>
    <x v="952"/>
    <d v="2014-05-07T00:00:00"/>
    <s v="First Class"/>
    <s v="GD-14590"/>
    <s v="OFF-PA-10000474"/>
    <x v="240"/>
    <n v="1"/>
    <n v="0"/>
    <n v="166568"/>
    <n v="16.6568"/>
    <s v="Office Supplies"/>
    <s v="Paper"/>
    <s v="Easy-staple paper"/>
  </r>
  <r>
    <x v="4281"/>
    <x v="287"/>
    <d v="2016-10-31T00:00:00"/>
    <s v="Standard Class"/>
    <s v="PA-19060"/>
    <s v="OFF-BI-10004308"/>
    <x v="1665"/>
    <n v="4"/>
    <n v="2"/>
    <n v="25176"/>
    <n v="2.5175999999999998"/>
    <s v="Office Supplies"/>
    <s v="Binders"/>
    <s v="Avery Legal 4-Ring Binder"/>
  </r>
  <r>
    <x v="4282"/>
    <x v="104"/>
    <d v="2014-12-01T00:00:00"/>
    <s v="Standard Class"/>
    <s v="LS-17200"/>
    <s v="OFF-BI-10002012"/>
    <x v="4879"/>
    <n v="3"/>
    <n v="2"/>
    <n v="1512"/>
    <n v="0.1512"/>
    <s v="Office Supplies"/>
    <s v="Binders"/>
    <s v="Wilson Jones Easy Flow II Sheet Lifters"/>
  </r>
  <r>
    <x v="4282"/>
    <x v="104"/>
    <d v="2014-12-01T00:00:00"/>
    <s v="Standard Class"/>
    <s v="LS-17200"/>
    <s v="OFF-PA-10002586"/>
    <x v="1747"/>
    <n v="3"/>
    <n v="0"/>
    <n v="70218"/>
    <n v="7.0217999999999998"/>
    <s v="Office Supplies"/>
    <s v="Paper"/>
    <s v="Xerox 1970"/>
  </r>
  <r>
    <x v="4282"/>
    <x v="104"/>
    <d v="2014-12-01T00:00:00"/>
    <s v="Standard Class"/>
    <s v="LS-17200"/>
    <s v="OFF-AP-10000692"/>
    <x v="4880"/>
    <n v="2"/>
    <n v="0"/>
    <n v="113512"/>
    <n v="11.3512"/>
    <s v="Office Supplies"/>
    <s v="Appliances"/>
    <s v="Fellowes Mighty 8 Compact Surge Protector"/>
  </r>
  <r>
    <x v="4282"/>
    <x v="104"/>
    <d v="2014-12-01T00:00:00"/>
    <s v="Standard Class"/>
    <s v="LS-17200"/>
    <s v="OFF-BI-10001553"/>
    <x v="1694"/>
    <n v="1"/>
    <n v="2"/>
    <n v="25592"/>
    <n v="2.5592000000000001"/>
    <s v="Office Supplies"/>
    <s v="Binders"/>
    <s v="SpineVue Locking Slant-D Ring Binders by Cardinal"/>
  </r>
  <r>
    <x v="4283"/>
    <x v="207"/>
    <d v="2014-12-31T00:00:00"/>
    <s v="Same Day"/>
    <s v="JL-15175"/>
    <s v="TEC-PH-10004908"/>
    <x v="4881"/>
    <n v="7"/>
    <n v="2"/>
    <n v="59493"/>
    <n v="5.9493"/>
    <s v="Technology"/>
    <s v="Phones"/>
    <s v="Panasonic KX TS3282W Corded phone"/>
  </r>
  <r>
    <x v="4284"/>
    <x v="835"/>
    <d v="2016-01-08T00:00:00"/>
    <s v="Standard Class"/>
    <s v="CA-12310"/>
    <s v="TEC-AC-10002217"/>
    <x v="4580"/>
    <n v="2"/>
    <n v="2"/>
    <n v="-5264"/>
    <n v="-0.52639999999999998"/>
    <s v="Technology"/>
    <s v="Accessories"/>
    <s v="ImationÂ Clip USBÂ flash driveÂ - 8 GB"/>
  </r>
  <r>
    <x v="4284"/>
    <x v="835"/>
    <d v="2016-01-08T00:00:00"/>
    <s v="Standard Class"/>
    <s v="CA-12310"/>
    <s v="TEC-AC-10002942"/>
    <x v="3153"/>
    <n v="3"/>
    <n v="2"/>
    <n v="-621"/>
    <n v="-6.2100000000000002E-2"/>
    <s v="Technology"/>
    <s v="Accessories"/>
    <s v="WD My Passport Ultra 1TB Portable External Hard Drive"/>
  </r>
  <r>
    <x v="4284"/>
    <x v="835"/>
    <d v="2016-01-08T00:00:00"/>
    <s v="Standard Class"/>
    <s v="CA-12310"/>
    <s v="TEC-PH-10002890"/>
    <x v="2056"/>
    <n v="5"/>
    <n v="2"/>
    <n v="13572"/>
    <n v="1.3572"/>
    <s v="Technology"/>
    <s v="Phones"/>
    <s v="AT&amp;T 17929 Lendline Telephone"/>
  </r>
  <r>
    <x v="4285"/>
    <x v="170"/>
    <d v="2017-08-22T00:00:00"/>
    <s v="Standard Class"/>
    <s v="CM-12160"/>
    <s v="TEC-AC-10003614"/>
    <x v="4882"/>
    <n v="2"/>
    <n v="0"/>
    <n v="76494"/>
    <n v="7.6494"/>
    <s v="Technology"/>
    <s v="Accessories"/>
    <s v="Verbatim 25 GB 6x Blu-ray Single Layer Recordable Disc, 10/Pack"/>
  </r>
  <r>
    <x v="4286"/>
    <x v="611"/>
    <d v="2014-06-09T00:00:00"/>
    <s v="Standard Class"/>
    <s v="BT-11440"/>
    <s v="FUR-FU-10002878"/>
    <x v="4883"/>
    <n v="2"/>
    <n v="0"/>
    <n v="210752"/>
    <n v="21.075199999999999"/>
    <s v="Furniture"/>
    <s v="Furnishings"/>
    <s v="Seth Thomas 14&quot; Day/Date Wall Clock"/>
  </r>
  <r>
    <x v="4286"/>
    <x v="611"/>
    <d v="2014-06-09T00:00:00"/>
    <s v="Standard Class"/>
    <s v="BT-11440"/>
    <s v="OFF-AP-10001626"/>
    <x v="2408"/>
    <n v="4"/>
    <n v="0"/>
    <n v="40456"/>
    <n v="4.0456000000000003"/>
    <s v="Office Supplies"/>
    <s v="Appliances"/>
    <s v="Commercial WindTunnel Clean Air Upright Vacuum, Replacement Belts, Filtration Bags"/>
  </r>
  <r>
    <x v="4286"/>
    <x v="611"/>
    <d v="2014-06-09T00:00:00"/>
    <s v="Standard Class"/>
    <s v="BT-11440"/>
    <s v="FUR-BO-10003272"/>
    <x v="3492"/>
    <n v="2"/>
    <n v="2"/>
    <n v="-44196"/>
    <n v="-4.4196"/>
    <s v="Furniture"/>
    <s v="Bookcases"/>
    <s v="O'Sullivan Living Dimensions 5-Shelf Bookcases"/>
  </r>
  <r>
    <x v="4286"/>
    <x v="611"/>
    <d v="2014-06-09T00:00:00"/>
    <s v="Standard Class"/>
    <s v="BT-11440"/>
    <s v="FUR-FU-10002191"/>
    <x v="367"/>
    <n v="2"/>
    <n v="0"/>
    <n v="67008"/>
    <n v="6.7008000000000001"/>
    <s v="Furniture"/>
    <s v="Furnishings"/>
    <s v="G.E. Halogen Desk Lamp Bulbs"/>
  </r>
  <r>
    <x v="4287"/>
    <x v="110"/>
    <d v="2017-11-17T00:00:00"/>
    <s v="Second Class"/>
    <s v="SE-20110"/>
    <s v="TEC-AC-10000682"/>
    <x v="1973"/>
    <n v="5"/>
    <n v="0"/>
    <n v="290325"/>
    <n v="29.032499999999999"/>
    <s v="Technology"/>
    <s v="Accessories"/>
    <s v="Kensington K72356US Mouse-in-a-Box USB Desktop Mouse"/>
  </r>
  <r>
    <x v="4288"/>
    <x v="1198"/>
    <d v="2016-02-01T00:00:00"/>
    <s v="Second Class"/>
    <s v="HG-14965"/>
    <s v="OFF-AR-10000588"/>
    <x v="1915"/>
    <n v="2"/>
    <n v="0"/>
    <n v="103168"/>
    <n v="10.316800000000001"/>
    <s v="Office Supplies"/>
    <s v="Art"/>
    <s v="Newell 345"/>
  </r>
  <r>
    <x v="4289"/>
    <x v="1199"/>
    <d v="2016-11-14T00:00:00"/>
    <s v="Standard Class"/>
    <s v="PF-19165"/>
    <s v="TEC-AC-10002001"/>
    <x v="576"/>
    <n v="3"/>
    <n v="0"/>
    <n v="1775889"/>
    <n v="177.5889"/>
    <s v="Technology"/>
    <s v="Accessories"/>
    <s v="Logitech Wireless Gaming Headset G930"/>
  </r>
  <r>
    <x v="4290"/>
    <x v="595"/>
    <d v="2016-09-14T00:00:00"/>
    <s v="Standard Class"/>
    <s v="BD-11770"/>
    <s v="OFF-LA-10003720"/>
    <x v="1526"/>
    <n v="2"/>
    <n v="0"/>
    <n v="34686"/>
    <n v="3.4685999999999999"/>
    <s v="Office Supplies"/>
    <s v="Labels"/>
    <s v="Avery 487"/>
  </r>
  <r>
    <x v="4290"/>
    <x v="595"/>
    <d v="2016-09-14T00:00:00"/>
    <s v="Standard Class"/>
    <s v="BD-11770"/>
    <s v="OFF-BI-10004364"/>
    <x v="4884"/>
    <n v="3"/>
    <n v="2"/>
    <n v="4455"/>
    <n v="0.44550000000000001"/>
    <s v="Office Supplies"/>
    <s v="Binders"/>
    <s v="Storex Dura Pro Binders"/>
  </r>
  <r>
    <x v="4290"/>
    <x v="595"/>
    <d v="2016-09-14T00:00:00"/>
    <s v="Standard Class"/>
    <s v="BD-11770"/>
    <s v="OFF-PA-10000100"/>
    <x v="2493"/>
    <n v="2"/>
    <n v="0"/>
    <n v="401702"/>
    <n v="40.170200000000001"/>
    <s v="Office Supplies"/>
    <s v="Paper"/>
    <s v="Xerox 1945"/>
  </r>
  <r>
    <x v="4290"/>
    <x v="595"/>
    <d v="2016-09-14T00:00:00"/>
    <s v="Standard Class"/>
    <s v="BD-11770"/>
    <s v="OFF-BI-10004826"/>
    <x v="4885"/>
    <n v="3"/>
    <n v="2"/>
    <n v="138684"/>
    <n v="13.868399999999999"/>
    <s v="Office Supplies"/>
    <s v="Binders"/>
    <s v="JM Magazine Binder"/>
  </r>
  <r>
    <x v="4291"/>
    <x v="562"/>
    <d v="2017-03-08T00:00:00"/>
    <s v="Standard Class"/>
    <s v="BT-11395"/>
    <s v="FUR-TA-10001520"/>
    <x v="3513"/>
    <n v="7"/>
    <n v="2"/>
    <n v="-149877"/>
    <n v="-14.9877"/>
    <s v="Furniture"/>
    <s v="Tables"/>
    <s v="Lesro Sheffield Collection Coffee Table, End Table, Center Table, Corner Table"/>
  </r>
  <r>
    <x v="4292"/>
    <x v="216"/>
    <d v="2017-09-13T00:00:00"/>
    <s v="Second Class"/>
    <s v="EM-14095"/>
    <s v="OFF-ST-10001031"/>
    <x v="4886"/>
    <n v="4"/>
    <n v="0"/>
    <n v="169312"/>
    <n v="16.9312"/>
    <s v="Office Supplies"/>
    <s v="Storage"/>
    <s v="Adjustable Personal File Tote"/>
  </r>
  <r>
    <x v="4293"/>
    <x v="124"/>
    <d v="2017-11-09T00:00:00"/>
    <s v="Second Class"/>
    <s v="LC-17050"/>
    <s v="FUR-FU-10003878"/>
    <x v="2341"/>
    <n v="5"/>
    <n v="6"/>
    <n v="-19864"/>
    <n v="-1.9863999999999999"/>
    <s v="Furniture"/>
    <s v="Furnishings"/>
    <s v="Linden 10&quot; Round Wall Clock, Black"/>
  </r>
  <r>
    <x v="4294"/>
    <x v="726"/>
    <d v="2017-05-18T00:00:00"/>
    <s v="Standard Class"/>
    <s v="FH-14275"/>
    <s v="OFF-AP-10000358"/>
    <x v="3503"/>
    <n v="2"/>
    <n v="2"/>
    <n v="23364"/>
    <n v="2.3363999999999998"/>
    <s v="Office Supplies"/>
    <s v="Appliances"/>
    <s v="Fellowes Basic Home/Office Series Surge Protectors"/>
  </r>
  <r>
    <x v="4295"/>
    <x v="223"/>
    <d v="2016-12-01T00:00:00"/>
    <s v="Standard Class"/>
    <s v="CM-12235"/>
    <s v="OFF-ST-10000876"/>
    <x v="4887"/>
    <n v="4"/>
    <n v="2"/>
    <n v="39808"/>
    <n v="3.9807999999999999"/>
    <s v="Office Supplies"/>
    <s v="Storage"/>
    <s v="Eldon Simplefile Box Office"/>
  </r>
  <r>
    <x v="4296"/>
    <x v="132"/>
    <d v="2015-11-18T00:00:00"/>
    <s v="Standard Class"/>
    <s v="FM-14380"/>
    <s v="OFF-BI-10004224"/>
    <x v="1481"/>
    <n v="6"/>
    <n v="7"/>
    <n v="-10092"/>
    <n v="-1.0092000000000001"/>
    <s v="Office Supplies"/>
    <s v="Binders"/>
    <s v="Catalog Binders with Expanding Posts"/>
  </r>
  <r>
    <x v="4296"/>
    <x v="132"/>
    <d v="2015-11-18T00:00:00"/>
    <s v="Standard Class"/>
    <s v="FM-14380"/>
    <s v="TEC-AC-10004568"/>
    <x v="1383"/>
    <n v="5"/>
    <n v="2"/>
    <n v="-13995"/>
    <n v="-1.3995"/>
    <s v="Technology"/>
    <s v="Accessories"/>
    <s v="MaxellÂ LTO Ultrium - 800 GB"/>
  </r>
  <r>
    <x v="4297"/>
    <x v="538"/>
    <d v="2015-12-12T00:00:00"/>
    <s v="Standard Class"/>
    <s v="HG-14965"/>
    <s v="OFF-PA-10000533"/>
    <x v="1185"/>
    <n v="3"/>
    <n v="2"/>
    <n v="51012"/>
    <n v="5.1012000000000004"/>
    <s v="Office Supplies"/>
    <s v="Paper"/>
    <s v="Southworth Parchment Paper &amp; Envelopes"/>
  </r>
  <r>
    <x v="4298"/>
    <x v="111"/>
    <d v="2015-09-12T00:00:00"/>
    <s v="Standard Class"/>
    <s v="AG-10525"/>
    <s v="OFF-ST-10003638"/>
    <x v="3487"/>
    <n v="3"/>
    <n v="0"/>
    <n v="189702"/>
    <n v="18.970199999999998"/>
    <s v="Office Supplies"/>
    <s v="Storage"/>
    <s v="Mobile Personal File Cube"/>
  </r>
  <r>
    <x v="4298"/>
    <x v="111"/>
    <d v="2015-09-12T00:00:00"/>
    <s v="Standard Class"/>
    <s v="AG-10525"/>
    <s v="TEC-AC-10002305"/>
    <x v="2440"/>
    <n v="5"/>
    <n v="0"/>
    <n v="162"/>
    <n v="1.6199999999999999E-2"/>
    <s v="Technology"/>
    <s v="Accessories"/>
    <s v="KeyTronicÂ E03601U1 -Â KeyboardÂ - Beige"/>
  </r>
  <r>
    <x v="4298"/>
    <x v="111"/>
    <d v="2015-09-12T00:00:00"/>
    <s v="Standard Class"/>
    <s v="AG-10525"/>
    <s v="OFF-BI-10000605"/>
    <x v="1134"/>
    <n v="2"/>
    <n v="2"/>
    <n v="20574"/>
    <n v="2.0573999999999999"/>
    <s v="Office Supplies"/>
    <s v="Binders"/>
    <s v="Acco Pressboard Covers with Storage Hooks, 9 1/2&quot; x 11&quot;, Executive Red"/>
  </r>
  <r>
    <x v="4298"/>
    <x v="111"/>
    <d v="2015-09-12T00:00:00"/>
    <s v="Standard Class"/>
    <s v="AG-10525"/>
    <s v="FUR-TA-10003569"/>
    <x v="4888"/>
    <n v="2"/>
    <n v="4"/>
    <n v="-120294"/>
    <n v="-12.029400000000001"/>
    <s v="Furniture"/>
    <s v="Tables"/>
    <s v="Bretford CR8500 Series Meeting Room Furniture"/>
  </r>
  <r>
    <x v="4298"/>
    <x v="111"/>
    <d v="2015-09-12T00:00:00"/>
    <s v="Standard Class"/>
    <s v="AG-10525"/>
    <s v="OFF-FA-10003059"/>
    <x v="3380"/>
    <n v="4"/>
    <n v="0"/>
    <n v="23892"/>
    <n v="2.3892000000000002"/>
    <s v="Office Supplies"/>
    <s v="Fasteners"/>
    <s v="Assorted Color Push Pins"/>
  </r>
  <r>
    <x v="4299"/>
    <x v="1062"/>
    <d v="2016-07-29T00:00:00"/>
    <s v="First Class"/>
    <s v="OT-18730"/>
    <s v="FUR-BO-10004409"/>
    <x v="4889"/>
    <n v="5"/>
    <n v="5"/>
    <n v="-78078"/>
    <n v="-7.8078000000000003"/>
    <s v="Furniture"/>
    <s v="Bookcases"/>
    <s v="Safco Value Mate Series Steel Bookcases, Baked Enamel Finish on Steel, Gray"/>
  </r>
  <r>
    <x v="4299"/>
    <x v="1062"/>
    <d v="2016-07-29T00:00:00"/>
    <s v="First Class"/>
    <s v="OT-18730"/>
    <s v="OFF-BI-10000545"/>
    <x v="4745"/>
    <n v="6"/>
    <n v="7"/>
    <n v="-913176"/>
    <n v="-91.317599999999999"/>
    <s v="Office Supplies"/>
    <s v="Binders"/>
    <s v="GBC Ibimaster 500 Manual ProClick Binding System"/>
  </r>
  <r>
    <x v="4299"/>
    <x v="1062"/>
    <d v="2016-07-29T00:00:00"/>
    <s v="First Class"/>
    <s v="OT-18730"/>
    <s v="OFF-AP-10004052"/>
    <x v="4796"/>
    <n v="3"/>
    <n v="2"/>
    <n v="711"/>
    <n v="7.1099999999999997E-2"/>
    <s v="Office Supplies"/>
    <s v="Appliances"/>
    <s v="Hoover Replacement Belts For Soft Guard &amp; Commercial Ltweight Upright Vacs, 2/Pk"/>
  </r>
  <r>
    <x v="4300"/>
    <x v="417"/>
    <d v="2017-08-29T00:00:00"/>
    <s v="Standard Class"/>
    <s v="SV-20365"/>
    <s v="FUR-BO-10001798"/>
    <x v="4890"/>
    <n v="2"/>
    <n v="5"/>
    <n v="-890664"/>
    <n v="-89.066400000000002"/>
    <s v="Furniture"/>
    <s v="Bookcases"/>
    <s v="Bush Somerset Collection Bookcase"/>
  </r>
  <r>
    <x v="4301"/>
    <x v="1013"/>
    <d v="2014-05-02T00:00:00"/>
    <s v="First Class"/>
    <s v="JM-16195"/>
    <s v="OFF-AR-10004010"/>
    <x v="4763"/>
    <n v="5"/>
    <n v="0"/>
    <n v="45487"/>
    <n v="4.5487000000000002"/>
    <s v="Office Supplies"/>
    <s v="Art"/>
    <s v="Hunt Boston Vacuum Mount KS Pencil Sharpener"/>
  </r>
  <r>
    <x v="4301"/>
    <x v="1013"/>
    <d v="2014-05-02T00:00:00"/>
    <s v="First Class"/>
    <s v="JM-16195"/>
    <s v="OFF-ST-10000585"/>
    <x v="4891"/>
    <n v="5"/>
    <n v="0"/>
    <n v="21476"/>
    <n v="2.1476000000000002"/>
    <s v="Office Supplies"/>
    <s v="Storage"/>
    <s v="Economy Rollaway Files"/>
  </r>
  <r>
    <x v="4302"/>
    <x v="842"/>
    <d v="2017-05-02T00:00:00"/>
    <s v="Standard Class"/>
    <s v="HM-14980"/>
    <s v="FUR-FU-10000397"/>
    <x v="4892"/>
    <n v="7"/>
    <n v="0"/>
    <n v="390824"/>
    <n v="39.0824"/>
    <s v="Furniture"/>
    <s v="Furnishings"/>
    <s v="Luxo Economy Swing Arm Lamp"/>
  </r>
  <r>
    <x v="4303"/>
    <x v="430"/>
    <d v="2017-07-24T00:00:00"/>
    <s v="First Class"/>
    <s v="PO-19180"/>
    <s v="TEC-AC-10000736"/>
    <x v="4072"/>
    <n v="5"/>
    <n v="0"/>
    <n v="143982"/>
    <n v="14.398199999999999"/>
    <s v="Technology"/>
    <s v="Accessories"/>
    <s v="Logitech G600 MMO Gaming Mouse"/>
  </r>
  <r>
    <x v="4304"/>
    <x v="736"/>
    <d v="2014-12-15T00:00:00"/>
    <s v="Second Class"/>
    <s v="KC-16675"/>
    <s v="OFF-BI-10004970"/>
    <x v="987"/>
    <n v="3"/>
    <n v="0"/>
    <n v="58233"/>
    <n v="5.8232999999999997"/>
    <s v="Office Supplies"/>
    <s v="Binders"/>
    <s v="ACCOHIDE 3-Ring Binder, Blue, 1&quot;"/>
  </r>
  <r>
    <x v="4305"/>
    <x v="165"/>
    <d v="2017-01-16T00:00:00"/>
    <s v="Standard Class"/>
    <s v="DB-13120"/>
    <s v="OFF-BI-10000545"/>
    <x v="4893"/>
    <n v="5"/>
    <n v="8"/>
    <n v="-114147"/>
    <n v="-11.4147"/>
    <s v="Office Supplies"/>
    <s v="Binders"/>
    <s v="GBC Ibimaster 500 Manual ProClick Binding System"/>
  </r>
  <r>
    <x v="4306"/>
    <x v="533"/>
    <d v="2017-12-02T00:00:00"/>
    <s v="Same Day"/>
    <s v="SV-20935"/>
    <s v="OFF-BI-10001670"/>
    <x v="4894"/>
    <n v="6"/>
    <n v="7"/>
    <n v="-4524"/>
    <n v="-0.45240000000000002"/>
    <s v="Office Supplies"/>
    <s v="Binders"/>
    <s v="Vinyl Sectional Post Binders"/>
  </r>
  <r>
    <x v="4307"/>
    <x v="627"/>
    <d v="2015-11-15T00:00:00"/>
    <s v="Standard Class"/>
    <s v="NS-18640"/>
    <s v="OFF-FA-10000624"/>
    <x v="4715"/>
    <n v="11"/>
    <n v="2"/>
    <n v="11814"/>
    <n v="1.1814"/>
    <s v="Office Supplies"/>
    <s v="Fasteners"/>
    <s v="OIC Binder Clips"/>
  </r>
  <r>
    <x v="4307"/>
    <x v="627"/>
    <d v="2015-11-15T00:00:00"/>
    <s v="Standard Class"/>
    <s v="NS-18640"/>
    <s v="OFF-LA-10002945"/>
    <x v="1216"/>
    <n v="1"/>
    <n v="2"/>
    <n v="1638"/>
    <n v="0.1638"/>
    <s v="Office Supplies"/>
    <s v="Labels"/>
    <s v="Permanent Self-Adhesive File Folder Labels for Typewriters, 1 1/8 x 3 1/2, White"/>
  </r>
  <r>
    <x v="4307"/>
    <x v="627"/>
    <d v="2015-11-15T00:00:00"/>
    <s v="Standard Class"/>
    <s v="NS-18640"/>
    <s v="OFF-BI-10000315"/>
    <x v="4895"/>
    <n v="7"/>
    <n v="7"/>
    <n v="-292446"/>
    <n v="-29.244599999999998"/>
    <s v="Office Supplies"/>
    <s v="Binders"/>
    <s v="Poly Designer Cover &amp; Back"/>
  </r>
  <r>
    <x v="4307"/>
    <x v="627"/>
    <d v="2015-11-15T00:00:00"/>
    <s v="Standard Class"/>
    <s v="NS-18640"/>
    <s v="FUR-FU-10000023"/>
    <x v="566"/>
    <n v="1"/>
    <n v="2"/>
    <n v="14136"/>
    <n v="1.4136"/>
    <s v="Furniture"/>
    <s v="Furnishings"/>
    <s v="Eldon Wave Desk Accessories"/>
  </r>
  <r>
    <x v="4308"/>
    <x v="881"/>
    <d v="2016-11-29T00:00:00"/>
    <s v="Standard Class"/>
    <s v="MH-17455"/>
    <s v="FUR-CH-10004698"/>
    <x v="4408"/>
    <n v="3"/>
    <n v="2"/>
    <n v="194352"/>
    <n v="19.435199999999998"/>
    <s v="Furniture"/>
    <s v="Chairs"/>
    <s v="Padded Folding Chairs, Black, 4/Carton"/>
  </r>
  <r>
    <x v="4309"/>
    <x v="901"/>
    <d v="2015-12-08T00:00:00"/>
    <s v="First Class"/>
    <s v="RR-19525"/>
    <s v="FUR-CH-10004477"/>
    <x v="4896"/>
    <n v="2"/>
    <n v="2"/>
    <n v="109602"/>
    <n v="10.9602"/>
    <s v="Furniture"/>
    <s v="Chairs"/>
    <s v="Global Push Button Manager's Chair, Indigo"/>
  </r>
  <r>
    <x v="4310"/>
    <x v="875"/>
    <d v="2016-08-03T00:00:00"/>
    <s v="Standard Class"/>
    <s v="RH-19555"/>
    <s v="OFF-ST-10003816"/>
    <x v="3073"/>
    <n v="5"/>
    <n v="2"/>
    <n v="264285"/>
    <n v="26.4285"/>
    <s v="Office Supplies"/>
    <s v="Storage"/>
    <s v="Fellowes High-Stak Drawer Files"/>
  </r>
  <r>
    <x v="4310"/>
    <x v="875"/>
    <d v="2016-08-03T00:00:00"/>
    <s v="Standard Class"/>
    <s v="RH-19555"/>
    <s v="OFF-BI-10002429"/>
    <x v="2756"/>
    <n v="3"/>
    <n v="7"/>
    <n v="-200904"/>
    <n v="-20.090399999999999"/>
    <s v="Office Supplies"/>
    <s v="Binders"/>
    <s v="Premier Elliptical Ring Binder, Black"/>
  </r>
  <r>
    <x v="4311"/>
    <x v="233"/>
    <d v="2014-09-13T00:00:00"/>
    <s v="Same Day"/>
    <s v="RP-19390"/>
    <s v="OFF-FA-10000840"/>
    <x v="4897"/>
    <n v="5"/>
    <n v="0"/>
    <n v="2679"/>
    <n v="0.26790000000000003"/>
    <s v="Office Supplies"/>
    <s v="Fasteners"/>
    <s v="OIC Thumb-Tacks"/>
  </r>
  <r>
    <x v="4311"/>
    <x v="233"/>
    <d v="2014-09-13T00:00:00"/>
    <s v="Same Day"/>
    <s v="RP-19390"/>
    <s v="FUR-FU-10001918"/>
    <x v="4817"/>
    <n v="3"/>
    <n v="0"/>
    <n v="55341"/>
    <n v="5.5340999999999996"/>
    <s v="Furniture"/>
    <s v="Furnishings"/>
    <s v="C-Line Cubicle Keepers Polyproplyene Holder With Velcro Backings"/>
  </r>
  <r>
    <x v="4311"/>
    <x v="233"/>
    <d v="2014-09-13T00:00:00"/>
    <s v="Same Day"/>
    <s v="RP-19390"/>
    <s v="OFF-SU-10001574"/>
    <x v="835"/>
    <n v="2"/>
    <n v="0"/>
    <n v="219"/>
    <n v="2.1899999999999999E-2"/>
    <s v="Office Supplies"/>
    <s v="Supplies"/>
    <s v="Acme Value Line Scissors"/>
  </r>
  <r>
    <x v="4311"/>
    <x v="233"/>
    <d v="2014-09-13T00:00:00"/>
    <s v="Same Day"/>
    <s v="RP-19390"/>
    <s v="TEC-AC-10001606"/>
    <x v="1590"/>
    <n v="2"/>
    <n v="0"/>
    <n v="759924"/>
    <n v="75.992400000000004"/>
    <s v="Technology"/>
    <s v="Accessories"/>
    <s v="Logitech Wireless Performance Mouse MX for PC and Mac"/>
  </r>
  <r>
    <x v="4311"/>
    <x v="233"/>
    <d v="2014-09-13T00:00:00"/>
    <s v="Same Day"/>
    <s v="RP-19390"/>
    <s v="TEC-AC-10003399"/>
    <x v="2644"/>
    <n v="4"/>
    <n v="0"/>
    <n v="608832"/>
    <n v="60.883200000000002"/>
    <s v="Technology"/>
    <s v="Accessories"/>
    <s v="Memorex Mini Travel Drive 64 GB USB 2.0 Flash Drive"/>
  </r>
  <r>
    <x v="4311"/>
    <x v="233"/>
    <d v="2014-09-13T00:00:00"/>
    <s v="Same Day"/>
    <s v="RP-19390"/>
    <s v="TEC-AC-10000865"/>
    <x v="4898"/>
    <n v="2"/>
    <n v="0"/>
    <n v="2006"/>
    <n v="0.2006"/>
    <s v="Technology"/>
    <s v="Accessories"/>
    <s v="WD My Passport Ultra 500GB Portable External Hard Drive"/>
  </r>
  <r>
    <x v="4311"/>
    <x v="233"/>
    <d v="2014-09-13T00:00:00"/>
    <s v="Same Day"/>
    <s v="RP-19390"/>
    <s v="OFF-PA-10002923"/>
    <x v="955"/>
    <n v="1"/>
    <n v="0"/>
    <n v="2447"/>
    <n v="0.2447"/>
    <s v="Office Supplies"/>
    <s v="Paper"/>
    <s v="Xerox 1942"/>
  </r>
  <r>
    <x v="4311"/>
    <x v="233"/>
    <d v="2014-09-13T00:00:00"/>
    <s v="Same Day"/>
    <s v="RP-19390"/>
    <s v="OFF-AP-10004785"/>
    <x v="4899"/>
    <n v="2"/>
    <n v="0"/>
    <n v="97438"/>
    <n v="9.7438000000000002"/>
    <s v="Office Supplies"/>
    <s v="Appliances"/>
    <s v="Holmes Replacement Filter for HEPA Air Cleaner, Medium Room"/>
  </r>
  <r>
    <x v="4312"/>
    <x v="1028"/>
    <d v="2016-06-25T00:00:00"/>
    <s v="Standard Class"/>
    <s v="KB-16600"/>
    <s v="OFF-BI-10003727"/>
    <x v="1424"/>
    <n v="1"/>
    <n v="8"/>
    <n v="-13376"/>
    <n v="-1.3375999999999999"/>
    <s v="Office Supplies"/>
    <s v="Binders"/>
    <s v="Avery Durable Slant Ring Binders With Label Holder"/>
  </r>
  <r>
    <x v="4313"/>
    <x v="423"/>
    <d v="2016-09-08T00:00:00"/>
    <s v="Standard Class"/>
    <s v="MH-17620"/>
    <s v="OFF-PA-10002246"/>
    <x v="2483"/>
    <n v="6"/>
    <n v="2"/>
    <n v="11223"/>
    <n v="1.1223000000000001"/>
    <s v="Office Supplies"/>
    <s v="Paper"/>
    <s v="Wirebound Four 2-3/4 x 5 Forms per Page, 400 Sets per Book"/>
  </r>
  <r>
    <x v="4314"/>
    <x v="920"/>
    <d v="2017-11-30T00:00:00"/>
    <s v="Standard Class"/>
    <s v="HZ-14950"/>
    <s v="FUR-BO-10003965"/>
    <x v="1849"/>
    <n v="5"/>
    <n v="2"/>
    <n v="-81441"/>
    <n v="-8.1440999999999999"/>
    <s v="Furniture"/>
    <s v="Bookcases"/>
    <s v="O'Sullivan Manor Hill 2-Door Library in Brianna Oak"/>
  </r>
  <r>
    <x v="4315"/>
    <x v="793"/>
    <d v="2015-05-17T00:00:00"/>
    <s v="Standard Class"/>
    <s v="JG-15160"/>
    <s v="FUR-FU-10000175"/>
    <x v="4900"/>
    <n v="4"/>
    <n v="6"/>
    <n v="-159268"/>
    <n v="-15.9268"/>
    <s v="Furniture"/>
    <s v="Furnishings"/>
    <s v="DAX Wood Document Frame."/>
  </r>
  <r>
    <x v="4315"/>
    <x v="793"/>
    <d v="2015-05-17T00:00:00"/>
    <s v="Standard Class"/>
    <s v="JG-15160"/>
    <s v="TEC-PH-10001336"/>
    <x v="4901"/>
    <n v="6"/>
    <n v="2"/>
    <n v="696546"/>
    <n v="69.654600000000002"/>
    <s v="Technology"/>
    <s v="Phones"/>
    <s v="Digium D40 VoIP phone"/>
  </r>
  <r>
    <x v="4315"/>
    <x v="793"/>
    <d v="2015-05-17T00:00:00"/>
    <s v="Standard Class"/>
    <s v="JG-15160"/>
    <s v="OFF-PA-10001954"/>
    <x v="4902"/>
    <n v="7"/>
    <n v="2"/>
    <n v="415688"/>
    <n v="41.568800000000003"/>
    <s v="Office Supplies"/>
    <s v="Paper"/>
    <s v="Xerox 1964"/>
  </r>
  <r>
    <x v="4316"/>
    <x v="983"/>
    <d v="2017-04-01T00:00:00"/>
    <s v="Second Class"/>
    <s v="AB-10165"/>
    <s v="FUR-FU-10004973"/>
    <x v="1920"/>
    <n v="5"/>
    <n v="0"/>
    <n v="39564"/>
    <n v="3.9563999999999999"/>
    <s v="Furniture"/>
    <s v="Furnishings"/>
    <s v="Flat Face Poster Frame"/>
  </r>
  <r>
    <x v="4317"/>
    <x v="1019"/>
    <d v="2016-11-18T00:00:00"/>
    <s v="First Class"/>
    <s v="HJ-14875"/>
    <s v="OFF-SU-10004231"/>
    <x v="1843"/>
    <n v="5"/>
    <n v="0"/>
    <n v="13365"/>
    <n v="1.3365"/>
    <s v="Office Supplies"/>
    <s v="Supplies"/>
    <s v="Acme Tagit Stainless Steel Antibacterial Scissors"/>
  </r>
  <r>
    <x v="4318"/>
    <x v="945"/>
    <d v="2017-01-02T00:00:00"/>
    <s v="First Class"/>
    <s v="CJ-11875"/>
    <s v="OFF-AR-10004269"/>
    <x v="1268"/>
    <n v="5"/>
    <n v="2"/>
    <n v="1652"/>
    <n v="0.16520000000000001"/>
    <s v="Office Supplies"/>
    <s v="Art"/>
    <s v="Newell 31"/>
  </r>
  <r>
    <x v="4319"/>
    <x v="333"/>
    <d v="2016-12-24T00:00:00"/>
    <s v="Second Class"/>
    <s v="ED-13885"/>
    <s v="OFF-BI-10004002"/>
    <x v="2305"/>
    <n v="4"/>
    <n v="2"/>
    <n v="19376"/>
    <n v="1.9376"/>
    <s v="Office Supplies"/>
    <s v="Binders"/>
    <s v="Wilson Jones International Size A4 Ring Binders"/>
  </r>
  <r>
    <x v="4319"/>
    <x v="333"/>
    <d v="2016-12-24T00:00:00"/>
    <s v="Second Class"/>
    <s v="ED-13885"/>
    <s v="TEC-MA-10000752"/>
    <x v="976"/>
    <n v="1"/>
    <n v="2"/>
    <n v="3757"/>
    <n v="0.37569999999999998"/>
    <s v="Technology"/>
    <s v="Machines"/>
    <s v="Texas Instrument TI-15 Fraction Calculator"/>
  </r>
  <r>
    <x v="4320"/>
    <x v="22"/>
    <d v="2015-12-25T00:00:00"/>
    <s v="Second Class"/>
    <s v="AI-10855"/>
    <s v="OFF-PA-10004947"/>
    <x v="1132"/>
    <n v="4"/>
    <n v="0"/>
    <n v="7704"/>
    <n v="0.77039999999999997"/>
    <s v="Office Supplies"/>
    <s v="Paper"/>
    <s v="Easy-staple paper"/>
  </r>
  <r>
    <x v="4321"/>
    <x v="545"/>
    <d v="2015-01-01T00:00:00"/>
    <s v="Second Class"/>
    <s v="KB-16315"/>
    <s v="FUR-FU-10004904"/>
    <x v="4903"/>
    <n v="3"/>
    <n v="2"/>
    <n v="-182352"/>
    <n v="-18.235199999999999"/>
    <s v="Furniture"/>
    <s v="Furnishings"/>
    <s v="Eldon &quot;L&quot; Workstation Diamond Chairmat"/>
  </r>
  <r>
    <x v="4321"/>
    <x v="545"/>
    <d v="2015-01-01T00:00:00"/>
    <s v="Second Class"/>
    <s v="KB-16315"/>
    <s v="OFF-ST-10002790"/>
    <x v="4544"/>
    <n v="2"/>
    <n v="2"/>
    <n v="-25109"/>
    <n v="-2.5108999999999999"/>
    <s v="Office Supplies"/>
    <s v="Storage"/>
    <s v="Safco Industrial Shelving"/>
  </r>
  <r>
    <x v="4322"/>
    <x v="911"/>
    <d v="2017-02-21T00:00:00"/>
    <s v="Standard Class"/>
    <s v="JS-16030"/>
    <s v="OFF-FA-10004854"/>
    <x v="4778"/>
    <n v="2"/>
    <n v="2"/>
    <n v="61992"/>
    <n v="6.1992000000000003"/>
    <s v="Office Supplies"/>
    <s v="Fasteners"/>
    <s v="Vinyl Coated Wire Paper Clips in Organizer Box, 800/Box"/>
  </r>
  <r>
    <x v="4322"/>
    <x v="911"/>
    <d v="2017-02-21T00:00:00"/>
    <s v="Standard Class"/>
    <s v="JS-16030"/>
    <s v="FUR-CH-10004063"/>
    <x v="219"/>
    <n v="3"/>
    <n v="3"/>
    <n v="-85794"/>
    <n v="-8.5793999999999997"/>
    <s v="Furniture"/>
    <s v="Chairs"/>
    <s v="Global Deluxe High-Back Manager's Chair"/>
  </r>
  <r>
    <x v="4322"/>
    <x v="911"/>
    <d v="2017-02-21T00:00:00"/>
    <s v="Standard Class"/>
    <s v="JS-16030"/>
    <s v="OFF-ST-10000642"/>
    <x v="4065"/>
    <n v="3"/>
    <n v="2"/>
    <n v="-81822"/>
    <n v="-8.1821999999999999"/>
    <s v="Office Supplies"/>
    <s v="Storage"/>
    <s v="Tennsco Lockers, Gray"/>
  </r>
  <r>
    <x v="4322"/>
    <x v="911"/>
    <d v="2017-02-21T00:00:00"/>
    <s v="Standard Class"/>
    <s v="JS-16030"/>
    <s v="OFF-AR-10004078"/>
    <x v="4904"/>
    <n v="6"/>
    <n v="2"/>
    <n v="3504"/>
    <n v="0.35039999999999999"/>
    <s v="Office Supplies"/>
    <s v="Art"/>
    <s v="Newell 312"/>
  </r>
  <r>
    <x v="4322"/>
    <x v="911"/>
    <d v="2017-02-21T00:00:00"/>
    <s v="Standard Class"/>
    <s v="JS-16030"/>
    <s v="FUR-FU-10004270"/>
    <x v="2165"/>
    <n v="1"/>
    <n v="6"/>
    <n v="-36537"/>
    <n v="-3.6537000000000002"/>
    <s v="Furniture"/>
    <s v="Furnishings"/>
    <s v="Eldon Image Series Desk Accessories, Burgundy"/>
  </r>
  <r>
    <x v="4323"/>
    <x v="1200"/>
    <d v="2017-10-26T00:00:00"/>
    <s v="First Class"/>
    <s v="PO-18850"/>
    <s v="FUR-TA-10004607"/>
    <x v="4905"/>
    <n v="5"/>
    <n v="3"/>
    <n v="-813065"/>
    <n v="-81.3065"/>
    <s v="Furniture"/>
    <s v="Tables"/>
    <s v="Hon 2111 Invitation Series Straight Table"/>
  </r>
  <r>
    <x v="4324"/>
    <x v="303"/>
    <d v="2016-09-07T00:00:00"/>
    <s v="Second Class"/>
    <s v="RD-19810"/>
    <s v="OFF-BI-10001132"/>
    <x v="4906"/>
    <n v="8"/>
    <n v="8"/>
    <n v="-133424"/>
    <n v="-13.3424"/>
    <s v="Office Supplies"/>
    <s v="Binders"/>
    <s v="Acco PRESSTEX Data Binder with Storage Hooks, Dark Blue, 9 1/2&quot; X 11&quot;"/>
  </r>
  <r>
    <x v="4324"/>
    <x v="303"/>
    <d v="2016-09-07T00:00:00"/>
    <s v="Second Class"/>
    <s v="RD-19810"/>
    <s v="TEC-AC-10001714"/>
    <x v="4222"/>
    <n v="5"/>
    <n v="2"/>
    <n v="339065"/>
    <n v="33.906500000000001"/>
    <s v="Technology"/>
    <s v="Accessories"/>
    <s v="LogitechÂ MX Performance Wireless Mouse"/>
  </r>
  <r>
    <x v="4325"/>
    <x v="131"/>
    <d v="2016-12-03T00:00:00"/>
    <s v="Second Class"/>
    <s v="JD-15895"/>
    <s v="OFF-AP-10002945"/>
    <x v="4907"/>
    <n v="7"/>
    <n v="0"/>
    <n v="6945015"/>
    <n v="694.50149999999996"/>
    <s v="Office Supplies"/>
    <s v="Appliances"/>
    <s v="Honeywell Enviracaire Portable HEPA Air Cleaner for 17' x 22' Room"/>
  </r>
  <r>
    <x v="4325"/>
    <x v="131"/>
    <d v="2016-12-03T00:00:00"/>
    <s v="Second Class"/>
    <s v="JD-15895"/>
    <s v="OFF-SU-10004664"/>
    <x v="4908"/>
    <n v="5"/>
    <n v="0"/>
    <n v="11803"/>
    <n v="1.1802999999999999"/>
    <s v="Office Supplies"/>
    <s v="Supplies"/>
    <s v="Acme Softgrip Scissors"/>
  </r>
  <r>
    <x v="4326"/>
    <x v="1127"/>
    <d v="2014-11-10T00:00:00"/>
    <s v="Standard Class"/>
    <s v="SR-20740"/>
    <s v="TEC-AC-10002550"/>
    <x v="3392"/>
    <n v="3"/>
    <n v="0"/>
    <n v="162486"/>
    <n v="16.2486"/>
    <s v="Technology"/>
    <s v="Accessories"/>
    <s v="Maxell 4.7GB DVD-RW 3/Pack"/>
  </r>
  <r>
    <x v="4327"/>
    <x v="920"/>
    <d v="2017-12-01T00:00:00"/>
    <s v="Standard Class"/>
    <s v="TZ-21580"/>
    <s v="OFF-AR-10002335"/>
    <x v="1070"/>
    <n v="2"/>
    <n v="0"/>
    <n v="13416"/>
    <n v="1.3415999999999999"/>
    <s v="Office Supplies"/>
    <s v="Art"/>
    <s v="DIXON Oriole Pencils"/>
  </r>
  <r>
    <x v="4328"/>
    <x v="375"/>
    <d v="2016-12-23T00:00:00"/>
    <s v="Standard Class"/>
    <s v="TN-21040"/>
    <s v="TEC-AC-10001445"/>
    <x v="4909"/>
    <n v="7"/>
    <n v="0"/>
    <n v="44541"/>
    <n v="4.4541000000000004"/>
    <s v="Technology"/>
    <s v="Accessories"/>
    <s v="ImationÂ USB 2.0 SwivelÂ Flash DriveÂ USBÂ flash driveÂ - 4 GB - Pink"/>
  </r>
  <r>
    <x v="4329"/>
    <x v="244"/>
    <d v="2017-11-18T00:00:00"/>
    <s v="Second Class"/>
    <s v="PW-19030"/>
    <s v="OFF-ST-10003996"/>
    <x v="4910"/>
    <n v="6"/>
    <n v="0"/>
    <n v="250536"/>
    <n v="25.053599999999999"/>
    <s v="Office Supplies"/>
    <s v="Storage"/>
    <s v="Letter/Legal File Tote with Clear Snap-On Lid, Black Granite"/>
  </r>
  <r>
    <x v="4330"/>
    <x v="359"/>
    <d v="2016-06-26T00:00:00"/>
    <s v="Same Day"/>
    <s v="AH-10075"/>
    <s v="OFF-SU-10003505"/>
    <x v="4093"/>
    <n v="2"/>
    <n v="0"/>
    <n v="11586"/>
    <n v="1.1586000000000001"/>
    <s v="Office Supplies"/>
    <s v="Supplies"/>
    <s v="Premier Electric Letter Opener"/>
  </r>
  <r>
    <x v="4330"/>
    <x v="359"/>
    <d v="2016-06-26T00:00:00"/>
    <s v="Same Day"/>
    <s v="AH-10075"/>
    <s v="OFF-FA-10000624"/>
    <x v="1451"/>
    <n v="5"/>
    <n v="0"/>
    <n v="895"/>
    <n v="8.9499999999999996E-2"/>
    <s v="Office Supplies"/>
    <s v="Fasteners"/>
    <s v="OIC Binder Clips"/>
  </r>
  <r>
    <x v="4330"/>
    <x v="359"/>
    <d v="2016-06-26T00:00:00"/>
    <s v="Same Day"/>
    <s v="AH-10075"/>
    <s v="OFF-PA-10002870"/>
    <x v="143"/>
    <n v="2"/>
    <n v="0"/>
    <n v="5616"/>
    <n v="0.56159999999999999"/>
    <s v="Office Supplies"/>
    <s v="Paper"/>
    <s v="Ampad Phone Message Book, Recycled, 400 Message Capacity, 5 Â¾Â” x 11Â”"/>
  </r>
  <r>
    <x v="4331"/>
    <x v="151"/>
    <d v="2014-12-30T00:00:00"/>
    <s v="Standard Class"/>
    <s v="AY-10555"/>
    <s v="OFF-AR-10002257"/>
    <x v="2124"/>
    <n v="3"/>
    <n v="2"/>
    <n v="11022"/>
    <n v="1.1022000000000001"/>
    <s v="Office Supplies"/>
    <s v="Art"/>
    <s v="Eldon Spacemaker Box, Quick-Snap Lid, Clear"/>
  </r>
  <r>
    <x v="4332"/>
    <x v="1041"/>
    <d v="2016-08-18T00:00:00"/>
    <s v="Standard Class"/>
    <s v="SP-20650"/>
    <s v="TEC-PH-10003580"/>
    <x v="4209"/>
    <n v="2"/>
    <n v="4"/>
    <n v="-563108"/>
    <n v="-56.3108"/>
    <s v="Technology"/>
    <s v="Phones"/>
    <s v="Cisco IP Phone 7961G-GE VoIP phone"/>
  </r>
  <r>
    <x v="4332"/>
    <x v="1041"/>
    <d v="2016-08-18T00:00:00"/>
    <s v="Standard Class"/>
    <s v="SP-20650"/>
    <s v="TEC-PH-10001530"/>
    <x v="4911"/>
    <n v="2"/>
    <n v="4"/>
    <n v="-494376"/>
    <n v="-49.437600000000003"/>
    <s v="Technology"/>
    <s v="Phones"/>
    <s v="Cisco Unified IP Phone 7945G VoIP phone"/>
  </r>
  <r>
    <x v="4332"/>
    <x v="1041"/>
    <d v="2016-08-18T00:00:00"/>
    <s v="Standard Class"/>
    <s v="SP-20650"/>
    <s v="TEC-AC-10000420"/>
    <x v="727"/>
    <n v="5"/>
    <n v="2"/>
    <n v="48993"/>
    <n v="4.8993000000000002"/>
    <s v="Technology"/>
    <s v="Accessories"/>
    <s v="Logitech G500s Laser Gaming Mouse with Adjustable Weight Tuning"/>
  </r>
  <r>
    <x v="4333"/>
    <x v="1057"/>
    <d v="2016-10-28T00:00:00"/>
    <s v="Standard Class"/>
    <s v="ED-13885"/>
    <s v="TEC-AC-10000892"/>
    <x v="4912"/>
    <n v="5"/>
    <n v="0"/>
    <n v="1620"/>
    <n v="0.16200000000000001"/>
    <s v="Technology"/>
    <s v="Accessories"/>
    <s v="NETGEAR N750 Dual Band Wi-Fi Gigabit Router"/>
  </r>
  <r>
    <x v="4334"/>
    <x v="709"/>
    <d v="2014-08-28T00:00:00"/>
    <s v="Second Class"/>
    <s v="CR-12625"/>
    <s v="OFF-PA-10001934"/>
    <x v="168"/>
    <n v="3"/>
    <n v="0"/>
    <n v="95256"/>
    <n v="9.5256000000000007"/>
    <s v="Office Supplies"/>
    <s v="Paper"/>
    <s v="Xerox 1993"/>
  </r>
  <r>
    <x v="4335"/>
    <x v="48"/>
    <d v="2017-09-17T00:00:00"/>
    <s v="Second Class"/>
    <s v="CS-12400"/>
    <s v="FUR-TA-10003473"/>
    <x v="387"/>
    <n v="1"/>
    <n v="2"/>
    <n v="112839"/>
    <n v="11.283899999999999"/>
    <s v="Furniture"/>
    <s v="Tables"/>
    <s v="Bretford Rectangular Conference Table Tops"/>
  </r>
  <r>
    <x v="4336"/>
    <x v="160"/>
    <d v="2017-06-20T00:00:00"/>
    <s v="Standard Class"/>
    <s v="TS-21205"/>
    <s v="TEC-PH-10001051"/>
    <x v="1887"/>
    <n v="3"/>
    <n v="2"/>
    <n v="269973"/>
    <n v="26.997299999999999"/>
    <s v="Technology"/>
    <s v="Phones"/>
    <s v="HTC One"/>
  </r>
  <r>
    <x v="4336"/>
    <x v="160"/>
    <d v="2017-06-20T00:00:00"/>
    <s v="Standard Class"/>
    <s v="TS-21205"/>
    <s v="FUR-FU-10004351"/>
    <x v="4913"/>
    <n v="4"/>
    <n v="2"/>
    <n v="93504"/>
    <n v="9.3504000000000005"/>
    <s v="Furniture"/>
    <s v="Furnishings"/>
    <s v="Staple-based wall hangings"/>
  </r>
  <r>
    <x v="4336"/>
    <x v="160"/>
    <d v="2017-06-20T00:00:00"/>
    <s v="Standard Class"/>
    <s v="TS-21205"/>
    <s v="FUR-TA-10004152"/>
    <x v="1278"/>
    <n v="2"/>
    <n v="4"/>
    <n v="-28224"/>
    <n v="-2.8224"/>
    <s v="Furniture"/>
    <s v="Tables"/>
    <s v="Barricks 18&quot; x 48&quot; Non-Folding Utility Table with Bottom Storage Shelf"/>
  </r>
  <r>
    <x v="4336"/>
    <x v="160"/>
    <d v="2017-06-20T00:00:00"/>
    <s v="Standard Class"/>
    <s v="TS-21205"/>
    <s v="TEC-PH-10000560"/>
    <x v="4914"/>
    <n v="8"/>
    <n v="2"/>
    <n v="2239936"/>
    <n v="223.99359999999999"/>
    <s v="Technology"/>
    <s v="Phones"/>
    <s v="Samsung Galaxy S III - 16GB - pebble blue (T-Mobile)"/>
  </r>
  <r>
    <x v="4336"/>
    <x v="160"/>
    <d v="2017-06-20T00:00:00"/>
    <s v="Standard Class"/>
    <s v="TS-21205"/>
    <s v="OFF-AP-10004249"/>
    <x v="4915"/>
    <n v="8"/>
    <n v="2"/>
    <n v="67032"/>
    <n v="6.7031999999999998"/>
    <s v="Office Supplies"/>
    <s v="Appliances"/>
    <s v="Staple holder"/>
  </r>
  <r>
    <x v="4336"/>
    <x v="160"/>
    <d v="2017-06-20T00:00:00"/>
    <s v="Standard Class"/>
    <s v="TS-21205"/>
    <s v="OFF-ST-10001490"/>
    <x v="855"/>
    <n v="1"/>
    <n v="2"/>
    <n v="17847"/>
    <n v="1.7847"/>
    <s v="Office Supplies"/>
    <s v="Storage"/>
    <s v="Hot File 7-Pocket, Floor Stand"/>
  </r>
  <r>
    <x v="4336"/>
    <x v="160"/>
    <d v="2017-06-20T00:00:00"/>
    <s v="Standard Class"/>
    <s v="TS-21205"/>
    <s v="OFF-PA-10000312"/>
    <x v="671"/>
    <n v="5"/>
    <n v="2"/>
    <n v="29692"/>
    <n v="2.9691999999999998"/>
    <s v="Office Supplies"/>
    <s v="Paper"/>
    <s v="Xerox 1955"/>
  </r>
  <r>
    <x v="4337"/>
    <x v="879"/>
    <d v="2015-03-05T00:00:00"/>
    <s v="Standard Class"/>
    <s v="RP-19390"/>
    <s v="OFF-AP-10002906"/>
    <x v="1501"/>
    <n v="2"/>
    <n v="2"/>
    <n v="444"/>
    <n v="4.4400000000000002E-2"/>
    <s v="Office Supplies"/>
    <s v="Appliances"/>
    <s v="Hoover Replacement Belt for Commercial Guardsman Heavy-Duty Upright Vacuum"/>
  </r>
  <r>
    <x v="4338"/>
    <x v="482"/>
    <d v="2016-07-26T00:00:00"/>
    <s v="First Class"/>
    <s v="IL-15100"/>
    <s v="TEC-PH-10004100"/>
    <x v="4916"/>
    <n v="8"/>
    <n v="2"/>
    <n v="115136"/>
    <n v="11.5136"/>
    <s v="Technology"/>
    <s v="Phones"/>
    <s v="Griffin GC17055 Auxiliary Audio Cable"/>
  </r>
  <r>
    <x v="4339"/>
    <x v="1201"/>
    <d v="2014-10-05T00:00:00"/>
    <s v="Standard Class"/>
    <s v="NF-18475"/>
    <s v="OFF-FA-10000254"/>
    <x v="4917"/>
    <n v="1"/>
    <n v="0"/>
    <n v="0"/>
    <n v="0"/>
    <s v="Office Supplies"/>
    <s v="Fasteners"/>
    <s v="Sterling Rubber Bands by Alliance"/>
  </r>
  <r>
    <x v="4340"/>
    <x v="183"/>
    <d v="2014-09-13T00:00:00"/>
    <s v="Standard Class"/>
    <s v="PP-18955"/>
    <s v="FUR-CH-10004289"/>
    <x v="2912"/>
    <n v="2"/>
    <n v="1"/>
    <n v="134372"/>
    <n v="13.437200000000001"/>
    <s v="Furniture"/>
    <s v="Chairs"/>
    <s v="Global Super Steno Chair"/>
  </r>
  <r>
    <x v="4340"/>
    <x v="183"/>
    <d v="2014-09-13T00:00:00"/>
    <s v="Standard Class"/>
    <s v="PP-18955"/>
    <s v="OFF-AR-10003469"/>
    <x v="2678"/>
    <n v="2"/>
    <n v="0"/>
    <n v="16896"/>
    <n v="1.6896"/>
    <s v="Office Supplies"/>
    <s v="Art"/>
    <s v="Nontoxic Chalk"/>
  </r>
  <r>
    <x v="4341"/>
    <x v="912"/>
    <d v="2014-11-18T00:00:00"/>
    <s v="First Class"/>
    <s v="JD-16150"/>
    <s v="TEC-PH-10004188"/>
    <x v="4918"/>
    <n v="4"/>
    <n v="2"/>
    <n v="-179928"/>
    <n v="-17.992799999999999"/>
    <s v="Technology"/>
    <s v="Phones"/>
    <s v="OtterBox Commuter Series Case - Samsung Galaxy S4"/>
  </r>
  <r>
    <x v="4341"/>
    <x v="912"/>
    <d v="2014-11-18T00:00:00"/>
    <s v="First Class"/>
    <s v="JD-16150"/>
    <s v="FUR-BO-10004015"/>
    <x v="4919"/>
    <n v="3"/>
    <n v="15"/>
    <n v="251979"/>
    <n v="25.197900000000001"/>
    <s v="Furniture"/>
    <s v="Bookcases"/>
    <s v="Bush Andora Bookcase, Maple/Graphite Gray Finish"/>
  </r>
  <r>
    <x v="4341"/>
    <x v="912"/>
    <d v="2014-11-18T00:00:00"/>
    <s v="First Class"/>
    <s v="JD-16150"/>
    <s v="OFF-ST-10000991"/>
    <x v="2977"/>
    <n v="3"/>
    <n v="0"/>
    <n v="103473"/>
    <n v="10.347300000000001"/>
    <s v="Office Supplies"/>
    <s v="Storage"/>
    <s v="Space Solutions HD Industrial Steel Shelving."/>
  </r>
  <r>
    <x v="4342"/>
    <x v="279"/>
    <d v="2014-03-07T00:00:00"/>
    <s v="Standard Class"/>
    <s v="EJ-14155"/>
    <s v="FUR-TA-10002958"/>
    <x v="69"/>
    <n v="3"/>
    <n v="2"/>
    <n v="-234882"/>
    <n v="-23.488199999999999"/>
    <s v="Furniture"/>
    <s v="Tables"/>
    <s v="Bevis Oval Conference Table, Walnut"/>
  </r>
  <r>
    <x v="4343"/>
    <x v="332"/>
    <d v="2015-12-07T00:00:00"/>
    <s v="Standard Class"/>
    <s v="PW-19240"/>
    <s v="FUR-BO-10002213"/>
    <x v="3432"/>
    <n v="3"/>
    <n v="15"/>
    <n v="-296058"/>
    <n v="-29.605799999999999"/>
    <s v="Furniture"/>
    <s v="Bookcases"/>
    <s v="DMI Eclipse Executive Suite Bookcases"/>
  </r>
  <r>
    <x v="4344"/>
    <x v="489"/>
    <d v="2017-07-16T00:00:00"/>
    <s v="Standard Class"/>
    <s v="TS-21430"/>
    <s v="TEC-PH-10000004"/>
    <x v="4920"/>
    <n v="6"/>
    <n v="2"/>
    <n v="53964"/>
    <n v="5.3963999999999999"/>
    <s v="Technology"/>
    <s v="Phones"/>
    <s v="Belkin iPhone and iPad Lightning Cable"/>
  </r>
  <r>
    <x v="4344"/>
    <x v="489"/>
    <d v="2017-07-16T00:00:00"/>
    <s v="Standard Class"/>
    <s v="TS-21430"/>
    <s v="OFF-BI-10003708"/>
    <x v="1406"/>
    <n v="5"/>
    <n v="2"/>
    <n v="93125"/>
    <n v="9.3125"/>
    <s v="Office Supplies"/>
    <s v="Binders"/>
    <s v="Acco Four Pocket Poly Ring Binder with Label Holder, Smoke, 1&quot;"/>
  </r>
  <r>
    <x v="4345"/>
    <x v="673"/>
    <d v="2017-11-20T00:00:00"/>
    <s v="Second Class"/>
    <s v="BM-11650"/>
    <s v="OFF-BI-10002949"/>
    <x v="2454"/>
    <n v="1"/>
    <n v="7"/>
    <n v="-13984"/>
    <n v="-1.3984000000000001"/>
    <s v="Office Supplies"/>
    <s v="Binders"/>
    <s v="Prestige Round Ring Binders"/>
  </r>
  <r>
    <x v="4346"/>
    <x v="2"/>
    <d v="2016-06-16T00:00:00"/>
    <s v="Second Class"/>
    <s v="AW-10930"/>
    <s v="OFF-AP-10001242"/>
    <x v="4809"/>
    <n v="4"/>
    <n v="8"/>
    <n v="-16096"/>
    <n v="-1.6095999999999999"/>
    <s v="Office Supplies"/>
    <s v="Appliances"/>
    <s v="APC 7 Outlet Network SurgeArrest Surge Protector"/>
  </r>
  <r>
    <x v="4346"/>
    <x v="2"/>
    <d v="2016-06-16T00:00:00"/>
    <s v="Second Class"/>
    <s v="AW-10930"/>
    <s v="FUR-FU-10001424"/>
    <x v="1825"/>
    <n v="2"/>
    <n v="6"/>
    <n v="-45396"/>
    <n v="-4.5396000000000001"/>
    <s v="Furniture"/>
    <s v="Furnishings"/>
    <s v="Dax Clear Box Frame"/>
  </r>
  <r>
    <x v="4346"/>
    <x v="2"/>
    <d v="2016-06-16T00:00:00"/>
    <s v="Second Class"/>
    <s v="AW-10930"/>
    <s v="OFF-AR-10003469"/>
    <x v="2298"/>
    <n v="8"/>
    <n v="2"/>
    <n v="39424"/>
    <n v="3.9424000000000001"/>
    <s v="Office Supplies"/>
    <s v="Art"/>
    <s v="Nontoxic Chalk"/>
  </r>
  <r>
    <x v="4346"/>
    <x v="2"/>
    <d v="2016-06-16T00:00:00"/>
    <s v="Second Class"/>
    <s v="AW-10930"/>
    <s v="OFF-PA-10000232"/>
    <x v="23"/>
    <n v="3"/>
    <n v="2"/>
    <n v="56376"/>
    <n v="5.6375999999999999"/>
    <s v="Office Supplies"/>
    <s v="Paper"/>
    <s v="Xerox 1975"/>
  </r>
  <r>
    <x v="4346"/>
    <x v="2"/>
    <d v="2016-06-16T00:00:00"/>
    <s v="Second Class"/>
    <s v="AW-10930"/>
    <s v="FUR-CH-10000229"/>
    <x v="4921"/>
    <n v="2"/>
    <n v="3"/>
    <n v="-1192312"/>
    <n v="-119.2312"/>
    <s v="Furniture"/>
    <s v="Chairs"/>
    <s v="Global Enterprise Series Seating High-Back Swivel/Tilt Chairs"/>
  </r>
  <r>
    <x v="4346"/>
    <x v="2"/>
    <d v="2016-06-16T00:00:00"/>
    <s v="Second Class"/>
    <s v="AW-10930"/>
    <s v="OFF-ST-10002562"/>
    <x v="4922"/>
    <n v="9"/>
    <n v="2"/>
    <n v="67536"/>
    <n v="6.7535999999999996"/>
    <s v="Office Supplies"/>
    <s v="Storage"/>
    <s v="Staple magnet"/>
  </r>
  <r>
    <x v="4346"/>
    <x v="2"/>
    <d v="2016-06-16T00:00:00"/>
    <s v="Second Class"/>
    <s v="AW-10930"/>
    <s v="OFF-BI-10001525"/>
    <x v="882"/>
    <n v="2"/>
    <n v="8"/>
    <n v="-2667"/>
    <n v="-0.26669999999999999"/>
    <s v="Office Supplies"/>
    <s v="Binders"/>
    <s v="Acco Pressboard Covers with Storage Hooks, 14 7/8&quot; x 11&quot;, Executive Red"/>
  </r>
  <r>
    <x v="4347"/>
    <x v="723"/>
    <d v="2016-12-31T00:00:00"/>
    <s v="Second Class"/>
    <s v="MH-17290"/>
    <s v="OFF-PA-10002986"/>
    <x v="4923"/>
    <n v="7"/>
    <n v="2"/>
    <n v="130928"/>
    <n v="13.0928"/>
    <s v="Office Supplies"/>
    <s v="Paper"/>
    <s v="Xerox 1898"/>
  </r>
  <r>
    <x v="4347"/>
    <x v="723"/>
    <d v="2016-12-31T00:00:00"/>
    <s v="Second Class"/>
    <s v="MH-17290"/>
    <s v="OFF-PA-10000143"/>
    <x v="396"/>
    <n v="6"/>
    <n v="2"/>
    <n v="88704"/>
    <n v="8.8704000000000001"/>
    <s v="Office Supplies"/>
    <s v="Paper"/>
    <s v="Astroparche Fine Business Paper"/>
  </r>
  <r>
    <x v="4348"/>
    <x v="442"/>
    <d v="2017-03-23T00:00:00"/>
    <s v="Standard Class"/>
    <s v="SW-20275"/>
    <s v="OFF-AR-10003752"/>
    <x v="579"/>
    <n v="4"/>
    <n v="0"/>
    <n v="21252"/>
    <n v="2.1252"/>
    <s v="Office Supplies"/>
    <s v="Art"/>
    <s v="Deluxe Chalkboard Eraser Cleaner"/>
  </r>
  <r>
    <x v="4349"/>
    <x v="44"/>
    <d v="2015-12-31T00:00:00"/>
    <s v="Standard Class"/>
    <s v="SP-20860"/>
    <s v="TEC-AC-10002370"/>
    <x v="4924"/>
    <n v="3"/>
    <n v="2"/>
    <n v="7092"/>
    <n v="0.70920000000000005"/>
    <s v="Technology"/>
    <s v="Accessories"/>
    <s v="Maxell CD-R Discs"/>
  </r>
  <r>
    <x v="4349"/>
    <x v="44"/>
    <d v="2015-12-31T00:00:00"/>
    <s v="Standard Class"/>
    <s v="SP-20860"/>
    <s v="FUR-FU-10002030"/>
    <x v="4925"/>
    <n v="3"/>
    <n v="2"/>
    <n v="160056"/>
    <n v="16.005600000000001"/>
    <s v="Furniture"/>
    <s v="Furnishings"/>
    <s v="Executive Impressions 14&quot; Contract Wall Clock with Quartz Movement"/>
  </r>
  <r>
    <x v="4349"/>
    <x v="44"/>
    <d v="2015-12-31T00:00:00"/>
    <s v="Standard Class"/>
    <s v="SP-20860"/>
    <s v="FUR-BO-10002853"/>
    <x v="4926"/>
    <n v="2"/>
    <n v="2"/>
    <n v="8194"/>
    <n v="0.81940000000000002"/>
    <s v="Furniture"/>
    <s v="Bookcases"/>
    <s v="O'Sullivan 5-Shelf Heavy-Duty Bookcases"/>
  </r>
  <r>
    <x v="4349"/>
    <x v="44"/>
    <d v="2015-12-31T00:00:00"/>
    <s v="Standard Class"/>
    <s v="SP-20860"/>
    <s v="OFF-ST-10002562"/>
    <x v="2577"/>
    <n v="3"/>
    <n v="2"/>
    <n v="22512"/>
    <n v="2.2511999999999999"/>
    <s v="Office Supplies"/>
    <s v="Storage"/>
    <s v="Staple magnet"/>
  </r>
  <r>
    <x v="4349"/>
    <x v="44"/>
    <d v="2015-12-31T00:00:00"/>
    <s v="Standard Class"/>
    <s v="SP-20860"/>
    <s v="TEC-AC-10004227"/>
    <x v="2916"/>
    <n v="7"/>
    <n v="2"/>
    <n v="-127302"/>
    <n v="-12.7302"/>
    <s v="Technology"/>
    <s v="Accessories"/>
    <s v="SanDisk Ultra 16 GB MicroSDHC Class 10 Memory Card"/>
  </r>
  <r>
    <x v="4350"/>
    <x v="273"/>
    <d v="2015-08-06T00:00:00"/>
    <s v="Standard Class"/>
    <s v="SC-20695"/>
    <s v="OFF-SU-10002573"/>
    <x v="4927"/>
    <n v="3"/>
    <n v="0"/>
    <n v="15777"/>
    <n v="1.5777000000000001"/>
    <s v="Office Supplies"/>
    <s v="Supplies"/>
    <s v="Acme 10&quot; Easy Grip Assistive Scissors"/>
  </r>
  <r>
    <x v="4351"/>
    <x v="818"/>
    <d v="2017-06-29T00:00:00"/>
    <s v="Second Class"/>
    <s v="PW-19030"/>
    <s v="OFF-PA-10003848"/>
    <x v="168"/>
    <n v="3"/>
    <n v="0"/>
    <n v="93312"/>
    <n v="9.3312000000000008"/>
    <s v="Office Supplies"/>
    <s v="Paper"/>
    <s v="Xerox 1997"/>
  </r>
  <r>
    <x v="4351"/>
    <x v="818"/>
    <d v="2017-06-29T00:00:00"/>
    <s v="Second Class"/>
    <s v="PW-19030"/>
    <s v="FUR-FU-10001290"/>
    <x v="757"/>
    <n v="3"/>
    <n v="0"/>
    <n v="40416"/>
    <n v="4.0415999999999999"/>
    <s v="Furniture"/>
    <s v="Furnishings"/>
    <s v="Executive Impressions Supervisor Wall Clock"/>
  </r>
  <r>
    <x v="4351"/>
    <x v="818"/>
    <d v="2017-06-29T00:00:00"/>
    <s v="Second Class"/>
    <s v="PW-19030"/>
    <s v="TEC-AC-10003832"/>
    <x v="2524"/>
    <n v="5"/>
    <n v="0"/>
    <n v="2446155"/>
    <n v="244.6155"/>
    <s v="Technology"/>
    <s v="Accessories"/>
    <s v="LogitechÂ P710e Mobile Speakerphone"/>
  </r>
  <r>
    <x v="4352"/>
    <x v="485"/>
    <d v="2014-02-10T00:00:00"/>
    <s v="Second Class"/>
    <s v="CS-12250"/>
    <s v="OFF-ST-10001558"/>
    <x v="925"/>
    <n v="4"/>
    <n v="0"/>
    <n v="9744"/>
    <n v="0.97440000000000004"/>
    <s v="Office Supplies"/>
    <s v="Storage"/>
    <s v="Acco Perma 4000 Stacking Storage Drawers"/>
  </r>
  <r>
    <x v="4353"/>
    <x v="913"/>
    <d v="2016-09-09T00:00:00"/>
    <s v="Standard Class"/>
    <s v="RP-19855"/>
    <s v="OFF-ST-10001490"/>
    <x v="3195"/>
    <n v="3"/>
    <n v="0"/>
    <n v="160623"/>
    <n v="16.0623"/>
    <s v="Office Supplies"/>
    <s v="Storage"/>
    <s v="Hot File 7-Pocket, Floor Stand"/>
  </r>
  <r>
    <x v="4354"/>
    <x v="1191"/>
    <d v="2017-04-10T00:00:00"/>
    <s v="Standard Class"/>
    <s v="CS-12175"/>
    <s v="OFF-BI-10003669"/>
    <x v="4928"/>
    <n v="5"/>
    <n v="7"/>
    <n v="-594"/>
    <n v="-5.9400000000000001E-2"/>
    <s v="Office Supplies"/>
    <s v="Binders"/>
    <s v="3M Organizer Strips"/>
  </r>
  <r>
    <x v="4355"/>
    <x v="101"/>
    <d v="2017-12-11T00:00:00"/>
    <s v="First Class"/>
    <s v="MJ-17740"/>
    <s v="OFF-AR-10004441"/>
    <x v="2041"/>
    <n v="4"/>
    <n v="2"/>
    <n v="36432"/>
    <n v="3.6432000000000002"/>
    <s v="Office Supplies"/>
    <s v="Art"/>
    <s v="BIC Brite Liner Highlighters"/>
  </r>
  <r>
    <x v="4355"/>
    <x v="101"/>
    <d v="2017-12-11T00:00:00"/>
    <s v="First Class"/>
    <s v="MJ-17740"/>
    <s v="TEC-PH-10001924"/>
    <x v="4929"/>
    <n v="2"/>
    <n v="4"/>
    <n v="-20997"/>
    <n v="-2.0996999999999999"/>
    <s v="Technology"/>
    <s v="Phones"/>
    <s v="iHome FM Clock Radio with Lightning Dock"/>
  </r>
  <r>
    <x v="4356"/>
    <x v="1131"/>
    <d v="2016-07-25T00:00:00"/>
    <s v="First Class"/>
    <s v="JG-15160"/>
    <s v="OFF-AR-10004456"/>
    <x v="1466"/>
    <n v="5"/>
    <n v="0"/>
    <n v="21228"/>
    <n v="2.1227999999999998"/>
    <s v="Office Supplies"/>
    <s v="Art"/>
    <s v="Panasonic KP-4ABK Battery-Operated Pencil Sharpener"/>
  </r>
  <r>
    <x v="4357"/>
    <x v="229"/>
    <d v="2015-11-09T00:00:00"/>
    <s v="Same Day"/>
    <s v="AG-10765"/>
    <s v="OFF-BI-10001890"/>
    <x v="202"/>
    <n v="3"/>
    <n v="0"/>
    <n v="51552"/>
    <n v="5.1551999999999998"/>
    <s v="Office Supplies"/>
    <s v="Binders"/>
    <s v="Avery Poly Binder Pockets"/>
  </r>
  <r>
    <x v="4358"/>
    <x v="653"/>
    <d v="2015-10-04T00:00:00"/>
    <s v="First Class"/>
    <s v="CK-12205"/>
    <s v="FUR-FU-10000629"/>
    <x v="4930"/>
    <n v="1"/>
    <n v="2"/>
    <n v="30338"/>
    <n v="3.0337999999999998"/>
    <s v="Furniture"/>
    <s v="Furnishings"/>
    <s v="9-3/4 Diameter Round Wall Clock"/>
  </r>
  <r>
    <x v="4358"/>
    <x v="653"/>
    <d v="2015-10-04T00:00:00"/>
    <s v="First Class"/>
    <s v="CK-12205"/>
    <s v="TEC-AC-10002323"/>
    <x v="3656"/>
    <n v="3"/>
    <n v="2"/>
    <n v="-4641"/>
    <n v="-0.46410000000000001"/>
    <s v="Technology"/>
    <s v="Accessories"/>
    <s v="SanDisk Ultra 32 GB MicroSDHC Class 10 Memory Card"/>
  </r>
  <r>
    <x v="4359"/>
    <x v="18"/>
    <d v="2015-11-25T00:00:00"/>
    <s v="Second Class"/>
    <s v="HD-14785"/>
    <s v="OFF-AR-10003056"/>
    <x v="1132"/>
    <n v="4"/>
    <n v="0"/>
    <n v="49648"/>
    <n v="4.9648000000000003"/>
    <s v="Office Supplies"/>
    <s v="Art"/>
    <s v="Newell 341"/>
  </r>
  <r>
    <x v="4359"/>
    <x v="18"/>
    <d v="2015-11-25T00:00:00"/>
    <s v="Second Class"/>
    <s v="HD-14785"/>
    <s v="OFF-PA-10000300"/>
    <x v="635"/>
    <n v="3"/>
    <n v="0"/>
    <n v="281718"/>
    <n v="28.171800000000001"/>
    <s v="Office Supplies"/>
    <s v="Paper"/>
    <s v="Xerox 1936"/>
  </r>
  <r>
    <x v="4360"/>
    <x v="159"/>
    <d v="2017-02-07T00:00:00"/>
    <s v="Standard Class"/>
    <s v="BO-11350"/>
    <s v="FUR-FU-10000293"/>
    <x v="4931"/>
    <n v="2"/>
    <n v="0"/>
    <n v="126348"/>
    <n v="12.6348"/>
    <s v="Furniture"/>
    <s v="Furnishings"/>
    <s v="Eldon Antistatic Chair Mats for Low to Medium Pile Carpets"/>
  </r>
  <r>
    <x v="4360"/>
    <x v="159"/>
    <d v="2017-02-07T00:00:00"/>
    <s v="Standard Class"/>
    <s v="BO-11350"/>
    <s v="OFF-BI-10003638"/>
    <x v="2483"/>
    <n v="2"/>
    <n v="2"/>
    <n v="10062"/>
    <n v="1.0062"/>
    <s v="Office Supplies"/>
    <s v="Binders"/>
    <s v="GBC Durable Plastic Covers"/>
  </r>
  <r>
    <x v="4360"/>
    <x v="159"/>
    <d v="2017-02-07T00:00:00"/>
    <s v="Standard Class"/>
    <s v="BO-11350"/>
    <s v="TEC-MA-10002109"/>
    <x v="2410"/>
    <n v="2"/>
    <n v="2"/>
    <n v="389974"/>
    <n v="38.997399999999999"/>
    <s v="Technology"/>
    <s v="Machines"/>
    <s v="HP Officejet Pro 8600 e-All-In-One Printer, Copier, Scanner, Fax"/>
  </r>
  <r>
    <x v="4361"/>
    <x v="524"/>
    <d v="2015-06-19T00:00:00"/>
    <s v="First Class"/>
    <s v="LC-16885"/>
    <s v="OFF-BI-10003527"/>
    <x v="4932"/>
    <n v="3"/>
    <n v="2"/>
    <n v="1143891"/>
    <n v="114.3891"/>
    <s v="Office Supplies"/>
    <s v="Binders"/>
    <s v="Fellowes PB500 Electric Punch Plastic Comb Binding Machine with Manual Bind"/>
  </r>
  <r>
    <x v="4361"/>
    <x v="524"/>
    <d v="2015-06-19T00:00:00"/>
    <s v="First Class"/>
    <s v="LC-16885"/>
    <s v="TEC-PH-10004922"/>
    <x v="4933"/>
    <n v="2"/>
    <n v="0"/>
    <n v="33495"/>
    <n v="3.3494999999999999"/>
    <s v="Technology"/>
    <s v="Phones"/>
    <s v="RCA Visys Integrated PBX 8-Line Router"/>
  </r>
  <r>
    <x v="4362"/>
    <x v="567"/>
    <d v="2016-05-09T00:00:00"/>
    <s v="Standard Class"/>
    <s v="RB-19465"/>
    <s v="OFF-PA-10001001"/>
    <x v="4934"/>
    <n v="4"/>
    <n v="2"/>
    <n v="314712"/>
    <n v="31.4712"/>
    <s v="Office Supplies"/>
    <s v="Paper"/>
    <s v="Snap-A-Way Black Print Carbonless Speed Message, No Reply Area, Duplicate"/>
  </r>
  <r>
    <x v="4362"/>
    <x v="567"/>
    <d v="2016-05-09T00:00:00"/>
    <s v="Standard Class"/>
    <s v="RB-19465"/>
    <s v="TEC-PH-10001198"/>
    <x v="1591"/>
    <n v="3"/>
    <n v="2"/>
    <n v="199665"/>
    <n v="19.9665"/>
    <s v="Technology"/>
    <s v="Phones"/>
    <s v="Avaya 4621SW VoIP phone"/>
  </r>
  <r>
    <x v="4363"/>
    <x v="232"/>
    <d v="2017-09-10T00:00:00"/>
    <s v="First Class"/>
    <s v="JD-16015"/>
    <s v="OFF-LA-10000443"/>
    <x v="1180"/>
    <n v="6"/>
    <n v="2"/>
    <n v="59778"/>
    <n v="5.9778000000000002"/>
    <s v="Office Supplies"/>
    <s v="Labels"/>
    <s v="Avery 501"/>
  </r>
  <r>
    <x v="4363"/>
    <x v="232"/>
    <d v="2017-09-10T00:00:00"/>
    <s v="First Class"/>
    <s v="JD-16015"/>
    <s v="OFF-BI-10003669"/>
    <x v="4935"/>
    <n v="3"/>
    <n v="7"/>
    <n v="-3564"/>
    <n v="-0.35639999999999999"/>
    <s v="Office Supplies"/>
    <s v="Binders"/>
    <s v="3M Organizer Strips"/>
  </r>
  <r>
    <x v="4363"/>
    <x v="232"/>
    <d v="2017-09-10T00:00:00"/>
    <s v="First Class"/>
    <s v="JD-16015"/>
    <s v="OFF-BI-10001628"/>
    <x v="4936"/>
    <n v="2"/>
    <n v="7"/>
    <n v="-5215"/>
    <n v="-0.52149999999999996"/>
    <s v="Office Supplies"/>
    <s v="Binders"/>
    <s v="Acco Data Flex Cable Posts For Top &amp; Bottom Load Binders, 6&quot; Capacity"/>
  </r>
  <r>
    <x v="4364"/>
    <x v="347"/>
    <d v="2016-07-26T00:00:00"/>
    <s v="Standard Class"/>
    <s v="MF-17665"/>
    <s v="OFF-AP-10002350"/>
    <x v="901"/>
    <n v="2"/>
    <n v="0"/>
    <n v="105504"/>
    <n v="10.5504"/>
    <s v="Office Supplies"/>
    <s v="Appliances"/>
    <s v="Belkin F9H710-06 7 Outlet SurgeMaster Surge Protector"/>
  </r>
  <r>
    <x v="4364"/>
    <x v="347"/>
    <d v="2016-07-26T00:00:00"/>
    <s v="Standard Class"/>
    <s v="MF-17665"/>
    <s v="OFF-PA-10004100"/>
    <x v="329"/>
    <n v="8"/>
    <n v="0"/>
    <n v="248832"/>
    <n v="24.883199999999999"/>
    <s v="Office Supplies"/>
    <s v="Paper"/>
    <s v="Xerox 216"/>
  </r>
  <r>
    <x v="4364"/>
    <x v="347"/>
    <d v="2016-07-26T00:00:00"/>
    <s v="Standard Class"/>
    <s v="MF-17665"/>
    <s v="FUR-FU-10000794"/>
    <x v="1790"/>
    <n v="3"/>
    <n v="0"/>
    <n v="93228"/>
    <n v="9.3228000000000009"/>
    <s v="Furniture"/>
    <s v="Furnishings"/>
    <s v="Eldon Stackable Tray, Side-Load, Legal, Smoke"/>
  </r>
  <r>
    <x v="4364"/>
    <x v="347"/>
    <d v="2016-07-26T00:00:00"/>
    <s v="Standard Class"/>
    <s v="MF-17665"/>
    <s v="OFF-BI-10002012"/>
    <x v="4937"/>
    <n v="3"/>
    <n v="0"/>
    <n v="2592"/>
    <n v="0.25919999999999999"/>
    <s v="Office Supplies"/>
    <s v="Binders"/>
    <s v="Wilson Jones Easy Flow II Sheet Lifters"/>
  </r>
  <r>
    <x v="4365"/>
    <x v="1011"/>
    <d v="2016-02-06T00:00:00"/>
    <s v="Standard Class"/>
    <s v="BF-11170"/>
    <s v="OFF-BI-10003527"/>
    <x v="4938"/>
    <n v="1"/>
    <n v="0"/>
    <n v="635495"/>
    <n v="63.549500000000002"/>
    <s v="Office Supplies"/>
    <s v="Binders"/>
    <s v="Fellowes PB500 Electric Punch Plastic Comb Binding Machine with Manual Bind"/>
  </r>
  <r>
    <x v="4365"/>
    <x v="1011"/>
    <d v="2016-02-06T00:00:00"/>
    <s v="Standard Class"/>
    <s v="BF-11170"/>
    <s v="OFF-EN-10004483"/>
    <x v="3353"/>
    <n v="8"/>
    <n v="0"/>
    <n v="589192"/>
    <n v="58.919199999999996"/>
    <s v="Office Supplies"/>
    <s v="Envelopes"/>
    <s v="#10 White Business Envelopes,4 1/8 x 9 1/2"/>
  </r>
  <r>
    <x v="4366"/>
    <x v="723"/>
    <d v="2017-01-02T00:00:00"/>
    <s v="Standard Class"/>
    <s v="FO-14305"/>
    <s v="OFF-ST-10003722"/>
    <x v="1172"/>
    <n v="1"/>
    <n v="0"/>
    <n v="40687"/>
    <n v="4.0686999999999998"/>
    <s v="Office Supplies"/>
    <s v="Storage"/>
    <s v="Project Tote Personal File"/>
  </r>
  <r>
    <x v="4366"/>
    <x v="723"/>
    <d v="2017-01-02T00:00:00"/>
    <s v="Standard Class"/>
    <s v="FO-14305"/>
    <s v="OFF-SU-10002557"/>
    <x v="4851"/>
    <n v="2"/>
    <n v="0"/>
    <n v="72696"/>
    <n v="7.2695999999999996"/>
    <s v="Office Supplies"/>
    <s v="Supplies"/>
    <s v="Fiskars Spring-Action Scissors"/>
  </r>
  <r>
    <x v="4367"/>
    <x v="195"/>
    <d v="2015-11-27T00:00:00"/>
    <s v="Standard Class"/>
    <s v="BB-11545"/>
    <s v="OFF-AR-10002257"/>
    <x v="1039"/>
    <n v="2"/>
    <n v="2"/>
    <n v="7348"/>
    <n v="0.73480000000000001"/>
    <s v="Office Supplies"/>
    <s v="Art"/>
    <s v="Eldon Spacemaker Box, Quick-Snap Lid, Clear"/>
  </r>
  <r>
    <x v="4367"/>
    <x v="195"/>
    <d v="2015-11-27T00:00:00"/>
    <s v="Standard Class"/>
    <s v="BB-11545"/>
    <s v="OFF-BI-10000756"/>
    <x v="4939"/>
    <n v="2"/>
    <n v="8"/>
    <n v="-2544"/>
    <n v="-0.25440000000000002"/>
    <s v="Office Supplies"/>
    <s v="Binders"/>
    <s v="Storex DuraTech Recycled Plastic Frosted Binders"/>
  </r>
  <r>
    <x v="4367"/>
    <x v="195"/>
    <d v="2015-11-27T00:00:00"/>
    <s v="Standard Class"/>
    <s v="BB-11545"/>
    <s v="OFF-AP-10004136"/>
    <x v="3309"/>
    <n v="3"/>
    <n v="8"/>
    <n v="-67617"/>
    <n v="-6.7617000000000003"/>
    <s v="Office Supplies"/>
    <s v="Appliances"/>
    <s v="Kensington 6 Outlet SmartSocket Surge Protector"/>
  </r>
  <r>
    <x v="4367"/>
    <x v="195"/>
    <d v="2015-11-27T00:00:00"/>
    <s v="Standard Class"/>
    <s v="BB-11545"/>
    <s v="OFF-BI-10002194"/>
    <x v="3113"/>
    <n v="5"/>
    <n v="8"/>
    <n v="-13167"/>
    <n v="-1.3167"/>
    <s v="Office Supplies"/>
    <s v="Binders"/>
    <s v="Cardinal Hold-It CD Pocket"/>
  </r>
  <r>
    <x v="4368"/>
    <x v="326"/>
    <d v="2015-10-09T00:00:00"/>
    <s v="Standard Class"/>
    <s v="IL-15100"/>
    <s v="TEC-AC-10000892"/>
    <x v="4940"/>
    <n v="4"/>
    <n v="2"/>
    <n v="576"/>
    <n v="5.7599999999999998E-2"/>
    <s v="Technology"/>
    <s v="Accessories"/>
    <s v="NETGEAR N750 Dual Band Wi-Fi Gigabit Router"/>
  </r>
  <r>
    <x v="4369"/>
    <x v="290"/>
    <d v="2016-09-13T00:00:00"/>
    <s v="Same Day"/>
    <s v="PO-19180"/>
    <s v="TEC-PH-10001870"/>
    <x v="4941"/>
    <n v="3"/>
    <n v="2"/>
    <n v="91845"/>
    <n v="9.1844999999999999"/>
    <s v="Technology"/>
    <s v="Phones"/>
    <s v="Lunatik TT5L-002 Taktik Strike Impact Protection System for iPhone 5"/>
  </r>
  <r>
    <x v="4369"/>
    <x v="290"/>
    <d v="2016-09-13T00:00:00"/>
    <s v="Same Day"/>
    <s v="PO-19180"/>
    <s v="FUR-CH-10002304"/>
    <x v="4942"/>
    <n v="4"/>
    <n v="2"/>
    <n v="5196"/>
    <n v="0.51959999999999995"/>
    <s v="Furniture"/>
    <s v="Chairs"/>
    <s v="Global Stack Chair without Arms, Black"/>
  </r>
  <r>
    <x v="4370"/>
    <x v="97"/>
    <d v="2017-09-17T00:00:00"/>
    <s v="First Class"/>
    <s v="DB-13555"/>
    <s v="OFF-AP-10002534"/>
    <x v="4943"/>
    <n v="4"/>
    <n v="2"/>
    <n v="942784"/>
    <n v="94.278400000000005"/>
    <s v="Office Supplies"/>
    <s v="Appliances"/>
    <s v="3.6 Cubic Foot Counter Height Office Refrigerator"/>
  </r>
  <r>
    <x v="4370"/>
    <x v="97"/>
    <d v="2017-09-17T00:00:00"/>
    <s v="First Class"/>
    <s v="DB-13555"/>
    <s v="OFF-PA-10001125"/>
    <x v="1440"/>
    <n v="3"/>
    <n v="2"/>
    <n v="23235"/>
    <n v="2.3235000000000001"/>
    <s v="Office Supplies"/>
    <s v="Paper"/>
    <s v="Xerox 1988"/>
  </r>
  <r>
    <x v="4371"/>
    <x v="1202"/>
    <d v="2015-02-28T00:00:00"/>
    <s v="Standard Class"/>
    <s v="LC-16960"/>
    <s v="OFF-AP-10000804"/>
    <x v="919"/>
    <n v="6"/>
    <n v="0"/>
    <n v="672"/>
    <n v="6.7199999999999996E-2"/>
    <s v="Office Supplies"/>
    <s v="Appliances"/>
    <s v="Hoover Portapower Portable Vacuum"/>
  </r>
  <r>
    <x v="4371"/>
    <x v="1202"/>
    <d v="2015-02-28T00:00:00"/>
    <s v="Standard Class"/>
    <s v="LC-16960"/>
    <s v="OFF-BI-10002982"/>
    <x v="2809"/>
    <n v="2"/>
    <n v="2"/>
    <n v="38136"/>
    <n v="3.8136000000000001"/>
    <s v="Office Supplies"/>
    <s v="Binders"/>
    <s v="Avery Self-Adhesive Photo Pockets for Polaroid Photos"/>
  </r>
  <r>
    <x v="4372"/>
    <x v="1"/>
    <d v="2016-12-09T00:00:00"/>
    <s v="Second Class"/>
    <s v="MP-18175"/>
    <s v="OFF-AR-10001547"/>
    <x v="320"/>
    <n v="2"/>
    <n v="2"/>
    <n v="3094"/>
    <n v="0.30940000000000001"/>
    <s v="Office Supplies"/>
    <s v="Art"/>
    <s v="Newell 311"/>
  </r>
  <r>
    <x v="4373"/>
    <x v="541"/>
    <d v="2016-07-03T00:00:00"/>
    <s v="First Class"/>
    <s v="EA-14035"/>
    <s v="FUR-CH-10000665"/>
    <x v="2415"/>
    <n v="5"/>
    <n v="3"/>
    <n v="0"/>
    <n v="0"/>
    <s v="Furniture"/>
    <s v="Chairs"/>
    <s v="Global Airflow Leather Mesh Back Chair, Black"/>
  </r>
  <r>
    <x v="4373"/>
    <x v="541"/>
    <d v="2016-07-03T00:00:00"/>
    <s v="First Class"/>
    <s v="EA-14035"/>
    <s v="OFF-PA-10000520"/>
    <x v="169"/>
    <n v="8"/>
    <n v="2"/>
    <n v="145152"/>
    <n v="14.5152"/>
    <s v="Office Supplies"/>
    <s v="Paper"/>
    <s v="Xerox 201"/>
  </r>
  <r>
    <x v="4374"/>
    <x v="1096"/>
    <d v="2017-12-18T00:00:00"/>
    <s v="Standard Class"/>
    <s v="BP-11095"/>
    <s v="FUR-BO-10004015"/>
    <x v="4944"/>
    <n v="3"/>
    <n v="2"/>
    <n v="71994"/>
    <n v="7.1993999999999998"/>
    <s v="Furniture"/>
    <s v="Bookcases"/>
    <s v="Bush Andora Bookcase, Maple/Graphite Gray Finish"/>
  </r>
  <r>
    <x v="4375"/>
    <x v="209"/>
    <d v="2015-03-22T00:00:00"/>
    <s v="Second Class"/>
    <s v="BM-11785"/>
    <s v="OFF-ST-10004258"/>
    <x v="4945"/>
    <n v="3"/>
    <n v="2"/>
    <n v="25641"/>
    <n v="2.5640999999999998"/>
    <s v="Office Supplies"/>
    <s v="Storage"/>
    <s v="Portable Personal File Box"/>
  </r>
  <r>
    <x v="4376"/>
    <x v="879"/>
    <d v="2015-03-04T00:00:00"/>
    <s v="First Class"/>
    <s v="CM-12715"/>
    <s v="OFF-AR-10003696"/>
    <x v="4946"/>
    <n v="2"/>
    <n v="2"/>
    <n v="62244"/>
    <n v="6.2244000000000002"/>
    <s v="Office Supplies"/>
    <s v="Art"/>
    <s v="Panasonic KP-350BK Electric Pencil Sharpener with Auto Stop"/>
  </r>
  <r>
    <x v="4376"/>
    <x v="879"/>
    <d v="2015-03-04T00:00:00"/>
    <s v="First Class"/>
    <s v="CM-12715"/>
    <s v="FUR-BO-10001811"/>
    <x v="4947"/>
    <n v="6"/>
    <n v="32"/>
    <n v="-361176"/>
    <n v="-36.117600000000003"/>
    <s v="Furniture"/>
    <s v="Bookcases"/>
    <s v="Atlantic Metals Mobile 5-Shelf Bookcases, Custom Colors"/>
  </r>
  <r>
    <x v="4377"/>
    <x v="148"/>
    <d v="2016-09-20T00:00:00"/>
    <s v="Standard Class"/>
    <s v="JD-16150"/>
    <s v="OFF-BI-10001249"/>
    <x v="4948"/>
    <n v="4"/>
    <n v="2"/>
    <n v="66352"/>
    <n v="6.6352000000000002"/>
    <s v="Office Supplies"/>
    <s v="Binders"/>
    <s v="Avery Heavy-Duty EZD View Binder with Locking Rings"/>
  </r>
  <r>
    <x v="4377"/>
    <x v="148"/>
    <d v="2016-09-20T00:00:00"/>
    <s v="Standard Class"/>
    <s v="JD-16150"/>
    <s v="FUR-TA-10003473"/>
    <x v="4949"/>
    <n v="3"/>
    <n v="0"/>
    <n v="2595297"/>
    <n v="259.52969999999999"/>
    <s v="Furniture"/>
    <s v="Tables"/>
    <s v="Bretford Rectangular Conference Table Tops"/>
  </r>
  <r>
    <x v="4378"/>
    <x v="465"/>
    <d v="2017-03-23T00:00:00"/>
    <s v="Standard Class"/>
    <s v="AS-10630"/>
    <s v="OFF-LA-10003190"/>
    <x v="1144"/>
    <n v="2"/>
    <n v="2"/>
    <n v="16704"/>
    <n v="1.6704000000000001"/>
    <s v="Office Supplies"/>
    <s v="Labels"/>
    <s v="Avery 474"/>
  </r>
  <r>
    <x v="4379"/>
    <x v="112"/>
    <d v="2017-06-02T00:00:00"/>
    <s v="Standard Class"/>
    <s v="CM-11815"/>
    <s v="TEC-PH-10001305"/>
    <x v="3976"/>
    <n v="5"/>
    <n v="2"/>
    <n v="19596"/>
    <n v="1.9596"/>
    <s v="Technology"/>
    <s v="Phones"/>
    <s v="Panasonic KX TS208W Corded phone"/>
  </r>
  <r>
    <x v="4379"/>
    <x v="112"/>
    <d v="2017-06-02T00:00:00"/>
    <s v="Standard Class"/>
    <s v="CM-11815"/>
    <s v="OFF-PA-10001534"/>
    <x v="23"/>
    <n v="3"/>
    <n v="2"/>
    <n v="54432"/>
    <n v="5.4432"/>
    <s v="Office Supplies"/>
    <s v="Paper"/>
    <s v="Xerox 230"/>
  </r>
  <r>
    <x v="4379"/>
    <x v="112"/>
    <d v="2017-06-02T00:00:00"/>
    <s v="Standard Class"/>
    <s v="CM-11815"/>
    <s v="TEC-AC-10000844"/>
    <x v="4950"/>
    <n v="4"/>
    <n v="2"/>
    <n v="543936"/>
    <n v="54.393599999999999"/>
    <s v="Technology"/>
    <s v="Accessories"/>
    <s v="LogitechÂ Gaming G510s - Keyboard"/>
  </r>
  <r>
    <x v="4380"/>
    <x v="160"/>
    <d v="2017-06-19T00:00:00"/>
    <s v="Standard Class"/>
    <s v="JE-15715"/>
    <s v="FUR-CH-10000847"/>
    <x v="542"/>
    <n v="3"/>
    <n v="2"/>
    <n v="523764"/>
    <n v="52.376399999999997"/>
    <s v="Furniture"/>
    <s v="Chairs"/>
    <s v="Global Executive Mid-Back Manager's Chair"/>
  </r>
  <r>
    <x v="4380"/>
    <x v="160"/>
    <d v="2017-06-19T00:00:00"/>
    <s v="Standard Class"/>
    <s v="JE-15715"/>
    <s v="FUR-BO-10000468"/>
    <x v="4951"/>
    <n v="2"/>
    <n v="2"/>
    <n v="-38864"/>
    <n v="-3.8864000000000001"/>
    <s v="Furniture"/>
    <s v="Bookcases"/>
    <s v="O'Sullivan 2-Shelf Heavy-Duty Bookcases"/>
  </r>
  <r>
    <x v="4381"/>
    <x v="684"/>
    <d v="2015-09-12T00:00:00"/>
    <s v="Standard Class"/>
    <s v="AG-10525"/>
    <s v="OFF-BI-10002799"/>
    <x v="2774"/>
    <n v="9"/>
    <n v="0"/>
    <n v="214452"/>
    <n v="21.4452"/>
    <s v="Office Supplies"/>
    <s v="Binders"/>
    <s v="SlimView Poly Binder, 3/8&quot;"/>
  </r>
  <r>
    <x v="4382"/>
    <x v="442"/>
    <d v="2017-03-24T00:00:00"/>
    <s v="Standard Class"/>
    <s v="TT-21220"/>
    <s v="TEC-PH-10001557"/>
    <x v="3164"/>
    <n v="7"/>
    <n v="2"/>
    <n v="470351"/>
    <n v="47.0351"/>
    <s v="Technology"/>
    <s v="Phones"/>
    <s v="Pyle PMP37LED"/>
  </r>
  <r>
    <x v="4383"/>
    <x v="100"/>
    <d v="2014-12-21T00:00:00"/>
    <s v="First Class"/>
    <s v="BP-11095"/>
    <s v="OFF-LA-10001934"/>
    <x v="3"/>
    <n v="2"/>
    <n v="0"/>
    <n v="68714"/>
    <n v="6.8714000000000004"/>
    <s v="Office Supplies"/>
    <s v="Labels"/>
    <s v="Avery 516"/>
  </r>
  <r>
    <x v="4383"/>
    <x v="100"/>
    <d v="2014-12-21T00:00:00"/>
    <s v="First Class"/>
    <s v="BP-11095"/>
    <s v="OFF-FA-10004248"/>
    <x v="4952"/>
    <n v="5"/>
    <n v="0"/>
    <n v="87945"/>
    <n v="8.7944999999999993"/>
    <s v="Office Supplies"/>
    <s v="Fasteners"/>
    <s v="Advantus T-Pin Paper Clips"/>
  </r>
  <r>
    <x v="4383"/>
    <x v="100"/>
    <d v="2014-12-21T00:00:00"/>
    <s v="First Class"/>
    <s v="BP-11095"/>
    <s v="TEC-PH-10001944"/>
    <x v="265"/>
    <n v="5"/>
    <n v="2"/>
    <n v="72975"/>
    <n v="7.2975000000000003"/>
    <s v="Technology"/>
    <s v="Phones"/>
    <s v="Wi-Ex zBoost YX540 Cellular Phone Signal Booster"/>
  </r>
  <r>
    <x v="4383"/>
    <x v="100"/>
    <d v="2014-12-21T00:00:00"/>
    <s v="First Class"/>
    <s v="BP-11095"/>
    <s v="TEC-PH-10002085"/>
    <x v="1911"/>
    <n v="4"/>
    <n v="2"/>
    <n v="158376"/>
    <n v="15.8376"/>
    <s v="Technology"/>
    <s v="Phones"/>
    <s v="Clarity 53712"/>
  </r>
  <r>
    <x v="4384"/>
    <x v="415"/>
    <d v="2016-07-13T00:00:00"/>
    <s v="Standard Class"/>
    <s v="MJ-17740"/>
    <s v="OFF-PA-10003441"/>
    <x v="24"/>
    <n v="2"/>
    <n v="0"/>
    <n v="62208"/>
    <n v="6.2207999999999997"/>
    <s v="Office Supplies"/>
    <s v="Paper"/>
    <s v="Xerox 226"/>
  </r>
  <r>
    <x v="4384"/>
    <x v="415"/>
    <d v="2016-07-13T00:00:00"/>
    <s v="Standard Class"/>
    <s v="MJ-17740"/>
    <s v="OFF-AR-10004602"/>
    <x v="81"/>
    <n v="2"/>
    <n v="0"/>
    <n v="128744"/>
    <n v="12.8744"/>
    <s v="Office Supplies"/>
    <s v="Art"/>
    <s v="Boston KS Multi-Size Manual Pencil Sharpener"/>
  </r>
  <r>
    <x v="4385"/>
    <x v="1203"/>
    <d v="2016-04-10T00:00:00"/>
    <s v="Standard Class"/>
    <s v="VM-21685"/>
    <s v="TEC-PH-10002555"/>
    <x v="4953"/>
    <n v="5"/>
    <n v="0"/>
    <n v="336635"/>
    <n v="33.663499999999999"/>
    <s v="Technology"/>
    <s v="Phones"/>
    <s v="Nortel Meridian M5316 Digital phone"/>
  </r>
  <r>
    <x v="4386"/>
    <x v="1204"/>
    <d v="2014-05-10T00:00:00"/>
    <s v="First Class"/>
    <s v="KT-16480"/>
    <s v="TEC-CO-10001449"/>
    <x v="604"/>
    <n v="5"/>
    <n v="4"/>
    <n v="239996"/>
    <n v="23.999600000000001"/>
    <s v="Technology"/>
    <s v="Copiers"/>
    <s v="Hewlett Packard LaserJet 3310 Copier"/>
  </r>
  <r>
    <x v="4387"/>
    <x v="135"/>
    <d v="2017-11-27T00:00:00"/>
    <s v="Standard Class"/>
    <s v="CS-12250"/>
    <s v="OFF-PA-10004285"/>
    <x v="238"/>
    <n v="2"/>
    <n v="2"/>
    <n v="37408"/>
    <n v="3.7408000000000001"/>
    <s v="Office Supplies"/>
    <s v="Paper"/>
    <s v="Xerox 1959"/>
  </r>
  <r>
    <x v="4388"/>
    <x v="325"/>
    <d v="2016-11-12T00:00:00"/>
    <s v="First Class"/>
    <s v="AB-10015"/>
    <s v="TEC-PH-10000562"/>
    <x v="4954"/>
    <n v="2"/>
    <n v="0"/>
    <n v="621544"/>
    <n v="62.154400000000003"/>
    <s v="Technology"/>
    <s v="Phones"/>
    <s v="Samsung Convoy 3"/>
  </r>
  <r>
    <x v="4388"/>
    <x v="325"/>
    <d v="2016-11-12T00:00:00"/>
    <s v="First Class"/>
    <s v="AB-10015"/>
    <s v="FUR-BO-10003966"/>
    <x v="2496"/>
    <n v="2"/>
    <n v="0"/>
    <n v="547136"/>
    <n v="54.7136"/>
    <s v="Furniture"/>
    <s v="Bookcases"/>
    <s v="Sauder Facets Collection Library, Sky Alder Finish"/>
  </r>
  <r>
    <x v="4389"/>
    <x v="207"/>
    <d v="2015-01-01T00:00:00"/>
    <s v="First Class"/>
    <s v="AH-10030"/>
    <s v="TEC-AC-10003614"/>
    <x v="4955"/>
    <n v="3"/>
    <n v="0"/>
    <n v="114741"/>
    <n v="11.4741"/>
    <s v="Technology"/>
    <s v="Accessories"/>
    <s v="Verbatim 25 GB 6x Blu-ray Single Layer Recordable Disc, 10/Pack"/>
  </r>
  <r>
    <x v="4389"/>
    <x v="207"/>
    <d v="2015-01-01T00:00:00"/>
    <s v="First Class"/>
    <s v="AH-10030"/>
    <s v="OFF-LA-10003148"/>
    <x v="1449"/>
    <n v="3"/>
    <n v="0"/>
    <n v="8694"/>
    <n v="0.86939999999999995"/>
    <s v="Office Supplies"/>
    <s v="Labels"/>
    <s v="Avery 51"/>
  </r>
  <r>
    <x v="4390"/>
    <x v="971"/>
    <d v="2017-08-23T00:00:00"/>
    <s v="Standard Class"/>
    <s v="DO-13435"/>
    <s v="OFF-BI-10002133"/>
    <x v="1507"/>
    <n v="3"/>
    <n v="2"/>
    <n v="37236"/>
    <n v="3.7235999999999998"/>
    <s v="Office Supplies"/>
    <s v="Binders"/>
    <s v="Wilson Jones Elliptical Ring 3 1/2&quot; Capacity Binders, 800 sheets"/>
  </r>
  <r>
    <x v="4391"/>
    <x v="290"/>
    <d v="2016-09-16T00:00:00"/>
    <s v="Standard Class"/>
    <s v="MC-17590"/>
    <s v="FUR-FU-10002813"/>
    <x v="867"/>
    <n v="2"/>
    <n v="0"/>
    <n v="145728"/>
    <n v="14.572800000000001"/>
    <s v="Furniture"/>
    <s v="Furnishings"/>
    <s v="DAX Contemporary Wood Frame with Silver Metal Mat, Desktop, 11 x 14 Size"/>
  </r>
  <r>
    <x v="4392"/>
    <x v="114"/>
    <d v="2017-10-31T00:00:00"/>
    <s v="Standard Class"/>
    <s v="JF-15190"/>
    <s v="OFF-BI-10004330"/>
    <x v="4956"/>
    <n v="3"/>
    <n v="7"/>
    <n v="-27735"/>
    <n v="-2.7734999999999999"/>
    <s v="Office Supplies"/>
    <s v="Binders"/>
    <s v="GBC Velobind Prepunched Cover Sets, Regency Series"/>
  </r>
  <r>
    <x v="4392"/>
    <x v="114"/>
    <d v="2017-10-31T00:00:00"/>
    <s v="Standard Class"/>
    <s v="JF-15190"/>
    <s v="TEC-PH-10002807"/>
    <x v="4957"/>
    <n v="5"/>
    <n v="4"/>
    <n v="19775"/>
    <n v="1.9775"/>
    <s v="Technology"/>
    <s v="Phones"/>
    <s v="Motorla HX550 Universal Bluetooth Headset"/>
  </r>
  <r>
    <x v="4392"/>
    <x v="114"/>
    <d v="2017-10-31T00:00:00"/>
    <s v="Standard Class"/>
    <s v="JF-15190"/>
    <s v="OFF-LA-10001404"/>
    <x v="1733"/>
    <n v="5"/>
    <n v="2"/>
    <n v="49815"/>
    <n v="4.9814999999999996"/>
    <s v="Office Supplies"/>
    <s v="Labels"/>
    <s v="Avery 517"/>
  </r>
  <r>
    <x v="4393"/>
    <x v="1109"/>
    <d v="2017-06-04T00:00:00"/>
    <s v="Standard Class"/>
    <s v="SM-20950"/>
    <s v="OFF-PA-10004911"/>
    <x v="2658"/>
    <n v="4"/>
    <n v="0"/>
    <n v="180096"/>
    <n v="18.009599999999999"/>
    <s v="Office Supplies"/>
    <s v="Paper"/>
    <s v="Rediform S.O.S. 1-Up Phone Message Bk, 4-1/4x3-1/16 Bk, 1 Form/Pg, 40 Messages/Bk, 3/Pk"/>
  </r>
  <r>
    <x v="4394"/>
    <x v="134"/>
    <d v="2016-03-13T00:00:00"/>
    <s v="Standard Class"/>
    <s v="SP-20650"/>
    <s v="OFF-AP-10004233"/>
    <x v="4958"/>
    <n v="3"/>
    <n v="1"/>
    <n v="483336"/>
    <n v="48.333599999999997"/>
    <s v="Office Supplies"/>
    <s v="Appliances"/>
    <s v="Honeywell Enviracaire Portable Air Cleaner for up to 8 x 10 Room"/>
  </r>
  <r>
    <x v="4394"/>
    <x v="134"/>
    <d v="2016-03-13T00:00:00"/>
    <s v="Standard Class"/>
    <s v="SP-20650"/>
    <s v="OFF-AR-10002766"/>
    <x v="2133"/>
    <n v="5"/>
    <n v="0"/>
    <n v="3753"/>
    <n v="0.37530000000000002"/>
    <s v="Office Supplies"/>
    <s v="Art"/>
    <s v="Prang Drawing Pencil Set"/>
  </r>
  <r>
    <x v="4395"/>
    <x v="513"/>
    <d v="2015-07-31T00:00:00"/>
    <s v="Standard Class"/>
    <s v="CK-12760"/>
    <s v="FUR-CH-10003199"/>
    <x v="4141"/>
    <n v="3"/>
    <n v="2"/>
    <n v="133176"/>
    <n v="13.317600000000001"/>
    <s v="Furniture"/>
    <s v="Chairs"/>
    <s v="Office Star - Contemporary Task Swivel Chair"/>
  </r>
  <r>
    <x v="4396"/>
    <x v="559"/>
    <d v="2015-11-25T00:00:00"/>
    <s v="Second Class"/>
    <s v="PW-19240"/>
    <s v="TEC-PH-10003012"/>
    <x v="603"/>
    <n v="2"/>
    <n v="0"/>
    <n v="893142"/>
    <n v="89.3142"/>
    <s v="Technology"/>
    <s v="Phones"/>
    <s v="Nortel Meridian M3904 Professional Digital phone"/>
  </r>
  <r>
    <x v="4396"/>
    <x v="559"/>
    <d v="2015-11-25T00:00:00"/>
    <s v="Second Class"/>
    <s v="PW-19240"/>
    <s v="OFF-PA-10001583"/>
    <x v="4959"/>
    <n v="6"/>
    <n v="0"/>
    <n v="20727"/>
    <n v="2.0727000000000002"/>
    <s v="Office Supplies"/>
    <s v="Paper"/>
    <s v="1/4 Fold Party Design Invitations &amp; White Envelopes, 24 8-1/2&quot; X 11&quot; Cards, 25 Env./Pack"/>
  </r>
  <r>
    <x v="4396"/>
    <x v="559"/>
    <d v="2015-11-25T00:00:00"/>
    <s v="Second Class"/>
    <s v="PW-19240"/>
    <s v="OFF-AR-10001940"/>
    <x v="306"/>
    <n v="4"/>
    <n v="0"/>
    <n v="56416"/>
    <n v="5.6416000000000004"/>
    <s v="Office Supplies"/>
    <s v="Art"/>
    <s v="Sanford Colorific Eraseable Coloring Pencils, 12 Count"/>
  </r>
  <r>
    <x v="4396"/>
    <x v="559"/>
    <d v="2015-11-25T00:00:00"/>
    <s v="Second Class"/>
    <s v="PW-19240"/>
    <s v="OFF-EN-10003286"/>
    <x v="3153"/>
    <n v="2"/>
    <n v="0"/>
    <n v="77832"/>
    <n v="7.7831999999999999"/>
    <s v="Office Supplies"/>
    <s v="Envelopes"/>
    <s v="Staple envelope"/>
  </r>
  <r>
    <x v="4396"/>
    <x v="559"/>
    <d v="2015-11-25T00:00:00"/>
    <s v="Second Class"/>
    <s v="PW-19240"/>
    <s v="OFF-PA-10003441"/>
    <x v="1071"/>
    <n v="6"/>
    <n v="0"/>
    <n v="186624"/>
    <n v="18.662400000000002"/>
    <s v="Office Supplies"/>
    <s v="Paper"/>
    <s v="Xerox 226"/>
  </r>
  <r>
    <x v="4397"/>
    <x v="175"/>
    <d v="2015-12-02T00:00:00"/>
    <s v="Standard Class"/>
    <s v="EB-14170"/>
    <s v="OFF-PA-10003395"/>
    <x v="1044"/>
    <n v="4"/>
    <n v="2"/>
    <n v="117432"/>
    <n v="11.7432"/>
    <s v="Office Supplies"/>
    <s v="Paper"/>
    <s v="Xerox 1941"/>
  </r>
  <r>
    <x v="4398"/>
    <x v="277"/>
    <d v="2017-11-07T00:00:00"/>
    <s v="Standard Class"/>
    <s v="DK-13090"/>
    <s v="TEC-CO-10003236"/>
    <x v="536"/>
    <n v="2"/>
    <n v="2"/>
    <n v="3119948"/>
    <n v="311.9948"/>
    <s v="Technology"/>
    <s v="Copiers"/>
    <s v="Canon Image Class D660 Copier"/>
  </r>
  <r>
    <x v="4398"/>
    <x v="277"/>
    <d v="2017-11-07T00:00:00"/>
    <s v="Standard Class"/>
    <s v="DK-13090"/>
    <s v="OFF-BI-10002982"/>
    <x v="4960"/>
    <n v="2"/>
    <n v="7"/>
    <n v="-29964"/>
    <n v="-2.9964"/>
    <s v="Office Supplies"/>
    <s v="Binders"/>
    <s v="Avery Self-Adhesive Photo Pockets for Polaroid Photos"/>
  </r>
  <r>
    <x v="4398"/>
    <x v="277"/>
    <d v="2017-11-07T00:00:00"/>
    <s v="Standard Class"/>
    <s v="DK-13090"/>
    <s v="OFF-AR-10004010"/>
    <x v="3651"/>
    <n v="2"/>
    <n v="2"/>
    <n v="41988"/>
    <n v="4.1988000000000003"/>
    <s v="Office Supplies"/>
    <s v="Art"/>
    <s v="Hunt Boston Vacuum Mount KS Pencil Sharpener"/>
  </r>
  <r>
    <x v="4398"/>
    <x v="277"/>
    <d v="2017-11-07T00:00:00"/>
    <s v="Standard Class"/>
    <s v="DK-13090"/>
    <s v="OFF-PA-10002947"/>
    <x v="238"/>
    <n v="2"/>
    <n v="2"/>
    <n v="37408"/>
    <n v="3.7408000000000001"/>
    <s v="Office Supplies"/>
    <s v="Paper"/>
    <s v="Xerox 1923"/>
  </r>
  <r>
    <x v="4399"/>
    <x v="708"/>
    <d v="2017-03-23T00:00:00"/>
    <s v="Second Class"/>
    <s v="TB-21055"/>
    <s v="OFF-EN-10003845"/>
    <x v="2945"/>
    <n v="3"/>
    <n v="2"/>
    <n v="28782"/>
    <n v="2.8782000000000001"/>
    <s v="Office Supplies"/>
    <s v="Envelopes"/>
    <s v="Colored Envelopes"/>
  </r>
  <r>
    <x v="4400"/>
    <x v="492"/>
    <d v="2015-12-22T00:00:00"/>
    <s v="First Class"/>
    <s v="AG-10900"/>
    <s v="OFF-LA-10003190"/>
    <x v="2605"/>
    <n v="3"/>
    <n v="2"/>
    <n v="25056"/>
    <n v="2.5055999999999998"/>
    <s v="Office Supplies"/>
    <s v="Labels"/>
    <s v="Avery 474"/>
  </r>
  <r>
    <x v="4401"/>
    <x v="1063"/>
    <d v="2014-04-06T00:00:00"/>
    <s v="Second Class"/>
    <s v="SC-20020"/>
    <s v="OFF-PA-10002986"/>
    <x v="2626"/>
    <n v="5"/>
    <n v="2"/>
    <n v="9352"/>
    <n v="0.93520000000000003"/>
    <s v="Office Supplies"/>
    <s v="Paper"/>
    <s v="Xerox 1898"/>
  </r>
  <r>
    <x v="4401"/>
    <x v="1063"/>
    <d v="2014-04-06T00:00:00"/>
    <s v="Second Class"/>
    <s v="SC-20020"/>
    <s v="OFF-PA-10001593"/>
    <x v="1458"/>
    <n v="7"/>
    <n v="2"/>
    <n v="10465"/>
    <n v="1.0465"/>
    <s v="Office Supplies"/>
    <s v="Paper"/>
    <s v="Xerox 1947"/>
  </r>
  <r>
    <x v="4402"/>
    <x v="1117"/>
    <d v="2015-06-09T00:00:00"/>
    <s v="Standard Class"/>
    <s v="BB-11545"/>
    <s v="OFF-PA-10000528"/>
    <x v="395"/>
    <n v="2"/>
    <n v="0"/>
    <n v="4752"/>
    <n v="0.47520000000000001"/>
    <s v="Office Supplies"/>
    <s v="Paper"/>
    <s v="Xerox 1981"/>
  </r>
  <r>
    <x v="4403"/>
    <x v="383"/>
    <d v="2014-10-09T00:00:00"/>
    <s v="First Class"/>
    <s v="VP-21760"/>
    <s v="OFF-ST-10001932"/>
    <x v="4961"/>
    <n v="2"/>
    <n v="0"/>
    <n v="540876"/>
    <n v="54.087600000000002"/>
    <s v="Office Supplies"/>
    <s v="Storage"/>
    <s v="Fellowes Staxonsteel Drawer Files"/>
  </r>
  <r>
    <x v="4404"/>
    <x v="1036"/>
    <d v="2016-08-24T00:00:00"/>
    <s v="Second Class"/>
    <s v="RP-19270"/>
    <s v="OFF-BI-10003727"/>
    <x v="4962"/>
    <n v="10"/>
    <n v="2"/>
    <n v="11704"/>
    <n v="1.1704000000000001"/>
    <s v="Office Supplies"/>
    <s v="Binders"/>
    <s v="Avery Durable Slant Ring Binders With Label Holder"/>
  </r>
  <r>
    <x v="4405"/>
    <x v="76"/>
    <d v="2015-11-19T00:00:00"/>
    <s v="Standard Class"/>
    <s v="DH-13675"/>
    <s v="FUR-FU-10002759"/>
    <x v="1072"/>
    <n v="2"/>
    <n v="0"/>
    <n v="143856"/>
    <n v="14.3856"/>
    <s v="Furniture"/>
    <s v="Furnishings"/>
    <s v="12-1/2 Diameter Round Wall Clock"/>
  </r>
  <r>
    <x v="4406"/>
    <x v="311"/>
    <d v="2015-06-27T00:00:00"/>
    <s v="Standard Class"/>
    <s v="SW-20455"/>
    <s v="OFF-BI-10000545"/>
    <x v="1086"/>
    <n v="2"/>
    <n v="2"/>
    <n v="456588"/>
    <n v="45.658799999999999"/>
    <s v="Office Supplies"/>
    <s v="Binders"/>
    <s v="GBC Ibimaster 500 Manual ProClick Binding System"/>
  </r>
  <r>
    <x v="4407"/>
    <x v="426"/>
    <d v="2017-09-28T00:00:00"/>
    <s v="Standard Class"/>
    <s v="KF-16285"/>
    <s v="OFF-ST-10004950"/>
    <x v="4243"/>
    <n v="1"/>
    <n v="0"/>
    <n v="38775"/>
    <n v="3.8774999999999999"/>
    <s v="Office Supplies"/>
    <s v="Storage"/>
    <s v="Acco Perma 3000 Stacking Storage Drawers"/>
  </r>
  <r>
    <x v="4407"/>
    <x v="426"/>
    <d v="2017-09-28T00:00:00"/>
    <s v="Standard Class"/>
    <s v="KF-16285"/>
    <s v="TEC-PH-10003171"/>
    <x v="4963"/>
    <n v="2"/>
    <n v="0"/>
    <n v="25172"/>
    <n v="2.5171999999999999"/>
    <s v="Technology"/>
    <s v="Phones"/>
    <s v="Plantronics Encore H101 Dual EarpiecesÂ Headset"/>
  </r>
  <r>
    <x v="4407"/>
    <x v="426"/>
    <d v="2017-09-28T00:00:00"/>
    <s v="Standard Class"/>
    <s v="KF-16285"/>
    <s v="OFF-AR-10000614"/>
    <x v="53"/>
    <n v="4"/>
    <n v="0"/>
    <n v="37128"/>
    <n v="3.7128000000000001"/>
    <s v="Office Supplies"/>
    <s v="Art"/>
    <s v="Barrel Sharpener"/>
  </r>
  <r>
    <x v="4407"/>
    <x v="426"/>
    <d v="2017-09-28T00:00:00"/>
    <s v="Standard Class"/>
    <s v="KF-16285"/>
    <s v="OFF-AR-10000034"/>
    <x v="1848"/>
    <n v="3"/>
    <n v="0"/>
    <n v="49608"/>
    <n v="4.9607999999999999"/>
    <s v="Office Supplies"/>
    <s v="Art"/>
    <s v="BIC Brite Liner Grip Highlighters, Assorted, 5/Pack"/>
  </r>
  <r>
    <x v="4407"/>
    <x v="426"/>
    <d v="2017-09-28T00:00:00"/>
    <s v="Standard Class"/>
    <s v="KF-16285"/>
    <s v="OFF-LA-10003766"/>
    <x v="2032"/>
    <n v="5"/>
    <n v="0"/>
    <n v="756"/>
    <n v="7.5600000000000001E-2"/>
    <s v="Office Supplies"/>
    <s v="Labels"/>
    <s v="Self-Adhesive Removable Labels"/>
  </r>
  <r>
    <x v="4408"/>
    <x v="197"/>
    <d v="2014-04-10T00:00:00"/>
    <s v="Second Class"/>
    <s v="FH-14275"/>
    <s v="OFF-AR-10001725"/>
    <x v="670"/>
    <n v="3"/>
    <n v="0"/>
    <n v="18447"/>
    <n v="1.8447"/>
    <s v="Office Supplies"/>
    <s v="Art"/>
    <s v="Boston Home &amp; Office Model 2000 Electric Pencil Sharpeners"/>
  </r>
  <r>
    <x v="4408"/>
    <x v="197"/>
    <d v="2014-04-10T00:00:00"/>
    <s v="Second Class"/>
    <s v="FH-14275"/>
    <s v="OFF-BI-10002794"/>
    <x v="1200"/>
    <n v="2"/>
    <n v="2"/>
    <n v="237684"/>
    <n v="23.7684"/>
    <s v="Office Supplies"/>
    <s v="Binders"/>
    <s v="Avery Trapezoid Ring Binder, 3&quot; Capacity, Black, 1040 sheets"/>
  </r>
  <r>
    <x v="4408"/>
    <x v="197"/>
    <d v="2014-04-10T00:00:00"/>
    <s v="Second Class"/>
    <s v="FH-14275"/>
    <s v="TEC-AC-10004171"/>
    <x v="951"/>
    <n v="3"/>
    <n v="0"/>
    <n v="1319868"/>
    <n v="131.98679999999999"/>
    <s v="Technology"/>
    <s v="Accessories"/>
    <s v="Razer Kraken 7.1 Surround Sound Over Ear USB Gaming Headset"/>
  </r>
  <r>
    <x v="4409"/>
    <x v="1205"/>
    <d v="2016-02-13T00:00:00"/>
    <s v="Standard Class"/>
    <s v="JR-16210"/>
    <s v="TEC-AC-10003628"/>
    <x v="1431"/>
    <n v="3"/>
    <n v="0"/>
    <n v="395868"/>
    <n v="39.586799999999997"/>
    <s v="Technology"/>
    <s v="Accessories"/>
    <s v="Logitech 910-002974 M325 Wireless Mouse for Web Scrolling"/>
  </r>
  <r>
    <x v="4409"/>
    <x v="1205"/>
    <d v="2016-02-13T00:00:00"/>
    <s v="Standard Class"/>
    <s v="JR-16210"/>
    <s v="TEC-AC-10004761"/>
    <x v="1190"/>
    <n v="2"/>
    <n v="0"/>
    <n v="11151"/>
    <n v="1.1151"/>
    <s v="Technology"/>
    <s v="Accessories"/>
    <s v="Maxell 4.7GB DVD+RW 3/Pack"/>
  </r>
  <r>
    <x v="4410"/>
    <x v="728"/>
    <d v="2014-11-20T00:00:00"/>
    <s v="Second Class"/>
    <s v="JC-16105"/>
    <s v="OFF-ST-10000885"/>
    <x v="4739"/>
    <n v="5"/>
    <n v="0"/>
    <n v="167875"/>
    <n v="16.787500000000001"/>
    <s v="Office Supplies"/>
    <s v="Storage"/>
    <s v="Fellowes Desktop Hanging File Manager"/>
  </r>
  <r>
    <x v="4411"/>
    <x v="192"/>
    <d v="2017-12-23T00:00:00"/>
    <s v="Standard Class"/>
    <s v="BP-11290"/>
    <s v="OFF-BI-10004209"/>
    <x v="4964"/>
    <n v="3"/>
    <n v="7"/>
    <n v="-603"/>
    <n v="-6.0299999999999999E-2"/>
    <s v="Office Supplies"/>
    <s v="Binders"/>
    <s v="Fellowes Twister Kit, Gray/Clear, 3/pkg"/>
  </r>
  <r>
    <x v="4411"/>
    <x v="192"/>
    <d v="2017-12-23T00:00:00"/>
    <s v="Standard Class"/>
    <s v="BP-11290"/>
    <s v="OFF-FA-10002988"/>
    <x v="4965"/>
    <n v="3"/>
    <n v="2"/>
    <n v="17487"/>
    <n v="1.7486999999999999"/>
    <s v="Office Supplies"/>
    <s v="Fasteners"/>
    <s v="Ideal Clamps"/>
  </r>
  <r>
    <x v="4411"/>
    <x v="192"/>
    <d v="2017-12-23T00:00:00"/>
    <s v="Standard Class"/>
    <s v="BP-11290"/>
    <s v="OFF-PA-10002222"/>
    <x v="671"/>
    <n v="5"/>
    <n v="2"/>
    <n v="29692"/>
    <n v="2.9691999999999998"/>
    <s v="Office Supplies"/>
    <s v="Paper"/>
    <s v="Xerox Color Copier Paper, 11&quot; x 17&quot;, Ream"/>
  </r>
  <r>
    <x v="4411"/>
    <x v="192"/>
    <d v="2017-12-23T00:00:00"/>
    <s v="Standard Class"/>
    <s v="BP-11290"/>
    <s v="OFF-AP-10004487"/>
    <x v="4966"/>
    <n v="2"/>
    <n v="2"/>
    <n v="130112"/>
    <n v="13.011200000000001"/>
    <s v="Office Supplies"/>
    <s v="Appliances"/>
    <s v="Kensington 4 Outlet MasterPiece Compact Power Control Center"/>
  </r>
  <r>
    <x v="4412"/>
    <x v="740"/>
    <d v="2015-07-04T00:00:00"/>
    <s v="First Class"/>
    <s v="FA-14230"/>
    <s v="TEC-PH-10003505"/>
    <x v="4967"/>
    <n v="1"/>
    <n v="2"/>
    <n v="8352"/>
    <n v="0.83520000000000005"/>
    <s v="Technology"/>
    <s v="Phones"/>
    <s v="Geemarc AmpliPOWER60"/>
  </r>
  <r>
    <x v="4412"/>
    <x v="740"/>
    <d v="2015-07-04T00:00:00"/>
    <s v="First Class"/>
    <s v="FA-14230"/>
    <s v="FUR-FU-10000076"/>
    <x v="2780"/>
    <n v="10"/>
    <n v="2"/>
    <n v="45954"/>
    <n v="4.5953999999999997"/>
    <s v="Furniture"/>
    <s v="Furnishings"/>
    <s v="24-Hour Round Wall Clock"/>
  </r>
  <r>
    <x v="4412"/>
    <x v="740"/>
    <d v="2015-07-04T00:00:00"/>
    <s v="First Class"/>
    <s v="FA-14230"/>
    <s v="OFF-BI-10004728"/>
    <x v="495"/>
    <n v="2"/>
    <n v="7"/>
    <n v="-23136"/>
    <n v="-2.3136000000000001"/>
    <s v="Office Supplies"/>
    <s v="Binders"/>
    <s v="Wilson Jones Turn Tabs Binder Tool for Ring Binders"/>
  </r>
  <r>
    <x v="4412"/>
    <x v="740"/>
    <d v="2015-07-04T00:00:00"/>
    <s v="First Class"/>
    <s v="FA-14230"/>
    <s v="OFF-PA-10002250"/>
    <x v="1668"/>
    <n v="2"/>
    <n v="2"/>
    <n v="32872"/>
    <n v="3.2871999999999999"/>
    <s v="Office Supplies"/>
    <s v="Paper"/>
    <s v="Things To Do Today Pad"/>
  </r>
  <r>
    <x v="4413"/>
    <x v="1169"/>
    <d v="2014-10-13T00:00:00"/>
    <s v="Second Class"/>
    <s v="DN-13690"/>
    <s v="OFF-PA-10003823"/>
    <x v="1777"/>
    <n v="4"/>
    <n v="0"/>
    <n v="55764"/>
    <n v="5.5763999999999996"/>
    <s v="Office Supplies"/>
    <s v="Paper"/>
    <s v="Xerox 197"/>
  </r>
  <r>
    <x v="4414"/>
    <x v="515"/>
    <d v="2015-09-25T00:00:00"/>
    <s v="First Class"/>
    <s v="FO-14305"/>
    <s v="OFF-SU-10000898"/>
    <x v="564"/>
    <n v="5"/>
    <n v="2"/>
    <n v="6255"/>
    <n v="0.62549999999999994"/>
    <s v="Office Supplies"/>
    <s v="Supplies"/>
    <s v="Acme Hot Forged Carbon Steel Scissors with Nickel-Plated Handles, 3 7/8&quot; Cut, 8&quot;L"/>
  </r>
  <r>
    <x v="4414"/>
    <x v="515"/>
    <d v="2015-09-25T00:00:00"/>
    <s v="First Class"/>
    <s v="FO-14305"/>
    <s v="TEC-AC-10003832"/>
    <x v="390"/>
    <n v="3"/>
    <n v="2"/>
    <n v="-77247"/>
    <n v="-7.7247000000000003"/>
    <s v="Technology"/>
    <s v="Accessories"/>
    <s v="LogitechÂ P710e Mobile Speakerphone"/>
  </r>
  <r>
    <x v="4415"/>
    <x v="346"/>
    <d v="2017-12-30T00:00:00"/>
    <s v="Standard Class"/>
    <s v="DP-13105"/>
    <s v="OFF-BI-10001679"/>
    <x v="3143"/>
    <n v="3"/>
    <n v="2"/>
    <n v="7992"/>
    <n v="0.79920000000000002"/>
    <s v="Office Supplies"/>
    <s v="Binders"/>
    <s v="GBC Instant Index System for Binding Systems"/>
  </r>
  <r>
    <x v="4416"/>
    <x v="266"/>
    <d v="2017-10-20T00:00:00"/>
    <s v="Standard Class"/>
    <s v="JW-15220"/>
    <s v="TEC-AC-10002335"/>
    <x v="4103"/>
    <n v="6"/>
    <n v="0"/>
    <n v="398886"/>
    <n v="39.888599999999997"/>
    <s v="Technology"/>
    <s v="Accessories"/>
    <s v="Logitech Media Keyboard K200"/>
  </r>
  <r>
    <x v="4416"/>
    <x v="266"/>
    <d v="2017-10-20T00:00:00"/>
    <s v="Standard Class"/>
    <s v="JW-15220"/>
    <s v="TEC-PH-10003187"/>
    <x v="401"/>
    <n v="2"/>
    <n v="2"/>
    <n v="-7996"/>
    <n v="-0.79959999999999998"/>
    <s v="Technology"/>
    <s v="Phones"/>
    <s v="Anker Astro Mini 3000mAh Ultra-Compact Portable Charger"/>
  </r>
  <r>
    <x v="4416"/>
    <x v="266"/>
    <d v="2017-10-20T00:00:00"/>
    <s v="Standard Class"/>
    <s v="JW-15220"/>
    <s v="OFF-BI-10003527"/>
    <x v="4968"/>
    <n v="5"/>
    <n v="2"/>
    <n v="1906485"/>
    <n v="190.64850000000001"/>
    <s v="Office Supplies"/>
    <s v="Binders"/>
    <s v="Fellowes PB500 Electric Punch Plastic Comb Binding Machine with Manual Bind"/>
  </r>
  <r>
    <x v="4417"/>
    <x v="648"/>
    <d v="2017-08-26T00:00:00"/>
    <s v="Standard Class"/>
    <s v="TT-21460"/>
    <s v="TEC-PH-10003171"/>
    <x v="3346"/>
    <n v="1"/>
    <n v="2"/>
    <n v="3596"/>
    <n v="0.35959999999999998"/>
    <s v="Technology"/>
    <s v="Phones"/>
    <s v="Plantronics Encore H101 Dual EarpiecesÂ Headset"/>
  </r>
  <r>
    <x v="4418"/>
    <x v="861"/>
    <d v="2015-09-18T00:00:00"/>
    <s v="Standard Class"/>
    <s v="SN-20560"/>
    <s v="OFF-LA-10000414"/>
    <x v="2399"/>
    <n v="3"/>
    <n v="0"/>
    <n v="14904"/>
    <n v="1.4903999999999999"/>
    <s v="Office Supplies"/>
    <s v="Labels"/>
    <s v="Avery 503"/>
  </r>
  <r>
    <x v="4418"/>
    <x v="861"/>
    <d v="2015-09-18T00:00:00"/>
    <s v="Standard Class"/>
    <s v="SN-20560"/>
    <s v="FUR-FU-10002107"/>
    <x v="3805"/>
    <n v="4"/>
    <n v="0"/>
    <n v="39248"/>
    <n v="3.9247999999999998"/>
    <s v="Furniture"/>
    <s v="Furnishings"/>
    <s v="Eldon Pizzaz Desk Accessories"/>
  </r>
  <r>
    <x v="4418"/>
    <x v="861"/>
    <d v="2015-09-18T00:00:00"/>
    <s v="Standard Class"/>
    <s v="SN-20560"/>
    <s v="OFF-BI-10004593"/>
    <x v="3049"/>
    <n v="4"/>
    <n v="0"/>
    <n v="96416"/>
    <n v="9.6416000000000004"/>
    <s v="Office Supplies"/>
    <s v="Binders"/>
    <s v="Ibico Laser Imprintable Binding System Covers"/>
  </r>
  <r>
    <x v="4418"/>
    <x v="861"/>
    <d v="2015-09-18T00:00:00"/>
    <s v="Standard Class"/>
    <s v="SN-20560"/>
    <s v="OFF-AP-10003860"/>
    <x v="4969"/>
    <n v="4"/>
    <n v="0"/>
    <n v="299808"/>
    <n v="29.980799999999999"/>
    <s v="Office Supplies"/>
    <s v="Appliances"/>
    <s v="Fellowes Advanced 8 Outlet Surge Suppressor with Phone/Fax Protection"/>
  </r>
  <r>
    <x v="4418"/>
    <x v="861"/>
    <d v="2015-09-18T00:00:00"/>
    <s v="Standard Class"/>
    <s v="SN-20560"/>
    <s v="OFF-PA-10000556"/>
    <x v="1071"/>
    <n v="6"/>
    <n v="0"/>
    <n v="186624"/>
    <n v="18.662400000000002"/>
    <s v="Office Supplies"/>
    <s v="Paper"/>
    <s v="Xerox 208"/>
  </r>
  <r>
    <x v="4419"/>
    <x v="22"/>
    <d v="2015-12-26T00:00:00"/>
    <s v="Standard Class"/>
    <s v="JM-15865"/>
    <s v="OFF-AP-10003281"/>
    <x v="2187"/>
    <n v="3"/>
    <n v="0"/>
    <n v="10881"/>
    <n v="1.0881000000000001"/>
    <s v="Office Supplies"/>
    <s v="Appliances"/>
    <s v="Acco 6 Outlet Guardian Standard Surge Suppressor"/>
  </r>
  <r>
    <x v="4420"/>
    <x v="154"/>
    <d v="2014-09-23T00:00:00"/>
    <s v="First Class"/>
    <s v="SB-20185"/>
    <s v="FUR-BO-10004218"/>
    <x v="4970"/>
    <n v="5"/>
    <n v="3"/>
    <n v="-7049"/>
    <n v="-0.70489999999999997"/>
    <s v="Furniture"/>
    <s v="Bookcases"/>
    <s v="Bush Heritage Pine Collection 5-Shelf Bookcase, Albany Pine Finish, *Special Order"/>
  </r>
  <r>
    <x v="4420"/>
    <x v="154"/>
    <d v="2014-09-23T00:00:00"/>
    <s v="First Class"/>
    <s v="SB-20185"/>
    <s v="TEC-PH-10002185"/>
    <x v="1158"/>
    <n v="2"/>
    <n v="2"/>
    <n v="3475"/>
    <n v="0.34749999999999998"/>
    <s v="Technology"/>
    <s v="Phones"/>
    <s v="QVS USB Car Charger 2-Port 2.1Amp for iPod/iPhone/iPad/iPad 2/iPad 3"/>
  </r>
  <r>
    <x v="4421"/>
    <x v="143"/>
    <d v="2016-11-08T00:00:00"/>
    <s v="Standard Class"/>
    <s v="CC-12475"/>
    <s v="TEC-MA-10003176"/>
    <x v="3664"/>
    <n v="2"/>
    <n v="2"/>
    <n v="7722"/>
    <n v="0.7722"/>
    <s v="Technology"/>
    <s v="Machines"/>
    <s v="Okidata B400 Printer"/>
  </r>
  <r>
    <x v="4422"/>
    <x v="42"/>
    <d v="2017-12-06T00:00:00"/>
    <s v="Standard Class"/>
    <s v="SH-19975"/>
    <s v="OFF-BI-10002003"/>
    <x v="225"/>
    <n v="5"/>
    <n v="2"/>
    <n v="5373"/>
    <n v="0.5373"/>
    <s v="Office Supplies"/>
    <s v="Binders"/>
    <s v="Ibico Presentation Index for Binding Systems"/>
  </r>
  <r>
    <x v="4422"/>
    <x v="42"/>
    <d v="2017-12-06T00:00:00"/>
    <s v="Standard Class"/>
    <s v="SH-19975"/>
    <s v="FUR-FU-10000023"/>
    <x v="2451"/>
    <n v="12"/>
    <n v="0"/>
    <n v="310992"/>
    <n v="31.0992"/>
    <s v="Furniture"/>
    <s v="Furnishings"/>
    <s v="Eldon Wave Desk Accessories"/>
  </r>
  <r>
    <x v="4422"/>
    <x v="42"/>
    <d v="2017-12-06T00:00:00"/>
    <s v="Standard Class"/>
    <s v="SH-19975"/>
    <s v="OFF-ST-10002756"/>
    <x v="4671"/>
    <n v="4"/>
    <n v="0"/>
    <n v="54124"/>
    <n v="5.4123999999999999"/>
    <s v="Office Supplies"/>
    <s v="Storage"/>
    <s v="Tennsco Stur-D-Stor Boltless Shelving, 5 Shelves, 24&quot; Deep, Sand"/>
  </r>
  <r>
    <x v="4423"/>
    <x v="982"/>
    <d v="2014-10-10T00:00:00"/>
    <s v="Same Day"/>
    <s v="RB-19435"/>
    <s v="TEC-MA-10002694"/>
    <x v="4971"/>
    <n v="2"/>
    <n v="7"/>
    <n v="-713958"/>
    <n v="-71.395799999999994"/>
    <s v="Technology"/>
    <s v="Machines"/>
    <s v="Hewlett-Packard Deskjet F4180 All-in-One Color Ink-jet - Printer / copier / scanner"/>
  </r>
  <r>
    <x v="4423"/>
    <x v="982"/>
    <d v="2014-10-10T00:00:00"/>
    <s v="Same Day"/>
    <s v="RB-19435"/>
    <s v="OFF-BI-10002429"/>
    <x v="3301"/>
    <n v="2"/>
    <n v="7"/>
    <n v="-133936"/>
    <n v="-13.393599999999999"/>
    <s v="Office Supplies"/>
    <s v="Binders"/>
    <s v="Premier Elliptical Ring Binder, Black"/>
  </r>
  <r>
    <x v="4424"/>
    <x v="244"/>
    <d v="2017-11-16T00:00:00"/>
    <s v="Second Class"/>
    <s v="TC-21295"/>
    <s v="OFF-BI-10003684"/>
    <x v="1122"/>
    <n v="5"/>
    <n v="8"/>
    <n v="-32985"/>
    <n v="-3.2985000000000002"/>
    <s v="Office Supplies"/>
    <s v="Binders"/>
    <s v="Wilson Jones Legal Size Ring Binders"/>
  </r>
  <r>
    <x v="4425"/>
    <x v="455"/>
    <d v="2016-08-19T00:00:00"/>
    <s v="Standard Class"/>
    <s v="CT-11995"/>
    <s v="OFF-SU-10003505"/>
    <x v="703"/>
    <n v="2"/>
    <n v="2"/>
    <n v="-34758"/>
    <n v="-3.4758"/>
    <s v="Office Supplies"/>
    <s v="Supplies"/>
    <s v="Premier Electric Letter Opener"/>
  </r>
  <r>
    <x v="4425"/>
    <x v="455"/>
    <d v="2016-08-19T00:00:00"/>
    <s v="Standard Class"/>
    <s v="CT-11995"/>
    <s v="OFF-AP-10002534"/>
    <x v="4972"/>
    <n v="1"/>
    <n v="8"/>
    <n v="-1532024"/>
    <n v="-153.20240000000001"/>
    <s v="Office Supplies"/>
    <s v="Appliances"/>
    <s v="3.6 Cubic Foot Counter Height Office Refrigerator"/>
  </r>
  <r>
    <x v="4426"/>
    <x v="697"/>
    <d v="2017-09-23T00:00:00"/>
    <s v="Standard Class"/>
    <s v="GZ-14470"/>
    <s v="TEC-MA-10004626"/>
    <x v="4973"/>
    <n v="4"/>
    <n v="0"/>
    <n v="2256"/>
    <n v="0.22559999999999999"/>
    <s v="Technology"/>
    <s v="Machines"/>
    <s v="Lexmark 20R1285 X6650 Wireless All-in-One Printer"/>
  </r>
  <r>
    <x v="4426"/>
    <x v="697"/>
    <d v="2017-09-23T00:00:00"/>
    <s v="Standard Class"/>
    <s v="GZ-14470"/>
    <s v="OFF-ST-10000615"/>
    <x v="3646"/>
    <n v="3"/>
    <n v="0"/>
    <n v="9534"/>
    <n v="0.95340000000000003"/>
    <s v="Office Supplies"/>
    <s v="Storage"/>
    <s v="SimpliFile Personal File, Black Granite, 15w x 6-15/16d x 11-1/4h"/>
  </r>
  <r>
    <x v="4427"/>
    <x v="362"/>
    <d v="2015-03-25T00:00:00"/>
    <s v="First Class"/>
    <s v="AM-10360"/>
    <s v="OFF-PA-10000659"/>
    <x v="4974"/>
    <n v="11"/>
    <n v="0"/>
    <n v="925056"/>
    <n v="92.505600000000001"/>
    <s v="Office Supplies"/>
    <s v="Paper"/>
    <s v="Adams Phone Message Book, Professional, 400 Message Capacity, 5 3/6Â” x 11Â”"/>
  </r>
  <r>
    <x v="4427"/>
    <x v="362"/>
    <d v="2015-03-25T00:00:00"/>
    <s v="First Class"/>
    <s v="AM-10360"/>
    <s v="TEC-AC-10000736"/>
    <x v="1045"/>
    <n v="3"/>
    <n v="0"/>
    <n v="863892"/>
    <n v="86.389200000000002"/>
    <s v="Technology"/>
    <s v="Accessories"/>
    <s v="Logitech G600 MMO Gaming Mouse"/>
  </r>
  <r>
    <x v="4428"/>
    <x v="1186"/>
    <d v="2016-07-03T00:00:00"/>
    <s v="Second Class"/>
    <s v="AH-10120"/>
    <s v="TEC-AC-10003038"/>
    <x v="2175"/>
    <n v="7"/>
    <n v="2"/>
    <n v="-6265"/>
    <n v="-0.62649999999999995"/>
    <s v="Technology"/>
    <s v="Accessories"/>
    <s v="Kingston Digital DataTraveler 16GB USB 2.0"/>
  </r>
  <r>
    <x v="4429"/>
    <x v="12"/>
    <d v="2017-10-25T00:00:00"/>
    <s v="Standard Class"/>
    <s v="MY-18295"/>
    <s v="TEC-PH-10004071"/>
    <x v="2780"/>
    <n v="2"/>
    <n v="2"/>
    <n v="13986"/>
    <n v="1.3986000000000001"/>
    <s v="Technology"/>
    <s v="Phones"/>
    <s v="PayAnywhere Card Reader"/>
  </r>
  <r>
    <x v="4429"/>
    <x v="12"/>
    <d v="2017-10-25T00:00:00"/>
    <s v="Standard Class"/>
    <s v="MY-18295"/>
    <s v="OFF-PA-10001667"/>
    <x v="187"/>
    <n v="3"/>
    <n v="2"/>
    <n v="4485"/>
    <n v="0.44850000000000001"/>
    <s v="Office Supplies"/>
    <s v="Paper"/>
    <s v="Great White Multi-Use Recycled Paper (20Lb. and 84 Bright)"/>
  </r>
  <r>
    <x v="4430"/>
    <x v="142"/>
    <d v="2014-08-30T00:00:00"/>
    <s v="Standard Class"/>
    <s v="BS-11590"/>
    <s v="OFF-BI-10001982"/>
    <x v="4975"/>
    <n v="4"/>
    <n v="7"/>
    <n v="-45696"/>
    <n v="-4.5696000000000003"/>
    <s v="Office Supplies"/>
    <s v="Binders"/>
    <s v="Wilson Jones Custom Binder Spines &amp; Labels"/>
  </r>
  <r>
    <x v="4430"/>
    <x v="142"/>
    <d v="2014-08-30T00:00:00"/>
    <s v="Standard Class"/>
    <s v="BS-11590"/>
    <s v="OFF-BI-10004141"/>
    <x v="4976"/>
    <n v="3"/>
    <n v="7"/>
    <n v="-22896"/>
    <n v="-2.2896000000000001"/>
    <s v="Office Supplies"/>
    <s v="Binders"/>
    <s v="Insertable Tab Indexes For Data Binders"/>
  </r>
  <r>
    <x v="4430"/>
    <x v="142"/>
    <d v="2014-08-30T00:00:00"/>
    <s v="Standard Class"/>
    <s v="BS-11590"/>
    <s v="OFF-BI-10002103"/>
    <x v="104"/>
    <n v="8"/>
    <n v="7"/>
    <n v="-166848"/>
    <n v="-16.684799999999999"/>
    <s v="Office Supplies"/>
    <s v="Binders"/>
    <s v="Cardinal Slant-D Ring Binder, Heavy Gauge Vinyl"/>
  </r>
  <r>
    <x v="4431"/>
    <x v="923"/>
    <d v="2014-07-30T00:00:00"/>
    <s v="Second Class"/>
    <s v="BB-10990"/>
    <s v="OFF-ST-10002574"/>
    <x v="4977"/>
    <n v="2"/>
    <n v="0"/>
    <n v="0"/>
    <n v="0"/>
    <s v="Office Supplies"/>
    <s v="Storage"/>
    <s v="SAFCO Commercial Wire Shelving, Black"/>
  </r>
  <r>
    <x v="4432"/>
    <x v="42"/>
    <d v="2017-12-07T00:00:00"/>
    <s v="Standard Class"/>
    <s v="ML-17755"/>
    <s v="FUR-FU-10003394"/>
    <x v="4978"/>
    <n v="9"/>
    <n v="0"/>
    <n v="1070388"/>
    <n v="107.03879999999999"/>
    <s v="Furniture"/>
    <s v="Furnishings"/>
    <s v="Tenex &quot;The Solids&quot; Textured Chair Mats"/>
  </r>
  <r>
    <x v="4433"/>
    <x v="141"/>
    <d v="2016-10-21T00:00:00"/>
    <s v="Second Class"/>
    <s v="FC-14245"/>
    <s v="TEC-PH-10003072"/>
    <x v="4979"/>
    <n v="3"/>
    <n v="0"/>
    <n v="2204853"/>
    <n v="220.4853"/>
    <s v="Technology"/>
    <s v="Phones"/>
    <s v="Panasonic KX-TG9541B DECT 6.0 Digital 2-Line Expandable Cordless Phone With Digital Answering System"/>
  </r>
  <r>
    <x v="4433"/>
    <x v="141"/>
    <d v="2016-10-21T00:00:00"/>
    <s v="Second Class"/>
    <s v="FC-14245"/>
    <s v="OFF-AP-10003057"/>
    <x v="4980"/>
    <n v="7"/>
    <n v="0"/>
    <n v="7517601"/>
    <n v="751.76009999999997"/>
    <s v="Office Supplies"/>
    <s v="Appliances"/>
    <s v="Honeywell Enviracaire Portable HEPA Air Cleaner for 16' x 20' Room"/>
  </r>
  <r>
    <x v="4434"/>
    <x v="1142"/>
    <d v="2016-09-18T00:00:00"/>
    <s v="First Class"/>
    <s v="CR-12625"/>
    <s v="FUR-CH-10001146"/>
    <x v="4981"/>
    <n v="2"/>
    <n v="0"/>
    <n v="30445"/>
    <n v="3.0445000000000002"/>
    <s v="Furniture"/>
    <s v="Chairs"/>
    <s v="Global Value Mid-Back Manager's Chair, Gray"/>
  </r>
  <r>
    <x v="4435"/>
    <x v="577"/>
    <d v="2015-12-06T00:00:00"/>
    <s v="Standard Class"/>
    <s v="LC-16960"/>
    <s v="FUR-CH-10003973"/>
    <x v="4982"/>
    <n v="9"/>
    <n v="2"/>
    <n v="2676672"/>
    <n v="267.66719999999998"/>
    <s v="Furniture"/>
    <s v="Chairs"/>
    <s v="GuestStacker Chair with Chrome Finish Legs"/>
  </r>
  <r>
    <x v="4436"/>
    <x v="190"/>
    <d v="2014-08-12T00:00:00"/>
    <s v="Standard Class"/>
    <s v="GZ-14470"/>
    <s v="FUR-TA-10001307"/>
    <x v="4983"/>
    <n v="2"/>
    <n v="3"/>
    <n v="41934"/>
    <n v="4.1933999999999996"/>
    <s v="Furniture"/>
    <s v="Tables"/>
    <s v="SAFCO PlanMaster Heigh-Adjustable Drafting Table Base, 43w x 30d x 30-37h, Black"/>
  </r>
  <r>
    <x v="4437"/>
    <x v="199"/>
    <d v="2016-08-22T00:00:00"/>
    <s v="Standard Class"/>
    <s v="BD-11320"/>
    <s v="FUR-FU-10004071"/>
    <x v="4984"/>
    <n v="3"/>
    <n v="0"/>
    <n v="436842"/>
    <n v="43.684199999999997"/>
    <s v="Furniture"/>
    <s v="Furnishings"/>
    <s v="Luxo Professional Magnifying Clamp-On Fluorescent Lamps"/>
  </r>
  <r>
    <x v="4437"/>
    <x v="199"/>
    <d v="2016-08-22T00:00:00"/>
    <s v="Standard Class"/>
    <s v="BD-11320"/>
    <s v="OFF-ST-10001505"/>
    <x v="188"/>
    <n v="3"/>
    <n v="0"/>
    <n v="30498"/>
    <n v="3.0497999999999998"/>
    <s v="Office Supplies"/>
    <s v="Storage"/>
    <s v="Perma STOR-ALL Hanging File Box, 13 1/8&quot;W x 12 1/4&quot;D x 10 1/2&quot;H"/>
  </r>
  <r>
    <x v="4437"/>
    <x v="199"/>
    <d v="2016-08-22T00:00:00"/>
    <s v="Standard Class"/>
    <s v="BD-11320"/>
    <s v="TEC-PH-10004614"/>
    <x v="3153"/>
    <n v="3"/>
    <n v="2"/>
    <n v="1035"/>
    <n v="0.10349999999999999"/>
    <s v="Technology"/>
    <s v="Phones"/>
    <s v="AT&amp;T 841000 Phone"/>
  </r>
  <r>
    <x v="4437"/>
    <x v="199"/>
    <d v="2016-08-22T00:00:00"/>
    <s v="Standard Class"/>
    <s v="BD-11320"/>
    <s v="OFF-PA-10004911"/>
    <x v="2658"/>
    <n v="4"/>
    <n v="0"/>
    <n v="180096"/>
    <n v="18.009599999999999"/>
    <s v="Office Supplies"/>
    <s v="Paper"/>
    <s v="Rediform S.O.S. 1-Up Phone Message Bk, 4-1/4x3-1/16 Bk, 1 Form/Pg, 40 Messages/Bk, 3/Pk"/>
  </r>
  <r>
    <x v="4438"/>
    <x v="976"/>
    <d v="2015-08-09T00:00:00"/>
    <s v="Second Class"/>
    <s v="EM-14095"/>
    <s v="TEC-PH-10003601"/>
    <x v="4199"/>
    <n v="3"/>
    <n v="0"/>
    <n v="148491"/>
    <n v="14.8491"/>
    <s v="Technology"/>
    <s v="Phones"/>
    <s v="Ativa D5772 2-Line 5.8GHz Digital Expandable Corded/Cordless Phone System with Answering &amp; Caller ID/Call Waiting, Black/Silver"/>
  </r>
  <r>
    <x v="4438"/>
    <x v="976"/>
    <d v="2015-08-09T00:00:00"/>
    <s v="Second Class"/>
    <s v="EM-14095"/>
    <s v="OFF-LA-10004545"/>
    <x v="2777"/>
    <n v="2"/>
    <n v="0"/>
    <n v="117782"/>
    <n v="11.7782"/>
    <s v="Office Supplies"/>
    <s v="Labels"/>
    <s v="Avery 50"/>
  </r>
  <r>
    <x v="4439"/>
    <x v="1206"/>
    <d v="2016-06-04T00:00:00"/>
    <s v="Standard Class"/>
    <s v="BP-11290"/>
    <s v="FUR-FU-10001379"/>
    <x v="285"/>
    <n v="3"/>
    <n v="6"/>
    <n v="-128256"/>
    <n v="-12.8256"/>
    <s v="Furniture"/>
    <s v="Furnishings"/>
    <s v="Executive Impressions 16-1/2&quot; Circular Wall Clock"/>
  </r>
  <r>
    <x v="4439"/>
    <x v="1206"/>
    <d v="2016-06-04T00:00:00"/>
    <s v="Standard Class"/>
    <s v="BP-11290"/>
    <s v="OFF-PA-10001846"/>
    <x v="469"/>
    <n v="4"/>
    <n v="2"/>
    <n v="67048"/>
    <n v="6.7047999999999996"/>
    <s v="Office Supplies"/>
    <s v="Paper"/>
    <s v="Xerox 1899"/>
  </r>
  <r>
    <x v="4439"/>
    <x v="1206"/>
    <d v="2016-06-04T00:00:00"/>
    <s v="Standard Class"/>
    <s v="BP-11290"/>
    <s v="FUR-CH-10000422"/>
    <x v="4985"/>
    <n v="3"/>
    <n v="3"/>
    <n v="-382158"/>
    <n v="-38.215800000000002"/>
    <s v="Furniture"/>
    <s v="Chairs"/>
    <s v="Global Highback Leather Tilter in Burgundy"/>
  </r>
  <r>
    <x v="4439"/>
    <x v="1206"/>
    <d v="2016-06-04T00:00:00"/>
    <s v="Standard Class"/>
    <s v="BP-11290"/>
    <s v="OFF-PA-10004621"/>
    <x v="829"/>
    <n v="2"/>
    <n v="2"/>
    <n v="36288"/>
    <n v="3.6288"/>
    <s v="Office Supplies"/>
    <s v="Paper"/>
    <s v="Xerox 212"/>
  </r>
  <r>
    <x v="4440"/>
    <x v="949"/>
    <d v="2016-07-01T00:00:00"/>
    <s v="Same Day"/>
    <s v="SU-20665"/>
    <s v="OFF-LA-10001474"/>
    <x v="4986"/>
    <n v="1"/>
    <n v="0"/>
    <n v="140438"/>
    <n v="14.043799999999999"/>
    <s v="Office Supplies"/>
    <s v="Labels"/>
    <s v="Avery 477"/>
  </r>
  <r>
    <x v="4440"/>
    <x v="949"/>
    <d v="2016-07-01T00:00:00"/>
    <s v="Same Day"/>
    <s v="SU-20665"/>
    <s v="TEC-AC-10001635"/>
    <x v="14"/>
    <n v="3"/>
    <n v="0"/>
    <n v="6168"/>
    <n v="0.61680000000000001"/>
    <s v="Technology"/>
    <s v="Accessories"/>
    <s v="KeyTronicÂ KT400U2 -Â KeyboardÂ - Black"/>
  </r>
  <r>
    <x v="4440"/>
    <x v="949"/>
    <d v="2016-07-01T00:00:00"/>
    <s v="Same Day"/>
    <s v="SU-20665"/>
    <s v="OFF-PA-10001950"/>
    <x v="3224"/>
    <n v="9"/>
    <n v="0"/>
    <n v="33777"/>
    <n v="3.3776999999999999"/>
    <s v="Office Supplies"/>
    <s v="Paper"/>
    <s v="Southworth 25% Cotton Antique Laid Paper &amp; Envelopes"/>
  </r>
  <r>
    <x v="4441"/>
    <x v="194"/>
    <d v="2016-12-20T00:00:00"/>
    <s v="First Class"/>
    <s v="AY-10555"/>
    <s v="TEC-PH-10001552"/>
    <x v="4987"/>
    <n v="7"/>
    <n v="2"/>
    <n v="66976"/>
    <n v="6.6976000000000004"/>
    <s v="Technology"/>
    <s v="Phones"/>
    <s v="I Need's 3d Hello Kitty Hybrid Silicone Case Cover for HTC One X 4g with 3d Hello Kitty Stylus Pen Green/pink"/>
  </r>
  <r>
    <x v="4442"/>
    <x v="1207"/>
    <d v="2015-02-01T00:00:00"/>
    <s v="Standard Class"/>
    <s v="EM-13825"/>
    <s v="OFF-PA-10003790"/>
    <x v="963"/>
    <n v="8"/>
    <n v="0"/>
    <n v="840512"/>
    <n v="84.051199999999994"/>
    <s v="Office Supplies"/>
    <s v="Paper"/>
    <s v="Xerox 1991"/>
  </r>
  <r>
    <x v="4443"/>
    <x v="960"/>
    <d v="2017-11-01T00:00:00"/>
    <s v="Standard Class"/>
    <s v="SA-20830"/>
    <s v="OFF-LA-10002475"/>
    <x v="2374"/>
    <n v="3"/>
    <n v="0"/>
    <n v="103071"/>
    <n v="10.3071"/>
    <s v="Office Supplies"/>
    <s v="Labels"/>
    <s v="Avery 519"/>
  </r>
  <r>
    <x v="4444"/>
    <x v="385"/>
    <d v="2017-11-08T00:00:00"/>
    <s v="Standard Class"/>
    <s v="CA-12265"/>
    <s v="TEC-AC-10000303"/>
    <x v="183"/>
    <n v="3"/>
    <n v="2"/>
    <n v="155961"/>
    <n v="15.5961"/>
    <s v="Technology"/>
    <s v="Accessories"/>
    <s v="Logitech M510 Wireless Mouse"/>
  </r>
  <r>
    <x v="4444"/>
    <x v="385"/>
    <d v="2017-11-08T00:00:00"/>
    <s v="Standard Class"/>
    <s v="CA-12265"/>
    <s v="TEC-PH-10000127"/>
    <x v="4988"/>
    <n v="9"/>
    <n v="2"/>
    <n v="-323838"/>
    <n v="-32.383800000000001"/>
    <s v="Technology"/>
    <s v="Phones"/>
    <s v="iOttie XL Car Mount"/>
  </r>
  <r>
    <x v="4444"/>
    <x v="385"/>
    <d v="2017-11-08T00:00:00"/>
    <s v="Standard Class"/>
    <s v="CA-12265"/>
    <s v="OFF-BI-10004364"/>
    <x v="2805"/>
    <n v="2"/>
    <n v="7"/>
    <n v="-297"/>
    <n v="-2.9700000000000001E-2"/>
    <s v="Office Supplies"/>
    <s v="Binders"/>
    <s v="Storex Dura Pro Binders"/>
  </r>
  <r>
    <x v="4444"/>
    <x v="385"/>
    <d v="2017-11-08T00:00:00"/>
    <s v="Standard Class"/>
    <s v="CA-12265"/>
    <s v="OFF-LA-10002195"/>
    <x v="97"/>
    <n v="2"/>
    <n v="2"/>
    <n v="17248"/>
    <n v="1.7248000000000001"/>
    <s v="Office Supplies"/>
    <s v="Labels"/>
    <s v="Avery 481"/>
  </r>
  <r>
    <x v="4445"/>
    <x v="388"/>
    <d v="2016-05-13T00:00:00"/>
    <s v="Standard Class"/>
    <s v="CV-12805"/>
    <s v="OFF-ST-10001490"/>
    <x v="4989"/>
    <n v="6"/>
    <n v="2"/>
    <n v="107082"/>
    <n v="10.7082"/>
    <s v="Office Supplies"/>
    <s v="Storage"/>
    <s v="Hot File 7-Pocket, Floor Stand"/>
  </r>
  <r>
    <x v="4445"/>
    <x v="388"/>
    <d v="2016-05-13T00:00:00"/>
    <s v="Standard Class"/>
    <s v="CV-12805"/>
    <s v="OFF-BI-10002852"/>
    <x v="173"/>
    <n v="4"/>
    <n v="8"/>
    <n v="-204352"/>
    <n v="-20.435199999999998"/>
    <s v="Office Supplies"/>
    <s v="Binders"/>
    <s v="Ibico Standard Transparent Covers"/>
  </r>
  <r>
    <x v="4445"/>
    <x v="388"/>
    <d v="2016-05-13T00:00:00"/>
    <s v="Standard Class"/>
    <s v="CV-12805"/>
    <s v="OFF-AP-10000390"/>
    <x v="3388"/>
    <n v="4"/>
    <n v="8"/>
    <n v="-1317168"/>
    <n v="-131.71680000000001"/>
    <s v="Office Supplies"/>
    <s v="Appliances"/>
    <s v="Euro Pro Shark Stick Mini Vacuum"/>
  </r>
  <r>
    <x v="4445"/>
    <x v="388"/>
    <d v="2016-05-13T00:00:00"/>
    <s v="Standard Class"/>
    <s v="CV-12805"/>
    <s v="OFF-PA-10004327"/>
    <x v="4637"/>
    <n v="2"/>
    <n v="2"/>
    <n v="26824"/>
    <n v="2.6823999999999999"/>
    <s v="Office Supplies"/>
    <s v="Paper"/>
    <s v="Xerox 1911"/>
  </r>
  <r>
    <x v="4445"/>
    <x v="388"/>
    <d v="2016-05-13T00:00:00"/>
    <s v="Standard Class"/>
    <s v="CV-12805"/>
    <s v="OFF-BI-10002353"/>
    <x v="4621"/>
    <n v="6"/>
    <n v="8"/>
    <n v="-27792"/>
    <n v="-2.7791999999999999"/>
    <s v="Office Supplies"/>
    <s v="Binders"/>
    <s v="GBC VeloBind Cover Sets"/>
  </r>
  <r>
    <x v="4446"/>
    <x v="1063"/>
    <d v="2014-04-08T00:00:00"/>
    <s v="Standard Class"/>
    <s v="AH-10690"/>
    <s v="FUR-FU-10003192"/>
    <x v="4990"/>
    <n v="2"/>
    <n v="0"/>
    <n v="461968"/>
    <n v="46.196800000000003"/>
    <s v="Furniture"/>
    <s v="Furnishings"/>
    <s v="Luxo Adjustable Task Clamp Lamp"/>
  </r>
  <r>
    <x v="4447"/>
    <x v="531"/>
    <d v="2014-05-03T00:00:00"/>
    <s v="Standard Class"/>
    <s v="DS-13180"/>
    <s v="TEC-AC-10000736"/>
    <x v="724"/>
    <n v="2"/>
    <n v="0"/>
    <n v="575928"/>
    <n v="57.592799999999997"/>
    <s v="Technology"/>
    <s v="Accessories"/>
    <s v="Logitech G600 MMO Gaming Mouse"/>
  </r>
  <r>
    <x v="4448"/>
    <x v="964"/>
    <d v="2016-10-08T00:00:00"/>
    <s v="Standard Class"/>
    <s v="AH-10690"/>
    <s v="TEC-PH-10003095"/>
    <x v="2506"/>
    <n v="3"/>
    <n v="2"/>
    <n v="19755"/>
    <n v="1.9755"/>
    <s v="Technology"/>
    <s v="Phones"/>
    <s v="Samsung HM1900 Bluetooth Headset"/>
  </r>
  <r>
    <x v="4448"/>
    <x v="964"/>
    <d v="2016-10-08T00:00:00"/>
    <s v="Standard Class"/>
    <s v="AH-10690"/>
    <s v="FUR-FU-10002885"/>
    <x v="4991"/>
    <n v="3"/>
    <n v="2"/>
    <n v="26028"/>
    <n v="2.6027999999999998"/>
    <s v="Furniture"/>
    <s v="Furnishings"/>
    <s v="Magna Visual Magnetic Picture Hangers"/>
  </r>
  <r>
    <x v="4449"/>
    <x v="394"/>
    <d v="2017-06-17T00:00:00"/>
    <s v="Standard Class"/>
    <s v="ZC-21910"/>
    <s v="OFF-BI-10001525"/>
    <x v="4992"/>
    <n v="4"/>
    <n v="7"/>
    <n v="-381"/>
    <n v="-3.8100000000000002E-2"/>
    <s v="Office Supplies"/>
    <s v="Binders"/>
    <s v="Acco Pressboard Covers with Storage Hooks, 14 7/8&quot; x 11&quot;, Executive Red"/>
  </r>
  <r>
    <x v="4450"/>
    <x v="806"/>
    <d v="2016-02-03T00:00:00"/>
    <s v="Standard Class"/>
    <s v="DF-13135"/>
    <s v="TEC-PH-10004241"/>
    <x v="3926"/>
    <n v="4"/>
    <n v="2"/>
    <n v="1439968"/>
    <n v="143.99680000000001"/>
    <s v="Technology"/>
    <s v="Phones"/>
    <s v="Nokia Lumia 1020"/>
  </r>
  <r>
    <x v="4450"/>
    <x v="806"/>
    <d v="2016-02-03T00:00:00"/>
    <s v="Standard Class"/>
    <s v="DF-13135"/>
    <s v="OFF-BI-10000546"/>
    <x v="1279"/>
    <n v="3"/>
    <n v="8"/>
    <n v="-26784"/>
    <n v="-2.6783999999999999"/>
    <s v="Office Supplies"/>
    <s v="Binders"/>
    <s v="Avery Durable Binders"/>
  </r>
  <r>
    <x v="4450"/>
    <x v="806"/>
    <d v="2016-02-03T00:00:00"/>
    <s v="Standard Class"/>
    <s v="DF-13135"/>
    <s v="FUR-TA-10004256"/>
    <x v="4993"/>
    <n v="3"/>
    <n v="5"/>
    <n v="-538446"/>
    <n v="-53.8446"/>
    <s v="Furniture"/>
    <s v="Tables"/>
    <s v="Bretford Â“Just In TimeÂ” Height-Adjustable Multi-Task Work Tables"/>
  </r>
  <r>
    <x v="4451"/>
    <x v="874"/>
    <d v="2015-09-29T00:00:00"/>
    <s v="Second Class"/>
    <s v="SS-20140"/>
    <s v="OFF-AR-10002067"/>
    <x v="1549"/>
    <n v="5"/>
    <n v="0"/>
    <n v="25792"/>
    <n v="2.5792000000000002"/>
    <s v="Office Supplies"/>
    <s v="Art"/>
    <s v="Newell 334"/>
  </r>
  <r>
    <x v="4452"/>
    <x v="657"/>
    <d v="2015-04-17T00:00:00"/>
    <s v="Standard Class"/>
    <s v="FP-14320"/>
    <s v="FUR-TA-10000688"/>
    <x v="4461"/>
    <n v="4"/>
    <n v="3"/>
    <n v="-113282"/>
    <n v="-11.328200000000001"/>
    <s v="Furniture"/>
    <s v="Tables"/>
    <s v="Chromcraft Bull-Nose Wood Round Conference Table Top, Wood Base"/>
  </r>
  <r>
    <x v="4452"/>
    <x v="657"/>
    <d v="2015-04-17T00:00:00"/>
    <s v="Standard Class"/>
    <s v="FP-14320"/>
    <s v="FUR-TA-10002530"/>
    <x v="4994"/>
    <n v="2"/>
    <n v="3"/>
    <n v="-45294"/>
    <n v="-4.5293999999999999"/>
    <s v="Furniture"/>
    <s v="Tables"/>
    <s v="Iceberg OfficeWorks 42&quot; Round Tables"/>
  </r>
  <r>
    <x v="4452"/>
    <x v="657"/>
    <d v="2015-04-17T00:00:00"/>
    <s v="Standard Class"/>
    <s v="FP-14320"/>
    <s v="TEC-PH-10001061"/>
    <x v="1887"/>
    <n v="3"/>
    <n v="2"/>
    <n v="179982"/>
    <n v="17.998200000000001"/>
    <s v="Technology"/>
    <s v="Phones"/>
    <s v="Apple iPhone 5C"/>
  </r>
  <r>
    <x v="4453"/>
    <x v="192"/>
    <d v="2017-12-24T00:00:00"/>
    <s v="Standard Class"/>
    <s v="HE-14800"/>
    <s v="FUR-FU-10001057"/>
    <x v="4995"/>
    <n v="5"/>
    <n v="0"/>
    <n v="229885"/>
    <n v="22.988499999999998"/>
    <s v="Furniture"/>
    <s v="Furnishings"/>
    <s v="Tensor Track Tree Floor Lamp"/>
  </r>
  <r>
    <x v="4453"/>
    <x v="192"/>
    <d v="2017-12-24T00:00:00"/>
    <s v="Standard Class"/>
    <s v="HE-14800"/>
    <s v="TEC-AC-10002331"/>
    <x v="1168"/>
    <n v="3"/>
    <n v="0"/>
    <n v="108558"/>
    <n v="10.8558"/>
    <s v="Technology"/>
    <s v="Accessories"/>
    <s v="Maxell 74 Minute CDR, 10/Pack"/>
  </r>
  <r>
    <x v="4454"/>
    <x v="421"/>
    <d v="2016-03-19T00:00:00"/>
    <s v="Standard Class"/>
    <s v="SP-20545"/>
    <s v="FUR-FU-10003724"/>
    <x v="150"/>
    <n v="2"/>
    <n v="0"/>
    <n v="43524"/>
    <n v="4.3524000000000003"/>
    <s v="Furniture"/>
    <s v="Furnishings"/>
    <s v="Westinghouse Clip-On Gooseneck Lamps"/>
  </r>
  <r>
    <x v="4455"/>
    <x v="11"/>
    <d v="2017-08-27T00:00:00"/>
    <s v="Same Day"/>
    <s v="BP-11185"/>
    <s v="OFF-PA-10000528"/>
    <x v="2389"/>
    <n v="3"/>
    <n v="2"/>
    <n v="396"/>
    <n v="3.9600000000000003E-2"/>
    <s v="Office Supplies"/>
    <s v="Paper"/>
    <s v="Xerox 1981"/>
  </r>
  <r>
    <x v="4455"/>
    <x v="11"/>
    <d v="2017-08-27T00:00:00"/>
    <s v="Same Day"/>
    <s v="BP-11185"/>
    <s v="TEC-AC-10001908"/>
    <x v="4996"/>
    <n v="14"/>
    <n v="2"/>
    <n v="209979"/>
    <n v="20.997900000000001"/>
    <s v="Technology"/>
    <s v="Accessories"/>
    <s v="Logitech Wireless Headset h800"/>
  </r>
  <r>
    <x v="4456"/>
    <x v="997"/>
    <d v="2015-12-19T00:00:00"/>
    <s v="Second Class"/>
    <s v="PG-18895"/>
    <s v="OFF-AR-10003903"/>
    <x v="2908"/>
    <n v="5"/>
    <n v="0"/>
    <n v="53261"/>
    <n v="5.3261000000000003"/>
    <s v="Office Supplies"/>
    <s v="Art"/>
    <s v="Sanford 52201 APSCO Electric Pencil Sharpener"/>
  </r>
  <r>
    <x v="4456"/>
    <x v="997"/>
    <d v="2015-12-19T00:00:00"/>
    <s v="Second Class"/>
    <s v="PG-18895"/>
    <s v="TEC-PH-10004908"/>
    <x v="4997"/>
    <n v="2"/>
    <n v="2"/>
    <n v="16998"/>
    <n v="1.6998"/>
    <s v="Technology"/>
    <s v="Phones"/>
    <s v="Panasonic KX TS3282W Corded phone"/>
  </r>
  <r>
    <x v="4456"/>
    <x v="997"/>
    <d v="2015-12-19T00:00:00"/>
    <s v="Second Class"/>
    <s v="PG-18895"/>
    <s v="OFF-AR-10001940"/>
    <x v="1384"/>
    <n v="5"/>
    <n v="0"/>
    <n v="7052"/>
    <n v="0.70520000000000005"/>
    <s v="Office Supplies"/>
    <s v="Art"/>
    <s v="Sanford Colorific Eraseable Coloring Pencils, 12 Count"/>
  </r>
  <r>
    <x v="4456"/>
    <x v="997"/>
    <d v="2015-12-19T00:00:00"/>
    <s v="Second Class"/>
    <s v="PG-18895"/>
    <s v="OFF-BI-10002026"/>
    <x v="3134"/>
    <n v="2"/>
    <n v="2"/>
    <n v="31374"/>
    <n v="3.1374"/>
    <s v="Office Supplies"/>
    <s v="Binders"/>
    <s v="Avery Arch Ring Binders"/>
  </r>
  <r>
    <x v="4457"/>
    <x v="963"/>
    <d v="2014-08-24T00:00:00"/>
    <s v="Second Class"/>
    <s v="JP-15520"/>
    <s v="OFF-SU-10003936"/>
    <x v="4998"/>
    <n v="3"/>
    <n v="2"/>
    <n v="-18126"/>
    <n v="-1.8126"/>
    <s v="Office Supplies"/>
    <s v="Supplies"/>
    <s v="Acme Serrated Blade Letter Opener"/>
  </r>
  <r>
    <x v="4458"/>
    <x v="139"/>
    <d v="2016-11-05T00:00:00"/>
    <s v="First Class"/>
    <s v="NW-18400"/>
    <s v="OFF-BI-10002813"/>
    <x v="4386"/>
    <n v="7"/>
    <n v="7"/>
    <n v="-3465"/>
    <n v="-0.34649999999999997"/>
    <s v="Office Supplies"/>
    <s v="Binders"/>
    <s v="Avery Reinforcements for Hole-Punch Pages"/>
  </r>
  <r>
    <x v="4458"/>
    <x v="139"/>
    <d v="2016-11-05T00:00:00"/>
    <s v="First Class"/>
    <s v="NW-18400"/>
    <s v="TEC-MA-10003337"/>
    <x v="4999"/>
    <n v="3"/>
    <n v="7"/>
    <n v="-2519874"/>
    <n v="-251.98740000000001"/>
    <s v="Technology"/>
    <s v="Machines"/>
    <s v="Okidata B401 Printer"/>
  </r>
  <r>
    <x v="4459"/>
    <x v="1208"/>
    <d v="2017-10-16T00:00:00"/>
    <s v="Standard Class"/>
    <s v="SW-20245"/>
    <s v="FUR-CH-10001545"/>
    <x v="5000"/>
    <n v="3"/>
    <n v="3"/>
    <n v="-478716"/>
    <n v="-47.871600000000001"/>
    <s v="Furniture"/>
    <s v="Chairs"/>
    <s v="Hon Comfortask Task/Swivel Chairs"/>
  </r>
  <r>
    <x v="4460"/>
    <x v="1035"/>
    <d v="2014-12-08T00:00:00"/>
    <s v="First Class"/>
    <s v="EH-14005"/>
    <s v="OFF-PA-10000062"/>
    <x v="2092"/>
    <n v="3"/>
    <n v="0"/>
    <n v="807912"/>
    <n v="80.791200000000003"/>
    <s v="Office Supplies"/>
    <s v="Paper"/>
    <s v="Green Bar Computer Printout Paper"/>
  </r>
  <r>
    <x v="4461"/>
    <x v="647"/>
    <d v="2014-11-17T00:00:00"/>
    <s v="Second Class"/>
    <s v="SC-20260"/>
    <s v="OFF-SU-10001574"/>
    <x v="1253"/>
    <n v="3"/>
    <n v="0"/>
    <n v="3285"/>
    <n v="0.32850000000000001"/>
    <s v="Office Supplies"/>
    <s v="Supplies"/>
    <s v="Acme Value Line Scissors"/>
  </r>
  <r>
    <x v="4462"/>
    <x v="346"/>
    <d v="2017-12-28T00:00:00"/>
    <s v="Standard Class"/>
    <s v="NC-18535"/>
    <s v="OFF-PA-10001972"/>
    <x v="168"/>
    <n v="3"/>
    <n v="0"/>
    <n v="93312"/>
    <n v="9.3312000000000008"/>
    <s v="Office Supplies"/>
    <s v="Paper"/>
    <s v="Xerox 214"/>
  </r>
  <r>
    <x v="4462"/>
    <x v="346"/>
    <d v="2017-12-28T00:00:00"/>
    <s v="Standard Class"/>
    <s v="NC-18535"/>
    <s v="OFF-BI-10000201"/>
    <x v="5001"/>
    <n v="5"/>
    <n v="0"/>
    <n v="615"/>
    <n v="6.1499999999999999E-2"/>
    <s v="Office Supplies"/>
    <s v="Binders"/>
    <s v="Avery Triangle Shaped Sheet Lifters, Black, 2/Pack"/>
  </r>
  <r>
    <x v="4463"/>
    <x v="88"/>
    <d v="2014-12-26T00:00:00"/>
    <s v="First Class"/>
    <s v="AS-10090"/>
    <s v="OFF-AP-10003278"/>
    <x v="5002"/>
    <n v="1"/>
    <n v="0"/>
    <n v="36322"/>
    <n v="3.6322000000000001"/>
    <s v="Office Supplies"/>
    <s v="Appliances"/>
    <s v="Belkin 7-Outlet SurgeMaster Home Series"/>
  </r>
  <r>
    <x v="4464"/>
    <x v="168"/>
    <d v="2017-12-28T00:00:00"/>
    <s v="Standard Class"/>
    <s v="JL-15130"/>
    <s v="FUR-TA-10002903"/>
    <x v="5003"/>
    <n v="6"/>
    <n v="4"/>
    <n v="-2493216"/>
    <n v="-249.32159999999999"/>
    <s v="Furniture"/>
    <s v="Tables"/>
    <s v="Bevis Round Bullnose 29&quot; High Table Top"/>
  </r>
  <r>
    <x v="4464"/>
    <x v="168"/>
    <d v="2017-12-28T00:00:00"/>
    <s v="Standard Class"/>
    <s v="JL-15130"/>
    <s v="TEC-AC-10001013"/>
    <x v="1230"/>
    <n v="2"/>
    <n v="2"/>
    <n v="76154"/>
    <n v="7.6154000000000002"/>
    <s v="Technology"/>
    <s v="Accessories"/>
    <s v="Logitech ClearChat Comfort/USB Headset H390"/>
  </r>
  <r>
    <x v="4464"/>
    <x v="168"/>
    <d v="2017-12-28T00:00:00"/>
    <s v="Standard Class"/>
    <s v="JL-15130"/>
    <s v="OFF-ST-10000918"/>
    <x v="3905"/>
    <n v="3"/>
    <n v="2"/>
    <n v="1962"/>
    <n v="0.19620000000000001"/>
    <s v="Office Supplies"/>
    <s v="Storage"/>
    <s v="Crate-A-Files"/>
  </r>
  <r>
    <x v="4464"/>
    <x v="168"/>
    <d v="2017-12-28T00:00:00"/>
    <s v="Standard Class"/>
    <s v="JL-15130"/>
    <s v="OFF-AR-10001419"/>
    <x v="5004"/>
    <n v="7"/>
    <n v="2"/>
    <n v="2891"/>
    <n v="0.28910000000000002"/>
    <s v="Office Supplies"/>
    <s v="Art"/>
    <s v="Newell 325"/>
  </r>
  <r>
    <x v="4464"/>
    <x v="168"/>
    <d v="2017-12-28T00:00:00"/>
    <s v="Standard Class"/>
    <s v="JL-15130"/>
    <s v="OFF-AP-10003266"/>
    <x v="5005"/>
    <n v="5"/>
    <n v="2"/>
    <n v="16291"/>
    <n v="1.6291"/>
    <s v="Office Supplies"/>
    <s v="Appliances"/>
    <s v="Holmes Replacement Filter for HEPA Air Cleaner, Large Room"/>
  </r>
  <r>
    <x v="4465"/>
    <x v="129"/>
    <d v="2014-08-10T00:00:00"/>
    <s v="Second Class"/>
    <s v="VG-21790"/>
    <s v="FUR-BO-10000468"/>
    <x v="5006"/>
    <n v="4"/>
    <n v="2"/>
    <n v="-77728"/>
    <n v="-7.7728000000000002"/>
    <s v="Furniture"/>
    <s v="Bookcases"/>
    <s v="O'Sullivan 2-Shelf Heavy-Duty Bookcases"/>
  </r>
  <r>
    <x v="4466"/>
    <x v="154"/>
    <d v="2014-09-24T00:00:00"/>
    <s v="Standard Class"/>
    <s v="HG-14965"/>
    <s v="OFF-PA-10004610"/>
    <x v="34"/>
    <n v="2"/>
    <n v="0"/>
    <n v="3852"/>
    <n v="0.38519999999999999"/>
    <s v="Office Supplies"/>
    <s v="Paper"/>
    <s v="Xerox 1900"/>
  </r>
  <r>
    <x v="4467"/>
    <x v="138"/>
    <d v="2017-12-28T00:00:00"/>
    <s v="First Class"/>
    <s v="JH-15430"/>
    <s v="FUR-FU-10004963"/>
    <x v="5007"/>
    <n v="3"/>
    <n v="2"/>
    <n v="5775"/>
    <n v="0.57750000000000001"/>
    <s v="Furniture"/>
    <s v="Furnishings"/>
    <s v="Eldon 400 Class Desk Accessories, Black Carbon"/>
  </r>
  <r>
    <x v="4467"/>
    <x v="138"/>
    <d v="2017-12-28T00:00:00"/>
    <s v="First Class"/>
    <s v="JH-15430"/>
    <s v="TEC-MA-10004626"/>
    <x v="4676"/>
    <n v="2"/>
    <n v="5"/>
    <n v="-72"/>
    <n v="-7.1999999999999998E-3"/>
    <s v="Technology"/>
    <s v="Machines"/>
    <s v="Lexmark 20R1285 X6650 Wireless All-in-One Printer"/>
  </r>
  <r>
    <x v="4468"/>
    <x v="920"/>
    <d v="2017-11-30T00:00:00"/>
    <s v="Standard Class"/>
    <s v="RO-19780"/>
    <s v="TEC-PH-10003437"/>
    <x v="5008"/>
    <n v="5"/>
    <n v="2"/>
    <n v="37495"/>
    <n v="3.7494999999999998"/>
    <s v="Technology"/>
    <s v="Phones"/>
    <s v="Blue Parrot B250XT Professional Grade Wireless BluetoothÂ HeadsetÂ with"/>
  </r>
  <r>
    <x v="4468"/>
    <x v="920"/>
    <d v="2017-11-30T00:00:00"/>
    <s v="Standard Class"/>
    <s v="RO-19780"/>
    <s v="OFF-AP-10002867"/>
    <x v="3365"/>
    <n v="5"/>
    <n v="8"/>
    <n v="-179776"/>
    <n v="-17.977599999999999"/>
    <s v="Office Supplies"/>
    <s v="Appliances"/>
    <s v="Fellowes Command Center 5-outlet power strip"/>
  </r>
  <r>
    <x v="4468"/>
    <x v="920"/>
    <d v="2017-11-30T00:00:00"/>
    <s v="Standard Class"/>
    <s v="RO-19780"/>
    <s v="FUR-CH-10002126"/>
    <x v="2898"/>
    <n v="5"/>
    <n v="3"/>
    <n v="-24398"/>
    <n v="-2.4398"/>
    <s v="Furniture"/>
    <s v="Chairs"/>
    <s v="Hon Deluxe Fabric Upholstered Stacking Chairs"/>
  </r>
  <r>
    <x v="4468"/>
    <x v="920"/>
    <d v="2017-11-30T00:00:00"/>
    <s v="Standard Class"/>
    <s v="RO-19780"/>
    <s v="OFF-AR-10001761"/>
    <x v="3678"/>
    <n v="4"/>
    <n v="2"/>
    <n v="37376"/>
    <n v="3.7376"/>
    <s v="Office Supplies"/>
    <s v="Art"/>
    <s v="Avery Hi-Liter Smear-Safe Highlighters"/>
  </r>
  <r>
    <x v="4469"/>
    <x v="732"/>
    <d v="2016-11-07T00:00:00"/>
    <s v="First Class"/>
    <s v="LW-17125"/>
    <s v="FUR-FU-10004665"/>
    <x v="2756"/>
    <n v="2"/>
    <n v="0"/>
    <n v="712296"/>
    <n v="71.229600000000005"/>
    <s v="Furniture"/>
    <s v="Furnishings"/>
    <s v="3M Polarizing Task Lamp with Clamp Arm, Light Gray"/>
  </r>
  <r>
    <x v="4469"/>
    <x v="732"/>
    <d v="2016-11-07T00:00:00"/>
    <s v="First Class"/>
    <s v="LW-17125"/>
    <s v="TEC-AC-10000057"/>
    <x v="1431"/>
    <n v="3"/>
    <n v="0"/>
    <n v="188937"/>
    <n v="18.893699999999999"/>
    <s v="Technology"/>
    <s v="Accessories"/>
    <s v="Microsoft Natural Ergonomic Keyboard 4000"/>
  </r>
  <r>
    <x v="4469"/>
    <x v="732"/>
    <d v="2016-11-07T00:00:00"/>
    <s v="First Class"/>
    <s v="LW-17125"/>
    <s v="FUR-FU-10003806"/>
    <x v="4340"/>
    <n v="5"/>
    <n v="0"/>
    <n v="7568"/>
    <n v="0.75680000000000003"/>
    <s v="Furniture"/>
    <s v="Furnishings"/>
    <s v="Tenex Chairmat w/ Average Lip, 45&quot; x 53&quot;"/>
  </r>
  <r>
    <x v="4470"/>
    <x v="124"/>
    <d v="2017-11-12T00:00:00"/>
    <s v="Standard Class"/>
    <s v="CC-12370"/>
    <s v="OFF-BI-10000145"/>
    <x v="143"/>
    <n v="2"/>
    <n v="8"/>
    <n v="-19344"/>
    <n v="-1.9343999999999999"/>
    <s v="Office Supplies"/>
    <s v="Binders"/>
    <s v="Zipper Ring Binder Pockets"/>
  </r>
  <r>
    <x v="4471"/>
    <x v="139"/>
    <d v="2016-11-07T00:00:00"/>
    <s v="Standard Class"/>
    <s v="JP-16135"/>
    <s v="TEC-AC-10000892"/>
    <x v="2594"/>
    <n v="1"/>
    <n v="2"/>
    <n v="144"/>
    <n v="1.44E-2"/>
    <s v="Technology"/>
    <s v="Accessories"/>
    <s v="NETGEAR N750 Dual Band Wi-Fi Gigabit Router"/>
  </r>
  <r>
    <x v="4471"/>
    <x v="139"/>
    <d v="2016-11-07T00:00:00"/>
    <s v="Standard Class"/>
    <s v="JP-16135"/>
    <s v="FUR-CH-10004886"/>
    <x v="5009"/>
    <n v="7"/>
    <n v="3"/>
    <n v="-13433"/>
    <n v="-1.3432999999999999"/>
    <s v="Furniture"/>
    <s v="Chairs"/>
    <s v="Bevis Steel Folding Chairs"/>
  </r>
  <r>
    <x v="4472"/>
    <x v="288"/>
    <d v="2015-01-01T00:00:00"/>
    <s v="First Class"/>
    <s v="DD-13570"/>
    <s v="OFF-ST-10002554"/>
    <x v="5010"/>
    <n v="1"/>
    <n v="2"/>
    <n v="-88038"/>
    <n v="-8.8038000000000007"/>
    <s v="Office Supplies"/>
    <s v="Storage"/>
    <s v="Tennsco Industrial Shelving"/>
  </r>
  <r>
    <x v="4473"/>
    <x v="533"/>
    <d v="2017-12-07T00:00:00"/>
    <s v="Standard Class"/>
    <s v="ES-14080"/>
    <s v="OFF-AR-10001662"/>
    <x v="5011"/>
    <n v="9"/>
    <n v="2"/>
    <n v="17262"/>
    <n v="1.7262"/>
    <s v="Office Supplies"/>
    <s v="Art"/>
    <s v="Rogers Handheld Barrel Pencil Sharpener"/>
  </r>
  <r>
    <x v="4473"/>
    <x v="533"/>
    <d v="2017-12-07T00:00:00"/>
    <s v="Standard Class"/>
    <s v="ES-14080"/>
    <s v="TEC-PH-10004531"/>
    <x v="5012"/>
    <n v="2"/>
    <n v="4"/>
    <n v="-25198"/>
    <n v="-2.5198"/>
    <s v="Technology"/>
    <s v="Phones"/>
    <s v="OtterBox Commuter Series Case - iPhone 5 &amp; 5s"/>
  </r>
  <r>
    <x v="4474"/>
    <x v="668"/>
    <d v="2017-03-28T00:00:00"/>
    <s v="Standard Class"/>
    <s v="MV-17485"/>
    <s v="FUR-CH-10000665"/>
    <x v="2494"/>
    <n v="2"/>
    <n v="1"/>
    <n v="60392"/>
    <n v="6.0392000000000001"/>
    <s v="Furniture"/>
    <s v="Chairs"/>
    <s v="Global Airflow Leather Mesh Back Chair, Black"/>
  </r>
  <r>
    <x v="4475"/>
    <x v="198"/>
    <d v="2014-11-21T00:00:00"/>
    <s v="First Class"/>
    <s v="RD-19900"/>
    <s v="TEC-AC-10003023"/>
    <x v="5013"/>
    <n v="1"/>
    <n v="2"/>
    <n v="-11874"/>
    <n v="-1.1874"/>
    <s v="Technology"/>
    <s v="Accessories"/>
    <s v="Logitech G105 Gaming Keyboard"/>
  </r>
  <r>
    <x v="4476"/>
    <x v="1016"/>
    <d v="2017-04-27T00:00:00"/>
    <s v="Second Class"/>
    <s v="RL-19615"/>
    <s v="FUR-BO-10004709"/>
    <x v="5014"/>
    <n v="7"/>
    <n v="15"/>
    <n v="284102"/>
    <n v="28.4102"/>
    <s v="Furniture"/>
    <s v="Bookcases"/>
    <s v="Bush Westfield Collection Bookcases, Medium Cherry Finish"/>
  </r>
  <r>
    <x v="4477"/>
    <x v="135"/>
    <d v="2017-11-26T00:00:00"/>
    <s v="First Class"/>
    <s v="JP-15460"/>
    <s v="OFF-PA-10000477"/>
    <x v="1535"/>
    <n v="7"/>
    <n v="2"/>
    <n v="127008"/>
    <n v="12.700799999999999"/>
    <s v="Office Supplies"/>
    <s v="Paper"/>
    <s v="Xerox 1952"/>
  </r>
  <r>
    <x v="4477"/>
    <x v="135"/>
    <d v="2017-11-26T00:00:00"/>
    <s v="First Class"/>
    <s v="JP-15460"/>
    <s v="OFF-PA-10002923"/>
    <x v="233"/>
    <n v="2"/>
    <n v="2"/>
    <n v="29364"/>
    <n v="2.9363999999999999"/>
    <s v="Office Supplies"/>
    <s v="Paper"/>
    <s v="Xerox 1942"/>
  </r>
  <r>
    <x v="4477"/>
    <x v="135"/>
    <d v="2017-11-26T00:00:00"/>
    <s v="First Class"/>
    <s v="JP-15460"/>
    <s v="FUR-TA-10003008"/>
    <x v="5015"/>
    <n v="1"/>
    <n v="3"/>
    <n v="-310335"/>
    <n v="-31.0335"/>
    <s v="Furniture"/>
    <s v="Tables"/>
    <s v="Lesro Round Back Collection Coffee Table, End Table"/>
  </r>
  <r>
    <x v="4477"/>
    <x v="135"/>
    <d v="2017-11-26T00:00:00"/>
    <s v="First Class"/>
    <s v="JP-15460"/>
    <s v="OFF-BI-10003707"/>
    <x v="1667"/>
    <n v="2"/>
    <n v="8"/>
    <n v="-9156"/>
    <n v="-0.91559999999999997"/>
    <s v="Office Supplies"/>
    <s v="Binders"/>
    <s v="Aluminum Screw Posts"/>
  </r>
  <r>
    <x v="4478"/>
    <x v="935"/>
    <d v="2014-11-05T00:00:00"/>
    <s v="Second Class"/>
    <s v="DM-13345"/>
    <s v="OFF-BI-10000546"/>
    <x v="1703"/>
    <n v="2"/>
    <n v="0"/>
    <n v="28224"/>
    <n v="2.8224"/>
    <s v="Office Supplies"/>
    <s v="Binders"/>
    <s v="Avery Durable Binders"/>
  </r>
  <r>
    <x v="4479"/>
    <x v="491"/>
    <d v="2015-10-24T00:00:00"/>
    <s v="Second Class"/>
    <s v="CS-11860"/>
    <s v="OFF-BI-10000404"/>
    <x v="5016"/>
    <n v="1"/>
    <n v="8"/>
    <n v="-2838"/>
    <n v="-0.2838"/>
    <s v="Office Supplies"/>
    <s v="Binders"/>
    <s v="Avery Printable Repositionable Plastic Tabs"/>
  </r>
  <r>
    <x v="4480"/>
    <x v="644"/>
    <d v="2014-02-10T00:00:00"/>
    <s v="Second Class"/>
    <s v="DL-13315"/>
    <s v="OFF-BI-10001196"/>
    <x v="2108"/>
    <n v="2"/>
    <n v="8"/>
    <n v="-147708"/>
    <n v="-14.770799999999999"/>
    <s v="Office Supplies"/>
    <s v="Binders"/>
    <s v="Avery Flip-Chart Easel Binder, Black"/>
  </r>
  <r>
    <x v="4481"/>
    <x v="1193"/>
    <d v="2016-03-12T00:00:00"/>
    <s v="Standard Class"/>
    <s v="LC-16870"/>
    <s v="OFF-AP-10001626"/>
    <x v="1241"/>
    <n v="3"/>
    <n v="8"/>
    <n v="-63018"/>
    <n v="-6.3018000000000001"/>
    <s v="Office Supplies"/>
    <s v="Appliances"/>
    <s v="Commercial WindTunnel Clean Air Upright Vacuum, Replacement Belts, Filtration Bags"/>
  </r>
  <r>
    <x v="4481"/>
    <x v="1193"/>
    <d v="2016-03-12T00:00:00"/>
    <s v="Standard Class"/>
    <s v="LC-16870"/>
    <s v="OFF-BI-10004656"/>
    <x v="1279"/>
    <n v="4"/>
    <n v="8"/>
    <n v="-27648"/>
    <n v="-2.7648000000000001"/>
    <s v="Office Supplies"/>
    <s v="Binders"/>
    <s v="Peel &amp; Stick Add-On Corner Pockets"/>
  </r>
  <r>
    <x v="4481"/>
    <x v="1193"/>
    <d v="2016-03-12T00:00:00"/>
    <s v="Standard Class"/>
    <s v="LC-16870"/>
    <s v="FUR-FU-10003773"/>
    <x v="5017"/>
    <n v="5"/>
    <n v="6"/>
    <n v="-194824"/>
    <n v="-19.482399999999998"/>
    <s v="Furniture"/>
    <s v="Furnishings"/>
    <s v="Eldon Cleatmat Plus Chair Mats for High Pile Carpets"/>
  </r>
  <r>
    <x v="4481"/>
    <x v="1193"/>
    <d v="2016-03-12T00:00:00"/>
    <s v="Standard Class"/>
    <s v="LC-16870"/>
    <s v="FUR-TA-10000849"/>
    <x v="1946"/>
    <n v="2"/>
    <n v="5"/>
    <n v="-992664"/>
    <n v="-99.266400000000004"/>
    <s v="Furniture"/>
    <s v="Tables"/>
    <s v="Bevis Rectangular Conference Tables"/>
  </r>
  <r>
    <x v="4482"/>
    <x v="332"/>
    <d v="2015-12-07T00:00:00"/>
    <s v="Standard Class"/>
    <s v="JG-15115"/>
    <s v="FUR-FU-10000222"/>
    <x v="2390"/>
    <n v="3"/>
    <n v="2"/>
    <n v="126672"/>
    <n v="12.667199999999999"/>
    <s v="Furniture"/>
    <s v="Furnishings"/>
    <s v="Seth Thomas 16&quot; Steel Case Clock"/>
  </r>
  <r>
    <x v="4482"/>
    <x v="332"/>
    <d v="2015-12-07T00:00:00"/>
    <s v="Standard Class"/>
    <s v="JG-15115"/>
    <s v="OFF-BI-10001718"/>
    <x v="5018"/>
    <n v="5"/>
    <n v="7"/>
    <n v="-73577"/>
    <n v="-7.3577000000000004"/>
    <s v="Office Supplies"/>
    <s v="Binders"/>
    <s v="GBC DocuBind P50 Personal Binding Machine"/>
  </r>
  <r>
    <x v="4482"/>
    <x v="332"/>
    <d v="2015-12-07T00:00:00"/>
    <s v="Standard Class"/>
    <s v="JG-15115"/>
    <s v="TEC-PH-10001700"/>
    <x v="839"/>
    <n v="2"/>
    <n v="2"/>
    <n v="92386"/>
    <n v="9.2385999999999999"/>
    <s v="Technology"/>
    <s v="Phones"/>
    <s v="Panasonic KX-TG6844B Expandable Digital Cordless Telephone"/>
  </r>
  <r>
    <x v="4482"/>
    <x v="332"/>
    <d v="2015-12-07T00:00:00"/>
    <s v="Standard Class"/>
    <s v="JG-15115"/>
    <s v="OFF-AR-10004078"/>
    <x v="848"/>
    <n v="2"/>
    <n v="2"/>
    <n v="1168"/>
    <n v="0.1168"/>
    <s v="Office Supplies"/>
    <s v="Art"/>
    <s v="Newell 312"/>
  </r>
  <r>
    <x v="4483"/>
    <x v="16"/>
    <d v="2015-12-30T00:00:00"/>
    <s v="Standard Class"/>
    <s v="HM-14860"/>
    <s v="FUR-FU-10003026"/>
    <x v="628"/>
    <n v="2"/>
    <n v="0"/>
    <n v="37752"/>
    <n v="3.7751999999999999"/>
    <s v="Furniture"/>
    <s v="Furnishings"/>
    <s v="Eldon Regeneration Recycled Desk Accessories, Black"/>
  </r>
  <r>
    <x v="4483"/>
    <x v="16"/>
    <d v="2015-12-30T00:00:00"/>
    <s v="Standard Class"/>
    <s v="HM-14860"/>
    <s v="TEC-CO-10003763"/>
    <x v="1214"/>
    <n v="7"/>
    <n v="0"/>
    <n v="23029671"/>
    <n v="2302.9670999999998"/>
    <s v="Technology"/>
    <s v="Copiers"/>
    <s v="Canon PC1060 Personal Laser Copier"/>
  </r>
  <r>
    <x v="4484"/>
    <x v="358"/>
    <d v="2017-10-06T00:00:00"/>
    <s v="Standard Class"/>
    <s v="TN-21040"/>
    <s v="TEC-AC-10004708"/>
    <x v="5019"/>
    <n v="5"/>
    <n v="0"/>
    <n v="219975"/>
    <n v="21.997499999999999"/>
    <s v="Technology"/>
    <s v="Accessories"/>
    <s v="Sony 32GB Class 10 Micro SDHC R40 Memory Card"/>
  </r>
  <r>
    <x v="4485"/>
    <x v="397"/>
    <d v="2017-10-21T00:00:00"/>
    <s v="Standard Class"/>
    <s v="VP-21760"/>
    <s v="TEC-AC-10003499"/>
    <x v="4621"/>
    <n v="2"/>
    <n v="2"/>
    <n v="44004"/>
    <n v="4.4004000000000003"/>
    <s v="Technology"/>
    <s v="Accessories"/>
    <s v="Memorex Mini Travel Drive 8 GB USB 2.0 Flash Drive"/>
  </r>
  <r>
    <x v="4485"/>
    <x v="397"/>
    <d v="2017-10-21T00:00:00"/>
    <s v="Standard Class"/>
    <s v="VP-21760"/>
    <s v="FUR-TA-10001950"/>
    <x v="5020"/>
    <n v="7"/>
    <n v="4"/>
    <n v="-9688833"/>
    <n v="-968.88329999999996"/>
    <s v="Furniture"/>
    <s v="Tables"/>
    <s v="Balt Solid Wood Round Tables"/>
  </r>
  <r>
    <x v="4486"/>
    <x v="860"/>
    <d v="2014-08-17T00:00:00"/>
    <s v="First Class"/>
    <s v="CS-12355"/>
    <s v="OFF-PA-10000312"/>
    <x v="671"/>
    <n v="5"/>
    <n v="2"/>
    <n v="29692"/>
    <n v="2.9691999999999998"/>
    <s v="Office Supplies"/>
    <s v="Paper"/>
    <s v="Xerox 1955"/>
  </r>
  <r>
    <x v="4486"/>
    <x v="860"/>
    <d v="2014-08-17T00:00:00"/>
    <s v="First Class"/>
    <s v="CS-12355"/>
    <s v="OFF-AP-10004708"/>
    <x v="4694"/>
    <n v="5"/>
    <n v="2"/>
    <n v="17127"/>
    <n v="1.7126999999999999"/>
    <s v="Office Supplies"/>
    <s v="Appliances"/>
    <s v="Fellowes Superior 10 Outlet Split Surge Protector"/>
  </r>
  <r>
    <x v="4487"/>
    <x v="501"/>
    <d v="2017-11-13T00:00:00"/>
    <s v="First Class"/>
    <s v="PG-18820"/>
    <s v="TEC-PH-10004531"/>
    <x v="5021"/>
    <n v="2"/>
    <n v="2"/>
    <n v="123144"/>
    <n v="12.314399999999999"/>
    <s v="Technology"/>
    <s v="Phones"/>
    <s v="OtterBox Commuter Series Case - iPhone 5 &amp; 5s"/>
  </r>
  <r>
    <x v="4488"/>
    <x v="365"/>
    <d v="2017-03-20T00:00:00"/>
    <s v="Same Day"/>
    <s v="HG-14845"/>
    <s v="OFF-PA-10000474"/>
    <x v="3616"/>
    <n v="2"/>
    <n v="2"/>
    <n v="191376"/>
    <n v="19.137599999999999"/>
    <s v="Office Supplies"/>
    <s v="Paper"/>
    <s v="Easy-staple paper"/>
  </r>
  <r>
    <x v="4488"/>
    <x v="365"/>
    <d v="2017-03-20T00:00:00"/>
    <s v="Same Day"/>
    <s v="HG-14845"/>
    <s v="OFF-PA-10002377"/>
    <x v="5022"/>
    <n v="7"/>
    <n v="2"/>
    <n v="102774"/>
    <n v="10.2774"/>
    <s v="Office Supplies"/>
    <s v="Paper"/>
    <s v="Xerox 1916"/>
  </r>
  <r>
    <x v="4489"/>
    <x v="726"/>
    <d v="2017-05-17T00:00:00"/>
    <s v="Standard Class"/>
    <s v="MH-18115"/>
    <s v="FUR-CH-10001482"/>
    <x v="3835"/>
    <n v="5"/>
    <n v="3"/>
    <n v="-124431"/>
    <n v="-12.443099999999999"/>
    <s v="Furniture"/>
    <s v="Chairs"/>
    <s v="Office Star - Mesh Screen back chair with Vinyl seat"/>
  </r>
  <r>
    <x v="4490"/>
    <x v="353"/>
    <d v="2014-06-22T00:00:00"/>
    <s v="Same Day"/>
    <s v="TB-21280"/>
    <s v="OFF-BI-10001553"/>
    <x v="2158"/>
    <n v="3"/>
    <n v="7"/>
    <n v="-60324"/>
    <n v="-6.0324"/>
    <s v="Office Supplies"/>
    <s v="Binders"/>
    <s v="SpineVue Locking Slant-D Ring Binders by Cardinal"/>
  </r>
  <r>
    <x v="4491"/>
    <x v="262"/>
    <d v="2014-12-09T00:00:00"/>
    <s v="Standard Class"/>
    <s v="EM-13825"/>
    <s v="TEC-AC-10000199"/>
    <x v="5023"/>
    <n v="1"/>
    <n v="0"/>
    <n v="833"/>
    <n v="8.3299999999999999E-2"/>
    <s v="Technology"/>
    <s v="Accessories"/>
    <s v="Kingston Digital DataTraveler 8GB USB 2.0"/>
  </r>
  <r>
    <x v="4491"/>
    <x v="262"/>
    <d v="2014-12-09T00:00:00"/>
    <s v="Standard Class"/>
    <s v="EM-13825"/>
    <s v="OFF-PA-10002195"/>
    <x v="882"/>
    <n v="3"/>
    <n v="0"/>
    <n v="71628"/>
    <n v="7.1627999999999998"/>
    <s v="Office Supplies"/>
    <s v="Paper"/>
    <s v="RSVP Cards &amp; Envelopes, Blank White, 8-1/2&quot; X 11&quot;, 24 Cards/25 Envelopes/Set"/>
  </r>
  <r>
    <x v="4492"/>
    <x v="147"/>
    <d v="2015-04-06T00:00:00"/>
    <s v="Same Day"/>
    <s v="JF-15415"/>
    <s v="TEC-AC-10001767"/>
    <x v="5024"/>
    <n v="6"/>
    <n v="0"/>
    <n v="263934"/>
    <n v="26.3934"/>
    <s v="Technology"/>
    <s v="Accessories"/>
    <s v="SanDisk Ultra 64 GB MicroSDHC Class 10 Memory Card"/>
  </r>
  <r>
    <x v="4492"/>
    <x v="147"/>
    <d v="2015-04-06T00:00:00"/>
    <s v="Same Day"/>
    <s v="JF-15415"/>
    <s v="OFF-AR-10002467"/>
    <x v="4424"/>
    <n v="8"/>
    <n v="0"/>
    <n v="64368"/>
    <n v="6.4367999999999999"/>
    <s v="Office Supplies"/>
    <s v="Art"/>
    <s v="Dixon Ticonderoga Pencils"/>
  </r>
  <r>
    <x v="4493"/>
    <x v="118"/>
    <d v="2017-11-18T00:00:00"/>
    <s v="Same Day"/>
    <s v="NB-18655"/>
    <s v="OFF-ST-10001321"/>
    <x v="713"/>
    <n v="6"/>
    <n v="0"/>
    <n v="249804"/>
    <n v="24.980399999999999"/>
    <s v="Office Supplies"/>
    <s v="Storage"/>
    <s v="Decoflex Hanging Personal Folder File, Blue"/>
  </r>
  <r>
    <x v="4493"/>
    <x v="118"/>
    <d v="2017-11-18T00:00:00"/>
    <s v="Same Day"/>
    <s v="NB-18655"/>
    <s v="OFF-ST-10000777"/>
    <x v="5025"/>
    <n v="1"/>
    <n v="0"/>
    <n v="105728"/>
    <n v="10.572800000000001"/>
    <s v="Office Supplies"/>
    <s v="Storage"/>
    <s v="Companion Letter/Legal File, Black"/>
  </r>
  <r>
    <x v="4493"/>
    <x v="118"/>
    <d v="2017-11-18T00:00:00"/>
    <s v="Same Day"/>
    <s v="NB-18655"/>
    <s v="OFF-LA-10003720"/>
    <x v="1526"/>
    <n v="2"/>
    <n v="0"/>
    <n v="34686"/>
    <n v="3.4685999999999999"/>
    <s v="Office Supplies"/>
    <s v="Labels"/>
    <s v="Avery 487"/>
  </r>
  <r>
    <x v="4493"/>
    <x v="118"/>
    <d v="2017-11-18T00:00:00"/>
    <s v="Same Day"/>
    <s v="NB-18655"/>
    <s v="FUR-FU-10000206"/>
    <x v="1696"/>
    <n v="2"/>
    <n v="0"/>
    <n v="27354"/>
    <n v="2.7353999999999998"/>
    <s v="Furniture"/>
    <s v="Furnishings"/>
    <s v="GE General Purpose, Extra Long Life, Showcase &amp; Floodlight Incandescent Bulbs"/>
  </r>
  <r>
    <x v="4494"/>
    <x v="1209"/>
    <d v="2017-07-18T00:00:00"/>
    <s v="Standard Class"/>
    <s v="CS-11860"/>
    <s v="OFF-PA-10000791"/>
    <x v="5026"/>
    <n v="1"/>
    <n v="2"/>
    <n v="11925"/>
    <n v="1.1924999999999999"/>
    <s v="Office Supplies"/>
    <s v="Paper"/>
    <s v="Wirebound Message Books, Four 2 3/4 x 5 Forms per Page, 200 Sets per Book"/>
  </r>
  <r>
    <x v="4495"/>
    <x v="337"/>
    <d v="2017-05-23T00:00:00"/>
    <s v="Standard Class"/>
    <s v="ND-18460"/>
    <s v="OFF-BI-10001787"/>
    <x v="3905"/>
    <n v="4"/>
    <n v="0"/>
    <n v="128184"/>
    <n v="12.8184"/>
    <s v="Office Supplies"/>
    <s v="Binders"/>
    <s v="Wilson Jones Four-Pocket Poly Binders"/>
  </r>
  <r>
    <x v="4496"/>
    <x v="22"/>
    <d v="2015-12-21T00:00:00"/>
    <s v="First Class"/>
    <s v="ED-13885"/>
    <s v="TEC-AC-10004353"/>
    <x v="1883"/>
    <n v="2"/>
    <n v="2"/>
    <n v="2142"/>
    <n v="0.2142"/>
    <s v="Technology"/>
    <s v="Accessories"/>
    <s v="Hypercom P1300 Pinpad"/>
  </r>
  <r>
    <x v="4497"/>
    <x v="823"/>
    <d v="2016-02-22T00:00:00"/>
    <s v="First Class"/>
    <s v="EA-14035"/>
    <s v="FUR-FU-10001861"/>
    <x v="5027"/>
    <n v="7"/>
    <n v="0"/>
    <n v="66542"/>
    <n v="6.6542000000000003"/>
    <s v="Furniture"/>
    <s v="Furnishings"/>
    <s v="Floodlight Indoor Halogen Bulbs, 1 Bulb per Pack, 60 Watts"/>
  </r>
  <r>
    <x v="4498"/>
    <x v="442"/>
    <d v="2017-03-22T00:00:00"/>
    <s v="Standard Class"/>
    <s v="BP-11050"/>
    <s v="OFF-AR-10002766"/>
    <x v="2133"/>
    <n v="5"/>
    <n v="0"/>
    <n v="3753"/>
    <n v="0.37530000000000002"/>
    <s v="Office Supplies"/>
    <s v="Art"/>
    <s v="Prang Drawing Pencil Set"/>
  </r>
  <r>
    <x v="4498"/>
    <x v="442"/>
    <d v="2017-03-22T00:00:00"/>
    <s v="Standard Class"/>
    <s v="BP-11050"/>
    <s v="OFF-EN-10003072"/>
    <x v="5028"/>
    <n v="5"/>
    <n v="0"/>
    <n v="9312"/>
    <n v="0.93120000000000003"/>
    <s v="Office Supplies"/>
    <s v="Envelopes"/>
    <s v="Peel &amp; Seel Envelopes"/>
  </r>
  <r>
    <x v="4499"/>
    <x v="907"/>
    <d v="2016-12-23T00:00:00"/>
    <s v="Standard Class"/>
    <s v="NS-18640"/>
    <s v="OFF-BI-10001636"/>
    <x v="5029"/>
    <n v="2"/>
    <n v="2"/>
    <n v="43836"/>
    <n v="4.3836000000000004"/>
    <s v="Office Supplies"/>
    <s v="Binders"/>
    <s v="Ibico Plastic and Wire Spiral Binding Combs"/>
  </r>
  <r>
    <x v="4499"/>
    <x v="907"/>
    <d v="2016-12-23T00:00:00"/>
    <s v="Standard Class"/>
    <s v="NS-18640"/>
    <s v="OFF-BI-10000948"/>
    <x v="3007"/>
    <n v="1"/>
    <n v="2"/>
    <n v="38529"/>
    <n v="3.8529"/>
    <s v="Office Supplies"/>
    <s v="Binders"/>
    <s v="GBC Laser Imprintable Binding System Covers, Desert Sand"/>
  </r>
  <r>
    <x v="4500"/>
    <x v="220"/>
    <d v="2016-03-28T00:00:00"/>
    <s v="Second Class"/>
    <s v="MV-17485"/>
    <s v="OFF-PA-10001838"/>
    <x v="4168"/>
    <n v="3"/>
    <n v="0"/>
    <n v="86436"/>
    <n v="8.6435999999999993"/>
    <s v="Office Supplies"/>
    <s v="Paper"/>
    <s v="Adams Telephone Message Book W/Dividers/Space For Phone Numbers, 5 1/4&quot;X8 1/2&quot;, 300/Messages"/>
  </r>
  <r>
    <x v="4500"/>
    <x v="220"/>
    <d v="2016-03-28T00:00:00"/>
    <s v="Second Class"/>
    <s v="MV-17485"/>
    <s v="OFF-BI-10002215"/>
    <x v="557"/>
    <n v="3"/>
    <n v="2"/>
    <n v="5538"/>
    <n v="0.55379999999999996"/>
    <s v="Office Supplies"/>
    <s v="Binders"/>
    <s v="Wilson Jones Hanging View Binder, White, 1&quot;"/>
  </r>
  <r>
    <x v="4501"/>
    <x v="757"/>
    <d v="2014-12-18T00:00:00"/>
    <s v="Second Class"/>
    <s v="LE-16810"/>
    <s v="TEC-AC-10001314"/>
    <x v="2462"/>
    <n v="2"/>
    <n v="0"/>
    <n v="79984"/>
    <n v="7.9984000000000002"/>
    <s v="Technology"/>
    <s v="Accessories"/>
    <s v="Case Logic 2.4GHz Wireless Keyboard"/>
  </r>
  <r>
    <x v="4501"/>
    <x v="757"/>
    <d v="2014-12-18T00:00:00"/>
    <s v="Second Class"/>
    <s v="LE-16810"/>
    <s v="FUR-FU-10002268"/>
    <x v="339"/>
    <n v="6"/>
    <n v="0"/>
    <n v="97218"/>
    <n v="9.7218"/>
    <s v="Furniture"/>
    <s v="Furnishings"/>
    <s v="Ultra Door Push Plate"/>
  </r>
  <r>
    <x v="4502"/>
    <x v="76"/>
    <d v="2015-11-20T00:00:00"/>
    <s v="Standard Class"/>
    <s v="VP-21760"/>
    <s v="OFF-BI-10002133"/>
    <x v="5030"/>
    <n v="13"/>
    <n v="7"/>
    <n v="-116844"/>
    <n v="-11.6844"/>
    <s v="Office Supplies"/>
    <s v="Binders"/>
    <s v="Wilson Jones Elliptical Ring 3 1/2&quot; Capacity Binders, 800 sheets"/>
  </r>
  <r>
    <x v="4503"/>
    <x v="441"/>
    <d v="2016-08-23T00:00:00"/>
    <s v="First Class"/>
    <s v="TC-21475"/>
    <s v="FUR-FU-10001979"/>
    <x v="5031"/>
    <n v="3"/>
    <n v="2"/>
    <n v="98328"/>
    <n v="9.8328000000000007"/>
    <s v="Furniture"/>
    <s v="Furnishings"/>
    <s v="Dana Halogen Swing-Arm Architect Lamp"/>
  </r>
  <r>
    <x v="4504"/>
    <x v="685"/>
    <d v="2015-07-02T00:00:00"/>
    <s v="First Class"/>
    <s v="SG-20470"/>
    <s v="FUR-CH-10001482"/>
    <x v="5032"/>
    <n v="1"/>
    <n v="1"/>
    <n v="13098"/>
    <n v="1.3098000000000001"/>
    <s v="Furniture"/>
    <s v="Chairs"/>
    <s v="Office Star - Mesh Screen back chair with Vinyl seat"/>
  </r>
  <r>
    <x v="4505"/>
    <x v="359"/>
    <d v="2016-07-02T00:00:00"/>
    <s v="Standard Class"/>
    <s v="VP-21760"/>
    <s v="TEC-AC-10002018"/>
    <x v="1480"/>
    <n v="3"/>
    <n v="0"/>
    <n v="90171"/>
    <n v="9.0170999999999992"/>
    <s v="Technology"/>
    <s v="Accessories"/>
    <s v="AmazonBasics 3-Button USB Wired Mouse"/>
  </r>
  <r>
    <x v="4505"/>
    <x v="359"/>
    <d v="2016-07-02T00:00:00"/>
    <s v="Standard Class"/>
    <s v="VP-21760"/>
    <s v="TEC-AC-10000397"/>
    <x v="3703"/>
    <n v="4"/>
    <n v="0"/>
    <n v="97972"/>
    <n v="9.7972000000000001"/>
    <s v="Technology"/>
    <s v="Accessories"/>
    <s v="Perixx PERIBOARD-512B, Ergonomic Split Keyboard"/>
  </r>
  <r>
    <x v="4505"/>
    <x v="359"/>
    <d v="2016-07-02T00:00:00"/>
    <s v="Standard Class"/>
    <s v="VP-21760"/>
    <s v="FUR-FU-10003976"/>
    <x v="1400"/>
    <n v="3"/>
    <n v="0"/>
    <n v="128316"/>
    <n v="12.8316"/>
    <s v="Furniture"/>
    <s v="Furnishings"/>
    <s v="DAX Executive Solid Wood Document Frame, Desktop or Hang, Mahogany, 5 x 7"/>
  </r>
  <r>
    <x v="4506"/>
    <x v="51"/>
    <d v="2016-09-22T00:00:00"/>
    <s v="Standard Class"/>
    <s v="PO-18865"/>
    <s v="FUR-FU-10002597"/>
    <x v="1005"/>
    <n v="3"/>
    <n v="0"/>
    <n v="62244"/>
    <n v="6.2244000000000002"/>
    <s v="Furniture"/>
    <s v="Furnishings"/>
    <s v="C-Line Magnetic Cubicle Keepers, Clear Polypropylene"/>
  </r>
  <r>
    <x v="4506"/>
    <x v="51"/>
    <d v="2016-09-22T00:00:00"/>
    <s v="Standard Class"/>
    <s v="PO-18865"/>
    <s v="FUR-FU-10004864"/>
    <x v="1782"/>
    <n v="3"/>
    <n v="0"/>
    <n v="613824"/>
    <n v="61.382399999999997"/>
    <s v="Furniture"/>
    <s v="Furnishings"/>
    <s v="Howard Miller 14-1/2&quot; Diameter Chrome Round Wall Clock"/>
  </r>
  <r>
    <x v="4507"/>
    <x v="667"/>
    <d v="2014-07-23T00:00:00"/>
    <s v="Standard Class"/>
    <s v="JL-15130"/>
    <s v="OFF-BI-10002103"/>
    <x v="876"/>
    <n v="2"/>
    <n v="2"/>
    <n v="45188"/>
    <n v="4.5187999999999997"/>
    <s v="Office Supplies"/>
    <s v="Binders"/>
    <s v="Cardinal Slant-D Ring Binder, Heavy Gauge Vinyl"/>
  </r>
  <r>
    <x v="4508"/>
    <x v="853"/>
    <d v="2017-09-01T00:00:00"/>
    <s v="Same Day"/>
    <s v="RW-19540"/>
    <s v="OFF-AP-10001005"/>
    <x v="5033"/>
    <n v="4"/>
    <n v="0"/>
    <n v="103818"/>
    <n v="10.3818"/>
    <s v="Office Supplies"/>
    <s v="Appliances"/>
    <s v="Honeywell Quietcare HEPA Air Cleaner"/>
  </r>
  <r>
    <x v="4508"/>
    <x v="853"/>
    <d v="2017-09-01T00:00:00"/>
    <s v="Same Day"/>
    <s v="RW-19540"/>
    <s v="FUR-TA-10002607"/>
    <x v="5034"/>
    <n v="4"/>
    <n v="0"/>
    <n v="453696"/>
    <n v="45.369599999999998"/>
    <s v="Furniture"/>
    <s v="Tables"/>
    <s v="KI Conference Tables"/>
  </r>
  <r>
    <x v="4509"/>
    <x v="738"/>
    <d v="2017-06-26T00:00:00"/>
    <s v="Standard Class"/>
    <s v="RB-19465"/>
    <s v="FUR-CH-10000454"/>
    <x v="5035"/>
    <n v="2"/>
    <n v="0"/>
    <n v="146388"/>
    <n v="14.6388"/>
    <s v="Furniture"/>
    <s v="Chairs"/>
    <s v="Hon Deluxe Fabric Upholstered Stacking Chairs, Rounded Back"/>
  </r>
  <r>
    <x v="4510"/>
    <x v="814"/>
    <d v="2014-09-07T00:00:00"/>
    <s v="Standard Class"/>
    <s v="SC-20095"/>
    <s v="OFF-BI-10001359"/>
    <x v="1567"/>
    <n v="2"/>
    <n v="0"/>
    <n v="8431706"/>
    <n v="843.17060000000004"/>
    <s v="Office Supplies"/>
    <s v="Binders"/>
    <s v="GBC DocuBind TL300 Electric Binding System"/>
  </r>
  <r>
    <x v="4511"/>
    <x v="158"/>
    <d v="2015-10-05T00:00:00"/>
    <s v="Standard Class"/>
    <s v="EM-13960"/>
    <s v="OFF-BI-10003196"/>
    <x v="5036"/>
    <n v="4"/>
    <n v="8"/>
    <n v="-4488"/>
    <n v="-0.44879999999999998"/>
    <s v="Office Supplies"/>
    <s v="Binders"/>
    <s v="Accohide Poly Flexible Ring Binders"/>
  </r>
  <r>
    <x v="4511"/>
    <x v="158"/>
    <d v="2015-10-05T00:00:00"/>
    <s v="Standard Class"/>
    <s v="EM-13960"/>
    <s v="TEC-AC-10003657"/>
    <x v="5037"/>
    <n v="4"/>
    <n v="2"/>
    <n v="27192"/>
    <n v="2.7191999999999998"/>
    <s v="Technology"/>
    <s v="Accessories"/>
    <s v="Lenovo 17-Key USB Numeric Keypad"/>
  </r>
  <r>
    <x v="4512"/>
    <x v="1003"/>
    <d v="2015-04-10T00:00:00"/>
    <s v="First Class"/>
    <s v="RP-19390"/>
    <s v="OFF-PA-10002262"/>
    <x v="330"/>
    <n v="4"/>
    <n v="0"/>
    <n v="124416"/>
    <n v="12.441599999999999"/>
    <s v="Office Supplies"/>
    <s v="Paper"/>
    <s v="Xerox 192"/>
  </r>
  <r>
    <x v="4512"/>
    <x v="1003"/>
    <d v="2015-04-10T00:00:00"/>
    <s v="First Class"/>
    <s v="RP-19390"/>
    <s v="OFF-ST-10002214"/>
    <x v="2294"/>
    <n v="2"/>
    <n v="0"/>
    <n v="58708"/>
    <n v="5.8708"/>
    <s v="Office Supplies"/>
    <s v="Storage"/>
    <s v="X-Rack File for Hanging Folders"/>
  </r>
  <r>
    <x v="4513"/>
    <x v="610"/>
    <d v="2017-11-21T00:00:00"/>
    <s v="Same Day"/>
    <s v="HZ-14950"/>
    <s v="TEC-PH-10003555"/>
    <x v="770"/>
    <n v="3"/>
    <n v="2"/>
    <n v="-124146"/>
    <n v="-12.4146"/>
    <s v="Technology"/>
    <s v="Phones"/>
    <s v="Motorola HK250 Universal Bluetooth Headset"/>
  </r>
  <r>
    <x v="4514"/>
    <x v="907"/>
    <d v="2016-12-21T00:00:00"/>
    <s v="Standard Class"/>
    <s v="AB-10105"/>
    <s v="OFF-BI-10000545"/>
    <x v="5038"/>
    <n v="13"/>
    <n v="0"/>
    <n v="494637"/>
    <n v="49.463700000000003"/>
    <s v="Office Supplies"/>
    <s v="Binders"/>
    <s v="GBC Ibimaster 500 Manual ProClick Binding System"/>
  </r>
  <r>
    <x v="4515"/>
    <x v="184"/>
    <d v="2014-09-24T00:00:00"/>
    <s v="Standard Class"/>
    <s v="ND-18460"/>
    <s v="FUR-TA-10004607"/>
    <x v="5039"/>
    <n v="1"/>
    <n v="5"/>
    <n v="-458273"/>
    <n v="-45.827300000000001"/>
    <s v="Furniture"/>
    <s v="Tables"/>
    <s v="Hon 2111 Invitation Series Straight Table"/>
  </r>
  <r>
    <x v="4516"/>
    <x v="164"/>
    <d v="2014-10-03T00:00:00"/>
    <s v="Standard Class"/>
    <s v="XP-21865"/>
    <s v="FUR-FU-10000277"/>
    <x v="5040"/>
    <n v="4"/>
    <n v="2"/>
    <n v="168544"/>
    <n v="16.854399999999998"/>
    <s v="Furniture"/>
    <s v="Furnishings"/>
    <s v="Deflect-o DuraMat Antistatic Studded Beveled Mat for Medium Pile Carpeting"/>
  </r>
  <r>
    <x v="4517"/>
    <x v="515"/>
    <d v="2015-09-26T00:00:00"/>
    <s v="Second Class"/>
    <s v="MM-18280"/>
    <s v="OFF-AP-10004532"/>
    <x v="916"/>
    <n v="3"/>
    <n v="0"/>
    <n v="165888"/>
    <n v="16.588799999999999"/>
    <s v="Office Supplies"/>
    <s v="Appliances"/>
    <s v="Kensington 6 Outlet Guardian Standard Surge Protector"/>
  </r>
  <r>
    <x v="4518"/>
    <x v="182"/>
    <d v="2016-11-13T00:00:00"/>
    <s v="Standard Class"/>
    <s v="ML-17395"/>
    <s v="TEC-AC-10003911"/>
    <x v="576"/>
    <n v="3"/>
    <n v="0"/>
    <n v="1631898"/>
    <n v="163.18979999999999"/>
    <s v="Technology"/>
    <s v="Accessories"/>
    <s v="NETGEAR AC1750 Dual Band GigabitÂ Smart WiFi Router"/>
  </r>
  <r>
    <x v="4519"/>
    <x v="819"/>
    <d v="2017-12-20T00:00:00"/>
    <s v="Second Class"/>
    <s v="KM-16225"/>
    <s v="OFF-BI-10003196"/>
    <x v="4023"/>
    <n v="2"/>
    <n v="2"/>
    <n v="2244"/>
    <n v="0.22439999999999999"/>
    <s v="Office Supplies"/>
    <s v="Binders"/>
    <s v="Accohide Poly Flexible Ring Binders"/>
  </r>
  <r>
    <x v="4519"/>
    <x v="819"/>
    <d v="2017-12-20T00:00:00"/>
    <s v="Second Class"/>
    <s v="KM-16225"/>
    <s v="TEC-AC-10000358"/>
    <x v="5041"/>
    <n v="5"/>
    <n v="0"/>
    <n v="45588"/>
    <n v="4.5587999999999997"/>
    <s v="Technology"/>
    <s v="Accessories"/>
    <s v="ImationÂ SecureÂ DriveÂ + Hardware Encrypted USBÂ flash driveÂ - 16 GB"/>
  </r>
  <r>
    <x v="4519"/>
    <x v="819"/>
    <d v="2017-12-20T00:00:00"/>
    <s v="Second Class"/>
    <s v="KM-16225"/>
    <s v="TEC-AC-10000057"/>
    <x v="313"/>
    <n v="5"/>
    <n v="0"/>
    <n v="314895"/>
    <n v="31.4895"/>
    <s v="Technology"/>
    <s v="Accessories"/>
    <s v="Microsoft Natural Ergonomic Keyboard 4000"/>
  </r>
  <r>
    <x v="4519"/>
    <x v="819"/>
    <d v="2017-12-20T00:00:00"/>
    <s v="Second Class"/>
    <s v="KM-16225"/>
    <s v="OFF-AR-10001988"/>
    <x v="5042"/>
    <n v="5"/>
    <n v="0"/>
    <n v="86855"/>
    <n v="8.6854999999999993"/>
    <s v="Office Supplies"/>
    <s v="Art"/>
    <s v="Bulldog Table or Wall-Mount Pencil Sharpener"/>
  </r>
  <r>
    <x v="4519"/>
    <x v="819"/>
    <d v="2017-12-20T00:00:00"/>
    <s v="Second Class"/>
    <s v="KM-16225"/>
    <s v="OFF-LA-10003498"/>
    <x v="1766"/>
    <n v="3"/>
    <n v="0"/>
    <n v="222"/>
    <n v="2.2200000000000001E-2"/>
    <s v="Office Supplies"/>
    <s v="Labels"/>
    <s v="Avery 475"/>
  </r>
  <r>
    <x v="4520"/>
    <x v="336"/>
    <d v="2014-09-25T00:00:00"/>
    <s v="Standard Class"/>
    <s v="SL-20155"/>
    <s v="OFF-AR-10002956"/>
    <x v="5043"/>
    <n v="3"/>
    <n v="0"/>
    <n v="171678"/>
    <n v="17.1678"/>
    <s v="Office Supplies"/>
    <s v="Art"/>
    <s v="Boston 16801 Nautilus Battery Pencil Sharpener"/>
  </r>
  <r>
    <x v="4521"/>
    <x v="1210"/>
    <d v="2015-05-22T00:00:00"/>
    <s v="Standard Class"/>
    <s v="AJ-10780"/>
    <s v="OFF-PA-10003724"/>
    <x v="249"/>
    <n v="2"/>
    <n v="0"/>
    <n v="53214"/>
    <n v="5.3213999999999997"/>
    <s v="Office Supplies"/>
    <s v="Paper"/>
    <s v="Wirebound Message Book, 4 per Page"/>
  </r>
  <r>
    <x v="4522"/>
    <x v="959"/>
    <d v="2014-03-31T00:00:00"/>
    <s v="Second Class"/>
    <s v="DK-12835"/>
    <s v="OFF-AR-10004272"/>
    <x v="3334"/>
    <n v="2"/>
    <n v="0"/>
    <n v="84"/>
    <n v="8.3999999999999995E-3"/>
    <s v="Office Supplies"/>
    <s v="Art"/>
    <s v="Newell 308"/>
  </r>
  <r>
    <x v="4522"/>
    <x v="959"/>
    <d v="2014-03-31T00:00:00"/>
    <s v="Second Class"/>
    <s v="DK-12835"/>
    <s v="OFF-BI-10003291"/>
    <x v="85"/>
    <n v="4"/>
    <n v="2"/>
    <n v="94284"/>
    <n v="9.4283999999999999"/>
    <s v="Office Supplies"/>
    <s v="Binders"/>
    <s v="Wilson Jones Leather-Like Binders with DublLock Round Rings"/>
  </r>
  <r>
    <x v="4522"/>
    <x v="959"/>
    <d v="2014-03-31T00:00:00"/>
    <s v="Second Class"/>
    <s v="DK-12835"/>
    <s v="TEC-PH-10004100"/>
    <x v="5044"/>
    <n v="2"/>
    <n v="2"/>
    <n v="28784"/>
    <n v="2.8784000000000001"/>
    <s v="Technology"/>
    <s v="Phones"/>
    <s v="Griffin GC17055 Auxiliary Audio Cable"/>
  </r>
  <r>
    <x v="4523"/>
    <x v="392"/>
    <d v="2017-09-28T00:00:00"/>
    <s v="Standard Class"/>
    <s v="BK-11260"/>
    <s v="OFF-SU-10001218"/>
    <x v="2027"/>
    <n v="2"/>
    <n v="0"/>
    <n v="61488"/>
    <n v="6.1487999999999996"/>
    <s v="Office Supplies"/>
    <s v="Supplies"/>
    <s v="Fiskars Softgrip Scissors"/>
  </r>
  <r>
    <x v="4524"/>
    <x v="811"/>
    <d v="2015-09-17T00:00:00"/>
    <s v="Second Class"/>
    <s v="CC-12670"/>
    <s v="TEC-AC-10004209"/>
    <x v="378"/>
    <n v="2"/>
    <n v="0"/>
    <n v="85722"/>
    <n v="8.5722000000000005"/>
    <s v="Technology"/>
    <s v="Accessories"/>
    <s v="Memorex Froggy Flash Drive 4 GB"/>
  </r>
  <r>
    <x v="4525"/>
    <x v="133"/>
    <d v="2015-11-04T00:00:00"/>
    <s v="First Class"/>
    <s v="ED-13885"/>
    <s v="FUR-CH-10002073"/>
    <x v="5045"/>
    <n v="11"/>
    <n v="1"/>
    <n v="5533902"/>
    <n v="553.39020000000005"/>
    <s v="Furniture"/>
    <s v="Chairs"/>
    <s v="Hon Olson Stacker Chairs"/>
  </r>
  <r>
    <x v="4526"/>
    <x v="1182"/>
    <d v="2015-10-24T00:00:00"/>
    <s v="Standard Class"/>
    <s v="SV-20785"/>
    <s v="FUR-FU-10003424"/>
    <x v="2634"/>
    <n v="7"/>
    <n v="0"/>
    <n v="239232"/>
    <n v="23.923200000000001"/>
    <s v="Furniture"/>
    <s v="Furnishings"/>
    <s v="Nu-Dell Oak Frame"/>
  </r>
  <r>
    <x v="4526"/>
    <x v="1182"/>
    <d v="2015-10-24T00:00:00"/>
    <s v="Standard Class"/>
    <s v="SV-20785"/>
    <s v="FUR-TA-10001086"/>
    <x v="5046"/>
    <n v="3"/>
    <n v="2"/>
    <n v="273582"/>
    <n v="27.3582"/>
    <s v="Furniture"/>
    <s v="Tables"/>
    <s v="SAFCO PlanMaster Boards, 60w x 37-1/2d, White Melamine"/>
  </r>
  <r>
    <x v="4527"/>
    <x v="366"/>
    <d v="2016-06-18T00:00:00"/>
    <s v="Standard Class"/>
    <s v="AR-10825"/>
    <s v="FUR-TA-10004619"/>
    <x v="5047"/>
    <n v="7"/>
    <n v="0"/>
    <n v="334551"/>
    <n v="33.455100000000002"/>
    <s v="Furniture"/>
    <s v="Tables"/>
    <s v="Hon Non-Folding Utility Tables"/>
  </r>
  <r>
    <x v="4528"/>
    <x v="320"/>
    <d v="2015-11-21T00:00:00"/>
    <s v="First Class"/>
    <s v="CS-12250"/>
    <s v="OFF-BI-10002854"/>
    <x v="5048"/>
    <n v="4"/>
    <n v="2"/>
    <n v="33636"/>
    <n v="3.3635999999999999"/>
    <s v="Office Supplies"/>
    <s v="Binders"/>
    <s v="Performers Binder/Pad Holder, Black"/>
  </r>
  <r>
    <x v="4528"/>
    <x v="320"/>
    <d v="2015-11-21T00:00:00"/>
    <s v="First Class"/>
    <s v="CS-12250"/>
    <s v="OFF-LA-10002762"/>
    <x v="2175"/>
    <n v="4"/>
    <n v="0"/>
    <n v="235564"/>
    <n v="23.5564"/>
    <s v="Office Supplies"/>
    <s v="Labels"/>
    <s v="Avery 485"/>
  </r>
  <r>
    <x v="4529"/>
    <x v="1211"/>
    <d v="2016-03-06T00:00:00"/>
    <s v="Standard Class"/>
    <s v="RR-19525"/>
    <s v="OFF-FA-10003495"/>
    <x v="866"/>
    <n v="6"/>
    <n v="0"/>
    <n v="1824"/>
    <n v="0.18240000000000001"/>
    <s v="Office Supplies"/>
    <s v="Fasteners"/>
    <s v="Staples"/>
  </r>
  <r>
    <x v="4530"/>
    <x v="1005"/>
    <d v="2014-10-20T00:00:00"/>
    <s v="Standard Class"/>
    <s v="BD-11500"/>
    <s v="OFF-PA-10002581"/>
    <x v="5049"/>
    <n v="13"/>
    <n v="2"/>
    <n v="100685"/>
    <n v="10.0685"/>
    <s v="Office Supplies"/>
    <s v="Paper"/>
    <s v="Xerox 1951"/>
  </r>
  <r>
    <x v="4530"/>
    <x v="1005"/>
    <d v="2014-10-20T00:00:00"/>
    <s v="Standard Class"/>
    <s v="BD-11500"/>
    <s v="OFF-BI-10000343"/>
    <x v="339"/>
    <n v="3"/>
    <n v="8"/>
    <n v="-48609"/>
    <n v="-4.8609"/>
    <s v="Office Supplies"/>
    <s v="Binders"/>
    <s v="Pressboard Covers with Storage Hooks, 9 1/2&quot; x 11&quot;, Light Blue"/>
  </r>
  <r>
    <x v="4530"/>
    <x v="1005"/>
    <d v="2014-10-20T00:00:00"/>
    <s v="Standard Class"/>
    <s v="BD-11500"/>
    <s v="OFF-PA-10001184"/>
    <x v="4063"/>
    <n v="4"/>
    <n v="2"/>
    <n v="69368"/>
    <n v="6.9367999999999999"/>
    <s v="Office Supplies"/>
    <s v="Paper"/>
    <s v="Xerox 1903"/>
  </r>
  <r>
    <x v="4531"/>
    <x v="1143"/>
    <d v="2017-05-30T00:00:00"/>
    <s v="Standard Class"/>
    <s v="BM-11785"/>
    <s v="TEC-AC-10000521"/>
    <x v="133"/>
    <n v="2"/>
    <n v="0"/>
    <n v="6924"/>
    <n v="0.69240000000000002"/>
    <s v="Technology"/>
    <s v="Accessories"/>
    <s v="Verbatim Slim CD and DVD Storage Cases, 50/Pack"/>
  </r>
  <r>
    <x v="4532"/>
    <x v="1084"/>
    <d v="2016-02-10T00:00:00"/>
    <s v="Standard Class"/>
    <s v="MS-17365"/>
    <s v="TEC-PH-10002890"/>
    <x v="3201"/>
    <n v="2"/>
    <n v="0"/>
    <n v="235248"/>
    <n v="23.524799999999999"/>
    <s v="Technology"/>
    <s v="Phones"/>
    <s v="AT&amp;T 17929 Lendline Telephone"/>
  </r>
  <r>
    <x v="4533"/>
    <x v="303"/>
    <d v="2016-09-05T00:00:00"/>
    <s v="Second Class"/>
    <s v="BM-11140"/>
    <s v="FUR-CH-10003061"/>
    <x v="1722"/>
    <n v="3"/>
    <n v="2"/>
    <n v="-26997"/>
    <n v="-2.6997"/>
    <s v="Furniture"/>
    <s v="Chairs"/>
    <s v="Global Leather Task Chair, Black"/>
  </r>
  <r>
    <x v="4533"/>
    <x v="303"/>
    <d v="2016-09-05T00:00:00"/>
    <s v="Second Class"/>
    <s v="BM-11140"/>
    <s v="OFF-EN-10003567"/>
    <x v="3934"/>
    <n v="3"/>
    <n v="0"/>
    <n v="309918"/>
    <n v="30.991800000000001"/>
    <s v="Office Supplies"/>
    <s v="Envelopes"/>
    <s v="Inter-Office Recycled Envelopes, Brown Kraft, Button-String,10&quot; x 13&quot; , 100/Box"/>
  </r>
  <r>
    <x v="4534"/>
    <x v="769"/>
    <d v="2017-12-05T00:00:00"/>
    <s v="First Class"/>
    <s v="KE-16420"/>
    <s v="FUR-FU-10001918"/>
    <x v="371"/>
    <n v="3"/>
    <n v="2"/>
    <n v="26961"/>
    <n v="2.6960999999999999"/>
    <s v="Furniture"/>
    <s v="Furnishings"/>
    <s v="C-Line Cubicle Keepers Polyproplyene Holder With Velcro Backings"/>
  </r>
  <r>
    <x v="4535"/>
    <x v="821"/>
    <d v="2015-06-16T00:00:00"/>
    <s v="Standard Class"/>
    <s v="SZ-20035"/>
    <s v="OFF-ST-10002444"/>
    <x v="60"/>
    <n v="2"/>
    <n v="0"/>
    <n v="68768"/>
    <n v="6.8768000000000002"/>
    <s v="Office Supplies"/>
    <s v="Storage"/>
    <s v="Recycled Eldon Regeneration Jumbo File"/>
  </r>
  <r>
    <x v="4536"/>
    <x v="913"/>
    <d v="2016-09-08T00:00:00"/>
    <s v="Standard Class"/>
    <s v="MB-18085"/>
    <s v="OFF-EN-10003286"/>
    <x v="3153"/>
    <n v="2"/>
    <n v="0"/>
    <n v="77832"/>
    <n v="7.7831999999999999"/>
    <s v="Office Supplies"/>
    <s v="Envelopes"/>
    <s v="Staple envelope"/>
  </r>
  <r>
    <x v="4536"/>
    <x v="913"/>
    <d v="2016-09-08T00:00:00"/>
    <s v="Standard Class"/>
    <s v="MB-18085"/>
    <s v="TEC-AC-10000109"/>
    <x v="5050"/>
    <n v="5"/>
    <n v="0"/>
    <n v="67188"/>
    <n v="6.7187999999999999"/>
    <s v="Technology"/>
    <s v="Accessories"/>
    <s v="Sony Micro Vault Click 16 GB USB 2.0 Flash Drive"/>
  </r>
  <r>
    <x v="4537"/>
    <x v="543"/>
    <d v="2014-04-26T00:00:00"/>
    <s v="Standard Class"/>
    <s v="DB-13555"/>
    <s v="OFF-ST-10002574"/>
    <x v="5051"/>
    <n v="6"/>
    <n v="0"/>
    <n v="0"/>
    <n v="0"/>
    <s v="Office Supplies"/>
    <s v="Storage"/>
    <s v="SAFCO Commercial Wire Shelving, Black"/>
  </r>
  <r>
    <x v="4538"/>
    <x v="547"/>
    <d v="2015-11-08T00:00:00"/>
    <s v="First Class"/>
    <s v="CB-12415"/>
    <s v="OFF-BI-10000773"/>
    <x v="660"/>
    <n v="3"/>
    <n v="7"/>
    <n v="-55338"/>
    <n v="-5.5338000000000003"/>
    <s v="Office Supplies"/>
    <s v="Binders"/>
    <s v="Insertable Tab Post Binder Dividers"/>
  </r>
  <r>
    <x v="4538"/>
    <x v="547"/>
    <d v="2015-11-08T00:00:00"/>
    <s v="First Class"/>
    <s v="CB-12415"/>
    <s v="OFF-SU-10004661"/>
    <x v="5052"/>
    <n v="4"/>
    <n v="2"/>
    <n v="204"/>
    <n v="2.0400000000000001E-2"/>
    <s v="Office Supplies"/>
    <s v="Supplies"/>
    <s v="Acme Titanium Bonded Scissors"/>
  </r>
  <r>
    <x v="4539"/>
    <x v="935"/>
    <d v="2014-11-07T00:00:00"/>
    <s v="Standard Class"/>
    <s v="SP-20650"/>
    <s v="TEC-AC-10003280"/>
    <x v="1431"/>
    <n v="3"/>
    <n v="0"/>
    <n v="188937"/>
    <n v="18.893699999999999"/>
    <s v="Technology"/>
    <s v="Accessories"/>
    <s v="Belkin F8E887 USB Wired Ergonomic Keyboard"/>
  </r>
  <r>
    <x v="4540"/>
    <x v="75"/>
    <d v="2016-02-23T00:00:00"/>
    <s v="Standard Class"/>
    <s v="GW-14605"/>
    <s v="FUR-FU-10003773"/>
    <x v="5053"/>
    <n v="4"/>
    <n v="0"/>
    <n v="349888"/>
    <n v="34.988799999999998"/>
    <s v="Furniture"/>
    <s v="Furnishings"/>
    <s v="Eldon Cleatmat Plus Chair Mats for High Pile Carpets"/>
  </r>
  <r>
    <x v="4540"/>
    <x v="75"/>
    <d v="2016-02-23T00:00:00"/>
    <s v="Standard Class"/>
    <s v="GW-14605"/>
    <s v="OFF-BI-10002412"/>
    <x v="4447"/>
    <n v="1"/>
    <n v="0"/>
    <n v="261"/>
    <n v="2.6100000000000002E-2"/>
    <s v="Office Supplies"/>
    <s v="Binders"/>
    <s v="Wilson Jones Â“SnapÂ” Scratch Pad Binder Tool for Ring Binders"/>
  </r>
  <r>
    <x v="4541"/>
    <x v="414"/>
    <d v="2017-09-13T00:00:00"/>
    <s v="Second Class"/>
    <s v="KH-16630"/>
    <s v="TEC-PH-10002564"/>
    <x v="2020"/>
    <n v="6"/>
    <n v="2"/>
    <n v="17994"/>
    <n v="1.7994000000000001"/>
    <s v="Technology"/>
    <s v="Phones"/>
    <s v="OtterBox Defender Series Case - Samsung Galaxy S4"/>
  </r>
  <r>
    <x v="4541"/>
    <x v="414"/>
    <d v="2017-09-13T00:00:00"/>
    <s v="Second Class"/>
    <s v="KH-16630"/>
    <s v="OFF-PA-10002262"/>
    <x v="168"/>
    <n v="3"/>
    <n v="0"/>
    <n v="93312"/>
    <n v="9.3312000000000008"/>
    <s v="Office Supplies"/>
    <s v="Paper"/>
    <s v="Xerox 192"/>
  </r>
  <r>
    <x v="4542"/>
    <x v="808"/>
    <d v="2017-11-06T00:00:00"/>
    <s v="Standard Class"/>
    <s v="BG-11035"/>
    <s v="OFF-AR-10000246"/>
    <x v="564"/>
    <n v="2"/>
    <n v="0"/>
    <n v="14456"/>
    <n v="1.4456"/>
    <s v="Office Supplies"/>
    <s v="Art"/>
    <s v="Newell 318"/>
  </r>
  <r>
    <x v="4543"/>
    <x v="587"/>
    <d v="2015-02-08T00:00:00"/>
    <s v="First Class"/>
    <s v="LO-17170"/>
    <s v="OFF-ST-10002554"/>
    <x v="117"/>
    <n v="3"/>
    <n v="0"/>
    <n v="29346"/>
    <n v="2.9346000000000001"/>
    <s v="Office Supplies"/>
    <s v="Storage"/>
    <s v="Tennsco Industrial Shelving"/>
  </r>
  <r>
    <x v="4543"/>
    <x v="587"/>
    <d v="2015-02-08T00:00:00"/>
    <s v="First Class"/>
    <s v="LO-17170"/>
    <s v="OFF-PA-10002751"/>
    <x v="2569"/>
    <n v="5"/>
    <n v="0"/>
    <n v="13455"/>
    <n v="1.3454999999999999"/>
    <s v="Office Supplies"/>
    <s v="Paper"/>
    <s v="Xerox 1920"/>
  </r>
  <r>
    <x v="4544"/>
    <x v="595"/>
    <d v="2016-09-12T00:00:00"/>
    <s v="Second Class"/>
    <s v="DV-13465"/>
    <s v="OFF-BI-10004318"/>
    <x v="4296"/>
    <n v="2"/>
    <n v="2"/>
    <n v="899548"/>
    <n v="89.954800000000006"/>
    <s v="Office Supplies"/>
    <s v="Binders"/>
    <s v="Ibico EB-19 Dual Function Manual Binding System"/>
  </r>
  <r>
    <x v="4545"/>
    <x v="371"/>
    <d v="2016-09-30T00:00:00"/>
    <s v="Standard Class"/>
    <s v="LR-17035"/>
    <s v="OFF-AP-10001564"/>
    <x v="5054"/>
    <n v="2"/>
    <n v="8"/>
    <n v="-2511864"/>
    <n v="-251.18639999999999"/>
    <s v="Office Supplies"/>
    <s v="Appliances"/>
    <s v="Hoover Commercial Lightweight Upright Vacuum with E-Z Empty Dirt Cup"/>
  </r>
  <r>
    <x v="4545"/>
    <x v="371"/>
    <d v="2016-09-30T00:00:00"/>
    <s v="Standard Class"/>
    <s v="LR-17035"/>
    <s v="FUR-CH-10000513"/>
    <x v="5055"/>
    <n v="5"/>
    <n v="3"/>
    <n v="-1364895"/>
    <n v="-136.48949999999999"/>
    <s v="Furniture"/>
    <s v="Chairs"/>
    <s v="High-Back Leather Manager's Chair"/>
  </r>
  <r>
    <x v="4546"/>
    <x v="196"/>
    <d v="2015-12-20T00:00:00"/>
    <s v="Standard Class"/>
    <s v="RR-19525"/>
    <s v="TEC-PH-10001433"/>
    <x v="2052"/>
    <n v="3"/>
    <n v="2"/>
    <n v="215397"/>
    <n v="21.5397"/>
    <s v="Technology"/>
    <s v="Phones"/>
    <s v="Cisco Small Business SPA 502G VoIP phone"/>
  </r>
  <r>
    <x v="4547"/>
    <x v="51"/>
    <d v="2016-09-20T00:00:00"/>
    <s v="Second Class"/>
    <s v="TS-21610"/>
    <s v="OFF-ST-10002790"/>
    <x v="5056"/>
    <n v="5"/>
    <n v="2"/>
    <n v="-627725"/>
    <n v="-62.772500000000001"/>
    <s v="Office Supplies"/>
    <s v="Storage"/>
    <s v="Safco Industrial Shelving"/>
  </r>
  <r>
    <x v="4548"/>
    <x v="266"/>
    <d v="2017-10-15T00:00:00"/>
    <s v="First Class"/>
    <s v="AH-10210"/>
    <s v="OFF-ST-10002974"/>
    <x v="5057"/>
    <n v="8"/>
    <n v="0"/>
    <n v="104568"/>
    <n v="10.456799999999999"/>
    <s v="Office Supplies"/>
    <s v="Storage"/>
    <s v="Trav-L-File Heavy-Duty Shuttle II, Black"/>
  </r>
  <r>
    <x v="4549"/>
    <x v="1141"/>
    <d v="2015-07-03T00:00:00"/>
    <s v="Second Class"/>
    <s v="DW-13585"/>
    <s v="OFF-PA-10003177"/>
    <x v="23"/>
    <n v="3"/>
    <n v="2"/>
    <n v="54432"/>
    <n v="5.4432"/>
    <s v="Office Supplies"/>
    <s v="Paper"/>
    <s v="Xerox 1999"/>
  </r>
  <r>
    <x v="4549"/>
    <x v="1141"/>
    <d v="2015-07-03T00:00:00"/>
    <s v="Second Class"/>
    <s v="DW-13585"/>
    <s v="FUR-BO-10001918"/>
    <x v="5058"/>
    <n v="6"/>
    <n v="5"/>
    <n v="-3766932"/>
    <n v="-376.69319999999999"/>
    <s v="Furniture"/>
    <s v="Bookcases"/>
    <s v="Sauder Forest Hills Library with Doors, Woodland Oak Finish"/>
  </r>
  <r>
    <x v="4550"/>
    <x v="932"/>
    <d v="2015-06-05T00:00:00"/>
    <s v="Standard Class"/>
    <s v="AJ-10945"/>
    <s v="TEC-PH-10001299"/>
    <x v="3428"/>
    <n v="2"/>
    <n v="0"/>
    <n v="839944"/>
    <n v="83.994399999999999"/>
    <s v="Technology"/>
    <s v="Phones"/>
    <s v="Polycom CX300 Desktop Phone USB VoIP phone"/>
  </r>
  <r>
    <x v="4550"/>
    <x v="932"/>
    <d v="2015-06-05T00:00:00"/>
    <s v="Standard Class"/>
    <s v="AJ-10945"/>
    <s v="OFF-BI-10004224"/>
    <x v="5059"/>
    <n v="6"/>
    <n v="0"/>
    <n v="181656"/>
    <n v="18.165600000000001"/>
    <s v="Office Supplies"/>
    <s v="Binders"/>
    <s v="Catalog Binders with Expanding Posts"/>
  </r>
  <r>
    <x v="4550"/>
    <x v="932"/>
    <d v="2015-06-05T00:00:00"/>
    <s v="Standard Class"/>
    <s v="AJ-10945"/>
    <s v="TEC-PH-10001300"/>
    <x v="588"/>
    <n v="2"/>
    <n v="0"/>
    <n v="11732"/>
    <n v="1.1732"/>
    <s v="Technology"/>
    <s v="Phones"/>
    <s v="iKross Bluetooth Portable Keyboard + Cell Phone Stand Holder + Brush for Apple iPhone 5S 5C 5, 4S 4"/>
  </r>
  <r>
    <x v="4550"/>
    <x v="932"/>
    <d v="2015-06-05T00:00:00"/>
    <s v="Standard Class"/>
    <s v="AJ-10945"/>
    <s v="OFF-LA-10004178"/>
    <x v="1426"/>
    <n v="7"/>
    <n v="0"/>
    <n v="132986"/>
    <n v="13.2986"/>
    <s v="Office Supplies"/>
    <s v="Labels"/>
    <s v="Avery 491"/>
  </r>
  <r>
    <x v="4551"/>
    <x v="791"/>
    <d v="2014-04-17T00:00:00"/>
    <s v="Standard Class"/>
    <s v="SV-20785"/>
    <s v="OFF-PA-10000289"/>
    <x v="108"/>
    <n v="5"/>
    <n v="0"/>
    <n v="15552"/>
    <n v="1.5551999999999999"/>
    <s v="Office Supplies"/>
    <s v="Paper"/>
    <s v="Xerox 213"/>
  </r>
  <r>
    <x v="4552"/>
    <x v="527"/>
    <d v="2017-10-16T00:00:00"/>
    <s v="Standard Class"/>
    <s v="MG-17650"/>
    <s v="TEC-PH-10002085"/>
    <x v="3833"/>
    <n v="7"/>
    <n v="2"/>
    <n v="277158"/>
    <n v="27.715800000000002"/>
    <s v="Technology"/>
    <s v="Phones"/>
    <s v="Clarity 53712"/>
  </r>
  <r>
    <x v="4552"/>
    <x v="527"/>
    <d v="2017-10-16T00:00:00"/>
    <s v="Standard Class"/>
    <s v="MG-17650"/>
    <s v="OFF-PA-10001934"/>
    <x v="829"/>
    <n v="2"/>
    <n v="2"/>
    <n v="37584"/>
    <n v="3.7584"/>
    <s v="Office Supplies"/>
    <s v="Paper"/>
    <s v="Xerox 1993"/>
  </r>
  <r>
    <x v="4552"/>
    <x v="527"/>
    <d v="2017-10-16T00:00:00"/>
    <s v="Standard Class"/>
    <s v="MG-17650"/>
    <s v="TEC-AC-10003033"/>
    <x v="5060"/>
    <n v="3"/>
    <n v="2"/>
    <n v="1286805"/>
    <n v="128.68049999999999"/>
    <s v="Technology"/>
    <s v="Accessories"/>
    <s v="Plantronics CS510 - Over-the-Head monaural Wireless Headset System"/>
  </r>
  <r>
    <x v="4553"/>
    <x v="403"/>
    <d v="2015-11-12T00:00:00"/>
    <s v="Standard Class"/>
    <s v="AB-10105"/>
    <s v="OFF-AR-10001683"/>
    <x v="5061"/>
    <n v="3"/>
    <n v="2"/>
    <n v="5319"/>
    <n v="0.53190000000000004"/>
    <s v="Office Supplies"/>
    <s v="Art"/>
    <s v="Lumber Crayons"/>
  </r>
  <r>
    <x v="4553"/>
    <x v="403"/>
    <d v="2015-11-12T00:00:00"/>
    <s v="Standard Class"/>
    <s v="AB-10105"/>
    <s v="OFF-ST-10001713"/>
    <x v="845"/>
    <n v="2"/>
    <n v="2"/>
    <n v="-169568"/>
    <n v="-16.956800000000001"/>
    <s v="Office Supplies"/>
    <s v="Storage"/>
    <s v="Gould Plastics 9-Pocket Panel Bin, 18-3/8w x 5-1/4d x 20-1/2h, Black"/>
  </r>
  <r>
    <x v="4553"/>
    <x v="403"/>
    <d v="2015-11-12T00:00:00"/>
    <s v="Standard Class"/>
    <s v="AB-10105"/>
    <s v="FUR-FU-10000193"/>
    <x v="925"/>
    <n v="5"/>
    <n v="6"/>
    <n v="-84448"/>
    <n v="-8.4448000000000008"/>
    <s v="Furniture"/>
    <s v="Furnishings"/>
    <s v="Tenex Chairmats For Use with Hard Floors"/>
  </r>
  <r>
    <x v="4553"/>
    <x v="403"/>
    <d v="2015-11-12T00:00:00"/>
    <s v="Standard Class"/>
    <s v="AB-10105"/>
    <s v="OFF-BI-10000474"/>
    <x v="3826"/>
    <n v="10"/>
    <n v="8"/>
    <n v="-51296"/>
    <n v="-5.1295999999999999"/>
    <s v="Office Supplies"/>
    <s v="Binders"/>
    <s v="Avery Recycled Flexi-View Covers for Binding Systems"/>
  </r>
  <r>
    <x v="4553"/>
    <x v="403"/>
    <d v="2015-11-12T00:00:00"/>
    <s v="Standard Class"/>
    <s v="AB-10105"/>
    <s v="OFF-ST-10000129"/>
    <x v="5062"/>
    <n v="2"/>
    <n v="2"/>
    <n v="-288678"/>
    <n v="-28.867799999999999"/>
    <s v="Office Supplies"/>
    <s v="Storage"/>
    <s v="Fellowes Recycled Storage Drawers"/>
  </r>
  <r>
    <x v="4553"/>
    <x v="403"/>
    <d v="2015-11-12T00:00:00"/>
    <s v="Standard Class"/>
    <s v="AB-10105"/>
    <s v="TEC-MA-10001016"/>
    <x v="2886"/>
    <n v="3"/>
    <n v="4"/>
    <n v="335895"/>
    <n v="33.589500000000001"/>
    <s v="Technology"/>
    <s v="Machines"/>
    <s v="Canon PC170 Desktop Personal Copier"/>
  </r>
  <r>
    <x v="4554"/>
    <x v="508"/>
    <d v="2015-05-28T00:00:00"/>
    <s v="First Class"/>
    <s v="MM-18280"/>
    <s v="OFF-SU-10002557"/>
    <x v="8"/>
    <n v="2"/>
    <n v="2"/>
    <n v="16776"/>
    <n v="1.6776"/>
    <s v="Office Supplies"/>
    <s v="Supplies"/>
    <s v="Fiskars Spring-Action Scissors"/>
  </r>
  <r>
    <x v="4554"/>
    <x v="508"/>
    <d v="2015-05-28T00:00:00"/>
    <s v="First Class"/>
    <s v="MM-18280"/>
    <s v="OFF-PA-10002160"/>
    <x v="5063"/>
    <n v="7"/>
    <n v="2"/>
    <n v="117334"/>
    <n v="11.7334"/>
    <s v="Office Supplies"/>
    <s v="Paper"/>
    <s v="Xerox 1978"/>
  </r>
  <r>
    <x v="4554"/>
    <x v="508"/>
    <d v="2015-05-28T00:00:00"/>
    <s v="First Class"/>
    <s v="MM-18280"/>
    <s v="TEC-AC-10003095"/>
    <x v="3372"/>
    <n v="2"/>
    <n v="2"/>
    <n v="363972"/>
    <n v="36.397199999999998"/>
    <s v="Technology"/>
    <s v="Accessories"/>
    <s v="Logitech G35 7.1-Channel Surround Sound Headset"/>
  </r>
  <r>
    <x v="4555"/>
    <x v="272"/>
    <d v="2014-10-15T00:00:00"/>
    <s v="First Class"/>
    <s v="MA-17995"/>
    <s v="OFF-EN-10003160"/>
    <x v="1256"/>
    <n v="5"/>
    <n v="0"/>
    <n v="17472"/>
    <n v="1.7472000000000001"/>
    <s v="Office Supplies"/>
    <s v="Envelopes"/>
    <s v="Pastel Pink Envelopes"/>
  </r>
  <r>
    <x v="4555"/>
    <x v="272"/>
    <d v="2014-10-15T00:00:00"/>
    <s v="First Class"/>
    <s v="MA-17995"/>
    <s v="TEC-AC-10001542"/>
    <x v="486"/>
    <n v="2"/>
    <n v="0"/>
    <n v="43624"/>
    <n v="4.3624000000000001"/>
    <s v="Technology"/>
    <s v="Accessories"/>
    <s v="SanDisk Cruzer 16 GB USB Flash Drive"/>
  </r>
  <r>
    <x v="4555"/>
    <x v="272"/>
    <d v="2014-10-15T00:00:00"/>
    <s v="First Class"/>
    <s v="MA-17995"/>
    <s v="OFF-ST-10003641"/>
    <x v="5064"/>
    <n v="4"/>
    <n v="0"/>
    <n v="6304"/>
    <n v="0.63039999999999996"/>
    <s v="Office Supplies"/>
    <s v="Storage"/>
    <s v="Space Solutions Industrial Galvanized Steel Shelving."/>
  </r>
  <r>
    <x v="4555"/>
    <x v="272"/>
    <d v="2014-10-15T00:00:00"/>
    <s v="First Class"/>
    <s v="MA-17995"/>
    <s v="OFF-BI-10002432"/>
    <x v="5065"/>
    <n v="3"/>
    <n v="0"/>
    <n v="71346"/>
    <n v="7.1345999999999998"/>
    <s v="Office Supplies"/>
    <s v="Binders"/>
    <s v="Wilson Jones Standard D-Ring Binders"/>
  </r>
  <r>
    <x v="4556"/>
    <x v="502"/>
    <d v="2016-02-10T00:00:00"/>
    <s v="Second Class"/>
    <s v="EB-13975"/>
    <s v="TEC-PH-10004094"/>
    <x v="4238"/>
    <n v="5"/>
    <n v="2"/>
    <n v="389975"/>
    <n v="38.997500000000002"/>
    <s v="Technology"/>
    <s v="Phones"/>
    <s v="Motorola L703CM"/>
  </r>
  <r>
    <x v="4557"/>
    <x v="617"/>
    <d v="2017-01-24T00:00:00"/>
    <s v="Second Class"/>
    <s v="NS-18505"/>
    <s v="TEC-PH-10001817"/>
    <x v="5066"/>
    <n v="2"/>
    <n v="4"/>
    <n v="-9308"/>
    <n v="-0.93079999999999996"/>
    <s v="Technology"/>
    <s v="Phones"/>
    <s v="Wilson Electronics DB Pro Signal Booster"/>
  </r>
  <r>
    <x v="4557"/>
    <x v="617"/>
    <d v="2017-01-24T00:00:00"/>
    <s v="Second Class"/>
    <s v="NS-18505"/>
    <s v="FUR-FU-10002759"/>
    <x v="730"/>
    <n v="2"/>
    <n v="2"/>
    <n v="63936"/>
    <n v="6.3936000000000002"/>
    <s v="Furniture"/>
    <s v="Furnishings"/>
    <s v="12-1/2 Diameter Round Wall Clock"/>
  </r>
  <r>
    <x v="4557"/>
    <x v="617"/>
    <d v="2017-01-24T00:00:00"/>
    <s v="Second Class"/>
    <s v="NS-18505"/>
    <s v="FUR-CH-10000309"/>
    <x v="4510"/>
    <n v="3"/>
    <n v="3"/>
    <n v="-633765"/>
    <n v="-63.3765"/>
    <s v="Furniture"/>
    <s v="Chairs"/>
    <s v="Global Comet Stacking Arm Chair"/>
  </r>
  <r>
    <x v="4557"/>
    <x v="617"/>
    <d v="2017-01-24T00:00:00"/>
    <s v="Second Class"/>
    <s v="NS-18505"/>
    <s v="OFF-PA-10003673"/>
    <x v="5067"/>
    <n v="4"/>
    <n v="2"/>
    <n v="70512"/>
    <n v="7.0511999999999997"/>
    <s v="Office Supplies"/>
    <s v="Paper"/>
    <s v="Strathmore Photo Mount Cards"/>
  </r>
  <r>
    <x v="4558"/>
    <x v="255"/>
    <d v="2016-06-12T00:00:00"/>
    <s v="Standard Class"/>
    <s v="RB-19795"/>
    <s v="OFF-LA-10000452"/>
    <x v="673"/>
    <n v="7"/>
    <n v="0"/>
    <n v="10584"/>
    <n v="1.0584"/>
    <s v="Office Supplies"/>
    <s v="Labels"/>
    <s v="Avery 488"/>
  </r>
  <r>
    <x v="4558"/>
    <x v="255"/>
    <d v="2016-06-12T00:00:00"/>
    <s v="Standard Class"/>
    <s v="RB-19795"/>
    <s v="OFF-PA-10000210"/>
    <x v="1262"/>
    <n v="5"/>
    <n v="0"/>
    <n v="46953"/>
    <n v="4.6952999999999996"/>
    <s v="Office Supplies"/>
    <s v="Paper"/>
    <s v="Xerox Blank Computer Paper"/>
  </r>
  <r>
    <x v="4559"/>
    <x v="442"/>
    <d v="2017-03-20T00:00:00"/>
    <s v="Second Class"/>
    <s v="JK-15325"/>
    <s v="OFF-AP-10000358"/>
    <x v="1698"/>
    <n v="7"/>
    <n v="0"/>
    <n v="263494"/>
    <n v="26.349399999999999"/>
    <s v="Office Supplies"/>
    <s v="Appliances"/>
    <s v="Fellowes Basic Home/Office Series Surge Protectors"/>
  </r>
  <r>
    <x v="4560"/>
    <x v="319"/>
    <d v="2017-11-24T00:00:00"/>
    <s v="Same Day"/>
    <s v="PR-18880"/>
    <s v="OFF-PA-10002137"/>
    <x v="3655"/>
    <n v="1"/>
    <n v="0"/>
    <n v="3501"/>
    <n v="0.35010000000000002"/>
    <s v="Office Supplies"/>
    <s v="Paper"/>
    <s v="Southworth 100% RÃ©sumÃ© Paper, 24lb."/>
  </r>
  <r>
    <x v="4561"/>
    <x v="550"/>
    <d v="2016-11-28T00:00:00"/>
    <s v="Second Class"/>
    <s v="EH-13945"/>
    <s v="OFF-BI-10003364"/>
    <x v="5068"/>
    <n v="9"/>
    <n v="7"/>
    <n v="-577566"/>
    <n v="-57.756599999999999"/>
    <s v="Office Supplies"/>
    <s v="Binders"/>
    <s v="Binding Machine Supplies"/>
  </r>
  <r>
    <x v="4562"/>
    <x v="474"/>
    <d v="2016-08-20T00:00:00"/>
    <s v="Second Class"/>
    <s v="MA-17560"/>
    <s v="FUR-FU-10001940"/>
    <x v="332"/>
    <n v="3"/>
    <n v="6"/>
    <n v="-38208"/>
    <n v="-3.8208000000000002"/>
    <s v="Furniture"/>
    <s v="Furnishings"/>
    <s v="Staple-based wall hangings"/>
  </r>
  <r>
    <x v="4562"/>
    <x v="474"/>
    <d v="2016-08-20T00:00:00"/>
    <s v="Second Class"/>
    <s v="MA-17560"/>
    <s v="FUR-FU-10000320"/>
    <x v="1039"/>
    <n v="4"/>
    <n v="6"/>
    <n v="-21376"/>
    <n v="-2.1375999999999999"/>
    <s v="Furniture"/>
    <s v="Furnishings"/>
    <s v="OIC Stacking Trays"/>
  </r>
  <r>
    <x v="4563"/>
    <x v="175"/>
    <d v="2015-12-03T00:00:00"/>
    <s v="Standard Class"/>
    <s v="MA-17995"/>
    <s v="OFF-AR-10004441"/>
    <x v="50"/>
    <n v="2"/>
    <n v="0"/>
    <n v="34776"/>
    <n v="3.4775999999999998"/>
    <s v="Office Supplies"/>
    <s v="Art"/>
    <s v="BIC Brite Liner Highlighters"/>
  </r>
  <r>
    <x v="4564"/>
    <x v="1126"/>
    <d v="2017-06-01T00:00:00"/>
    <s v="Standard Class"/>
    <s v="JL-15505"/>
    <s v="OFF-ST-10002182"/>
    <x v="5069"/>
    <n v="3"/>
    <n v="2"/>
    <n v="-112806"/>
    <n v="-11.2806"/>
    <s v="Office Supplies"/>
    <s v="Storage"/>
    <s v="Iris 3-Drawer Stacking Bin, Black"/>
  </r>
  <r>
    <x v="4565"/>
    <x v="58"/>
    <d v="2017-09-05T00:00:00"/>
    <s v="First Class"/>
    <s v="AS-10045"/>
    <s v="OFF-BI-10002931"/>
    <x v="5070"/>
    <n v="7"/>
    <n v="7"/>
    <n v="-58716"/>
    <n v="-5.8715999999999999"/>
    <s v="Office Supplies"/>
    <s v="Binders"/>
    <s v="Avery Trapezoid Extra Heavy Duty 4&quot; Binders"/>
  </r>
  <r>
    <x v="4566"/>
    <x v="830"/>
    <d v="2016-03-26T00:00:00"/>
    <s v="Second Class"/>
    <s v="DC-12850"/>
    <s v="FUR-BO-10004357"/>
    <x v="5071"/>
    <n v="3"/>
    <n v="5"/>
    <n v="-241176"/>
    <n v="-24.117599999999999"/>
    <s v="Furniture"/>
    <s v="Bookcases"/>
    <s v="O'Sullivan Living Dimensions 3-Shelf Bookcases"/>
  </r>
  <r>
    <x v="4566"/>
    <x v="830"/>
    <d v="2016-03-26T00:00:00"/>
    <s v="Second Class"/>
    <s v="DC-12850"/>
    <s v="OFF-AR-10000475"/>
    <x v="3684"/>
    <n v="2"/>
    <n v="2"/>
    <n v="16324"/>
    <n v="1.6324000000000001"/>
    <s v="Office Supplies"/>
    <s v="Art"/>
    <s v="Hunt BOSTON Vista Battery-Operated Pencil Sharpener, Black"/>
  </r>
  <r>
    <x v="4567"/>
    <x v="112"/>
    <d v="2017-06-01T00:00:00"/>
    <s v="Standard Class"/>
    <s v="MD-17860"/>
    <s v="FUR-FU-10001473"/>
    <x v="1417"/>
    <n v="2"/>
    <n v="0"/>
    <n v="98856"/>
    <n v="9.8856000000000002"/>
    <s v="Furniture"/>
    <s v="Furnishings"/>
    <s v="DAX Wood Document Frame"/>
  </r>
  <r>
    <x v="4567"/>
    <x v="112"/>
    <d v="2017-06-01T00:00:00"/>
    <s v="Standard Class"/>
    <s v="MD-17860"/>
    <s v="OFF-AP-10001469"/>
    <x v="5072"/>
    <n v="3"/>
    <n v="0"/>
    <n v="362877"/>
    <n v="36.287700000000001"/>
    <s v="Office Supplies"/>
    <s v="Appliances"/>
    <s v="Fellowes 8 Outlet Superior Workstation Surge Protector"/>
  </r>
  <r>
    <x v="4568"/>
    <x v="420"/>
    <d v="2015-09-04T00:00:00"/>
    <s v="Standard Class"/>
    <s v="RH-19510"/>
    <s v="TEC-PH-10004447"/>
    <x v="5073"/>
    <n v="5"/>
    <n v="2"/>
    <n v="41697"/>
    <n v="4.1696999999999997"/>
    <s v="Technology"/>
    <s v="Phones"/>
    <s v="Toshiba IPT2010-SD IPÂ Telephone"/>
  </r>
  <r>
    <x v="4569"/>
    <x v="150"/>
    <d v="2016-04-17T00:00:00"/>
    <s v="Standard Class"/>
    <s v="TB-21175"/>
    <s v="OFF-ST-10001469"/>
    <x v="4654"/>
    <n v="3"/>
    <n v="2"/>
    <n v="-226716"/>
    <n v="-22.671600000000002"/>
    <s v="Office Supplies"/>
    <s v="Storage"/>
    <s v="Fellowes Bankers Box Recycled Super Stor/Drawer"/>
  </r>
  <r>
    <x v="4569"/>
    <x v="150"/>
    <d v="2016-04-17T00:00:00"/>
    <s v="Standard Class"/>
    <s v="TB-21175"/>
    <s v="OFF-ST-10000060"/>
    <x v="5074"/>
    <n v="1"/>
    <n v="2"/>
    <n v="-51984"/>
    <n v="-5.1984000000000004"/>
    <s v="Office Supplies"/>
    <s v="Storage"/>
    <s v="Fellowes Bankers Box Staxonsteel Drawer File/Stacking System"/>
  </r>
  <r>
    <x v="4569"/>
    <x v="150"/>
    <d v="2016-04-17T00:00:00"/>
    <s v="Standard Class"/>
    <s v="TB-21175"/>
    <s v="OFF-PA-10000807"/>
    <x v="1507"/>
    <n v="3"/>
    <n v="2"/>
    <n v="34668"/>
    <n v="3.4668000000000001"/>
    <s v="Office Supplies"/>
    <s v="Paper"/>
    <s v="TOPS &quot;Important Message&quot; Pads, Canary, 4-1/4 x 5-1/2, 50 Sheets per Pad"/>
  </r>
  <r>
    <x v="4570"/>
    <x v="597"/>
    <d v="2014-02-09T00:00:00"/>
    <s v="Standard Class"/>
    <s v="EB-13930"/>
    <s v="OFF-BI-10000666"/>
    <x v="1111"/>
    <n v="2"/>
    <n v="7"/>
    <n v="-12224"/>
    <n v="-1.2223999999999999"/>
    <s v="Office Supplies"/>
    <s v="Binders"/>
    <s v="Surelock Post Binders"/>
  </r>
  <r>
    <x v="4570"/>
    <x v="597"/>
    <d v="2014-02-09T00:00:00"/>
    <s v="Standard Class"/>
    <s v="EB-13930"/>
    <s v="TEC-PH-10002890"/>
    <x v="2056"/>
    <n v="5"/>
    <n v="2"/>
    <n v="13572"/>
    <n v="1.3572"/>
    <s v="Technology"/>
    <s v="Phones"/>
    <s v="AT&amp;T 17929 Lendline Telephone"/>
  </r>
  <r>
    <x v="4571"/>
    <x v="814"/>
    <d v="2014-09-08T00:00:00"/>
    <s v="Standard Class"/>
    <s v="BM-11785"/>
    <s v="TEC-AC-10000844"/>
    <x v="4881"/>
    <n v="7"/>
    <n v="2"/>
    <n v="951888"/>
    <n v="95.188800000000001"/>
    <s v="Technology"/>
    <s v="Accessories"/>
    <s v="LogitechÂ Gaming G510s - Keyboard"/>
  </r>
  <r>
    <x v="4572"/>
    <x v="1033"/>
    <d v="2017-10-02T00:00:00"/>
    <s v="Second Class"/>
    <s v="BT-11530"/>
    <s v="TEC-AC-10002402"/>
    <x v="724"/>
    <n v="2"/>
    <n v="0"/>
    <n v="47994"/>
    <n v="4.7994000000000003"/>
    <s v="Technology"/>
    <s v="Accessories"/>
    <s v="Razer Kraken PRO Over Ear PC and Music Headset"/>
  </r>
  <r>
    <x v="4573"/>
    <x v="33"/>
    <d v="2016-09-07T00:00:00"/>
    <s v="First Class"/>
    <s v="FW-14395"/>
    <s v="TEC-PH-10003988"/>
    <x v="1239"/>
    <n v="4"/>
    <n v="0"/>
    <n v="12208"/>
    <n v="1.2208000000000001"/>
    <s v="Technology"/>
    <s v="Phones"/>
    <s v="LF Elite 3D Dazzle Designer Hard Case Cover, Lf Stylus Pen and Wiper For Apple Iphone 5c Mini Lite"/>
  </r>
  <r>
    <x v="4574"/>
    <x v="968"/>
    <d v="2017-05-26T00:00:00"/>
    <s v="Standard Class"/>
    <s v="RD-19480"/>
    <s v="OFF-BI-10004040"/>
    <x v="1754"/>
    <n v="2"/>
    <n v="2"/>
    <n v="30044"/>
    <n v="3.0044"/>
    <s v="Office Supplies"/>
    <s v="Binders"/>
    <s v="Wilson Jones Impact Binders"/>
  </r>
  <r>
    <x v="4574"/>
    <x v="968"/>
    <d v="2017-05-26T00:00:00"/>
    <s v="Standard Class"/>
    <s v="RD-19480"/>
    <s v="TEC-PH-10004094"/>
    <x v="5075"/>
    <n v="9"/>
    <n v="2"/>
    <n v="701955"/>
    <n v="70.195499999999996"/>
    <s v="Technology"/>
    <s v="Phones"/>
    <s v="Motorola L703CM"/>
  </r>
  <r>
    <x v="4574"/>
    <x v="968"/>
    <d v="2017-05-26T00:00:00"/>
    <s v="Standard Class"/>
    <s v="RD-19480"/>
    <s v="OFF-AP-10000358"/>
    <x v="5076"/>
    <n v="5"/>
    <n v="0"/>
    <n v="18821"/>
    <n v="1.8821000000000001"/>
    <s v="Office Supplies"/>
    <s v="Appliances"/>
    <s v="Fellowes Basic Home/Office Series Surge Protectors"/>
  </r>
  <r>
    <x v="4575"/>
    <x v="1181"/>
    <d v="2015-09-24T00:00:00"/>
    <s v="Standard Class"/>
    <s v="TP-21130"/>
    <s v="OFF-BI-10000138"/>
    <x v="1721"/>
    <n v="3"/>
    <n v="8"/>
    <n v="-44928"/>
    <n v="-4.4927999999999999"/>
    <s v="Office Supplies"/>
    <s v="Binders"/>
    <s v="Acco Translucent Poly Ring Binders"/>
  </r>
  <r>
    <x v="4576"/>
    <x v="1156"/>
    <d v="2016-01-27T00:00:00"/>
    <s v="Standard Class"/>
    <s v="CB-12535"/>
    <s v="TEC-AC-10002926"/>
    <x v="2462"/>
    <n v="2"/>
    <n v="0"/>
    <n v="429914"/>
    <n v="42.991399999999999"/>
    <s v="Technology"/>
    <s v="Accessories"/>
    <s v="Logitech Wireless Marathon Mouse M705"/>
  </r>
  <r>
    <x v="4576"/>
    <x v="1156"/>
    <d v="2016-01-27T00:00:00"/>
    <s v="Standard Class"/>
    <s v="CB-12535"/>
    <s v="OFF-AR-10003477"/>
    <x v="244"/>
    <n v="6"/>
    <n v="0"/>
    <n v="27336"/>
    <n v="2.7336"/>
    <s v="Office Supplies"/>
    <s v="Art"/>
    <s v="4009 Highlighters"/>
  </r>
  <r>
    <x v="4576"/>
    <x v="1156"/>
    <d v="2016-01-27T00:00:00"/>
    <s v="Standard Class"/>
    <s v="CB-12535"/>
    <s v="OFF-ST-10001526"/>
    <x v="5077"/>
    <n v="13"/>
    <n v="0"/>
    <n v="4067154"/>
    <n v="406.71539999999999"/>
    <s v="Office Supplies"/>
    <s v="Storage"/>
    <s v="Iceberg Mobile Mega Data/Printer Cart "/>
  </r>
  <r>
    <x v="4577"/>
    <x v="153"/>
    <d v="2014-06-06T00:00:00"/>
    <s v="Standard Class"/>
    <s v="QJ-19255"/>
    <s v="OFF-BI-10001765"/>
    <x v="5078"/>
    <n v="4"/>
    <n v="0"/>
    <n v="665088"/>
    <n v="66.508799999999994"/>
    <s v="Office Supplies"/>
    <s v="Binders"/>
    <s v="Wilson Jones Heavy-Duty Casebound Ring Binders with Metal Hinges"/>
  </r>
  <r>
    <x v="4577"/>
    <x v="153"/>
    <d v="2014-06-06T00:00:00"/>
    <s v="Standard Class"/>
    <s v="QJ-19255"/>
    <s v="OFF-AP-10004859"/>
    <x v="5079"/>
    <n v="5"/>
    <n v="1"/>
    <n v="12376"/>
    <n v="1.2376"/>
    <s v="Office Supplies"/>
    <s v="Appliances"/>
    <s v="Acco 6 Outlet Guardian Premium Surge Suppressor"/>
  </r>
  <r>
    <x v="4578"/>
    <x v="546"/>
    <d v="2015-09-29T00:00:00"/>
    <s v="Second Class"/>
    <s v="KM-16720"/>
    <s v="OFF-AR-10003179"/>
    <x v="4276"/>
    <n v="2"/>
    <n v="2"/>
    <n v="23686"/>
    <n v="2.3685999999999998"/>
    <s v="Office Supplies"/>
    <s v="Art"/>
    <s v="Dixon Ticonderoga Core-Lock Colored Pencils"/>
  </r>
  <r>
    <x v="4578"/>
    <x v="546"/>
    <d v="2015-09-29T00:00:00"/>
    <s v="Second Class"/>
    <s v="KM-16720"/>
    <s v="TEC-AC-10002345"/>
    <x v="568"/>
    <n v="2"/>
    <n v="2"/>
    <n v="145"/>
    <n v="1.4500000000000001E-2"/>
    <s v="Technology"/>
    <s v="Accessories"/>
    <s v="HP Standard 104 key PS/2 Keyboard"/>
  </r>
  <r>
    <x v="4578"/>
    <x v="546"/>
    <d v="2015-09-29T00:00:00"/>
    <s v="Second Class"/>
    <s v="KM-16720"/>
    <s v="OFF-AR-10001246"/>
    <x v="2185"/>
    <n v="7"/>
    <n v="2"/>
    <n v="18522"/>
    <n v="1.8522000000000001"/>
    <s v="Office Supplies"/>
    <s v="Art"/>
    <s v="Newell 317"/>
  </r>
  <r>
    <x v="4579"/>
    <x v="1147"/>
    <d v="2016-08-03T00:00:00"/>
    <s v="Second Class"/>
    <s v="KM-16660"/>
    <s v="FUR-FU-10004864"/>
    <x v="5080"/>
    <n v="2"/>
    <n v="2"/>
    <n v="31382"/>
    <n v="3.1381999999999999"/>
    <s v="Furniture"/>
    <s v="Furnishings"/>
    <s v="Howard Miller 14-1/2&quot; Diameter Chrome Round Wall Clock"/>
  </r>
  <r>
    <x v="4580"/>
    <x v="1212"/>
    <d v="2014-01-28T00:00:00"/>
    <s v="Standard Class"/>
    <s v="IM-15055"/>
    <s v="OFF-PA-10001804"/>
    <x v="239"/>
    <n v="6"/>
    <n v="0"/>
    <n v="192384"/>
    <n v="19.238399999999999"/>
    <s v="Office Supplies"/>
    <s v="Paper"/>
    <s v="Xerox 195"/>
  </r>
  <r>
    <x v="4581"/>
    <x v="123"/>
    <d v="2014-08-08T00:00:00"/>
    <s v="Standard Class"/>
    <s v="ML-17395"/>
    <s v="OFF-AP-10001271"/>
    <x v="5081"/>
    <n v="2"/>
    <n v="0"/>
    <n v="275292"/>
    <n v="27.529199999999999"/>
    <s v="Office Supplies"/>
    <s v="Appliances"/>
    <s v="Eureka The Boss Cordless Rechargeable Stick Vac"/>
  </r>
  <r>
    <x v="4581"/>
    <x v="123"/>
    <d v="2014-08-08T00:00:00"/>
    <s v="Standard Class"/>
    <s v="ML-17395"/>
    <s v="OFF-PA-10004353"/>
    <x v="5082"/>
    <n v="13"/>
    <n v="0"/>
    <n v="1246752"/>
    <n v="124.6752"/>
    <s v="Office Supplies"/>
    <s v="Paper"/>
    <s v="Southworth 25% Cotton Premium Laser Paper and Envelopes"/>
  </r>
  <r>
    <x v="4581"/>
    <x v="123"/>
    <d v="2014-08-08T00:00:00"/>
    <s v="Standard Class"/>
    <s v="ML-17395"/>
    <s v="TEC-AC-10002473"/>
    <x v="5083"/>
    <n v="9"/>
    <n v="0"/>
    <n v="1047222"/>
    <n v="104.7222"/>
    <s v="Technology"/>
    <s v="Accessories"/>
    <s v="Maxell 4.7GB DVD-R"/>
  </r>
  <r>
    <x v="4582"/>
    <x v="888"/>
    <d v="2016-08-14T00:00:00"/>
    <s v="Standard Class"/>
    <s v="GH-14410"/>
    <s v="OFF-BI-10003314"/>
    <x v="5084"/>
    <n v="3"/>
    <n v="7"/>
    <n v="-30366"/>
    <n v="-3.0366"/>
    <s v="Office Supplies"/>
    <s v="Binders"/>
    <s v="Tuff Stuff Recycled Round Ring Binders"/>
  </r>
  <r>
    <x v="4582"/>
    <x v="888"/>
    <d v="2016-08-14T00:00:00"/>
    <s v="Standard Class"/>
    <s v="GH-14410"/>
    <s v="OFF-BI-10004465"/>
    <x v="1344"/>
    <n v="5"/>
    <n v="7"/>
    <n v="-792"/>
    <n v="-7.9200000000000007E-2"/>
    <s v="Office Supplies"/>
    <s v="Binders"/>
    <s v="Avery Durable Slant Ring Binders"/>
  </r>
  <r>
    <x v="4583"/>
    <x v="41"/>
    <d v="2016-12-12T00:00:00"/>
    <s v="Standard Class"/>
    <s v="AG-10900"/>
    <s v="FUR-BO-10003450"/>
    <x v="5085"/>
    <n v="7"/>
    <n v="0"/>
    <n v="324688"/>
    <n v="32.468800000000002"/>
    <s v="Furniture"/>
    <s v="Bookcases"/>
    <s v="Bush Westfield Collection Bookcases, Dark Cherry Finish"/>
  </r>
  <r>
    <x v="4583"/>
    <x v="41"/>
    <d v="2016-12-12T00:00:00"/>
    <s v="Standard Class"/>
    <s v="AG-10900"/>
    <s v="FUR-CH-10002335"/>
    <x v="5086"/>
    <n v="3"/>
    <n v="0"/>
    <n v="1768026"/>
    <n v="176.80260000000001"/>
    <s v="Furniture"/>
    <s v="Chairs"/>
    <s v="Hon GuestStacker Chair"/>
  </r>
  <r>
    <x v="4584"/>
    <x v="1213"/>
    <d v="2015-06-12T00:00:00"/>
    <s v="Standard Class"/>
    <s v="MG-17695"/>
    <s v="TEC-AC-10003433"/>
    <x v="750"/>
    <n v="3"/>
    <n v="2"/>
    <n v="7425"/>
    <n v="0.74250000000000005"/>
    <s v="Technology"/>
    <s v="Accessories"/>
    <s v="Maxell 4.7GB DVD+R 5/Pack"/>
  </r>
  <r>
    <x v="4584"/>
    <x v="1213"/>
    <d v="2015-06-12T00:00:00"/>
    <s v="Standard Class"/>
    <s v="MG-17695"/>
    <s v="OFF-AP-10003849"/>
    <x v="5087"/>
    <n v="2"/>
    <n v="8"/>
    <n v="-393602"/>
    <n v="-39.360199999999999"/>
    <s v="Office Supplies"/>
    <s v="Appliances"/>
    <s v="Hoover Shoulder Vac Commercial Portable Vacuum"/>
  </r>
  <r>
    <x v="4585"/>
    <x v="890"/>
    <d v="2016-06-26T00:00:00"/>
    <s v="Second Class"/>
    <s v="MJ-17740"/>
    <s v="TEC-MA-10000984"/>
    <x v="5088"/>
    <n v="4"/>
    <n v="2"/>
    <n v="50364"/>
    <n v="5.0364000000000004"/>
    <s v="Technology"/>
    <s v="Machines"/>
    <s v="Okidata MB760 Printer"/>
  </r>
  <r>
    <x v="4585"/>
    <x v="890"/>
    <d v="2016-06-26T00:00:00"/>
    <s v="Second Class"/>
    <s v="MJ-17740"/>
    <s v="OFF-PA-10000418"/>
    <x v="257"/>
    <n v="1"/>
    <n v="0"/>
    <n v="50328"/>
    <n v="5.0327999999999999"/>
    <s v="Office Supplies"/>
    <s v="Paper"/>
    <s v="Xerox 189"/>
  </r>
  <r>
    <x v="4585"/>
    <x v="890"/>
    <d v="2016-06-26T00:00:00"/>
    <s v="Second Class"/>
    <s v="MJ-17740"/>
    <s v="OFF-AP-10001242"/>
    <x v="2464"/>
    <n v="3"/>
    <n v="0"/>
    <n v="72432"/>
    <n v="7.2431999999999999"/>
    <s v="Office Supplies"/>
    <s v="Appliances"/>
    <s v="APC 7 Outlet Network SurgeArrest Surge Protector"/>
  </r>
  <r>
    <x v="4586"/>
    <x v="594"/>
    <d v="2016-03-19T00:00:00"/>
    <s v="Standard Class"/>
    <s v="SJ-20125"/>
    <s v="OFF-PA-10001954"/>
    <x v="5089"/>
    <n v="14"/>
    <n v="0"/>
    <n v="1470896"/>
    <n v="147.08959999999999"/>
    <s v="Office Supplies"/>
    <s v="Paper"/>
    <s v="Xerox 1964"/>
  </r>
  <r>
    <x v="4586"/>
    <x v="594"/>
    <d v="2016-03-19T00:00:00"/>
    <s v="Standard Class"/>
    <s v="SJ-20125"/>
    <s v="OFF-PA-10001954"/>
    <x v="1762"/>
    <n v="2"/>
    <n v="0"/>
    <n v="210128"/>
    <n v="21.012799999999999"/>
    <s v="Office Supplies"/>
    <s v="Paper"/>
    <s v="Xerox 1964"/>
  </r>
  <r>
    <x v="4587"/>
    <x v="131"/>
    <d v="2016-12-01T00:00:00"/>
    <s v="Same Day"/>
    <s v="LB-16795"/>
    <s v="FUR-FU-10000448"/>
    <x v="5090"/>
    <n v="2"/>
    <n v="0"/>
    <n v="1598"/>
    <n v="0.1598"/>
    <s v="Furniture"/>
    <s v="Furnishings"/>
    <s v="Tenex Chairmats For Use With Carpeted Floors"/>
  </r>
  <r>
    <x v="4587"/>
    <x v="131"/>
    <d v="2016-12-01T00:00:00"/>
    <s v="Same Day"/>
    <s v="LB-16795"/>
    <s v="OFF-PA-10001357"/>
    <x v="3340"/>
    <n v="1"/>
    <n v="0"/>
    <n v="22992"/>
    <n v="2.2991999999999999"/>
    <s v="Office Supplies"/>
    <s v="Paper"/>
    <s v="Xerox 1886"/>
  </r>
  <r>
    <x v="4587"/>
    <x v="131"/>
    <d v="2016-12-01T00:00:00"/>
    <s v="Same Day"/>
    <s v="LB-16795"/>
    <s v="OFF-ST-10002292"/>
    <x v="5091"/>
    <n v="3"/>
    <n v="0"/>
    <n v="222588"/>
    <n v="22.258800000000001"/>
    <s v="Office Supplies"/>
    <s v="Storage"/>
    <s v="Sauder Facets Collection Locker/File Cabinet, Sky Alder Finish"/>
  </r>
  <r>
    <x v="4587"/>
    <x v="131"/>
    <d v="2016-12-01T00:00:00"/>
    <s v="Same Day"/>
    <s v="LB-16795"/>
    <s v="OFF-EN-10001219"/>
    <x v="1231"/>
    <n v="3"/>
    <n v="0"/>
    <n v="112308"/>
    <n v="11.2308"/>
    <s v="Office Supplies"/>
    <s v="Envelopes"/>
    <s v="#10- 4 1/8&quot; x 9 1/2&quot; Security-Tint Envelopes"/>
  </r>
  <r>
    <x v="4588"/>
    <x v="576"/>
    <d v="2017-06-14T00:00:00"/>
    <s v="Second Class"/>
    <s v="SB-20185"/>
    <s v="TEC-PH-10002564"/>
    <x v="314"/>
    <n v="3"/>
    <n v="2"/>
    <n v="8997"/>
    <n v="0.89970000000000006"/>
    <s v="Technology"/>
    <s v="Phones"/>
    <s v="OtterBox Defender Series Case - Samsung Galaxy S4"/>
  </r>
  <r>
    <x v="4588"/>
    <x v="576"/>
    <d v="2017-06-14T00:00:00"/>
    <s v="Second Class"/>
    <s v="SB-20185"/>
    <s v="OFF-PA-10001639"/>
    <x v="168"/>
    <n v="3"/>
    <n v="0"/>
    <n v="93312"/>
    <n v="9.3312000000000008"/>
    <s v="Office Supplies"/>
    <s v="Paper"/>
    <s v="Xerox 203"/>
  </r>
  <r>
    <x v="4589"/>
    <x v="690"/>
    <d v="2016-03-24T00:00:00"/>
    <s v="Standard Class"/>
    <s v="CC-12610"/>
    <s v="OFF-BI-10001153"/>
    <x v="1042"/>
    <n v="3"/>
    <n v="7"/>
    <n v="-20724"/>
    <n v="-2.0724"/>
    <s v="Office Supplies"/>
    <s v="Binders"/>
    <s v="Ibico Recycled Grain-Textured Covers"/>
  </r>
  <r>
    <x v="4590"/>
    <x v="696"/>
    <d v="2016-11-18T00:00:00"/>
    <s v="Standard Class"/>
    <s v="DP-13000"/>
    <s v="TEC-PH-10003356"/>
    <x v="114"/>
    <n v="2"/>
    <n v="0"/>
    <n v="39144"/>
    <n v="3.9144000000000001"/>
    <s v="Technology"/>
    <s v="Phones"/>
    <s v="SmartStand Mobile Device Holder, Assorted Colors"/>
  </r>
  <r>
    <x v="4590"/>
    <x v="696"/>
    <d v="2016-11-18T00:00:00"/>
    <s v="Standard Class"/>
    <s v="DP-13000"/>
    <s v="OFF-AR-10001725"/>
    <x v="4324"/>
    <n v="1"/>
    <n v="0"/>
    <n v="6149"/>
    <n v="0.6149"/>
    <s v="Office Supplies"/>
    <s v="Art"/>
    <s v="Boston Home &amp; Office Model 2000 Electric Pencil Sharpeners"/>
  </r>
  <r>
    <x v="4591"/>
    <x v="783"/>
    <d v="2017-08-11T00:00:00"/>
    <s v="Standard Class"/>
    <s v="JL-15505"/>
    <s v="TEC-PH-10002415"/>
    <x v="5092"/>
    <n v="3"/>
    <n v="2"/>
    <n v="442425"/>
    <n v="44.2425"/>
    <s v="Technology"/>
    <s v="Phones"/>
    <s v="Polycom VoiceStation 500 ConferenceÂ phone"/>
  </r>
  <r>
    <x v="4591"/>
    <x v="783"/>
    <d v="2017-08-11T00:00:00"/>
    <s v="Standard Class"/>
    <s v="JL-15505"/>
    <s v="OFF-BI-10003355"/>
    <x v="1582"/>
    <n v="3"/>
    <n v="2"/>
    <n v="41832"/>
    <n v="4.1832000000000003"/>
    <s v="Office Supplies"/>
    <s v="Binders"/>
    <s v="Cardinal Holdit Business Card Pockets"/>
  </r>
  <r>
    <x v="4591"/>
    <x v="783"/>
    <d v="2017-08-11T00:00:00"/>
    <s v="Standard Class"/>
    <s v="JL-15505"/>
    <s v="OFF-BI-10000216"/>
    <x v="5093"/>
    <n v="3"/>
    <n v="2"/>
    <n v="11673"/>
    <n v="1.1673"/>
    <s v="Office Supplies"/>
    <s v="Binders"/>
    <s v="Mead 1st Gear 2&quot; Zipper Binder, Asst. Colors"/>
  </r>
  <r>
    <x v="4591"/>
    <x v="783"/>
    <d v="2017-08-11T00:00:00"/>
    <s v="Standard Class"/>
    <s v="JL-15505"/>
    <s v="TEC-AC-10004803"/>
    <x v="5094"/>
    <n v="4"/>
    <n v="0"/>
    <n v="78064"/>
    <n v="7.8064"/>
    <s v="Technology"/>
    <s v="Accessories"/>
    <s v="Sony Micro Vault Click 4 GB USB 2.0 Flash Drive"/>
  </r>
  <r>
    <x v="4591"/>
    <x v="783"/>
    <d v="2017-08-11T00:00:00"/>
    <s v="Standard Class"/>
    <s v="JL-15505"/>
    <s v="OFF-PA-10001970"/>
    <x v="60"/>
    <n v="2"/>
    <n v="0"/>
    <n v="115432"/>
    <n v="11.543200000000001"/>
    <s v="Office Supplies"/>
    <s v="Paper"/>
    <s v="Xerox 1881"/>
  </r>
  <r>
    <x v="4591"/>
    <x v="783"/>
    <d v="2017-08-11T00:00:00"/>
    <s v="Standard Class"/>
    <s v="JL-15505"/>
    <s v="FUR-FU-10004848"/>
    <x v="1273"/>
    <n v="1"/>
    <n v="0"/>
    <n v="15525"/>
    <n v="1.5525"/>
    <s v="Furniture"/>
    <s v="Furnishings"/>
    <s v="Howard Miller 13-3/4&quot; Diameter Brushed Chrome Round Wall Clock"/>
  </r>
  <r>
    <x v="4591"/>
    <x v="783"/>
    <d v="2017-08-11T00:00:00"/>
    <s v="Standard Class"/>
    <s v="JL-15505"/>
    <s v="FUR-CH-10002317"/>
    <x v="5095"/>
    <n v="1"/>
    <n v="2"/>
    <n v="25898"/>
    <n v="2.5897999999999999"/>
    <s v="Furniture"/>
    <s v="Chairs"/>
    <s v="Global Enterprise Series Seating Low-Back Swivel/Tilt Chairs"/>
  </r>
  <r>
    <x v="4591"/>
    <x v="783"/>
    <d v="2017-08-11T00:00:00"/>
    <s v="Standard Class"/>
    <s v="JL-15505"/>
    <s v="OFF-AP-10002534"/>
    <x v="5096"/>
    <n v="5"/>
    <n v="0"/>
    <n v="412468"/>
    <n v="41.2468"/>
    <s v="Office Supplies"/>
    <s v="Appliances"/>
    <s v="3.6 Cubic Foot Counter Height Office Refrigerator"/>
  </r>
  <r>
    <x v="4592"/>
    <x v="342"/>
    <d v="2015-08-25T00:00:00"/>
    <s v="Standard Class"/>
    <s v="SM-20320"/>
    <s v="OFF-SU-10001935"/>
    <x v="3865"/>
    <n v="2"/>
    <n v="2"/>
    <n v="-6976"/>
    <n v="-0.6976"/>
    <s v="Office Supplies"/>
    <s v="Supplies"/>
    <s v="Staple remover"/>
  </r>
  <r>
    <x v="4592"/>
    <x v="342"/>
    <d v="2015-08-25T00:00:00"/>
    <s v="Standard Class"/>
    <s v="SM-20320"/>
    <s v="TEC-AC-10000290"/>
    <x v="4480"/>
    <n v="4"/>
    <n v="2"/>
    <n v="38024"/>
    <n v="3.8024"/>
    <s v="Technology"/>
    <s v="Accessories"/>
    <s v="Sabrent 4-Port USB 2.0 Hub"/>
  </r>
  <r>
    <x v="4592"/>
    <x v="342"/>
    <d v="2015-08-25T00:00:00"/>
    <s v="Standard Class"/>
    <s v="SM-20320"/>
    <s v="OFF-ST-10002574"/>
    <x v="5097"/>
    <n v="6"/>
    <n v="2"/>
    <n v="-165768"/>
    <n v="-16.576799999999999"/>
    <s v="Office Supplies"/>
    <s v="Storage"/>
    <s v="SAFCO Commercial Wire Shelving, Black"/>
  </r>
  <r>
    <x v="4592"/>
    <x v="342"/>
    <d v="2015-08-25T00:00:00"/>
    <s v="Standard Class"/>
    <s v="SM-20320"/>
    <s v="OFF-BI-10004519"/>
    <x v="5098"/>
    <n v="2"/>
    <n v="7"/>
    <n v="-8299"/>
    <n v="-0.82989999999999997"/>
    <s v="Office Supplies"/>
    <s v="Binders"/>
    <s v="GBC DocuBind P100 Manual Binding Machine"/>
  </r>
  <r>
    <x v="4592"/>
    <x v="342"/>
    <d v="2015-08-25T00:00:00"/>
    <s v="Standard Class"/>
    <s v="SM-20320"/>
    <s v="OFF-PA-10003625"/>
    <x v="1906"/>
    <n v="2"/>
    <n v="2"/>
    <n v="1549"/>
    <n v="0.15490000000000001"/>
    <s v="Office Supplies"/>
    <s v="Paper"/>
    <s v="Xerox 1979"/>
  </r>
  <r>
    <x v="4593"/>
    <x v="133"/>
    <d v="2015-11-07T00:00:00"/>
    <s v="Standard Class"/>
    <s v="BB-10990"/>
    <s v="OFF-BI-10001524"/>
    <x v="5099"/>
    <n v="7"/>
    <n v="8"/>
    <n v="-469952"/>
    <n v="-46.995199999999997"/>
    <s v="Office Supplies"/>
    <s v="Binders"/>
    <s v="GBC Premium Transparent Covers with Diagonal Lined Pattern"/>
  </r>
  <r>
    <x v="4593"/>
    <x v="133"/>
    <d v="2015-11-07T00:00:00"/>
    <s v="Standard Class"/>
    <s v="BB-10990"/>
    <s v="TEC-PH-10002200"/>
    <x v="3250"/>
    <n v="2"/>
    <n v="2"/>
    <n v="387792"/>
    <n v="38.779200000000003"/>
    <s v="Technology"/>
    <s v="Phones"/>
    <s v="Samsung Galaxy Note 2"/>
  </r>
  <r>
    <x v="4594"/>
    <x v="953"/>
    <d v="2014-12-06T00:00:00"/>
    <s v="Standard Class"/>
    <s v="PB-19150"/>
    <s v="OFF-SU-10001664"/>
    <x v="1286"/>
    <n v="7"/>
    <n v="2"/>
    <n v="35994"/>
    <n v="3.5994000000000002"/>
    <s v="Office Supplies"/>
    <s v="Supplies"/>
    <s v="Acme Office Executive Series Stainless Steel Trimmers"/>
  </r>
  <r>
    <x v="4594"/>
    <x v="953"/>
    <d v="2014-12-06T00:00:00"/>
    <s v="Standard Class"/>
    <s v="PB-19150"/>
    <s v="TEC-AC-10002550"/>
    <x v="5100"/>
    <n v="4"/>
    <n v="2"/>
    <n v="-16614"/>
    <n v="-1.6614"/>
    <s v="Technology"/>
    <s v="Accessories"/>
    <s v="Maxell 4.7GB DVD-RW 3/Pack"/>
  </r>
  <r>
    <x v="4595"/>
    <x v="1025"/>
    <d v="2014-05-15T00:00:00"/>
    <s v="Standard Class"/>
    <s v="GM-14680"/>
    <s v="OFF-PA-10004353"/>
    <x v="1072"/>
    <n v="2"/>
    <n v="0"/>
    <n v="191808"/>
    <n v="19.180800000000001"/>
    <s v="Office Supplies"/>
    <s v="Paper"/>
    <s v="Southworth 25% Cotton Premium Laser Paper and Envelopes"/>
  </r>
  <r>
    <x v="4595"/>
    <x v="1025"/>
    <d v="2014-05-15T00:00:00"/>
    <s v="Standard Class"/>
    <s v="GM-14680"/>
    <s v="TEC-PH-10001817"/>
    <x v="5101"/>
    <n v="5"/>
    <n v="2"/>
    <n v="1253"/>
    <n v="0.12529999999999999"/>
    <s v="Technology"/>
    <s v="Phones"/>
    <s v="Wilson Electronics DB Pro Signal Booster"/>
  </r>
  <r>
    <x v="4595"/>
    <x v="1025"/>
    <d v="2014-05-15T00:00:00"/>
    <s v="Standard Class"/>
    <s v="GM-14680"/>
    <s v="OFF-SU-10004737"/>
    <x v="5102"/>
    <n v="6"/>
    <n v="0"/>
    <n v="110808"/>
    <n v="11.0808"/>
    <s v="Office Supplies"/>
    <s v="Supplies"/>
    <s v="Acme Design Stainless Steel Bent Scissors"/>
  </r>
  <r>
    <x v="4595"/>
    <x v="1025"/>
    <d v="2014-05-15T00:00:00"/>
    <s v="Standard Class"/>
    <s v="GM-14680"/>
    <s v="FUR-CH-10002320"/>
    <x v="4207"/>
    <n v="1"/>
    <n v="2"/>
    <n v="32098"/>
    <n v="3.2098"/>
    <s v="Furniture"/>
    <s v="Chairs"/>
    <s v="Hon Pagoda Stacking Chairs"/>
  </r>
  <r>
    <x v="4596"/>
    <x v="141"/>
    <d v="2016-10-20T00:00:00"/>
    <s v="First Class"/>
    <s v="NR-18550"/>
    <s v="FUR-BO-10001337"/>
    <x v="5103"/>
    <n v="1"/>
    <n v="0"/>
    <n v="12098"/>
    <n v="1.2098"/>
    <s v="Furniture"/>
    <s v="Bookcases"/>
    <s v="O'Sullivan Living Dimensions 2-Shelf Bookcases"/>
  </r>
  <r>
    <x v="4596"/>
    <x v="141"/>
    <d v="2016-10-20T00:00:00"/>
    <s v="First Class"/>
    <s v="NR-18550"/>
    <s v="OFF-BI-10004584"/>
    <x v="5104"/>
    <n v="1"/>
    <n v="0"/>
    <n v="1485106"/>
    <n v="148.51060000000001"/>
    <s v="Office Supplies"/>
    <s v="Binders"/>
    <s v="GBC ProClick 150 Presentation Binding System"/>
  </r>
  <r>
    <x v="4597"/>
    <x v="859"/>
    <d v="2016-11-03T00:00:00"/>
    <s v="Standard Class"/>
    <s v="EH-13765"/>
    <s v="OFF-BI-10004817"/>
    <x v="1247"/>
    <n v="3"/>
    <n v="2"/>
    <n v="100632"/>
    <n v="10.0632"/>
    <s v="Office Supplies"/>
    <s v="Binders"/>
    <s v="GBC Personal VeloBind Strips"/>
  </r>
  <r>
    <x v="4597"/>
    <x v="859"/>
    <d v="2016-11-03T00:00:00"/>
    <s v="Standard Class"/>
    <s v="EH-13765"/>
    <s v="OFF-AR-10004602"/>
    <x v="772"/>
    <n v="5"/>
    <n v="0"/>
    <n v="32186"/>
    <n v="3.2185999999999999"/>
    <s v="Office Supplies"/>
    <s v="Art"/>
    <s v="Boston KS Multi-Size Manual Pencil Sharpener"/>
  </r>
  <r>
    <x v="4598"/>
    <x v="131"/>
    <d v="2016-12-05T00:00:00"/>
    <s v="Standard Class"/>
    <s v="FH-14365"/>
    <s v="OFF-AR-10001149"/>
    <x v="1992"/>
    <n v="8"/>
    <n v="0"/>
    <n v="6912"/>
    <n v="0.69120000000000004"/>
    <s v="Office Supplies"/>
    <s v="Art"/>
    <s v="Sanford Colorific Colored Pencils, 12/Box"/>
  </r>
  <r>
    <x v="4599"/>
    <x v="507"/>
    <d v="2016-04-21T00:00:00"/>
    <s v="Same Day"/>
    <s v="BT-11680"/>
    <s v="OFF-AR-10004817"/>
    <x v="1345"/>
    <n v="3"/>
    <n v="0"/>
    <n v="44892"/>
    <n v="4.4892000000000003"/>
    <s v="Office Supplies"/>
    <s v="Art"/>
    <s v="Colorific Watercolor Pencils"/>
  </r>
  <r>
    <x v="4599"/>
    <x v="507"/>
    <d v="2016-04-21T00:00:00"/>
    <s v="Same Day"/>
    <s v="BT-11680"/>
    <s v="OFF-PA-10003797"/>
    <x v="329"/>
    <n v="8"/>
    <n v="0"/>
    <n v="248832"/>
    <n v="24.883199999999999"/>
    <s v="Office Supplies"/>
    <s v="Paper"/>
    <s v="Xerox 209"/>
  </r>
  <r>
    <x v="4600"/>
    <x v="646"/>
    <d v="2017-08-07T00:00:00"/>
    <s v="Standard Class"/>
    <s v="AB-10105"/>
    <s v="TEC-AC-10000682"/>
    <x v="5105"/>
    <n v="3"/>
    <n v="2"/>
    <n v="74655"/>
    <n v="7.4654999999999996"/>
    <s v="Technology"/>
    <s v="Accessories"/>
    <s v="Kensington K72356US Mouse-in-a-Box USB Desktop Mouse"/>
  </r>
  <r>
    <x v="4601"/>
    <x v="646"/>
    <d v="2017-08-08T00:00:00"/>
    <s v="Second Class"/>
    <s v="SC-20230"/>
    <s v="OFF-ST-10003996"/>
    <x v="5106"/>
    <n v="1"/>
    <n v="0"/>
    <n v="41756"/>
    <n v="4.1756000000000002"/>
    <s v="Office Supplies"/>
    <s v="Storage"/>
    <s v="Letter/Legal File Tote with Clear Snap-On Lid, Black Granite"/>
  </r>
  <r>
    <x v="4602"/>
    <x v="115"/>
    <d v="2017-12-14T00:00:00"/>
    <s v="Second Class"/>
    <s v="RS-19870"/>
    <s v="OFF-EN-10003160"/>
    <x v="10"/>
    <n v="1"/>
    <n v="0"/>
    <n v="34944"/>
    <n v="3.4944000000000002"/>
    <s v="Office Supplies"/>
    <s v="Envelopes"/>
    <s v="Pastel Pink Envelopes"/>
  </r>
  <r>
    <x v="4602"/>
    <x v="115"/>
    <d v="2017-12-14T00:00:00"/>
    <s v="Second Class"/>
    <s v="RS-19870"/>
    <s v="OFF-BI-10002012"/>
    <x v="4937"/>
    <n v="3"/>
    <n v="0"/>
    <n v="2592"/>
    <n v="0.25919999999999999"/>
    <s v="Office Supplies"/>
    <s v="Binders"/>
    <s v="Wilson Jones Easy Flow II Sheet Lifters"/>
  </r>
  <r>
    <x v="4603"/>
    <x v="948"/>
    <d v="2015-03-19T00:00:00"/>
    <s v="Standard Class"/>
    <s v="AI-10855"/>
    <s v="OFF-PA-10002105"/>
    <x v="168"/>
    <n v="3"/>
    <n v="0"/>
    <n v="93312"/>
    <n v="9.3312000000000008"/>
    <s v="Office Supplies"/>
    <s v="Paper"/>
    <s v="Xerox 223"/>
  </r>
  <r>
    <x v="4604"/>
    <x v="149"/>
    <d v="2014-12-15T00:00:00"/>
    <s v="Standard Class"/>
    <s v="DJ-13420"/>
    <s v="FUR-FU-10000397"/>
    <x v="121"/>
    <n v="2"/>
    <n v="0"/>
    <n v="111664"/>
    <n v="11.166399999999999"/>
    <s v="Furniture"/>
    <s v="Furnishings"/>
    <s v="Luxo Economy Swing Arm Lamp"/>
  </r>
  <r>
    <x v="4604"/>
    <x v="149"/>
    <d v="2014-12-15T00:00:00"/>
    <s v="Standard Class"/>
    <s v="DJ-13420"/>
    <s v="FUR-FU-10000758"/>
    <x v="3706"/>
    <n v="3"/>
    <n v="0"/>
    <n v="285984"/>
    <n v="28.598400000000002"/>
    <s v="Furniture"/>
    <s v="Furnishings"/>
    <s v="DAX Natural Wood-Tone Poster Frame"/>
  </r>
  <r>
    <x v="4605"/>
    <x v="1033"/>
    <d v="2017-10-02T00:00:00"/>
    <s v="First Class"/>
    <s v="BF-10975"/>
    <s v="OFF-LA-10004677"/>
    <x v="5107"/>
    <n v="7"/>
    <n v="2"/>
    <n v="69741"/>
    <n v="6.9741"/>
    <s v="Office Supplies"/>
    <s v="Labels"/>
    <s v="Self-Adhesive Address Labels for Typewriters with Dispenser Box"/>
  </r>
  <r>
    <x v="4606"/>
    <x v="831"/>
    <d v="2016-11-26T00:00:00"/>
    <s v="Standard Class"/>
    <s v="TH-21235"/>
    <s v="OFF-PA-10004451"/>
    <x v="108"/>
    <n v="5"/>
    <n v="0"/>
    <n v="15552"/>
    <n v="1.5551999999999999"/>
    <s v="Office Supplies"/>
    <s v="Paper"/>
    <s v="Xerox 222"/>
  </r>
  <r>
    <x v="4607"/>
    <x v="319"/>
    <d v="2017-11-30T00:00:00"/>
    <s v="Standard Class"/>
    <s v="JG-15310"/>
    <s v="OFF-AP-10002311"/>
    <x v="28"/>
    <n v="1"/>
    <n v="8"/>
    <n v="-247716"/>
    <n v="-24.771599999999999"/>
    <s v="Office Supplies"/>
    <s v="Appliances"/>
    <s v="Holmes Replacement Filter for HEPA Air Cleaner, Very Large Room, HEPA Filter"/>
  </r>
  <r>
    <x v="4608"/>
    <x v="244"/>
    <d v="2017-11-17T00:00:00"/>
    <s v="First Class"/>
    <s v="AW-10930"/>
    <s v="OFF-EN-10004459"/>
    <x v="948"/>
    <n v="2"/>
    <n v="0"/>
    <n v="74872"/>
    <n v="7.4871999999999996"/>
    <s v="Office Supplies"/>
    <s v="Envelopes"/>
    <s v="Security-Tint Envelopes"/>
  </r>
  <r>
    <x v="4609"/>
    <x v="748"/>
    <d v="2015-08-20T00:00:00"/>
    <s v="Standard Class"/>
    <s v="JW-15955"/>
    <s v="OFF-ST-10002352"/>
    <x v="4651"/>
    <n v="7"/>
    <n v="2"/>
    <n v="33516"/>
    <n v="3.3515999999999999"/>
    <s v="Office Supplies"/>
    <s v="Storage"/>
    <s v="Iris Project Case"/>
  </r>
  <r>
    <x v="4609"/>
    <x v="748"/>
    <d v="2015-08-20T00:00:00"/>
    <s v="Standard Class"/>
    <s v="JW-15955"/>
    <s v="FUR-BO-10000780"/>
    <x v="5071"/>
    <n v="3"/>
    <n v="5"/>
    <n v="-2049996"/>
    <n v="-204.99959999999999"/>
    <s v="Furniture"/>
    <s v="Bookcases"/>
    <s v="O'Sullivan Plantations 2-Door Library in Landvery Oak"/>
  </r>
  <r>
    <x v="4610"/>
    <x v="266"/>
    <d v="2017-10-14T00:00:00"/>
    <s v="First Class"/>
    <s v="MH-18025"/>
    <s v="OFF-LA-10000248"/>
    <x v="735"/>
    <n v="3"/>
    <n v="0"/>
    <n v="52029"/>
    <n v="5.2028999999999996"/>
    <s v="Office Supplies"/>
    <s v="Labels"/>
    <s v="Avery 52"/>
  </r>
  <r>
    <x v="4610"/>
    <x v="266"/>
    <d v="2017-10-14T00:00:00"/>
    <s v="First Class"/>
    <s v="MH-18025"/>
    <s v="FUR-TA-10003473"/>
    <x v="5108"/>
    <n v="4"/>
    <n v="0"/>
    <n v="3460396"/>
    <n v="346.03960000000001"/>
    <s v="Furniture"/>
    <s v="Tables"/>
    <s v="Bretford Rectangular Conference Table Tops"/>
  </r>
  <r>
    <x v="4610"/>
    <x v="266"/>
    <d v="2017-10-14T00:00:00"/>
    <s v="First Class"/>
    <s v="MH-18025"/>
    <s v="OFF-PA-10004355"/>
    <x v="330"/>
    <n v="4"/>
    <n v="0"/>
    <n v="124416"/>
    <n v="12.441599999999999"/>
    <s v="Office Supplies"/>
    <s v="Paper"/>
    <s v="Xerox 231"/>
  </r>
  <r>
    <x v="4611"/>
    <x v="385"/>
    <d v="2017-11-04T00:00:00"/>
    <s v="Same Day"/>
    <s v="FM-14290"/>
    <s v="OFF-BI-10001308"/>
    <x v="1673"/>
    <n v="6"/>
    <n v="8"/>
    <n v="-13188"/>
    <n v="-1.3188"/>
    <s v="Office Supplies"/>
    <s v="Binders"/>
    <s v="GBC Standard Plastic Binding Systems' Combs"/>
  </r>
  <r>
    <x v="4611"/>
    <x v="385"/>
    <d v="2017-11-04T00:00:00"/>
    <s v="Same Day"/>
    <s v="FM-14290"/>
    <s v="OFF-BI-10003094"/>
    <x v="4405"/>
    <n v="2"/>
    <n v="8"/>
    <n v="-23232"/>
    <n v="-2.3231999999999999"/>
    <s v="Office Supplies"/>
    <s v="Binders"/>
    <s v="Self-Adhesive Ring Binder Labels"/>
  </r>
  <r>
    <x v="4611"/>
    <x v="385"/>
    <d v="2017-11-04T00:00:00"/>
    <s v="Same Day"/>
    <s v="FM-14290"/>
    <s v="OFF-BI-10004040"/>
    <x v="5109"/>
    <n v="4"/>
    <n v="8"/>
    <n v="-64232"/>
    <n v="-6.4231999999999996"/>
    <s v="Office Supplies"/>
    <s v="Binders"/>
    <s v="Wilson Jones Impact Binders"/>
  </r>
  <r>
    <x v="4611"/>
    <x v="385"/>
    <d v="2017-11-04T00:00:00"/>
    <s v="Same Day"/>
    <s v="FM-14290"/>
    <s v="OFF-ST-10002485"/>
    <x v="5110"/>
    <n v="3"/>
    <n v="2"/>
    <n v="-125286"/>
    <n v="-12.528600000000001"/>
    <s v="Office Supplies"/>
    <s v="Storage"/>
    <s v="Rogers Deluxe File Chest"/>
  </r>
  <r>
    <x v="4612"/>
    <x v="579"/>
    <d v="2017-03-24T00:00:00"/>
    <s v="Standard Class"/>
    <s v="GZ-14545"/>
    <s v="OFF-AP-10001205"/>
    <x v="1812"/>
    <n v="7"/>
    <n v="0"/>
    <n v="1067808"/>
    <n v="106.7808"/>
    <s v="Office Supplies"/>
    <s v="Appliances"/>
    <s v="Belkin 5 Outlet SurgeMaster Power Centers"/>
  </r>
  <r>
    <x v="4613"/>
    <x v="935"/>
    <d v="2014-11-03T00:00:00"/>
    <s v="Same Day"/>
    <s v="TC-21535"/>
    <s v="OFF-AR-10001868"/>
    <x v="113"/>
    <n v="4"/>
    <n v="0"/>
    <n v="336"/>
    <n v="3.3599999999999998E-2"/>
    <s v="Office Supplies"/>
    <s v="Art"/>
    <s v="Prang Dustless Chalk Sticks"/>
  </r>
  <r>
    <x v="4614"/>
    <x v="430"/>
    <d v="2017-07-26T00:00:00"/>
    <s v="First Class"/>
    <s v="TB-21520"/>
    <s v="OFF-BI-10003429"/>
    <x v="3984"/>
    <n v="3"/>
    <n v="2"/>
    <n v="55071"/>
    <n v="5.5071000000000003"/>
    <s v="Office Supplies"/>
    <s v="Binders"/>
    <s v="Cardinal HOLDit! Binder Insert Strips,Extra Strips"/>
  </r>
  <r>
    <x v="4614"/>
    <x v="430"/>
    <d v="2017-07-26T00:00:00"/>
    <s v="First Class"/>
    <s v="TB-21520"/>
    <s v="OFF-PA-10002689"/>
    <x v="817"/>
    <n v="9"/>
    <n v="0"/>
    <n v="279936"/>
    <n v="27.993600000000001"/>
    <s v="Office Supplies"/>
    <s v="Paper"/>
    <s v="Weyerhaeuser First Choice Laser/Copy Paper (20Lb. and 88 Bright)"/>
  </r>
  <r>
    <x v="4615"/>
    <x v="545"/>
    <d v="2014-12-31T00:00:00"/>
    <s v="Standard Class"/>
    <s v="RP-19390"/>
    <s v="OFF-BI-10003650"/>
    <x v="5111"/>
    <n v="6"/>
    <n v="7"/>
    <n v="-6942936"/>
    <n v="-694.29359999999997"/>
    <s v="Office Supplies"/>
    <s v="Binders"/>
    <s v="GBC DocuBind 300 Electric Binding Machine"/>
  </r>
  <r>
    <x v="4616"/>
    <x v="303"/>
    <d v="2016-09-06T00:00:00"/>
    <s v="Standard Class"/>
    <s v="LR-16915"/>
    <s v="FUR-FU-10001889"/>
    <x v="5112"/>
    <n v="9"/>
    <n v="0"/>
    <n v="312444"/>
    <n v="31.244399999999999"/>
    <s v="Furniture"/>
    <s v="Furnishings"/>
    <s v="Ultra Door Pull Handle"/>
  </r>
  <r>
    <x v="4616"/>
    <x v="303"/>
    <d v="2016-09-06T00:00:00"/>
    <s v="Standard Class"/>
    <s v="LR-16915"/>
    <s v="OFF-ST-10000321"/>
    <x v="5113"/>
    <n v="3"/>
    <n v="0"/>
    <n v="9468"/>
    <n v="0.94679999999999997"/>
    <s v="Office Supplies"/>
    <s v="Storage"/>
    <s v="Akro Stacking Bins"/>
  </r>
  <r>
    <x v="4616"/>
    <x v="303"/>
    <d v="2016-09-06T00:00:00"/>
    <s v="Standard Class"/>
    <s v="LR-16915"/>
    <s v="TEC-PH-10001530"/>
    <x v="2537"/>
    <n v="4"/>
    <n v="2"/>
    <n v="68198"/>
    <n v="6.8197999999999999"/>
    <s v="Technology"/>
    <s v="Phones"/>
    <s v="Cisco Unified IP Phone 7945G VoIP phone"/>
  </r>
  <r>
    <x v="4616"/>
    <x v="303"/>
    <d v="2016-09-06T00:00:00"/>
    <s v="Standard Class"/>
    <s v="LR-16915"/>
    <s v="OFF-AR-10004752"/>
    <x v="3270"/>
    <n v="7"/>
    <n v="0"/>
    <n v="52332"/>
    <n v="5.2332000000000001"/>
    <s v="Office Supplies"/>
    <s v="Art"/>
    <s v="Blackstonian Pencils"/>
  </r>
  <r>
    <x v="4616"/>
    <x v="303"/>
    <d v="2016-09-06T00:00:00"/>
    <s v="Standard Class"/>
    <s v="LR-16915"/>
    <s v="FUR-TA-10001539"/>
    <x v="2508"/>
    <n v="3"/>
    <n v="2"/>
    <n v="284364"/>
    <n v="28.436399999999999"/>
    <s v="Furniture"/>
    <s v="Tables"/>
    <s v="Chromcraft Rectangular Conference Tables"/>
  </r>
  <r>
    <x v="4616"/>
    <x v="303"/>
    <d v="2016-09-06T00:00:00"/>
    <s v="Standard Class"/>
    <s v="LR-16915"/>
    <s v="OFF-BI-10001553"/>
    <x v="1694"/>
    <n v="1"/>
    <n v="2"/>
    <n v="25592"/>
    <n v="2.5592000000000001"/>
    <s v="Office Supplies"/>
    <s v="Binders"/>
    <s v="SpineVue Locking Slant-D Ring Binders by Cardinal"/>
  </r>
  <r>
    <x v="4617"/>
    <x v="512"/>
    <d v="2017-02-14T00:00:00"/>
    <s v="First Class"/>
    <s v="MM-17260"/>
    <s v="FUR-FU-10003601"/>
    <x v="5114"/>
    <n v="2"/>
    <n v="2"/>
    <n v="-36892"/>
    <n v="-3.6892"/>
    <s v="Furniture"/>
    <s v="Furnishings"/>
    <s v="Deflect-o RollaMat Studded, Beveled Mat for Medium Pile Carpeting"/>
  </r>
  <r>
    <x v="4618"/>
    <x v="855"/>
    <d v="2017-11-02T00:00:00"/>
    <s v="Standard Class"/>
    <s v="NB-18655"/>
    <s v="OFF-PA-10001685"/>
    <x v="5115"/>
    <n v="7"/>
    <n v="2"/>
    <n v="205842"/>
    <n v="20.584199999999999"/>
    <s v="Office Supplies"/>
    <s v="Paper"/>
    <s v="Easy-staple paper"/>
  </r>
  <r>
    <x v="4618"/>
    <x v="855"/>
    <d v="2017-11-02T00:00:00"/>
    <s v="Standard Class"/>
    <s v="NB-18655"/>
    <s v="OFF-BI-10001097"/>
    <x v="742"/>
    <n v="3"/>
    <n v="7"/>
    <n v="-39249"/>
    <n v="-3.9249000000000001"/>
    <s v="Office Supplies"/>
    <s v="Binders"/>
    <s v="Avery Hole Reinforcements"/>
  </r>
  <r>
    <x v="4618"/>
    <x v="855"/>
    <d v="2017-11-02T00:00:00"/>
    <s v="Standard Class"/>
    <s v="NB-18655"/>
    <s v="OFF-AR-10001662"/>
    <x v="5116"/>
    <n v="3"/>
    <n v="2"/>
    <n v="5754"/>
    <n v="0.57540000000000002"/>
    <s v="Office Supplies"/>
    <s v="Art"/>
    <s v="Rogers Handheld Barrel Pencil Sharpener"/>
  </r>
  <r>
    <x v="4619"/>
    <x v="868"/>
    <d v="2014-07-14T00:00:00"/>
    <s v="Standard Class"/>
    <s v="DS-13030"/>
    <s v="OFF-BI-10002609"/>
    <x v="1497"/>
    <n v="6"/>
    <n v="2"/>
    <n v="46488"/>
    <n v="4.6487999999999996"/>
    <s v="Office Supplies"/>
    <s v="Binders"/>
    <s v="Avery Hidden Tab Dividers for Binding Systems"/>
  </r>
  <r>
    <x v="4619"/>
    <x v="868"/>
    <d v="2014-07-14T00:00:00"/>
    <s v="Standard Class"/>
    <s v="DS-13030"/>
    <s v="FUR-BO-10004218"/>
    <x v="1238"/>
    <n v="1"/>
    <n v="15"/>
    <n v="7049"/>
    <n v="0.70489999999999997"/>
    <s v="Furniture"/>
    <s v="Bookcases"/>
    <s v="Bush Heritage Pine Collection 5-Shelf Bookcase, Albany Pine Finish, *Special Order"/>
  </r>
  <r>
    <x v="4619"/>
    <x v="868"/>
    <d v="2014-07-14T00:00:00"/>
    <s v="Standard Class"/>
    <s v="DS-13030"/>
    <s v="OFF-AR-10003251"/>
    <x v="564"/>
    <n v="2"/>
    <n v="0"/>
    <n v="2224"/>
    <n v="0.22239999999999999"/>
    <s v="Office Supplies"/>
    <s v="Art"/>
    <s v="Prang Drawing Pencil Set"/>
  </r>
  <r>
    <x v="4619"/>
    <x v="868"/>
    <d v="2014-07-14T00:00:00"/>
    <s v="Standard Class"/>
    <s v="DS-13030"/>
    <s v="OFF-PA-10002365"/>
    <x v="108"/>
    <n v="5"/>
    <n v="0"/>
    <n v="15552"/>
    <n v="1.5551999999999999"/>
    <s v="Office Supplies"/>
    <s v="Paper"/>
    <s v="Xerox 1967"/>
  </r>
  <r>
    <x v="4620"/>
    <x v="1053"/>
    <d v="2017-05-26T00:00:00"/>
    <s v="Standard Class"/>
    <s v="VF-21715"/>
    <s v="OFF-AR-10003651"/>
    <x v="493"/>
    <n v="3"/>
    <n v="0"/>
    <n v="28536"/>
    <n v="2.8536000000000001"/>
    <s v="Office Supplies"/>
    <s v="Art"/>
    <s v="Newell 350"/>
  </r>
  <r>
    <x v="4620"/>
    <x v="1053"/>
    <d v="2017-05-26T00:00:00"/>
    <s v="Standard Class"/>
    <s v="VF-21715"/>
    <s v="OFF-AR-10003732"/>
    <x v="565"/>
    <n v="1"/>
    <n v="0"/>
    <n v="7228"/>
    <n v="0.7228"/>
    <s v="Office Supplies"/>
    <s v="Art"/>
    <s v="Newell 333"/>
  </r>
  <r>
    <x v="4621"/>
    <x v="325"/>
    <d v="2016-11-14T00:00:00"/>
    <s v="Standard Class"/>
    <s v="SW-20275"/>
    <s v="OFF-BI-10002557"/>
    <x v="1256"/>
    <n v="1"/>
    <n v="2"/>
    <n v="1365"/>
    <n v="0.13650000000000001"/>
    <s v="Office Supplies"/>
    <s v="Binders"/>
    <s v="Presstex Flexible Ring Binders"/>
  </r>
  <r>
    <x v="4621"/>
    <x v="325"/>
    <d v="2016-11-14T00:00:00"/>
    <s v="Standard Class"/>
    <s v="SW-20275"/>
    <s v="TEC-PH-10003691"/>
    <x v="1781"/>
    <n v="7"/>
    <n v="0"/>
    <n v="2204825"/>
    <n v="220.48249999999999"/>
    <s v="Technology"/>
    <s v="Phones"/>
    <s v="BlackBerry Q10"/>
  </r>
  <r>
    <x v="4622"/>
    <x v="580"/>
    <d v="2016-12-06T00:00:00"/>
    <s v="Standard Class"/>
    <s v="PW-19030"/>
    <s v="OFF-BI-10001107"/>
    <x v="5117"/>
    <n v="8"/>
    <n v="0"/>
    <n v="544448"/>
    <n v="54.444800000000001"/>
    <s v="Office Supplies"/>
    <s v="Binders"/>
    <s v="GBC White Gloss Covers, Plain Front"/>
  </r>
  <r>
    <x v="4623"/>
    <x v="60"/>
    <d v="2017-03-08T00:00:00"/>
    <s v="Standard Class"/>
    <s v="KD-16615"/>
    <s v="OFF-BI-10004224"/>
    <x v="3506"/>
    <n v="2"/>
    <n v="2"/>
    <n v="3364"/>
    <n v="0.33639999999999998"/>
    <s v="Office Supplies"/>
    <s v="Binders"/>
    <s v="Catalog Binders with Expanding Posts"/>
  </r>
  <r>
    <x v="4624"/>
    <x v="364"/>
    <d v="2017-09-25T00:00:00"/>
    <s v="Second Class"/>
    <s v="DO-13645"/>
    <s v="TEC-AC-10001114"/>
    <x v="1646"/>
    <n v="5"/>
    <n v="0"/>
    <n v="63984"/>
    <n v="6.3983999999999996"/>
    <s v="Technology"/>
    <s v="Accessories"/>
    <s v="Microsoft Wireless Mobile Mouse 4000"/>
  </r>
  <r>
    <x v="4624"/>
    <x v="364"/>
    <d v="2017-09-25T00:00:00"/>
    <s v="Second Class"/>
    <s v="DO-13645"/>
    <s v="OFF-PA-10002005"/>
    <x v="24"/>
    <n v="2"/>
    <n v="0"/>
    <n v="62208"/>
    <n v="6.2207999999999997"/>
    <s v="Office Supplies"/>
    <s v="Paper"/>
    <s v="Xerox 225"/>
  </r>
  <r>
    <x v="4625"/>
    <x v="1058"/>
    <d v="2014-02-15T00:00:00"/>
    <s v="Second Class"/>
    <s v="GA-14725"/>
    <s v="FUR-CH-10001146"/>
    <x v="5118"/>
    <n v="1"/>
    <n v="0"/>
    <n v="152225"/>
    <n v="15.2225"/>
    <s v="Furniture"/>
    <s v="Chairs"/>
    <s v="Global Value Mid-Back Manager's Chair, Gray"/>
  </r>
  <r>
    <x v="4625"/>
    <x v="1058"/>
    <d v="2014-02-15T00:00:00"/>
    <s v="Second Class"/>
    <s v="GA-14725"/>
    <s v="OFF-LA-10004853"/>
    <x v="1747"/>
    <n v="3"/>
    <n v="0"/>
    <n v="68724"/>
    <n v="6.8723999999999998"/>
    <s v="Office Supplies"/>
    <s v="Labels"/>
    <s v="Avery 483"/>
  </r>
  <r>
    <x v="4625"/>
    <x v="1058"/>
    <d v="2014-02-15T00:00:00"/>
    <s v="Second Class"/>
    <s v="GA-14725"/>
    <s v="OFF-BI-10004728"/>
    <x v="890"/>
    <n v="2"/>
    <n v="0"/>
    <n v="44344"/>
    <n v="4.4344000000000001"/>
    <s v="Office Supplies"/>
    <s v="Binders"/>
    <s v="Wilson Jones Turn Tabs Binder Tool for Ring Binders"/>
  </r>
  <r>
    <x v="4625"/>
    <x v="1058"/>
    <d v="2014-02-15T00:00:00"/>
    <s v="Second Class"/>
    <s v="GA-14725"/>
    <s v="FUR-FU-10002298"/>
    <x v="1019"/>
    <n v="3"/>
    <n v="0"/>
    <n v="532704"/>
    <n v="53.270400000000002"/>
    <s v="Furniture"/>
    <s v="Furnishings"/>
    <s v="Rubbermaid ClusterMat Chairmats, Mat Size- 66&quot; x 60&quot;, Lip 20&quot; x 11&quot; -90 Degree Angle"/>
  </r>
  <r>
    <x v="4625"/>
    <x v="1058"/>
    <d v="2014-02-15T00:00:00"/>
    <s v="Second Class"/>
    <s v="GA-14725"/>
    <s v="OFF-BI-10004654"/>
    <x v="5119"/>
    <n v="3"/>
    <n v="0"/>
    <n v="24393"/>
    <n v="2.4392999999999998"/>
    <s v="Office Supplies"/>
    <s v="Binders"/>
    <s v="Avery Binding System Hidden Tab Executive Style Index Sets"/>
  </r>
  <r>
    <x v="4625"/>
    <x v="1058"/>
    <d v="2014-02-15T00:00:00"/>
    <s v="Second Class"/>
    <s v="GA-14725"/>
    <s v="OFF-ST-10002583"/>
    <x v="925"/>
    <n v="2"/>
    <n v="0"/>
    <n v="25984"/>
    <n v="2.5983999999999998"/>
    <s v="Office Supplies"/>
    <s v="Storage"/>
    <s v="Fellowes Neat Ideas Storage Cubes"/>
  </r>
  <r>
    <x v="4626"/>
    <x v="501"/>
    <d v="2017-11-14T00:00:00"/>
    <s v="Second Class"/>
    <s v="JL-15505"/>
    <s v="OFF-SU-10004661"/>
    <x v="3799"/>
    <n v="3"/>
    <n v="0"/>
    <n v="663"/>
    <n v="6.6299999999999998E-2"/>
    <s v="Office Supplies"/>
    <s v="Supplies"/>
    <s v="Acme Titanium Bonded Scissors"/>
  </r>
  <r>
    <x v="4627"/>
    <x v="219"/>
    <d v="2017-09-02T00:00:00"/>
    <s v="Same Day"/>
    <s v="SU-20665"/>
    <s v="FUR-CH-10003061"/>
    <x v="1722"/>
    <n v="3"/>
    <n v="2"/>
    <n v="-26997"/>
    <n v="-2.6997"/>
    <s v="Furniture"/>
    <s v="Chairs"/>
    <s v="Global Leather Task Chair, Black"/>
  </r>
  <r>
    <x v="4628"/>
    <x v="379"/>
    <d v="2015-10-13T00:00:00"/>
    <s v="Standard Class"/>
    <s v="FM-14380"/>
    <s v="FUR-CH-10000513"/>
    <x v="1860"/>
    <n v="3"/>
    <n v="0"/>
    <n v="350973"/>
    <n v="35.097299999999997"/>
    <s v="Furniture"/>
    <s v="Chairs"/>
    <s v="High-Back Leather Manager's Chair"/>
  </r>
  <r>
    <x v="4628"/>
    <x v="379"/>
    <d v="2015-10-13T00:00:00"/>
    <s v="Standard Class"/>
    <s v="FM-14380"/>
    <s v="OFF-AP-10002191"/>
    <x v="5120"/>
    <n v="5"/>
    <n v="1"/>
    <n v="53982"/>
    <n v="5.3982000000000001"/>
    <s v="Office Supplies"/>
    <s v="Appliances"/>
    <s v="Belkin 8 Outlet SurgeMaster II Gold Surge Protector"/>
  </r>
  <r>
    <x v="4629"/>
    <x v="319"/>
    <d v="2017-12-01T00:00:00"/>
    <s v="Standard Class"/>
    <s v="MY-17380"/>
    <s v="OFF-BI-10000216"/>
    <x v="3021"/>
    <n v="3"/>
    <n v="7"/>
    <n v="-7782"/>
    <n v="-0.7782"/>
    <s v="Office Supplies"/>
    <s v="Binders"/>
    <s v="Mead 1st Gear 2&quot; Zipper Binder, Asst. Colors"/>
  </r>
  <r>
    <x v="4629"/>
    <x v="319"/>
    <d v="2017-12-01T00:00:00"/>
    <s v="Standard Class"/>
    <s v="MY-17380"/>
    <s v="OFF-EN-10003448"/>
    <x v="5121"/>
    <n v="7"/>
    <n v="2"/>
    <n v="24318"/>
    <n v="2.4318"/>
    <s v="Office Supplies"/>
    <s v="Envelopes"/>
    <s v="Peel &amp; Seel Recycled Catalog Envelopes, Brown"/>
  </r>
  <r>
    <x v="4630"/>
    <x v="1214"/>
    <d v="2014-02-09T00:00:00"/>
    <s v="First Class"/>
    <s v="NM-18445"/>
    <s v="FUR-FU-10002111"/>
    <x v="110"/>
    <n v="2"/>
    <n v="0"/>
    <n v="55328"/>
    <n v="5.5327999999999999"/>
    <s v="Furniture"/>
    <s v="Furnishings"/>
    <s v="Master Caster Door Stop, Large Brown"/>
  </r>
  <r>
    <x v="4631"/>
    <x v="5"/>
    <d v="2015-09-25T00:00:00"/>
    <s v="Same Day"/>
    <s v="CS-11950"/>
    <s v="FUR-CH-10001545"/>
    <x v="5122"/>
    <n v="1"/>
    <n v="1"/>
    <n v="68388"/>
    <n v="6.8388"/>
    <s v="Furniture"/>
    <s v="Chairs"/>
    <s v="Hon Comfortask Task/Swivel Chairs"/>
  </r>
  <r>
    <x v="4631"/>
    <x v="5"/>
    <d v="2015-09-25T00:00:00"/>
    <s v="Same Day"/>
    <s v="CS-11950"/>
    <s v="OFF-PA-10002947"/>
    <x v="237"/>
    <n v="3"/>
    <n v="0"/>
    <n v="96192"/>
    <n v="9.6191999999999993"/>
    <s v="Office Supplies"/>
    <s v="Paper"/>
    <s v="Xerox 1923"/>
  </r>
  <r>
    <x v="4632"/>
    <x v="354"/>
    <d v="2017-08-28T00:00:00"/>
    <s v="Standard Class"/>
    <s v="PK-19075"/>
    <s v="OFF-BI-10003476"/>
    <x v="1632"/>
    <n v="7"/>
    <n v="2"/>
    <n v="112308"/>
    <n v="11.2308"/>
    <s v="Office Supplies"/>
    <s v="Binders"/>
    <s v="Avery Metallic Poly Binders"/>
  </r>
  <r>
    <x v="4632"/>
    <x v="354"/>
    <d v="2017-08-28T00:00:00"/>
    <s v="Standard Class"/>
    <s v="PK-19075"/>
    <s v="OFF-BI-10001359"/>
    <x v="5123"/>
    <n v="6"/>
    <n v="2"/>
    <n v="14531238"/>
    <n v="1453.1238000000001"/>
    <s v="Office Supplies"/>
    <s v="Binders"/>
    <s v="GBC DocuBind TL300 Electric Binding System"/>
  </r>
  <r>
    <x v="4633"/>
    <x v="395"/>
    <d v="2016-05-17T00:00:00"/>
    <s v="Standard Class"/>
    <s v="HM-14860"/>
    <s v="FUR-FU-10000320"/>
    <x v="4304"/>
    <n v="3"/>
    <n v="0"/>
    <n v="44088"/>
    <n v="4.4088000000000003"/>
    <s v="Furniture"/>
    <s v="Furnishings"/>
    <s v="OIC Stacking Trays"/>
  </r>
  <r>
    <x v="4633"/>
    <x v="395"/>
    <d v="2016-05-17T00:00:00"/>
    <s v="Standard Class"/>
    <s v="HM-14860"/>
    <s v="TEC-PH-10001835"/>
    <x v="1983"/>
    <n v="4"/>
    <n v="0"/>
    <n v="3033408"/>
    <n v="303.3408"/>
    <s v="Technology"/>
    <s v="Phones"/>
    <s v="Jawbone JAMBOX Wireless Bluetooth Speaker"/>
  </r>
  <r>
    <x v="4634"/>
    <x v="219"/>
    <d v="2017-09-06T00:00:00"/>
    <s v="Standard Class"/>
    <s v="AH-10210"/>
    <s v="OFF-BI-10003650"/>
    <x v="211"/>
    <n v="3"/>
    <n v="0"/>
    <n v="7574112"/>
    <n v="757.41120000000001"/>
    <s v="Office Supplies"/>
    <s v="Binders"/>
    <s v="GBC DocuBind 300 Electric Binding Machine"/>
  </r>
  <r>
    <x v="4635"/>
    <x v="982"/>
    <d v="2014-10-10T00:00:00"/>
    <s v="Same Day"/>
    <s v="FC-14335"/>
    <s v="OFF-AR-10000937"/>
    <x v="5124"/>
    <n v="7"/>
    <n v="0"/>
    <n v="112574"/>
    <n v="11.257400000000001"/>
    <s v="Office Supplies"/>
    <s v="Art"/>
    <s v="Dixon Ticonderoga Core-Lock Colored Pencils, 48-Color Set"/>
  </r>
  <r>
    <x v="4636"/>
    <x v="98"/>
    <d v="2016-05-29T00:00:00"/>
    <s v="Second Class"/>
    <s v="CP-12085"/>
    <s v="OFF-ST-10000532"/>
    <x v="5125"/>
    <n v="6"/>
    <n v="2"/>
    <n v="138528"/>
    <n v="13.8528"/>
    <s v="Office Supplies"/>
    <s v="Storage"/>
    <s v="Advantus Rolling Drawer Organizers"/>
  </r>
  <r>
    <x v="4636"/>
    <x v="98"/>
    <d v="2016-05-29T00:00:00"/>
    <s v="Second Class"/>
    <s v="CP-12085"/>
    <s v="TEC-AC-10001267"/>
    <x v="5126"/>
    <n v="2"/>
    <n v="2"/>
    <n v="1198"/>
    <n v="0.1198"/>
    <s v="Technology"/>
    <s v="Accessories"/>
    <s v="ImationÂ 32GB Pocket Pro USB 3.0Â Flash DriveÂ - 32 GB - Black - 1 P ..."/>
  </r>
  <r>
    <x v="4637"/>
    <x v="42"/>
    <d v="2017-12-05T00:00:00"/>
    <s v="Standard Class"/>
    <s v="SC-20305"/>
    <s v="OFF-LA-10004853"/>
    <x v="1026"/>
    <n v="4"/>
    <n v="2"/>
    <n v="51792"/>
    <n v="5.1791999999999998"/>
    <s v="Office Supplies"/>
    <s v="Labels"/>
    <s v="Avery 483"/>
  </r>
  <r>
    <x v="4637"/>
    <x v="42"/>
    <d v="2017-12-05T00:00:00"/>
    <s v="Standard Class"/>
    <s v="SC-20305"/>
    <s v="OFF-BI-10001759"/>
    <x v="5127"/>
    <n v="7"/>
    <n v="7"/>
    <n v="-56007"/>
    <n v="-5.6006999999999998"/>
    <s v="Office Supplies"/>
    <s v="Binders"/>
    <s v="Acco Pressboard Covers with Storage Hooks, 14 7/8&quot; x 11&quot;, Dark Blue"/>
  </r>
  <r>
    <x v="4637"/>
    <x v="42"/>
    <d v="2017-12-05T00:00:00"/>
    <s v="Standard Class"/>
    <s v="SC-20305"/>
    <s v="FUR-CH-10003379"/>
    <x v="5128"/>
    <n v="2"/>
    <n v="3"/>
    <n v="-28498"/>
    <n v="-2.8498000000000001"/>
    <s v="Furniture"/>
    <s v="Chairs"/>
    <s v="Global Commerce Series High-Back Swivel/Tilt Chairs"/>
  </r>
  <r>
    <x v="4638"/>
    <x v="873"/>
    <d v="2016-09-24T00:00:00"/>
    <s v="Standard Class"/>
    <s v="HJ-14875"/>
    <s v="FUR-BO-10002853"/>
    <x v="3237"/>
    <n v="2"/>
    <n v="0"/>
    <n v="4097"/>
    <n v="0.40970000000000001"/>
    <s v="Furniture"/>
    <s v="Bookcases"/>
    <s v="O'Sullivan 5-Shelf Heavy-Duty Bookcases"/>
  </r>
  <r>
    <x v="4639"/>
    <x v="414"/>
    <d v="2017-09-15T00:00:00"/>
    <s v="Standard Class"/>
    <s v="CB-12025"/>
    <s v="OFF-AP-10000027"/>
    <x v="427"/>
    <n v="5"/>
    <n v="0"/>
    <n v="2037"/>
    <n v="0.20369999999999999"/>
    <s v="Office Supplies"/>
    <s v="Appliances"/>
    <s v="Hoover Commercial SteamVac"/>
  </r>
  <r>
    <x v="4640"/>
    <x v="945"/>
    <d v="2017-01-04T00:00:00"/>
    <s v="Standard Class"/>
    <s v="EH-14185"/>
    <s v="OFF-PA-10002421"/>
    <x v="5129"/>
    <n v="4"/>
    <n v="2"/>
    <n v="252784"/>
    <n v="25.278400000000001"/>
    <s v="Office Supplies"/>
    <s v="Paper"/>
    <s v="Embossed Ink Jet Note Cards"/>
  </r>
  <r>
    <x v="4641"/>
    <x v="219"/>
    <d v="2017-09-04T00:00:00"/>
    <s v="Second Class"/>
    <s v="LW-17215"/>
    <s v="OFF-LA-10002475"/>
    <x v="3033"/>
    <n v="2"/>
    <n v="2"/>
    <n v="39474"/>
    <n v="3.9474"/>
    <s v="Office Supplies"/>
    <s v="Labels"/>
    <s v="Avery 519"/>
  </r>
  <r>
    <x v="4642"/>
    <x v="728"/>
    <d v="2014-11-23T00:00:00"/>
    <s v="Standard Class"/>
    <s v="MK-17905"/>
    <s v="FUR-CH-10001482"/>
    <x v="887"/>
    <n v="3"/>
    <n v="0"/>
    <n v="432234"/>
    <n v="43.223399999999998"/>
    <s v="Furniture"/>
    <s v="Chairs"/>
    <s v="Office Star - Mesh Screen back chair with Vinyl seat"/>
  </r>
  <r>
    <x v="4643"/>
    <x v="195"/>
    <d v="2015-11-24T00:00:00"/>
    <s v="First Class"/>
    <s v="JH-15820"/>
    <s v="FUR-FU-10000087"/>
    <x v="450"/>
    <n v="1"/>
    <n v="2"/>
    <n v="47712"/>
    <n v="4.7712000000000003"/>
    <s v="Furniture"/>
    <s v="Furnishings"/>
    <s v="Executive Impressions 14&quot; Two-Color Numerals Wall Clock"/>
  </r>
  <r>
    <x v="4644"/>
    <x v="82"/>
    <d v="2017-06-26T00:00:00"/>
    <s v="Standard Class"/>
    <s v="DB-13270"/>
    <s v="OFF-BI-10003166"/>
    <x v="4410"/>
    <n v="3"/>
    <n v="8"/>
    <n v="-110208"/>
    <n v="-11.020799999999999"/>
    <s v="Office Supplies"/>
    <s v="Binders"/>
    <s v="GBC Plasticlear Binding Covers"/>
  </r>
  <r>
    <x v="4644"/>
    <x v="82"/>
    <d v="2017-06-26T00:00:00"/>
    <s v="Standard Class"/>
    <s v="DB-13270"/>
    <s v="FUR-TA-10000688"/>
    <x v="5130"/>
    <n v="3"/>
    <n v="3"/>
    <n v="-849615"/>
    <n v="-84.961500000000001"/>
    <s v="Furniture"/>
    <s v="Tables"/>
    <s v="Chromcraft Bull-Nose Wood Round Conference Table Top, Wood Base"/>
  </r>
  <r>
    <x v="4645"/>
    <x v="77"/>
    <d v="2017-12-03T00:00:00"/>
    <s v="First Class"/>
    <s v="TB-21625"/>
    <s v="FUR-CH-10003981"/>
    <x v="5131"/>
    <n v="6"/>
    <n v="3"/>
    <n v="-154188"/>
    <n v="-15.418799999999999"/>
    <s v="Furniture"/>
    <s v="Chairs"/>
    <s v="Global Commerce Series Low-Back Swivel/Tilt Chairs"/>
  </r>
  <r>
    <x v="4646"/>
    <x v="573"/>
    <d v="2014-04-26T00:00:00"/>
    <s v="Second Class"/>
    <s v="NM-18445"/>
    <s v="OFF-PA-10001878"/>
    <x v="5132"/>
    <n v="1"/>
    <n v="0"/>
    <n v="229877"/>
    <n v="22.9877"/>
    <s v="Office Supplies"/>
    <s v="Paper"/>
    <s v="Xerox 1891"/>
  </r>
  <r>
    <x v="4647"/>
    <x v="865"/>
    <d v="2014-09-25T00:00:00"/>
    <s v="First Class"/>
    <s v="TT-21220"/>
    <s v="OFF-AR-10002375"/>
    <x v="493"/>
    <n v="3"/>
    <n v="0"/>
    <n v="28536"/>
    <n v="2.8536000000000001"/>
    <s v="Office Supplies"/>
    <s v="Art"/>
    <s v="Newell 351"/>
  </r>
  <r>
    <x v="4647"/>
    <x v="865"/>
    <d v="2014-09-25T00:00:00"/>
    <s v="First Class"/>
    <s v="TT-21220"/>
    <s v="OFF-BI-10004965"/>
    <x v="1437"/>
    <n v="3"/>
    <n v="0"/>
    <n v="15525"/>
    <n v="1.5525"/>
    <s v="Office Supplies"/>
    <s v="Binders"/>
    <s v="Ibico Covers for Plastic or Wire Binding Elements"/>
  </r>
  <r>
    <x v="4648"/>
    <x v="60"/>
    <d v="2017-03-02T00:00:00"/>
    <s v="Same Day"/>
    <s v="RS-19765"/>
    <s v="OFF-BI-10004022"/>
    <x v="564"/>
    <n v="1"/>
    <n v="8"/>
    <n v="-9452"/>
    <n v="-0.94520000000000004"/>
    <s v="Office Supplies"/>
    <s v="Binders"/>
    <s v="Acco Suede Grain Vinyl Round Ring Binder"/>
  </r>
  <r>
    <x v="4649"/>
    <x v="701"/>
    <d v="2017-11-21T00:00:00"/>
    <s v="Second Class"/>
    <s v="TB-21625"/>
    <s v="OFF-BI-10000050"/>
    <x v="1788"/>
    <n v="6"/>
    <n v="0"/>
    <n v="20586"/>
    <n v="2.0586000000000002"/>
    <s v="Office Supplies"/>
    <s v="Binders"/>
    <s v="Angle-D Binders with Locking Rings, Label Holders"/>
  </r>
  <r>
    <x v="4650"/>
    <x v="112"/>
    <d v="2017-06-01T00:00:00"/>
    <s v="Standard Class"/>
    <s v="AM-10360"/>
    <s v="OFF-PA-10002464"/>
    <x v="975"/>
    <n v="3"/>
    <n v="2"/>
    <n v="50286"/>
    <n v="5.0286"/>
    <s v="Office Supplies"/>
    <s v="Paper"/>
    <s v="HP Office Recycled Paper (20Lb. and 87 Bright)"/>
  </r>
  <r>
    <x v="4650"/>
    <x v="112"/>
    <d v="2017-06-01T00:00:00"/>
    <s v="Standard Class"/>
    <s v="AM-10360"/>
    <s v="FUR-BO-10004709"/>
    <x v="4220"/>
    <n v="4"/>
    <n v="5"/>
    <n v="-649376"/>
    <n v="-64.937600000000003"/>
    <s v="Furniture"/>
    <s v="Bookcases"/>
    <s v="Bush Westfield Collection Bookcases, Medium Cherry Finish"/>
  </r>
  <r>
    <x v="4651"/>
    <x v="67"/>
    <d v="2015-04-22T00:00:00"/>
    <s v="Second Class"/>
    <s v="MP-17965"/>
    <s v="TEC-AC-10003590"/>
    <x v="2759"/>
    <n v="2"/>
    <n v="2"/>
    <n v="82848"/>
    <n v="8.2848000000000006"/>
    <s v="Technology"/>
    <s v="Accessories"/>
    <s v="TRENDnet 56K USB 2.0 Phone, Internet and Fax Modem"/>
  </r>
  <r>
    <x v="4651"/>
    <x v="67"/>
    <d v="2015-04-22T00:00:00"/>
    <s v="Second Class"/>
    <s v="MP-17965"/>
    <s v="TEC-PH-10003357"/>
    <x v="4058"/>
    <n v="4"/>
    <n v="2"/>
    <n v="244768"/>
    <n v="24.476800000000001"/>
    <s v="Technology"/>
    <s v="Phones"/>
    <s v="Grandstream GXP2100 Mainstream Business Phone"/>
  </r>
  <r>
    <x v="4651"/>
    <x v="67"/>
    <d v="2015-04-22T00:00:00"/>
    <s v="Second Class"/>
    <s v="MP-17965"/>
    <s v="OFF-AR-10003373"/>
    <x v="1440"/>
    <n v="3"/>
    <n v="2"/>
    <n v="65058"/>
    <n v="6.5057999999999998"/>
    <s v="Office Supplies"/>
    <s v="Art"/>
    <s v="Boston School Pro Electric Pencil Sharpener, 1670"/>
  </r>
  <r>
    <x v="4651"/>
    <x v="67"/>
    <d v="2015-04-22T00:00:00"/>
    <s v="Second Class"/>
    <s v="MP-17965"/>
    <s v="OFF-BI-10003676"/>
    <x v="96"/>
    <n v="2"/>
    <n v="8"/>
    <n v="-68992"/>
    <n v="-6.8992000000000004"/>
    <s v="Office Supplies"/>
    <s v="Binders"/>
    <s v="GBC Standard Recycled Report Covers, Clear Plastic Sheets"/>
  </r>
  <r>
    <x v="4651"/>
    <x v="67"/>
    <d v="2015-04-22T00:00:00"/>
    <s v="Second Class"/>
    <s v="MP-17965"/>
    <s v="FUR-CH-10000225"/>
    <x v="3931"/>
    <n v="1"/>
    <n v="3"/>
    <n v="-20245"/>
    <n v="-2.0245000000000002"/>
    <s v="Furniture"/>
    <s v="Chairs"/>
    <s v="Global Geo Office Task Chair, Gray"/>
  </r>
  <r>
    <x v="4651"/>
    <x v="67"/>
    <d v="2015-04-22T00:00:00"/>
    <s v="Second Class"/>
    <s v="MP-17965"/>
    <s v="TEC-PH-10001870"/>
    <x v="5133"/>
    <n v="2"/>
    <n v="2"/>
    <n v="6123"/>
    <n v="0.61229999999999996"/>
    <s v="Technology"/>
    <s v="Phones"/>
    <s v="Lunatik TT5L-002 Taktik Strike Impact Protection System for iPhone 5"/>
  </r>
  <r>
    <x v="4651"/>
    <x v="67"/>
    <d v="2015-04-22T00:00:00"/>
    <s v="Second Class"/>
    <s v="MP-17965"/>
    <s v="OFF-AR-10003481"/>
    <x v="598"/>
    <n v="3"/>
    <n v="2"/>
    <n v="8856"/>
    <n v="0.88560000000000005"/>
    <s v="Office Supplies"/>
    <s v="Art"/>
    <s v="Newell 348"/>
  </r>
  <r>
    <x v="4651"/>
    <x v="67"/>
    <d v="2015-04-22T00:00:00"/>
    <s v="Second Class"/>
    <s v="MP-17965"/>
    <s v="OFF-PA-10003936"/>
    <x v="23"/>
    <n v="3"/>
    <n v="2"/>
    <n v="54432"/>
    <n v="5.4432"/>
    <s v="Office Supplies"/>
    <s v="Paper"/>
    <s v="Xerox 1994"/>
  </r>
  <r>
    <x v="4651"/>
    <x v="67"/>
    <d v="2015-04-22T00:00:00"/>
    <s v="Second Class"/>
    <s v="MP-17965"/>
    <s v="OFF-BI-10000320"/>
    <x v="1733"/>
    <n v="1"/>
    <n v="8"/>
    <n v="-22878"/>
    <n v="-2.2877999999999998"/>
    <s v="Office Supplies"/>
    <s v="Binders"/>
    <s v="GBC Plastic Binding Combs"/>
  </r>
  <r>
    <x v="4652"/>
    <x v="561"/>
    <d v="2015-09-24T00:00:00"/>
    <s v="Standard Class"/>
    <s v="MH-17290"/>
    <s v="OFF-AR-10001972"/>
    <x v="3370"/>
    <n v="5"/>
    <n v="0"/>
    <n v="2184"/>
    <n v="0.21840000000000001"/>
    <s v="Office Supplies"/>
    <s v="Art"/>
    <s v="Newell 323"/>
  </r>
  <r>
    <x v="4653"/>
    <x v="727"/>
    <d v="2014-03-30T00:00:00"/>
    <s v="Standard Class"/>
    <s v="CA-12265"/>
    <s v="OFF-AR-10003829"/>
    <x v="2476"/>
    <n v="2"/>
    <n v="0"/>
    <n v="19024"/>
    <n v="1.9024000000000001"/>
    <s v="Office Supplies"/>
    <s v="Art"/>
    <s v="Newell 35"/>
  </r>
  <r>
    <x v="4653"/>
    <x v="727"/>
    <d v="2014-03-30T00:00:00"/>
    <s v="Standard Class"/>
    <s v="CA-12265"/>
    <s v="OFF-AR-10003338"/>
    <x v="3351"/>
    <n v="2"/>
    <n v="0"/>
    <n v="372"/>
    <n v="3.7199999999999997E-2"/>
    <s v="Office Supplies"/>
    <s v="Art"/>
    <s v="Eberhard Faber 3 1/2&quot; Golf Pencils"/>
  </r>
  <r>
    <x v="4653"/>
    <x v="727"/>
    <d v="2014-03-30T00:00:00"/>
    <s v="Standard Class"/>
    <s v="CA-12265"/>
    <s v="TEC-AC-10002558"/>
    <x v="494"/>
    <n v="4"/>
    <n v="0"/>
    <n v="15918"/>
    <n v="1.5918000000000001"/>
    <s v="Technology"/>
    <s v="Accessories"/>
    <s v="ImationÂ SwivelÂ Flash DriveÂ USBÂ flash driveÂ - 8 GB"/>
  </r>
  <r>
    <x v="4653"/>
    <x v="727"/>
    <d v="2014-03-30T00:00:00"/>
    <s v="Standard Class"/>
    <s v="CA-12265"/>
    <s v="OFF-AR-10000034"/>
    <x v="29"/>
    <n v="6"/>
    <n v="0"/>
    <n v="99216"/>
    <n v="9.9215999999999998"/>
    <s v="Office Supplies"/>
    <s v="Art"/>
    <s v="BIC Brite Liner Grip Highlighters, Assorted, 5/Pack"/>
  </r>
  <r>
    <x v="4654"/>
    <x v="275"/>
    <d v="2016-08-31T00:00:00"/>
    <s v="Standard Class"/>
    <s v="KD-16615"/>
    <s v="OFF-BI-10001510"/>
    <x v="4295"/>
    <n v="8"/>
    <n v="2"/>
    <n v="4584"/>
    <n v="0.45839999999999997"/>
    <s v="Office Supplies"/>
    <s v="Binders"/>
    <s v="Deluxe Heavy-Duty Vinyl Round Ring Binder"/>
  </r>
  <r>
    <x v="4655"/>
    <x v="904"/>
    <d v="2017-03-12T00:00:00"/>
    <s v="Standard Class"/>
    <s v="DW-13540"/>
    <s v="OFF-LA-10000134"/>
    <x v="97"/>
    <n v="2"/>
    <n v="2"/>
    <n v="17248"/>
    <n v="1.7248000000000001"/>
    <s v="Office Supplies"/>
    <s v="Labels"/>
    <s v="Avery 511"/>
  </r>
  <r>
    <x v="4655"/>
    <x v="904"/>
    <d v="2017-03-12T00:00:00"/>
    <s v="Standard Class"/>
    <s v="DW-13540"/>
    <s v="OFF-AR-10000588"/>
    <x v="5134"/>
    <n v="4"/>
    <n v="2"/>
    <n v="47616"/>
    <n v="4.7615999999999996"/>
    <s v="Office Supplies"/>
    <s v="Art"/>
    <s v="Newell 345"/>
  </r>
  <r>
    <x v="4656"/>
    <x v="1215"/>
    <d v="2015-11-11T00:00:00"/>
    <s v="Same Day"/>
    <s v="AG-10495"/>
    <s v="OFF-ST-10003282"/>
    <x v="5135"/>
    <n v="7"/>
    <n v="0"/>
    <n v="1171296"/>
    <n v="117.1296"/>
    <s v="Office Supplies"/>
    <s v="Storage"/>
    <s v="Advantus 10-Drawer Portable Organizer, Chrome Metal Frame, Smoke Drawers"/>
  </r>
  <r>
    <x v="4656"/>
    <x v="1215"/>
    <d v="2015-11-11T00:00:00"/>
    <s v="Same Day"/>
    <s v="AG-10495"/>
    <s v="OFF-AP-10002311"/>
    <x v="5136"/>
    <n v="2"/>
    <n v="1"/>
    <n v="467908"/>
    <n v="46.790799999999997"/>
    <s v="Office Supplies"/>
    <s v="Appliances"/>
    <s v="Holmes Replacement Filter for HEPA Air Cleaner, Very Large Room, HEPA Filter"/>
  </r>
  <r>
    <x v="4657"/>
    <x v="117"/>
    <d v="2016-04-09T00:00:00"/>
    <s v="Standard Class"/>
    <s v="JH-16180"/>
    <s v="TEC-PH-10000141"/>
    <x v="1205"/>
    <n v="3"/>
    <n v="4"/>
    <n v="-277158"/>
    <n v="-27.715800000000002"/>
    <s v="Technology"/>
    <s v="Phones"/>
    <s v="Clearsounds A400"/>
  </r>
  <r>
    <x v="4657"/>
    <x v="117"/>
    <d v="2016-04-09T00:00:00"/>
    <s v="Standard Class"/>
    <s v="JH-16180"/>
    <s v="OFF-SU-10000646"/>
    <x v="5137"/>
    <n v="4"/>
    <n v="2"/>
    <n v="-1634516"/>
    <n v="-163.45160000000001"/>
    <s v="Office Supplies"/>
    <s v="Supplies"/>
    <s v="Premier Automatic Letter Opener"/>
  </r>
  <r>
    <x v="4658"/>
    <x v="1216"/>
    <d v="2017-02-26T00:00:00"/>
    <s v="Standard Class"/>
    <s v="DK-13090"/>
    <s v="TEC-AC-10002076"/>
    <x v="580"/>
    <n v="1"/>
    <n v="2"/>
    <n v="-2994"/>
    <n v="-0.2994"/>
    <s v="Technology"/>
    <s v="Accessories"/>
    <s v="Microsoft Natural Keyboard Elite"/>
  </r>
  <r>
    <x v="4659"/>
    <x v="157"/>
    <d v="2017-07-25T00:00:00"/>
    <s v="Standard Class"/>
    <s v="AR-10825"/>
    <s v="OFF-PA-10000743"/>
    <x v="286"/>
    <n v="2"/>
    <n v="0"/>
    <n v="64128"/>
    <n v="6.4127999999999998"/>
    <s v="Office Supplies"/>
    <s v="Paper"/>
    <s v="Xerox 1977"/>
  </r>
  <r>
    <x v="4659"/>
    <x v="157"/>
    <d v="2017-07-25T00:00:00"/>
    <s v="Standard Class"/>
    <s v="AR-10825"/>
    <s v="FUR-CH-10002780"/>
    <x v="5138"/>
    <n v="2"/>
    <n v="1"/>
    <n v="254744"/>
    <n v="25.474399999999999"/>
    <s v="Furniture"/>
    <s v="Chairs"/>
    <s v="Office Star - Task Chair with Contemporary Loop Arms"/>
  </r>
  <r>
    <x v="4659"/>
    <x v="157"/>
    <d v="2017-07-25T00:00:00"/>
    <s v="Standard Class"/>
    <s v="AR-10825"/>
    <s v="FUR-FU-10000747"/>
    <x v="82"/>
    <n v="4"/>
    <n v="0"/>
    <n v="312664"/>
    <n v="31.266400000000001"/>
    <s v="Furniture"/>
    <s v="Furnishings"/>
    <s v="Tenex B1-RE Series Chair Mats for Low Pile Carpets"/>
  </r>
  <r>
    <x v="4660"/>
    <x v="143"/>
    <d v="2016-11-08T00:00:00"/>
    <s v="Standard Class"/>
    <s v="SM-20005"/>
    <s v="FUR-FU-10002445"/>
    <x v="4152"/>
    <n v="3"/>
    <n v="6"/>
    <n v="-5688"/>
    <n v="-0.56879999999999997"/>
    <s v="Furniture"/>
    <s v="Furnishings"/>
    <s v="DAX Two-Tone Rosewood/Black Document Frame, Desktop, 5 x 7"/>
  </r>
  <r>
    <x v="4660"/>
    <x v="143"/>
    <d v="2016-11-08T00:00:00"/>
    <s v="Standard Class"/>
    <s v="SM-20005"/>
    <s v="FUR-FU-10000723"/>
    <x v="799"/>
    <n v="4"/>
    <n v="6"/>
    <n v="-842928"/>
    <n v="-84.2928"/>
    <s v="Furniture"/>
    <s v="Furnishings"/>
    <s v="Deflect-o EconoMat Studded, No Bevel Mat for Low Pile Carpeting"/>
  </r>
  <r>
    <x v="4661"/>
    <x v="364"/>
    <d v="2017-09-29T00:00:00"/>
    <s v="Standard Class"/>
    <s v="DB-13660"/>
    <s v="OFF-PA-10003641"/>
    <x v="5139"/>
    <n v="8"/>
    <n v="0"/>
    <n v="970784"/>
    <n v="97.078400000000002"/>
    <s v="Office Supplies"/>
    <s v="Paper"/>
    <s v="Xerox 1909"/>
  </r>
  <r>
    <x v="4661"/>
    <x v="364"/>
    <d v="2017-09-29T00:00:00"/>
    <s v="Standard Class"/>
    <s v="DB-13660"/>
    <s v="FUR-CH-10003973"/>
    <x v="5140"/>
    <n v="2"/>
    <n v="2"/>
    <n v="594816"/>
    <n v="59.4816"/>
    <s v="Furniture"/>
    <s v="Chairs"/>
    <s v="GuestStacker Chair with Chrome Finish Legs"/>
  </r>
  <r>
    <x v="4661"/>
    <x v="364"/>
    <d v="2017-09-29T00:00:00"/>
    <s v="Standard Class"/>
    <s v="DB-13660"/>
    <s v="OFF-BI-10000977"/>
    <x v="5141"/>
    <n v="3"/>
    <n v="2"/>
    <n v="23712"/>
    <n v="2.3712"/>
    <s v="Office Supplies"/>
    <s v="Binders"/>
    <s v="Ibico Plastic Spiral Binding Combs"/>
  </r>
  <r>
    <x v="4662"/>
    <x v="405"/>
    <d v="2017-09-10T00:00:00"/>
    <s v="First Class"/>
    <s v="PF-19225"/>
    <s v="FUR-FU-10004053"/>
    <x v="3457"/>
    <n v="4"/>
    <n v="0"/>
    <n v="348128"/>
    <n v="34.812800000000003"/>
    <s v="Furniture"/>
    <s v="Furnishings"/>
    <s v="DAX Two-Tone Silver Metal Document Frame"/>
  </r>
  <r>
    <x v="4662"/>
    <x v="405"/>
    <d v="2017-09-10T00:00:00"/>
    <s v="First Class"/>
    <s v="PF-19225"/>
    <s v="TEC-PH-10002033"/>
    <x v="5142"/>
    <n v="2"/>
    <n v="2"/>
    <n v="341784"/>
    <n v="34.178400000000003"/>
    <s v="Technology"/>
    <s v="Phones"/>
    <s v="Konftel 250 ConferenceÂ phoneÂ - Charcoal black"/>
  </r>
  <r>
    <x v="4662"/>
    <x v="405"/>
    <d v="2017-09-10T00:00:00"/>
    <s v="First Class"/>
    <s v="PF-19225"/>
    <s v="OFF-AR-10004260"/>
    <x v="2152"/>
    <n v="1"/>
    <n v="0"/>
    <n v="72744"/>
    <n v="7.2744"/>
    <s v="Office Supplies"/>
    <s v="Art"/>
    <s v="Boston 1799 Powerhouse Electric Pencil Sharpener"/>
  </r>
  <r>
    <x v="4663"/>
    <x v="175"/>
    <d v="2015-11-30T00:00:00"/>
    <s v="First Class"/>
    <s v="AJ-10945"/>
    <s v="OFF-AP-10004655"/>
    <x v="5143"/>
    <n v="4"/>
    <n v="0"/>
    <n v="153952"/>
    <n v="15.395200000000001"/>
    <s v="Office Supplies"/>
    <s v="Appliances"/>
    <s v="Holmes Visible Mist Ultrasonic Humidifier with 2.3-Gallon Output per Day, Replacement Filter"/>
  </r>
  <r>
    <x v="4664"/>
    <x v="768"/>
    <d v="2015-11-18T00:00:00"/>
    <s v="Standard Class"/>
    <s v="EB-14110"/>
    <s v="OFF-EN-10001539"/>
    <x v="2408"/>
    <n v="2"/>
    <n v="0"/>
    <n v="73132"/>
    <n v="7.3132000000000001"/>
    <s v="Office Supplies"/>
    <s v="Envelopes"/>
    <s v="Staple envelope"/>
  </r>
  <r>
    <x v="4665"/>
    <x v="473"/>
    <d v="2016-10-03T00:00:00"/>
    <s v="Standard Class"/>
    <s v="ES-14080"/>
    <s v="TEC-PH-10001817"/>
    <x v="3615"/>
    <n v="3"/>
    <n v="2"/>
    <n v="7518"/>
    <n v="0.75180000000000002"/>
    <s v="Technology"/>
    <s v="Phones"/>
    <s v="Wilson Electronics DB Pro Signal Booster"/>
  </r>
  <r>
    <x v="4666"/>
    <x v="414"/>
    <d v="2017-09-13T00:00:00"/>
    <s v="Second Class"/>
    <s v="SS-20410"/>
    <s v="OFF-AP-10002578"/>
    <x v="3847"/>
    <n v="4"/>
    <n v="0"/>
    <n v="508768"/>
    <n v="50.876800000000003"/>
    <s v="Office Supplies"/>
    <s v="Appliances"/>
    <s v="Fellowes Premier Superior Surge Suppressor, 10-Outlet, With Phone and Remote"/>
  </r>
  <r>
    <x v="4666"/>
    <x v="414"/>
    <d v="2017-09-13T00:00:00"/>
    <s v="Second Class"/>
    <s v="SS-20410"/>
    <s v="OFF-FA-10000992"/>
    <x v="1356"/>
    <n v="4"/>
    <n v="0"/>
    <n v="6674"/>
    <n v="0.66739999999999999"/>
    <s v="Office Supplies"/>
    <s v="Fasteners"/>
    <s v="Acco Clips to Go Binder Clips, 24 Clips in Two Sizes"/>
  </r>
  <r>
    <x v="4667"/>
    <x v="927"/>
    <d v="2017-05-02T00:00:00"/>
    <s v="First Class"/>
    <s v="AG-10900"/>
    <s v="FUR-BO-10001798"/>
    <x v="2235"/>
    <n v="3"/>
    <n v="2"/>
    <n v="-157176"/>
    <n v="-15.717599999999999"/>
    <s v="Furniture"/>
    <s v="Bookcases"/>
    <s v="Bush Somerset Collection Bookcase"/>
  </r>
  <r>
    <x v="4667"/>
    <x v="927"/>
    <d v="2017-05-02T00:00:00"/>
    <s v="First Class"/>
    <s v="AG-10900"/>
    <s v="OFF-LA-10004409"/>
    <x v="1144"/>
    <n v="2"/>
    <n v="2"/>
    <n v="14976"/>
    <n v="1.4976"/>
    <s v="Office Supplies"/>
    <s v="Labels"/>
    <s v="Avery 492"/>
  </r>
  <r>
    <x v="4668"/>
    <x v="264"/>
    <d v="2017-09-20T00:00:00"/>
    <s v="Standard Class"/>
    <s v="CY-12745"/>
    <s v="OFF-FA-10000621"/>
    <x v="1451"/>
    <n v="5"/>
    <n v="0"/>
    <n v="8771"/>
    <n v="0.87709999999999999"/>
    <s v="Office Supplies"/>
    <s v="Fasteners"/>
    <s v="OIC Colored Binder Clips, Assorted Sizes"/>
  </r>
  <r>
    <x v="4669"/>
    <x v="592"/>
    <d v="2014-10-22T00:00:00"/>
    <s v="Second Class"/>
    <s v="RP-19270"/>
    <s v="OFF-BI-10003196"/>
    <x v="5036"/>
    <n v="1"/>
    <n v="2"/>
    <n v="1122"/>
    <n v="0.11219999999999999"/>
    <s v="Office Supplies"/>
    <s v="Binders"/>
    <s v="Accohide Poly Flexible Ring Binders"/>
  </r>
  <r>
    <x v="4669"/>
    <x v="592"/>
    <d v="2014-10-22T00:00:00"/>
    <s v="Second Class"/>
    <s v="RP-19270"/>
    <s v="OFF-BI-10003727"/>
    <x v="5144"/>
    <n v="6"/>
    <n v="2"/>
    <n v="70224"/>
    <n v="7.0224000000000002"/>
    <s v="Office Supplies"/>
    <s v="Binders"/>
    <s v="Avery Durable Slant Ring Binders With Label Holder"/>
  </r>
  <r>
    <x v="4669"/>
    <x v="592"/>
    <d v="2014-10-22T00:00:00"/>
    <s v="Second Class"/>
    <s v="RP-19270"/>
    <s v="OFF-PA-10003228"/>
    <x v="117"/>
    <n v="3"/>
    <n v="0"/>
    <n v="689631"/>
    <n v="68.963099999999997"/>
    <s v="Office Supplies"/>
    <s v="Paper"/>
    <s v="Xerox 1917"/>
  </r>
  <r>
    <x v="4669"/>
    <x v="592"/>
    <d v="2014-10-22T00:00:00"/>
    <s v="Second Class"/>
    <s v="RP-19270"/>
    <s v="OFF-LA-10002787"/>
    <x v="1956"/>
    <n v="5"/>
    <n v="0"/>
    <n v="90"/>
    <n v="8.9999999999999993E-3"/>
    <s v="Office Supplies"/>
    <s v="Labels"/>
    <s v="Avery 480"/>
  </r>
  <r>
    <x v="4669"/>
    <x v="592"/>
    <d v="2014-10-22T00:00:00"/>
    <s v="Second Class"/>
    <s v="RP-19270"/>
    <s v="TEC-PH-10001305"/>
    <x v="5145"/>
    <n v="3"/>
    <n v="2"/>
    <n v="117576"/>
    <n v="11.7576"/>
    <s v="Technology"/>
    <s v="Phones"/>
    <s v="Panasonic KX TS208W Corded phone"/>
  </r>
  <r>
    <x v="4670"/>
    <x v="172"/>
    <d v="2016-03-18T00:00:00"/>
    <s v="Standard Class"/>
    <s v="DB-13360"/>
    <s v="OFF-BI-10001036"/>
    <x v="1061"/>
    <n v="7"/>
    <n v="2"/>
    <n v="19194"/>
    <n v="1.9194"/>
    <s v="Office Supplies"/>
    <s v="Binders"/>
    <s v="Cardinal EasyOpen D-Ring Binders"/>
  </r>
  <r>
    <x v="4671"/>
    <x v="922"/>
    <d v="2017-02-20T00:00:00"/>
    <s v="First Class"/>
    <s v="CK-12325"/>
    <s v="FUR-TA-10001086"/>
    <x v="3627"/>
    <n v="5"/>
    <n v="4"/>
    <n v="-106393"/>
    <n v="-10.6393"/>
    <s v="Furniture"/>
    <s v="Tables"/>
    <s v="SAFCO PlanMaster Boards, 60w x 37-1/2d, White Melamine"/>
  </r>
  <r>
    <x v="4671"/>
    <x v="922"/>
    <d v="2017-02-20T00:00:00"/>
    <s v="First Class"/>
    <s v="CK-12325"/>
    <s v="OFF-BI-10001525"/>
    <x v="3239"/>
    <n v="5"/>
    <n v="7"/>
    <n v="-47625"/>
    <n v="-4.7625000000000002"/>
    <s v="Office Supplies"/>
    <s v="Binders"/>
    <s v="Acco Pressboard Covers with Storage Hooks, 14 7/8&quot; x 11&quot;, Executive Red"/>
  </r>
  <r>
    <x v="4671"/>
    <x v="922"/>
    <d v="2017-02-20T00:00:00"/>
    <s v="First Class"/>
    <s v="CK-12325"/>
    <s v="TEC-PH-10000526"/>
    <x v="5146"/>
    <n v="1"/>
    <n v="4"/>
    <n v="-115188"/>
    <n v="-11.518800000000001"/>
    <s v="Technology"/>
    <s v="Phones"/>
    <s v="Vtech CS6719"/>
  </r>
  <r>
    <x v="4671"/>
    <x v="922"/>
    <d v="2017-02-20T00:00:00"/>
    <s v="First Class"/>
    <s v="CK-12325"/>
    <s v="FUR-FU-10004973"/>
    <x v="899"/>
    <n v="2"/>
    <n v="2"/>
    <n v="82896"/>
    <n v="8.2896000000000001"/>
    <s v="Furniture"/>
    <s v="Furnishings"/>
    <s v="Flat Face Poster Frame"/>
  </r>
  <r>
    <x v="4671"/>
    <x v="922"/>
    <d v="2017-02-20T00:00:00"/>
    <s v="First Class"/>
    <s v="CK-12325"/>
    <s v="FUR-CH-10003981"/>
    <x v="4020"/>
    <n v="5"/>
    <n v="3"/>
    <n v="-12849"/>
    <n v="-1.2848999999999999"/>
    <s v="Furniture"/>
    <s v="Chairs"/>
    <s v="Global Commerce Series Low-Back Swivel/Tilt Chairs"/>
  </r>
  <r>
    <x v="4672"/>
    <x v="333"/>
    <d v="2016-12-28T00:00:00"/>
    <s v="Standard Class"/>
    <s v="DN-13690"/>
    <s v="FUR-FU-10000277"/>
    <x v="4233"/>
    <n v="8"/>
    <n v="0"/>
    <n v="2022528"/>
    <n v="202.25280000000001"/>
    <s v="Furniture"/>
    <s v="Furnishings"/>
    <s v="Deflect-o DuraMat Antistatic Studded Beveled Mat for Medium Pile Carpeting"/>
  </r>
  <r>
    <x v="4672"/>
    <x v="333"/>
    <d v="2016-12-28T00:00:00"/>
    <s v="Standard Class"/>
    <s v="DN-13690"/>
    <s v="FUR-FU-10001934"/>
    <x v="198"/>
    <n v="2"/>
    <n v="0"/>
    <n v="109096"/>
    <n v="10.909599999999999"/>
    <s v="Furniture"/>
    <s v="Furnishings"/>
    <s v="Magnifier Swing Arm Lamp"/>
  </r>
  <r>
    <x v="4673"/>
    <x v="713"/>
    <d v="2016-09-27T00:00:00"/>
    <s v="Standard Class"/>
    <s v="DP-13105"/>
    <s v="OFF-BI-10004970"/>
    <x v="1347"/>
    <n v="4"/>
    <n v="2"/>
    <n v="44604"/>
    <n v="4.4603999999999999"/>
    <s v="Office Supplies"/>
    <s v="Binders"/>
    <s v="ACCOHIDE 3-Ring Binder, Blue, 1&quot;"/>
  </r>
  <r>
    <x v="4673"/>
    <x v="713"/>
    <d v="2016-09-27T00:00:00"/>
    <s v="Standard Class"/>
    <s v="DP-13105"/>
    <s v="FUR-CH-10003396"/>
    <x v="3834"/>
    <n v="3"/>
    <n v="2"/>
    <n v="-207846"/>
    <n v="-20.784600000000001"/>
    <s v="Furniture"/>
    <s v="Chairs"/>
    <s v="Global Deluxe Steno Chair"/>
  </r>
  <r>
    <x v="4674"/>
    <x v="426"/>
    <d v="2017-09-26T00:00:00"/>
    <s v="First Class"/>
    <s v="RO-19780"/>
    <s v="FUR-CH-10003973"/>
    <x v="3071"/>
    <n v="2"/>
    <n v="3"/>
    <n v="-148704"/>
    <n v="-14.8704"/>
    <s v="Furniture"/>
    <s v="Chairs"/>
    <s v="GuestStacker Chair with Chrome Finish Legs"/>
  </r>
  <r>
    <x v="4674"/>
    <x v="426"/>
    <d v="2017-09-26T00:00:00"/>
    <s v="First Class"/>
    <s v="RO-19780"/>
    <s v="OFF-PA-10002109"/>
    <x v="5147"/>
    <n v="3"/>
    <n v="2"/>
    <n v="37128"/>
    <n v="3.7128000000000001"/>
    <s v="Office Supplies"/>
    <s v="Paper"/>
    <s v="Wirebound Voice Message Log Book"/>
  </r>
  <r>
    <x v="4675"/>
    <x v="577"/>
    <d v="2015-12-05T00:00:00"/>
    <s v="Standard Class"/>
    <s v="MA-17560"/>
    <s v="OFF-PA-10001826"/>
    <x v="168"/>
    <n v="3"/>
    <n v="0"/>
    <n v="93312"/>
    <n v="9.3312000000000008"/>
    <s v="Office Supplies"/>
    <s v="Paper"/>
    <s v="Xerox 207"/>
  </r>
  <r>
    <x v="4675"/>
    <x v="577"/>
    <d v="2015-12-05T00:00:00"/>
    <s v="Standard Class"/>
    <s v="MA-17560"/>
    <s v="OFF-AR-10000823"/>
    <x v="1256"/>
    <n v="2"/>
    <n v="0"/>
    <n v="10192"/>
    <n v="1.0192000000000001"/>
    <s v="Office Supplies"/>
    <s v="Art"/>
    <s v="Newell 307"/>
  </r>
  <r>
    <x v="4675"/>
    <x v="577"/>
    <d v="2015-12-05T00:00:00"/>
    <s v="Standard Class"/>
    <s v="MA-17560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4676"/>
    <x v="967"/>
    <d v="2016-01-28T00:00:00"/>
    <s v="Second Class"/>
    <s v="JD-15895"/>
    <s v="OFF-BI-10003676"/>
    <x v="96"/>
    <n v="5"/>
    <n v="2"/>
    <n v="15092"/>
    <n v="1.5092000000000001"/>
    <s v="Office Supplies"/>
    <s v="Binders"/>
    <s v="GBC Standard Recycled Report Covers, Clear Plastic Sheets"/>
  </r>
  <r>
    <x v="4676"/>
    <x v="967"/>
    <d v="2016-01-28T00:00:00"/>
    <s v="Second Class"/>
    <s v="JD-15895"/>
    <s v="FUR-TA-10001095"/>
    <x v="5148"/>
    <n v="3"/>
    <n v="4"/>
    <n v="-993453"/>
    <n v="-99.345299999999995"/>
    <s v="Furniture"/>
    <s v="Tables"/>
    <s v="Chromcraft Round Conference Tables"/>
  </r>
  <r>
    <x v="4676"/>
    <x v="967"/>
    <d v="2016-01-28T00:00:00"/>
    <s v="Second Class"/>
    <s v="JD-15895"/>
    <s v="FUR-FU-10000747"/>
    <x v="81"/>
    <n v="1"/>
    <n v="0"/>
    <n v="78166"/>
    <n v="7.8166000000000002"/>
    <s v="Furniture"/>
    <s v="Furnishings"/>
    <s v="Tenex B1-RE Series Chair Mats for Low Pile Carpets"/>
  </r>
  <r>
    <x v="4676"/>
    <x v="967"/>
    <d v="2016-01-28T00:00:00"/>
    <s v="Second Class"/>
    <s v="JD-15895"/>
    <s v="OFF-ST-10004337"/>
    <x v="5149"/>
    <n v="7"/>
    <n v="0"/>
    <n v="0"/>
    <n v="0"/>
    <s v="Office Supplies"/>
    <s v="Storage"/>
    <s v="SAFCO Commercial Wire Shelving, 72h"/>
  </r>
  <r>
    <x v="4677"/>
    <x v="708"/>
    <d v="2017-03-25T00:00:00"/>
    <s v="Standard Class"/>
    <s v="PS-18970"/>
    <s v="OFF-BI-10004410"/>
    <x v="5150"/>
    <n v="6"/>
    <n v="2"/>
    <n v="103194"/>
    <n v="10.3194"/>
    <s v="Office Supplies"/>
    <s v="Binders"/>
    <s v="C-Line Peel &amp; Stick Add-On Filing Pockets, 8-3/4 x 5-1/8, 10/Pack"/>
  </r>
  <r>
    <x v="4677"/>
    <x v="708"/>
    <d v="2017-03-25T00:00:00"/>
    <s v="Standard Class"/>
    <s v="PS-18970"/>
    <s v="OFF-FA-10004838"/>
    <x v="5151"/>
    <n v="7"/>
    <n v="0"/>
    <n v="3906"/>
    <n v="0.3906"/>
    <s v="Office Supplies"/>
    <s v="Fasteners"/>
    <s v="Super Bands, 12/Pack"/>
  </r>
  <r>
    <x v="4677"/>
    <x v="708"/>
    <d v="2017-03-25T00:00:00"/>
    <s v="Standard Class"/>
    <s v="PS-18970"/>
    <s v="FUR-FU-10002364"/>
    <x v="2854"/>
    <n v="3"/>
    <n v="0"/>
    <n v="64206"/>
    <n v="6.4206000000000003"/>
    <s v="Furniture"/>
    <s v="Furnishings"/>
    <s v="Eldon Expressions Wood Desk Accessories, Oak"/>
  </r>
  <r>
    <x v="4677"/>
    <x v="708"/>
    <d v="2017-03-25T00:00:00"/>
    <s v="Standard Class"/>
    <s v="PS-18970"/>
    <s v="OFF-ST-10001809"/>
    <x v="734"/>
    <n v="4"/>
    <n v="0"/>
    <n v="71864"/>
    <n v="7.1863999999999999"/>
    <s v="Office Supplies"/>
    <s v="Storage"/>
    <s v="Fellowes Officeware Wire Shelving"/>
  </r>
  <r>
    <x v="4678"/>
    <x v="963"/>
    <d v="2014-08-25T00:00:00"/>
    <s v="First Class"/>
    <s v="JF-15415"/>
    <s v="OFF-PA-10001846"/>
    <x v="976"/>
    <n v="2"/>
    <n v="0"/>
    <n v="56644"/>
    <n v="5.6643999999999997"/>
    <s v="Office Supplies"/>
    <s v="Paper"/>
    <s v="Xerox 1899"/>
  </r>
  <r>
    <x v="4679"/>
    <x v="785"/>
    <d v="2014-06-13T00:00:00"/>
    <s v="Standard Class"/>
    <s v="RD-19480"/>
    <s v="OFF-BI-10003876"/>
    <x v="1422"/>
    <n v="2"/>
    <n v="2"/>
    <n v="2568"/>
    <n v="0.25679999999999997"/>
    <s v="Office Supplies"/>
    <s v="Binders"/>
    <s v="Green Canvas Binder for 8-1/2&quot; x 14&quot; Sheets"/>
  </r>
  <r>
    <x v="4679"/>
    <x v="785"/>
    <d v="2014-06-13T00:00:00"/>
    <s v="Standard Class"/>
    <s v="RD-19480"/>
    <s v="OFF-ST-10003470"/>
    <x v="5152"/>
    <n v="6"/>
    <n v="0"/>
    <n v="83844"/>
    <n v="8.3843999999999994"/>
    <s v="Office Supplies"/>
    <s v="Storage"/>
    <s v="Tennsco Snap-Together Open Shelving Units, Starter Sets and Add-On Units"/>
  </r>
  <r>
    <x v="4680"/>
    <x v="457"/>
    <d v="2016-04-09T00:00:00"/>
    <s v="First Class"/>
    <s v="ES-14080"/>
    <s v="OFF-PA-10004243"/>
    <x v="131"/>
    <n v="2"/>
    <n v="0"/>
    <n v="182112"/>
    <n v="18.211200000000002"/>
    <s v="Office Supplies"/>
    <s v="Paper"/>
    <s v="Xerox 1939"/>
  </r>
  <r>
    <x v="4681"/>
    <x v="659"/>
    <d v="2017-11-09T00:00:00"/>
    <s v="Second Class"/>
    <s v="KN-16390"/>
    <s v="FUR-CH-10000422"/>
    <x v="5153"/>
    <n v="3"/>
    <n v="0"/>
    <n v="436752"/>
    <n v="43.675199999999997"/>
    <s v="Furniture"/>
    <s v="Chairs"/>
    <s v="Global Highback Leather Tilter in Burgundy"/>
  </r>
  <r>
    <x v="4682"/>
    <x v="428"/>
    <d v="2015-05-31T00:00:00"/>
    <s v="First Class"/>
    <s v="VP-21760"/>
    <s v="FUR-FU-10002506"/>
    <x v="1420"/>
    <n v="4"/>
    <n v="2"/>
    <n v="-41568"/>
    <n v="-4.1567999999999996"/>
    <s v="Furniture"/>
    <s v="Furnishings"/>
    <s v="Tensor &quot;Hersey Kiss&quot; Styled Floor Lamp"/>
  </r>
  <r>
    <x v="4682"/>
    <x v="428"/>
    <d v="2015-05-31T00:00:00"/>
    <s v="First Class"/>
    <s v="VP-21760"/>
    <s v="FUR-CH-10000863"/>
    <x v="2453"/>
    <n v="3"/>
    <n v="3"/>
    <n v="-860586"/>
    <n v="-86.058599999999998"/>
    <s v="Furniture"/>
    <s v="Chairs"/>
    <s v="Novimex Swivel Fabric Task Chair"/>
  </r>
  <r>
    <x v="4682"/>
    <x v="428"/>
    <d v="2015-05-31T00:00:00"/>
    <s v="First Class"/>
    <s v="VP-21760"/>
    <s v="OFF-FA-10002988"/>
    <x v="244"/>
    <n v="5"/>
    <n v="2"/>
    <n v="29145"/>
    <n v="2.9144999999999999"/>
    <s v="Office Supplies"/>
    <s v="Fasteners"/>
    <s v="Ideal Clamps"/>
  </r>
  <r>
    <x v="4683"/>
    <x v="917"/>
    <d v="2017-05-11T00:00:00"/>
    <s v="Standard Class"/>
    <s v="CS-11950"/>
    <s v="TEC-PH-10003437"/>
    <x v="1351"/>
    <n v="7"/>
    <n v="2"/>
    <n v="52493"/>
    <n v="5.2492999999999999"/>
    <s v="Technology"/>
    <s v="Phones"/>
    <s v="Blue Parrot B250XT Professional Grade Wireless BluetoothÂ HeadsetÂ with"/>
  </r>
  <r>
    <x v="4684"/>
    <x v="54"/>
    <d v="2016-06-09T00:00:00"/>
    <s v="Standard Class"/>
    <s v="KB-16600"/>
    <s v="OFF-SU-10002537"/>
    <x v="5154"/>
    <n v="6"/>
    <n v="0"/>
    <n v="159588"/>
    <n v="15.9588"/>
    <s v="Office Supplies"/>
    <s v="Supplies"/>
    <s v="Acme Box Cutter Scissors"/>
  </r>
  <r>
    <x v="4685"/>
    <x v="639"/>
    <d v="2015-12-19T00:00:00"/>
    <s v="Second Class"/>
    <s v="AJ-10945"/>
    <s v="TEC-AC-10003063"/>
    <x v="1473"/>
    <n v="2"/>
    <n v="0"/>
    <n v="105"/>
    <n v="1.0500000000000001E-2"/>
    <s v="Technology"/>
    <s v="Accessories"/>
    <s v="Micro Innovations USB RF Wireless Keyboard with Mouse"/>
  </r>
  <r>
    <x v="4686"/>
    <x v="138"/>
    <d v="2017-12-29T00:00:00"/>
    <s v="Standard Class"/>
    <s v="PO-18865"/>
    <s v="TEC-AC-10003237"/>
    <x v="5155"/>
    <n v="3"/>
    <n v="0"/>
    <n v="13674"/>
    <n v="1.3673999999999999"/>
    <s v="Technology"/>
    <s v="Accessories"/>
    <s v="Memorex Micro Travel Drive 4 GB"/>
  </r>
  <r>
    <x v="4687"/>
    <x v="217"/>
    <d v="2017-12-21T00:00:00"/>
    <s v="Standard Class"/>
    <s v="DP-13105"/>
    <s v="OFF-ST-10001031"/>
    <x v="5156"/>
    <n v="2"/>
    <n v="0"/>
    <n v="84656"/>
    <n v="8.4656000000000002"/>
    <s v="Office Supplies"/>
    <s v="Storage"/>
    <s v="Adjustable Personal File Tote"/>
  </r>
  <r>
    <x v="4688"/>
    <x v="1120"/>
    <d v="2016-05-15T00:00:00"/>
    <s v="Standard Class"/>
    <s v="GM-14500"/>
    <s v="OFF-EN-10001535"/>
    <x v="5157"/>
    <n v="2"/>
    <n v="2"/>
    <n v="23868"/>
    <n v="2.3868"/>
    <s v="Office Supplies"/>
    <s v="Envelopes"/>
    <s v="Grip Seal Envelopes"/>
  </r>
  <r>
    <x v="4689"/>
    <x v="851"/>
    <d v="2014-12-27T00:00:00"/>
    <s v="Second Class"/>
    <s v="CC-12670"/>
    <s v="OFF-PA-10001295"/>
    <x v="2631"/>
    <n v="3"/>
    <n v="2"/>
    <n v="159348"/>
    <n v="15.934799999999999"/>
    <s v="Office Supplies"/>
    <s v="Paper"/>
    <s v="Computer Printout Paper with Letter-Trim Perforations"/>
  </r>
  <r>
    <x v="4689"/>
    <x v="851"/>
    <d v="2014-12-27T00:00:00"/>
    <s v="Second Class"/>
    <s v="CC-12670"/>
    <s v="FUR-CH-10004698"/>
    <x v="560"/>
    <n v="1"/>
    <n v="2"/>
    <n v="64784"/>
    <n v="6.4783999999999997"/>
    <s v="Furniture"/>
    <s v="Chairs"/>
    <s v="Padded Folding Chairs, Black, 4/Carton"/>
  </r>
  <r>
    <x v="4689"/>
    <x v="851"/>
    <d v="2014-12-27T00:00:00"/>
    <s v="Second Class"/>
    <s v="CC-12670"/>
    <s v="OFF-ST-10000078"/>
    <x v="5158"/>
    <n v="2"/>
    <n v="2"/>
    <n v="-106068"/>
    <n v="-10.6068"/>
    <s v="Office Supplies"/>
    <s v="Storage"/>
    <s v="Tennsco 6- and 18-Compartment Lockers"/>
  </r>
  <r>
    <x v="4689"/>
    <x v="851"/>
    <d v="2014-12-27T00:00:00"/>
    <s v="Second Class"/>
    <s v="CC-12670"/>
    <s v="OFF-AR-10001868"/>
    <x v="1460"/>
    <n v="1"/>
    <n v="2"/>
    <n v="504"/>
    <n v="5.04E-2"/>
    <s v="Office Supplies"/>
    <s v="Art"/>
    <s v="Prang Dustless Chalk Sticks"/>
  </r>
  <r>
    <x v="4689"/>
    <x v="851"/>
    <d v="2014-12-27T00:00:00"/>
    <s v="Second Class"/>
    <s v="CC-12670"/>
    <s v="OFF-ST-10004950"/>
    <x v="349"/>
    <n v="5"/>
    <n v="2"/>
    <n v="-1049"/>
    <n v="-0.10489999999999999"/>
    <s v="Office Supplies"/>
    <s v="Storage"/>
    <s v="Acco Perma 3000 Stacking Storage Drawers"/>
  </r>
  <r>
    <x v="4690"/>
    <x v="938"/>
    <d v="2017-08-16T00:00:00"/>
    <s v="Standard Class"/>
    <s v="SJ-20125"/>
    <s v="OFF-PA-10003441"/>
    <x v="330"/>
    <n v="4"/>
    <n v="0"/>
    <n v="124416"/>
    <n v="12.441599999999999"/>
    <s v="Office Supplies"/>
    <s v="Paper"/>
    <s v="Xerox 226"/>
  </r>
  <r>
    <x v="4691"/>
    <x v="11"/>
    <d v="2017-08-31T00:00:00"/>
    <s v="Standard Class"/>
    <s v="SF-20200"/>
    <s v="FUR-FU-10004973"/>
    <x v="5159"/>
    <n v="8"/>
    <n v="2"/>
    <n v="331584"/>
    <n v="33.1584"/>
    <s v="Furniture"/>
    <s v="Furnishings"/>
    <s v="Flat Face Poster Frame"/>
  </r>
  <r>
    <x v="4692"/>
    <x v="617"/>
    <d v="2017-01-23T00:00:00"/>
    <s v="Standard Class"/>
    <s v="RM-19375"/>
    <s v="OFF-PA-10000157"/>
    <x v="729"/>
    <n v="4"/>
    <n v="0"/>
    <n v="375624"/>
    <n v="37.562399999999997"/>
    <s v="Office Supplies"/>
    <s v="Paper"/>
    <s v="Xerox 191"/>
  </r>
  <r>
    <x v="4692"/>
    <x v="617"/>
    <d v="2017-01-23T00:00:00"/>
    <s v="Standard Class"/>
    <s v="RM-19375"/>
    <s v="OFF-PA-10001970"/>
    <x v="5160"/>
    <n v="1"/>
    <n v="0"/>
    <n v="57716"/>
    <n v="5.7716000000000003"/>
    <s v="Office Supplies"/>
    <s v="Paper"/>
    <s v="Xerox 1881"/>
  </r>
  <r>
    <x v="4692"/>
    <x v="617"/>
    <d v="2017-01-23T00:00:00"/>
    <s v="Standard Class"/>
    <s v="RM-19375"/>
    <s v="OFF-AP-10000828"/>
    <x v="2892"/>
    <n v="3"/>
    <n v="0"/>
    <n v="1520232"/>
    <n v="152.0232"/>
    <s v="Office Supplies"/>
    <s v="Appliances"/>
    <s v="Avanti 4.4 Cu. Ft. Refrigerator"/>
  </r>
  <r>
    <x v="4692"/>
    <x v="617"/>
    <d v="2017-01-23T00:00:00"/>
    <s v="Standard Class"/>
    <s v="RM-19375"/>
    <s v="OFF-EN-10001509"/>
    <x v="5161"/>
    <n v="1"/>
    <n v="0"/>
    <n v="9588"/>
    <n v="0.95879999999999999"/>
    <s v="Office Supplies"/>
    <s v="Envelopes"/>
    <s v="Poly String Tie Envelopes"/>
  </r>
  <r>
    <x v="4693"/>
    <x v="974"/>
    <d v="2015-06-24T00:00:00"/>
    <s v="Standard Class"/>
    <s v="KM-16375"/>
    <s v="OFF-ST-10003692"/>
    <x v="1806"/>
    <n v="5"/>
    <n v="2"/>
    <n v="143075"/>
    <n v="14.307499999999999"/>
    <s v="Office Supplies"/>
    <s v="Storage"/>
    <s v="Recycled Steel Personal File for Hanging File Folders"/>
  </r>
  <r>
    <x v="4694"/>
    <x v="677"/>
    <d v="2017-03-16T00:00:00"/>
    <s v="First Class"/>
    <s v="FH-14275"/>
    <s v="TEC-PH-10004700"/>
    <x v="729"/>
    <n v="1"/>
    <n v="2"/>
    <n v="25974"/>
    <n v="2.5973999999999999"/>
    <s v="Technology"/>
    <s v="Phones"/>
    <s v="PowerGen Dual USB Car Charger"/>
  </r>
  <r>
    <x v="4695"/>
    <x v="969"/>
    <d v="2015-10-25T00:00:00"/>
    <s v="Same Day"/>
    <s v="DG-13300"/>
    <s v="FUR-CH-10000422"/>
    <x v="5162"/>
    <n v="8"/>
    <n v="2"/>
    <n v="-291168"/>
    <n v="-29.116800000000001"/>
    <s v="Furniture"/>
    <s v="Chairs"/>
    <s v="Global Highback Leather Tilter in Burgundy"/>
  </r>
  <r>
    <x v="4696"/>
    <x v="154"/>
    <d v="2014-09-23T00:00:00"/>
    <s v="First Class"/>
    <s v="MW-18220"/>
    <s v="TEC-PH-10003484"/>
    <x v="2973"/>
    <n v="5"/>
    <n v="0"/>
    <n v="1574875"/>
    <n v="157.48750000000001"/>
    <s v="Technology"/>
    <s v="Phones"/>
    <s v="Ooma Telo VoIP Home Phone System"/>
  </r>
  <r>
    <x v="4696"/>
    <x v="154"/>
    <d v="2014-09-23T00:00:00"/>
    <s v="First Class"/>
    <s v="MW-18220"/>
    <s v="FUR-CH-10001394"/>
    <x v="3064"/>
    <n v="2"/>
    <n v="1"/>
    <n v="140396"/>
    <n v="14.0396"/>
    <s v="Furniture"/>
    <s v="Chairs"/>
    <s v="Global Leather Executive Chair"/>
  </r>
  <r>
    <x v="4696"/>
    <x v="154"/>
    <d v="2014-09-23T00:00:00"/>
    <s v="First Class"/>
    <s v="MW-18220"/>
    <s v="FUR-BO-10002213"/>
    <x v="748"/>
    <n v="2"/>
    <n v="2"/>
    <n v="-100196"/>
    <n v="-10.019600000000001"/>
    <s v="Furniture"/>
    <s v="Bookcases"/>
    <s v="DMI Eclipse Executive Suite Bookcases"/>
  </r>
  <r>
    <x v="4696"/>
    <x v="154"/>
    <d v="2014-09-23T00:00:00"/>
    <s v="First Class"/>
    <s v="MW-18220"/>
    <s v="OFF-LA-10002762"/>
    <x v="94"/>
    <n v="6"/>
    <n v="0"/>
    <n v="353346"/>
    <n v="35.334600000000002"/>
    <s v="Office Supplies"/>
    <s v="Labels"/>
    <s v="Avery 485"/>
  </r>
  <r>
    <x v="4696"/>
    <x v="154"/>
    <d v="2014-09-23T00:00:00"/>
    <s v="First Class"/>
    <s v="MW-18220"/>
    <s v="OFF-AP-10003842"/>
    <x v="4277"/>
    <n v="1"/>
    <n v="0"/>
    <n v="80548"/>
    <n v="8.0548000000000002"/>
    <s v="Office Supplies"/>
    <s v="Appliances"/>
    <s v="Euro-Pro Shark Turbo Vacuum"/>
  </r>
  <r>
    <x v="4696"/>
    <x v="154"/>
    <d v="2014-09-23T00:00:00"/>
    <s v="First Class"/>
    <s v="MW-18220"/>
    <s v="TEC-PH-10003072"/>
    <x v="5163"/>
    <n v="9"/>
    <n v="0"/>
    <n v="6614559"/>
    <n v="661.45590000000004"/>
    <s v="Technology"/>
    <s v="Phones"/>
    <s v="Panasonic KX-TG9541B DECT 6.0 Digital 2-Line Expandable Cordless Phone With Digital Answering System"/>
  </r>
  <r>
    <x v="4697"/>
    <x v="246"/>
    <d v="2016-11-15T00:00:00"/>
    <s v="Standard Class"/>
    <s v="SC-20845"/>
    <s v="OFF-AR-10003394"/>
    <x v="769"/>
    <n v="6"/>
    <n v="2"/>
    <n v="12348"/>
    <n v="1.2347999999999999"/>
    <s v="Office Supplies"/>
    <s v="Art"/>
    <s v="Newell 332"/>
  </r>
  <r>
    <x v="4698"/>
    <x v="1217"/>
    <d v="2015-09-21T00:00:00"/>
    <s v="Standard Class"/>
    <s v="BD-11500"/>
    <s v="OFF-EN-10001539"/>
    <x v="4464"/>
    <n v="4"/>
    <n v="0"/>
    <n v="146264"/>
    <n v="14.6264"/>
    <s v="Office Supplies"/>
    <s v="Envelopes"/>
    <s v="Staple envelope"/>
  </r>
  <r>
    <x v="4699"/>
    <x v="1218"/>
    <d v="2014-06-28T00:00:00"/>
    <s v="Standard Class"/>
    <s v="LP-17080"/>
    <s v="FUR-FU-10001731"/>
    <x v="5164"/>
    <n v="2"/>
    <n v="2"/>
    <n v="9612"/>
    <n v="0.96120000000000005"/>
    <s v="Furniture"/>
    <s v="Furnishings"/>
    <s v="Acrylic Self-Standing Desk Frames"/>
  </r>
  <r>
    <x v="4700"/>
    <x v="530"/>
    <d v="2016-08-17T00:00:00"/>
    <s v="Second Class"/>
    <s v="NP-18700"/>
    <s v="FUR-TA-10001095"/>
    <x v="5165"/>
    <n v="2"/>
    <n v="4"/>
    <n v="-662302"/>
    <n v="-66.230199999999996"/>
    <s v="Furniture"/>
    <s v="Tables"/>
    <s v="Chromcraft Round Conference Tables"/>
  </r>
  <r>
    <x v="4700"/>
    <x v="530"/>
    <d v="2016-08-17T00:00:00"/>
    <s v="Second Class"/>
    <s v="NP-18700"/>
    <s v="OFF-ST-10000078"/>
    <x v="5166"/>
    <n v="6"/>
    <n v="0"/>
    <n v="2863836"/>
    <n v="286.3836"/>
    <s v="Office Supplies"/>
    <s v="Storage"/>
    <s v="Tennsco 6- and 18-Compartment Lockers"/>
  </r>
  <r>
    <x v="4701"/>
    <x v="669"/>
    <d v="2017-04-17T00:00:00"/>
    <s v="Standard Class"/>
    <s v="DP-13105"/>
    <s v="OFF-FA-10004076"/>
    <x v="1277"/>
    <n v="5"/>
    <n v="2"/>
    <n v="1683"/>
    <n v="0.16830000000000001"/>
    <s v="Office Supplies"/>
    <s v="Fasteners"/>
    <s v="Translucent Push Pins by OIC"/>
  </r>
  <r>
    <x v="4702"/>
    <x v="619"/>
    <d v="2014-03-17T00:00:00"/>
    <s v="First Class"/>
    <s v="RB-19465"/>
    <s v="TEC-MA-10003626"/>
    <x v="5167"/>
    <n v="2"/>
    <n v="3"/>
    <n v="156047"/>
    <n v="15.604699999999999"/>
    <s v="Technology"/>
    <s v="Machines"/>
    <s v="Hewlett-Packard Deskjet 6540 Color Inkjet Printer"/>
  </r>
  <r>
    <x v="4702"/>
    <x v="619"/>
    <d v="2014-03-17T00:00:00"/>
    <s v="First Class"/>
    <s v="RB-19465"/>
    <s v="OFF-PA-10001215"/>
    <x v="864"/>
    <n v="2"/>
    <n v="2"/>
    <n v="264"/>
    <n v="2.64E-2"/>
    <s v="Office Supplies"/>
    <s v="Paper"/>
    <s v="Xerox 1963"/>
  </r>
  <r>
    <x v="4703"/>
    <x v="392"/>
    <d v="2017-09-24T00:00:00"/>
    <s v="Second Class"/>
    <s v="LC-17140"/>
    <s v="TEC-AC-10002842"/>
    <x v="5168"/>
    <n v="9"/>
    <n v="0"/>
    <n v="17136"/>
    <n v="1.7136"/>
    <s v="Technology"/>
    <s v="Accessories"/>
    <s v="WD My Passport Ultra 2TB Portable External Hard Drive"/>
  </r>
  <r>
    <x v="4703"/>
    <x v="392"/>
    <d v="2017-09-24T00:00:00"/>
    <s v="Second Class"/>
    <s v="LC-17140"/>
    <s v="FUR-FU-10004864"/>
    <x v="5169"/>
    <n v="1"/>
    <n v="0"/>
    <n v="39831"/>
    <n v="3.9830999999999999"/>
    <s v="Furniture"/>
    <s v="Furnishings"/>
    <s v="Howard Miller 14-1/2&quot; Diameter Chrome Round Wall Clock"/>
  </r>
  <r>
    <x v="4704"/>
    <x v="419"/>
    <d v="2017-12-13T00:00:00"/>
    <s v="First Class"/>
    <s v="WB-21850"/>
    <s v="OFF-BI-10000014"/>
    <x v="5170"/>
    <n v="1"/>
    <n v="7"/>
    <n v="-25093"/>
    <n v="-2.5093000000000001"/>
    <s v="Office Supplies"/>
    <s v="Binders"/>
    <s v="Heavy-Duty E-Z-D Binders"/>
  </r>
  <r>
    <x v="4704"/>
    <x v="419"/>
    <d v="2017-12-13T00:00:00"/>
    <s v="First Class"/>
    <s v="WB-21850"/>
    <s v="FUR-FU-10001475"/>
    <x v="836"/>
    <n v="5"/>
    <n v="2"/>
    <n v="15386"/>
    <n v="1.5386"/>
    <s v="Furniture"/>
    <s v="Furnishings"/>
    <s v="Contract Clock, 14&quot;, Brown"/>
  </r>
  <r>
    <x v="4705"/>
    <x v="612"/>
    <d v="2016-03-14T00:00:00"/>
    <s v="Second Class"/>
    <s v="MH-17785"/>
    <s v="OFF-ST-10001272"/>
    <x v="5171"/>
    <n v="1"/>
    <n v="2"/>
    <n v="65435"/>
    <n v="6.5434999999999999"/>
    <s v="Office Supplies"/>
    <s v="Storage"/>
    <s v="Mini 13-1/2 Capacity Data Binder Rack, Pearl"/>
  </r>
  <r>
    <x v="4706"/>
    <x v="746"/>
    <d v="2015-01-29T00:00:00"/>
    <s v="First Class"/>
    <s v="SC-20305"/>
    <s v="FUR-CH-10002024"/>
    <x v="4754"/>
    <n v="5"/>
    <n v="2"/>
    <n v="0"/>
    <n v="0"/>
    <s v="Furniture"/>
    <s v="Chairs"/>
    <s v="HON 5400 Series Task Chairs for Big and Tall"/>
  </r>
  <r>
    <x v="4707"/>
    <x v="371"/>
    <d v="2016-09-27T00:00:00"/>
    <s v="First Class"/>
    <s v="MH-17620"/>
    <s v="OFF-BI-10004001"/>
    <x v="3935"/>
    <n v="2"/>
    <n v="8"/>
    <n v="-115872"/>
    <n v="-11.587199999999999"/>
    <s v="Office Supplies"/>
    <s v="Binders"/>
    <s v="GBC Recycled VeloBinder Covers"/>
  </r>
  <r>
    <x v="4708"/>
    <x v="1090"/>
    <d v="2015-10-22T00:00:00"/>
    <s v="Standard Class"/>
    <s v="JC-15775"/>
    <s v="TEC-PH-10004094"/>
    <x v="2380"/>
    <n v="2"/>
    <n v="2"/>
    <n v="15599"/>
    <n v="1.5599000000000001"/>
    <s v="Technology"/>
    <s v="Phones"/>
    <s v="Motorola L703CM"/>
  </r>
  <r>
    <x v="4708"/>
    <x v="1090"/>
    <d v="2015-10-22T00:00:00"/>
    <s v="Standard Class"/>
    <s v="JC-15775"/>
    <s v="OFF-PA-10001184"/>
    <x v="188"/>
    <n v="3"/>
    <n v="0"/>
    <n v="87906"/>
    <n v="8.7905999999999995"/>
    <s v="Office Supplies"/>
    <s v="Paper"/>
    <s v="Xerox 1903"/>
  </r>
  <r>
    <x v="4708"/>
    <x v="1090"/>
    <d v="2015-10-22T00:00:00"/>
    <s v="Standard Class"/>
    <s v="JC-15775"/>
    <s v="FUR-FU-10002505"/>
    <x v="3402"/>
    <n v="3"/>
    <n v="0"/>
    <n v="32352"/>
    <n v="3.2351999999999999"/>
    <s v="Furniture"/>
    <s v="Furnishings"/>
    <s v="Eldon 100 Class Desk Accessories"/>
  </r>
  <r>
    <x v="4709"/>
    <x v="1219"/>
    <d v="2014-11-01T00:00:00"/>
    <s v="Standard Class"/>
    <s v="RD-19810"/>
    <s v="OFF-PA-10001166"/>
    <x v="829"/>
    <n v="2"/>
    <n v="2"/>
    <n v="36288"/>
    <n v="3.6288"/>
    <s v="Office Supplies"/>
    <s v="Paper"/>
    <s v="Xerox 2"/>
  </r>
  <r>
    <x v="4709"/>
    <x v="1219"/>
    <d v="2014-11-01T00:00:00"/>
    <s v="Standard Class"/>
    <s v="RD-19810"/>
    <s v="OFF-PA-10000349"/>
    <x v="1582"/>
    <n v="3"/>
    <n v="2"/>
    <n v="40338"/>
    <n v="4.0338000000000003"/>
    <s v="Office Supplies"/>
    <s v="Paper"/>
    <s v="Easy-staple paper"/>
  </r>
  <r>
    <x v="4710"/>
    <x v="344"/>
    <d v="2017-10-04T00:00:00"/>
    <s v="Second Class"/>
    <s v="SC-20695"/>
    <s v="OFF-AP-10004708"/>
    <x v="4694"/>
    <n v="2"/>
    <n v="8"/>
    <n v="-388212"/>
    <n v="-38.821199999999997"/>
    <s v="Office Supplies"/>
    <s v="Appliances"/>
    <s v="Fellowes Superior 10 Outlet Split Surge Protector"/>
  </r>
  <r>
    <x v="4710"/>
    <x v="344"/>
    <d v="2017-10-04T00:00:00"/>
    <s v="Second Class"/>
    <s v="SC-20695"/>
    <s v="OFF-AP-10001947"/>
    <x v="1484"/>
    <n v="6"/>
    <n v="8"/>
    <n v="-560592"/>
    <n v="-56.059199999999997"/>
    <s v="Office Supplies"/>
    <s v="Appliances"/>
    <s v="Acco 6 Outlet Guardian Premium Plus Surge Suppressor"/>
  </r>
  <r>
    <x v="4711"/>
    <x v="308"/>
    <d v="2014-07-27T00:00:00"/>
    <s v="Standard Class"/>
    <s v="NC-18535"/>
    <s v="TEC-PH-10000441"/>
    <x v="2635"/>
    <n v="6"/>
    <n v="2"/>
    <n v="604752"/>
    <n v="60.475200000000001"/>
    <s v="Technology"/>
    <s v="Phones"/>
    <s v="VTech DS6151"/>
  </r>
  <r>
    <x v="4711"/>
    <x v="308"/>
    <d v="2014-07-27T00:00:00"/>
    <s v="Standard Class"/>
    <s v="NC-18535"/>
    <s v="OFF-SU-10004664"/>
    <x v="4908"/>
    <n v="5"/>
    <n v="0"/>
    <n v="11803"/>
    <n v="1.1802999999999999"/>
    <s v="Office Supplies"/>
    <s v="Supplies"/>
    <s v="Acme Softgrip Scissors"/>
  </r>
  <r>
    <x v="4711"/>
    <x v="308"/>
    <d v="2014-07-27T00:00:00"/>
    <s v="Standard Class"/>
    <s v="NC-18535"/>
    <s v="TEC-PH-10004531"/>
    <x v="312"/>
    <n v="3"/>
    <n v="2"/>
    <n v="37797"/>
    <n v="3.7797000000000001"/>
    <s v="Technology"/>
    <s v="Phones"/>
    <s v="OtterBox Commuter Series Case - iPhone 5 &amp; 5s"/>
  </r>
  <r>
    <x v="4711"/>
    <x v="308"/>
    <d v="2014-07-27T00:00:00"/>
    <s v="Standard Class"/>
    <s v="NC-18535"/>
    <s v="TEC-AC-10002167"/>
    <x v="88"/>
    <n v="3"/>
    <n v="0"/>
    <n v="495"/>
    <n v="4.9500000000000002E-2"/>
    <s v="Technology"/>
    <s v="Accessories"/>
    <s v="ImationÂ 8gb Micro Traveldrive Usb 2.0Â Flash Drive"/>
  </r>
  <r>
    <x v="4712"/>
    <x v="357"/>
    <d v="2014-09-17T00:00:00"/>
    <s v="Second Class"/>
    <s v="LW-17215"/>
    <s v="FUR-CH-10002024"/>
    <x v="5172"/>
    <n v="6"/>
    <n v="1"/>
    <n v="420588"/>
    <n v="42.058799999999998"/>
    <s v="Furniture"/>
    <s v="Chairs"/>
    <s v="HON 5400 Series Task Chairs for Big and Tall"/>
  </r>
  <r>
    <x v="4713"/>
    <x v="148"/>
    <d v="2016-09-20T00:00:00"/>
    <s v="Standard Class"/>
    <s v="AH-10585"/>
    <s v="OFF-AR-10002445"/>
    <x v="973"/>
    <n v="5"/>
    <n v="0"/>
    <n v="13452"/>
    <n v="1.3452"/>
    <s v="Office Supplies"/>
    <s v="Art"/>
    <s v="SANFORD Major Accent Highlighters"/>
  </r>
  <r>
    <x v="4714"/>
    <x v="582"/>
    <d v="2014-12-01T00:00:00"/>
    <s v="Standard Class"/>
    <s v="JO-15145"/>
    <s v="FUR-FU-10003268"/>
    <x v="160"/>
    <n v="5"/>
    <n v="0"/>
    <n v="3998"/>
    <n v="0.39979999999999999"/>
    <s v="Furniture"/>
    <s v="Furnishings"/>
    <s v="Eldon Radial Chair Mat for Low to Medium Pile Carpets"/>
  </r>
  <r>
    <x v="4715"/>
    <x v="409"/>
    <d v="2014-05-16T00:00:00"/>
    <s v="Standard Class"/>
    <s v="VW-21775"/>
    <s v="FUR-CH-10000015"/>
    <x v="1820"/>
    <n v="8"/>
    <n v="3"/>
    <n v="-69312"/>
    <n v="-6.9311999999999996"/>
    <s v="Furniture"/>
    <s v="Chairs"/>
    <s v="Hon Multipurpose Stacking Arm Chairs"/>
  </r>
  <r>
    <x v="4716"/>
    <x v="834"/>
    <d v="2015-09-01T00:00:00"/>
    <s v="Standard Class"/>
    <s v="BP-11185"/>
    <s v="TEC-PH-10004165"/>
    <x v="1316"/>
    <n v="5"/>
    <n v="2"/>
    <n v="82497"/>
    <n v="8.2497000000000007"/>
    <s v="Technology"/>
    <s v="Phones"/>
    <s v="Mitel MiVoice 5330e IP Phone"/>
  </r>
  <r>
    <x v="4716"/>
    <x v="834"/>
    <d v="2015-09-01T00:00:00"/>
    <s v="Standard Class"/>
    <s v="BP-11185"/>
    <s v="FUR-TA-10004607"/>
    <x v="5173"/>
    <n v="1"/>
    <n v="3"/>
    <n v="-162613"/>
    <n v="-16.261299999999999"/>
    <s v="Furniture"/>
    <s v="Tables"/>
    <s v="Hon 2111 Invitation Series Straight Table"/>
  </r>
  <r>
    <x v="4717"/>
    <x v="974"/>
    <d v="2015-06-19T00:00:00"/>
    <s v="Same Day"/>
    <s v="PP-18955"/>
    <s v="OFF-LA-10004677"/>
    <x v="2068"/>
    <n v="2"/>
    <n v="2"/>
    <n v="19926"/>
    <n v="1.9925999999999999"/>
    <s v="Office Supplies"/>
    <s v="Labels"/>
    <s v="Self-Adhesive Address Labels for Typewriters with Dispenser Box"/>
  </r>
  <r>
    <x v="4718"/>
    <x v="323"/>
    <d v="2015-08-23T00:00:00"/>
    <s v="Standard Class"/>
    <s v="SC-20725"/>
    <s v="TEC-AC-10002217"/>
    <x v="4580"/>
    <n v="2"/>
    <n v="2"/>
    <n v="-5264"/>
    <n v="-0.52639999999999998"/>
    <s v="Technology"/>
    <s v="Accessories"/>
    <s v="ImationÂ Clip USBÂ flash driveÂ - 8 GB"/>
  </r>
  <r>
    <x v="4718"/>
    <x v="323"/>
    <d v="2015-08-23T00:00:00"/>
    <s v="Standard Class"/>
    <s v="SC-20725"/>
    <s v="OFF-PA-10001937"/>
    <x v="1535"/>
    <n v="7"/>
    <n v="2"/>
    <n v="127008"/>
    <n v="12.700799999999999"/>
    <s v="Office Supplies"/>
    <s v="Paper"/>
    <s v="Xerox 21"/>
  </r>
  <r>
    <x v="4718"/>
    <x v="323"/>
    <d v="2015-08-23T00:00:00"/>
    <s v="Standard Class"/>
    <s v="SC-20725"/>
    <s v="OFF-AR-10000203"/>
    <x v="1507"/>
    <n v="3"/>
    <n v="2"/>
    <n v="11556"/>
    <n v="1.1556"/>
    <s v="Office Supplies"/>
    <s v="Art"/>
    <s v="Newell 336"/>
  </r>
  <r>
    <x v="4718"/>
    <x v="323"/>
    <d v="2015-08-23T00:00:00"/>
    <s v="Standard Class"/>
    <s v="SC-20725"/>
    <s v="TEC-AC-10001142"/>
    <x v="5174"/>
    <n v="4"/>
    <n v="2"/>
    <n v="-316"/>
    <n v="-3.1600000000000003E-2"/>
    <s v="Technology"/>
    <s v="Accessories"/>
    <s v="First Data FD10 PIN Pad"/>
  </r>
  <r>
    <x v="4719"/>
    <x v="5"/>
    <d v="2015-09-25T00:00:00"/>
    <s v="Same Day"/>
    <s v="BM-11785"/>
    <s v="OFF-BI-10003712"/>
    <x v="339"/>
    <n v="2"/>
    <n v="7"/>
    <n v="-20622"/>
    <n v="-2.0621999999999998"/>
    <s v="Office Supplies"/>
    <s v="Binders"/>
    <s v="Acco Pressboard Covers with Storage Hooks, 14 7/8&quot; x 11&quot;, Light Blue"/>
  </r>
  <r>
    <x v="4720"/>
    <x v="1143"/>
    <d v="2017-05-31T00:00:00"/>
    <s v="Standard Class"/>
    <s v="CD-11920"/>
    <s v="OFF-PA-10000520"/>
    <x v="24"/>
    <n v="2"/>
    <n v="0"/>
    <n v="62208"/>
    <n v="6.2207999999999997"/>
    <s v="Office Supplies"/>
    <s v="Paper"/>
    <s v="Xerox 201"/>
  </r>
  <r>
    <x v="4721"/>
    <x v="689"/>
    <d v="2017-08-05T00:00:00"/>
    <s v="Standard Class"/>
    <s v="GM-14680"/>
    <s v="TEC-PH-10001079"/>
    <x v="5175"/>
    <n v="4"/>
    <n v="4"/>
    <n v="-571152"/>
    <n v="-57.115200000000002"/>
    <s v="Technology"/>
    <s v="Phones"/>
    <s v="Polycom SoundPoint Pro SE-225 Corded phone"/>
  </r>
  <r>
    <x v="4722"/>
    <x v="106"/>
    <d v="2014-10-17T00:00:00"/>
    <s v="Standard Class"/>
    <s v="BP-11050"/>
    <s v="OFF-SU-10000898"/>
    <x v="4585"/>
    <n v="2"/>
    <n v="2"/>
    <n v="2502"/>
    <n v="0.25019999999999998"/>
    <s v="Office Supplies"/>
    <s v="Supplies"/>
    <s v="Acme Hot Forged Carbon Steel Scissors with Nickel-Plated Handles, 3 7/8&quot; Cut, 8&quot;L"/>
  </r>
  <r>
    <x v="4723"/>
    <x v="604"/>
    <d v="2014-05-29T00:00:00"/>
    <s v="Standard Class"/>
    <s v="BW-11065"/>
    <s v="OFF-PA-10001471"/>
    <x v="3"/>
    <n v="2"/>
    <n v="0"/>
    <n v="67252"/>
    <n v="6.7252000000000001"/>
    <s v="Office Supplies"/>
    <s v="Paper"/>
    <s v="Strathmore Photo Frame Cards"/>
  </r>
  <r>
    <x v="4724"/>
    <x v="435"/>
    <d v="2014-12-31T00:00:00"/>
    <s v="Second Class"/>
    <s v="RE-19405"/>
    <s v="OFF-AP-10003281"/>
    <x v="5176"/>
    <n v="5"/>
    <n v="2"/>
    <n v="6045"/>
    <n v="0.60450000000000004"/>
    <s v="Office Supplies"/>
    <s v="Appliances"/>
    <s v="Acco 6 Outlet Guardian Standard Surge Suppressor"/>
  </r>
  <r>
    <x v="4725"/>
    <x v="234"/>
    <d v="2017-04-11T00:00:00"/>
    <s v="Standard Class"/>
    <s v="HR-14770"/>
    <s v="OFF-AR-10003156"/>
    <x v="5177"/>
    <n v="2"/>
    <n v="2"/>
    <n v="12192"/>
    <n v="1.2192000000000001"/>
    <s v="Office Supplies"/>
    <s v="Art"/>
    <s v="50 Colored Long Pencils"/>
  </r>
  <r>
    <x v="4725"/>
    <x v="234"/>
    <d v="2017-04-11T00:00:00"/>
    <s v="Standard Class"/>
    <s v="HR-14770"/>
    <s v="TEC-PH-10000576"/>
    <x v="1221"/>
    <n v="2"/>
    <n v="2"/>
    <n v="191786"/>
    <n v="19.178599999999999"/>
    <s v="Technology"/>
    <s v="Phones"/>
    <s v="AT&amp;T 1080 Corded phone"/>
  </r>
  <r>
    <x v="4726"/>
    <x v="879"/>
    <d v="2015-03-02T00:00:00"/>
    <s v="First Class"/>
    <s v="TP-21565"/>
    <s v="TEC-PH-10003215"/>
    <x v="1989"/>
    <n v="4"/>
    <n v="2"/>
    <n v="34742"/>
    <n v="3.4742000000000002"/>
    <s v="Technology"/>
    <s v="Phones"/>
    <s v="Jackery Bar Premium Fast-charging Portable Charger"/>
  </r>
  <r>
    <x v="4727"/>
    <x v="428"/>
    <d v="2015-06-03T00:00:00"/>
    <s v="Standard Class"/>
    <s v="KB-16315"/>
    <s v="OFF-LA-10004484"/>
    <x v="987"/>
    <n v="3"/>
    <n v="0"/>
    <n v="56994"/>
    <n v="5.6993999999999998"/>
    <s v="Office Supplies"/>
    <s v="Labels"/>
    <s v="Avery 476"/>
  </r>
  <r>
    <x v="4728"/>
    <x v="897"/>
    <d v="2016-09-28T00:00:00"/>
    <s v="Standard Class"/>
    <s v="AC-10660"/>
    <s v="OFF-PA-10002245"/>
    <x v="1370"/>
    <n v="6"/>
    <n v="0"/>
    <n v="16146"/>
    <n v="1.6146"/>
    <s v="Office Supplies"/>
    <s v="Paper"/>
    <s v="Xerox 1895"/>
  </r>
  <r>
    <x v="4729"/>
    <x v="837"/>
    <d v="2017-06-03T00:00:00"/>
    <s v="Standard Class"/>
    <s v="DN-13690"/>
    <s v="FUR-FU-10003664"/>
    <x v="5178"/>
    <n v="5"/>
    <n v="0"/>
    <n v="138417"/>
    <n v="13.841699999999999"/>
    <s v="Furniture"/>
    <s v="Furnishings"/>
    <s v="Electrix Architect's Clamp-On Swing Arm Lamp, Black"/>
  </r>
  <r>
    <x v="4730"/>
    <x v="51"/>
    <d v="2016-09-23T00:00:00"/>
    <s v="Standard Class"/>
    <s v="CC-12430"/>
    <s v="OFF-LA-10002195"/>
    <x v="3744"/>
    <n v="4"/>
    <n v="0"/>
    <n v="59136"/>
    <n v="5.9135999999999997"/>
    <s v="Office Supplies"/>
    <s v="Labels"/>
    <s v="Avery 481"/>
  </r>
  <r>
    <x v="4731"/>
    <x v="183"/>
    <d v="2014-09-13T00:00:00"/>
    <s v="Standard Class"/>
    <s v="TS-21340"/>
    <s v="OFF-BI-10000822"/>
    <x v="4906"/>
    <n v="2"/>
    <n v="2"/>
    <n v="30128"/>
    <n v="3.0127999999999999"/>
    <s v="Office Supplies"/>
    <s v="Binders"/>
    <s v="Acco PRESSTEX Data Binder with Storage Hooks, Light Blue, 9 1/2&quot; X 11&quot;"/>
  </r>
  <r>
    <x v="4732"/>
    <x v="218"/>
    <d v="2017-06-07T00:00:00"/>
    <s v="Standard Class"/>
    <s v="MO-17800"/>
    <s v="OFF-ST-10004963"/>
    <x v="5179"/>
    <n v="9"/>
    <n v="0"/>
    <n v="54504"/>
    <n v="5.4504000000000001"/>
    <s v="Office Supplies"/>
    <s v="Storage"/>
    <s v="Eldon Gobal File Keepers"/>
  </r>
  <r>
    <x v="4733"/>
    <x v="694"/>
    <d v="2015-10-05T00:00:00"/>
    <s v="Standard Class"/>
    <s v="RP-19855"/>
    <s v="OFF-AP-10002495"/>
    <x v="5180"/>
    <n v="3"/>
    <n v="0"/>
    <n v="55845"/>
    <n v="5.5845000000000002"/>
    <s v="Office Supplies"/>
    <s v="Appliances"/>
    <s v="Acco Smartsocket Table Surge Protector, 6 Color-Coded Adapter Outlets"/>
  </r>
  <r>
    <x v="4733"/>
    <x v="694"/>
    <d v="2015-10-05T00:00:00"/>
    <s v="Standard Class"/>
    <s v="RP-19855"/>
    <s v="OFF-BI-10004001"/>
    <x v="5181"/>
    <n v="6"/>
    <n v="2"/>
    <n v="265824"/>
    <n v="26.5824"/>
    <s v="Office Supplies"/>
    <s v="Binders"/>
    <s v="GBC Recycled VeloBinder Covers"/>
  </r>
  <r>
    <x v="4733"/>
    <x v="694"/>
    <d v="2015-10-05T00:00:00"/>
    <s v="Standard Class"/>
    <s v="RP-19855"/>
    <s v="OFF-SU-10004884"/>
    <x v="4723"/>
    <n v="3"/>
    <n v="0"/>
    <n v="136851"/>
    <n v="13.6851"/>
    <s v="Office Supplies"/>
    <s v="Supplies"/>
    <s v="Acme Galleria Hot Forged Steel Scissors with Colored Handles"/>
  </r>
  <r>
    <x v="4733"/>
    <x v="694"/>
    <d v="2015-10-05T00:00:00"/>
    <s v="Standard Class"/>
    <s v="RP-19855"/>
    <s v="TEC-PH-10003555"/>
    <x v="2669"/>
    <n v="2"/>
    <n v="2"/>
    <n v="-82764"/>
    <n v="-8.2764000000000006"/>
    <s v="Technology"/>
    <s v="Phones"/>
    <s v="Motorola HK250 Universal Bluetooth Headset"/>
  </r>
  <r>
    <x v="4734"/>
    <x v="950"/>
    <d v="2016-06-19T00:00:00"/>
    <s v="Second Class"/>
    <s v="JL-15175"/>
    <s v="TEC-MA-10003493"/>
    <x v="5182"/>
    <n v="1"/>
    <n v="5"/>
    <n v="-18295"/>
    <n v="-1.8294999999999999"/>
    <s v="Technology"/>
    <s v="Machines"/>
    <s v="Penpower WorldCard Pro Card Scanner"/>
  </r>
  <r>
    <x v="4735"/>
    <x v="837"/>
    <d v="2017-06-03T00:00:00"/>
    <s v="Standard Class"/>
    <s v="BW-11110"/>
    <s v="TEC-AC-10002380"/>
    <x v="5183"/>
    <n v="3"/>
    <n v="2"/>
    <n v="3399"/>
    <n v="0.33989999999999998"/>
    <s v="Technology"/>
    <s v="Accessories"/>
    <s v="Sony 8GB Class 10 Micro SDHC R40 Memory Card"/>
  </r>
  <r>
    <x v="4735"/>
    <x v="837"/>
    <d v="2017-06-03T00:00:00"/>
    <s v="Standard Class"/>
    <s v="BW-11110"/>
    <s v="OFF-BI-10004209"/>
    <x v="5184"/>
    <n v="5"/>
    <n v="7"/>
    <n v="-1005"/>
    <n v="-0.10050000000000001"/>
    <s v="Office Supplies"/>
    <s v="Binders"/>
    <s v="Fellowes Twister Kit, Gray/Clear, 3/pkg"/>
  </r>
  <r>
    <x v="4736"/>
    <x v="1148"/>
    <d v="2014-10-14T00:00:00"/>
    <s v="Standard Class"/>
    <s v="SJ-20500"/>
    <s v="OFF-AR-10002135"/>
    <x v="541"/>
    <n v="3"/>
    <n v="0"/>
    <n v="41934"/>
    <n v="4.1933999999999996"/>
    <s v="Office Supplies"/>
    <s v="Art"/>
    <s v="Boston Heavy-Duty Trimline Electric Pencil Sharpeners"/>
  </r>
  <r>
    <x v="4736"/>
    <x v="1148"/>
    <d v="2014-10-14T00:00:00"/>
    <s v="Standard Class"/>
    <s v="SJ-20500"/>
    <s v="TEC-PH-10002583"/>
    <x v="521"/>
    <n v="1"/>
    <n v="2"/>
    <n v="-29985"/>
    <n v="-2.9984999999999999"/>
    <s v="Technology"/>
    <s v="Phones"/>
    <s v="iOttie HLCRIO102 Car Mount"/>
  </r>
  <r>
    <x v="4737"/>
    <x v="664"/>
    <d v="2014-11-22T00:00:00"/>
    <s v="Second Class"/>
    <s v="FG-14260"/>
    <s v="OFF-PA-10003591"/>
    <x v="1087"/>
    <n v="3"/>
    <n v="0"/>
    <n v="1722"/>
    <n v="0.17219999999999999"/>
    <s v="Office Supplies"/>
    <s v="Paper"/>
    <s v="Southworth 100% Cotton The Best Paper"/>
  </r>
  <r>
    <x v="4738"/>
    <x v="592"/>
    <d v="2014-10-24T00:00:00"/>
    <s v="Standard Class"/>
    <s v="EH-14125"/>
    <s v="TEC-PH-10004922"/>
    <x v="5185"/>
    <n v="6"/>
    <n v="2"/>
    <n v="20097"/>
    <n v="2.0097"/>
    <s v="Technology"/>
    <s v="Phones"/>
    <s v="RCA Visys Integrated PBX 8-Line Router"/>
  </r>
  <r>
    <x v="4739"/>
    <x v="920"/>
    <d v="2017-11-30T00:00:00"/>
    <s v="Second Class"/>
    <s v="BS-11590"/>
    <s v="FUR-CH-10001854"/>
    <x v="3971"/>
    <n v="2"/>
    <n v="0"/>
    <n v="1684704"/>
    <n v="168.47040000000001"/>
    <s v="Furniture"/>
    <s v="Chairs"/>
    <s v="Office Star - Professional Matrix Back Chair with 2-to-1 Synchro Tilt and Mesh Fabric Seat"/>
  </r>
  <r>
    <x v="4740"/>
    <x v="1220"/>
    <d v="2014-03-03T00:00:00"/>
    <s v="First Class"/>
    <s v="JS-16030"/>
    <s v="OFF-AR-10003560"/>
    <x v="811"/>
    <n v="4"/>
    <n v="2"/>
    <n v="34048"/>
    <n v="3.4047999999999998"/>
    <s v="Office Supplies"/>
    <s v="Art"/>
    <s v="Zebra Zazzle Fluorescent Highlighters"/>
  </r>
  <r>
    <x v="4741"/>
    <x v="1059"/>
    <d v="2014-12-25T00:00:00"/>
    <s v="Standard Class"/>
    <s v="JC-15775"/>
    <s v="OFF-LA-10004409"/>
    <x v="1279"/>
    <n v="6"/>
    <n v="0"/>
    <n v="79488"/>
    <n v="7.9488000000000003"/>
    <s v="Office Supplies"/>
    <s v="Labels"/>
    <s v="Avery 492"/>
  </r>
  <r>
    <x v="4742"/>
    <x v="130"/>
    <d v="2016-11-23T00:00:00"/>
    <s v="Standard Class"/>
    <s v="JM-15265"/>
    <s v="FUR-FU-10000448"/>
    <x v="5090"/>
    <n v="2"/>
    <n v="0"/>
    <n v="1598"/>
    <n v="0.1598"/>
    <s v="Furniture"/>
    <s v="Furnishings"/>
    <s v="Tenex Chairmats For Use With Carpeted Floors"/>
  </r>
  <r>
    <x v="4743"/>
    <x v="155"/>
    <d v="2017-11-10T00:00:00"/>
    <s v="Second Class"/>
    <s v="CD-12280"/>
    <s v="OFF-BI-10002735"/>
    <x v="5186"/>
    <n v="6"/>
    <n v="2"/>
    <n v="555822"/>
    <n v="55.5822"/>
    <s v="Office Supplies"/>
    <s v="Binders"/>
    <s v="GBC Prestige Therm-A-Bind Covers"/>
  </r>
  <r>
    <x v="4743"/>
    <x v="155"/>
    <d v="2017-11-10T00:00:00"/>
    <s v="Second Class"/>
    <s v="CD-12280"/>
    <s v="FUR-TA-10003469"/>
    <x v="3945"/>
    <n v="2"/>
    <n v="4"/>
    <n v="-666"/>
    <n v="-6.6600000000000006E-2"/>
    <s v="Furniture"/>
    <s v="Tables"/>
    <s v="Balt Split Level Computer Training Table"/>
  </r>
  <r>
    <x v="4743"/>
    <x v="155"/>
    <d v="2017-11-10T00:00:00"/>
    <s v="Second Class"/>
    <s v="CD-12280"/>
    <s v="OFF-PA-10001870"/>
    <x v="24"/>
    <n v="2"/>
    <n v="0"/>
    <n v="62208"/>
    <n v="6.2207999999999997"/>
    <s v="Office Supplies"/>
    <s v="Paper"/>
    <s v="Xerox 202"/>
  </r>
  <r>
    <x v="4743"/>
    <x v="155"/>
    <d v="2017-11-10T00:00:00"/>
    <s v="Second Class"/>
    <s v="CD-12280"/>
    <s v="OFF-PA-10004071"/>
    <x v="295"/>
    <n v="2"/>
    <n v="0"/>
    <n v="532608"/>
    <n v="53.260800000000003"/>
    <s v="Office Supplies"/>
    <s v="Paper"/>
    <s v="Eaton Premium Continuous-Feed Paper, 25% Cotton, Letter Size, White, 1000 Shts/Box"/>
  </r>
  <r>
    <x v="4743"/>
    <x v="155"/>
    <d v="2017-11-10T00:00:00"/>
    <s v="Second Class"/>
    <s v="CD-12280"/>
    <s v="TEC-PH-10001448"/>
    <x v="2462"/>
    <n v="2"/>
    <n v="0"/>
    <n v="39992"/>
    <n v="3.9992000000000001"/>
    <s v="Technology"/>
    <s v="Phones"/>
    <s v="Anker Astro 15000mAh USB Portable Charger"/>
  </r>
  <r>
    <x v="4743"/>
    <x v="155"/>
    <d v="2017-11-10T00:00:00"/>
    <s v="Second Class"/>
    <s v="CD-12280"/>
    <s v="OFF-BI-10002706"/>
    <x v="5147"/>
    <n v="1"/>
    <n v="2"/>
    <n v="37128"/>
    <n v="3.7128000000000001"/>
    <s v="Office Supplies"/>
    <s v="Binders"/>
    <s v="Avery Premier Heavy-Duty Binder with Round Locking Rings"/>
  </r>
  <r>
    <x v="4743"/>
    <x v="155"/>
    <d v="2017-11-10T00:00:00"/>
    <s v="Second Class"/>
    <s v="CD-12280"/>
    <s v="FUR-CH-10004875"/>
    <x v="5187"/>
    <n v="2"/>
    <n v="1"/>
    <n v="242012"/>
    <n v="24.2012"/>
    <s v="Furniture"/>
    <s v="Chairs"/>
    <s v="Harbour Creations 67200 Series Stacking Chairs"/>
  </r>
  <r>
    <x v="4743"/>
    <x v="155"/>
    <d v="2017-11-10T00:00:00"/>
    <s v="Second Class"/>
    <s v="CD-12280"/>
    <s v="FUR-FU-10004245"/>
    <x v="5188"/>
    <n v="5"/>
    <n v="0"/>
    <n v="38532"/>
    <n v="3.8532000000000002"/>
    <s v="Furniture"/>
    <s v="Furnishings"/>
    <s v="Career Cubicle Clock, 8 1/4&quot;, Black"/>
  </r>
  <r>
    <x v="4744"/>
    <x v="173"/>
    <d v="2015-06-05T00:00:00"/>
    <s v="Second Class"/>
    <s v="JM-15265"/>
    <s v="OFF-LA-10000443"/>
    <x v="2068"/>
    <n v="2"/>
    <n v="2"/>
    <n v="19926"/>
    <n v="1.9925999999999999"/>
    <s v="Office Supplies"/>
    <s v="Labels"/>
    <s v="Avery 501"/>
  </r>
  <r>
    <x v="4744"/>
    <x v="173"/>
    <d v="2015-06-05T00:00:00"/>
    <s v="Second Class"/>
    <s v="JM-15265"/>
    <s v="OFF-PA-10001125"/>
    <x v="3854"/>
    <n v="7"/>
    <n v="2"/>
    <n v="54215"/>
    <n v="5.4215"/>
    <s v="Office Supplies"/>
    <s v="Paper"/>
    <s v="Xerox 1988"/>
  </r>
  <r>
    <x v="4744"/>
    <x v="173"/>
    <d v="2015-06-05T00:00:00"/>
    <s v="Second Class"/>
    <s v="JM-15265"/>
    <s v="FUR-FU-10002703"/>
    <x v="5189"/>
    <n v="2"/>
    <n v="6"/>
    <n v="-61872"/>
    <n v="-6.1871999999999998"/>
    <s v="Furniture"/>
    <s v="Furnishings"/>
    <s v="Tenex Traditional Chairmats for Hard Floors, Average Lip, 36&quot; x 48&quot;"/>
  </r>
  <r>
    <x v="4744"/>
    <x v="173"/>
    <d v="2015-06-05T00:00:00"/>
    <s v="Second Class"/>
    <s v="JM-15265"/>
    <s v="OFF-BI-10004364"/>
    <x v="2805"/>
    <n v="3"/>
    <n v="8"/>
    <n v="-6237"/>
    <n v="-0.62370000000000003"/>
    <s v="Office Supplies"/>
    <s v="Binders"/>
    <s v="Storex Dura Pro Binders"/>
  </r>
  <r>
    <x v="4745"/>
    <x v="536"/>
    <d v="2014-09-14T00:00:00"/>
    <s v="Standard Class"/>
    <s v="SS-20410"/>
    <s v="OFF-FA-10000936"/>
    <x v="2557"/>
    <n v="5"/>
    <n v="2"/>
    <n v="41125"/>
    <n v="4.1124999999999998"/>
    <s v="Office Supplies"/>
    <s v="Fasteners"/>
    <s v="Acco Hot Clips Clips to Go"/>
  </r>
  <r>
    <x v="4745"/>
    <x v="536"/>
    <d v="2014-09-14T00:00:00"/>
    <s v="Standard Class"/>
    <s v="SS-20410"/>
    <s v="OFF-BI-10001249"/>
    <x v="2858"/>
    <n v="3"/>
    <n v="8"/>
    <n v="-65076"/>
    <n v="-6.5076000000000001"/>
    <s v="Office Supplies"/>
    <s v="Binders"/>
    <s v="Avery Heavy-Duty EZD View Binder with Locking Rings"/>
  </r>
  <r>
    <x v="4745"/>
    <x v="536"/>
    <d v="2014-09-14T00:00:00"/>
    <s v="Standard Class"/>
    <s v="SS-20410"/>
    <s v="OFF-BI-10004632"/>
    <x v="5190"/>
    <n v="5"/>
    <n v="8"/>
    <n v="-5337325"/>
    <n v="-533.73249999999996"/>
    <s v="Office Supplies"/>
    <s v="Binders"/>
    <s v="Ibico Hi-Tech Manual Binding System"/>
  </r>
  <r>
    <x v="4746"/>
    <x v="124"/>
    <d v="2017-11-12T00:00:00"/>
    <s v="Standard Class"/>
    <s v="HG-14845"/>
    <s v="OFF-ST-10000615"/>
    <x v="200"/>
    <n v="2"/>
    <n v="2"/>
    <n v="1816"/>
    <n v="0.18160000000000001"/>
    <s v="Office Supplies"/>
    <s v="Storage"/>
    <s v="SimpliFile Personal File, Black Granite, 15w x 6-15/16d x 11-1/4h"/>
  </r>
  <r>
    <x v="4747"/>
    <x v="782"/>
    <d v="2015-06-24T00:00:00"/>
    <s v="Second Class"/>
    <s v="BC-11125"/>
    <s v="TEC-AC-10001838"/>
    <x v="4115"/>
    <n v="2"/>
    <n v="2"/>
    <n v="919954"/>
    <n v="91.995400000000004"/>
    <s v="Technology"/>
    <s v="Accessories"/>
    <s v="Razer Tiamat Over Ear 7.1 Surround Sound PC Gaming Headset"/>
  </r>
  <r>
    <x v="4748"/>
    <x v="107"/>
    <d v="2014-07-28T00:00:00"/>
    <s v="Standard Class"/>
    <s v="AB-10255"/>
    <s v="OFF-AR-10004757"/>
    <x v="1368"/>
    <n v="6"/>
    <n v="0"/>
    <n v="64944"/>
    <n v="6.4943999999999997"/>
    <s v="Office Supplies"/>
    <s v="Art"/>
    <s v="Crayola Colored Pencils"/>
  </r>
  <r>
    <x v="4749"/>
    <x v="580"/>
    <d v="2016-12-04T00:00:00"/>
    <s v="Second Class"/>
    <s v="MY-18295"/>
    <s v="FUR-BO-10003893"/>
    <x v="5191"/>
    <n v="10"/>
    <n v="32"/>
    <n v="-137976"/>
    <n v="-13.797599999999999"/>
    <s v="Furniture"/>
    <s v="Bookcases"/>
    <s v="Sauder Camden County Collection Library"/>
  </r>
  <r>
    <x v="4749"/>
    <x v="580"/>
    <d v="2016-12-04T00:00:00"/>
    <s v="Second Class"/>
    <s v="MY-18295"/>
    <s v="OFF-PA-10003893"/>
    <x v="2606"/>
    <n v="9"/>
    <n v="2"/>
    <n v="963"/>
    <n v="9.6299999999999997E-2"/>
    <s v="Office Supplies"/>
    <s v="Paper"/>
    <s v="Xerox 1962"/>
  </r>
  <r>
    <x v="4750"/>
    <x v="527"/>
    <d v="2017-10-12T00:00:00"/>
    <s v="Same Day"/>
    <s v="NF-18385"/>
    <s v="FUR-TA-10001932"/>
    <x v="5192"/>
    <n v="3"/>
    <n v="3"/>
    <n v="-769536"/>
    <n v="-76.953599999999994"/>
    <s v="Furniture"/>
    <s v="Tables"/>
    <s v="Chromcraft 48&quot; x 96&quot; Racetrack Double Pedestal Table"/>
  </r>
  <r>
    <x v="4751"/>
    <x v="115"/>
    <d v="2017-12-13T00:00:00"/>
    <s v="First Class"/>
    <s v="NB-18655"/>
    <s v="OFF-FA-10001561"/>
    <x v="2469"/>
    <n v="3"/>
    <n v="0"/>
    <n v="21582"/>
    <n v="2.1581999999999999"/>
    <s v="Office Supplies"/>
    <s v="Fasteners"/>
    <s v="Stockwell Push Pins"/>
  </r>
  <r>
    <x v="4752"/>
    <x v="158"/>
    <d v="2015-10-04T00:00:00"/>
    <s v="First Class"/>
    <s v="EM-13960"/>
    <s v="TEC-PH-10001817"/>
    <x v="2861"/>
    <n v="2"/>
    <n v="2"/>
    <n v="5012"/>
    <n v="0.50119999999999998"/>
    <s v="Technology"/>
    <s v="Phones"/>
    <s v="Wilson Electronics DB Pro Signal Booster"/>
  </r>
  <r>
    <x v="4753"/>
    <x v="1221"/>
    <d v="2016-08-11T00:00:00"/>
    <s v="Standard Class"/>
    <s v="MF-17665"/>
    <s v="OFF-AR-10000538"/>
    <x v="5193"/>
    <n v="7"/>
    <n v="0"/>
    <n v="59115"/>
    <n v="5.9115000000000002"/>
    <s v="Office Supplies"/>
    <s v="Art"/>
    <s v="Boston Model 1800 Electric Pencil Sharpener, Gray"/>
  </r>
  <r>
    <x v="4754"/>
    <x v="1032"/>
    <d v="2017-01-07T00:00:00"/>
    <s v="Standard Class"/>
    <s v="CM-12385"/>
    <s v="OFF-BI-10004584"/>
    <x v="5194"/>
    <n v="8"/>
    <n v="2"/>
    <n v="6825168"/>
    <n v="682.51679999999999"/>
    <s v="Office Supplies"/>
    <s v="Binders"/>
    <s v="GBC ProClick 150 Presentation Binding System"/>
  </r>
  <r>
    <x v="4754"/>
    <x v="1032"/>
    <d v="2017-01-07T00:00:00"/>
    <s v="Standard Class"/>
    <s v="CM-12385"/>
    <s v="OFF-AR-10000817"/>
    <x v="1415"/>
    <n v="3"/>
    <n v="0"/>
    <n v="31008"/>
    <n v="3.1008"/>
    <s v="Office Supplies"/>
    <s v="Art"/>
    <s v="Manco Dry-Lighter Erasable Highlighter"/>
  </r>
  <r>
    <x v="4755"/>
    <x v="659"/>
    <d v="2017-11-07T00:00:00"/>
    <s v="Same Day"/>
    <s v="EC-14050"/>
    <s v="OFF-BI-10000756"/>
    <x v="5026"/>
    <n v="9"/>
    <n v="0"/>
    <n v="1908"/>
    <n v="0.1908"/>
    <s v="Office Supplies"/>
    <s v="Binders"/>
    <s v="Storex DuraTech Recycled Plastic Frosted Binders"/>
  </r>
  <r>
    <x v="4756"/>
    <x v="835"/>
    <d v="2016-01-08T00:00:00"/>
    <s v="Standard Class"/>
    <s v="BO-11350"/>
    <s v="FUR-TA-10000617"/>
    <x v="5195"/>
    <n v="7"/>
    <n v="0"/>
    <n v="350427"/>
    <n v="35.042700000000004"/>
    <s v="Furniture"/>
    <s v="Tables"/>
    <s v="Hon Practical Foundations 30 x 60 Training Table, Light Gray/Charcoal"/>
  </r>
  <r>
    <x v="4756"/>
    <x v="835"/>
    <d v="2016-01-08T00:00:00"/>
    <s v="Standard Class"/>
    <s v="BO-11350"/>
    <s v="OFF-BI-10004364"/>
    <x v="1344"/>
    <n v="2"/>
    <n v="0"/>
    <n v="5346"/>
    <n v="0.53459999999999996"/>
    <s v="Office Supplies"/>
    <s v="Binders"/>
    <s v="Storex Dura Pro Binders"/>
  </r>
  <r>
    <x v="4757"/>
    <x v="395"/>
    <d v="2016-05-16T00:00:00"/>
    <s v="Standard Class"/>
    <s v="VM-21835"/>
    <s v="TEC-AC-10004518"/>
    <x v="4676"/>
    <n v="6"/>
    <n v="0"/>
    <n v="468"/>
    <n v="4.6800000000000001E-2"/>
    <s v="Technology"/>
    <s v="Accessories"/>
    <s v="Memorex Mini Travel Drive 32 GB USB 2.0 Flash Drive"/>
  </r>
  <r>
    <x v="4757"/>
    <x v="395"/>
    <d v="2016-05-16T00:00:00"/>
    <s v="Standard Class"/>
    <s v="VM-21835"/>
    <s v="OFF-AP-10002222"/>
    <x v="1080"/>
    <n v="1"/>
    <n v="0"/>
    <n v="23409"/>
    <n v="2.3409"/>
    <s v="Office Supplies"/>
    <s v="Appliances"/>
    <s v="Staple holder"/>
  </r>
  <r>
    <x v="4758"/>
    <x v="155"/>
    <d v="2017-11-07T00:00:00"/>
    <s v="First Class"/>
    <s v="AB-10060"/>
    <s v="OFF-PA-10002615"/>
    <x v="4959"/>
    <n v="1"/>
    <n v="0"/>
    <n v="20286"/>
    <n v="2.0286"/>
    <s v="Office Supplies"/>
    <s v="Paper"/>
    <s v="Ampad Gold Fibre Wirebound Steno Books, 6&quot; x 9&quot;, Gregg Ruled"/>
  </r>
  <r>
    <x v="4758"/>
    <x v="155"/>
    <d v="2017-11-07T00:00:00"/>
    <s v="First Class"/>
    <s v="AB-10060"/>
    <s v="OFF-PA-10000565"/>
    <x v="3510"/>
    <n v="3"/>
    <n v="0"/>
    <n v="822906"/>
    <n v="82.290599999999998"/>
    <s v="Office Supplies"/>
    <s v="Paper"/>
    <s v="Easy-staple paper"/>
  </r>
  <r>
    <x v="4758"/>
    <x v="155"/>
    <d v="2017-11-07T00:00:00"/>
    <s v="First Class"/>
    <s v="AB-10060"/>
    <s v="OFF-PA-10003673"/>
    <x v="1047"/>
    <n v="10"/>
    <n v="0"/>
    <n v="31188"/>
    <n v="3.1187999999999998"/>
    <s v="Office Supplies"/>
    <s v="Paper"/>
    <s v="Strathmore Photo Mount Cards"/>
  </r>
  <r>
    <x v="4759"/>
    <x v="98"/>
    <d v="2016-05-30T00:00:00"/>
    <s v="Standard Class"/>
    <s v="CM-12235"/>
    <s v="FUR-FU-10002088"/>
    <x v="538"/>
    <n v="3"/>
    <n v="0"/>
    <n v="113148"/>
    <n v="11.3148"/>
    <s v="Furniture"/>
    <s v="Furnishings"/>
    <s v="Nu-Dell Float Frame 11 x 14 1/2"/>
  </r>
  <r>
    <x v="4760"/>
    <x v="320"/>
    <d v="2015-11-24T00:00:00"/>
    <s v="Standard Class"/>
    <s v="KW-16570"/>
    <s v="FUR-FU-10001546"/>
    <x v="2113"/>
    <n v="3"/>
    <n v="0"/>
    <n v="801"/>
    <n v="8.0100000000000005E-2"/>
    <s v="Furniture"/>
    <s v="Furnishings"/>
    <s v="Dana Swing-Arm Lamps"/>
  </r>
  <r>
    <x v="4761"/>
    <x v="322"/>
    <d v="2016-04-29T00:00:00"/>
    <s v="Standard Class"/>
    <s v="MM-17920"/>
    <s v="OFF-AR-10000614"/>
    <x v="5196"/>
    <n v="9"/>
    <n v="0"/>
    <n v="83538"/>
    <n v="8.3537999999999997"/>
    <s v="Office Supplies"/>
    <s v="Art"/>
    <s v="Barrel Sharpener"/>
  </r>
  <r>
    <x v="4761"/>
    <x v="322"/>
    <d v="2016-04-29T00:00:00"/>
    <s v="Standard Class"/>
    <s v="MM-17920"/>
    <s v="OFF-AR-10003190"/>
    <x v="982"/>
    <n v="1"/>
    <n v="0"/>
    <n v="8064"/>
    <n v="0.80640000000000001"/>
    <s v="Office Supplies"/>
    <s v="Art"/>
    <s v="Newell 32"/>
  </r>
  <r>
    <x v="4762"/>
    <x v="581"/>
    <d v="2016-10-18T00:00:00"/>
    <s v="Standard Class"/>
    <s v="PW-19030"/>
    <s v="TEC-PH-10004094"/>
    <x v="5197"/>
    <n v="7"/>
    <n v="0"/>
    <n v="2729825"/>
    <n v="272.98250000000002"/>
    <s v="Technology"/>
    <s v="Phones"/>
    <s v="Motorola L703CM"/>
  </r>
  <r>
    <x v="4762"/>
    <x v="581"/>
    <d v="2016-10-18T00:00:00"/>
    <s v="Standard Class"/>
    <s v="PW-19030"/>
    <s v="OFF-PA-10001970"/>
    <x v="1383"/>
    <n v="2"/>
    <n v="0"/>
    <n v="548604"/>
    <n v="54.860399999999998"/>
    <s v="Office Supplies"/>
    <s v="Paper"/>
    <s v="Xerox 1881"/>
  </r>
  <r>
    <x v="4763"/>
    <x v="376"/>
    <d v="2014-04-07T00:00:00"/>
    <s v="Second Class"/>
    <s v="RD-19900"/>
    <s v="OFF-AR-10002952"/>
    <x v="3909"/>
    <n v="2"/>
    <n v="0"/>
    <n v="7476"/>
    <n v="0.74760000000000004"/>
    <s v="Office Supplies"/>
    <s v="Art"/>
    <s v="Stanley Contemporary Battery Pencil Sharpeners"/>
  </r>
  <r>
    <x v="4763"/>
    <x v="376"/>
    <d v="2014-04-07T00:00:00"/>
    <s v="Second Class"/>
    <s v="RD-19900"/>
    <s v="OFF-BI-10004209"/>
    <x v="242"/>
    <n v="5"/>
    <n v="0"/>
    <n v="1809"/>
    <n v="0.18090000000000001"/>
    <s v="Office Supplies"/>
    <s v="Binders"/>
    <s v="Fellowes Twister Kit, Gray/Clear, 3/pkg"/>
  </r>
  <r>
    <x v="4763"/>
    <x v="376"/>
    <d v="2014-04-07T00:00:00"/>
    <s v="Second Class"/>
    <s v="RD-19900"/>
    <s v="OFF-AR-10004685"/>
    <x v="4305"/>
    <n v="3"/>
    <n v="0"/>
    <n v="45837"/>
    <n v="4.5837000000000003"/>
    <s v="Office Supplies"/>
    <s v="Art"/>
    <s v="Binney &amp; Smith Crayola Metallic Colored Pencils, 8-Color Set"/>
  </r>
  <r>
    <x v="4763"/>
    <x v="376"/>
    <d v="2014-04-07T00:00:00"/>
    <s v="Second Class"/>
    <s v="RD-19900"/>
    <s v="OFF-ST-10000991"/>
    <x v="5198"/>
    <n v="6"/>
    <n v="0"/>
    <n v="206946"/>
    <n v="20.694600000000001"/>
    <s v="Office Supplies"/>
    <s v="Storage"/>
    <s v="Space Solutions HD Industrial Steel Shelving."/>
  </r>
  <r>
    <x v="4764"/>
    <x v="876"/>
    <d v="2016-08-11T00:00:00"/>
    <s v="Standard Class"/>
    <s v="LM-17065"/>
    <s v="OFF-AR-10002399"/>
    <x v="3426"/>
    <n v="9"/>
    <n v="0"/>
    <n v="157194"/>
    <n v="15.7194"/>
    <s v="Office Supplies"/>
    <s v="Art"/>
    <s v="Dixon Prang Watercolor Pencils, 10-Color Set with Brush"/>
  </r>
  <r>
    <x v="4765"/>
    <x v="637"/>
    <d v="2014-12-16T00:00:00"/>
    <s v="First Class"/>
    <s v="CS-11845"/>
    <s v="OFF-BI-10002353"/>
    <x v="1760"/>
    <n v="3"/>
    <n v="8"/>
    <n v="-13896"/>
    <n v="-1.3895999999999999"/>
    <s v="Office Supplies"/>
    <s v="Binders"/>
    <s v="GBC VeloBind Cover Sets"/>
  </r>
  <r>
    <x v="4766"/>
    <x v="1109"/>
    <d v="2017-06-03T00:00:00"/>
    <s v="Second Class"/>
    <s v="KT-16480"/>
    <s v="FUR-BO-10001811"/>
    <x v="5199"/>
    <n v="1"/>
    <n v="32"/>
    <n v="-60196"/>
    <n v="-6.0195999999999996"/>
    <s v="Furniture"/>
    <s v="Bookcases"/>
    <s v="Atlantic Metals Mobile 5-Shelf Bookcases, Custom Colors"/>
  </r>
  <r>
    <x v="4767"/>
    <x v="581"/>
    <d v="2016-10-19T00:00:00"/>
    <s v="Standard Class"/>
    <s v="BE-11410"/>
    <s v="TEC-AC-10003033"/>
    <x v="5200"/>
    <n v="5"/>
    <n v="0"/>
    <n v="5444175"/>
    <n v="544.41750000000002"/>
    <s v="Technology"/>
    <s v="Accessories"/>
    <s v="Plantronics CS510 - Over-the-Head monaural Wireless Headset System"/>
  </r>
  <r>
    <x v="4768"/>
    <x v="619"/>
    <d v="2014-03-18T00:00:00"/>
    <s v="Standard Class"/>
    <s v="NF-18475"/>
    <s v="OFF-PA-10000176"/>
    <x v="5201"/>
    <n v="6"/>
    <n v="2"/>
    <n v="318696"/>
    <n v="31.869599999999998"/>
    <s v="Office Supplies"/>
    <s v="Paper"/>
    <s v="Xerox 1887"/>
  </r>
  <r>
    <x v="4769"/>
    <x v="1222"/>
    <d v="2014-02-24T00:00:00"/>
    <s v="Standard Class"/>
    <s v="DL-13315"/>
    <s v="OFF-AR-10003631"/>
    <x v="5202"/>
    <n v="14"/>
    <n v="2"/>
    <n v="88088"/>
    <n v="8.8087999999999997"/>
    <s v="Office Supplies"/>
    <s v="Art"/>
    <s v="Staples in misc. colors"/>
  </r>
  <r>
    <x v="4770"/>
    <x v="140"/>
    <d v="2015-08-26T00:00:00"/>
    <s v="Second Class"/>
    <s v="MS-17710"/>
    <s v="TEC-PH-10000923"/>
    <x v="5203"/>
    <n v="3"/>
    <n v="4"/>
    <n v="40473"/>
    <n v="4.0472999999999999"/>
    <s v="Technology"/>
    <s v="Phones"/>
    <s v="Belkin SportFit Armband For iPhone 5s/5c, Fuchsia"/>
  </r>
  <r>
    <x v="4770"/>
    <x v="140"/>
    <d v="2015-08-26T00:00:00"/>
    <s v="Second Class"/>
    <s v="MS-17710"/>
    <s v="OFF-LA-10003190"/>
    <x v="2605"/>
    <n v="3"/>
    <n v="2"/>
    <n v="25056"/>
    <n v="2.5055999999999998"/>
    <s v="Office Supplies"/>
    <s v="Labels"/>
    <s v="Avery 474"/>
  </r>
  <r>
    <x v="4770"/>
    <x v="140"/>
    <d v="2015-08-26T00:00:00"/>
    <s v="Second Class"/>
    <s v="MS-17710"/>
    <s v="OFF-ST-10003208"/>
    <x v="2593"/>
    <n v="3"/>
    <n v="2"/>
    <n v="489942"/>
    <n v="48.994199999999999"/>
    <s v="Office Supplies"/>
    <s v="Storage"/>
    <s v="Adjustable Depth Letter/Legal Cart"/>
  </r>
  <r>
    <x v="4771"/>
    <x v="548"/>
    <d v="2017-05-12T00:00:00"/>
    <s v="Second Class"/>
    <s v="MM-18055"/>
    <s v="OFF-AP-10000692"/>
    <x v="5204"/>
    <n v="4"/>
    <n v="0"/>
    <n v="227024"/>
    <n v="22.702400000000001"/>
    <s v="Office Supplies"/>
    <s v="Appliances"/>
    <s v="Fellowes Mighty 8 Compact Surge Protector"/>
  </r>
  <r>
    <x v="4772"/>
    <x v="1084"/>
    <d v="2016-02-09T00:00:00"/>
    <s v="Standard Class"/>
    <s v="JB-15400"/>
    <s v="OFF-ST-10004180"/>
    <x v="5205"/>
    <n v="2"/>
    <n v="0"/>
    <n v="37208"/>
    <n v="3.7208000000000001"/>
    <s v="Office Supplies"/>
    <s v="Storage"/>
    <s v="Safco Commercial Shelving"/>
  </r>
  <r>
    <x v="4773"/>
    <x v="100"/>
    <d v="2014-12-25T00:00:00"/>
    <s v="Standard Class"/>
    <s v="SG-20605"/>
    <s v="TEC-PH-10002817"/>
    <x v="273"/>
    <n v="3"/>
    <n v="2"/>
    <n v="364473"/>
    <n v="36.447299999999998"/>
    <s v="Technology"/>
    <s v="Phones"/>
    <s v="RCA ViSYS 25425RE1 Corded phone"/>
  </r>
  <r>
    <x v="4773"/>
    <x v="100"/>
    <d v="2014-12-25T00:00:00"/>
    <s v="Standard Class"/>
    <s v="SG-20605"/>
    <s v="OFF-PA-10000295"/>
    <x v="23"/>
    <n v="3"/>
    <n v="2"/>
    <n v="54432"/>
    <n v="5.4432"/>
    <s v="Office Supplies"/>
    <s v="Paper"/>
    <s v="Xerox 229"/>
  </r>
  <r>
    <x v="4773"/>
    <x v="100"/>
    <d v="2014-12-25T00:00:00"/>
    <s v="Standard Class"/>
    <s v="SG-20605"/>
    <s v="OFF-ST-10000419"/>
    <x v="5206"/>
    <n v="3"/>
    <n v="2"/>
    <n v="-77406"/>
    <n v="-7.7405999999999997"/>
    <s v="Office Supplies"/>
    <s v="Storage"/>
    <s v="Rogers Jumbo File, Granite"/>
  </r>
  <r>
    <x v="4774"/>
    <x v="241"/>
    <d v="2017-12-06T00:00:00"/>
    <s v="First Class"/>
    <s v="PB-18805"/>
    <s v="OFF-BI-10001524"/>
    <x v="349"/>
    <n v="5"/>
    <n v="2"/>
    <n v="29372"/>
    <n v="2.9371999999999998"/>
    <s v="Office Supplies"/>
    <s v="Binders"/>
    <s v="GBC Premium Transparent Covers with Diagonal Lined Pattern"/>
  </r>
  <r>
    <x v="4774"/>
    <x v="241"/>
    <d v="2017-12-06T00:00:00"/>
    <s v="First Class"/>
    <s v="PB-18805"/>
    <s v="FUR-FU-10003268"/>
    <x v="160"/>
    <n v="5"/>
    <n v="0"/>
    <n v="3998"/>
    <n v="0.39979999999999999"/>
    <s v="Furniture"/>
    <s v="Furnishings"/>
    <s v="Eldon Radial Chair Mat for Low to Medium Pile Carpets"/>
  </r>
  <r>
    <x v="4774"/>
    <x v="241"/>
    <d v="2017-12-06T00:00:00"/>
    <s v="First Class"/>
    <s v="PB-18805"/>
    <s v="TEC-PH-10000148"/>
    <x v="4661"/>
    <n v="3"/>
    <n v="2"/>
    <n v="-70146"/>
    <n v="-7.0145999999999997"/>
    <s v="Technology"/>
    <s v="Phones"/>
    <s v="Cyber Acoustics AC-202b Speech Recognition Stereo Headset"/>
  </r>
  <r>
    <x v="4774"/>
    <x v="241"/>
    <d v="2017-12-06T00:00:00"/>
    <s v="First Class"/>
    <s v="PB-18805"/>
    <s v="OFF-BI-10001543"/>
    <x v="5207"/>
    <n v="6"/>
    <n v="2"/>
    <n v="604632"/>
    <n v="60.463200000000001"/>
    <s v="Office Supplies"/>
    <s v="Binders"/>
    <s v="GBC VeloBinder Manual Binding System"/>
  </r>
  <r>
    <x v="4774"/>
    <x v="241"/>
    <d v="2017-12-06T00:00:00"/>
    <s v="First Class"/>
    <s v="PB-18805"/>
    <s v="OFF-BI-10002071"/>
    <x v="3134"/>
    <n v="2"/>
    <n v="2"/>
    <n v="30212"/>
    <n v="3.0211999999999999"/>
    <s v="Office Supplies"/>
    <s v="Binders"/>
    <s v="Fellowes Black Plastic Comb Bindings"/>
  </r>
  <r>
    <x v="4775"/>
    <x v="668"/>
    <d v="2017-03-25T00:00:00"/>
    <s v="Same Day"/>
    <s v="AC-10615"/>
    <s v="OFF-ST-10002352"/>
    <x v="2442"/>
    <n v="2"/>
    <n v="2"/>
    <n v="9576"/>
    <n v="0.95760000000000001"/>
    <s v="Office Supplies"/>
    <s v="Storage"/>
    <s v="Iris Project Case"/>
  </r>
  <r>
    <x v="4776"/>
    <x v="40"/>
    <d v="2017-07-12T00:00:00"/>
    <s v="Standard Class"/>
    <s v="MR-17545"/>
    <s v="OFF-PA-10003127"/>
    <x v="4454"/>
    <n v="2"/>
    <n v="0"/>
    <n v="242696"/>
    <n v="24.269600000000001"/>
    <s v="Office Supplies"/>
    <s v="Paper"/>
    <s v="Easy-staple paper"/>
  </r>
  <r>
    <x v="4777"/>
    <x v="114"/>
    <d v="2017-10-31T00:00:00"/>
    <s v="Standard Class"/>
    <s v="BF-11215"/>
    <s v="OFF-ST-10000464"/>
    <x v="5208"/>
    <n v="2"/>
    <n v="2"/>
    <n v="55616"/>
    <n v="5.5616000000000003"/>
    <s v="Office Supplies"/>
    <s v="Storage"/>
    <s v="Multi-Use Personal File Cart and Caster Set, Three Stacking Bins"/>
  </r>
  <r>
    <x v="4778"/>
    <x v="287"/>
    <d v="2016-10-31T00:00:00"/>
    <s v="Standard Class"/>
    <s v="BW-11200"/>
    <s v="FUR-CH-10000553"/>
    <x v="5209"/>
    <n v="14"/>
    <n v="1"/>
    <n v="807772"/>
    <n v="80.777199999999993"/>
    <s v="Furniture"/>
    <s v="Chairs"/>
    <s v="Metal Folding Chairs, Beige, 4/Carton"/>
  </r>
  <r>
    <x v="4778"/>
    <x v="287"/>
    <d v="2016-10-31T00:00:00"/>
    <s v="Standard Class"/>
    <s v="BW-11200"/>
    <s v="OFF-FA-10000134"/>
    <x v="5210"/>
    <n v="7"/>
    <n v="0"/>
    <n v="126077"/>
    <n v="12.607699999999999"/>
    <s v="Office Supplies"/>
    <s v="Fasteners"/>
    <s v="Advantus Push Pins, Aluminum Head"/>
  </r>
  <r>
    <x v="4778"/>
    <x v="287"/>
    <d v="2016-10-31T00:00:00"/>
    <s v="Standard Class"/>
    <s v="BW-11200"/>
    <s v="OFF-ST-10000636"/>
    <x v="3175"/>
    <n v="2"/>
    <n v="0"/>
    <n v="13392"/>
    <n v="1.3391999999999999"/>
    <s v="Office Supplies"/>
    <s v="Storage"/>
    <s v="Rogers Profile Extra Capacity Storage Tub"/>
  </r>
  <r>
    <x v="4778"/>
    <x v="287"/>
    <d v="2016-10-31T00:00:00"/>
    <s v="Standard Class"/>
    <s v="BW-11200"/>
    <s v="OFF-BI-10002949"/>
    <x v="813"/>
    <n v="2"/>
    <n v="2"/>
    <n v="32832"/>
    <n v="3.2831999999999999"/>
    <s v="Office Supplies"/>
    <s v="Binders"/>
    <s v="Prestige Round Ring Binders"/>
  </r>
  <r>
    <x v="4779"/>
    <x v="576"/>
    <d v="2017-06-14T00:00:00"/>
    <s v="Second Class"/>
    <s v="TS-21610"/>
    <s v="FUR-FU-10002364"/>
    <x v="2945"/>
    <n v="3"/>
    <n v="6"/>
    <n v="-68634"/>
    <n v="-6.8634000000000004"/>
    <s v="Furniture"/>
    <s v="Furnishings"/>
    <s v="Eldon Expressions Wood Desk Accessories, Oak"/>
  </r>
  <r>
    <x v="4780"/>
    <x v="472"/>
    <d v="2016-09-27T00:00:00"/>
    <s v="First Class"/>
    <s v="AS-10045"/>
    <s v="FUR-BO-10002613"/>
    <x v="5211"/>
    <n v="2"/>
    <n v="15"/>
    <n v="84294"/>
    <n v="8.4293999999999993"/>
    <s v="Furniture"/>
    <s v="Bookcases"/>
    <s v="Atlantic Metals Mobile 4-Shelf Bookcases, Custom Colors"/>
  </r>
  <r>
    <x v="4781"/>
    <x v="405"/>
    <d v="2017-09-09T00:00:00"/>
    <s v="First Class"/>
    <s v="AA-10375"/>
    <s v="OFF-PA-10002659"/>
    <x v="2748"/>
    <n v="5"/>
    <n v="0"/>
    <n v="7774"/>
    <n v="0.77739999999999998"/>
    <s v="Office Supplies"/>
    <s v="Paper"/>
    <s v="Avoid Verbal Orders Carbonless Minifold Book"/>
  </r>
  <r>
    <x v="4781"/>
    <x v="405"/>
    <d v="2017-09-09T00:00:00"/>
    <s v="First Class"/>
    <s v="AA-10375"/>
    <s v="OFF-PA-10000157"/>
    <x v="1072"/>
    <n v="2"/>
    <n v="0"/>
    <n v="187812"/>
    <n v="18.781199999999998"/>
    <s v="Office Supplies"/>
    <s v="Paper"/>
    <s v="Xerox 191"/>
  </r>
  <r>
    <x v="4782"/>
    <x v="1223"/>
    <d v="2015-05-16T00:00:00"/>
    <s v="Second Class"/>
    <s v="PS-18970"/>
    <s v="FUR-CH-10004540"/>
    <x v="2815"/>
    <n v="7"/>
    <n v="2"/>
    <n v="167972"/>
    <n v="16.7972"/>
    <s v="Furniture"/>
    <s v="Chairs"/>
    <s v="Global Chrome Stack Chair"/>
  </r>
  <r>
    <x v="4783"/>
    <x v="705"/>
    <d v="2015-08-10T00:00:00"/>
    <s v="Standard Class"/>
    <s v="RP-19270"/>
    <s v="OFF-LA-10004544"/>
    <x v="1501"/>
    <n v="3"/>
    <n v="2"/>
    <n v="1332"/>
    <n v="0.13320000000000001"/>
    <s v="Office Supplies"/>
    <s v="Labels"/>
    <s v="Avery 505"/>
  </r>
  <r>
    <x v="4783"/>
    <x v="705"/>
    <d v="2015-08-10T00:00:00"/>
    <s v="Standard Class"/>
    <s v="RP-19270"/>
    <s v="OFF-BI-10001097"/>
    <x v="5212"/>
    <n v="5"/>
    <n v="8"/>
    <n v="-96565"/>
    <n v="-9.6564999999999994"/>
    <s v="Office Supplies"/>
    <s v="Binders"/>
    <s v="Avery Hole Reinforcements"/>
  </r>
  <r>
    <x v="4783"/>
    <x v="705"/>
    <d v="2015-08-10T00:00:00"/>
    <s v="Standard Class"/>
    <s v="RP-19270"/>
    <s v="OFF-PA-10003302"/>
    <x v="3616"/>
    <n v="2"/>
    <n v="2"/>
    <n v="191376"/>
    <n v="19.137599999999999"/>
    <s v="Office Supplies"/>
    <s v="Paper"/>
    <s v="Xerox 1906"/>
  </r>
  <r>
    <x v="4783"/>
    <x v="705"/>
    <d v="2015-08-10T00:00:00"/>
    <s v="Standard Class"/>
    <s v="RP-19270"/>
    <s v="FUR-BO-10003965"/>
    <x v="5213"/>
    <n v="3"/>
    <n v="32"/>
    <n v="-1140174"/>
    <n v="-114.01739999999999"/>
    <s v="Furniture"/>
    <s v="Bookcases"/>
    <s v="O'Sullivan Manor Hill 2-Door Library in Brianna Oak"/>
  </r>
  <r>
    <x v="4784"/>
    <x v="386"/>
    <d v="2014-11-02T00:00:00"/>
    <s v="Standard Class"/>
    <s v="NC-18625"/>
    <s v="TEC-AC-10003433"/>
    <x v="4094"/>
    <n v="2"/>
    <n v="0"/>
    <n v="891"/>
    <n v="8.9099999999999999E-2"/>
    <s v="Technology"/>
    <s v="Accessories"/>
    <s v="Maxell 4.7GB DVD+R 5/Pack"/>
  </r>
  <r>
    <x v="4784"/>
    <x v="386"/>
    <d v="2014-11-02T00:00:00"/>
    <s v="Standard Class"/>
    <s v="NC-18625"/>
    <s v="OFF-PA-10000482"/>
    <x v="130"/>
    <n v="2"/>
    <n v="0"/>
    <n v="356636"/>
    <n v="35.663600000000002"/>
    <s v="Office Supplies"/>
    <s v="Paper"/>
    <s v="Snap-A-Way Black Print Carbonless Ruled Speed Letter, Triplicate"/>
  </r>
  <r>
    <x v="4785"/>
    <x v="1133"/>
    <d v="2016-06-20T00:00:00"/>
    <s v="Second Class"/>
    <s v="SC-20770"/>
    <s v="OFF-PA-10004610"/>
    <x v="1422"/>
    <n v="2"/>
    <n v="2"/>
    <n v="214"/>
    <n v="2.1399999999999999E-2"/>
    <s v="Office Supplies"/>
    <s v="Paper"/>
    <s v="Xerox 1900"/>
  </r>
  <r>
    <x v="4785"/>
    <x v="1133"/>
    <d v="2016-06-20T00:00:00"/>
    <s v="Second Class"/>
    <s v="SC-20770"/>
    <s v="OFF-BI-10003910"/>
    <x v="338"/>
    <n v="2"/>
    <n v="7"/>
    <n v="-3855"/>
    <n v="-0.38550000000000001"/>
    <s v="Office Supplies"/>
    <s v="Binders"/>
    <s v="DXL Angle-View Binders with Locking Rings by Samsill"/>
  </r>
  <r>
    <x v="4785"/>
    <x v="1133"/>
    <d v="2016-06-20T00:00:00"/>
    <s v="Second Class"/>
    <s v="SC-20770"/>
    <s v="OFF-AP-10001394"/>
    <x v="847"/>
    <n v="3"/>
    <n v="2"/>
    <n v="9072"/>
    <n v="0.90720000000000001"/>
    <s v="Office Supplies"/>
    <s v="Appliances"/>
    <s v="Harmony Air Purifier"/>
  </r>
  <r>
    <x v="4786"/>
    <x v="910"/>
    <d v="2015-05-06T00:00:00"/>
    <s v="First Class"/>
    <s v="NF-18595"/>
    <s v="OFF-BI-10004654"/>
    <x v="5214"/>
    <n v="3"/>
    <n v="2"/>
    <n v="5193"/>
    <n v="0.51929999999999998"/>
    <s v="Office Supplies"/>
    <s v="Binders"/>
    <s v="Avery Binding System Hidden Tab Executive Style Index Sets"/>
  </r>
  <r>
    <x v="4787"/>
    <x v="256"/>
    <d v="2015-11-14T00:00:00"/>
    <s v="Standard Class"/>
    <s v="SC-20020"/>
    <s v="OFF-ST-10001526"/>
    <x v="5215"/>
    <n v="6"/>
    <n v="2"/>
    <n v="433188"/>
    <n v="43.318800000000003"/>
    <s v="Office Supplies"/>
    <s v="Storage"/>
    <s v="Iceberg Mobile Mega Data/Printer Cart "/>
  </r>
  <r>
    <x v="4788"/>
    <x v="1051"/>
    <d v="2015-06-03T00:00:00"/>
    <s v="Standard Class"/>
    <s v="BD-11560"/>
    <s v="TEC-AC-10000358"/>
    <x v="2811"/>
    <n v="4"/>
    <n v="0"/>
    <n v="364704"/>
    <n v="36.470399999999998"/>
    <s v="Technology"/>
    <s v="Accessories"/>
    <s v="ImationÂ SecureÂ DriveÂ + Hardware Encrypted USBÂ flash driveÂ - 16 GB"/>
  </r>
  <r>
    <x v="4789"/>
    <x v="897"/>
    <d v="2016-09-27T00:00:00"/>
    <s v="Standard Class"/>
    <s v="SM-20950"/>
    <s v="FUR-FU-10000246"/>
    <x v="5216"/>
    <n v="7"/>
    <n v="2"/>
    <n v="8554"/>
    <n v="0.85540000000000005"/>
    <s v="Furniture"/>
    <s v="Furnishings"/>
    <s v="Aluminum Document Frame"/>
  </r>
  <r>
    <x v="4790"/>
    <x v="175"/>
    <d v="2015-12-02T00:00:00"/>
    <s v="Standard Class"/>
    <s v="EB-14110"/>
    <s v="FUR-FU-10003799"/>
    <x v="3794"/>
    <n v="5"/>
    <n v="2"/>
    <n v="9779"/>
    <n v="0.97789999999999999"/>
    <s v="Furniture"/>
    <s v="Furnishings"/>
    <s v="Seth Thomas 13 1/2&quot; Wall Clock"/>
  </r>
  <r>
    <x v="4790"/>
    <x v="175"/>
    <d v="2015-12-02T00:00:00"/>
    <s v="Standard Class"/>
    <s v="EB-14110"/>
    <s v="OFF-FA-10003021"/>
    <x v="4580"/>
    <n v="2"/>
    <n v="2"/>
    <n v="564"/>
    <n v="5.6399999999999999E-2"/>
    <s v="Office Supplies"/>
    <s v="Fasteners"/>
    <s v="Staples"/>
  </r>
  <r>
    <x v="4791"/>
    <x v="332"/>
    <d v="2015-12-05T00:00:00"/>
    <s v="Second Class"/>
    <s v="HP-14815"/>
    <s v="OFF-PA-10003656"/>
    <x v="2253"/>
    <n v="7"/>
    <n v="0"/>
    <n v="849436"/>
    <n v="84.943600000000004"/>
    <s v="Office Supplies"/>
    <s v="Paper"/>
    <s v="Xerox 1935"/>
  </r>
  <r>
    <x v="4792"/>
    <x v="1136"/>
    <d v="2014-10-19T00:00:00"/>
    <s v="Second Class"/>
    <s v="EB-14170"/>
    <s v="FUR-FU-10004586"/>
    <x v="5217"/>
    <n v="2"/>
    <n v="6"/>
    <n v="-15936"/>
    <n v="-1.5935999999999999"/>
    <s v="Furniture"/>
    <s v="Furnishings"/>
    <s v="G.E. Longer-Life Indoor Recessed Floodlight Bulbs"/>
  </r>
  <r>
    <x v="4793"/>
    <x v="973"/>
    <d v="2016-05-05T00:00:00"/>
    <s v="First Class"/>
    <s v="SM-20905"/>
    <s v="TEC-AC-10003832"/>
    <x v="393"/>
    <n v="5"/>
    <n v="2"/>
    <n v="347865"/>
    <n v="34.786499999999997"/>
    <s v="Technology"/>
    <s v="Accessories"/>
    <s v="LogitechÂ P710e Mobile Speakerphone"/>
  </r>
  <r>
    <x v="4793"/>
    <x v="973"/>
    <d v="2016-05-05T00:00:00"/>
    <s v="First Class"/>
    <s v="SM-20905"/>
    <s v="OFF-ST-10002554"/>
    <x v="3298"/>
    <n v="5"/>
    <n v="2"/>
    <n v="-44019"/>
    <n v="-4.4019000000000004"/>
    <s v="Office Supplies"/>
    <s v="Storage"/>
    <s v="Tennsco Industrial Shelving"/>
  </r>
  <r>
    <x v="4793"/>
    <x v="973"/>
    <d v="2016-05-05T00:00:00"/>
    <s v="First Class"/>
    <s v="SM-20905"/>
    <s v="FUR-FU-10001876"/>
    <x v="3240"/>
    <n v="2"/>
    <n v="2"/>
    <n v="103936"/>
    <n v="10.393599999999999"/>
    <s v="Furniture"/>
    <s v="Furnishings"/>
    <s v="Computer Room Manger, 14&quot;"/>
  </r>
  <r>
    <x v="4793"/>
    <x v="973"/>
    <d v="2016-05-05T00:00:00"/>
    <s v="First Class"/>
    <s v="SM-20905"/>
    <s v="TEC-AC-10002637"/>
    <x v="2015"/>
    <n v="3"/>
    <n v="2"/>
    <n v="-755958"/>
    <n v="-75.595799999999997"/>
    <s v="Technology"/>
    <s v="Accessories"/>
    <s v="LogitechÂ VX Revolution Cordless Laser Mouse for Notebooks (Black)"/>
  </r>
  <r>
    <x v="4793"/>
    <x v="973"/>
    <d v="2016-05-05T00:00:00"/>
    <s v="First Class"/>
    <s v="SM-20905"/>
    <s v="TEC-MA-10003589"/>
    <x v="5218"/>
    <n v="3"/>
    <n v="7"/>
    <n v="-1649538"/>
    <n v="-164.9538"/>
    <s v="Technology"/>
    <s v="Machines"/>
    <s v="Cisco 8961 IP Phone Charcoal"/>
  </r>
  <r>
    <x v="4793"/>
    <x v="973"/>
    <d v="2016-05-05T00:00:00"/>
    <s v="First Class"/>
    <s v="SM-20905"/>
    <s v="OFF-LA-10000081"/>
    <x v="1558"/>
    <n v="2"/>
    <n v="2"/>
    <n v="21"/>
    <n v="2.0999999999999999E-3"/>
    <s v="Office Supplies"/>
    <s v="Labels"/>
    <s v="Avery 496"/>
  </r>
  <r>
    <x v="4794"/>
    <x v="932"/>
    <d v="2015-06-08T00:00:00"/>
    <s v="Standard Class"/>
    <s v="CG-1204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4795"/>
    <x v="691"/>
    <d v="2014-03-31T00:00:00"/>
    <s v="Same Day"/>
    <s v="TG-21640"/>
    <s v="FUR-CH-10002965"/>
    <x v="5219"/>
    <n v="7"/>
    <n v="2"/>
    <n v="984802"/>
    <n v="98.480199999999996"/>
    <s v="Furniture"/>
    <s v="Chairs"/>
    <s v="Global Leather Highback Executive Chair with Pneumatic Height Adjustment, Black"/>
  </r>
  <r>
    <x v="4795"/>
    <x v="691"/>
    <d v="2014-03-31T00:00:00"/>
    <s v="Same Day"/>
    <s v="TG-21640"/>
    <s v="OFF-BI-10001636"/>
    <x v="5220"/>
    <n v="5"/>
    <n v="7"/>
    <n v="-10116"/>
    <n v="-1.0116000000000001"/>
    <s v="Office Supplies"/>
    <s v="Binders"/>
    <s v="Ibico Plastic and Wire Spiral Binding Combs"/>
  </r>
  <r>
    <x v="4795"/>
    <x v="691"/>
    <d v="2014-03-31T00:00:00"/>
    <s v="Same Day"/>
    <s v="TG-21640"/>
    <s v="OFF-AR-10004027"/>
    <x v="5221"/>
    <n v="2"/>
    <n v="2"/>
    <n v="10584"/>
    <n v="1.0584"/>
    <s v="Office Supplies"/>
    <s v="Art"/>
    <s v="Binney &amp; Smith inkTank Erasable Desk Highlighter, Chisel Tip, Yellow, 12/Box"/>
  </r>
  <r>
    <x v="4796"/>
    <x v="957"/>
    <d v="2017-07-07T00:00:00"/>
    <s v="First Class"/>
    <s v="DK-12835"/>
    <s v="TEC-PH-10002293"/>
    <x v="1300"/>
    <n v="4"/>
    <n v="0"/>
    <n v="223888"/>
    <n v="22.3888"/>
    <s v="Technology"/>
    <s v="Phones"/>
    <s v="Anker 36W 4-Port USB Wall Charger Travel Power Adapter for iPhone 5s 5c 5"/>
  </r>
  <r>
    <x v="4797"/>
    <x v="546"/>
    <d v="2015-09-24T00:00:00"/>
    <s v="Same Day"/>
    <s v="MB-17305"/>
    <s v="OFF-BI-10003196"/>
    <x v="5222"/>
    <n v="6"/>
    <n v="7"/>
    <n v="-4488"/>
    <n v="-0.44879999999999998"/>
    <s v="Office Supplies"/>
    <s v="Binders"/>
    <s v="Accohide Poly Flexible Ring Binders"/>
  </r>
  <r>
    <x v="4797"/>
    <x v="546"/>
    <d v="2015-09-24T00:00:00"/>
    <s v="Same Day"/>
    <s v="MB-17305"/>
    <s v="OFF-ST-10001172"/>
    <x v="2804"/>
    <n v="2"/>
    <n v="2"/>
    <n v="16784"/>
    <n v="1.6783999999999999"/>
    <s v="Office Supplies"/>
    <s v="Storage"/>
    <s v="Tennsco Lockers, Sand"/>
  </r>
  <r>
    <x v="4797"/>
    <x v="546"/>
    <d v="2015-09-24T00:00:00"/>
    <s v="Same Day"/>
    <s v="MB-17305"/>
    <s v="OFF-EN-10003068"/>
    <x v="3160"/>
    <n v="2"/>
    <n v="2"/>
    <n v="5544"/>
    <n v="0.5544"/>
    <s v="Office Supplies"/>
    <s v="Envelopes"/>
    <s v="#6 3/4 Gummed Flap White Envelopes"/>
  </r>
  <r>
    <x v="4797"/>
    <x v="546"/>
    <d v="2015-09-24T00:00:00"/>
    <s v="Same Day"/>
    <s v="MB-17305"/>
    <s v="OFF-LA-10003510"/>
    <x v="4083"/>
    <n v="1"/>
    <n v="2"/>
    <n v="79378"/>
    <n v="7.9378000000000002"/>
    <s v="Office Supplies"/>
    <s v="Labels"/>
    <s v="Avery 4027 File Folder Labels for Dot Matrix Printers, 5000 Labels per Box, White"/>
  </r>
  <r>
    <x v="4797"/>
    <x v="546"/>
    <d v="2015-09-24T00:00:00"/>
    <s v="Same Day"/>
    <s v="MB-17305"/>
    <s v="OFF-AR-10003504"/>
    <x v="1132"/>
    <n v="5"/>
    <n v="2"/>
    <n v="1926"/>
    <n v="0.19259999999999999"/>
    <s v="Office Supplies"/>
    <s v="Art"/>
    <s v="Newell 347"/>
  </r>
  <r>
    <x v="4798"/>
    <x v="863"/>
    <d v="2015-08-13T00:00:00"/>
    <s v="Same Day"/>
    <s v="SF-20065"/>
    <s v="FUR-FU-10001889"/>
    <x v="897"/>
    <n v="3"/>
    <n v="0"/>
    <n v="104148"/>
    <n v="10.4148"/>
    <s v="Furniture"/>
    <s v="Furnishings"/>
    <s v="Ultra Door Pull Handle"/>
  </r>
  <r>
    <x v="4799"/>
    <x v="989"/>
    <d v="2015-05-28T00:00:00"/>
    <s v="Second Class"/>
    <s v="PS-18760"/>
    <s v="FUR-CH-10000863"/>
    <x v="2781"/>
    <n v="1"/>
    <n v="3"/>
    <n v="-286862"/>
    <n v="-28.686199999999999"/>
    <s v="Furniture"/>
    <s v="Chairs"/>
    <s v="Novimex Swivel Fabric Task Chair"/>
  </r>
  <r>
    <x v="4799"/>
    <x v="989"/>
    <d v="2015-05-28T00:00:00"/>
    <s v="Second Class"/>
    <s v="PS-18760"/>
    <s v="TEC-MA-10004679"/>
    <x v="1491"/>
    <n v="2"/>
    <n v="4"/>
    <n v="-79908"/>
    <n v="-7.9908000000000001"/>
    <s v="Technology"/>
    <s v="Machines"/>
    <s v="StarTech.com 10/100 VDSL2 Ethernet Extender Kit"/>
  </r>
  <r>
    <x v="4799"/>
    <x v="989"/>
    <d v="2015-05-28T00:00:00"/>
    <s v="Second Class"/>
    <s v="PS-18760"/>
    <s v="FUR-CH-10004754"/>
    <x v="5223"/>
    <n v="5"/>
    <n v="3"/>
    <n v="-4497"/>
    <n v="-0.44969999999999999"/>
    <s v="Furniture"/>
    <s v="Chairs"/>
    <s v="Global Stack Chair with Arms, Black"/>
  </r>
  <r>
    <x v="4800"/>
    <x v="97"/>
    <d v="2017-09-16T00:00:00"/>
    <s v="First Class"/>
    <s v="RB-19705"/>
    <s v="TEC-PH-10004586"/>
    <x v="5224"/>
    <n v="3"/>
    <n v="0"/>
    <n v="323955"/>
    <n v="32.395499999999998"/>
    <s v="Technology"/>
    <s v="Phones"/>
    <s v="Wilson SignalBoost 841262 DB PRO Amplifier Kit"/>
  </r>
  <r>
    <x v="4800"/>
    <x v="97"/>
    <d v="2017-09-16T00:00:00"/>
    <s v="First Class"/>
    <s v="RB-19705"/>
    <s v="OFF-ST-10001370"/>
    <x v="633"/>
    <n v="1"/>
    <n v="0"/>
    <n v="3549"/>
    <n v="0.35489999999999999"/>
    <s v="Office Supplies"/>
    <s v="Storage"/>
    <s v="Sensible Storage WireTech Storage Systems"/>
  </r>
  <r>
    <x v="4800"/>
    <x v="97"/>
    <d v="2017-09-16T00:00:00"/>
    <s v="First Class"/>
    <s v="RB-19705"/>
    <s v="OFF-AR-10001988"/>
    <x v="5042"/>
    <n v="5"/>
    <n v="0"/>
    <n v="86855"/>
    <n v="8.6854999999999993"/>
    <s v="Office Supplies"/>
    <s v="Art"/>
    <s v="Bulldog Table or Wall-Mount Pencil Sharpener"/>
  </r>
  <r>
    <x v="4800"/>
    <x v="97"/>
    <d v="2017-09-16T00:00:00"/>
    <s v="First Class"/>
    <s v="RB-19705"/>
    <s v="FUR-CH-10003298"/>
    <x v="4034"/>
    <n v="5"/>
    <n v="1"/>
    <n v="-6549"/>
    <n v="-0.65490000000000004"/>
    <s v="Furniture"/>
    <s v="Chairs"/>
    <s v="Office Star - Contemporary Task Swivel chair with Loop Arms, Charcoal"/>
  </r>
  <r>
    <x v="4801"/>
    <x v="843"/>
    <d v="2016-06-11T00:00:00"/>
    <s v="Standard Class"/>
    <s v="RS-19870"/>
    <s v="OFF-FA-10002988"/>
    <x v="2010"/>
    <n v="6"/>
    <n v="2"/>
    <n v="34974"/>
    <n v="3.4973999999999998"/>
    <s v="Office Supplies"/>
    <s v="Fasteners"/>
    <s v="Ideal Clamps"/>
  </r>
  <r>
    <x v="4802"/>
    <x v="643"/>
    <d v="2017-06-27T00:00:00"/>
    <s v="Second Class"/>
    <s v="SB-20185"/>
    <s v="FUR-BO-10002213"/>
    <x v="4074"/>
    <n v="1"/>
    <n v="2"/>
    <n v="-50098"/>
    <n v="-5.0098000000000003"/>
    <s v="Furniture"/>
    <s v="Bookcases"/>
    <s v="DMI Eclipse Executive Suite Bookcases"/>
  </r>
  <r>
    <x v="4803"/>
    <x v="775"/>
    <d v="2017-08-27T00:00:00"/>
    <s v="First Class"/>
    <s v="HJ-14875"/>
    <s v="OFF-ST-10000344"/>
    <x v="1994"/>
    <n v="4"/>
    <n v="0"/>
    <n v="139672"/>
    <n v="13.9672"/>
    <s v="Office Supplies"/>
    <s v="Storage"/>
    <s v="Neat Ideas Personal Hanging Folder Files, Black"/>
  </r>
  <r>
    <x v="4804"/>
    <x v="275"/>
    <d v="2016-08-28T00:00:00"/>
    <s v="First Class"/>
    <s v="SV-20815"/>
    <s v="OFF-PA-10002319"/>
    <x v="5225"/>
    <n v="1"/>
    <n v="2"/>
    <n v="112404"/>
    <n v="11.240399999999999"/>
    <s v="Office Supplies"/>
    <s v="Paper"/>
    <s v="Xerox 1944"/>
  </r>
  <r>
    <x v="4805"/>
    <x v="741"/>
    <d v="2016-11-18T00:00:00"/>
    <s v="Same Day"/>
    <s v="BE-11410"/>
    <s v="OFF-BI-10002437"/>
    <x v="2064"/>
    <n v="5"/>
    <n v="2"/>
    <n v="22156"/>
    <n v="2.2155999999999998"/>
    <s v="Office Supplies"/>
    <s v="Binders"/>
    <s v="Recycled Premium Regency Composition Covers"/>
  </r>
  <r>
    <x v="4806"/>
    <x v="827"/>
    <d v="2017-04-22T00:00:00"/>
    <s v="Standard Class"/>
    <s v="BM-11575"/>
    <s v="OFF-ST-10001418"/>
    <x v="2328"/>
    <n v="4"/>
    <n v="2"/>
    <n v="-439056"/>
    <n v="-43.9056"/>
    <s v="Office Supplies"/>
    <s v="Storage"/>
    <s v="Carina Media Storage Towers in Natural &amp; Black"/>
  </r>
  <r>
    <x v="4807"/>
    <x v="430"/>
    <d v="2017-07-28T00:00:00"/>
    <s v="Standard Class"/>
    <s v="AZ-10750"/>
    <s v="OFF-AR-10000380"/>
    <x v="5226"/>
    <n v="4"/>
    <n v="2"/>
    <n v="15192"/>
    <n v="1.5192000000000001"/>
    <s v="Office Supplies"/>
    <s v="Art"/>
    <s v="Hunt PowerHouse Electric Pencil Sharpener, Blue"/>
  </r>
  <r>
    <x v="4808"/>
    <x v="409"/>
    <d v="2014-05-15T00:00:00"/>
    <s v="Standard Class"/>
    <s v="HD-14785"/>
    <s v="OFF-PA-10003036"/>
    <x v="42"/>
    <n v="3"/>
    <n v="2"/>
    <n v="56784"/>
    <n v="5.6783999999999999"/>
    <s v="Office Supplies"/>
    <s v="Paper"/>
    <s v="Black Print Carbonless 8 1/2&quot; x 8 1/4&quot; Rapid Memo Book"/>
  </r>
  <r>
    <x v="4808"/>
    <x v="409"/>
    <d v="2014-05-15T00:00:00"/>
    <s v="Standard Class"/>
    <s v="HD-14785"/>
    <s v="OFF-BI-10002026"/>
    <x v="3781"/>
    <n v="9"/>
    <n v="8"/>
    <n v="-172557"/>
    <n v="-17.255700000000001"/>
    <s v="Office Supplies"/>
    <s v="Binders"/>
    <s v="Avery Arch Ring Binders"/>
  </r>
  <r>
    <x v="4809"/>
    <x v="1062"/>
    <d v="2016-08-01T00:00:00"/>
    <s v="Standard Class"/>
    <s v="BF-11005"/>
    <s v="FUR-FU-10003691"/>
    <x v="2984"/>
    <n v="5"/>
    <n v="6"/>
    <n v="-988"/>
    <n v="-9.8799999999999999E-2"/>
    <s v="Furniture"/>
    <s v="Furnishings"/>
    <s v="Eldon Image Series Desk Accessories, Ebony"/>
  </r>
  <r>
    <x v="4809"/>
    <x v="1062"/>
    <d v="2016-08-01T00:00:00"/>
    <s v="Standard Class"/>
    <s v="BF-11005"/>
    <s v="FUR-FU-10003806"/>
    <x v="5227"/>
    <n v="5"/>
    <n v="6"/>
    <n v="-3784"/>
    <n v="-0.37840000000000001"/>
    <s v="Furniture"/>
    <s v="Furnishings"/>
    <s v="Tenex Chairmat w/ Average Lip, 45&quot; x 53&quot;"/>
  </r>
  <r>
    <x v="4810"/>
    <x v="97"/>
    <d v="2017-09-19T00:00:00"/>
    <s v="Standard Class"/>
    <s v="HZ-14950"/>
    <s v="OFF-PA-10002741"/>
    <x v="34"/>
    <n v="2"/>
    <n v="0"/>
    <n v="3852"/>
    <n v="0.38519999999999999"/>
    <s v="Office Supplies"/>
    <s v="Paper"/>
    <s v="Xerox 1980"/>
  </r>
  <r>
    <x v="4810"/>
    <x v="97"/>
    <d v="2017-09-19T00:00:00"/>
    <s v="Standard Class"/>
    <s v="HZ-14950"/>
    <s v="OFF-PA-10003845"/>
    <x v="976"/>
    <n v="2"/>
    <n v="0"/>
    <n v="56644"/>
    <n v="5.6643999999999997"/>
    <s v="Office Supplies"/>
    <s v="Paper"/>
    <s v="Xerox 1987"/>
  </r>
  <r>
    <x v="4811"/>
    <x v="714"/>
    <d v="2017-01-29T00:00:00"/>
    <s v="Standard Class"/>
    <s v="KD-16495"/>
    <s v="OFF-AP-10001492"/>
    <x v="2895"/>
    <n v="3"/>
    <n v="0"/>
    <n v="67236"/>
    <n v="6.7236000000000002"/>
    <s v="Office Supplies"/>
    <s v="Appliances"/>
    <s v="Acco Six-Outlet Power Strip, 4' Cord Length"/>
  </r>
  <r>
    <x v="4811"/>
    <x v="714"/>
    <d v="2017-01-29T00:00:00"/>
    <s v="Standard Class"/>
    <s v="KD-16495"/>
    <s v="OFF-BI-10004318"/>
    <x v="4296"/>
    <n v="2"/>
    <n v="2"/>
    <n v="899548"/>
    <n v="89.954800000000006"/>
    <s v="Office Supplies"/>
    <s v="Binders"/>
    <s v="Ibico EB-19 Dual Function Manual Binding System"/>
  </r>
  <r>
    <x v="4811"/>
    <x v="714"/>
    <d v="2017-01-29T00:00:00"/>
    <s v="Standard Class"/>
    <s v="KD-16495"/>
    <s v="TEC-PH-10000193"/>
    <x v="3171"/>
    <n v="3"/>
    <n v="2"/>
    <n v="82764"/>
    <n v="8.2764000000000006"/>
    <s v="Technology"/>
    <s v="Phones"/>
    <s v="Jensen SMPS-640 -Â speaker phone"/>
  </r>
  <r>
    <x v="4812"/>
    <x v="561"/>
    <d v="2015-09-23T00:00:00"/>
    <s v="Standard Class"/>
    <s v="FC-14245"/>
    <s v="FUR-FU-10003464"/>
    <x v="3671"/>
    <n v="3"/>
    <n v="0"/>
    <n v="194688"/>
    <n v="19.468800000000002"/>
    <s v="Furniture"/>
    <s v="Furnishings"/>
    <s v="Seth Thomas 8 1/2&quot; Cubicle Clock"/>
  </r>
  <r>
    <x v="4813"/>
    <x v="1224"/>
    <d v="2015-04-18T00:00:00"/>
    <s v="Standard Class"/>
    <s v="TP-21130"/>
    <s v="OFF-AP-10002403"/>
    <x v="5228"/>
    <n v="1"/>
    <n v="2"/>
    <n v="26406"/>
    <n v="2.6406000000000001"/>
    <s v="Office Supplies"/>
    <s v="Appliances"/>
    <s v="Acco Smartsocket Color-Coded Six-Outlet AC Adapter Model Surge Protectors"/>
  </r>
  <r>
    <x v="4814"/>
    <x v="548"/>
    <d v="2017-05-11T00:00:00"/>
    <s v="Second Class"/>
    <s v="EB-13705"/>
    <s v="OFF-PA-10003848"/>
    <x v="169"/>
    <n v="8"/>
    <n v="2"/>
    <n v="145152"/>
    <n v="14.5152"/>
    <s v="Office Supplies"/>
    <s v="Paper"/>
    <s v="Xerox 1997"/>
  </r>
  <r>
    <x v="4815"/>
    <x v="913"/>
    <d v="2016-09-09T00:00:00"/>
    <s v="Standard Class"/>
    <s v="JP-15520"/>
    <s v="OFF-PA-10001357"/>
    <x v="5229"/>
    <n v="5"/>
    <n v="0"/>
    <n v="11496"/>
    <n v="1.1496"/>
    <s v="Office Supplies"/>
    <s v="Paper"/>
    <s v="Xerox 1886"/>
  </r>
  <r>
    <x v="4816"/>
    <x v="946"/>
    <d v="2014-05-22T00:00:00"/>
    <s v="First Class"/>
    <s v="TD-20995"/>
    <s v="OFF-SU-10004737"/>
    <x v="5230"/>
    <n v="5"/>
    <n v="0"/>
    <n v="9234"/>
    <n v="0.9234"/>
    <s v="Office Supplies"/>
    <s v="Supplies"/>
    <s v="Acme Design Stainless Steel Bent Scissors"/>
  </r>
  <r>
    <x v="4817"/>
    <x v="64"/>
    <d v="2016-06-23T00:00:00"/>
    <s v="Standard Class"/>
    <s v="DM-13345"/>
    <s v="FUR-TA-10003715"/>
    <x v="5231"/>
    <n v="3"/>
    <n v="4"/>
    <n v="-2135574"/>
    <n v="-213.5574"/>
    <s v="Furniture"/>
    <s v="Tables"/>
    <s v="Hon 2111 Invitation Series Corner Table"/>
  </r>
  <r>
    <x v="4818"/>
    <x v="133"/>
    <d v="2015-11-05T00:00:00"/>
    <s v="First Class"/>
    <s v="EG-13900"/>
    <s v="OFF-AP-10003099"/>
    <x v="5232"/>
    <n v="4"/>
    <n v="0"/>
    <n v="553616"/>
    <n v="55.361600000000003"/>
    <s v="Office Supplies"/>
    <s v="Appliances"/>
    <s v="Eureka Hand Vacuum, Bagless"/>
  </r>
  <r>
    <x v="4819"/>
    <x v="385"/>
    <d v="2017-11-09T00:00:00"/>
    <s v="Standard Class"/>
    <s v="HG-14965"/>
    <s v="TEC-AC-10002323"/>
    <x v="5157"/>
    <n v="4"/>
    <n v="2"/>
    <n v="-6188"/>
    <n v="-0.61880000000000002"/>
    <s v="Technology"/>
    <s v="Accessories"/>
    <s v="SanDisk Ultra 32 GB MicroSDHC Class 10 Memory Card"/>
  </r>
  <r>
    <x v="4819"/>
    <x v="385"/>
    <d v="2017-11-09T00:00:00"/>
    <s v="Standard Class"/>
    <s v="HG-14965"/>
    <s v="OFF-ST-10002344"/>
    <x v="4408"/>
    <n v="3"/>
    <n v="2"/>
    <n v="-437292"/>
    <n v="-43.729199999999999"/>
    <s v="Office Supplies"/>
    <s v="Storage"/>
    <s v="Carina 42&quot;Hx23 3/4&quot;W Media Storage Unit"/>
  </r>
  <r>
    <x v="4820"/>
    <x v="241"/>
    <d v="2017-12-08T00:00:00"/>
    <s v="Second Class"/>
    <s v="BF-11080"/>
    <s v="OFF-PA-10000007"/>
    <x v="5233"/>
    <n v="6"/>
    <n v="0"/>
    <n v="9936"/>
    <n v="0.99360000000000004"/>
    <s v="Office Supplies"/>
    <s v="Paper"/>
    <s v="Telephone Message Books with Fax/Mobile Section, 4 1/4&quot; x 6&quot;"/>
  </r>
  <r>
    <x v="4820"/>
    <x v="241"/>
    <d v="2017-12-08T00:00:00"/>
    <s v="Second Class"/>
    <s v="BF-11080"/>
    <s v="OFF-LA-10000248"/>
    <x v="735"/>
    <n v="3"/>
    <n v="0"/>
    <n v="52029"/>
    <n v="5.2028999999999996"/>
    <s v="Office Supplies"/>
    <s v="Labels"/>
    <s v="Avery 52"/>
  </r>
  <r>
    <x v="4821"/>
    <x v="565"/>
    <d v="2016-05-19T00:00:00"/>
    <s v="Second Class"/>
    <s v="SC-20095"/>
    <s v="FUR-FU-10002116"/>
    <x v="5234"/>
    <n v="4"/>
    <n v="0"/>
    <n v="197988"/>
    <n v="19.7988"/>
    <s v="Furniture"/>
    <s v="Furnishings"/>
    <s v="Tenex Carpeted, Granite-Look or Clear Contemporary Contour Shape Chair Mats"/>
  </r>
  <r>
    <x v="4821"/>
    <x v="565"/>
    <d v="2016-05-19T00:00:00"/>
    <s v="Second Class"/>
    <s v="SC-20095"/>
    <s v="OFF-LA-10002195"/>
    <x v="1343"/>
    <n v="9"/>
    <n v="0"/>
    <n v="133056"/>
    <n v="13.3056"/>
    <s v="Office Supplies"/>
    <s v="Labels"/>
    <s v="Avery 481"/>
  </r>
  <r>
    <x v="4822"/>
    <x v="1200"/>
    <d v="2017-10-30T00:00:00"/>
    <s v="Standard Class"/>
    <s v="CS-11950"/>
    <s v="OFF-FA-10000735"/>
    <x v="2480"/>
    <n v="4"/>
    <n v="0"/>
    <n v="5256"/>
    <n v="0.52559999999999996"/>
    <s v="Office Supplies"/>
    <s v="Fasteners"/>
    <s v="Staples"/>
  </r>
  <r>
    <x v="4823"/>
    <x v="94"/>
    <d v="2016-09-22T00:00:00"/>
    <s v="Standard Class"/>
    <s v="BD-11320"/>
    <s v="TEC-PH-10001299"/>
    <x v="2410"/>
    <n v="2"/>
    <n v="2"/>
    <n v="239984"/>
    <n v="23.9984"/>
    <s v="Technology"/>
    <s v="Phones"/>
    <s v="Polycom CX300 Desktop Phone USB VoIP phone"/>
  </r>
  <r>
    <x v="4824"/>
    <x v="20"/>
    <d v="2014-11-13T00:00:00"/>
    <s v="First Class"/>
    <s v="MZ-17515"/>
    <s v="OFF-AP-10002892"/>
    <x v="5235"/>
    <n v="1"/>
    <n v="0"/>
    <n v="6894"/>
    <n v="0.68940000000000001"/>
    <s v="Office Supplies"/>
    <s v="Appliances"/>
    <s v="Belkin F5C206VTEL 6 Outlet Surge"/>
  </r>
  <r>
    <x v="4824"/>
    <x v="20"/>
    <d v="2014-11-13T00:00:00"/>
    <s v="First Class"/>
    <s v="MZ-17515"/>
    <s v="TEC-AC-10002718"/>
    <x v="5236"/>
    <n v="7"/>
    <n v="0"/>
    <n v="153195"/>
    <n v="15.3195"/>
    <s v="Technology"/>
    <s v="Accessories"/>
    <s v="Belkin Standard 104 key USB Keyboard"/>
  </r>
  <r>
    <x v="4824"/>
    <x v="20"/>
    <d v="2014-11-13T00:00:00"/>
    <s v="First Class"/>
    <s v="MZ-17515"/>
    <s v="OFF-BI-10003527"/>
    <x v="5237"/>
    <n v="2"/>
    <n v="2"/>
    <n v="762594"/>
    <n v="76.259399999999999"/>
    <s v="Office Supplies"/>
    <s v="Binders"/>
    <s v="Fellowes PB500 Electric Punch Plastic Comb Binding Machine with Manual Bind"/>
  </r>
  <r>
    <x v="4825"/>
    <x v="441"/>
    <d v="2016-08-29T00:00:00"/>
    <s v="Standard Class"/>
    <s v="PW-19030"/>
    <s v="OFF-AR-10002255"/>
    <x v="1703"/>
    <n v="2"/>
    <n v="0"/>
    <n v="16704"/>
    <n v="1.6704000000000001"/>
    <s v="Office Supplies"/>
    <s v="Art"/>
    <s v="Newell 346"/>
  </r>
  <r>
    <x v="4826"/>
    <x v="673"/>
    <d v="2017-11-21T00:00:00"/>
    <s v="Standard Class"/>
    <s v="BS-11380"/>
    <s v="TEC-CO-10002095"/>
    <x v="5238"/>
    <n v="3"/>
    <n v="4"/>
    <n v="749985"/>
    <n v="74.998500000000007"/>
    <s v="Technology"/>
    <s v="Copiers"/>
    <s v="Hewlett Packard 610 Color Digital Copier / Printer"/>
  </r>
  <r>
    <x v="4826"/>
    <x v="673"/>
    <d v="2017-11-21T00:00:00"/>
    <s v="Standard Class"/>
    <s v="BS-11380"/>
    <s v="OFF-AR-10004022"/>
    <x v="1335"/>
    <n v="3"/>
    <n v="2"/>
    <n v="5397"/>
    <n v="0.53969999999999996"/>
    <s v="Office Supplies"/>
    <s v="Art"/>
    <s v="Panasonic KP-380BK Classic Electric Pencil Sharpener"/>
  </r>
  <r>
    <x v="4826"/>
    <x v="673"/>
    <d v="2017-11-21T00:00:00"/>
    <s v="Standard Class"/>
    <s v="BS-11380"/>
    <s v="TEC-AC-10002335"/>
    <x v="3703"/>
    <n v="5"/>
    <n v="2"/>
    <n v="-17495"/>
    <n v="-1.7495000000000001"/>
    <s v="Technology"/>
    <s v="Accessories"/>
    <s v="Logitech Media Keyboard K200"/>
  </r>
  <r>
    <x v="4827"/>
    <x v="568"/>
    <d v="2014-09-30T00:00:00"/>
    <s v="Standard Class"/>
    <s v="DA-13450"/>
    <s v="OFF-AP-10001634"/>
    <x v="5239"/>
    <n v="6"/>
    <n v="2"/>
    <n v="12528"/>
    <n v="1.2527999999999999"/>
    <s v="Office Supplies"/>
    <s v="Appliances"/>
    <s v="Hoover Commercial Lightweight Upright Vacuum"/>
  </r>
  <r>
    <x v="4827"/>
    <x v="568"/>
    <d v="2014-09-30T00:00:00"/>
    <s v="Standard Class"/>
    <s v="DA-13450"/>
    <s v="TEC-AC-10002370"/>
    <x v="5064"/>
    <n v="2"/>
    <n v="2"/>
    <n v="4728"/>
    <n v="0.4728"/>
    <s v="Technology"/>
    <s v="Accessories"/>
    <s v="Maxell CD-R Discs"/>
  </r>
  <r>
    <x v="4827"/>
    <x v="568"/>
    <d v="2014-09-30T00:00:00"/>
    <s v="Standard Class"/>
    <s v="DA-13450"/>
    <s v="OFF-PA-10000174"/>
    <x v="2558"/>
    <n v="4"/>
    <n v="2"/>
    <n v="111024"/>
    <n v="11.102399999999999"/>
    <s v="Office Supplies"/>
    <s v="Paper"/>
    <s v="Message Book, Wirebound, Four 5 1/2&quot; X 4&quot; Forms/Pg., 200 Dupl. Sets/Book"/>
  </r>
  <r>
    <x v="4828"/>
    <x v="96"/>
    <d v="2017-06-30T00:00:00"/>
    <s v="First Class"/>
    <s v="ME-17725"/>
    <s v="OFF-AP-10000240"/>
    <x v="1036"/>
    <n v="2"/>
    <n v="8"/>
    <n v="-545496"/>
    <n v="-54.549599999999998"/>
    <s v="Office Supplies"/>
    <s v="Appliances"/>
    <s v="Belkin F9G930V10-GRY 9 Outlet Surge"/>
  </r>
  <r>
    <x v="4828"/>
    <x v="96"/>
    <d v="2017-06-30T00:00:00"/>
    <s v="First Class"/>
    <s v="ME-17725"/>
    <s v="FUR-TA-10002855"/>
    <x v="5240"/>
    <n v="3"/>
    <n v="3"/>
    <n v="-395118"/>
    <n v="-39.511800000000001"/>
    <s v="Furniture"/>
    <s v="Tables"/>
    <s v="Bevis Round Conference Table Top &amp; Single Column Base"/>
  </r>
  <r>
    <x v="4828"/>
    <x v="96"/>
    <d v="2017-06-30T00:00:00"/>
    <s v="First Class"/>
    <s v="ME-17725"/>
    <s v="FUR-BO-10000780"/>
    <x v="5241"/>
    <n v="3"/>
    <n v="32"/>
    <n v="-964704"/>
    <n v="-96.470399999999998"/>
    <s v="Furniture"/>
    <s v="Bookcases"/>
    <s v="O'Sullivan Plantations 2-Door Library in Landvery Oak"/>
  </r>
  <r>
    <x v="4829"/>
    <x v="364"/>
    <d v="2017-09-25T00:00:00"/>
    <s v="First Class"/>
    <s v="MH-17785"/>
    <s v="OFF-PA-10001846"/>
    <x v="4274"/>
    <n v="2"/>
    <n v="2"/>
    <n v="33524"/>
    <n v="3.3523999999999998"/>
    <s v="Office Supplies"/>
    <s v="Paper"/>
    <s v="Xerox 1899"/>
  </r>
  <r>
    <x v="4830"/>
    <x v="113"/>
    <d v="2014-11-27T00:00:00"/>
    <s v="Standard Class"/>
    <s v="BT-11440"/>
    <s v="OFF-BI-10002049"/>
    <x v="1779"/>
    <n v="3"/>
    <n v="0"/>
    <n v="67482"/>
    <n v="6.7481999999999998"/>
    <s v="Office Supplies"/>
    <s v="Binders"/>
    <s v="UniKeep View Case Binders"/>
  </r>
  <r>
    <x v="4831"/>
    <x v="181"/>
    <d v="2014-01-18T00:00:00"/>
    <s v="Standard Class"/>
    <s v="MM-17920"/>
    <s v="OFF-PA-10002947"/>
    <x v="4923"/>
    <n v="7"/>
    <n v="2"/>
    <n v="130928"/>
    <n v="13.0928"/>
    <s v="Office Supplies"/>
    <s v="Paper"/>
    <s v="Xerox 1923"/>
  </r>
  <r>
    <x v="4831"/>
    <x v="181"/>
    <d v="2014-01-18T00:00:00"/>
    <s v="Standard Class"/>
    <s v="MM-17920"/>
    <s v="OFF-BI-10003476"/>
    <x v="5242"/>
    <n v="2"/>
    <n v="7"/>
    <n v="-25212"/>
    <n v="-2.5211999999999999"/>
    <s v="Office Supplies"/>
    <s v="Binders"/>
    <s v="Avery Metallic Poly Binders"/>
  </r>
  <r>
    <x v="4832"/>
    <x v="1206"/>
    <d v="2016-06-06T00:00:00"/>
    <s v="Standard Class"/>
    <s v="NM-18520"/>
    <s v="OFF-BI-10002609"/>
    <x v="153"/>
    <n v="3"/>
    <n v="2"/>
    <n v="23244"/>
    <n v="2.3243999999999998"/>
    <s v="Office Supplies"/>
    <s v="Binders"/>
    <s v="Avery Hidden Tab Dividers for Binding Systems"/>
  </r>
  <r>
    <x v="4832"/>
    <x v="1206"/>
    <d v="2016-06-06T00:00:00"/>
    <s v="Standard Class"/>
    <s v="NM-18520"/>
    <s v="TEC-PH-10003215"/>
    <x v="1159"/>
    <n v="6"/>
    <n v="0"/>
    <n v="88053"/>
    <n v="8.8053000000000008"/>
    <s v="Technology"/>
    <s v="Phones"/>
    <s v="Jackery Bar Premium Fast-charging Portable Charger"/>
  </r>
  <r>
    <x v="4833"/>
    <x v="778"/>
    <d v="2017-02-17T00:00:00"/>
    <s v="Standard Class"/>
    <s v="MH-17455"/>
    <s v="OFF-AP-10004785"/>
    <x v="5243"/>
    <n v="8"/>
    <n v="0"/>
    <n v="389752"/>
    <n v="38.975200000000001"/>
    <s v="Office Supplies"/>
    <s v="Appliances"/>
    <s v="Holmes Replacement Filter for HEPA Air Cleaner, Medium Room"/>
  </r>
  <r>
    <x v="4834"/>
    <x v="1005"/>
    <d v="2014-10-17T00:00:00"/>
    <s v="First Class"/>
    <s v="TC-21295"/>
    <s v="TEC-AC-10000865"/>
    <x v="1429"/>
    <n v="3"/>
    <n v="0"/>
    <n v="3009"/>
    <n v="0.3009"/>
    <s v="Technology"/>
    <s v="Accessories"/>
    <s v="WD My Passport Ultra 500GB Portable External Hard Drive"/>
  </r>
  <r>
    <x v="4834"/>
    <x v="1005"/>
    <d v="2014-10-17T00:00:00"/>
    <s v="First Class"/>
    <s v="TC-21295"/>
    <s v="OFF-ST-10000615"/>
    <x v="5244"/>
    <n v="7"/>
    <n v="0"/>
    <n v="22246"/>
    <n v="2.2246000000000001"/>
    <s v="Office Supplies"/>
    <s v="Storage"/>
    <s v="SimpliFile Personal File, Black Granite, 15w x 6-15/16d x 11-1/4h"/>
  </r>
  <r>
    <x v="4834"/>
    <x v="1005"/>
    <d v="2014-10-17T00:00:00"/>
    <s v="First Class"/>
    <s v="TC-21295"/>
    <s v="FUR-CH-10000749"/>
    <x v="2230"/>
    <n v="9"/>
    <n v="0"/>
    <n v="2606112"/>
    <n v="260.6112"/>
    <s v="Furniture"/>
    <s v="Chairs"/>
    <s v="Office Star - Ergonomic Mid Back Chair with 2-Way Adjustable Arms"/>
  </r>
  <r>
    <x v="4835"/>
    <x v="728"/>
    <d v="2014-11-25T00:00:00"/>
    <s v="Standard Class"/>
    <s v="MH-17785"/>
    <s v="FUR-FU-10003553"/>
    <x v="5245"/>
    <n v="2"/>
    <n v="0"/>
    <n v="55016"/>
    <n v="5.5015999999999998"/>
    <s v="Furniture"/>
    <s v="Furnishings"/>
    <s v="Howard Miller 13-1/2&quot; Diameter Rosebrook Wall Clock"/>
  </r>
  <r>
    <x v="4835"/>
    <x v="728"/>
    <d v="2014-11-25T00:00:00"/>
    <s v="Standard Class"/>
    <s v="MH-17785"/>
    <s v="FUR-TA-10003008"/>
    <x v="5246"/>
    <n v="4"/>
    <n v="0"/>
    <n v="94926"/>
    <n v="9.4925999999999995"/>
    <s v="Furniture"/>
    <s v="Tables"/>
    <s v="Lesro Round Back Collection Coffee Table, End Table"/>
  </r>
  <r>
    <x v="4836"/>
    <x v="156"/>
    <d v="2017-11-15T00:00:00"/>
    <s v="Second Class"/>
    <s v="EP-13915"/>
    <s v="OFF-PA-10001846"/>
    <x v="976"/>
    <n v="2"/>
    <n v="0"/>
    <n v="56644"/>
    <n v="5.6643999999999997"/>
    <s v="Office Supplies"/>
    <s v="Paper"/>
    <s v="Xerox 1899"/>
  </r>
  <r>
    <x v="4837"/>
    <x v="1225"/>
    <d v="2015-01-31T00:00:00"/>
    <s v="Second Class"/>
    <s v="JH-15985"/>
    <s v="FUR-TA-10000198"/>
    <x v="5247"/>
    <n v="13"/>
    <n v="4"/>
    <n v="-18623124"/>
    <n v="-1862.3124"/>
    <s v="Furniture"/>
    <s v="Tables"/>
    <s v="Chromcraft Bull-Nose Wood Oval Conference Tables &amp; Bases"/>
  </r>
  <r>
    <x v="4838"/>
    <x v="1009"/>
    <d v="2014-03-12T00:00:00"/>
    <s v="Standard Class"/>
    <s v="CM-12715"/>
    <s v="OFF-AR-10000390"/>
    <x v="2623"/>
    <n v="5"/>
    <n v="0"/>
    <n v="9499"/>
    <n v="0.94989999999999997"/>
    <s v="Office Supplies"/>
    <s v="Art"/>
    <s v="Newell Chalk Holder"/>
  </r>
  <r>
    <x v="4838"/>
    <x v="1009"/>
    <d v="2014-03-12T00:00:00"/>
    <s v="Standard Class"/>
    <s v="CM-12715"/>
    <s v="OFF-ST-10000934"/>
    <x v="5248"/>
    <n v="5"/>
    <n v="0"/>
    <n v="0"/>
    <n v="0"/>
    <s v="Office Supplies"/>
    <s v="Storage"/>
    <s v="Contico 72&quot;H Heavy-Duty Storage System"/>
  </r>
  <r>
    <x v="4838"/>
    <x v="1009"/>
    <d v="2014-03-12T00:00:00"/>
    <s v="Standard Class"/>
    <s v="CM-12715"/>
    <s v="FUR-CH-10002780"/>
    <x v="4793"/>
    <n v="6"/>
    <n v="2"/>
    <n v="218352"/>
    <n v="21.8352"/>
    <s v="Furniture"/>
    <s v="Chairs"/>
    <s v="Office Star - Task Chair with Contemporary Loop Arms"/>
  </r>
  <r>
    <x v="4838"/>
    <x v="1009"/>
    <d v="2014-03-12T00:00:00"/>
    <s v="Standard Class"/>
    <s v="CM-12715"/>
    <s v="FUR-CH-10004495"/>
    <x v="5249"/>
    <n v="2"/>
    <n v="2"/>
    <n v="541764"/>
    <n v="54.176400000000001"/>
    <s v="Furniture"/>
    <s v="Chairs"/>
    <s v="Global Leather and Oak Executive Chair, Black"/>
  </r>
  <r>
    <x v="4839"/>
    <x v="254"/>
    <d v="2017-06-13T00:00:00"/>
    <s v="Standard Class"/>
    <s v="FO-14305"/>
    <s v="TEC-AC-10002006"/>
    <x v="5250"/>
    <n v="7"/>
    <n v="2"/>
    <n v="123123"/>
    <n v="12.3123"/>
    <s v="Technology"/>
    <s v="Accessories"/>
    <s v="Memorex Micro Travel Drive 16 GB"/>
  </r>
  <r>
    <x v="4839"/>
    <x v="254"/>
    <d v="2017-06-13T00:00:00"/>
    <s v="Standard Class"/>
    <s v="FO-14305"/>
    <s v="OFF-ST-10002485"/>
    <x v="346"/>
    <n v="2"/>
    <n v="2"/>
    <n v="-83524"/>
    <n v="-8.3523999999999994"/>
    <s v="Office Supplies"/>
    <s v="Storage"/>
    <s v="Rogers Deluxe File Chest"/>
  </r>
  <r>
    <x v="4839"/>
    <x v="254"/>
    <d v="2017-06-13T00:00:00"/>
    <s v="Standard Class"/>
    <s v="FO-14305"/>
    <s v="OFF-BI-10000778"/>
    <x v="465"/>
    <n v="2"/>
    <n v="7"/>
    <n v="-48392"/>
    <n v="-4.8391999999999999"/>
    <s v="Office Supplies"/>
    <s v="Binders"/>
    <s v="GBC VeloBinder Electric Binding Machine"/>
  </r>
  <r>
    <x v="4840"/>
    <x v="198"/>
    <d v="2014-11-24T00:00:00"/>
    <s v="Standard Class"/>
    <s v="MW-18220"/>
    <s v="OFF-ST-10000877"/>
    <x v="3269"/>
    <n v="4"/>
    <n v="0"/>
    <n v="575016"/>
    <n v="57.501600000000003"/>
    <s v="Office Supplies"/>
    <s v="Storage"/>
    <s v="Recycled Steel Personal File for Standard File Folders"/>
  </r>
  <r>
    <x v="4840"/>
    <x v="198"/>
    <d v="2014-11-24T00:00:00"/>
    <s v="Standard Class"/>
    <s v="MW-18220"/>
    <s v="TEC-PH-10002103"/>
    <x v="1619"/>
    <n v="3"/>
    <n v="0"/>
    <n v="789516"/>
    <n v="78.951599999999999"/>
    <s v="Technology"/>
    <s v="Phones"/>
    <s v="Jabra SPEAK 410"/>
  </r>
  <r>
    <x v="4841"/>
    <x v="550"/>
    <d v="2016-11-30T00:00:00"/>
    <s v="Standard Class"/>
    <s v="MS-17365"/>
    <s v="FUR-BO-10002213"/>
    <x v="5251"/>
    <n v="8"/>
    <n v="15"/>
    <n v="1603136"/>
    <n v="160.31360000000001"/>
    <s v="Furniture"/>
    <s v="Bookcases"/>
    <s v="DMI Eclipse Executive Suite Bookcases"/>
  </r>
  <r>
    <x v="4841"/>
    <x v="550"/>
    <d v="2016-11-30T00:00:00"/>
    <s v="Standard Class"/>
    <s v="MS-17365"/>
    <s v="OFF-AR-10004269"/>
    <x v="4781"/>
    <n v="9"/>
    <n v="0"/>
    <n v="104076"/>
    <n v="10.4076"/>
    <s v="Office Supplies"/>
    <s v="Art"/>
    <s v="Newell 31"/>
  </r>
  <r>
    <x v="4841"/>
    <x v="550"/>
    <d v="2016-11-30T00:00:00"/>
    <s v="Standard Class"/>
    <s v="MS-17365"/>
    <s v="OFF-AP-10000055"/>
    <x v="925"/>
    <n v="2"/>
    <n v="0"/>
    <n v="19488"/>
    <n v="1.9488000000000001"/>
    <s v="Office Supplies"/>
    <s v="Appliances"/>
    <s v="Belkin F9S820V06 8 Outlet Surge"/>
  </r>
  <r>
    <x v="4841"/>
    <x v="550"/>
    <d v="2016-11-30T00:00:00"/>
    <s v="Standard Class"/>
    <s v="MS-17365"/>
    <s v="FUR-FU-10002937"/>
    <x v="1842"/>
    <n v="6"/>
    <n v="0"/>
    <n v="29769"/>
    <n v="2.9769000000000001"/>
    <s v="Furniture"/>
    <s v="Furnishings"/>
    <s v="GE 48&quot; Fluorescent Tube, Cool White Energy Saver, 34 Watts, 30/Box"/>
  </r>
  <r>
    <x v="4842"/>
    <x v="390"/>
    <d v="2017-01-27T00:00:00"/>
    <s v="Standard Class"/>
    <s v="HP-14815"/>
    <s v="TEC-AC-10001874"/>
    <x v="292"/>
    <n v="2"/>
    <n v="2"/>
    <n v="11998"/>
    <n v="1.1998"/>
    <s v="Technology"/>
    <s v="Accessories"/>
    <s v="Logitech Wireless Anywhere Mouse MX for PC and Mac"/>
  </r>
  <r>
    <x v="4842"/>
    <x v="390"/>
    <d v="2017-01-27T00:00:00"/>
    <s v="Standard Class"/>
    <s v="HP-14815"/>
    <s v="OFF-BI-10004506"/>
    <x v="5252"/>
    <n v="2"/>
    <n v="7"/>
    <n v="-36212"/>
    <n v="-3.6212"/>
    <s v="Office Supplies"/>
    <s v="Binders"/>
    <s v="Wilson Jones data.warehouse D-Ring Binders with DublLock"/>
  </r>
  <r>
    <x v="4843"/>
    <x v="516"/>
    <d v="2014-09-29T00:00:00"/>
    <s v="Standard Class"/>
    <s v="AS-10090"/>
    <s v="FUR-FU-10001876"/>
    <x v="5253"/>
    <n v="3"/>
    <n v="0"/>
    <n v="350784"/>
    <n v="35.078400000000002"/>
    <s v="Furniture"/>
    <s v="Furnishings"/>
    <s v="Computer Room Manger, 14&quot;"/>
  </r>
  <r>
    <x v="4843"/>
    <x v="516"/>
    <d v="2014-09-29T00:00:00"/>
    <s v="Standard Class"/>
    <s v="AS-10090"/>
    <s v="OFF-BI-10003355"/>
    <x v="2098"/>
    <n v="1"/>
    <n v="2"/>
    <n v="13944"/>
    <n v="1.3944000000000001"/>
    <s v="Office Supplies"/>
    <s v="Binders"/>
    <s v="Cardinal Holdit Business Card Pockets"/>
  </r>
  <r>
    <x v="4843"/>
    <x v="516"/>
    <d v="2014-09-29T00:00:00"/>
    <s v="Standard Class"/>
    <s v="AS-10090"/>
    <s v="OFF-AR-10003876"/>
    <x v="3527"/>
    <n v="4"/>
    <n v="0"/>
    <n v="57376"/>
    <n v="5.7375999999999996"/>
    <s v="Office Supplies"/>
    <s v="Art"/>
    <s v="Avery Hi-Liter GlideStik Fluorescent Highlighter, Yellow Ink"/>
  </r>
  <r>
    <x v="4843"/>
    <x v="516"/>
    <d v="2014-09-29T00:00:00"/>
    <s v="Standard Class"/>
    <s v="AS-10090"/>
    <s v="FUR-CH-10004983"/>
    <x v="5254"/>
    <n v="4"/>
    <n v="1"/>
    <n v="837096"/>
    <n v="83.709599999999995"/>
    <s v="Furniture"/>
    <s v="Chairs"/>
    <s v="Office Star - Mid Back Dual function Ergonomic High Back Chair with 2-Way Adjustable Arms"/>
  </r>
  <r>
    <x v="4844"/>
    <x v="959"/>
    <d v="2014-03-30T00:00:00"/>
    <s v="Second Class"/>
    <s v="CS-12505"/>
    <s v="OFF-LA-10001982"/>
    <x v="1956"/>
    <n v="5"/>
    <n v="0"/>
    <n v="90"/>
    <n v="8.9999999999999993E-3"/>
    <s v="Office Supplies"/>
    <s v="Labels"/>
    <s v="Smead Alpha-Z Color-Coded Name Labels First Letter Starter Set"/>
  </r>
  <r>
    <x v="4845"/>
    <x v="255"/>
    <d v="2016-06-11T00:00:00"/>
    <s v="Standard Class"/>
    <s v="ME-17320"/>
    <s v="TEC-PH-10001459"/>
    <x v="5255"/>
    <n v="9"/>
    <n v="2"/>
    <n v="2267946"/>
    <n v="226.7946"/>
    <s v="Technology"/>
    <s v="Phones"/>
    <s v="Samsung Galaxy Mega 6.3"/>
  </r>
  <r>
    <x v="4845"/>
    <x v="255"/>
    <d v="2016-06-11T00:00:00"/>
    <s v="Standard Class"/>
    <s v="ME-17320"/>
    <s v="TEC-AC-10002134"/>
    <x v="270"/>
    <n v="2"/>
    <n v="0"/>
    <n v="37744"/>
    <n v="3.7744"/>
    <s v="Technology"/>
    <s v="Accessories"/>
    <s v="Rosewill 107 Normal Keys USB Wired Standard Keyboard"/>
  </r>
  <r>
    <x v="4845"/>
    <x v="255"/>
    <d v="2016-06-11T00:00:00"/>
    <s v="Standard Class"/>
    <s v="ME-17320"/>
    <s v="TEC-PH-10001760"/>
    <x v="5256"/>
    <n v="3"/>
    <n v="2"/>
    <n v="16119"/>
    <n v="1.6119000000000001"/>
    <s v="Technology"/>
    <s v="Phones"/>
    <s v="Bose SoundLink Bluetooth Speaker"/>
  </r>
  <r>
    <x v="4846"/>
    <x v="227"/>
    <d v="2017-09-05T00:00:00"/>
    <s v="Standard Class"/>
    <s v="MS-17770"/>
    <s v="OFF-ST-10001511"/>
    <x v="2544"/>
    <n v="3"/>
    <n v="0"/>
    <n v="96975"/>
    <n v="9.6974999999999998"/>
    <s v="Office Supplies"/>
    <s v="Storage"/>
    <s v="Space Solutions Commercial Steel Shelving"/>
  </r>
  <r>
    <x v="4847"/>
    <x v="295"/>
    <d v="2015-12-07T00:00:00"/>
    <s v="Same Day"/>
    <s v="KH-16690"/>
    <s v="OFF-PA-10003953"/>
    <x v="24"/>
    <n v="2"/>
    <n v="0"/>
    <n v="62208"/>
    <n v="6.2207999999999997"/>
    <s v="Office Supplies"/>
    <s v="Paper"/>
    <s v="Xerox 218"/>
  </r>
  <r>
    <x v="4848"/>
    <x v="673"/>
    <d v="2017-11-20T00:00:00"/>
    <s v="Standard Class"/>
    <s v="LC-16885"/>
    <s v="FUR-FU-10003268"/>
    <x v="402"/>
    <n v="3"/>
    <n v="0"/>
    <n v="23988"/>
    <n v="2.3988"/>
    <s v="Furniture"/>
    <s v="Furnishings"/>
    <s v="Eldon Radial Chair Mat for Low to Medium Pile Carpets"/>
  </r>
  <r>
    <x v="4848"/>
    <x v="673"/>
    <d v="2017-11-20T00:00:00"/>
    <s v="Standard Class"/>
    <s v="LC-16885"/>
    <s v="FUR-FU-10001847"/>
    <x v="49"/>
    <n v="3"/>
    <n v="0"/>
    <n v="44712"/>
    <n v="4.4711999999999996"/>
    <s v="Furniture"/>
    <s v="Furnishings"/>
    <s v="Eldon Image Series Black Desk Accessories"/>
  </r>
  <r>
    <x v="4849"/>
    <x v="214"/>
    <d v="2016-04-27T00:00:00"/>
    <s v="Standard Class"/>
    <s v="AF-10870"/>
    <s v="OFF-BI-10002764"/>
    <x v="2190"/>
    <n v="7"/>
    <n v="2"/>
    <n v="65569"/>
    <n v="6.5568999999999997"/>
    <s v="Office Supplies"/>
    <s v="Binders"/>
    <s v="Recycled Pressboard Report Cover with Reinforced Top Hinge"/>
  </r>
  <r>
    <x v="4849"/>
    <x v="214"/>
    <d v="2016-04-27T00:00:00"/>
    <s v="Standard Class"/>
    <s v="AF-10870"/>
    <s v="OFF-EN-10004386"/>
    <x v="2738"/>
    <n v="3"/>
    <n v="0"/>
    <n v="35985"/>
    <n v="3.5985"/>
    <s v="Office Supplies"/>
    <s v="Envelopes"/>
    <s v="Recycled Interoffice Envelopes with String and Button Closure, 10 x 13"/>
  </r>
  <r>
    <x v="4850"/>
    <x v="554"/>
    <d v="2017-04-06T00:00:00"/>
    <s v="Standard Class"/>
    <s v="AH-10465"/>
    <s v="OFF-LA-10001569"/>
    <x v="1747"/>
    <n v="3"/>
    <n v="0"/>
    <n v="68724"/>
    <n v="6.8723999999999998"/>
    <s v="Office Supplies"/>
    <s v="Labels"/>
    <s v="Avery 499"/>
  </r>
  <r>
    <x v="4851"/>
    <x v="863"/>
    <d v="2015-08-15T00:00:00"/>
    <s v="First Class"/>
    <s v="GK-14620"/>
    <s v="OFF-AR-10001446"/>
    <x v="5257"/>
    <n v="7"/>
    <n v="2"/>
    <n v="8085"/>
    <n v="0.8085"/>
    <s v="Office Supplies"/>
    <s v="Art"/>
    <s v="Newell 309"/>
  </r>
  <r>
    <x v="4852"/>
    <x v="110"/>
    <d v="2017-11-19T00:00:00"/>
    <s v="Standard Class"/>
    <s v="KL-16645"/>
    <s v="TEC-PH-10003442"/>
    <x v="1308"/>
    <n v="5"/>
    <n v="2"/>
    <n v="1375"/>
    <n v="0.13750000000000001"/>
    <s v="Technology"/>
    <s v="Phones"/>
    <s v="Samsung Replacement EH64AVFWE Premium Headset"/>
  </r>
  <r>
    <x v="4853"/>
    <x v="43"/>
    <d v="2016-12-28T00:00:00"/>
    <s v="Standard Class"/>
    <s v="FM-14290"/>
    <s v="OFF-PA-10000477"/>
    <x v="1025"/>
    <n v="2"/>
    <n v="2"/>
    <n v="26892"/>
    <n v="2.6892"/>
    <s v="Office Supplies"/>
    <s v="Paper"/>
    <s v="Xerox 1952"/>
  </r>
  <r>
    <x v="4853"/>
    <x v="43"/>
    <d v="2016-12-28T00:00:00"/>
    <s v="Standard Class"/>
    <s v="FM-14290"/>
    <s v="TEC-PH-10002645"/>
    <x v="5258"/>
    <n v="5"/>
    <n v="4"/>
    <n v="-3749925"/>
    <n v="-374.99250000000001"/>
    <s v="Technology"/>
    <s v="Phones"/>
    <s v="LG G2"/>
  </r>
  <r>
    <x v="4854"/>
    <x v="107"/>
    <d v="2014-07-24T00:00:00"/>
    <s v="Second Class"/>
    <s v="JL-15850"/>
    <s v="OFF-ST-10003123"/>
    <x v="5259"/>
    <n v="1"/>
    <n v="2"/>
    <n v="13316"/>
    <n v="1.3315999999999999"/>
    <s v="Office Supplies"/>
    <s v="Storage"/>
    <s v="Fellowes Bases and Tops For Staxonsteel/High-Stak Systems"/>
  </r>
  <r>
    <x v="4855"/>
    <x v="715"/>
    <d v="2016-05-10T00:00:00"/>
    <s v="Standard Class"/>
    <s v="GM-14500"/>
    <s v="FUR-FU-10001617"/>
    <x v="1438"/>
    <n v="4"/>
    <n v="0"/>
    <n v="14144"/>
    <n v="1.4144000000000001"/>
    <s v="Furniture"/>
    <s v="Furnishings"/>
    <s v="Executive Impressions 8-1/2&quot; Career Panel/Partition Cubicle Clock"/>
  </r>
  <r>
    <x v="4856"/>
    <x v="683"/>
    <d v="2014-12-03T00:00:00"/>
    <s v="Standard Class"/>
    <s v="MC-17635"/>
    <s v="OFF-EN-10003862"/>
    <x v="5260"/>
    <n v="6"/>
    <n v="0"/>
    <n v="294492"/>
    <n v="29.449200000000001"/>
    <s v="Office Supplies"/>
    <s v="Envelopes"/>
    <s v="Laser &amp; Ink Jet Business Envelopes"/>
  </r>
  <r>
    <x v="4857"/>
    <x v="724"/>
    <d v="2016-04-23T00:00:00"/>
    <s v="Standard Class"/>
    <s v="CS-12490"/>
    <s v="OFF-AR-10001573"/>
    <x v="256"/>
    <n v="3"/>
    <n v="0"/>
    <n v="20271"/>
    <n v="2.0270999999999999"/>
    <s v="Office Supplies"/>
    <s v="Art"/>
    <s v="American Pencil"/>
  </r>
  <r>
    <x v="4857"/>
    <x v="724"/>
    <d v="2016-04-23T00:00:00"/>
    <s v="Standard Class"/>
    <s v="CS-12490"/>
    <s v="OFF-SU-10004290"/>
    <x v="5261"/>
    <n v="1"/>
    <n v="0"/>
    <n v="18468"/>
    <n v="1.8468"/>
    <s v="Office Supplies"/>
    <s v="Supplies"/>
    <s v="Acme Design Line 8&quot; Stainless Steel Bent Scissors w/Champagne Handles, 3-1/8&quot; Cut"/>
  </r>
  <r>
    <x v="4858"/>
    <x v="44"/>
    <d v="2015-12-31T00:00:00"/>
    <s v="Standard Class"/>
    <s v="AH-10030"/>
    <s v="OFF-ST-10000046"/>
    <x v="2033"/>
    <n v="2"/>
    <n v="0"/>
    <n v="61389"/>
    <n v="6.1388999999999996"/>
    <s v="Office Supplies"/>
    <s v="Storage"/>
    <s v="Fellowes Super Stor/Drawer Files"/>
  </r>
  <r>
    <x v="4858"/>
    <x v="44"/>
    <d v="2015-12-31T00:00:00"/>
    <s v="Standard Class"/>
    <s v="AH-10030"/>
    <s v="TEC-PH-10003505"/>
    <x v="5262"/>
    <n v="9"/>
    <n v="2"/>
    <n v="75168"/>
    <n v="7.5167999999999999"/>
    <s v="Technology"/>
    <s v="Phones"/>
    <s v="Geemarc AmpliPOWER60"/>
  </r>
  <r>
    <x v="4859"/>
    <x v="1096"/>
    <d v="2017-12-18T00:00:00"/>
    <s v="Standard Class"/>
    <s v="EP-13915"/>
    <s v="OFF-LA-10004559"/>
    <x v="1145"/>
    <n v="3"/>
    <n v="0"/>
    <n v="42336"/>
    <n v="4.2336"/>
    <s v="Office Supplies"/>
    <s v="Labels"/>
    <s v="Avery 49"/>
  </r>
  <r>
    <x v="4859"/>
    <x v="1096"/>
    <d v="2017-12-18T00:00:00"/>
    <s v="Standard Class"/>
    <s v="EP-13915"/>
    <s v="OFF-PA-10003172"/>
    <x v="1071"/>
    <n v="6"/>
    <n v="0"/>
    <n v="186624"/>
    <n v="18.662400000000002"/>
    <s v="Office Supplies"/>
    <s v="Paper"/>
    <s v="Xerox 1996"/>
  </r>
  <r>
    <x v="4859"/>
    <x v="1096"/>
    <d v="2017-12-18T00:00:00"/>
    <s v="Standard Class"/>
    <s v="EP-13915"/>
    <s v="FUR-FU-10001473"/>
    <x v="1783"/>
    <n v="8"/>
    <n v="0"/>
    <n v="542808"/>
    <n v="54.280799999999999"/>
    <s v="Furniture"/>
    <s v="Furnishings"/>
    <s v="DAX Wood Document Frame"/>
  </r>
  <r>
    <x v="4859"/>
    <x v="1096"/>
    <d v="2017-12-18T00:00:00"/>
    <s v="Standard Class"/>
    <s v="EP-13915"/>
    <s v="OFF-PA-10000232"/>
    <x v="24"/>
    <n v="2"/>
    <n v="0"/>
    <n v="63504"/>
    <n v="6.3503999999999996"/>
    <s v="Office Supplies"/>
    <s v="Paper"/>
    <s v="Xerox 1975"/>
  </r>
  <r>
    <x v="4860"/>
    <x v="32"/>
    <d v="2017-01-04T00:00:00"/>
    <s v="Second Class"/>
    <s v="FW-14395"/>
    <s v="TEC-AC-10000682"/>
    <x v="5263"/>
    <n v="1"/>
    <n v="0"/>
    <n v="58065"/>
    <n v="5.8064999999999998"/>
    <s v="Technology"/>
    <s v="Accessories"/>
    <s v="Kensington K72356US Mouse-in-a-Box USB Desktop Mouse"/>
  </r>
  <r>
    <x v="4861"/>
    <x v="1109"/>
    <d v="2017-06-03T00:00:00"/>
    <s v="Standard Class"/>
    <s v="KA-16525"/>
    <s v="OFF-AR-10003405"/>
    <x v="1778"/>
    <n v="6"/>
    <n v="0"/>
    <n v="10179"/>
    <n v="1.0179"/>
    <s v="Office Supplies"/>
    <s v="Art"/>
    <s v="Dixon My First Ticonderoga Pencil, #2"/>
  </r>
  <r>
    <x v="4862"/>
    <x v="1033"/>
    <d v="2017-10-06T00:00:00"/>
    <s v="Standard Class"/>
    <s v="SC-20050"/>
    <s v="OFF-BI-10000301"/>
    <x v="5264"/>
    <n v="9"/>
    <n v="8"/>
    <n v="-17469"/>
    <n v="-1.7468999999999999"/>
    <s v="Office Supplies"/>
    <s v="Binders"/>
    <s v="GBC Instant Report Kit"/>
  </r>
  <r>
    <x v="4863"/>
    <x v="372"/>
    <d v="2017-06-27T00:00:00"/>
    <s v="Standard Class"/>
    <s v="PG-18895"/>
    <s v="OFF-PA-10001534"/>
    <x v="108"/>
    <n v="5"/>
    <n v="0"/>
    <n v="15552"/>
    <n v="1.5551999999999999"/>
    <s v="Office Supplies"/>
    <s v="Paper"/>
    <s v="Xerox 230"/>
  </r>
  <r>
    <x v="4863"/>
    <x v="372"/>
    <d v="2017-06-27T00:00:00"/>
    <s v="Standard Class"/>
    <s v="PG-18895"/>
    <s v="TEC-PH-10003691"/>
    <x v="311"/>
    <n v="4"/>
    <n v="0"/>
    <n v="12599"/>
    <n v="1.2599"/>
    <s v="Technology"/>
    <s v="Phones"/>
    <s v="BlackBerry Q10"/>
  </r>
  <r>
    <x v="4864"/>
    <x v="1095"/>
    <d v="2017-04-05T00:00:00"/>
    <s v="First Class"/>
    <s v="TA-21385"/>
    <s v="OFF-AR-10001545"/>
    <x v="1227"/>
    <n v="4"/>
    <n v="0"/>
    <n v="20416"/>
    <n v="2.0415999999999999"/>
    <s v="Office Supplies"/>
    <s v="Art"/>
    <s v="Newell 326"/>
  </r>
  <r>
    <x v="4865"/>
    <x v="132"/>
    <d v="2015-11-17T00:00:00"/>
    <s v="Standard Class"/>
    <s v="PO-18850"/>
    <s v="FUR-BO-10001811"/>
    <x v="5265"/>
    <n v="3"/>
    <n v="32"/>
    <n v="-180588"/>
    <n v="-18.058800000000002"/>
    <s v="Furniture"/>
    <s v="Bookcases"/>
    <s v="Atlantic Metals Mobile 5-Shelf Bookcases, Custom Colors"/>
  </r>
  <r>
    <x v="4866"/>
    <x v="834"/>
    <d v="2015-09-02T00:00:00"/>
    <s v="Standard Class"/>
    <s v="SM-20950"/>
    <s v="OFF-ST-10001837"/>
    <x v="5266"/>
    <n v="11"/>
    <n v="0"/>
    <n v="1222936"/>
    <n v="122.2936"/>
    <s v="Office Supplies"/>
    <s v="Storage"/>
    <s v="SAFCO Mobile Desk Side File, Wire Frame"/>
  </r>
  <r>
    <x v="4867"/>
    <x v="426"/>
    <d v="2017-09-28T00:00:00"/>
    <s v="Second Class"/>
    <s v="NK-18490"/>
    <s v="OFF-PA-10000551"/>
    <x v="3382"/>
    <n v="6"/>
    <n v="0"/>
    <n v="152292"/>
    <n v="15.229200000000001"/>
    <s v="Office Supplies"/>
    <s v="Paper"/>
    <s v="Array Memo Cubes"/>
  </r>
  <r>
    <x v="4867"/>
    <x v="426"/>
    <d v="2017-09-28T00:00:00"/>
    <s v="Second Class"/>
    <s v="NK-18490"/>
    <s v="OFF-SU-10001574"/>
    <x v="835"/>
    <n v="2"/>
    <n v="0"/>
    <n v="219"/>
    <n v="2.1899999999999999E-2"/>
    <s v="Office Supplies"/>
    <s v="Supplies"/>
    <s v="Acme Value Line Scissors"/>
  </r>
  <r>
    <x v="4868"/>
    <x v="73"/>
    <d v="2016-12-14T00:00:00"/>
    <s v="First Class"/>
    <s v="SC-20695"/>
    <s v="OFF-AP-10002892"/>
    <x v="5267"/>
    <n v="4"/>
    <n v="2"/>
    <n v="9192"/>
    <n v="0.91920000000000002"/>
    <s v="Office Supplies"/>
    <s v="Appliances"/>
    <s v="Belkin F5C206VTEL 6 Outlet Surge"/>
  </r>
  <r>
    <x v="4869"/>
    <x v="1226"/>
    <d v="2014-06-15T00:00:00"/>
    <s v="Second Class"/>
    <s v="HK-14890"/>
    <s v="OFF-LA-10003930"/>
    <x v="4227"/>
    <n v="5"/>
    <n v="0"/>
    <n v="2408595"/>
    <n v="240.8595"/>
    <s v="Office Supplies"/>
    <s v="Labels"/>
    <s v="Dot Matrix Printer Tape Reel Labels, White, 5000/Box"/>
  </r>
  <r>
    <x v="4870"/>
    <x v="56"/>
    <d v="2016-03-11T00:00:00"/>
    <s v="Same Day"/>
    <s v="BT-11485"/>
    <s v="FUR-FU-10001037"/>
    <x v="4855"/>
    <n v="4"/>
    <n v="2"/>
    <n v="948"/>
    <n v="9.4799999999999995E-2"/>
    <s v="Furniture"/>
    <s v="Furnishings"/>
    <s v="DAX Charcoal/Nickel-Tone Document Frame, 5 x 7"/>
  </r>
  <r>
    <x v="4871"/>
    <x v="934"/>
    <d v="2017-12-19T00:00:00"/>
    <s v="Standard Class"/>
    <s v="KM-16660"/>
    <s v="OFF-PA-10004569"/>
    <x v="4347"/>
    <n v="3"/>
    <n v="0"/>
    <n v="107301"/>
    <n v="10.7301"/>
    <s v="Office Supplies"/>
    <s v="Paper"/>
    <s v="Wirebound Message Books, Two 4 1/4&quot; x 5&quot; Forms per Page"/>
  </r>
  <r>
    <x v="4871"/>
    <x v="934"/>
    <d v="2017-12-19T00:00:00"/>
    <s v="Standard Class"/>
    <s v="KM-16660"/>
    <s v="OFF-AP-10000027"/>
    <x v="3039"/>
    <n v="4"/>
    <n v="0"/>
    <n v="16296"/>
    <n v="1.6295999999999999"/>
    <s v="Office Supplies"/>
    <s v="Appliances"/>
    <s v="Hoover Commercial SteamVac"/>
  </r>
  <r>
    <x v="4871"/>
    <x v="934"/>
    <d v="2017-12-19T00:00:00"/>
    <s v="Standard Class"/>
    <s v="KM-16660"/>
    <s v="TEC-PH-10000675"/>
    <x v="1998"/>
    <n v="3"/>
    <n v="2"/>
    <n v="147582"/>
    <n v="14.7582"/>
    <s v="Technology"/>
    <s v="Phones"/>
    <s v="Panasonic KX TS3282B Corded phone"/>
  </r>
  <r>
    <x v="4872"/>
    <x v="859"/>
    <d v="2016-11-04T00:00:00"/>
    <s v="Standard Class"/>
    <s v="SP-20920"/>
    <s v="OFF-FA-10003059"/>
    <x v="3350"/>
    <n v="2"/>
    <n v="0"/>
    <n v="11946"/>
    <n v="1.1946000000000001"/>
    <s v="Office Supplies"/>
    <s v="Fasteners"/>
    <s v="Assorted Color Push Pins"/>
  </r>
  <r>
    <x v="4873"/>
    <x v="689"/>
    <d v="2017-08-04T00:00:00"/>
    <s v="Standard Class"/>
    <s v="LB-16795"/>
    <s v="OFF-PA-10003256"/>
    <x v="134"/>
    <n v="1"/>
    <n v="0"/>
    <n v="55392"/>
    <n v="5.5392000000000001"/>
    <s v="Office Supplies"/>
    <s v="Paper"/>
    <s v="Avery Personal Creations Heavyweight Cards"/>
  </r>
  <r>
    <x v="4873"/>
    <x v="689"/>
    <d v="2017-08-04T00:00:00"/>
    <s v="Standard Class"/>
    <s v="LB-16795"/>
    <s v="OFF-BI-10003656"/>
    <x v="5268"/>
    <n v="5"/>
    <n v="0"/>
    <n v="390977"/>
    <n v="39.097700000000003"/>
    <s v="Office Supplies"/>
    <s v="Binders"/>
    <s v="Fellowes PB200 Plastic Comb Binding Machine"/>
  </r>
  <r>
    <x v="4873"/>
    <x v="689"/>
    <d v="2017-08-04T00:00:00"/>
    <s v="Standard Class"/>
    <s v="LB-16795"/>
    <s v="OFF-BI-10002897"/>
    <x v="5269"/>
    <n v="3"/>
    <n v="0"/>
    <n v="53949"/>
    <n v="5.3948999999999998"/>
    <s v="Office Supplies"/>
    <s v="Binders"/>
    <s v="Black Avery Memo-Size 3-Ring Binder, 5 1/2&quot; x 8 1/2&quot;"/>
  </r>
  <r>
    <x v="4874"/>
    <x v="39"/>
    <d v="2017-10-23T00:00:00"/>
    <s v="Standard Class"/>
    <s v="JS-16030"/>
    <s v="OFF-BI-10004826"/>
    <x v="4885"/>
    <n v="3"/>
    <n v="2"/>
    <n v="138684"/>
    <n v="13.868399999999999"/>
    <s v="Office Supplies"/>
    <s v="Binders"/>
    <s v="JM Magazine Binder"/>
  </r>
  <r>
    <x v="4875"/>
    <x v="47"/>
    <d v="2016-10-27T00:00:00"/>
    <s v="Standard Class"/>
    <s v="CS-11950"/>
    <s v="FUR-CH-10004626"/>
    <x v="5270"/>
    <n v="3"/>
    <n v="2"/>
    <n v="121068"/>
    <n v="12.1068"/>
    <s v="Furniture"/>
    <s v="Chairs"/>
    <s v="Office Star Flex Back Scooter Chair with Aluminum Finish Frame"/>
  </r>
  <r>
    <x v="4875"/>
    <x v="47"/>
    <d v="2016-10-27T00:00:00"/>
    <s v="Standard Class"/>
    <s v="CS-11950"/>
    <s v="OFF-AR-10000390"/>
    <x v="987"/>
    <n v="3"/>
    <n v="0"/>
    <n v="56994"/>
    <n v="5.6993999999999998"/>
    <s v="Office Supplies"/>
    <s v="Art"/>
    <s v="Newell Chalk Holder"/>
  </r>
  <r>
    <x v="4875"/>
    <x v="47"/>
    <d v="2016-10-27T00:00:00"/>
    <s v="Standard Class"/>
    <s v="CS-11950"/>
    <s v="FUR-FU-10003731"/>
    <x v="2789"/>
    <n v="2"/>
    <n v="0"/>
    <n v="55888"/>
    <n v="5.5888"/>
    <s v="Furniture"/>
    <s v="Furnishings"/>
    <s v="Eldon Expressions Wood and Plastic Desk Accessories, Oak"/>
  </r>
  <r>
    <x v="4875"/>
    <x v="47"/>
    <d v="2016-10-27T00:00:00"/>
    <s v="Standard Class"/>
    <s v="CS-11950"/>
    <s v="OFF-ST-10002743"/>
    <x v="708"/>
    <n v="3"/>
    <n v="0"/>
    <n v="34092"/>
    <n v="3.4091999999999998"/>
    <s v="Office Supplies"/>
    <s v="Storage"/>
    <s v="SAFCO Boltless Steel Shelving"/>
  </r>
  <r>
    <x v="4876"/>
    <x v="1127"/>
    <d v="2014-11-10T00:00:00"/>
    <s v="Standard Class"/>
    <s v="MD-17350"/>
    <s v="FUR-FU-10001468"/>
    <x v="5271"/>
    <n v="2"/>
    <n v="2"/>
    <n v="-34196"/>
    <n v="-3.4196"/>
    <s v="Furniture"/>
    <s v="Furnishings"/>
    <s v="Tenex Antistatic Computer Chair Mats"/>
  </r>
  <r>
    <x v="4876"/>
    <x v="1127"/>
    <d v="2014-11-10T00:00:00"/>
    <s v="Standard Class"/>
    <s v="MD-17350"/>
    <s v="OFF-BI-10003684"/>
    <x v="3072"/>
    <n v="2"/>
    <n v="7"/>
    <n v="-8796"/>
    <n v="-0.87960000000000005"/>
    <s v="Office Supplies"/>
    <s v="Binders"/>
    <s v="Wilson Jones Legal Size Ring Binders"/>
  </r>
  <r>
    <x v="4876"/>
    <x v="1127"/>
    <d v="2014-11-10T00:00:00"/>
    <s v="Standard Class"/>
    <s v="MD-17350"/>
    <s v="OFF-ST-10003716"/>
    <x v="5272"/>
    <n v="6"/>
    <n v="2"/>
    <n v="-945084"/>
    <n v="-94.508399999999995"/>
    <s v="Office Supplies"/>
    <s v="Storage"/>
    <s v="Tennsco Double-Tier Lockers"/>
  </r>
  <r>
    <x v="4876"/>
    <x v="1127"/>
    <d v="2014-11-10T00:00:00"/>
    <s v="Standard Class"/>
    <s v="MD-17350"/>
    <s v="TEC-AC-10001101"/>
    <x v="5189"/>
    <n v="5"/>
    <n v="2"/>
    <n v="-6445"/>
    <n v="-0.64449999999999996"/>
    <s v="Technology"/>
    <s v="Accessories"/>
    <s v="Sony 16GB Class 10 Micro SDHC R40 Memory Card"/>
  </r>
  <r>
    <x v="4876"/>
    <x v="1127"/>
    <d v="2014-11-10T00:00:00"/>
    <s v="Standard Class"/>
    <s v="MD-17350"/>
    <s v="TEC-AC-10004864"/>
    <x v="2667"/>
    <n v="2"/>
    <n v="2"/>
    <n v="167946"/>
    <n v="16.794599999999999"/>
    <s v="Technology"/>
    <s v="Accessories"/>
    <s v="Memorex Micro Travel Drive 32 GB"/>
  </r>
  <r>
    <x v="4877"/>
    <x v="182"/>
    <d v="2016-11-12T00:00:00"/>
    <s v="Standard Class"/>
    <s v="LD-17005"/>
    <s v="OFF-BI-10001543"/>
    <x v="616"/>
    <n v="2"/>
    <n v="2"/>
    <n v="201544"/>
    <n v="20.154399999999999"/>
    <s v="Office Supplies"/>
    <s v="Binders"/>
    <s v="GBC VeloBinder Manual Binding System"/>
  </r>
  <r>
    <x v="4878"/>
    <x v="530"/>
    <d v="2016-08-14T00:00:00"/>
    <s v="Second Class"/>
    <s v="DB-13270"/>
    <s v="OFF-AR-10000914"/>
    <x v="5273"/>
    <n v="4"/>
    <n v="2"/>
    <n v="27984"/>
    <n v="2.7984"/>
    <s v="Office Supplies"/>
    <s v="Art"/>
    <s v="Boston 16765 Mini Stand Up Battery Pencil Sharpener"/>
  </r>
  <r>
    <x v="4879"/>
    <x v="393"/>
    <d v="2016-05-31T00:00:00"/>
    <s v="Same Day"/>
    <s v="AT-10735"/>
    <s v="TEC-PH-10002293"/>
    <x v="1300"/>
    <n v="5"/>
    <n v="2"/>
    <n v="7996"/>
    <n v="0.79959999999999998"/>
    <s v="Technology"/>
    <s v="Phones"/>
    <s v="Anker 36W 4-Port USB Wall Charger Travel Power Adapter for iPhone 5s 5c 5"/>
  </r>
  <r>
    <x v="4879"/>
    <x v="393"/>
    <d v="2016-05-31T00:00:00"/>
    <s v="Same Day"/>
    <s v="AT-10735"/>
    <s v="TEC-AC-10000109"/>
    <x v="1834"/>
    <n v="5"/>
    <n v="2"/>
    <n v="11198"/>
    <n v="1.1197999999999999"/>
    <s v="Technology"/>
    <s v="Accessories"/>
    <s v="Sony Micro Vault Click 16 GB USB 2.0 Flash Drive"/>
  </r>
  <r>
    <x v="4880"/>
    <x v="156"/>
    <d v="2017-11-14T00:00:00"/>
    <s v="Second Class"/>
    <s v="DK-13375"/>
    <s v="OFF-ST-10002574"/>
    <x v="2935"/>
    <n v="2"/>
    <n v="2"/>
    <n v="-55256"/>
    <n v="-5.5255999999999998"/>
    <s v="Office Supplies"/>
    <s v="Storage"/>
    <s v="SAFCO Commercial Wire Shelving, Black"/>
  </r>
  <r>
    <x v="4881"/>
    <x v="897"/>
    <d v="2016-09-26T00:00:00"/>
    <s v="Standard Class"/>
    <s v="CS-12250"/>
    <s v="FUR-FU-10002445"/>
    <x v="1578"/>
    <n v="2"/>
    <n v="0"/>
    <n v="7584"/>
    <n v="0.75839999999999996"/>
    <s v="Furniture"/>
    <s v="Furnishings"/>
    <s v="DAX Two-Tone Rosewood/Black Document Frame, Desktop, 5 x 7"/>
  </r>
  <r>
    <x v="4882"/>
    <x v="75"/>
    <d v="2016-02-20T00:00:00"/>
    <s v="Standard Class"/>
    <s v="JF-15565"/>
    <s v="FUR-CH-10001802"/>
    <x v="5274"/>
    <n v="3"/>
    <n v="1"/>
    <n v="399234"/>
    <n v="39.923400000000001"/>
    <s v="Furniture"/>
    <s v="Chairs"/>
    <s v="Hon Every-Day Chair Series Swivel Task Chairs"/>
  </r>
  <r>
    <x v="4882"/>
    <x v="75"/>
    <d v="2016-02-20T00:00:00"/>
    <s v="Standard Class"/>
    <s v="JF-15565"/>
    <s v="TEC-AC-10003628"/>
    <x v="1431"/>
    <n v="3"/>
    <n v="0"/>
    <n v="395868"/>
    <n v="39.586799999999997"/>
    <s v="Technology"/>
    <s v="Accessories"/>
    <s v="Logitech 910-002974 M325 Wireless Mouse for Web Scrolling"/>
  </r>
  <r>
    <x v="4883"/>
    <x v="1091"/>
    <d v="2014-12-26T00:00:00"/>
    <s v="Standard Class"/>
    <s v="TW-21025"/>
    <s v="OFF-BI-10003984"/>
    <x v="5275"/>
    <n v="13"/>
    <n v="2"/>
    <n v="1001403"/>
    <n v="100.1403"/>
    <s v="Office Supplies"/>
    <s v="Binders"/>
    <s v="Lock-Up Easel 'Spel-Binder'"/>
  </r>
  <r>
    <x v="4884"/>
    <x v="901"/>
    <d v="2015-12-11T00:00:00"/>
    <s v="Standard Class"/>
    <s v="TB-21250"/>
    <s v="OFF-EN-10004459"/>
    <x v="1991"/>
    <n v="2"/>
    <n v="2"/>
    <n v="44312"/>
    <n v="4.4311999999999996"/>
    <s v="Office Supplies"/>
    <s v="Envelopes"/>
    <s v="Security-Tint Envelopes"/>
  </r>
  <r>
    <x v="4885"/>
    <x v="697"/>
    <d v="2017-09-20T00:00:00"/>
    <s v="First Class"/>
    <s v="SC-20380"/>
    <s v="TEC-AC-10001109"/>
    <x v="1431"/>
    <n v="3"/>
    <n v="0"/>
    <n v="377874"/>
    <n v="37.787399999999998"/>
    <s v="Technology"/>
    <s v="Accessories"/>
    <s v="Logitech Trackman Marble Mouse"/>
  </r>
  <r>
    <x v="4886"/>
    <x v="533"/>
    <d v="2017-12-04T00:00:00"/>
    <s v="First Class"/>
    <s v="KM-16720"/>
    <s v="OFF-AP-10001293"/>
    <x v="5276"/>
    <n v="7"/>
    <n v="0"/>
    <n v="803208"/>
    <n v="80.320800000000006"/>
    <s v="Office Supplies"/>
    <s v="Appliances"/>
    <s v="Belkin 8 Outlet Surge Protector"/>
  </r>
  <r>
    <x v="4886"/>
    <x v="533"/>
    <d v="2017-12-04T00:00:00"/>
    <s v="First Class"/>
    <s v="KM-16720"/>
    <s v="TEC-PH-10004977"/>
    <x v="785"/>
    <n v="5"/>
    <n v="0"/>
    <n v="2841855"/>
    <n v="284.18549999999999"/>
    <s v="Technology"/>
    <s v="Phones"/>
    <s v="GE 30524EE4"/>
  </r>
  <r>
    <x v="4886"/>
    <x v="533"/>
    <d v="2017-12-04T00:00:00"/>
    <s v="First Class"/>
    <s v="KM-16720"/>
    <s v="OFF-SU-10001935"/>
    <x v="1239"/>
    <n v="2"/>
    <n v="0"/>
    <n v="1744"/>
    <n v="0.1744"/>
    <s v="Office Supplies"/>
    <s v="Supplies"/>
    <s v="Staple remover"/>
  </r>
  <r>
    <x v="4887"/>
    <x v="282"/>
    <d v="2014-10-04T00:00:00"/>
    <s v="Standard Class"/>
    <s v="EB-14170"/>
    <s v="OFF-BI-10001308"/>
    <x v="3442"/>
    <n v="2"/>
    <n v="2"/>
    <n v="314"/>
    <n v="3.1399999999999997E-2"/>
    <s v="Office Supplies"/>
    <s v="Binders"/>
    <s v="GBC Standard Plastic Binding Systems' Combs"/>
  </r>
  <r>
    <x v="4887"/>
    <x v="282"/>
    <d v="2014-10-04T00:00:00"/>
    <s v="Standard Class"/>
    <s v="EB-14170"/>
    <s v="OFF-ST-10000046"/>
    <x v="5277"/>
    <n v="5"/>
    <n v="0"/>
    <n v="1534725"/>
    <n v="153.4725"/>
    <s v="Office Supplies"/>
    <s v="Storage"/>
    <s v="Fellowes Super Stor/Drawer Files"/>
  </r>
  <r>
    <x v="4888"/>
    <x v="244"/>
    <d v="2017-11-19T00:00:00"/>
    <s v="Standard Class"/>
    <s v="JE-15715"/>
    <s v="OFF-AR-10003504"/>
    <x v="1133"/>
    <n v="8"/>
    <n v="0"/>
    <n v="99296"/>
    <n v="9.9296000000000006"/>
    <s v="Office Supplies"/>
    <s v="Art"/>
    <s v="Newell 347"/>
  </r>
  <r>
    <x v="4889"/>
    <x v="1071"/>
    <d v="2014-08-25T00:00:00"/>
    <s v="Standard Class"/>
    <s v="NC-18535"/>
    <s v="FUR-CH-10001797"/>
    <x v="5278"/>
    <n v="13"/>
    <n v="0"/>
    <n v="1450696"/>
    <n v="145.06960000000001"/>
    <s v="Furniture"/>
    <s v="Chairs"/>
    <s v="Safco Chair Connectors, 6/Carton"/>
  </r>
  <r>
    <x v="4889"/>
    <x v="1071"/>
    <d v="2014-08-25T00:00:00"/>
    <s v="Standard Class"/>
    <s v="NC-18535"/>
    <s v="OFF-PA-10000246"/>
    <x v="5279"/>
    <n v="2"/>
    <n v="0"/>
    <n v="92552"/>
    <n v="9.2552000000000003"/>
    <s v="Office Supplies"/>
    <s v="Paper"/>
    <s v="Riverleaf Stik-Withit Designer Note Cubes"/>
  </r>
  <r>
    <x v="4889"/>
    <x v="1071"/>
    <d v="2014-08-25T00:00:00"/>
    <s v="Standard Class"/>
    <s v="NC-18535"/>
    <s v="OFF-BI-10001359"/>
    <x v="2501"/>
    <n v="1"/>
    <n v="0"/>
    <n v="4215853"/>
    <n v="421.58530000000002"/>
    <s v="Office Supplies"/>
    <s v="Binders"/>
    <s v="GBC DocuBind TL300 Electric Binding System"/>
  </r>
  <r>
    <x v="4890"/>
    <x v="198"/>
    <d v="2014-11-22T00:00:00"/>
    <s v="Second Class"/>
    <s v="AD-10180"/>
    <s v="OFF-PA-10001583"/>
    <x v="761"/>
    <n v="1"/>
    <n v="2"/>
    <n v="19845"/>
    <n v="1.9844999999999999"/>
    <s v="Office Supplies"/>
    <s v="Paper"/>
    <s v="1/4 Fold Party Design Invitations &amp; White Envelopes, 24 8-1/2&quot; X 11&quot; Cards, 25 Env./Pack"/>
  </r>
  <r>
    <x v="4891"/>
    <x v="685"/>
    <d v="2015-07-03T00:00:00"/>
    <s v="Standard Class"/>
    <s v="NF-18475"/>
    <s v="TEC-PH-10004667"/>
    <x v="3157"/>
    <n v="2"/>
    <n v="0"/>
    <n v="728946"/>
    <n v="72.894599999999997"/>
    <s v="Technology"/>
    <s v="Phones"/>
    <s v="Cisco 8x8 Inc. 6753i IP Business Phone System"/>
  </r>
  <r>
    <x v="4892"/>
    <x v="633"/>
    <d v="2017-03-21T00:00:00"/>
    <s v="Standard Class"/>
    <s v="KD-16615"/>
    <s v="OFF-ST-10002615"/>
    <x v="2256"/>
    <n v="2"/>
    <n v="0"/>
    <n v="806312"/>
    <n v="80.631200000000007"/>
    <s v="Office Supplies"/>
    <s v="Storage"/>
    <s v="Dual Level, Single-Width Filing Carts"/>
  </r>
  <r>
    <x v="4892"/>
    <x v="633"/>
    <d v="2017-03-21T00:00:00"/>
    <s v="Standard Class"/>
    <s v="KD-16615"/>
    <s v="OFF-BI-10004236"/>
    <x v="5280"/>
    <n v="6"/>
    <n v="2"/>
    <n v="229008"/>
    <n v="22.9008"/>
    <s v="Office Supplies"/>
    <s v="Binders"/>
    <s v="XtraLife ClearVue Slant-D Ring Binder, White, 3&quot;"/>
  </r>
  <r>
    <x v="4892"/>
    <x v="633"/>
    <d v="2017-03-21T00:00:00"/>
    <s v="Standard Class"/>
    <s v="KD-16615"/>
    <s v="OFF-BI-10001757"/>
    <x v="1368"/>
    <n v="5"/>
    <n v="2"/>
    <n v="6888"/>
    <n v="0.68879999999999997"/>
    <s v="Office Supplies"/>
    <s v="Binders"/>
    <s v="Pressboard Hanging Data Binders for Unburst Sheets"/>
  </r>
  <r>
    <x v="4892"/>
    <x v="633"/>
    <d v="2017-03-21T00:00:00"/>
    <s v="Standard Class"/>
    <s v="KD-16615"/>
    <s v="OFF-AP-10001154"/>
    <x v="5281"/>
    <n v="3"/>
    <n v="0"/>
    <n v="548613"/>
    <n v="54.8613"/>
    <s v="Office Supplies"/>
    <s v="Appliances"/>
    <s v="Bionaire Personal Warm Mist Humidifier/Vaporizer"/>
  </r>
  <r>
    <x v="4893"/>
    <x v="627"/>
    <d v="2015-11-12T00:00:00"/>
    <s v="Standard Class"/>
    <s v="QJ-19255"/>
    <s v="FUR-BO-10004834"/>
    <x v="5282"/>
    <n v="5"/>
    <n v="0"/>
    <n v="1013127"/>
    <n v="101.31270000000001"/>
    <s v="Furniture"/>
    <s v="Bookcases"/>
    <s v="Riverside Palais Royal Lawyers Bookcase, Royale Cherry Finish"/>
  </r>
  <r>
    <x v="4894"/>
    <x v="242"/>
    <d v="2017-12-02T00:00:00"/>
    <s v="Standard Class"/>
    <s v="EP-13915"/>
    <s v="OFF-LA-10001074"/>
    <x v="716"/>
    <n v="5"/>
    <n v="0"/>
    <n v="294455"/>
    <n v="29.445499999999999"/>
    <s v="Office Supplies"/>
    <s v="Labels"/>
    <s v="Round Specialty Laser Printer Labels"/>
  </r>
  <r>
    <x v="4895"/>
    <x v="950"/>
    <d v="2016-06-22T00:00:00"/>
    <s v="Standard Class"/>
    <s v="JJ-15445"/>
    <s v="OFF-LA-10001641"/>
    <x v="1388"/>
    <n v="3"/>
    <n v="0"/>
    <n v="4536"/>
    <n v="0.4536"/>
    <s v="Office Supplies"/>
    <s v="Labels"/>
    <s v="Avery 518"/>
  </r>
  <r>
    <x v="4896"/>
    <x v="59"/>
    <d v="2017-01-25T00:00:00"/>
    <s v="Standard Class"/>
    <s v="BE-11410"/>
    <s v="OFF-EN-10002230"/>
    <x v="5283"/>
    <n v="4"/>
    <n v="2"/>
    <n v="906444"/>
    <n v="90.644400000000005"/>
    <s v="Office Supplies"/>
    <s v="Envelopes"/>
    <s v="Airmail Envelopes"/>
  </r>
  <r>
    <x v="4897"/>
    <x v="319"/>
    <d v="2017-11-24T00:00:00"/>
    <s v="Same Day"/>
    <s v="BP-11290"/>
    <s v="FUR-TA-10000617"/>
    <x v="5284"/>
    <n v="2"/>
    <n v="2"/>
    <n v="9102"/>
    <n v="0.91020000000000001"/>
    <s v="Furniture"/>
    <s v="Tables"/>
    <s v="Hon Practical Foundations 30 x 60 Training Table, Light Gray/Charcoal"/>
  </r>
  <r>
    <x v="4897"/>
    <x v="319"/>
    <d v="2017-11-24T00:00:00"/>
    <s v="Same Day"/>
    <s v="BP-11290"/>
    <s v="FUR-TA-10001676"/>
    <x v="3700"/>
    <n v="2"/>
    <n v="2"/>
    <n v="-17772"/>
    <n v="-1.7771999999999999"/>
    <s v="Furniture"/>
    <s v="Tables"/>
    <s v="Hon 61000 Series Interactive Training Tables"/>
  </r>
  <r>
    <x v="4898"/>
    <x v="20"/>
    <d v="2014-11-15T00:00:00"/>
    <s v="Standard Class"/>
    <s v="BH-11710"/>
    <s v="FUR-FU-10000175"/>
    <x v="5285"/>
    <n v="2"/>
    <n v="6"/>
    <n v="-79634"/>
    <n v="-7.9634"/>
    <s v="Furniture"/>
    <s v="Furnishings"/>
    <s v="DAX Wood Document Frame."/>
  </r>
  <r>
    <x v="4898"/>
    <x v="20"/>
    <d v="2014-11-15T00:00:00"/>
    <s v="Standard Class"/>
    <s v="BH-11710"/>
    <s v="FUR-CH-10003379"/>
    <x v="774"/>
    <n v="4"/>
    <n v="3"/>
    <n v="-56996"/>
    <n v="-5.6996000000000002"/>
    <s v="Furniture"/>
    <s v="Chairs"/>
    <s v="Global Commerce Series High-Back Swivel/Tilt Chairs"/>
  </r>
  <r>
    <x v="4899"/>
    <x v="758"/>
    <d v="2016-03-08T00:00:00"/>
    <s v="Standard Class"/>
    <s v="EM-13810"/>
    <s v="TEC-AC-10002567"/>
    <x v="724"/>
    <n v="2"/>
    <n v="0"/>
    <n v="575928"/>
    <n v="57.592799999999997"/>
    <s v="Technology"/>
    <s v="Accessories"/>
    <s v="Logitech G602 Wireless Gaming Mouse"/>
  </r>
  <r>
    <x v="4900"/>
    <x v="1227"/>
    <d v="2016-10-15T00:00:00"/>
    <s v="Standard Class"/>
    <s v="EP-13915"/>
    <s v="OFF-AR-10003183"/>
    <x v="1039"/>
    <n v="2"/>
    <n v="2"/>
    <n v="668"/>
    <n v="6.6799999999999998E-2"/>
    <s v="Office Supplies"/>
    <s v="Art"/>
    <s v="Avery Fluorescent Highlighter Four-Color Set"/>
  </r>
  <r>
    <x v="4900"/>
    <x v="1227"/>
    <d v="2016-10-15T00:00:00"/>
    <s v="Standard Class"/>
    <s v="EP-13915"/>
    <s v="OFF-AR-10001446"/>
    <x v="1343"/>
    <n v="3"/>
    <n v="2"/>
    <n v="3465"/>
    <n v="0.34649999999999997"/>
    <s v="Office Supplies"/>
    <s v="Art"/>
    <s v="Newell 309"/>
  </r>
  <r>
    <x v="4901"/>
    <x v="949"/>
    <d v="2016-07-02T00:00:00"/>
    <s v="First Class"/>
    <s v="NZ-18565"/>
    <s v="OFF-BI-10000145"/>
    <x v="1545"/>
    <n v="1"/>
    <n v="2"/>
    <n v="9048"/>
    <n v="0.90480000000000005"/>
    <s v="Office Supplies"/>
    <s v="Binders"/>
    <s v="Zipper Ring Binder Pockets"/>
  </r>
  <r>
    <x v="4902"/>
    <x v="996"/>
    <d v="2017-03-29T00:00:00"/>
    <s v="Second Class"/>
    <s v="LC-16870"/>
    <s v="OFF-LA-10000476"/>
    <x v="556"/>
    <n v="2"/>
    <n v="0"/>
    <n v="37996"/>
    <n v="3.7995999999999999"/>
    <s v="Office Supplies"/>
    <s v="Labels"/>
    <s v="Avery 05222 Permanent Self-Adhesive File Folder Labels for Typewriters, on Rolls, White, 250/Roll"/>
  </r>
  <r>
    <x v="4902"/>
    <x v="996"/>
    <d v="2017-03-29T00:00:00"/>
    <s v="Second Class"/>
    <s v="LC-16870"/>
    <s v="OFF-BI-10001679"/>
    <x v="2604"/>
    <n v="2"/>
    <n v="0"/>
    <n v="888"/>
    <n v="8.8800000000000004E-2"/>
    <s v="Office Supplies"/>
    <s v="Binders"/>
    <s v="GBC Instant Index System for Binding Systems"/>
  </r>
  <r>
    <x v="4902"/>
    <x v="996"/>
    <d v="2017-03-29T00:00:00"/>
    <s v="Second Class"/>
    <s v="LC-16870"/>
    <s v="OFF-ST-10001128"/>
    <x v="1019"/>
    <n v="3"/>
    <n v="0"/>
    <n v="99882"/>
    <n v="9.9882000000000009"/>
    <s v="Office Supplies"/>
    <s v="Storage"/>
    <s v="Carina Mini System Audio Rack, Model AR050B"/>
  </r>
  <r>
    <x v="4902"/>
    <x v="996"/>
    <d v="2017-03-29T00:00:00"/>
    <s v="Second Class"/>
    <s v="LC-16870"/>
    <s v="FUR-TA-10002533"/>
    <x v="4376"/>
    <n v="2"/>
    <n v="0"/>
    <n v="5842"/>
    <n v="0.58420000000000005"/>
    <s v="Furniture"/>
    <s v="Tables"/>
    <s v="BPI Conference Tables"/>
  </r>
  <r>
    <x v="4902"/>
    <x v="996"/>
    <d v="2017-03-29T00:00:00"/>
    <s v="Second Class"/>
    <s v="LC-16870"/>
    <s v="TEC-PH-10004006"/>
    <x v="5286"/>
    <n v="5"/>
    <n v="0"/>
    <n v="55647"/>
    <n v="5.5647000000000002"/>
    <s v="Technology"/>
    <s v="Phones"/>
    <s v="Panasonic KX - TS880B Telephone"/>
  </r>
  <r>
    <x v="4902"/>
    <x v="996"/>
    <d v="2017-03-29T00:00:00"/>
    <s v="Second Class"/>
    <s v="LC-16870"/>
    <s v="OFF-PA-10002615"/>
    <x v="4168"/>
    <n v="4"/>
    <n v="0"/>
    <n v="81144"/>
    <n v="8.1143999999999998"/>
    <s v="Office Supplies"/>
    <s v="Paper"/>
    <s v="Ampad Gold Fibre Wirebound Steno Books, 6&quot; x 9&quot;, Gregg Ruled"/>
  </r>
  <r>
    <x v="4903"/>
    <x v="731"/>
    <d v="2016-11-05T00:00:00"/>
    <s v="Standard Class"/>
    <s v="SF-20965"/>
    <s v="FUR-CH-10001854"/>
    <x v="4224"/>
    <n v="5"/>
    <n v="2"/>
    <n v="70196"/>
    <n v="7.0195999999999996"/>
    <s v="Furniture"/>
    <s v="Chairs"/>
    <s v="Office Star - Professional Matrix Back Chair with 2-to-1 Synchro Tilt and Mesh Fabric Seat"/>
  </r>
  <r>
    <x v="4904"/>
    <x v="385"/>
    <d v="2017-11-08T00:00:00"/>
    <s v="Standard Class"/>
    <s v="KM-16375"/>
    <s v="OFF-AR-10000657"/>
    <x v="5287"/>
    <n v="2"/>
    <n v="0"/>
    <n v="1419"/>
    <n v="0.1419"/>
    <s v="Office Supplies"/>
    <s v="Art"/>
    <s v="Binney &amp; Smith inkTank Desk Highlighter, Chisel Tip, Yellow, 12/Box"/>
  </r>
  <r>
    <x v="4905"/>
    <x v="1047"/>
    <d v="2014-02-18T00:00:00"/>
    <s v="Standard Class"/>
    <s v="ML-17395"/>
    <s v="TEC-AC-10000736"/>
    <x v="1045"/>
    <n v="3"/>
    <n v="0"/>
    <n v="863892"/>
    <n v="86.389200000000002"/>
    <s v="Technology"/>
    <s v="Accessories"/>
    <s v="Logitech G600 MMO Gaming Mouse"/>
  </r>
  <r>
    <x v="4905"/>
    <x v="1047"/>
    <d v="2014-02-18T00:00:00"/>
    <s v="Standard Class"/>
    <s v="ML-17395"/>
    <s v="OFF-AP-10001293"/>
    <x v="3148"/>
    <n v="2"/>
    <n v="0"/>
    <n v="229488"/>
    <n v="22.948799999999999"/>
    <s v="Office Supplies"/>
    <s v="Appliances"/>
    <s v="Belkin 8 Outlet Surge Protector"/>
  </r>
  <r>
    <x v="4905"/>
    <x v="1047"/>
    <d v="2014-02-18T00:00:00"/>
    <s v="Standard Class"/>
    <s v="ML-17395"/>
    <s v="OFF-SU-10000157"/>
    <x v="3756"/>
    <n v="2"/>
    <n v="0"/>
    <n v="47724"/>
    <n v="4.7724000000000002"/>
    <s v="Office Supplies"/>
    <s v="Supplies"/>
    <s v="Compact Automatic Electric Letter Opener"/>
  </r>
  <r>
    <x v="4906"/>
    <x v="1228"/>
    <d v="2014-06-23T00:00:00"/>
    <s v="Standard Class"/>
    <s v="MC-18100"/>
    <s v="TEC-PH-10000215"/>
    <x v="114"/>
    <n v="5"/>
    <n v="2"/>
    <n v="122325"/>
    <n v="12.2325"/>
    <s v="Technology"/>
    <s v="Phones"/>
    <s v="Plantronics CordlessÂ Phone HeadsetÂ with In-line Volume - M214C"/>
  </r>
  <r>
    <x v="4907"/>
    <x v="1229"/>
    <d v="2017-03-06T00:00:00"/>
    <s v="Standard Class"/>
    <s v="DB-13660"/>
    <s v="OFF-BI-10001757"/>
    <x v="493"/>
    <n v="2"/>
    <n v="0"/>
    <n v="47232"/>
    <n v="4.7232000000000003"/>
    <s v="Office Supplies"/>
    <s v="Binders"/>
    <s v="Pressboard Hanging Data Binders for Unburst Sheets"/>
  </r>
  <r>
    <x v="4907"/>
    <x v="1229"/>
    <d v="2017-03-06T00:00:00"/>
    <s v="Standard Class"/>
    <s v="DB-13660"/>
    <s v="OFF-PA-10002137"/>
    <x v="3655"/>
    <n v="1"/>
    <n v="0"/>
    <n v="3501"/>
    <n v="0.35010000000000002"/>
    <s v="Office Supplies"/>
    <s v="Paper"/>
    <s v="Southworth 100% RÃ©sumÃ© Paper, 24lb."/>
  </r>
  <r>
    <x v="4908"/>
    <x v="103"/>
    <d v="2017-12-15T00:00:00"/>
    <s v="Standard Class"/>
    <s v="LW-17215"/>
    <s v="OFF-BI-10000088"/>
    <x v="2618"/>
    <n v="5"/>
    <n v="0"/>
    <n v="26901"/>
    <n v="2.6901000000000002"/>
    <s v="Office Supplies"/>
    <s v="Binders"/>
    <s v="GBC Imprintable Covers"/>
  </r>
  <r>
    <x v="4909"/>
    <x v="422"/>
    <d v="2017-12-14T00:00:00"/>
    <s v="Standard Class"/>
    <s v="TC-21535"/>
    <s v="OFF-PA-10000380"/>
    <x v="5288"/>
    <n v="6"/>
    <n v="0"/>
    <n v="2502"/>
    <n v="0.25019999999999998"/>
    <s v="Office Supplies"/>
    <s v="Paper"/>
    <s v="REDIFORM Incoming/Outgoing Call Register, 11&quot; X 8 1/2&quot;, 100 Messages"/>
  </r>
  <r>
    <x v="4910"/>
    <x v="203"/>
    <d v="2016-11-30T00:00:00"/>
    <s v="Standard Class"/>
    <s v="SC-20050"/>
    <s v="FUR-BO-10001619"/>
    <x v="5289"/>
    <n v="5"/>
    <n v="2"/>
    <n v="8498"/>
    <n v="0.8498"/>
    <s v="Furniture"/>
    <s v="Bookcases"/>
    <s v="O'Sullivan Cherrywood Estates Traditional Bookcase"/>
  </r>
  <r>
    <x v="4910"/>
    <x v="203"/>
    <d v="2016-11-30T00:00:00"/>
    <s v="Standard Class"/>
    <s v="SC-20050"/>
    <s v="OFF-PA-10001609"/>
    <x v="3076"/>
    <n v="4"/>
    <n v="2"/>
    <n v="34216"/>
    <n v="3.4216000000000002"/>
    <s v="Office Supplies"/>
    <s v="Paper"/>
    <s v="Tops Wirebound Message Log Books"/>
  </r>
  <r>
    <x v="4910"/>
    <x v="203"/>
    <d v="2016-11-30T00:00:00"/>
    <s v="Standard Class"/>
    <s v="SC-20050"/>
    <s v="OFF-AP-10002765"/>
    <x v="5290"/>
    <n v="2"/>
    <n v="2"/>
    <n v="42384"/>
    <n v="4.2384000000000004"/>
    <s v="Office Supplies"/>
    <s v="Appliances"/>
    <s v="Fellowes Advanced Computer Series Surge Protectors"/>
  </r>
  <r>
    <x v="4911"/>
    <x v="894"/>
    <d v="2016-07-03T00:00:00"/>
    <s v="Same Day"/>
    <s v="FM-14215"/>
    <s v="OFF-PA-10000167"/>
    <x v="1777"/>
    <n v="5"/>
    <n v="2"/>
    <n v="38725"/>
    <n v="3.8725000000000001"/>
    <s v="Office Supplies"/>
    <s v="Paper"/>
    <s v="Xerox 1925"/>
  </r>
  <r>
    <x v="4912"/>
    <x v="359"/>
    <d v="2016-07-03T00:00:00"/>
    <s v="Standard Class"/>
    <s v="PF-19225"/>
    <s v="TEC-PH-10004434"/>
    <x v="5291"/>
    <n v="1"/>
    <n v="0"/>
    <n v="394255"/>
    <n v="39.4255"/>
    <s v="Technology"/>
    <s v="Phones"/>
    <s v="Cisco IPÂ PhoneÂ 7961G VoIPÂ phoneÂ - Dark gray"/>
  </r>
  <r>
    <x v="4913"/>
    <x v="711"/>
    <d v="2014-07-30T00:00:00"/>
    <s v="Standard Class"/>
    <s v="LF-17185"/>
    <s v="OFF-BI-10004995"/>
    <x v="5292"/>
    <n v="8"/>
    <n v="8"/>
    <n v="-37018928"/>
    <n v="-3701.8928000000001"/>
    <s v="Office Supplies"/>
    <s v="Binders"/>
    <s v="GBC DocuBind P400 Electric Binding System"/>
  </r>
  <r>
    <x v="4913"/>
    <x v="711"/>
    <d v="2014-07-30T00:00:00"/>
    <s v="Standard Class"/>
    <s v="LF-17185"/>
    <s v="FUR-FU-10004666"/>
    <x v="3443"/>
    <n v="3"/>
    <n v="6"/>
    <n v="-100602"/>
    <n v="-10.0602"/>
    <s v="Furniture"/>
    <s v="Furnishings"/>
    <s v="DAX Clear Channel Poster Frame"/>
  </r>
  <r>
    <x v="4913"/>
    <x v="711"/>
    <d v="2014-07-30T00:00:00"/>
    <s v="Standard Class"/>
    <s v="LF-17185"/>
    <s v="OFF-BI-10001524"/>
    <x v="1432"/>
    <n v="4"/>
    <n v="8"/>
    <n v="-268544"/>
    <n v="-26.854399999999998"/>
    <s v="Office Supplies"/>
    <s v="Binders"/>
    <s v="GBC Premium Transparent Covers with Diagonal Lined Pattern"/>
  </r>
  <r>
    <x v="4913"/>
    <x v="711"/>
    <d v="2014-07-30T00:00:00"/>
    <s v="Standard Class"/>
    <s v="LF-17185"/>
    <s v="TEC-AC-10002076"/>
    <x v="5293"/>
    <n v="9"/>
    <n v="2"/>
    <n v="-26946"/>
    <n v="-2.6945999999999999"/>
    <s v="Technology"/>
    <s v="Accessories"/>
    <s v="Microsoft Natural Keyboard Elite"/>
  </r>
  <r>
    <x v="4913"/>
    <x v="711"/>
    <d v="2014-07-30T00:00:00"/>
    <s v="Standard Class"/>
    <s v="LF-17185"/>
    <s v="OFF-BI-10001679"/>
    <x v="32"/>
    <n v="5"/>
    <n v="8"/>
    <n v="-1332"/>
    <n v="-0.13320000000000001"/>
    <s v="Office Supplies"/>
    <s v="Binders"/>
    <s v="GBC Instant Index System for Binding Systems"/>
  </r>
  <r>
    <x v="4913"/>
    <x v="711"/>
    <d v="2014-07-30T00:00:00"/>
    <s v="Standard Class"/>
    <s v="LF-17185"/>
    <s v="OFF-AP-10003281"/>
    <x v="5176"/>
    <n v="2"/>
    <n v="8"/>
    <n v="-1209"/>
    <n v="-0.12089999999999999"/>
    <s v="Office Supplies"/>
    <s v="Appliances"/>
    <s v="Acco 6 Outlet Guardian Standard Surge Suppressor"/>
  </r>
  <r>
    <x v="4914"/>
    <x v="749"/>
    <d v="2016-09-18T00:00:00"/>
    <s v="Standard Class"/>
    <s v="CL-12565"/>
    <s v="TEC-PH-10001944"/>
    <x v="1819"/>
    <n v="3"/>
    <n v="0"/>
    <n v="131355"/>
    <n v="13.1355"/>
    <s v="Technology"/>
    <s v="Phones"/>
    <s v="Wi-Ex zBoost YX540 Cellular Phone Signal Booster"/>
  </r>
  <r>
    <x v="4914"/>
    <x v="749"/>
    <d v="2016-09-18T00:00:00"/>
    <s v="Standard Class"/>
    <s v="CL-12565"/>
    <s v="OFF-BI-10004390"/>
    <x v="1803"/>
    <n v="2"/>
    <n v="2"/>
    <n v="252588"/>
    <n v="25.258800000000001"/>
    <s v="Office Supplies"/>
    <s v="Binders"/>
    <s v="GBC DocuBind 200 Manual Binding Machine"/>
  </r>
  <r>
    <x v="4915"/>
    <x v="173"/>
    <d v="2015-06-02T00:00:00"/>
    <s v="Second Class"/>
    <s v="EM-13825"/>
    <s v="OFF-PA-10002120"/>
    <x v="3896"/>
    <n v="5"/>
    <n v="0"/>
    <n v="134652"/>
    <n v="13.465199999999999"/>
    <s v="Office Supplies"/>
    <s v="Paper"/>
    <s v="Xerox 1889"/>
  </r>
  <r>
    <x v="4915"/>
    <x v="173"/>
    <d v="2015-06-02T00:00:00"/>
    <s v="Second Class"/>
    <s v="EM-13825"/>
    <s v="OFF-ST-10004340"/>
    <x v="1223"/>
    <n v="1"/>
    <n v="0"/>
    <n v="167886"/>
    <n v="16.788599999999999"/>
    <s v="Office Supplies"/>
    <s v="Storage"/>
    <s v="Fellowes Mobile File Cart, Black"/>
  </r>
  <r>
    <x v="4915"/>
    <x v="173"/>
    <d v="2015-06-02T00:00:00"/>
    <s v="Second Class"/>
    <s v="EM-13825"/>
    <s v="FUR-FU-10001847"/>
    <x v="50"/>
    <n v="2"/>
    <n v="0"/>
    <n v="29808"/>
    <n v="2.9807999999999999"/>
    <s v="Furniture"/>
    <s v="Furnishings"/>
    <s v="Eldon Image Series Black Desk Accessories"/>
  </r>
  <r>
    <x v="4916"/>
    <x v="1230"/>
    <d v="2015-05-13T00:00:00"/>
    <s v="Standard Class"/>
    <s v="ME-17725"/>
    <s v="OFF-BI-10000962"/>
    <x v="5294"/>
    <n v="3"/>
    <n v="0"/>
    <n v="239169"/>
    <n v="23.916899999999998"/>
    <s v="Office Supplies"/>
    <s v="Binders"/>
    <s v="Acco Flexible ACCOHIDE Square Ring Data Binder, Dark Blue, 11 1/2&quot; X 14&quot; 7/8&quot;"/>
  </r>
  <r>
    <x v="4917"/>
    <x v="1127"/>
    <d v="2014-11-05T00:00:00"/>
    <s v="Same Day"/>
    <s v="BG-11035"/>
    <s v="FUR-CH-10004754"/>
    <x v="3983"/>
    <n v="5"/>
    <n v="0"/>
    <n v="40473"/>
    <n v="4.0472999999999999"/>
    <s v="Furniture"/>
    <s v="Chairs"/>
    <s v="Global Stack Chair with Arms, Black"/>
  </r>
  <r>
    <x v="4918"/>
    <x v="996"/>
    <d v="2017-04-01T00:00:00"/>
    <s v="Standard Class"/>
    <s v="CJ-12010"/>
    <s v="FUR-BO-10001811"/>
    <x v="5295"/>
    <n v="5"/>
    <n v="32"/>
    <n v="-30098"/>
    <n v="-3.0097999999999998"/>
    <s v="Furniture"/>
    <s v="Bookcases"/>
    <s v="Atlantic Metals Mobile 5-Shelf Bookcases, Custom Colors"/>
  </r>
  <r>
    <x v="4918"/>
    <x v="996"/>
    <d v="2017-04-01T00:00:00"/>
    <s v="Standard Class"/>
    <s v="CJ-12010"/>
    <s v="FUR-CH-10004063"/>
    <x v="219"/>
    <n v="3"/>
    <n v="3"/>
    <n v="-85794"/>
    <n v="-8.5793999999999997"/>
    <s v="Furniture"/>
    <s v="Chairs"/>
    <s v="Global Deluxe High-Back Manager's Chair"/>
  </r>
  <r>
    <x v="4918"/>
    <x v="996"/>
    <d v="2017-04-01T00:00:00"/>
    <s v="Standard Class"/>
    <s v="CJ-12010"/>
    <s v="TEC-AC-10004901"/>
    <x v="2920"/>
    <n v="1"/>
    <n v="2"/>
    <n v="69986"/>
    <n v="6.9985999999999997"/>
    <s v="Technology"/>
    <s v="Accessories"/>
    <s v="Kensington SlimBlade Notebook Wireless Mouse with Nano Receiver "/>
  </r>
  <r>
    <x v="4918"/>
    <x v="996"/>
    <d v="2017-04-01T00:00:00"/>
    <s v="Standard Class"/>
    <s v="CJ-12010"/>
    <s v="FUR-CH-10001714"/>
    <x v="5296"/>
    <n v="2"/>
    <n v="3"/>
    <n v="-663916"/>
    <n v="-66.391599999999997"/>
    <s v="Furniture"/>
    <s v="Chairs"/>
    <s v="Global Leather &amp; Oak Executive Chair, Burgundy"/>
  </r>
  <r>
    <x v="4919"/>
    <x v="470"/>
    <d v="2014-05-23T00:00:00"/>
    <s v="Second Class"/>
    <s v="KH-16360"/>
    <s v="OFF-EN-10003134"/>
    <x v="3604"/>
    <n v="6"/>
    <n v="2"/>
    <n v="21024"/>
    <n v="2.1023999999999998"/>
    <s v="Office Supplies"/>
    <s v="Envelopes"/>
    <s v="Staple envelope"/>
  </r>
  <r>
    <x v="4919"/>
    <x v="470"/>
    <d v="2014-05-23T00:00:00"/>
    <s v="Second Class"/>
    <s v="KH-16360"/>
    <s v="FUR-CH-10003396"/>
    <x v="665"/>
    <n v="2"/>
    <n v="3"/>
    <n v="-292524"/>
    <n v="-29.252400000000002"/>
    <s v="Furniture"/>
    <s v="Chairs"/>
    <s v="Global Deluxe Steno Chair"/>
  </r>
  <r>
    <x v="4919"/>
    <x v="470"/>
    <d v="2014-05-23T00:00:00"/>
    <s v="Second Class"/>
    <s v="KH-16360"/>
    <s v="OFF-PA-10001560"/>
    <x v="5297"/>
    <n v="1"/>
    <n v="2"/>
    <n v="16308"/>
    <n v="1.6308"/>
    <s v="Office Supplies"/>
    <s v="Paper"/>
    <s v="Adams Telephone Message Books, 5 1/4Â” x 11Â”"/>
  </r>
  <r>
    <x v="4919"/>
    <x v="470"/>
    <d v="2014-05-23T00:00:00"/>
    <s v="Second Class"/>
    <s v="KH-16360"/>
    <s v="OFF-BI-10000977"/>
    <x v="2454"/>
    <n v="3"/>
    <n v="8"/>
    <n v="-31008"/>
    <n v="-3.1008"/>
    <s v="Office Supplies"/>
    <s v="Binders"/>
    <s v="Ibico Plastic Spiral Binding Combs"/>
  </r>
  <r>
    <x v="4920"/>
    <x v="239"/>
    <d v="2016-05-28T00:00:00"/>
    <s v="Standard Class"/>
    <s v="SH-19975"/>
    <s v="OFF-BI-10003429"/>
    <x v="3310"/>
    <n v="3"/>
    <n v="8"/>
    <n v="-58869"/>
    <n v="-5.8868999999999998"/>
    <s v="Office Supplies"/>
    <s v="Binders"/>
    <s v="Cardinal HOLDit! Binder Insert Strips,Extra Strips"/>
  </r>
  <r>
    <x v="4921"/>
    <x v="1026"/>
    <d v="2015-01-17T00:00:00"/>
    <s v="Standard Class"/>
    <s v="CS-12490"/>
    <s v="OFF-AR-10001374"/>
    <x v="829"/>
    <n v="2"/>
    <n v="2"/>
    <n v="15552"/>
    <n v="1.5551999999999999"/>
    <s v="Office Supplies"/>
    <s v="Art"/>
    <s v="BIC Brite Liner Highlighters, Chisel Tip"/>
  </r>
  <r>
    <x v="4921"/>
    <x v="1026"/>
    <d v="2015-01-17T00:00:00"/>
    <s v="Standard Class"/>
    <s v="CS-12490"/>
    <s v="TEC-PH-10004977"/>
    <x v="5298"/>
    <n v="2"/>
    <n v="4"/>
    <n v="-431178"/>
    <n v="-43.117800000000003"/>
    <s v="Technology"/>
    <s v="Phones"/>
    <s v="GE 30524EE4"/>
  </r>
  <r>
    <x v="4921"/>
    <x v="1026"/>
    <d v="2015-01-17T00:00:00"/>
    <s v="Standard Class"/>
    <s v="CS-12490"/>
    <s v="TEC-PH-10000912"/>
    <x v="5299"/>
    <n v="4"/>
    <n v="4"/>
    <n v="26376"/>
    <n v="2.6375999999999999"/>
    <s v="Technology"/>
    <s v="Phones"/>
    <s v="Anker 24W Portable Micro USB Car Charger"/>
  </r>
  <r>
    <x v="4921"/>
    <x v="1026"/>
    <d v="2015-01-17T00:00:00"/>
    <s v="Standard Class"/>
    <s v="CS-12490"/>
    <s v="TEC-AC-10000487"/>
    <x v="5300"/>
    <n v="2"/>
    <n v="2"/>
    <n v="22066"/>
    <n v="2.2065999999999999"/>
    <s v="Technology"/>
    <s v="Accessories"/>
    <s v="SanDisk Cruzer 4 GB USB Flash Drive"/>
  </r>
  <r>
    <x v="4921"/>
    <x v="1026"/>
    <d v="2015-01-17T00:00:00"/>
    <s v="Standard Class"/>
    <s v="CS-12490"/>
    <s v="TEC-PH-10002262"/>
    <x v="5301"/>
    <n v="3"/>
    <n v="4"/>
    <n v="-214236"/>
    <n v="-21.4236"/>
    <s v="Technology"/>
    <s v="Phones"/>
    <s v="LG Electronics Tone+ HBS-730 Bluetooth Headset"/>
  </r>
  <r>
    <x v="4922"/>
    <x v="471"/>
    <d v="2017-10-06T00:00:00"/>
    <s v="Standard Class"/>
    <s v="JK-15730"/>
    <s v="OFF-SU-10000898"/>
    <x v="5302"/>
    <n v="7"/>
    <n v="0"/>
    <n v="28217"/>
    <n v="2.8216999999999999"/>
    <s v="Office Supplies"/>
    <s v="Supplies"/>
    <s v="Acme Hot Forged Carbon Steel Scissors with Nickel-Plated Handles, 3 7/8&quot; Cut, 8&quot;L"/>
  </r>
  <r>
    <x v="4923"/>
    <x v="1074"/>
    <d v="2015-07-20T00:00:00"/>
    <s v="Second Class"/>
    <s v="PJ-19015"/>
    <s v="OFF-BI-10004182"/>
    <x v="1727"/>
    <n v="2"/>
    <n v="2"/>
    <n v="12064"/>
    <n v="1.2063999999999999"/>
    <s v="Office Supplies"/>
    <s v="Binders"/>
    <s v="Economy Binders"/>
  </r>
  <r>
    <x v="4923"/>
    <x v="1074"/>
    <d v="2015-07-20T00:00:00"/>
    <s v="Second Class"/>
    <s v="PJ-19015"/>
    <s v="TEC-PH-10002468"/>
    <x v="4038"/>
    <n v="1"/>
    <n v="0"/>
    <n v="367173"/>
    <n v="36.717300000000002"/>
    <s v="Technology"/>
    <s v="Phones"/>
    <s v="Plantronics CS 50-USB -Â headsetÂ - Convertible, Monaural"/>
  </r>
  <r>
    <x v="4923"/>
    <x v="1074"/>
    <d v="2015-07-20T00:00:00"/>
    <s v="Second Class"/>
    <s v="PJ-19015"/>
    <s v="FUR-FU-10002364"/>
    <x v="1526"/>
    <n v="1"/>
    <n v="0"/>
    <n v="21402"/>
    <n v="2.1402000000000001"/>
    <s v="Furniture"/>
    <s v="Furnishings"/>
    <s v="Eldon Expressions Wood Desk Accessories, Oak"/>
  </r>
  <r>
    <x v="4924"/>
    <x v="47"/>
    <d v="2016-10-26T00:00:00"/>
    <s v="Standard Class"/>
    <s v="AP-10720"/>
    <s v="FUR-FU-10002878"/>
    <x v="5303"/>
    <n v="2"/>
    <n v="2"/>
    <n v="96832"/>
    <n v="9.6831999999999994"/>
    <s v="Furniture"/>
    <s v="Furnishings"/>
    <s v="Seth Thomas 14&quot; Day/Date Wall Clock"/>
  </r>
  <r>
    <x v="4924"/>
    <x v="47"/>
    <d v="2016-10-26T00:00:00"/>
    <s v="Standard Class"/>
    <s v="AP-10720"/>
    <s v="OFF-BI-10004817"/>
    <x v="1247"/>
    <n v="8"/>
    <n v="7"/>
    <n v="-210848"/>
    <n v="-21.084800000000001"/>
    <s v="Office Supplies"/>
    <s v="Binders"/>
    <s v="GBC Personal VeloBind Strips"/>
  </r>
  <r>
    <x v="4925"/>
    <x v="944"/>
    <d v="2017-08-01T00:00:00"/>
    <s v="Second Class"/>
    <s v="JW-15955"/>
    <s v="FUR-CH-10001146"/>
    <x v="124"/>
    <n v="4"/>
    <n v="2"/>
    <n v="12178"/>
    <n v="1.2178"/>
    <s v="Furniture"/>
    <s v="Chairs"/>
    <s v="Global Value Mid-Back Manager's Chair, Gray"/>
  </r>
  <r>
    <x v="4926"/>
    <x v="438"/>
    <d v="2017-07-26T00:00:00"/>
    <s v="Standard Class"/>
    <s v="PT-19090"/>
    <s v="OFF-BI-10001116"/>
    <x v="2905"/>
    <n v="2"/>
    <n v="8"/>
    <n v="-33792"/>
    <n v="-3.3792"/>
    <s v="Office Supplies"/>
    <s v="Binders"/>
    <s v="Wilson Jones 1&quot; Hanging DublLock Ring Binders"/>
  </r>
  <r>
    <x v="4927"/>
    <x v="845"/>
    <d v="2014-11-11T00:00:00"/>
    <s v="Second Class"/>
    <s v="TB-21595"/>
    <s v="OFF-PA-10000304"/>
    <x v="330"/>
    <n v="5"/>
    <n v="2"/>
    <n v="9072"/>
    <n v="0.90720000000000001"/>
    <s v="Office Supplies"/>
    <s v="Paper"/>
    <s v="Xerox 1995"/>
  </r>
  <r>
    <x v="4927"/>
    <x v="845"/>
    <d v="2014-11-11T00:00:00"/>
    <s v="Second Class"/>
    <s v="TB-21595"/>
    <s v="OFF-AR-10002240"/>
    <x v="5304"/>
    <n v="4"/>
    <n v="2"/>
    <n v="90576"/>
    <n v="9.0576000000000008"/>
    <s v="Office Supplies"/>
    <s v="Art"/>
    <s v="Panasonic KP-150 Electric Pencil Sharpener"/>
  </r>
  <r>
    <x v="4928"/>
    <x v="223"/>
    <d v="2016-11-30T00:00:00"/>
    <s v="First Class"/>
    <s v="CB-12025"/>
    <s v="OFF-PA-10001246"/>
    <x v="330"/>
    <n v="4"/>
    <n v="0"/>
    <n v="124416"/>
    <n v="12.441599999999999"/>
    <s v="Office Supplies"/>
    <s v="Paper"/>
    <s v="Xerox 215"/>
  </r>
  <r>
    <x v="4928"/>
    <x v="223"/>
    <d v="2016-11-30T00:00:00"/>
    <s v="First Class"/>
    <s v="CB-12025"/>
    <s v="OFF-AR-10000658"/>
    <x v="1565"/>
    <n v="3"/>
    <n v="0"/>
    <n v="9702"/>
    <n v="0.97019999999999995"/>
    <s v="Office Supplies"/>
    <s v="Art"/>
    <s v="Newell 324"/>
  </r>
  <r>
    <x v="4928"/>
    <x v="223"/>
    <d v="2016-11-30T00:00:00"/>
    <s v="First Class"/>
    <s v="CB-12025"/>
    <s v="OFF-PA-10000100"/>
    <x v="2727"/>
    <n v="5"/>
    <n v="0"/>
    <n v="1004255"/>
    <n v="100.4255"/>
    <s v="Office Supplies"/>
    <s v="Paper"/>
    <s v="Xerox 1945"/>
  </r>
  <r>
    <x v="4928"/>
    <x v="223"/>
    <d v="2016-11-30T00:00:00"/>
    <s v="First Class"/>
    <s v="CB-12025"/>
    <s v="OFF-BI-10004233"/>
    <x v="5305"/>
    <n v="5"/>
    <n v="0"/>
    <n v="38376"/>
    <n v="3.8376000000000001"/>
    <s v="Office Supplies"/>
    <s v="Binders"/>
    <s v="GBC Pre-Punched Binding Paper, Plastic, White, 8-1/2&quot; x 11&quot;"/>
  </r>
  <r>
    <x v="4929"/>
    <x v="1213"/>
    <d v="2015-06-12T00:00:00"/>
    <s v="Standard Class"/>
    <s v="AG-10495"/>
    <s v="OFF-PA-10002581"/>
    <x v="3854"/>
    <n v="7"/>
    <n v="2"/>
    <n v="54215"/>
    <n v="5.4215"/>
    <s v="Office Supplies"/>
    <s v="Paper"/>
    <s v="Xerox 1951"/>
  </r>
  <r>
    <x v="4929"/>
    <x v="1213"/>
    <d v="2015-06-12T00:00:00"/>
    <s v="Standard Class"/>
    <s v="AG-10495"/>
    <s v="OFF-ST-10000046"/>
    <x v="5306"/>
    <n v="4"/>
    <n v="2"/>
    <n v="-6462"/>
    <n v="-0.6462"/>
    <s v="Office Supplies"/>
    <s v="Storage"/>
    <s v="Fellowes Super Stor/Drawer Files"/>
  </r>
  <r>
    <x v="4929"/>
    <x v="1213"/>
    <d v="2015-06-12T00:00:00"/>
    <s v="Standard Class"/>
    <s v="AG-10495"/>
    <s v="FUR-FU-10001185"/>
    <x v="5307"/>
    <n v="7"/>
    <n v="2"/>
    <n v="454671"/>
    <n v="45.467100000000002"/>
    <s v="Furniture"/>
    <s v="Furnishings"/>
    <s v="Advantus Employee of the Month Certificate Frame, 11 x 13-1/2"/>
  </r>
  <r>
    <x v="4929"/>
    <x v="1213"/>
    <d v="2015-06-12T00:00:00"/>
    <s v="Standard Class"/>
    <s v="AG-10495"/>
    <s v="OFF-AR-10003856"/>
    <x v="2856"/>
    <n v="2"/>
    <n v="2"/>
    <n v="3336"/>
    <n v="0.33360000000000001"/>
    <s v="Office Supplies"/>
    <s v="Art"/>
    <s v="Newell 344"/>
  </r>
  <r>
    <x v="4929"/>
    <x v="1213"/>
    <d v="2015-06-12T00:00:00"/>
    <s v="Standard Class"/>
    <s v="AG-10495"/>
    <s v="OFF-LA-10001982"/>
    <x v="5308"/>
    <n v="3"/>
    <n v="2"/>
    <n v="315"/>
    <n v="3.15E-2"/>
    <s v="Office Supplies"/>
    <s v="Labels"/>
    <s v="Smead Alpha-Z Color-Coded Name Labels First Letter Starter Set"/>
  </r>
  <r>
    <x v="4929"/>
    <x v="1213"/>
    <d v="2015-06-12T00:00:00"/>
    <s v="Standard Class"/>
    <s v="AG-10495"/>
    <s v="OFF-PA-10001215"/>
    <x v="1651"/>
    <n v="10"/>
    <n v="2"/>
    <n v="132"/>
    <n v="1.32E-2"/>
    <s v="Office Supplies"/>
    <s v="Paper"/>
    <s v="Xerox 1963"/>
  </r>
  <r>
    <x v="4929"/>
    <x v="1213"/>
    <d v="2015-06-12T00:00:00"/>
    <s v="Standard Class"/>
    <s v="AG-10495"/>
    <s v="OFF-BI-10002429"/>
    <x v="3301"/>
    <n v="2"/>
    <n v="7"/>
    <n v="-133936"/>
    <n v="-13.393599999999999"/>
    <s v="Office Supplies"/>
    <s v="Binders"/>
    <s v="Premier Elliptical Ring Binder, Black"/>
  </r>
  <r>
    <x v="4930"/>
    <x v="860"/>
    <d v="2014-08-19T00:00:00"/>
    <s v="Standard Class"/>
    <s v="BD-11605"/>
    <s v="OFF-AP-10003287"/>
    <x v="5309"/>
    <n v="3"/>
    <n v="0"/>
    <n v="428148"/>
    <n v="42.814799999999998"/>
    <s v="Office Supplies"/>
    <s v="Appliances"/>
    <s v="Tripp Lite TLP810NET Broadband Surge for Modem/Fax"/>
  </r>
  <r>
    <x v="4930"/>
    <x v="860"/>
    <d v="2014-08-19T00:00:00"/>
    <s v="Standard Class"/>
    <s v="BD-11605"/>
    <s v="OFF-PA-10000167"/>
    <x v="1589"/>
    <n v="3"/>
    <n v="0"/>
    <n v="41823"/>
    <n v="4.1822999999999997"/>
    <s v="Office Supplies"/>
    <s v="Paper"/>
    <s v="Xerox 1925"/>
  </r>
  <r>
    <x v="4930"/>
    <x v="860"/>
    <d v="2014-08-19T00:00:00"/>
    <s v="Standard Class"/>
    <s v="BD-11605"/>
    <s v="OFF-BI-10002309"/>
    <x v="544"/>
    <n v="4"/>
    <n v="2"/>
    <n v="62496"/>
    <n v="6.2496"/>
    <s v="Office Supplies"/>
    <s v="Binders"/>
    <s v="Avery Heavy-Duty EZD  Binder With Locking Rings"/>
  </r>
  <r>
    <x v="4930"/>
    <x v="860"/>
    <d v="2014-08-19T00:00:00"/>
    <s v="Standard Class"/>
    <s v="BD-11605"/>
    <s v="OFF-BI-10003638"/>
    <x v="5310"/>
    <n v="3"/>
    <n v="2"/>
    <n v="15093"/>
    <n v="1.5093000000000001"/>
    <s v="Office Supplies"/>
    <s v="Binders"/>
    <s v="GBC Durable Plastic Covers"/>
  </r>
  <r>
    <x v="4930"/>
    <x v="860"/>
    <d v="2014-08-19T00:00:00"/>
    <s v="Standard Class"/>
    <s v="BD-11605"/>
    <s v="FUR-CH-10003833"/>
    <x v="2328"/>
    <n v="4"/>
    <n v="2"/>
    <n v="-12196"/>
    <n v="-1.2196"/>
    <s v="Furniture"/>
    <s v="Chairs"/>
    <s v="Novimex Fabric Task Chair"/>
  </r>
  <r>
    <x v="4931"/>
    <x v="82"/>
    <d v="2017-06-26T00:00:00"/>
    <s v="Standard Class"/>
    <s v="JS-15685"/>
    <s v="OFF-ST-10001511"/>
    <x v="2264"/>
    <n v="2"/>
    <n v="0"/>
    <n v="6465"/>
    <n v="0.64649999999999996"/>
    <s v="Office Supplies"/>
    <s v="Storage"/>
    <s v="Space Solutions Commercial Steel Shelving"/>
  </r>
  <r>
    <x v="4931"/>
    <x v="82"/>
    <d v="2017-06-26T00:00:00"/>
    <s v="Standard Class"/>
    <s v="JS-15685"/>
    <s v="OFF-BI-10004728"/>
    <x v="4991"/>
    <n v="3"/>
    <n v="2"/>
    <n v="37596"/>
    <n v="3.7595999999999998"/>
    <s v="Office Supplies"/>
    <s v="Binders"/>
    <s v="Wilson Jones Turn Tabs Binder Tool for Ring Binders"/>
  </r>
  <r>
    <x v="4932"/>
    <x v="26"/>
    <d v="2017-07-23T00:00:00"/>
    <s v="Standard Class"/>
    <s v="NF-18385"/>
    <s v="FUR-CH-10004218"/>
    <x v="2369"/>
    <n v="3"/>
    <n v="2"/>
    <n v="15147"/>
    <n v="1.5146999999999999"/>
    <s v="Furniture"/>
    <s v="Chairs"/>
    <s v="Global Fabric Manager's Chair, Dark Gray"/>
  </r>
  <r>
    <x v="4933"/>
    <x v="757"/>
    <d v="2014-12-18T00:00:00"/>
    <s v="Second Class"/>
    <s v="SC-20305"/>
    <s v="TEC-AC-10004171"/>
    <x v="1807"/>
    <n v="4"/>
    <n v="2"/>
    <n v="959904"/>
    <n v="95.990399999999994"/>
    <s v="Technology"/>
    <s v="Accessories"/>
    <s v="Razer Kraken 7.1 Surround Sound Over Ear USB Gaming Headset"/>
  </r>
  <r>
    <x v="4933"/>
    <x v="757"/>
    <d v="2014-12-18T00:00:00"/>
    <s v="Second Class"/>
    <s v="SC-20305"/>
    <s v="FUR-FU-10001706"/>
    <x v="5311"/>
    <n v="7"/>
    <n v="6"/>
    <n v="-25872"/>
    <n v="-2.5872000000000002"/>
    <s v="Furniture"/>
    <s v="Furnishings"/>
    <s v="Longer-Life Soft White Bulbs"/>
  </r>
  <r>
    <x v="4934"/>
    <x v="606"/>
    <d v="2014-05-22T00:00:00"/>
    <s v="Second Class"/>
    <s v="GA-14515"/>
    <s v="OFF-PA-10001526"/>
    <x v="2098"/>
    <n v="1"/>
    <n v="2"/>
    <n v="14442"/>
    <n v="1.4441999999999999"/>
    <s v="Office Supplies"/>
    <s v="Paper"/>
    <s v="Xerox 1949"/>
  </r>
  <r>
    <x v="4935"/>
    <x v="97"/>
    <d v="2017-09-19T00:00:00"/>
    <s v="Standard Class"/>
    <s v="CY-12745"/>
    <s v="TEC-AC-10002001"/>
    <x v="5312"/>
    <n v="7"/>
    <n v="2"/>
    <n v="1903881"/>
    <n v="190.38810000000001"/>
    <s v="Technology"/>
    <s v="Accessories"/>
    <s v="Logitech Wireless Gaming Headset G930"/>
  </r>
  <r>
    <x v="4936"/>
    <x v="1155"/>
    <d v="2016-10-12T00:00:00"/>
    <s v="First Class"/>
    <s v="WB-21850"/>
    <s v="FUR-FU-10004963"/>
    <x v="5313"/>
    <n v="4"/>
    <n v="6"/>
    <n v="-63"/>
    <n v="-6.3E-3"/>
    <s v="Furniture"/>
    <s v="Furnishings"/>
    <s v="Eldon 400 Class Desk Accessories, Black Carbon"/>
  </r>
  <r>
    <x v="4936"/>
    <x v="1155"/>
    <d v="2016-10-12T00:00:00"/>
    <s v="First Class"/>
    <s v="WB-21850"/>
    <s v="OFF-BI-10001597"/>
    <x v="5314"/>
    <n v="2"/>
    <n v="8"/>
    <n v="-262272"/>
    <n v="-26.2272"/>
    <s v="Office Supplies"/>
    <s v="Binders"/>
    <s v="Wilson Jones Ledger-Size, Piano-Hinge Binder, 2&quot;, Blue"/>
  </r>
  <r>
    <x v="4937"/>
    <x v="472"/>
    <d v="2016-10-01T00:00:00"/>
    <s v="Standard Class"/>
    <s v="DL-12865"/>
    <s v="OFF-PA-10000141"/>
    <x v="2740"/>
    <n v="5"/>
    <n v="0"/>
    <n v="5123"/>
    <n v="0.51229999999999998"/>
    <s v="Office Supplies"/>
    <s v="Paper"/>
    <s v="Ampad Evidence Wirebond Steno Books, 6&quot; x 9&quot;"/>
  </r>
  <r>
    <x v="4937"/>
    <x v="472"/>
    <d v="2016-10-01T00:00:00"/>
    <s v="Standard Class"/>
    <s v="DL-12865"/>
    <s v="OFF-LA-10003923"/>
    <x v="593"/>
    <n v="2"/>
    <n v="0"/>
    <n v="148"/>
    <n v="1.4800000000000001E-2"/>
    <s v="Office Supplies"/>
    <s v="Labels"/>
    <s v="Alphabetical Labels for Top Tab Filing"/>
  </r>
  <r>
    <x v="4937"/>
    <x v="472"/>
    <d v="2016-10-01T00:00:00"/>
    <s v="Standard Class"/>
    <s v="DL-12865"/>
    <s v="OFF-LA-10001771"/>
    <x v="1456"/>
    <n v="1"/>
    <n v="0"/>
    <n v="22908"/>
    <n v="2.2907999999999999"/>
    <s v="Office Supplies"/>
    <s v="Labels"/>
    <s v="Avery 513"/>
  </r>
  <r>
    <x v="4937"/>
    <x v="472"/>
    <d v="2016-10-01T00:00:00"/>
    <s v="Standard Class"/>
    <s v="DL-12865"/>
    <s v="TEC-CO-10001943"/>
    <x v="4849"/>
    <n v="3"/>
    <n v="2"/>
    <n v="1619919"/>
    <n v="161.99189999999999"/>
    <s v="Technology"/>
    <s v="Copiers"/>
    <s v="Canon PC-428 Personal Copier"/>
  </r>
  <r>
    <x v="4937"/>
    <x v="472"/>
    <d v="2016-10-01T00:00:00"/>
    <s v="Standard Class"/>
    <s v="DL-12865"/>
    <s v="TEC-PH-10003356"/>
    <x v="5315"/>
    <n v="8"/>
    <n v="2"/>
    <n v="44736"/>
    <n v="4.4736000000000002"/>
    <s v="Technology"/>
    <s v="Phones"/>
    <s v="SmartStand Mobile Device Holder, Assorted Colors"/>
  </r>
  <r>
    <x v="4937"/>
    <x v="472"/>
    <d v="2016-10-01T00:00:00"/>
    <s v="Standard Class"/>
    <s v="DL-12865"/>
    <s v="OFF-AR-10002255"/>
    <x v="1703"/>
    <n v="2"/>
    <n v="0"/>
    <n v="16704"/>
    <n v="1.6704000000000001"/>
    <s v="Office Supplies"/>
    <s v="Art"/>
    <s v="Newell 346"/>
  </r>
  <r>
    <x v="4937"/>
    <x v="472"/>
    <d v="2016-10-01T00:00:00"/>
    <s v="Standard Class"/>
    <s v="DL-12865"/>
    <s v="FUR-CH-10000665"/>
    <x v="4481"/>
    <n v="4"/>
    <n v="2"/>
    <n v="60392"/>
    <n v="6.0392000000000001"/>
    <s v="Furniture"/>
    <s v="Chairs"/>
    <s v="Global Airflow Leather Mesh Back Chair, Black"/>
  </r>
  <r>
    <x v="4938"/>
    <x v="537"/>
    <d v="2014-06-06T00:00:00"/>
    <s v="First Class"/>
    <s v="RE-19450"/>
    <s v="OFF-LA-10001771"/>
    <x v="1026"/>
    <n v="4"/>
    <n v="2"/>
    <n v="51792"/>
    <n v="5.1791999999999998"/>
    <s v="Office Supplies"/>
    <s v="Labels"/>
    <s v="Avery 513"/>
  </r>
  <r>
    <x v="4938"/>
    <x v="537"/>
    <d v="2014-06-06T00:00:00"/>
    <s v="First Class"/>
    <s v="RE-19450"/>
    <s v="FUR-FU-10001475"/>
    <x v="5316"/>
    <n v="7"/>
    <n v="6"/>
    <n v="-400036"/>
    <n v="-40.003599999999999"/>
    <s v="Furniture"/>
    <s v="Furnishings"/>
    <s v="Contract Clock, 14&quot;, Brown"/>
  </r>
  <r>
    <x v="4938"/>
    <x v="537"/>
    <d v="2014-06-06T00:00:00"/>
    <s v="First Class"/>
    <s v="RE-19450"/>
    <s v="OFF-ST-10000877"/>
    <x v="5317"/>
    <n v="3"/>
    <n v="2"/>
    <n v="99522"/>
    <n v="9.9521999999999995"/>
    <s v="Office Supplies"/>
    <s v="Storage"/>
    <s v="Recycled Steel Personal File for Standard File Folders"/>
  </r>
  <r>
    <x v="4939"/>
    <x v="219"/>
    <d v="2017-09-04T00:00:00"/>
    <s v="Second Class"/>
    <s v="MH-17290"/>
    <s v="OFF-AP-10001492"/>
    <x v="2378"/>
    <n v="5"/>
    <n v="0"/>
    <n v="11206"/>
    <n v="1.1206"/>
    <s v="Office Supplies"/>
    <s v="Appliances"/>
    <s v="Acco Six-Outlet Power Strip, 4' Cord Length"/>
  </r>
  <r>
    <x v="4939"/>
    <x v="219"/>
    <d v="2017-09-04T00:00:00"/>
    <s v="Second Class"/>
    <s v="MH-17290"/>
    <s v="FUR-FU-10004188"/>
    <x v="5318"/>
    <n v="5"/>
    <n v="0"/>
    <n v="13299"/>
    <n v="1.3299000000000001"/>
    <s v="Furniture"/>
    <s v="Furnishings"/>
    <s v="Luxo Professional Combination Clamp-On Lamps"/>
  </r>
  <r>
    <x v="4939"/>
    <x v="219"/>
    <d v="2017-09-04T00:00:00"/>
    <s v="Second Class"/>
    <s v="MH-17290"/>
    <s v="OFF-BI-10004330"/>
    <x v="4822"/>
    <n v="5"/>
    <n v="2"/>
    <n v="46225"/>
    <n v="4.6224999999999996"/>
    <s v="Office Supplies"/>
    <s v="Binders"/>
    <s v="GBC Velobind Prepunched Cover Sets, Regency Series"/>
  </r>
  <r>
    <x v="4940"/>
    <x v="791"/>
    <d v="2014-04-18T00:00:00"/>
    <s v="Standard Class"/>
    <s v="EH-13765"/>
    <s v="OFF-AR-10002987"/>
    <x v="1915"/>
    <n v="2"/>
    <n v="0"/>
    <n v="162688"/>
    <n v="16.268799999999999"/>
    <s v="Office Supplies"/>
    <s v="Art"/>
    <s v="Prismacolor Color Pencil Set"/>
  </r>
  <r>
    <x v="4941"/>
    <x v="558"/>
    <d v="2016-05-06T00:00:00"/>
    <s v="Standard Class"/>
    <s v="EH-13765"/>
    <s v="FUR-FU-10000732"/>
    <x v="2261"/>
    <n v="2"/>
    <n v="0"/>
    <n v="40192"/>
    <n v="4.0191999999999997"/>
    <s v="Furniture"/>
    <s v="Furnishings"/>
    <s v="Eldon 200 Class Desk Accessories"/>
  </r>
  <r>
    <x v="4941"/>
    <x v="558"/>
    <d v="2016-05-06T00:00:00"/>
    <s v="Standard Class"/>
    <s v="EH-13765"/>
    <s v="OFF-BI-10001670"/>
    <x v="3201"/>
    <n v="3"/>
    <n v="2"/>
    <n v="3393"/>
    <n v="0.33929999999999999"/>
    <s v="Office Supplies"/>
    <s v="Binders"/>
    <s v="Vinyl Sectional Post Binders"/>
  </r>
  <r>
    <x v="4941"/>
    <x v="558"/>
    <d v="2016-05-06T00:00:00"/>
    <s v="Standard Class"/>
    <s v="EH-13765"/>
    <s v="OFF-PA-10000533"/>
    <x v="1656"/>
    <n v="2"/>
    <n v="0"/>
    <n v="60168"/>
    <n v="6.0167999999999999"/>
    <s v="Office Supplies"/>
    <s v="Paper"/>
    <s v="Southworth Parchment Paper &amp; Envelopes"/>
  </r>
  <r>
    <x v="4941"/>
    <x v="558"/>
    <d v="2016-05-06T00:00:00"/>
    <s v="Standard Class"/>
    <s v="EH-13765"/>
    <s v="FUR-FU-10002253"/>
    <x v="5319"/>
    <n v="5"/>
    <n v="0"/>
    <n v="83733"/>
    <n v="8.3733000000000004"/>
    <s v="Furniture"/>
    <s v="Furnishings"/>
    <s v="Howard Miller 13&quot; Diameter Pewter Finish Round Wall Clock"/>
  </r>
  <r>
    <x v="4942"/>
    <x v="82"/>
    <d v="2017-06-23T00:00:00"/>
    <s v="Standard Class"/>
    <s v="GA-14515"/>
    <s v="FUR-FU-10002396"/>
    <x v="5320"/>
    <n v="4"/>
    <n v="0"/>
    <n v="211344"/>
    <n v="21.134399999999999"/>
    <s v="Furniture"/>
    <s v="Furnishings"/>
    <s v="DAX Copper Panel Document Frame, 5 x 7 Size"/>
  </r>
  <r>
    <x v="4942"/>
    <x v="82"/>
    <d v="2017-06-23T00:00:00"/>
    <s v="Standard Class"/>
    <s v="GA-14515"/>
    <s v="OFF-PA-10004438"/>
    <x v="60"/>
    <n v="2"/>
    <n v="0"/>
    <n v="115432"/>
    <n v="11.543200000000001"/>
    <s v="Office Supplies"/>
    <s v="Paper"/>
    <s v="Xerox 1907"/>
  </r>
  <r>
    <x v="4943"/>
    <x v="1231"/>
    <d v="2014-11-11T00:00:00"/>
    <s v="Standard Class"/>
    <s v="GA-14515"/>
    <s v="OFF-PA-10000587"/>
    <x v="11"/>
    <n v="6"/>
    <n v="0"/>
    <n v="209664"/>
    <n v="20.9664"/>
    <s v="Office Supplies"/>
    <s v="Paper"/>
    <s v="Array Parchment Paper, Assorted Colors"/>
  </r>
  <r>
    <x v="4944"/>
    <x v="584"/>
    <d v="2015-03-30T00:00:00"/>
    <s v="Standard Class"/>
    <s v="EB-13840"/>
    <s v="FUR-TA-10001889"/>
    <x v="5321"/>
    <n v="8"/>
    <n v="0"/>
    <n v="6108624"/>
    <n v="610.86239999999998"/>
    <s v="Furniture"/>
    <s v="Tables"/>
    <s v="Bush Advantage Collection Racetrack Conference Table"/>
  </r>
  <r>
    <x v="4945"/>
    <x v="145"/>
    <d v="2017-01-20T00:00:00"/>
    <s v="Standard Class"/>
    <s v="HR-14770"/>
    <s v="OFF-ST-10001590"/>
    <x v="3629"/>
    <n v="5"/>
    <n v="0"/>
    <n v="17524"/>
    <n v="1.7524"/>
    <s v="Office Supplies"/>
    <s v="Storage"/>
    <s v="Tenex Personal Project File with Scoop Front Design, Black"/>
  </r>
  <r>
    <x v="4945"/>
    <x v="145"/>
    <d v="2017-01-20T00:00:00"/>
    <s v="Standard Class"/>
    <s v="HR-14770"/>
    <s v="OFF-FA-10003472"/>
    <x v="2066"/>
    <n v="2"/>
    <n v="0"/>
    <n v="1008"/>
    <n v="0.1008"/>
    <s v="Office Supplies"/>
    <s v="Fasteners"/>
    <s v="Bagged Rubber Bands"/>
  </r>
  <r>
    <x v="4945"/>
    <x v="145"/>
    <d v="2017-01-20T00:00:00"/>
    <s v="Standard Class"/>
    <s v="HR-14770"/>
    <s v="TEC-PH-10000169"/>
    <x v="1047"/>
    <n v="4"/>
    <n v="0"/>
    <n v="1356"/>
    <n v="0.1356"/>
    <s v="Technology"/>
    <s v="Phones"/>
    <s v="ARKON Windshield Dashboard Air Vent Car Mount Holder"/>
  </r>
  <r>
    <x v="4945"/>
    <x v="145"/>
    <d v="2017-01-20T00:00:00"/>
    <s v="Standard Class"/>
    <s v="HR-14770"/>
    <s v="OFF-ST-10002562"/>
    <x v="2419"/>
    <n v="2"/>
    <n v="0"/>
    <n v="52528"/>
    <n v="5.2527999999999997"/>
    <s v="Office Supplies"/>
    <s v="Storage"/>
    <s v="Staple magnet"/>
  </r>
  <r>
    <x v="4945"/>
    <x v="145"/>
    <d v="2017-01-20T00:00:00"/>
    <s v="Standard Class"/>
    <s v="HR-14770"/>
    <s v="TEC-AC-10001445"/>
    <x v="5322"/>
    <n v="4"/>
    <n v="0"/>
    <n v="25452"/>
    <n v="2.5451999999999999"/>
    <s v="Technology"/>
    <s v="Accessories"/>
    <s v="ImationÂ USB 2.0 SwivelÂ Flash DriveÂ USBÂ flash driveÂ - 4 GB - Pink"/>
  </r>
  <r>
    <x v="4945"/>
    <x v="145"/>
    <d v="2017-01-20T00:00:00"/>
    <s v="Standard Class"/>
    <s v="HR-14770"/>
    <s v="OFF-PA-10004156"/>
    <x v="1152"/>
    <n v="1"/>
    <n v="0"/>
    <n v="55566"/>
    <n v="5.5566000000000004"/>
    <s v="Office Supplies"/>
    <s v="Paper"/>
    <s v="Xerox 188"/>
  </r>
  <r>
    <x v="4945"/>
    <x v="145"/>
    <d v="2017-01-20T00:00:00"/>
    <s v="Standard Class"/>
    <s v="HR-14770"/>
    <s v="TEC-AC-10004469"/>
    <x v="3514"/>
    <n v="4"/>
    <n v="0"/>
    <n v="70312"/>
    <n v="7.0312000000000001"/>
    <s v="Technology"/>
    <s v="Accessories"/>
    <s v="Microsoft Sculpt Comfort Mouse"/>
  </r>
  <r>
    <x v="4945"/>
    <x v="145"/>
    <d v="2017-01-20T00:00:00"/>
    <s v="Standard Class"/>
    <s v="HR-14770"/>
    <s v="FUR-FU-10001037"/>
    <x v="1578"/>
    <n v="2"/>
    <n v="0"/>
    <n v="8532"/>
    <n v="0.85319999999999996"/>
    <s v="Furniture"/>
    <s v="Furnishings"/>
    <s v="DAX Charcoal/Nickel-Tone Document Frame, 5 x 7"/>
  </r>
  <r>
    <x v="4946"/>
    <x v="584"/>
    <d v="2015-03-28T00:00:00"/>
    <s v="Second Class"/>
    <s v="SM-20950"/>
    <s v="OFF-ST-10002615"/>
    <x v="2760"/>
    <n v="7"/>
    <n v="0"/>
    <n v="2822092"/>
    <n v="282.20920000000001"/>
    <s v="Office Supplies"/>
    <s v="Storage"/>
    <s v="Dual Level, Single-Width Filing Carts"/>
  </r>
  <r>
    <x v="4946"/>
    <x v="584"/>
    <d v="2015-03-28T00:00:00"/>
    <s v="Second Class"/>
    <s v="SM-20950"/>
    <s v="OFF-AP-10000595"/>
    <x v="2477"/>
    <n v="3"/>
    <n v="0"/>
    <n v="34086"/>
    <n v="3.4085999999999999"/>
    <s v="Office Supplies"/>
    <s v="Appliances"/>
    <s v="Disposable Triple-Filter Dust Bags"/>
  </r>
  <r>
    <x v="4947"/>
    <x v="478"/>
    <d v="2014-11-03T00:00:00"/>
    <s v="First Class"/>
    <s v="EA-14035"/>
    <s v="FUR-FU-10002253"/>
    <x v="4117"/>
    <n v="2"/>
    <n v="2"/>
    <n v="163172"/>
    <n v="16.3172"/>
    <s v="Furniture"/>
    <s v="Furnishings"/>
    <s v="Howard Miller 13&quot; Diameter Pewter Finish Round Wall Clock"/>
  </r>
  <r>
    <x v="4947"/>
    <x v="478"/>
    <d v="2014-11-03T00:00:00"/>
    <s v="First Class"/>
    <s v="EA-14035"/>
    <s v="OFF-BI-10000494"/>
    <x v="1271"/>
    <n v="2"/>
    <n v="7"/>
    <n v="-261"/>
    <n v="-2.6100000000000002E-2"/>
    <s v="Office Supplies"/>
    <s v="Binders"/>
    <s v="Acco Economy Flexible Poly Round Ring Binder"/>
  </r>
  <r>
    <x v="4947"/>
    <x v="478"/>
    <d v="2014-11-03T00:00:00"/>
    <s v="First Class"/>
    <s v="EA-14035"/>
    <s v="OFF-BI-10001658"/>
    <x v="2657"/>
    <n v="3"/>
    <n v="7"/>
    <n v="-179424"/>
    <n v="-17.942399999999999"/>
    <s v="Office Supplies"/>
    <s v="Binders"/>
    <s v="GBC Standard Therm-A-Bind Covers"/>
  </r>
  <r>
    <x v="4948"/>
    <x v="833"/>
    <d v="2017-10-06T00:00:00"/>
    <s v="Same Day"/>
    <s v="MH-17455"/>
    <s v="OFF-ST-10003208"/>
    <x v="5323"/>
    <n v="2"/>
    <n v="2"/>
    <n v="326628"/>
    <n v="32.662799999999997"/>
    <s v="Office Supplies"/>
    <s v="Storage"/>
    <s v="Adjustable Depth Letter/Legal Cart"/>
  </r>
  <r>
    <x v="4948"/>
    <x v="833"/>
    <d v="2017-10-06T00:00:00"/>
    <s v="Same Day"/>
    <s v="MH-17455"/>
    <s v="OFF-AR-10004790"/>
    <x v="3437"/>
    <n v="2"/>
    <n v="2"/>
    <n v="1197"/>
    <n v="0.1197"/>
    <s v="Office Supplies"/>
    <s v="Art"/>
    <s v="Staples in misc. colors"/>
  </r>
  <r>
    <x v="4949"/>
    <x v="247"/>
    <d v="2016-12-14T00:00:00"/>
    <s v="Standard Class"/>
    <s v="SL-20155"/>
    <s v="OFF-PA-10004609"/>
    <x v="167"/>
    <n v="1"/>
    <n v="0"/>
    <n v="31104"/>
    <n v="3.1103999999999998"/>
    <s v="Office Supplies"/>
    <s v="Paper"/>
    <s v="Xerox 221"/>
  </r>
  <r>
    <x v="4950"/>
    <x v="897"/>
    <d v="2016-09-24T00:00:00"/>
    <s v="Second Class"/>
    <s v="NP-18685"/>
    <s v="OFF-EN-10003055"/>
    <x v="1304"/>
    <n v="2"/>
    <n v="2"/>
    <n v="1999"/>
    <n v="0.19989999999999999"/>
    <s v="Office Supplies"/>
    <s v="Envelopes"/>
    <s v="Blue String-Tie &amp; Button Interoffice Envelopes, 10 x 13"/>
  </r>
  <r>
    <x v="4951"/>
    <x v="1232"/>
    <d v="2016-01-05T00:00:00"/>
    <s v="Standard Class"/>
    <s v="RF-19840"/>
    <s v="OFF-SU-10003936"/>
    <x v="5324"/>
    <n v="2"/>
    <n v="0"/>
    <n v="636"/>
    <n v="6.3600000000000004E-2"/>
    <s v="Office Supplies"/>
    <s v="Supplies"/>
    <s v="Acme Serrated Blade Letter Opener"/>
  </r>
  <r>
    <x v="4952"/>
    <x v="693"/>
    <d v="2017-04-21T00:00:00"/>
    <s v="First Class"/>
    <s v="BE-11455"/>
    <s v="OFF-ST-10000078"/>
    <x v="5325"/>
    <n v="4"/>
    <n v="2"/>
    <n v="-212136"/>
    <n v="-21.2136"/>
    <s v="Office Supplies"/>
    <s v="Storage"/>
    <s v="Tennsco 6- and 18-Compartment Lockers"/>
  </r>
  <r>
    <x v="4952"/>
    <x v="693"/>
    <d v="2017-04-21T00:00:00"/>
    <s v="First Class"/>
    <s v="BE-11455"/>
    <s v="OFF-BI-10000174"/>
    <x v="5326"/>
    <n v="5"/>
    <n v="7"/>
    <n v="-638"/>
    <n v="-6.3799999999999996E-2"/>
    <s v="Office Supplies"/>
    <s v="Binders"/>
    <s v="Wilson Jones Clip &amp; Carry Folder Binder Tool for Ring Binders, Clear"/>
  </r>
  <r>
    <x v="4952"/>
    <x v="693"/>
    <d v="2017-04-21T00:00:00"/>
    <s v="First Class"/>
    <s v="BE-11455"/>
    <s v="TEC-PH-10004080"/>
    <x v="4027"/>
    <n v="3"/>
    <n v="4"/>
    <n v="-244764"/>
    <n v="-24.476400000000002"/>
    <s v="Technology"/>
    <s v="Phones"/>
    <s v="Avaya 5410 Digital phone"/>
  </r>
  <r>
    <x v="4953"/>
    <x v="1036"/>
    <d v="2016-08-25T00:00:00"/>
    <s v="Standard Class"/>
    <s v="JK-15370"/>
    <s v="FUR-CH-10002961"/>
    <x v="5327"/>
    <n v="7"/>
    <n v="1"/>
    <n v="63686"/>
    <n v="6.3685999999999998"/>
    <s v="Furniture"/>
    <s v="Chairs"/>
    <s v="Leather Task Chair, Black"/>
  </r>
  <r>
    <x v="4954"/>
    <x v="428"/>
    <d v="2015-05-31T00:00:00"/>
    <s v="First Class"/>
    <s v="CC-12100"/>
    <s v="OFF-PA-10000474"/>
    <x v="460"/>
    <n v="3"/>
    <n v="2"/>
    <n v="287064"/>
    <n v="28.706399999999999"/>
    <s v="Office Supplies"/>
    <s v="Paper"/>
    <s v="Easy-staple paper"/>
  </r>
  <r>
    <x v="4955"/>
    <x v="1132"/>
    <d v="2014-08-13T00:00:00"/>
    <s v="First Class"/>
    <s v="LL-16840"/>
    <s v="OFF-BI-10000138"/>
    <x v="1007"/>
    <n v="3"/>
    <n v="0"/>
    <n v="67392"/>
    <n v="6.7392000000000003"/>
    <s v="Office Supplies"/>
    <s v="Binders"/>
    <s v="Acco Translucent Poly Ring Binders"/>
  </r>
  <r>
    <x v="4955"/>
    <x v="1132"/>
    <d v="2014-08-13T00:00:00"/>
    <s v="First Class"/>
    <s v="LL-16840"/>
    <s v="TEC-AC-10000023"/>
    <x v="5328"/>
    <n v="13"/>
    <n v="0"/>
    <n v="981396"/>
    <n v="98.139600000000002"/>
    <s v="Technology"/>
    <s v="Accessories"/>
    <s v="Maxell 74 Minute CD-R Spindle, 50/Pack"/>
  </r>
  <r>
    <x v="4956"/>
    <x v="1233"/>
    <d v="2014-04-08T00:00:00"/>
    <s v="Standard Class"/>
    <s v="KE-16420"/>
    <s v="OFF-EN-10001415"/>
    <x v="1196"/>
    <n v="2"/>
    <n v="0"/>
    <n v="558"/>
    <n v="5.5800000000000002E-2"/>
    <s v="Office Supplies"/>
    <s v="Envelopes"/>
    <s v="Staple envelope"/>
  </r>
  <r>
    <x v="4956"/>
    <x v="1233"/>
    <d v="2014-04-08T00:00:00"/>
    <s v="Standard Class"/>
    <s v="KE-16420"/>
    <s v="TEC-AC-10001284"/>
    <x v="607"/>
    <n v="3"/>
    <n v="0"/>
    <n v="224316"/>
    <n v="22.4316"/>
    <s v="Technology"/>
    <s v="Accessories"/>
    <s v="Enermax Briskie RF Wireless Keyboard and Mouse Combo"/>
  </r>
  <r>
    <x v="4956"/>
    <x v="1233"/>
    <d v="2014-04-08T00:00:00"/>
    <s v="Standard Class"/>
    <s v="KE-16420"/>
    <s v="TEC-AC-10000736"/>
    <x v="724"/>
    <n v="2"/>
    <n v="0"/>
    <n v="575928"/>
    <n v="57.592799999999997"/>
    <s v="Technology"/>
    <s v="Accessories"/>
    <s v="Logitech G600 MMO Gaming Mouse"/>
  </r>
  <r>
    <x v="4957"/>
    <x v="1212"/>
    <d v="2014-01-27T00:00:00"/>
    <s v="Standard Class"/>
    <s v="SG-20605"/>
    <s v="OFF-FA-10003467"/>
    <x v="3709"/>
    <n v="3"/>
    <n v="0"/>
    <n v="0"/>
    <n v="0"/>
    <s v="Office Supplies"/>
    <s v="Fasteners"/>
    <s v="Alliance Big Bands Rubber Bands, 12/Pack"/>
  </r>
  <r>
    <x v="4958"/>
    <x v="527"/>
    <d v="2017-10-15T00:00:00"/>
    <s v="First Class"/>
    <s v="CA-12265"/>
    <s v="OFF-PA-10000477"/>
    <x v="1024"/>
    <n v="2"/>
    <n v="0"/>
    <n v="46812"/>
    <n v="4.6811999999999996"/>
    <s v="Office Supplies"/>
    <s v="Paper"/>
    <s v="Xerox 1952"/>
  </r>
  <r>
    <x v="4959"/>
    <x v="816"/>
    <d v="2015-08-12T00:00:00"/>
    <s v="Standard Class"/>
    <s v="RD-19585"/>
    <s v="TEC-AC-10000736"/>
    <x v="3391"/>
    <n v="1"/>
    <n v="0"/>
    <n v="287964"/>
    <n v="28.796399999999998"/>
    <s v="Technology"/>
    <s v="Accessories"/>
    <s v="Logitech G600 MMO Gaming Mouse"/>
  </r>
  <r>
    <x v="4960"/>
    <x v="579"/>
    <d v="2017-03-20T00:00:00"/>
    <s v="First Class"/>
    <s v="VG-21805"/>
    <s v="OFF-AR-10002467"/>
    <x v="2866"/>
    <n v="3"/>
    <n v="0"/>
    <n v="24138"/>
    <n v="2.4138000000000002"/>
    <s v="Office Supplies"/>
    <s v="Art"/>
    <s v="Dixon Ticonderoga Pencils"/>
  </r>
  <r>
    <x v="4961"/>
    <x v="301"/>
    <d v="2016-07-28T00:00:00"/>
    <s v="Second Class"/>
    <s v="SH-19975"/>
    <s v="OFF-PA-10004996"/>
    <x v="5329"/>
    <n v="2"/>
    <n v="0"/>
    <n v="96914"/>
    <n v="9.6913999999999998"/>
    <s v="Office Supplies"/>
    <s v="Paper"/>
    <s v="Speediset Carbonless Redi-Letter 7&quot; x 8 1/2&quot;"/>
  </r>
  <r>
    <x v="4961"/>
    <x v="301"/>
    <d v="2016-07-28T00:00:00"/>
    <s v="Second Class"/>
    <s v="SH-19975"/>
    <s v="TEC-AC-10003116"/>
    <x v="5330"/>
    <n v="7"/>
    <n v="0"/>
    <n v="484575"/>
    <n v="48.457500000000003"/>
    <s v="Technology"/>
    <s v="Accessories"/>
    <s v="Memorex Froggy Flash Drive 8 GB"/>
  </r>
  <r>
    <x v="4961"/>
    <x v="301"/>
    <d v="2016-07-28T00:00:00"/>
    <s v="Second Class"/>
    <s v="SH-19975"/>
    <s v="TEC-PH-10002262"/>
    <x v="5331"/>
    <n v="5"/>
    <n v="0"/>
    <n v="83314"/>
    <n v="8.3314000000000004"/>
    <s v="Technology"/>
    <s v="Phones"/>
    <s v="LG Electronics Tone+ HBS-730 Bluetooth Headset"/>
  </r>
  <r>
    <x v="4961"/>
    <x v="301"/>
    <d v="2016-07-28T00:00:00"/>
    <s v="Second Class"/>
    <s v="SH-19975"/>
    <s v="FUR-CH-10004626"/>
    <x v="5332"/>
    <n v="4"/>
    <n v="0"/>
    <n v="968544"/>
    <n v="96.854399999999998"/>
    <s v="Furniture"/>
    <s v="Chairs"/>
    <s v="Office Star Flex Back Scooter Chair with Aluminum Finish Frame"/>
  </r>
  <r>
    <x v="4961"/>
    <x v="301"/>
    <d v="2016-07-28T00:00:00"/>
    <s v="Second Class"/>
    <s v="SH-19975"/>
    <s v="FUR-FU-10001756"/>
    <x v="5333"/>
    <n v="5"/>
    <n v="0"/>
    <n v="27608"/>
    <n v="2.7608000000000001"/>
    <s v="Furniture"/>
    <s v="Furnishings"/>
    <s v="Eldon Expressions Desk Accessory, Wood Photo Frame, Mahogany"/>
  </r>
  <r>
    <x v="4962"/>
    <x v="568"/>
    <d v="2014-10-01T00:00:00"/>
    <s v="Standard Class"/>
    <s v="MM-17920"/>
    <s v="TEC-AC-10004859"/>
    <x v="5334"/>
    <n v="11"/>
    <n v="2"/>
    <n v="38456"/>
    <n v="3.8456000000000001"/>
    <s v="Technology"/>
    <s v="Accessories"/>
    <s v="Maxell Pro 80 Minute CD-R, 10/Pack"/>
  </r>
  <r>
    <x v="4963"/>
    <x v="1103"/>
    <d v="2014-06-20T00:00:00"/>
    <s v="Second Class"/>
    <s v="JF-15415"/>
    <s v="OFF-PA-10001725"/>
    <x v="4097"/>
    <n v="2"/>
    <n v="2"/>
    <n v="224808"/>
    <n v="22.480799999999999"/>
    <s v="Office Supplies"/>
    <s v="Paper"/>
    <s v="Xerox 1892"/>
  </r>
  <r>
    <x v="4964"/>
    <x v="255"/>
    <d v="2016-06-10T00:00:00"/>
    <s v="Standard Class"/>
    <s v="LP-17095"/>
    <s v="FUR-FU-10004306"/>
    <x v="5335"/>
    <n v="3"/>
    <n v="2"/>
    <n v="34974"/>
    <n v="3.4973999999999998"/>
    <s v="Furniture"/>
    <s v="Furnishings"/>
    <s v="Electrix Halogen Magnifier Lamp"/>
  </r>
  <r>
    <x v="4964"/>
    <x v="255"/>
    <d v="2016-06-10T00:00:00"/>
    <s v="Standard Class"/>
    <s v="LP-17095"/>
    <s v="FUR-FU-10004845"/>
    <x v="4750"/>
    <n v="2"/>
    <n v="2"/>
    <n v="0"/>
    <n v="0"/>
    <s v="Furniture"/>
    <s v="Furnishings"/>
    <s v="Deflect-o EconoMat Nonstudded, No Bevel Mat"/>
  </r>
  <r>
    <x v="4965"/>
    <x v="1176"/>
    <d v="2014-04-03T00:00:00"/>
    <s v="Standard Class"/>
    <s v="MP-18175"/>
    <s v="FUR-TA-10000198"/>
    <x v="1802"/>
    <n v="1"/>
    <n v="4"/>
    <n v="-1432548"/>
    <n v="-143.25479999999999"/>
    <s v="Furniture"/>
    <s v="Tables"/>
    <s v="Chromcraft Bull-Nose Wood Oval Conference Tables &amp; Bases"/>
  </r>
  <r>
    <x v="4966"/>
    <x v="354"/>
    <d v="2017-08-25T00:00:00"/>
    <s v="Standard Class"/>
    <s v="SC-20845"/>
    <s v="OFF-ST-10000036"/>
    <x v="4444"/>
    <n v="3"/>
    <n v="2"/>
    <n v="207459"/>
    <n v="20.745899999999999"/>
    <s v="Office Supplies"/>
    <s v="Storage"/>
    <s v="Recycled Data-Pak for Archival Bound Computer Printouts, 12-1/2 x 12-1/2 x 16"/>
  </r>
  <r>
    <x v="4966"/>
    <x v="354"/>
    <d v="2017-08-25T00:00:00"/>
    <s v="Standard Class"/>
    <s v="SC-20845"/>
    <s v="FUR-FU-10001037"/>
    <x v="4390"/>
    <n v="3"/>
    <n v="2"/>
    <n v="711"/>
    <n v="7.1099999999999997E-2"/>
    <s v="Furniture"/>
    <s v="Furnishings"/>
    <s v="DAX Charcoal/Nickel-Tone Document Frame, 5 x 7"/>
  </r>
  <r>
    <x v="4966"/>
    <x v="354"/>
    <d v="2017-08-25T00:00:00"/>
    <s v="Standard Class"/>
    <s v="SC-20845"/>
    <s v="OFF-PA-10001950"/>
    <x v="653"/>
    <n v="1"/>
    <n v="2"/>
    <n v="2085"/>
    <n v="0.20849999999999999"/>
    <s v="Office Supplies"/>
    <s v="Paper"/>
    <s v="Southworth 25% Cotton Antique Laid Paper &amp; Envelopes"/>
  </r>
  <r>
    <x v="4967"/>
    <x v="206"/>
    <d v="2014-11-18T00:00:00"/>
    <s v="Standard Class"/>
    <s v="DP-13000"/>
    <s v="FUR-FU-10004587"/>
    <x v="5336"/>
    <n v="3"/>
    <n v="6"/>
    <n v="-69102"/>
    <n v="-6.9101999999999997"/>
    <s v="Furniture"/>
    <s v="Furnishings"/>
    <s v="GE General Use Halogen Bulbs, 100 Watts, 1 Bulb per Pack"/>
  </r>
  <r>
    <x v="4967"/>
    <x v="206"/>
    <d v="2014-11-18T00:00:00"/>
    <s v="Standard Class"/>
    <s v="DP-13000"/>
    <s v="TEC-AC-10002567"/>
    <x v="2361"/>
    <n v="2"/>
    <n v="2"/>
    <n v="255968"/>
    <n v="25.596800000000002"/>
    <s v="Technology"/>
    <s v="Accessories"/>
    <s v="Logitech G602 Wireless Gaming Mouse"/>
  </r>
  <r>
    <x v="4968"/>
    <x v="1023"/>
    <d v="2015-09-15T00:00:00"/>
    <s v="First Class"/>
    <s v="KD-16615"/>
    <s v="FUR-FU-10004973"/>
    <x v="4868"/>
    <n v="7"/>
    <n v="0"/>
    <n v="553896"/>
    <n v="55.389600000000002"/>
    <s v="Furniture"/>
    <s v="Furnishings"/>
    <s v="Flat Face Poster Frame"/>
  </r>
  <r>
    <x v="4968"/>
    <x v="1023"/>
    <d v="2015-09-15T00:00:00"/>
    <s v="First Class"/>
    <s v="KD-16615"/>
    <s v="OFF-BI-10001628"/>
    <x v="2919"/>
    <n v="3"/>
    <n v="2"/>
    <n v="78225"/>
    <n v="7.8224999999999998"/>
    <s v="Office Supplies"/>
    <s v="Binders"/>
    <s v="Acco Data Flex Cable Posts For Top &amp; Bottom Load Binders, 6&quot; Capacity"/>
  </r>
  <r>
    <x v="4968"/>
    <x v="1023"/>
    <d v="2015-09-15T00:00:00"/>
    <s v="First Class"/>
    <s v="KD-16615"/>
    <s v="FUR-CH-10000155"/>
    <x v="4323"/>
    <n v="3"/>
    <n v="2"/>
    <n v="71772"/>
    <n v="7.1772"/>
    <s v="Furniture"/>
    <s v="Chairs"/>
    <s v="Global Comet Stacking Armless Chair"/>
  </r>
  <r>
    <x v="4968"/>
    <x v="1023"/>
    <d v="2015-09-15T00:00:00"/>
    <s v="First Class"/>
    <s v="KD-16615"/>
    <s v="FUR-FU-10002379"/>
    <x v="5337"/>
    <n v="5"/>
    <n v="0"/>
    <n v="24882"/>
    <n v="2.4882"/>
    <s v="Furniture"/>
    <s v="Furnishings"/>
    <s v="Eldon Econocleat Chair Mats for Low Pile Carpets"/>
  </r>
  <r>
    <x v="4968"/>
    <x v="1023"/>
    <d v="2015-09-15T00:00:00"/>
    <s v="First Class"/>
    <s v="KD-16615"/>
    <s v="FUR-FU-10004018"/>
    <x v="2859"/>
    <n v="3"/>
    <n v="0"/>
    <n v="120609"/>
    <n v="12.0609"/>
    <s v="Furniture"/>
    <s v="Furnishings"/>
    <s v="Tensor Computer Mounted Lamp"/>
  </r>
  <r>
    <x v="4968"/>
    <x v="1023"/>
    <d v="2015-09-15T00:00:00"/>
    <s v="First Class"/>
    <s v="KD-16615"/>
    <s v="OFF-PA-10000994"/>
    <x v="1480"/>
    <n v="2"/>
    <n v="0"/>
    <n v="100656"/>
    <n v="10.0656"/>
    <s v="Office Supplies"/>
    <s v="Paper"/>
    <s v="Xerox 1915"/>
  </r>
  <r>
    <x v="4969"/>
    <x v="376"/>
    <d v="2014-04-09T00:00:00"/>
    <s v="Standard Class"/>
    <s v="RP-19855"/>
    <s v="OFF-BI-10002852"/>
    <x v="1069"/>
    <n v="7"/>
    <n v="0"/>
    <n v="565264"/>
    <n v="56.526400000000002"/>
    <s v="Office Supplies"/>
    <s v="Binders"/>
    <s v="Ibico Standard Transparent Covers"/>
  </r>
  <r>
    <x v="4970"/>
    <x v="998"/>
    <d v="2015-10-12T00:00:00"/>
    <s v="First Class"/>
    <s v="KN-16390"/>
    <s v="FUR-CH-10001714"/>
    <x v="5338"/>
    <n v="3"/>
    <n v="2"/>
    <n v="-543204"/>
    <n v="-54.320399999999999"/>
    <s v="Furniture"/>
    <s v="Chairs"/>
    <s v="Global Leather &amp; Oak Executive Chair, Burgundy"/>
  </r>
  <r>
    <x v="4970"/>
    <x v="998"/>
    <d v="2015-10-12T00:00:00"/>
    <s v="First Class"/>
    <s v="KN-16390"/>
    <s v="OFF-LA-10000414"/>
    <x v="2399"/>
    <n v="3"/>
    <n v="0"/>
    <n v="14904"/>
    <n v="1.4903999999999999"/>
    <s v="Office Supplies"/>
    <s v="Labels"/>
    <s v="Avery 503"/>
  </r>
  <r>
    <x v="4971"/>
    <x v="926"/>
    <d v="2017-01-31T00:00:00"/>
    <s v="Second Class"/>
    <s v="TM-21010"/>
    <s v="OFF-PA-10003848"/>
    <x v="24"/>
    <n v="2"/>
    <n v="0"/>
    <n v="62208"/>
    <n v="6.2207999999999997"/>
    <s v="Office Supplies"/>
    <s v="Paper"/>
    <s v="Xerox 1997"/>
  </r>
  <r>
    <x v="4971"/>
    <x v="926"/>
    <d v="2017-01-31T00:00:00"/>
    <s v="Second Class"/>
    <s v="TM-21010"/>
    <s v="OFF-PA-10000176"/>
    <x v="718"/>
    <n v="5"/>
    <n v="0"/>
    <n v="45528"/>
    <n v="4.5528000000000004"/>
    <s v="Office Supplies"/>
    <s v="Paper"/>
    <s v="Xerox 1887"/>
  </r>
  <r>
    <x v="4971"/>
    <x v="926"/>
    <d v="2017-01-31T00:00:00"/>
    <s v="Second Class"/>
    <s v="TM-21010"/>
    <s v="OFF-ST-10001590"/>
    <x v="939"/>
    <n v="1"/>
    <n v="0"/>
    <n v="35048"/>
    <n v="3.5047999999999999"/>
    <s v="Office Supplies"/>
    <s v="Storage"/>
    <s v="Tenex Personal Project File with Scoop Front Design, Black"/>
  </r>
  <r>
    <x v="4971"/>
    <x v="926"/>
    <d v="2017-01-31T00:00:00"/>
    <s v="Second Class"/>
    <s v="TM-21010"/>
    <s v="FUR-FU-10000010"/>
    <x v="3734"/>
    <n v="3"/>
    <n v="0"/>
    <n v="46221"/>
    <n v="4.6220999999999997"/>
    <s v="Furniture"/>
    <s v="Furnishings"/>
    <s v="DAX Value U-Channel Document Frames, Easel Back"/>
  </r>
  <r>
    <x v="4972"/>
    <x v="546"/>
    <d v="2015-09-29T00:00:00"/>
    <s v="Standard Class"/>
    <s v="JF-15190"/>
    <s v="OFF-EN-10003055"/>
    <x v="161"/>
    <n v="1"/>
    <n v="0"/>
    <n v="17991"/>
    <n v="1.7990999999999999"/>
    <s v="Office Supplies"/>
    <s v="Envelopes"/>
    <s v="Blue String-Tie &amp; Button Interoffice Envelopes, 10 x 13"/>
  </r>
  <r>
    <x v="4973"/>
    <x v="594"/>
    <d v="2016-03-19T00:00:00"/>
    <s v="Standard Class"/>
    <s v="MY-18295"/>
    <s v="FUR-CH-10000863"/>
    <x v="2415"/>
    <n v="5"/>
    <n v="3"/>
    <n v="-143431"/>
    <n v="-14.3431"/>
    <s v="Furniture"/>
    <s v="Chairs"/>
    <s v="Novimex Swivel Fabric Task Chair"/>
  </r>
  <r>
    <x v="4973"/>
    <x v="594"/>
    <d v="2016-03-19T00:00:00"/>
    <s v="Standard Class"/>
    <s v="MY-18295"/>
    <s v="OFF-BI-10004233"/>
    <x v="5339"/>
    <n v="7"/>
    <n v="8"/>
    <n v="-358176"/>
    <n v="-35.817599999999999"/>
    <s v="Office Supplies"/>
    <s v="Binders"/>
    <s v="GBC Pre-Punched Binding Paper, Plastic, White, 8-1/2&quot; x 11&quot;"/>
  </r>
  <r>
    <x v="4974"/>
    <x v="334"/>
    <d v="2014-11-30T00:00:00"/>
    <s v="Standard Class"/>
    <s v="AT-10435"/>
    <s v="OFF-BI-10003350"/>
    <x v="2961"/>
    <n v="3"/>
    <n v="7"/>
    <n v="-45936"/>
    <n v="-4.5936000000000003"/>
    <s v="Office Supplies"/>
    <s v="Binders"/>
    <s v="Acco Expandable Hanging Binders"/>
  </r>
  <r>
    <x v="4975"/>
    <x v="636"/>
    <d v="2017-05-10T00:00:00"/>
    <s v="Standard Class"/>
    <s v="JF-15490"/>
    <s v="TEC-AC-10001990"/>
    <x v="2815"/>
    <n v="4"/>
    <n v="2"/>
    <n v="287952"/>
    <n v="28.795200000000001"/>
    <s v="Technology"/>
    <s v="Accessories"/>
    <s v="Kensington Orbit Wireless Mobile Trackball for PC and Mac"/>
  </r>
  <r>
    <x v="4976"/>
    <x v="209"/>
    <d v="2015-03-23T00:00:00"/>
    <s v="First Class"/>
    <s v="DH-13075"/>
    <s v="OFF-BI-10003982"/>
    <x v="3324"/>
    <n v="3"/>
    <n v="2"/>
    <n v="168237"/>
    <n v="16.823699999999999"/>
    <s v="Office Supplies"/>
    <s v="Binders"/>
    <s v="Wilson Jones Century Plastic Molded Ring Binders"/>
  </r>
  <r>
    <x v="4976"/>
    <x v="209"/>
    <d v="2015-03-23T00:00:00"/>
    <s v="First Class"/>
    <s v="DH-13075"/>
    <s v="OFF-EN-10004386"/>
    <x v="1350"/>
    <n v="1"/>
    <n v="0"/>
    <n v="11995"/>
    <n v="1.1995"/>
    <s v="Office Supplies"/>
    <s v="Envelopes"/>
    <s v="Recycled Interoffice Envelopes with String and Button Closure, 10 x 13"/>
  </r>
  <r>
    <x v="4976"/>
    <x v="209"/>
    <d v="2015-03-23T00:00:00"/>
    <s v="First Class"/>
    <s v="DH-13075"/>
    <s v="OFF-BI-10003656"/>
    <x v="5340"/>
    <n v="8"/>
    <n v="2"/>
    <n v="3535792"/>
    <n v="353.57920000000001"/>
    <s v="Office Supplies"/>
    <s v="Binders"/>
    <s v="Fellowes PB200 Plastic Comb Binding Machine"/>
  </r>
  <r>
    <x v="4976"/>
    <x v="209"/>
    <d v="2015-03-23T00:00:00"/>
    <s v="First Class"/>
    <s v="DH-13075"/>
    <s v="TEC-PH-10002310"/>
    <x v="1590"/>
    <n v="2"/>
    <n v="0"/>
    <n v="539946"/>
    <n v="53.994599999999998"/>
    <s v="Technology"/>
    <s v="Phones"/>
    <s v="Panasonic KX T7731-B Digital phone"/>
  </r>
  <r>
    <x v="4976"/>
    <x v="209"/>
    <d v="2015-03-23T00:00:00"/>
    <s v="First Class"/>
    <s v="DH-13075"/>
    <s v="OFF-ST-10001172"/>
    <x v="349"/>
    <n v="4"/>
    <n v="0"/>
    <n v="201408"/>
    <n v="20.140799999999999"/>
    <s v="Office Supplies"/>
    <s v="Storage"/>
    <s v="Tennsco Lockers, Sand"/>
  </r>
  <r>
    <x v="4977"/>
    <x v="913"/>
    <d v="2016-09-04T00:00:00"/>
    <s v="Same Day"/>
    <s v="IM-15055"/>
    <s v="FUR-FU-10000260"/>
    <x v="5341"/>
    <n v="3"/>
    <n v="0"/>
    <n v="87372"/>
    <n v="8.7371999999999996"/>
    <s v="Furniture"/>
    <s v="Furnishings"/>
    <s v="6&quot; Cubicle Wall Clock, Black"/>
  </r>
  <r>
    <x v="4977"/>
    <x v="913"/>
    <d v="2016-09-04T00:00:00"/>
    <s v="Same Day"/>
    <s v="IM-15055"/>
    <s v="TEC-CO-10003763"/>
    <x v="2339"/>
    <n v="5"/>
    <n v="2"/>
    <n v="9449865"/>
    <n v="944.98649999999998"/>
    <s v="Technology"/>
    <s v="Copiers"/>
    <s v="Canon PC1060 Personal Laser Copier"/>
  </r>
  <r>
    <x v="4978"/>
    <x v="132"/>
    <d v="2015-11-17T00:00:00"/>
    <s v="Standard Class"/>
    <s v="KH-16510"/>
    <s v="OFF-BI-10001267"/>
    <x v="5342"/>
    <n v="2"/>
    <n v="2"/>
    <n v="34552"/>
    <n v="3.4552"/>
    <s v="Office Supplies"/>
    <s v="Binders"/>
    <s v="Universal Recycled Hanging Pressboard Report Binders, Letter Size"/>
  </r>
  <r>
    <x v="4978"/>
    <x v="132"/>
    <d v="2015-11-17T00:00:00"/>
    <s v="Standard Class"/>
    <s v="KH-16510"/>
    <s v="FUR-BO-10004357"/>
    <x v="5343"/>
    <n v="4"/>
    <n v="15"/>
    <n v="-40196"/>
    <n v="-4.0195999999999996"/>
    <s v="Furniture"/>
    <s v="Bookcases"/>
    <s v="O'Sullivan Living Dimensions 3-Shelf Bookcases"/>
  </r>
  <r>
    <x v="4978"/>
    <x v="132"/>
    <d v="2015-11-17T00:00:00"/>
    <s v="Standard Class"/>
    <s v="KH-16510"/>
    <s v="OFF-PA-10004610"/>
    <x v="5344"/>
    <n v="7"/>
    <n v="0"/>
    <n v="13482"/>
    <n v="1.3482000000000001"/>
    <s v="Office Supplies"/>
    <s v="Paper"/>
    <s v="Xerox 1900"/>
  </r>
  <r>
    <x v="4979"/>
    <x v="126"/>
    <d v="2014-07-14T00:00:00"/>
    <s v="First Class"/>
    <s v="JK-15205"/>
    <s v="TEC-PH-10004912"/>
    <x v="5345"/>
    <n v="3"/>
    <n v="0"/>
    <n v="478065"/>
    <n v="47.8065"/>
    <s v="Technology"/>
    <s v="Phones"/>
    <s v="Cisco SPA112 2 Port Phone Adapter"/>
  </r>
  <r>
    <x v="4980"/>
    <x v="457"/>
    <d v="2016-04-12T00:00:00"/>
    <s v="Standard Class"/>
    <s v="AS-10240"/>
    <s v="OFF-AP-10003278"/>
    <x v="5346"/>
    <n v="3"/>
    <n v="2"/>
    <n v="25146"/>
    <n v="2.5146000000000002"/>
    <s v="Office Supplies"/>
    <s v="Appliances"/>
    <s v="Belkin 7-Outlet SurgeMaster Home Series"/>
  </r>
  <r>
    <x v="4980"/>
    <x v="457"/>
    <d v="2016-04-12T00:00:00"/>
    <s v="Standard Class"/>
    <s v="AS-10240"/>
    <s v="OFF-ST-10001627"/>
    <x v="5347"/>
    <n v="3"/>
    <n v="2"/>
    <n v="36744"/>
    <n v="3.6743999999999999"/>
    <s v="Office Supplies"/>
    <s v="Storage"/>
    <s v="Eldon Jumbo ProFile Portable File Boxes Graphite/Black"/>
  </r>
  <r>
    <x v="4981"/>
    <x v="210"/>
    <d v="2017-06-28T00:00:00"/>
    <s v="Standard Class"/>
    <s v="SC-20575"/>
    <s v="OFF-BI-10002735"/>
    <x v="4022"/>
    <n v="3"/>
    <n v="0"/>
    <n v="483771"/>
    <n v="48.377099999999999"/>
    <s v="Office Supplies"/>
    <s v="Binders"/>
    <s v="GBC Prestige Therm-A-Bind Covers"/>
  </r>
  <r>
    <x v="4982"/>
    <x v="1234"/>
    <d v="2016-06-06T00:00:00"/>
    <s v="Second Class"/>
    <s v="CP-12340"/>
    <s v="FUR-TA-10001676"/>
    <x v="3700"/>
    <n v="2"/>
    <n v="2"/>
    <n v="-17772"/>
    <n v="-1.7771999999999999"/>
    <s v="Furniture"/>
    <s v="Tables"/>
    <s v="Hon 61000 Series Interactive Training Tables"/>
  </r>
  <r>
    <x v="4983"/>
    <x v="939"/>
    <d v="2016-12-17T00:00:00"/>
    <s v="Standard Class"/>
    <s v="NS-18640"/>
    <s v="FUR-FU-10004864"/>
    <x v="5348"/>
    <n v="5"/>
    <n v="0"/>
    <n v="199155"/>
    <n v="19.915500000000002"/>
    <s v="Furniture"/>
    <s v="Furnishings"/>
    <s v="Howard Miller 14-1/2&quot; Diameter Chrome Round Wall Clock"/>
  </r>
  <r>
    <x v="4983"/>
    <x v="939"/>
    <d v="2016-12-17T00:00:00"/>
    <s v="Standard Class"/>
    <s v="NS-18640"/>
    <s v="OFF-SU-10000952"/>
    <x v="1501"/>
    <n v="4"/>
    <n v="0"/>
    <n v="99456"/>
    <n v="9.9456000000000007"/>
    <s v="Office Supplies"/>
    <s v="Supplies"/>
    <s v="Fiskars Home &amp; Office Scissors"/>
  </r>
  <r>
    <x v="4983"/>
    <x v="939"/>
    <d v="2016-12-17T00:00:00"/>
    <s v="Standard Class"/>
    <s v="NS-18640"/>
    <s v="OFF-AR-10000462"/>
    <x v="5349"/>
    <n v="7"/>
    <n v="0"/>
    <n v="4816"/>
    <n v="0.48159999999999997"/>
    <s v="Office Supplies"/>
    <s v="Art"/>
    <s v="Sanford Pocket Accent Highlighters"/>
  </r>
  <r>
    <x v="4984"/>
    <x v="319"/>
    <d v="2017-11-30T00:00:00"/>
    <s v="Standard Class"/>
    <s v="JL-15835"/>
    <s v="TEC-AC-10001772"/>
    <x v="5350"/>
    <n v="14"/>
    <n v="0"/>
    <n v="871962"/>
    <n v="87.196200000000005"/>
    <s v="Technology"/>
    <s v="Accessories"/>
    <s v="Memorex Mini Travel Drive 16 GB USB 2.0 Flash Drive"/>
  </r>
  <r>
    <x v="4985"/>
    <x v="299"/>
    <d v="2015-01-03T00:00:00"/>
    <s v="Standard Class"/>
    <s v="MD-17350"/>
    <s v="OFF-ST-10001128"/>
    <x v="5351"/>
    <n v="9"/>
    <n v="0"/>
    <n v="299646"/>
    <n v="29.964600000000001"/>
    <s v="Office Supplies"/>
    <s v="Storage"/>
    <s v="Carina Mini System Audio Rack, Model AR050B"/>
  </r>
  <r>
    <x v="4985"/>
    <x v="299"/>
    <d v="2015-01-03T00:00:00"/>
    <s v="Standard Class"/>
    <s v="MD-17350"/>
    <s v="OFF-SU-10002537"/>
    <x v="5318"/>
    <n v="5"/>
    <n v="0"/>
    <n v="13299"/>
    <n v="1.3299000000000001"/>
    <s v="Office Supplies"/>
    <s v="Supplies"/>
    <s v="Acme Box Cutter Scissors"/>
  </r>
  <r>
    <x v="4986"/>
    <x v="1235"/>
    <d v="2015-04-17T00:00:00"/>
    <s v="Second Class"/>
    <s v="RD-19660"/>
    <s v="OFF-ST-10000419"/>
    <x v="1443"/>
    <n v="3"/>
    <n v="0"/>
    <n v="4074"/>
    <n v="0.40739999999999998"/>
    <s v="Office Supplies"/>
    <s v="Storage"/>
    <s v="Rogers Jumbo File, Granite"/>
  </r>
  <r>
    <x v="4987"/>
    <x v="1086"/>
    <d v="2014-03-06T00:00:00"/>
    <s v="Standard Class"/>
    <s v="NH-18610"/>
    <s v="OFF-PA-10000327"/>
    <x v="1133"/>
    <n v="1"/>
    <n v="2"/>
    <n v="107"/>
    <n v="1.0699999999999999E-2"/>
    <s v="Office Supplies"/>
    <s v="Paper"/>
    <s v="Xerox 1971"/>
  </r>
  <r>
    <x v="4987"/>
    <x v="1086"/>
    <d v="2014-03-06T00:00:00"/>
    <s v="Standard Class"/>
    <s v="NH-18610"/>
    <s v="TEC-AC-10004353"/>
    <x v="1127"/>
    <n v="3"/>
    <n v="2"/>
    <n v="3213"/>
    <n v="0.32129999999999997"/>
    <s v="Technology"/>
    <s v="Accessories"/>
    <s v="Hypercom P1300 Pinpad"/>
  </r>
  <r>
    <x v="4988"/>
    <x v="702"/>
    <d v="2017-06-03T00:00:00"/>
    <s v="Second Class"/>
    <s v="HW-14935"/>
    <s v="FUR-CH-10003746"/>
    <x v="5352"/>
    <n v="6"/>
    <n v="0"/>
    <n v="5392464"/>
    <n v="539.24639999999999"/>
    <s v="Furniture"/>
    <s v="Chairs"/>
    <s v="Hon 4070 Series Pagoda Round Back Stacking Chairs"/>
  </r>
  <r>
    <x v="4988"/>
    <x v="702"/>
    <d v="2017-06-03T00:00:00"/>
    <s v="Second Class"/>
    <s v="HW-14935"/>
    <s v="OFF-AP-10002945"/>
    <x v="5353"/>
    <n v="8"/>
    <n v="0"/>
    <n v="793716"/>
    <n v="79.371600000000001"/>
    <s v="Office Supplies"/>
    <s v="Appliances"/>
    <s v="Honeywell Enviracaire Portable HEPA Air Cleaner for 17' x 22' Room"/>
  </r>
  <r>
    <x v="4988"/>
    <x v="702"/>
    <d v="2017-06-03T00:00:00"/>
    <s v="Second Class"/>
    <s v="HW-14935"/>
    <s v="TEC-AC-10004568"/>
    <x v="2344"/>
    <n v="3"/>
    <n v="0"/>
    <n v="159543"/>
    <n v="15.9543"/>
    <s v="Technology"/>
    <s v="Accessories"/>
    <s v="MaxellÂ LTO Ultrium - 800 GB"/>
  </r>
  <r>
    <x v="4988"/>
    <x v="702"/>
    <d v="2017-06-03T00:00:00"/>
    <s v="Second Class"/>
    <s v="HW-14935"/>
    <s v="TEC-AC-10001714"/>
    <x v="5354"/>
    <n v="1"/>
    <n v="0"/>
    <n v="147593"/>
    <n v="14.7593"/>
    <s v="Technology"/>
    <s v="Accessories"/>
    <s v="LogitechÂ MX Performance Wireless Mouse"/>
  </r>
  <r>
    <x v="4988"/>
    <x v="702"/>
    <d v="2017-06-03T00:00:00"/>
    <s v="Second Class"/>
    <s v="HW-14935"/>
    <s v="OFF-BI-10002072"/>
    <x v="106"/>
    <n v="2"/>
    <n v="0"/>
    <n v="869"/>
    <n v="8.6900000000000005E-2"/>
    <s v="Office Supplies"/>
    <s v="Binders"/>
    <s v="Cardinal Slant-D Ring Binders"/>
  </r>
  <r>
    <x v="4989"/>
    <x v="639"/>
    <d v="2015-12-16T00:00:00"/>
    <s v="Second Class"/>
    <s v="DB-12970"/>
    <s v="OFF-BI-10001153"/>
    <x v="5355"/>
    <n v="2"/>
    <n v="2"/>
    <n v="20724"/>
    <n v="2.0724"/>
    <s v="Office Supplies"/>
    <s v="Binders"/>
    <s v="Ibico Recycled Grain-Textured Covers"/>
  </r>
  <r>
    <x v="4989"/>
    <x v="639"/>
    <d v="2015-12-16T00:00:00"/>
    <s v="Second Class"/>
    <s v="DB-12970"/>
    <s v="OFF-PA-10004983"/>
    <x v="167"/>
    <n v="1"/>
    <n v="0"/>
    <n v="31104"/>
    <n v="3.1103999999999998"/>
    <s v="Office Supplies"/>
    <s v="Paper"/>
    <s v="Xerox 23"/>
  </r>
  <r>
    <x v="4989"/>
    <x v="639"/>
    <d v="2015-12-16T00:00:00"/>
    <s v="Second Class"/>
    <s v="DB-12970"/>
    <s v="OFF-BI-10000948"/>
    <x v="3908"/>
    <n v="3"/>
    <n v="2"/>
    <n v="115587"/>
    <n v="11.5587"/>
    <s v="Office Supplies"/>
    <s v="Binders"/>
    <s v="GBC Laser Imprintable Binding System Covers, Desert Sand"/>
  </r>
  <r>
    <x v="4989"/>
    <x v="639"/>
    <d v="2015-12-16T00:00:00"/>
    <s v="Second Class"/>
    <s v="DB-12970"/>
    <s v="FUR-TA-10002622"/>
    <x v="5271"/>
    <n v="2"/>
    <n v="2"/>
    <n v="102588"/>
    <n v="10.258800000000001"/>
    <s v="Furniture"/>
    <s v="Tables"/>
    <s v="Bush Andora Conference Table, Maple/Graphite Gray Finish"/>
  </r>
  <r>
    <x v="4990"/>
    <x v="20"/>
    <d v="2014-11-17T00:00:00"/>
    <s v="Standard Class"/>
    <s v="KN-16705"/>
    <s v="OFF-PA-10001776"/>
    <x v="2974"/>
    <n v="5"/>
    <n v="0"/>
    <n v="217845"/>
    <n v="21.784500000000001"/>
    <s v="Office Supplies"/>
    <s v="Paper"/>
    <s v="Wirebound Message Books, Four 2 3/4&quot; x 5&quot; Forms per Page, 600 Sets per Book"/>
  </r>
  <r>
    <x v="4990"/>
    <x v="20"/>
    <d v="2014-11-17T00:00:00"/>
    <s v="Standard Class"/>
    <s v="KN-16705"/>
    <s v="OFF-PA-10004039"/>
    <x v="550"/>
    <n v="4"/>
    <n v="0"/>
    <n v="1097208"/>
    <n v="109.7208"/>
    <s v="Office Supplies"/>
    <s v="Paper"/>
    <s v="Xerox 1882"/>
  </r>
  <r>
    <x v="4990"/>
    <x v="20"/>
    <d v="2014-11-17T00:00:00"/>
    <s v="Standard Class"/>
    <s v="KN-16705"/>
    <s v="OFF-SU-10001574"/>
    <x v="835"/>
    <n v="2"/>
    <n v="0"/>
    <n v="219"/>
    <n v="2.1899999999999999E-2"/>
    <s v="Office Supplies"/>
    <s v="Supplies"/>
    <s v="Acme Value Line Scissors"/>
  </r>
  <r>
    <x v="4991"/>
    <x v="833"/>
    <d v="2017-10-11T00:00:00"/>
    <s v="Standard Class"/>
    <s v="AJ-10945"/>
    <s v="OFF-AR-10001761"/>
    <x v="848"/>
    <n v="2"/>
    <n v="2"/>
    <n v="18688"/>
    <n v="1.8688"/>
    <s v="Office Supplies"/>
    <s v="Art"/>
    <s v="Avery Hi-Liter Smear-Safe Highlighters"/>
  </r>
  <r>
    <x v="4992"/>
    <x v="264"/>
    <d v="2017-09-18T00:00:00"/>
    <s v="Second Class"/>
    <s v="CL-12700"/>
    <s v="TEC-AC-10002305"/>
    <x v="3056"/>
    <n v="1"/>
    <n v="0"/>
    <n v="324"/>
    <n v="3.2399999999999998E-2"/>
    <s v="Technology"/>
    <s v="Accessories"/>
    <s v="KeyTronicÂ E03601U1 -Â KeyboardÂ - Beige"/>
  </r>
  <r>
    <x v="4993"/>
    <x v="369"/>
    <d v="2015-03-22T00:00:00"/>
    <s v="First Class"/>
    <s v="CM-12655"/>
    <s v="OFF-PA-10000675"/>
    <x v="4445"/>
    <n v="2"/>
    <n v="2"/>
    <n v="237742"/>
    <n v="23.7742"/>
    <s v="Office Supplies"/>
    <s v="Paper"/>
    <s v="Xerox 1919"/>
  </r>
  <r>
    <x v="4993"/>
    <x v="369"/>
    <d v="2015-03-22T00:00:00"/>
    <s v="First Class"/>
    <s v="CM-12655"/>
    <s v="FUR-BO-10004218"/>
    <x v="5356"/>
    <n v="4"/>
    <n v="32"/>
    <n v="-676704"/>
    <n v="-67.670400000000001"/>
    <s v="Furniture"/>
    <s v="Bookcases"/>
    <s v="Bush Heritage Pine Collection 5-Shelf Bookcase, Albany Pine Finish, *Special Order"/>
  </r>
  <r>
    <x v="4994"/>
    <x v="513"/>
    <d v="2015-07-26T00:00:00"/>
    <s v="Same Day"/>
    <s v="AS-10240"/>
    <s v="OFF-PA-10003072"/>
    <x v="829"/>
    <n v="2"/>
    <n v="2"/>
    <n v="36288"/>
    <n v="3.6288"/>
    <s v="Office Supplies"/>
    <s v="Paper"/>
    <s v="Eureka Recycled Copy Paper 8 1/2&quot; x 11&quot;, Ream"/>
  </r>
  <r>
    <x v="4995"/>
    <x v="1"/>
    <d v="2016-12-10T00:00:00"/>
    <s v="Second Class"/>
    <s v="HE-14800"/>
    <s v="FUR-FU-10002671"/>
    <x v="5357"/>
    <n v="1"/>
    <n v="0"/>
    <n v="6432"/>
    <n v="0.64319999999999999"/>
    <s v="Furniture"/>
    <s v="Furnishings"/>
    <s v="Electrix 20W Halogen Replacement Bulb for Zoom-In Desk Lamp"/>
  </r>
  <r>
    <x v="4995"/>
    <x v="1"/>
    <d v="2016-12-10T00:00:00"/>
    <s v="Second Class"/>
    <s v="HE-14800"/>
    <s v="OFF-PA-10000349"/>
    <x v="1456"/>
    <n v="1"/>
    <n v="0"/>
    <n v="23406"/>
    <n v="2.3405999999999998"/>
    <s v="Office Supplies"/>
    <s v="Paper"/>
    <s v="Easy-staple paper"/>
  </r>
  <r>
    <x v="4995"/>
    <x v="1"/>
    <d v="2016-12-10T00:00:00"/>
    <s v="Second Class"/>
    <s v="HE-14800"/>
    <s v="OFF-EN-10004483"/>
    <x v="5358"/>
    <n v="7"/>
    <n v="0"/>
    <n v="515543"/>
    <n v="51.554299999999998"/>
    <s v="Office Supplies"/>
    <s v="Envelopes"/>
    <s v="#10 White Business Envelopes,4 1/8 x 9 1/2"/>
  </r>
  <r>
    <x v="4996"/>
    <x v="115"/>
    <d v="2017-12-17T00:00:00"/>
    <s v="Standard Class"/>
    <s v="RB-19435"/>
    <s v="OFF-BI-10004209"/>
    <x v="242"/>
    <n v="5"/>
    <n v="0"/>
    <n v="1809"/>
    <n v="0.18090000000000001"/>
    <s v="Office Supplies"/>
    <s v="Binders"/>
    <s v="Fellowes Twister Kit, Gray/Clear, 3/pkg"/>
  </r>
  <r>
    <x v="4996"/>
    <x v="115"/>
    <d v="2017-12-17T00:00:00"/>
    <s v="Standard Class"/>
    <s v="RB-19435"/>
    <s v="OFF-BI-10004600"/>
    <x v="2404"/>
    <n v="2"/>
    <n v="0"/>
    <n v="331191"/>
    <n v="33.119100000000003"/>
    <s v="Office Supplies"/>
    <s v="Binders"/>
    <s v="Ibico Ibimaster 300 Manual Binding System"/>
  </r>
  <r>
    <x v="4996"/>
    <x v="115"/>
    <d v="2017-12-17T00:00:00"/>
    <s v="Standard Class"/>
    <s v="RB-19435"/>
    <s v="OFF-AP-10003622"/>
    <x v="447"/>
    <n v="7"/>
    <n v="0"/>
    <n v="65975"/>
    <n v="6.5975000000000001"/>
    <s v="Office Supplies"/>
    <s v="Appliances"/>
    <s v="Bravo II Megaboss 12-Amp Hard Body Upright, Replacement Belts, 2 Belts per Pack"/>
  </r>
  <r>
    <x v="4997"/>
    <x v="1141"/>
    <d v="2015-07-02T00:00:00"/>
    <s v="Standard Class"/>
    <s v="MP-17470"/>
    <s v="OFF-BI-10002867"/>
    <x v="5359"/>
    <n v="2"/>
    <n v="0"/>
    <n v="549976"/>
    <n v="54.997599999999998"/>
    <s v="Office Supplies"/>
    <s v="Binders"/>
    <s v="GBC Recycled Regency Composition Covers"/>
  </r>
  <r>
    <x v="4997"/>
    <x v="1141"/>
    <d v="2015-07-02T00:00:00"/>
    <s v="Standard Class"/>
    <s v="MP-17470"/>
    <s v="OFF-AR-10000538"/>
    <x v="3207"/>
    <n v="5"/>
    <n v="0"/>
    <n v="42225"/>
    <n v="4.2225000000000001"/>
    <s v="Office Supplies"/>
    <s v="Art"/>
    <s v="Boston Model 1800 Electric Pencil Sharpener, Gray"/>
  </r>
  <r>
    <x v="4998"/>
    <x v="238"/>
    <d v="2016-09-17T00:00:00"/>
    <s v="Standard Class"/>
    <s v="RC-19960"/>
    <s v="OFF-EN-10000056"/>
    <x v="5360"/>
    <n v="2"/>
    <n v="2"/>
    <n v="336042"/>
    <n v="33.604199999999999"/>
    <s v="Office Supplies"/>
    <s v="Envelopes"/>
    <s v="Cameo Buff Policy Envelopes"/>
  </r>
  <r>
    <x v="4999"/>
    <x v="274"/>
    <d v="2016-12-10T00:00:00"/>
    <s v="Standard Class"/>
    <s v="AP-10720"/>
    <s v="TEC-PH-10004080"/>
    <x v="1102"/>
    <n v="5"/>
    <n v="2"/>
    <n v="27196"/>
    <n v="2.7195999999999998"/>
    <s v="Technology"/>
    <s v="Phones"/>
    <s v="Avaya 5410 Digital phone"/>
  </r>
  <r>
    <x v="4999"/>
    <x v="274"/>
    <d v="2016-12-10T00:00:00"/>
    <s v="Standard Class"/>
    <s v="AP-10720"/>
    <s v="OFF-AR-10004752"/>
    <x v="3270"/>
    <n v="7"/>
    <n v="0"/>
    <n v="52332"/>
    <n v="5.2332000000000001"/>
    <s v="Office Supplies"/>
    <s v="Art"/>
    <s v="Blackstonian Pencils"/>
  </r>
  <r>
    <x v="4999"/>
    <x v="274"/>
    <d v="2016-12-10T00:00:00"/>
    <s v="Standard Class"/>
    <s v="AP-10720"/>
    <s v="OFF-PA-10000743"/>
    <x v="286"/>
    <n v="2"/>
    <n v="0"/>
    <n v="64128"/>
    <n v="6.4127999999999998"/>
    <s v="Office Supplies"/>
    <s v="Paper"/>
    <s v="Xerox 1977"/>
  </r>
  <r>
    <x v="4999"/>
    <x v="274"/>
    <d v="2016-12-10T00:00:00"/>
    <s v="Standard Class"/>
    <s v="AP-10720"/>
    <s v="TEC-PH-10002496"/>
    <x v="2380"/>
    <n v="2"/>
    <n v="2"/>
    <n v="31198"/>
    <n v="3.1198000000000001"/>
    <s v="Technology"/>
    <s v="Phones"/>
    <s v="Cisco SPA301"/>
  </r>
  <r>
    <x v="4999"/>
    <x v="274"/>
    <d v="2016-12-10T00:00:00"/>
    <s v="Standard Class"/>
    <s v="AP-10720"/>
    <s v="OFF-FA-10003467"/>
    <x v="5361"/>
    <n v="7"/>
    <n v="0"/>
    <n v="0"/>
    <n v="0"/>
    <s v="Office Supplies"/>
    <s v="Fasteners"/>
    <s v="Alliance Big Bands Rubber Bands, 12/Pack"/>
  </r>
  <r>
    <x v="4999"/>
    <x v="274"/>
    <d v="2016-12-10T00:00:00"/>
    <s v="Standard Class"/>
    <s v="AP-10720"/>
    <s v="OFF-BI-10003727"/>
    <x v="5362"/>
    <n v="4"/>
    <n v="2"/>
    <n v="46816"/>
    <n v="4.6816000000000004"/>
    <s v="Office Supplies"/>
    <s v="Binders"/>
    <s v="Avery Durable Slant Ring Binders With Label Holder"/>
  </r>
  <r>
    <x v="4999"/>
    <x v="274"/>
    <d v="2016-12-10T00:00:00"/>
    <s v="Standard Class"/>
    <s v="AP-10720"/>
    <s v="OFF-BI-10002026"/>
    <x v="5363"/>
    <n v="14"/>
    <n v="2"/>
    <n v="1531152"/>
    <n v="153.11519999999999"/>
    <s v="Office Supplies"/>
    <s v="Binders"/>
    <s v="Avery Arch Ring Binders"/>
  </r>
  <r>
    <x v="5000"/>
    <x v="684"/>
    <d v="2015-09-09T00:00:00"/>
    <s v="Second Class"/>
    <s v="SW-20455"/>
    <s v="FUR-TA-10001039"/>
    <x v="1833"/>
    <n v="1"/>
    <n v="0"/>
    <n v="223548"/>
    <n v="22.354800000000001"/>
    <s v="Furniture"/>
    <s v="Tables"/>
    <s v="KI Adjustable-Height Table"/>
  </r>
  <r>
    <x v="5001"/>
    <x v="646"/>
    <d v="2017-08-06T00:00:00"/>
    <s v="First Class"/>
    <s v="TB-21055"/>
    <s v="OFF-LA-10004484"/>
    <x v="1268"/>
    <n v="5"/>
    <n v="2"/>
    <n v="5369"/>
    <n v="0.53690000000000004"/>
    <s v="Office Supplies"/>
    <s v="Labels"/>
    <s v="Avery 476"/>
  </r>
  <r>
    <x v="5002"/>
    <x v="897"/>
    <d v="2016-09-28T00:00:00"/>
    <s v="Standard Class"/>
    <s v="RC-19960"/>
    <s v="OFF-PA-10002195"/>
    <x v="879"/>
    <n v="7"/>
    <n v="0"/>
    <n v="167132"/>
    <n v="16.713200000000001"/>
    <s v="Office Supplies"/>
    <s v="Paper"/>
    <s v="RSVP Cards &amp; Envelopes, Blank White, 8-1/2&quot; X 11&quot;, 24 Cards/25 Envelopes/Set"/>
  </r>
  <r>
    <x v="5002"/>
    <x v="897"/>
    <d v="2016-09-28T00:00:00"/>
    <s v="Standard Class"/>
    <s v="RC-19960"/>
    <s v="TEC-PH-10001305"/>
    <x v="5364"/>
    <n v="2"/>
    <n v="0"/>
    <n v="274344"/>
    <n v="27.4344"/>
    <s v="Technology"/>
    <s v="Phones"/>
    <s v="Panasonic KX TS208W Corded phone"/>
  </r>
  <r>
    <x v="5003"/>
    <x v="961"/>
    <d v="2015-05-23T00:00:00"/>
    <s v="Standard Class"/>
    <s v="DV-13465"/>
    <s v="OFF-LA-10003766"/>
    <x v="1215"/>
    <n v="10"/>
    <n v="0"/>
    <n v="1512"/>
    <n v="0.1512"/>
    <s v="Office Supplies"/>
    <s v="Labels"/>
    <s v="Self-Adhesive Removable Labels"/>
  </r>
  <r>
    <x v="5003"/>
    <x v="961"/>
    <d v="2015-05-23T00:00:00"/>
    <s v="Standard Class"/>
    <s v="DV-13465"/>
    <s v="OFF-SU-10000898"/>
    <x v="564"/>
    <n v="4"/>
    <n v="0"/>
    <n v="16124"/>
    <n v="1.6124000000000001"/>
    <s v="Office Supplies"/>
    <s v="Supplies"/>
    <s v="Acme Hot Forged Carbon Steel Scissors with Nickel-Plated Handles, 3 7/8&quot; Cut, 8&quot;L"/>
  </r>
  <r>
    <x v="5004"/>
    <x v="473"/>
    <d v="2016-10-03T00:00:00"/>
    <s v="Standard Class"/>
    <s v="ML-17410"/>
    <s v="TEC-AC-10003399"/>
    <x v="341"/>
    <n v="1"/>
    <n v="0"/>
    <n v="152208"/>
    <n v="15.220800000000001"/>
    <s v="Technology"/>
    <s v="Accessories"/>
    <s v="Memorex Mini Travel Drive 64 GB USB 2.0 Flash Drive"/>
  </r>
  <r>
    <x v="5005"/>
    <x v="701"/>
    <d v="2017-11-21T00:00:00"/>
    <s v="Standard Class"/>
    <s v="RA-19885"/>
    <s v="TEC-AC-10001539"/>
    <x v="3391"/>
    <n v="1"/>
    <n v="0"/>
    <n v="287964"/>
    <n v="28.796399999999998"/>
    <s v="Technology"/>
    <s v="Accessories"/>
    <s v="Logitech G430 Surround Sound Gaming Headset with Dolby 7.1 Technology"/>
  </r>
  <r>
    <x v="5005"/>
    <x v="701"/>
    <d v="2017-11-21T00:00:00"/>
    <s v="Standard Class"/>
    <s v="RA-19885"/>
    <s v="TEC-PH-10004006"/>
    <x v="5286"/>
    <n v="5"/>
    <n v="0"/>
    <n v="55647"/>
    <n v="5.5647000000000002"/>
    <s v="Technology"/>
    <s v="Phones"/>
    <s v="Panasonic KX - TS880B Telephone"/>
  </r>
  <r>
    <x v="5006"/>
    <x v="1236"/>
    <d v="2014-01-23T00:00:00"/>
    <s v="Second Class"/>
    <s v="TB-21400"/>
    <s v="FUR-FU-10001889"/>
    <x v="3930"/>
    <n v="3"/>
    <n v="2"/>
    <n v="41028"/>
    <n v="4.1028000000000002"/>
    <s v="Furniture"/>
    <s v="Furnishings"/>
    <s v="Ultra Door Pull Handle"/>
  </r>
  <r>
    <x v="5007"/>
    <x v="314"/>
    <d v="2017-03-03T00:00:00"/>
    <s v="Standard Class"/>
    <s v="DB-13060"/>
    <s v="FUR-FU-10000747"/>
    <x v="83"/>
    <n v="2"/>
    <n v="0"/>
    <n v="156332"/>
    <n v="15.6332"/>
    <s v="Furniture"/>
    <s v="Furnishings"/>
    <s v="Tenex B1-RE Series Chair Mats for Low Pile Carpets"/>
  </r>
  <r>
    <x v="5007"/>
    <x v="314"/>
    <d v="2017-03-03T00:00:00"/>
    <s v="Standard Class"/>
    <s v="DB-13060"/>
    <s v="TEC-PH-10003645"/>
    <x v="3476"/>
    <n v="2"/>
    <n v="2"/>
    <n v="193932"/>
    <n v="19.3932"/>
    <s v="Technology"/>
    <s v="Phones"/>
    <s v="Aastra 57i VoIP phone"/>
  </r>
  <r>
    <x v="5007"/>
    <x v="314"/>
    <d v="2017-03-03T00:00:00"/>
    <s v="Standard Class"/>
    <s v="DB-13060"/>
    <s v="OFF-PA-10004041"/>
    <x v="593"/>
    <n v="4"/>
    <n v="0"/>
    <n v="1332"/>
    <n v="0.13320000000000001"/>
    <s v="Office Supplies"/>
    <s v="Paper"/>
    <s v="It's Hot Message Books with Stickers, 2 3/4&quot; x 5&quot;"/>
  </r>
  <r>
    <x v="5008"/>
    <x v="236"/>
    <d v="2017-05-09T00:00:00"/>
    <s v="Second Class"/>
    <s v="CC-12220"/>
    <s v="OFF-AP-10002684"/>
    <x v="5365"/>
    <n v="2"/>
    <n v="0"/>
    <n v="72948"/>
    <n v="7.2948000000000004"/>
    <s v="Office Supplies"/>
    <s v="Appliances"/>
    <s v="Acco 7-Outlet Masterpiece Power Center, Wihtout Fax/Phone Line Protection"/>
  </r>
  <r>
    <x v="5009"/>
    <x v="1237"/>
    <m/>
    <m/>
    <m/>
    <m/>
    <x v="536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15D91-F361-45E0-8DB5-297E97E65A0C}" name="Tabela dinâmica1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chartFormat="17">
  <location ref="A3:E5013" firstHeaderRow="0" firstDataRow="1" firstDataCol="1"/>
  <pivotFields count="16">
    <pivotField axis="axisRow" dataField="1" showAll="0" sortType="descending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444"/>
        <item x="2574"/>
        <item x="645"/>
        <item x="2732"/>
        <item x="4737"/>
        <item x="1898"/>
        <item x="614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902"/>
        <item x="2224"/>
        <item x="3902"/>
        <item x="3742"/>
        <item x="4152"/>
        <item x="2087"/>
        <item x="3270"/>
        <item x="1633"/>
        <item x="3248"/>
        <item x="3952"/>
        <item x="4491"/>
        <item x="530"/>
        <item x="1939"/>
        <item x="3071"/>
        <item x="2962"/>
        <item x="164"/>
        <item x="1118"/>
        <item x="3158"/>
        <item x="455"/>
        <item x="4838"/>
        <item x="1643"/>
        <item x="161"/>
        <item x="1531"/>
        <item x="4272"/>
        <item x="2683"/>
        <item x="434"/>
        <item x="2612"/>
        <item x="870"/>
        <item x="2739"/>
        <item x="2887"/>
        <item x="1682"/>
        <item x="3796"/>
        <item x="4342"/>
        <item x="3835"/>
        <item x="22"/>
        <item x="1894"/>
        <item x="3564"/>
        <item x="2335"/>
        <item x="1637"/>
        <item x="93"/>
        <item x="1002"/>
        <item x="1236"/>
        <item x="1504"/>
        <item x="3506"/>
        <item x="577"/>
        <item x="633"/>
        <item x="4571"/>
        <item x="1877"/>
        <item x="480"/>
        <item x="660"/>
        <item x="4430"/>
        <item x="2239"/>
        <item x="3019"/>
        <item x="2735"/>
        <item x="1342"/>
        <item x="2724"/>
        <item x="67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185"/>
        <item x="1329"/>
        <item x="25"/>
        <item x="2258"/>
        <item x="1012"/>
        <item x="965"/>
        <item x="5006"/>
        <item x="827"/>
        <item x="4139"/>
        <item x="3172"/>
        <item x="1149"/>
        <item x="1995"/>
        <item x="1754"/>
        <item x="343"/>
        <item x="333"/>
        <item x="980"/>
        <item x="4987"/>
        <item x="2557"/>
        <item x="4974"/>
        <item x="327"/>
        <item x="1242"/>
        <item x="2860"/>
        <item x="4646"/>
        <item x="3066"/>
        <item x="3628"/>
        <item x="4280"/>
        <item x="4887"/>
        <item x="306"/>
        <item x="4956"/>
        <item x="478"/>
        <item x="2327"/>
        <item x="1278"/>
        <item x="3151"/>
        <item x="2359"/>
        <item x="1850"/>
        <item x="421"/>
        <item x="4933"/>
        <item x="4619"/>
        <item x="2403"/>
        <item x="492"/>
        <item x="3953"/>
        <item x="1220"/>
        <item x="2662"/>
        <item x="2620"/>
        <item x="3255"/>
        <item x="476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5"/>
        <item x="3485"/>
        <item x="4962"/>
        <item x="2906"/>
        <item x="2592"/>
        <item x="4827"/>
        <item x="1668"/>
        <item x="153"/>
        <item x="2040"/>
        <item x="1864"/>
        <item x="368"/>
        <item x="8"/>
        <item x="3730"/>
        <item x="409"/>
        <item x="1625"/>
        <item x="3653"/>
        <item x="871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877"/>
        <item x="3"/>
        <item x="616"/>
        <item x="3558"/>
        <item x="3526"/>
        <item x="649"/>
        <item x="674"/>
        <item x="2979"/>
        <item x="4831"/>
        <item x="3577"/>
        <item x="4091"/>
        <item x="610"/>
        <item x="212"/>
        <item x="759"/>
        <item x="857"/>
        <item x="4341"/>
        <item x="2339"/>
        <item x="4808"/>
        <item x="1527"/>
        <item x="3481"/>
        <item x="4478"/>
        <item x="4413"/>
        <item x="3344"/>
        <item x="783"/>
        <item x="2392"/>
        <item x="4420"/>
        <item x="2950"/>
        <item x="896"/>
        <item x="1832"/>
        <item x="3614"/>
        <item x="105"/>
        <item x="4071"/>
        <item x="1762"/>
        <item x="3039"/>
        <item x="353"/>
        <item x="4943"/>
        <item x="2560"/>
        <item x="1951"/>
        <item x="1336"/>
        <item x="2357"/>
        <item x="4264"/>
        <item x="708"/>
        <item x="1150"/>
        <item x="4905"/>
        <item x="3687"/>
        <item x="3556"/>
        <item x="3543"/>
        <item x="19"/>
        <item x="728"/>
        <item x="1975"/>
        <item x="4967"/>
        <item x="4748"/>
        <item x="969"/>
        <item x="769"/>
        <item x="2001"/>
        <item x="1315"/>
        <item x="2142"/>
        <item x="2895"/>
        <item x="2137"/>
        <item x="228"/>
        <item x="1022"/>
        <item x="3156"/>
        <item x="2340"/>
        <item x="66"/>
        <item x="4570"/>
        <item x="2668"/>
        <item x="1578"/>
        <item x="4906"/>
        <item x="761"/>
        <item x="1729"/>
        <item x="2986"/>
        <item x="3432"/>
        <item x="3409"/>
        <item x="282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178"/>
        <item x="3884"/>
        <item x="2467"/>
        <item x="1379"/>
        <item x="2675"/>
        <item x="1080"/>
        <item x="678"/>
        <item x="3378"/>
        <item x="3734"/>
        <item x="4630"/>
        <item x="2141"/>
        <item x="4696"/>
        <item x="1034"/>
        <item x="4745"/>
        <item x="4198"/>
        <item x="3426"/>
        <item x="3479"/>
        <item x="132"/>
        <item x="1306"/>
        <item x="4466"/>
        <item x="41"/>
        <item x="2803"/>
        <item x="1896"/>
        <item x="2831"/>
        <item x="2055"/>
        <item x="3444"/>
        <item x="334"/>
        <item x="607"/>
        <item x="571"/>
        <item x="4919"/>
        <item x="1331"/>
        <item x="2038"/>
        <item x="2257"/>
        <item x="1280"/>
        <item x="725"/>
        <item x="2035"/>
        <item x="2485"/>
        <item x="1443"/>
        <item x="2806"/>
        <item x="114"/>
        <item x="3967"/>
        <item x="4025"/>
        <item x="2185"/>
        <item x="332"/>
        <item x="1091"/>
        <item x="4890"/>
        <item x="786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375"/>
        <item x="3719"/>
        <item x="568"/>
        <item x="4816"/>
        <item x="867"/>
        <item x="3656"/>
        <item x="4795"/>
        <item x="3288"/>
        <item x="4765"/>
        <item x="2189"/>
        <item x="4271"/>
        <item x="1494"/>
        <item x="2647"/>
        <item x="2997"/>
        <item x="4457"/>
        <item x="342"/>
        <item x="1296"/>
        <item x="3942"/>
        <item x="1008"/>
        <item x="3057"/>
        <item x="1480"/>
        <item x="4194"/>
        <item x="356"/>
        <item x="1588"/>
        <item x="2836"/>
        <item x="4090"/>
        <item x="976"/>
        <item x="165"/>
        <item x="3767"/>
        <item x="4555"/>
        <item x="2472"/>
        <item x="2726"/>
        <item x="621"/>
        <item x="2695"/>
        <item x="167"/>
        <item x="3673"/>
        <item x="1891"/>
        <item x="2413"/>
        <item x="4463"/>
        <item x="713"/>
        <item x="4447"/>
        <item x="3478"/>
        <item x="1954"/>
        <item x="206"/>
        <item x="3161"/>
        <item x="3772"/>
        <item x="4490"/>
        <item x="2625"/>
        <item x="3061"/>
        <item x="3804"/>
        <item x="4326"/>
        <item x="247"/>
        <item x="2102"/>
        <item x="461"/>
        <item x="2427"/>
        <item x="3753"/>
        <item x="393"/>
        <item x="4934"/>
        <item x="694"/>
        <item x="3189"/>
        <item x="4581"/>
        <item x="792"/>
        <item x="657"/>
        <item x="1651"/>
        <item x="2512"/>
        <item x="3111"/>
        <item x="486"/>
        <item x="3756"/>
        <item x="1964"/>
        <item x="256"/>
        <item x="1835"/>
        <item x="771"/>
        <item x="885"/>
        <item x="1908"/>
        <item x="2830"/>
        <item x="758"/>
        <item x="4537"/>
        <item x="1551"/>
        <item x="405"/>
        <item x="1223"/>
        <item x="685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600"/>
        <item x="1488"/>
        <item x="3944"/>
        <item x="2104"/>
        <item x="2530"/>
        <item x="3291"/>
        <item x="505"/>
        <item x="2321"/>
        <item x="3555"/>
        <item x="3593"/>
        <item x="2407"/>
        <item x="766"/>
        <item x="53"/>
        <item x="4830"/>
        <item x="4158"/>
        <item x="113"/>
        <item x="3815"/>
        <item x="2384"/>
        <item x="2194"/>
        <item x="889"/>
        <item x="202"/>
        <item x="239"/>
        <item x="4731"/>
        <item x="1826"/>
        <item x="922"/>
        <item x="1791"/>
        <item x="3744"/>
        <item x="2244"/>
        <item x="4253"/>
        <item x="2586"/>
        <item x="1621"/>
        <item x="2970"/>
        <item x="527"/>
        <item x="1906"/>
        <item x="129"/>
        <item x="1147"/>
        <item x="3373"/>
        <item x="4282"/>
        <item x="3142"/>
        <item x="4410"/>
        <item x="27"/>
        <item x="3157"/>
        <item x="3143"/>
        <item x="3500"/>
        <item x="1044"/>
        <item x="3680"/>
        <item x="2973"/>
        <item x="2550"/>
        <item x="425"/>
        <item x="4522"/>
        <item x="3509"/>
        <item x="436"/>
        <item x="1594"/>
        <item x="3431"/>
        <item x="923"/>
        <item x="1434"/>
        <item x="4311"/>
        <item x="14"/>
        <item x="3803"/>
        <item x="2180"/>
        <item x="4940"/>
        <item x="3531"/>
        <item x="1319"/>
        <item x="3964"/>
        <item x="26"/>
        <item x="4985"/>
        <item x="1727"/>
        <item x="1322"/>
        <item x="3874"/>
        <item x="1624"/>
        <item x="1530"/>
        <item x="1229"/>
        <item x="3347"/>
        <item x="4604"/>
        <item x="4869"/>
        <item x="488"/>
        <item x="3382"/>
        <item x="1221"/>
        <item x="477"/>
        <item x="3988"/>
        <item x="1214"/>
        <item x="4711"/>
        <item x="1321"/>
        <item x="2083"/>
        <item x="3290"/>
        <item x="548"/>
        <item x="2866"/>
        <item x="1016"/>
        <item x="2628"/>
        <item x="4199"/>
        <item x="1805"/>
        <item x="2723"/>
        <item x="839"/>
        <item x="65"/>
        <item x="3128"/>
        <item x="4340"/>
        <item x="4594"/>
        <item x="3247"/>
        <item x="2301"/>
        <item x="336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312"/>
        <item x="1195"/>
        <item x="2861"/>
        <item x="1492"/>
        <item x="3102"/>
        <item x="1395"/>
        <item x="964"/>
        <item x="681"/>
        <item x="2380"/>
        <item x="4763"/>
        <item x="1347"/>
        <item x="3228"/>
        <item x="2537"/>
        <item x="3233"/>
        <item x="1869"/>
        <item x="351"/>
        <item x="3818"/>
        <item x="234"/>
        <item x="2370"/>
        <item x="3314"/>
        <item x="2664"/>
        <item x="4840"/>
        <item x="3498"/>
        <item x="2221"/>
        <item x="1916"/>
        <item x="232"/>
        <item x="2773"/>
        <item x="1184"/>
        <item x="4834"/>
        <item x="2418"/>
        <item x="1620"/>
        <item x="139"/>
        <item x="2489"/>
        <item x="3226"/>
        <item x="4286"/>
        <item x="1084"/>
        <item x="3799"/>
        <item x="318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611"/>
        <item x="1338"/>
        <item x="4613"/>
        <item x="4408"/>
        <item x="2484"/>
        <item x="1861"/>
        <item x="4955"/>
        <item x="1568"/>
        <item x="756"/>
        <item x="2191"/>
        <item x="3280"/>
        <item x="4689"/>
        <item x="4769"/>
        <item x="1781"/>
        <item x="4460"/>
        <item x="1380"/>
        <item x="490"/>
        <item x="1601"/>
        <item x="1354"/>
        <item x="3838"/>
        <item x="3310"/>
        <item x="2811"/>
        <item x="1988"/>
        <item x="423"/>
        <item x="4669"/>
        <item x="847"/>
        <item x="3850"/>
        <item x="2845"/>
        <item x="2967"/>
        <item x="542"/>
        <item x="1350"/>
        <item x="2478"/>
        <item x="4843"/>
        <item x="4102"/>
        <item x="591"/>
        <item x="4963"/>
        <item x="94"/>
        <item x="427"/>
        <item x="4740"/>
        <item x="2455"/>
        <item x="1804"/>
        <item x="363"/>
        <item x="4465"/>
        <item x="1453"/>
        <item x="2442"/>
        <item x="3590"/>
        <item x="1711"/>
        <item x="924"/>
        <item x="4389"/>
        <item x="1454"/>
        <item x="128"/>
        <item x="1117"/>
        <item x="2061"/>
        <item x="1355"/>
        <item x="780"/>
        <item x="4077"/>
        <item x="223"/>
        <item x="3623"/>
        <item x="1703"/>
        <item x="1591"/>
        <item x="2525"/>
        <item x="3894"/>
        <item x="735"/>
        <item x="1756"/>
        <item x="3203"/>
        <item x="1798"/>
        <item x="2371"/>
        <item x="764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6"/>
        <item x="4642"/>
        <item x="3694"/>
        <item x="4117"/>
        <item x="4132"/>
        <item x="3782"/>
        <item x="2139"/>
        <item x="1131"/>
        <item x="1182"/>
        <item x="200"/>
        <item x="1472"/>
        <item x="4383"/>
        <item x="1072"/>
        <item x="2002"/>
        <item x="3761"/>
        <item x="808"/>
        <item x="3651"/>
        <item x="666"/>
        <item x="3051"/>
        <item x="3630"/>
        <item x="135"/>
        <item x="1790"/>
        <item x="4647"/>
        <item x="2870"/>
        <item x="4938"/>
        <item x="3441"/>
        <item x="1199"/>
        <item x="1590"/>
        <item x="358"/>
        <item x="2834"/>
        <item x="1248"/>
        <item x="2401"/>
        <item x="970"/>
        <item x="2783"/>
        <item x="3274"/>
        <item x="1285"/>
        <item x="4226"/>
        <item x="1960"/>
        <item x="56"/>
        <item x="1653"/>
        <item x="1669"/>
        <item x="4146"/>
        <item x="1584"/>
        <item x="4724"/>
        <item x="1428"/>
        <item x="3696"/>
        <item x="3207"/>
        <item x="3116"/>
        <item x="640"/>
        <item x="3950"/>
        <item x="3263"/>
        <item x="220"/>
        <item x="2085"/>
        <item x="1681"/>
        <item x="4979"/>
        <item x="4784"/>
        <item x="2894"/>
        <item x="4472"/>
        <item x="2595"/>
        <item x="1740"/>
        <item x="774"/>
        <item x="3211"/>
        <item x="2173"/>
        <item x="3860"/>
        <item x="2126"/>
        <item x="23"/>
        <item x="3716"/>
        <item x="1047"/>
        <item x="4714"/>
        <item x="3331"/>
        <item x="355"/>
        <item x="3160"/>
        <item x="4035"/>
        <item x="2107"/>
        <item x="2781"/>
        <item x="2942"/>
        <item x="4115"/>
        <item x="4625"/>
        <item x="3654"/>
        <item x="271"/>
        <item x="1710"/>
        <item x="2097"/>
        <item x="726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638"/>
        <item x="624"/>
        <item x="1202"/>
        <item x="2989"/>
        <item x="2013"/>
        <item x="3713"/>
        <item x="661"/>
        <item x="4744"/>
        <item x="1722"/>
        <item x="4204"/>
        <item x="255"/>
        <item x="2054"/>
        <item x="3629"/>
        <item x="2800"/>
        <item x="124"/>
        <item x="2911"/>
        <item x="3789"/>
        <item x="526"/>
        <item x="2110"/>
        <item x="2578"/>
        <item x="1115"/>
        <item x="3875"/>
        <item x="50"/>
        <item x="4225"/>
        <item x="2022"/>
        <item x="1888"/>
        <item x="1233"/>
        <item x="4643"/>
        <item x="3434"/>
        <item x="516"/>
        <item x="4492"/>
        <item x="2481"/>
        <item x="3583"/>
        <item x="3853"/>
        <item x="3236"/>
        <item x="2749"/>
        <item x="1860"/>
        <item x="3275"/>
        <item x="1330"/>
        <item x="4997"/>
        <item x="863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230"/>
        <item x="155"/>
        <item x="485"/>
        <item x="3364"/>
        <item x="4972"/>
        <item x="3014"/>
        <item x="2028"/>
        <item x="3055"/>
        <item x="1978"/>
        <item x="942"/>
        <item x="2128"/>
        <item x="2345"/>
        <item x="3517"/>
        <item x="462"/>
        <item x="3996"/>
        <item x="3550"/>
        <item x="2603"/>
        <item x="3890"/>
        <item x="5"/>
        <item x="4103"/>
        <item x="236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683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468"/>
        <item x="2457"/>
        <item x="2333"/>
        <item x="3252"/>
        <item x="966"/>
        <item x="755"/>
        <item x="1793"/>
        <item x="1352"/>
        <item x="3159"/>
        <item x="4675"/>
        <item x="3668"/>
        <item x="158"/>
        <item x="2857"/>
        <item x="1260"/>
        <item x="188"/>
        <item x="119"/>
        <item x="3460"/>
        <item x="4167"/>
        <item x="3966"/>
        <item x="3963"/>
        <item x="2696"/>
        <item x="3928"/>
        <item x="2269"/>
        <item x="4350"/>
        <item x="4435"/>
        <item x="2630"/>
        <item x="749"/>
        <item x="710"/>
        <item x="689"/>
        <item x="2909"/>
        <item x="2088"/>
        <item x="392"/>
        <item x="1878"/>
        <item x="4682"/>
        <item x="811"/>
        <item x="1255"/>
        <item x="868"/>
        <item x="1157"/>
        <item x="4790"/>
        <item x="2041"/>
        <item x="3022"/>
        <item x="464"/>
        <item x="4717"/>
        <item x="4656"/>
        <item x="2263"/>
        <item x="1657"/>
        <item x="2656"/>
        <item x="838"/>
        <item x="2308"/>
        <item x="3464"/>
        <item x="2918"/>
        <item x="3113"/>
        <item x="547"/>
        <item x="2152"/>
        <item x="775"/>
        <item x="3389"/>
        <item x="1554"/>
        <item x="723"/>
        <item x="3870"/>
        <item x="4053"/>
        <item x="4187"/>
        <item x="3951"/>
        <item x="985"/>
        <item x="4797"/>
        <item x="1130"/>
        <item x="3649"/>
        <item x="80"/>
        <item x="3012"/>
        <item x="4357"/>
        <item x="1246"/>
        <item x="2740"/>
        <item x="1884"/>
        <item x="3774"/>
        <item x="1957"/>
        <item x="776"/>
        <item x="3033"/>
        <item x="517"/>
        <item x="988"/>
        <item x="235"/>
        <item x="1538"/>
        <item x="3222"/>
        <item x="4065"/>
        <item x="209"/>
        <item x="398"/>
        <item x="4402"/>
        <item x="3129"/>
        <item x="4400"/>
        <item x="3455"/>
        <item x="1670"/>
        <item x="2571"/>
        <item x="3174"/>
        <item x="71"/>
        <item x="1344"/>
        <item x="815"/>
        <item x="2963"/>
        <item x="443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48"/>
        <item x="1107"/>
        <item x="2876"/>
        <item x="2287"/>
        <item x="1139"/>
        <item x="4256"/>
        <item x="4884"/>
        <item x="990"/>
        <item x="2361"/>
        <item x="878"/>
        <item x="1446"/>
        <item x="2673"/>
        <item x="3369"/>
        <item x="2259"/>
        <item x="194"/>
        <item x="1943"/>
        <item x="2522"/>
        <item x="993"/>
        <item x="117"/>
        <item x="3519"/>
        <item x="2645"/>
        <item x="2837"/>
        <item x="968"/>
        <item x="4718"/>
        <item x="2871"/>
        <item x="3977"/>
        <item x="198"/>
        <item x="4054"/>
        <item x="848"/>
        <item x="3023"/>
        <item x="1010"/>
        <item x="2648"/>
        <item x="884"/>
        <item x="834"/>
        <item x="1230"/>
        <item x="789"/>
        <item x="3699"/>
        <item x="2376"/>
        <item x="2761"/>
        <item x="3231"/>
        <item x="3413"/>
        <item x="3805"/>
        <item x="1652"/>
        <item x="4070"/>
        <item x="561"/>
        <item x="3027"/>
        <item x="4043"/>
        <item x="1270"/>
        <item x="1929"/>
        <item x="4252"/>
        <item x="3991"/>
        <item x="2039"/>
        <item x="193"/>
        <item x="3208"/>
        <item x="3791"/>
        <item x="21"/>
        <item x="1776"/>
        <item x="3635"/>
        <item x="1548"/>
        <item x="4027"/>
        <item x="2916"/>
        <item x="1325"/>
        <item x="2206"/>
        <item x="4233"/>
        <item x="1038"/>
        <item x="419"/>
        <item x="4066"/>
        <item x="994"/>
        <item x="1224"/>
        <item x="2458"/>
        <item x="1386"/>
        <item x="406"/>
        <item x="876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814"/>
        <item x="736"/>
        <item x="4628"/>
        <item x="1240"/>
        <item x="17"/>
        <item x="324"/>
        <item x="319"/>
        <item x="190"/>
        <item x="3523"/>
        <item x="1744"/>
        <item x="2769"/>
        <item x="945"/>
        <item x="2607"/>
        <item x="2154"/>
        <item x="403"/>
        <item x="144"/>
        <item x="899"/>
        <item x="3648"/>
        <item x="3293"/>
        <item x="3217"/>
        <item x="4418"/>
        <item x="3896"/>
        <item x="1529"/>
        <item x="4251"/>
        <item x="4685"/>
        <item x="734"/>
        <item x="3450"/>
        <item x="2250"/>
        <item x="3921"/>
        <item x="74"/>
        <item x="2915"/>
        <item x="3257"/>
        <item x="4575"/>
        <item x="1369"/>
        <item x="909"/>
        <item x="2536"/>
        <item x="3885"/>
        <item x="742"/>
        <item x="892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429"/>
        <item x="377"/>
        <item x="4179"/>
        <item x="4921"/>
        <item x="1076"/>
        <item x="3889"/>
        <item x="4524"/>
        <item x="2332"/>
        <item x="479"/>
        <item x="872"/>
        <item x="4083"/>
        <item x="3305"/>
        <item x="2076"/>
        <item x="148"/>
        <item x="4502"/>
        <item x="3755"/>
        <item x="4733"/>
        <item x="1686"/>
        <item x="1343"/>
        <item x="1079"/>
        <item x="1917"/>
        <item x="3454"/>
        <item x="313"/>
        <item x="4858"/>
        <item x="4865"/>
        <item x="522"/>
        <item x="2255"/>
        <item x="3006"/>
        <item x="3451"/>
        <item x="2294"/>
        <item x="2930"/>
        <item x="1489"/>
        <item x="1678"/>
        <item x="352"/>
        <item x="895"/>
        <item x="401"/>
        <item x="4695"/>
        <item x="4951"/>
        <item x="2580"/>
        <item x="320"/>
        <item x="317"/>
        <item x="3801"/>
        <item x="1128"/>
        <item x="2835"/>
        <item x="687"/>
        <item x="75"/>
        <item x="4026"/>
        <item x="785"/>
        <item x="39"/>
        <item x="601"/>
        <item x="283"/>
        <item x="826"/>
        <item x="1706"/>
        <item x="4315"/>
        <item x="1086"/>
        <item x="782"/>
        <item x="787"/>
        <item x="3862"/>
        <item x="4371"/>
        <item x="2605"/>
        <item x="1965"/>
        <item x="4970"/>
        <item x="3974"/>
        <item x="1913"/>
        <item x="1063"/>
        <item x="446"/>
        <item x="1819"/>
        <item x="3502"/>
        <item x="3073"/>
        <item x="558"/>
        <item x="4554"/>
        <item x="2913"/>
        <item x="322"/>
        <item x="3844"/>
        <item x="4851"/>
        <item x="3101"/>
        <item x="1003"/>
        <item x="4337"/>
        <item x="3121"/>
        <item x="4376"/>
        <item x="407"/>
        <item x="4166"/>
        <item x="3119"/>
        <item x="3108"/>
        <item x="4170"/>
        <item x="4456"/>
        <item x="3021"/>
        <item x="3437"/>
        <item x="2569"/>
        <item x="1448"/>
        <item x="497"/>
        <item x="1035"/>
        <item x="525"/>
        <item x="2499"/>
        <item x="2808"/>
        <item x="2914"/>
        <item x="2281"/>
        <item x="1514"/>
        <item x="4783"/>
        <item x="592"/>
        <item x="1870"/>
        <item x="1073"/>
        <item x="369"/>
        <item x="3292"/>
        <item x="3312"/>
        <item x="1300"/>
        <item x="84"/>
        <item x="2992"/>
        <item x="772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218"/>
        <item x="3034"/>
        <item x="3887"/>
        <item x="1475"/>
        <item x="2404"/>
        <item x="4652"/>
        <item x="2379"/>
        <item x="1996"/>
        <item x="1174"/>
        <item x="3438"/>
        <item x="373"/>
        <item x="3706"/>
        <item x="1075"/>
        <item x="40"/>
        <item x="3947"/>
        <item x="3079"/>
        <item x="4089"/>
        <item x="3708"/>
        <item x="4275"/>
        <item x="1370"/>
        <item x="4818"/>
        <item x="2853"/>
        <item x="712"/>
        <item x="3080"/>
        <item x="894"/>
        <item x="3329"/>
        <item x="3447"/>
        <item x="1014"/>
        <item x="3824"/>
        <item x="1565"/>
        <item x="537"/>
        <item x="3763"/>
        <item x="3662"/>
        <item x="1479"/>
        <item x="1666"/>
        <item x="2386"/>
        <item x="1348"/>
        <item x="4085"/>
        <item x="4059"/>
        <item x="442"/>
        <item x="3419"/>
        <item x="4412"/>
        <item x="2174"/>
        <item x="441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606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381"/>
        <item x="4397"/>
        <item x="4120"/>
        <item x="1116"/>
        <item x="3904"/>
        <item x="799"/>
        <item x="2082"/>
        <item x="784"/>
        <item x="4799"/>
        <item x="1244"/>
        <item x="3905"/>
        <item x="760"/>
        <item x="1772"/>
        <item x="695"/>
        <item x="4451"/>
        <item x="4994"/>
        <item x="4097"/>
        <item x="2975"/>
        <item x="4202"/>
        <item x="1702"/>
        <item x="2449"/>
        <item x="340"/>
        <item x="422"/>
        <item x="4396"/>
        <item x="1259"/>
        <item x="2518"/>
        <item x="1644"/>
        <item x="3613"/>
        <item x="389"/>
        <item x="2375"/>
        <item x="42"/>
        <item x="3900"/>
        <item x="1171"/>
        <item x="1524"/>
        <item x="4405"/>
        <item x="291"/>
        <item x="3374"/>
        <item x="890"/>
        <item x="4986"/>
        <item x="3697"/>
        <item x="2510"/>
        <item x="4211"/>
        <item x="3943"/>
        <item x="844"/>
        <item x="2795"/>
        <item x="3554"/>
        <item x="1096"/>
        <item x="1627"/>
        <item x="1186"/>
        <item x="3165"/>
        <item x="147"/>
        <item x="3277"/>
        <item x="2945"/>
        <item x="2654"/>
        <item x="151"/>
        <item x="3087"/>
        <item x="2543"/>
        <item x="732"/>
        <item x="2279"/>
        <item x="3038"/>
        <item x="2528"/>
        <item x="2299"/>
        <item x="3190"/>
        <item x="4787"/>
        <item x="1258"/>
        <item x="3839"/>
        <item x="1562"/>
        <item x="524"/>
        <item x="2937"/>
        <item x="3695"/>
        <item x="716"/>
        <item x="658"/>
        <item x="862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130"/>
        <item x="4157"/>
        <item x="3820"/>
        <item x="3204"/>
        <item x="1017"/>
        <item x="553"/>
        <item x="116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56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83"/>
        <item x="2032"/>
        <item x="4406"/>
        <item x="3328"/>
        <item x="349"/>
        <item x="1986"/>
        <item x="1713"/>
        <item x="2029"/>
        <item x="3978"/>
        <item x="3269"/>
        <item x="3311"/>
        <item x="3016"/>
        <item x="2451"/>
        <item x="475"/>
        <item x="2078"/>
        <item x="4101"/>
        <item x="3385"/>
        <item x="731"/>
        <item x="2065"/>
        <item x="644"/>
        <item x="1197"/>
        <item x="2153"/>
        <item x="3482"/>
        <item x="2546"/>
        <item x="2880"/>
        <item x="641"/>
        <item x="796"/>
        <item x="2094"/>
        <item x="298"/>
        <item x="2344"/>
        <item x="2108"/>
        <item x="2440"/>
        <item x="1626"/>
        <item x="1356"/>
        <item x="305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96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729"/>
        <item x="690"/>
        <item x="1910"/>
        <item x="4247"/>
        <item x="1734"/>
        <item x="4245"/>
        <item x="2921"/>
        <item x="1635"/>
        <item x="4568"/>
        <item x="61"/>
        <item x="936"/>
        <item x="4419"/>
        <item x="3845"/>
        <item x="4747"/>
        <item x="3077"/>
        <item x="1469"/>
        <item x="3601"/>
        <item x="263"/>
        <item x="2479"/>
        <item x="4149"/>
        <item x="513"/>
        <item x="4320"/>
        <item x="2882"/>
        <item x="1385"/>
        <item x="4976"/>
        <item x="3652"/>
        <item x="2786"/>
        <item x="1027"/>
        <item x="2286"/>
        <item x="724"/>
        <item x="2707"/>
        <item x="2060"/>
        <item x="4525"/>
        <item x="127"/>
        <item x="2466"/>
        <item x="4719"/>
        <item x="1135"/>
        <item x="4786"/>
        <item x="2289"/>
        <item x="4794"/>
        <item x="410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347"/>
        <item x="3408"/>
        <item x="3123"/>
        <item x="2219"/>
        <item x="3636"/>
        <item x="3617"/>
        <item x="2618"/>
        <item x="4549"/>
        <item x="4151"/>
        <item x="265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586"/>
        <item x="3766"/>
        <item x="4265"/>
        <item x="4706"/>
        <item x="241"/>
        <item x="1026"/>
        <item x="2462"/>
        <item x="1650"/>
        <item x="207"/>
        <item x="3319"/>
        <item x="2014"/>
        <item x="4521"/>
        <item x="1987"/>
        <item x="4504"/>
        <item x="4375"/>
        <item x="172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737"/>
        <item x="2526"/>
        <item x="4603"/>
        <item x="4698"/>
        <item x="1855"/>
        <item x="578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31"/>
        <item x="4200"/>
        <item x="4381"/>
        <item x="3759"/>
        <item x="4243"/>
        <item x="4208"/>
        <item x="1293"/>
        <item x="2480"/>
        <item x="2187"/>
        <item x="926"/>
        <item x="465"/>
        <item x="1691"/>
        <item x="4585"/>
        <item x="4088"/>
        <item x="570"/>
        <item x="4633"/>
        <item x="4949"/>
        <item x="1674"/>
        <item x="484"/>
        <item x="3135"/>
        <item x="539"/>
        <item x="4031"/>
        <item x="3212"/>
        <item x="3004"/>
        <item x="4772"/>
        <item x="4761"/>
        <item x="2291"/>
        <item x="57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816"/>
        <item x="3521"/>
        <item x="2319"/>
        <item x="4255"/>
        <item x="4505"/>
        <item x="4454"/>
        <item x="2297"/>
        <item x="875"/>
        <item x="4356"/>
        <item x="4030"/>
        <item x="4159"/>
        <item x="1820"/>
        <item x="4373"/>
        <item x="1427"/>
        <item x="744"/>
        <item x="1544"/>
        <item x="2958"/>
        <item x="4697"/>
        <item x="1773"/>
        <item x="4230"/>
        <item x="4039"/>
        <item x="3709"/>
        <item x="10"/>
        <item x="482"/>
        <item x="3179"/>
        <item x="587"/>
        <item x="2576"/>
        <item x="3069"/>
        <item x="1774"/>
        <item x="3575"/>
        <item x="3898"/>
        <item x="4073"/>
        <item x="4598"/>
        <item x="1816"/>
        <item x="4911"/>
        <item x="227"/>
        <item x="3294"/>
        <item x="4756"/>
        <item x="648"/>
        <item x="4764"/>
        <item x="2885"/>
        <item x="750"/>
        <item x="4872"/>
        <item x="4622"/>
        <item x="4700"/>
        <item x="3433"/>
        <item x="396"/>
        <item x="326"/>
        <item x="4362"/>
        <item x="3675"/>
        <item x="3748"/>
        <item x="3999"/>
        <item x="717"/>
        <item x="4882"/>
        <item x="77"/>
        <item x="1838"/>
        <item x="938"/>
        <item x="99"/>
        <item x="3449"/>
        <item x="4533"/>
        <item x="768"/>
        <item x="115"/>
        <item x="1088"/>
        <item x="4384"/>
        <item x="3740"/>
        <item x="531"/>
        <item x="1132"/>
        <item x="4001"/>
        <item x="2634"/>
        <item x="703"/>
        <item x="3827"/>
        <item x="3513"/>
        <item x="4841"/>
        <item x="3736"/>
        <item x="1188"/>
        <item x="458"/>
        <item x="1736"/>
        <item x="4801"/>
        <item x="765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34"/>
        <item x="394"/>
        <item x="869"/>
        <item x="901"/>
        <item x="2218"/>
        <item x="4227"/>
        <item x="2283"/>
        <item x="3715"/>
        <item x="3529"/>
        <item x="2504"/>
        <item x="1797"/>
        <item x="55"/>
        <item x="35"/>
        <item x="3376"/>
        <item x="391"/>
        <item x="502"/>
        <item x="2465"/>
        <item x="3588"/>
        <item x="3682"/>
        <item x="636"/>
        <item x="1937"/>
        <item x="4823"/>
        <item x="420"/>
        <item x="37"/>
        <item x="3571"/>
        <item x="627"/>
        <item x="2597"/>
        <item x="325"/>
        <item x="4481"/>
        <item x="3679"/>
        <item x="2752"/>
        <item x="301"/>
        <item x="1051"/>
        <item x="2594"/>
        <item x="2547"/>
        <item x="1854"/>
        <item x="4338"/>
        <item x="2309"/>
        <item x="1645"/>
        <item x="2072"/>
        <item x="4270"/>
        <item x="68"/>
        <item x="2383"/>
        <item x="1304"/>
        <item x="2018"/>
        <item x="2649"/>
        <item x="3201"/>
        <item x="1062"/>
        <item x="2886"/>
        <item x="162"/>
        <item x="956"/>
        <item x="1537"/>
        <item x="3511"/>
        <item x="3330"/>
        <item x="767"/>
        <item x="3888"/>
        <item x="865"/>
        <item x="4366"/>
        <item x="3923"/>
        <item x="967"/>
        <item x="1122"/>
        <item x="216"/>
        <item x="4324"/>
        <item x="4964"/>
        <item x="1486"/>
        <item x="613"/>
        <item x="741"/>
        <item x="4391"/>
        <item x="2703"/>
        <item x="3916"/>
        <item x="739"/>
        <item x="4636"/>
        <item x="545"/>
        <item x="3227"/>
        <item x="4308"/>
        <item x="4900"/>
        <item x="3180"/>
        <item x="989"/>
        <item x="3018"/>
        <item x="3985"/>
        <item x="4762"/>
        <item x="211"/>
        <item x="3626"/>
        <item x="4147"/>
        <item x="2864"/>
        <item x="359"/>
        <item x="2095"/>
        <item x="201"/>
        <item x="2635"/>
        <item x="3234"/>
        <item x="3825"/>
        <item x="195"/>
        <item x="3508"/>
        <item x="4364"/>
        <item x="4980"/>
        <item x="1746"/>
        <item x="1"/>
        <item x="2184"/>
        <item x="3813"/>
        <item x="617"/>
        <item x="316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654"/>
        <item x="1496"/>
        <item x="1134"/>
        <item x="1419"/>
        <item x="454"/>
        <item x="280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273"/>
        <item x="3602"/>
        <item x="1853"/>
        <item x="4377"/>
        <item x="3570"/>
        <item x="1376"/>
        <item x="4514"/>
        <item x="2045"/>
        <item x="1049"/>
        <item x="2883"/>
        <item x="4928"/>
        <item x="45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60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142"/>
        <item x="447"/>
        <item x="3499"/>
        <item x="4881"/>
        <item x="1789"/>
        <item x="97"/>
        <item x="2589"/>
        <item x="2229"/>
        <item x="1950"/>
        <item x="2348"/>
        <item x="3937"/>
        <item x="562"/>
        <item x="2272"/>
        <item x="1959"/>
        <item x="2159"/>
        <item x="3576"/>
        <item x="2343"/>
        <item x="1560"/>
        <item x="2503"/>
        <item x="4041"/>
        <item x="4346"/>
        <item x="515"/>
        <item x="2232"/>
        <item x="3137"/>
        <item x="262"/>
        <item x="567"/>
        <item x="2731"/>
        <item x="2382"/>
        <item x="3637"/>
        <item x="4497"/>
        <item x="2138"/>
        <item x="1546"/>
        <item x="2802"/>
        <item x="30"/>
        <item x="664"/>
        <item x="2273"/>
        <item x="2667"/>
        <item x="2908"/>
        <item x="823"/>
        <item x="1097"/>
        <item x="861"/>
        <item x="2725"/>
        <item x="4870"/>
        <item x="1622"/>
        <item x="4953"/>
        <item x="82"/>
        <item x="2561"/>
        <item x="2565"/>
        <item x="4075"/>
        <item x="2650"/>
        <item x="3537"/>
        <item x="511"/>
        <item x="3611"/>
        <item x="3346"/>
        <item x="2640"/>
        <item x="3286"/>
        <item x="2349"/>
        <item x="4910"/>
        <item x="4258"/>
        <item x="1408"/>
        <item x="253"/>
        <item x="651"/>
        <item x="2120"/>
        <item x="2660"/>
        <item x="3396"/>
        <item x="3017"/>
        <item x="1294"/>
        <item x="3048"/>
        <item x="1394"/>
        <item x="2079"/>
        <item x="4569"/>
        <item x="1239"/>
        <item x="229"/>
        <item x="1235"/>
        <item x="3371"/>
        <item x="1542"/>
        <item x="3717"/>
        <item x="3041"/>
        <item x="285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297"/>
        <item x="2843"/>
        <item x="4789"/>
        <item x="1064"/>
        <item x="5004"/>
        <item x="2448"/>
        <item x="3934"/>
        <item x="2867"/>
        <item x="4920"/>
        <item x="528"/>
        <item x="4544"/>
        <item x="361"/>
        <item x="2839"/>
        <item x="4849"/>
        <item x="4217"/>
        <item x="740"/>
        <item x="1829"/>
        <item x="519"/>
        <item x="4936"/>
        <item x="4616"/>
        <item x="3276"/>
        <item x="692"/>
        <item x="4742"/>
        <item x="1225"/>
        <item x="2968"/>
        <item x="4058"/>
        <item x="112"/>
        <item x="3187"/>
        <item x="3666"/>
        <item x="555"/>
        <item x="448"/>
        <item x="2166"/>
        <item x="2350"/>
        <item x="629"/>
        <item x="2317"/>
        <item x="4621"/>
        <item x="1357"/>
        <item x="2814"/>
        <item x="1173"/>
        <item x="2926"/>
        <item x="730"/>
        <item x="2713"/>
        <item x="1070"/>
        <item x="1519"/>
        <item x="521"/>
        <item x="1414"/>
        <item x="4113"/>
        <item x="3897"/>
        <item x="794"/>
        <item x="3340"/>
        <item x="1065"/>
        <item x="150"/>
        <item x="4562"/>
        <item x="991"/>
        <item x="2544"/>
        <item x="3191"/>
        <item x="2004"/>
        <item x="2474"/>
        <item x="4793"/>
        <item x="3245"/>
        <item x="4977"/>
        <item x="257"/>
        <item x="1006"/>
        <item x="295"/>
        <item x="3686"/>
        <item x="3443"/>
        <item x="4817"/>
        <item x="2276"/>
        <item x="141"/>
        <item x="246"/>
        <item x="1766"/>
        <item x="1667"/>
        <item x="2608"/>
        <item x="231"/>
        <item x="4998"/>
        <item x="1028"/>
        <item x="2952"/>
        <item x="4014"/>
        <item x="4228"/>
        <item x="366"/>
        <item x="3337"/>
        <item x="596"/>
        <item x="2422"/>
        <item x="4821"/>
        <item x="1750"/>
        <item x="4122"/>
        <item x="1429"/>
        <item x="4171"/>
        <item x="4566"/>
        <item x="383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98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790"/>
        <item x="797"/>
        <item x="2487"/>
        <item x="3042"/>
        <item x="4084"/>
        <item x="3958"/>
        <item x="2933"/>
        <item x="4260"/>
        <item x="4042"/>
        <item x="4471"/>
        <item x="858"/>
        <item x="2387"/>
        <item x="3877"/>
        <item x="315"/>
        <item x="684"/>
        <item x="1484"/>
        <item x="512"/>
        <item x="679"/>
        <item x="2791"/>
        <item x="4153"/>
        <item x="2242"/>
        <item x="402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653"/>
        <item x="1914"/>
        <item x="2047"/>
        <item x="2934"/>
        <item x="4924"/>
        <item x="533"/>
        <item x="1411"/>
        <item x="536"/>
        <item x="1000"/>
        <item x="1071"/>
        <item x="3743"/>
        <item x="2774"/>
        <item x="4332"/>
        <item x="1232"/>
        <item x="529"/>
        <item x="3907"/>
        <item x="47"/>
        <item x="180"/>
        <item x="4895"/>
        <item x="1768"/>
        <item x="1281"/>
        <item x="590"/>
        <item x="28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384"/>
        <item x="4215"/>
        <item x="3757"/>
        <item x="3565"/>
        <item x="2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864"/>
        <item x="4441"/>
        <item x="3545"/>
        <item x="3714"/>
        <item x="2388"/>
        <item x="3439"/>
        <item x="184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699"/>
        <item x="1915"/>
        <item x="1605"/>
        <item x="807"/>
        <item x="628"/>
        <item x="4388"/>
        <item x="4734"/>
        <item x="1055"/>
        <item x="817"/>
        <item x="2456"/>
        <item x="460"/>
        <item x="3075"/>
        <item x="2833"/>
        <item x="152"/>
        <item x="4237"/>
        <item x="2825"/>
        <item x="1824"/>
        <item x="615"/>
        <item x="1837"/>
        <item x="2884"/>
        <item x="2826"/>
        <item x="4536"/>
        <item x="335"/>
        <item x="4162"/>
        <item x="3391"/>
        <item x="793"/>
        <item x="2910"/>
        <item x="346"/>
        <item x="6"/>
        <item x="4223"/>
        <item x="154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95"/>
        <item x="3106"/>
        <item x="2285"/>
        <item x="1522"/>
        <item x="4231"/>
        <item x="1368"/>
        <item x="3358"/>
        <item x="4857"/>
        <item x="1247"/>
        <item x="428"/>
        <item x="1726"/>
        <item x="646"/>
        <item x="3407"/>
        <item x="4155"/>
        <item x="1803"/>
        <item x="2231"/>
        <item x="830"/>
        <item x="2823"/>
        <item x="2009"/>
        <item x="2685"/>
        <item x="565"/>
        <item x="3491"/>
        <item x="73"/>
        <item x="3984"/>
        <item x="274"/>
        <item x="4448"/>
        <item x="1981"/>
        <item x="1755"/>
        <item x="2581"/>
        <item x="984"/>
        <item x="472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290"/>
        <item x="580"/>
        <item x="4174"/>
        <item x="2753"/>
        <item x="2207"/>
        <item x="4433"/>
        <item x="1398"/>
        <item x="379"/>
        <item x="971"/>
        <item x="2797"/>
        <item x="3507"/>
        <item x="1660"/>
        <item x="921"/>
        <item x="639"/>
        <item x="3572"/>
        <item x="2532"/>
        <item x="3053"/>
        <item x="910"/>
        <item x="3103"/>
        <item x="3272"/>
        <item x="2067"/>
        <item x="3917"/>
        <item x="806"/>
        <item x="2181"/>
        <item x="4780"/>
        <item x="432"/>
        <item x="3282"/>
        <item x="2564"/>
        <item x="1295"/>
        <item x="2677"/>
        <item x="137"/>
        <item x="4759"/>
        <item x="4973"/>
        <item x="2468"/>
        <item x="777"/>
        <item x="4114"/>
        <item x="3646"/>
        <item x="659"/>
        <item x="2599"/>
        <item x="853"/>
        <item x="1228"/>
        <item x="3333"/>
        <item x="4684"/>
        <item x="2878"/>
        <item x="3924"/>
        <item x="2899"/>
        <item x="16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623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56"/>
        <item x="2925"/>
        <item x="469"/>
        <item x="3239"/>
        <item x="2391"/>
        <item x="3603"/>
        <item x="1887"/>
        <item x="3768"/>
        <item x="677"/>
        <item x="1760"/>
        <item x="341"/>
        <item x="4606"/>
        <item x="4596"/>
        <item x="3604"/>
        <item x="3015"/>
        <item x="3859"/>
        <item x="380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791"/>
        <item x="4597"/>
        <item x="1058"/>
        <item x="1279"/>
        <item x="2642"/>
        <item x="4168"/>
        <item x="4196"/>
        <item x="2927"/>
        <item x="874"/>
        <item x="199"/>
        <item x="1795"/>
        <item x="3013"/>
        <item x="1415"/>
        <item x="88"/>
        <item x="286"/>
        <item x="3353"/>
        <item x="376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669"/>
        <item x="51"/>
        <item x="1862"/>
        <item x="1190"/>
        <item x="1753"/>
        <item x="620"/>
        <item x="3914"/>
        <item x="1266"/>
        <item x="3857"/>
        <item x="187"/>
        <item x="1857"/>
        <item x="2600"/>
        <item x="1185"/>
        <item x="1883"/>
        <item x="1956"/>
        <item x="946"/>
        <item x="4242"/>
        <item x="2177"/>
        <item x="191"/>
        <item x="3459"/>
        <item x="3615"/>
        <item x="635"/>
        <item x="3082"/>
        <item x="103"/>
        <item x="4469"/>
        <item x="2106"/>
        <item x="3001"/>
        <item x="1757"/>
        <item x="3456"/>
        <item x="91"/>
        <item x="3948"/>
        <item x="2074"/>
        <item x="3503"/>
        <item x="240"/>
        <item x="904"/>
        <item x="3246"/>
        <item x="1613"/>
        <item x="2798"/>
        <item x="3728"/>
        <item x="551"/>
        <item x="4941"/>
        <item x="2924"/>
        <item x="4421"/>
        <item x="4190"/>
        <item x="4899"/>
        <item x="2325"/>
        <item x="2727"/>
        <item x="138"/>
        <item x="2172"/>
        <item x="3557"/>
        <item x="4728"/>
        <item x="2496"/>
        <item x="3764"/>
        <item x="3976"/>
        <item x="189"/>
        <item x="4220"/>
        <item x="1707"/>
        <item x="3849"/>
        <item x="4673"/>
        <item x="2993"/>
        <item x="4458"/>
        <item x="2103"/>
        <item x="70"/>
        <item x="835"/>
        <item x="1155"/>
        <item x="2946"/>
        <item x="2337"/>
        <item x="125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224"/>
        <item x="809"/>
        <item x="3261"/>
        <item x="3070"/>
        <item x="2140"/>
        <item x="2777"/>
        <item x="663"/>
        <item x="4500"/>
        <item x="18"/>
        <item x="2020"/>
        <item x="3266"/>
        <item x="1320"/>
        <item x="673"/>
        <item x="1812"/>
        <item x="4875"/>
        <item x="754"/>
        <item x="412"/>
        <item x="4657"/>
        <item x="3063"/>
        <item x="1940"/>
        <item x="3399"/>
        <item x="331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197"/>
        <item x="1646"/>
        <item x="829"/>
        <item x="3357"/>
        <item x="4154"/>
        <item x="1859"/>
        <item x="2419"/>
        <item x="4138"/>
        <item x="2686"/>
        <item x="3183"/>
        <item x="3150"/>
        <item x="778"/>
        <item x="2202"/>
        <item x="2031"/>
        <item x="3665"/>
        <item x="4372"/>
        <item x="60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509"/>
        <item x="4310"/>
        <item x="2086"/>
        <item x="879"/>
        <item x="1337"/>
        <item x="4749"/>
        <item x="1303"/>
        <item x="4982"/>
        <item x="2460"/>
        <item x="3594"/>
        <item x="897"/>
        <item x="1346"/>
        <item x="581"/>
        <item x="1844"/>
        <item x="642"/>
        <item x="668"/>
        <item x="3501"/>
        <item x="1718"/>
        <item x="898"/>
        <item x="3112"/>
        <item x="3832"/>
        <item x="2854"/>
        <item x="3342"/>
        <item x="1277"/>
        <item x="4290"/>
        <item x="3162"/>
        <item x="225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459"/>
        <item x="4638"/>
        <item x="2972"/>
        <item x="2709"/>
        <item x="4437"/>
        <item x="1636"/>
        <item x="3512"/>
        <item x="408"/>
        <item x="1966"/>
        <item x="757"/>
        <item x="3925"/>
        <item x="2943"/>
        <item x="1920"/>
        <item x="4404"/>
        <item x="4450"/>
        <item x="4676"/>
        <item x="632"/>
        <item x="986"/>
        <item x="4312"/>
        <item x="1742"/>
        <item x="3987"/>
        <item x="4205"/>
        <item x="307"/>
        <item x="4353"/>
        <item x="4518"/>
        <item x="4832"/>
        <item x="2201"/>
        <item x="3284"/>
        <item x="79"/>
        <item x="1585"/>
        <item x="145"/>
        <item x="494"/>
        <item x="67"/>
        <item x="2316"/>
        <item x="3882"/>
        <item x="4009"/>
        <item x="4093"/>
        <item x="4983"/>
        <item x="3807"/>
        <item x="3271"/>
        <item x="1192"/>
        <item x="107"/>
        <item x="1992"/>
        <item x="1875"/>
        <item x="609"/>
        <item x="4567"/>
        <item x="3641"/>
        <item x="3036"/>
        <item x="2052"/>
        <item x="1391"/>
        <item x="2096"/>
        <item x="3352"/>
        <item x="3814"/>
        <item x="650"/>
        <item x="1663"/>
        <item x="1998"/>
        <item x="238"/>
        <item x="3547"/>
        <item x="803"/>
        <item x="4690"/>
        <item x="824"/>
        <item x="3671"/>
        <item x="2063"/>
        <item x="3359"/>
        <item x="4398"/>
        <item x="3356"/>
        <item x="541"/>
        <item x="1193"/>
        <item x="3929"/>
        <item x="1985"/>
        <item x="2941"/>
        <item x="3847"/>
        <item x="2666"/>
        <item x="4016"/>
        <item x="1252"/>
        <item x="705"/>
        <item x="1680"/>
        <item x="1532"/>
        <item x="544"/>
        <item x="954"/>
        <item x="4267"/>
        <item x="1968"/>
        <item x="3064"/>
        <item x="622"/>
        <item x="9"/>
        <item x="2722"/>
        <item x="2133"/>
        <item x="4775"/>
        <item x="4327"/>
        <item x="4278"/>
        <item x="2432"/>
        <item x="1511"/>
        <item x="123"/>
        <item x="4422"/>
        <item x="540"/>
        <item x="4907"/>
        <item x="1432"/>
        <item x="2977"/>
        <item x="3241"/>
        <item x="4078"/>
        <item x="4641"/>
        <item x="1927"/>
        <item x="4624"/>
        <item x="292"/>
        <item x="3130"/>
        <item x="2131"/>
        <item x="680"/>
        <item x="328"/>
        <item x="1708"/>
        <item x="4444"/>
        <item x="4908"/>
        <item x="4777"/>
        <item x="4063"/>
        <item x="1213"/>
        <item x="1045"/>
        <item x="4683"/>
        <item x="948"/>
        <item x="4743"/>
        <item x="416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852"/>
        <item x="4607"/>
        <item x="1767"/>
        <item x="4432"/>
        <item x="891"/>
        <item x="3005"/>
        <item x="2099"/>
        <item x="1095"/>
        <item x="2417"/>
        <item x="3321"/>
        <item x="4074"/>
        <item x="11"/>
        <item x="4294"/>
        <item x="1490"/>
        <item x="4796"/>
        <item x="1856"/>
        <item x="4811"/>
        <item x="1598"/>
        <item x="1011"/>
        <item x="3273"/>
        <item x="395"/>
        <item x="1341"/>
        <item x="3166"/>
        <item x="3829"/>
        <item x="3946"/>
        <item x="3784"/>
        <item x="3532"/>
        <item x="2865"/>
        <item x="3084"/>
        <item x="31"/>
        <item x="245"/>
        <item x="3062"/>
        <item x="489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293"/>
        <item x="4509"/>
        <item x="2210"/>
        <item x="937"/>
        <item x="2043"/>
        <item x="2220"/>
        <item x="2626"/>
        <item x="822"/>
        <item x="4494"/>
        <item x="2051"/>
        <item x="276"/>
        <item x="182"/>
        <item x="2813"/>
        <item x="2563"/>
        <item x="1417"/>
        <item x="4470"/>
        <item x="4268"/>
        <item x="2444"/>
        <item x="4221"/>
        <item x="2394"/>
        <item x="828"/>
        <item x="1525"/>
        <item x="753"/>
        <item x="738"/>
        <item x="2447"/>
        <item x="3446"/>
        <item x="2236"/>
        <item x="4046"/>
        <item x="4925"/>
        <item x="2988"/>
        <item x="4175"/>
        <item x="390"/>
        <item x="3145"/>
        <item x="2469"/>
        <item x="1410"/>
        <item x="1571"/>
        <item x="675"/>
        <item x="3394"/>
        <item x="3149"/>
        <item x="3335"/>
        <item x="3932"/>
        <item x="242"/>
        <item x="43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859"/>
        <item x="1371"/>
        <item x="252"/>
        <item x="1292"/>
        <item x="2657"/>
        <item x="1276"/>
        <item x="554"/>
        <item x="1179"/>
        <item x="2567"/>
        <item x="4686"/>
        <item x="2633"/>
        <item x="2691"/>
        <item x="612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860"/>
        <item x="1807"/>
        <item x="4667"/>
        <item x="1925"/>
        <item x="4618"/>
        <item x="1615"/>
        <item x="802"/>
        <item x="2116"/>
        <item x="3176"/>
        <item x="435"/>
        <item x="4161"/>
        <item x="3790"/>
        <item x="1397"/>
        <item x="2424"/>
        <item x="960"/>
        <item x="2044"/>
        <item x="4807"/>
        <item x="593"/>
        <item x="3421"/>
        <item x="3235"/>
        <item x="3350"/>
        <item x="2168"/>
        <item x="973"/>
        <item x="4627"/>
        <item x="2178"/>
        <item x="2653"/>
        <item x="4677"/>
        <item x="95"/>
        <item x="205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538"/>
        <item x="284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36"/>
        <item x="1799"/>
        <item x="350"/>
        <item x="4126"/>
        <item x="1833"/>
        <item x="4902"/>
        <item x="2898"/>
        <item x="3230"/>
        <item x="2433"/>
        <item x="715"/>
        <item x="1716"/>
        <item x="4189"/>
        <item x="16"/>
        <item x="102"/>
        <item x="1609"/>
        <item x="251"/>
        <item x="688"/>
        <item x="3971"/>
        <item x="2891"/>
        <item x="2974"/>
        <item x="3647"/>
        <item x="1126"/>
        <item x="2209"/>
        <item x="3638"/>
        <item x="696"/>
        <item x="573"/>
        <item x="3702"/>
        <item x="2057"/>
        <item x="214"/>
        <item x="745"/>
        <item x="3205"/>
        <item x="2848"/>
        <item x="4370"/>
        <item x="1284"/>
        <item x="805"/>
        <item x="2768"/>
        <item x="4802"/>
        <item x="718"/>
        <item x="1136"/>
        <item x="2295"/>
        <item x="1629"/>
        <item x="4861"/>
        <item x="1493"/>
        <item x="881"/>
        <item x="2720"/>
        <item x="763"/>
        <item x="1505"/>
        <item x="2850"/>
        <item x="2728"/>
        <item x="2978"/>
        <item x="4351"/>
        <item x="4523"/>
        <item x="1771"/>
        <item x="2169"/>
        <item x="800"/>
        <item x="3886"/>
        <item x="4820"/>
        <item x="4399"/>
        <item x="2794"/>
        <item x="382"/>
        <item x="564"/>
        <item x="2135"/>
        <item x="2858"/>
        <item x="2033"/>
        <item x="2587"/>
        <item x="2705"/>
        <item x="2385"/>
        <item x="3474"/>
        <item x="378"/>
        <item x="962"/>
        <item x="4291"/>
        <item x="2905"/>
        <item x="4966"/>
        <item x="2435"/>
        <item x="2751"/>
        <item x="385"/>
        <item x="2105"/>
        <item x="1775"/>
        <item x="2741"/>
        <item x="1945"/>
        <item x="1059"/>
        <item x="2450"/>
        <item x="426"/>
        <item x="186"/>
        <item x="4236"/>
        <item x="3915"/>
        <item x="3533"/>
        <item x="308"/>
        <item x="4176"/>
        <item x="4758"/>
        <item x="4303"/>
        <item x="2149"/>
        <item x="2112"/>
        <item x="2397"/>
        <item x="38"/>
        <item x="1868"/>
        <item x="1763"/>
        <item x="4125"/>
        <item x="171"/>
        <item x="4860"/>
        <item x="3514"/>
        <item x="440"/>
        <item x="1535"/>
        <item x="908"/>
        <item x="3518"/>
        <item x="916"/>
        <item x="3597"/>
        <item x="146"/>
        <item x="2971"/>
        <item x="1340"/>
        <item x="4336"/>
        <item x="81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62"/>
        <item x="4000"/>
        <item x="2423"/>
        <item x="54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456"/>
        <item x="1517"/>
        <item x="491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819"/>
        <item x="743"/>
        <item x="1778"/>
        <item x="4661"/>
        <item x="52"/>
        <item x="1087"/>
        <item x="4559"/>
        <item x="3417"/>
        <item x="1138"/>
        <item x="3607"/>
        <item x="2959"/>
        <item x="430"/>
        <item x="3909"/>
        <item x="810"/>
        <item x="3308"/>
        <item x="2506"/>
        <item x="1575"/>
        <item x="4474"/>
        <item x="3009"/>
        <item x="2410"/>
        <item x="1007"/>
        <item x="4637"/>
        <item x="1654"/>
        <item x="1724"/>
        <item x="208"/>
        <item x="566"/>
        <item x="1345"/>
        <item x="842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76"/>
        <item x="4287"/>
        <item x="1467"/>
        <item x="1162"/>
        <item x="3476"/>
        <item x="2360"/>
        <item x="1672"/>
        <item x="1262"/>
        <item x="1582"/>
        <item x="59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237"/>
        <item x="1440"/>
        <item x="4658"/>
        <item x="2551"/>
        <item x="1738"/>
        <item x="670"/>
        <item x="4064"/>
        <item x="1515"/>
        <item x="3918"/>
        <item x="3560"/>
        <item x="437"/>
        <item x="4193"/>
        <item x="3194"/>
        <item x="2534"/>
        <item x="2799"/>
        <item x="1872"/>
        <item x="1858"/>
        <item x="2616"/>
        <item x="4874"/>
        <item x="631"/>
        <item x="1217"/>
        <item x="424"/>
        <item x="2840"/>
        <item x="4721"/>
        <item x="584"/>
        <item x="1462"/>
        <item x="2354"/>
        <item x="250"/>
        <item x="2879"/>
        <item x="2434"/>
        <item x="1360"/>
        <item x="2852"/>
        <item x="4316"/>
        <item x="2266"/>
        <item x="4277"/>
        <item x="3552"/>
        <item x="345"/>
        <item x="1933"/>
        <item x="947"/>
        <item x="4380"/>
        <item x="4426"/>
        <item x="662"/>
        <item x="1310"/>
        <item x="4335"/>
        <item x="2817"/>
        <item x="1286"/>
        <item x="1842"/>
        <item x="752"/>
        <item x="2428"/>
        <item x="2046"/>
        <item x="3589"/>
        <item x="508"/>
        <item x="1545"/>
        <item x="3701"/>
        <item x="2129"/>
        <item x="1523"/>
        <item x="3104"/>
        <item x="510"/>
        <item x="3504"/>
        <item x="4666"/>
        <item x="2743"/>
        <item x="4495"/>
        <item x="2828"/>
        <item x="1129"/>
        <item x="4508"/>
        <item x="4360"/>
        <item x="704"/>
        <item x="3238"/>
        <item x="1274"/>
        <item x="3300"/>
        <item x="2545"/>
        <item x="3920"/>
        <item x="362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665"/>
        <item x="2260"/>
        <item x="643"/>
        <item x="2990"/>
        <item x="2706"/>
        <item x="1194"/>
        <item x="109"/>
        <item x="2928"/>
        <item x="4455"/>
        <item x="451"/>
        <item x="4620"/>
        <item x="2298"/>
        <item x="4867"/>
        <item x="2216"/>
        <item x="4935"/>
        <item x="2157"/>
        <item x="277"/>
        <item x="244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722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63"/>
        <item x="1093"/>
        <item x="1802"/>
        <item x="1308"/>
        <item x="4137"/>
        <item x="2529"/>
        <item x="504"/>
        <item x="2688"/>
        <item x="4173"/>
        <item x="2190"/>
        <item x="2369"/>
        <item x="196"/>
        <item x="1327"/>
        <item x="4292"/>
        <item x="520"/>
        <item x="4803"/>
        <item x="4846"/>
        <item x="2305"/>
        <item x="321"/>
        <item x="2520"/>
        <item x="470"/>
        <item x="4981"/>
        <item x="311"/>
        <item x="1808"/>
        <item x="4007"/>
        <item x="3562"/>
        <item x="4239"/>
        <item x="2929"/>
        <item x="3568"/>
        <item x="2912"/>
        <item x="698"/>
        <item x="354"/>
        <item x="697"/>
        <item x="2771"/>
        <item x="176"/>
        <item x="309"/>
        <item x="3802"/>
        <item x="2155"/>
        <item x="4119"/>
        <item x="795"/>
        <item x="974"/>
        <item x="4614"/>
        <item x="2034"/>
        <item x="1628"/>
        <item x="4449"/>
        <item x="3933"/>
        <item x="2674"/>
        <item x="1509"/>
        <item x="3941"/>
        <item x="1926"/>
        <item x="44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170"/>
        <item x="210"/>
        <item x="3691"/>
        <item x="4131"/>
        <item x="3720"/>
        <item x="1422"/>
        <item x="431"/>
        <item x="503"/>
        <item x="4374"/>
        <item x="4112"/>
        <item x="3901"/>
        <item x="1402"/>
        <item x="1539"/>
        <item x="655"/>
        <item x="169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264"/>
        <item x="2758"/>
        <item x="4344"/>
        <item x="3596"/>
        <item x="833"/>
        <item x="300"/>
        <item x="1307"/>
        <item x="4729"/>
        <item x="3605"/>
        <item x="1423"/>
        <item x="1311"/>
        <item x="550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709"/>
        <item x="4241"/>
        <item x="4141"/>
        <item x="4489"/>
        <item x="2641"/>
        <item x="4922"/>
        <item x="2326"/>
        <item x="4617"/>
        <item x="1405"/>
        <item x="3244"/>
        <item x="1786"/>
        <item x="449"/>
        <item x="1143"/>
        <item x="2246"/>
        <item x="1207"/>
        <item x="281"/>
        <item x="3405"/>
        <item x="157"/>
        <item x="4942"/>
        <item x="1416"/>
        <item x="3173"/>
        <item x="415"/>
        <item x="2490"/>
        <item x="1990"/>
        <item x="3817"/>
        <item x="3362"/>
        <item x="2314"/>
        <item x="3067"/>
        <item x="3118"/>
        <item x="3798"/>
        <item x="59"/>
        <item x="733"/>
        <item x="2999"/>
        <item x="1476"/>
        <item x="3361"/>
        <item x="3931"/>
        <item x="1435"/>
        <item x="1200"/>
        <item x="1198"/>
        <item x="120"/>
        <item x="4036"/>
        <item x="2892"/>
        <item x="963"/>
        <item x="2323"/>
        <item x="1741"/>
        <item x="4169"/>
        <item x="3320"/>
        <item x="3830"/>
        <item x="4612"/>
        <item x="4864"/>
        <item x="619"/>
        <item x="3100"/>
        <item x="1009"/>
        <item x="1822"/>
        <item x="4600"/>
        <item x="3752"/>
        <item x="86"/>
        <item x="3229"/>
        <item x="1206"/>
        <item x="487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329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707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656"/>
        <item x="3140"/>
        <item x="634"/>
        <item x="1420"/>
        <item x="1840"/>
        <item x="957"/>
        <item x="618"/>
        <item x="3324"/>
        <item x="4822"/>
        <item x="4123"/>
        <item x="1984"/>
        <item x="2615"/>
        <item x="4918"/>
        <item x="3297"/>
        <item x="825"/>
        <item x="1836"/>
        <item x="1180"/>
        <item x="3522"/>
        <item x="483"/>
        <item x="3262"/>
        <item x="559"/>
        <item x="3200"/>
        <item x="4015"/>
        <item x="1334"/>
        <item x="3177"/>
        <item x="1033"/>
        <item x="2631"/>
        <item x="387"/>
        <item x="543"/>
        <item x="3315"/>
        <item x="4926"/>
        <item x="1267"/>
        <item x="496"/>
        <item x="2288"/>
        <item x="106"/>
        <item x="46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721"/>
        <item x="64"/>
        <item x="1328"/>
        <item x="608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149"/>
        <item x="1938"/>
        <item x="4634"/>
        <item x="4873"/>
        <item x="101"/>
        <item x="2100"/>
        <item x="4140"/>
        <item x="2290"/>
        <item x="13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546"/>
        <item x="846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439"/>
        <item x="788"/>
        <item x="3423"/>
        <item x="813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85"/>
        <item x="4464"/>
        <item x="2441"/>
        <item x="702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625"/>
        <item x="3068"/>
        <item x="2936"/>
        <item x="3995"/>
        <item x="3812"/>
        <item x="4735"/>
        <item x="49"/>
        <item x="3193"/>
        <item x="3685"/>
        <item x="1406"/>
        <item x="3659"/>
        <item x="288"/>
        <item x="4363"/>
        <item x="3990"/>
        <item x="3133"/>
        <item x="3903"/>
        <item x="445"/>
        <item x="4086"/>
        <item x="3881"/>
        <item x="219"/>
        <item x="3954"/>
        <item x="1701"/>
        <item x="3045"/>
        <item x="1148"/>
        <item x="746"/>
        <item x="2623"/>
        <item x="1764"/>
        <item x="2679"/>
        <item x="589"/>
        <item x="2241"/>
        <item x="1577"/>
        <item x="4710"/>
        <item x="4552"/>
        <item x="1953"/>
        <item x="4531"/>
        <item x="4800"/>
        <item x="4557"/>
        <item x="3223"/>
        <item x="4160"/>
        <item x="364"/>
        <item x="2163"/>
        <item x="575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457"/>
        <item x="934"/>
        <item x="3316"/>
        <item x="2754"/>
        <item x="3030"/>
        <item x="920"/>
        <item x="1658"/>
        <item x="3585"/>
        <item x="4833"/>
        <item x="433"/>
        <item x="473"/>
        <item x="840"/>
        <item x="3582"/>
        <item x="1449"/>
        <item x="2223"/>
        <item x="1234"/>
        <item x="1164"/>
        <item x="3466"/>
        <item x="1759"/>
        <item x="4687"/>
        <item x="183"/>
        <item x="1029"/>
        <item x="122"/>
        <item x="2541"/>
        <item x="4184"/>
        <item x="4055"/>
        <item x="386"/>
        <item x="438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552"/>
        <item x="4774"/>
        <item x="1092"/>
        <item x="3278"/>
        <item x="3722"/>
        <item x="452"/>
        <item x="4142"/>
        <item x="4024"/>
        <item x="3873"/>
        <item x="4513"/>
        <item x="4848"/>
        <item x="4473"/>
        <item x="1573"/>
        <item x="818"/>
        <item x="3750"/>
        <item x="136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499"/>
        <item x="686"/>
        <item x="365"/>
        <item x="3470"/>
        <item x="2101"/>
        <item x="2611"/>
        <item x="1779"/>
        <item x="4212"/>
        <item x="1381"/>
        <item x="360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204"/>
        <item x="887"/>
        <item x="2197"/>
        <item x="3746"/>
        <item x="1189"/>
        <item x="1302"/>
        <item x="4279"/>
        <item x="2475"/>
        <item x="4300"/>
        <item x="261"/>
        <item x="2940"/>
        <item x="3155"/>
        <item x="3677"/>
        <item x="569"/>
        <item x="1831"/>
        <item x="4013"/>
        <item x="2785"/>
        <item x="693"/>
        <item x="1827"/>
        <item x="762"/>
        <item x="1946"/>
        <item x="278"/>
        <item x="4826"/>
        <item x="4443"/>
        <item x="3126"/>
        <item x="3866"/>
        <item x="2759"/>
        <item x="3323"/>
        <item x="4971"/>
        <item x="2508"/>
        <item x="2718"/>
        <item x="700"/>
        <item x="134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597"/>
        <item x="3168"/>
        <item x="3258"/>
        <item x="4354"/>
        <item x="4128"/>
        <item x="1649"/>
        <item x="3197"/>
        <item x="886"/>
        <item x="1777"/>
        <item x="3667"/>
        <item x="4842"/>
        <item x="1852"/>
        <item x="3494"/>
        <item x="289"/>
        <item x="4274"/>
        <item x="3050"/>
        <item x="4382"/>
        <item x="3458"/>
        <item x="3306"/>
        <item x="4560"/>
        <item x="4694"/>
        <item x="992"/>
        <item x="2165"/>
        <item x="1556"/>
        <item x="820"/>
        <item x="903"/>
        <item x="3148"/>
        <item x="4703"/>
        <item x="3379"/>
        <item x="534"/>
        <item x="4285"/>
        <item x="272"/>
        <item x="2555"/>
        <item x="574"/>
        <item x="3334"/>
        <item x="4691"/>
        <item x="2430"/>
        <item x="294"/>
        <item x="2109"/>
        <item x="4755"/>
        <item x="3771"/>
        <item x="4322"/>
        <item x="1349"/>
        <item x="2568"/>
        <item x="506"/>
        <item x="978"/>
        <item x="2409"/>
        <item x="5001"/>
        <item x="5005"/>
        <item x="4415"/>
        <item x="2017"/>
        <item x="2776"/>
        <item x="3383"/>
        <item x="2681"/>
        <item x="1231"/>
        <item x="303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0"/>
        <item x="1114"/>
        <item x="682"/>
        <item x="3983"/>
        <item x="873"/>
        <item x="3471"/>
        <item x="3650"/>
        <item x="1871"/>
        <item x="3927"/>
        <item x="981"/>
        <item x="1140"/>
        <item x="418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781"/>
        <item x="1445"/>
        <item x="388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748"/>
        <item x="3972"/>
        <item x="1032"/>
        <item x="4886"/>
        <item x="3026"/>
        <item x="3936"/>
        <item x="3642"/>
        <item x="3242"/>
        <item x="2393"/>
        <item x="1372"/>
        <item x="563"/>
        <item x="1362"/>
        <item x="1949"/>
        <item x="599"/>
        <item x="582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348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74"/>
        <item x="2552"/>
        <item x="1648"/>
        <item x="4931"/>
        <item x="779"/>
        <item x="213"/>
        <item x="258"/>
        <item x="2092"/>
        <item x="1865"/>
        <item x="4108"/>
        <item x="1078"/>
        <item x="2497"/>
        <item x="4423"/>
        <item x="2966"/>
        <item x="507"/>
        <item x="3076"/>
        <item x="2253"/>
        <item x="203"/>
        <item x="2721"/>
        <item x="2048"/>
        <item x="3175"/>
        <item x="1561"/>
        <item x="1897"/>
        <item x="2935"/>
        <item x="466"/>
        <item x="572"/>
        <item x="3864"/>
        <item x="1924"/>
        <item x="843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671"/>
        <item x="821"/>
        <item x="15"/>
        <item x="1880"/>
        <item x="1631"/>
        <item x="4965"/>
        <item x="1378"/>
        <item x="2923"/>
        <item x="222"/>
        <item x="2955"/>
        <item x="2715"/>
        <item x="372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900"/>
        <item x="3645"/>
        <item x="3970"/>
        <item x="2606"/>
        <item x="4339"/>
        <item x="1647"/>
        <item x="4283"/>
        <item x="4635"/>
        <item x="2822"/>
        <item x="166"/>
        <item x="588"/>
        <item x="1661"/>
        <item x="414"/>
        <item x="3483"/>
        <item x="411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338"/>
        <item x="1353"/>
        <item x="1152"/>
        <item x="4990"/>
        <item x="4082"/>
        <item x="2849"/>
        <item x="3608"/>
        <item x="3778"/>
        <item x="2426"/>
        <item x="110"/>
        <item x="111"/>
        <item x="2590"/>
        <item x="2205"/>
        <item x="3534"/>
        <item x="3961"/>
        <item x="1158"/>
        <item x="4475"/>
        <item x="1689"/>
        <item x="2270"/>
        <item x="1662"/>
        <item x="1487"/>
        <item x="450"/>
        <item x="1567"/>
        <item x="4530"/>
        <item x="831"/>
        <item x="163"/>
        <item x="1025"/>
        <item x="4722"/>
        <item x="2188"/>
        <item x="1269"/>
        <item x="4135"/>
        <item x="2414"/>
        <item x="1153"/>
        <item x="269"/>
        <item x="2019"/>
        <item x="602"/>
        <item x="4577"/>
        <item x="4969"/>
        <item x="121"/>
        <item x="714"/>
        <item x="4401"/>
        <item x="72"/>
        <item x="4551"/>
        <item x="3049"/>
        <item x="691"/>
        <item x="4321"/>
        <item x="2767"/>
        <item x="1642"/>
        <item x="25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92"/>
        <item x="2655"/>
        <item x="4352"/>
        <item x="1841"/>
        <item x="4891"/>
        <item x="1520"/>
        <item x="1700"/>
        <item x="330"/>
        <item x="217"/>
        <item x="233"/>
        <item x="2342"/>
        <item x="1399"/>
        <item x="637"/>
        <item x="851"/>
        <item x="2903"/>
        <item x="4578"/>
        <item x="849"/>
        <item x="4427"/>
        <item x="4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20"/>
        <item x="1931"/>
        <item x="493"/>
        <item x="2566"/>
        <item x="1326"/>
        <item x="24"/>
        <item x="4847"/>
        <item x="1363"/>
        <item x="2176"/>
        <item x="2330"/>
        <item x="770"/>
        <item x="3411"/>
        <item x="1510"/>
        <item x="2554"/>
        <item x="453"/>
        <item x="266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357"/>
        <item x="1823"/>
        <item x="4309"/>
        <item x="4550"/>
        <item x="104"/>
        <item x="2080"/>
        <item x="3721"/>
        <item x="4538"/>
        <item x="3968"/>
        <item x="159"/>
        <item x="3551"/>
        <item x="3707"/>
        <item x="1599"/>
        <item x="2515"/>
        <item x="1108"/>
        <item x="2838"/>
        <item x="2322"/>
        <item x="514"/>
        <item x="2005"/>
        <item x="1498"/>
        <item x="3139"/>
        <item x="1305"/>
        <item x="719"/>
        <item x="706"/>
        <item x="1452"/>
        <item x="2374"/>
        <item x="1665"/>
        <item x="3816"/>
        <item x="4358"/>
        <item x="3871"/>
        <item x="4343"/>
        <item x="267"/>
        <item x="2208"/>
        <item x="1720"/>
        <item x="2147"/>
        <item x="1144"/>
        <item x="1936"/>
        <item x="1979"/>
        <item x="812"/>
        <item x="370"/>
        <item x="3826"/>
        <item x="33"/>
        <item x="3962"/>
        <item x="5000"/>
        <item x="2265"/>
        <item x="4664"/>
        <item x="3520"/>
        <item x="747"/>
        <item x="2570"/>
        <item x="3007"/>
        <item x="3301"/>
        <item x="3574"/>
        <item x="143"/>
        <item x="69"/>
        <item x="471"/>
        <item x="4760"/>
        <item x="4107"/>
        <item x="3781"/>
        <item x="2888"/>
        <item x="192"/>
        <item x="845"/>
        <item x="3994"/>
        <item x="2847"/>
        <item x="3170"/>
        <item x="850"/>
        <item x="314"/>
        <item x="2901"/>
        <item x="4651"/>
        <item x="1963"/>
        <item x="1581"/>
        <item x="4361"/>
        <item x="89"/>
        <item x="4609"/>
        <item x="2011"/>
        <item x="1018"/>
        <item x="156"/>
        <item x="3256"/>
        <item x="1351"/>
        <item x="3418"/>
        <item x="3959"/>
        <item x="1999"/>
        <item x="2353"/>
        <item x="4452"/>
        <item x="1982"/>
        <item x="2601"/>
        <item x="404"/>
        <item x="2274"/>
        <item x="474"/>
        <item x="3402"/>
        <item x="605"/>
        <item x="557"/>
        <item x="906"/>
        <item x="1863"/>
        <item x="652"/>
        <item x="2661"/>
        <item x="4654"/>
        <item x="4753"/>
        <item x="3530"/>
        <item x="711"/>
        <item x="4999"/>
        <item x="751"/>
        <item x="3749"/>
        <item x="4809"/>
        <item x="500"/>
        <item x="3834"/>
        <item x="3065"/>
        <item x="1375"/>
        <item x="2125"/>
        <item x="856"/>
        <item x="855"/>
        <item x="2702"/>
        <item x="87"/>
        <item x="1160"/>
        <item x="1993"/>
        <item x="3828"/>
        <item x="140"/>
        <item x="1178"/>
        <item x="2204"/>
        <item x="2873"/>
        <item x="4660"/>
        <item x="4409"/>
        <item x="3002"/>
        <item x="914"/>
        <item x="882"/>
        <item x="1743"/>
        <item x="3043"/>
        <item x="2948"/>
        <item x="3690"/>
        <item x="1249"/>
        <item x="4295"/>
        <item x="1508"/>
        <item x="701"/>
        <item x="323"/>
        <item x="2364"/>
        <item x="4961"/>
        <item x="1273"/>
        <item x="177"/>
        <item x="3127"/>
        <item x="4284"/>
        <item x="1967"/>
        <item x="3184"/>
        <item x="532"/>
        <item x="3865"/>
        <item x="4281"/>
        <item x="3538"/>
        <item x="3957"/>
        <item x="883"/>
        <item x="3581"/>
        <item x="4213"/>
        <item x="3465"/>
        <item x="1050"/>
        <item x="495"/>
        <item x="3410"/>
        <item x="2006"/>
        <item x="720"/>
        <item x="579"/>
        <item x="4757"/>
        <item x="221"/>
        <item x="2801"/>
        <item x="4937"/>
        <item x="90"/>
        <item x="4440"/>
        <item x="3406"/>
        <item x="1256"/>
        <item x="1100"/>
        <item x="3302"/>
        <item x="2714"/>
        <item x="1607"/>
        <item x="1313"/>
        <item x="1409"/>
        <item x="2234"/>
        <item x="630"/>
        <item x="3240"/>
        <item x="1163"/>
        <item x="4034"/>
        <item x="2463"/>
        <item x="344"/>
        <item x="2117"/>
        <item x="1792"/>
        <item x="2415"/>
        <item x="3109"/>
        <item x="181"/>
        <item x="3032"/>
        <item x="880"/>
        <item x="1876"/>
        <item x="1572"/>
        <item x="3475"/>
        <item x="647"/>
        <item x="399"/>
        <item x="1732"/>
        <item x="58"/>
        <item x="4347"/>
        <item x="576"/>
        <item x="1211"/>
        <item x="4261"/>
        <item x="3876"/>
        <item x="463"/>
        <item x="2750"/>
        <item x="3132"/>
        <item x="4098"/>
        <item x="2398"/>
        <item x="275"/>
        <item x="949"/>
        <item x="3800"/>
        <item x="4394"/>
        <item x="1608"/>
        <item x="4425"/>
        <item x="367"/>
        <item x="4503"/>
        <item x="3056"/>
        <item x="1947"/>
        <item x="2690"/>
        <item x="1944"/>
        <item x="304"/>
        <item x="4445"/>
        <item x="1317"/>
        <item x="3563"/>
        <item x="801"/>
        <item x="4878"/>
        <item x="1923"/>
        <item x="2805"/>
        <item x="1019"/>
        <item x="310"/>
        <item x="1297"/>
        <item x="3295"/>
        <item x="2684"/>
        <item x="3367"/>
        <item x="1512"/>
        <item x="1557"/>
        <item x="2027"/>
        <item x="773"/>
        <item x="2377"/>
        <item x="4730"/>
        <item x="4121"/>
        <item x="1723"/>
        <item x="4385"/>
        <item x="371"/>
        <item x="3612"/>
        <item x="935"/>
        <item x="287"/>
        <item x="4868"/>
        <item x="2697"/>
        <item x="1952"/>
        <item x="1043"/>
        <item x="3365"/>
        <item x="4506"/>
        <item x="1752"/>
        <item x="841"/>
        <item x="2459"/>
        <item x="3486"/>
        <item x="549"/>
        <item x="3326"/>
        <item x="4192"/>
        <item x="3107"/>
        <item x="3221"/>
        <item x="4587"/>
        <item x="4558"/>
        <item x="100"/>
        <item x="2996"/>
        <item x="498"/>
        <item x="1659"/>
        <item x="3785"/>
        <item x="5002"/>
        <item x="3490"/>
        <item x="467"/>
        <item x="4561"/>
        <item x="2617"/>
        <item x="4901"/>
        <item x="888"/>
        <item x="3398"/>
        <item x="1974"/>
        <item x="1431"/>
        <item x="4238"/>
        <item x="1499"/>
        <item x="837"/>
        <item x="2081"/>
        <item x="1618"/>
        <item x="2744"/>
        <item x="1619"/>
        <item x="1566"/>
        <item x="1404"/>
        <item x="78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299"/>
        <item x="1460"/>
        <item x="2604"/>
        <item x="413"/>
        <item x="727"/>
        <item x="4390"/>
        <item x="2161"/>
        <item x="270"/>
        <item x="3819"/>
        <item x="951"/>
        <item x="4056"/>
        <item x="3348"/>
        <item x="3488"/>
        <item x="4632"/>
        <item x="2024"/>
        <item x="1424"/>
        <item x="7"/>
        <item x="4254"/>
        <item x="2198"/>
        <item x="417"/>
        <item x="2659"/>
        <item x="1418"/>
        <item x="2622"/>
        <item x="3586"/>
        <item x="4771"/>
        <item x="3188"/>
        <item x="854"/>
        <item x="2240"/>
        <item x="1905"/>
        <item x="3926"/>
        <item x="3164"/>
        <item x="4116"/>
        <item x="3960"/>
        <item x="2059"/>
        <item x="3735"/>
        <item x="4019"/>
        <item x="3729"/>
        <item x="175"/>
        <item x="481"/>
        <item x="2897"/>
        <item x="168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133"/>
        <item x="2588"/>
        <item x="4739"/>
        <item x="4704"/>
        <item x="279"/>
        <item x="1289"/>
        <item x="4392"/>
        <item x="2602"/>
        <item x="1005"/>
        <item x="1697"/>
        <item x="987"/>
        <item x="944"/>
        <item x="397"/>
        <item x="2233"/>
        <item x="3741"/>
        <item x="1196"/>
        <item x="1124"/>
        <item x="4018"/>
        <item x="32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249"/>
        <item x="3209"/>
        <item x="836"/>
        <item x="2256"/>
        <item x="3631"/>
        <item x="1170"/>
        <item x="1243"/>
        <item x="108"/>
        <item x="268"/>
        <item x="4608"/>
        <item x="4216"/>
        <item x="4197"/>
        <item x="3724"/>
        <item x="3854"/>
        <item x="2068"/>
        <item x="4293"/>
        <item x="594"/>
        <item x="118"/>
        <item x="3214"/>
        <item x="1526"/>
        <item x="3727"/>
        <item x="1457"/>
        <item x="1137"/>
        <item x="2500"/>
        <item x="2700"/>
        <item x="4605"/>
        <item x="226"/>
        <item x="523"/>
        <item x="4819"/>
        <item x="2470"/>
        <item x="3388"/>
        <item x="798"/>
        <item x="603"/>
        <item x="3895"/>
        <item x="3670"/>
        <item x="243"/>
        <item x="3303"/>
        <item x="2118"/>
        <item x="866"/>
        <item x="248"/>
        <item x="4751"/>
        <item x="2694"/>
        <item x="2211"/>
        <item x="4836"/>
        <item x="3643"/>
        <item x="2665"/>
        <item x="1770"/>
        <item x="667"/>
        <item x="4692"/>
        <item x="1919"/>
        <item x="583"/>
        <item x="4629"/>
        <item x="3429"/>
        <item x="3644"/>
        <item x="2998"/>
        <item x="3808"/>
        <item x="4806"/>
        <item x="4378"/>
        <item x="518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126"/>
        <item x="4407"/>
        <item x="4273"/>
        <item x="3982"/>
        <item x="2312"/>
        <item x="2514"/>
        <item x="3220"/>
        <item x="1226"/>
        <item x="400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12"/>
        <item x="4484"/>
        <item x="2482"/>
        <item x="535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302"/>
        <item x="3672"/>
        <item x="374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501"/>
        <item x="215"/>
        <item x="339"/>
        <item x="3003"/>
        <item x="2747"/>
        <item x="4932"/>
        <item x="4639"/>
        <item x="2919"/>
        <item x="2710"/>
        <item x="2947"/>
        <item x="2320"/>
        <item x="3254"/>
        <item x="296"/>
        <item x="259"/>
        <item x="4060"/>
        <item x="2026"/>
        <item x="672"/>
        <item x="1603"/>
        <item x="29"/>
        <item x="3099"/>
        <item x="1040"/>
        <item x="804"/>
        <item x="2121"/>
        <item x="179"/>
        <item x="3783"/>
        <item x="996"/>
        <item x="1536"/>
        <item x="2582"/>
        <item x="3738"/>
        <item x="2483"/>
        <item x="832"/>
        <item x="3725"/>
        <item x="337"/>
        <item x="3731"/>
        <item x="3035"/>
        <item x="4975"/>
        <item x="1677"/>
        <item x="2643"/>
        <item x="3403"/>
        <item x="2167"/>
        <item x="2983"/>
        <item x="3698"/>
        <item x="2275"/>
        <item x="893"/>
        <item x="173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585"/>
        <item x="3559"/>
        <item x="1030"/>
        <item x="4104"/>
        <item x="2171"/>
        <item x="4781"/>
        <item x="2278"/>
        <item x="2957"/>
        <item x="50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>
      <items count="5368">
        <item x="4599"/>
        <item x="375"/>
        <item x="344"/>
        <item x="3223"/>
        <item x="1315"/>
        <item x="4130"/>
        <item x="2650"/>
        <item x="3338"/>
        <item x="5287"/>
        <item x="3436"/>
        <item x="1822"/>
        <item x="4046"/>
        <item x="4937"/>
        <item x="2005"/>
        <item x="4897"/>
        <item x="4447"/>
        <item x="1558"/>
        <item x="630"/>
        <item x="3465"/>
        <item x="4037"/>
        <item x="4267"/>
        <item x="2009"/>
        <item x="835"/>
        <item x="1940"/>
        <item x="4838"/>
        <item x="4791"/>
        <item x="4244"/>
        <item x="2183"/>
        <item x="3550"/>
        <item x="4928"/>
        <item x="3370"/>
        <item x="3831"/>
        <item x="5326"/>
        <item x="3183"/>
        <item x="5308"/>
        <item x="2842"/>
        <item x="2168"/>
        <item x="4245"/>
        <item x="144"/>
        <item x="3814"/>
        <item x="1150"/>
        <item x="2740"/>
        <item x="5349"/>
        <item x="2816"/>
        <item x="4605"/>
        <item x="5001"/>
        <item x="3488"/>
        <item x="2252"/>
        <item x="136"/>
        <item x="3375"/>
        <item x="820"/>
        <item x="5357"/>
        <item x="2133"/>
        <item x="5313"/>
        <item x="1356"/>
        <item x="1184"/>
        <item x="3915"/>
        <item x="720"/>
        <item x="594"/>
        <item x="151"/>
        <item x="1643"/>
        <item x="1597"/>
        <item x="4322"/>
        <item x="2115"/>
        <item x="2262"/>
        <item x="4217"/>
        <item x="1611"/>
        <item x="1384"/>
        <item x="112"/>
        <item x="2748"/>
        <item x="4123"/>
        <item x="5016"/>
        <item x="4559"/>
        <item x="2888"/>
        <item x="1451"/>
        <item x="3056"/>
        <item x="2555"/>
        <item x="3221"/>
        <item x="2278"/>
        <item x="1449"/>
        <item x="2309"/>
        <item x="147"/>
        <item x="5028"/>
        <item x="3600"/>
        <item x="4094"/>
        <item x="331"/>
        <item x="3112"/>
        <item x="166"/>
        <item x="5161"/>
        <item x="561"/>
        <item x="356"/>
        <item x="3011"/>
        <item x="5007"/>
        <item x="3910"/>
        <item x="3660"/>
        <item x="35"/>
        <item x="3075"/>
        <item x="5233"/>
        <item x="91"/>
        <item x="4403"/>
        <item x="1308"/>
        <item x="3740"/>
        <item x="595"/>
        <item x="3566"/>
        <item x="4853"/>
        <item x="1074"/>
        <item x="568"/>
        <item x="90"/>
        <item x="1164"/>
        <item x="1924"/>
        <item x="4798"/>
        <item x="2749"/>
        <item x="2984"/>
        <item x="4239"/>
        <item x="1616"/>
        <item x="2066"/>
        <item x="3029"/>
        <item x="3122"/>
        <item x="3799"/>
        <item x="3811"/>
        <item x="1713"/>
        <item x="507"/>
        <item x="2104"/>
        <item x="1540"/>
        <item x="3909"/>
        <item x="492"/>
        <item x="4601"/>
        <item x="5052"/>
        <item x="753"/>
        <item x="3691"/>
        <item x="565"/>
        <item x="4256"/>
        <item x="3855"/>
        <item x="276"/>
        <item x="982"/>
        <item x="1079"/>
        <item x="316"/>
        <item x="674"/>
        <item x="2478"/>
        <item x="3676"/>
        <item x="593"/>
        <item x="832"/>
        <item x="1406"/>
        <item x="2569"/>
        <item x="89"/>
        <item x="3103"/>
        <item x="162"/>
        <item x="357"/>
        <item x="891"/>
        <item x="1215"/>
        <item x="3727"/>
        <item x="5155"/>
        <item x="108"/>
        <item x="646"/>
        <item x="305"/>
        <item x="4677"/>
        <item x="3595"/>
        <item x="935"/>
        <item x="3334"/>
        <item x="1562"/>
        <item x="1408"/>
        <item x="5230"/>
        <item x="558"/>
        <item x="1437"/>
        <item x="4577"/>
        <item x="2694"/>
        <item x="2482"/>
        <item x="1048"/>
        <item x="1778"/>
        <item x="2678"/>
        <item x="973"/>
        <item x="3612"/>
        <item x="3350"/>
        <item x="1256"/>
        <item x="2887"/>
        <item x="1203"/>
        <item x="1353"/>
        <item x="1917"/>
        <item x="4039"/>
        <item x="3147"/>
        <item x="3362"/>
        <item x="893"/>
        <item x="1276"/>
        <item x="2517"/>
        <item x="148"/>
        <item x="918"/>
        <item x="3569"/>
        <item x="822"/>
        <item x="2114"/>
        <item x="1697"/>
        <item x="4329"/>
        <item x="242"/>
        <item x="1002"/>
        <item x="4908"/>
        <item x="3521"/>
        <item x="988"/>
        <item x="453"/>
        <item x="1438"/>
        <item x="1869"/>
        <item x="1425"/>
        <item x="588"/>
        <item x="2975"/>
        <item x="648"/>
        <item x="1010"/>
        <item x="1858"/>
        <item x="2378"/>
        <item x="4879"/>
        <item x="3504"/>
        <item x="1239"/>
        <item x="2280"/>
        <item x="1788"/>
        <item x="4959"/>
        <item x="1766"/>
        <item x="3136"/>
        <item x="88"/>
        <item x="1100"/>
        <item x="3779"/>
        <item x="1895"/>
        <item x="579"/>
        <item x="2241"/>
        <item x="1065"/>
        <item x="4442"/>
        <item x="4917"/>
        <item x="203"/>
        <item x="2646"/>
        <item x="4161"/>
        <item x="4607"/>
        <item x="3340"/>
        <item x="2167"/>
        <item x="4935"/>
        <item x="498"/>
        <item x="3100"/>
        <item x="1609"/>
        <item x="1843"/>
        <item x="543"/>
        <item x="1456"/>
        <item x="1473"/>
        <item x="1216"/>
        <item x="2513"/>
        <item x="1070"/>
        <item x="2407"/>
        <item x="5119"/>
        <item x="4618"/>
        <item x="569"/>
        <item x="2257"/>
        <item x="445"/>
        <item x="2432"/>
        <item x="1369"/>
        <item x="2329"/>
        <item x="4546"/>
        <item x="4139"/>
        <item x="2176"/>
        <item x="1465"/>
        <item x="2853"/>
        <item x="4462"/>
        <item x="2618"/>
        <item x="2966"/>
        <item x="31"/>
        <item x="564"/>
        <item x="2148"/>
        <item x="2331"/>
        <item x="993"/>
        <item x="1902"/>
        <item x="1299"/>
        <item x="3597"/>
        <item x="1703"/>
        <item x="639"/>
        <item x="3674"/>
        <item x="4517"/>
        <item x="1696"/>
        <item x="600"/>
        <item x="761"/>
        <item x="1960"/>
        <item x="2181"/>
        <item x="3709"/>
        <item x="5023"/>
        <item x="152"/>
        <item x="3101"/>
        <item x="274"/>
        <item x="1916"/>
        <item x="2237"/>
        <item x="3537"/>
        <item x="2265"/>
        <item x="2362"/>
        <item x="4700"/>
        <item x="4593"/>
        <item x="3416"/>
        <item x="95"/>
        <item x="3523"/>
        <item x="5212"/>
        <item x="358"/>
        <item x="1209"/>
        <item x="2798"/>
        <item x="1875"/>
        <item x="3921"/>
        <item x="5324"/>
        <item x="2427"/>
        <item x="3693"/>
        <item x="217"/>
        <item x="3767"/>
        <item x="3216"/>
        <item x="4248"/>
        <item x="4692"/>
        <item x="167"/>
        <item x="5076"/>
        <item x="2469"/>
        <item x="2648"/>
        <item x="2476"/>
        <item x="1327"/>
        <item x="1516"/>
        <item x="271"/>
        <item x="3535"/>
        <item x="1470"/>
        <item x="2412"/>
        <item x="113"/>
        <item x="3629"/>
        <item x="1047"/>
        <item x="427"/>
        <item x="5261"/>
        <item x="765"/>
        <item x="802"/>
        <item x="744"/>
        <item x="1620"/>
        <item x="2244"/>
        <item x="3862"/>
        <item x="256"/>
        <item x="1227"/>
        <item x="204"/>
        <item x="2037"/>
        <item x="4089"/>
        <item x="317"/>
        <item x="2594"/>
        <item x="2082"/>
        <item x="3380"/>
        <item x="3768"/>
        <item x="852"/>
        <item x="10"/>
        <item x="4656"/>
        <item x="1959"/>
        <item x="1466"/>
        <item x="570"/>
        <item x="1526"/>
        <item x="2843"/>
        <item x="3074"/>
        <item x="1496"/>
        <item x="4523"/>
        <item x="4696"/>
        <item x="1927"/>
        <item x="337"/>
        <item x="3255"/>
        <item x="416"/>
        <item x="1865"/>
        <item x="2375"/>
        <item x="4814"/>
        <item x="15"/>
        <item x="489"/>
        <item x="3757"/>
        <item x="3655"/>
        <item x="1110"/>
        <item x="481"/>
        <item x="2193"/>
        <item x="2647"/>
        <item x="2055"/>
        <item x="1277"/>
        <item x="2718"/>
        <item x="1358"/>
        <item x="3113"/>
        <item x="434"/>
        <item x="4017"/>
        <item x="4764"/>
        <item x="1684"/>
        <item x="244"/>
        <item x="2139"/>
        <item x="3713"/>
        <item x="533"/>
        <item x="3252"/>
        <item x="4633"/>
        <item x="556"/>
        <item x="50"/>
        <item x="1445"/>
        <item x="755"/>
        <item x="1424"/>
        <item x="3770"/>
        <item x="3996"/>
        <item x="2750"/>
        <item x="2803"/>
        <item x="34"/>
        <item x="3408"/>
        <item x="3360"/>
        <item x="1815"/>
        <item x="1145"/>
        <item x="1080"/>
        <item x="875"/>
        <item x="101"/>
        <item x="675"/>
        <item x="4124"/>
        <item x="3114"/>
        <item x="1714"/>
        <item x="3989"/>
        <item x="248"/>
        <item x="319"/>
        <item x="2243"/>
        <item x="32"/>
        <item x="3805"/>
        <item x="2866"/>
        <item x="2340"/>
        <item x="4489"/>
        <item x="4963"/>
        <item x="2440"/>
        <item x="1814"/>
        <item x="2346"/>
        <item x="723"/>
        <item x="1966"/>
        <item x="1415"/>
        <item x="4450"/>
        <item x="3189"/>
        <item x="3055"/>
        <item x="578"/>
        <item x="335"/>
        <item x="4302"/>
        <item x="641"/>
        <item x="1993"/>
        <item x="1920"/>
        <item x="1388"/>
        <item x="501"/>
        <item x="4796"/>
        <item x="1951"/>
        <item x="5333"/>
        <item x="3786"/>
        <item x="890"/>
        <item x="628"/>
        <item x="5302"/>
        <item x="3622"/>
        <item x="3588"/>
        <item x="972"/>
        <item x="493"/>
        <item x="3262"/>
        <item x="1549"/>
        <item x="4067"/>
        <item x="868"/>
        <item x="1024"/>
        <item x="2829"/>
        <item x="1262"/>
        <item x="1474"/>
        <item x="4304"/>
        <item x="1883"/>
        <item x="3402"/>
        <item x="5188"/>
        <item x="682"/>
        <item x="3336"/>
        <item x="468"/>
        <item x="4627"/>
        <item x="4035"/>
        <item x="725"/>
        <item x="3294"/>
        <item x="4548"/>
        <item x="1109"/>
        <item x="4146"/>
        <item x="2643"/>
        <item x="1666"/>
        <item x="395"/>
        <item x="2810"/>
        <item x="1457"/>
        <item x="1162"/>
        <item x="3538"/>
        <item x="3593"/>
        <item x="1874"/>
        <item x="202"/>
        <item x="2620"/>
        <item x="4036"/>
        <item x="1232"/>
        <item x="1197"/>
        <item x="249"/>
        <item x="2215"/>
        <item x="446"/>
        <item x="1253"/>
        <item x="754"/>
        <item x="1512"/>
        <item x="2118"/>
        <item x="5269"/>
        <item x="4049"/>
        <item x="3654"/>
        <item x="3226"/>
        <item x="735"/>
        <item x="3211"/>
        <item x="4387"/>
        <item x="1158"/>
        <item x="1196"/>
        <item x="3580"/>
        <item x="966"/>
        <item x="2079"/>
        <item x="1614"/>
        <item x="3177"/>
        <item x="1152"/>
        <item x="277"/>
        <item x="1348"/>
        <item x="4439"/>
        <item x="2203"/>
        <item x="17"/>
        <item x="241"/>
        <item x="134"/>
        <item x="976"/>
        <item x="2611"/>
        <item x="980"/>
        <item x="2621"/>
        <item x="3705"/>
        <item x="1583"/>
        <item x="1444"/>
        <item x="2480"/>
        <item x="2552"/>
        <item x="4898"/>
        <item x="4741"/>
        <item x="596"/>
        <item x="2742"/>
        <item x="1344"/>
        <item x="2481"/>
        <item x="185"/>
        <item x="4846"/>
        <item x="767"/>
        <item x="1957"/>
        <item x="885"/>
        <item x="3459"/>
        <item x="4676"/>
        <item x="2315"/>
        <item x="5184"/>
        <item x="5169"/>
        <item x="5322"/>
        <item x="1772"/>
        <item x="2006"/>
        <item x="4668"/>
        <item x="666"/>
        <item x="3540"/>
        <item x="5160"/>
        <item x="3744"/>
        <item x="2502"/>
        <item x="1305"/>
        <item x="987"/>
        <item x="49"/>
        <item x="143"/>
        <item x="4532"/>
        <item x="3320"/>
        <item x="2261"/>
        <item x="3936"/>
        <item x="757"/>
        <item x="2012"/>
        <item x="1848"/>
        <item x="2962"/>
        <item x="1252"/>
        <item x="4328"/>
        <item x="1453"/>
        <item x="1707"/>
        <item x="2560"/>
        <item x="2264"/>
        <item x="2939"/>
        <item x="24"/>
        <item x="1606"/>
        <item x="2302"/>
        <item x="5151"/>
        <item x="3527"/>
        <item x="1365"/>
        <item x="1656"/>
        <item x="2477"/>
        <item x="306"/>
        <item x="2923"/>
        <item x="2557"/>
        <item x="448"/>
        <item x="2128"/>
        <item x="2388"/>
        <item x="4111"/>
        <item x="286"/>
        <item x="4623"/>
        <item x="1460"/>
        <item x="939"/>
        <item x="1845"/>
        <item x="4312"/>
        <item x="3823"/>
        <item x="5027"/>
        <item x="2377"/>
        <item x="3213"/>
        <item x="4096"/>
        <item x="3500"/>
        <item x="1615"/>
        <item x="2965"/>
        <item x="559"/>
        <item x="4337"/>
        <item x="4257"/>
        <item x="5361"/>
        <item x="2703"/>
        <item x="4305"/>
        <item x="3720"/>
        <item x="367"/>
        <item x="5002"/>
        <item x="114"/>
        <item x="1172"/>
        <item x="1007"/>
        <item x="243"/>
        <item x="4405"/>
        <item x="4380"/>
        <item x="165"/>
        <item x="1748"/>
        <item x="4817"/>
        <item x="2676"/>
        <item x="53"/>
        <item x="3695"/>
        <item x="250"/>
        <item x="2140"/>
        <item x="541"/>
        <item x="1206"/>
        <item x="1541"/>
        <item x="110"/>
        <item x="509"/>
        <item x="3"/>
        <item x="1779"/>
        <item x="2233"/>
        <item x="1600"/>
        <item x="205"/>
        <item x="1733"/>
        <item x="1572"/>
        <item x="1005"/>
        <item x="831"/>
        <item x="3351"/>
        <item x="3520"/>
        <item x="3734"/>
        <item x="1747"/>
        <item x="3315"/>
        <item x="2573"/>
        <item x="1795"/>
        <item x="3983"/>
        <item x="2035"/>
        <item x="2436"/>
        <item x="2562"/>
        <item x="1127"/>
        <item x="4478"/>
        <item x="5065"/>
        <item x="2587"/>
        <item x="882"/>
        <item x="642"/>
        <item x="100"/>
        <item x="948"/>
        <item x="2443"/>
        <item x="714"/>
        <item x="2214"/>
        <item x="1345"/>
        <item x="1160"/>
        <item x="4243"/>
        <item x="2691"/>
        <item x="3559"/>
        <item x="2408"/>
        <item x="4411"/>
        <item x="3554"/>
        <item x="1270"/>
        <item x="2032"/>
        <item x="58"/>
        <item x="3552"/>
        <item x="4321"/>
        <item x="3160"/>
        <item x="304"/>
        <item x="1386"/>
        <item x="225"/>
        <item x="3534"/>
        <item x="3514"/>
        <item x="4560"/>
        <item x="1909"/>
        <item x="2514"/>
        <item x="5106"/>
        <item x="4087"/>
        <item x="2043"/>
        <item x="431"/>
        <item x="2728"/>
        <item x="3135"/>
        <item x="621"/>
        <item x="3542"/>
        <item x="4137"/>
        <item x="3551"/>
        <item x="3128"/>
        <item x="2143"/>
        <item x="4306"/>
        <item x="1268"/>
        <item x="3153"/>
        <item x="5263"/>
        <item x="3945"/>
        <item x="1489"/>
        <item x="2334"/>
        <item x="150"/>
        <item x="3048"/>
        <item x="4185"/>
        <item x="1968"/>
        <item x="3796"/>
        <item x="4939"/>
        <item x="4226"/>
        <item x="2065"/>
        <item x="557"/>
        <item x="3456"/>
        <item x="1132"/>
        <item x="1736"/>
        <item x="4013"/>
        <item x="1635"/>
        <item x="3108"/>
        <item x="1272"/>
        <item x="1279"/>
        <item x="1680"/>
        <item x="1638"/>
        <item x="106"/>
        <item x="1341"/>
        <item x="804"/>
        <item x="1715"/>
        <item x="84"/>
        <item x="1840"/>
        <item x="429"/>
        <item x="1107"/>
        <item x="4168"/>
        <item x="2990"/>
        <item x="318"/>
        <item x="1429"/>
        <item x="461"/>
        <item x="2604"/>
        <item x="184"/>
        <item x="1475"/>
        <item x="188"/>
        <item x="2011"/>
        <item x="1159"/>
        <item x="3959"/>
        <item x="3361"/>
        <item x="200"/>
        <item x="4250"/>
        <item x="2454"/>
        <item x="997"/>
        <item x="3328"/>
        <item x="1701"/>
        <item x="3845"/>
        <item x="1821"/>
        <item x="2303"/>
        <item x="4850"/>
        <item x="3270"/>
        <item x="454"/>
        <item x="1956"/>
        <item x="2419"/>
        <item x="475"/>
        <item x="3036"/>
        <item x="2731"/>
        <item x="3648"/>
        <item x="1578"/>
        <item x="1028"/>
        <item x="2783"/>
        <item x="2083"/>
        <item x="135"/>
        <item x="3273"/>
        <item x="2722"/>
        <item x="1146"/>
        <item x="3165"/>
        <item x="2411"/>
        <item x="2300"/>
        <item x="2893"/>
        <item x="1693"/>
        <item x="168"/>
        <item x="38"/>
        <item x="4501"/>
        <item x="3587"/>
        <item x="4336"/>
        <item x="915"/>
        <item x="2999"/>
        <item x="1729"/>
        <item x="1368"/>
        <item x="4127"/>
        <item x="2268"/>
        <item x="3008"/>
        <item x="2752"/>
        <item x="3828"/>
        <item x="869"/>
        <item x="4630"/>
        <item x="834"/>
        <item x="2789"/>
        <item x="1248"/>
        <item x="160"/>
        <item x="237"/>
        <item x="3898"/>
        <item x="5279"/>
        <item x="299"/>
        <item x="2228"/>
        <item x="4373"/>
        <item x="1411"/>
        <item x="2226"/>
        <item x="2285"/>
        <item x="426"/>
        <item x="4831"/>
        <item x="3692"/>
        <item x="1143"/>
        <item x="5248"/>
        <item x="4805"/>
        <item x="833"/>
        <item x="5286"/>
        <item x="5329"/>
        <item x="3591"/>
        <item x="2623"/>
        <item x="3857"/>
        <item x="530"/>
        <item x="924"/>
        <item x="1346"/>
        <item x="1513"/>
        <item x="1366"/>
        <item x="894"/>
        <item x="294"/>
        <item x="4797"/>
        <item x="3049"/>
        <item x="1480"/>
        <item x="2905"/>
        <item x="4909"/>
        <item x="3099"/>
        <item x="3873"/>
        <item x="4242"/>
        <item x="1073"/>
        <item x="698"/>
        <item x="154"/>
        <item x="3682"/>
        <item x="5319"/>
        <item x="1450"/>
        <item x="4476"/>
        <item x="1029"/>
        <item x="4069"/>
        <item x="626"/>
        <item x="1352"/>
        <item x="3188"/>
        <item x="3116"/>
        <item x="1454"/>
        <item x="780"/>
        <item x="4639"/>
        <item x="2374"/>
        <item x="2027"/>
        <item x="378"/>
        <item x="1122"/>
        <item x="4326"/>
        <item x="673"/>
        <item x="2854"/>
        <item x="2335"/>
        <item x="1030"/>
        <item x="4585"/>
        <item x="4246"/>
        <item x="1267"/>
        <item x="3957"/>
        <item x="3002"/>
        <item x="4952"/>
        <item x="2294"/>
        <item x="745"/>
        <item x="2940"/>
        <item x="4899"/>
        <item x="4816"/>
        <item x="37"/>
        <item x="1175"/>
        <item x="447"/>
        <item x="2869"/>
        <item x="4347"/>
        <item x="2490"/>
        <item x="1231"/>
        <item x="486"/>
        <item x="5235"/>
        <item x="1992"/>
        <item x="133"/>
        <item x="1284"/>
        <item x="2284"/>
        <item x="3483"/>
        <item x="4882"/>
        <item x="2491"/>
        <item x="676"/>
        <item x="4145"/>
        <item x="1241"/>
        <item x="599"/>
        <item x="3196"/>
        <item x="4031"/>
        <item x="2729"/>
        <item x="567"/>
        <item x="4504"/>
        <item x="5061"/>
        <item x="4324"/>
        <item x="4228"/>
        <item x="5113"/>
        <item x="359"/>
        <item x="750"/>
        <item x="1610"/>
        <item x="4424"/>
        <item x="2246"/>
        <item x="224"/>
        <item x="186"/>
        <item x="3950"/>
        <item x="5229"/>
        <item x="3179"/>
        <item x="462"/>
        <item x="1350"/>
        <item x="3995"/>
        <item x="4350"/>
        <item x="4811"/>
        <item x="1618"/>
        <item x="5341"/>
        <item x="881"/>
        <item x="1810"/>
        <item x="3994"/>
        <item x="60"/>
        <item x="4015"/>
        <item x="4749"/>
        <item x="3962"/>
        <item x="661"/>
        <item x="452"/>
        <item x="2455"/>
        <item x="3206"/>
        <item x="1545"/>
        <item x="1410"/>
        <item x="2777"/>
        <item x="3345"/>
        <item x="1320"/>
        <item x="1371"/>
        <item x="2663"/>
        <item x="1126"/>
        <item x="5174"/>
        <item x="1263"/>
        <item x="3271"/>
        <item x="29"/>
        <item x="2421"/>
        <item x="2640"/>
        <item x="2194"/>
        <item x="3281"/>
        <item x="4260"/>
        <item x="905"/>
        <item x="3974"/>
        <item x="2895"/>
        <item x="2700"/>
        <item x="330"/>
        <item x="2186"/>
        <item x="1846"/>
        <item x="2152"/>
        <item x="2327"/>
        <item x="4371"/>
        <item x="3905"/>
        <item x="1439"/>
        <item x="1637"/>
        <item x="597"/>
        <item x="892"/>
        <item x="430"/>
        <item x="1899"/>
        <item x="1213"/>
        <item x="4500"/>
        <item x="3722"/>
        <item x="3410"/>
        <item x="1704"/>
        <item x="2786"/>
        <item x="2626"/>
        <item x="1633"/>
        <item x="3625"/>
        <item x="3176"/>
        <item x="919"/>
        <item x="538"/>
        <item x="270"/>
        <item x="3344"/>
        <item x="3586"/>
        <item x="3067"/>
        <item x="625"/>
        <item x="3111"/>
        <item x="4670"/>
        <item x="146"/>
        <item x="3092"/>
        <item x="1790"/>
        <item x="766"/>
        <item x="1417"/>
        <item x="3896"/>
        <item x="3719"/>
        <item x="3312"/>
        <item x="278"/>
        <item x="1343"/>
        <item x="1870"/>
        <item x="4734"/>
        <item x="3277"/>
        <item x="2472"/>
        <item x="3010"/>
        <item x="1339"/>
        <item x="4820"/>
        <item x="4192"/>
        <item x="3125"/>
        <item x="1050"/>
        <item x="4851"/>
        <item x="549"/>
        <item x="1721"/>
        <item x="4202"/>
        <item x="1793"/>
        <item x="3788"/>
        <item x="629"/>
        <item x="2526"/>
        <item x="4976"/>
        <item x="4383"/>
        <item x="3681"/>
        <item x="4940"/>
        <item x="583"/>
        <item x="3955"/>
        <item x="1426"/>
        <item x="495"/>
        <item x="1624"/>
        <item x="1678"/>
        <item x="2473"/>
        <item x="1671"/>
        <item x="2763"/>
        <item x="3570"/>
        <item x="4076"/>
        <item x="1955"/>
        <item x="2332"/>
        <item x="4376"/>
        <item x="3777"/>
        <item x="2967"/>
        <item x="1228"/>
        <item x="1527"/>
        <item x="1168"/>
        <item x="4475"/>
        <item x="2848"/>
        <item x="339"/>
        <item x="1575"/>
        <item x="5056"/>
        <item x="4594"/>
        <item x="3234"/>
        <item x="1648"/>
        <item x="4807"/>
        <item x="3637"/>
        <item x="1360"/>
        <item x="1468"/>
        <item x="3265"/>
        <item x="5036"/>
        <item x="3641"/>
        <item x="5042"/>
        <item x="5344"/>
        <item x="1963"/>
        <item x="3764"/>
        <item x="444"/>
        <item x="4580"/>
        <item x="4253"/>
        <item x="3435"/>
        <item x="2838"/>
        <item x="3941"/>
        <item x="913"/>
        <item x="2521"/>
        <item x="551"/>
        <item x="3772"/>
        <item x="4986"/>
        <item x="2341"/>
        <item x="1832"/>
        <item x="3555"/>
        <item x="14"/>
        <item x="4425"/>
        <item x="2699"/>
        <item x="3493"/>
        <item x="2483"/>
        <item x="4277"/>
        <item x="4751"/>
        <item x="2921"/>
        <item x="2399"/>
        <item x="3382"/>
        <item x="4464"/>
        <item x="4876"/>
        <item x="1271"/>
        <item x="2461"/>
        <item x="787"/>
        <item x="5033"/>
        <item x="5064"/>
        <item x="897"/>
        <item x="902"/>
        <item x="1040"/>
        <item x="2357"/>
        <item x="1190"/>
        <item x="1265"/>
        <item x="3544"/>
        <item x="5090"/>
        <item x="2044"/>
        <item x="2113"/>
        <item x="3826"/>
        <item x="697"/>
        <item x="2519"/>
        <item x="5196"/>
        <item x="2033"/>
        <item x="3545"/>
        <item x="1000"/>
        <item x="3512"/>
        <item x="4188"/>
        <item x="1702"/>
        <item x="2739"/>
        <item x="5156"/>
        <item x="52"/>
        <item x="4283"/>
        <item x="5170"/>
        <item x="1904"/>
        <item x="1006"/>
        <item x="859"/>
        <item x="247"/>
        <item x="171"/>
        <item x="1337"/>
        <item x="4579"/>
        <item x="196"/>
        <item x="500"/>
        <item x="2367"/>
        <item x="907"/>
        <item x="1727"/>
        <item x="3053"/>
        <item x="2766"/>
        <item x="1658"/>
        <item x="4962"/>
        <item x="1471"/>
        <item x="3175"/>
        <item x="1434"/>
        <item x="3906"/>
        <item x="4086"/>
        <item x="965"/>
        <item x="2428"/>
        <item x="2695"/>
        <item x="3355"/>
        <item x="1412"/>
        <item x="2036"/>
        <item x="1428"/>
        <item x="1153"/>
        <item x="3398"/>
        <item x="2630"/>
        <item x="1943"/>
        <item x="1612"/>
        <item x="1151"/>
        <item x="3646"/>
        <item x="2989"/>
        <item x="1133"/>
        <item x="3863"/>
        <item x="3639"/>
        <item x="4190"/>
        <item x="5242"/>
        <item x="1087"/>
        <item x="4212"/>
        <item x="1949"/>
        <item x="3634"/>
        <item x="1004"/>
        <item x="1565"/>
        <item x="640"/>
        <item x="4491"/>
        <item x="3110"/>
        <item x="1539"/>
        <item x="4955"/>
        <item x="870"/>
        <item x="1891"/>
        <item x="3865"/>
        <item x="4456"/>
        <item x="2586"/>
        <item x="1839"/>
        <item x="613"/>
        <item x="683"/>
        <item x="449"/>
        <item x="2153"/>
        <item x="320"/>
        <item x="240"/>
        <item x="3444"/>
        <item x="1011"/>
        <item x="1501"/>
        <item x="879"/>
        <item x="2805"/>
        <item x="4757"/>
        <item x="4457"/>
        <item x="333"/>
        <item x="1370"/>
        <item x="2271"/>
        <item x="623"/>
        <item x="1499"/>
        <item x="3346"/>
        <item x="637"/>
        <item x="4845"/>
        <item x="519"/>
        <item x="341"/>
        <item x="2330"/>
        <item x="2187"/>
        <item x="2679"/>
        <item x="3973"/>
        <item x="2767"/>
        <item x="866"/>
        <item x="1886"/>
        <item x="1734"/>
        <item x="1163"/>
        <item x="932"/>
        <item x="3069"/>
        <item x="2542"/>
        <item x="1306"/>
        <item x="4194"/>
        <item x="4781"/>
        <item x="1049"/>
        <item x="2073"/>
        <item x="1064"/>
        <item x="2658"/>
        <item x="2950"/>
        <item x="4662"/>
        <item x="116"/>
        <item x="901"/>
        <item x="1400"/>
        <item x="5025"/>
        <item x="4417"/>
        <item x="4374"/>
        <item x="2522"/>
        <item x="874"/>
        <item x="2720"/>
        <item x="131"/>
        <item x="3310"/>
        <item x="759"/>
        <item x="4003"/>
        <item x="5026"/>
        <item x="2821"/>
        <item x="92"/>
        <item x="2616"/>
        <item x="2858"/>
        <item x="2279"/>
        <item x="3426"/>
        <item x="638"/>
        <item x="1728"/>
        <item x="496"/>
        <item x="2996"/>
        <item x="4645"/>
        <item x="3478"/>
        <item x="1313"/>
        <item x="1071"/>
        <item x="2614"/>
        <item x="3158"/>
        <item x="2761"/>
        <item x="2286"/>
        <item x="4524"/>
        <item x="2386"/>
        <item x="1436"/>
        <item x="4119"/>
        <item x="1915"/>
        <item x="4057"/>
        <item x="871"/>
        <item x="2098"/>
        <item x="121"/>
        <item x="5354"/>
        <item x="2865"/>
        <item x="1072"/>
        <item x="161"/>
        <item x="1295"/>
        <item x="1220"/>
        <item x="239"/>
        <item x="1659"/>
        <item x="4514"/>
        <item x="2227"/>
        <item x="5221"/>
        <item x="3563"/>
        <item x="407"/>
        <item x="1427"/>
        <item x="867"/>
        <item x="2937"/>
        <item x="4880"/>
        <item x="1296"/>
        <item x="3582"/>
        <item x="1123"/>
        <item x="5210"/>
        <item x="1455"/>
        <item x="1443"/>
        <item x="4960"/>
        <item x="1210"/>
        <item x="3107"/>
        <item x="4362"/>
        <item x="1307"/>
        <item x="4652"/>
        <item x="1244"/>
        <item x="5102"/>
        <item x="1683"/>
        <item x="3999"/>
        <item x="4433"/>
        <item x="801"/>
        <item x="4686"/>
        <item x="178"/>
        <item x="2863"/>
        <item x="5109"/>
        <item x="608"/>
        <item x="4386"/>
        <item x="1764"/>
        <item x="4167"/>
        <item x="1319"/>
        <item x="1288"/>
        <item x="2601"/>
        <item x="4681"/>
        <item x="788"/>
        <item x="1394"/>
        <item x="2872"/>
        <item x="198"/>
        <item x="4085"/>
        <item x="4298"/>
        <item x="1651"/>
        <item x="2149"/>
        <item x="3812"/>
        <item x="5164"/>
        <item x="3573"/>
        <item x="2089"/>
        <item x="3961"/>
        <item x="4122"/>
        <item x="3057"/>
        <item x="1847"/>
        <item x="5066"/>
        <item x="3825"/>
        <item x="3820"/>
        <item x="1018"/>
        <item x="96"/>
        <item x="3291"/>
        <item x="3490"/>
        <item x="1817"/>
        <item x="4315"/>
        <item x="1743"/>
        <item x="3133"/>
        <item x="5084"/>
        <item x="3948"/>
        <item x="1487"/>
        <item x="1818"/>
        <item x="227"/>
        <item x="11"/>
        <item x="1495"/>
        <item x="2711"/>
        <item x="3123"/>
        <item x="2638"/>
        <item x="1167"/>
        <item x="1057"/>
        <item x="1202"/>
        <item x="2764"/>
        <item x="903"/>
        <item x="4071"/>
        <item x="4255"/>
        <item x="1031"/>
        <item x="2856"/>
        <item x="3519"/>
        <item x="2859"/>
        <item x="717"/>
        <item x="2857"/>
        <item x="3451"/>
        <item x="3430"/>
        <item x="3871"/>
        <item x="1082"/>
        <item x="2447"/>
        <item x="2468"/>
        <item x="4201"/>
        <item x="4912"/>
        <item x="819"/>
        <item x="3482"/>
        <item x="3354"/>
        <item x="3677"/>
        <item x="5143"/>
        <item x="847"/>
        <item x="4539"/>
        <item x="494"/>
        <item x="142"/>
        <item x="590"/>
        <item x="4045"/>
        <item x="2001"/>
        <item x="1762"/>
        <item x="4992"/>
        <item x="3477"/>
        <item x="2615"/>
        <item x="1873"/>
        <item x="4589"/>
        <item x="81"/>
        <item x="3194"/>
        <item x="1144"/>
        <item x="132"/>
        <item x="974"/>
        <item x="338"/>
        <item x="2014"/>
        <item x="2974"/>
        <item x="4368"/>
        <item x="4619"/>
        <item x="5310"/>
        <item x="1593"/>
        <item x="1961"/>
        <item x="677"/>
        <item x="2774"/>
        <item x="1519"/>
        <item x="438"/>
        <item x="418"/>
        <item x="803"/>
        <item x="1717"/>
        <item x="793"/>
        <item x="474"/>
        <item x="1106"/>
        <item x="4602"/>
        <item x="213"/>
        <item x="566"/>
        <item x="1367"/>
        <item x="4723"/>
        <item x="4924"/>
        <item x="4628"/>
        <item x="936"/>
        <item x="534"/>
        <item x="1649"/>
        <item x="655"/>
        <item x="5178"/>
        <item x="5256"/>
        <item x="3392"/>
        <item x="1364"/>
        <item x="2645"/>
        <item x="412"/>
        <item x="5126"/>
        <item x="784"/>
        <item x="1826"/>
        <item x="4134"/>
        <item x="3019"/>
        <item x="1706"/>
        <item x="4973"/>
        <item x="659"/>
        <item x="1837"/>
        <item x="4965"/>
        <item x="5297"/>
        <item x="5176"/>
        <item x="4598"/>
        <item x="111"/>
        <item x="4499"/>
        <item x="2554"/>
        <item x="1310"/>
        <item x="4640"/>
        <item x="5294"/>
        <item x="3810"/>
        <item x="9"/>
        <item x="4252"/>
        <item x="5132"/>
        <item x="955"/>
        <item x="532"/>
        <item x="1378"/>
        <item x="546"/>
        <item x="3396"/>
        <item x="2988"/>
        <item x="97"/>
        <item x="5252"/>
        <item x="2178"/>
        <item x="1661"/>
        <item x="1639"/>
        <item x="2249"/>
        <item x="4356"/>
        <item x="4792"/>
        <item x="4806"/>
        <item x="3475"/>
        <item x="610"/>
        <item x="970"/>
        <item x="5288"/>
        <item x="2175"/>
        <item x="2930"/>
        <item x="5320"/>
        <item x="2325"/>
        <item x="3058"/>
        <item x="989"/>
        <item x="586"/>
        <item x="3925"/>
        <item x="1623"/>
        <item x="2439"/>
        <item x="5318"/>
        <item x="764"/>
        <item x="837"/>
        <item x="3458"/>
        <item x="5189"/>
        <item x="1273"/>
        <item x="1001"/>
        <item x="2338"/>
        <item x="329"/>
        <item x="4861"/>
        <item x="1081"/>
        <item x="2247"/>
        <item x="2983"/>
        <item x="3628"/>
        <item x="352"/>
        <item x="1780"/>
        <item x="2240"/>
        <item x="2773"/>
        <item x="3511"/>
        <item x="1076"/>
        <item x="4316"/>
        <item x="4927"/>
        <item x="2506"/>
        <item x="4454"/>
        <item x="2874"/>
        <item x="1804"/>
        <item x="2076"/>
        <item x="3656"/>
        <item x="5217"/>
        <item x="3263"/>
        <item x="383"/>
        <item x="170"/>
        <item x="1039"/>
        <item x="2116"/>
        <item x="2624"/>
        <item x="1994"/>
        <item x="2862"/>
        <item x="3427"/>
        <item x="269"/>
        <item x="56"/>
        <item x="3187"/>
        <item x="3039"/>
        <item x="4107"/>
        <item x="2953"/>
        <item x="2841"/>
        <item x="758"/>
        <item x="3106"/>
        <item x="3288"/>
        <item x="3497"/>
        <item x="3824"/>
        <item x="2305"/>
        <item x="2725"/>
        <item x="1207"/>
        <item x="707"/>
        <item x="4331"/>
        <item x="3313"/>
        <item x="5094"/>
        <item x="366"/>
        <item x="4858"/>
        <item x="4218"/>
        <item x="2211"/>
        <item x="547"/>
        <item x="742"/>
        <item x="4808"/>
        <item x="2223"/>
        <item x="1556"/>
        <item x="1919"/>
        <item x="2868"/>
        <item x="645"/>
        <item x="2572"/>
        <item x="174"/>
        <item x="488"/>
        <item x="4883"/>
        <item x="620"/>
        <item x="1958"/>
        <item x="3239"/>
        <item x="2765"/>
        <item x="2861"/>
        <item x="4485"/>
        <item x="2961"/>
        <item x="2366"/>
        <item x="2088"/>
        <item x="2352"/>
        <item x="3433"/>
        <item x="704"/>
        <item x="3711"/>
        <item x="979"/>
        <item x="3286"/>
        <item x="4078"/>
        <item x="2138"/>
        <item x="817"/>
        <item x="2358"/>
        <item x="2184"/>
        <item x="265"/>
        <item x="1939"/>
        <item x="1229"/>
        <item x="2420"/>
        <item x="2575"/>
        <item x="3454"/>
        <item x="3866"/>
        <item x="1094"/>
        <item x="3199"/>
        <item x="2068"/>
        <item x="5005"/>
        <item x="3162"/>
        <item x="1469"/>
        <item x="1930"/>
        <item x="678"/>
        <item x="1677"/>
        <item x="3784"/>
        <item x="4023"/>
        <item x="3333"/>
        <item x="635"/>
        <item x="3090"/>
        <item x="231"/>
        <item x="2641"/>
        <item x="2910"/>
        <item x="1763"/>
        <item x="3450"/>
        <item x="39"/>
        <item x="5348"/>
        <item x="1003"/>
        <item x="336"/>
        <item x="1864"/>
        <item x="1838"/>
        <item x="3065"/>
        <item x="2204"/>
        <item x="1774"/>
        <item x="1859"/>
        <item x="3671"/>
        <item x="5118"/>
        <item x="1134"/>
        <item x="4413"/>
        <item x="1667"/>
        <item x="3267"/>
        <item x="2064"/>
        <item x="4149"/>
        <item x="5154"/>
        <item x="916"/>
        <item x="2837"/>
        <item x="222"/>
        <item x="3331"/>
        <item x="1349"/>
        <item x="4198"/>
        <item x="1178"/>
        <item x="3583"/>
        <item x="1223"/>
        <item x="2431"/>
        <item x="2993"/>
        <item x="607"/>
        <item x="4936"/>
        <item x="4993"/>
        <item x="506"/>
        <item x="716"/>
        <item x="4784"/>
        <item x="3197"/>
        <item x="2046"/>
        <item x="3145"/>
        <item x="1757"/>
        <item x="4310"/>
        <item x="2543"/>
        <item x="1536"/>
        <item x="2598"/>
        <item x="67"/>
        <item x="3005"/>
        <item x="4748"/>
        <item x="2884"/>
        <item x="1932"/>
        <item x="1769"/>
        <item x="3924"/>
        <item x="1266"/>
        <item x="687"/>
        <item x="3043"/>
        <item x="3536"/>
        <item x="1494"/>
        <item x="4363"/>
        <item x="5260"/>
        <item x="1622"/>
        <item x="3635"/>
        <item x="2084"/>
        <item x="1987"/>
        <item x="2702"/>
        <item x="2915"/>
        <item x="3280"/>
        <item x="5257"/>
        <item x="1686"/>
        <item x="4381"/>
        <item x="4372"/>
        <item x="925"/>
        <item x="2737"/>
        <item x="4886"/>
        <item x="3246"/>
        <item x="4975"/>
        <item x="1776"/>
        <item x="3880"/>
        <item x="5079"/>
        <item x="2595"/>
        <item x="5116"/>
        <item x="3178"/>
        <item x="2550"/>
        <item x="246"/>
        <item x="3934"/>
        <item x="3985"/>
        <item x="1055"/>
        <item x="5043"/>
        <item x="2050"/>
        <item x="392"/>
        <item x="3439"/>
        <item x="4518"/>
        <item x="2717"/>
        <item x="3988"/>
        <item x="2321"/>
        <item x="2322"/>
        <item x="653"/>
        <item x="1423"/>
        <item x="1318"/>
        <item x="2072"/>
        <item x="4739"/>
        <item x="5222"/>
        <item x="4393"/>
        <item x="1067"/>
        <item x="1784"/>
        <item x="2406"/>
        <item x="3414"/>
        <item x="3464"/>
        <item x="840"/>
        <item x="3365"/>
        <item x="4894"/>
        <item x="4397"/>
        <item x="3440"/>
        <item x="4126"/>
        <item x="3266"/>
        <item x="218"/>
        <item x="3935"/>
        <item x="3449"/>
        <item x="1422"/>
        <item x="3839"/>
        <item x="57"/>
        <item x="3650"/>
        <item x="3664"/>
        <item x="3469"/>
        <item x="2979"/>
        <item x="27"/>
        <item x="4410"/>
        <item x="2499"/>
        <item x="3525"/>
        <item x="3089"/>
        <item x="2248"/>
        <item x="2605"/>
        <item x="2959"/>
        <item x="2539"/>
        <item x="4070"/>
        <item x="3359"/>
        <item x="2682"/>
        <item x="1363"/>
        <item x="102"/>
        <item x="1825"/>
        <item x="2030"/>
        <item x="1523"/>
        <item x="3225"/>
        <item x="652"/>
        <item x="1771"/>
        <item x="612"/>
        <item x="3487"/>
        <item x="2196"/>
        <item x="2457"/>
        <item x="2451"/>
        <item x="2266"/>
        <item x="5157"/>
        <item x="2570"/>
        <item x="670"/>
        <item x="4759"/>
        <item x="633"/>
        <item x="1559"/>
        <item x="3794"/>
        <item x="3942"/>
        <item x="656"/>
        <item x="153"/>
        <item x="3412"/>
        <item x="1476"/>
        <item x="327"/>
        <item x="539"/>
        <item x="3083"/>
        <item x="4470"/>
        <item x="1236"/>
        <item x="2738"/>
        <item x="2135"/>
        <item x="1905"/>
        <item x="660"/>
        <item x="4964"/>
        <item x="4042"/>
        <item x="814"/>
        <item x="3868"/>
        <item x="3405"/>
        <item x="4719"/>
        <item x="5141"/>
        <item x="5246"/>
        <item x="1694"/>
        <item x="2956"/>
        <item x="667"/>
        <item x="4794"/>
        <item x="4077"/>
        <item x="4563"/>
        <item x="2147"/>
        <item x="334"/>
        <item x="4967"/>
        <item x="2225"/>
        <item x="3429"/>
        <item x="3672"/>
        <item x="4586"/>
        <item x="2634"/>
        <item x="2548"/>
        <item x="3840"/>
        <item x="3725"/>
        <item x="1362"/>
        <item x="3224"/>
        <item x="94"/>
        <item x="4526"/>
        <item x="1673"/>
        <item x="1397"/>
        <item x="4340"/>
        <item x="2833"/>
        <item x="130"/>
        <item x="199"/>
        <item x="4247"/>
        <item x="849"/>
        <item x="2788"/>
        <item x="4998"/>
        <item x="93"/>
        <item x="2835"/>
        <item x="3182"/>
        <item x="4637"/>
        <item x="2165"/>
        <item x="540"/>
        <item x="4375"/>
        <item x="2553"/>
        <item x="3202"/>
        <item x="3829"/>
        <item x="4702"/>
        <item x="3367"/>
        <item x="3070"/>
        <item x="78"/>
        <item x="1996"/>
        <item x="794"/>
        <item x="1563"/>
        <item x="2409"/>
        <item x="3275"/>
        <item x="2931"/>
        <item x="4051"/>
        <item x="598"/>
        <item x="4596"/>
        <item x="1948"/>
        <item x="2873"/>
        <item x="1372"/>
        <item x="1448"/>
        <item x="3706"/>
        <item x="5244"/>
        <item x="1882"/>
        <item x="1025"/>
        <item x="120"/>
        <item x="4110"/>
        <item x="729"/>
        <item x="5305"/>
        <item x="1300"/>
        <item x="3571"/>
        <item x="3391"/>
        <item x="5127"/>
        <item x="2124"/>
        <item x="3621"/>
        <item x="3020"/>
        <item x="417"/>
        <item x="268"/>
        <item x="3457"/>
        <item x="1281"/>
        <item x="5204"/>
        <item x="3139"/>
        <item x="3418"/>
        <item x="4658"/>
        <item x="2512"/>
        <item x="917"/>
        <item x="2978"/>
        <item x="3148"/>
        <item x="2493"/>
        <item x="2121"/>
        <item x="2158"/>
        <item x="3052"/>
        <item x="2639"/>
        <item x="4891"/>
        <item x="4750"/>
        <item x="1937"/>
        <item x="4309"/>
        <item x="1754"/>
        <item x="1973"/>
        <item x="934"/>
        <item x="2622"/>
        <item x="411"/>
        <item x="4280"/>
        <item x="1255"/>
        <item x="3644"/>
        <item x="328"/>
        <item x="368"/>
        <item x="2232"/>
        <item x="484"/>
        <item x="1338"/>
        <item x="349"/>
        <item x="2344"/>
        <item x="2708"/>
        <item x="3657"/>
        <item x="864"/>
        <item x="3610"/>
        <item x="3379"/>
        <item x="1744"/>
        <item x="4040"/>
        <item x="968"/>
        <item x="1682"/>
        <item x="4525"/>
        <item x="1121"/>
        <item x="1289"/>
        <item x="1982"/>
        <item x="3168"/>
        <item x="490"/>
        <item x="3615"/>
        <item x="4292"/>
        <item x="2802"/>
        <item x="1833"/>
        <item x="4906"/>
        <item x="5311"/>
        <item x="3461"/>
        <item x="2492"/>
        <item x="582"/>
        <item x="1186"/>
        <item x="647"/>
        <item x="4082"/>
        <item x="2698"/>
        <item x="471"/>
        <item x="3819"/>
        <item x="4801"/>
        <item x="3245"/>
        <item x="3024"/>
        <item x="4044"/>
        <item x="3806"/>
        <item x="3548"/>
        <item x="1602"/>
        <item x="1642"/>
        <item x="508"/>
        <item x="4595"/>
        <item x="1974"/>
        <item x="1452"/>
        <item x="836"/>
        <item x="2714"/>
        <item x="254"/>
        <item x="1855"/>
        <item x="1750"/>
        <item x="3203"/>
        <item x="2945"/>
        <item x="2704"/>
        <item x="4446"/>
        <item x="3584"/>
        <item x="1108"/>
        <item x="693"/>
        <item x="3156"/>
        <item x="2108"/>
        <item x="2318"/>
        <item x="4101"/>
        <item x="4573"/>
        <item x="1431"/>
        <item x="2150"/>
        <item x="98"/>
        <item x="2308"/>
        <item x="1880"/>
        <item x="3201"/>
        <item x="2312"/>
        <item x="43"/>
        <item x="5243"/>
        <item x="1698"/>
        <item x="1198"/>
        <item x="1115"/>
        <item x="2697"/>
        <item x="2274"/>
        <item x="671"/>
        <item x="552"/>
        <item x="1672"/>
        <item x="3342"/>
        <item x="1413"/>
        <item x="825"/>
        <item x="2664"/>
        <item x="83"/>
        <item x="353"/>
        <item x="2034"/>
        <item x="4274"/>
        <item x="713"/>
        <item x="1760"/>
        <item x="4349"/>
        <item x="1589"/>
        <item x="3134"/>
        <item x="5205"/>
        <item x="322"/>
        <item x="3755"/>
        <item x="1447"/>
        <item x="1669"/>
        <item x="1467"/>
        <item x="848"/>
        <item x="4440"/>
        <item x="4229"/>
        <item x="950"/>
        <item x="1668"/>
        <item x="4327"/>
        <item x="736"/>
        <item x="2441"/>
        <item x="3155"/>
        <item x="5112"/>
        <item x="1863"/>
        <item x="718"/>
        <item x="1732"/>
        <item x="4574"/>
        <item x="3394"/>
        <item x="332"/>
        <item x="2672"/>
        <item x="618"/>
        <item x="719"/>
        <item x="1989"/>
        <item x="435"/>
        <item x="636"/>
        <item x="1330"/>
        <item x="5018"/>
        <item x="3349"/>
        <item x="4665"/>
        <item x="46"/>
        <item x="4910"/>
        <item x="2010"/>
        <item x="176"/>
        <item x="3531"/>
        <item x="1062"/>
        <item x="3517"/>
        <item x="4728"/>
        <item x="1233"/>
        <item x="139"/>
        <item x="145"/>
        <item x="3097"/>
        <item x="880"/>
        <item x="813"/>
        <item x="5253"/>
        <item x="2964"/>
        <item x="118"/>
        <item x="1962"/>
        <item x="2894"/>
        <item x="5364"/>
        <item x="1379"/>
        <item x="2710"/>
        <item x="4186"/>
        <item x="3952"/>
        <item x="5342"/>
        <item x="3256"/>
        <item x="2784"/>
        <item x="1492"/>
        <item x="279"/>
        <item x="394"/>
        <item x="4842"/>
        <item x="3063"/>
        <item x="1981"/>
        <item x="1794"/>
        <item x="3793"/>
        <item x="4005"/>
        <item x="4995"/>
        <item x="2462"/>
        <item x="520"/>
        <item x="526"/>
        <item x="3442"/>
        <item x="1542"/>
        <item x="3282"/>
        <item x="3452"/>
        <item x="2636"/>
        <item x="3574"/>
        <item x="4420"/>
        <item x="2169"/>
        <item x="990"/>
        <item x="1257"/>
        <item x="2889"/>
        <item x="5081"/>
        <item x="5236"/>
        <item x="5100"/>
        <item x="191"/>
        <item x="1507"/>
        <item x="4022"/>
        <item x="2997"/>
        <item x="838"/>
        <item x="904"/>
        <item x="2170"/>
        <item x="4844"/>
        <item x="829"/>
        <item x="5300"/>
        <item x="694"/>
        <item x="930"/>
        <item x="3661"/>
        <item x="1204"/>
        <item x="3486"/>
        <item x="107"/>
        <item x="3781"/>
        <item x="1249"/>
        <item x="1724"/>
        <item x="5019"/>
        <item x="3017"/>
        <item x="571"/>
        <item x="257"/>
        <item x="2693"/>
        <item x="398"/>
        <item x="5223"/>
        <item x="4701"/>
        <item x="2345"/>
        <item x="129"/>
        <item x="3316"/>
        <item x="3076"/>
        <item x="739"/>
        <item x="267"/>
        <item x="1731"/>
        <item x="2102"/>
        <item x="2629"/>
        <item x="4197"/>
        <item x="2395"/>
        <item x="1850"/>
        <item x="4468"/>
        <item x="643"/>
        <item x="238"/>
        <item x="1037"/>
        <item x="5168"/>
        <item x="1441"/>
        <item x="790"/>
        <item x="2146"/>
        <item x="2091"/>
        <item x="4213"/>
        <item x="3150"/>
        <item x="3818"/>
        <item x="1336"/>
        <item x="3060"/>
        <item x="3785"/>
        <item x="1357"/>
        <item x="809"/>
        <item x="2583"/>
        <item x="3605"/>
        <item x="2567"/>
        <item x="2809"/>
        <item x="4825"/>
        <item x="1264"/>
        <item x="3565"/>
        <item x="5358"/>
        <item x="5285"/>
        <item x="1483"/>
        <item x="3119"/>
        <item x="4414"/>
        <item x="4930"/>
        <item x="2107"/>
        <item x="295"/>
        <item x="4736"/>
        <item x="3371"/>
        <item x="4969"/>
        <item x="4313"/>
        <item x="455"/>
        <item x="369"/>
        <item x="4624"/>
        <item x="1746"/>
        <item x="1977"/>
        <item x="4024"/>
        <item x="1383"/>
        <item x="4779"/>
        <item x="2957"/>
        <item x="4382"/>
        <item x="2435"/>
        <item x="969"/>
        <item x="2298"/>
        <item x="2855"/>
        <item x="1640"/>
        <item x="4610"/>
        <item x="3098"/>
        <item x="371"/>
        <item x="175"/>
        <item x="3914"/>
        <item x="4152"/>
        <item x="1170"/>
        <item x="3061"/>
        <item x="1914"/>
        <item x="3004"/>
        <item x="1876"/>
        <item x="3007"/>
        <item x="5147"/>
        <item x="2353"/>
        <item x="4043"/>
        <item x="1796"/>
        <item x="772"/>
        <item x="216"/>
        <item x="1069"/>
        <item x="3895"/>
        <item x="4991"/>
        <item x="5117"/>
        <item x="4220"/>
        <item x="2127"/>
        <item x="851"/>
        <item x="5264"/>
        <item x="41"/>
        <item x="4877"/>
        <item x="3753"/>
        <item x="3021"/>
        <item x="4338"/>
        <item x="4687"/>
        <item x="400"/>
        <item x="3033"/>
        <item x="4159"/>
        <item x="3746"/>
        <item x="3946"/>
        <item x="971"/>
        <item x="3659"/>
        <item x="1179"/>
        <item x="4544"/>
        <item x="3015"/>
        <item x="2743"/>
        <item x="4957"/>
        <item x="362"/>
        <item x="3231"/>
        <item x="4001"/>
        <item x="3897"/>
        <item x="1582"/>
        <item x="5359"/>
        <item x="4537"/>
        <item x="3993"/>
        <item x="978"/>
        <item x="402"/>
        <item x="315"/>
        <item x="967"/>
        <item x="1219"/>
        <item x="2365"/>
        <item x="2216"/>
        <item x="1278"/>
        <item x="5103"/>
        <item x="2825"/>
        <item x="408"/>
        <item x="4281"/>
        <item x="2071"/>
        <item x="585"/>
        <item x="4981"/>
        <item x="883"/>
        <item x="2060"/>
        <item x="3913"/>
        <item x="3856"/>
        <item x="1354"/>
        <item x="86"/>
        <item x="1991"/>
        <item x="1258"/>
        <item x="3937"/>
        <item x="2061"/>
        <item x="4427"/>
        <item x="2450"/>
        <item x="1201"/>
        <item x="752"/>
        <item x="4837"/>
        <item x="1777"/>
        <item x="3208"/>
        <item x="177"/>
        <item x="5330"/>
        <item x="284"/>
        <item x="2137"/>
        <item x="2351"/>
        <item x="1988"/>
        <item x="2661"/>
        <item x="605"/>
        <item x="1084"/>
        <item x="1173"/>
        <item x="5072"/>
        <item x="3353"/>
        <item x="1938"/>
        <item x="483"/>
        <item x="4179"/>
        <item x="3023"/>
        <item x="4095"/>
        <item x="4357"/>
        <item x="4435"/>
        <item x="898"/>
        <item x="3337"/>
        <item x="5220"/>
        <item x="3630"/>
        <item x="2389"/>
        <item x="4691"/>
        <item x="2442"/>
        <item x="1893"/>
        <item x="1331"/>
        <item x="3783"/>
        <item x="3174"/>
        <item x="2782"/>
        <item x="2131"/>
        <item x="2609"/>
        <item x="4732"/>
        <item x="4053"/>
        <item x="2901"/>
        <item x="2500"/>
        <item x="3369"/>
        <item x="3754"/>
        <item x="3038"/>
        <item x="1506"/>
        <item x="2372"/>
        <item x="2488"/>
        <item x="959"/>
        <item x="2003"/>
        <item x="2134"/>
        <item x="4166"/>
        <item x="1934"/>
        <item x="3248"/>
        <item x="3389"/>
        <item x="4890"/>
        <item x="821"/>
        <item x="4567"/>
        <item x="173"/>
        <item x="4868"/>
        <item x="3072"/>
        <item x="351"/>
        <item x="3738"/>
        <item x="1347"/>
        <item x="4672"/>
        <item x="2041"/>
        <item x="393"/>
        <item x="908"/>
        <item x="1027"/>
        <item x="4002"/>
        <item x="2582"/>
        <item x="3601"/>
        <item x="5362"/>
        <item x="2416"/>
        <item x="4933"/>
        <item x="2795"/>
        <item x="4358"/>
        <item x="1131"/>
        <item x="3701"/>
        <item x="2452"/>
        <item x="2826"/>
        <item x="5029"/>
        <item x="4231"/>
        <item x="1218"/>
        <item x="3699"/>
        <item x="4059"/>
        <item x="4459"/>
        <item x="2260"/>
        <item x="4401"/>
        <item x="4429"/>
        <item x="5291"/>
        <item x="2467"/>
        <item x="4038"/>
        <item x="1493"/>
        <item x="5179"/>
        <item x="4164"/>
        <item x="3879"/>
        <item x="3704"/>
        <item x="1577"/>
        <item x="4828"/>
        <item x="4565"/>
        <item x="1965"/>
        <item x="3276"/>
        <item x="1885"/>
        <item x="3191"/>
        <item x="4693"/>
        <item x="5245"/>
        <item x="28"/>
        <item x="2530"/>
        <item x="4345"/>
        <item x="5214"/>
        <item x="5078"/>
        <item x="975"/>
        <item x="1486"/>
        <item x="876"/>
        <item x="1099"/>
        <item x="4892"/>
        <item x="3975"/>
        <item x="634"/>
        <item x="1755"/>
        <item x="3631"/>
        <item x="1517"/>
        <item x="3703"/>
        <item x="437"/>
        <item x="5281"/>
        <item x="3207"/>
        <item x="1537"/>
        <item x="3034"/>
        <item x="4471"/>
        <item x="769"/>
        <item x="2053"/>
        <item x="4689"/>
        <item x="459"/>
        <item x="1663"/>
        <item x="3858"/>
        <item x="3468"/>
        <item x="3241"/>
        <item x="2845"/>
        <item x="4884"/>
        <item x="1969"/>
        <item x="657"/>
        <item x="4029"/>
        <item x="1497"/>
        <item x="5101"/>
        <item x="4874"/>
        <item x="187"/>
        <item x="4268"/>
        <item x="537"/>
        <item x="688"/>
        <item x="2495"/>
        <item x="651"/>
        <item x="3472"/>
        <item x="223"/>
        <item x="47"/>
        <item x="4865"/>
        <item x="1645"/>
        <item x="2644"/>
        <item x="4869"/>
        <item x="1596"/>
        <item x="4276"/>
        <item x="2192"/>
        <item x="812"/>
        <item x="1946"/>
        <item x="4191"/>
        <item x="998"/>
        <item x="4477"/>
        <item x="117"/>
        <item x="4266"/>
        <item x="954"/>
        <item x="4511"/>
        <item x="5096"/>
        <item x="4822"/>
        <item x="4713"/>
        <item x="2813"/>
        <item x="1340"/>
        <item x="746"/>
        <item x="4019"/>
        <item x="2561"/>
        <item x="313"/>
        <item x="258"/>
        <item x="1586"/>
        <item x="4153"/>
        <item x="347"/>
        <item x="3190"/>
        <item x="499"/>
        <item x="3480"/>
        <item x="2721"/>
        <item x="1169"/>
        <item x="3981"/>
        <item x="3984"/>
        <item x="2811"/>
        <item x="760"/>
        <item x="4694"/>
        <item x="504"/>
        <item x="4193"/>
        <item x="1407"/>
        <item x="5309"/>
        <item x="791"/>
        <item x="2709"/>
        <item x="4412"/>
        <item x="2119"/>
        <item x="497"/>
        <item x="421"/>
        <item x="2715"/>
        <item x="4583"/>
        <item x="1892"/>
        <item x="2690"/>
        <item x="51"/>
        <item x="1581"/>
        <item x="2812"/>
        <item x="2048"/>
        <item x="2016"/>
        <item x="23"/>
        <item x="3260"/>
        <item x="574"/>
        <item x="1182"/>
        <item x="1464"/>
        <item x="4788"/>
        <item x="1105"/>
        <item x="1185"/>
        <item x="863"/>
        <item x="981"/>
        <item x="262"/>
        <item x="3561"/>
        <item x="3484"/>
        <item x="4494"/>
        <item x="1756"/>
        <item x="4075"/>
        <item x="5017"/>
        <item x="1026"/>
        <item x="4222"/>
        <item x="1685"/>
        <item x="3078"/>
        <item x="2780"/>
        <item x="1720"/>
        <item x="521"/>
        <item x="2942"/>
        <item x="724"/>
        <item x="577"/>
        <item x="1894"/>
        <item x="2991"/>
        <item x="340"/>
        <item x="826"/>
        <item x="771"/>
        <item x="2525"/>
        <item x="2944"/>
        <item x="3892"/>
        <item x="3852"/>
        <item x="1524"/>
        <item x="1644"/>
        <item x="3607"/>
        <item x="55"/>
        <item x="2564"/>
        <item x="679"/>
        <item x="3827"/>
        <item x="1551"/>
        <item x="5177"/>
        <item x="1676"/>
        <item x="3603"/>
        <item x="4398"/>
        <item x="4294"/>
        <item x="3237"/>
        <item x="5314"/>
        <item x="2719"/>
        <item x="3585"/>
        <item x="3498"/>
        <item x="2668"/>
        <item x="2185"/>
        <item x="5345"/>
        <item x="2092"/>
        <item x="2576"/>
        <item x="2110"/>
        <item x="800"/>
        <item x="4695"/>
        <item x="1599"/>
        <item x="933"/>
        <item x="1621"/>
        <item x="3218"/>
        <item x="3632"/>
        <item x="409"/>
        <item x="945"/>
        <item x="1739"/>
        <item x="5030"/>
        <item x="816"/>
        <item x="5239"/>
        <item x="3904"/>
        <item x="895"/>
        <item x="3883"/>
        <item x="786"/>
        <item x="1137"/>
        <item x="1432"/>
        <item x="3051"/>
        <item x="3510"/>
        <item x="1389"/>
        <item x="364"/>
        <item x="741"/>
        <item x="2642"/>
        <item x="1463"/>
        <item x="3121"/>
        <item x="164"/>
        <item x="2541"/>
        <item x="1290"/>
        <item x="1380"/>
        <item x="2796"/>
        <item x="4551"/>
        <item x="4765"/>
        <item x="259"/>
        <item x="1509"/>
        <item x="1396"/>
        <item x="4428"/>
        <item x="1392"/>
        <item x="2852"/>
        <item x="3247"/>
        <item x="2021"/>
        <item x="2998"/>
        <item x="1015"/>
        <item x="42"/>
        <item x="4763"/>
        <item x="3443"/>
        <item x="4852"/>
        <item x="4"/>
        <item x="961"/>
        <item x="3977"/>
        <item x="4286"/>
        <item x="1908"/>
        <item x="1326"/>
        <item x="1180"/>
        <item x="4889"/>
        <item x="1591"/>
        <item x="3710"/>
        <item x="4990"/>
        <item x="287"/>
        <item x="4587"/>
        <item x="3717"/>
        <item x="544"/>
        <item x="2688"/>
        <item x="3516"/>
        <item x="2198"/>
        <item x="3624"/>
        <item x="617"/>
        <item x="293"/>
        <item x="1052"/>
        <item x="2190"/>
        <item x="2056"/>
        <item x="2585"/>
        <item x="2497"/>
        <item x="3606"/>
        <item x="450"/>
        <item x="2417"/>
        <item x="2986"/>
        <item x="1844"/>
        <item x="2707"/>
        <item x="4856"/>
        <item x="4318"/>
        <item x="3301"/>
        <item x="3335"/>
        <item x="963"/>
        <item x="2070"/>
        <item x="3505"/>
        <item x="1297"/>
        <item x="4181"/>
        <item x="1111"/>
        <item x="4778"/>
        <item x="1355"/>
        <item x="82"/>
        <item x="861"/>
        <item x="3386"/>
        <item x="4465"/>
        <item x="2253"/>
        <item x="469"/>
        <item x="13"/>
        <item x="4621"/>
        <item x="2584"/>
        <item x="2199"/>
        <item x="514"/>
        <item x="1910"/>
        <item x="5180"/>
        <item x="2087"/>
        <item x="382"/>
        <item x="4221"/>
        <item x="3684"/>
        <item x="1013"/>
        <item x="3678"/>
        <item x="2903"/>
        <item x="2429"/>
        <item x="4545"/>
        <item x="2049"/>
        <item x="3363"/>
        <item x="888"/>
        <item x="2126"/>
        <item x="5041"/>
        <item x="2792"/>
        <item x="781"/>
        <item x="1809"/>
        <item x="63"/>
        <item x="467"/>
        <item x="2177"/>
        <item x="4206"/>
        <item x="4063"/>
        <item x="3437"/>
        <item x="3759"/>
        <item x="1782"/>
        <item x="1571"/>
        <item x="2485"/>
        <item x="2652"/>
        <item x="1053"/>
        <item x="1088"/>
        <item x="3673"/>
        <item x="4062"/>
        <item x="4974"/>
        <item x="1687"/>
        <item x="5080"/>
        <item x="1298"/>
        <item x="2544"/>
        <item x="4088"/>
        <item x="1861"/>
        <item x="811"/>
        <item x="669"/>
        <item x="622"/>
        <item x="3298"/>
        <item x="3847"/>
        <item x="3217"/>
        <item x="3976"/>
        <item x="4385"/>
        <item x="4165"/>
        <item x="1547"/>
        <item x="2850"/>
        <item x="844"/>
        <item x="5193"/>
        <item x="5011"/>
        <item x="1759"/>
        <item x="958"/>
        <item x="5232"/>
        <item x="172"/>
        <item x="1183"/>
        <item x="2778"/>
        <item x="1472"/>
        <item x="4542"/>
        <item x="1199"/>
        <item x="1601"/>
        <item x="1827"/>
        <item x="4666"/>
        <item x="1646"/>
        <item x="1691"/>
        <item x="1590"/>
        <item x="4108"/>
        <item x="266"/>
        <item x="5144"/>
        <item x="4172"/>
        <item x="3951"/>
        <item x="1783"/>
        <item x="3614"/>
        <item x="3663"/>
        <item x="3009"/>
        <item x="2510"/>
        <item x="3323"/>
        <item x="4617"/>
        <item x="2470"/>
        <item x="4948"/>
        <item x="2908"/>
        <item x="2727"/>
        <item x="1808"/>
        <item x="3077"/>
        <item x="3378"/>
        <item x="2022"/>
        <item x="4361"/>
        <item x="2393"/>
        <item x="5107"/>
        <item x="4147"/>
        <item x="531"/>
        <item x="5337"/>
        <item x="846"/>
        <item x="2311"/>
        <item x="3503"/>
        <item x="3026"/>
        <item x="3963"/>
        <item x="4041"/>
        <item x="3006"/>
        <item x="149"/>
        <item x="4259"/>
        <item x="104"/>
        <item x="2426"/>
        <item x="3594"/>
        <item x="2933"/>
        <item x="1719"/>
        <item x="941"/>
        <item x="4787"/>
        <item x="443"/>
        <item x="4103"/>
        <item x="2597"/>
        <item x="4931"/>
        <item x="4678"/>
        <item x="684"/>
        <item x="3986"/>
        <item x="738"/>
        <item x="5139"/>
        <item x="762"/>
        <item x="1926"/>
        <item x="87"/>
        <item x="4490"/>
        <item x="3243"/>
        <item x="3130"/>
        <item x="3261"/>
        <item x="1442"/>
        <item x="3409"/>
        <item x="3567"/>
        <item x="3143"/>
        <item x="1135"/>
        <item x="4116"/>
        <item x="36"/>
        <item x="2123"/>
        <item x="1036"/>
        <item x="2200"/>
        <item x="235"/>
        <item x="4176"/>
        <item x="2347"/>
        <item x="4824"/>
        <item x="3620"/>
        <item x="808"/>
        <item x="3791"/>
        <item x="2317"/>
        <item x="5067"/>
        <item x="4480"/>
        <item x="208"/>
        <item x="2673"/>
        <item x="2637"/>
        <item x="3509"/>
        <item x="342"/>
        <item x="1322"/>
        <item x="4900"/>
        <item x="1484"/>
        <item x="2081"/>
        <item x="2371"/>
        <item x="3413"/>
        <item x="3269"/>
        <item x="428"/>
        <item x="1712"/>
        <item x="4503"/>
        <item x="4954"/>
        <item x="3399"/>
        <item x="2686"/>
        <item x="2545"/>
        <item x="2549"/>
        <item x="3626"/>
        <item x="5350"/>
        <item x="8"/>
        <item x="5339"/>
        <item x="550"/>
        <item x="1834"/>
        <item x="3572"/>
        <item x="2657"/>
        <item x="3575"/>
        <item x="2577"/>
        <item x="1749"/>
        <item x="3742"/>
        <item x="214"/>
        <item x="370"/>
        <item x="3339"/>
        <item x="2129"/>
        <item x="4269"/>
        <item x="4390"/>
        <item x="3522"/>
        <item x="3617"/>
        <item x="1530"/>
        <item x="4016"/>
        <item x="4726"/>
        <item x="2392"/>
        <item x="1806"/>
        <item x="4287"/>
        <item x="4010"/>
        <item x="2069"/>
        <item x="4679"/>
        <item x="5004"/>
        <item x="4441"/>
        <item x="828"/>
        <item x="4093"/>
        <item x="2883"/>
        <item x="3348"/>
        <item x="3393"/>
        <item x="3447"/>
        <item x="2902"/>
        <item x="2716"/>
        <item x="4528"/>
        <item x="4629"/>
        <item x="384"/>
        <item x="3813"/>
        <item x="3668"/>
        <item x="2818"/>
        <item x="4704"/>
        <item x="4219"/>
        <item x="4620"/>
        <item x="3181"/>
        <item x="1900"/>
        <item x="1059"/>
        <item x="4756"/>
        <item x="584"/>
        <item x="230"/>
        <item x="3756"/>
        <item x="3860"/>
        <item x="1399"/>
        <item x="3846"/>
        <item x="572"/>
        <item x="1931"/>
        <item x="1188"/>
        <item x="206"/>
        <item x="4098"/>
        <item x="1738"/>
        <item x="2909"/>
        <item x="5024"/>
        <item x="2075"/>
        <item x="1045"/>
        <item x="928"/>
        <item x="3870"/>
        <item x="4000"/>
        <item x="2531"/>
        <item x="5353"/>
        <item x="4183"/>
        <item x="2464"/>
        <item x="3236"/>
        <item x="1723"/>
        <item x="4570"/>
        <item x="1419"/>
        <item x="2563"/>
        <item x="672"/>
        <item x="5365"/>
        <item x="2342"/>
        <item x="2314"/>
        <item x="3314"/>
        <item x="4083"/>
        <item x="947"/>
        <item x="1598"/>
        <item x="4048"/>
        <item x="3309"/>
        <item x="3830"/>
        <item x="3647"/>
        <item x="715"/>
        <item x="3797"/>
        <item x="3947"/>
        <item x="1564"/>
        <item x="2273"/>
        <item x="307"/>
        <item x="4712"/>
        <item x="2051"/>
        <item x="2479"/>
        <item x="1653"/>
        <item x="3132"/>
        <item x="33"/>
        <item x="2730"/>
        <item x="4566"/>
        <item x="2919"/>
        <item x="5336"/>
        <item x="482"/>
        <item x="4121"/>
        <item x="1342"/>
        <item x="529"/>
        <item x="910"/>
        <item x="1690"/>
        <item x="3930"/>
        <item x="396"/>
        <item x="797"/>
        <item x="1142"/>
        <item x="2008"/>
        <item x="2242"/>
        <item x="5083"/>
        <item x="436"/>
        <item x="743"/>
        <item x="2094"/>
        <item x="5124"/>
        <item x="3180"/>
        <item x="4642"/>
        <item x="2154"/>
        <item x="4308"/>
        <item x="1952"/>
        <item x="115"/>
        <item x="3205"/>
        <item x="4534"/>
        <item x="5082"/>
        <item x="3091"/>
        <item x="4175"/>
        <item x="3795"/>
        <item x="4550"/>
        <item x="2951"/>
        <item x="2425"/>
        <item x="2968"/>
        <item x="3760"/>
        <item x="2095"/>
        <item x="2520"/>
        <item x="0"/>
        <item x="1139"/>
        <item x="2556"/>
        <item x="3944"/>
        <item x="3341"/>
        <item x="5299"/>
        <item x="680"/>
        <item x="1405"/>
        <item x="3118"/>
        <item x="4731"/>
        <item x="4556"/>
        <item x="1607"/>
        <item x="2376"/>
        <item x="4125"/>
        <item x="1862"/>
        <item x="5259"/>
        <item x="3543"/>
        <item x="4581"/>
        <item x="4703"/>
        <item x="1954"/>
        <item x="1066"/>
        <item x="5203"/>
        <item x="5120"/>
        <item x="1670"/>
        <item x="3157"/>
        <item x="1576"/>
        <item x="2830"/>
        <item x="1446"/>
        <item x="3867"/>
        <item x="3081"/>
        <item x="2665"/>
        <item x="3170"/>
        <item x="374"/>
        <item x="2458"/>
        <item x="5183"/>
        <item x="1102"/>
        <item x="1851"/>
        <item x="5328"/>
        <item x="2571"/>
        <item x="141"/>
        <item x="5153"/>
        <item x="1935"/>
        <item x="3059"/>
        <item x="3117"/>
        <item x="4140"/>
        <item x="2756"/>
        <item x="2943"/>
        <item x="2907"/>
        <item x="4203"/>
        <item x="3494"/>
        <item x="4160"/>
        <item x="2299"/>
        <item x="485"/>
        <item x="4320"/>
        <item x="77"/>
        <item x="1626"/>
        <item x="4977"/>
        <item x="2911"/>
        <item x="3290"/>
        <item x="3311"/>
        <item x="4282"/>
        <item x="920"/>
        <item x="940"/>
        <item x="2701"/>
        <item x="85"/>
        <item x="1156"/>
        <item x="4060"/>
        <item x="194"/>
        <item x="5050"/>
        <item x="727"/>
        <item x="4904"/>
        <item x="3529"/>
        <item x="949"/>
        <item x="1619"/>
        <item x="2292"/>
        <item x="5234"/>
        <item x="3229"/>
        <item x="2101"/>
        <item x="5034"/>
        <item x="792"/>
        <item x="4721"/>
        <item x="22"/>
        <item x="701"/>
        <item x="3670"/>
        <item x="3758"/>
        <item x="4006"/>
        <item x="1617"/>
        <item x="65"/>
        <item x="2627"/>
        <item x="2580"/>
        <item x="4823"/>
        <item x="5276"/>
        <item x="2231"/>
        <item x="1189"/>
        <item x="1247"/>
        <item x="3173"/>
        <item x="5044"/>
        <item x="3842"/>
        <item x="2886"/>
        <item x="649"/>
        <item x="478"/>
        <item x="1054"/>
        <item x="2348"/>
        <item x="48"/>
        <item x="4262"/>
        <item x="3151"/>
        <item x="309"/>
        <item x="4945"/>
        <item x="2628"/>
        <item x="668"/>
        <item x="4727"/>
        <item x="5099"/>
        <item x="3712"/>
        <item x="1641"/>
        <item x="59"/>
        <item x="841"/>
        <item x="1078"/>
        <item x="957"/>
        <item x="2900"/>
        <item x="1613"/>
        <item x="1130"/>
        <item x="5331"/>
        <item x="1568"/>
        <item x="4515"/>
        <item x="1785"/>
        <item x="4790"/>
        <item x="4669"/>
        <item x="5008"/>
        <item x="951"/>
        <item x="3428"/>
        <item x="4761"/>
        <item x="2290"/>
        <item x="527"/>
        <item x="1985"/>
        <item x="4533"/>
        <item x="899"/>
        <item x="5071"/>
        <item x="3293"/>
        <item x="158"/>
        <item x="4352"/>
        <item x="3407"/>
        <item x="5227"/>
        <item x="3109"/>
        <item x="3080"/>
        <item x="4855"/>
        <item x="4641"/>
        <item x="3307"/>
        <item x="2120"/>
        <item x="3319"/>
        <item x="4827"/>
        <item x="1414"/>
        <item x="3050"/>
        <item x="1647"/>
        <item x="5190"/>
        <item x="2277"/>
        <item x="4597"/>
        <item x="5150"/>
        <item x="4716"/>
        <item x="2125"/>
        <item x="2245"/>
        <item x="603"/>
        <item x="2936"/>
        <item x="2606"/>
        <item x="4606"/>
        <item x="4334"/>
        <item x="236"/>
        <item x="5225"/>
        <item x="2256"/>
        <item x="1042"/>
        <item x="995"/>
        <item x="463"/>
        <item x="4011"/>
        <item x="5093"/>
        <item x="181"/>
        <item x="2171"/>
        <item x="4913"/>
        <item x="4661"/>
        <item x="3956"/>
        <item x="4984"/>
        <item x="2304"/>
        <item x="1752"/>
        <item x="4715"/>
        <item x="5104"/>
        <item x="3750"/>
        <item x="2671"/>
        <item x="5053"/>
        <item x="2449"/>
        <item x="663"/>
        <item x="4297"/>
        <item x="109"/>
        <item x="730"/>
        <item x="5089"/>
        <item x="401"/>
        <item x="4090"/>
        <item x="2976"/>
        <item x="285"/>
        <item x="1632"/>
        <item x="2174"/>
        <item x="4325"/>
        <item x="389"/>
        <item x="2162"/>
        <item x="5063"/>
        <item x="1237"/>
        <item x="4151"/>
        <item x="4799"/>
        <item x="2445"/>
        <item x="3163"/>
        <item x="5206"/>
        <item x="4438"/>
        <item x="850"/>
        <item x="1997"/>
        <item x="751"/>
        <item x="3836"/>
        <item x="2558"/>
        <item x="2289"/>
        <item x="3730"/>
        <item x="1664"/>
        <item x="3232"/>
        <item x="3598"/>
        <item x="535"/>
        <item x="4956"/>
        <item x="1019"/>
        <item x="3131"/>
        <item x="2310"/>
        <item x="1458"/>
        <item x="5346"/>
        <item x="1044"/>
        <item x="2804"/>
        <item x="4529"/>
        <item x="4705"/>
        <item x="1157"/>
        <item x="2208"/>
        <item x="3997"/>
        <item x="722"/>
        <item x="5289"/>
        <item x="197"/>
        <item x="4643"/>
        <item x="708"/>
        <item x="2724"/>
        <item x="2496"/>
        <item x="3533"/>
        <item x="119"/>
        <item x="3908"/>
        <item x="2313"/>
        <item x="2172"/>
        <item x="4632"/>
        <item x="1242"/>
        <item x="2319"/>
        <item x="2977"/>
        <item x="4171"/>
        <item x="807"/>
        <item x="3302"/>
        <item x="3404"/>
        <item x="1520"/>
        <item x="1505"/>
        <item x="5057"/>
        <item x="1387"/>
        <item x="3918"/>
        <item x="2433"/>
        <item x="2771"/>
        <item x="1625"/>
        <item x="3471"/>
        <item x="1655"/>
        <item x="346"/>
        <item x="5021"/>
        <item x="5228"/>
        <item x="1056"/>
        <item x="4136"/>
        <item x="1119"/>
        <item x="2834"/>
        <item x="1095"/>
        <item x="3732"/>
        <item x="4177"/>
        <item x="4766"/>
        <item x="1032"/>
        <item x="3688"/>
        <item x="3268"/>
        <item x="3374"/>
        <item x="288"/>
        <item x="4225"/>
        <item x="4120"/>
        <item x="2827"/>
        <item x="2732"/>
        <item x="1225"/>
        <item x="3596"/>
        <item x="1947"/>
        <item x="4423"/>
        <item x="4187"/>
        <item x="734"/>
        <item x="614"/>
        <item x="4364"/>
        <item x="3278"/>
        <item x="1823"/>
        <item x="2516"/>
        <item x="4415"/>
        <item x="2734"/>
        <item x="2220"/>
        <item x="3373"/>
        <item x="419"/>
        <item x="2581"/>
        <item x="4653"/>
        <item x="1535"/>
        <item x="442"/>
        <item x="1033"/>
        <item x="776"/>
        <item x="234"/>
        <item x="3766"/>
        <item x="5284"/>
        <item x="2527"/>
        <item x="4355"/>
        <item x="3289"/>
        <item x="4234"/>
        <item x="1187"/>
        <item x="1112"/>
        <item x="3642"/>
        <item x="5347"/>
        <item x="2669"/>
        <item x="2086"/>
        <item x="4200"/>
        <item x="192"/>
        <item x="1515"/>
        <item x="2276"/>
        <item x="4341"/>
        <item x="16"/>
        <item x="4839"/>
        <item x="4208"/>
        <item x="2099"/>
        <item x="1090"/>
        <item x="439"/>
        <item x="321"/>
        <item x="3524"/>
        <item x="2882"/>
        <item x="5273"/>
        <item x="4800"/>
        <item x="1798"/>
        <item x="2960"/>
        <item x="4923"/>
        <item x="1083"/>
        <item x="2254"/>
        <item x="2444"/>
        <item x="1990"/>
        <item x="4254"/>
        <item x="3680"/>
        <item x="4173"/>
        <item x="528"/>
        <item x="2136"/>
        <item x="4843"/>
        <item x="4431"/>
        <item x="3599"/>
        <item x="1741"/>
        <item x="1812"/>
        <item x="782"/>
        <item x="4378"/>
        <item x="4513"/>
        <item x="1786"/>
        <item x="3643"/>
        <item x="3721"/>
        <item x="3919"/>
        <item x="999"/>
        <item x="3044"/>
        <item x="3790"/>
        <item x="255"/>
        <item x="4961"/>
        <item x="4430"/>
        <item x="4118"/>
        <item x="3822"/>
        <item x="4300"/>
        <item x="3102"/>
        <item x="1333"/>
        <item x="1675"/>
        <item x="2234"/>
        <item x="1860"/>
        <item x="619"/>
        <item x="1852"/>
        <item x="5010"/>
        <item x="2772"/>
        <item x="3422"/>
        <item x="4143"/>
        <item x="887"/>
        <item x="2891"/>
        <item x="1936"/>
        <item x="4683"/>
        <item x="4128"/>
        <item x="2259"/>
        <item x="4650"/>
        <item x="3295"/>
        <item x="4885"/>
        <item x="4012"/>
        <item x="4887"/>
        <item x="5105"/>
        <item x="3499"/>
        <item x="4895"/>
        <item x="4664"/>
        <item x="1491"/>
        <item x="3577"/>
        <item x="2920"/>
        <item x="4072"/>
        <item x="1385"/>
        <item x="4631"/>
        <item x="2540"/>
        <item x="201"/>
        <item x="3431"/>
        <item x="2808"/>
        <item x="2824"/>
        <item x="5332"/>
        <item x="5059"/>
        <item x="3917"/>
        <item x="2610"/>
        <item x="1688"/>
        <item x="5085"/>
        <item x="2860"/>
        <item x="3284"/>
        <item x="3899"/>
        <item x="3702"/>
        <item x="2674"/>
        <item x="1538"/>
        <item x="1561"/>
        <item x="1235"/>
        <item x="4211"/>
        <item x="1113"/>
        <item x="2864"/>
        <item x="2877"/>
        <item x="2759"/>
        <item x="169"/>
        <item x="3821"/>
        <item x="4132"/>
        <item x="1420"/>
        <item x="4232"/>
        <item x="1857"/>
        <item x="5135"/>
        <item x="3886"/>
        <item x="2684"/>
        <item x="397"/>
        <item x="2832"/>
        <item x="2007"/>
        <item x="4584"/>
        <item x="2160"/>
        <item x="1490"/>
        <item x="5290"/>
        <item x="3903"/>
        <item x="789"/>
        <item x="2080"/>
        <item x="1872"/>
        <item x="938"/>
        <item x="2745"/>
        <item x="5149"/>
        <item x="1630"/>
        <item x="4770"/>
        <item x="2438"/>
        <item x="4582"/>
        <item x="1034"/>
        <item x="650"/>
        <item x="4830"/>
        <item x="2296"/>
        <item x="3274"/>
        <item x="2498"/>
        <item x="1828"/>
        <item x="2106"/>
        <item x="1819"/>
        <item x="1321"/>
        <item x="4755"/>
        <item x="3215"/>
        <item x="5282"/>
        <item x="3238"/>
        <item x="179"/>
        <item x="4622"/>
        <item x="4535"/>
        <item x="4859"/>
        <item x="2847"/>
        <item x="2212"/>
        <item x="2307"/>
        <item x="4404"/>
        <item x="511"/>
        <item x="4353"/>
        <item x="4651"/>
        <item x="5315"/>
        <item x="5088"/>
        <item x="1226"/>
        <item x="2363"/>
        <item x="190"/>
        <item x="1332"/>
        <item x="3306"/>
        <item x="732"/>
        <item x="4170"/>
        <item x="4979"/>
        <item x="4576"/>
        <item x="1129"/>
        <item x="900"/>
        <item x="360"/>
        <item x="3219"/>
        <item x="3185"/>
        <item x="1416"/>
        <item x="4841"/>
        <item x="4688"/>
        <item x="2948"/>
        <item x="2631"/>
        <item x="5303"/>
        <item x="2448"/>
        <item x="960"/>
        <item x="3627"/>
        <item x="505"/>
        <item x="3835"/>
        <item x="2132"/>
        <item x="1482"/>
        <item x="4301"/>
        <item x="3718"/>
        <item x="354"/>
        <item x="3729"/>
        <item x="3406"/>
        <item x="1654"/>
        <item x="1867"/>
        <item x="4742"/>
        <item x="3321"/>
        <item x="2706"/>
        <item x="3949"/>
        <item x="2656"/>
        <item x="5335"/>
        <item x="1104"/>
        <item x="3508"/>
        <item x="3368"/>
        <item x="3415"/>
        <item x="4578"/>
        <item x="1230"/>
        <item x="4129"/>
        <item x="4102"/>
        <item x="4603"/>
        <item x="5266"/>
        <item x="2574"/>
        <item x="2272"/>
        <item x="2890"/>
        <item x="4733"/>
        <item x="5013"/>
        <item x="2195"/>
        <item x="2207"/>
        <item x="1588"/>
        <item x="4032"/>
        <item x="2151"/>
        <item x="873"/>
        <item x="4133"/>
        <item x="2039"/>
        <item x="3104"/>
        <item x="1573"/>
        <item x="580"/>
        <item x="1303"/>
        <item x="4178"/>
        <item x="4235"/>
        <item x="232"/>
        <item x="1012"/>
        <item x="1286"/>
        <item x="1999"/>
        <item x="2364"/>
        <item x="1631"/>
        <item x="576"/>
        <item x="4154"/>
        <item x="2799"/>
        <item x="2807"/>
        <item x="2166"/>
        <item x="592"/>
        <item x="5058"/>
        <item x="1166"/>
        <item x="523"/>
        <item x="3300"/>
        <item x="1280"/>
        <item x="1797"/>
        <item x="3027"/>
        <item x="3152"/>
        <item x="2381"/>
        <item x="3366"/>
        <item x="3388"/>
        <item x="1124"/>
        <item x="5035"/>
        <item x="3329"/>
        <item x="2849"/>
        <item x="1068"/>
        <item x="4983"/>
        <item x="3697"/>
        <item x="2047"/>
        <item x="1878"/>
        <item x="4227"/>
        <item x="4970"/>
        <item x="3161"/>
        <item x="3890"/>
        <item x="4199"/>
        <item x="587"/>
        <item x="1906"/>
        <item x="4483"/>
        <item x="323"/>
        <item x="4863"/>
        <item x="1514"/>
        <item x="4007"/>
        <item x="4495"/>
        <item x="3489"/>
        <item x="3324"/>
        <item x="3662"/>
        <item x="1824"/>
        <item x="2735"/>
        <item x="5278"/>
        <item x="1269"/>
        <item x="5069"/>
        <item x="1147"/>
        <item x="4061"/>
        <item x="4065"/>
        <item x="311"/>
        <item x="2536"/>
        <item x="4148"/>
        <item x="4081"/>
        <item x="3849"/>
        <item x="4370"/>
        <item x="26"/>
        <item x="3929"/>
        <item x="2726"/>
        <item x="1291"/>
        <item x="3932"/>
        <item x="1061"/>
        <item x="4469"/>
        <item x="4860"/>
        <item x="2879"/>
        <item x="4162"/>
        <item x="180"/>
        <item x="3901"/>
        <item x="261"/>
        <item x="1243"/>
        <item x="4342"/>
        <item x="5306"/>
        <item x="2029"/>
        <item x="4776"/>
        <item x="4434"/>
        <item x="3240"/>
        <item x="5074"/>
        <item x="3765"/>
        <item x="931"/>
        <item x="3387"/>
        <item x="2822"/>
        <item x="1051"/>
        <item x="3251"/>
        <item x="2324"/>
        <item x="896"/>
        <item x="4452"/>
        <item x="878"/>
        <item x="2775"/>
        <item x="3287"/>
        <item x="297"/>
        <item x="779"/>
        <item x="1805"/>
        <item x="5110"/>
        <item x="1116"/>
        <item x="3808"/>
        <item x="2415"/>
        <item x="2059"/>
        <item x="4319"/>
        <item x="3474"/>
        <item x="3723"/>
        <item x="2867"/>
        <item x="4925"/>
        <item x="4496"/>
        <item x="573"/>
        <item x="3195"/>
        <item x="4241"/>
        <item x="4455"/>
        <item x="1521"/>
        <item x="3037"/>
        <item x="3687"/>
        <item x="4432"/>
        <item x="4521"/>
        <item x="2359"/>
        <item x="1136"/>
        <item x="4671"/>
        <item x="1816"/>
        <item x="2566"/>
        <item x="5202"/>
        <item x="524"/>
        <item x="2892"/>
        <item x="4416"/>
        <item x="1942"/>
        <item x="275"/>
        <item x="1101"/>
        <item x="2424"/>
        <item x="4394"/>
        <item x="1945"/>
        <item x="1628"/>
        <item x="2295"/>
        <item x="3645"/>
        <item x="3242"/>
        <item x="1907"/>
        <item x="3619"/>
        <item x="3149"/>
        <item x="1525"/>
        <item x="1770"/>
        <item x="4857"/>
        <item x="4740"/>
        <item x="3424"/>
        <item x="4271"/>
        <item x="2692"/>
        <item x="977"/>
        <item x="770"/>
        <item x="860"/>
        <item x="1359"/>
        <item x="5355"/>
        <item x="4946"/>
        <item x="1418"/>
        <item x="877"/>
        <item x="4710"/>
        <item x="5073"/>
        <item x="5208"/>
        <item x="3385"/>
        <item x="3014"/>
        <item x="1224"/>
        <item x="942"/>
        <item x="4369"/>
        <item x="3651"/>
        <item x="962"/>
        <item x="4215"/>
        <item x="3604"/>
        <item x="3966"/>
        <item x="4142"/>
        <item x="2746"/>
        <item x="3927"/>
        <item x="3470"/>
        <item x="3249"/>
        <item x="3931"/>
        <item x="4575"/>
        <item x="3616"/>
        <item x="404"/>
        <item x="5115"/>
        <item x="4449"/>
        <item x="4646"/>
        <item x="1967"/>
        <item x="2917"/>
        <item x="994"/>
        <item x="64"/>
        <item x="3690"/>
        <item x="5167"/>
        <item x="1674"/>
        <item x="3769"/>
        <item x="440"/>
        <item x="3292"/>
        <item x="616"/>
        <item x="1325"/>
        <item x="5146"/>
        <item x="3982"/>
        <item x="2589"/>
        <item x="796"/>
        <item x="3763"/>
        <item x="4508"/>
        <item x="1234"/>
        <item x="4240"/>
        <item x="2667"/>
        <item x="1192"/>
        <item x="3421"/>
        <item x="2058"/>
        <item x="4972"/>
        <item x="4034"/>
        <item x="4502"/>
        <item x="1077"/>
        <item x="4612"/>
        <item x="1842"/>
        <item x="451"/>
        <item x="3042"/>
        <item x="747"/>
        <item x="3220"/>
        <item x="3649"/>
        <item x="4592"/>
        <item x="2712"/>
        <item x="2613"/>
        <item x="1254"/>
        <item x="3736"/>
        <item x="2929"/>
        <item x="4774"/>
        <item x="3733"/>
        <item x="2054"/>
        <item x="1174"/>
        <item x="1898"/>
        <item x="2456"/>
        <item x="159"/>
        <item x="215"/>
        <item x="3495"/>
        <item x="4553"/>
        <item x="1404"/>
        <item x="4848"/>
        <item x="4875"/>
        <item x="2382"/>
        <item x="2077"/>
        <item x="2179"/>
        <item x="4461"/>
        <item x="3364"/>
        <item x="4391"/>
        <item x="5316"/>
        <item x="3330"/>
        <item x="3001"/>
        <item x="1791"/>
        <item x="1761"/>
        <item x="1023"/>
        <item x="2741"/>
        <item x="1091"/>
        <item x="4097"/>
        <item x="3233"/>
        <item x="4251"/>
        <item x="2414"/>
        <item x="376"/>
        <item x="3592"/>
        <item x="4826"/>
        <item x="2762"/>
        <item x="4238"/>
        <item x="4343"/>
        <item x="4009"/>
        <item x="4557"/>
        <item x="3297"/>
        <item x="1918"/>
        <item x="1529"/>
        <item x="4978"/>
        <item x="195"/>
        <item x="3445"/>
        <item x="2973"/>
        <item x="1983"/>
        <item x="1181"/>
        <item x="5134"/>
        <item x="2876"/>
        <item x="3230"/>
        <item x="1374"/>
        <item x="4775"/>
        <item x="3964"/>
        <item x="2696"/>
        <item x="2934"/>
        <item x="2475"/>
        <item x="2675"/>
        <item x="1304"/>
        <item x="731"/>
        <item x="1334"/>
        <item x="996"/>
        <item x="4809"/>
        <item x="182"/>
        <item x="991"/>
        <item x="2659"/>
        <item x="560"/>
        <item x="5121"/>
        <item x="1971"/>
        <item x="1726"/>
        <item x="4773"/>
        <item x="1390"/>
        <item x="2202"/>
        <item x="2546"/>
        <item x="1200"/>
        <item x="4445"/>
        <item x="2662"/>
        <item x="4663"/>
        <item x="2523"/>
        <item x="799"/>
        <item x="345"/>
        <item x="1603"/>
        <item x="3938"/>
        <item x="4675"/>
        <item x="30"/>
        <item x="1391"/>
        <item x="3685"/>
        <item x="5262"/>
        <item x="1148"/>
        <item x="4987"/>
        <item x="1665"/>
        <item x="3347"/>
        <item x="2914"/>
        <item x="157"/>
        <item x="2969"/>
        <item x="2954"/>
        <item x="4772"/>
        <item x="2045"/>
        <item x="4922"/>
        <item x="1402"/>
        <item x="3815"/>
        <item x="1361"/>
        <item x="2391"/>
        <item x="4519"/>
        <item x="5086"/>
        <item x="2918"/>
        <item x="4832"/>
        <item x="5216"/>
        <item x="1854"/>
        <item x="1096"/>
        <item x="4109"/>
        <item x="1250"/>
        <item x="4117"/>
        <item x="1554"/>
        <item x="5198"/>
        <item x="3095"/>
        <item x="2801"/>
        <item x="1871"/>
        <item x="3030"/>
        <item x="3851"/>
        <item x="4767"/>
        <item x="1881"/>
        <item x="2370"/>
        <item x="3285"/>
        <item x="2981"/>
        <item x="228"/>
        <item x="984"/>
        <item x="2689"/>
        <item x="1240"/>
        <item x="1155"/>
        <item x="1103"/>
        <item x="3971"/>
        <item x="681"/>
        <item x="4536"/>
        <item x="721"/>
        <item x="2263"/>
        <item x="5280"/>
        <item x="3073"/>
        <item x="1799"/>
        <item x="5092"/>
        <item x="3700"/>
        <item x="4509"/>
        <item x="40"/>
        <item x="3923"/>
        <item x="4237"/>
        <item x="3775"/>
        <item x="3317"/>
        <item x="3376"/>
        <item x="4323"/>
        <item x="4699"/>
        <item x="545"/>
        <item x="4920"/>
        <item x="314"/>
        <item x="1217"/>
        <item x="99"/>
        <item x="1986"/>
        <item x="3417"/>
        <item x="5129"/>
        <item x="1800"/>
        <item x="1849"/>
        <item x="911"/>
        <item x="441"/>
        <item x="465"/>
        <item x="372"/>
        <item x="2916"/>
        <item x="1544"/>
        <item x="140"/>
        <item x="4685"/>
        <item x="2518"/>
        <item x="3893"/>
        <item x="3576"/>
        <item x="1"/>
        <item x="4210"/>
        <item x="2463"/>
        <item x="5267"/>
        <item x="4400"/>
        <item x="76"/>
        <item x="2404"/>
        <item x="4854"/>
        <item x="5039"/>
        <item x="193"/>
        <item x="1440"/>
        <item x="3244"/>
        <item x="4332"/>
        <item x="3609"/>
        <item x="3012"/>
        <item x="4680"/>
        <item x="1929"/>
        <item x="4463"/>
        <item x="609"/>
        <item x="4893"/>
        <item x="245"/>
        <item x="1017"/>
        <item x="2683"/>
        <item x="4915"/>
        <item x="4547"/>
        <item x="3222"/>
        <item x="1903"/>
        <item x="2486"/>
        <item x="4021"/>
        <item x="2881"/>
        <item x="1098"/>
        <item x="3403"/>
        <item x="3228"/>
        <item x="3377"/>
        <item x="4314"/>
        <item x="3773"/>
        <item x="4951"/>
        <item x="2390"/>
        <item x="1548"/>
        <item x="705"/>
        <item x="71"/>
        <item x="233"/>
        <item x="2163"/>
        <item x="2103"/>
        <item x="843"/>
        <item x="209"/>
        <item x="5068"/>
        <item x="3446"/>
        <item x="5060"/>
        <item x="1751"/>
        <item x="2100"/>
        <item x="3724"/>
        <item x="3776"/>
        <item x="1866"/>
        <item x="3920"/>
        <item x="4918"/>
        <item x="2460"/>
        <item x="1522"/>
        <item x="2156"/>
        <item x="2145"/>
        <item x="2651"/>
        <item x="5277"/>
        <item x="3874"/>
        <item x="827"/>
        <item x="2236"/>
        <item x="123"/>
        <item x="4392"/>
        <item x="3303"/>
        <item x="2287"/>
        <item x="3792"/>
        <item x="5181"/>
        <item x="2026"/>
        <item x="2926"/>
        <item x="260"/>
        <item x="420"/>
        <item x="2779"/>
        <item x="4014"/>
        <item x="4249"/>
        <item x="921"/>
        <item x="1944"/>
        <item x="4285"/>
        <item x="2422"/>
        <item x="2897"/>
        <item x="5051"/>
        <item x="1043"/>
        <item x="4942"/>
        <item x="1710"/>
        <item x="1787"/>
        <item x="4492"/>
        <item x="2846"/>
        <item x="3911"/>
        <item x="251"/>
        <item x="943"/>
        <item x="591"/>
        <item x="128"/>
        <item x="4929"/>
        <item x="818"/>
        <item x="4233"/>
        <item x="3115"/>
        <item x="4829"/>
        <item x="845"/>
        <item x="5268"/>
        <item x="460"/>
        <item x="1246"/>
        <item x="1765"/>
        <item x="4437"/>
        <item x="2898"/>
        <item x="775"/>
        <item x="2085"/>
        <item x="2819"/>
        <item x="2880"/>
        <item x="4655"/>
        <item x="1403"/>
        <item x="54"/>
        <item x="1335"/>
        <item x="1587"/>
        <item x="1725"/>
        <item x="1324"/>
        <item x="2004"/>
        <item x="2617"/>
        <item x="1662"/>
        <item x="1421"/>
        <item x="2787"/>
        <item x="5070"/>
        <item x="1781"/>
        <item x="2096"/>
        <item x="946"/>
        <item x="1208"/>
        <item x="1592"/>
        <item x="2398"/>
        <item x="3916"/>
        <item x="1502"/>
        <item x="4684"/>
        <item x="1841"/>
        <item x="5250"/>
        <item x="2685"/>
        <item x="363"/>
        <item x="1584"/>
        <item x="5048"/>
        <item x="2501"/>
        <item x="4346"/>
        <item x="3352"/>
        <item x="3638"/>
        <item x="1128"/>
        <item x="4020"/>
        <item x="3327"/>
        <item x="695"/>
        <item x="3541"/>
        <item x="2723"/>
        <item x="1657"/>
        <item x="3096"/>
        <item x="4486"/>
        <item x="3761"/>
        <item x="4330"/>
        <item x="1574"/>
        <item x="3140"/>
        <item x="3296"/>
        <item x="2952"/>
        <item x="5201"/>
        <item x="3714"/>
        <item x="1381"/>
        <item x="3086"/>
        <item x="2949"/>
        <item x="5182"/>
        <item x="2057"/>
        <item x="1528"/>
        <item x="2405"/>
        <item x="5054"/>
        <item x="4934"/>
        <item x="3455"/>
        <item x="4169"/>
        <item x="253"/>
        <item x="4789"/>
        <item x="3000"/>
        <item x="272"/>
        <item x="3253"/>
        <item x="1488"/>
        <item x="3743"/>
        <item x="4144"/>
        <item x="80"/>
        <item x="2141"/>
        <item x="2599"/>
        <item x="2112"/>
        <item x="1604"/>
        <item x="183"/>
        <item x="292"/>
        <item x="3809"/>
        <item x="1376"/>
        <item x="466"/>
        <item x="4052"/>
        <item x="1504"/>
        <item x="3120"/>
        <item x="3016"/>
        <item x="2288"/>
        <item x="4317"/>
        <item x="300"/>
        <item x="4896"/>
        <item x="1835"/>
        <item x="3318"/>
        <item x="937"/>
        <item x="2922"/>
        <item x="5133"/>
        <item x="1259"/>
        <item x="785"/>
        <item x="2831"/>
        <item x="5031"/>
        <item x="1964"/>
        <item x="3640"/>
        <item x="3653"/>
        <item x="4354"/>
        <item x="512"/>
        <item x="2625"/>
        <item x="3686"/>
        <item x="5360"/>
        <item x="5098"/>
        <item x="4275"/>
        <item x="606"/>
        <item x="3420"/>
        <item x="5351"/>
        <item x="4873"/>
        <item x="1120"/>
        <item x="2201"/>
        <item x="2925"/>
        <item x="658"/>
        <item x="1979"/>
        <item x="350"/>
        <item x="798"/>
        <item x="4290"/>
        <item x="2402"/>
        <item x="4971"/>
        <item x="3608"/>
        <item x="2337"/>
        <item x="1328"/>
        <item x="4236"/>
        <item x="1636"/>
        <item x="5122"/>
        <item x="3568"/>
        <item x="2770"/>
        <item x="4155"/>
        <item x="2023"/>
        <item x="103"/>
        <item x="952"/>
        <item x="3611"/>
        <item x="5173"/>
        <item x="456"/>
        <item x="4055"/>
        <item x="3079"/>
        <item x="3798"/>
        <item x="70"/>
        <item x="6"/>
        <item x="5171"/>
        <item x="3978"/>
        <item x="1503"/>
        <item x="4091"/>
        <item x="3694"/>
        <item x="2790"/>
        <item x="3560"/>
        <item x="839"/>
        <item x="2781"/>
        <item x="4195"/>
        <item x="1699"/>
        <item x="702"/>
        <item x="691"/>
        <item x="4836"/>
        <item x="5301"/>
        <item x="872"/>
        <item x="3506"/>
        <item x="665"/>
        <item x="3453"/>
        <item x="291"/>
        <item x="2459"/>
        <item x="5224"/>
        <item x="487"/>
        <item x="2210"/>
        <item x="2760"/>
        <item x="2117"/>
        <item x="1792"/>
        <item x="5037"/>
        <item x="2820"/>
        <item x="2205"/>
        <item x="914"/>
        <item x="1382"/>
        <item x="5197"/>
        <item x="3390"/>
        <item x="3838"/>
        <item x="1316"/>
        <item x="3882"/>
        <item x="1975"/>
        <item x="3171"/>
        <item x="3940"/>
        <item x="3031"/>
        <item x="4818"/>
        <item x="1211"/>
        <item x="2747"/>
        <item x="5091"/>
        <item x="5047"/>
        <item x="1922"/>
        <item x="2529"/>
        <item x="2000"/>
        <item x="2019"/>
        <item x="1700"/>
        <item x="2379"/>
        <item x="768"/>
        <item x="3739"/>
        <item x="3679"/>
        <item x="4949"/>
        <item x="66"/>
        <item x="3780"/>
        <item x="4180"/>
        <item x="906"/>
        <item x="632"/>
        <item x="1980"/>
        <item x="2281"/>
        <item x="2217"/>
        <item x="1085"/>
        <item x="4482"/>
        <item x="4572"/>
        <item x="4916"/>
        <item x="1089"/>
        <item x="3735"/>
        <item x="3960"/>
        <item x="503"/>
        <item x="310"/>
        <item x="3159"/>
        <item x="2509"/>
        <item x="3907"/>
        <item x="3358"/>
        <item x="5145"/>
        <item x="5032"/>
        <item x="4614"/>
        <item x="1205"/>
        <item x="4543"/>
        <item x="740"/>
        <item x="4451"/>
        <item x="1238"/>
        <item x="611"/>
        <item x="2343"/>
        <item x="3859"/>
        <item x="4562"/>
        <item x="2590"/>
        <item x="5159"/>
        <item x="2354"/>
        <item x="1896"/>
        <item x="5304"/>
        <item x="2963"/>
        <item x="1481"/>
        <item x="1820"/>
        <item x="1171"/>
        <item x="3463"/>
        <item x="5226"/>
        <item x="3804"/>
        <item x="1560"/>
        <item x="2947"/>
        <item x="4157"/>
        <item x="889"/>
        <item x="1831"/>
        <item x="4027"/>
        <item x="4278"/>
        <item x="4307"/>
        <item x="2297"/>
        <item x="3259"/>
        <item x="1058"/>
        <item x="1877"/>
        <item x="5136"/>
        <item x="4223"/>
        <item x="4615"/>
        <item x="289"/>
        <item x="79"/>
        <item x="686"/>
        <item x="1801"/>
        <item x="3669"/>
        <item x="4674"/>
        <item x="2155"/>
        <item x="2736"/>
        <item x="3088"/>
        <item x="4284"/>
        <item x="1092"/>
        <item x="4673"/>
        <item x="4752"/>
        <item x="1176"/>
        <item x="2301"/>
        <item x="3357"/>
        <item x="4938"/>
        <item x="1149"/>
        <item x="699"/>
        <item x="4531"/>
        <item x="2705"/>
        <item x="4711"/>
        <item x="3308"/>
        <item x="3707"/>
        <item x="5015"/>
        <item x="3169"/>
        <item x="4902"/>
        <item x="4182"/>
        <item x="2361"/>
        <item x="3129"/>
        <item x="5187"/>
        <item x="1608"/>
        <item x="1923"/>
        <item x="2524"/>
        <item x="2093"/>
        <item x="4953"/>
        <item x="4654"/>
        <item x="689"/>
        <item x="810"/>
        <item x="1716"/>
        <item x="457"/>
        <item x="3696"/>
        <item x="3876"/>
        <item x="4538"/>
        <item x="4966"/>
        <item x="207"/>
        <item x="4926"/>
        <item x="615"/>
        <item x="4205"/>
        <item x="858"/>
        <item x="3618"/>
        <item x="3751"/>
        <item x="1274"/>
        <item x="3381"/>
        <item x="2105"/>
        <item x="5317"/>
        <item x="4113"/>
        <item x="815"/>
        <item x="4418"/>
        <item x="4697"/>
        <item x="909"/>
        <item x="3198"/>
        <item x="3154"/>
        <item x="2062"/>
        <item x="5163"/>
        <item x="4335"/>
        <item x="2660"/>
        <item x="515"/>
        <item x="4997"/>
        <item x="2769"/>
        <item x="1022"/>
        <item x="3501"/>
        <item x="2063"/>
        <item x="4782"/>
        <item x="1177"/>
        <item x="4174"/>
        <item x="229"/>
        <item x="1627"/>
        <item x="3745"/>
        <item x="4112"/>
        <item x="1038"/>
        <item x="4479"/>
        <item x="3689"/>
        <item x="4224"/>
        <item x="2031"/>
        <item x="1117"/>
        <item x="380"/>
        <item x="3965"/>
        <item x="4448"/>
        <item x="4384"/>
        <item x="3652"/>
        <item x="855"/>
        <item x="5087"/>
        <item x="1830"/>
        <item x="2219"/>
        <item x="3546"/>
        <item x="4988"/>
        <item x="2020"/>
        <item x="290"/>
        <item x="853"/>
        <item x="1533"/>
        <item x="2655"/>
        <item x="2164"/>
        <item x="2269"/>
        <item x="3731"/>
        <item x="1773"/>
        <item x="2840"/>
        <item x="1373"/>
        <item x="3212"/>
        <item x="2785"/>
        <item x="2776"/>
        <item x="2941"/>
        <item x="1689"/>
        <item x="4698"/>
        <item x="4295"/>
        <item x="4941"/>
        <item x="75"/>
        <item x="2591"/>
        <item x="3943"/>
        <item x="5114"/>
        <item x="4265"/>
        <item x="2687"/>
        <item x="3082"/>
        <item x="2430"/>
        <item x="1014"/>
        <item x="1735"/>
        <item x="3658"/>
        <item x="4458"/>
        <item x="5258"/>
        <item x="413"/>
        <item x="3578"/>
        <item x="4867"/>
        <item x="5108"/>
        <item x="3869"/>
        <item x="5012"/>
        <item x="3553"/>
        <item x="2275"/>
        <item x="3864"/>
        <item x="1730"/>
        <item x="1775"/>
        <item x="2238"/>
        <item x="1978"/>
        <item x="3192"/>
        <item x="5334"/>
        <item x="1395"/>
        <item x="4541"/>
        <item x="1021"/>
        <item x="5006"/>
        <item x="2213"/>
        <item x="5077"/>
        <item x="3992"/>
        <item x="4196"/>
        <item x="2270"/>
        <item x="4558"/>
        <item x="2958"/>
        <item x="211"/>
        <item x="163"/>
        <item x="2946"/>
        <item x="1681"/>
        <item x="1933"/>
        <item x="5166"/>
        <item x="5195"/>
        <item x="1097"/>
        <item x="3715"/>
        <item x="696"/>
        <item x="3210"/>
        <item x="1660"/>
        <item x="1485"/>
        <item x="3041"/>
        <item x="379"/>
        <item x="377"/>
        <item x="1913"/>
        <item x="2230"/>
        <item x="4138"/>
        <item x="2423"/>
        <item x="5138"/>
        <item x="2040"/>
        <item x="4815"/>
        <item x="5186"/>
        <item x="422"/>
        <item x="4472"/>
        <item x="5200"/>
        <item x="3579"/>
        <item x="922"/>
        <item x="956"/>
        <item x="2654"/>
        <item x="1789"/>
        <item x="3425"/>
        <item x="5152"/>
        <item x="4561"/>
        <item x="3193"/>
        <item x="3481"/>
        <item x="127"/>
        <item x="3564"/>
        <item x="4834"/>
        <item x="1194"/>
        <item x="4303"/>
        <item x="2971"/>
        <item x="3912"/>
        <item x="2970"/>
        <item x="4406"/>
        <item x="2896"/>
        <item x="4737"/>
        <item x="406"/>
        <item x="302"/>
        <item x="2797"/>
        <item x="298"/>
        <item x="2484"/>
        <item x="4497"/>
        <item x="2333"/>
        <item x="3094"/>
        <item x="2878"/>
        <item x="3558"/>
        <item x="5207"/>
        <item x="2912"/>
        <item x="5307"/>
        <item x="3854"/>
        <item x="3144"/>
        <item x="3972"/>
        <item x="283"/>
        <item x="1950"/>
        <item x="4106"/>
        <item x="4258"/>
        <item x="4402"/>
        <item x="1552"/>
        <item x="403"/>
        <item x="3204"/>
        <item x="2666"/>
        <item x="5062"/>
        <item x="510"/>
        <item x="1567"/>
        <item x="4568"/>
        <item x="2533"/>
        <item x="4999"/>
        <item x="604"/>
        <item x="4131"/>
        <item x="2418"/>
        <item x="3762"/>
        <item x="2446"/>
        <item x="138"/>
        <item x="3518"/>
        <item x="4903"/>
        <item x="923"/>
        <item x="1650"/>
        <item x="3087"/>
        <item x="5125"/>
        <item x="3834"/>
        <item x="703"/>
        <item x="4365"/>
        <item x="4389"/>
        <item x="1063"/>
        <item x="3491"/>
        <item x="3438"/>
        <item x="4554"/>
        <item x="3441"/>
        <item x="3530"/>
        <item x="4616"/>
        <item x="2024"/>
        <item x="2293"/>
        <item x="3384"/>
        <item x="4520"/>
        <item x="654"/>
        <item x="737"/>
        <item x="3105"/>
        <item x="4293"/>
        <item x="3526"/>
        <item x="4985"/>
        <item x="1075"/>
        <item x="2283"/>
        <item x="2815"/>
        <item x="1753"/>
        <item x="927"/>
        <item x="4396"/>
        <item x="2173"/>
        <item x="5352"/>
        <item x="4980"/>
        <item x="1118"/>
        <item x="783"/>
        <item x="4408"/>
        <item x="301"/>
        <item x="124"/>
        <item x="4436"/>
        <item x="2328"/>
        <item x="2"/>
        <item x="2180"/>
        <item x="3969"/>
        <item x="644"/>
        <item x="1998"/>
        <item x="3018"/>
        <item x="2844"/>
        <item x="2097"/>
        <item x="513"/>
        <item x="4273"/>
        <item x="4104"/>
        <item x="3800"/>
        <item x="3411"/>
        <item x="3728"/>
        <item x="410"/>
        <item x="221"/>
        <item x="2753"/>
        <item x="3802"/>
        <item x="3507"/>
        <item x="155"/>
        <item x="2466"/>
        <item x="1459"/>
        <item x="365"/>
        <item x="2400"/>
        <item x="263"/>
        <item x="4730"/>
        <item x="4333"/>
        <item x="929"/>
        <item x="4263"/>
        <item x="1393"/>
        <item x="3894"/>
        <item x="4047"/>
        <item x="953"/>
        <item x="4657"/>
        <item x="4066"/>
        <item x="1141"/>
        <item x="1508"/>
        <item x="2306"/>
        <item x="4958"/>
        <item x="5095"/>
        <item x="664"/>
        <item x="3372"/>
        <item x="5165"/>
        <item x="3272"/>
        <item x="3127"/>
        <item x="3397"/>
        <item x="3636"/>
        <item x="3496"/>
        <item x="2394"/>
        <item x="4907"/>
        <item x="3400"/>
        <item x="1911"/>
        <item x="5296"/>
        <item x="4777"/>
        <item x="4994"/>
        <item x="72"/>
        <item x="122"/>
        <item x="2681"/>
        <item x="3589"/>
        <item x="2559"/>
        <item x="4709"/>
        <item x="1856"/>
        <item x="425"/>
        <item x="1722"/>
        <item x="1557"/>
        <item x="1972"/>
        <item x="3741"/>
        <item x="479"/>
        <item x="4795"/>
        <item x="491"/>
        <item x="2538"/>
        <item x="1221"/>
        <item x="2927"/>
        <item x="4870"/>
        <item x="862"/>
        <item x="355"/>
        <item x="2935"/>
        <item x="4649"/>
        <item x="3990"/>
        <item x="4872"/>
        <item x="2535"/>
        <item x="711"/>
        <item x="1433"/>
        <item x="4810"/>
        <item x="1260"/>
        <item x="5218"/>
        <item x="3332"/>
        <item x="2161"/>
        <item x="3877"/>
        <item x="3774"/>
        <item x="4512"/>
        <item x="3304"/>
        <item x="2505"/>
        <item x="3887"/>
        <item x="2218"/>
        <item x="476"/>
        <item x="156"/>
        <item x="1165"/>
        <item x="1745"/>
        <item x="3665"/>
        <item x="3928"/>
        <item x="5298"/>
        <item x="842"/>
        <item x="4443"/>
        <item x="4444"/>
        <item x="3850"/>
        <item x="189"/>
        <item x="5000"/>
        <item x="4725"/>
        <item x="4474"/>
        <item x="3778"/>
        <item x="1377"/>
        <item x="1887"/>
        <item x="2410"/>
        <item x="4216"/>
        <item x="4833"/>
        <item x="2814"/>
        <item x="2504"/>
        <item x="2839"/>
        <item x="4862"/>
        <item x="516"/>
        <item x="5270"/>
        <item x="4625"/>
        <item x="2369"/>
        <item x="4762"/>
        <item x="2649"/>
        <item x="884"/>
        <item x="226"/>
        <item x="986"/>
        <item x="2511"/>
        <item x="4058"/>
        <item x="806"/>
        <item x="4270"/>
        <item x="2052"/>
        <item x="601"/>
        <item x="423"/>
        <item x="4911"/>
        <item x="3987"/>
        <item x="3623"/>
        <item x="2380"/>
        <item x="105"/>
        <item x="2568"/>
        <item x="2565"/>
        <item x="4648"/>
        <item x="4530"/>
        <item x="4407"/>
        <item x="2360"/>
        <item x="3084"/>
        <item x="1901"/>
        <item x="4163"/>
        <item x="464"/>
        <item x="4366"/>
        <item x="1742"/>
        <item x="1605"/>
        <item x="1193"/>
        <item x="480"/>
        <item x="3841"/>
        <item x="2851"/>
        <item x="1294"/>
        <item x="1046"/>
        <item x="470"/>
        <item x="4207"/>
        <item x="4460"/>
        <item x="2870"/>
        <item x="1543"/>
        <item x="388"/>
        <item x="1212"/>
        <item x="2385"/>
        <item x="3476"/>
        <item x="992"/>
        <item x="1711"/>
        <item x="2871"/>
        <item x="4209"/>
        <item x="2503"/>
        <item x="4505"/>
        <item x="2403"/>
        <item x="1060"/>
        <item x="4141"/>
        <item x="2038"/>
        <item x="4840"/>
        <item x="5283"/>
        <item x="4638"/>
        <item x="3254"/>
        <item x="2224"/>
        <item x="2757"/>
        <item x="1161"/>
        <item x="2494"/>
        <item x="4950"/>
        <item x="2551"/>
        <item x="1595"/>
        <item x="4634"/>
        <item x="3872"/>
        <item x="709"/>
        <item x="1550"/>
        <item x="3666"/>
        <item x="5271"/>
        <item x="4360"/>
        <item x="1579"/>
        <item x="5022"/>
        <item x="4344"/>
        <item x="3698"/>
        <item x="282"/>
        <item x="3258"/>
        <item x="4296"/>
        <item x="3549"/>
        <item x="1708"/>
        <item x="2339"/>
        <item x="4754"/>
        <item x="824"/>
        <item x="1518"/>
        <item x="1853"/>
        <item x="2547"/>
        <item x="1329"/>
        <item x="2465"/>
        <item x="1195"/>
        <item x="19"/>
        <item x="857"/>
        <item x="5175"/>
        <item x="4569"/>
        <item x="2875"/>
        <item x="2619"/>
        <item x="4944"/>
        <item x="4056"/>
        <item x="5323"/>
        <item x="4311"/>
        <item x="1462"/>
        <item x="522"/>
        <item x="4571"/>
        <item x="3939"/>
        <item x="125"/>
        <item x="1511"/>
        <item x="2350"/>
        <item x="4785"/>
        <item x="4746"/>
        <item x="4682"/>
        <item x="4054"/>
        <item x="5275"/>
        <item x="4706"/>
        <item x="1093"/>
        <item x="4647"/>
        <item x="2373"/>
        <item x="2206"/>
        <item x="4008"/>
        <item x="763"/>
        <item x="473"/>
        <item x="886"/>
        <item x="387"/>
        <item x="312"/>
        <item x="2932"/>
        <item x="2982"/>
        <item x="1758"/>
        <item x="477"/>
        <item x="4600"/>
        <item x="5240"/>
        <item x="1498"/>
        <item x="3539"/>
        <item x="44"/>
        <item x="2191"/>
        <item x="4288"/>
        <item x="1375"/>
        <item x="3848"/>
        <item x="1705"/>
        <item x="4813"/>
        <item x="4690"/>
        <item x="2836"/>
        <item x="2111"/>
        <item x="2025"/>
        <item x="3803"/>
        <item x="548"/>
        <item x="5148"/>
        <item x="4747"/>
        <item x="2235"/>
        <item x="3878"/>
        <item x="1479"/>
        <item x="4359"/>
        <item x="2453"/>
        <item x="1807"/>
        <item x="4115"/>
        <item x="5185"/>
        <item x="414"/>
        <item x="5049"/>
        <item x="1114"/>
        <item x="273"/>
        <item x="3054"/>
        <item x="4604"/>
        <item x="4527"/>
        <item x="5274"/>
        <item x="4080"/>
        <item x="3889"/>
        <item x="433"/>
        <item x="2489"/>
        <item x="3547"/>
        <item x="3922"/>
        <item x="1802"/>
        <item x="4339"/>
        <item x="3716"/>
        <item x="3003"/>
        <item x="3902"/>
        <item x="4064"/>
        <item x="1652"/>
        <item x="3502"/>
        <item x="3356"/>
        <item x="391"/>
        <item x="1398"/>
        <item x="4738"/>
        <item x="2755"/>
        <item x="5040"/>
        <item x="4626"/>
        <item x="3837"/>
        <item x="2928"/>
        <item x="5321"/>
        <item x="3515"/>
        <item x="296"/>
        <item x="4409"/>
        <item x="3900"/>
        <item x="1679"/>
        <item x="4348"/>
        <item x="2355"/>
        <item x="4644"/>
        <item x="3250"/>
        <item x="5014"/>
        <item x="3556"/>
        <item x="2396"/>
        <item x="1222"/>
        <item x="3557"/>
        <item x="1016"/>
        <item x="4493"/>
        <item x="4507"/>
        <item x="2142"/>
        <item x="2109"/>
        <item x="3167"/>
        <item x="3492"/>
        <item x="3726"/>
        <item x="1461"/>
        <item x="3432"/>
        <item x="4156"/>
        <item x="1925"/>
        <item x="1245"/>
        <item x="3093"/>
        <item x="2528"/>
        <item x="5338"/>
        <item x="517"/>
        <item x="710"/>
        <item x="2823"/>
        <item x="5046"/>
        <item x="4812"/>
        <item x="4261"/>
        <item x="1941"/>
        <item x="3833"/>
        <item x="602"/>
        <item x="944"/>
        <item x="1546"/>
        <item x="73"/>
        <item x="4100"/>
        <item x="4802"/>
        <item x="823"/>
        <item x="4783"/>
        <item x="5231"/>
        <item x="2434"/>
        <item x="4921"/>
        <item x="3299"/>
        <item x="795"/>
        <item x="4555"/>
        <item x="912"/>
        <item x="2592"/>
        <item x="405"/>
        <item x="983"/>
        <item x="1555"/>
        <item x="2904"/>
        <item x="2754"/>
        <item x="2532"/>
        <item x="3953"/>
        <item x="4050"/>
        <item x="3085"/>
        <item x="2992"/>
        <item x="2258"/>
        <item x="555"/>
        <item x="4659"/>
        <item x="381"/>
        <item x="2413"/>
        <item x="4419"/>
        <item x="1138"/>
        <item x="1553"/>
        <item x="2985"/>
        <item x="303"/>
        <item x="1309"/>
        <item x="5128"/>
        <item x="518"/>
        <item x="3513"/>
        <item x="1768"/>
        <item x="964"/>
        <item x="4074"/>
        <item x="2326"/>
        <item x="264"/>
        <item x="25"/>
        <item x="1009"/>
        <item x="2251"/>
        <item x="308"/>
        <item x="3888"/>
        <item x="2913"/>
        <item x="4030"/>
        <item x="1510"/>
        <item x="4135"/>
        <item x="3066"/>
        <item x="3771"/>
        <item x="2474"/>
        <item x="3137"/>
        <item x="3172"/>
        <item x="1351"/>
        <item x="3747"/>
        <item x="1740"/>
        <item x="4864"/>
        <item x="4506"/>
        <item x="4636"/>
        <item x="4377"/>
        <item x="5158"/>
        <item x="1718"/>
        <item x="5209"/>
        <item x="5293"/>
        <item x="1285"/>
        <item x="2507"/>
        <item x="2015"/>
        <item x="4771"/>
        <item x="2972"/>
        <item x="1500"/>
        <item x="3214"/>
        <item x="4498"/>
        <item x="2593"/>
        <item x="2515"/>
        <item x="4793"/>
        <item x="5363"/>
        <item x="1478"/>
        <item x="2189"/>
        <item x="2713"/>
        <item x="3954"/>
        <item x="1767"/>
        <item x="348"/>
        <item x="4466"/>
        <item x="4552"/>
        <item x="252"/>
        <item x="2806"/>
        <item x="3047"/>
        <item x="3885"/>
        <item x="4395"/>
        <item x="1970"/>
        <item x="830"/>
        <item x="1275"/>
        <item x="4025"/>
        <item x="1984"/>
        <item x="5055"/>
        <item x="5142"/>
        <item x="4590"/>
        <item x="5130"/>
        <item x="220"/>
        <item x="1585"/>
        <item x="3305"/>
        <item x="3448"/>
        <item x="3434"/>
        <item x="502"/>
        <item x="5009"/>
        <item x="1409"/>
        <item x="62"/>
        <item x="4289"/>
        <item x="4881"/>
        <item x="5211"/>
        <item x="4158"/>
        <item x="4849"/>
        <item x="1912"/>
        <item x="373"/>
        <item x="4888"/>
        <item x="5249"/>
        <item x="2994"/>
        <item x="4481"/>
        <item x="4099"/>
        <item x="4780"/>
        <item x="1566"/>
        <item x="562"/>
        <item x="1214"/>
        <item x="3789"/>
        <item x="2579"/>
        <item x="1953"/>
        <item x="854"/>
        <item x="1813"/>
        <item x="4878"/>
        <item x="2291"/>
        <item x="3968"/>
        <item x="1569"/>
        <item x="4968"/>
        <item x="4484"/>
        <item x="4613"/>
        <item x="2602"/>
        <item x="3683"/>
        <item x="4786"/>
        <item x="4729"/>
        <item x="2596"/>
        <item x="726"/>
        <item x="1140"/>
        <item x="4905"/>
        <item x="3861"/>
        <item x="4660"/>
        <item x="3991"/>
        <item x="3071"/>
        <item x="4272"/>
        <item x="2768"/>
        <item x="4714"/>
        <item x="4564"/>
        <item x="1897"/>
        <item x="3164"/>
        <item x="2578"/>
        <item x="2255"/>
        <item x="2487"/>
        <item x="4549"/>
        <item x="1323"/>
        <item x="415"/>
        <item x="1008"/>
        <item x="4068"/>
        <item x="3562"/>
        <item x="1868"/>
        <item x="4608"/>
        <item x="2733"/>
        <item x="2899"/>
        <item x="1879"/>
        <item x="4722"/>
        <item x="1154"/>
        <item x="1302"/>
        <item x="2197"/>
        <item x="4004"/>
        <item x="3326"/>
        <item x="2384"/>
        <item x="4114"/>
        <item x="2508"/>
        <item x="3467"/>
        <item x="2607"/>
        <item x="4018"/>
        <item x="5327"/>
        <item x="3046"/>
        <item x="3817"/>
        <item x="3748"/>
        <item x="5215"/>
        <item x="4743"/>
        <item x="361"/>
        <item x="5254"/>
        <item x="2534"/>
        <item x="5162"/>
        <item x="2159"/>
        <item x="3209"/>
        <item x="3590"/>
        <item x="325"/>
        <item x="3184"/>
        <item x="1287"/>
        <item x="5140"/>
        <item x="1580"/>
        <item x="4264"/>
        <item x="3581"/>
        <item x="1020"/>
        <item x="4367"/>
        <item x="219"/>
        <item x="2182"/>
        <item x="4214"/>
        <item x="2002"/>
        <item x="2635"/>
        <item x="4804"/>
        <item x="2791"/>
        <item x="1890"/>
        <item x="1836"/>
        <item x="2800"/>
        <item x="390"/>
        <item x="4901"/>
        <item x="69"/>
        <item x="2387"/>
        <item x="1928"/>
        <item x="3980"/>
        <item x="2144"/>
        <item x="4819"/>
        <item x="3142"/>
        <item x="3064"/>
        <item x="4079"/>
        <item x="756"/>
        <item x="1709"/>
        <item x="2885"/>
        <item x="3737"/>
        <item x="4453"/>
        <item x="4150"/>
        <item x="1251"/>
        <item x="3844"/>
        <item x="733"/>
        <item x="424"/>
        <item x="3979"/>
        <item x="2078"/>
        <item x="3062"/>
        <item x="2612"/>
        <item x="3264"/>
        <item x="3166"/>
        <item x="1594"/>
        <item x="3138"/>
        <item x="3967"/>
        <item x="5097"/>
        <item x="2349"/>
        <item x="3613"/>
        <item x="685"/>
        <item x="777"/>
        <item x="3045"/>
        <item x="4718"/>
        <item x="3257"/>
        <item x="2282"/>
        <item x="5192"/>
        <item x="1803"/>
        <item x="3343"/>
        <item x="2794"/>
        <item x="3633"/>
        <item x="2677"/>
        <item x="3283"/>
        <item x="5343"/>
        <item x="773"/>
        <item x="3807"/>
        <item x="3383"/>
        <item x="3025"/>
        <item x="542"/>
        <item x="4105"/>
        <item x="2157"/>
        <item x="2018"/>
        <item x="749"/>
        <item x="712"/>
        <item x="2028"/>
        <item x="1692"/>
        <item x="2670"/>
        <item x="4487"/>
        <item x="4866"/>
        <item x="2758"/>
        <item x="4399"/>
        <item x="1191"/>
        <item x="4522"/>
        <item x="2320"/>
        <item x="865"/>
        <item x="3279"/>
        <item x="4760"/>
        <item x="690"/>
        <item x="3479"/>
        <item x="4803"/>
        <item x="4488"/>
        <item x="3322"/>
        <item x="4299"/>
        <item x="1695"/>
        <item x="2222"/>
        <item x="1311"/>
        <item x="343"/>
        <item x="3891"/>
        <item x="2906"/>
        <item x="5137"/>
        <item x="3816"/>
        <item x="4707"/>
        <item x="1532"/>
        <item x="5191"/>
        <item x="525"/>
        <item x="472"/>
        <item x="3395"/>
        <item x="4422"/>
        <item x="2608"/>
        <item x="774"/>
        <item x="2987"/>
        <item x="926"/>
        <item x="748"/>
        <item x="4758"/>
        <item x="2633"/>
        <item x="3667"/>
        <item x="3146"/>
        <item x="1995"/>
        <item x="2603"/>
        <item x="137"/>
        <item x="985"/>
        <item x="1301"/>
        <item x="212"/>
        <item x="2817"/>
        <item x="3462"/>
        <item x="2632"/>
        <item x="2221"/>
        <item x="1125"/>
        <item x="5325"/>
        <item x="20"/>
        <item x="692"/>
        <item x="4989"/>
        <item x="4230"/>
        <item x="3022"/>
        <item x="3235"/>
        <item x="4421"/>
        <item x="4847"/>
        <item x="2744"/>
        <item x="3787"/>
        <item x="3013"/>
        <item x="4510"/>
        <item x="1282"/>
        <item x="4708"/>
        <item x="4379"/>
        <item x="4279"/>
        <item x="1283"/>
        <item x="5312"/>
        <item x="3035"/>
        <item x="324"/>
        <item x="5238"/>
        <item x="3186"/>
        <item x="12"/>
        <item x="3028"/>
        <item x="21"/>
        <item x="2793"/>
        <item x="3970"/>
        <item x="210"/>
        <item x="2437"/>
        <item x="4753"/>
        <item x="4821"/>
        <item x="1629"/>
        <item x="5003"/>
        <item x="4943"/>
        <item x="2938"/>
        <item x="4028"/>
        <item x="1401"/>
        <item x="5111"/>
        <item x="2250"/>
        <item x="536"/>
        <item x="2397"/>
        <item x="4871"/>
        <item x="4033"/>
        <item x="563"/>
        <item x="2356"/>
        <item x="5038"/>
        <item x="1737"/>
        <item x="856"/>
        <item x="3466"/>
        <item x="627"/>
        <item x="1435"/>
        <item x="1477"/>
        <item x="399"/>
        <item x="4092"/>
        <item x="662"/>
        <item x="2239"/>
        <item x="2751"/>
        <item x="1811"/>
        <item x="700"/>
        <item x="5295"/>
        <item x="575"/>
        <item x="1261"/>
        <item x="2383"/>
        <item x="4588"/>
        <item x="3998"/>
        <item x="2980"/>
        <item x="4467"/>
        <item x="1889"/>
        <item x="2188"/>
        <item x="5131"/>
        <item x="4717"/>
        <item x="5272"/>
        <item x="5340"/>
        <item x="554"/>
        <item x="458"/>
        <item x="2537"/>
        <item x="61"/>
        <item x="126"/>
        <item x="74"/>
        <item x="7"/>
        <item x="4996"/>
        <item x="1829"/>
        <item x="805"/>
        <item x="5075"/>
        <item x="5219"/>
        <item x="1531"/>
        <item x="1314"/>
        <item x="3958"/>
        <item x="2653"/>
        <item x="3675"/>
        <item x="624"/>
        <item x="1430"/>
        <item x="1086"/>
        <item x="2067"/>
        <item x="1041"/>
        <item x="4735"/>
        <item x="3124"/>
        <item x="4388"/>
        <item x="3782"/>
        <item x="4516"/>
        <item x="3460"/>
        <item x="1976"/>
        <item x="3126"/>
        <item x="631"/>
        <item x="3853"/>
        <item x="2017"/>
        <item x="4540"/>
        <item x="4745"/>
        <item x="2042"/>
        <item x="4724"/>
        <item x="2588"/>
        <item x="3926"/>
        <item x="1634"/>
        <item x="1534"/>
        <item x="3881"/>
        <item x="3602"/>
        <item x="3752"/>
        <item x="581"/>
        <item x="4609"/>
        <item x="3401"/>
        <item x="4084"/>
        <item x="3528"/>
        <item x="3884"/>
        <item x="1884"/>
        <item x="4835"/>
        <item x="2924"/>
        <item x="326"/>
        <item x="1888"/>
        <item x="3068"/>
        <item x="2229"/>
        <item x="4635"/>
        <item x="4291"/>
        <item x="2267"/>
        <item x="4667"/>
        <item x="2828"/>
        <item x="18"/>
        <item x="1570"/>
        <item x="4189"/>
        <item x="3423"/>
        <item x="2401"/>
        <item x="2013"/>
        <item x="5020"/>
        <item x="4473"/>
        <item x="4744"/>
        <item x="2130"/>
        <item x="2600"/>
        <item x="1292"/>
        <item x="1317"/>
        <item x="1035"/>
        <item x="4768"/>
        <item x="5194"/>
        <item x="5237"/>
        <item x="5199"/>
        <item x="706"/>
        <item x="2336"/>
        <item x="3749"/>
        <item x="2680"/>
        <item x="4073"/>
        <item x="5292"/>
        <item x="2368"/>
        <item x="4914"/>
        <item x="2122"/>
        <item x="3532"/>
        <item x="3832"/>
        <item x="3325"/>
        <item x="3032"/>
        <item x="432"/>
        <item x="1312"/>
        <item x="2316"/>
        <item x="4769"/>
        <item x="1293"/>
        <item x="5045"/>
        <item x="2955"/>
        <item x="4982"/>
        <item x="728"/>
        <item x="3933"/>
        <item x="3708"/>
        <item x="3200"/>
        <item x="4204"/>
        <item x="3875"/>
        <item x="2209"/>
        <item x="5255"/>
        <item x="4932"/>
        <item x="4919"/>
        <item x="281"/>
        <item x="4184"/>
        <item x="2323"/>
        <item x="3473"/>
        <item x="2471"/>
        <item x="5251"/>
        <item x="386"/>
        <item x="5213"/>
        <item x="589"/>
        <item x="5172"/>
        <item x="5356"/>
        <item x="3485"/>
        <item x="5241"/>
        <item x="3843"/>
        <item x="3801"/>
        <item x="2090"/>
        <item x="5247"/>
        <item x="5123"/>
        <item x="553"/>
        <item x="3040"/>
        <item x="4351"/>
        <item x="4591"/>
        <item x="4611"/>
        <item x="778"/>
        <item x="2995"/>
        <item x="4426"/>
        <item x="68"/>
        <item x="4720"/>
        <item x="5265"/>
        <item x="385"/>
        <item x="3227"/>
        <item x="280"/>
        <item x="4026"/>
        <item x="3141"/>
        <item x="1921"/>
        <item x="5"/>
        <item x="2074"/>
        <item x="4947"/>
        <item x="3419"/>
        <item x="45"/>
        <item x="536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010">
    <i>
      <x v="1832"/>
    </i>
    <i>
      <x v="1342"/>
    </i>
    <i>
      <x v="1244"/>
    </i>
    <i>
      <x v="3349"/>
    </i>
    <i>
      <x v="4594"/>
    </i>
    <i>
      <x v="4372"/>
    </i>
    <i>
      <x v="4533"/>
    </i>
    <i>
      <x v="3056"/>
    </i>
    <i>
      <x v="483"/>
    </i>
    <i>
      <x v="2366"/>
    </i>
    <i>
      <x v="4722"/>
    </i>
    <i>
      <x v="789"/>
    </i>
    <i>
      <x v="4875"/>
    </i>
    <i>
      <x v="1189"/>
    </i>
    <i>
      <x v="1026"/>
    </i>
    <i>
      <x v="806"/>
    </i>
    <i>
      <x v="1981"/>
    </i>
    <i>
      <x v="4208"/>
    </i>
    <i>
      <x v="3799"/>
    </i>
    <i>
      <x v="1816"/>
    </i>
    <i>
      <x v="3962"/>
    </i>
    <i>
      <x v="4408"/>
    </i>
    <i>
      <x v="3389"/>
    </i>
    <i>
      <x v="2291"/>
    </i>
    <i>
      <x v="3549"/>
    </i>
    <i>
      <x v="3178"/>
    </i>
    <i>
      <x v="1759"/>
    </i>
    <i>
      <x v="2157"/>
    </i>
    <i>
      <x v="4728"/>
    </i>
    <i>
      <x v="1020"/>
    </i>
    <i>
      <x v="4640"/>
    </i>
    <i>
      <x v="2618"/>
    </i>
    <i>
      <x v="1675"/>
    </i>
    <i>
      <x v="4502"/>
    </i>
    <i>
      <x v="207"/>
    </i>
    <i>
      <x v="1263"/>
    </i>
    <i>
      <x v="3140"/>
    </i>
    <i>
      <x v="2797"/>
    </i>
    <i>
      <x v="2081"/>
    </i>
    <i>
      <x v="201"/>
    </i>
    <i>
      <x v="1805"/>
    </i>
    <i>
      <x v="3482"/>
    </i>
    <i>
      <x v="2941"/>
    </i>
    <i>
      <x v="4304"/>
    </i>
    <i>
      <x v="3300"/>
    </i>
    <i>
      <x v="539"/>
    </i>
    <i>
      <x v="233"/>
    </i>
    <i>
      <x v="4487"/>
    </i>
    <i>
      <x v="3983"/>
    </i>
    <i>
      <x v="4222"/>
    </i>
    <i>
      <x v="2646"/>
    </i>
    <i>
      <x v="3254"/>
    </i>
    <i>
      <x v="4479"/>
    </i>
    <i>
      <x v="4579"/>
    </i>
    <i>
      <x v="882"/>
    </i>
    <i>
      <x v="4981"/>
    </i>
    <i>
      <x v="3193"/>
    </i>
    <i>
      <x v="3708"/>
    </i>
    <i>
      <x v="3182"/>
    </i>
    <i>
      <x v="642"/>
    </i>
    <i>
      <x v="336"/>
    </i>
    <i>
      <x v="943"/>
    </i>
    <i>
      <x v="769"/>
    </i>
    <i>
      <x v="793"/>
    </i>
    <i>
      <x v="1591"/>
    </i>
    <i>
      <x v="4558"/>
    </i>
    <i>
      <x v="3501"/>
    </i>
    <i>
      <x v="2786"/>
    </i>
    <i>
      <x v="352"/>
    </i>
    <i>
      <x v="545"/>
    </i>
    <i>
      <x v="4978"/>
    </i>
    <i>
      <x v="4807"/>
    </i>
    <i>
      <x v="1432"/>
    </i>
    <i>
      <x v="3375"/>
    </i>
    <i>
      <x v="272"/>
    </i>
    <i>
      <x v="803"/>
    </i>
    <i>
      <x v="3516"/>
    </i>
    <i>
      <x v="4974"/>
    </i>
    <i>
      <x v="3637"/>
    </i>
    <i>
      <x v="3078"/>
    </i>
    <i>
      <x v="3234"/>
    </i>
    <i>
      <x v="1084"/>
    </i>
    <i>
      <x v="802"/>
    </i>
    <i>
      <x v="3794"/>
    </i>
    <i>
      <x v="3893"/>
    </i>
    <i>
      <x v="988"/>
    </i>
    <i>
      <x v="3644"/>
    </i>
    <i>
      <x v="354"/>
    </i>
    <i>
      <x v="1932"/>
    </i>
    <i>
      <x v="430"/>
    </i>
    <i>
      <x v="3041"/>
    </i>
    <i>
      <x v="1420"/>
    </i>
    <i>
      <x v="2221"/>
    </i>
    <i>
      <x v="1087"/>
    </i>
    <i>
      <x v="3525"/>
    </i>
    <i>
      <x v="1092"/>
    </i>
    <i>
      <x v="2089"/>
    </i>
    <i>
      <x v="3975"/>
    </i>
    <i>
      <x v="3687"/>
    </i>
    <i>
      <x v="641"/>
    </i>
    <i>
      <x v="1992"/>
    </i>
    <i>
      <x v="3131"/>
    </i>
    <i>
      <x v="4039"/>
    </i>
    <i>
      <x v="956"/>
    </i>
    <i>
      <x v="4805"/>
    </i>
    <i>
      <x v="1253"/>
    </i>
    <i>
      <x v="4772"/>
    </i>
    <i>
      <x v="4702"/>
    </i>
    <i>
      <x v="1210"/>
    </i>
    <i>
      <x v="2226"/>
    </i>
    <i>
      <x v="3427"/>
    </i>
    <i>
      <x v="315"/>
    </i>
    <i>
      <x v="2511"/>
    </i>
    <i>
      <x v="4747"/>
    </i>
    <i>
      <x v="2113"/>
    </i>
    <i>
      <x v="2677"/>
    </i>
    <i>
      <x v="1345"/>
    </i>
    <i>
      <x v="316"/>
    </i>
    <i>
      <x v="4820"/>
    </i>
    <i>
      <x v="2031"/>
    </i>
    <i>
      <x v="3172"/>
    </i>
    <i>
      <x v="327"/>
    </i>
    <i>
      <x v="2183"/>
    </i>
    <i>
      <x v="1141"/>
    </i>
    <i>
      <x v="2139"/>
    </i>
    <i>
      <x v="2503"/>
    </i>
    <i>
      <x v="1537"/>
    </i>
    <i>
      <x v="4060"/>
    </i>
    <i>
      <x v="2395"/>
    </i>
    <i>
      <x v="592"/>
    </i>
    <i>
      <x v="831"/>
    </i>
    <i>
      <x v="630"/>
    </i>
    <i>
      <x v="1665"/>
    </i>
    <i>
      <x v="4483"/>
    </i>
    <i>
      <x v="4767"/>
    </i>
    <i>
      <x v="3116"/>
    </i>
    <i>
      <x v="4879"/>
    </i>
    <i>
      <x v="50"/>
    </i>
    <i>
      <x v="4053"/>
    </i>
    <i>
      <x v="4954"/>
    </i>
    <i>
      <x v="4263"/>
    </i>
    <i>
      <x v="2691"/>
    </i>
    <i>
      <x v="2764"/>
    </i>
    <i>
      <x v="1421"/>
    </i>
    <i>
      <x v="2435"/>
    </i>
    <i>
      <x v="183"/>
    </i>
    <i>
      <x v="2187"/>
    </i>
    <i>
      <x v="112"/>
    </i>
    <i>
      <x v="3596"/>
    </i>
    <i>
      <x v="2566"/>
    </i>
    <i>
      <x v="756"/>
    </i>
    <i>
      <x v="1812"/>
    </i>
    <i>
      <x v="4630"/>
    </i>
    <i>
      <x v="877"/>
    </i>
    <i>
      <x v="2161"/>
    </i>
    <i>
      <x v="2299"/>
    </i>
    <i>
      <x v="3978"/>
    </i>
    <i>
      <x v="497"/>
    </i>
    <i>
      <x v="2930"/>
    </i>
    <i>
      <x v="1731"/>
    </i>
    <i>
      <x v="1866"/>
    </i>
    <i>
      <x v="533"/>
    </i>
    <i>
      <x v="1120"/>
    </i>
    <i>
      <x v="2863"/>
    </i>
    <i>
      <x v="2434"/>
    </i>
    <i>
      <x v="3100"/>
    </i>
    <i>
      <x v="763"/>
    </i>
    <i>
      <x v="1667"/>
    </i>
    <i>
      <x v="3952"/>
    </i>
    <i>
      <x v="2133"/>
    </i>
    <i>
      <x v="1228"/>
    </i>
    <i>
      <x v="2431"/>
    </i>
    <i>
      <x v="1647"/>
    </i>
    <i>
      <x v="390"/>
    </i>
    <i>
      <x v="86"/>
    </i>
    <i>
      <x v="4423"/>
    </i>
    <i>
      <x v="338"/>
    </i>
    <i>
      <x v="1053"/>
    </i>
    <i>
      <x v="1563"/>
    </i>
    <i>
      <x v="1333"/>
    </i>
    <i>
      <x v="1502"/>
    </i>
    <i>
      <x v="2849"/>
    </i>
    <i>
      <x v="2854"/>
    </i>
    <i>
      <x v="1857"/>
    </i>
    <i>
      <x v="3642"/>
    </i>
    <i>
      <x v="2504"/>
    </i>
    <i>
      <x v="1861"/>
    </i>
    <i>
      <x v="4624"/>
    </i>
    <i>
      <x v="3237"/>
    </i>
    <i>
      <x v="1583"/>
    </i>
    <i>
      <x v="4711"/>
    </i>
    <i>
      <x v="1369"/>
    </i>
    <i>
      <x v="4766"/>
    </i>
    <i>
      <x v="695"/>
    </i>
    <i>
      <x v="374"/>
    </i>
    <i>
      <x v="3402"/>
    </i>
    <i>
      <x v="4996"/>
    </i>
    <i>
      <x v="1835"/>
    </i>
    <i>
      <x v="2727"/>
    </i>
    <i>
      <x v="475"/>
    </i>
    <i>
      <x v="2262"/>
    </i>
    <i>
      <x v="2359"/>
    </i>
    <i>
      <x v="1972"/>
    </i>
    <i>
      <x v="459"/>
    </i>
    <i>
      <x v="1798"/>
    </i>
    <i>
      <x v="1463"/>
    </i>
    <i>
      <x v="4988"/>
    </i>
    <i>
      <x v="216"/>
    </i>
    <i>
      <x v="4242"/>
    </i>
    <i>
      <x v="2453"/>
    </i>
    <i>
      <x v="2421"/>
    </i>
    <i>
      <x v="3438"/>
    </i>
    <i>
      <x v="4126"/>
    </i>
    <i>
      <x v="4782"/>
    </i>
    <i>
      <x v="3019"/>
    </i>
    <i>
      <x v="2284"/>
    </i>
    <i>
      <x v="2567"/>
    </i>
    <i>
      <x v="967"/>
    </i>
    <i>
      <x v="4280"/>
    </i>
    <i>
      <x v="2814"/>
    </i>
    <i>
      <x v="3775"/>
    </i>
    <i>
      <x v="2611"/>
    </i>
    <i>
      <x v="3710"/>
    </i>
    <i>
      <x v="4471"/>
    </i>
    <i>
      <x v="3104"/>
    </i>
    <i>
      <x v="631"/>
    </i>
    <i>
      <x v="3815"/>
    </i>
    <i>
      <x v="143"/>
    </i>
    <i>
      <x v="4576"/>
    </i>
    <i>
      <x v="53"/>
    </i>
    <i>
      <x v="1500"/>
    </i>
    <i>
      <x v="2321"/>
    </i>
    <i>
      <x v="4005"/>
    </i>
    <i>
      <x v="1967"/>
    </i>
    <i>
      <x v="541"/>
    </i>
    <i>
      <x v="1304"/>
    </i>
    <i>
      <x v="4122"/>
    </i>
    <i>
      <x v="1891"/>
    </i>
    <i>
      <x v="4787"/>
    </i>
    <i>
      <x v="2900"/>
    </i>
    <i>
      <x v="4993"/>
    </i>
    <i>
      <x v="4656"/>
    </i>
    <i>
      <x v="4706"/>
    </i>
    <i>
      <x v="2144"/>
    </i>
    <i>
      <x v="1143"/>
    </i>
    <i>
      <x v="215"/>
    </i>
    <i>
      <x v="3750"/>
    </i>
    <i>
      <x v="4437"/>
    </i>
    <i>
      <x v="573"/>
    </i>
    <i>
      <x v="931"/>
    </i>
    <i>
      <x v="3865"/>
    </i>
    <i>
      <x v="4631"/>
    </i>
    <i>
      <x v="4749"/>
    </i>
    <i>
      <x v="3447"/>
    </i>
    <i>
      <x v="1804"/>
    </i>
    <i>
      <x v="1728"/>
    </i>
    <i>
      <x v="66"/>
    </i>
    <i>
      <x v="3386"/>
    </i>
    <i>
      <x v="4421"/>
    </i>
    <i>
      <x v="4524"/>
    </i>
    <i>
      <x v="544"/>
    </i>
    <i>
      <x v="4289"/>
    </i>
    <i>
      <x v="3315"/>
    </i>
    <i>
      <x v="3503"/>
    </i>
    <i>
      <x v="1993"/>
    </i>
    <i>
      <x v="2855"/>
    </i>
    <i>
      <x v="3408"/>
    </i>
    <i>
      <x v="1601"/>
    </i>
    <i>
      <x v="1338"/>
    </i>
    <i>
      <x v="451"/>
    </i>
    <i>
      <x v="2664"/>
    </i>
    <i>
      <x v="783"/>
    </i>
    <i>
      <x v="2708"/>
    </i>
    <i>
      <x v="2614"/>
    </i>
    <i>
      <x v="445"/>
    </i>
    <i>
      <x v="2323"/>
    </i>
    <i>
      <x v="4163"/>
    </i>
    <i>
      <x v="1769"/>
    </i>
    <i>
      <x v="3225"/>
    </i>
    <i>
      <x v="2128"/>
    </i>
    <i>
      <x v="2373"/>
    </i>
    <i>
      <x v="4520"/>
    </i>
    <i>
      <x v="520"/>
    </i>
    <i>
      <x v="3381"/>
    </i>
    <i>
      <x v="1329"/>
    </i>
    <i>
      <x v="1316"/>
    </i>
    <i>
      <x v="4697"/>
    </i>
    <i>
      <x v="2118"/>
    </i>
    <i>
      <x v="2473"/>
    </i>
    <i>
      <x v="2531"/>
    </i>
    <i>
      <x v="4416"/>
    </i>
    <i>
      <x v="3600"/>
    </i>
    <i>
      <x v="4407"/>
    </i>
    <i>
      <x v="534"/>
    </i>
    <i>
      <x v="4154"/>
    </i>
    <i>
      <x v="1372"/>
    </i>
    <i>
      <x v="5001"/>
    </i>
    <i>
      <x v="3531"/>
    </i>
    <i>
      <x v="4637"/>
    </i>
    <i>
      <x v="4335"/>
    </i>
    <i>
      <x v="126"/>
    </i>
    <i>
      <x v="2716"/>
    </i>
    <i>
      <x v="4288"/>
    </i>
    <i>
      <x v="1119"/>
    </i>
    <i>
      <x v="840"/>
    </i>
    <i>
      <x v="1123"/>
    </i>
    <i>
      <x v="508"/>
    </i>
    <i>
      <x v="598"/>
    </i>
    <i>
      <x v="709"/>
    </i>
    <i>
      <x v="5008"/>
    </i>
    <i>
      <x v="4296"/>
    </i>
    <i>
      <x v="47"/>
    </i>
    <i>
      <x v="3411"/>
    </i>
    <i>
      <x v="151"/>
    </i>
    <i>
      <x v="3343"/>
    </i>
    <i>
      <x v="4228"/>
    </i>
    <i>
      <x v="4400"/>
    </i>
    <i>
      <x v="1218"/>
    </i>
    <i>
      <x v="3255"/>
    </i>
    <i>
      <x v="728"/>
    </i>
    <i>
      <x v="4838"/>
    </i>
    <i>
      <x v="3838"/>
    </i>
    <i>
      <x v="473"/>
    </i>
    <i>
      <x v="4690"/>
    </i>
    <i>
      <x v="4681"/>
    </i>
    <i>
      <x v="4434"/>
    </i>
    <i>
      <x v="3558"/>
    </i>
    <i>
      <x v="830"/>
    </i>
    <i>
      <x v="3053"/>
    </i>
    <i>
      <x v="1806"/>
    </i>
    <i>
      <x v="4465"/>
    </i>
    <i>
      <x v="4476"/>
    </i>
    <i>
      <x v="2224"/>
    </i>
    <i>
      <x v="4352"/>
    </i>
    <i>
      <x v="3658"/>
    </i>
    <i>
      <x v="2152"/>
    </i>
    <i>
      <x v="2122"/>
    </i>
    <i>
      <x v="1396"/>
    </i>
    <i>
      <x v="1712"/>
    </i>
    <i>
      <x v="2029"/>
    </i>
    <i>
      <x v="4199"/>
    </i>
    <i>
      <x v="1199"/>
    </i>
    <i>
      <x v="4516"/>
    </i>
    <i>
      <x v="3646"/>
    </i>
    <i>
      <x v="1144"/>
    </i>
    <i>
      <x v="1241"/>
    </i>
    <i>
      <x v="4336"/>
    </i>
    <i>
      <x v="3074"/>
    </i>
    <i>
      <x v="4104"/>
    </i>
    <i>
      <x v="4804"/>
    </i>
    <i>
      <x v="4716"/>
    </i>
    <i>
      <x v="1747"/>
    </i>
    <i>
      <x v="692"/>
    </i>
    <i>
      <x v="491"/>
    </i>
    <i>
      <x v="4286"/>
    </i>
    <i>
      <x v="2522"/>
    </i>
    <i>
      <x v="82"/>
    </i>
    <i>
      <x v="4986"/>
    </i>
    <i>
      <x v="4660"/>
    </i>
    <i>
      <x v="4467"/>
    </i>
    <i>
      <x v="3688"/>
    </i>
    <i>
      <x v="2921"/>
    </i>
    <i>
      <x v="973"/>
    </i>
    <i>
      <x v="368"/>
    </i>
    <i>
      <x v="1991"/>
    </i>
    <i>
      <x v="4069"/>
    </i>
    <i>
      <x v="4674"/>
    </i>
    <i>
      <x v="656"/>
    </i>
    <i>
      <x v="547"/>
    </i>
    <i>
      <x v="1"/>
    </i>
    <i>
      <x v="3667"/>
    </i>
    <i>
      <x v="6"/>
    </i>
    <i>
      <x v="869"/>
    </i>
    <i>
      <x v="2961"/>
    </i>
    <i>
      <x v="3177"/>
    </i>
    <i>
      <x v="1666"/>
    </i>
    <i>
      <x v="1290"/>
    </i>
    <i>
      <x v="3989"/>
    </i>
    <i>
      <x v="1000"/>
    </i>
    <i>
      <x v="3073"/>
    </i>
    <i>
      <x v="3528"/>
    </i>
    <i>
      <x v="1303"/>
    </i>
    <i>
      <x v="2853"/>
    </i>
    <i>
      <x v="2196"/>
    </i>
    <i>
      <x v="349"/>
    </i>
    <i>
      <x v="27"/>
    </i>
    <i>
      <x v="4340"/>
    </i>
    <i>
      <x v="3412"/>
    </i>
    <i>
      <x v="1554"/>
    </i>
    <i>
      <x v="2876"/>
    </i>
    <i>
      <x v="2403"/>
    </i>
    <i>
      <x v="4093"/>
    </i>
    <i>
      <x v="4724"/>
    </i>
    <i>
      <x v="2955"/>
    </i>
    <i>
      <x v="4818"/>
    </i>
    <i>
      <x v="2088"/>
    </i>
    <i>
      <x v="3762"/>
    </i>
    <i>
      <x v="2020"/>
    </i>
    <i>
      <x v="3833"/>
    </i>
    <i>
      <x v="2206"/>
    </i>
    <i>
      <x v="3588"/>
    </i>
    <i>
      <x v="1677"/>
    </i>
    <i>
      <x v="176"/>
    </i>
    <i>
      <x v="2350"/>
    </i>
    <i>
      <x v="4582"/>
    </i>
    <i>
      <x v="3437"/>
    </i>
    <i>
      <x v="4392"/>
    </i>
    <i>
      <x v="4983"/>
    </i>
    <i>
      <x v="4428"/>
    </i>
    <i>
      <x v="4541"/>
    </i>
    <i>
      <x v="1922"/>
    </i>
    <i>
      <x v="1401"/>
    </i>
    <i>
      <x v="4507"/>
    </i>
    <i>
      <x v="2018"/>
    </i>
    <i>
      <x v="1522"/>
    </i>
    <i>
      <x v="4574"/>
    </i>
    <i>
      <x v="3181"/>
    </i>
    <i>
      <x v="3897"/>
    </i>
    <i>
      <x v="602"/>
    </i>
    <i>
      <x v="4398"/>
    </i>
    <i>
      <x v="2181"/>
    </i>
    <i>
      <x v="1684"/>
    </i>
    <i>
      <x v="1691"/>
    </i>
    <i>
      <x v="79"/>
    </i>
    <i>
      <x v="727"/>
    </i>
    <i>
      <x v="3238"/>
    </i>
    <i>
      <x v="4384"/>
    </i>
    <i>
      <x v="749"/>
    </i>
    <i>
      <x v="685"/>
    </i>
    <i>
      <x v="4495"/>
    </i>
    <i>
      <x v="67"/>
    </i>
    <i>
      <x v="362"/>
    </i>
    <i>
      <x v="250"/>
    </i>
    <i>
      <x v="3939"/>
    </i>
    <i>
      <x v="359"/>
    </i>
    <i>
      <x v="2272"/>
    </i>
    <i>
      <x v="4114"/>
    </i>
    <i>
      <x v="1465"/>
    </i>
    <i>
      <x v="4314"/>
    </i>
    <i>
      <x v="3981"/>
    </i>
    <i>
      <x v="2388"/>
    </i>
    <i>
      <x v="4527"/>
    </i>
    <i>
      <x v="1031"/>
    </i>
    <i>
      <x v="658"/>
    </i>
    <i>
      <x v="1194"/>
    </i>
    <i>
      <x v="4715"/>
    </i>
    <i>
      <x v="4306"/>
    </i>
    <i>
      <x v="4363"/>
    </i>
    <i>
      <x v="1362"/>
    </i>
    <i>
      <x v="4821"/>
    </i>
    <i>
      <x v="494"/>
    </i>
    <i>
      <x v="2753"/>
    </i>
    <i>
      <x v="399"/>
    </i>
    <i>
      <x v="275"/>
    </i>
    <i>
      <x v="4290"/>
    </i>
    <i>
      <x v="3876"/>
    </i>
    <i>
      <x v="1201"/>
    </i>
    <i>
      <x v="3405"/>
    </i>
    <i>
      <x v="3565"/>
    </i>
    <i>
      <x v="1429"/>
    </i>
    <i>
      <x v="2528"/>
    </i>
    <i>
      <x v="662"/>
    </i>
    <i>
      <x v="2048"/>
    </i>
    <i>
      <x v="2246"/>
    </i>
    <i>
      <x v="105"/>
    </i>
    <i>
      <x v="1441"/>
    </i>
    <i>
      <x v="748"/>
    </i>
    <i>
      <x v="1067"/>
    </i>
    <i>
      <x v="3416"/>
    </i>
    <i>
      <x v="1197"/>
    </i>
    <i>
      <x v="2623"/>
    </i>
    <i>
      <x v="1809"/>
    </i>
    <i>
      <x v="3519"/>
    </i>
    <i>
      <x v="429"/>
    </i>
    <i>
      <x v="2984"/>
    </i>
    <i>
      <x v="1976"/>
    </i>
    <i>
      <x v="713"/>
    </i>
    <i>
      <x v="1388"/>
    </i>
    <i>
      <x v="2232"/>
    </i>
    <i>
      <x v="4779"/>
    </i>
    <i>
      <x v="4357"/>
    </i>
    <i>
      <x v="4448"/>
    </i>
    <i>
      <x v="4026"/>
    </i>
    <i>
      <x v="2362"/>
    </i>
    <i>
      <x v="2482"/>
    </i>
    <i>
      <x v="4452"/>
    </i>
    <i>
      <x v="2024"/>
    </i>
    <i>
      <x v="4609"/>
    </i>
    <i>
      <x v="1893"/>
    </i>
    <i>
      <x v="4484"/>
    </i>
    <i>
      <x v="637"/>
    </i>
    <i>
      <x v="3613"/>
    </i>
    <i>
      <x v="3933"/>
    </i>
    <i>
      <x v="2010"/>
    </i>
    <i>
      <x v="3615"/>
    </i>
    <i>
      <x v="4620"/>
    </i>
    <i>
      <x v="911"/>
    </i>
    <i>
      <x v="4050"/>
    </i>
    <i>
      <x v="1921"/>
    </i>
    <i>
      <x v="2318"/>
    </i>
    <i>
      <x v="4590"/>
    </i>
    <i>
      <x v="4044"/>
    </i>
    <i>
      <x v="4841"/>
    </i>
    <i>
      <x v="2267"/>
    </i>
    <i>
      <x v="3776"/>
    </i>
    <i>
      <x v="4610"/>
    </i>
    <i>
      <x v="1044"/>
    </i>
    <i>
      <x v="4997"/>
    </i>
    <i>
      <x v="1152"/>
    </i>
    <i>
      <x v="4750"/>
    </i>
    <i>
      <x v="3210"/>
    </i>
    <i>
      <x v="3520"/>
    </i>
    <i>
      <x v="4418"/>
    </i>
    <i>
      <x v="3187"/>
    </i>
    <i>
      <x v="1566"/>
    </i>
    <i>
      <x v="4125"/>
    </i>
    <i>
      <x v="309"/>
    </i>
    <i>
      <x v="792"/>
    </i>
    <i>
      <x v="4273"/>
    </i>
    <i>
      <x v="3127"/>
    </i>
    <i>
      <x v="1076"/>
    </i>
    <i>
      <x v="3627"/>
    </i>
    <i>
      <x v="786"/>
    </i>
    <i>
      <x v="1829"/>
    </i>
    <i>
      <x v="4499"/>
    </i>
    <i>
      <x v="4865"/>
    </i>
    <i>
      <x v="3634"/>
    </i>
    <i>
      <x v="4909"/>
    </i>
    <i>
      <x v="1206"/>
    </i>
    <i>
      <x v="666"/>
    </i>
    <i>
      <x v="4410"/>
    </i>
    <i>
      <x v="2358"/>
    </i>
    <i>
      <x v="2207"/>
    </i>
    <i>
      <x v="4337"/>
    </i>
    <i>
      <x v="3748"/>
    </i>
    <i>
      <x v="1185"/>
    </i>
    <i>
      <x v="1636"/>
    </i>
    <i>
      <x v="4581"/>
    </i>
    <i>
      <x v="3702"/>
    </i>
    <i>
      <x v="2258"/>
    </i>
    <i>
      <x v="2003"/>
    </i>
    <i>
      <x v="3082"/>
    </i>
    <i>
      <x v="4411"/>
    </i>
    <i>
      <x v="912"/>
    </i>
    <i>
      <x v="1960"/>
    </i>
    <i>
      <x v="3513"/>
    </i>
    <i>
      <x v="4256"/>
    </i>
    <i>
      <x v="3753"/>
    </i>
    <i>
      <x v="2570"/>
    </i>
    <i>
      <x v="3031"/>
    </i>
    <i>
      <x v="2471"/>
    </i>
    <i>
      <x v="2354"/>
    </i>
    <i>
      <x v="1660"/>
    </i>
    <i>
      <x v="1605"/>
    </i>
    <i>
      <x v="3337"/>
    </i>
    <i>
      <x v="295"/>
    </i>
    <i>
      <x v="4463"/>
    </i>
    <i>
      <x v="2907"/>
    </i>
    <i>
      <x v="908"/>
    </i>
    <i>
      <x v="3830"/>
    </i>
    <i>
      <x v="2451"/>
    </i>
    <i>
      <x v="2138"/>
    </i>
    <i>
      <x v="729"/>
    </i>
    <i>
      <x v="4268"/>
    </i>
    <i>
      <x v="93"/>
    </i>
    <i>
      <x v="535"/>
    </i>
    <i>
      <x v="2670"/>
    </i>
    <i>
      <x v="2229"/>
    </i>
    <i>
      <x v="3341"/>
    </i>
    <i>
      <x v="3046"/>
    </i>
    <i>
      <x v="1110"/>
    </i>
    <i>
      <x v="3457"/>
    </i>
    <i>
      <x v="670"/>
    </i>
    <i>
      <x v="73"/>
    </i>
    <i>
      <x v="4860"/>
    </i>
    <i>
      <x v="3874"/>
    </i>
    <i>
      <x v="1376"/>
    </i>
    <i>
      <x v="3861"/>
    </i>
    <i>
      <x v="4998"/>
    </i>
    <i>
      <x v="2121"/>
    </i>
    <i>
      <x v="984"/>
    </i>
    <i>
      <x v="62"/>
    </i>
    <i>
      <x v="2967"/>
    </i>
    <i>
      <x v="1562"/>
    </i>
    <i>
      <x v="4668"/>
    </i>
    <i>
      <x v="540"/>
    </i>
    <i>
      <x v="1457"/>
    </i>
    <i>
      <x v="1221"/>
    </i>
    <i>
      <x v="3954"/>
    </i>
    <i>
      <x v="2297"/>
    </i>
    <i>
      <x v="4464"/>
    </i>
    <i>
      <x v="3224"/>
    </i>
    <i>
      <x v="4904"/>
    </i>
    <i>
      <x v="496"/>
    </i>
    <i>
      <x v="369"/>
    </i>
    <i>
      <x v="1958"/>
    </i>
    <i>
      <x v="2988"/>
    </i>
    <i>
      <x v="2203"/>
    </i>
    <i>
      <x v="960"/>
    </i>
    <i>
      <x v="1344"/>
    </i>
    <i>
      <x v="4710"/>
    </i>
    <i>
      <x v="4616"/>
    </i>
    <i>
      <x v="3346"/>
    </i>
    <i>
      <x v="776"/>
    </i>
    <i>
      <x v="2391"/>
    </i>
    <i>
      <x v="678"/>
    </i>
    <i>
      <x v="3507"/>
    </i>
    <i>
      <x v="4190"/>
    </i>
    <i>
      <x v="3004"/>
    </i>
    <i>
      <x v="3309"/>
    </i>
    <i>
      <x v="2308"/>
    </i>
    <i>
      <x v="761"/>
    </i>
    <i>
      <x v="1296"/>
    </i>
    <i>
      <x v="4531"/>
    </i>
    <i>
      <x v="3566"/>
    </i>
    <i>
      <x v="4835"/>
    </i>
    <i>
      <x v="4451"/>
    </i>
    <i>
      <x v="4276"/>
    </i>
    <i>
      <x v="1734"/>
    </i>
    <i>
      <x v="1611"/>
    </i>
    <i>
      <x v="37"/>
    </i>
    <i>
      <x v="2260"/>
    </i>
    <i>
      <x v="3256"/>
    </i>
    <i>
      <x v="1694"/>
    </i>
    <i>
      <x v="1846"/>
    </i>
    <i>
      <x v="766"/>
    </i>
    <i>
      <x v="2865"/>
    </i>
    <i>
      <x v="1733"/>
    </i>
    <i>
      <x v="3786"/>
    </i>
    <i>
      <x v="3395"/>
    </i>
    <i>
      <x v="3355"/>
    </i>
    <i>
      <x v="2933"/>
    </i>
    <i>
      <x v="4458"/>
    </i>
    <i>
      <x v="3598"/>
    </i>
    <i>
      <x v="3846"/>
    </i>
    <i>
      <x v="659"/>
    </i>
    <i>
      <x v="546"/>
    </i>
    <i>
      <x v="4692"/>
    </i>
    <i>
      <x v="1830"/>
    </i>
    <i>
      <x v="715"/>
    </i>
    <i>
      <x v="3832"/>
    </i>
    <i>
      <x v="75"/>
    </i>
    <i>
      <x v="1994"/>
    </i>
    <i>
      <x v="4382"/>
    </i>
    <i>
      <x v="2655"/>
    </i>
    <i>
      <x v="450"/>
    </i>
    <i>
      <x v="487"/>
    </i>
    <i>
      <x v="2215"/>
    </i>
    <i>
      <x v="1604"/>
    </i>
    <i>
      <x v="1065"/>
    </i>
    <i>
      <x v="4703"/>
    </i>
    <i>
      <x v="4530"/>
    </i>
    <i>
      <x v="3321"/>
    </i>
    <i>
      <x v="3069"/>
    </i>
    <i>
      <x v="3108"/>
    </i>
    <i>
      <x v="2981"/>
    </i>
    <i>
      <x v="3142"/>
    </i>
    <i>
      <x v="4698"/>
    </i>
    <i>
      <x v="4362"/>
    </i>
    <i>
      <x v="3174"/>
    </i>
    <i>
      <x v="3079"/>
    </i>
    <i>
      <x v="470"/>
    </i>
    <i>
      <x v="2800"/>
    </i>
    <i>
      <x v="2598"/>
    </i>
    <i>
      <x v="4439"/>
    </i>
    <i>
      <x v="4571"/>
    </i>
    <i>
      <x v="916"/>
    </i>
    <i>
      <x v="2666"/>
    </i>
    <i>
      <x v="2292"/>
    </i>
    <i>
      <x v="2899"/>
    </i>
    <i>
      <x v="1168"/>
    </i>
    <i>
      <x v="570"/>
    </i>
    <i>
      <x v="234"/>
    </i>
    <i>
      <x v="2105"/>
    </i>
    <i>
      <x v="2307"/>
    </i>
    <i>
      <x v="1036"/>
    </i>
    <i>
      <x v="3800"/>
    </i>
    <i>
      <x v="2663"/>
    </i>
    <i>
      <x v="464"/>
    </i>
    <i>
      <x v="3663"/>
    </i>
    <i>
      <x v="1473"/>
    </i>
    <i>
      <x v="3620"/>
    </i>
    <i>
      <x v="4002"/>
    </i>
    <i>
      <x v="60"/>
    </i>
    <i>
      <x v="2335"/>
    </i>
    <i>
      <x v="3218"/>
    </i>
    <i>
      <x v="2269"/>
    </i>
    <i>
      <x v="1273"/>
    </i>
    <i>
      <x v="2160"/>
    </i>
    <i>
      <x v="724"/>
    </i>
    <i>
      <x v="3617"/>
    </i>
    <i>
      <x v="395"/>
    </i>
    <i>
      <x v="1477"/>
    </i>
    <i>
      <x v="3542"/>
    </i>
    <i>
      <x v="1350"/>
    </i>
    <i>
      <x v="1357"/>
    </i>
    <i>
      <x v="1037"/>
    </i>
    <i>
      <x v="1448"/>
    </i>
    <i>
      <x v="797"/>
    </i>
    <i>
      <x v="4798"/>
    </i>
    <i>
      <x v="590"/>
    </i>
    <i>
      <x v="1352"/>
    </i>
    <i>
      <x v="3376"/>
    </i>
    <i>
      <x v="4665"/>
    </i>
    <i>
      <x v="1777"/>
    </i>
    <i>
      <x v="576"/>
    </i>
    <i>
      <x v="1837"/>
    </i>
    <i>
      <x v="867"/>
    </i>
    <i>
      <x v="2765"/>
    </i>
    <i>
      <x v="1226"/>
    </i>
    <i>
      <x v="1346"/>
    </i>
    <i>
      <x v="609"/>
    </i>
    <i>
      <x v="208"/>
    </i>
    <i>
      <x v="1319"/>
    </i>
    <i>
      <x v="1573"/>
    </i>
    <i>
      <x v="480"/>
    </i>
    <i>
      <x v="4021"/>
    </i>
    <i>
      <x v="2450"/>
    </i>
    <i>
      <x v="4876"/>
    </i>
    <i>
      <x v="3691"/>
    </i>
    <i>
      <x v="1852"/>
    </i>
    <i>
      <x v="4447"/>
    </i>
    <i>
      <x v="952"/>
    </i>
    <i>
      <x v="1035"/>
    </i>
    <i>
      <x v="1240"/>
    </i>
    <i>
      <x v="549"/>
    </i>
    <i>
      <x v="230"/>
    </i>
    <i>
      <x v="181"/>
    </i>
    <i>
      <x v="4379"/>
    </i>
    <i>
      <x v="2210"/>
    </i>
    <i>
      <x v="4589"/>
    </i>
    <i>
      <x v="4349"/>
    </i>
    <i>
      <x v="4474"/>
    </i>
    <i>
      <x v="3146"/>
    </i>
    <i>
      <x v="4800"/>
    </i>
    <i>
      <x v="4224"/>
    </i>
    <i>
      <x v="1193"/>
    </i>
    <i>
      <x v="3930"/>
    </i>
    <i>
      <x v="1519"/>
    </i>
    <i>
      <x v="2398"/>
    </i>
    <i>
      <x v="4645"/>
    </i>
    <i>
      <x v="3980"/>
    </i>
    <i>
      <x v="1939"/>
    </i>
    <i>
      <x v="3230"/>
    </i>
    <i>
      <x v="940"/>
    </i>
    <i>
      <x v="4312"/>
    </i>
    <i>
      <x v="1762"/>
    </i>
    <i>
      <x v="3719"/>
    </i>
    <i>
      <x v="2720"/>
    </i>
    <i>
      <x v="4908"/>
    </i>
    <i>
      <x v="4166"/>
    </i>
    <i>
      <x v="2832"/>
    </i>
    <i>
      <x v="175"/>
    </i>
    <i>
      <x v="2632"/>
    </i>
    <i>
      <x v="1637"/>
    </i>
    <i>
      <x v="648"/>
    </i>
    <i>
      <x v="4748"/>
    </i>
    <i>
      <x v="2565"/>
    </i>
    <i>
      <x v="186"/>
    </i>
    <i>
      <x v="1786"/>
    </i>
    <i>
      <x v="2401"/>
    </i>
    <i>
      <x v="1876"/>
    </i>
    <i>
      <x v="555"/>
    </i>
    <i>
      <x v="2067"/>
    </i>
    <i>
      <x v="4255"/>
    </i>
    <i>
      <x v="223"/>
    </i>
    <i>
      <x v="41"/>
    </i>
    <i>
      <x v="3633"/>
    </i>
    <i>
      <x v="3263"/>
    </i>
    <i>
      <x v="4236"/>
    </i>
    <i>
      <x v="2301"/>
    </i>
    <i>
      <x v="2012"/>
    </i>
    <i>
      <x v="4466"/>
    </i>
    <i>
      <x v="2867"/>
    </i>
    <i>
      <x v="3670"/>
    </i>
    <i>
      <x v="168"/>
    </i>
    <i>
      <x v="2094"/>
    </i>
    <i>
      <x v="2071"/>
    </i>
    <i>
      <x v="1145"/>
    </i>
    <i>
      <x v="1272"/>
    </i>
    <i>
      <x v="3941"/>
    </i>
    <i>
      <x v="2726"/>
    </i>
    <i>
      <x v="3450"/>
    </i>
    <i>
      <x v="1447"/>
    </i>
    <i>
      <x v="3840"/>
    </i>
    <i>
      <x v="2545"/>
    </i>
    <i>
      <x v="10"/>
    </i>
    <i>
      <x v="3035"/>
    </i>
    <i>
      <x v="3850"/>
    </i>
    <i>
      <x v="4064"/>
    </i>
    <i>
      <x v="3647"/>
    </i>
    <i>
      <x v="4059"/>
    </i>
    <i>
      <x v="32"/>
    </i>
    <i>
      <x v="2813"/>
    </i>
    <i>
      <x v="1572"/>
    </i>
    <i>
      <x v="1104"/>
    </i>
    <i>
      <x v="3430"/>
    </i>
    <i>
      <x v="1916"/>
    </i>
    <i>
      <x v="3067"/>
    </i>
    <i>
      <x v="3013"/>
    </i>
    <i>
      <x v="1102"/>
    </i>
    <i>
      <x v="1951"/>
    </i>
    <i>
      <x v="4022"/>
    </i>
    <i>
      <x v="4870"/>
    </i>
    <i>
      <x v="2377"/>
    </i>
    <i>
      <x v="2170"/>
    </i>
    <i>
      <x v="4116"/>
    </i>
    <i>
      <x v="4658"/>
    </i>
    <i>
      <x v="3541"/>
    </i>
    <i>
      <x v="2167"/>
    </i>
    <i>
      <x v="236"/>
    </i>
    <i>
      <x v="615"/>
    </i>
    <i>
      <x v="990"/>
    </i>
    <i>
      <x v="3472"/>
    </i>
    <i>
      <x v="3733"/>
    </i>
    <i>
      <x v="3036"/>
    </i>
    <i>
      <x v="2887"/>
    </i>
    <i>
      <x v="977"/>
    </i>
    <i>
      <x v="3721"/>
    </i>
    <i>
      <x v="4354"/>
    </i>
    <i>
      <x v="2647"/>
    </i>
    <i>
      <x v="4892"/>
    </i>
    <i>
      <x v="2572"/>
    </i>
    <i>
      <x v="1622"/>
    </i>
    <i>
      <x v="3607"/>
    </i>
    <i>
      <x v="1626"/>
    </i>
    <i>
      <x v="2799"/>
    </i>
    <i>
      <x v="11"/>
    </i>
    <i>
      <x v="133"/>
    </i>
    <i>
      <x v="1859"/>
    </i>
    <i>
      <x v="1343"/>
    </i>
    <i>
      <x v="3859"/>
    </i>
    <i>
      <x v="3347"/>
    </i>
    <i>
      <x v="4746"/>
    </i>
    <i>
      <x v="3921"/>
    </i>
    <i>
      <x v="2643"/>
    </i>
    <i>
      <x v="1634"/>
    </i>
    <i>
      <x v="3356"/>
    </i>
    <i>
      <x v="4144"/>
    </i>
    <i>
      <x v="3272"/>
    </i>
    <i>
      <x v="18"/>
    </i>
    <i>
      <x v="4815"/>
    </i>
    <i>
      <x v="1402"/>
    </i>
    <i>
      <x v="4100"/>
    </i>
    <i>
      <x v="1702"/>
    </i>
    <i>
      <x v="144"/>
    </i>
    <i>
      <x v="2906"/>
    </i>
    <i>
      <x v="781"/>
    </i>
    <i>
      <x v="4149"/>
    </i>
    <i>
      <x v="196"/>
    </i>
    <i>
      <x v="889"/>
    </i>
    <i>
      <x v="302"/>
    </i>
    <i>
      <x v="862"/>
    </i>
    <i>
      <x v="3512"/>
    </i>
    <i>
      <x v="3781"/>
    </i>
    <i>
      <x v="454"/>
    </i>
    <i>
      <x v="4193"/>
    </i>
    <i>
      <x v="4469"/>
    </i>
    <i>
      <x v="3327"/>
    </i>
    <i>
      <x v="245"/>
    </i>
    <i>
      <x v="161"/>
    </i>
    <i>
      <x v="1323"/>
    </i>
    <i>
      <x v="851"/>
    </i>
    <i>
      <x v="3296"/>
    </i>
    <i>
      <x v="2154"/>
    </i>
    <i>
      <x v="4239"/>
    </i>
    <i>
      <x v="134"/>
    </i>
    <i>
      <x v="1645"/>
    </i>
    <i>
      <x v="4359"/>
    </i>
    <i>
      <x v="4636"/>
    </i>
    <i>
      <x v="174"/>
    </i>
    <i>
      <x v="2661"/>
    </i>
    <i>
      <x v="2734"/>
    </i>
    <i>
      <x v="43"/>
    </i>
    <i>
      <x v="1608"/>
    </i>
    <i>
      <x v="4018"/>
    </i>
    <i>
      <x v="3714"/>
    </i>
    <i>
      <x v="2592"/>
    </i>
    <i>
      <x v="2104"/>
    </i>
    <i>
      <x v="2056"/>
    </i>
    <i>
      <x v="3275"/>
    </i>
    <i>
      <x v="1047"/>
    </i>
    <i>
      <x v="3949"/>
    </i>
    <i>
      <x v="3890"/>
    </i>
    <i>
      <x v="2426"/>
    </i>
    <i>
      <x v="3580"/>
    </i>
    <i>
      <x v="2408"/>
    </i>
    <i>
      <x v="2499"/>
    </i>
    <i>
      <x v="3252"/>
    </i>
    <i>
      <x v="1476"/>
    </i>
    <i>
      <x v="1324"/>
    </i>
    <i>
      <x v="2937"/>
    </i>
    <i>
      <x v="1265"/>
    </i>
    <i>
      <x v="4393"/>
    </i>
    <i>
      <x v="4825"/>
    </i>
    <i>
      <x v="3493"/>
    </i>
    <i>
      <x v="3288"/>
    </i>
    <i>
      <x v="84"/>
    </i>
    <i>
      <x v="3631"/>
    </i>
    <i>
      <x v="3216"/>
    </i>
    <i>
      <x v="4987"/>
    </i>
    <i>
      <x v="4704"/>
    </i>
    <i>
      <x v="1115"/>
    </i>
    <i>
      <x v="3144"/>
    </i>
    <i>
      <x v="1159"/>
    </i>
    <i>
      <x v="677"/>
    </i>
    <i>
      <x v="1928"/>
    </i>
    <i>
      <x v="3918"/>
    </i>
    <i>
      <x v="1101"/>
    </i>
    <i>
      <x v="3369"/>
    </i>
    <i>
      <x v="3048"/>
    </i>
    <i>
      <x v="1235"/>
    </i>
    <i>
      <x v="110"/>
    </i>
    <i>
      <x v="985"/>
    </i>
    <i>
      <x v="3281"/>
    </i>
    <i>
      <x v="2059"/>
    </i>
    <i>
      <x v="293"/>
    </i>
    <i>
      <x v="4544"/>
    </i>
    <i>
      <x v="633"/>
    </i>
    <i>
      <x v="1297"/>
    </i>
    <i>
      <x v="4117"/>
    </i>
    <i>
      <x v="1493"/>
    </i>
    <i>
      <x v="278"/>
    </i>
    <i>
      <x v="2766"/>
    </i>
    <i>
      <x v="3801"/>
    </i>
    <i>
      <x v="505"/>
    </i>
    <i>
      <x v="634"/>
    </i>
    <i>
      <x v="1827"/>
    </i>
    <i>
      <x v="1533"/>
    </i>
    <i>
      <x v="87"/>
    </i>
    <i>
      <x v="1066"/>
    </i>
    <i>
      <x v="815"/>
    </i>
    <i>
      <x v="2237"/>
    </i>
    <i>
      <x v="4361"/>
    </i>
    <i>
      <x v="3853"/>
    </i>
    <i>
      <x v="2767"/>
    </i>
    <i>
      <x v="4175"/>
    </i>
    <i>
      <x v="1619"/>
    </i>
    <i>
      <x v="2684"/>
    </i>
    <i>
      <x v="1041"/>
    </i>
    <i>
      <x v="880"/>
    </i>
    <i>
      <x v="3426"/>
    </i>
    <i>
      <x v="1160"/>
    </i>
    <i>
      <x v="4170"/>
    </i>
    <i>
      <x v="1315"/>
    </i>
    <i>
      <x v="2483"/>
    </i>
    <i>
      <x v="4319"/>
    </i>
    <i>
      <x v="3387"/>
    </i>
    <i>
      <x v="2276"/>
    </i>
    <i>
      <x v="4777"/>
    </i>
    <i>
      <x v="917"/>
    </i>
    <i>
      <x v="467"/>
    </i>
    <i>
      <x v="4903"/>
    </i>
    <i>
      <x v="3926"/>
    </i>
    <i>
      <x v="2859"/>
    </i>
    <i>
      <x v="2993"/>
    </i>
    <i>
      <x v="4009"/>
    </i>
    <i>
      <x v="129"/>
    </i>
    <i>
      <x v="446"/>
    </i>
    <i>
      <x v="2282"/>
    </i>
    <i>
      <x v="4755"/>
    </i>
    <i>
      <x v="1468"/>
    </i>
    <i>
      <x v="221"/>
    </i>
    <i>
      <x v="4082"/>
    </i>
    <i>
      <x v="3428"/>
    </i>
    <i>
      <x v="1761"/>
    </i>
    <i>
      <x v="4623"/>
    </i>
    <i>
      <x v="4588"/>
    </i>
    <i>
      <x v="3217"/>
    </i>
    <i>
      <x v="4946"/>
    </i>
    <i>
      <x v="4343"/>
    </i>
    <i>
      <x v="2639"/>
    </i>
    <i>
      <x v="3557"/>
    </i>
    <i>
      <x v="4281"/>
    </i>
    <i>
      <x v="3091"/>
    </i>
    <i>
      <x v="3629"/>
    </i>
    <i>
      <x v="3556"/>
    </i>
    <i>
      <x v="2562"/>
    </i>
    <i>
      <x v="4881"/>
    </i>
    <i>
      <x v="1853"/>
    </i>
    <i>
      <x v="2027"/>
    </i>
    <i>
      <x v="607"/>
    </i>
    <i>
      <x v="4948"/>
    </i>
    <i>
      <x v="3157"/>
    </i>
    <i>
      <x v="2672"/>
    </i>
    <i>
      <x v="2188"/>
    </i>
    <i>
      <x v="3040"/>
    </i>
    <i>
      <x v="4146"/>
    </i>
    <i>
      <x v="4924"/>
    </i>
    <i>
      <x v="4982"/>
    </i>
    <i>
      <x v="4797"/>
    </i>
    <i>
      <x v="986"/>
    </i>
    <i>
      <x v="2432"/>
    </i>
    <i>
      <x v="3695"/>
    </i>
    <i>
      <x v="2533"/>
    </i>
    <i>
      <x v="4970"/>
    </i>
    <i>
      <x v="2316"/>
    </i>
    <i>
      <x v="1293"/>
    </i>
    <i>
      <x v="326"/>
    </i>
    <i>
      <x v="1515"/>
    </i>
    <i>
      <x v="4113"/>
    </i>
    <i>
      <x v="3257"/>
    </i>
    <i>
      <x v="2218"/>
    </i>
    <i>
      <x v="3621"/>
    </i>
    <i>
      <x v="36"/>
    </i>
    <i>
      <x v="4898"/>
    </i>
    <i>
      <x v="2695"/>
    </i>
    <i>
      <x v="3506"/>
    </i>
    <i>
      <x v="396"/>
    </i>
    <i>
      <x v="385"/>
    </i>
    <i>
      <x v="1377"/>
    </i>
    <i>
      <x v="3227"/>
    </i>
    <i>
      <x v="4816"/>
    </i>
    <i>
      <x v="2489"/>
    </i>
    <i>
      <x v="3575"/>
    </i>
    <i>
      <x v="3192"/>
    </i>
    <i>
      <x v="1305"/>
    </i>
    <i>
      <x v="4882"/>
    </i>
    <i>
      <x v="4542"/>
    </i>
    <i>
      <x v="1283"/>
    </i>
    <i>
      <x v="3000"/>
    </i>
    <i>
      <x v="4090"/>
    </i>
    <i>
      <x v="2256"/>
    </i>
    <i>
      <x v="4866"/>
    </i>
    <i>
      <x v="323"/>
    </i>
    <i>
      <x v="2589"/>
    </i>
    <i>
      <x v="4150"/>
    </i>
    <i>
      <x v="3749"/>
    </i>
    <i>
      <x v="1056"/>
    </i>
    <i>
      <x v="1643"/>
    </i>
    <i>
      <x v="4763"/>
    </i>
    <i>
      <x v="2543"/>
    </i>
    <i>
      <x v="679"/>
    </i>
    <i>
      <x v="58"/>
    </i>
    <i>
      <x v="3934"/>
    </i>
    <i>
      <x v="1274"/>
    </i>
    <i>
      <x v="4034"/>
    </i>
    <i>
      <x v="3787"/>
    </i>
    <i>
      <x v="4414"/>
    </i>
    <i>
      <x v="1792"/>
    </i>
    <i>
      <x v="1411"/>
    </i>
    <i>
      <x v="2537"/>
    </i>
    <i>
      <x v="4532"/>
    </i>
    <i>
      <x v="137"/>
    </i>
    <i>
      <x v="4124"/>
    </i>
    <i>
      <x v="4127"/>
    </i>
    <i>
      <x v="3260"/>
    </i>
    <i>
      <x v="721"/>
    </i>
    <i>
      <x v="3052"/>
    </i>
    <i>
      <x v="4880"/>
    </i>
    <i>
      <x v="2627"/>
    </i>
    <i>
      <x v="4943"/>
    </i>
    <i>
      <x v="2613"/>
    </i>
    <i>
      <x v="2928"/>
    </i>
    <i>
      <x v="606"/>
    </i>
    <i>
      <x v="1990"/>
    </i>
    <i>
      <x v="1086"/>
    </i>
    <i>
      <x v="44"/>
    </i>
    <i>
      <x v="3960"/>
    </i>
    <i>
      <x v="3034"/>
    </i>
    <i>
      <x v="4999"/>
    </i>
    <i>
      <x v="1658"/>
    </i>
    <i>
      <x v="4488"/>
    </i>
    <i>
      <x v="1416"/>
    </i>
    <i>
      <x v="488"/>
    </i>
    <i>
      <x v="2487"/>
    </i>
    <i>
      <x v="2368"/>
    </i>
    <i>
      <x v="4250"/>
    </i>
    <i>
      <x v="734"/>
    </i>
    <i>
      <x v="3423"/>
    </i>
    <i>
      <x v="4896"/>
    </i>
    <i>
      <x v="240"/>
    </i>
    <i>
      <x v="551"/>
    </i>
    <i>
      <x v="2880"/>
    </i>
    <i>
      <x v="4691"/>
    </i>
    <i>
      <x v="3058"/>
    </i>
    <i>
      <x v="322"/>
    </i>
    <i>
      <x v="3938"/>
    </i>
    <i>
      <x v="4528"/>
    </i>
    <i>
      <x v="4621"/>
    </i>
    <i>
      <x v="1318"/>
    </i>
    <i>
      <x v="1539"/>
    </i>
    <i>
      <x v="772"/>
    </i>
    <i>
      <x v="3280"/>
    </i>
    <i>
      <x v="4937"/>
    </i>
    <i>
      <x v="995"/>
    </i>
    <i>
      <x v="387"/>
    </i>
    <i>
      <x v="1018"/>
    </i>
    <i>
      <x v="3579"/>
    </i>
    <i>
      <x v="1347"/>
    </i>
    <i>
      <x v="3880"/>
    </i>
    <i>
      <x v="2394"/>
    </i>
    <i>
      <x v="3290"/>
    </i>
    <i>
      <x v="1100"/>
    </i>
    <i>
      <x v="3269"/>
    </i>
    <i>
      <x v="2341"/>
    </i>
    <i>
      <x v="4399"/>
    </i>
    <i>
      <x v="2665"/>
    </i>
    <i>
      <x v="1098"/>
    </i>
    <i>
      <x v="4827"/>
    </i>
    <i>
      <x v="1460"/>
    </i>
    <i>
      <x v="832"/>
    </i>
    <i>
      <x v="1782"/>
    </i>
    <i>
      <x v="3526"/>
    </i>
    <i>
      <x v="580"/>
    </i>
    <i>
      <x v="2561"/>
    </i>
    <i>
      <x v="733"/>
    </i>
    <i>
      <x v="2594"/>
    </i>
    <i>
      <x v="115"/>
    </i>
    <i>
      <x v="3045"/>
    </i>
    <i>
      <x v="4518"/>
    </i>
    <i>
      <x v="3915"/>
    </i>
    <i>
      <x v="983"/>
    </i>
    <i>
      <x v="4844"/>
    </i>
    <i>
      <x v="248"/>
    </i>
    <i>
      <x v="2617"/>
    </i>
    <i>
      <x v="4759"/>
    </i>
    <i>
      <x v="2085"/>
    </i>
    <i>
      <x v="3826"/>
    </i>
    <i>
      <x v="514"/>
    </i>
    <i>
      <x v="2949"/>
    </i>
    <i>
      <x v="4515"/>
    </i>
    <i>
      <x v="2346"/>
    </i>
    <i>
      <x v="1313"/>
    </i>
    <i>
      <x v="2461"/>
    </i>
    <i>
      <x v="4547"/>
    </i>
    <i>
      <x v="4855"/>
    </i>
    <i>
      <x v="197"/>
    </i>
    <i>
      <x v="2348"/>
    </i>
    <i>
      <x v="2588"/>
    </i>
    <i>
      <x v="2956"/>
    </i>
    <i>
      <x v="3393"/>
    </i>
    <i>
      <x v="1906"/>
    </i>
    <i>
      <x v="1560"/>
    </i>
    <i>
      <x v="4334"/>
    </i>
    <i>
      <x v="3152"/>
    </i>
    <i>
      <x v="780"/>
    </i>
    <i>
      <x v="4940"/>
    </i>
    <i>
      <x v="809"/>
    </i>
    <i>
      <x v="2072"/>
    </i>
    <i>
      <x v="726"/>
    </i>
    <i>
      <x v="4028"/>
    </i>
    <i>
      <x v="4976"/>
    </i>
    <i>
      <x v="1275"/>
    </i>
    <i>
      <x v="834"/>
    </i>
    <i>
      <x v="2074"/>
    </i>
    <i>
      <x v="3283"/>
    </i>
    <i>
      <x v="4249"/>
    </i>
    <i>
      <x v="3200"/>
    </i>
    <i>
      <x v="705"/>
    </i>
    <i>
      <x v="2947"/>
    </i>
    <i>
      <x v="4568"/>
    </i>
    <i>
      <x v="647"/>
    </i>
    <i>
      <x v="1903"/>
    </i>
    <i>
      <x v="1599"/>
    </i>
    <i>
      <x v="4828"/>
    </i>
    <i>
      <x v="1135"/>
    </i>
    <i>
      <x v="3589"/>
    </i>
    <i>
      <x v="816"/>
    </i>
    <i>
      <x v="4612"/>
    </i>
    <i>
      <x v="2535"/>
    </i>
    <i>
      <x v="939"/>
    </i>
    <i>
      <x v="209"/>
    </i>
    <i>
      <x v="2070"/>
    </i>
    <i>
      <x v="1818"/>
    </i>
    <i>
      <x v="2619"/>
    </i>
    <i>
      <x v="4764"/>
    </i>
    <i>
      <x v="2927"/>
    </i>
    <i>
      <x v="4106"/>
    </i>
    <i>
      <x v="3548"/>
    </i>
    <i>
      <x v="3998"/>
    </i>
    <i>
      <x v="4299"/>
    </i>
    <i>
      <x v="2333"/>
    </i>
    <i>
      <x v="3134"/>
    </i>
    <i>
      <x v="3120"/>
    </i>
    <i>
      <x v="4965"/>
    </i>
    <i>
      <x v="297"/>
    </i>
    <i>
      <x v="2953"/>
    </i>
    <i>
      <x v="3220"/>
    </i>
    <i>
      <x v="3186"/>
    </i>
    <i>
      <x v="3439"/>
    </i>
    <i>
      <x v="392"/>
    </i>
    <i>
      <x v="210"/>
    </i>
    <i>
      <x v="4094"/>
    </i>
    <i>
      <x v="1322"/>
    </i>
    <i>
      <x v="271"/>
    </i>
    <i>
      <x v="3632"/>
    </i>
    <i>
      <x v="1724"/>
    </i>
    <i>
      <x v="616"/>
    </i>
    <i>
      <x v="3606"/>
    </i>
    <i>
      <x v="4409"/>
    </i>
    <i>
      <x v="1286"/>
    </i>
    <i>
      <x v="3490"/>
    </i>
    <i>
      <x v="2136"/>
    </i>
    <i>
      <x v="3139"/>
    </i>
    <i>
      <x v="2836"/>
    </i>
    <i>
      <x v="106"/>
    </i>
    <i>
      <x v="3864"/>
    </i>
    <i>
      <x v="200"/>
    </i>
    <i>
      <x v="4539"/>
    </i>
    <i>
      <x v="373"/>
    </i>
    <i>
      <x v="1339"/>
    </i>
    <i>
      <x v="3879"/>
    </i>
    <i>
      <x v="825"/>
    </i>
    <i>
      <x v="108"/>
    </i>
    <i>
      <x v="4514"/>
    </i>
    <i>
      <x v="3212"/>
    </i>
    <i>
      <x v="601"/>
    </i>
    <i>
      <x v="2516"/>
    </i>
    <i>
      <x v="558"/>
    </i>
    <i>
      <x v="1090"/>
    </i>
    <i>
      <x v="3875"/>
    </i>
    <i>
      <x v="603"/>
    </i>
    <i>
      <x v="4887"/>
    </i>
    <i>
      <x v="3137"/>
    </i>
    <i>
      <x v="265"/>
    </i>
    <i>
      <x v="4134"/>
    </i>
    <i>
      <x v="2841"/>
    </i>
    <i>
      <x v="1933"/>
    </i>
    <i>
      <x v="3944"/>
    </i>
    <i>
      <x v="1783"/>
    </i>
    <i>
      <x v="4066"/>
    </i>
    <i>
      <x v="334"/>
    </i>
    <i>
      <x v="3068"/>
    </i>
    <i>
      <x v="313"/>
    </i>
    <i>
      <x v="4213"/>
    </i>
    <i>
      <x v="1602"/>
    </i>
    <i>
      <x v="3726"/>
    </i>
    <i>
      <x v="1215"/>
    </i>
    <i>
      <x v="3352"/>
    </i>
    <i>
      <x v="1503"/>
    </i>
    <i>
      <x v="4752"/>
    </i>
    <i>
      <x v="936"/>
    </i>
    <i>
      <x v="2932"/>
    </i>
    <i>
      <x v="389"/>
    </i>
    <i>
      <x v="3038"/>
    </i>
    <i>
      <x v="1995"/>
    </i>
    <i>
      <x v="4569"/>
    </i>
    <i>
      <x v="2673"/>
    </i>
    <i>
      <x v="1021"/>
    </i>
    <i>
      <x v="4709"/>
    </i>
    <i>
      <x v="4505"/>
    </i>
    <i>
      <x v="2778"/>
    </i>
    <i>
      <x v="1058"/>
    </i>
    <i>
      <x v="3968"/>
    </i>
    <i>
      <x v="2529"/>
    </i>
    <i>
      <x v="1250"/>
    </i>
    <i>
      <x v="962"/>
    </i>
    <i>
      <x v="2445"/>
    </i>
    <i>
      <x v="4819"/>
    </i>
    <i>
      <x v="737"/>
    </i>
    <i>
      <x v="2093"/>
    </i>
    <i>
      <x v="3635"/>
    </i>
    <i>
      <x v="3684"/>
    </i>
    <i>
      <x v="5000"/>
    </i>
    <i>
      <x v="4405"/>
    </i>
    <i>
      <x v="517"/>
    </i>
    <i>
      <x v="2606"/>
    </i>
    <i>
      <x v="2725"/>
    </i>
    <i>
      <x v="1568"/>
    </i>
    <i>
      <x v="1071"/>
    </i>
    <i>
      <x v="4936"/>
    </i>
    <i>
      <x v="1739"/>
    </i>
    <i>
      <x v="4035"/>
    </i>
    <i>
      <x v="1770"/>
    </i>
    <i>
      <x v="4496"/>
    </i>
    <i>
      <x v="4000"/>
    </i>
    <i>
      <x v="4659"/>
    </i>
    <i>
      <x v="3324"/>
    </i>
    <i>
      <x v="304"/>
    </i>
    <i>
      <x v="2788"/>
    </i>
    <i>
      <x v="4375"/>
    </i>
    <i>
      <x v="2626"/>
    </i>
    <i>
      <x v="2741"/>
    </i>
    <i>
      <x v="3209"/>
    </i>
    <i>
      <x v="2172"/>
    </i>
    <i>
      <x v="1935"/>
    </i>
    <i>
      <x v="4426"/>
    </i>
    <i>
      <x v="3744"/>
    </i>
    <i>
      <x v="2885"/>
    </i>
    <i>
      <x v="650"/>
    </i>
    <i>
      <x v="35"/>
    </i>
    <i>
      <x v="1219"/>
    </i>
    <i>
      <x v="4745"/>
    </i>
    <i>
      <x v="1937"/>
    </i>
    <i>
      <x v="1374"/>
    </i>
    <i>
      <x v="1549"/>
    </i>
    <i>
      <x v="668"/>
    </i>
    <i>
      <x v="4604"/>
    </i>
    <i>
      <x v="4295"/>
    </i>
    <i>
      <x v="3196"/>
    </i>
    <i>
      <x v="516"/>
    </i>
    <i>
      <x v="612"/>
    </i>
    <i>
      <x v="1307"/>
    </i>
    <i>
      <x v="2874"/>
    </i>
    <i>
      <x v="192"/>
    </i>
    <i>
      <x v="3656"/>
    </i>
    <i>
      <x v="268"/>
    </i>
    <i>
      <x v="1682"/>
    </i>
    <i>
      <x v="1330"/>
    </i>
    <i>
      <x v="919"/>
    </i>
    <i>
      <x v="3927"/>
    </i>
    <i>
      <x v="2460"/>
    </i>
    <i>
      <x v="3871"/>
    </i>
    <i>
      <x v="1813"/>
    </i>
    <i>
      <x v="3887"/>
    </i>
    <i>
      <x v="343"/>
    </i>
    <i>
      <x v="814"/>
    </i>
    <i>
      <x v="2315"/>
    </i>
    <i>
      <x v="4729"/>
    </i>
    <i>
      <x v="3619"/>
    </i>
    <i>
      <x v="4740"/>
    </i>
    <i>
      <x v="3563"/>
    </i>
    <i>
      <x v="557"/>
    </i>
    <i>
      <x v="3203"/>
    </i>
    <i>
      <x v="3208"/>
    </i>
    <i>
      <x v="1475"/>
    </i>
    <i>
      <x v="4512"/>
    </i>
    <i>
      <x v="2780"/>
    </i>
    <i>
      <x v="3734"/>
    </i>
    <i>
      <x v="219"/>
    </i>
    <i>
      <x v="2250"/>
    </i>
    <i>
      <x v="4130"/>
    </i>
    <i>
      <x v="5002"/>
    </i>
    <i>
      <x v="2369"/>
    </i>
    <i>
      <x v="4313"/>
    </i>
    <i>
      <x v="1635"/>
    </i>
    <i>
      <x v="1149"/>
    </i>
    <i>
      <x v="1430"/>
    </i>
    <i>
      <x v="1609"/>
    </i>
    <i>
      <x v="3739"/>
    </i>
    <i>
      <x v="2610"/>
    </i>
    <i>
      <x v="2687"/>
    </i>
    <i>
      <x v="2077"/>
    </i>
    <i>
      <x v="740"/>
    </i>
    <i>
      <x v="4735"/>
    </i>
    <i>
      <x v="3467"/>
    </i>
    <i>
      <x v="3515"/>
    </i>
    <i>
      <x v="4925"/>
    </i>
    <i>
      <x v="3092"/>
    </i>
    <i>
      <x v="421"/>
    </i>
    <i>
      <x v="2198"/>
    </i>
    <i>
      <x v="1501"/>
    </i>
    <i>
      <x v="1181"/>
    </i>
    <i>
      <x v="3675"/>
    </i>
    <i>
      <x v="185"/>
    </i>
    <i>
      <x v="2412"/>
    </i>
    <i>
      <x v="1946"/>
    </i>
    <i>
      <x v="4572"/>
    </i>
    <i>
      <x v="4376"/>
    </i>
    <i>
      <x v="3805"/>
    </i>
    <i>
      <x v="1600"/>
    </i>
    <i>
      <x v="259"/>
    </i>
    <i>
      <x v="2425"/>
    </i>
    <i>
      <x v="289"/>
    </i>
    <i>
      <x v="2630"/>
    </i>
    <i>
      <x v="597"/>
    </i>
    <i>
      <x v="1657"/>
    </i>
    <i>
      <x v="3971"/>
    </i>
    <i>
      <x v="4648"/>
    </i>
    <i>
      <x v="3654"/>
    </i>
    <i>
      <x v="1039"/>
    </i>
    <i>
      <x v="4412"/>
    </i>
    <i>
      <x v="149"/>
    </i>
    <i>
      <x v="4401"/>
    </i>
    <i>
      <x v="1856"/>
    </i>
    <i>
      <x v="1771"/>
    </i>
    <i>
      <x v="140"/>
    </i>
    <i>
      <x v="4449"/>
    </i>
    <i>
      <x v="257"/>
    </i>
    <i>
      <x v="169"/>
    </i>
    <i>
      <x v="3597"/>
    </i>
    <i>
      <x v="2954"/>
    </i>
    <i>
      <x v="4381"/>
    </i>
    <i>
      <x v="388"/>
    </i>
    <i>
      <x v="1587"/>
    </i>
    <i>
      <x v="4707"/>
    </i>
    <i>
      <x v="1904"/>
    </i>
    <i>
      <x v="2574"/>
    </i>
    <i>
      <x v="4840"/>
    </i>
    <i>
      <x v="1964"/>
    </i>
    <i>
      <x v="2219"/>
    </i>
    <i>
      <x v="1126"/>
    </i>
    <i>
      <x v="417"/>
    </i>
    <i>
      <x v="4676"/>
    </i>
    <i>
      <x v="351"/>
    </i>
    <i>
      <x v="2057"/>
    </i>
    <i>
      <x v="1278"/>
    </i>
    <i>
      <x v="2087"/>
    </i>
    <i>
      <x v="4614"/>
    </i>
    <i>
      <x v="3122"/>
    </i>
    <i>
      <x v="4801"/>
    </i>
    <i>
      <x v="2924"/>
    </i>
    <i>
      <x v="3022"/>
    </i>
    <i>
      <x v="801"/>
    </i>
    <i>
      <x v="2303"/>
    </i>
    <i>
      <x v="2472"/>
    </i>
    <i>
      <x v="2216"/>
    </i>
    <i>
      <x v="4543"/>
    </i>
    <i>
      <x v="3527"/>
    </i>
    <i>
      <x v="4042"/>
    </i>
    <i>
      <x v="2372"/>
    </i>
    <i>
      <x v="2675"/>
    </i>
    <i>
      <x v="4229"/>
    </i>
    <i>
      <x v="1766"/>
    </i>
    <i>
      <x v="1112"/>
    </i>
    <i>
      <x v="2816"/>
    </i>
    <i>
      <x v="4215"/>
    </i>
    <i>
      <x v="4652"/>
    </i>
    <i>
      <x v="1051"/>
    </i>
    <i>
      <x v="2244"/>
    </i>
    <i>
      <x v="1325"/>
    </i>
    <i>
      <x v="719"/>
    </i>
    <i>
      <x v="866"/>
    </i>
    <i>
      <x v="1882"/>
    </i>
    <i>
      <x v="1841"/>
    </i>
    <i>
      <x v="3932"/>
    </i>
    <i>
      <x v="3953"/>
    </i>
    <i>
      <x v="135"/>
    </i>
    <i>
      <x v="1365"/>
    </i>
    <i>
      <x v="3417"/>
    </i>
    <i>
      <x v="2004"/>
    </i>
    <i>
      <x v="870"/>
    </i>
    <i>
      <x v="2557"/>
    </i>
    <i>
      <x v="4142"/>
    </i>
    <i>
      <x v="4696"/>
    </i>
    <i>
      <x v="345"/>
    </i>
    <i>
      <x v="2406"/>
    </i>
    <i>
      <x v="90"/>
    </i>
    <i>
      <x v="4425"/>
    </i>
    <i>
      <x v="1849"/>
    </i>
    <i>
      <x v="4607"/>
    </i>
    <i>
      <x v="4251"/>
    </i>
    <i>
      <x v="3155"/>
    </i>
    <i>
      <x v="3371"/>
    </i>
    <i>
      <x v="3259"/>
    </i>
    <i>
      <x v="4832"/>
    </i>
    <i>
      <x v="490"/>
    </i>
    <i>
      <x v="4321"/>
    </i>
    <i>
      <x v="2982"/>
    </i>
    <i>
      <x v="4433"/>
    </i>
    <i>
      <x v="4285"/>
    </i>
    <i>
      <x v="3487"/>
    </i>
    <i>
      <x v="2917"/>
    </i>
    <i>
      <x v="280"/>
    </i>
    <i>
      <x v="3055"/>
    </i>
    <i>
      <x v="2045"/>
    </i>
    <i>
      <x v="2992"/>
    </i>
    <i>
      <x v="4726"/>
    </i>
    <i>
      <x v="2694"/>
    </i>
    <i>
      <x v="959"/>
    </i>
    <i>
      <x v="4080"/>
    </i>
    <i>
      <x v="4238"/>
    </i>
    <i>
      <x v="2171"/>
    </i>
    <i>
      <x v="4240"/>
    </i>
    <i>
      <x v="3027"/>
    </i>
    <i>
      <x v="510"/>
    </i>
    <i>
      <x v="3578"/>
    </i>
    <i>
      <x v="613"/>
    </i>
    <i>
      <x v="1015"/>
    </i>
    <i>
      <x v="290"/>
    </i>
    <i>
      <x v="31"/>
    </i>
    <i>
      <x v="2702"/>
    </i>
    <i>
      <x v="1136"/>
    </i>
    <i>
      <x v="4063"/>
    </i>
    <i>
      <x v="1912"/>
    </i>
    <i>
      <x v="4203"/>
    </i>
    <i>
      <x v="2380"/>
    </i>
    <i>
      <x v="155"/>
    </i>
    <i>
      <x v="730"/>
    </i>
    <i>
      <x v="2952"/>
    </i>
    <i>
      <x v="3330"/>
    </i>
    <i>
      <x v="254"/>
    </i>
    <i>
      <x v="4279"/>
    </i>
    <i>
      <x v="3703"/>
    </i>
    <i>
      <x v="1729"/>
    </i>
    <i>
      <x v="1655"/>
    </i>
    <i>
      <x v="3391"/>
    </i>
    <i>
      <x v="1360"/>
    </i>
    <i>
      <x v="850"/>
    </i>
    <i>
      <x v="1298"/>
    </i>
    <i>
      <x v="4672"/>
    </i>
    <i>
      <x v="1419"/>
    </i>
    <i>
      <x v="3858"/>
    </i>
    <i>
      <x v="1504"/>
    </i>
    <i>
      <x v="2353"/>
    </i>
    <i>
      <x v="3796"/>
    </i>
    <i>
      <x v="1845"/>
    </i>
    <i>
      <x v="2560"/>
    </i>
    <i>
      <x v="3965"/>
    </i>
    <i>
      <x v="1930"/>
    </i>
    <i>
      <x v="1186"/>
    </i>
    <i>
      <x v="76"/>
    </i>
    <i>
      <x v="2238"/>
    </i>
    <i>
      <x v="3532"/>
    </i>
    <i>
      <x v="947"/>
    </i>
    <i>
      <x v="4979"/>
    </i>
    <i>
      <x v="795"/>
    </i>
    <i>
      <x v="1868"/>
    </i>
    <i>
      <x v="3297"/>
    </i>
    <i>
      <x v="3603"/>
    </i>
    <i>
      <x v="1878"/>
    </i>
    <i>
      <x v="4254"/>
    </i>
    <i>
      <x v="4156"/>
    </i>
    <i>
      <x v="1908"/>
    </i>
    <i>
      <x v="4669"/>
    </i>
    <i>
      <x v="924"/>
    </i>
    <i>
      <x v="1543"/>
    </i>
    <i>
      <x v="431"/>
    </i>
    <i>
      <x v="2862"/>
    </i>
    <i>
      <x v="1231"/>
    </i>
    <i>
      <x v="4417"/>
    </i>
    <i>
      <x v="2385"/>
    </i>
    <i>
      <x v="2268"/>
    </i>
    <i>
      <x v="1651"/>
    </i>
    <i>
      <x v="1445"/>
    </i>
    <i>
      <x v="2784"/>
    </i>
    <i>
      <x v="1708"/>
    </i>
    <i>
      <x v="2201"/>
    </i>
    <i>
      <x v="1980"/>
    </i>
    <i>
      <x v="1867"/>
    </i>
    <i>
      <x v="735"/>
    </i>
    <i>
      <x v="1781"/>
    </i>
    <i>
      <x v="1575"/>
    </i>
    <i>
      <x v="40"/>
    </i>
    <i>
      <x v="1249"/>
    </i>
    <i>
      <x v="4810"/>
    </i>
    <i>
      <x v="2151"/>
    </i>
    <i>
      <x v="4632"/>
    </i>
    <i>
      <x v="3562"/>
    </i>
    <i>
      <x v="1526"/>
    </i>
    <i>
      <x v="4385"/>
    </i>
    <i>
      <x v="812"/>
    </i>
    <i>
      <x v="1883"/>
    </i>
    <i>
      <x v="1148"/>
    </i>
    <i>
      <x v="3245"/>
    </i>
    <i>
      <x v="760"/>
    </i>
    <i>
      <x v="2634"/>
    </i>
    <i>
      <x v="4089"/>
    </i>
    <i>
      <x v="2374"/>
    </i>
    <i>
      <x v="1155"/>
    </i>
    <i>
      <x v="4534"/>
    </i>
    <i>
      <x v="3239"/>
    </i>
    <i>
      <x v="739"/>
    </i>
    <i>
      <x v="2875"/>
    </i>
    <i>
      <x v="1001"/>
    </i>
    <i>
      <x v="1105"/>
    </i>
    <i>
      <x v="2068"/>
    </i>
    <i>
      <x v="1875"/>
    </i>
    <i>
      <x v="4404"/>
    </i>
    <i>
      <x v="3836"/>
    </i>
    <i>
      <x v="3911"/>
    </i>
    <i>
      <x v="4265"/>
    </i>
    <i>
      <x v="4803"/>
    </i>
    <i>
      <x v="493"/>
    </i>
    <i>
      <x v="3554"/>
    </i>
    <i>
      <x v="575"/>
    </i>
    <i>
      <x v="2586"/>
    </i>
    <i>
      <x v="741"/>
    </i>
    <i>
      <x v="2989"/>
    </i>
    <i>
      <x v="2252"/>
    </i>
    <i>
      <x v="4678"/>
    </i>
    <i>
      <x v="305"/>
    </i>
    <i>
      <x v="3243"/>
    </i>
    <i>
      <x v="4854"/>
    </i>
    <i>
      <x v="1823"/>
    </i>
    <i>
      <x v="188"/>
    </i>
    <i>
      <x v="3308"/>
    </i>
    <i>
      <x v="4985"/>
    </i>
    <i>
      <x v="1736"/>
    </i>
    <i>
      <x v="3179"/>
    </i>
    <i>
      <x v="4577"/>
    </i>
    <i>
      <x v="159"/>
    </i>
    <i>
      <x v="528"/>
    </i>
    <i>
      <x v="4984"/>
    </i>
    <i>
      <x v="1842"/>
    </i>
    <i>
      <x v="1831"/>
    </i>
    <i>
      <x v="1488"/>
    </i>
    <i>
      <x v="1787"/>
    </i>
    <i>
      <x v="4731"/>
    </i>
    <i>
      <x v="890"/>
    </i>
    <i>
      <x v="384"/>
    </i>
    <i>
      <x v="3964"/>
    </i>
    <i>
      <x v="2607"/>
    </i>
    <i>
      <x v="588"/>
    </i>
    <i>
      <x v="1205"/>
    </i>
    <i>
      <x v="1836"/>
    </i>
    <i>
      <x v="4327"/>
    </i>
    <i>
      <x v="4181"/>
    </i>
    <i>
      <x v="2998"/>
    </i>
    <i>
      <x v="2676"/>
    </i>
    <i>
      <x v="629"/>
    </i>
    <i>
      <x v="3351"/>
    </i>
    <i>
      <x v="1262"/>
    </i>
    <i>
      <x v="2414"/>
    </i>
    <i>
      <x v="365"/>
    </i>
    <i>
      <x v="2193"/>
    </i>
    <i>
      <x v="599"/>
    </i>
    <i>
      <x v="2934"/>
    </i>
    <i>
      <x v="1238"/>
    </i>
    <i>
      <x v="1359"/>
    </i>
    <i>
      <x v="1227"/>
    </i>
    <i>
      <x v="4038"/>
    </i>
    <i>
      <x v="1363"/>
    </i>
    <i>
      <x v="879"/>
    </i>
    <i>
      <x v="2686"/>
    </i>
    <i>
      <x v="16"/>
    </i>
    <i>
      <x v="1164"/>
    </i>
    <i>
      <x v="284"/>
    </i>
    <i>
      <x v="3766"/>
    </i>
    <i>
      <x v="2772"/>
    </i>
    <i>
      <x v="1909"/>
    </i>
    <i>
      <x v="1113"/>
    </i>
    <i>
      <x v="3567"/>
    </i>
    <i>
      <x v="2744"/>
    </i>
    <i>
      <x v="1541"/>
    </i>
    <i>
      <x v="258"/>
    </i>
    <i>
      <x v="2551"/>
    </i>
    <i>
      <x v="2022"/>
    </i>
    <i>
      <x v="4095"/>
    </i>
    <i>
      <x v="1082"/>
    </i>
    <i>
      <x v="2168"/>
    </i>
    <i>
      <x v="3293"/>
    </i>
    <i>
      <x v="2500"/>
    </i>
    <i>
      <x v="2796"/>
    </i>
    <i>
      <x v="3906"/>
    </i>
    <i>
      <x v="2211"/>
    </i>
    <i>
      <x v="4605"/>
    </i>
    <i>
      <x v="738"/>
    </i>
    <i>
      <x v="1963"/>
    </i>
    <i>
      <x v="2155"/>
    </i>
    <i>
      <x v="4935"/>
    </i>
    <i>
      <x v="2508"/>
    </i>
    <i>
      <x v="409"/>
    </i>
    <i>
      <x v="1208"/>
    </i>
    <i>
      <x v="4625"/>
    </i>
    <i>
      <x v="2712"/>
    </i>
    <i>
      <x v="833"/>
    </i>
    <i>
      <x v="1517"/>
    </i>
    <i>
      <x v="4419"/>
    </i>
    <i>
      <x v="4942"/>
    </i>
    <i>
      <x v="4864"/>
    </i>
    <i>
      <x v="1662"/>
    </i>
    <i>
      <x v="627"/>
    </i>
    <i>
      <x v="2879"/>
    </i>
    <i>
      <x v="3443"/>
    </i>
    <i>
      <x v="4743"/>
    </i>
    <i>
      <x v="3505"/>
    </i>
    <i>
      <x v="3545"/>
    </i>
    <i>
      <x v="391"/>
    </i>
    <i>
      <x v="1923"/>
    </i>
    <i>
      <x v="3586"/>
    </i>
    <i>
      <x v="1479"/>
    </i>
    <i>
      <x v="1654"/>
    </i>
    <i>
      <x v="4914"/>
    </i>
    <i>
      <x v="868"/>
    </i>
    <i>
      <x v="1282"/>
    </i>
    <i>
      <x v="3599"/>
    </i>
    <i>
      <x v="4318"/>
    </i>
    <i>
      <x v="2109"/>
    </i>
    <i>
      <x v="2351"/>
    </i>
    <i>
      <x v="1331"/>
    </i>
    <i>
      <x v="4198"/>
    </i>
    <i>
      <x v="2902"/>
    </i>
    <i>
      <x v="2075"/>
    </i>
    <i>
      <x v="1745"/>
    </i>
    <i>
      <x v="182"/>
    </i>
    <i>
      <x v="2399"/>
    </i>
    <i>
      <x v="132"/>
    </i>
    <i>
      <x v="933"/>
    </i>
    <i>
      <x v="4861"/>
    </i>
    <i>
      <x v="4661"/>
    </i>
    <i>
      <x v="2575"/>
    </i>
    <i>
      <x v="360"/>
    </i>
    <i>
      <x v="111"/>
    </i>
    <i>
      <x v="3577"/>
    </i>
    <i>
      <x v="291"/>
    </i>
    <i>
      <x v="1408"/>
    </i>
    <i>
      <x v="2990"/>
    </i>
    <i>
      <x v="3461"/>
    </i>
    <i>
      <x v="671"/>
    </i>
    <i>
      <x v="4734"/>
    </i>
    <i>
      <x v="3661"/>
    </i>
    <i>
      <x v="3189"/>
    </i>
    <i>
      <x v="3576"/>
    </i>
    <i>
      <x v="3956"/>
    </i>
    <i>
      <x v="4264"/>
    </i>
    <i>
      <x v="2337"/>
    </i>
    <i>
      <x v="2904"/>
    </i>
    <i>
      <x v="3145"/>
    </i>
    <i>
      <x v="1059"/>
    </i>
    <i>
      <x v="3569"/>
    </i>
    <i>
      <x v="2"/>
    </i>
    <i>
      <x v="3277"/>
    </i>
    <i>
      <x v="2699"/>
    </i>
    <i>
      <x v="3884"/>
    </i>
    <i>
      <x v="3385"/>
    </i>
    <i>
      <x v="1150"/>
    </i>
    <i>
      <x v="158"/>
    </i>
    <i>
      <x v="489"/>
    </i>
    <i>
      <x v="3904"/>
    </i>
    <i>
      <x v="2486"/>
    </i>
    <i>
      <x v="852"/>
    </i>
    <i>
      <x v="1749"/>
    </i>
    <i>
      <x v="2920"/>
    </i>
    <i>
      <x v="906"/>
    </i>
    <i>
      <x v="1450"/>
    </i>
    <i>
      <x v="3751"/>
    </i>
    <i>
      <x v="3639"/>
    </i>
    <i>
      <x v="3093"/>
    </i>
    <i>
      <x v="1024"/>
    </i>
    <i>
      <x v="4718"/>
    </i>
    <i>
      <x v="579"/>
    </i>
    <i>
      <x v="3226"/>
    </i>
    <i>
      <x v="455"/>
    </i>
    <i>
      <x v="1409"/>
    </i>
    <i>
      <x v="2129"/>
    </i>
    <i>
      <x v="3006"/>
    </i>
    <i>
      <x v="2222"/>
    </i>
    <i>
      <x v="1934"/>
    </i>
    <i>
      <x v="4348"/>
    </i>
    <i>
      <x v="1270"/>
    </i>
    <i>
      <x v="554"/>
    </i>
    <i>
      <x v="4202"/>
    </i>
    <i>
      <x v="4923"/>
    </i>
    <i>
      <x v="897"/>
    </i>
    <i>
      <x v="3745"/>
    </i>
    <i>
      <x v="3032"/>
    </i>
    <i>
      <x v="1341"/>
    </i>
    <i>
      <x v="2448"/>
    </i>
    <i>
      <x v="2061"/>
    </i>
    <i>
      <x v="3136"/>
    </i>
    <i>
      <x v="2776"/>
    </i>
    <i>
      <x v="3126"/>
    </i>
    <i>
      <x v="317"/>
    </i>
    <i>
      <x v="2449"/>
    </i>
    <i>
      <x v="96"/>
    </i>
    <i>
      <x v="1648"/>
    </i>
    <i>
      <x v="1520"/>
    </i>
    <i>
      <x v="4344"/>
    </i>
    <i>
      <x v="807"/>
    </i>
    <i>
      <x v="2271"/>
    </i>
    <i>
      <x v="4167"/>
    </i>
    <i>
      <x v="1256"/>
    </i>
    <i>
      <x v="2831"/>
    </i>
    <i>
      <x v="1779"/>
    </i>
    <i>
      <x v="4551"/>
    </i>
    <i>
      <x v="4139"/>
    </i>
    <i>
      <x v="4647"/>
    </i>
    <i>
      <x v="1117"/>
    </i>
    <i>
      <x v="4397"/>
    </i>
    <i>
      <x v="3755"/>
    </i>
    <i>
      <x v="861"/>
    </i>
    <i>
      <x v="4287"/>
    </i>
    <i>
      <x v="2635"/>
    </i>
    <i>
      <x v="1952"/>
    </i>
    <i>
      <x v="2239"/>
    </i>
    <i>
      <x v="1924"/>
    </i>
    <i>
      <x v="953"/>
    </i>
    <i>
      <x v="3173"/>
    </i>
    <i>
      <x v="3723"/>
    </i>
    <i>
      <x v="2824"/>
    </i>
    <i>
      <x v="4206"/>
    </i>
    <i>
      <x v="2159"/>
    </i>
    <i>
      <x v="2584"/>
    </i>
    <i>
      <x v="4540"/>
    </i>
    <i>
      <x v="4506"/>
    </i>
    <i>
      <x v="3903"/>
    </i>
    <i>
      <x v="4016"/>
    </i>
    <i>
      <x v="2530"/>
    </i>
    <i>
      <x v="310"/>
    </i>
    <i>
      <x v="4627"/>
    </i>
    <i>
      <x v="3441"/>
    </i>
    <i>
      <x v="332"/>
    </i>
    <i>
      <x v="3951"/>
    </i>
    <i>
      <x v="3999"/>
    </i>
    <i>
      <x v="4693"/>
    </i>
    <i>
      <x v="444"/>
    </i>
    <i>
      <x v="2416"/>
    </i>
    <i>
      <x v="202"/>
    </i>
    <i>
      <x v="935"/>
    </i>
    <i>
      <x v="2227"/>
    </i>
    <i>
      <x v="4509"/>
    </i>
    <i>
      <x v="4490"/>
    </i>
    <i>
      <x v="3689"/>
    </i>
    <i>
      <x v="3383"/>
    </i>
    <i>
      <x v="3540"/>
    </i>
    <i>
      <x v="1011"/>
    </i>
    <i>
      <x v="4221"/>
    </i>
    <i>
      <x v="2050"/>
    </i>
    <i>
      <x v="3039"/>
    </i>
    <i>
      <x v="1267"/>
    </i>
    <i>
      <x v="1415"/>
    </i>
    <i>
      <x v="364"/>
    </i>
    <i>
      <x v="3160"/>
    </i>
    <i>
      <x v="3267"/>
    </i>
    <i>
      <x v="24"/>
    </i>
    <i>
      <x v="341"/>
    </i>
    <i>
      <x v="1007"/>
    </i>
    <i>
      <x v="4070"/>
    </i>
    <i>
      <x v="247"/>
    </i>
    <i>
      <x v="2581"/>
    </i>
    <i>
      <x v="4205"/>
    </i>
    <i>
      <x v="1703"/>
    </i>
    <i>
      <x v="2338"/>
    </i>
    <i>
      <x v="2300"/>
    </i>
    <i>
      <x v="4682"/>
    </i>
    <i>
      <x v="930"/>
    </i>
    <i>
      <x v="3170"/>
    </i>
    <i>
      <x v="1530"/>
    </i>
    <i>
      <x v="562"/>
    </i>
    <i>
      <x v="2525"/>
    </i>
    <i>
      <x v="191"/>
    </i>
    <i>
      <x v="701"/>
    </i>
    <i>
      <x v="2810"/>
    </i>
    <i>
      <x v="4894"/>
    </i>
    <i>
      <x v="937"/>
    </i>
    <i>
      <x v="78"/>
    </i>
    <i>
      <x v="4536"/>
    </i>
    <i>
      <x v="759"/>
    </i>
    <i>
      <x v="4575"/>
    </i>
    <i>
      <x v="2650"/>
    </i>
    <i>
      <x v="4700"/>
    </i>
    <i>
      <x v="3912"/>
    </i>
    <i>
      <x v="903"/>
    </i>
    <i>
      <x v="4850"/>
    </i>
    <i>
      <x v="4258"/>
    </i>
    <i>
      <x v="1494"/>
    </i>
    <i>
      <x v="1828"/>
    </i>
    <i>
      <x v="3873"/>
    </i>
    <i>
      <x v="654"/>
    </i>
    <i>
      <x v="4930"/>
    </i>
    <i>
      <x v="2868"/>
    </i>
    <i>
      <x v="2571"/>
    </i>
    <i>
      <x v="358"/>
    </i>
    <i>
      <x v="4432"/>
    </i>
    <i>
      <x v="3198"/>
    </i>
    <i>
      <x v="4508"/>
    </i>
    <i>
      <x v="2459"/>
    </i>
    <i>
      <x v="3357"/>
    </i>
    <i>
      <x v="3233"/>
    </i>
    <i>
      <x v="2579"/>
    </i>
    <i>
      <x v="4489"/>
    </i>
    <i>
      <x v="665"/>
    </i>
    <i>
      <x v="4963"/>
    </i>
    <i>
      <x v="1843"/>
    </i>
    <i>
      <x v="3995"/>
    </i>
    <i>
      <x v="4054"/>
    </i>
    <i>
      <x v="849"/>
    </i>
    <i>
      <x v="2259"/>
    </i>
    <i>
      <x v="4552"/>
    </i>
    <i>
      <x v="3394"/>
    </i>
    <i>
      <x v="820"/>
    </i>
    <i>
      <x v="3185"/>
    </i>
    <i>
      <x v="460"/>
    </i>
    <i>
      <x v="3310"/>
    </i>
    <i>
      <x v="2381"/>
    </i>
    <i>
      <x v="4420"/>
    </i>
    <i>
      <x v="2319"/>
    </i>
    <i>
      <x v="4241"/>
    </i>
    <i>
      <x v="3808"/>
    </i>
    <i>
      <x v="4245"/>
    </i>
    <i>
      <x v="3681"/>
    </i>
    <i>
      <x v="4657"/>
    </i>
    <i>
      <x v="361"/>
    </i>
    <i>
      <x v="3700"/>
    </i>
    <i>
      <x v="4277"/>
    </i>
    <i>
      <x v="1957"/>
    </i>
    <i>
      <x v="2804"/>
    </i>
    <i>
      <x v="4017"/>
    </i>
    <i>
      <x v="4083"/>
    </i>
    <i>
      <x v="1961"/>
    </i>
    <i>
      <x v="3303"/>
    </i>
    <i>
      <x v="3143"/>
    </i>
    <i>
      <x v="1795"/>
    </i>
    <i>
      <x v="2737"/>
    </i>
    <i>
      <x v="3533"/>
    </i>
    <i>
      <x v="2642"/>
    </i>
    <i>
      <x v="2822"/>
    </i>
    <i>
      <x v="4475"/>
    </i>
    <i>
      <x v="4931"/>
    </i>
    <i>
      <x v="2305"/>
    </i>
    <i>
      <x v="2278"/>
    </i>
    <i>
      <x v="1356"/>
    </i>
    <i>
      <x v="1890"/>
    </i>
    <i>
      <x v="3076"/>
    </i>
    <i>
      <x v="4959"/>
    </i>
    <i>
      <x v="3295"/>
    </i>
    <i>
      <x v="620"/>
    </i>
    <i>
      <x v="1070"/>
    </i>
    <i>
      <x v="2718"/>
    </i>
    <i>
      <x v="2106"/>
    </i>
    <i>
      <x v="584"/>
    </i>
    <i>
      <x v="2729"/>
    </i>
    <i>
      <x v="2770"/>
    </i>
    <i>
      <x v="1709"/>
    </i>
    <i>
      <x v="774"/>
    </i>
    <i>
      <x v="80"/>
    </i>
    <i>
      <x v="4450"/>
    </i>
    <i>
      <x v="1926"/>
    </i>
    <i>
      <x v="2091"/>
    </i>
    <i>
      <x v="4770"/>
    </i>
    <i>
      <x v="3676"/>
    </i>
    <i>
      <x v="1188"/>
    </i>
    <i>
      <x v="3037"/>
    </i>
    <i>
      <x v="2821"/>
    </i>
    <i>
      <x v="2375"/>
    </i>
    <i>
      <x v="3197"/>
    </i>
    <i>
      <x v="2127"/>
    </i>
    <i>
      <x v="2803"/>
    </i>
    <i>
      <x v="3671"/>
    </i>
    <i>
      <x v="4602"/>
    </i>
    <i>
      <x v="2542"/>
    </i>
    <i>
      <x v="498"/>
    </i>
    <i>
      <x v="3015"/>
    </i>
    <i>
      <x v="1629"/>
    </i>
    <i>
      <x v="1261"/>
    </i>
    <i>
      <x v="4995"/>
    </i>
    <i>
      <x v="4773"/>
    </i>
    <i>
      <x v="3611"/>
    </i>
    <i>
      <x v="4183"/>
    </i>
    <i>
      <x v="4267"/>
    </i>
    <i>
      <x v="3754"/>
    </i>
    <i>
      <x v="3782"/>
    </i>
    <i>
      <x v="4639"/>
    </i>
    <i>
      <x v="301"/>
    </i>
    <i>
      <x v="2096"/>
    </i>
    <i>
      <x v="3779"/>
    </i>
    <i>
      <x v="4201"/>
    </i>
    <i>
      <x v="4891"/>
    </i>
    <i>
      <x v="2150"/>
    </i>
    <i>
      <x v="968"/>
    </i>
    <i>
      <x v="2214"/>
    </i>
    <i>
      <x v="982"/>
    </i>
    <i>
      <x v="2738"/>
    </i>
    <i>
      <x v="4712"/>
    </i>
    <i>
      <x v="3117"/>
    </i>
    <i>
      <x v="4967"/>
    </i>
    <i>
      <x v="4320"/>
    </i>
    <i>
      <x v="3636"/>
    </i>
    <i>
      <x v="2153"/>
    </i>
    <i>
      <x v="3732"/>
    </i>
    <i>
      <x v="3499"/>
    </i>
    <i>
      <x v="4302"/>
    </i>
    <i>
      <x v="934"/>
    </i>
    <i>
      <x v="65"/>
    </i>
    <i>
      <x v="4560"/>
    </i>
    <i>
      <x v="3025"/>
    </i>
    <i>
      <x v="2313"/>
    </i>
    <i>
      <x v="1366"/>
    </i>
    <i>
      <x v="901"/>
    </i>
    <i>
      <x v="81"/>
    </i>
    <i>
      <x v="296"/>
    </i>
    <i>
      <x v="3459"/>
    </i>
    <i>
      <x v="2793"/>
    </i>
    <i>
      <x v="4799"/>
    </i>
    <i>
      <x v="2515"/>
    </i>
    <i>
      <x v="1116"/>
    </i>
    <i>
      <x v="622"/>
    </i>
    <i>
      <x v="4564"/>
    </i>
    <i>
      <x v="3213"/>
    </i>
    <i>
      <x v="804"/>
    </i>
    <i>
      <x v="682"/>
    </i>
    <i>
      <x v="3986"/>
    </i>
    <i>
      <x v="1340"/>
    </i>
    <i>
      <x v="4168"/>
    </i>
    <i>
      <x v="2028"/>
    </i>
    <i>
      <x v="2324"/>
    </i>
    <i>
      <x v="3909"/>
    </i>
    <i>
      <x v="438"/>
    </i>
    <i>
      <x v="283"/>
    </i>
    <i>
      <x v="2698"/>
    </i>
    <i>
      <x v="4586"/>
    </i>
    <i>
      <x v="3358"/>
    </i>
    <i>
      <x v="447"/>
    </i>
    <i>
      <x v="1623"/>
    </i>
    <i>
      <x v="3922"/>
    </i>
    <i>
      <x v="1443"/>
    </i>
    <i>
      <x v="377"/>
    </i>
    <i>
      <x v="1706"/>
    </i>
    <i>
      <x v="2580"/>
    </i>
    <i>
      <x v="1327"/>
    </i>
    <i>
      <x v="4929"/>
    </i>
    <i>
      <x v="2749"/>
    </i>
    <i>
      <x v="54"/>
    </i>
    <i>
      <x v="4323"/>
    </i>
    <i>
      <x v="593"/>
    </i>
    <i>
      <x v="3462"/>
    </i>
    <i>
      <x v="3730"/>
    </i>
    <i>
      <x v="1621"/>
    </i>
    <i>
      <x v="3947"/>
    </i>
    <i>
      <x v="4847"/>
    </i>
    <i>
      <x v="4971"/>
    </i>
    <i>
      <x v="1948"/>
    </i>
    <i>
      <x v="796"/>
    </i>
    <i>
      <x v="4725"/>
    </i>
    <i>
      <x v="542"/>
    </i>
    <i>
      <x v="4972"/>
    </i>
    <i>
      <x v="3979"/>
    </i>
    <i>
      <x v="720"/>
    </i>
    <i>
      <x v="2886"/>
    </i>
    <i>
      <x v="2735"/>
    </i>
    <i>
      <x v="583"/>
    </i>
    <i>
      <x v="2843"/>
    </i>
    <i>
      <x v="710"/>
    </i>
    <i>
      <x v="4608"/>
    </i>
    <i>
      <x v="2908"/>
    </i>
    <i>
      <x v="1016"/>
    </i>
    <i>
      <x v="2103"/>
    </i>
    <i>
      <x v="2247"/>
    </i>
    <i>
      <x v="1320"/>
    </i>
    <i>
      <x v="3201"/>
    </i>
    <i>
      <x v="4868"/>
    </i>
    <i>
      <x v="2791"/>
    </i>
    <i>
      <x v="661"/>
    </i>
    <i>
      <x v="3913"/>
    </i>
    <i>
      <x v="4618"/>
    </i>
    <i>
      <x v="1229"/>
    </i>
    <i>
      <x v="428"/>
    </i>
    <i>
      <x v="1527"/>
    </i>
    <i>
      <x v="3851"/>
    </i>
    <i>
      <x v="4958"/>
    </i>
    <i>
      <x v="13"/>
    </i>
    <i>
      <x v="4559"/>
    </i>
    <i>
      <x v="1131"/>
    </i>
    <i>
      <x v="4638"/>
    </i>
    <i>
      <x v="2041"/>
    </i>
    <i>
      <x v="1147"/>
    </i>
    <i>
      <x v="4046"/>
    </i>
    <i>
      <x v="12"/>
    </i>
    <i>
      <x v="194"/>
    </i>
    <i>
      <x v="4599"/>
    </i>
    <i>
      <x v="68"/>
    </i>
    <i>
      <x v="3184"/>
    </i>
    <i>
      <x v="346"/>
    </i>
    <i>
      <x v="1029"/>
    </i>
    <i>
      <x v="1072"/>
    </i>
    <i>
      <x v="2470"/>
    </i>
    <i>
      <x v="1176"/>
    </i>
    <i>
      <x v="3382"/>
    </i>
    <i>
      <x v="3211"/>
    </i>
    <i>
      <x v="1581"/>
    </i>
    <i>
      <x v="859"/>
    </i>
    <i>
      <x v="4760"/>
    </i>
    <i>
      <x v="1873"/>
    </i>
    <i>
      <x v="4869"/>
    </i>
    <i>
      <x v="2872"/>
    </i>
    <i>
      <x v="3959"/>
    </i>
    <i>
      <x v="2034"/>
    </i>
    <i>
      <x v="3195"/>
    </i>
    <i>
      <x v="3693"/>
    </i>
    <i>
      <x v="1710"/>
    </i>
    <i>
      <x v="3101"/>
    </i>
    <i>
      <x v="3847"/>
    </i>
    <i>
      <x v="3253"/>
    </i>
    <i>
      <x v="4330"/>
    </i>
    <i>
      <x v="189"/>
    </i>
    <i>
      <x v="2035"/>
    </i>
    <i>
      <x v="771"/>
    </i>
    <i>
      <x v="3510"/>
    </i>
    <i>
      <x v="768"/>
    </i>
    <i>
      <x v="2217"/>
    </i>
    <i>
      <x v="4595"/>
    </i>
    <i>
      <x v="2225"/>
    </i>
    <i>
      <x v="1840"/>
    </i>
    <i>
      <x v="559"/>
    </i>
    <i>
      <x v="3407"/>
    </i>
    <i>
      <x v="1742"/>
    </i>
    <i>
      <x v="1679"/>
    </i>
    <i>
      <x v="3215"/>
    </i>
    <i>
      <x v="249"/>
    </i>
    <i>
      <x v="635"/>
    </i>
    <i>
      <x v="4945"/>
    </i>
    <i>
      <x v="49"/>
    </i>
    <i>
      <x v="442"/>
    </i>
    <i>
      <x v="1953"/>
    </i>
    <i>
      <x v="2378"/>
    </i>
    <i>
      <x v="3468"/>
    </i>
    <i>
      <x v="864"/>
    </i>
    <i>
      <x v="4615"/>
    </i>
    <i>
      <x v="2577"/>
    </i>
    <i>
      <x v="2285"/>
    </i>
    <i>
      <x v="512"/>
    </i>
    <i>
      <x v="435"/>
    </i>
    <i>
      <x v="1670"/>
    </i>
    <i>
      <x v="2848"/>
    </i>
    <i>
      <x v="3422"/>
    </i>
    <i>
      <x v="3471"/>
    </i>
    <i>
      <x v="2294"/>
    </i>
    <i>
      <x v="2336"/>
    </i>
    <i>
      <x v="1987"/>
    </i>
    <i>
      <x v="3099"/>
    </i>
    <i>
      <x v="2750"/>
    </i>
    <i>
      <x v="261"/>
    </i>
    <i>
      <x v="2903"/>
    </i>
    <i>
      <x v="1334"/>
    </i>
    <i>
      <x v="2667"/>
    </i>
    <i>
      <x v="858"/>
    </i>
    <i>
      <x v="2693"/>
    </i>
    <i>
      <x v="683"/>
    </i>
    <i>
      <x v="2996"/>
    </i>
    <i>
      <x v="2413"/>
    </i>
    <i>
      <x v="4278"/>
    </i>
    <i>
      <x v="2861"/>
    </i>
    <i>
      <x v="1567"/>
    </i>
    <i>
      <x v="1054"/>
    </i>
    <i>
      <x v="2455"/>
    </i>
    <i>
      <x v="2042"/>
    </i>
    <i>
      <x v="3942"/>
    </i>
    <i>
      <x v="2345"/>
    </i>
    <i>
      <x v="4470"/>
    </i>
    <i>
      <x v="3298"/>
    </i>
    <i>
      <x v="1895"/>
    </i>
    <i>
      <x v="4157"/>
    </i>
    <i>
      <x v="3240"/>
    </i>
    <i>
      <x v="1982"/>
    </i>
    <i>
      <x v="1998"/>
    </i>
    <i>
      <x v="2095"/>
    </i>
    <i>
      <x v="2705"/>
    </i>
    <i>
      <x v="2631"/>
    </i>
    <i>
      <x v="2241"/>
    </i>
    <i>
      <x v="120"/>
    </i>
    <i>
      <x v="1288"/>
    </i>
    <i>
      <x v="3594"/>
    </i>
    <i>
      <x v="4535"/>
    </i>
    <i>
      <x v="479"/>
    </i>
    <i>
      <x v="4196"/>
    </i>
    <i>
      <x v="3409"/>
    </i>
    <i>
      <x v="1052"/>
    </i>
    <i>
      <x v="4783"/>
    </i>
    <i>
      <x v="4915"/>
    </i>
    <i>
      <x v="4492"/>
    </i>
    <i>
      <x v="638"/>
    </i>
    <i>
      <x v="1640"/>
    </i>
    <i>
      <x v="3421"/>
    </i>
    <i>
      <x v="1317"/>
    </i>
    <i>
      <x v="2878"/>
    </i>
    <i>
      <x v="1311"/>
    </i>
    <i>
      <x v="4152"/>
    </i>
    <i>
      <x v="3494"/>
    </i>
    <i>
      <x v="2243"/>
    </i>
    <i>
      <x v="4086"/>
    </i>
    <i>
      <x v="2773"/>
    </i>
    <i>
      <x v="1014"/>
    </i>
    <i>
      <x v="2199"/>
    </i>
    <i>
      <x v="4137"/>
    </i>
    <i>
      <x v="2454"/>
    </i>
    <i>
      <x v="925"/>
    </i>
    <i>
      <x v="887"/>
    </i>
    <i>
      <x v="844"/>
    </i>
    <i>
      <x v="3089"/>
    </i>
    <i>
      <x v="195"/>
    </i>
    <i>
      <x v="3236"/>
    </i>
    <i>
      <x v="231"/>
    </i>
    <i>
      <x v="3935"/>
    </i>
    <i>
      <x v="3706"/>
    </i>
    <i>
      <x v="4235"/>
    </i>
    <i>
      <x v="843"/>
    </i>
    <i>
      <x v="3985"/>
    </i>
    <i>
      <x v="1791"/>
    </i>
    <i>
      <x v="1642"/>
    </i>
    <i>
      <x v="3872"/>
    </i>
    <i>
      <x v="3228"/>
    </i>
    <i>
      <x v="914"/>
    </i>
    <i>
      <x v="3659"/>
    </i>
    <i>
      <x v="2038"/>
    </i>
    <i>
      <x v="1049"/>
    </i>
    <i>
      <x v="432"/>
    </i>
    <i>
      <x v="398"/>
    </i>
    <i>
      <x v="1627"/>
    </i>
    <i>
      <x v="948"/>
    </i>
    <i>
      <x v="1885"/>
    </i>
    <i>
      <x v="1312"/>
    </i>
    <i>
      <x v="2245"/>
    </i>
    <i>
      <x v="2383"/>
    </i>
    <i>
      <x v="4580"/>
    </i>
    <i>
      <x v="944"/>
    </i>
    <i>
      <x v="439"/>
    </i>
    <i>
      <x v="676"/>
    </i>
    <i>
      <x v="4438"/>
    </i>
    <i>
      <x v="2184"/>
    </i>
    <i>
      <x v="3948"/>
    </i>
    <i>
      <x v="4584"/>
    </i>
    <i>
      <x v="4231"/>
    </i>
    <i>
      <x v="2002"/>
    </i>
    <i>
      <x v="3769"/>
    </i>
    <i>
      <x v="1061"/>
    </i>
    <i>
      <x v="441"/>
    </i>
    <i>
      <x v="4211"/>
    </i>
    <i>
      <x v="8"/>
    </i>
    <i>
      <x v="4885"/>
    </i>
    <i>
      <x v="2733"/>
    </i>
    <i>
      <x v="1618"/>
    </i>
    <i>
      <x v="243"/>
    </i>
    <i>
      <x v="4111"/>
    </i>
    <i>
      <x v="736"/>
    </i>
    <i>
      <x v="3261"/>
    </i>
    <i>
      <x v="596"/>
    </i>
    <i>
      <x v="3388"/>
    </i>
    <i>
      <x v="3050"/>
    </i>
    <i>
      <x v="1220"/>
    </i>
    <i>
      <x v="2424"/>
    </i>
    <i>
      <x v="2220"/>
    </i>
    <i>
      <x v="4990"/>
    </i>
    <i>
      <x v="2856"/>
    </i>
    <i>
      <x v="1252"/>
    </i>
    <i>
      <x v="1271"/>
    </i>
    <i>
      <x v="3717"/>
    </i>
    <i>
      <x v="3156"/>
    </i>
    <i>
      <x v="4342"/>
    </i>
    <i>
      <x v="600"/>
    </i>
    <i>
      <x v="3083"/>
    </i>
    <i>
      <x v="646"/>
    </i>
    <i>
      <x v="337"/>
    </i>
    <i>
      <x v="3207"/>
    </i>
    <i>
      <x v="4332"/>
    </i>
    <i>
      <x v="4628"/>
    </i>
    <i>
      <x v="4593"/>
    </i>
    <i>
      <x v="537"/>
    </i>
    <i>
      <x v="2000"/>
    </i>
    <i>
      <x v="300"/>
    </i>
    <i>
      <x v="2964"/>
    </i>
    <i>
      <x v="4587"/>
    </i>
    <i>
      <x v="787"/>
    </i>
    <i>
      <x v="3444"/>
    </i>
    <i>
      <x v="2182"/>
    </i>
    <i>
      <x v="2929"/>
    </i>
    <i>
      <x v="1755"/>
    </i>
    <i>
      <x v="2477"/>
    </i>
    <i>
      <x v="1106"/>
    </i>
    <i>
      <x v="4871"/>
    </i>
    <i>
      <x v="1097"/>
    </i>
    <i>
      <x v="1139"/>
    </i>
    <i>
      <x v="378"/>
    </i>
    <i>
      <x v="2774"/>
    </i>
    <i>
      <x v="2289"/>
    </i>
    <i>
      <x v="270"/>
    </i>
    <i>
      <x v="3791"/>
    </i>
    <i>
      <x v="3380"/>
    </i>
    <i>
      <x v="1478"/>
    </i>
    <i>
      <x v="4191"/>
    </i>
    <i>
      <x v="1652"/>
    </i>
    <i>
      <x v="2090"/>
    </i>
    <i>
      <x v="817"/>
    </i>
    <i>
      <x v="2149"/>
    </i>
    <i>
      <x v="3306"/>
    </i>
    <i>
      <x v="567"/>
    </i>
    <i>
      <x v="3061"/>
    </i>
    <i>
      <x v="3783"/>
    </i>
    <i>
      <x v="4010"/>
    </i>
    <i>
      <x v="2819"/>
    </i>
    <i>
      <x v="393"/>
    </i>
    <i>
      <x v="1204"/>
    </i>
    <i>
      <x v="2546"/>
    </i>
    <i>
      <x v="1096"/>
    </i>
    <i>
      <x v="4305"/>
    </i>
    <i>
      <x v="3795"/>
    </i>
    <i>
      <x v="3685"/>
    </i>
    <i>
      <x v="1103"/>
    </i>
    <i>
      <x v="4151"/>
    </i>
    <i>
      <x v="672"/>
    </i>
    <i>
      <x v="2758"/>
    </i>
    <i>
      <x v="900"/>
    </i>
    <i>
      <x v="594"/>
    </i>
    <i>
      <x v="474"/>
    </i>
    <i>
      <x v="920"/>
    </i>
    <i>
      <x v="1384"/>
    </i>
    <i>
      <x v="4774"/>
    </i>
    <i>
      <x v="1555"/>
    </i>
    <i>
      <x v="1821"/>
    </i>
    <i>
      <x v="636"/>
    </i>
    <i>
      <x v="3655"/>
    </i>
    <i>
      <x v="3302"/>
    </i>
    <i>
      <x v="3778"/>
    </i>
    <i>
      <x v="1050"/>
    </i>
    <i>
      <x v="246"/>
    </i>
    <i>
      <x v="171"/>
    </i>
    <i>
      <x v="2064"/>
    </i>
    <i>
      <x v="3451"/>
    </i>
    <i>
      <x v="3559"/>
    </i>
    <i>
      <x v="1516"/>
    </i>
    <i>
      <x v="1931"/>
    </i>
    <i>
      <x v="1480"/>
    </i>
    <i>
      <x v="4112"/>
    </i>
    <i>
      <x v="3967"/>
    </i>
    <i>
      <x v="4308"/>
    </i>
    <i>
      <x v="1884"/>
    </i>
    <i>
      <x v="3353"/>
    </i>
    <i>
      <x v="708"/>
    </i>
    <i>
      <x v="4991"/>
    </i>
    <i>
      <x v="2231"/>
    </i>
    <i>
      <x v="1129"/>
    </i>
    <i>
      <x v="716"/>
    </i>
    <i>
      <x v="3502"/>
    </i>
    <i>
      <x v="693"/>
    </i>
    <i>
      <x v="3392"/>
    </i>
    <i>
      <x v="1200"/>
    </i>
    <i>
      <x v="180"/>
    </i>
    <i>
      <x v="3839"/>
    </i>
    <i>
      <x v="2997"/>
    </i>
    <i>
      <x v="1927"/>
    </i>
    <i>
      <x v="2827"/>
    </i>
    <i>
      <x v="3442"/>
    </i>
    <i>
      <x v="822"/>
    </i>
    <i>
      <x v="519"/>
    </i>
    <i>
      <x v="2427"/>
    </i>
    <i>
      <x v="4105"/>
    </i>
    <i>
      <x v="3049"/>
    </i>
    <i>
      <x v="1735"/>
    </i>
    <i>
      <x v="773"/>
    </i>
    <i>
      <x v="1095"/>
    </i>
    <i>
      <x v="1025"/>
    </i>
    <i>
      <x v="3818"/>
    </i>
    <i>
      <x v="2266"/>
    </i>
    <i>
      <x v="2583"/>
    </i>
    <i>
      <x v="1175"/>
    </i>
    <i>
      <x v="4120"/>
    </i>
    <i>
      <x v="2717"/>
    </i>
    <i>
      <x v="3852"/>
    </i>
    <i>
      <x v="2558"/>
    </i>
    <i>
      <x v="2514"/>
    </i>
    <i>
      <x v="1257"/>
    </i>
    <i>
      <x v="3857"/>
    </i>
    <i>
      <x v="3551"/>
    </i>
    <i>
      <x v="4097"/>
    </i>
    <i>
      <x v="3709"/>
    </i>
    <i>
      <x v="4913"/>
    </i>
    <i>
      <x v="4371"/>
    </i>
    <i>
      <x v="913"/>
    </i>
    <i>
      <x v="1954"/>
    </i>
    <i>
      <x v="452"/>
    </i>
    <i>
      <x v="1920"/>
    </i>
    <i>
      <x v="4643"/>
    </i>
    <i>
      <x v="1382"/>
    </i>
    <i>
      <x v="2825"/>
    </i>
    <i>
      <x v="581"/>
    </i>
    <i>
      <x v="4252"/>
    </i>
    <i>
      <x v="2357"/>
    </i>
    <i>
      <x v="3077"/>
    </i>
    <i>
      <x v="4826"/>
    </i>
    <i>
      <x v="4233"/>
    </i>
    <i>
      <x v="644"/>
    </i>
    <i>
      <x v="4165"/>
    </i>
    <i>
      <x v="469"/>
    </i>
    <i>
      <x v="652"/>
    </i>
    <i>
      <x v="3030"/>
    </i>
    <i>
      <x v="3287"/>
    </i>
    <i>
      <x v="2914"/>
    </i>
    <i>
      <x v="2223"/>
    </i>
    <i>
      <x v="883"/>
    </i>
    <i>
      <x v="4370"/>
    </i>
    <i>
      <x v="2275"/>
    </i>
    <i>
      <x v="4756"/>
    </i>
    <i>
      <x v="1383"/>
    </i>
    <i>
      <x v="2972"/>
    </i>
    <i>
      <x v="3677"/>
    </i>
    <i>
      <x v="3319"/>
    </i>
    <i>
      <x v="2651"/>
    </i>
    <i>
      <x v="566"/>
    </i>
    <i>
      <x v="1254"/>
    </i>
    <i>
      <x v="2829"/>
    </i>
    <i>
      <x v="3364"/>
    </i>
    <i>
      <x v="2309"/>
    </i>
    <i>
      <x v="3326"/>
    </i>
    <i>
      <x v="226"/>
    </i>
    <i>
      <x v="4723"/>
    </i>
    <i>
      <x v="2409"/>
    </i>
    <i>
      <x v="2640"/>
    </i>
    <i>
      <x v="4714"/>
    </i>
    <i>
      <x v="1947"/>
    </i>
    <i>
      <x v="1393"/>
    </i>
    <i>
      <x v="2365"/>
    </i>
    <i>
      <x v="178"/>
    </i>
    <i>
      <x v="2532"/>
    </i>
    <i>
      <x v="3521"/>
    </i>
    <i>
      <x v="3699"/>
    </i>
    <i>
      <x v="4073"/>
    </i>
    <i>
      <x v="4862"/>
    </i>
    <i>
      <x v="3162"/>
    </i>
    <i>
      <x v="4570"/>
    </i>
    <i>
      <x v="4180"/>
    </i>
    <i>
      <x v="3484"/>
    </i>
    <i>
      <x v="3610"/>
    </i>
    <i>
      <x v="4546"/>
    </i>
    <i>
      <x v="3425"/>
    </i>
    <i>
      <x v="3322"/>
    </i>
    <i>
      <x v="2834"/>
    </i>
    <i>
      <x v="2400"/>
    </i>
    <i>
      <x v="1638"/>
    </i>
    <i>
      <x v="1674"/>
    </i>
    <i>
      <x v="711"/>
    </i>
    <i>
      <x v="3250"/>
    </i>
    <i>
      <x v="1881"/>
    </i>
    <i>
      <x v="767"/>
    </i>
    <i>
      <x v="3110"/>
    </i>
    <i>
      <x v="649"/>
    </i>
    <i>
      <x v="328"/>
    </i>
    <i>
      <x v="4966"/>
    </i>
    <i>
      <x v="3448"/>
    </i>
    <i>
      <x v="2249"/>
    </i>
    <i>
      <x v="2736"/>
    </i>
    <i>
      <x v="3546"/>
    </i>
    <i>
      <x v="2724"/>
    </i>
    <i>
      <x v="1940"/>
    </i>
    <i>
      <x v="123"/>
    </i>
    <i>
      <x v="969"/>
    </i>
    <i>
      <x v="3813"/>
    </i>
    <i>
      <x v="4339"/>
    </i>
    <i>
      <x v="2754"/>
    </i>
    <i>
      <x v="3950"/>
    </i>
    <i>
      <x v="3920"/>
    </i>
    <i>
      <x v="2502"/>
    </i>
    <i>
      <x v="303"/>
    </i>
    <i>
      <x v="4922"/>
    </i>
    <i>
      <x v="152"/>
    </i>
    <i>
      <x v="3604"/>
    </i>
    <i>
      <x v="1389"/>
    </i>
    <i>
      <x v="4765"/>
    </i>
    <i>
      <x v="2549"/>
    </i>
    <i>
      <x/>
    </i>
    <i>
      <x v="1248"/>
    </i>
    <i>
      <x v="2644"/>
    </i>
    <i>
      <x v="3518"/>
    </i>
    <i>
      <x v="4878"/>
    </i>
    <i>
      <x v="2945"/>
    </i>
    <i>
      <x v="643"/>
    </i>
    <i>
      <x v="3746"/>
    </i>
    <i>
      <x v="2847"/>
    </i>
    <i>
      <x v="3072"/>
    </i>
    <i>
      <x v="4635"/>
    </i>
    <i>
      <x v="4284"/>
    </i>
    <i>
      <x v="2058"/>
    </i>
    <i>
      <x v="1027"/>
    </i>
    <i>
      <x v="3860"/>
    </i>
    <i>
      <x v="997"/>
    </i>
    <i>
      <x v="742"/>
    </i>
    <i>
      <x v="874"/>
    </i>
    <i>
      <x v="3780"/>
    </i>
    <i>
      <x v="818"/>
    </i>
    <i>
      <x v="2036"/>
    </i>
    <i>
      <x v="2233"/>
    </i>
    <i>
      <x v="4158"/>
    </i>
    <i>
      <x v="4877"/>
    </i>
    <i>
      <x v="3103"/>
    </i>
    <i>
      <x v="3270"/>
    </i>
    <i>
      <x v="3370"/>
    </i>
    <i>
      <x v="1151"/>
    </i>
    <i>
      <x v="1165"/>
    </i>
    <i>
      <x v="2329"/>
    </i>
    <i>
      <x v="330"/>
    </i>
    <i>
      <x v="587"/>
    </i>
    <i>
      <x v="282"/>
    </i>
    <i>
      <x v="1045"/>
    </i>
    <i>
      <x v="1965"/>
    </i>
    <i>
      <x v="2948"/>
    </i>
    <i>
      <x v="2202"/>
    </i>
    <i>
      <x v="2785"/>
    </i>
    <i>
      <x v="4338"/>
    </i>
    <i>
      <x v="4606"/>
    </i>
    <i>
      <x v="4329"/>
    </i>
    <i>
      <x v="3060"/>
    </i>
    <i>
      <x v="2811"/>
    </i>
    <i>
      <x v="3268"/>
    </i>
    <i>
      <x v="1650"/>
    </i>
    <i>
      <x v="3679"/>
    </i>
    <i>
      <x v="1335"/>
    </i>
    <i>
      <x v="3232"/>
    </i>
    <i>
      <x v="318"/>
    </i>
    <i>
      <x v="2255"/>
    </i>
    <i>
      <x v="4758"/>
    </i>
    <i>
      <x v="1028"/>
    </i>
    <i>
      <x v="3614"/>
    </i>
    <i>
      <x v="2115"/>
    </i>
    <i>
      <x v="1023"/>
    </i>
    <i>
      <x v="4795"/>
    </i>
    <i>
      <x v="3331"/>
    </i>
    <i>
      <x v="3180"/>
    </i>
    <i>
      <x v="1008"/>
    </i>
    <i>
      <x v="2668"/>
    </i>
    <i>
      <x v="2174"/>
    </i>
    <i>
      <x v="4932"/>
    </i>
    <i>
      <x v="3530"/>
    </i>
    <i>
      <x v="752"/>
    </i>
    <i>
      <x v="263"/>
    </i>
    <i>
      <x v="4373"/>
    </i>
    <i>
      <x v="2342"/>
    </i>
    <i>
      <x v="1860"/>
    </i>
    <i>
      <x v="1971"/>
    </i>
    <i>
      <x v="3057"/>
    </i>
    <i>
      <x v="4293"/>
    </i>
    <i>
      <x v="4436"/>
    </i>
    <i>
      <x v="4598"/>
    </i>
    <i>
      <x v="2347"/>
    </i>
    <i>
      <x v="379"/>
    </i>
    <i>
      <x v="3016"/>
    </i>
    <i>
      <x v="4033"/>
    </i>
    <i>
      <x v="3601"/>
    </i>
    <i>
      <x v="63"/>
    </i>
    <i>
      <x v="1178"/>
    </i>
    <i>
      <x v="1592"/>
    </i>
    <i>
      <x v="4713"/>
    </i>
    <i>
      <x v="3372"/>
    </i>
    <i>
      <x v="3413"/>
    </i>
    <i>
      <x v="2114"/>
    </i>
    <i>
      <x v="1877"/>
    </i>
    <i>
      <x v="1367"/>
    </i>
    <i>
      <x v="501"/>
    </i>
    <i>
      <x v="3481"/>
    </i>
    <i>
      <x v="1004"/>
    </i>
    <i>
      <x v="2896"/>
    </i>
    <i>
      <x v="2659"/>
    </i>
    <i>
      <x v="1758"/>
    </i>
    <i>
      <x v="4833"/>
    </i>
    <i>
      <x v="1435"/>
    </i>
    <i>
      <x v="2364"/>
    </i>
    <i>
      <x v="1093"/>
    </i>
    <i>
      <x v="2761"/>
    </i>
    <i>
      <x v="1449"/>
    </i>
    <i>
      <x v="1699"/>
    </i>
    <i>
      <x v="4852"/>
    </i>
    <i>
      <x v="1060"/>
    </i>
    <i>
      <x v="4110"/>
    </i>
    <i>
      <x v="1844"/>
    </i>
    <i>
      <x v="3071"/>
    </i>
    <i>
      <x v="3514"/>
    </i>
    <i>
      <x v="938"/>
    </i>
    <i>
      <x v="895"/>
    </i>
    <i>
      <x v="1428"/>
    </i>
    <i>
      <x v="972"/>
    </i>
    <i>
      <x v="2326"/>
    </i>
    <i>
      <x v="4214"/>
    </i>
    <i>
      <x v="1279"/>
    </i>
    <i>
      <x v="2496"/>
    </i>
    <i>
      <x v="791"/>
    </i>
    <i>
      <x v="1763"/>
    </i>
    <i>
      <x v="3299"/>
    </i>
    <i>
      <x v="4626"/>
    </i>
    <i>
      <x v="449"/>
    </i>
    <i>
      <x v="3223"/>
    </i>
    <i>
      <x v="4742"/>
    </i>
    <i>
      <x v="3692"/>
    </i>
    <i>
      <x v="3403"/>
    </i>
    <i>
      <x v="1815"/>
    </i>
    <i>
      <x v="242"/>
    </i>
    <i>
      <x v="3731"/>
    </i>
    <i>
      <x v="3368"/>
    </i>
    <i>
      <x v="4119"/>
    </i>
    <i>
      <x v="998"/>
    </i>
    <i>
      <x v="4369"/>
    </i>
    <i>
      <x v="2498"/>
    </i>
    <i>
      <x v="4846"/>
    </i>
    <i>
      <x v="4952"/>
    </i>
    <i>
      <x v="4611"/>
    </i>
    <i>
      <x v="92"/>
    </i>
    <i>
      <x v="1984"/>
    </i>
    <i>
      <x v="1754"/>
    </i>
    <i>
      <x v="3125"/>
    </i>
    <i>
      <x v="2177"/>
    </i>
    <i>
      <x v="342"/>
    </i>
    <i>
      <x v="2645"/>
    </i>
    <i>
      <x v="4301"/>
    </i>
    <i>
      <x v="394"/>
    </i>
    <i>
      <x v="4688"/>
    </i>
    <i>
      <x v="4928"/>
    </i>
    <i>
      <x v="3329"/>
    </i>
    <i>
      <x v="4519"/>
    </i>
    <i>
      <x v="4889"/>
    </i>
    <i>
      <x v="1983"/>
    </i>
    <i>
      <x v="1817"/>
    </i>
    <i>
      <x v="2818"/>
    </i>
    <i>
      <x v="2839"/>
    </i>
    <i>
      <x v="2658"/>
    </i>
    <i>
      <x v="1276"/>
    </i>
    <i>
      <x v="2760"/>
    </i>
    <i>
      <x v="4791"/>
    </i>
    <i>
      <x v="3797"/>
    </i>
    <i>
      <x v="2046"/>
    </i>
    <i>
      <x v="97"/>
    </i>
    <i>
      <x v="3595"/>
    </i>
    <i>
      <x v="1941"/>
    </i>
    <i>
      <x v="1414"/>
    </i>
    <i>
      <x v="902"/>
    </i>
    <i>
      <x v="4147"/>
    </i>
    <i>
      <x v="1424"/>
    </i>
    <i>
      <x v="4655"/>
    </i>
    <i>
      <x v="4032"/>
    </i>
    <i>
      <x v="30"/>
    </i>
    <i>
      <x v="4717"/>
    </i>
    <i>
      <x v="1824"/>
    </i>
    <i>
      <x v="3553"/>
    </i>
    <i>
      <x v="3609"/>
    </i>
    <i>
      <x v="2352"/>
    </i>
    <i>
      <x v="4364"/>
    </i>
    <i>
      <x v="4246"/>
    </i>
    <i>
      <x v="2970"/>
    </i>
    <i>
      <x v="2518"/>
    </i>
    <i>
      <x v="2576"/>
    </i>
    <i>
      <x v="3258"/>
    </i>
    <i>
      <x v="2302"/>
    </i>
    <i>
      <x v="3029"/>
    </i>
    <i>
      <x v="3221"/>
    </i>
    <i>
      <x v="1656"/>
    </i>
    <i>
      <x v="4529"/>
    </i>
    <i>
      <x v="3141"/>
    </i>
    <i>
      <x v="4427"/>
    </i>
    <i>
      <x v="2026"/>
    </i>
    <i>
      <x v="3790"/>
    </i>
    <i>
      <x v="1564"/>
    </i>
    <i>
      <x v="800"/>
    </i>
    <i>
      <x v="878"/>
    </i>
    <i>
      <x v="2456"/>
    </i>
    <i>
      <x v="2055"/>
    </i>
    <i>
      <x v="522"/>
    </i>
    <i>
      <x v="1491"/>
    </i>
    <i>
      <x v="632"/>
    </i>
    <i>
      <x v="3431"/>
    </i>
    <i>
      <x v="1371"/>
    </i>
    <i>
      <x v="2801"/>
    </i>
    <i>
      <x v="4355"/>
    </i>
    <i>
      <x v="3248"/>
    </i>
    <i>
      <x v="3273"/>
    </i>
    <i>
      <x v="3834"/>
    </i>
    <i>
      <x v="4776"/>
    </i>
    <i>
      <x v="826"/>
    </i>
    <i>
      <x v="3848"/>
    </i>
    <i>
      <x v="3044"/>
    </i>
    <i>
      <x v="2407"/>
    </i>
    <i>
      <x v="3743"/>
    </i>
    <i>
      <x v="1268"/>
    </i>
    <i>
      <x v="1717"/>
    </i>
    <i>
      <x v="457"/>
    </i>
    <i>
      <x v="235"/>
    </i>
    <i>
      <x v="4049"/>
    </i>
    <i>
      <x v="2591"/>
    </i>
    <i>
      <x v="2195"/>
    </i>
    <i>
      <x v="3106"/>
    </i>
    <i>
      <x v="799"/>
    </i>
    <i>
      <x v="3325"/>
    </i>
    <i>
      <x v="958"/>
    </i>
    <i>
      <x v="3463"/>
    </i>
    <i>
      <x v="589"/>
    </i>
    <i>
      <x v="2468"/>
    </i>
    <i>
      <x v="1862"/>
    </i>
    <i>
      <x v="4727"/>
    </i>
    <i>
      <x v="124"/>
    </i>
    <i>
      <x v="618"/>
    </i>
    <i>
      <x v="3070"/>
    </i>
    <i>
      <x v="2815"/>
    </i>
    <i>
      <x v="2679"/>
    </i>
    <i>
      <x v="1595"/>
    </i>
    <i>
      <x v="3469"/>
    </i>
    <i>
      <x v="4494"/>
    </i>
    <i>
      <x v="4292"/>
    </i>
    <i>
      <x v="2757"/>
    </i>
    <i>
      <x v="3436"/>
    </i>
    <i>
      <x v="4391"/>
    </i>
    <i>
      <x v="4358"/>
    </i>
    <i>
      <x v="1689"/>
    </i>
    <i>
      <x v="4141"/>
    </i>
    <i>
      <x v="1162"/>
    </i>
    <i>
      <x v="19"/>
    </i>
    <i>
      <x v="4592"/>
    </i>
    <i>
      <x v="4345"/>
    </i>
    <i>
      <x v="4107"/>
    </i>
    <i>
      <x v="1510"/>
    </i>
    <i>
      <x v="743"/>
    </i>
    <i>
      <x v="4653"/>
    </i>
    <i>
      <x v="3214"/>
    </i>
    <i>
      <x v="88"/>
    </i>
    <i>
      <x v="2411"/>
    </i>
    <i>
      <x v="4459"/>
    </i>
    <i>
      <x v="981"/>
    </i>
    <i>
      <x v="839"/>
    </i>
    <i>
      <x v="4081"/>
    </i>
    <i>
      <x v="2176"/>
    </i>
    <i>
      <x v="4670"/>
    </i>
    <i>
      <x v="4237"/>
    </i>
    <i>
      <x v="3803"/>
    </i>
    <i>
      <x v="3855"/>
    </i>
    <i>
      <x v="2706"/>
    </i>
    <i>
      <x v="3264"/>
    </i>
    <i>
      <x v="193"/>
    </i>
    <i>
      <x v="59"/>
    </i>
    <i>
      <x v="848"/>
    </i>
    <i>
      <x v="251"/>
    </i>
    <i>
      <x v="4065"/>
    </i>
    <i>
      <x v="757"/>
    </i>
    <i>
      <x v="1949"/>
    </i>
    <i>
      <x v="2311"/>
    </i>
    <i>
      <x v="104"/>
    </i>
    <i>
      <x v="4360"/>
    </i>
    <i>
      <x v="704"/>
    </i>
    <i>
      <x v="4744"/>
    </i>
    <i>
      <x v="225"/>
    </i>
    <i>
      <x v="2612"/>
    </i>
    <i>
      <x v="205"/>
    </i>
    <i>
      <x v="1108"/>
    </i>
    <i>
      <x v="2016"/>
    </i>
    <i>
      <x v="4478"/>
    </i>
    <i>
      <x v="3354"/>
    </i>
    <i>
      <x v="4269"/>
    </i>
    <i>
      <x v="1752"/>
    </i>
    <i>
      <x v="1507"/>
    </i>
    <i>
      <x v="2349"/>
    </i>
    <i>
      <x v="909"/>
    </i>
    <i>
      <x v="979"/>
    </i>
    <i>
      <x v="509"/>
    </i>
    <i>
      <x v="3424"/>
    </i>
    <i>
      <x v="4025"/>
    </i>
    <i>
      <x v="2621"/>
    </i>
    <i>
      <x v="3316"/>
    </i>
    <i>
      <x v="3972"/>
    </i>
    <i>
      <x v="1392"/>
    </i>
    <i>
      <x v="2186"/>
    </i>
    <i>
      <x v="4583"/>
    </i>
    <i>
      <x v="3080"/>
    </i>
    <i>
      <x v="2604"/>
    </i>
    <i>
      <x v="2107"/>
    </i>
    <i>
      <x v="1306"/>
    </i>
    <i>
      <x v="138"/>
    </i>
    <i>
      <x v="1398"/>
    </i>
    <i>
      <x v="686"/>
    </i>
    <i>
      <x v="4456"/>
    </i>
    <i>
      <x v="3219"/>
    </i>
    <i>
      <x v="1540"/>
    </i>
    <i>
      <x v="2569"/>
    </i>
    <i>
      <x v="4435"/>
    </i>
    <i>
      <x v="591"/>
    </i>
    <i>
      <x v="1698"/>
    </i>
    <i>
      <x v="2792"/>
    </i>
    <i>
      <x v="2833"/>
    </i>
    <i>
      <x v="2192"/>
    </i>
    <i>
      <x v="1760"/>
    </i>
    <i>
      <x v="1444"/>
    </i>
    <i>
      <x v="1700"/>
    </i>
    <i>
      <x v="3624"/>
    </i>
    <i>
      <x v="750"/>
    </i>
    <i>
      <x v="4654"/>
    </i>
    <i>
      <x v="1687"/>
    </i>
    <i>
      <x v="904"/>
    </i>
    <i>
      <x v="420"/>
    </i>
    <i>
      <x v="4762"/>
    </i>
    <i>
      <x v="2371"/>
    </i>
    <i>
      <x v="837"/>
    </i>
    <i>
      <x v="1894"/>
    </i>
    <i>
      <x v="1180"/>
    </i>
    <i>
      <x v="1574"/>
    </i>
    <i>
      <x v="3908"/>
    </i>
    <i>
      <x v="1121"/>
    </i>
    <i>
      <x v="527"/>
    </i>
    <i>
      <x v="2991"/>
    </i>
    <i>
      <x v="3841"/>
    </i>
    <i>
      <x v="3094"/>
    </i>
    <i>
      <x v="3729"/>
    </i>
    <i>
      <x v="3247"/>
    </i>
    <i>
      <x v="2069"/>
    </i>
    <i>
      <x v="3165"/>
    </i>
    <i>
      <x v="1945"/>
    </i>
    <i>
      <x v="116"/>
    </i>
    <i>
      <x v="3194"/>
    </i>
    <i>
      <x v="4207"/>
    </i>
    <i>
      <x v="3111"/>
    </i>
    <i>
      <x v="1418"/>
    </i>
    <i>
      <x v="4115"/>
    </i>
    <i>
      <x v="427"/>
    </i>
    <i>
      <x v="3651"/>
    </i>
    <i>
      <x v="2873"/>
    </i>
    <i>
      <x v="4074"/>
    </i>
    <i>
      <x v="2130"/>
    </i>
    <i>
      <x v="3628"/>
    </i>
    <i>
      <x v="4732"/>
    </i>
    <i>
      <x v="2805"/>
    </i>
    <i>
      <x v="4523"/>
    </i>
    <i>
      <x v="1966"/>
    </i>
    <i>
      <x v="130"/>
    </i>
    <i>
      <x v="1970"/>
    </i>
    <i>
      <x v="1807"/>
    </i>
    <i>
      <x v="1833"/>
    </i>
    <i>
      <x v="2552"/>
    </i>
    <i>
      <x v="4944"/>
    </i>
    <i>
      <x v="4778"/>
    </i>
    <i>
      <x v="1055"/>
    </i>
    <i>
      <x v="212"/>
    </i>
    <i>
      <x v="3997"/>
    </i>
    <i>
      <x v="1081"/>
    </i>
    <i>
      <x v="3958"/>
    </i>
    <i>
      <x v="3479"/>
    </i>
    <i>
      <x v="2039"/>
    </i>
    <i>
      <x v="696"/>
    </i>
    <i>
      <x v="100"/>
    </i>
    <i>
      <x v="521"/>
    </i>
    <i>
      <x v="3285"/>
    </i>
    <i>
      <x v="2798"/>
    </i>
    <i>
      <x v="2304"/>
    </i>
    <i>
      <x v="160"/>
    </i>
    <i>
      <x v="306"/>
    </i>
    <i>
      <x v="4454"/>
    </i>
    <i>
      <x v="4261"/>
    </i>
    <i>
      <x v="4275"/>
    </i>
    <i>
      <x v="4024"/>
    </i>
    <i>
      <x v="3419"/>
    </i>
    <i>
      <x v="3440"/>
    </i>
    <i>
      <x v="1630"/>
    </i>
    <i>
      <x v="2143"/>
    </i>
    <i>
      <x v="1489"/>
    </i>
    <i>
      <x v="3914"/>
    </i>
    <i>
      <x v="2228"/>
    </i>
    <i>
      <x v="3704"/>
    </i>
    <i>
      <x v="4555"/>
    </i>
    <i>
      <x v="2463"/>
    </i>
    <i>
      <x v="3420"/>
    </i>
    <i>
      <x v="4955"/>
    </i>
    <i>
      <x v="1534"/>
    </i>
    <i>
      <x v="4567"/>
    </i>
    <i>
      <x v="4051"/>
    </i>
    <i>
      <x v="1713"/>
    </i>
    <i>
      <x v="2637"/>
    </i>
    <i>
      <x v="3573"/>
    </i>
    <i>
      <x v="2120"/>
    </i>
    <i>
      <x v="2521"/>
    </i>
    <i>
      <x v="4138"/>
    </i>
    <i>
      <x v="4257"/>
    </i>
    <i>
      <x v="4498"/>
    </i>
    <i>
      <x v="4085"/>
    </i>
    <i>
      <x v="571"/>
    </i>
    <i>
      <x v="1182"/>
    </i>
    <i>
      <x v="1127"/>
    </i>
    <i>
      <x v="2790"/>
    </i>
    <i>
      <x v="1680"/>
    </i>
    <i>
      <x v="1943"/>
    </i>
    <i>
      <x v="1482"/>
    </i>
    <i>
      <x v="419"/>
    </i>
    <i>
      <x v="3373"/>
    </i>
    <i>
      <x v="4812"/>
    </i>
    <i>
      <x v="2913"/>
    </i>
    <i>
      <x v="146"/>
    </i>
    <i>
      <x v="2978"/>
    </i>
    <i>
      <x v="4403"/>
    </i>
    <i>
      <x v="1711"/>
    </i>
    <i>
      <x v="2711"/>
    </i>
    <i>
      <x v="1412"/>
    </i>
    <i>
      <x v="2564"/>
    </i>
    <i>
      <x v="357"/>
    </i>
    <i>
      <x v="927"/>
    </i>
    <i>
      <x v="422"/>
    </i>
    <i>
      <x v="1158"/>
    </i>
    <i>
      <x v="4"/>
    </i>
    <i>
      <x v="3109"/>
    </i>
    <i>
      <x v="4077"/>
    </i>
    <i>
      <x v="4918"/>
    </i>
    <i>
      <x v="492"/>
    </i>
    <i>
      <x v="2852"/>
    </i>
    <i>
      <x v="2312"/>
    </i>
    <i>
      <x v="1122"/>
    </i>
    <i>
      <x v="2265"/>
    </i>
    <i>
      <x v="2714"/>
    </i>
    <i>
      <x v="556"/>
    </i>
    <i>
      <x v="281"/>
    </i>
    <i>
      <x v="3919"/>
    </i>
    <i>
      <x v="4226"/>
    </i>
    <i>
      <x v="3707"/>
    </i>
    <i>
      <x v="1134"/>
    </i>
    <i>
      <x v="1464"/>
    </i>
    <i>
      <x v="4613"/>
    </i>
    <i>
      <x v="298"/>
    </i>
    <i>
      <x v="3480"/>
    </i>
    <i>
      <x v="681"/>
    </i>
    <i>
      <x v="2697"/>
    </i>
    <i>
      <x v="1586"/>
    </i>
    <i>
      <x v="1010"/>
    </i>
    <i>
      <x v="2135"/>
    </i>
    <i>
      <x v="905"/>
    </i>
    <i>
      <x v="1266"/>
    </i>
    <i>
      <x v="2066"/>
    </i>
    <i>
      <x v="4501"/>
    </i>
    <i>
      <x v="2895"/>
    </i>
    <i>
      <x v="2190"/>
    </i>
    <i>
      <x v="4430"/>
    </i>
    <i>
      <x v="4905"/>
    </i>
    <i>
      <x v="3486"/>
    </i>
    <i>
      <x v="3625"/>
    </i>
    <i>
      <x v="2942"/>
    </i>
    <i>
      <x v="605"/>
    </i>
    <i>
      <x v="515"/>
    </i>
    <i>
      <x v="2037"/>
    </i>
    <i>
      <x v="1075"/>
    </i>
    <i>
      <x v="4736"/>
    </i>
    <i>
      <x v="4824"/>
    </i>
    <i>
      <x v="4662"/>
    </i>
    <i>
      <x v="975"/>
    </i>
    <i>
      <x v="1088"/>
    </i>
    <i>
      <x v="3063"/>
    </i>
    <i>
      <x v="2890"/>
    </i>
    <i>
      <x v="4785"/>
    </i>
    <i>
      <x v="1301"/>
    </i>
    <i>
      <x v="951"/>
    </i>
    <i>
      <x v="1079"/>
    </i>
    <i>
      <x v="4325"/>
    </i>
    <i>
      <x v="1413"/>
    </i>
    <i>
      <x v="2052"/>
    </i>
    <i>
      <x v="4179"/>
    </i>
    <i>
      <x v="2573"/>
    </i>
    <i>
      <x v="229"/>
    </i>
    <i>
      <x v="2965"/>
    </i>
    <i>
      <x v="3824"/>
    </i>
    <i>
      <x v="1169"/>
    </i>
    <i>
      <x v="3612"/>
    </i>
    <i>
      <x v="886"/>
    </i>
    <i>
      <x v="2740"/>
    </i>
    <i>
      <x v="34"/>
    </i>
    <i>
      <x v="2866"/>
    </i>
    <i>
      <x v="453"/>
    </i>
    <i>
      <x v="1038"/>
    </i>
    <i>
      <x v="2023"/>
    </i>
    <i>
      <x v="829"/>
    </i>
    <i>
      <x v="915"/>
    </i>
    <i>
      <x v="3970"/>
    </i>
    <i>
      <x v="2076"/>
    </i>
    <i>
      <x v="1764"/>
    </i>
    <i>
      <x v="1737"/>
    </i>
    <i>
      <x v="854"/>
    </i>
    <i>
      <x v="2325"/>
    </i>
    <i>
      <x v="1068"/>
    </i>
    <i>
      <x v="1314"/>
    </i>
    <i>
      <x v="617"/>
    </i>
    <i>
      <x v="1913"/>
    </i>
    <i>
      <x v="3363"/>
    </i>
    <i>
      <x v="4513"/>
    </i>
    <i>
      <x v="1472"/>
    </i>
    <i>
      <x v="2376"/>
    </i>
    <i>
      <x v="3175"/>
    </i>
    <i>
      <x v="121"/>
    </i>
    <i>
      <x v="1975"/>
    </i>
    <i>
      <x v="4131"/>
    </i>
    <i>
      <x v="1390"/>
    </i>
    <i>
      <x v="4822"/>
    </i>
    <i>
      <x v="511"/>
    </i>
    <i>
      <x v="4721"/>
    </i>
    <i>
      <x v="664"/>
    </i>
    <i>
      <x v="655"/>
    </i>
    <i>
      <x v="1902"/>
    </i>
    <i>
      <x v="1030"/>
    </i>
    <i>
      <x v="863"/>
    </i>
    <i>
      <x v="3455"/>
    </i>
    <i>
      <x v="3817"/>
    </i>
    <i>
      <x v="2209"/>
    </i>
    <i>
      <x v="2777"/>
    </i>
    <i>
      <x v="860"/>
    </i>
    <i>
      <x v="3088"/>
    </i>
    <i>
      <x v="2213"/>
    </i>
    <i>
      <x v="3727"/>
    </i>
    <i>
      <x v="2327"/>
    </i>
    <i>
      <x v="788"/>
    </i>
    <i>
      <x v="2084"/>
    </i>
    <i>
      <x v="1351"/>
    </i>
    <i>
      <x v="1887"/>
    </i>
    <i>
      <x v="3992"/>
    </i>
    <i>
      <x v="1589"/>
    </i>
    <i>
      <x v="3974"/>
    </i>
    <i>
      <x v="3488"/>
    </i>
    <i>
      <x v="838"/>
    </i>
    <i>
      <x v="2857"/>
    </i>
    <i>
      <x v="3869"/>
    </i>
    <i>
      <x v="4834"/>
    </i>
    <i>
      <x v="2870"/>
    </i>
    <i>
      <x v="1649"/>
    </i>
    <i>
      <x v="3608"/>
    </i>
    <i>
      <x v="1399"/>
    </i>
    <i>
      <x v="2242"/>
    </i>
    <i>
      <x v="4545"/>
    </i>
    <i>
      <x v="1094"/>
    </i>
    <i>
      <x v="992"/>
    </i>
    <i>
      <x v="922"/>
    </i>
    <i>
      <x v="2147"/>
    </i>
    <i>
      <x v="4084"/>
    </i>
    <i>
      <x v="1525"/>
    </i>
    <i>
      <x v="4172"/>
    </i>
    <i>
      <x v="2688"/>
    </i>
    <i>
      <x v="4322"/>
    </i>
    <i>
      <x v="3793"/>
    </i>
    <i>
      <x v="1917"/>
    </i>
    <i>
      <x v="1607"/>
    </i>
    <i>
      <x v="3844"/>
    </i>
    <i>
      <x v="3305"/>
    </i>
    <i>
      <x v="1556"/>
    </i>
    <i>
      <x v="179"/>
    </i>
    <i>
      <x v="23"/>
    </i>
    <i>
      <x v="2280"/>
    </i>
    <i>
      <x v="4132"/>
    </i>
    <i>
      <x v="5004"/>
    </i>
    <i>
      <x v="699"/>
    </i>
    <i>
      <x v="3757"/>
    </i>
    <i>
      <x v="3190"/>
    </i>
    <i>
      <x v="1546"/>
    </i>
    <i>
      <x v="3534"/>
    </i>
    <i>
      <x v="165"/>
    </i>
    <i>
      <x v="1224"/>
    </i>
    <i>
      <x v="918"/>
    </i>
    <i>
      <x v="2544"/>
    </i>
    <i>
      <x v="3653"/>
    </i>
    <i>
      <x v="3367"/>
    </i>
    <i>
      <x v="3945"/>
    </i>
    <i>
      <x v="3244"/>
    </i>
    <i>
      <x v="1163"/>
    </i>
    <i>
      <x v="836"/>
    </i>
    <i>
      <x v="1459"/>
    </i>
    <i>
      <x v="910"/>
    </i>
    <i>
      <x v="94"/>
    </i>
    <i>
      <x v="532"/>
    </i>
    <i>
      <x v="407"/>
    </i>
    <i>
      <x v="2446"/>
    </i>
    <i>
      <x v="3161"/>
    </i>
    <i>
      <x v="3771"/>
    </i>
    <i>
      <x v="1803"/>
    </i>
    <i>
      <x v="3456"/>
    </i>
    <i>
      <x v="3901"/>
    </i>
    <i>
      <x v="3054"/>
    </i>
    <i>
      <x v="2620"/>
    </i>
    <i>
      <x v="707"/>
    </i>
    <i>
      <x v="3119"/>
    </i>
    <i>
      <x v="4619"/>
    </i>
    <i>
      <x v="1545"/>
    </i>
    <i>
      <x v="1099"/>
    </i>
    <i>
      <x v="4634"/>
    </i>
    <i>
      <x v="4164"/>
    </i>
    <i>
      <x v="4143"/>
    </i>
    <i>
      <x v="3648"/>
    </i>
    <i>
      <x v="1668"/>
    </i>
    <i>
      <x v="1495"/>
    </i>
    <i>
      <x v="4197"/>
    </i>
    <i>
      <x v="2912"/>
    </i>
    <i>
      <x v="4553"/>
    </i>
    <i>
      <x v="3396"/>
    </i>
    <i>
      <x v="2709"/>
    </i>
    <i>
      <x v="1361"/>
    </i>
    <i>
      <x v="462"/>
    </i>
    <i>
      <x v="4386"/>
    </i>
    <i>
      <x v="1509"/>
    </i>
    <i>
      <x v="4324"/>
    </i>
    <i>
      <x v="4956"/>
    </i>
    <i>
      <x v="3798"/>
    </i>
    <i>
      <x v="4989"/>
    </i>
    <i>
      <x v="1834"/>
    </i>
    <i>
      <x v="255"/>
    </i>
    <i>
      <x v="70"/>
    </i>
    <i>
      <x v="262"/>
    </i>
    <i>
      <x v="3581"/>
    </i>
    <i>
      <x v="966"/>
    </i>
    <i>
      <x v="1743"/>
    </i>
    <i>
      <x v="893"/>
    </i>
    <i>
      <x v="5005"/>
    </i>
    <i>
      <x v="3678"/>
    </i>
    <i>
      <x v="1571"/>
    </i>
    <i>
      <x v="1740"/>
    </i>
    <i>
      <x v="1214"/>
    </i>
    <i>
      <x v="3166"/>
    </i>
    <i>
      <x v="3301"/>
    </i>
    <i>
      <x v="2402"/>
    </i>
    <i>
      <x v="2578"/>
    </i>
    <i>
      <x v="1287"/>
    </i>
    <i>
      <x v="2158"/>
    </i>
    <i>
      <x v="1531"/>
    </i>
    <i>
      <x v="2111"/>
    </i>
    <i>
      <x v="3458"/>
    </i>
    <i>
      <x v="1118"/>
    </i>
    <i>
      <x v="4473"/>
    </i>
    <i>
      <x v="3777"/>
    </i>
    <i>
      <x v="1179"/>
    </i>
    <i>
      <x v="2293"/>
    </i>
    <i>
      <x v="4769"/>
    </i>
    <i>
      <x v="3537"/>
    </i>
    <i>
      <x v="14"/>
    </i>
    <i>
      <x v="4431"/>
    </i>
    <i>
      <x v="344"/>
    </i>
    <i>
      <x v="2112"/>
    </i>
    <i>
      <x v="2746"/>
    </i>
    <i>
      <x v="3682"/>
    </i>
    <i>
      <x v="640"/>
    </i>
    <i>
      <x v="764"/>
    </i>
    <i>
      <x v="3410"/>
    </i>
    <i>
      <x v="56"/>
    </i>
    <i>
      <x v="4890"/>
    </i>
    <i>
      <x v="4001"/>
    </i>
    <i>
      <x v="3720"/>
    </i>
    <i>
      <x v="2751"/>
    </i>
    <i>
      <x v="3987"/>
    </i>
    <i>
      <x v="4445"/>
    </i>
    <i>
      <x v="3009"/>
    </i>
    <i>
      <x v="4209"/>
    </i>
    <i>
      <x v="3418"/>
    </i>
    <i>
      <x v="1190"/>
    </i>
    <i>
      <x v="1942"/>
    </i>
    <i>
      <x v="698"/>
    </i>
    <i>
      <x v="569"/>
    </i>
    <i>
      <x v="4962"/>
    </i>
    <i>
      <x v="2141"/>
    </i>
    <i>
      <x v="102"/>
    </i>
    <i>
      <x v="2443"/>
    </i>
    <i>
      <x v="348"/>
    </i>
    <i>
      <x v="1289"/>
    </i>
    <i>
      <x v="3524"/>
    </i>
    <i>
      <x v="2194"/>
    </i>
    <i>
      <x v="4780"/>
    </i>
    <i>
      <x v="3271"/>
    </i>
    <i>
      <x v="2603"/>
    </i>
    <i>
      <x v="408"/>
    </i>
    <i>
      <x v="4917"/>
    </i>
    <i>
      <x v="3868"/>
    </i>
    <i>
      <x v="2169"/>
    </i>
    <i>
      <x v="3007"/>
    </i>
    <i>
      <x v="1628"/>
    </i>
    <i>
      <x v="3097"/>
    </i>
    <i>
      <x v="4851"/>
    </i>
    <i>
      <x v="2065"/>
    </i>
    <i>
      <x v="2234"/>
    </i>
    <i>
      <x v="3059"/>
    </i>
    <i>
      <x v="689"/>
    </i>
    <i>
      <x v="4230"/>
    </i>
    <i>
      <x v="3453"/>
    </i>
    <i>
      <x v="1999"/>
    </i>
    <i>
      <x v="4677"/>
    </i>
    <i>
      <x v="1748"/>
    </i>
    <i>
      <x v="3012"/>
    </i>
    <i>
      <x v="1542"/>
    </i>
    <i>
      <x v="329"/>
    </i>
    <i>
      <x v="1251"/>
    </i>
    <i>
      <x v="2656"/>
    </i>
    <i>
      <x v="2331"/>
    </i>
    <i>
      <x v="3571"/>
    </i>
    <i>
      <x v="4650"/>
    </i>
    <i>
      <x v="1499"/>
    </i>
    <i>
      <x v="3115"/>
    </i>
    <i>
      <x v="4493"/>
    </i>
    <i>
      <x v="2083"/>
    </i>
    <i>
      <x v="4353"/>
    </i>
    <i>
      <x v="3084"/>
    </i>
    <i>
      <x v="2616"/>
    </i>
    <i>
      <x v="2006"/>
    </i>
    <i>
      <x v="2442"/>
    </i>
    <i>
      <x v="217"/>
    </i>
    <i>
      <x v="363"/>
    </i>
    <i>
      <x v="3735"/>
    </i>
    <i>
      <x v="1773"/>
    </i>
    <i>
      <x v="970"/>
    </i>
    <i>
      <x v="4429"/>
    </i>
    <i>
      <x v="2097"/>
    </i>
    <i>
      <x v="3432"/>
    </i>
    <i>
      <x v="2382"/>
    </i>
    <i>
      <x v="1161"/>
    </i>
    <i>
      <x v="525"/>
    </i>
    <i>
      <x v="3475"/>
    </i>
    <i>
      <x v="1337"/>
    </i>
    <i>
      <x v="782"/>
    </i>
    <i>
      <x v="2795"/>
    </i>
    <i>
      <x v="2040"/>
    </i>
    <i>
      <x v="4013"/>
    </i>
    <i>
      <x v="2731"/>
    </i>
    <i>
      <x v="3446"/>
    </i>
    <i>
      <x v="1561"/>
    </i>
    <i>
      <x v="1633"/>
    </i>
    <i>
      <x v="131"/>
    </i>
    <i>
      <x v="3819"/>
    </i>
    <i>
      <x v="688"/>
    </i>
    <i>
      <x v="2110"/>
    </i>
    <i>
      <x v="1521"/>
    </i>
    <i>
      <x v="2600"/>
    </i>
    <i>
      <x v="3087"/>
    </i>
    <i>
      <x v="3582"/>
    </i>
    <i>
      <x v="2274"/>
    </i>
    <i>
      <x v="1125"/>
    </i>
    <i>
      <x v="187"/>
    </i>
    <i>
      <x v="46"/>
    </i>
    <i>
      <x v="1956"/>
    </i>
    <i>
      <x v="4813"/>
    </i>
    <i>
      <x v="855"/>
    </i>
    <i>
      <x v="319"/>
    </i>
    <i>
      <x v="4461"/>
    </i>
    <i>
      <x v="2146"/>
    </i>
    <i>
      <x v="828"/>
    </i>
    <i>
      <x v="3498"/>
    </i>
    <i>
      <x v="1659"/>
    </i>
    <i>
      <x v="2823"/>
    </i>
    <i>
      <x v="946"/>
    </i>
    <i>
      <x v="1436"/>
    </i>
    <i>
      <x v="4023"/>
    </i>
    <i>
      <x v="4961"/>
    </i>
    <i>
      <x v="1897"/>
    </i>
    <i>
      <x v="3168"/>
    </i>
    <i>
      <x v="1851"/>
    </i>
    <i>
      <x v="2520"/>
    </i>
    <i>
      <x v="1616"/>
    </i>
    <i>
      <x v="506"/>
    </i>
    <i>
      <x v="2314"/>
    </i>
    <i>
      <x v="2062"/>
    </i>
    <i>
      <x v="1378"/>
    </i>
    <i>
      <x v="3062"/>
    </i>
    <i>
      <x v="402"/>
    </i>
    <i>
      <x v="1978"/>
    </i>
    <i>
      <x v="3568"/>
    </i>
    <i>
      <x v="1892"/>
    </i>
    <i>
      <x v="1578"/>
    </i>
    <i>
      <x v="2973"/>
    </i>
    <i>
      <x v="2830"/>
    </i>
    <i>
      <x v="2082"/>
    </i>
    <i>
      <x v="1403"/>
    </i>
    <i>
      <x v="4629"/>
    </i>
    <i>
      <x v="256"/>
    </i>
    <i>
      <x v="2807"/>
    </i>
    <i>
      <x v="1484"/>
    </i>
    <i>
      <x v="996"/>
    </i>
    <i>
      <x v="1750"/>
    </i>
    <i>
      <x v="4162"/>
    </i>
    <i>
      <x v="4497"/>
    </i>
    <i>
      <x v="2593"/>
    </i>
    <i>
      <x v="1723"/>
    </i>
    <i>
      <x v="4888"/>
    </i>
    <i>
      <x v="3536"/>
    </i>
    <i>
      <x v="288"/>
    </i>
    <i>
      <x v="107"/>
    </i>
    <i>
      <x v="3827"/>
    </i>
    <i>
      <x v="1379"/>
    </i>
    <i>
      <x v="731"/>
    </i>
    <i>
      <x v="3820"/>
    </i>
    <i>
      <x v="3158"/>
    </i>
    <i>
      <x v="461"/>
    </i>
    <i>
      <x v="2743"/>
    </i>
    <i>
      <x v="1596"/>
    </i>
    <i>
      <x v="712"/>
    </i>
    <i>
      <x v="4738"/>
    </i>
    <i>
      <x v="2506"/>
    </i>
    <i>
      <x v="2884"/>
    </i>
    <i>
      <x v="2599"/>
    </i>
    <i>
      <x v="114"/>
    </i>
    <i>
      <x v="1569"/>
    </i>
    <i>
      <x v="4806"/>
    </i>
    <i>
      <x v="4578"/>
    </i>
    <i>
      <x v="1425"/>
    </i>
    <i>
      <x v="3716"/>
    </i>
    <i>
      <x v="4011"/>
    </i>
    <i>
      <x v="4685"/>
    </i>
    <i>
      <x v="2638"/>
    </i>
    <i>
      <x v="2877"/>
    </i>
    <i>
      <x v="1223"/>
    </i>
    <i>
      <x v="1839"/>
    </i>
    <i>
      <x v="2596"/>
    </i>
    <i>
      <x v="2692"/>
    </i>
    <i>
      <x v="2762"/>
    </i>
    <i>
      <x v="3086"/>
    </i>
    <i>
      <x v="484"/>
    </i>
    <i>
      <x v="4679"/>
    </i>
    <i>
      <x v="2410"/>
    </i>
    <i>
      <x v="4927"/>
    </i>
    <i>
      <x v="500"/>
    </i>
    <i>
      <x v="548"/>
    </i>
    <i>
      <x v="2938"/>
    </i>
    <i>
      <x v="3943"/>
    </i>
    <i>
      <x v="128"/>
    </i>
    <i>
      <x v="2828"/>
    </i>
    <i>
      <x v="3132"/>
    </i>
    <i>
      <x v="1069"/>
    </i>
    <i>
      <x v="3991"/>
    </i>
    <i>
      <x v="1310"/>
    </i>
    <i>
      <x v="1603"/>
    </i>
    <i>
      <x v="2370"/>
    </i>
    <i>
      <x v="335"/>
    </i>
    <i>
      <x v="3276"/>
    </i>
    <i>
      <x v="611"/>
    </i>
    <i>
      <x v="220"/>
    </i>
    <i>
      <x v="4500"/>
    </i>
    <i>
      <x v="3485"/>
    </i>
    <i>
      <x v="2079"/>
    </i>
    <i>
      <x v="945"/>
    </i>
    <i>
      <x v="7"/>
    </i>
    <i>
      <x v="4176"/>
    </i>
    <i>
      <x v="687"/>
    </i>
    <i>
      <x v="3662"/>
    </i>
    <i>
      <x v="4950"/>
    </i>
    <i>
      <x v="3397"/>
    </i>
    <i>
      <x v="4194"/>
    </i>
    <i>
      <x v="1437"/>
    </i>
    <i>
      <x v="813"/>
    </i>
    <i>
      <x v="2251"/>
    </i>
    <i>
      <x v="1686"/>
    </i>
    <i>
      <x v="4394"/>
    </i>
    <i>
      <x v="3390"/>
    </i>
    <i>
      <x v="2538"/>
    </i>
    <i>
      <x v="164"/>
    </i>
    <i>
      <x v="2837"/>
    </i>
    <i>
      <x v="3765"/>
    </i>
    <i>
      <x v="2680"/>
    </i>
    <i>
      <x v="3384"/>
    </i>
    <i>
      <x v="3105"/>
    </i>
    <i>
      <x v="4234"/>
    </i>
    <i>
      <x v="4486"/>
    </i>
    <i>
      <x v="2985"/>
    </i>
    <i>
      <x v="4272"/>
    </i>
    <i>
      <x v="624"/>
    </i>
    <i>
      <x v="1417"/>
    </i>
    <i>
      <x v="2339"/>
    </i>
    <i>
      <x v="4550"/>
    </i>
    <i>
      <x v="888"/>
    </i>
    <i>
      <x v="4453"/>
    </i>
    <i>
      <x v="3963"/>
    </i>
    <i>
      <x v="4274"/>
    </i>
    <i>
      <x v="1085"/>
    </i>
    <i>
      <x v="3698"/>
    </i>
    <i>
      <x v="98"/>
    </i>
    <i>
      <x v="2605"/>
    </i>
    <i>
      <x v="1767"/>
    </i>
    <i>
      <x v="239"/>
    </i>
    <i>
      <x v="440"/>
    </i>
    <i>
      <x v="4941"/>
    </i>
    <i>
      <x v="4920"/>
    </i>
    <i>
      <x v="2140"/>
    </i>
    <i>
      <x v="3265"/>
    </i>
    <i>
      <x v="1032"/>
    </i>
    <i>
      <x v="2049"/>
    </i>
    <i>
      <x v="3081"/>
    </i>
    <i>
      <x v="4537"/>
    </i>
    <i>
      <x v="2669"/>
    </i>
    <i>
      <x v="4751"/>
    </i>
    <i>
      <x v="1232"/>
    </i>
    <i>
      <x v="4848"/>
    </i>
    <i>
      <x v="4771"/>
    </i>
    <i>
      <x v="2044"/>
    </i>
    <i>
      <x v="4365"/>
    </i>
    <i>
      <x v="4291"/>
    </i>
    <i>
      <x v="3176"/>
    </i>
    <i>
      <x v="845"/>
    </i>
    <i>
      <x v="4811"/>
    </i>
    <i>
      <x v="2485"/>
    </i>
    <i>
      <x v="2389"/>
    </i>
    <i>
      <x v="1427"/>
    </i>
    <i>
      <x v="536"/>
    </i>
    <i>
      <x v="4055"/>
    </i>
    <i>
      <x v="3592"/>
    </i>
    <i>
      <x v="3555"/>
    </i>
    <i>
      <x v="2951"/>
    </i>
    <i>
      <x v="2436"/>
    </i>
    <i>
      <x v="2894"/>
    </i>
    <i>
      <x v="3466"/>
    </i>
    <i>
      <x v="3024"/>
    </i>
    <i>
      <x v="1925"/>
    </i>
    <i>
      <x v="4597"/>
    </i>
    <i>
      <x v="1195"/>
    </i>
    <i>
      <x v="2850"/>
    </i>
    <i>
      <x v="2789"/>
    </i>
    <i>
      <x v="1348"/>
    </i>
    <i>
      <x v="725"/>
    </i>
    <i>
      <x v="3018"/>
    </i>
    <i>
      <x v="4368"/>
    </i>
    <i>
      <x v="4859"/>
    </i>
    <i>
      <x v="2015"/>
    </i>
    <i>
      <x v="530"/>
    </i>
    <i>
      <x v="2417"/>
    </i>
    <i>
      <x v="3464"/>
    </i>
    <i>
      <x v="4792"/>
    </i>
    <i>
      <x v="1776"/>
    </i>
    <i>
      <x v="2173"/>
    </i>
    <i>
      <x v="4380"/>
    </i>
    <i>
      <x v="865"/>
    </i>
    <i>
      <x v="4326"/>
    </i>
    <i>
      <x v="103"/>
    </i>
    <i>
      <x v="2236"/>
    </i>
    <i>
      <x v="2092"/>
    </i>
    <i>
      <x v="2678"/>
    </i>
    <i>
      <x v="4317"/>
    </i>
    <i>
      <x v="4910"/>
    </i>
    <i>
      <x v="55"/>
    </i>
    <i>
      <x v="4482"/>
    </i>
    <i>
      <x v="3758"/>
    </i>
    <i>
      <x v="1576"/>
    </i>
    <i>
      <x v="1929"/>
    </i>
    <i>
      <x v="770"/>
    </i>
    <i>
      <x v="4699"/>
    </i>
    <i>
      <x v="2493"/>
    </i>
    <i>
      <x v="885"/>
    </i>
    <i>
      <x v="3602"/>
    </i>
    <i>
      <x v="2622"/>
    </i>
    <i>
      <x v="2125"/>
    </i>
    <i>
      <x v="690"/>
    </i>
    <i>
      <x v="3618"/>
    </i>
    <i>
      <x v="777"/>
    </i>
    <i>
      <x v="4129"/>
    </i>
    <i>
      <x v="264"/>
    </i>
    <i>
      <x v="4873"/>
    </i>
    <i>
      <x v="3806"/>
    </i>
    <i>
      <x v="4328"/>
    </i>
    <i>
      <x v="1167"/>
    </i>
    <i>
      <x v="1174"/>
    </i>
    <i>
      <x v="51"/>
    </i>
    <i>
      <x v="684"/>
    </i>
    <i>
      <x v="2971"/>
    </i>
    <i>
      <x v="3148"/>
    </i>
    <i>
      <x v="2844"/>
    </i>
    <i>
      <x v="4052"/>
    </i>
    <i>
      <x v="2911"/>
    </i>
    <i>
      <x v="3313"/>
    </i>
    <i>
      <x v="2334"/>
    </i>
    <i>
      <x v="2392"/>
    </i>
    <i>
      <x v="3242"/>
    </i>
    <i>
      <x v="2484"/>
    </i>
    <i>
      <x v="1433"/>
    </i>
    <i>
      <x v="1246"/>
    </i>
    <i>
      <x v="404"/>
    </i>
    <i>
      <x v="172"/>
    </i>
    <i>
      <x v="4186"/>
    </i>
    <i>
      <x v="3785"/>
    </i>
    <i>
      <x v="3664"/>
    </i>
    <i>
      <x v="898"/>
    </i>
    <i>
      <x v="907"/>
    </i>
    <i>
      <x v="2958"/>
    </i>
    <i>
      <x v="2742"/>
    </i>
    <i>
      <x v="1529"/>
    </i>
    <i>
      <x v="2602"/>
    </i>
    <i>
      <x v="2536"/>
    </i>
    <i>
      <x v="1819"/>
    </i>
    <i>
      <x v="697"/>
    </i>
    <i>
      <x v="1255"/>
    </i>
    <i>
      <x v="1730"/>
    </i>
    <i>
      <x v="1111"/>
    </i>
    <i>
      <x v="2918"/>
    </i>
    <i>
      <x v="1800"/>
    </i>
    <i>
      <x v="3149"/>
    </i>
    <i>
      <x v="1880"/>
    </i>
    <i>
      <x v="963"/>
    </i>
    <i>
      <x v="4895"/>
    </i>
    <i>
      <x v="1910"/>
    </i>
    <i>
      <x v="4938"/>
    </i>
    <i>
      <x v="3994"/>
    </i>
    <i>
      <x v="3274"/>
    </i>
    <i>
      <x v="3572"/>
    </i>
    <i>
      <x v="3669"/>
    </i>
    <i>
      <x v="1381"/>
    </i>
    <i>
      <x v="1074"/>
    </i>
    <i>
      <x v="113"/>
    </i>
    <i>
      <x v="1407"/>
    </i>
    <i>
      <x v="891"/>
    </i>
    <i>
      <x v="2145"/>
    </i>
    <i>
      <x v="3460"/>
    </i>
    <i>
      <x v="3334"/>
    </i>
    <i>
      <x v="3772"/>
    </i>
    <i>
      <x v="4720"/>
    </i>
    <i>
      <x v="4754"/>
    </i>
    <i>
      <x v="2671"/>
    </i>
    <i>
      <x v="1280"/>
    </i>
    <i>
      <x v="4708"/>
    </i>
    <i>
      <x v="3523"/>
    </i>
    <i>
      <x v="645"/>
    </i>
    <i>
      <x v="957"/>
    </i>
    <i>
      <x v="3740"/>
    </i>
    <i>
      <x v="1153"/>
    </i>
    <i>
      <x v="3449"/>
    </i>
    <i>
      <x v="706"/>
    </i>
    <i>
      <x v="4076"/>
    </i>
    <i>
      <x v="375"/>
    </i>
    <i>
      <x v="3366"/>
    </i>
    <i>
      <x v="4526"/>
    </i>
    <i>
      <x v="608"/>
    </i>
    <i>
      <x v="614"/>
    </i>
    <i>
      <x v="38"/>
    </i>
    <i>
      <x v="4911"/>
    </i>
    <i>
      <x v="2820"/>
    </i>
    <i>
      <x v="4901"/>
    </i>
    <i>
      <x v="4485"/>
    </i>
    <i>
      <x v="1696"/>
    </i>
    <i>
      <x v="1789"/>
    </i>
    <i>
      <x v="1454"/>
    </i>
    <i>
      <x v="4062"/>
    </i>
    <i>
      <x v="4145"/>
    </i>
    <i>
      <x v="744"/>
    </i>
    <i>
      <x v="3591"/>
    </i>
    <i>
      <x v="3584"/>
    </i>
    <i>
      <x v="552"/>
    </i>
    <i>
      <x v="4161"/>
    </i>
    <i>
      <x v="1871"/>
    </i>
    <i>
      <x v="214"/>
    </i>
    <i>
      <x v="2175"/>
    </i>
    <i>
      <x v="1461"/>
    </i>
    <i>
      <x v="3570"/>
    </i>
    <i>
      <x v="827"/>
    </i>
    <i>
      <x v="1033"/>
    </i>
    <i>
      <x v="3870"/>
    </i>
    <i>
      <x v="1793"/>
    </i>
    <i>
      <x v="2787"/>
    </i>
    <i>
      <x v="4957"/>
    </i>
    <i>
      <x v="437"/>
    </i>
    <i>
      <x v="4015"/>
    </i>
    <i>
      <x v="1810"/>
    </i>
    <i>
      <x v="3543"/>
    </i>
    <i>
      <x v="4377"/>
    </i>
    <i>
      <x v="3246"/>
    </i>
    <i>
      <x v="4248"/>
    </i>
    <i>
      <x v="2117"/>
    </i>
    <i>
      <x v="856"/>
    </i>
    <i>
      <x v="3722"/>
    </i>
    <i>
      <x v="1756"/>
    </i>
    <i>
      <x v="167"/>
    </i>
    <i>
      <x v="4189"/>
    </i>
    <i>
      <x v="2541"/>
    </i>
    <i>
      <x v="3304"/>
    </i>
    <i>
      <x v="3560"/>
    </i>
    <i>
      <x v="2165"/>
    </i>
    <i>
      <x v="3802"/>
    </i>
    <i>
      <x v="2922"/>
    </i>
    <i>
      <x v="4390"/>
    </i>
    <i>
      <x v="2889"/>
    </i>
    <i>
      <x v="1979"/>
    </i>
    <i>
      <x v="2781"/>
    </i>
    <i>
      <x v="2189"/>
    </i>
    <i>
      <x v="3849"/>
    </i>
    <i>
      <x v="1455"/>
    </i>
    <i>
      <x v="4020"/>
    </i>
    <i>
      <x v="3547"/>
    </i>
    <i>
      <x v="2310"/>
    </i>
    <i>
      <x v="4837"/>
    </i>
    <i>
      <x v="3066"/>
    </i>
    <i>
      <x v="1715"/>
    </i>
    <i>
      <x v="3342"/>
    </i>
    <i>
      <x v="2053"/>
    </i>
    <i>
      <x v="2001"/>
    </i>
    <i>
      <x v="1879"/>
    </i>
    <i>
      <x v="376"/>
    </i>
    <i>
      <x v="156"/>
    </i>
    <i>
      <x v="403"/>
    </i>
    <i>
      <x v="529"/>
    </i>
    <i>
      <x v="2710"/>
    </i>
    <i>
      <x v="2882"/>
    </i>
    <i>
      <x v="2636"/>
    </i>
    <i>
      <x v="353"/>
    </i>
    <i>
      <x v="1962"/>
    </i>
    <i>
      <x v="3205"/>
    </i>
    <i>
      <x v="619"/>
    </i>
    <i>
      <x v="578"/>
    </i>
    <i>
      <x v="1950"/>
    </i>
    <i>
      <x v="1281"/>
    </i>
    <i>
      <x v="2379"/>
    </i>
    <i>
      <x v="2994"/>
    </i>
    <i>
      <x v="3955"/>
    </i>
    <i>
      <x v="3241"/>
    </i>
    <i>
      <x v="3891"/>
    </i>
    <i>
      <x v="4874"/>
    </i>
    <i>
      <x v="4786"/>
    </i>
    <i>
      <x v="61"/>
    </i>
    <i>
      <x v="3114"/>
    </i>
    <i>
      <x v="2480"/>
    </i>
    <i>
      <x v="173"/>
    </i>
    <i>
      <x v="4633"/>
    </i>
    <i>
      <x v="4253"/>
    </i>
    <i>
      <x v="3640"/>
    </i>
    <i>
      <x v="2438"/>
    </i>
    <i>
      <x v="3616"/>
    </i>
    <i>
      <x v="2286"/>
    </i>
    <i>
      <x v="1617"/>
    </i>
    <i>
      <x v="4389"/>
    </i>
    <i>
      <x v="109"/>
    </i>
    <i>
      <x v="2775"/>
    </i>
    <i>
      <x v="1336"/>
    </i>
    <i>
      <x v="4675"/>
    </i>
    <i>
      <x v="2771"/>
    </i>
    <i>
      <x v="4346"/>
    </i>
    <i>
      <x v="4548"/>
    </i>
    <i>
      <x v="3398"/>
    </i>
    <i>
      <x v="1481"/>
    </i>
    <i>
      <x v="3098"/>
    </i>
    <i>
      <x v="3292"/>
    </i>
    <i>
      <x v="3129"/>
    </i>
    <i>
      <x v="2628"/>
    </i>
    <i>
      <x v="2474"/>
    </i>
    <i>
      <x v="3583"/>
    </i>
    <i>
      <x v="2935"/>
    </i>
    <i>
      <x v="2290"/>
    </i>
    <i>
      <x v="252"/>
    </i>
    <i>
      <x v="227"/>
    </i>
    <i>
      <x v="4511"/>
    </i>
    <i>
      <x v="1905"/>
    </i>
    <i>
      <x v="4836"/>
    </i>
    <i>
      <x v="2739"/>
    </i>
    <i>
      <x v="1688"/>
    </i>
    <i>
      <x v="3910"/>
    </i>
    <i>
      <x v="1989"/>
    </i>
    <i>
      <x v="1898"/>
    </i>
    <i>
      <x v="2682"/>
    </i>
    <i>
      <x v="485"/>
    </i>
    <i>
      <x v="4460"/>
    </i>
    <i>
      <x v="1358"/>
    </i>
    <i>
      <x v="1814"/>
    </i>
    <i>
      <x v="4912"/>
    </i>
    <i>
      <x v="2011"/>
    </i>
    <i>
      <x v="1222"/>
    </i>
    <i>
      <x v="4802"/>
    </i>
    <i>
      <x v="3854"/>
    </i>
    <i>
      <x v="4350"/>
    </i>
    <i>
      <x v="237"/>
    </i>
    <i>
      <x v="1511"/>
    </i>
    <i>
      <x v="999"/>
    </i>
    <i>
      <x v="2864"/>
    </i>
    <i>
      <x v="1848"/>
    </i>
    <i>
      <x v="410"/>
    </i>
    <i>
      <x v="1496"/>
    </i>
    <i>
      <x v="141"/>
    </i>
    <i>
      <x v="3696"/>
    </i>
    <i>
      <x v="3096"/>
    </i>
    <i>
      <x v="2126"/>
    </i>
    <i>
      <x v="1370"/>
    </i>
    <i>
      <x v="1727"/>
    </i>
    <i>
      <x v="993"/>
    </i>
    <i>
      <x v="3282"/>
    </i>
    <i>
      <x v="89"/>
    </i>
    <i>
      <x v="526"/>
    </i>
    <i>
      <x v="1614"/>
    </i>
    <i>
      <x v="1230"/>
    </i>
    <i>
      <x v="122"/>
    </i>
    <i>
      <x v="4886"/>
    </i>
    <i>
      <x v="1915"/>
    </i>
    <i>
      <x v="926"/>
    </i>
    <i>
      <x v="414"/>
    </i>
    <i>
      <x v="3344"/>
    </i>
    <i>
      <x v="4300"/>
    </i>
    <i>
      <x v="2752"/>
    </i>
    <i>
      <x v="2367"/>
    </i>
    <i>
      <x v="1907"/>
    </i>
    <i>
      <x v="4739"/>
    </i>
    <i>
      <x v="1422"/>
    </i>
    <i>
      <x v="3279"/>
    </i>
    <i>
      <x v="2430"/>
    </i>
    <i>
      <x v="974"/>
    </i>
    <i>
      <x v="20"/>
    </i>
    <i>
      <x v="3990"/>
    </i>
    <i>
      <x v="1156"/>
    </i>
    <i>
      <x v="2897"/>
    </i>
    <i>
      <x v="1292"/>
    </i>
    <i>
      <x v="4048"/>
    </i>
    <i>
      <x v="1264"/>
    </i>
    <i>
      <x v="2277"/>
    </i>
    <i>
      <x v="3789"/>
    </i>
    <i>
      <x v="1565"/>
    </i>
    <i>
      <x v="4402"/>
    </i>
    <i>
      <x v="101"/>
    </i>
    <i>
      <x v="884"/>
    </i>
    <i>
      <x v="1225"/>
    </i>
    <i>
      <x v="3496"/>
    </i>
    <i>
      <x v="2393"/>
    </i>
    <i>
      <x v="4687"/>
    </i>
    <i>
      <x v="3593"/>
    </i>
    <i>
      <x v="4071"/>
    </i>
    <i>
      <x v="2017"/>
    </i>
    <i>
      <x v="747"/>
    </i>
    <i>
      <x v="4078"/>
    </i>
    <i>
      <x v="3712"/>
    </i>
    <i>
      <x v="595"/>
    </i>
    <i>
      <x v="3680"/>
    </i>
    <i>
      <x v="2457"/>
    </i>
    <i>
      <x v="1718"/>
    </i>
    <i>
      <x v="1490"/>
    </i>
    <i>
      <x v="765"/>
    </i>
    <i>
      <x v="4964"/>
    </i>
    <i>
      <x v="2340"/>
    </i>
    <i>
      <x v="4387"/>
    </i>
    <i>
      <x v="1597"/>
    </i>
    <i>
      <x v="279"/>
    </i>
    <i>
      <x v="821"/>
    </i>
    <i>
      <x v="147"/>
    </i>
    <i>
      <x v="3222"/>
    </i>
    <i>
      <x v="3718"/>
    </i>
    <i>
      <x v="2547"/>
    </i>
    <i>
      <x v="423"/>
    </i>
    <i>
      <x v="1613"/>
    </i>
    <i>
      <x v="1142"/>
    </i>
    <i>
      <x v="989"/>
    </i>
    <i>
      <x v="2923"/>
    </i>
    <i>
      <x v="382"/>
    </i>
    <i>
      <x v="331"/>
    </i>
    <i>
      <x v="798"/>
    </i>
    <i>
      <x v="477"/>
    </i>
    <i>
      <x v="2009"/>
    </i>
    <i>
      <x v="1300"/>
    </i>
    <i>
      <x v="2019"/>
    </i>
    <i>
      <x v="790"/>
    </i>
    <i>
      <x v="524"/>
    </i>
    <i>
      <x v="3804"/>
    </i>
    <i>
      <x v="621"/>
    </i>
    <i>
      <x v="2910"/>
    </i>
    <i>
      <x v="4424"/>
    </i>
    <i>
      <x v="3374"/>
    </i>
    <i>
      <x v="3574"/>
    </i>
    <i>
      <x v="2974"/>
    </i>
    <i>
      <x v="842"/>
    </i>
    <i>
      <x v="3348"/>
    </i>
    <i>
      <x v="145"/>
    </i>
    <i>
      <x v="2806"/>
    </i>
    <i>
      <x v="2063"/>
    </i>
    <i>
      <x v="4027"/>
    </i>
    <i>
      <x v="1850"/>
    </i>
    <i>
      <x v="625"/>
    </i>
    <i>
      <x v="2204"/>
    </i>
    <i>
      <x v="2390"/>
    </i>
    <i>
      <x v="397"/>
    </i>
    <i>
      <x v="1077"/>
    </i>
    <i>
      <x v="465"/>
    </i>
    <i>
      <x v="2156"/>
    </i>
    <i>
      <x v="3686"/>
    </i>
    <i>
      <x v="4310"/>
    </i>
    <i>
      <x v="3522"/>
    </i>
    <i>
      <x v="1211"/>
    </i>
    <i>
      <x v="2501"/>
    </i>
    <i>
      <x v="675"/>
    </i>
    <i>
      <x v="4282"/>
    </i>
    <i>
      <x v="3378"/>
    </i>
    <i>
      <x v="4259"/>
    </i>
    <i>
      <x v="142"/>
    </i>
    <i>
      <x v="2582"/>
    </i>
    <i>
      <x v="311"/>
    </i>
    <i>
      <x v="1620"/>
    </i>
    <i>
      <x v="1794"/>
    </i>
    <i>
      <x v="1690"/>
    </i>
    <i>
      <x v="2124"/>
    </i>
    <i>
      <x v="1577"/>
    </i>
    <i>
      <x v="1486"/>
    </i>
    <i>
      <x v="3652"/>
    </i>
    <i>
      <x v="3760"/>
    </i>
    <i>
      <x v="2615"/>
    </i>
    <i>
      <x v="1797"/>
    </i>
    <i>
      <x v="1974"/>
    </i>
    <i>
      <x v="3350"/>
    </i>
    <i>
      <x v="3414"/>
    </i>
    <i>
      <x v="4159"/>
    </i>
    <i>
      <x v="1091"/>
    </i>
    <i>
      <x v="22"/>
    </i>
    <i>
      <x v="4853"/>
    </i>
    <i>
      <x v="3982"/>
    </i>
    <i>
      <x v="2721"/>
    </i>
    <i>
      <x v="4378"/>
    </i>
    <i>
      <x v="518"/>
    </i>
    <i>
      <x v="4303"/>
    </i>
    <i>
      <x v="2524"/>
    </i>
    <i>
      <x v="2433"/>
    </i>
    <i>
      <x v="2608"/>
    </i>
    <i>
      <x v="3153"/>
    </i>
    <i>
      <x v="77"/>
    </i>
    <i>
      <x v="1968"/>
    </i>
    <i>
      <x v="1005"/>
    </i>
    <i>
      <x v="853"/>
    </i>
    <i>
      <x v="308"/>
    </i>
    <i>
      <x v="2601"/>
    </i>
    <i>
      <x v="1585"/>
    </i>
    <i>
      <x v="2507"/>
    </i>
    <i>
      <x v="4481"/>
    </i>
    <i>
      <x v="2826"/>
    </i>
    <i>
      <x v="896"/>
    </i>
    <i>
      <x v="3866"/>
    </i>
    <i>
      <x v="2429"/>
    </i>
    <i>
      <x v="2197"/>
    </i>
    <i>
      <x v="1269"/>
    </i>
    <i>
      <x v="3763"/>
    </i>
    <i>
      <x v="3307"/>
    </i>
    <i>
      <x v="2707"/>
    </i>
    <i>
      <x v="412"/>
    </i>
    <i>
      <x v="2418"/>
    </i>
    <i>
      <x v="4872"/>
    </i>
    <i>
      <x v="502"/>
    </i>
    <i>
      <x v="872"/>
    </i>
    <i>
      <x v="2475"/>
    </i>
    <i>
      <x v="4367"/>
    </i>
    <i>
      <x v="4600"/>
    </i>
    <i>
      <x v="3845"/>
    </i>
    <i>
      <x v="574"/>
    </i>
    <i>
      <x v="1426"/>
    </i>
    <i>
      <x v="4563"/>
    </i>
    <i>
      <x v="1073"/>
    </i>
    <i>
      <x v="294"/>
    </i>
    <i>
      <x v="3289"/>
    </i>
    <i>
      <x v="3130"/>
    </i>
    <i>
      <x v="64"/>
    </i>
    <i>
      <x v="2405"/>
    </i>
    <i>
      <x v="4307"/>
    </i>
    <i>
      <x v="4443"/>
    </i>
    <i>
      <x v="3936"/>
    </i>
    <i>
      <x v="3452"/>
    </i>
    <i>
      <x v="3940"/>
    </i>
    <i>
      <x v="4356"/>
    </i>
    <i>
      <x v="3002"/>
    </i>
    <i>
      <x v="1083"/>
    </i>
    <i>
      <x v="1239"/>
    </i>
    <i>
      <x v="723"/>
    </i>
    <i>
      <x v="3764"/>
    </i>
    <i>
      <x v="4243"/>
    </i>
    <i>
      <x v="3961"/>
    </i>
    <i>
      <x v="3150"/>
    </i>
    <i>
      <x v="1701"/>
    </i>
    <i>
      <x v="3916"/>
    </i>
    <i>
      <x v="1985"/>
    </i>
    <i>
      <x v="2842"/>
    </i>
    <i>
      <x v="3835"/>
    </i>
    <i>
      <x v="499"/>
    </i>
    <i>
      <x v="4108"/>
    </i>
    <i>
      <x v="199"/>
    </i>
    <i>
      <x v="2119"/>
    </i>
    <i>
      <x v="3429"/>
    </i>
    <i>
      <x v="52"/>
    </i>
    <i>
      <x v="3362"/>
    </i>
    <i>
      <x v="1669"/>
    </i>
    <i>
      <x v="4694"/>
    </i>
    <i>
      <x v="1012"/>
    </i>
    <i>
      <x v="586"/>
    </i>
    <i>
      <x v="4271"/>
    </i>
    <i>
      <x v="3623"/>
    </i>
    <i>
      <x v="2235"/>
    </i>
    <i>
      <x v="1685"/>
    </i>
    <i>
      <x v="2469"/>
    </i>
    <i>
      <x v="1825"/>
    </i>
    <i>
      <x v="784"/>
    </i>
    <i>
      <x v="1216"/>
    </i>
    <i>
      <x v="3065"/>
    </i>
    <i>
      <x v="1452"/>
    </i>
    <i>
      <x v="1996"/>
    </i>
    <i>
      <x v="3752"/>
    </i>
    <i>
      <x v="2013"/>
    </i>
    <i>
      <x v="3728"/>
    </i>
    <i>
      <x v="1914"/>
    </i>
    <i>
      <x v="1854"/>
    </i>
    <i>
      <x v="4566"/>
    </i>
    <i>
      <x v="2893"/>
    </i>
    <i>
      <x v="21"/>
    </i>
    <i>
      <x v="3314"/>
    </i>
    <i>
      <x v="3401"/>
    </i>
    <i>
      <x v="3674"/>
    </i>
    <i>
      <x v="3896"/>
    </i>
    <i>
      <x v="2014"/>
    </i>
    <i>
      <x v="1753"/>
    </i>
    <i>
      <x v="1191"/>
    </i>
    <i>
      <x v="3249"/>
    </i>
    <i>
      <x v="4867"/>
    </i>
    <i>
      <x v="4153"/>
    </i>
    <i>
      <x v="3843"/>
    </i>
    <i>
      <x v="961"/>
    </i>
    <i>
      <x v="1796"/>
    </i>
    <i>
      <x v="4333"/>
    </i>
    <i>
      <x v="1498"/>
    </i>
    <i>
      <x v="1811"/>
    </i>
    <i>
      <x v="2817"/>
    </i>
    <i>
      <x v="2476"/>
    </i>
    <i>
      <x v="971"/>
    </i>
    <i>
      <x v="1391"/>
    </i>
    <i>
      <x v="3500"/>
    </i>
    <i>
      <x v="4210"/>
    </i>
    <i>
      <x v="150"/>
    </i>
    <i>
      <x v="1328"/>
    </i>
    <i>
      <x v="1552"/>
    </i>
    <i>
      <x v="4951"/>
    </i>
    <i>
      <x v="1550"/>
    </i>
    <i>
      <x v="2137"/>
    </i>
    <i>
      <x v="4562"/>
    </i>
    <i>
      <x v="4043"/>
    </i>
    <i>
      <x v="4768"/>
    </i>
    <i>
      <x v="1721"/>
    </i>
    <i>
      <x v="42"/>
    </i>
    <i>
      <x v="3090"/>
    </i>
    <i>
      <x v="1022"/>
    </i>
    <i>
      <x v="4622"/>
    </i>
    <i>
      <x v="4916"/>
    </i>
    <i>
      <x v="3345"/>
    </i>
    <i>
      <x v="4309"/>
    </i>
    <i>
      <x v="3465"/>
    </i>
    <i>
      <x v="2253"/>
    </i>
    <i>
      <x v="1513"/>
    </i>
    <i>
      <x v="177"/>
    </i>
    <i>
      <x v="2587"/>
    </i>
    <i>
      <x v="1896"/>
    </i>
    <i>
      <x v="1997"/>
    </i>
    <i>
      <x v="3121"/>
    </i>
    <i>
      <x v="1865"/>
    </i>
    <i>
      <x v="481"/>
    </i>
    <i>
      <x v="582"/>
    </i>
    <i>
      <x v="3445"/>
    </i>
    <i>
      <x v="3929"/>
    </i>
    <i>
      <x v="4057"/>
    </i>
    <i>
      <x v="4641"/>
    </i>
    <i>
      <x v="4973"/>
    </i>
    <i>
      <x v="3133"/>
    </i>
    <i>
      <x v="1536"/>
    </i>
    <i>
      <x v="325"/>
    </i>
    <i>
      <x v="436"/>
    </i>
    <i>
      <x v="3454"/>
    </i>
    <i>
      <x v="1808"/>
    </i>
    <i>
      <x v="2179"/>
    </i>
    <i>
      <x v="3925"/>
    </i>
    <i>
      <x v="2464"/>
    </i>
    <i>
      <x v="1746"/>
    </i>
    <i>
      <x v="1089"/>
    </i>
    <i>
      <x v="39"/>
    </i>
    <i>
      <x v="2505"/>
    </i>
    <i>
      <x v="1410"/>
    </i>
    <i>
      <x v="267"/>
    </i>
    <i>
      <x v="3042"/>
    </i>
    <i>
      <x v="942"/>
    </i>
    <i>
      <x v="1751"/>
    </i>
    <i>
      <x v="3434"/>
    </i>
    <i>
      <x v="923"/>
    </i>
    <i>
      <x v="273"/>
    </i>
    <i>
      <x v="4790"/>
    </i>
    <i>
      <x v="1888"/>
    </i>
    <i>
      <x v="824"/>
    </i>
    <i>
      <x v="1514"/>
    </i>
    <i>
      <x v="4845"/>
    </i>
    <i>
      <x v="3476"/>
    </i>
    <i>
      <x v="892"/>
    </i>
    <i>
      <x v="321"/>
    </i>
    <i>
      <x v="4366"/>
    </i>
    <i>
      <x v="1373"/>
    </i>
    <i>
      <x v="1234"/>
    </i>
    <i>
      <x v="1042"/>
    </i>
    <i>
      <x v="4843"/>
    </i>
    <i>
      <x v="1547"/>
    </i>
    <i>
      <x v="1260"/>
    </i>
    <i>
      <x v="873"/>
    </i>
    <i>
      <x v="980"/>
    </i>
    <i>
      <x v="3564"/>
    </i>
    <i>
      <x v="4223"/>
    </i>
    <i>
      <x v="3511"/>
    </i>
    <i>
      <x v="3118"/>
    </i>
    <i>
      <x v="4858"/>
    </i>
    <i>
      <x v="2387"/>
    </i>
    <i>
      <x v="2248"/>
    </i>
    <i>
      <x v="3641"/>
    </i>
    <i>
      <x v="400"/>
    </i>
    <i>
      <x v="2051"/>
    </i>
    <i>
      <x v="4297"/>
    </i>
    <i>
      <x v="751"/>
    </i>
    <i>
      <x v="794"/>
    </i>
    <i>
      <x v="4939"/>
    </i>
    <i>
      <x v="3033"/>
    </i>
    <i>
      <x v="2191"/>
    </i>
    <i>
      <x v="1487"/>
    </i>
    <i>
      <x v="148"/>
    </i>
    <i>
      <x v="2690"/>
    </i>
    <i>
      <x v="4919"/>
    </i>
    <i>
      <x v="3759"/>
    </i>
    <i>
      <x v="1183"/>
    </i>
    <i>
      <x v="3535"/>
    </i>
    <i>
      <x v="28"/>
    </i>
    <i>
      <x v="154"/>
    </i>
    <i>
      <x v="4068"/>
    </i>
    <i>
      <x v="3900"/>
    </i>
    <i>
      <x v="2812"/>
    </i>
    <i>
      <x v="2568"/>
    </i>
    <i>
      <x v="932"/>
    </i>
    <i>
      <x v="1538"/>
    </i>
    <i>
      <x v="3478"/>
    </i>
    <i>
      <x v="4388"/>
    </i>
    <i>
      <x v="1661"/>
    </i>
    <i>
      <x v="4008"/>
    </i>
    <i>
      <x v="753"/>
    </i>
    <i>
      <x v="2200"/>
    </i>
    <i>
      <x v="550"/>
    </i>
    <i>
      <x v="3164"/>
    </i>
    <i>
      <x v="4701"/>
    </i>
    <i>
      <x v="4098"/>
    </i>
    <i>
      <x v="4857"/>
    </i>
    <i>
      <x v="4504"/>
    </i>
    <i>
      <x v="657"/>
    </i>
    <i>
      <x v="418"/>
    </i>
    <i>
      <x v="3538"/>
    </i>
    <i>
      <x v="3713"/>
    </i>
    <i>
      <x v="2987"/>
    </i>
    <i>
      <x v="823"/>
    </i>
    <i>
      <x v="157"/>
    </i>
    <i>
      <x v="4906"/>
    </i>
    <i>
      <x v="4092"/>
    </i>
    <i>
      <x v="2264"/>
    </i>
    <i>
      <x v="4014"/>
    </i>
    <i>
      <x v="495"/>
    </i>
    <i>
      <x v="2722"/>
    </i>
    <i>
      <x v="1693"/>
    </i>
    <i>
      <x v="2554"/>
    </i>
    <i>
      <x v="1900"/>
    </i>
    <i>
      <x v="3822"/>
    </i>
    <i>
      <x v="2447"/>
    </i>
    <i>
      <x v="1375"/>
    </i>
    <i>
      <x v="2969"/>
    </i>
    <i>
      <x v="95"/>
    </i>
    <i>
      <x v="1790"/>
    </i>
    <i>
      <x v="2553"/>
    </i>
    <i>
      <x v="4856"/>
    </i>
    <i>
      <x v="1535"/>
    </i>
    <i>
      <x v="929"/>
    </i>
    <i>
      <x v="339"/>
    </i>
    <i>
      <x v="3112"/>
    </i>
    <i>
      <x v="1959"/>
    </i>
    <i>
      <x v="3199"/>
    </i>
    <i>
      <x v="3483"/>
    </i>
    <i>
      <x v="1434"/>
    </i>
    <i>
      <x v="3898"/>
    </i>
    <i>
      <x v="921"/>
    </i>
    <i>
      <x v="1641"/>
    </i>
    <i>
      <x v="2649"/>
    </i>
    <i>
      <x v="3489"/>
    </i>
    <i>
      <x v="3151"/>
    </i>
    <i>
      <x v="1368"/>
    </i>
    <i>
      <x v="1986"/>
    </i>
    <i>
      <x v="448"/>
    </i>
    <i>
      <x v="4753"/>
    </i>
    <i>
      <x v="3825"/>
    </i>
    <i>
      <x v="1610"/>
    </i>
    <i>
      <x v="1548"/>
    </i>
    <i>
      <x v="1774"/>
    </i>
    <i>
      <x v="2510"/>
    </i>
    <i>
      <x v="2559"/>
    </i>
    <i>
      <x v="3095"/>
    </i>
    <i>
      <x v="4817"/>
    </i>
    <i>
      <x v="253"/>
    </i>
    <i>
      <x v="623"/>
    </i>
    <i>
      <x v="1043"/>
    </i>
    <i>
      <x v="1705"/>
    </i>
    <i>
      <x v="507"/>
    </i>
    <i>
      <x v="1395"/>
    </i>
    <i>
      <x v="4646"/>
    </i>
    <i>
      <x v="1385"/>
    </i>
    <i>
      <x v="871"/>
    </i>
    <i>
      <x v="3262"/>
    </i>
    <i>
      <x v="3163"/>
    </i>
    <i>
      <x v="2977"/>
    </i>
    <i>
      <x v="3831"/>
    </i>
    <i>
      <x v="700"/>
    </i>
    <i>
      <x v="3023"/>
    </i>
    <i>
      <x v="4383"/>
    </i>
    <i>
      <x v="3756"/>
    </i>
    <i>
      <x v="1889"/>
    </i>
    <i>
      <x v="3742"/>
    </i>
    <i>
      <x v="4174"/>
    </i>
    <i>
      <x v="2283"/>
    </i>
    <i>
      <x v="5006"/>
    </i>
    <i>
      <x v="928"/>
    </i>
    <i>
      <x v="3665"/>
    </i>
    <i>
      <x v="3792"/>
    </i>
    <i>
      <x v="3638"/>
    </i>
    <i>
      <x v="3001"/>
    </i>
    <i>
      <x v="1624"/>
    </i>
    <i>
      <x v="2662"/>
    </i>
    <i>
      <x v="4893"/>
    </i>
    <i>
      <x v="2404"/>
    </i>
    <i>
      <x v="1404"/>
    </i>
    <i>
      <x v="3064"/>
    </i>
    <i>
      <x v="2633"/>
    </i>
    <i>
      <x v="762"/>
    </i>
    <i>
      <x v="1899"/>
    </i>
    <i>
      <x v="531"/>
    </i>
    <i>
      <x v="3856"/>
    </i>
    <i>
      <x v="3544"/>
    </i>
    <i>
      <x v="33"/>
    </i>
    <i>
      <x v="286"/>
    </i>
    <i>
      <x v="2527"/>
    </i>
    <i>
      <x v="876"/>
    </i>
    <i>
      <x v="1400"/>
    </i>
    <i>
      <x v="4556"/>
    </i>
    <i>
      <x v="894"/>
    </i>
    <i>
      <x v="2298"/>
    </i>
    <i>
      <x v="425"/>
    </i>
    <i>
      <x v="2419"/>
    </i>
    <i>
      <x v="2132"/>
    </i>
    <i>
      <x v="523"/>
    </i>
    <i>
      <x v="2230"/>
    </i>
    <i>
      <x v="292"/>
    </i>
    <i>
      <x v="3"/>
    </i>
    <i>
      <x v="276"/>
    </i>
    <i>
      <x v="4440"/>
    </i>
    <i>
      <x v="4788"/>
    </i>
    <i>
      <x v="2437"/>
    </i>
    <i>
      <x v="4441"/>
    </i>
    <i>
      <x v="4056"/>
    </i>
    <i>
      <x v="1582"/>
    </i>
    <i>
      <x v="2452"/>
    </i>
    <i>
      <x v="1772"/>
    </i>
    <i>
      <x v="2745"/>
    </i>
    <i>
      <x v="2178"/>
    </i>
    <i>
      <x v="2332"/>
    </i>
    <i>
      <x v="4067"/>
    </i>
    <i>
      <x v="2936"/>
    </i>
    <i>
      <x v="1757"/>
    </i>
    <i>
      <x v="2102"/>
    </i>
    <i>
      <x v="3167"/>
    </i>
    <i>
      <x v="2548"/>
    </i>
    <i>
      <x v="2205"/>
    </i>
    <i>
      <x v="1354"/>
    </i>
    <i>
      <x v="4182"/>
    </i>
    <i>
      <x v="1508"/>
    </i>
    <i>
      <x v="1187"/>
    </i>
    <i>
      <x v="3814"/>
    </i>
    <i>
      <x v="2747"/>
    </i>
    <i>
      <x v="3202"/>
    </i>
    <i>
      <x v="4683"/>
    </i>
    <i>
      <x v="2901"/>
    </i>
    <i>
      <x v="2462"/>
    </i>
    <i>
      <x v="2356"/>
    </i>
    <i>
      <x v="4262"/>
    </i>
    <i>
      <x v="674"/>
    </i>
    <i>
      <x v="846"/>
    </i>
    <i>
      <x v="1203"/>
    </i>
    <i>
      <x v="91"/>
    </i>
    <i>
      <x v="1725"/>
    </i>
    <i>
      <x v="4781"/>
    </i>
    <i>
      <x v="4561"/>
    </i>
    <i>
      <x v="805"/>
    </i>
    <i>
      <x v="1462"/>
    </i>
    <i>
      <x v="1570"/>
    </i>
    <i>
      <x v="2098"/>
    </i>
    <i>
      <x v="2163"/>
    </i>
    <i>
      <x v="563"/>
    </i>
    <i>
      <x v="125"/>
    </i>
    <i>
      <x v="4789"/>
    </i>
    <i>
      <x v="1553"/>
    </i>
    <i>
      <x v="1364"/>
    </i>
    <i>
      <x v="3154"/>
    </i>
    <i>
      <x v="340"/>
    </i>
    <i>
      <x v="3773"/>
    </i>
    <i>
      <x v="2609"/>
    </i>
    <i>
      <x v="1557"/>
    </i>
    <i>
      <x v="3821"/>
    </i>
    <i>
      <x v="4061"/>
    </i>
    <i>
      <x v="1242"/>
    </i>
    <i>
      <x v="4522"/>
    </i>
    <i>
      <x v="3724"/>
    </i>
    <i>
      <x v="206"/>
    </i>
    <i>
      <x v="3882"/>
    </i>
    <i>
      <x v="2696"/>
    </i>
    <i>
      <x v="585"/>
    </i>
    <i>
      <x v="2261"/>
    </i>
    <i>
      <x v="1431"/>
    </i>
    <i>
      <x v="4109"/>
    </i>
    <i>
      <x v="1716"/>
    </i>
    <i>
      <x v="3923"/>
    </i>
    <i>
      <x v="3784"/>
    </i>
    <i>
      <x v="333"/>
    </i>
    <i>
      <x v="3204"/>
    </i>
    <i>
      <x v="2654"/>
    </i>
    <i>
      <x v="72"/>
    </i>
    <i>
      <x v="4761"/>
    </i>
    <i>
      <x v="1732"/>
    </i>
    <i>
      <x v="3400"/>
    </i>
    <i>
      <x v="1209"/>
    </i>
    <i>
      <x v="1247"/>
    </i>
    <i>
      <x v="26"/>
    </i>
    <i>
      <x v="1726"/>
    </i>
    <i>
      <x v="2490"/>
    </i>
    <i>
      <x v="3294"/>
    </i>
    <i>
      <x v="857"/>
    </i>
    <i>
      <x v="899"/>
    </i>
    <i>
      <x v="2939"/>
    </i>
    <i>
      <x v="1559"/>
    </i>
    <i>
      <x v="2328"/>
    </i>
    <i>
      <x v="3816"/>
    </i>
    <i>
      <x v="1451"/>
    </i>
    <i>
      <x v="3694"/>
    </i>
    <i>
      <x v="4178"/>
    </i>
    <i>
      <x v="1002"/>
    </i>
    <i>
      <x v="2763"/>
    </i>
    <i>
      <x v="1308"/>
    </i>
    <i>
      <x v="2925"/>
    </i>
    <i>
      <x v="3736"/>
    </i>
    <i>
      <x v="3317"/>
    </i>
    <i>
      <x v="1632"/>
    </i>
    <i>
      <x v="2397"/>
    </i>
    <i>
      <x v="758"/>
    </i>
    <i>
      <x v="1440"/>
    </i>
    <i>
      <x v="2100"/>
    </i>
    <i>
      <x v="4184"/>
    </i>
    <i>
      <x v="3902"/>
    </i>
    <i>
      <x v="3828"/>
    </i>
    <i>
      <x v="1612"/>
    </i>
    <i>
      <x v="4673"/>
    </i>
    <i>
      <x v="4472"/>
    </i>
    <i>
      <x v="4686"/>
    </i>
    <i>
      <x v="2116"/>
    </i>
    <i>
      <x v="965"/>
    </i>
    <i>
      <x v="1057"/>
    </i>
    <i>
      <x v="69"/>
    </i>
    <i>
      <x v="2054"/>
    </i>
    <i>
      <x v="3406"/>
    </i>
    <i>
      <x v="663"/>
    </i>
    <i>
      <x v="1799"/>
    </i>
    <i>
      <x v="2624"/>
    </i>
    <i>
      <x v="2439"/>
    </i>
    <i>
      <x v="1439"/>
    </i>
    <i>
      <x v="2979"/>
    </i>
    <i>
      <x v="45"/>
    </i>
    <i>
      <x v="4695"/>
    </i>
    <i>
      <x v="1838"/>
    </i>
    <i>
      <x v="3051"/>
    </i>
    <i>
      <x v="1672"/>
    </i>
    <i>
      <x v="1664"/>
    </i>
    <i>
      <x v="4212"/>
    </i>
    <i>
      <x v="5007"/>
    </i>
    <i>
      <x v="2523"/>
    </i>
    <i>
      <x v="456"/>
    </i>
    <i>
      <x v="4040"/>
    </i>
    <i>
      <x v="1173"/>
    </i>
    <i>
      <x v="170"/>
    </i>
    <i>
      <x v="4814"/>
    </i>
    <i>
      <x v="3361"/>
    </i>
    <i>
      <x v="3917"/>
    </i>
    <i>
      <x v="2148"/>
    </i>
    <i>
      <x v="660"/>
    </i>
    <i>
      <x v="3360"/>
    </i>
    <i>
      <x v="3928"/>
    </i>
    <i>
      <x v="1606"/>
    </i>
    <i>
      <x v="4921"/>
    </i>
    <i>
      <x v="1697"/>
    </i>
    <i>
      <x v="1109"/>
    </i>
    <i>
      <x v="4413"/>
    </i>
    <i>
      <x v="3008"/>
    </i>
    <i>
      <x v="4019"/>
    </i>
    <i>
      <x v="1631"/>
    </i>
    <i>
      <x v="2519"/>
    </i>
    <i>
      <x v="2794"/>
    </i>
    <i>
      <x v="2783"/>
    </i>
    <i>
      <x v="2185"/>
    </i>
    <i>
      <x v="458"/>
    </i>
    <i>
      <x v="1594"/>
    </i>
    <i>
      <x v="2008"/>
    </i>
    <i>
      <x v="3768"/>
    </i>
    <i>
      <x v="4030"/>
    </i>
    <i>
      <x v="29"/>
    </i>
    <i>
      <x v="994"/>
    </i>
    <i>
      <x v="4980"/>
    </i>
    <i>
      <x v="3010"/>
    </i>
    <i>
      <x v="2320"/>
    </i>
    <i>
      <x v="2689"/>
    </i>
    <i>
      <x v="4601"/>
    </i>
    <i>
      <x v="4977"/>
    </i>
    <i>
      <x v="4741"/>
    </i>
    <i>
      <x v="4554"/>
    </i>
    <i>
      <x v="1485"/>
    </i>
    <i>
      <x v="3229"/>
    </i>
    <i>
      <x v="2032"/>
    </i>
    <i>
      <x v="3474"/>
    </i>
    <i>
      <x v="2962"/>
    </i>
    <i>
      <x v="610"/>
    </i>
    <i>
      <x v="5003"/>
    </i>
    <i>
      <x v="3206"/>
    </i>
    <i>
      <x v="1146"/>
    </i>
    <i>
      <x v="4926"/>
    </i>
    <i>
      <x v="2653"/>
    </i>
    <i>
      <x v="2355"/>
    </i>
    <i>
      <x v="2629"/>
    </i>
    <i>
      <x v="2648"/>
    </i>
    <i>
      <x v="4118"/>
    </i>
    <i>
      <x v="3311"/>
    </i>
    <i>
      <x v="3286"/>
    </i>
    <i>
      <x v="978"/>
    </i>
    <i>
      <x v="4455"/>
    </i>
    <i>
      <x v="1919"/>
    </i>
    <i>
      <x v="3881"/>
    </i>
    <i>
      <x v="841"/>
    </i>
    <i>
      <x v="4247"/>
    </i>
    <i>
      <x v="3021"/>
    </i>
    <i>
      <x v="651"/>
    </i>
    <i>
      <x v="3907"/>
    </i>
    <i>
      <x v="2976"/>
    </i>
    <i>
      <x v="2287"/>
    </i>
    <i>
      <x v="4733"/>
    </i>
    <i>
      <x v="1078"/>
    </i>
    <i>
      <x v="2458"/>
    </i>
    <i>
      <x v="1822"/>
    </i>
    <i>
      <x v="1438"/>
    </i>
    <i>
      <x v="3359"/>
    </i>
    <i>
      <x v="1332"/>
    </i>
    <i>
      <x v="1046"/>
    </i>
    <i>
      <x v="3877"/>
    </i>
    <i>
      <x v="3842"/>
    </i>
    <i>
      <x v="3767"/>
    </i>
    <i>
      <x v="203"/>
    </i>
    <i>
      <x v="3365"/>
    </i>
    <i>
      <x v="3905"/>
    </i>
    <i>
      <x v="2254"/>
    </i>
    <i>
      <x v="1034"/>
    </i>
    <i>
      <x v="4003"/>
    </i>
    <i>
      <x v="2555"/>
    </i>
    <i>
      <x v="2809"/>
    </i>
    <i>
      <x v="2919"/>
    </i>
    <i>
      <x v="745"/>
    </i>
    <i>
      <x v="1524"/>
    </i>
    <i>
      <x v="4666"/>
    </i>
    <i>
      <x v="2960"/>
    </i>
    <i>
      <x v="4468"/>
    </i>
    <i>
      <x v="1780"/>
    </i>
    <i>
      <x v="4899"/>
    </i>
    <i>
      <x v="2730"/>
    </i>
    <i>
      <x v="3899"/>
    </i>
    <i>
      <x v="4347"/>
    </i>
    <i>
      <x v="4830"/>
    </i>
    <i>
      <x v="2101"/>
    </i>
    <i>
      <x v="4217"/>
    </i>
    <i>
      <x v="3761"/>
    </i>
    <i>
      <x v="2748"/>
    </i>
    <i>
      <x v="3026"/>
    </i>
    <i>
      <x v="4219"/>
    </i>
    <i>
      <x v="320"/>
    </i>
    <i>
      <x v="4684"/>
    </i>
    <i>
      <x v="4442"/>
    </i>
    <i>
      <x v="2595"/>
    </i>
    <i>
      <x v="2700"/>
    </i>
    <i>
      <x v="1137"/>
    </i>
    <i>
      <x v="3020"/>
    </i>
    <i>
      <x v="1277"/>
    </i>
    <i>
      <x v="1644"/>
    </i>
    <i>
      <x v="463"/>
    </i>
    <i>
      <x v="2905"/>
    </i>
    <i>
      <x v="717"/>
    </i>
    <i>
      <x v="2685"/>
    </i>
    <i>
      <x v="4480"/>
    </i>
    <i>
      <x v="1639"/>
    </i>
    <i>
      <x v="1973"/>
    </i>
    <i>
      <x v="15"/>
    </i>
    <i>
      <x v="2162"/>
    </i>
    <i>
      <x v="2963"/>
    </i>
    <i>
      <x v="4087"/>
    </i>
    <i>
      <x v="299"/>
    </i>
    <i>
      <x v="2851"/>
    </i>
    <i>
      <x v="2915"/>
    </i>
    <i>
      <x v="136"/>
    </i>
    <i>
      <x v="3690"/>
    </i>
    <i>
      <x v="471"/>
    </i>
    <i>
      <x v="2597"/>
    </i>
    <i>
      <x v="2983"/>
    </i>
    <i>
      <x v="2779"/>
    </i>
    <i>
      <x v="3812"/>
    </i>
    <i>
      <x v="1870"/>
    </i>
    <i>
      <x v="4058"/>
    </i>
    <i>
      <x v="4907"/>
    </i>
    <i>
      <x v="4171"/>
    </i>
    <i>
      <x v="3284"/>
    </i>
    <i>
      <x v="2704"/>
    </i>
    <i>
      <x v="3863"/>
    </i>
    <i>
      <x v="1765"/>
    </i>
    <i>
      <x v="3737"/>
    </i>
    <i>
      <x v="2840"/>
    </i>
    <i>
      <x v="2240"/>
    </i>
    <i>
      <x v="1233"/>
    </i>
    <i>
      <x v="1886"/>
    </i>
    <i>
      <x v="1243"/>
    </i>
    <i>
      <x v="478"/>
    </i>
    <i>
      <x v="2846"/>
    </i>
    <i>
      <x v="3188"/>
    </i>
    <i>
      <x v="3473"/>
    </i>
    <i>
      <x v="3497"/>
    </i>
    <i>
      <x v="3495"/>
    </i>
    <i>
      <x v="1918"/>
    </i>
    <i>
      <x v="4177"/>
    </i>
    <i>
      <x v="4195"/>
    </i>
    <i>
      <x v="1456"/>
    </i>
    <i>
      <x v="4316"/>
    </i>
    <i>
      <x v="3924"/>
    </i>
    <i>
      <x v="3124"/>
    </i>
    <i>
      <x v="4596"/>
    </i>
    <i>
      <x v="1938"/>
    </i>
    <i>
      <x v="1911"/>
    </i>
    <i>
      <x v="553"/>
    </i>
    <i>
      <x v="3645"/>
    </i>
    <i>
      <x v="1171"/>
    </i>
    <i>
      <x v="71"/>
    </i>
    <i>
      <x v="3123"/>
    </i>
    <i>
      <x v="4422"/>
    </i>
    <i>
      <x v="4006"/>
    </i>
    <i>
      <x v="4667"/>
    </i>
    <i>
      <x v="2025"/>
    </i>
    <i>
      <x v="560"/>
    </i>
    <i>
      <x v="372"/>
    </i>
    <i>
      <x v="1864"/>
    </i>
    <i>
      <x v="691"/>
    </i>
    <i>
      <x v="1483"/>
    </i>
    <i>
      <x v="755"/>
    </i>
    <i>
      <x v="1006"/>
    </i>
    <i>
      <x v="577"/>
    </i>
    <i>
      <x v="347"/>
    </i>
    <i>
      <x v="2556"/>
    </i>
    <i>
      <x v="57"/>
    </i>
    <i>
      <x v="3811"/>
    </i>
    <i>
      <x v="3705"/>
    </i>
    <i>
      <x v="1714"/>
    </i>
    <i>
      <x v="1177"/>
    </i>
    <i>
      <x v="4415"/>
    </i>
    <i>
      <x v="3966"/>
    </i>
    <i>
      <x v="1355"/>
    </i>
    <i>
      <x v="3328"/>
    </i>
    <i>
      <x v="139"/>
    </i>
    <i>
      <x v="3169"/>
    </i>
    <i>
      <x v="1212"/>
    </i>
    <i>
      <x v="4573"/>
    </i>
    <i>
      <x v="3774"/>
    </i>
    <i>
      <x v="4949"/>
    </i>
    <i>
      <x v="3697"/>
    </i>
    <i>
      <x v="2891"/>
    </i>
    <i>
      <x v="976"/>
    </i>
    <i>
      <x v="415"/>
    </i>
    <i>
      <x v="4477"/>
    </i>
    <i>
      <x v="1446"/>
    </i>
    <i>
      <x v="4187"/>
    </i>
    <i>
      <x v="4591"/>
    </i>
    <i>
      <x v="3829"/>
    </i>
    <i>
      <x v="4140"/>
    </i>
    <i>
      <x v="2999"/>
    </i>
    <i>
      <x v="3823"/>
    </i>
    <i>
      <x v="118"/>
    </i>
    <i>
      <x v="778"/>
    </i>
    <i>
      <x v="4565"/>
    </i>
    <i>
      <x v="4079"/>
    </i>
    <i>
      <x v="3643"/>
    </i>
    <i>
      <x v="228"/>
    </i>
    <i>
      <x v="626"/>
    </i>
    <i>
      <x v="3996"/>
    </i>
    <i>
      <x v="3747"/>
    </i>
    <i>
      <x v="3668"/>
    </i>
    <i>
      <x v="2957"/>
    </i>
    <i>
      <x v="2479"/>
    </i>
    <i>
      <x v="269"/>
    </i>
    <i>
      <x v="3810"/>
    </i>
    <i>
      <x v="1551"/>
    </i>
    <i>
      <x v="1826"/>
    </i>
    <i>
      <x v="3028"/>
    </i>
    <i>
      <x v="1080"/>
    </i>
    <i>
      <x v="2441"/>
    </i>
    <i>
      <x v="3318"/>
    </i>
    <i>
      <x v="1394"/>
    </i>
    <i>
      <x v="4521"/>
    </i>
    <i>
      <x v="4549"/>
    </i>
    <i>
      <x v="4160"/>
    </i>
    <i>
      <x v="4220"/>
    </i>
    <i>
      <x v="3102"/>
    </i>
    <i>
      <x v="1590"/>
    </i>
    <i>
      <x v="1704"/>
    </i>
    <i>
      <x v="1671"/>
    </i>
    <i>
      <x v="1467"/>
    </i>
    <i>
      <x v="380"/>
    </i>
    <i>
      <x v="413"/>
    </i>
    <i>
      <x v="2420"/>
    </i>
    <i>
      <x v="2423"/>
    </i>
    <i>
      <x v="4188"/>
    </i>
    <i>
      <x v="3085"/>
    </i>
    <i>
      <x v="3135"/>
    </i>
    <i>
      <x v="4510"/>
    </i>
    <i>
      <x v="2931"/>
    </i>
    <i>
      <x v="2007"/>
    </i>
    <i>
      <x v="3379"/>
    </i>
    <i>
      <x v="2428"/>
    </i>
    <i>
      <x v="3251"/>
    </i>
    <i>
      <x v="9"/>
    </i>
    <i>
      <x v="2495"/>
    </i>
    <i>
      <x v="25"/>
    </i>
    <i>
      <x v="1471"/>
    </i>
    <i>
      <x v="2585"/>
    </i>
    <i>
      <x v="3517"/>
    </i>
    <i>
      <x v="3660"/>
    </i>
    <i>
      <x v="3231"/>
    </i>
    <i>
      <x v="433"/>
    </i>
    <i>
      <x v="3809"/>
    </i>
    <i>
      <x v="4088"/>
    </i>
    <i>
      <x v="2344"/>
    </i>
    <i>
      <x v="2909"/>
    </i>
    <i>
      <x v="1663"/>
    </i>
    <i>
      <x v="1874"/>
    </i>
    <i>
      <x v="1019"/>
    </i>
    <i>
      <x v="127"/>
    </i>
    <i>
      <x v="2478"/>
    </i>
    <i>
      <x v="3894"/>
    </i>
    <i>
      <x v="3320"/>
    </i>
    <i>
      <x v="1802"/>
    </i>
    <i>
      <x v="3715"/>
    </i>
    <i>
      <x v="4525"/>
    </i>
    <i>
      <x v="277"/>
    </i>
    <i>
      <x v="875"/>
    </i>
    <i>
      <x v="2845"/>
    </i>
    <i>
      <x v="4457"/>
    </i>
    <i>
      <x v="4968"/>
    </i>
    <i>
      <x v="4829"/>
    </i>
    <i>
      <x v="4784"/>
    </i>
    <i>
      <x v="811"/>
    </i>
    <i>
      <x v="4232"/>
    </i>
    <i>
      <x v="426"/>
    </i>
    <i>
      <x v="4897"/>
    </i>
    <i>
      <x v="2968"/>
    </i>
    <i>
      <x v="1064"/>
    </i>
    <i>
      <x v="3183"/>
    </i>
    <i>
      <x v="2212"/>
    </i>
    <i>
      <x v="3266"/>
    </i>
    <i>
      <x v="2263"/>
    </i>
    <i>
      <x v="117"/>
    </i>
    <i>
      <x v="4406"/>
    </i>
    <i>
      <x v="1580"/>
    </i>
    <i>
      <x v="1785"/>
    </i>
    <i>
      <x v="1505"/>
    </i>
    <i>
      <x v="2492"/>
    </i>
    <i>
      <x v="2534"/>
    </i>
    <i>
      <x v="3003"/>
    </i>
    <i>
      <x v="2164"/>
    </i>
    <i>
      <x v="4794"/>
    </i>
    <i>
      <x v="274"/>
    </i>
    <i>
      <x v="4651"/>
    </i>
    <i>
      <x v="1738"/>
    </i>
    <i>
      <x v="4644"/>
    </i>
    <i>
      <x v="3984"/>
    </i>
    <i>
      <x v="1646"/>
    </i>
    <i>
      <x v="3171"/>
    </i>
    <i>
      <x v="2360"/>
    </i>
    <i>
      <x v="1720"/>
    </i>
    <i>
      <x v="4075"/>
    </i>
    <i>
      <x v="2701"/>
    </i>
    <i>
      <x v="3011"/>
    </i>
    <i>
      <x v="2497"/>
    </i>
    <i>
      <x v="1184"/>
    </i>
    <i>
      <x v="680"/>
    </i>
    <i>
      <x v="4260"/>
    </i>
    <i>
      <x v="4953"/>
    </i>
    <i>
      <x v="184"/>
    </i>
    <i>
      <x v="3630"/>
    </i>
    <i>
      <x v="3889"/>
    </i>
    <i>
      <x v="3492"/>
    </i>
    <i>
      <x v="3585"/>
    </i>
    <i>
      <x v="3504"/>
    </i>
    <i>
      <x v="3550"/>
    </i>
    <i>
      <x v="1673"/>
    </i>
    <i>
      <x v="4037"/>
    </i>
    <i>
      <x v="4462"/>
    </i>
    <i>
      <x v="4103"/>
    </i>
    <i>
      <x v="3788"/>
    </i>
    <i>
      <x v="1114"/>
    </i>
    <i>
      <x v="85"/>
    </i>
    <i>
      <x v="401"/>
    </i>
    <i>
      <x v="4808"/>
    </i>
    <i>
      <x v="2086"/>
    </i>
    <i>
      <x v="1259"/>
    </i>
    <i>
      <x v="504"/>
    </i>
    <i>
      <x v="1192"/>
    </i>
    <i>
      <x v="694"/>
    </i>
    <i>
      <x v="99"/>
    </i>
    <i>
      <x v="4227"/>
    </i>
    <i>
      <x v="4617"/>
    </i>
    <i>
      <x v="3711"/>
    </i>
    <i>
      <x v="1676"/>
    </i>
    <i>
      <x v="1107"/>
    </i>
    <i>
      <x v="991"/>
    </i>
    <i>
      <x v="3333"/>
    </i>
    <i>
      <x v="4994"/>
    </i>
    <i>
      <x v="2440"/>
    </i>
    <i>
      <x v="3159"/>
    </i>
    <i>
      <x v="2488"/>
    </i>
    <i>
      <x v="4041"/>
    </i>
    <i>
      <x v="4557"/>
    </i>
    <i>
      <x v="4884"/>
    </i>
    <i>
      <x v="3895"/>
    </i>
    <i>
      <x v="2625"/>
    </i>
    <i>
      <x v="1349"/>
    </i>
    <i>
      <x v="722"/>
    </i>
    <i>
      <x v="476"/>
    </i>
    <i>
      <x v="2296"/>
    </i>
    <i>
      <x v="5"/>
    </i>
    <i>
      <x v="3470"/>
    </i>
    <i>
      <x v="1681"/>
    </i>
    <i>
      <x v="314"/>
    </i>
    <i>
      <x v="190"/>
    </i>
    <i>
      <x v="198"/>
    </i>
    <i>
      <x v="1977"/>
    </i>
    <i>
      <x v="1213"/>
    </i>
    <i>
      <x v="1969"/>
    </i>
    <i>
      <x v="3047"/>
    </i>
    <i>
      <x v="2926"/>
    </i>
    <i>
      <x v="285"/>
    </i>
    <i>
      <x v="406"/>
    </i>
    <i>
      <x v="673"/>
    </i>
    <i>
      <x v="4102"/>
    </i>
    <i>
      <x v="3312"/>
    </i>
    <i>
      <x v="153"/>
    </i>
    <i>
      <x v="2384"/>
    </i>
    <i>
      <x v="3147"/>
    </i>
    <i>
      <x v="3529"/>
    </i>
    <i>
      <x v="1858"/>
    </i>
    <i>
      <x v="561"/>
    </i>
    <i>
      <x v="2033"/>
    </i>
    <i>
      <x v="4831"/>
    </i>
    <i>
      <x v="4737"/>
    </i>
    <i>
      <x v="1302"/>
    </i>
    <i>
      <x v="218"/>
    </i>
    <i>
      <x v="2270"/>
    </i>
    <i>
      <x v="411"/>
    </i>
    <i>
      <x v="17"/>
    </i>
    <i>
      <x v="732"/>
    </i>
    <i>
      <x v="4671"/>
    </i>
    <i>
      <x v="3931"/>
    </i>
    <i>
      <x v="3128"/>
    </i>
    <i>
      <x v="4491"/>
    </i>
    <i>
      <x v="1170"/>
    </i>
    <i>
      <x v="4096"/>
    </i>
    <i>
      <x v="4689"/>
    </i>
    <i>
      <x v="4396"/>
    </i>
    <i>
      <x v="4603"/>
    </i>
    <i>
      <x v="3937"/>
    </i>
    <i>
      <x v="3552"/>
    </i>
    <i>
      <x v="2732"/>
    </i>
    <i>
      <x v="2509"/>
    </i>
    <i>
      <x v="2975"/>
    </i>
    <i>
      <x v="1936"/>
    </i>
    <i>
      <x v="1944"/>
    </i>
    <i>
      <x v="2415"/>
    </i>
    <i>
      <x v="1386"/>
    </i>
    <i>
      <x v="746"/>
    </i>
    <i>
      <x v="48"/>
    </i>
    <i>
      <x v="468"/>
    </i>
    <i>
      <x v="4225"/>
    </i>
    <i>
      <x v="4091"/>
    </i>
    <i>
      <x v="1458"/>
    </i>
    <i>
      <x v="2343"/>
    </i>
    <i>
      <x v="4705"/>
    </i>
    <i>
      <x v="4101"/>
    </i>
    <i>
      <x v="2713"/>
    </i>
    <i>
      <x v="2030"/>
    </i>
    <i>
      <x v="2080"/>
    </i>
    <i>
      <x v="83"/>
    </i>
    <i>
      <x v="3404"/>
    </i>
    <i>
      <x v="4072"/>
    </i>
    <i>
      <x v="2808"/>
    </i>
    <i>
      <x v="2943"/>
    </i>
    <i>
      <x v="3491"/>
    </i>
    <i>
      <x v="2099"/>
    </i>
    <i>
      <x v="3323"/>
    </i>
    <i>
      <x v="1678"/>
    </i>
    <i>
      <x v="367"/>
    </i>
    <i>
      <x v="482"/>
    </i>
    <i>
      <x v="4649"/>
    </i>
    <i>
      <x v="3725"/>
    </i>
    <i>
      <x v="2892"/>
    </i>
    <i>
      <x v="1523"/>
    </i>
    <i>
      <x v="405"/>
    </i>
    <i>
      <x v="2657"/>
    </i>
    <i>
      <x v="1625"/>
    </i>
    <i>
      <x v="4975"/>
    </i>
    <i>
      <x v="166"/>
    </i>
    <i>
      <x v="3807"/>
    </i>
    <i>
      <x v="2363"/>
    </i>
    <i>
      <x v="1124"/>
    </i>
    <i>
      <x v="3867"/>
    </i>
    <i>
      <x v="1598"/>
    </i>
    <i>
      <x v="416"/>
    </i>
    <i>
      <x v="3683"/>
    </i>
    <i>
      <x v="2802"/>
    </i>
    <i>
      <x v="2755"/>
    </i>
    <i>
      <x v="163"/>
    </i>
    <i>
      <x v="881"/>
    </i>
    <i>
      <x v="1326"/>
    </i>
    <i>
      <x v="653"/>
    </i>
    <i>
      <x v="810"/>
    </i>
    <i>
      <x v="2281"/>
    </i>
    <i>
      <x v="4842"/>
    </i>
    <i>
      <x v="4351"/>
    </i>
    <i>
      <x v="241"/>
    </i>
    <i>
      <x v="3837"/>
    </i>
    <i>
      <x v="3649"/>
    </i>
    <i>
      <x v="3433"/>
    </i>
    <i>
      <x v="604"/>
    </i>
    <i>
      <x v="1470"/>
    </i>
    <i>
      <x v="2134"/>
    </i>
    <i>
      <x v="941"/>
    </i>
    <i>
      <x v="4121"/>
    </i>
    <i>
      <x v="3477"/>
    </i>
    <i>
      <x v="2940"/>
    </i>
    <i>
      <x v="1423"/>
    </i>
    <i>
      <x v="1017"/>
    </i>
    <i>
      <x v="572"/>
    </i>
    <i>
      <x v="2916"/>
    </i>
    <i>
      <x v="2526"/>
    </i>
    <i>
      <x v="3673"/>
    </i>
    <i>
      <x v="2288"/>
    </i>
    <i>
      <x v="1847"/>
    </i>
    <i>
      <x v="356"/>
    </i>
    <i>
      <x v="2481"/>
    </i>
    <i>
      <x v="1653"/>
    </i>
    <i>
      <x v="4029"/>
    </i>
    <i>
      <x v="2361"/>
    </i>
    <i>
      <x v="987"/>
    </i>
    <i>
      <x v="260"/>
    </i>
    <i>
      <x v="4934"/>
    </i>
    <i>
      <x v="1309"/>
    </i>
    <i>
      <x v="835"/>
    </i>
    <i>
      <x v="3278"/>
    </i>
    <i>
      <x v="4004"/>
    </i>
    <i>
      <x v="2550"/>
    </i>
    <i>
      <x v="2166"/>
    </i>
    <i>
      <x v="1003"/>
    </i>
    <i>
      <x v="2465"/>
    </i>
    <i>
      <x v="3138"/>
    </i>
    <i>
      <x v="538"/>
    </i>
    <i>
      <x v="2944"/>
    </i>
    <i>
      <x v="3107"/>
    </i>
    <i>
      <x v="2047"/>
    </i>
    <i>
      <x v="1291"/>
    </i>
    <i>
      <x v="1955"/>
    </i>
    <i>
      <x v="2590"/>
    </i>
    <i>
      <x v="4218"/>
    </i>
    <i>
      <x v="2674"/>
    </i>
    <i>
      <x v="4185"/>
    </i>
    <i>
      <x v="1397"/>
    </i>
    <i>
      <x v="1130"/>
    </i>
    <i>
      <x v="312"/>
    </i>
    <i>
      <x v="370"/>
    </i>
    <i>
      <x v="4902"/>
    </i>
    <i>
      <x v="1380"/>
    </i>
    <i>
      <x v="4538"/>
    </i>
    <i>
      <x v="1744"/>
    </i>
    <i>
      <x v="383"/>
    </i>
    <i>
      <x v="1695"/>
    </i>
    <i>
      <x v="3886"/>
    </i>
    <i>
      <x v="2980"/>
    </i>
    <i>
      <x v="3561"/>
    </i>
    <i>
      <x v="424"/>
    </i>
    <i>
      <x v="4283"/>
    </i>
    <i>
      <x v="3587"/>
    </i>
    <i>
      <x v="204"/>
    </i>
    <i>
      <x v="4169"/>
    </i>
    <i>
      <x v="2273"/>
    </i>
    <i>
      <x v="3336"/>
    </i>
    <i>
      <x v="2835"/>
    </i>
    <i>
      <x v="949"/>
    </i>
    <i>
      <x v="434"/>
    </i>
    <i>
      <x v="266"/>
    </i>
    <i>
      <x v="1285"/>
    </i>
    <i>
      <x v="287"/>
    </i>
    <i>
      <x v="4123"/>
    </i>
    <i>
      <x v="4395"/>
    </i>
    <i>
      <x v="754"/>
    </i>
    <i>
      <x v="2123"/>
    </i>
    <i>
      <x v="4444"/>
    </i>
    <i>
      <x v="3988"/>
    </i>
    <i>
      <x v="4315"/>
    </i>
    <i>
      <x v="2898"/>
    </i>
    <i>
      <x v="808"/>
    </i>
    <i>
      <x v="4216"/>
    </i>
    <i>
      <x v="4099"/>
    </i>
    <i>
      <x v="3957"/>
    </i>
    <i>
      <x v="2950"/>
    </i>
    <i>
      <x v="472"/>
    </i>
    <i>
      <x v="2330"/>
    </i>
    <i>
      <x v="1512"/>
    </i>
    <i>
      <x v="324"/>
    </i>
    <i>
      <x v="1157"/>
    </i>
    <i>
      <x v="3332"/>
    </i>
    <i>
      <x v="162"/>
    </i>
    <i>
      <x v="2108"/>
    </i>
    <i>
      <x v="1236"/>
    </i>
    <i>
      <x v="2768"/>
    </i>
    <i>
      <x v="2883"/>
    </i>
    <i>
      <x v="2078"/>
    </i>
    <i>
      <x v="2494"/>
    </i>
    <i>
      <x v="1855"/>
    </i>
    <i>
      <x v="1558"/>
    </i>
    <i>
      <x v="4503"/>
    </i>
    <i>
      <x v="1172"/>
    </i>
    <i>
      <x v="3335"/>
    </i>
    <i>
      <x v="2715"/>
    </i>
    <i>
      <x v="1528"/>
    </i>
    <i>
      <x v="4200"/>
    </i>
    <i>
      <x v="3338"/>
    </i>
    <i>
      <x v="486"/>
    </i>
    <i>
      <x v="3626"/>
    </i>
    <i>
      <x v="2491"/>
    </i>
    <i>
      <x v="1532"/>
    </i>
    <i>
      <x v="4374"/>
    </i>
    <i>
      <x v="3075"/>
    </i>
    <i>
      <x v="779"/>
    </i>
    <i>
      <x v="3650"/>
    </i>
    <i>
      <x v="4047"/>
    </i>
    <i>
      <x v="1683"/>
    </i>
    <i>
      <x v="4244"/>
    </i>
    <i>
      <x v="355"/>
    </i>
    <i>
      <x v="4863"/>
    </i>
    <i>
      <x v="4883"/>
    </i>
    <i>
      <x v="1863"/>
    </i>
    <i>
      <x v="1544"/>
    </i>
    <i>
      <x v="1353"/>
    </i>
    <i>
      <x v="2467"/>
    </i>
    <i>
      <x v="1132"/>
    </i>
    <i>
      <x v="1741"/>
    </i>
    <i>
      <x v="3235"/>
    </i>
    <i>
      <x v="1593"/>
    </i>
    <i>
      <x v="1768"/>
    </i>
    <i>
      <x v="667"/>
    </i>
    <i>
      <x v="3005"/>
    </i>
    <i>
      <x v="381"/>
    </i>
    <i>
      <x v="3605"/>
    </i>
    <i>
      <x v="2131"/>
    </i>
    <i>
      <x v="2180"/>
    </i>
    <i>
      <x v="4947"/>
    </i>
    <i>
      <x v="2869"/>
    </i>
    <i>
      <x v="628"/>
    </i>
    <i>
      <x v="2422"/>
    </i>
    <i>
      <x v="2966"/>
    </i>
    <i>
      <x v="2782"/>
    </i>
    <i>
      <x v="1492"/>
    </i>
    <i>
      <x v="2769"/>
    </i>
    <i>
      <x v="1040"/>
    </i>
    <i>
      <x v="466"/>
    </i>
    <i>
      <x v="785"/>
    </i>
    <i>
      <x v="3017"/>
    </i>
    <i>
      <x v="1198"/>
    </i>
    <i>
      <x v="222"/>
    </i>
    <i>
      <x v="4839"/>
    </i>
    <i>
      <x v="4849"/>
    </i>
    <i>
      <x v="2759"/>
    </i>
    <i>
      <x v="2444"/>
    </i>
    <i>
      <x v="1295"/>
    </i>
    <i>
      <x v="1707"/>
    </i>
    <i>
      <x v="3973"/>
    </i>
    <i>
      <x v="1202"/>
    </i>
    <i>
      <x v="4642"/>
    </i>
    <i>
      <x v="1406"/>
    </i>
    <i>
      <x v="1588"/>
    </i>
    <i>
      <x v="211"/>
    </i>
    <i>
      <x v="2517"/>
    </i>
    <i>
      <x v="1784"/>
    </i>
    <i>
      <x v="1284"/>
    </i>
    <i>
      <x v="669"/>
    </i>
    <i>
      <x v="4730"/>
    </i>
    <i>
      <x v="2681"/>
    </i>
    <i>
      <x v="513"/>
    </i>
    <i>
      <x v="1801"/>
    </i>
    <i>
      <x v="4036"/>
    </i>
    <i>
      <x v="4294"/>
    </i>
    <i>
      <x v="2946"/>
    </i>
    <i>
      <x v="564"/>
    </i>
    <i>
      <x v="4148"/>
    </i>
    <i>
      <x v="350"/>
    </i>
    <i>
      <x v="386"/>
    </i>
    <i>
      <x v="3892"/>
    </i>
    <i>
      <x v="4757"/>
    </i>
    <i>
      <x v="3969"/>
    </i>
    <i>
      <x v="2322"/>
    </i>
    <i>
      <x v="1321"/>
    </i>
    <i>
      <x v="1584"/>
    </i>
    <i>
      <x v="1154"/>
    </i>
    <i>
      <x v="238"/>
    </i>
    <i>
      <x v="718"/>
    </i>
    <i>
      <x v="4960"/>
    </i>
    <i>
      <x v="3191"/>
    </i>
    <i>
      <x v="702"/>
    </i>
    <i>
      <x v="4341"/>
    </i>
    <i>
      <x v="1063"/>
    </i>
    <i>
      <x v="1518"/>
    </i>
    <i>
      <x v="1009"/>
    </i>
    <i>
      <x v="4173"/>
    </i>
    <i>
      <x v="3291"/>
    </i>
    <i>
      <x v="1474"/>
    </i>
    <i>
      <x v="775"/>
    </i>
    <i>
      <x v="2563"/>
    </i>
    <i>
      <x v="2756"/>
    </i>
    <i>
      <x v="2888"/>
    </i>
    <i>
      <x v="2860"/>
    </i>
    <i>
      <x v="543"/>
    </i>
    <i>
      <x v="2703"/>
    </i>
    <i>
      <x v="3738"/>
    </i>
    <i>
      <x v="955"/>
    </i>
    <i>
      <x v="3435"/>
    </i>
    <i>
      <x v="703"/>
    </i>
    <i>
      <x v="950"/>
    </i>
    <i>
      <x v="4311"/>
    </i>
    <i>
      <x v="2838"/>
    </i>
    <i>
      <x v="1453"/>
    </i>
    <i>
      <x v="1506"/>
    </i>
    <i>
      <x v="2728"/>
    </i>
    <i>
      <x v="964"/>
    </i>
    <i>
      <x v="3508"/>
    </i>
    <i>
      <x v="3701"/>
    </i>
    <i>
      <x v="1442"/>
    </i>
    <i>
      <x v="443"/>
    </i>
    <i>
      <x v="1138"/>
    </i>
    <i>
      <x v="954"/>
    </i>
    <i>
      <x v="2539"/>
    </i>
    <i>
      <x v="1615"/>
    </i>
    <i>
      <x v="1166"/>
    </i>
    <i>
      <x v="1988"/>
    </i>
    <i>
      <x v="1207"/>
    </i>
    <i>
      <x v="3339"/>
    </i>
    <i>
      <x v="3340"/>
    </i>
    <i>
      <x v="3014"/>
    </i>
    <i>
      <x v="366"/>
    </i>
    <i>
      <x v="4266"/>
    </i>
    <i>
      <x v="1405"/>
    </i>
    <i>
      <x v="224"/>
    </i>
    <i>
      <x v="3770"/>
    </i>
    <i>
      <x v="4128"/>
    </i>
    <i>
      <x v="2043"/>
    </i>
    <i>
      <x v="4796"/>
    </i>
    <i>
      <x v="4135"/>
    </i>
    <i>
      <x v="2306"/>
    </i>
    <i>
      <x v="4775"/>
    </i>
    <i>
      <x v="3509"/>
    </i>
    <i>
      <x v="3377"/>
    </i>
    <i>
      <x v="1128"/>
    </i>
    <i>
      <x v="2466"/>
    </i>
    <i>
      <x v="2279"/>
    </i>
    <i>
      <x v="2881"/>
    </i>
    <i>
      <x v="2512"/>
    </i>
    <i>
      <x v="2295"/>
    </i>
    <i>
      <x v="4192"/>
    </i>
    <i>
      <x v="4585"/>
    </i>
    <i>
      <x v="2396"/>
    </i>
    <i>
      <x v="2858"/>
    </i>
    <i>
      <x v="1048"/>
    </i>
    <i>
      <x v="232"/>
    </i>
    <i>
      <x v="4517"/>
    </i>
    <i>
      <x v="2208"/>
    </i>
    <i>
      <x v="1775"/>
    </i>
    <i>
      <x v="3590"/>
    </i>
    <i>
      <x v="2641"/>
    </i>
    <i>
      <x v="4823"/>
    </i>
    <i>
      <x v="4793"/>
    </i>
    <i>
      <x v="3113"/>
    </i>
    <i>
      <x v="4007"/>
    </i>
    <i>
      <x v="2986"/>
    </i>
    <i>
      <x v="1133"/>
    </i>
    <i>
      <x v="371"/>
    </i>
    <i>
      <x v="213"/>
    </i>
    <i>
      <x v="4664"/>
    </i>
    <i>
      <x v="4680"/>
    </i>
    <i>
      <x v="2660"/>
    </i>
    <i>
      <x v="2060"/>
    </i>
    <i>
      <x v="1788"/>
    </i>
    <i>
      <x v="3657"/>
    </i>
    <i>
      <x v="1294"/>
    </i>
    <i>
      <x v="4933"/>
    </i>
    <i>
      <x v="4331"/>
    </i>
    <i>
      <x v="2513"/>
    </i>
    <i>
      <x v="2021"/>
    </i>
    <i>
      <x v="1901"/>
    </i>
    <i>
      <x v="1237"/>
    </i>
    <i>
      <x v="714"/>
    </i>
    <i>
      <x v="119"/>
    </i>
    <i>
      <x v="2995"/>
    </i>
    <i>
      <x v="2683"/>
    </i>
    <i>
      <x v="2723"/>
    </i>
    <i>
      <x v="3878"/>
    </i>
    <i>
      <x v="1217"/>
    </i>
    <i>
      <x v="4969"/>
    </i>
    <i>
      <x v="4270"/>
    </i>
    <i>
      <x v="639"/>
    </i>
    <i>
      <x v="3883"/>
    </i>
    <i>
      <x v="1719"/>
    </i>
    <i>
      <x v="3976"/>
    </i>
    <i>
      <x v="1778"/>
    </i>
    <i>
      <x v="568"/>
    </i>
    <i>
      <x v="2540"/>
    </i>
    <i>
      <x v="3993"/>
    </i>
    <i>
      <x v="2959"/>
    </i>
    <i>
      <x v="4446"/>
    </i>
    <i>
      <x v="1387"/>
    </i>
    <i>
      <x v="2871"/>
    </i>
    <i>
      <x v="1872"/>
    </i>
    <i>
      <x v="1013"/>
    </i>
    <i>
      <x v="4155"/>
    </i>
    <i>
      <x v="244"/>
    </i>
    <i>
      <x v="565"/>
    </i>
    <i>
      <x v="1140"/>
    </i>
    <i>
      <x v="2073"/>
    </i>
    <i>
      <x v="1258"/>
    </i>
    <i>
      <x v="4992"/>
    </i>
    <i>
      <x v="3672"/>
    </i>
    <i>
      <x v="1579"/>
    </i>
    <i>
      <x v="1245"/>
    </i>
    <i>
      <x v="4900"/>
    </i>
    <i>
      <x v="3741"/>
    </i>
    <i>
      <x v="2142"/>
    </i>
    <i>
      <x v="4663"/>
    </i>
    <i>
      <x v="4012"/>
    </i>
    <i>
      <x v="503"/>
    </i>
    <i>
      <x v="819"/>
    </i>
    <i>
      <x v="4809"/>
    </i>
    <i>
      <x v="4298"/>
    </i>
    <i>
      <x v="1196"/>
    </i>
    <i>
      <x v="2317"/>
    </i>
    <i>
      <x v="2257"/>
    </i>
    <i>
      <x v="1062"/>
    </i>
    <i>
      <x v="74"/>
    </i>
    <i>
      <x v="4133"/>
    </i>
    <i>
      <x v="3622"/>
    </i>
    <i>
      <x v="3415"/>
    </i>
    <i>
      <x v="1469"/>
    </i>
    <i>
      <x v="3666"/>
    </i>
    <i>
      <x v="1497"/>
    </i>
    <i>
      <x v="2005"/>
    </i>
    <i>
      <x v="3539"/>
    </i>
    <i>
      <x v="307"/>
    </i>
    <i>
      <x v="3946"/>
    </i>
    <i>
      <x v="847"/>
    </i>
    <i>
      <x v="2719"/>
    </i>
    <i>
      <x v="3862"/>
    </i>
    <i>
      <x v="1466"/>
    </i>
    <i>
      <x v="4719"/>
    </i>
    <i>
      <x v="3043"/>
    </i>
    <i>
      <x v="4204"/>
    </i>
    <i>
      <x v="4136"/>
    </i>
    <i>
      <x v="1299"/>
    </i>
    <i>
      <x v="4031"/>
    </i>
    <i>
      <x v="2652"/>
    </i>
    <i>
      <x v="4045"/>
    </i>
    <i>
      <x v="1722"/>
    </i>
    <i>
      <x v="1692"/>
    </i>
    <i>
      <x v="3399"/>
    </i>
    <i>
      <x v="2386"/>
    </i>
    <i>
      <x v="3888"/>
    </i>
    <i>
      <x v="3977"/>
    </i>
    <i>
      <x v="3885"/>
    </i>
    <i>
      <x v="1869"/>
    </i>
    <i>
      <x v="1820"/>
    </i>
    <i>
      <x v="5009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valor total do pedido" fld="6" baseField="0" baseItem="0" numFmtId="164"/>
    <dataField name="produto mais caro" fld="6" subtotal="max" baseField="0" baseItem="0"/>
    <dataField name="Qtd de produtos" fld="7" baseField="0" baseItem="0"/>
    <dataField name="Qtd de produtos únicos" fld="0" subtotal="count" baseField="0" baseItem="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5F76ADD9-6937-4FD6-BC48-FF99E00BAA9B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ias" tableColumnId="2"/>
      <queryTableField id="3" name="Sub-Category" tableColumnId="3"/>
      <queryTableField id="4" name="Product 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C7712DC-0B9F-4CC6-A461-51479669CD32}" autoFormatId="16" applyNumberFormats="0" applyBorderFormats="0" applyFontFormats="0" applyPatternFormats="0" applyAlignmentFormats="0" applyWidthHeightFormats="0">
  <queryTableRefresh nextId="7">
    <queryTableFields count="3">
      <queryTableField id="4" name="Customer ID" tableColumnId="1"/>
      <queryTableField id="5" name="Customer Name" tableColumnId="2"/>
      <queryTableField id="6" name="Segment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FB533F6-4C4E-4D52-9914-D95880139EB7}" autoFormatId="16" applyNumberFormats="0" applyBorderFormats="0" applyFontFormats="0" applyPatternFormats="0" applyAlignmentFormats="0" applyWidthHeightFormats="0">
  <queryTableRefresh nextId="23" unboundColumnsRight="4">
    <queryTableFields count="14">
      <queryTableField id="1" name="Order ID" tableColumnId="1"/>
      <queryTableField id="2" name="Order Date" tableColumnId="2"/>
      <queryTableField id="16" dataBound="0" tableColumnId="17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name="Venda" tableColumnId="7"/>
      <queryTableField id="8" name="Quantidade" tableColumnId="8"/>
      <queryTableField id="9" name="Desconto" tableColumnId="9"/>
      <queryTableField id="14" dataBound="0" tableColumnId="14"/>
      <queryTableField id="19" dataBound="0" tableColumnId="18"/>
      <queryTableField id="21" dataBound="0" tableColumnId="10"/>
      <queryTableField id="22" dataBound="0" tableColumnId="11"/>
    </queryTableFields>
    <queryTableDeletedFields count="4">
      <deletedField name="Categorias"/>
      <deletedField name="product.Sub-Category"/>
      <deletedField name="product.Product Name"/>
      <deletedField name="Lucr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2FF771-02FE-4384-AEE9-E4BD2C924589}" name="product" displayName="product" ref="A1:D1863" tableType="queryTable" totalsRowShown="0">
  <autoFilter ref="A1:D1863" xr:uid="{0A2FF771-02FE-4384-AEE9-E4BD2C924589}"/>
  <tableColumns count="4">
    <tableColumn id="1" xr3:uid="{1B2BD405-B8D7-49B7-87FD-5E5511397948}" uniqueName="1" name="Product ID" queryTableFieldId="1" dataDxfId="24"/>
    <tableColumn id="2" xr3:uid="{88725C19-2B1C-4A95-A4AD-4AA3A0AE71BA}" uniqueName="2" name="Categorias" queryTableFieldId="2" dataDxfId="23"/>
    <tableColumn id="3" xr3:uid="{56B2405D-A7D8-4E61-BA19-01E85BFFF958}" uniqueName="3" name="Sub-Category" queryTableFieldId="3" dataDxfId="22"/>
    <tableColumn id="4" xr3:uid="{F86197DA-F6A3-4803-B041-597BA8024B3F}" uniqueName="4" name="Product Name" queryTableFieldId="4" dataDxfId="2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0E66D4-EBE8-4DEE-882D-14F07E26EEA3}" name="customers" displayName="customers" ref="A1:C794" tableType="queryTable" totalsRowShown="0">
  <autoFilter ref="A1:C794" xr:uid="{9B0E66D4-EBE8-4DEE-882D-14F07E26EEA3}"/>
  <tableColumns count="3">
    <tableColumn id="1" xr3:uid="{43A649C6-B8E2-431D-95D7-70E8D76E6717}" uniqueName="1" name="Customer ID" queryTableFieldId="4" dataDxfId="20"/>
    <tableColumn id="2" xr3:uid="{A4CCAB02-D138-4DD8-98E3-CF003BFBCDDA}" uniqueName="2" name="Customer Name" queryTableFieldId="5" dataDxfId="19"/>
    <tableColumn id="3" xr3:uid="{49F36B77-2886-4DBF-B772-2F5A6E94CD43}" uniqueName="3" name="Segment" queryTableFieldId="6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22C2AE-9F5D-4F4A-B786-A50C1A06439D}" name="orders" displayName="orders" ref="A1:N9995" tableType="queryTable" totalsRowShown="0" headerRowDxfId="17" dataDxfId="16">
  <tableColumns count="14">
    <tableColumn id="1" xr3:uid="{57879114-CD1C-438E-B57D-AAFBCBBC4432}" uniqueName="1" name="Order ID" queryTableFieldId="1" dataDxfId="15"/>
    <tableColumn id="2" xr3:uid="{A68ECA36-E480-4060-8C33-649BBC48BFBA}" uniqueName="2" name="Order Date" queryTableFieldId="2" dataDxfId="14"/>
    <tableColumn id="17" xr3:uid="{41149683-2C62-4D81-B2C1-C5EC76E096B3}" uniqueName="17" name="mês-ano" queryTableFieldId="16" dataDxfId="13">
      <calculatedColumnFormula>TEXT(B2,"aaaa/mm")</calculatedColumnFormula>
    </tableColumn>
    <tableColumn id="3" xr3:uid="{2A7EC77D-4181-455D-8763-27FCD06CD10A}" uniqueName="3" name="Ship Date" queryTableFieldId="3" dataDxfId="12"/>
    <tableColumn id="4" xr3:uid="{998C3447-E737-4C00-B8C5-E72F6E85AB4D}" uniqueName="4" name="Ship Mode" queryTableFieldId="4" dataDxfId="11"/>
    <tableColumn id="5" xr3:uid="{A219659B-EF37-4683-AF71-CEBCBAECB706}" uniqueName="5" name="Customer ID" queryTableFieldId="5" dataDxfId="10"/>
    <tableColumn id="6" xr3:uid="{3BB2F0AE-7A3C-4685-96B9-EE8086FCA815}" uniqueName="6" name="Product ID" queryTableFieldId="6" dataDxfId="9"/>
    <tableColumn id="7" xr3:uid="{2D437AC1-9AD6-4AE1-B095-9B5CE24ADAA0}" uniqueName="7" name="Venda" queryTableFieldId="7" dataDxfId="8"/>
    <tableColumn id="8" xr3:uid="{C7B9FEB5-7BA9-4F30-9D4F-015D294B1714}" uniqueName="8" name="Quantidade" queryTableFieldId="8" dataDxfId="7"/>
    <tableColumn id="9" xr3:uid="{F70E9DF4-3E38-4084-898C-248369318257}" uniqueName="9" name="Desconto" queryTableFieldId="9" dataDxfId="6"/>
    <tableColumn id="14" xr3:uid="{EDFF416B-0BF4-4973-B909-5BC65C0AB998}" uniqueName="14" name="lucro real" queryTableFieldId="14" dataDxfId="5"/>
    <tableColumn id="18" xr3:uid="{65A0C212-B42E-4B7B-812B-4FDA0983589A}" uniqueName="18" name="customers" queryTableFieldId="19" dataDxfId="4">
      <calculatedColumnFormula>VLOOKUP(F2,'BD customers'!$1:$1048576,2,FALSE)</calculatedColumnFormula>
    </tableColumn>
    <tableColumn id="10" xr3:uid="{80227C40-C958-4DAF-B8C4-BB0FD546F0A3}" uniqueName="10" name="corresp" queryTableFieldId="21" dataDxfId="3">
      <calculatedColumnFormula>MATCH(orders[[#This Row],[Product ID]],'BD product'!A:A,0)</calculatedColumnFormula>
    </tableColumn>
    <tableColumn id="11" xr3:uid="{EBBAF5A8-CBCF-4998-82E9-E857C80CE642}" uniqueName="11" name="product" queryTableFieldId="22" dataDxfId="2">
      <calculatedColumnFormula array="1">INDEX('BD product'!A:D,M2,2)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F51E-28A2-4494-B079-9671E9C56F4C}">
  <dimension ref="A1:D1863"/>
  <sheetViews>
    <sheetView zoomScale="90" zoomScaleNormal="90" workbookViewId="0">
      <selection activeCell="G10" sqref="G10"/>
    </sheetView>
  </sheetViews>
  <sheetFormatPr defaultRowHeight="14.4" x14ac:dyDescent="0.3"/>
  <cols>
    <col min="1" max="1" width="16.21875" bestFit="1" customWidth="1"/>
    <col min="2" max="2" width="13.33203125" bestFit="1" customWidth="1"/>
    <col min="3" max="3" width="14.21875" bestFit="1" customWidth="1"/>
    <col min="4" max="4" width="80.77734375" bestFit="1" customWidth="1"/>
  </cols>
  <sheetData>
    <row r="1" spans="1:4" x14ac:dyDescent="0.3">
      <c r="A1" t="s">
        <v>5</v>
      </c>
      <c r="B1" t="s">
        <v>9</v>
      </c>
      <c r="C1" t="s">
        <v>9516</v>
      </c>
      <c r="D1" t="s">
        <v>9517</v>
      </c>
    </row>
    <row r="2" spans="1:4" x14ac:dyDescent="0.3">
      <c r="A2" s="1" t="s">
        <v>13</v>
      </c>
      <c r="B2" s="1" t="s">
        <v>14</v>
      </c>
      <c r="C2" s="1" t="s">
        <v>15</v>
      </c>
      <c r="D2" s="1" t="s">
        <v>16</v>
      </c>
    </row>
    <row r="3" spans="1:4" x14ac:dyDescent="0.3">
      <c r="A3" s="1" t="s">
        <v>17</v>
      </c>
      <c r="B3" s="1" t="s">
        <v>14</v>
      </c>
      <c r="C3" s="1" t="s">
        <v>18</v>
      </c>
      <c r="D3" s="1" t="s">
        <v>19</v>
      </c>
    </row>
    <row r="4" spans="1:4" x14ac:dyDescent="0.3">
      <c r="A4" s="1" t="s">
        <v>25</v>
      </c>
      <c r="B4" s="1" t="s">
        <v>26</v>
      </c>
      <c r="C4" s="1" t="s">
        <v>27</v>
      </c>
      <c r="D4" s="1" t="s">
        <v>28</v>
      </c>
    </row>
    <row r="5" spans="1:4" x14ac:dyDescent="0.3">
      <c r="A5" s="1" t="s">
        <v>33</v>
      </c>
      <c r="B5" s="1" t="s">
        <v>14</v>
      </c>
      <c r="C5" s="1" t="s">
        <v>34</v>
      </c>
      <c r="D5" s="1" t="s">
        <v>35</v>
      </c>
    </row>
    <row r="6" spans="1:4" x14ac:dyDescent="0.3">
      <c r="A6" s="1" t="s">
        <v>43</v>
      </c>
      <c r="B6" s="1" t="s">
        <v>26</v>
      </c>
      <c r="C6" s="1" t="s">
        <v>44</v>
      </c>
      <c r="D6" s="1" t="s">
        <v>45</v>
      </c>
    </row>
    <row r="7" spans="1:4" x14ac:dyDescent="0.3">
      <c r="A7" s="1" t="s">
        <v>48</v>
      </c>
      <c r="B7" s="1" t="s">
        <v>14</v>
      </c>
      <c r="C7" s="1" t="s">
        <v>49</v>
      </c>
      <c r="D7" s="1" t="s">
        <v>50</v>
      </c>
    </row>
    <row r="8" spans="1:4" x14ac:dyDescent="0.3">
      <c r="A8" s="1" t="s">
        <v>51</v>
      </c>
      <c r="B8" s="1" t="s">
        <v>26</v>
      </c>
      <c r="C8" s="1" t="s">
        <v>52</v>
      </c>
      <c r="D8" s="1" t="s">
        <v>53</v>
      </c>
    </row>
    <row r="9" spans="1:4" x14ac:dyDescent="0.3">
      <c r="A9" s="1" t="s">
        <v>56</v>
      </c>
      <c r="B9" s="1" t="s">
        <v>57</v>
      </c>
      <c r="C9" s="1" t="s">
        <v>58</v>
      </c>
      <c r="D9" s="1" t="s">
        <v>59</v>
      </c>
    </row>
    <row r="10" spans="1:4" x14ac:dyDescent="0.3">
      <c r="A10" s="1" t="s">
        <v>60</v>
      </c>
      <c r="B10" s="1" t="s">
        <v>26</v>
      </c>
      <c r="C10" s="1" t="s">
        <v>61</v>
      </c>
      <c r="D10" s="1" t="s">
        <v>62</v>
      </c>
    </row>
    <row r="11" spans="1:4" x14ac:dyDescent="0.3">
      <c r="A11" s="1" t="s">
        <v>70</v>
      </c>
      <c r="B11" s="1" t="s">
        <v>26</v>
      </c>
      <c r="C11" s="1" t="s">
        <v>71</v>
      </c>
      <c r="D11" s="1" t="s">
        <v>72</v>
      </c>
    </row>
    <row r="12" spans="1:4" x14ac:dyDescent="0.3">
      <c r="A12" s="1" t="s">
        <v>73</v>
      </c>
      <c r="B12" s="1" t="s">
        <v>14</v>
      </c>
      <c r="C12" s="1" t="s">
        <v>34</v>
      </c>
      <c r="D12" s="1" t="s">
        <v>74</v>
      </c>
    </row>
    <row r="13" spans="1:4" x14ac:dyDescent="0.3">
      <c r="A13" s="1" t="s">
        <v>79</v>
      </c>
      <c r="B13" s="1" t="s">
        <v>57</v>
      </c>
      <c r="C13" s="1" t="s">
        <v>58</v>
      </c>
      <c r="D13" s="1" t="s">
        <v>80</v>
      </c>
    </row>
    <row r="14" spans="1:4" x14ac:dyDescent="0.3">
      <c r="A14" s="1" t="s">
        <v>85</v>
      </c>
      <c r="B14" s="1" t="s">
        <v>26</v>
      </c>
      <c r="C14" s="1" t="s">
        <v>86</v>
      </c>
      <c r="D14" s="1" t="s">
        <v>87</v>
      </c>
    </row>
    <row r="15" spans="1:4" x14ac:dyDescent="0.3">
      <c r="A15" s="1" t="s">
        <v>92</v>
      </c>
      <c r="B15" s="1" t="s">
        <v>26</v>
      </c>
      <c r="C15" s="1" t="s">
        <v>61</v>
      </c>
      <c r="D15" s="1" t="s">
        <v>93</v>
      </c>
    </row>
    <row r="16" spans="1:4" x14ac:dyDescent="0.3">
      <c r="A16" s="1" t="s">
        <v>98</v>
      </c>
      <c r="B16" s="1" t="s">
        <v>26</v>
      </c>
      <c r="C16" s="1" t="s">
        <v>71</v>
      </c>
      <c r="D16" s="1" t="s">
        <v>99</v>
      </c>
    </row>
    <row r="17" spans="1:4" x14ac:dyDescent="0.3">
      <c r="A17" s="1" t="s">
        <v>102</v>
      </c>
      <c r="B17" s="1" t="s">
        <v>26</v>
      </c>
      <c r="C17" s="1" t="s">
        <v>61</v>
      </c>
      <c r="D17" s="1" t="s">
        <v>103</v>
      </c>
    </row>
    <row r="18" spans="1:4" x14ac:dyDescent="0.3">
      <c r="A18" s="1" t="s">
        <v>106</v>
      </c>
      <c r="B18" s="1" t="s">
        <v>26</v>
      </c>
      <c r="C18" s="1" t="s">
        <v>44</v>
      </c>
      <c r="D18" s="1" t="s">
        <v>107</v>
      </c>
    </row>
    <row r="19" spans="1:4" x14ac:dyDescent="0.3">
      <c r="A19" s="1" t="s">
        <v>110</v>
      </c>
      <c r="B19" s="1" t="s">
        <v>26</v>
      </c>
      <c r="C19" s="1" t="s">
        <v>44</v>
      </c>
      <c r="D19" s="1" t="s">
        <v>111</v>
      </c>
    </row>
    <row r="20" spans="1:4" x14ac:dyDescent="0.3">
      <c r="A20" s="1" t="s">
        <v>118</v>
      </c>
      <c r="B20" s="1" t="s">
        <v>26</v>
      </c>
      <c r="C20" s="1" t="s">
        <v>52</v>
      </c>
      <c r="D20" s="1" t="s">
        <v>119</v>
      </c>
    </row>
    <row r="21" spans="1:4" x14ac:dyDescent="0.3">
      <c r="A21" s="1" t="s">
        <v>122</v>
      </c>
      <c r="B21" s="1" t="s">
        <v>57</v>
      </c>
      <c r="C21" s="1" t="s">
        <v>58</v>
      </c>
      <c r="D21" s="1" t="s">
        <v>123</v>
      </c>
    </row>
    <row r="22" spans="1:4" x14ac:dyDescent="0.3">
      <c r="A22" s="1" t="s">
        <v>124</v>
      </c>
      <c r="B22" s="1" t="s">
        <v>26</v>
      </c>
      <c r="C22" s="1" t="s">
        <v>61</v>
      </c>
      <c r="D22" s="1" t="s">
        <v>125</v>
      </c>
    </row>
    <row r="23" spans="1:4" x14ac:dyDescent="0.3">
      <c r="A23" s="1" t="s">
        <v>128</v>
      </c>
      <c r="B23" s="1" t="s">
        <v>26</v>
      </c>
      <c r="C23" s="1" t="s">
        <v>52</v>
      </c>
      <c r="D23" s="1" t="s">
        <v>129</v>
      </c>
    </row>
    <row r="24" spans="1:4" x14ac:dyDescent="0.3">
      <c r="A24" s="1" t="s">
        <v>130</v>
      </c>
      <c r="B24" s="1" t="s">
        <v>26</v>
      </c>
      <c r="C24" s="1" t="s">
        <v>71</v>
      </c>
      <c r="D24" s="1" t="s">
        <v>131</v>
      </c>
    </row>
    <row r="25" spans="1:4" x14ac:dyDescent="0.3">
      <c r="A25" s="1" t="s">
        <v>134</v>
      </c>
      <c r="B25" s="1" t="s">
        <v>14</v>
      </c>
      <c r="C25" s="1" t="s">
        <v>18</v>
      </c>
      <c r="D25" s="1" t="s">
        <v>135</v>
      </c>
    </row>
    <row r="26" spans="1:4" x14ac:dyDescent="0.3">
      <c r="A26" s="1" t="s">
        <v>138</v>
      </c>
      <c r="B26" s="1" t="s">
        <v>26</v>
      </c>
      <c r="C26" s="1" t="s">
        <v>61</v>
      </c>
      <c r="D26" s="1" t="s">
        <v>139</v>
      </c>
    </row>
    <row r="27" spans="1:4" x14ac:dyDescent="0.3">
      <c r="A27" s="1" t="s">
        <v>142</v>
      </c>
      <c r="B27" s="1" t="s">
        <v>57</v>
      </c>
      <c r="C27" s="1" t="s">
        <v>143</v>
      </c>
      <c r="D27" s="1" t="s">
        <v>144</v>
      </c>
    </row>
    <row r="28" spans="1:4" x14ac:dyDescent="0.3">
      <c r="A28" s="1" t="s">
        <v>149</v>
      </c>
      <c r="B28" s="1" t="s">
        <v>14</v>
      </c>
      <c r="C28" s="1" t="s">
        <v>15</v>
      </c>
      <c r="D28" s="1" t="s">
        <v>150</v>
      </c>
    </row>
    <row r="29" spans="1:4" x14ac:dyDescent="0.3">
      <c r="A29" s="1" t="s">
        <v>152</v>
      </c>
      <c r="B29" s="1" t="s">
        <v>26</v>
      </c>
      <c r="C29" s="1" t="s">
        <v>61</v>
      </c>
      <c r="D29" s="1" t="s">
        <v>153</v>
      </c>
    </row>
    <row r="30" spans="1:4" x14ac:dyDescent="0.3">
      <c r="A30" s="1" t="s">
        <v>158</v>
      </c>
      <c r="B30" s="1" t="s">
        <v>14</v>
      </c>
      <c r="C30" s="1" t="s">
        <v>49</v>
      </c>
      <c r="D30" s="1" t="s">
        <v>159</v>
      </c>
    </row>
    <row r="31" spans="1:4" x14ac:dyDescent="0.3">
      <c r="A31" s="1" t="s">
        <v>163</v>
      </c>
      <c r="B31" s="1" t="s">
        <v>26</v>
      </c>
      <c r="C31" s="1" t="s">
        <v>164</v>
      </c>
      <c r="D31" s="1" t="s">
        <v>165</v>
      </c>
    </row>
    <row r="32" spans="1:4" x14ac:dyDescent="0.3">
      <c r="A32" s="1" t="s">
        <v>168</v>
      </c>
      <c r="B32" s="1" t="s">
        <v>26</v>
      </c>
      <c r="C32" s="1" t="s">
        <v>52</v>
      </c>
      <c r="D32" s="1" t="s">
        <v>169</v>
      </c>
    </row>
    <row r="33" spans="1:4" x14ac:dyDescent="0.3">
      <c r="A33" s="1" t="s">
        <v>176</v>
      </c>
      <c r="B33" s="1" t="s">
        <v>26</v>
      </c>
      <c r="C33" s="1" t="s">
        <v>61</v>
      </c>
      <c r="D33" s="1" t="s">
        <v>177</v>
      </c>
    </row>
    <row r="34" spans="1:4" x14ac:dyDescent="0.3">
      <c r="A34" s="1" t="s">
        <v>178</v>
      </c>
      <c r="B34" s="1" t="s">
        <v>26</v>
      </c>
      <c r="C34" s="1" t="s">
        <v>52</v>
      </c>
      <c r="D34" s="1" t="s">
        <v>179</v>
      </c>
    </row>
    <row r="35" spans="1:4" x14ac:dyDescent="0.3">
      <c r="A35" s="1" t="s">
        <v>182</v>
      </c>
      <c r="B35" s="1" t="s">
        <v>26</v>
      </c>
      <c r="C35" s="1" t="s">
        <v>86</v>
      </c>
      <c r="D35" s="1" t="s">
        <v>183</v>
      </c>
    </row>
    <row r="36" spans="1:4" x14ac:dyDescent="0.3">
      <c r="A36" s="1" t="s">
        <v>188</v>
      </c>
      <c r="B36" s="1" t="s">
        <v>57</v>
      </c>
      <c r="C36" s="1" t="s">
        <v>58</v>
      </c>
      <c r="D36" s="1" t="s">
        <v>189</v>
      </c>
    </row>
    <row r="37" spans="1:4" x14ac:dyDescent="0.3">
      <c r="A37" s="1" t="s">
        <v>192</v>
      </c>
      <c r="B37" s="1" t="s">
        <v>14</v>
      </c>
      <c r="C37" s="1" t="s">
        <v>49</v>
      </c>
      <c r="D37" s="1" t="s">
        <v>193</v>
      </c>
    </row>
    <row r="38" spans="1:4" x14ac:dyDescent="0.3">
      <c r="A38" s="1" t="s">
        <v>198</v>
      </c>
      <c r="B38" s="1" t="s">
        <v>26</v>
      </c>
      <c r="C38" s="1" t="s">
        <v>164</v>
      </c>
      <c r="D38" s="1" t="s">
        <v>199</v>
      </c>
    </row>
    <row r="39" spans="1:4" x14ac:dyDescent="0.3">
      <c r="A39" s="1" t="s">
        <v>202</v>
      </c>
      <c r="B39" s="1" t="s">
        <v>14</v>
      </c>
      <c r="C39" s="1" t="s">
        <v>15</v>
      </c>
      <c r="D39" s="1" t="s">
        <v>203</v>
      </c>
    </row>
    <row r="40" spans="1:4" x14ac:dyDescent="0.3">
      <c r="A40" s="1" t="s">
        <v>210</v>
      </c>
      <c r="B40" s="1" t="s">
        <v>14</v>
      </c>
      <c r="C40" s="1" t="s">
        <v>18</v>
      </c>
      <c r="D40" s="1" t="s">
        <v>211</v>
      </c>
    </row>
    <row r="41" spans="1:4" x14ac:dyDescent="0.3">
      <c r="A41" s="1" t="s">
        <v>212</v>
      </c>
      <c r="B41" s="1" t="s">
        <v>57</v>
      </c>
      <c r="C41" s="1" t="s">
        <v>58</v>
      </c>
      <c r="D41" s="1" t="s">
        <v>213</v>
      </c>
    </row>
    <row r="42" spans="1:4" x14ac:dyDescent="0.3">
      <c r="A42" s="1" t="s">
        <v>218</v>
      </c>
      <c r="B42" s="1" t="s">
        <v>57</v>
      </c>
      <c r="C42" s="1" t="s">
        <v>58</v>
      </c>
      <c r="D42" s="1" t="s">
        <v>219</v>
      </c>
    </row>
    <row r="43" spans="1:4" x14ac:dyDescent="0.3">
      <c r="A43" s="1" t="s">
        <v>226</v>
      </c>
      <c r="B43" s="1" t="s">
        <v>26</v>
      </c>
      <c r="C43" s="1" t="s">
        <v>44</v>
      </c>
      <c r="D43" s="1" t="s">
        <v>227</v>
      </c>
    </row>
    <row r="44" spans="1:4" x14ac:dyDescent="0.3">
      <c r="A44" s="1" t="s">
        <v>232</v>
      </c>
      <c r="B44" s="1" t="s">
        <v>26</v>
      </c>
      <c r="C44" s="1" t="s">
        <v>44</v>
      </c>
      <c r="D44" s="1" t="s">
        <v>233</v>
      </c>
    </row>
    <row r="45" spans="1:4" x14ac:dyDescent="0.3">
      <c r="A45" s="1" t="s">
        <v>236</v>
      </c>
      <c r="B45" s="1" t="s">
        <v>57</v>
      </c>
      <c r="C45" s="1" t="s">
        <v>143</v>
      </c>
      <c r="D45" s="1" t="s">
        <v>237</v>
      </c>
    </row>
    <row r="46" spans="1:4" x14ac:dyDescent="0.3">
      <c r="A46" s="1" t="s">
        <v>242</v>
      </c>
      <c r="B46" s="1" t="s">
        <v>26</v>
      </c>
      <c r="C46" s="1" t="s">
        <v>61</v>
      </c>
      <c r="D46" s="1" t="s">
        <v>243</v>
      </c>
    </row>
    <row r="47" spans="1:4" x14ac:dyDescent="0.3">
      <c r="A47" s="1" t="s">
        <v>250</v>
      </c>
      <c r="B47" s="1" t="s">
        <v>26</v>
      </c>
      <c r="C47" s="1" t="s">
        <v>44</v>
      </c>
      <c r="D47" s="1" t="s">
        <v>251</v>
      </c>
    </row>
    <row r="48" spans="1:4" x14ac:dyDescent="0.3">
      <c r="A48" s="1" t="s">
        <v>256</v>
      </c>
      <c r="B48" s="1" t="s">
        <v>57</v>
      </c>
      <c r="C48" s="1" t="s">
        <v>143</v>
      </c>
      <c r="D48" s="1" t="s">
        <v>257</v>
      </c>
    </row>
    <row r="49" spans="1:4" x14ac:dyDescent="0.3">
      <c r="A49" s="1" t="s">
        <v>262</v>
      </c>
      <c r="B49" s="1" t="s">
        <v>57</v>
      </c>
      <c r="C49" s="1" t="s">
        <v>58</v>
      </c>
      <c r="D49" s="1" t="s">
        <v>263</v>
      </c>
    </row>
    <row r="50" spans="1:4" x14ac:dyDescent="0.3">
      <c r="A50" s="1" t="s">
        <v>268</v>
      </c>
      <c r="B50" s="1" t="s">
        <v>26</v>
      </c>
      <c r="C50" s="1" t="s">
        <v>61</v>
      </c>
      <c r="D50" s="1" t="s">
        <v>269</v>
      </c>
    </row>
    <row r="51" spans="1:4" x14ac:dyDescent="0.3">
      <c r="A51" s="1" t="s">
        <v>272</v>
      </c>
      <c r="B51" s="1" t="s">
        <v>26</v>
      </c>
      <c r="C51" s="1" t="s">
        <v>27</v>
      </c>
      <c r="D51" s="1" t="s">
        <v>273</v>
      </c>
    </row>
    <row r="52" spans="1:4" x14ac:dyDescent="0.3">
      <c r="A52" s="1" t="s">
        <v>274</v>
      </c>
      <c r="B52" s="1" t="s">
        <v>14</v>
      </c>
      <c r="C52" s="1" t="s">
        <v>49</v>
      </c>
      <c r="D52" s="1" t="s">
        <v>275</v>
      </c>
    </row>
    <row r="53" spans="1:4" x14ac:dyDescent="0.3">
      <c r="A53" s="1" t="s">
        <v>280</v>
      </c>
      <c r="B53" s="1" t="s">
        <v>14</v>
      </c>
      <c r="C53" s="1" t="s">
        <v>18</v>
      </c>
      <c r="D53" s="1" t="s">
        <v>281</v>
      </c>
    </row>
    <row r="54" spans="1:4" x14ac:dyDescent="0.3">
      <c r="A54" s="1" t="s">
        <v>286</v>
      </c>
      <c r="B54" s="1" t="s">
        <v>26</v>
      </c>
      <c r="C54" s="1" t="s">
        <v>287</v>
      </c>
      <c r="D54" s="1" t="s">
        <v>288</v>
      </c>
    </row>
    <row r="55" spans="1:4" x14ac:dyDescent="0.3">
      <c r="A55" s="1" t="s">
        <v>293</v>
      </c>
      <c r="B55" s="1" t="s">
        <v>57</v>
      </c>
      <c r="C55" s="1" t="s">
        <v>58</v>
      </c>
      <c r="D55" s="1" t="s">
        <v>294</v>
      </c>
    </row>
    <row r="56" spans="1:4" x14ac:dyDescent="0.3">
      <c r="A56" s="1" t="s">
        <v>295</v>
      </c>
      <c r="B56" s="1" t="s">
        <v>26</v>
      </c>
      <c r="C56" s="1" t="s">
        <v>44</v>
      </c>
      <c r="D56" s="1" t="s">
        <v>296</v>
      </c>
    </row>
    <row r="57" spans="1:4" x14ac:dyDescent="0.3">
      <c r="A57" s="1" t="s">
        <v>303</v>
      </c>
      <c r="B57" s="1" t="s">
        <v>26</v>
      </c>
      <c r="C57" s="1" t="s">
        <v>86</v>
      </c>
      <c r="D57" s="1" t="s">
        <v>304</v>
      </c>
    </row>
    <row r="58" spans="1:4" x14ac:dyDescent="0.3">
      <c r="A58" s="1" t="s">
        <v>305</v>
      </c>
      <c r="B58" s="1" t="s">
        <v>14</v>
      </c>
      <c r="C58" s="1" t="s">
        <v>18</v>
      </c>
      <c r="D58" s="1" t="s">
        <v>306</v>
      </c>
    </row>
    <row r="59" spans="1:4" x14ac:dyDescent="0.3">
      <c r="A59" s="1" t="s">
        <v>307</v>
      </c>
      <c r="B59" s="1" t="s">
        <v>26</v>
      </c>
      <c r="C59" s="1" t="s">
        <v>86</v>
      </c>
      <c r="D59" s="1" t="s">
        <v>308</v>
      </c>
    </row>
    <row r="60" spans="1:4" x14ac:dyDescent="0.3">
      <c r="A60" s="1" t="s">
        <v>309</v>
      </c>
      <c r="B60" s="1" t="s">
        <v>26</v>
      </c>
      <c r="C60" s="1" t="s">
        <v>61</v>
      </c>
      <c r="D60" s="1" t="s">
        <v>310</v>
      </c>
    </row>
    <row r="61" spans="1:4" x14ac:dyDescent="0.3">
      <c r="A61" s="1" t="s">
        <v>311</v>
      </c>
      <c r="B61" s="1" t="s">
        <v>26</v>
      </c>
      <c r="C61" s="1" t="s">
        <v>52</v>
      </c>
      <c r="D61" s="1" t="s">
        <v>312</v>
      </c>
    </row>
    <row r="62" spans="1:4" x14ac:dyDescent="0.3">
      <c r="A62" s="1" t="s">
        <v>317</v>
      </c>
      <c r="B62" s="1" t="s">
        <v>57</v>
      </c>
      <c r="C62" s="1" t="s">
        <v>143</v>
      </c>
      <c r="D62" s="1" t="s">
        <v>318</v>
      </c>
    </row>
    <row r="63" spans="1:4" x14ac:dyDescent="0.3">
      <c r="A63" s="1" t="s">
        <v>319</v>
      </c>
      <c r="B63" s="1" t="s">
        <v>26</v>
      </c>
      <c r="C63" s="1" t="s">
        <v>61</v>
      </c>
      <c r="D63" s="1" t="s">
        <v>320</v>
      </c>
    </row>
    <row r="64" spans="1:4" x14ac:dyDescent="0.3">
      <c r="A64" s="1" t="s">
        <v>323</v>
      </c>
      <c r="B64" s="1" t="s">
        <v>26</v>
      </c>
      <c r="C64" s="1" t="s">
        <v>86</v>
      </c>
      <c r="D64" s="1" t="s">
        <v>324</v>
      </c>
    </row>
    <row r="65" spans="1:4" x14ac:dyDescent="0.3">
      <c r="A65" s="1" t="s">
        <v>329</v>
      </c>
      <c r="B65" s="1" t="s">
        <v>14</v>
      </c>
      <c r="C65" s="1" t="s">
        <v>49</v>
      </c>
      <c r="D65" s="1" t="s">
        <v>330</v>
      </c>
    </row>
    <row r="66" spans="1:4" x14ac:dyDescent="0.3">
      <c r="A66" s="1" t="s">
        <v>335</v>
      </c>
      <c r="B66" s="1" t="s">
        <v>14</v>
      </c>
      <c r="C66" s="1" t="s">
        <v>18</v>
      </c>
      <c r="D66" s="1" t="s">
        <v>336</v>
      </c>
    </row>
    <row r="67" spans="1:4" x14ac:dyDescent="0.3">
      <c r="A67" s="1" t="s">
        <v>345</v>
      </c>
      <c r="B67" s="1" t="s">
        <v>26</v>
      </c>
      <c r="C67" s="1" t="s">
        <v>52</v>
      </c>
      <c r="D67" s="1" t="s">
        <v>346</v>
      </c>
    </row>
    <row r="68" spans="1:4" x14ac:dyDescent="0.3">
      <c r="A68" s="1" t="s">
        <v>347</v>
      </c>
      <c r="B68" s="1" t="s">
        <v>57</v>
      </c>
      <c r="C68" s="1" t="s">
        <v>58</v>
      </c>
      <c r="D68" s="1" t="s">
        <v>348</v>
      </c>
    </row>
    <row r="69" spans="1:4" x14ac:dyDescent="0.3">
      <c r="A69" s="1" t="s">
        <v>357</v>
      </c>
      <c r="B69" s="1" t="s">
        <v>26</v>
      </c>
      <c r="C69" s="1" t="s">
        <v>86</v>
      </c>
      <c r="D69" s="1" t="s">
        <v>358</v>
      </c>
    </row>
    <row r="70" spans="1:4" x14ac:dyDescent="0.3">
      <c r="A70" s="1" t="s">
        <v>363</v>
      </c>
      <c r="B70" s="1" t="s">
        <v>26</v>
      </c>
      <c r="C70" s="1" t="s">
        <v>61</v>
      </c>
      <c r="D70" s="1" t="s">
        <v>364</v>
      </c>
    </row>
    <row r="71" spans="1:4" x14ac:dyDescent="0.3">
      <c r="A71" s="1" t="s">
        <v>370</v>
      </c>
      <c r="B71" s="1" t="s">
        <v>26</v>
      </c>
      <c r="C71" s="1" t="s">
        <v>86</v>
      </c>
      <c r="D71" s="1" t="s">
        <v>371</v>
      </c>
    </row>
    <row r="72" spans="1:4" x14ac:dyDescent="0.3">
      <c r="A72" s="1" t="s">
        <v>376</v>
      </c>
      <c r="B72" s="1" t="s">
        <v>14</v>
      </c>
      <c r="C72" s="1" t="s">
        <v>18</v>
      </c>
      <c r="D72" s="1" t="s">
        <v>377</v>
      </c>
    </row>
    <row r="73" spans="1:4" x14ac:dyDescent="0.3">
      <c r="A73" s="1" t="s">
        <v>379</v>
      </c>
      <c r="B73" s="1" t="s">
        <v>14</v>
      </c>
      <c r="C73" s="1" t="s">
        <v>49</v>
      </c>
      <c r="D73" s="1" t="s">
        <v>380</v>
      </c>
    </row>
    <row r="74" spans="1:4" x14ac:dyDescent="0.3">
      <c r="A74" s="1" t="s">
        <v>381</v>
      </c>
      <c r="B74" s="1" t="s">
        <v>26</v>
      </c>
      <c r="C74" s="1" t="s">
        <v>44</v>
      </c>
      <c r="D74" s="1" t="s">
        <v>382</v>
      </c>
    </row>
    <row r="75" spans="1:4" x14ac:dyDescent="0.3">
      <c r="A75" s="1" t="s">
        <v>389</v>
      </c>
      <c r="B75" s="1" t="s">
        <v>26</v>
      </c>
      <c r="C75" s="1" t="s">
        <v>61</v>
      </c>
      <c r="D75" s="1" t="s">
        <v>390</v>
      </c>
    </row>
    <row r="76" spans="1:4" x14ac:dyDescent="0.3">
      <c r="A76" s="1" t="s">
        <v>393</v>
      </c>
      <c r="B76" s="1" t="s">
        <v>14</v>
      </c>
      <c r="C76" s="1" t="s">
        <v>49</v>
      </c>
      <c r="D76" s="1" t="s">
        <v>394</v>
      </c>
    </row>
    <row r="77" spans="1:4" x14ac:dyDescent="0.3">
      <c r="A77" s="1" t="s">
        <v>395</v>
      </c>
      <c r="B77" s="1" t="s">
        <v>26</v>
      </c>
      <c r="C77" s="1" t="s">
        <v>44</v>
      </c>
      <c r="D77" s="1" t="s">
        <v>396</v>
      </c>
    </row>
    <row r="78" spans="1:4" x14ac:dyDescent="0.3">
      <c r="A78" s="1" t="s">
        <v>398</v>
      </c>
      <c r="B78" s="1" t="s">
        <v>14</v>
      </c>
      <c r="C78" s="1" t="s">
        <v>49</v>
      </c>
      <c r="D78" s="1" t="s">
        <v>399</v>
      </c>
    </row>
    <row r="79" spans="1:4" x14ac:dyDescent="0.3">
      <c r="A79" s="1" t="s">
        <v>403</v>
      </c>
      <c r="B79" s="1" t="s">
        <v>26</v>
      </c>
      <c r="C79" s="1" t="s">
        <v>71</v>
      </c>
      <c r="D79" s="1" t="s">
        <v>404</v>
      </c>
    </row>
    <row r="80" spans="1:4" x14ac:dyDescent="0.3">
      <c r="A80" s="1" t="s">
        <v>405</v>
      </c>
      <c r="B80" s="1" t="s">
        <v>26</v>
      </c>
      <c r="C80" s="1" t="s">
        <v>61</v>
      </c>
      <c r="D80" s="1" t="s">
        <v>406</v>
      </c>
    </row>
    <row r="81" spans="1:4" x14ac:dyDescent="0.3">
      <c r="A81" s="1" t="s">
        <v>409</v>
      </c>
      <c r="B81" s="1" t="s">
        <v>26</v>
      </c>
      <c r="C81" s="1" t="s">
        <v>52</v>
      </c>
      <c r="D81" s="1" t="s">
        <v>410</v>
      </c>
    </row>
    <row r="82" spans="1:4" x14ac:dyDescent="0.3">
      <c r="A82" s="1" t="s">
        <v>415</v>
      </c>
      <c r="B82" s="1" t="s">
        <v>26</v>
      </c>
      <c r="C82" s="1" t="s">
        <v>44</v>
      </c>
      <c r="D82" s="1" t="s">
        <v>416</v>
      </c>
    </row>
    <row r="83" spans="1:4" x14ac:dyDescent="0.3">
      <c r="A83" s="1" t="s">
        <v>418</v>
      </c>
      <c r="B83" s="1" t="s">
        <v>26</v>
      </c>
      <c r="C83" s="1" t="s">
        <v>164</v>
      </c>
      <c r="D83" s="1" t="s">
        <v>419</v>
      </c>
    </row>
    <row r="84" spans="1:4" x14ac:dyDescent="0.3">
      <c r="A84" s="1" t="s">
        <v>424</v>
      </c>
      <c r="B84" s="1" t="s">
        <v>26</v>
      </c>
      <c r="C84" s="1" t="s">
        <v>44</v>
      </c>
      <c r="D84" s="1" t="s">
        <v>425</v>
      </c>
    </row>
    <row r="85" spans="1:4" x14ac:dyDescent="0.3">
      <c r="A85" s="1" t="s">
        <v>429</v>
      </c>
      <c r="B85" s="1" t="s">
        <v>14</v>
      </c>
      <c r="C85" s="1" t="s">
        <v>18</v>
      </c>
      <c r="D85" s="1" t="s">
        <v>430</v>
      </c>
    </row>
    <row r="86" spans="1:4" x14ac:dyDescent="0.3">
      <c r="A86" s="1" t="s">
        <v>435</v>
      </c>
      <c r="B86" s="1" t="s">
        <v>57</v>
      </c>
      <c r="C86" s="1" t="s">
        <v>143</v>
      </c>
      <c r="D86" s="1" t="s">
        <v>436</v>
      </c>
    </row>
    <row r="87" spans="1:4" x14ac:dyDescent="0.3">
      <c r="A87" s="1" t="s">
        <v>439</v>
      </c>
      <c r="B87" s="1" t="s">
        <v>26</v>
      </c>
      <c r="C87" s="1" t="s">
        <v>27</v>
      </c>
      <c r="D87" s="1" t="s">
        <v>440</v>
      </c>
    </row>
    <row r="88" spans="1:4" x14ac:dyDescent="0.3">
      <c r="A88" s="1" t="s">
        <v>444</v>
      </c>
      <c r="B88" s="1" t="s">
        <v>26</v>
      </c>
      <c r="C88" s="1" t="s">
        <v>44</v>
      </c>
      <c r="D88" s="1" t="s">
        <v>445</v>
      </c>
    </row>
    <row r="89" spans="1:4" x14ac:dyDescent="0.3">
      <c r="A89" s="1" t="s">
        <v>450</v>
      </c>
      <c r="B89" s="1" t="s">
        <v>26</v>
      </c>
      <c r="C89" s="1" t="s">
        <v>52</v>
      </c>
      <c r="D89" s="1" t="s">
        <v>451</v>
      </c>
    </row>
    <row r="90" spans="1:4" x14ac:dyDescent="0.3">
      <c r="A90" s="1" t="s">
        <v>452</v>
      </c>
      <c r="B90" s="1" t="s">
        <v>26</v>
      </c>
      <c r="C90" s="1" t="s">
        <v>86</v>
      </c>
      <c r="D90" s="1" t="s">
        <v>453</v>
      </c>
    </row>
    <row r="91" spans="1:4" x14ac:dyDescent="0.3">
      <c r="A91" s="1" t="s">
        <v>460</v>
      </c>
      <c r="B91" s="1" t="s">
        <v>26</v>
      </c>
      <c r="C91" s="1" t="s">
        <v>86</v>
      </c>
      <c r="D91" s="1" t="s">
        <v>461</v>
      </c>
    </row>
    <row r="92" spans="1:4" x14ac:dyDescent="0.3">
      <c r="A92" s="1" t="s">
        <v>462</v>
      </c>
      <c r="B92" s="1" t="s">
        <v>14</v>
      </c>
      <c r="C92" s="1" t="s">
        <v>49</v>
      </c>
      <c r="D92" s="1" t="s">
        <v>463</v>
      </c>
    </row>
    <row r="93" spans="1:4" x14ac:dyDescent="0.3">
      <c r="A93" s="1" t="s">
        <v>464</v>
      </c>
      <c r="B93" s="1" t="s">
        <v>26</v>
      </c>
      <c r="C93" s="1" t="s">
        <v>61</v>
      </c>
      <c r="D93" s="1" t="s">
        <v>465</v>
      </c>
    </row>
    <row r="94" spans="1:4" x14ac:dyDescent="0.3">
      <c r="A94" s="1" t="s">
        <v>472</v>
      </c>
      <c r="B94" s="1" t="s">
        <v>26</v>
      </c>
      <c r="C94" s="1" t="s">
        <v>61</v>
      </c>
      <c r="D94" s="1" t="s">
        <v>473</v>
      </c>
    </row>
    <row r="95" spans="1:4" x14ac:dyDescent="0.3">
      <c r="A95" s="1" t="s">
        <v>476</v>
      </c>
      <c r="B95" s="1" t="s">
        <v>14</v>
      </c>
      <c r="C95" s="1" t="s">
        <v>49</v>
      </c>
      <c r="D95" s="1" t="s">
        <v>477</v>
      </c>
    </row>
    <row r="96" spans="1:4" x14ac:dyDescent="0.3">
      <c r="A96" s="1" t="s">
        <v>482</v>
      </c>
      <c r="B96" s="1" t="s">
        <v>26</v>
      </c>
      <c r="C96" s="1" t="s">
        <v>61</v>
      </c>
      <c r="D96" s="1" t="s">
        <v>483</v>
      </c>
    </row>
    <row r="97" spans="1:4" x14ac:dyDescent="0.3">
      <c r="A97" s="1" t="s">
        <v>486</v>
      </c>
      <c r="B97" s="1" t="s">
        <v>26</v>
      </c>
      <c r="C97" s="1" t="s">
        <v>71</v>
      </c>
      <c r="D97" s="1" t="s">
        <v>487</v>
      </c>
    </row>
    <row r="98" spans="1:4" x14ac:dyDescent="0.3">
      <c r="A98" s="1" t="s">
        <v>490</v>
      </c>
      <c r="B98" s="1" t="s">
        <v>26</v>
      </c>
      <c r="C98" s="1" t="s">
        <v>86</v>
      </c>
      <c r="D98" s="1" t="s">
        <v>491</v>
      </c>
    </row>
    <row r="99" spans="1:4" x14ac:dyDescent="0.3">
      <c r="A99" s="1" t="s">
        <v>492</v>
      </c>
      <c r="B99" s="1" t="s">
        <v>57</v>
      </c>
      <c r="C99" s="1" t="s">
        <v>143</v>
      </c>
      <c r="D99" s="1" t="s">
        <v>493</v>
      </c>
    </row>
    <row r="100" spans="1:4" x14ac:dyDescent="0.3">
      <c r="A100" s="1" t="s">
        <v>496</v>
      </c>
      <c r="B100" s="1" t="s">
        <v>26</v>
      </c>
      <c r="C100" s="1" t="s">
        <v>61</v>
      </c>
      <c r="D100" s="1" t="s">
        <v>497</v>
      </c>
    </row>
    <row r="101" spans="1:4" x14ac:dyDescent="0.3">
      <c r="A101" s="1" t="s">
        <v>501</v>
      </c>
      <c r="B101" s="1" t="s">
        <v>26</v>
      </c>
      <c r="C101" s="1" t="s">
        <v>86</v>
      </c>
      <c r="D101" s="1" t="s">
        <v>502</v>
      </c>
    </row>
    <row r="102" spans="1:4" x14ac:dyDescent="0.3">
      <c r="A102" s="1" t="s">
        <v>507</v>
      </c>
      <c r="B102" s="1" t="s">
        <v>57</v>
      </c>
      <c r="C102" s="1" t="s">
        <v>143</v>
      </c>
      <c r="D102" s="1" t="s">
        <v>508</v>
      </c>
    </row>
    <row r="103" spans="1:4" x14ac:dyDescent="0.3">
      <c r="A103" s="1" t="s">
        <v>511</v>
      </c>
      <c r="B103" s="1" t="s">
        <v>14</v>
      </c>
      <c r="C103" s="1" t="s">
        <v>49</v>
      </c>
      <c r="D103" s="1" t="s">
        <v>512</v>
      </c>
    </row>
    <row r="104" spans="1:4" x14ac:dyDescent="0.3">
      <c r="A104" s="1" t="s">
        <v>515</v>
      </c>
      <c r="B104" s="1" t="s">
        <v>26</v>
      </c>
      <c r="C104" s="1" t="s">
        <v>61</v>
      </c>
      <c r="D104" s="1" t="s">
        <v>516</v>
      </c>
    </row>
    <row r="105" spans="1:4" x14ac:dyDescent="0.3">
      <c r="A105" s="1" t="s">
        <v>519</v>
      </c>
      <c r="B105" s="1" t="s">
        <v>57</v>
      </c>
      <c r="C105" s="1" t="s">
        <v>143</v>
      </c>
      <c r="D105" s="1" t="s">
        <v>520</v>
      </c>
    </row>
    <row r="106" spans="1:4" x14ac:dyDescent="0.3">
      <c r="A106" s="1" t="s">
        <v>521</v>
      </c>
      <c r="B106" s="1" t="s">
        <v>57</v>
      </c>
      <c r="C106" s="1" t="s">
        <v>58</v>
      </c>
      <c r="D106" s="1" t="s">
        <v>522</v>
      </c>
    </row>
    <row r="107" spans="1:4" x14ac:dyDescent="0.3">
      <c r="A107" s="1" t="s">
        <v>525</v>
      </c>
      <c r="B107" s="1" t="s">
        <v>26</v>
      </c>
      <c r="C107" s="1" t="s">
        <v>52</v>
      </c>
      <c r="D107" s="1" t="s">
        <v>526</v>
      </c>
    </row>
    <row r="108" spans="1:4" x14ac:dyDescent="0.3">
      <c r="A108" s="1" t="s">
        <v>529</v>
      </c>
      <c r="B108" s="1" t="s">
        <v>57</v>
      </c>
      <c r="C108" s="1" t="s">
        <v>143</v>
      </c>
      <c r="D108" s="1" t="s">
        <v>530</v>
      </c>
    </row>
    <row r="109" spans="1:4" x14ac:dyDescent="0.3">
      <c r="A109" s="1" t="s">
        <v>533</v>
      </c>
      <c r="B109" s="1" t="s">
        <v>14</v>
      </c>
      <c r="C109" s="1" t="s">
        <v>49</v>
      </c>
      <c r="D109" s="1" t="s">
        <v>534</v>
      </c>
    </row>
    <row r="110" spans="1:4" x14ac:dyDescent="0.3">
      <c r="A110" s="1" t="s">
        <v>537</v>
      </c>
      <c r="B110" s="1" t="s">
        <v>26</v>
      </c>
      <c r="C110" s="1" t="s">
        <v>52</v>
      </c>
      <c r="D110" s="1" t="s">
        <v>538</v>
      </c>
    </row>
    <row r="111" spans="1:4" x14ac:dyDescent="0.3">
      <c r="A111" s="1" t="s">
        <v>539</v>
      </c>
      <c r="B111" s="1" t="s">
        <v>26</v>
      </c>
      <c r="C111" s="1" t="s">
        <v>61</v>
      </c>
      <c r="D111" s="1" t="s">
        <v>540</v>
      </c>
    </row>
    <row r="112" spans="1:4" x14ac:dyDescent="0.3">
      <c r="A112" s="1" t="s">
        <v>547</v>
      </c>
      <c r="B112" s="1" t="s">
        <v>26</v>
      </c>
      <c r="C112" s="1" t="s">
        <v>287</v>
      </c>
      <c r="D112" s="1" t="s">
        <v>548</v>
      </c>
    </row>
    <row r="113" spans="1:4" x14ac:dyDescent="0.3">
      <c r="A113" s="1" t="s">
        <v>551</v>
      </c>
      <c r="B113" s="1" t="s">
        <v>26</v>
      </c>
      <c r="C113" s="1" t="s">
        <v>164</v>
      </c>
      <c r="D113" s="1" t="s">
        <v>552</v>
      </c>
    </row>
    <row r="114" spans="1:4" x14ac:dyDescent="0.3">
      <c r="A114" s="1" t="s">
        <v>557</v>
      </c>
      <c r="B114" s="1" t="s">
        <v>26</v>
      </c>
      <c r="C114" s="1" t="s">
        <v>86</v>
      </c>
      <c r="D114" s="1" t="s">
        <v>558</v>
      </c>
    </row>
    <row r="115" spans="1:4" x14ac:dyDescent="0.3">
      <c r="A115" s="1" t="s">
        <v>559</v>
      </c>
      <c r="B115" s="1" t="s">
        <v>26</v>
      </c>
      <c r="C115" s="1" t="s">
        <v>164</v>
      </c>
      <c r="D115" s="1" t="s">
        <v>560</v>
      </c>
    </row>
    <row r="116" spans="1:4" x14ac:dyDescent="0.3">
      <c r="A116" s="1" t="s">
        <v>565</v>
      </c>
      <c r="B116" s="1" t="s">
        <v>14</v>
      </c>
      <c r="C116" s="1" t="s">
        <v>34</v>
      </c>
      <c r="D116" s="1" t="s">
        <v>566</v>
      </c>
    </row>
    <row r="117" spans="1:4" x14ac:dyDescent="0.3">
      <c r="A117" s="1" t="s">
        <v>569</v>
      </c>
      <c r="B117" s="1" t="s">
        <v>26</v>
      </c>
      <c r="C117" s="1" t="s">
        <v>61</v>
      </c>
      <c r="D117" s="1" t="s">
        <v>570</v>
      </c>
    </row>
    <row r="118" spans="1:4" x14ac:dyDescent="0.3">
      <c r="A118" s="1" t="s">
        <v>573</v>
      </c>
      <c r="B118" s="1" t="s">
        <v>14</v>
      </c>
      <c r="C118" s="1" t="s">
        <v>49</v>
      </c>
      <c r="D118" s="1" t="s">
        <v>574</v>
      </c>
    </row>
    <row r="119" spans="1:4" x14ac:dyDescent="0.3">
      <c r="A119" s="1" t="s">
        <v>575</v>
      </c>
      <c r="B119" s="1" t="s">
        <v>26</v>
      </c>
      <c r="C119" s="1" t="s">
        <v>44</v>
      </c>
      <c r="D119" s="1" t="s">
        <v>576</v>
      </c>
    </row>
    <row r="120" spans="1:4" x14ac:dyDescent="0.3">
      <c r="A120" s="1" t="s">
        <v>579</v>
      </c>
      <c r="B120" s="1" t="s">
        <v>26</v>
      </c>
      <c r="C120" s="1" t="s">
        <v>164</v>
      </c>
      <c r="D120" s="1" t="s">
        <v>580</v>
      </c>
    </row>
    <row r="121" spans="1:4" x14ac:dyDescent="0.3">
      <c r="A121" s="1" t="s">
        <v>583</v>
      </c>
      <c r="B121" s="1" t="s">
        <v>57</v>
      </c>
      <c r="C121" s="1" t="s">
        <v>58</v>
      </c>
      <c r="D121" s="1" t="s">
        <v>584</v>
      </c>
    </row>
    <row r="122" spans="1:4" x14ac:dyDescent="0.3">
      <c r="A122" s="1" t="s">
        <v>587</v>
      </c>
      <c r="B122" s="1" t="s">
        <v>14</v>
      </c>
      <c r="C122" s="1" t="s">
        <v>18</v>
      </c>
      <c r="D122" s="1" t="s">
        <v>588</v>
      </c>
    </row>
    <row r="123" spans="1:4" x14ac:dyDescent="0.3">
      <c r="A123" s="1" t="s">
        <v>594</v>
      </c>
      <c r="B123" s="1" t="s">
        <v>14</v>
      </c>
      <c r="C123" s="1" t="s">
        <v>34</v>
      </c>
      <c r="D123" s="1" t="s">
        <v>595</v>
      </c>
    </row>
    <row r="124" spans="1:4" x14ac:dyDescent="0.3">
      <c r="A124" s="1" t="s">
        <v>599</v>
      </c>
      <c r="B124" s="1" t="s">
        <v>26</v>
      </c>
      <c r="C124" s="1" t="s">
        <v>61</v>
      </c>
      <c r="D124" s="1" t="s">
        <v>600</v>
      </c>
    </row>
    <row r="125" spans="1:4" x14ac:dyDescent="0.3">
      <c r="A125" s="1" t="s">
        <v>604</v>
      </c>
      <c r="B125" s="1" t="s">
        <v>26</v>
      </c>
      <c r="C125" s="1" t="s">
        <v>44</v>
      </c>
      <c r="D125" s="1" t="s">
        <v>605</v>
      </c>
    </row>
    <row r="126" spans="1:4" x14ac:dyDescent="0.3">
      <c r="A126" s="1" t="s">
        <v>610</v>
      </c>
      <c r="B126" s="1" t="s">
        <v>14</v>
      </c>
      <c r="C126" s="1" t="s">
        <v>49</v>
      </c>
      <c r="D126" s="1" t="s">
        <v>611</v>
      </c>
    </row>
    <row r="127" spans="1:4" x14ac:dyDescent="0.3">
      <c r="A127" s="1" t="s">
        <v>614</v>
      </c>
      <c r="B127" s="1" t="s">
        <v>57</v>
      </c>
      <c r="C127" s="1" t="s">
        <v>58</v>
      </c>
      <c r="D127" s="1" t="s">
        <v>615</v>
      </c>
    </row>
    <row r="128" spans="1:4" x14ac:dyDescent="0.3">
      <c r="A128" s="1" t="s">
        <v>618</v>
      </c>
      <c r="B128" s="1" t="s">
        <v>26</v>
      </c>
      <c r="C128" s="1" t="s">
        <v>86</v>
      </c>
      <c r="D128" s="1" t="s">
        <v>619</v>
      </c>
    </row>
    <row r="129" spans="1:4" x14ac:dyDescent="0.3">
      <c r="A129" s="1" t="s">
        <v>626</v>
      </c>
      <c r="B129" s="1" t="s">
        <v>26</v>
      </c>
      <c r="C129" s="1" t="s">
        <v>287</v>
      </c>
      <c r="D129" s="1" t="s">
        <v>627</v>
      </c>
    </row>
    <row r="130" spans="1:4" x14ac:dyDescent="0.3">
      <c r="A130" s="1" t="s">
        <v>628</v>
      </c>
      <c r="B130" s="1" t="s">
        <v>26</v>
      </c>
      <c r="C130" s="1" t="s">
        <v>86</v>
      </c>
      <c r="D130" s="1" t="s">
        <v>629</v>
      </c>
    </row>
    <row r="131" spans="1:4" x14ac:dyDescent="0.3">
      <c r="A131" s="1" t="s">
        <v>634</v>
      </c>
      <c r="B131" s="1" t="s">
        <v>26</v>
      </c>
      <c r="C131" s="1" t="s">
        <v>86</v>
      </c>
      <c r="D131" s="1" t="s">
        <v>635</v>
      </c>
    </row>
    <row r="132" spans="1:4" x14ac:dyDescent="0.3">
      <c r="A132" s="1" t="s">
        <v>636</v>
      </c>
      <c r="B132" s="1" t="s">
        <v>26</v>
      </c>
      <c r="C132" s="1" t="s">
        <v>52</v>
      </c>
      <c r="D132" s="1" t="s">
        <v>637</v>
      </c>
    </row>
    <row r="133" spans="1:4" x14ac:dyDescent="0.3">
      <c r="A133" s="1" t="s">
        <v>638</v>
      </c>
      <c r="B133" s="1" t="s">
        <v>26</v>
      </c>
      <c r="C133" s="1" t="s">
        <v>287</v>
      </c>
      <c r="D133" s="1" t="s">
        <v>639</v>
      </c>
    </row>
    <row r="134" spans="1:4" x14ac:dyDescent="0.3">
      <c r="A134" s="1" t="s">
        <v>644</v>
      </c>
      <c r="B134" s="1" t="s">
        <v>26</v>
      </c>
      <c r="C134" s="1" t="s">
        <v>61</v>
      </c>
      <c r="D134" s="1" t="s">
        <v>645</v>
      </c>
    </row>
    <row r="135" spans="1:4" x14ac:dyDescent="0.3">
      <c r="A135" s="1" t="s">
        <v>646</v>
      </c>
      <c r="B135" s="1" t="s">
        <v>26</v>
      </c>
      <c r="C135" s="1" t="s">
        <v>647</v>
      </c>
      <c r="D135" s="1" t="s">
        <v>648</v>
      </c>
    </row>
    <row r="136" spans="1:4" x14ac:dyDescent="0.3">
      <c r="A136" s="1" t="s">
        <v>651</v>
      </c>
      <c r="B136" s="1" t="s">
        <v>26</v>
      </c>
      <c r="C136" s="1" t="s">
        <v>52</v>
      </c>
      <c r="D136" s="1" t="s">
        <v>652</v>
      </c>
    </row>
    <row r="137" spans="1:4" x14ac:dyDescent="0.3">
      <c r="A137" s="1" t="s">
        <v>653</v>
      </c>
      <c r="B137" s="1" t="s">
        <v>26</v>
      </c>
      <c r="C137" s="1" t="s">
        <v>164</v>
      </c>
      <c r="D137" s="1" t="s">
        <v>654</v>
      </c>
    </row>
    <row r="138" spans="1:4" x14ac:dyDescent="0.3">
      <c r="A138" s="1" t="s">
        <v>655</v>
      </c>
      <c r="B138" s="1" t="s">
        <v>26</v>
      </c>
      <c r="C138" s="1" t="s">
        <v>86</v>
      </c>
      <c r="D138" s="1" t="s">
        <v>656</v>
      </c>
    </row>
    <row r="139" spans="1:4" x14ac:dyDescent="0.3">
      <c r="A139" s="1" t="s">
        <v>659</v>
      </c>
      <c r="B139" s="1" t="s">
        <v>26</v>
      </c>
      <c r="C139" s="1" t="s">
        <v>71</v>
      </c>
      <c r="D139" s="1" t="s">
        <v>660</v>
      </c>
    </row>
    <row r="140" spans="1:4" x14ac:dyDescent="0.3">
      <c r="A140" s="1" t="s">
        <v>665</v>
      </c>
      <c r="B140" s="1" t="s">
        <v>14</v>
      </c>
      <c r="C140" s="1" t="s">
        <v>49</v>
      </c>
      <c r="D140" s="1" t="s">
        <v>666</v>
      </c>
    </row>
    <row r="141" spans="1:4" x14ac:dyDescent="0.3">
      <c r="A141" s="1" t="s">
        <v>669</v>
      </c>
      <c r="B141" s="1" t="s">
        <v>57</v>
      </c>
      <c r="C141" s="1" t="s">
        <v>58</v>
      </c>
      <c r="D141" s="1" t="s">
        <v>670</v>
      </c>
    </row>
    <row r="142" spans="1:4" x14ac:dyDescent="0.3">
      <c r="A142" s="1" t="s">
        <v>673</v>
      </c>
      <c r="B142" s="1" t="s">
        <v>57</v>
      </c>
      <c r="C142" s="1" t="s">
        <v>58</v>
      </c>
      <c r="D142" s="1" t="s">
        <v>674</v>
      </c>
    </row>
    <row r="143" spans="1:4" x14ac:dyDescent="0.3">
      <c r="A143" s="1" t="s">
        <v>675</v>
      </c>
      <c r="B143" s="1" t="s">
        <v>26</v>
      </c>
      <c r="C143" s="1" t="s">
        <v>61</v>
      </c>
      <c r="D143" s="1" t="s">
        <v>676</v>
      </c>
    </row>
    <row r="144" spans="1:4" x14ac:dyDescent="0.3">
      <c r="A144" s="1" t="s">
        <v>681</v>
      </c>
      <c r="B144" s="1" t="s">
        <v>26</v>
      </c>
      <c r="C144" s="1" t="s">
        <v>71</v>
      </c>
      <c r="D144" s="1" t="s">
        <v>682</v>
      </c>
    </row>
    <row r="145" spans="1:4" x14ac:dyDescent="0.3">
      <c r="A145" s="1" t="s">
        <v>683</v>
      </c>
      <c r="B145" s="1" t="s">
        <v>57</v>
      </c>
      <c r="C145" s="1" t="s">
        <v>58</v>
      </c>
      <c r="D145" s="1" t="s">
        <v>684</v>
      </c>
    </row>
    <row r="146" spans="1:4" x14ac:dyDescent="0.3">
      <c r="A146" s="1" t="s">
        <v>687</v>
      </c>
      <c r="B146" s="1" t="s">
        <v>26</v>
      </c>
      <c r="C146" s="1" t="s">
        <v>86</v>
      </c>
      <c r="D146" s="1" t="s">
        <v>688</v>
      </c>
    </row>
    <row r="147" spans="1:4" x14ac:dyDescent="0.3">
      <c r="A147" s="1" t="s">
        <v>691</v>
      </c>
      <c r="B147" s="1" t="s">
        <v>26</v>
      </c>
      <c r="C147" s="1" t="s">
        <v>86</v>
      </c>
      <c r="D147" s="1" t="s">
        <v>692</v>
      </c>
    </row>
    <row r="148" spans="1:4" x14ac:dyDescent="0.3">
      <c r="A148" s="1" t="s">
        <v>693</v>
      </c>
      <c r="B148" s="1" t="s">
        <v>26</v>
      </c>
      <c r="C148" s="1" t="s">
        <v>44</v>
      </c>
      <c r="D148" s="1" t="s">
        <v>694</v>
      </c>
    </row>
    <row r="149" spans="1:4" x14ac:dyDescent="0.3">
      <c r="A149" s="1" t="s">
        <v>699</v>
      </c>
      <c r="B149" s="1" t="s">
        <v>26</v>
      </c>
      <c r="C149" s="1" t="s">
        <v>52</v>
      </c>
      <c r="D149" s="1" t="s">
        <v>700</v>
      </c>
    </row>
    <row r="150" spans="1:4" x14ac:dyDescent="0.3">
      <c r="A150" s="1" t="s">
        <v>703</v>
      </c>
      <c r="B150" s="1" t="s">
        <v>26</v>
      </c>
      <c r="C150" s="1" t="s">
        <v>27</v>
      </c>
      <c r="D150" s="1" t="s">
        <v>704</v>
      </c>
    </row>
    <row r="151" spans="1:4" x14ac:dyDescent="0.3">
      <c r="A151" s="1" t="s">
        <v>705</v>
      </c>
      <c r="B151" s="1" t="s">
        <v>57</v>
      </c>
      <c r="C151" s="1" t="s">
        <v>58</v>
      </c>
      <c r="D151" s="1" t="s">
        <v>706</v>
      </c>
    </row>
    <row r="152" spans="1:4" x14ac:dyDescent="0.3">
      <c r="A152" s="1" t="s">
        <v>710</v>
      </c>
      <c r="B152" s="1" t="s">
        <v>26</v>
      </c>
      <c r="C152" s="1" t="s">
        <v>86</v>
      </c>
      <c r="D152" s="1" t="s">
        <v>711</v>
      </c>
    </row>
    <row r="153" spans="1:4" x14ac:dyDescent="0.3">
      <c r="A153" s="1" t="s">
        <v>714</v>
      </c>
      <c r="B153" s="1" t="s">
        <v>57</v>
      </c>
      <c r="C153" s="1" t="s">
        <v>143</v>
      </c>
      <c r="D153" s="1" t="s">
        <v>715</v>
      </c>
    </row>
    <row r="154" spans="1:4" x14ac:dyDescent="0.3">
      <c r="A154" s="1" t="s">
        <v>718</v>
      </c>
      <c r="B154" s="1" t="s">
        <v>26</v>
      </c>
      <c r="C154" s="1" t="s">
        <v>164</v>
      </c>
      <c r="D154" s="1" t="s">
        <v>719</v>
      </c>
    </row>
    <row r="155" spans="1:4" x14ac:dyDescent="0.3">
      <c r="A155" s="1" t="s">
        <v>724</v>
      </c>
      <c r="B155" s="1" t="s">
        <v>26</v>
      </c>
      <c r="C155" s="1" t="s">
        <v>61</v>
      </c>
      <c r="D155" s="1" t="s">
        <v>725</v>
      </c>
    </row>
    <row r="156" spans="1:4" x14ac:dyDescent="0.3">
      <c r="A156" s="1" t="s">
        <v>728</v>
      </c>
      <c r="B156" s="1" t="s">
        <v>26</v>
      </c>
      <c r="C156" s="1" t="s">
        <v>52</v>
      </c>
      <c r="D156" s="1" t="s">
        <v>729</v>
      </c>
    </row>
    <row r="157" spans="1:4" x14ac:dyDescent="0.3">
      <c r="A157" s="1" t="s">
        <v>730</v>
      </c>
      <c r="B157" s="1" t="s">
        <v>57</v>
      </c>
      <c r="C157" s="1" t="s">
        <v>731</v>
      </c>
      <c r="D157" s="1" t="s">
        <v>732</v>
      </c>
    </row>
    <row r="158" spans="1:4" x14ac:dyDescent="0.3">
      <c r="A158" s="1" t="s">
        <v>737</v>
      </c>
      <c r="B158" s="1" t="s">
        <v>26</v>
      </c>
      <c r="C158" s="1" t="s">
        <v>44</v>
      </c>
      <c r="D158" s="1" t="s">
        <v>738</v>
      </c>
    </row>
    <row r="159" spans="1:4" x14ac:dyDescent="0.3">
      <c r="A159" s="1" t="s">
        <v>739</v>
      </c>
      <c r="B159" s="1" t="s">
        <v>14</v>
      </c>
      <c r="C159" s="1" t="s">
        <v>18</v>
      </c>
      <c r="D159" s="1" t="s">
        <v>740</v>
      </c>
    </row>
    <row r="160" spans="1:4" x14ac:dyDescent="0.3">
      <c r="A160" s="1" t="s">
        <v>742</v>
      </c>
      <c r="B160" s="1" t="s">
        <v>26</v>
      </c>
      <c r="C160" s="1" t="s">
        <v>52</v>
      </c>
      <c r="D160" s="1" t="s">
        <v>743</v>
      </c>
    </row>
    <row r="161" spans="1:4" x14ac:dyDescent="0.3">
      <c r="A161" s="1" t="s">
        <v>745</v>
      </c>
      <c r="B161" s="1" t="s">
        <v>26</v>
      </c>
      <c r="C161" s="1" t="s">
        <v>71</v>
      </c>
      <c r="D161" s="1" t="s">
        <v>746</v>
      </c>
    </row>
    <row r="162" spans="1:4" x14ac:dyDescent="0.3">
      <c r="A162" s="1" t="s">
        <v>751</v>
      </c>
      <c r="B162" s="1" t="s">
        <v>57</v>
      </c>
      <c r="C162" s="1" t="s">
        <v>58</v>
      </c>
      <c r="D162" s="1" t="s">
        <v>752</v>
      </c>
    </row>
    <row r="163" spans="1:4" x14ac:dyDescent="0.3">
      <c r="A163" s="1" t="s">
        <v>759</v>
      </c>
      <c r="B163" s="1" t="s">
        <v>26</v>
      </c>
      <c r="C163" s="1" t="s">
        <v>86</v>
      </c>
      <c r="D163" s="1" t="s">
        <v>760</v>
      </c>
    </row>
    <row r="164" spans="1:4" x14ac:dyDescent="0.3">
      <c r="A164" s="1" t="s">
        <v>761</v>
      </c>
      <c r="B164" s="1" t="s">
        <v>26</v>
      </c>
      <c r="C164" s="1" t="s">
        <v>86</v>
      </c>
      <c r="D164" s="1" t="s">
        <v>762</v>
      </c>
    </row>
    <row r="165" spans="1:4" x14ac:dyDescent="0.3">
      <c r="A165" s="1" t="s">
        <v>763</v>
      </c>
      <c r="B165" s="1" t="s">
        <v>14</v>
      </c>
      <c r="C165" s="1" t="s">
        <v>18</v>
      </c>
      <c r="D165" s="1" t="s">
        <v>764</v>
      </c>
    </row>
    <row r="166" spans="1:4" x14ac:dyDescent="0.3">
      <c r="A166" s="1" t="s">
        <v>766</v>
      </c>
      <c r="B166" s="1" t="s">
        <v>26</v>
      </c>
      <c r="C166" s="1" t="s">
        <v>71</v>
      </c>
      <c r="D166" s="1" t="s">
        <v>767</v>
      </c>
    </row>
    <row r="167" spans="1:4" x14ac:dyDescent="0.3">
      <c r="A167" s="1" t="s">
        <v>770</v>
      </c>
      <c r="B167" s="1" t="s">
        <v>26</v>
      </c>
      <c r="C167" s="1" t="s">
        <v>27</v>
      </c>
      <c r="D167" s="1" t="s">
        <v>771</v>
      </c>
    </row>
    <row r="168" spans="1:4" x14ac:dyDescent="0.3">
      <c r="A168" s="1" t="s">
        <v>774</v>
      </c>
      <c r="B168" s="1" t="s">
        <v>26</v>
      </c>
      <c r="C168" s="1" t="s">
        <v>71</v>
      </c>
      <c r="D168" s="1" t="s">
        <v>775</v>
      </c>
    </row>
    <row r="169" spans="1:4" x14ac:dyDescent="0.3">
      <c r="A169" s="1" t="s">
        <v>779</v>
      </c>
      <c r="B169" s="1" t="s">
        <v>14</v>
      </c>
      <c r="C169" s="1" t="s">
        <v>18</v>
      </c>
      <c r="D169" s="1" t="s">
        <v>780</v>
      </c>
    </row>
    <row r="170" spans="1:4" x14ac:dyDescent="0.3">
      <c r="A170" s="1" t="s">
        <v>781</v>
      </c>
      <c r="B170" s="1" t="s">
        <v>26</v>
      </c>
      <c r="C170" s="1" t="s">
        <v>647</v>
      </c>
      <c r="D170" s="1" t="s">
        <v>782</v>
      </c>
    </row>
    <row r="171" spans="1:4" x14ac:dyDescent="0.3">
      <c r="A171" s="1" t="s">
        <v>785</v>
      </c>
      <c r="B171" s="1" t="s">
        <v>26</v>
      </c>
      <c r="C171" s="1" t="s">
        <v>52</v>
      </c>
      <c r="D171" s="1" t="s">
        <v>786</v>
      </c>
    </row>
    <row r="172" spans="1:4" x14ac:dyDescent="0.3">
      <c r="A172" s="1" t="s">
        <v>791</v>
      </c>
      <c r="B172" s="1" t="s">
        <v>26</v>
      </c>
      <c r="C172" s="1" t="s">
        <v>44</v>
      </c>
      <c r="D172" s="1" t="s">
        <v>792</v>
      </c>
    </row>
    <row r="173" spans="1:4" x14ac:dyDescent="0.3">
      <c r="A173" s="1" t="s">
        <v>793</v>
      </c>
      <c r="B173" s="1" t="s">
        <v>57</v>
      </c>
      <c r="C173" s="1" t="s">
        <v>143</v>
      </c>
      <c r="D173" s="1" t="s">
        <v>794</v>
      </c>
    </row>
    <row r="174" spans="1:4" x14ac:dyDescent="0.3">
      <c r="A174" s="1" t="s">
        <v>801</v>
      </c>
      <c r="B174" s="1" t="s">
        <v>57</v>
      </c>
      <c r="C174" s="1" t="s">
        <v>58</v>
      </c>
      <c r="D174" s="1" t="s">
        <v>802</v>
      </c>
    </row>
    <row r="175" spans="1:4" x14ac:dyDescent="0.3">
      <c r="A175" s="1" t="s">
        <v>805</v>
      </c>
      <c r="B175" s="1" t="s">
        <v>57</v>
      </c>
      <c r="C175" s="1" t="s">
        <v>58</v>
      </c>
      <c r="D175" s="1" t="s">
        <v>806</v>
      </c>
    </row>
    <row r="176" spans="1:4" x14ac:dyDescent="0.3">
      <c r="A176" s="1" t="s">
        <v>811</v>
      </c>
      <c r="B176" s="1" t="s">
        <v>57</v>
      </c>
      <c r="C176" s="1" t="s">
        <v>143</v>
      </c>
      <c r="D176" s="1" t="s">
        <v>812</v>
      </c>
    </row>
    <row r="177" spans="1:4" x14ac:dyDescent="0.3">
      <c r="A177" s="1" t="s">
        <v>815</v>
      </c>
      <c r="B177" s="1" t="s">
        <v>26</v>
      </c>
      <c r="C177" s="1" t="s">
        <v>61</v>
      </c>
      <c r="D177" s="1" t="s">
        <v>816</v>
      </c>
    </row>
    <row r="178" spans="1:4" x14ac:dyDescent="0.3">
      <c r="A178" s="1" t="s">
        <v>819</v>
      </c>
      <c r="B178" s="1" t="s">
        <v>57</v>
      </c>
      <c r="C178" s="1" t="s">
        <v>143</v>
      </c>
      <c r="D178" s="1" t="s">
        <v>820</v>
      </c>
    </row>
    <row r="179" spans="1:4" x14ac:dyDescent="0.3">
      <c r="A179" s="1" t="s">
        <v>825</v>
      </c>
      <c r="B179" s="1" t="s">
        <v>26</v>
      </c>
      <c r="C179" s="1" t="s">
        <v>44</v>
      </c>
      <c r="D179" s="1" t="s">
        <v>826</v>
      </c>
    </row>
    <row r="180" spans="1:4" x14ac:dyDescent="0.3">
      <c r="A180" s="1" t="s">
        <v>831</v>
      </c>
      <c r="B180" s="1" t="s">
        <v>14</v>
      </c>
      <c r="C180" s="1" t="s">
        <v>15</v>
      </c>
      <c r="D180" s="1" t="s">
        <v>832</v>
      </c>
    </row>
    <row r="181" spans="1:4" x14ac:dyDescent="0.3">
      <c r="A181" s="1" t="s">
        <v>837</v>
      </c>
      <c r="B181" s="1" t="s">
        <v>57</v>
      </c>
      <c r="C181" s="1" t="s">
        <v>58</v>
      </c>
      <c r="D181" s="1" t="s">
        <v>838</v>
      </c>
    </row>
    <row r="182" spans="1:4" x14ac:dyDescent="0.3">
      <c r="A182" s="1" t="s">
        <v>841</v>
      </c>
      <c r="B182" s="1" t="s">
        <v>26</v>
      </c>
      <c r="C182" s="1" t="s">
        <v>86</v>
      </c>
      <c r="D182" s="1" t="s">
        <v>842</v>
      </c>
    </row>
    <row r="183" spans="1:4" x14ac:dyDescent="0.3">
      <c r="A183" s="1" t="s">
        <v>844</v>
      </c>
      <c r="B183" s="1" t="s">
        <v>26</v>
      </c>
      <c r="C183" s="1" t="s">
        <v>52</v>
      </c>
      <c r="D183" s="1" t="s">
        <v>845</v>
      </c>
    </row>
    <row r="184" spans="1:4" x14ac:dyDescent="0.3">
      <c r="A184" s="1" t="s">
        <v>850</v>
      </c>
      <c r="B184" s="1" t="s">
        <v>26</v>
      </c>
      <c r="C184" s="1" t="s">
        <v>52</v>
      </c>
      <c r="D184" s="1" t="s">
        <v>851</v>
      </c>
    </row>
    <row r="185" spans="1:4" x14ac:dyDescent="0.3">
      <c r="A185" s="1" t="s">
        <v>856</v>
      </c>
      <c r="B185" s="1" t="s">
        <v>26</v>
      </c>
      <c r="C185" s="1" t="s">
        <v>52</v>
      </c>
      <c r="D185" s="1" t="s">
        <v>857</v>
      </c>
    </row>
    <row r="186" spans="1:4" x14ac:dyDescent="0.3">
      <c r="A186" s="1" t="s">
        <v>859</v>
      </c>
      <c r="B186" s="1" t="s">
        <v>26</v>
      </c>
      <c r="C186" s="1" t="s">
        <v>44</v>
      </c>
      <c r="D186" s="1" t="s">
        <v>860</v>
      </c>
    </row>
    <row r="187" spans="1:4" x14ac:dyDescent="0.3">
      <c r="A187" s="1" t="s">
        <v>863</v>
      </c>
      <c r="B187" s="1" t="s">
        <v>26</v>
      </c>
      <c r="C187" s="1" t="s">
        <v>61</v>
      </c>
      <c r="D187" s="1" t="s">
        <v>864</v>
      </c>
    </row>
    <row r="188" spans="1:4" x14ac:dyDescent="0.3">
      <c r="A188" s="1" t="s">
        <v>865</v>
      </c>
      <c r="B188" s="1" t="s">
        <v>26</v>
      </c>
      <c r="C188" s="1" t="s">
        <v>86</v>
      </c>
      <c r="D188" s="1" t="s">
        <v>866</v>
      </c>
    </row>
    <row r="189" spans="1:4" x14ac:dyDescent="0.3">
      <c r="A189" s="1" t="s">
        <v>870</v>
      </c>
      <c r="B189" s="1" t="s">
        <v>26</v>
      </c>
      <c r="C189" s="1" t="s">
        <v>86</v>
      </c>
      <c r="D189" s="1" t="s">
        <v>871</v>
      </c>
    </row>
    <row r="190" spans="1:4" x14ac:dyDescent="0.3">
      <c r="A190" s="1" t="s">
        <v>876</v>
      </c>
      <c r="B190" s="1" t="s">
        <v>14</v>
      </c>
      <c r="C190" s="1" t="s">
        <v>34</v>
      </c>
      <c r="D190" s="1" t="s">
        <v>877</v>
      </c>
    </row>
    <row r="191" spans="1:4" x14ac:dyDescent="0.3">
      <c r="A191" s="1" t="s">
        <v>880</v>
      </c>
      <c r="B191" s="1" t="s">
        <v>26</v>
      </c>
      <c r="C191" s="1" t="s">
        <v>71</v>
      </c>
      <c r="D191" s="1" t="s">
        <v>881</v>
      </c>
    </row>
    <row r="192" spans="1:4" x14ac:dyDescent="0.3">
      <c r="A192" s="1" t="s">
        <v>883</v>
      </c>
      <c r="B192" s="1" t="s">
        <v>26</v>
      </c>
      <c r="C192" s="1" t="s">
        <v>71</v>
      </c>
      <c r="D192" s="1" t="s">
        <v>884</v>
      </c>
    </row>
    <row r="193" spans="1:4" x14ac:dyDescent="0.3">
      <c r="A193" s="1" t="s">
        <v>886</v>
      </c>
      <c r="B193" s="1" t="s">
        <v>14</v>
      </c>
      <c r="C193" s="1" t="s">
        <v>49</v>
      </c>
      <c r="D193" s="1" t="s">
        <v>887</v>
      </c>
    </row>
    <row r="194" spans="1:4" x14ac:dyDescent="0.3">
      <c r="A194" s="1" t="s">
        <v>892</v>
      </c>
      <c r="B194" s="1" t="s">
        <v>57</v>
      </c>
      <c r="C194" s="1" t="s">
        <v>58</v>
      </c>
      <c r="D194" s="1" t="s">
        <v>893</v>
      </c>
    </row>
    <row r="195" spans="1:4" x14ac:dyDescent="0.3">
      <c r="A195" s="1" t="s">
        <v>894</v>
      </c>
      <c r="B195" s="1" t="s">
        <v>26</v>
      </c>
      <c r="C195" s="1" t="s">
        <v>44</v>
      </c>
      <c r="D195" s="1" t="s">
        <v>895</v>
      </c>
    </row>
    <row r="196" spans="1:4" x14ac:dyDescent="0.3">
      <c r="A196" s="1" t="s">
        <v>896</v>
      </c>
      <c r="B196" s="1" t="s">
        <v>57</v>
      </c>
      <c r="C196" s="1" t="s">
        <v>58</v>
      </c>
      <c r="D196" s="1" t="s">
        <v>897</v>
      </c>
    </row>
    <row r="197" spans="1:4" x14ac:dyDescent="0.3">
      <c r="A197" s="1" t="s">
        <v>898</v>
      </c>
      <c r="B197" s="1" t="s">
        <v>26</v>
      </c>
      <c r="C197" s="1" t="s">
        <v>287</v>
      </c>
      <c r="D197" s="1" t="s">
        <v>899</v>
      </c>
    </row>
    <row r="198" spans="1:4" x14ac:dyDescent="0.3">
      <c r="A198" s="1" t="s">
        <v>900</v>
      </c>
      <c r="B198" s="1" t="s">
        <v>26</v>
      </c>
      <c r="C198" s="1" t="s">
        <v>44</v>
      </c>
      <c r="D198" s="1" t="s">
        <v>901</v>
      </c>
    </row>
    <row r="199" spans="1:4" x14ac:dyDescent="0.3">
      <c r="A199" s="1" t="s">
        <v>908</v>
      </c>
      <c r="B199" s="1" t="s">
        <v>57</v>
      </c>
      <c r="C199" s="1" t="s">
        <v>143</v>
      </c>
      <c r="D199" s="1" t="s">
        <v>909</v>
      </c>
    </row>
    <row r="200" spans="1:4" x14ac:dyDescent="0.3">
      <c r="A200" s="1" t="s">
        <v>913</v>
      </c>
      <c r="B200" s="1" t="s">
        <v>26</v>
      </c>
      <c r="C200" s="1" t="s">
        <v>27</v>
      </c>
      <c r="D200" s="1" t="s">
        <v>914</v>
      </c>
    </row>
    <row r="201" spans="1:4" x14ac:dyDescent="0.3">
      <c r="A201" s="1" t="s">
        <v>915</v>
      </c>
      <c r="B201" s="1" t="s">
        <v>14</v>
      </c>
      <c r="C201" s="1" t="s">
        <v>15</v>
      </c>
      <c r="D201" s="1" t="s">
        <v>916</v>
      </c>
    </row>
    <row r="202" spans="1:4" x14ac:dyDescent="0.3">
      <c r="A202" s="1" t="s">
        <v>917</v>
      </c>
      <c r="B202" s="1" t="s">
        <v>57</v>
      </c>
      <c r="C202" s="1" t="s">
        <v>731</v>
      </c>
      <c r="D202" s="1" t="s">
        <v>918</v>
      </c>
    </row>
    <row r="203" spans="1:4" x14ac:dyDescent="0.3">
      <c r="A203" s="1" t="s">
        <v>919</v>
      </c>
      <c r="B203" s="1" t="s">
        <v>57</v>
      </c>
      <c r="C203" s="1" t="s">
        <v>143</v>
      </c>
      <c r="D203" s="1" t="s">
        <v>920</v>
      </c>
    </row>
    <row r="204" spans="1:4" x14ac:dyDescent="0.3">
      <c r="A204" s="1" t="s">
        <v>922</v>
      </c>
      <c r="B204" s="1" t="s">
        <v>57</v>
      </c>
      <c r="C204" s="1" t="s">
        <v>58</v>
      </c>
      <c r="D204" s="1" t="s">
        <v>923</v>
      </c>
    </row>
    <row r="205" spans="1:4" x14ac:dyDescent="0.3">
      <c r="A205" s="1" t="s">
        <v>926</v>
      </c>
      <c r="B205" s="1" t="s">
        <v>26</v>
      </c>
      <c r="C205" s="1" t="s">
        <v>287</v>
      </c>
      <c r="D205" s="1" t="s">
        <v>927</v>
      </c>
    </row>
    <row r="206" spans="1:4" x14ac:dyDescent="0.3">
      <c r="A206" s="1" t="s">
        <v>934</v>
      </c>
      <c r="B206" s="1" t="s">
        <v>26</v>
      </c>
      <c r="C206" s="1" t="s">
        <v>86</v>
      </c>
      <c r="D206" s="1" t="s">
        <v>935</v>
      </c>
    </row>
    <row r="207" spans="1:4" x14ac:dyDescent="0.3">
      <c r="A207" s="1" t="s">
        <v>938</v>
      </c>
      <c r="B207" s="1" t="s">
        <v>14</v>
      </c>
      <c r="C207" s="1" t="s">
        <v>49</v>
      </c>
      <c r="D207" s="1" t="s">
        <v>939</v>
      </c>
    </row>
    <row r="208" spans="1:4" x14ac:dyDescent="0.3">
      <c r="A208" s="1" t="s">
        <v>940</v>
      </c>
      <c r="B208" s="1" t="s">
        <v>57</v>
      </c>
      <c r="C208" s="1" t="s">
        <v>731</v>
      </c>
      <c r="D208" s="1" t="s">
        <v>941</v>
      </c>
    </row>
    <row r="209" spans="1:4" x14ac:dyDescent="0.3">
      <c r="A209" s="1" t="s">
        <v>942</v>
      </c>
      <c r="B209" s="1" t="s">
        <v>26</v>
      </c>
      <c r="C209" s="1" t="s">
        <v>52</v>
      </c>
      <c r="D209" s="1" t="s">
        <v>943</v>
      </c>
    </row>
    <row r="210" spans="1:4" x14ac:dyDescent="0.3">
      <c r="A210" s="1" t="s">
        <v>948</v>
      </c>
      <c r="B210" s="1" t="s">
        <v>26</v>
      </c>
      <c r="C210" s="1" t="s">
        <v>52</v>
      </c>
      <c r="D210" s="1" t="s">
        <v>949</v>
      </c>
    </row>
    <row r="211" spans="1:4" x14ac:dyDescent="0.3">
      <c r="A211" s="1" t="s">
        <v>950</v>
      </c>
      <c r="B211" s="1" t="s">
        <v>14</v>
      </c>
      <c r="C211" s="1" t="s">
        <v>34</v>
      </c>
      <c r="D211" s="1" t="s">
        <v>951</v>
      </c>
    </row>
    <row r="212" spans="1:4" x14ac:dyDescent="0.3">
      <c r="A212" s="1" t="s">
        <v>954</v>
      </c>
      <c r="B212" s="1" t="s">
        <v>26</v>
      </c>
      <c r="C212" s="1" t="s">
        <v>44</v>
      </c>
      <c r="D212" s="1" t="s">
        <v>955</v>
      </c>
    </row>
    <row r="213" spans="1:4" x14ac:dyDescent="0.3">
      <c r="A213" s="1" t="s">
        <v>957</v>
      </c>
      <c r="B213" s="1" t="s">
        <v>14</v>
      </c>
      <c r="C213" s="1" t="s">
        <v>18</v>
      </c>
      <c r="D213" s="1" t="s">
        <v>958</v>
      </c>
    </row>
    <row r="214" spans="1:4" x14ac:dyDescent="0.3">
      <c r="A214" s="1" t="s">
        <v>961</v>
      </c>
      <c r="B214" s="1" t="s">
        <v>14</v>
      </c>
      <c r="C214" s="1" t="s">
        <v>18</v>
      </c>
      <c r="D214" s="1" t="s">
        <v>962</v>
      </c>
    </row>
    <row r="215" spans="1:4" x14ac:dyDescent="0.3">
      <c r="A215" s="1" t="s">
        <v>964</v>
      </c>
      <c r="B215" s="1" t="s">
        <v>26</v>
      </c>
      <c r="C215" s="1" t="s">
        <v>61</v>
      </c>
      <c r="D215" s="1" t="s">
        <v>965</v>
      </c>
    </row>
    <row r="216" spans="1:4" x14ac:dyDescent="0.3">
      <c r="A216" s="1" t="s">
        <v>967</v>
      </c>
      <c r="B216" s="1" t="s">
        <v>14</v>
      </c>
      <c r="C216" s="1" t="s">
        <v>34</v>
      </c>
      <c r="D216" s="1" t="s">
        <v>968</v>
      </c>
    </row>
    <row r="217" spans="1:4" x14ac:dyDescent="0.3">
      <c r="A217" s="1" t="s">
        <v>969</v>
      </c>
      <c r="B217" s="1" t="s">
        <v>14</v>
      </c>
      <c r="C217" s="1" t="s">
        <v>34</v>
      </c>
      <c r="D217" s="1" t="s">
        <v>970</v>
      </c>
    </row>
    <row r="218" spans="1:4" x14ac:dyDescent="0.3">
      <c r="A218" s="1" t="s">
        <v>975</v>
      </c>
      <c r="B218" s="1" t="s">
        <v>14</v>
      </c>
      <c r="C218" s="1" t="s">
        <v>49</v>
      </c>
      <c r="D218" s="1" t="s">
        <v>976</v>
      </c>
    </row>
    <row r="219" spans="1:4" x14ac:dyDescent="0.3">
      <c r="A219" s="1" t="s">
        <v>979</v>
      </c>
      <c r="B219" s="1" t="s">
        <v>57</v>
      </c>
      <c r="C219" s="1" t="s">
        <v>143</v>
      </c>
      <c r="D219" s="1" t="s">
        <v>980</v>
      </c>
    </row>
    <row r="220" spans="1:4" x14ac:dyDescent="0.3">
      <c r="A220" s="1" t="s">
        <v>988</v>
      </c>
      <c r="B220" s="1" t="s">
        <v>26</v>
      </c>
      <c r="C220" s="1" t="s">
        <v>86</v>
      </c>
      <c r="D220" s="1" t="s">
        <v>989</v>
      </c>
    </row>
    <row r="221" spans="1:4" x14ac:dyDescent="0.3">
      <c r="A221" s="1" t="s">
        <v>991</v>
      </c>
      <c r="B221" s="1" t="s">
        <v>26</v>
      </c>
      <c r="C221" s="1" t="s">
        <v>86</v>
      </c>
      <c r="D221" s="1" t="s">
        <v>992</v>
      </c>
    </row>
    <row r="222" spans="1:4" x14ac:dyDescent="0.3">
      <c r="A222" s="1" t="s">
        <v>993</v>
      </c>
      <c r="B222" s="1" t="s">
        <v>14</v>
      </c>
      <c r="C222" s="1" t="s">
        <v>49</v>
      </c>
      <c r="D222" s="1" t="s">
        <v>994</v>
      </c>
    </row>
    <row r="223" spans="1:4" x14ac:dyDescent="0.3">
      <c r="A223" s="1" t="s">
        <v>996</v>
      </c>
      <c r="B223" s="1" t="s">
        <v>14</v>
      </c>
      <c r="C223" s="1" t="s">
        <v>49</v>
      </c>
      <c r="D223" s="1" t="s">
        <v>997</v>
      </c>
    </row>
    <row r="224" spans="1:4" x14ac:dyDescent="0.3">
      <c r="A224" s="1" t="s">
        <v>998</v>
      </c>
      <c r="B224" s="1" t="s">
        <v>57</v>
      </c>
      <c r="C224" s="1" t="s">
        <v>58</v>
      </c>
      <c r="D224" s="1" t="s">
        <v>999</v>
      </c>
    </row>
    <row r="225" spans="1:4" x14ac:dyDescent="0.3">
      <c r="A225" s="1" t="s">
        <v>1002</v>
      </c>
      <c r="B225" s="1" t="s">
        <v>14</v>
      </c>
      <c r="C225" s="1" t="s">
        <v>34</v>
      </c>
      <c r="D225" s="1" t="s">
        <v>1003</v>
      </c>
    </row>
    <row r="226" spans="1:4" x14ac:dyDescent="0.3">
      <c r="A226" s="1" t="s">
        <v>1007</v>
      </c>
      <c r="B226" s="1" t="s">
        <v>14</v>
      </c>
      <c r="C226" s="1" t="s">
        <v>49</v>
      </c>
      <c r="D226" s="1" t="s">
        <v>1008</v>
      </c>
    </row>
    <row r="227" spans="1:4" x14ac:dyDescent="0.3">
      <c r="A227" s="1" t="s">
        <v>1009</v>
      </c>
      <c r="B227" s="1" t="s">
        <v>26</v>
      </c>
      <c r="C227" s="1" t="s">
        <v>44</v>
      </c>
      <c r="D227" s="1" t="s">
        <v>1010</v>
      </c>
    </row>
    <row r="228" spans="1:4" x14ac:dyDescent="0.3">
      <c r="A228" s="1" t="s">
        <v>1015</v>
      </c>
      <c r="B228" s="1" t="s">
        <v>26</v>
      </c>
      <c r="C228" s="1" t="s">
        <v>86</v>
      </c>
      <c r="D228" s="1" t="s">
        <v>1016</v>
      </c>
    </row>
    <row r="229" spans="1:4" x14ac:dyDescent="0.3">
      <c r="A229" s="1" t="s">
        <v>1017</v>
      </c>
      <c r="B229" s="1" t="s">
        <v>26</v>
      </c>
      <c r="C229" s="1" t="s">
        <v>71</v>
      </c>
      <c r="D229" s="1" t="s">
        <v>1018</v>
      </c>
    </row>
    <row r="230" spans="1:4" x14ac:dyDescent="0.3">
      <c r="A230" s="1" t="s">
        <v>1020</v>
      </c>
      <c r="B230" s="1" t="s">
        <v>14</v>
      </c>
      <c r="C230" s="1" t="s">
        <v>18</v>
      </c>
      <c r="D230" s="1" t="s">
        <v>1021</v>
      </c>
    </row>
    <row r="231" spans="1:4" x14ac:dyDescent="0.3">
      <c r="A231" s="1" t="s">
        <v>1025</v>
      </c>
      <c r="B231" s="1" t="s">
        <v>26</v>
      </c>
      <c r="C231" s="1" t="s">
        <v>86</v>
      </c>
      <c r="D231" s="1" t="s">
        <v>1026</v>
      </c>
    </row>
    <row r="232" spans="1:4" x14ac:dyDescent="0.3">
      <c r="A232" s="1" t="s">
        <v>1030</v>
      </c>
      <c r="B232" s="1" t="s">
        <v>26</v>
      </c>
      <c r="C232" s="1" t="s">
        <v>44</v>
      </c>
      <c r="D232" s="1" t="s">
        <v>1031</v>
      </c>
    </row>
    <row r="233" spans="1:4" x14ac:dyDescent="0.3">
      <c r="A233" s="1" t="s">
        <v>1034</v>
      </c>
      <c r="B233" s="1" t="s">
        <v>26</v>
      </c>
      <c r="C233" s="1" t="s">
        <v>164</v>
      </c>
      <c r="D233" s="1" t="s">
        <v>1035</v>
      </c>
    </row>
    <row r="234" spans="1:4" x14ac:dyDescent="0.3">
      <c r="A234" s="1" t="s">
        <v>1036</v>
      </c>
      <c r="B234" s="1" t="s">
        <v>26</v>
      </c>
      <c r="C234" s="1" t="s">
        <v>44</v>
      </c>
      <c r="D234" s="1" t="s">
        <v>1037</v>
      </c>
    </row>
    <row r="235" spans="1:4" x14ac:dyDescent="0.3">
      <c r="A235" s="1" t="s">
        <v>1039</v>
      </c>
      <c r="B235" s="1" t="s">
        <v>57</v>
      </c>
      <c r="C235" s="1" t="s">
        <v>58</v>
      </c>
      <c r="D235" s="1" t="s">
        <v>1040</v>
      </c>
    </row>
    <row r="236" spans="1:4" x14ac:dyDescent="0.3">
      <c r="A236" s="1" t="s">
        <v>1045</v>
      </c>
      <c r="B236" s="1" t="s">
        <v>57</v>
      </c>
      <c r="C236" s="1" t="s">
        <v>143</v>
      </c>
      <c r="D236" s="1" t="s">
        <v>1046</v>
      </c>
    </row>
    <row r="237" spans="1:4" x14ac:dyDescent="0.3">
      <c r="A237" s="1" t="s">
        <v>1049</v>
      </c>
      <c r="B237" s="1" t="s">
        <v>26</v>
      </c>
      <c r="C237" s="1" t="s">
        <v>44</v>
      </c>
      <c r="D237" s="1" t="s">
        <v>1050</v>
      </c>
    </row>
    <row r="238" spans="1:4" x14ac:dyDescent="0.3">
      <c r="A238" s="1" t="s">
        <v>1051</v>
      </c>
      <c r="B238" s="1" t="s">
        <v>26</v>
      </c>
      <c r="C238" s="1" t="s">
        <v>61</v>
      </c>
      <c r="D238" s="1" t="s">
        <v>1052</v>
      </c>
    </row>
    <row r="239" spans="1:4" x14ac:dyDescent="0.3">
      <c r="A239" s="1" t="s">
        <v>1054</v>
      </c>
      <c r="B239" s="1" t="s">
        <v>26</v>
      </c>
      <c r="C239" s="1" t="s">
        <v>71</v>
      </c>
      <c r="D239" s="1" t="s">
        <v>1055</v>
      </c>
    </row>
    <row r="240" spans="1:4" x14ac:dyDescent="0.3">
      <c r="A240" s="1" t="s">
        <v>1056</v>
      </c>
      <c r="B240" s="1" t="s">
        <v>57</v>
      </c>
      <c r="C240" s="1" t="s">
        <v>731</v>
      </c>
      <c r="D240" s="1" t="s">
        <v>1057</v>
      </c>
    </row>
    <row r="241" spans="1:4" x14ac:dyDescent="0.3">
      <c r="A241" s="1" t="s">
        <v>1059</v>
      </c>
      <c r="B241" s="1" t="s">
        <v>57</v>
      </c>
      <c r="C241" s="1" t="s">
        <v>58</v>
      </c>
      <c r="D241" s="1" t="s">
        <v>1060</v>
      </c>
    </row>
    <row r="242" spans="1:4" x14ac:dyDescent="0.3">
      <c r="A242" s="1" t="s">
        <v>1063</v>
      </c>
      <c r="B242" s="1" t="s">
        <v>57</v>
      </c>
      <c r="C242" s="1" t="s">
        <v>143</v>
      </c>
      <c r="D242" s="1" t="s">
        <v>1064</v>
      </c>
    </row>
    <row r="243" spans="1:4" x14ac:dyDescent="0.3">
      <c r="A243" s="1" t="s">
        <v>1068</v>
      </c>
      <c r="B243" s="1" t="s">
        <v>26</v>
      </c>
      <c r="C243" s="1" t="s">
        <v>52</v>
      </c>
      <c r="D243" s="1" t="s">
        <v>1069</v>
      </c>
    </row>
    <row r="244" spans="1:4" x14ac:dyDescent="0.3">
      <c r="A244" s="1" t="s">
        <v>1071</v>
      </c>
      <c r="B244" s="1" t="s">
        <v>26</v>
      </c>
      <c r="C244" s="1" t="s">
        <v>287</v>
      </c>
      <c r="D244" s="1" t="s">
        <v>1072</v>
      </c>
    </row>
    <row r="245" spans="1:4" x14ac:dyDescent="0.3">
      <c r="A245" s="1" t="s">
        <v>1075</v>
      </c>
      <c r="B245" s="1" t="s">
        <v>26</v>
      </c>
      <c r="C245" s="1" t="s">
        <v>44</v>
      </c>
      <c r="D245" s="1" t="s">
        <v>1076</v>
      </c>
    </row>
    <row r="246" spans="1:4" x14ac:dyDescent="0.3">
      <c r="A246" s="1" t="s">
        <v>1077</v>
      </c>
      <c r="B246" s="1" t="s">
        <v>26</v>
      </c>
      <c r="C246" s="1" t="s">
        <v>164</v>
      </c>
      <c r="D246" s="1" t="s">
        <v>1078</v>
      </c>
    </row>
    <row r="247" spans="1:4" x14ac:dyDescent="0.3">
      <c r="A247" s="1" t="s">
        <v>1081</v>
      </c>
      <c r="B247" s="1" t="s">
        <v>26</v>
      </c>
      <c r="C247" s="1" t="s">
        <v>44</v>
      </c>
      <c r="D247" s="1" t="s">
        <v>1082</v>
      </c>
    </row>
    <row r="248" spans="1:4" x14ac:dyDescent="0.3">
      <c r="A248" s="1" t="s">
        <v>1085</v>
      </c>
      <c r="B248" s="1" t="s">
        <v>57</v>
      </c>
      <c r="C248" s="1" t="s">
        <v>143</v>
      </c>
      <c r="D248" s="1" t="s">
        <v>1086</v>
      </c>
    </row>
    <row r="249" spans="1:4" x14ac:dyDescent="0.3">
      <c r="A249" s="1" t="s">
        <v>1089</v>
      </c>
      <c r="B249" s="1" t="s">
        <v>14</v>
      </c>
      <c r="C249" s="1" t="s">
        <v>49</v>
      </c>
      <c r="D249" s="1" t="s">
        <v>1090</v>
      </c>
    </row>
    <row r="250" spans="1:4" x14ac:dyDescent="0.3">
      <c r="A250" s="1" t="s">
        <v>1091</v>
      </c>
      <c r="B250" s="1" t="s">
        <v>26</v>
      </c>
      <c r="C250" s="1" t="s">
        <v>61</v>
      </c>
      <c r="D250" s="1" t="s">
        <v>1092</v>
      </c>
    </row>
    <row r="251" spans="1:4" x14ac:dyDescent="0.3">
      <c r="A251" s="1" t="s">
        <v>1097</v>
      </c>
      <c r="B251" s="1" t="s">
        <v>26</v>
      </c>
      <c r="C251" s="1" t="s">
        <v>86</v>
      </c>
      <c r="D251" s="1" t="s">
        <v>1098</v>
      </c>
    </row>
    <row r="252" spans="1:4" x14ac:dyDescent="0.3">
      <c r="A252" s="1" t="s">
        <v>1102</v>
      </c>
      <c r="B252" s="1" t="s">
        <v>26</v>
      </c>
      <c r="C252" s="1" t="s">
        <v>52</v>
      </c>
      <c r="D252" s="1" t="s">
        <v>1103</v>
      </c>
    </row>
    <row r="253" spans="1:4" x14ac:dyDescent="0.3">
      <c r="A253" s="1" t="s">
        <v>1106</v>
      </c>
      <c r="B253" s="1" t="s">
        <v>26</v>
      </c>
      <c r="C253" s="1" t="s">
        <v>86</v>
      </c>
      <c r="D253" s="1" t="s">
        <v>1107</v>
      </c>
    </row>
    <row r="254" spans="1:4" x14ac:dyDescent="0.3">
      <c r="A254" s="1" t="s">
        <v>1108</v>
      </c>
      <c r="B254" s="1" t="s">
        <v>26</v>
      </c>
      <c r="C254" s="1" t="s">
        <v>86</v>
      </c>
      <c r="D254" s="1" t="s">
        <v>1109</v>
      </c>
    </row>
    <row r="255" spans="1:4" x14ac:dyDescent="0.3">
      <c r="A255" s="1" t="s">
        <v>1112</v>
      </c>
      <c r="B255" s="1" t="s">
        <v>26</v>
      </c>
      <c r="C255" s="1" t="s">
        <v>44</v>
      </c>
      <c r="D255" s="1" t="s">
        <v>1113</v>
      </c>
    </row>
    <row r="256" spans="1:4" x14ac:dyDescent="0.3">
      <c r="A256" s="1" t="s">
        <v>1114</v>
      </c>
      <c r="B256" s="1" t="s">
        <v>26</v>
      </c>
      <c r="C256" s="1" t="s">
        <v>27</v>
      </c>
      <c r="D256" s="1" t="s">
        <v>1115</v>
      </c>
    </row>
    <row r="257" spans="1:4" x14ac:dyDescent="0.3">
      <c r="A257" s="1" t="s">
        <v>1119</v>
      </c>
      <c r="B257" s="1" t="s">
        <v>26</v>
      </c>
      <c r="C257" s="1" t="s">
        <v>61</v>
      </c>
      <c r="D257" s="1" t="s">
        <v>1120</v>
      </c>
    </row>
    <row r="258" spans="1:4" x14ac:dyDescent="0.3">
      <c r="A258" s="1" t="s">
        <v>1124</v>
      </c>
      <c r="B258" s="1" t="s">
        <v>57</v>
      </c>
      <c r="C258" s="1" t="s">
        <v>58</v>
      </c>
      <c r="D258" s="1" t="s">
        <v>1125</v>
      </c>
    </row>
    <row r="259" spans="1:4" x14ac:dyDescent="0.3">
      <c r="A259" s="1" t="s">
        <v>1127</v>
      </c>
      <c r="B259" s="1" t="s">
        <v>14</v>
      </c>
      <c r="C259" s="1" t="s">
        <v>34</v>
      </c>
      <c r="D259" s="1" t="s">
        <v>1128</v>
      </c>
    </row>
    <row r="260" spans="1:4" x14ac:dyDescent="0.3">
      <c r="A260" s="1" t="s">
        <v>1133</v>
      </c>
      <c r="B260" s="1" t="s">
        <v>26</v>
      </c>
      <c r="C260" s="1" t="s">
        <v>86</v>
      </c>
      <c r="D260" s="1" t="s">
        <v>183</v>
      </c>
    </row>
    <row r="261" spans="1:4" x14ac:dyDescent="0.3">
      <c r="A261" s="1" t="s">
        <v>1136</v>
      </c>
      <c r="B261" s="1" t="s">
        <v>57</v>
      </c>
      <c r="C261" s="1" t="s">
        <v>143</v>
      </c>
      <c r="D261" s="1" t="s">
        <v>1137</v>
      </c>
    </row>
    <row r="262" spans="1:4" x14ac:dyDescent="0.3">
      <c r="A262" s="1" t="s">
        <v>1138</v>
      </c>
      <c r="B262" s="1" t="s">
        <v>26</v>
      </c>
      <c r="C262" s="1" t="s">
        <v>86</v>
      </c>
      <c r="D262" s="1" t="s">
        <v>1139</v>
      </c>
    </row>
    <row r="263" spans="1:4" x14ac:dyDescent="0.3">
      <c r="A263" s="1" t="s">
        <v>1142</v>
      </c>
      <c r="B263" s="1" t="s">
        <v>26</v>
      </c>
      <c r="C263" s="1" t="s">
        <v>61</v>
      </c>
      <c r="D263" s="1" t="s">
        <v>1143</v>
      </c>
    </row>
    <row r="264" spans="1:4" x14ac:dyDescent="0.3">
      <c r="A264" s="1" t="s">
        <v>1146</v>
      </c>
      <c r="B264" s="1" t="s">
        <v>26</v>
      </c>
      <c r="C264" s="1" t="s">
        <v>647</v>
      </c>
      <c r="D264" s="1" t="s">
        <v>1147</v>
      </c>
    </row>
    <row r="265" spans="1:4" x14ac:dyDescent="0.3">
      <c r="A265" s="1" t="s">
        <v>1150</v>
      </c>
      <c r="B265" s="1" t="s">
        <v>26</v>
      </c>
      <c r="C265" s="1" t="s">
        <v>287</v>
      </c>
      <c r="D265" s="1" t="s">
        <v>1151</v>
      </c>
    </row>
    <row r="266" spans="1:4" x14ac:dyDescent="0.3">
      <c r="A266" s="1" t="s">
        <v>1154</v>
      </c>
      <c r="B266" s="1" t="s">
        <v>26</v>
      </c>
      <c r="C266" s="1" t="s">
        <v>27</v>
      </c>
      <c r="D266" s="1" t="s">
        <v>1155</v>
      </c>
    </row>
    <row r="267" spans="1:4" x14ac:dyDescent="0.3">
      <c r="A267" s="1" t="s">
        <v>1156</v>
      </c>
      <c r="B267" s="1" t="s">
        <v>57</v>
      </c>
      <c r="C267" s="1" t="s">
        <v>143</v>
      </c>
      <c r="D267" s="1" t="s">
        <v>1157</v>
      </c>
    </row>
    <row r="268" spans="1:4" x14ac:dyDescent="0.3">
      <c r="A268" s="1" t="s">
        <v>1158</v>
      </c>
      <c r="B268" s="1" t="s">
        <v>14</v>
      </c>
      <c r="C268" s="1" t="s">
        <v>15</v>
      </c>
      <c r="D268" s="1" t="s">
        <v>1159</v>
      </c>
    </row>
    <row r="269" spans="1:4" x14ac:dyDescent="0.3">
      <c r="A269" s="1" t="s">
        <v>1162</v>
      </c>
      <c r="B269" s="1" t="s">
        <v>14</v>
      </c>
      <c r="C269" s="1" t="s">
        <v>49</v>
      </c>
      <c r="D269" s="1" t="s">
        <v>1163</v>
      </c>
    </row>
    <row r="270" spans="1:4" x14ac:dyDescent="0.3">
      <c r="A270" s="1" t="s">
        <v>1166</v>
      </c>
      <c r="B270" s="1" t="s">
        <v>14</v>
      </c>
      <c r="C270" s="1" t="s">
        <v>18</v>
      </c>
      <c r="D270" s="1" t="s">
        <v>1167</v>
      </c>
    </row>
    <row r="271" spans="1:4" x14ac:dyDescent="0.3">
      <c r="A271" s="1" t="s">
        <v>1170</v>
      </c>
      <c r="B271" s="1" t="s">
        <v>14</v>
      </c>
      <c r="C271" s="1" t="s">
        <v>49</v>
      </c>
      <c r="D271" s="1" t="s">
        <v>1171</v>
      </c>
    </row>
    <row r="272" spans="1:4" x14ac:dyDescent="0.3">
      <c r="A272" s="1" t="s">
        <v>1173</v>
      </c>
      <c r="B272" s="1" t="s">
        <v>26</v>
      </c>
      <c r="C272" s="1" t="s">
        <v>61</v>
      </c>
      <c r="D272" s="1" t="s">
        <v>1174</v>
      </c>
    </row>
    <row r="273" spans="1:4" x14ac:dyDescent="0.3">
      <c r="A273" s="1" t="s">
        <v>1181</v>
      </c>
      <c r="B273" s="1" t="s">
        <v>26</v>
      </c>
      <c r="C273" s="1" t="s">
        <v>287</v>
      </c>
      <c r="D273" s="1" t="s">
        <v>1182</v>
      </c>
    </row>
    <row r="274" spans="1:4" x14ac:dyDescent="0.3">
      <c r="A274" s="1" t="s">
        <v>1186</v>
      </c>
      <c r="B274" s="1" t="s">
        <v>26</v>
      </c>
      <c r="C274" s="1" t="s">
        <v>86</v>
      </c>
      <c r="D274" s="1" t="s">
        <v>1187</v>
      </c>
    </row>
    <row r="275" spans="1:4" x14ac:dyDescent="0.3">
      <c r="A275" s="1" t="s">
        <v>1190</v>
      </c>
      <c r="B275" s="1" t="s">
        <v>26</v>
      </c>
      <c r="C275" s="1" t="s">
        <v>44</v>
      </c>
      <c r="D275" s="1" t="s">
        <v>1191</v>
      </c>
    </row>
    <row r="276" spans="1:4" x14ac:dyDescent="0.3">
      <c r="A276" s="1" t="s">
        <v>1192</v>
      </c>
      <c r="B276" s="1" t="s">
        <v>26</v>
      </c>
      <c r="C276" s="1" t="s">
        <v>86</v>
      </c>
      <c r="D276" s="1" t="s">
        <v>1193</v>
      </c>
    </row>
    <row r="277" spans="1:4" x14ac:dyDescent="0.3">
      <c r="A277" s="1" t="s">
        <v>1194</v>
      </c>
      <c r="B277" s="1" t="s">
        <v>14</v>
      </c>
      <c r="C277" s="1" t="s">
        <v>49</v>
      </c>
      <c r="D277" s="1" t="s">
        <v>1195</v>
      </c>
    </row>
    <row r="278" spans="1:4" x14ac:dyDescent="0.3">
      <c r="A278" s="1" t="s">
        <v>1198</v>
      </c>
      <c r="B278" s="1" t="s">
        <v>26</v>
      </c>
      <c r="C278" s="1" t="s">
        <v>61</v>
      </c>
      <c r="D278" s="1" t="s">
        <v>1199</v>
      </c>
    </row>
    <row r="279" spans="1:4" x14ac:dyDescent="0.3">
      <c r="A279" s="1" t="s">
        <v>1202</v>
      </c>
      <c r="B279" s="1" t="s">
        <v>14</v>
      </c>
      <c r="C279" s="1" t="s">
        <v>34</v>
      </c>
      <c r="D279" s="1" t="s">
        <v>1203</v>
      </c>
    </row>
    <row r="280" spans="1:4" x14ac:dyDescent="0.3">
      <c r="A280" s="1" t="s">
        <v>1206</v>
      </c>
      <c r="B280" s="1" t="s">
        <v>14</v>
      </c>
      <c r="C280" s="1" t="s">
        <v>49</v>
      </c>
      <c r="D280" s="1" t="s">
        <v>1207</v>
      </c>
    </row>
    <row r="281" spans="1:4" x14ac:dyDescent="0.3">
      <c r="A281" s="1" t="s">
        <v>1211</v>
      </c>
      <c r="B281" s="1" t="s">
        <v>26</v>
      </c>
      <c r="C281" s="1" t="s">
        <v>52</v>
      </c>
      <c r="D281" s="1" t="s">
        <v>1212</v>
      </c>
    </row>
    <row r="282" spans="1:4" x14ac:dyDescent="0.3">
      <c r="A282" s="1" t="s">
        <v>1215</v>
      </c>
      <c r="B282" s="1" t="s">
        <v>26</v>
      </c>
      <c r="C282" s="1" t="s">
        <v>61</v>
      </c>
      <c r="D282" s="1" t="s">
        <v>1216</v>
      </c>
    </row>
    <row r="283" spans="1:4" x14ac:dyDescent="0.3">
      <c r="A283" s="1" t="s">
        <v>1217</v>
      </c>
      <c r="B283" s="1" t="s">
        <v>26</v>
      </c>
      <c r="C283" s="1" t="s">
        <v>52</v>
      </c>
      <c r="D283" s="1" t="s">
        <v>1218</v>
      </c>
    </row>
    <row r="284" spans="1:4" x14ac:dyDescent="0.3">
      <c r="A284" s="1" t="s">
        <v>1222</v>
      </c>
      <c r="B284" s="1" t="s">
        <v>26</v>
      </c>
      <c r="C284" s="1" t="s">
        <v>52</v>
      </c>
      <c r="D284" s="1" t="s">
        <v>1223</v>
      </c>
    </row>
    <row r="285" spans="1:4" x14ac:dyDescent="0.3">
      <c r="A285" s="1" t="s">
        <v>1226</v>
      </c>
      <c r="B285" s="1" t="s">
        <v>14</v>
      </c>
      <c r="C285" s="1" t="s">
        <v>49</v>
      </c>
      <c r="D285" s="1" t="s">
        <v>1227</v>
      </c>
    </row>
    <row r="286" spans="1:4" x14ac:dyDescent="0.3">
      <c r="A286" s="1" t="s">
        <v>1231</v>
      </c>
      <c r="B286" s="1" t="s">
        <v>14</v>
      </c>
      <c r="C286" s="1" t="s">
        <v>18</v>
      </c>
      <c r="D286" s="1" t="s">
        <v>1232</v>
      </c>
    </row>
    <row r="287" spans="1:4" x14ac:dyDescent="0.3">
      <c r="A287" s="1" t="s">
        <v>1235</v>
      </c>
      <c r="B287" s="1" t="s">
        <v>14</v>
      </c>
      <c r="C287" s="1" t="s">
        <v>49</v>
      </c>
      <c r="D287" s="1" t="s">
        <v>1236</v>
      </c>
    </row>
    <row r="288" spans="1:4" x14ac:dyDescent="0.3">
      <c r="A288" s="1" t="s">
        <v>1241</v>
      </c>
      <c r="B288" s="1" t="s">
        <v>26</v>
      </c>
      <c r="C288" s="1" t="s">
        <v>27</v>
      </c>
      <c r="D288" s="1" t="s">
        <v>1242</v>
      </c>
    </row>
    <row r="289" spans="1:4" x14ac:dyDescent="0.3">
      <c r="A289" s="1" t="s">
        <v>1246</v>
      </c>
      <c r="B289" s="1" t="s">
        <v>14</v>
      </c>
      <c r="C289" s="1" t="s">
        <v>49</v>
      </c>
      <c r="D289" s="1" t="s">
        <v>1247</v>
      </c>
    </row>
    <row r="290" spans="1:4" x14ac:dyDescent="0.3">
      <c r="A290" s="1" t="s">
        <v>1252</v>
      </c>
      <c r="B290" s="1" t="s">
        <v>57</v>
      </c>
      <c r="C290" s="1" t="s">
        <v>58</v>
      </c>
      <c r="D290" s="1" t="s">
        <v>1253</v>
      </c>
    </row>
    <row r="291" spans="1:4" x14ac:dyDescent="0.3">
      <c r="A291" s="1" t="s">
        <v>1256</v>
      </c>
      <c r="B291" s="1" t="s">
        <v>26</v>
      </c>
      <c r="C291" s="1" t="s">
        <v>86</v>
      </c>
      <c r="D291" s="1" t="s">
        <v>1257</v>
      </c>
    </row>
    <row r="292" spans="1:4" x14ac:dyDescent="0.3">
      <c r="A292" s="1" t="s">
        <v>1261</v>
      </c>
      <c r="B292" s="1" t="s">
        <v>26</v>
      </c>
      <c r="C292" s="1" t="s">
        <v>52</v>
      </c>
      <c r="D292" s="1" t="s">
        <v>1262</v>
      </c>
    </row>
    <row r="293" spans="1:4" x14ac:dyDescent="0.3">
      <c r="A293" s="1" t="s">
        <v>1265</v>
      </c>
      <c r="B293" s="1" t="s">
        <v>14</v>
      </c>
      <c r="C293" s="1" t="s">
        <v>18</v>
      </c>
      <c r="D293" s="1" t="s">
        <v>1266</v>
      </c>
    </row>
    <row r="294" spans="1:4" x14ac:dyDescent="0.3">
      <c r="A294" s="1" t="s">
        <v>1270</v>
      </c>
      <c r="B294" s="1" t="s">
        <v>57</v>
      </c>
      <c r="C294" s="1" t="s">
        <v>731</v>
      </c>
      <c r="D294" s="1" t="s">
        <v>1271</v>
      </c>
    </row>
    <row r="295" spans="1:4" x14ac:dyDescent="0.3">
      <c r="A295" s="1" t="s">
        <v>1272</v>
      </c>
      <c r="B295" s="1" t="s">
        <v>57</v>
      </c>
      <c r="C295" s="1" t="s">
        <v>143</v>
      </c>
      <c r="D295" s="1" t="s">
        <v>1273</v>
      </c>
    </row>
    <row r="296" spans="1:4" x14ac:dyDescent="0.3">
      <c r="A296" s="1" t="s">
        <v>1276</v>
      </c>
      <c r="B296" s="1" t="s">
        <v>26</v>
      </c>
      <c r="C296" s="1" t="s">
        <v>287</v>
      </c>
      <c r="D296" s="1" t="s">
        <v>1277</v>
      </c>
    </row>
    <row r="297" spans="1:4" x14ac:dyDescent="0.3">
      <c r="A297" s="1" t="s">
        <v>1278</v>
      </c>
      <c r="B297" s="1" t="s">
        <v>57</v>
      </c>
      <c r="C297" s="1" t="s">
        <v>143</v>
      </c>
      <c r="D297" s="1" t="s">
        <v>1279</v>
      </c>
    </row>
    <row r="298" spans="1:4" x14ac:dyDescent="0.3">
      <c r="A298" s="1" t="s">
        <v>1282</v>
      </c>
      <c r="B298" s="1" t="s">
        <v>14</v>
      </c>
      <c r="C298" s="1" t="s">
        <v>49</v>
      </c>
      <c r="D298" s="1" t="s">
        <v>1283</v>
      </c>
    </row>
    <row r="299" spans="1:4" x14ac:dyDescent="0.3">
      <c r="A299" s="1" t="s">
        <v>1288</v>
      </c>
      <c r="B299" s="1" t="s">
        <v>57</v>
      </c>
      <c r="C299" s="1" t="s">
        <v>58</v>
      </c>
      <c r="D299" s="1" t="s">
        <v>1289</v>
      </c>
    </row>
    <row r="300" spans="1:4" x14ac:dyDescent="0.3">
      <c r="A300" s="1" t="s">
        <v>1290</v>
      </c>
      <c r="B300" s="1" t="s">
        <v>26</v>
      </c>
      <c r="C300" s="1" t="s">
        <v>44</v>
      </c>
      <c r="D300" s="1" t="s">
        <v>1291</v>
      </c>
    </row>
    <row r="301" spans="1:4" x14ac:dyDescent="0.3">
      <c r="A301" s="1" t="s">
        <v>1292</v>
      </c>
      <c r="B301" s="1" t="s">
        <v>14</v>
      </c>
      <c r="C301" s="1" t="s">
        <v>18</v>
      </c>
      <c r="D301" s="1" t="s">
        <v>1293</v>
      </c>
    </row>
    <row r="302" spans="1:4" x14ac:dyDescent="0.3">
      <c r="A302" s="1" t="s">
        <v>1294</v>
      </c>
      <c r="B302" s="1" t="s">
        <v>26</v>
      </c>
      <c r="C302" s="1" t="s">
        <v>27</v>
      </c>
      <c r="D302" s="1" t="s">
        <v>1295</v>
      </c>
    </row>
    <row r="303" spans="1:4" x14ac:dyDescent="0.3">
      <c r="A303" s="1" t="s">
        <v>1298</v>
      </c>
      <c r="B303" s="1" t="s">
        <v>26</v>
      </c>
      <c r="C303" s="1" t="s">
        <v>61</v>
      </c>
      <c r="D303" s="1" t="s">
        <v>1299</v>
      </c>
    </row>
    <row r="304" spans="1:4" x14ac:dyDescent="0.3">
      <c r="A304" s="1" t="s">
        <v>1303</v>
      </c>
      <c r="B304" s="1" t="s">
        <v>57</v>
      </c>
      <c r="C304" s="1" t="s">
        <v>58</v>
      </c>
      <c r="D304" s="1" t="s">
        <v>1304</v>
      </c>
    </row>
    <row r="305" spans="1:4" x14ac:dyDescent="0.3">
      <c r="A305" s="1" t="s">
        <v>1305</v>
      </c>
      <c r="B305" s="1" t="s">
        <v>26</v>
      </c>
      <c r="C305" s="1" t="s">
        <v>61</v>
      </c>
      <c r="D305" s="1" t="s">
        <v>1306</v>
      </c>
    </row>
    <row r="306" spans="1:4" x14ac:dyDescent="0.3">
      <c r="A306" s="1" t="s">
        <v>1307</v>
      </c>
      <c r="B306" s="1" t="s">
        <v>26</v>
      </c>
      <c r="C306" s="1" t="s">
        <v>61</v>
      </c>
      <c r="D306" s="1" t="s">
        <v>1308</v>
      </c>
    </row>
    <row r="307" spans="1:4" x14ac:dyDescent="0.3">
      <c r="A307" s="1" t="s">
        <v>1313</v>
      </c>
      <c r="B307" s="1" t="s">
        <v>26</v>
      </c>
      <c r="C307" s="1" t="s">
        <v>61</v>
      </c>
      <c r="D307" s="1" t="s">
        <v>1314</v>
      </c>
    </row>
    <row r="308" spans="1:4" x14ac:dyDescent="0.3">
      <c r="A308" s="1" t="s">
        <v>1315</v>
      </c>
      <c r="B308" s="1" t="s">
        <v>57</v>
      </c>
      <c r="C308" s="1" t="s">
        <v>1316</v>
      </c>
      <c r="D308" s="1" t="s">
        <v>1317</v>
      </c>
    </row>
    <row r="309" spans="1:4" x14ac:dyDescent="0.3">
      <c r="A309" s="1" t="s">
        <v>1318</v>
      </c>
      <c r="B309" s="1" t="s">
        <v>26</v>
      </c>
      <c r="C309" s="1" t="s">
        <v>61</v>
      </c>
      <c r="D309" s="1" t="s">
        <v>1319</v>
      </c>
    </row>
    <row r="310" spans="1:4" x14ac:dyDescent="0.3">
      <c r="A310" s="1" t="s">
        <v>1324</v>
      </c>
      <c r="B310" s="1" t="s">
        <v>26</v>
      </c>
      <c r="C310" s="1" t="s">
        <v>61</v>
      </c>
      <c r="D310" s="1" t="s">
        <v>1325</v>
      </c>
    </row>
    <row r="311" spans="1:4" x14ac:dyDescent="0.3">
      <c r="A311" s="1" t="s">
        <v>1328</v>
      </c>
      <c r="B311" s="1" t="s">
        <v>14</v>
      </c>
      <c r="C311" s="1" t="s">
        <v>34</v>
      </c>
      <c r="D311" s="1" t="s">
        <v>1329</v>
      </c>
    </row>
    <row r="312" spans="1:4" x14ac:dyDescent="0.3">
      <c r="A312" s="1" t="s">
        <v>1331</v>
      </c>
      <c r="B312" s="1" t="s">
        <v>26</v>
      </c>
      <c r="C312" s="1" t="s">
        <v>287</v>
      </c>
      <c r="D312" s="1" t="s">
        <v>1332</v>
      </c>
    </row>
    <row r="313" spans="1:4" x14ac:dyDescent="0.3">
      <c r="A313" s="1" t="s">
        <v>1333</v>
      </c>
      <c r="B313" s="1" t="s">
        <v>26</v>
      </c>
      <c r="C313" s="1" t="s">
        <v>52</v>
      </c>
      <c r="D313" s="1" t="s">
        <v>1334</v>
      </c>
    </row>
    <row r="314" spans="1:4" x14ac:dyDescent="0.3">
      <c r="A314" s="1" t="s">
        <v>1335</v>
      </c>
      <c r="B314" s="1" t="s">
        <v>57</v>
      </c>
      <c r="C314" s="1" t="s">
        <v>58</v>
      </c>
      <c r="D314" s="1" t="s">
        <v>1336</v>
      </c>
    </row>
    <row r="315" spans="1:4" x14ac:dyDescent="0.3">
      <c r="A315" s="1" t="s">
        <v>1337</v>
      </c>
      <c r="B315" s="1" t="s">
        <v>26</v>
      </c>
      <c r="C315" s="1" t="s">
        <v>52</v>
      </c>
      <c r="D315" s="1" t="s">
        <v>1338</v>
      </c>
    </row>
    <row r="316" spans="1:4" x14ac:dyDescent="0.3">
      <c r="A316" s="1" t="s">
        <v>1339</v>
      </c>
      <c r="B316" s="1" t="s">
        <v>26</v>
      </c>
      <c r="C316" s="1" t="s">
        <v>86</v>
      </c>
      <c r="D316" s="1" t="s">
        <v>1340</v>
      </c>
    </row>
    <row r="317" spans="1:4" x14ac:dyDescent="0.3">
      <c r="A317" s="1" t="s">
        <v>1350</v>
      </c>
      <c r="B317" s="1" t="s">
        <v>26</v>
      </c>
      <c r="C317" s="1" t="s">
        <v>61</v>
      </c>
      <c r="D317" s="1" t="s">
        <v>1351</v>
      </c>
    </row>
    <row r="318" spans="1:4" x14ac:dyDescent="0.3">
      <c r="A318" s="1" t="s">
        <v>1352</v>
      </c>
      <c r="B318" s="1" t="s">
        <v>26</v>
      </c>
      <c r="C318" s="1" t="s">
        <v>61</v>
      </c>
      <c r="D318" s="1" t="s">
        <v>1353</v>
      </c>
    </row>
    <row r="319" spans="1:4" x14ac:dyDescent="0.3">
      <c r="A319" s="1" t="s">
        <v>1357</v>
      </c>
      <c r="B319" s="1" t="s">
        <v>14</v>
      </c>
      <c r="C319" s="1" t="s">
        <v>15</v>
      </c>
      <c r="D319" s="1" t="s">
        <v>1358</v>
      </c>
    </row>
    <row r="320" spans="1:4" x14ac:dyDescent="0.3">
      <c r="A320" s="1" t="s">
        <v>1359</v>
      </c>
      <c r="B320" s="1" t="s">
        <v>26</v>
      </c>
      <c r="C320" s="1" t="s">
        <v>164</v>
      </c>
      <c r="D320" s="1" t="s">
        <v>1360</v>
      </c>
    </row>
    <row r="321" spans="1:4" x14ac:dyDescent="0.3">
      <c r="A321" s="1" t="s">
        <v>1361</v>
      </c>
      <c r="B321" s="1" t="s">
        <v>26</v>
      </c>
      <c r="C321" s="1" t="s">
        <v>52</v>
      </c>
      <c r="D321" s="1" t="s">
        <v>1362</v>
      </c>
    </row>
    <row r="322" spans="1:4" x14ac:dyDescent="0.3">
      <c r="A322" s="1" t="s">
        <v>1363</v>
      </c>
      <c r="B322" s="1" t="s">
        <v>26</v>
      </c>
      <c r="C322" s="1" t="s">
        <v>86</v>
      </c>
      <c r="D322" s="1" t="s">
        <v>1364</v>
      </c>
    </row>
    <row r="323" spans="1:4" x14ac:dyDescent="0.3">
      <c r="A323" s="1" t="s">
        <v>1369</v>
      </c>
      <c r="B323" s="1" t="s">
        <v>26</v>
      </c>
      <c r="C323" s="1" t="s">
        <v>71</v>
      </c>
      <c r="D323" s="1" t="s">
        <v>1370</v>
      </c>
    </row>
    <row r="324" spans="1:4" x14ac:dyDescent="0.3">
      <c r="A324" s="1" t="s">
        <v>1371</v>
      </c>
      <c r="B324" s="1" t="s">
        <v>26</v>
      </c>
      <c r="C324" s="1" t="s">
        <v>27</v>
      </c>
      <c r="D324" s="1" t="s">
        <v>1372</v>
      </c>
    </row>
    <row r="325" spans="1:4" x14ac:dyDescent="0.3">
      <c r="A325" s="1" t="s">
        <v>1375</v>
      </c>
      <c r="B325" s="1" t="s">
        <v>14</v>
      </c>
      <c r="C325" s="1" t="s">
        <v>18</v>
      </c>
      <c r="D325" s="1" t="s">
        <v>1376</v>
      </c>
    </row>
    <row r="326" spans="1:4" x14ac:dyDescent="0.3">
      <c r="A326" s="1" t="s">
        <v>1379</v>
      </c>
      <c r="B326" s="1" t="s">
        <v>26</v>
      </c>
      <c r="C326" s="1" t="s">
        <v>52</v>
      </c>
      <c r="D326" s="1" t="s">
        <v>1380</v>
      </c>
    </row>
    <row r="327" spans="1:4" x14ac:dyDescent="0.3">
      <c r="A327" s="1" t="s">
        <v>1384</v>
      </c>
      <c r="B327" s="1" t="s">
        <v>14</v>
      </c>
      <c r="C327" s="1" t="s">
        <v>49</v>
      </c>
      <c r="D327" s="1" t="s">
        <v>1385</v>
      </c>
    </row>
    <row r="328" spans="1:4" x14ac:dyDescent="0.3">
      <c r="A328" s="1" t="s">
        <v>1388</v>
      </c>
      <c r="B328" s="1" t="s">
        <v>26</v>
      </c>
      <c r="C328" s="1" t="s">
        <v>61</v>
      </c>
      <c r="D328" s="1" t="s">
        <v>1389</v>
      </c>
    </row>
    <row r="329" spans="1:4" x14ac:dyDescent="0.3">
      <c r="A329" s="1" t="s">
        <v>1391</v>
      </c>
      <c r="B329" s="1" t="s">
        <v>26</v>
      </c>
      <c r="C329" s="1" t="s">
        <v>647</v>
      </c>
      <c r="D329" s="1" t="s">
        <v>1392</v>
      </c>
    </row>
    <row r="330" spans="1:4" x14ac:dyDescent="0.3">
      <c r="A330" s="1" t="s">
        <v>1395</v>
      </c>
      <c r="B330" s="1" t="s">
        <v>26</v>
      </c>
      <c r="C330" s="1" t="s">
        <v>44</v>
      </c>
      <c r="D330" s="1" t="s">
        <v>1396</v>
      </c>
    </row>
    <row r="331" spans="1:4" x14ac:dyDescent="0.3">
      <c r="A331" s="1" t="s">
        <v>1401</v>
      </c>
      <c r="B331" s="1" t="s">
        <v>26</v>
      </c>
      <c r="C331" s="1" t="s">
        <v>86</v>
      </c>
      <c r="D331" s="1" t="s">
        <v>1402</v>
      </c>
    </row>
    <row r="332" spans="1:4" x14ac:dyDescent="0.3">
      <c r="A332" s="1" t="s">
        <v>1403</v>
      </c>
      <c r="B332" s="1" t="s">
        <v>26</v>
      </c>
      <c r="C332" s="1" t="s">
        <v>44</v>
      </c>
      <c r="D332" s="1" t="s">
        <v>1404</v>
      </c>
    </row>
    <row r="333" spans="1:4" x14ac:dyDescent="0.3">
      <c r="A333" s="1" t="s">
        <v>1406</v>
      </c>
      <c r="B333" s="1" t="s">
        <v>57</v>
      </c>
      <c r="C333" s="1" t="s">
        <v>143</v>
      </c>
      <c r="D333" s="1" t="s">
        <v>1407</v>
      </c>
    </row>
    <row r="334" spans="1:4" x14ac:dyDescent="0.3">
      <c r="A334" s="1" t="s">
        <v>1409</v>
      </c>
      <c r="B334" s="1" t="s">
        <v>26</v>
      </c>
      <c r="C334" s="1" t="s">
        <v>52</v>
      </c>
      <c r="D334" s="1" t="s">
        <v>1410</v>
      </c>
    </row>
    <row r="335" spans="1:4" x14ac:dyDescent="0.3">
      <c r="A335" s="1" t="s">
        <v>1413</v>
      </c>
      <c r="B335" s="1" t="s">
        <v>57</v>
      </c>
      <c r="C335" s="1" t="s">
        <v>143</v>
      </c>
      <c r="D335" s="1" t="s">
        <v>1414</v>
      </c>
    </row>
    <row r="336" spans="1:4" x14ac:dyDescent="0.3">
      <c r="A336" s="1" t="s">
        <v>1417</v>
      </c>
      <c r="B336" s="1" t="s">
        <v>26</v>
      </c>
      <c r="C336" s="1" t="s">
        <v>86</v>
      </c>
      <c r="D336" s="1" t="s">
        <v>1418</v>
      </c>
    </row>
    <row r="337" spans="1:4" x14ac:dyDescent="0.3">
      <c r="A337" s="1" t="s">
        <v>1420</v>
      </c>
      <c r="B337" s="1" t="s">
        <v>14</v>
      </c>
      <c r="C337" s="1" t="s">
        <v>34</v>
      </c>
      <c r="D337" s="1" t="s">
        <v>1421</v>
      </c>
    </row>
    <row r="338" spans="1:4" x14ac:dyDescent="0.3">
      <c r="A338" s="1" t="s">
        <v>1423</v>
      </c>
      <c r="B338" s="1" t="s">
        <v>26</v>
      </c>
      <c r="C338" s="1" t="s">
        <v>71</v>
      </c>
      <c r="D338" s="1" t="s">
        <v>1424</v>
      </c>
    </row>
    <row r="339" spans="1:4" x14ac:dyDescent="0.3">
      <c r="A339" s="1" t="s">
        <v>1425</v>
      </c>
      <c r="B339" s="1" t="s">
        <v>26</v>
      </c>
      <c r="C339" s="1" t="s">
        <v>44</v>
      </c>
      <c r="D339" s="1" t="s">
        <v>1426</v>
      </c>
    </row>
    <row r="340" spans="1:4" x14ac:dyDescent="0.3">
      <c r="A340" s="1" t="s">
        <v>1427</v>
      </c>
      <c r="B340" s="1" t="s">
        <v>26</v>
      </c>
      <c r="C340" s="1" t="s">
        <v>61</v>
      </c>
      <c r="D340" s="1" t="s">
        <v>1428</v>
      </c>
    </row>
    <row r="341" spans="1:4" x14ac:dyDescent="0.3">
      <c r="A341" s="1" t="s">
        <v>1431</v>
      </c>
      <c r="B341" s="1" t="s">
        <v>26</v>
      </c>
      <c r="C341" s="1" t="s">
        <v>86</v>
      </c>
      <c r="D341" s="1" t="s">
        <v>1432</v>
      </c>
    </row>
    <row r="342" spans="1:4" x14ac:dyDescent="0.3">
      <c r="A342" s="1" t="s">
        <v>1433</v>
      </c>
      <c r="B342" s="1" t="s">
        <v>26</v>
      </c>
      <c r="C342" s="1" t="s">
        <v>61</v>
      </c>
      <c r="D342" s="1" t="s">
        <v>1434</v>
      </c>
    </row>
    <row r="343" spans="1:4" x14ac:dyDescent="0.3">
      <c r="A343" s="1" t="s">
        <v>1436</v>
      </c>
      <c r="B343" s="1" t="s">
        <v>57</v>
      </c>
      <c r="C343" s="1" t="s">
        <v>143</v>
      </c>
      <c r="D343" s="1" t="s">
        <v>1437</v>
      </c>
    </row>
    <row r="344" spans="1:4" x14ac:dyDescent="0.3">
      <c r="A344" s="1" t="s">
        <v>1440</v>
      </c>
      <c r="B344" s="1" t="s">
        <v>14</v>
      </c>
      <c r="C344" s="1" t="s">
        <v>34</v>
      </c>
      <c r="D344" s="1" t="s">
        <v>1441</v>
      </c>
    </row>
    <row r="345" spans="1:4" x14ac:dyDescent="0.3">
      <c r="A345" s="1" t="s">
        <v>1444</v>
      </c>
      <c r="B345" s="1" t="s">
        <v>57</v>
      </c>
      <c r="C345" s="1" t="s">
        <v>143</v>
      </c>
      <c r="D345" s="1" t="s">
        <v>1445</v>
      </c>
    </row>
    <row r="346" spans="1:4" x14ac:dyDescent="0.3">
      <c r="A346" s="1" t="s">
        <v>1447</v>
      </c>
      <c r="B346" s="1" t="s">
        <v>57</v>
      </c>
      <c r="C346" s="1" t="s">
        <v>731</v>
      </c>
      <c r="D346" s="1" t="s">
        <v>1448</v>
      </c>
    </row>
    <row r="347" spans="1:4" x14ac:dyDescent="0.3">
      <c r="A347" s="1" t="s">
        <v>1449</v>
      </c>
      <c r="B347" s="1" t="s">
        <v>14</v>
      </c>
      <c r="C347" s="1" t="s">
        <v>49</v>
      </c>
      <c r="D347" s="1" t="s">
        <v>1450</v>
      </c>
    </row>
    <row r="348" spans="1:4" x14ac:dyDescent="0.3">
      <c r="A348" s="1" t="s">
        <v>1456</v>
      </c>
      <c r="B348" s="1" t="s">
        <v>26</v>
      </c>
      <c r="C348" s="1" t="s">
        <v>52</v>
      </c>
      <c r="D348" s="1" t="s">
        <v>1457</v>
      </c>
    </row>
    <row r="349" spans="1:4" x14ac:dyDescent="0.3">
      <c r="A349" s="1" t="s">
        <v>1460</v>
      </c>
      <c r="B349" s="1" t="s">
        <v>26</v>
      </c>
      <c r="C349" s="1" t="s">
        <v>61</v>
      </c>
      <c r="D349" s="1" t="s">
        <v>1461</v>
      </c>
    </row>
    <row r="350" spans="1:4" x14ac:dyDescent="0.3">
      <c r="A350" s="1" t="s">
        <v>1464</v>
      </c>
      <c r="B350" s="1" t="s">
        <v>57</v>
      </c>
      <c r="C350" s="1" t="s">
        <v>58</v>
      </c>
      <c r="D350" s="1" t="s">
        <v>1465</v>
      </c>
    </row>
    <row r="351" spans="1:4" x14ac:dyDescent="0.3">
      <c r="A351" s="1" t="s">
        <v>1470</v>
      </c>
      <c r="B351" s="1" t="s">
        <v>57</v>
      </c>
      <c r="C351" s="1" t="s">
        <v>1316</v>
      </c>
      <c r="D351" s="1" t="s">
        <v>1471</v>
      </c>
    </row>
    <row r="352" spans="1:4" x14ac:dyDescent="0.3">
      <c r="A352" s="1" t="s">
        <v>1474</v>
      </c>
      <c r="B352" s="1" t="s">
        <v>26</v>
      </c>
      <c r="C352" s="1" t="s">
        <v>61</v>
      </c>
      <c r="D352" s="1" t="s">
        <v>1475</v>
      </c>
    </row>
    <row r="353" spans="1:4" x14ac:dyDescent="0.3">
      <c r="A353" s="1" t="s">
        <v>1479</v>
      </c>
      <c r="B353" s="1" t="s">
        <v>26</v>
      </c>
      <c r="C353" s="1" t="s">
        <v>61</v>
      </c>
      <c r="D353" s="1" t="s">
        <v>1480</v>
      </c>
    </row>
    <row r="354" spans="1:4" x14ac:dyDescent="0.3">
      <c r="A354" s="1" t="s">
        <v>1484</v>
      </c>
      <c r="B354" s="1" t="s">
        <v>26</v>
      </c>
      <c r="C354" s="1" t="s">
        <v>44</v>
      </c>
      <c r="D354" s="1" t="s">
        <v>1485</v>
      </c>
    </row>
    <row r="355" spans="1:4" x14ac:dyDescent="0.3">
      <c r="A355" s="1" t="s">
        <v>1486</v>
      </c>
      <c r="B355" s="1" t="s">
        <v>26</v>
      </c>
      <c r="C355" s="1" t="s">
        <v>86</v>
      </c>
      <c r="D355" s="1" t="s">
        <v>1487</v>
      </c>
    </row>
    <row r="356" spans="1:4" x14ac:dyDescent="0.3">
      <c r="A356" s="1" t="s">
        <v>1489</v>
      </c>
      <c r="B356" s="1" t="s">
        <v>26</v>
      </c>
      <c r="C356" s="1" t="s">
        <v>647</v>
      </c>
      <c r="D356" s="1" t="s">
        <v>1490</v>
      </c>
    </row>
    <row r="357" spans="1:4" x14ac:dyDescent="0.3">
      <c r="A357" s="1" t="s">
        <v>1493</v>
      </c>
      <c r="B357" s="1" t="s">
        <v>26</v>
      </c>
      <c r="C357" s="1" t="s">
        <v>44</v>
      </c>
      <c r="D357" s="1" t="s">
        <v>1494</v>
      </c>
    </row>
    <row r="358" spans="1:4" x14ac:dyDescent="0.3">
      <c r="A358" s="1" t="s">
        <v>1495</v>
      </c>
      <c r="B358" s="1" t="s">
        <v>26</v>
      </c>
      <c r="C358" s="1" t="s">
        <v>44</v>
      </c>
      <c r="D358" s="1" t="s">
        <v>1496</v>
      </c>
    </row>
    <row r="359" spans="1:4" x14ac:dyDescent="0.3">
      <c r="A359" s="1" t="s">
        <v>1497</v>
      </c>
      <c r="B359" s="1" t="s">
        <v>57</v>
      </c>
      <c r="C359" s="1" t="s">
        <v>143</v>
      </c>
      <c r="D359" s="1" t="s">
        <v>1498</v>
      </c>
    </row>
    <row r="360" spans="1:4" x14ac:dyDescent="0.3">
      <c r="A360" s="1" t="s">
        <v>1500</v>
      </c>
      <c r="B360" s="1" t="s">
        <v>26</v>
      </c>
      <c r="C360" s="1" t="s">
        <v>86</v>
      </c>
      <c r="D360" s="1" t="s">
        <v>1501</v>
      </c>
    </row>
    <row r="361" spans="1:4" x14ac:dyDescent="0.3">
      <c r="A361" s="1" t="s">
        <v>1504</v>
      </c>
      <c r="B361" s="1" t="s">
        <v>26</v>
      </c>
      <c r="C361" s="1" t="s">
        <v>52</v>
      </c>
      <c r="D361" s="1" t="s">
        <v>1505</v>
      </c>
    </row>
    <row r="362" spans="1:4" x14ac:dyDescent="0.3">
      <c r="A362" s="1" t="s">
        <v>1510</v>
      </c>
      <c r="B362" s="1" t="s">
        <v>26</v>
      </c>
      <c r="C362" s="1" t="s">
        <v>71</v>
      </c>
      <c r="D362" s="1" t="s">
        <v>1511</v>
      </c>
    </row>
    <row r="363" spans="1:4" x14ac:dyDescent="0.3">
      <c r="A363" s="1" t="s">
        <v>1512</v>
      </c>
      <c r="B363" s="1" t="s">
        <v>57</v>
      </c>
      <c r="C363" s="1" t="s">
        <v>1316</v>
      </c>
      <c r="D363" s="1" t="s">
        <v>1513</v>
      </c>
    </row>
    <row r="364" spans="1:4" x14ac:dyDescent="0.3">
      <c r="A364" s="1" t="s">
        <v>1514</v>
      </c>
      <c r="B364" s="1" t="s">
        <v>26</v>
      </c>
      <c r="C364" s="1" t="s">
        <v>86</v>
      </c>
      <c r="D364" s="1" t="s">
        <v>1515</v>
      </c>
    </row>
    <row r="365" spans="1:4" x14ac:dyDescent="0.3">
      <c r="A365" s="1" t="s">
        <v>1518</v>
      </c>
      <c r="B365" s="1" t="s">
        <v>14</v>
      </c>
      <c r="C365" s="1" t="s">
        <v>34</v>
      </c>
      <c r="D365" s="1" t="s">
        <v>1519</v>
      </c>
    </row>
    <row r="366" spans="1:4" x14ac:dyDescent="0.3">
      <c r="A366" s="1" t="s">
        <v>1520</v>
      </c>
      <c r="B366" s="1" t="s">
        <v>26</v>
      </c>
      <c r="C366" s="1" t="s">
        <v>86</v>
      </c>
      <c r="D366" s="1" t="s">
        <v>1521</v>
      </c>
    </row>
    <row r="367" spans="1:4" x14ac:dyDescent="0.3">
      <c r="A367" s="1" t="s">
        <v>1522</v>
      </c>
      <c r="B367" s="1" t="s">
        <v>26</v>
      </c>
      <c r="C367" s="1" t="s">
        <v>27</v>
      </c>
      <c r="D367" s="1" t="s">
        <v>1523</v>
      </c>
    </row>
    <row r="368" spans="1:4" x14ac:dyDescent="0.3">
      <c r="A368" s="1" t="s">
        <v>1525</v>
      </c>
      <c r="B368" s="1" t="s">
        <v>14</v>
      </c>
      <c r="C368" s="1" t="s">
        <v>15</v>
      </c>
      <c r="D368" s="1" t="s">
        <v>1526</v>
      </c>
    </row>
    <row r="369" spans="1:4" x14ac:dyDescent="0.3">
      <c r="A369" s="1" t="s">
        <v>1527</v>
      </c>
      <c r="B369" s="1" t="s">
        <v>14</v>
      </c>
      <c r="C369" s="1" t="s">
        <v>18</v>
      </c>
      <c r="D369" s="1" t="s">
        <v>1528</v>
      </c>
    </row>
    <row r="370" spans="1:4" x14ac:dyDescent="0.3">
      <c r="A370" s="1" t="s">
        <v>1531</v>
      </c>
      <c r="B370" s="1" t="s">
        <v>26</v>
      </c>
      <c r="C370" s="1" t="s">
        <v>86</v>
      </c>
      <c r="D370" s="1" t="s">
        <v>1532</v>
      </c>
    </row>
    <row r="371" spans="1:4" x14ac:dyDescent="0.3">
      <c r="A371" s="1" t="s">
        <v>1535</v>
      </c>
      <c r="B371" s="1" t="s">
        <v>26</v>
      </c>
      <c r="C371" s="1" t="s">
        <v>52</v>
      </c>
      <c r="D371" s="1" t="s">
        <v>1536</v>
      </c>
    </row>
    <row r="372" spans="1:4" x14ac:dyDescent="0.3">
      <c r="A372" s="1" t="s">
        <v>1541</v>
      </c>
      <c r="B372" s="1" t="s">
        <v>14</v>
      </c>
      <c r="C372" s="1" t="s">
        <v>18</v>
      </c>
      <c r="D372" s="1" t="s">
        <v>1542</v>
      </c>
    </row>
    <row r="373" spans="1:4" x14ac:dyDescent="0.3">
      <c r="A373" s="1" t="s">
        <v>1544</v>
      </c>
      <c r="B373" s="1" t="s">
        <v>26</v>
      </c>
      <c r="C373" s="1" t="s">
        <v>86</v>
      </c>
      <c r="D373" s="1" t="s">
        <v>1545</v>
      </c>
    </row>
    <row r="374" spans="1:4" x14ac:dyDescent="0.3">
      <c r="A374" s="1" t="s">
        <v>1549</v>
      </c>
      <c r="B374" s="1" t="s">
        <v>26</v>
      </c>
      <c r="C374" s="1" t="s">
        <v>52</v>
      </c>
      <c r="D374" s="1" t="s">
        <v>1550</v>
      </c>
    </row>
    <row r="375" spans="1:4" x14ac:dyDescent="0.3">
      <c r="A375" s="1" t="s">
        <v>1551</v>
      </c>
      <c r="B375" s="1" t="s">
        <v>26</v>
      </c>
      <c r="C375" s="1" t="s">
        <v>164</v>
      </c>
      <c r="D375" s="1" t="s">
        <v>1552</v>
      </c>
    </row>
    <row r="376" spans="1:4" x14ac:dyDescent="0.3">
      <c r="A376" s="1" t="s">
        <v>1554</v>
      </c>
      <c r="B376" s="1" t="s">
        <v>57</v>
      </c>
      <c r="C376" s="1" t="s">
        <v>143</v>
      </c>
      <c r="D376" s="1" t="s">
        <v>1555</v>
      </c>
    </row>
    <row r="377" spans="1:4" x14ac:dyDescent="0.3">
      <c r="A377" s="1" t="s">
        <v>1558</v>
      </c>
      <c r="B377" s="1" t="s">
        <v>14</v>
      </c>
      <c r="C377" s="1" t="s">
        <v>49</v>
      </c>
      <c r="D377" s="1" t="s">
        <v>1559</v>
      </c>
    </row>
    <row r="378" spans="1:4" x14ac:dyDescent="0.3">
      <c r="A378" s="1" t="s">
        <v>1560</v>
      </c>
      <c r="B378" s="1" t="s">
        <v>26</v>
      </c>
      <c r="C378" s="1" t="s">
        <v>44</v>
      </c>
      <c r="D378" s="1" t="s">
        <v>1561</v>
      </c>
    </row>
    <row r="379" spans="1:4" x14ac:dyDescent="0.3">
      <c r="A379" s="1" t="s">
        <v>1564</v>
      </c>
      <c r="B379" s="1" t="s">
        <v>14</v>
      </c>
      <c r="C379" s="1" t="s">
        <v>18</v>
      </c>
      <c r="D379" s="1" t="s">
        <v>1565</v>
      </c>
    </row>
    <row r="380" spans="1:4" x14ac:dyDescent="0.3">
      <c r="A380" s="1" t="s">
        <v>1567</v>
      </c>
      <c r="B380" s="1" t="s">
        <v>14</v>
      </c>
      <c r="C380" s="1" t="s">
        <v>49</v>
      </c>
      <c r="D380" s="1" t="s">
        <v>1568</v>
      </c>
    </row>
    <row r="381" spans="1:4" x14ac:dyDescent="0.3">
      <c r="A381" s="1" t="s">
        <v>1575</v>
      </c>
      <c r="B381" s="1" t="s">
        <v>26</v>
      </c>
      <c r="C381" s="1" t="s">
        <v>61</v>
      </c>
      <c r="D381" s="1" t="s">
        <v>1576</v>
      </c>
    </row>
    <row r="382" spans="1:4" x14ac:dyDescent="0.3">
      <c r="A382" s="1" t="s">
        <v>1579</v>
      </c>
      <c r="B382" s="1" t="s">
        <v>57</v>
      </c>
      <c r="C382" s="1" t="s">
        <v>731</v>
      </c>
      <c r="D382" s="1" t="s">
        <v>1580</v>
      </c>
    </row>
    <row r="383" spans="1:4" x14ac:dyDescent="0.3">
      <c r="A383" s="1" t="s">
        <v>1583</v>
      </c>
      <c r="B383" s="1" t="s">
        <v>26</v>
      </c>
      <c r="C383" s="1" t="s">
        <v>52</v>
      </c>
      <c r="D383" s="1" t="s">
        <v>1584</v>
      </c>
    </row>
    <row r="384" spans="1:4" x14ac:dyDescent="0.3">
      <c r="A384" s="1" t="s">
        <v>1587</v>
      </c>
      <c r="B384" s="1" t="s">
        <v>26</v>
      </c>
      <c r="C384" s="1" t="s">
        <v>61</v>
      </c>
      <c r="D384" s="1" t="s">
        <v>1588</v>
      </c>
    </row>
    <row r="385" spans="1:4" x14ac:dyDescent="0.3">
      <c r="A385" s="1" t="s">
        <v>1589</v>
      </c>
      <c r="B385" s="1" t="s">
        <v>26</v>
      </c>
      <c r="C385" s="1" t="s">
        <v>44</v>
      </c>
      <c r="D385" s="1" t="s">
        <v>1590</v>
      </c>
    </row>
    <row r="386" spans="1:4" x14ac:dyDescent="0.3">
      <c r="A386" s="1" t="s">
        <v>1594</v>
      </c>
      <c r="B386" s="1" t="s">
        <v>26</v>
      </c>
      <c r="C386" s="1" t="s">
        <v>44</v>
      </c>
      <c r="D386" s="1" t="s">
        <v>1595</v>
      </c>
    </row>
    <row r="387" spans="1:4" x14ac:dyDescent="0.3">
      <c r="A387" s="1" t="s">
        <v>1599</v>
      </c>
      <c r="B387" s="1" t="s">
        <v>26</v>
      </c>
      <c r="C387" s="1" t="s">
        <v>61</v>
      </c>
      <c r="D387" s="1" t="s">
        <v>1600</v>
      </c>
    </row>
    <row r="388" spans="1:4" x14ac:dyDescent="0.3">
      <c r="A388" s="1" t="s">
        <v>1601</v>
      </c>
      <c r="B388" s="1" t="s">
        <v>57</v>
      </c>
      <c r="C388" s="1" t="s">
        <v>143</v>
      </c>
      <c r="D388" s="1" t="s">
        <v>1602</v>
      </c>
    </row>
    <row r="389" spans="1:4" x14ac:dyDescent="0.3">
      <c r="A389" s="1" t="s">
        <v>1603</v>
      </c>
      <c r="B389" s="1" t="s">
        <v>57</v>
      </c>
      <c r="C389" s="1" t="s">
        <v>731</v>
      </c>
      <c r="D389" s="1" t="s">
        <v>1604</v>
      </c>
    </row>
    <row r="390" spans="1:4" x14ac:dyDescent="0.3">
      <c r="A390" s="1" t="s">
        <v>1607</v>
      </c>
      <c r="B390" s="1" t="s">
        <v>26</v>
      </c>
      <c r="C390" s="1" t="s">
        <v>86</v>
      </c>
      <c r="D390" s="1" t="s">
        <v>1608</v>
      </c>
    </row>
    <row r="391" spans="1:4" x14ac:dyDescent="0.3">
      <c r="A391" s="1" t="s">
        <v>1610</v>
      </c>
      <c r="B391" s="1" t="s">
        <v>14</v>
      </c>
      <c r="C391" s="1" t="s">
        <v>18</v>
      </c>
      <c r="D391" s="1" t="s">
        <v>1611</v>
      </c>
    </row>
    <row r="392" spans="1:4" x14ac:dyDescent="0.3">
      <c r="A392" s="1" t="s">
        <v>1614</v>
      </c>
      <c r="B392" s="1" t="s">
        <v>14</v>
      </c>
      <c r="C392" s="1" t="s">
        <v>49</v>
      </c>
      <c r="D392" s="1" t="s">
        <v>1615</v>
      </c>
    </row>
    <row r="393" spans="1:4" x14ac:dyDescent="0.3">
      <c r="A393" s="1" t="s">
        <v>1620</v>
      </c>
      <c r="B393" s="1" t="s">
        <v>26</v>
      </c>
      <c r="C393" s="1" t="s">
        <v>44</v>
      </c>
      <c r="D393" s="1" t="s">
        <v>1621</v>
      </c>
    </row>
    <row r="394" spans="1:4" x14ac:dyDescent="0.3">
      <c r="A394" s="1" t="s">
        <v>1622</v>
      </c>
      <c r="B394" s="1" t="s">
        <v>26</v>
      </c>
      <c r="C394" s="1" t="s">
        <v>44</v>
      </c>
      <c r="D394" s="1" t="s">
        <v>1623</v>
      </c>
    </row>
    <row r="395" spans="1:4" x14ac:dyDescent="0.3">
      <c r="A395" s="1" t="s">
        <v>1624</v>
      </c>
      <c r="B395" s="1" t="s">
        <v>26</v>
      </c>
      <c r="C395" s="1" t="s">
        <v>86</v>
      </c>
      <c r="D395" s="1" t="s">
        <v>1625</v>
      </c>
    </row>
    <row r="396" spans="1:4" x14ac:dyDescent="0.3">
      <c r="A396" s="1" t="s">
        <v>1626</v>
      </c>
      <c r="B396" s="1" t="s">
        <v>14</v>
      </c>
      <c r="C396" s="1" t="s">
        <v>18</v>
      </c>
      <c r="D396" s="1" t="s">
        <v>1627</v>
      </c>
    </row>
    <row r="397" spans="1:4" x14ac:dyDescent="0.3">
      <c r="A397" s="1" t="s">
        <v>1628</v>
      </c>
      <c r="B397" s="1" t="s">
        <v>26</v>
      </c>
      <c r="C397" s="1" t="s">
        <v>27</v>
      </c>
      <c r="D397" s="1" t="s">
        <v>1629</v>
      </c>
    </row>
    <row r="398" spans="1:4" x14ac:dyDescent="0.3">
      <c r="A398" s="1" t="s">
        <v>1632</v>
      </c>
      <c r="B398" s="1" t="s">
        <v>14</v>
      </c>
      <c r="C398" s="1" t="s">
        <v>49</v>
      </c>
      <c r="D398" s="1" t="s">
        <v>1633</v>
      </c>
    </row>
    <row r="399" spans="1:4" x14ac:dyDescent="0.3">
      <c r="A399" s="1" t="s">
        <v>1638</v>
      </c>
      <c r="B399" s="1" t="s">
        <v>26</v>
      </c>
      <c r="C399" s="1" t="s">
        <v>52</v>
      </c>
      <c r="D399" s="1" t="s">
        <v>1639</v>
      </c>
    </row>
    <row r="400" spans="1:4" x14ac:dyDescent="0.3">
      <c r="A400" s="1" t="s">
        <v>1640</v>
      </c>
      <c r="B400" s="1" t="s">
        <v>26</v>
      </c>
      <c r="C400" s="1" t="s">
        <v>44</v>
      </c>
      <c r="D400" s="1" t="s">
        <v>1641</v>
      </c>
    </row>
    <row r="401" spans="1:4" x14ac:dyDescent="0.3">
      <c r="A401" s="1" t="s">
        <v>1643</v>
      </c>
      <c r="B401" s="1" t="s">
        <v>26</v>
      </c>
      <c r="C401" s="1" t="s">
        <v>52</v>
      </c>
      <c r="D401" s="1" t="s">
        <v>1644</v>
      </c>
    </row>
    <row r="402" spans="1:4" x14ac:dyDescent="0.3">
      <c r="A402" s="1" t="s">
        <v>1647</v>
      </c>
      <c r="B402" s="1" t="s">
        <v>26</v>
      </c>
      <c r="C402" s="1" t="s">
        <v>52</v>
      </c>
      <c r="D402" s="1" t="s">
        <v>1648</v>
      </c>
    </row>
    <row r="403" spans="1:4" x14ac:dyDescent="0.3">
      <c r="A403" s="1" t="s">
        <v>1650</v>
      </c>
      <c r="B403" s="1" t="s">
        <v>26</v>
      </c>
      <c r="C403" s="1" t="s">
        <v>52</v>
      </c>
      <c r="D403" s="1" t="s">
        <v>1651</v>
      </c>
    </row>
    <row r="404" spans="1:4" x14ac:dyDescent="0.3">
      <c r="A404" s="1" t="s">
        <v>1652</v>
      </c>
      <c r="B404" s="1" t="s">
        <v>57</v>
      </c>
      <c r="C404" s="1" t="s">
        <v>58</v>
      </c>
      <c r="D404" s="1" t="s">
        <v>1653</v>
      </c>
    </row>
    <row r="405" spans="1:4" x14ac:dyDescent="0.3">
      <c r="A405" s="1" t="s">
        <v>1655</v>
      </c>
      <c r="B405" s="1" t="s">
        <v>26</v>
      </c>
      <c r="C405" s="1" t="s">
        <v>44</v>
      </c>
      <c r="D405" s="1" t="s">
        <v>1656</v>
      </c>
    </row>
    <row r="406" spans="1:4" x14ac:dyDescent="0.3">
      <c r="A406" s="1" t="s">
        <v>1659</v>
      </c>
      <c r="B406" s="1" t="s">
        <v>57</v>
      </c>
      <c r="C406" s="1" t="s">
        <v>143</v>
      </c>
      <c r="D406" s="1" t="s">
        <v>1660</v>
      </c>
    </row>
    <row r="407" spans="1:4" x14ac:dyDescent="0.3">
      <c r="A407" s="1" t="s">
        <v>1662</v>
      </c>
      <c r="B407" s="1" t="s">
        <v>14</v>
      </c>
      <c r="C407" s="1" t="s">
        <v>18</v>
      </c>
      <c r="D407" s="1" t="s">
        <v>1663</v>
      </c>
    </row>
    <row r="408" spans="1:4" x14ac:dyDescent="0.3">
      <c r="A408" s="1" t="s">
        <v>1665</v>
      </c>
      <c r="B408" s="1" t="s">
        <v>14</v>
      </c>
      <c r="C408" s="1" t="s">
        <v>18</v>
      </c>
      <c r="D408" s="1" t="s">
        <v>1666</v>
      </c>
    </row>
    <row r="409" spans="1:4" x14ac:dyDescent="0.3">
      <c r="A409" s="1" t="s">
        <v>1667</v>
      </c>
      <c r="B409" s="1" t="s">
        <v>26</v>
      </c>
      <c r="C409" s="1" t="s">
        <v>164</v>
      </c>
      <c r="D409" s="1" t="s">
        <v>719</v>
      </c>
    </row>
    <row r="410" spans="1:4" x14ac:dyDescent="0.3">
      <c r="A410" s="1" t="s">
        <v>1669</v>
      </c>
      <c r="B410" s="1" t="s">
        <v>26</v>
      </c>
      <c r="C410" s="1" t="s">
        <v>71</v>
      </c>
      <c r="D410" s="1" t="s">
        <v>1670</v>
      </c>
    </row>
    <row r="411" spans="1:4" x14ac:dyDescent="0.3">
      <c r="A411" s="1" t="s">
        <v>1671</v>
      </c>
      <c r="B411" s="1" t="s">
        <v>57</v>
      </c>
      <c r="C411" s="1" t="s">
        <v>143</v>
      </c>
      <c r="D411" s="1" t="s">
        <v>1672</v>
      </c>
    </row>
    <row r="412" spans="1:4" x14ac:dyDescent="0.3">
      <c r="A412" s="1" t="s">
        <v>1674</v>
      </c>
      <c r="B412" s="1" t="s">
        <v>26</v>
      </c>
      <c r="C412" s="1" t="s">
        <v>61</v>
      </c>
      <c r="D412" s="1" t="s">
        <v>1675</v>
      </c>
    </row>
    <row r="413" spans="1:4" x14ac:dyDescent="0.3">
      <c r="A413" s="1" t="s">
        <v>1677</v>
      </c>
      <c r="B413" s="1" t="s">
        <v>14</v>
      </c>
      <c r="C413" s="1" t="s">
        <v>34</v>
      </c>
      <c r="D413" s="1" t="s">
        <v>1678</v>
      </c>
    </row>
    <row r="414" spans="1:4" x14ac:dyDescent="0.3">
      <c r="A414" s="1" t="s">
        <v>1681</v>
      </c>
      <c r="B414" s="1" t="s">
        <v>26</v>
      </c>
      <c r="C414" s="1" t="s">
        <v>61</v>
      </c>
      <c r="D414" s="1" t="s">
        <v>1682</v>
      </c>
    </row>
    <row r="415" spans="1:4" x14ac:dyDescent="0.3">
      <c r="A415" s="1" t="s">
        <v>1683</v>
      </c>
      <c r="B415" s="1" t="s">
        <v>26</v>
      </c>
      <c r="C415" s="1" t="s">
        <v>647</v>
      </c>
      <c r="D415" s="1" t="s">
        <v>1684</v>
      </c>
    </row>
    <row r="416" spans="1:4" x14ac:dyDescent="0.3">
      <c r="A416" s="1" t="s">
        <v>1687</v>
      </c>
      <c r="B416" s="1" t="s">
        <v>26</v>
      </c>
      <c r="C416" s="1" t="s">
        <v>71</v>
      </c>
      <c r="D416" s="1" t="s">
        <v>1688</v>
      </c>
    </row>
    <row r="417" spans="1:4" x14ac:dyDescent="0.3">
      <c r="A417" s="1" t="s">
        <v>1690</v>
      </c>
      <c r="B417" s="1" t="s">
        <v>14</v>
      </c>
      <c r="C417" s="1" t="s">
        <v>15</v>
      </c>
      <c r="D417" s="1" t="s">
        <v>1691</v>
      </c>
    </row>
    <row r="418" spans="1:4" x14ac:dyDescent="0.3">
      <c r="A418" s="1" t="s">
        <v>1693</v>
      </c>
      <c r="B418" s="1" t="s">
        <v>26</v>
      </c>
      <c r="C418" s="1" t="s">
        <v>61</v>
      </c>
      <c r="D418" s="1" t="s">
        <v>1694</v>
      </c>
    </row>
    <row r="419" spans="1:4" x14ac:dyDescent="0.3">
      <c r="A419" s="1" t="s">
        <v>1696</v>
      </c>
      <c r="B419" s="1" t="s">
        <v>26</v>
      </c>
      <c r="C419" s="1" t="s">
        <v>86</v>
      </c>
      <c r="D419" s="1" t="s">
        <v>1697</v>
      </c>
    </row>
    <row r="420" spans="1:4" x14ac:dyDescent="0.3">
      <c r="A420" s="1" t="s">
        <v>1702</v>
      </c>
      <c r="B420" s="1" t="s">
        <v>26</v>
      </c>
      <c r="C420" s="1" t="s">
        <v>44</v>
      </c>
      <c r="D420" s="1" t="s">
        <v>1703</v>
      </c>
    </row>
    <row r="421" spans="1:4" x14ac:dyDescent="0.3">
      <c r="A421" s="1" t="s">
        <v>1705</v>
      </c>
      <c r="B421" s="1" t="s">
        <v>14</v>
      </c>
      <c r="C421" s="1" t="s">
        <v>15</v>
      </c>
      <c r="D421" s="1" t="s">
        <v>1706</v>
      </c>
    </row>
    <row r="422" spans="1:4" x14ac:dyDescent="0.3">
      <c r="A422" s="1" t="s">
        <v>1707</v>
      </c>
      <c r="B422" s="1" t="s">
        <v>57</v>
      </c>
      <c r="C422" s="1" t="s">
        <v>58</v>
      </c>
      <c r="D422" s="1" t="s">
        <v>1708</v>
      </c>
    </row>
    <row r="423" spans="1:4" x14ac:dyDescent="0.3">
      <c r="A423" s="1" t="s">
        <v>1709</v>
      </c>
      <c r="B423" s="1" t="s">
        <v>26</v>
      </c>
      <c r="C423" s="1" t="s">
        <v>44</v>
      </c>
      <c r="D423" s="1" t="s">
        <v>1710</v>
      </c>
    </row>
    <row r="424" spans="1:4" x14ac:dyDescent="0.3">
      <c r="A424" s="1" t="s">
        <v>1714</v>
      </c>
      <c r="B424" s="1" t="s">
        <v>26</v>
      </c>
      <c r="C424" s="1" t="s">
        <v>86</v>
      </c>
      <c r="D424" s="1" t="s">
        <v>1715</v>
      </c>
    </row>
    <row r="425" spans="1:4" x14ac:dyDescent="0.3">
      <c r="A425" s="1" t="s">
        <v>1717</v>
      </c>
      <c r="B425" s="1" t="s">
        <v>26</v>
      </c>
      <c r="C425" s="1" t="s">
        <v>86</v>
      </c>
      <c r="D425" s="1" t="s">
        <v>1718</v>
      </c>
    </row>
    <row r="426" spans="1:4" x14ac:dyDescent="0.3">
      <c r="A426" s="1" t="s">
        <v>1720</v>
      </c>
      <c r="B426" s="1" t="s">
        <v>57</v>
      </c>
      <c r="C426" s="1" t="s">
        <v>58</v>
      </c>
      <c r="D426" s="1" t="s">
        <v>1721</v>
      </c>
    </row>
    <row r="427" spans="1:4" x14ac:dyDescent="0.3">
      <c r="A427" s="1" t="s">
        <v>1726</v>
      </c>
      <c r="B427" s="1" t="s">
        <v>26</v>
      </c>
      <c r="C427" s="1" t="s">
        <v>52</v>
      </c>
      <c r="D427" s="1" t="s">
        <v>1727</v>
      </c>
    </row>
    <row r="428" spans="1:4" x14ac:dyDescent="0.3">
      <c r="A428" s="1" t="s">
        <v>1729</v>
      </c>
      <c r="B428" s="1" t="s">
        <v>26</v>
      </c>
      <c r="C428" s="1" t="s">
        <v>44</v>
      </c>
      <c r="D428" s="1" t="s">
        <v>1730</v>
      </c>
    </row>
    <row r="429" spans="1:4" x14ac:dyDescent="0.3">
      <c r="A429" s="1" t="s">
        <v>1733</v>
      </c>
      <c r="B429" s="1" t="s">
        <v>57</v>
      </c>
      <c r="C429" s="1" t="s">
        <v>143</v>
      </c>
      <c r="D429" s="1" t="s">
        <v>1734</v>
      </c>
    </row>
    <row r="430" spans="1:4" x14ac:dyDescent="0.3">
      <c r="A430" s="1" t="s">
        <v>1735</v>
      </c>
      <c r="B430" s="1" t="s">
        <v>57</v>
      </c>
      <c r="C430" s="1" t="s">
        <v>143</v>
      </c>
      <c r="D430" s="1" t="s">
        <v>1736</v>
      </c>
    </row>
    <row r="431" spans="1:4" x14ac:dyDescent="0.3">
      <c r="A431" s="1" t="s">
        <v>1739</v>
      </c>
      <c r="B431" s="1" t="s">
        <v>26</v>
      </c>
      <c r="C431" s="1" t="s">
        <v>27</v>
      </c>
      <c r="D431" s="1" t="s">
        <v>1740</v>
      </c>
    </row>
    <row r="432" spans="1:4" x14ac:dyDescent="0.3">
      <c r="A432" s="1" t="s">
        <v>1744</v>
      </c>
      <c r="B432" s="1" t="s">
        <v>14</v>
      </c>
      <c r="C432" s="1" t="s">
        <v>15</v>
      </c>
      <c r="D432" s="1" t="s">
        <v>1745</v>
      </c>
    </row>
    <row r="433" spans="1:4" x14ac:dyDescent="0.3">
      <c r="A433" s="1" t="s">
        <v>1746</v>
      </c>
      <c r="B433" s="1" t="s">
        <v>57</v>
      </c>
      <c r="C433" s="1" t="s">
        <v>58</v>
      </c>
      <c r="D433" s="1" t="s">
        <v>1747</v>
      </c>
    </row>
    <row r="434" spans="1:4" x14ac:dyDescent="0.3">
      <c r="A434" s="1" t="s">
        <v>1749</v>
      </c>
      <c r="B434" s="1" t="s">
        <v>57</v>
      </c>
      <c r="C434" s="1" t="s">
        <v>58</v>
      </c>
      <c r="D434" s="1" t="s">
        <v>1750</v>
      </c>
    </row>
    <row r="435" spans="1:4" x14ac:dyDescent="0.3">
      <c r="A435" s="1" t="s">
        <v>1751</v>
      </c>
      <c r="B435" s="1" t="s">
        <v>57</v>
      </c>
      <c r="C435" s="1" t="s">
        <v>58</v>
      </c>
      <c r="D435" s="1" t="s">
        <v>1752</v>
      </c>
    </row>
    <row r="436" spans="1:4" x14ac:dyDescent="0.3">
      <c r="A436" s="1" t="s">
        <v>1754</v>
      </c>
      <c r="B436" s="1" t="s">
        <v>57</v>
      </c>
      <c r="C436" s="1" t="s">
        <v>143</v>
      </c>
      <c r="D436" s="1" t="s">
        <v>1755</v>
      </c>
    </row>
    <row r="437" spans="1:4" x14ac:dyDescent="0.3">
      <c r="A437" s="1" t="s">
        <v>1758</v>
      </c>
      <c r="B437" s="1" t="s">
        <v>26</v>
      </c>
      <c r="C437" s="1" t="s">
        <v>44</v>
      </c>
      <c r="D437" s="1" t="s">
        <v>1759</v>
      </c>
    </row>
    <row r="438" spans="1:4" x14ac:dyDescent="0.3">
      <c r="A438" s="1" t="s">
        <v>1762</v>
      </c>
      <c r="B438" s="1" t="s">
        <v>26</v>
      </c>
      <c r="C438" s="1" t="s">
        <v>164</v>
      </c>
      <c r="D438" s="1" t="s">
        <v>1763</v>
      </c>
    </row>
    <row r="439" spans="1:4" x14ac:dyDescent="0.3">
      <c r="A439" s="1" t="s">
        <v>1766</v>
      </c>
      <c r="B439" s="1" t="s">
        <v>57</v>
      </c>
      <c r="C439" s="1" t="s">
        <v>143</v>
      </c>
      <c r="D439" s="1" t="s">
        <v>1767</v>
      </c>
    </row>
    <row r="440" spans="1:4" x14ac:dyDescent="0.3">
      <c r="A440" s="1" t="s">
        <v>1770</v>
      </c>
      <c r="B440" s="1" t="s">
        <v>14</v>
      </c>
      <c r="C440" s="1" t="s">
        <v>34</v>
      </c>
      <c r="D440" s="1" t="s">
        <v>1771</v>
      </c>
    </row>
    <row r="441" spans="1:4" x14ac:dyDescent="0.3">
      <c r="A441" s="1" t="s">
        <v>1776</v>
      </c>
      <c r="B441" s="1" t="s">
        <v>26</v>
      </c>
      <c r="C441" s="1" t="s">
        <v>164</v>
      </c>
      <c r="D441" s="1" t="s">
        <v>1777</v>
      </c>
    </row>
    <row r="442" spans="1:4" x14ac:dyDescent="0.3">
      <c r="A442" s="1" t="s">
        <v>1778</v>
      </c>
      <c r="B442" s="1" t="s">
        <v>26</v>
      </c>
      <c r="C442" s="1" t="s">
        <v>61</v>
      </c>
      <c r="D442" s="1" t="s">
        <v>1779</v>
      </c>
    </row>
    <row r="443" spans="1:4" x14ac:dyDescent="0.3">
      <c r="A443" s="1" t="s">
        <v>1783</v>
      </c>
      <c r="B443" s="1" t="s">
        <v>14</v>
      </c>
      <c r="C443" s="1" t="s">
        <v>49</v>
      </c>
      <c r="D443" s="1" t="s">
        <v>1784</v>
      </c>
    </row>
    <row r="444" spans="1:4" x14ac:dyDescent="0.3">
      <c r="A444" s="1" t="s">
        <v>1785</v>
      </c>
      <c r="B444" s="1" t="s">
        <v>14</v>
      </c>
      <c r="C444" s="1" t="s">
        <v>49</v>
      </c>
      <c r="D444" s="1" t="s">
        <v>1786</v>
      </c>
    </row>
    <row r="445" spans="1:4" x14ac:dyDescent="0.3">
      <c r="A445" s="1" t="s">
        <v>1789</v>
      </c>
      <c r="B445" s="1" t="s">
        <v>26</v>
      </c>
      <c r="C445" s="1" t="s">
        <v>61</v>
      </c>
      <c r="D445" s="1" t="s">
        <v>1790</v>
      </c>
    </row>
    <row r="446" spans="1:4" x14ac:dyDescent="0.3">
      <c r="A446" s="1" t="s">
        <v>1791</v>
      </c>
      <c r="B446" s="1" t="s">
        <v>26</v>
      </c>
      <c r="C446" s="1" t="s">
        <v>61</v>
      </c>
      <c r="D446" s="1" t="s">
        <v>1792</v>
      </c>
    </row>
    <row r="447" spans="1:4" x14ac:dyDescent="0.3">
      <c r="A447" s="1" t="s">
        <v>1793</v>
      </c>
      <c r="B447" s="1" t="s">
        <v>14</v>
      </c>
      <c r="C447" s="1" t="s">
        <v>18</v>
      </c>
      <c r="D447" s="1" t="s">
        <v>1794</v>
      </c>
    </row>
    <row r="448" spans="1:4" x14ac:dyDescent="0.3">
      <c r="A448" s="1" t="s">
        <v>1795</v>
      </c>
      <c r="B448" s="1" t="s">
        <v>26</v>
      </c>
      <c r="C448" s="1" t="s">
        <v>61</v>
      </c>
      <c r="D448" s="1" t="s">
        <v>1796</v>
      </c>
    </row>
    <row r="449" spans="1:4" x14ac:dyDescent="0.3">
      <c r="A449" s="1" t="s">
        <v>1797</v>
      </c>
      <c r="B449" s="1" t="s">
        <v>26</v>
      </c>
      <c r="C449" s="1" t="s">
        <v>86</v>
      </c>
      <c r="D449" s="1" t="s">
        <v>1798</v>
      </c>
    </row>
    <row r="450" spans="1:4" x14ac:dyDescent="0.3">
      <c r="A450" s="1" t="s">
        <v>1800</v>
      </c>
      <c r="B450" s="1" t="s">
        <v>26</v>
      </c>
      <c r="C450" s="1" t="s">
        <v>52</v>
      </c>
      <c r="D450" s="1" t="s">
        <v>1801</v>
      </c>
    </row>
    <row r="451" spans="1:4" x14ac:dyDescent="0.3">
      <c r="A451" s="1" t="s">
        <v>1804</v>
      </c>
      <c r="B451" s="1" t="s">
        <v>26</v>
      </c>
      <c r="C451" s="1" t="s">
        <v>52</v>
      </c>
      <c r="D451" s="1" t="s">
        <v>1805</v>
      </c>
    </row>
    <row r="452" spans="1:4" x14ac:dyDescent="0.3">
      <c r="A452" s="1" t="s">
        <v>1806</v>
      </c>
      <c r="B452" s="1" t="s">
        <v>26</v>
      </c>
      <c r="C452" s="1" t="s">
        <v>61</v>
      </c>
      <c r="D452" s="1" t="s">
        <v>1807</v>
      </c>
    </row>
    <row r="453" spans="1:4" x14ac:dyDescent="0.3">
      <c r="A453" s="1" t="s">
        <v>1810</v>
      </c>
      <c r="B453" s="1" t="s">
        <v>14</v>
      </c>
      <c r="C453" s="1" t="s">
        <v>49</v>
      </c>
      <c r="D453" s="1" t="s">
        <v>1811</v>
      </c>
    </row>
    <row r="454" spans="1:4" x14ac:dyDescent="0.3">
      <c r="A454" s="1" t="s">
        <v>1813</v>
      </c>
      <c r="B454" s="1" t="s">
        <v>57</v>
      </c>
      <c r="C454" s="1" t="s">
        <v>143</v>
      </c>
      <c r="D454" s="1" t="s">
        <v>1814</v>
      </c>
    </row>
    <row r="455" spans="1:4" x14ac:dyDescent="0.3">
      <c r="A455" s="1" t="s">
        <v>1818</v>
      </c>
      <c r="B455" s="1" t="s">
        <v>26</v>
      </c>
      <c r="C455" s="1" t="s">
        <v>52</v>
      </c>
      <c r="D455" s="1" t="s">
        <v>1819</v>
      </c>
    </row>
    <row r="456" spans="1:4" x14ac:dyDescent="0.3">
      <c r="A456" s="1" t="s">
        <v>1820</v>
      </c>
      <c r="B456" s="1" t="s">
        <v>26</v>
      </c>
      <c r="C456" s="1" t="s">
        <v>52</v>
      </c>
      <c r="D456" s="1" t="s">
        <v>1821</v>
      </c>
    </row>
    <row r="457" spans="1:4" x14ac:dyDescent="0.3">
      <c r="A457" s="1" t="s">
        <v>1825</v>
      </c>
      <c r="B457" s="1" t="s">
        <v>57</v>
      </c>
      <c r="C457" s="1" t="s">
        <v>1316</v>
      </c>
      <c r="D457" s="1" t="s">
        <v>1826</v>
      </c>
    </row>
    <row r="458" spans="1:4" x14ac:dyDescent="0.3">
      <c r="A458" s="1" t="s">
        <v>1827</v>
      </c>
      <c r="B458" s="1" t="s">
        <v>26</v>
      </c>
      <c r="C458" s="1" t="s">
        <v>44</v>
      </c>
      <c r="D458" s="1" t="s">
        <v>1828</v>
      </c>
    </row>
    <row r="459" spans="1:4" x14ac:dyDescent="0.3">
      <c r="A459" s="1" t="s">
        <v>1832</v>
      </c>
      <c r="B459" s="1" t="s">
        <v>26</v>
      </c>
      <c r="C459" s="1" t="s">
        <v>86</v>
      </c>
      <c r="D459" s="1" t="s">
        <v>1833</v>
      </c>
    </row>
    <row r="460" spans="1:4" x14ac:dyDescent="0.3">
      <c r="A460" s="1" t="s">
        <v>1834</v>
      </c>
      <c r="B460" s="1" t="s">
        <v>26</v>
      </c>
      <c r="C460" s="1" t="s">
        <v>44</v>
      </c>
      <c r="D460" s="1" t="s">
        <v>1835</v>
      </c>
    </row>
    <row r="461" spans="1:4" x14ac:dyDescent="0.3">
      <c r="A461" s="1" t="s">
        <v>1836</v>
      </c>
      <c r="B461" s="1" t="s">
        <v>26</v>
      </c>
      <c r="C461" s="1" t="s">
        <v>44</v>
      </c>
      <c r="D461" s="1" t="s">
        <v>1837</v>
      </c>
    </row>
    <row r="462" spans="1:4" x14ac:dyDescent="0.3">
      <c r="A462" s="1" t="s">
        <v>1840</v>
      </c>
      <c r="B462" s="1" t="s">
        <v>26</v>
      </c>
      <c r="C462" s="1" t="s">
        <v>61</v>
      </c>
      <c r="D462" s="1" t="s">
        <v>1841</v>
      </c>
    </row>
    <row r="463" spans="1:4" x14ac:dyDescent="0.3">
      <c r="A463" s="1" t="s">
        <v>1842</v>
      </c>
      <c r="B463" s="1" t="s">
        <v>57</v>
      </c>
      <c r="C463" s="1" t="s">
        <v>58</v>
      </c>
      <c r="D463" s="1" t="s">
        <v>1843</v>
      </c>
    </row>
    <row r="464" spans="1:4" x14ac:dyDescent="0.3">
      <c r="A464" s="1" t="s">
        <v>1847</v>
      </c>
      <c r="B464" s="1" t="s">
        <v>26</v>
      </c>
      <c r="C464" s="1" t="s">
        <v>287</v>
      </c>
      <c r="D464" s="1" t="s">
        <v>627</v>
      </c>
    </row>
    <row r="465" spans="1:4" x14ac:dyDescent="0.3">
      <c r="A465" s="1" t="s">
        <v>1848</v>
      </c>
      <c r="B465" s="1" t="s">
        <v>14</v>
      </c>
      <c r="C465" s="1" t="s">
        <v>18</v>
      </c>
      <c r="D465" s="1" t="s">
        <v>1849</v>
      </c>
    </row>
    <row r="466" spans="1:4" x14ac:dyDescent="0.3">
      <c r="A466" s="1" t="s">
        <v>1852</v>
      </c>
      <c r="B466" s="1" t="s">
        <v>26</v>
      </c>
      <c r="C466" s="1" t="s">
        <v>44</v>
      </c>
      <c r="D466" s="1" t="s">
        <v>1853</v>
      </c>
    </row>
    <row r="467" spans="1:4" x14ac:dyDescent="0.3">
      <c r="A467" s="1" t="s">
        <v>1854</v>
      </c>
      <c r="B467" s="1" t="s">
        <v>26</v>
      </c>
      <c r="C467" s="1" t="s">
        <v>647</v>
      </c>
      <c r="D467" s="1" t="s">
        <v>1855</v>
      </c>
    </row>
    <row r="468" spans="1:4" x14ac:dyDescent="0.3">
      <c r="A468" s="1" t="s">
        <v>1856</v>
      </c>
      <c r="B468" s="1" t="s">
        <v>26</v>
      </c>
      <c r="C468" s="1" t="s">
        <v>164</v>
      </c>
      <c r="D468" s="1" t="s">
        <v>1857</v>
      </c>
    </row>
    <row r="469" spans="1:4" x14ac:dyDescent="0.3">
      <c r="A469" s="1" t="s">
        <v>1861</v>
      </c>
      <c r="B469" s="1" t="s">
        <v>14</v>
      </c>
      <c r="C469" s="1" t="s">
        <v>18</v>
      </c>
      <c r="D469" s="1" t="s">
        <v>1862</v>
      </c>
    </row>
    <row r="470" spans="1:4" x14ac:dyDescent="0.3">
      <c r="A470" s="1" t="s">
        <v>1867</v>
      </c>
      <c r="B470" s="1" t="s">
        <v>14</v>
      </c>
      <c r="C470" s="1" t="s">
        <v>49</v>
      </c>
      <c r="D470" s="1" t="s">
        <v>1868</v>
      </c>
    </row>
    <row r="471" spans="1:4" x14ac:dyDescent="0.3">
      <c r="A471" s="1" t="s">
        <v>1869</v>
      </c>
      <c r="B471" s="1" t="s">
        <v>57</v>
      </c>
      <c r="C471" s="1" t="s">
        <v>58</v>
      </c>
      <c r="D471" s="1" t="s">
        <v>1870</v>
      </c>
    </row>
    <row r="472" spans="1:4" x14ac:dyDescent="0.3">
      <c r="A472" s="1" t="s">
        <v>1872</v>
      </c>
      <c r="B472" s="1" t="s">
        <v>26</v>
      </c>
      <c r="C472" s="1" t="s">
        <v>44</v>
      </c>
      <c r="D472" s="1" t="s">
        <v>1873</v>
      </c>
    </row>
    <row r="473" spans="1:4" x14ac:dyDescent="0.3">
      <c r="A473" s="1" t="s">
        <v>1881</v>
      </c>
      <c r="B473" s="1" t="s">
        <v>26</v>
      </c>
      <c r="C473" s="1" t="s">
        <v>61</v>
      </c>
      <c r="D473" s="1" t="s">
        <v>1882</v>
      </c>
    </row>
    <row r="474" spans="1:4" x14ac:dyDescent="0.3">
      <c r="A474" s="1" t="s">
        <v>1884</v>
      </c>
      <c r="B474" s="1" t="s">
        <v>26</v>
      </c>
      <c r="C474" s="1" t="s">
        <v>61</v>
      </c>
      <c r="D474" s="1" t="s">
        <v>1885</v>
      </c>
    </row>
    <row r="475" spans="1:4" x14ac:dyDescent="0.3">
      <c r="A475" s="1" t="s">
        <v>1888</v>
      </c>
      <c r="B475" s="1" t="s">
        <v>26</v>
      </c>
      <c r="C475" s="1" t="s">
        <v>71</v>
      </c>
      <c r="D475" s="1" t="s">
        <v>1889</v>
      </c>
    </row>
    <row r="476" spans="1:4" x14ac:dyDescent="0.3">
      <c r="A476" s="1" t="s">
        <v>1890</v>
      </c>
      <c r="B476" s="1" t="s">
        <v>14</v>
      </c>
      <c r="C476" s="1" t="s">
        <v>18</v>
      </c>
      <c r="D476" s="1" t="s">
        <v>1891</v>
      </c>
    </row>
    <row r="477" spans="1:4" x14ac:dyDescent="0.3">
      <c r="A477" s="1" t="s">
        <v>1896</v>
      </c>
      <c r="B477" s="1" t="s">
        <v>57</v>
      </c>
      <c r="C477" s="1" t="s">
        <v>143</v>
      </c>
      <c r="D477" s="1" t="s">
        <v>1897</v>
      </c>
    </row>
    <row r="478" spans="1:4" x14ac:dyDescent="0.3">
      <c r="A478" s="1" t="s">
        <v>1900</v>
      </c>
      <c r="B478" s="1" t="s">
        <v>57</v>
      </c>
      <c r="C478" s="1" t="s">
        <v>58</v>
      </c>
      <c r="D478" s="1" t="s">
        <v>1901</v>
      </c>
    </row>
    <row r="479" spans="1:4" x14ac:dyDescent="0.3">
      <c r="A479" s="1" t="s">
        <v>1903</v>
      </c>
      <c r="B479" s="1" t="s">
        <v>57</v>
      </c>
      <c r="C479" s="1" t="s">
        <v>143</v>
      </c>
      <c r="D479" s="1" t="s">
        <v>1904</v>
      </c>
    </row>
    <row r="480" spans="1:4" x14ac:dyDescent="0.3">
      <c r="A480" s="1" t="s">
        <v>1907</v>
      </c>
      <c r="B480" s="1" t="s">
        <v>57</v>
      </c>
      <c r="C480" s="1" t="s">
        <v>58</v>
      </c>
      <c r="D480" s="1" t="s">
        <v>1908</v>
      </c>
    </row>
    <row r="481" spans="1:4" x14ac:dyDescent="0.3">
      <c r="A481" s="1" t="s">
        <v>1909</v>
      </c>
      <c r="B481" s="1" t="s">
        <v>14</v>
      </c>
      <c r="C481" s="1" t="s">
        <v>49</v>
      </c>
      <c r="D481" s="1" t="s">
        <v>1910</v>
      </c>
    </row>
    <row r="482" spans="1:4" x14ac:dyDescent="0.3">
      <c r="A482" s="1" t="s">
        <v>1914</v>
      </c>
      <c r="B482" s="1" t="s">
        <v>26</v>
      </c>
      <c r="C482" s="1" t="s">
        <v>61</v>
      </c>
      <c r="D482" s="1" t="s">
        <v>1915</v>
      </c>
    </row>
    <row r="483" spans="1:4" x14ac:dyDescent="0.3">
      <c r="A483" s="1" t="s">
        <v>1916</v>
      </c>
      <c r="B483" s="1" t="s">
        <v>26</v>
      </c>
      <c r="C483" s="1" t="s">
        <v>86</v>
      </c>
      <c r="D483" s="1" t="s">
        <v>1917</v>
      </c>
    </row>
    <row r="484" spans="1:4" x14ac:dyDescent="0.3">
      <c r="A484" s="1" t="s">
        <v>1918</v>
      </c>
      <c r="B484" s="1" t="s">
        <v>26</v>
      </c>
      <c r="C484" s="1" t="s">
        <v>647</v>
      </c>
      <c r="D484" s="1" t="s">
        <v>1392</v>
      </c>
    </row>
    <row r="485" spans="1:4" x14ac:dyDescent="0.3">
      <c r="A485" s="1" t="s">
        <v>1923</v>
      </c>
      <c r="B485" s="1" t="s">
        <v>14</v>
      </c>
      <c r="C485" s="1" t="s">
        <v>18</v>
      </c>
      <c r="D485" s="1" t="s">
        <v>1924</v>
      </c>
    </row>
    <row r="486" spans="1:4" x14ac:dyDescent="0.3">
      <c r="A486" s="1" t="s">
        <v>1927</v>
      </c>
      <c r="B486" s="1" t="s">
        <v>14</v>
      </c>
      <c r="C486" s="1" t="s">
        <v>49</v>
      </c>
      <c r="D486" s="1" t="s">
        <v>1928</v>
      </c>
    </row>
    <row r="487" spans="1:4" x14ac:dyDescent="0.3">
      <c r="A487" s="1" t="s">
        <v>1931</v>
      </c>
      <c r="B487" s="1" t="s">
        <v>26</v>
      </c>
      <c r="C487" s="1" t="s">
        <v>287</v>
      </c>
      <c r="D487" s="1" t="s">
        <v>1932</v>
      </c>
    </row>
    <row r="488" spans="1:4" x14ac:dyDescent="0.3">
      <c r="A488" s="1" t="s">
        <v>1934</v>
      </c>
      <c r="B488" s="1" t="s">
        <v>26</v>
      </c>
      <c r="C488" s="1" t="s">
        <v>44</v>
      </c>
      <c r="D488" s="1" t="s">
        <v>1935</v>
      </c>
    </row>
    <row r="489" spans="1:4" x14ac:dyDescent="0.3">
      <c r="A489" s="1" t="s">
        <v>1938</v>
      </c>
      <c r="B489" s="1" t="s">
        <v>26</v>
      </c>
      <c r="C489" s="1" t="s">
        <v>52</v>
      </c>
      <c r="D489" s="1" t="s">
        <v>1939</v>
      </c>
    </row>
    <row r="490" spans="1:4" x14ac:dyDescent="0.3">
      <c r="A490" s="1" t="s">
        <v>1945</v>
      </c>
      <c r="B490" s="1" t="s">
        <v>26</v>
      </c>
      <c r="C490" s="1" t="s">
        <v>27</v>
      </c>
      <c r="D490" s="1" t="s">
        <v>1946</v>
      </c>
    </row>
    <row r="491" spans="1:4" x14ac:dyDescent="0.3">
      <c r="A491" s="1" t="s">
        <v>1947</v>
      </c>
      <c r="B491" s="1" t="s">
        <v>14</v>
      </c>
      <c r="C491" s="1" t="s">
        <v>34</v>
      </c>
      <c r="D491" s="1" t="s">
        <v>1948</v>
      </c>
    </row>
    <row r="492" spans="1:4" x14ac:dyDescent="0.3">
      <c r="A492" s="1" t="s">
        <v>1950</v>
      </c>
      <c r="B492" s="1" t="s">
        <v>26</v>
      </c>
      <c r="C492" s="1" t="s">
        <v>86</v>
      </c>
      <c r="D492" s="1" t="s">
        <v>1951</v>
      </c>
    </row>
    <row r="493" spans="1:4" x14ac:dyDescent="0.3">
      <c r="A493" s="1" t="s">
        <v>1953</v>
      </c>
      <c r="B493" s="1" t="s">
        <v>26</v>
      </c>
      <c r="C493" s="1" t="s">
        <v>61</v>
      </c>
      <c r="D493" s="1" t="s">
        <v>1954</v>
      </c>
    </row>
    <row r="494" spans="1:4" x14ac:dyDescent="0.3">
      <c r="A494" s="1" t="s">
        <v>1956</v>
      </c>
      <c r="B494" s="1" t="s">
        <v>26</v>
      </c>
      <c r="C494" s="1" t="s">
        <v>71</v>
      </c>
      <c r="D494" s="1" t="s">
        <v>1957</v>
      </c>
    </row>
    <row r="495" spans="1:4" x14ac:dyDescent="0.3">
      <c r="A495" s="1" t="s">
        <v>1958</v>
      </c>
      <c r="B495" s="1" t="s">
        <v>14</v>
      </c>
      <c r="C495" s="1" t="s">
        <v>49</v>
      </c>
      <c r="D495" s="1" t="s">
        <v>1959</v>
      </c>
    </row>
    <row r="496" spans="1:4" x14ac:dyDescent="0.3">
      <c r="A496" s="1" t="s">
        <v>1962</v>
      </c>
      <c r="B496" s="1" t="s">
        <v>26</v>
      </c>
      <c r="C496" s="1" t="s">
        <v>287</v>
      </c>
      <c r="D496" s="1" t="s">
        <v>1963</v>
      </c>
    </row>
    <row r="497" spans="1:4" x14ac:dyDescent="0.3">
      <c r="A497" s="1" t="s">
        <v>1966</v>
      </c>
      <c r="B497" s="1" t="s">
        <v>57</v>
      </c>
      <c r="C497" s="1" t="s">
        <v>58</v>
      </c>
      <c r="D497" s="1" t="s">
        <v>1967</v>
      </c>
    </row>
    <row r="498" spans="1:4" x14ac:dyDescent="0.3">
      <c r="A498" s="1" t="s">
        <v>1972</v>
      </c>
      <c r="B498" s="1" t="s">
        <v>26</v>
      </c>
      <c r="C498" s="1" t="s">
        <v>86</v>
      </c>
      <c r="D498" s="1" t="s">
        <v>1973</v>
      </c>
    </row>
    <row r="499" spans="1:4" x14ac:dyDescent="0.3">
      <c r="A499" s="1" t="s">
        <v>1976</v>
      </c>
      <c r="B499" s="1" t="s">
        <v>26</v>
      </c>
      <c r="C499" s="1" t="s">
        <v>61</v>
      </c>
      <c r="D499" s="1" t="s">
        <v>1977</v>
      </c>
    </row>
    <row r="500" spans="1:4" x14ac:dyDescent="0.3">
      <c r="A500" s="1" t="s">
        <v>1980</v>
      </c>
      <c r="B500" s="1" t="s">
        <v>26</v>
      </c>
      <c r="C500" s="1" t="s">
        <v>86</v>
      </c>
      <c r="D500" s="1" t="s">
        <v>1981</v>
      </c>
    </row>
    <row r="501" spans="1:4" x14ac:dyDescent="0.3">
      <c r="A501" s="1" t="s">
        <v>1982</v>
      </c>
      <c r="B501" s="1" t="s">
        <v>14</v>
      </c>
      <c r="C501" s="1" t="s">
        <v>18</v>
      </c>
      <c r="D501" s="1" t="s">
        <v>1983</v>
      </c>
    </row>
    <row r="502" spans="1:4" x14ac:dyDescent="0.3">
      <c r="A502" s="1" t="s">
        <v>1984</v>
      </c>
      <c r="B502" s="1" t="s">
        <v>57</v>
      </c>
      <c r="C502" s="1" t="s">
        <v>58</v>
      </c>
      <c r="D502" s="1" t="s">
        <v>1985</v>
      </c>
    </row>
    <row r="503" spans="1:4" x14ac:dyDescent="0.3">
      <c r="A503" s="1" t="s">
        <v>1988</v>
      </c>
      <c r="B503" s="1" t="s">
        <v>26</v>
      </c>
      <c r="C503" s="1" t="s">
        <v>52</v>
      </c>
      <c r="D503" s="1" t="s">
        <v>1989</v>
      </c>
    </row>
    <row r="504" spans="1:4" x14ac:dyDescent="0.3">
      <c r="A504" s="1" t="s">
        <v>1991</v>
      </c>
      <c r="B504" s="1" t="s">
        <v>26</v>
      </c>
      <c r="C504" s="1" t="s">
        <v>86</v>
      </c>
      <c r="D504" s="1" t="s">
        <v>1992</v>
      </c>
    </row>
    <row r="505" spans="1:4" x14ac:dyDescent="0.3">
      <c r="A505" s="1" t="s">
        <v>1993</v>
      </c>
      <c r="B505" s="1" t="s">
        <v>26</v>
      </c>
      <c r="C505" s="1" t="s">
        <v>647</v>
      </c>
      <c r="D505" s="1" t="s">
        <v>1994</v>
      </c>
    </row>
    <row r="506" spans="1:4" x14ac:dyDescent="0.3">
      <c r="A506" s="1" t="s">
        <v>1997</v>
      </c>
      <c r="B506" s="1" t="s">
        <v>14</v>
      </c>
      <c r="C506" s="1" t="s">
        <v>49</v>
      </c>
      <c r="D506" s="1" t="s">
        <v>1998</v>
      </c>
    </row>
    <row r="507" spans="1:4" x14ac:dyDescent="0.3">
      <c r="A507" s="1" t="s">
        <v>2001</v>
      </c>
      <c r="B507" s="1" t="s">
        <v>26</v>
      </c>
      <c r="C507" s="1" t="s">
        <v>647</v>
      </c>
      <c r="D507" s="1" t="s">
        <v>2002</v>
      </c>
    </row>
    <row r="508" spans="1:4" x14ac:dyDescent="0.3">
      <c r="A508" s="1" t="s">
        <v>2003</v>
      </c>
      <c r="B508" s="1" t="s">
        <v>57</v>
      </c>
      <c r="C508" s="1" t="s">
        <v>58</v>
      </c>
      <c r="D508" s="1" t="s">
        <v>2004</v>
      </c>
    </row>
    <row r="509" spans="1:4" x14ac:dyDescent="0.3">
      <c r="A509" s="1" t="s">
        <v>2005</v>
      </c>
      <c r="B509" s="1" t="s">
        <v>26</v>
      </c>
      <c r="C509" s="1" t="s">
        <v>61</v>
      </c>
      <c r="D509" s="1" t="s">
        <v>2006</v>
      </c>
    </row>
    <row r="510" spans="1:4" x14ac:dyDescent="0.3">
      <c r="A510" s="1" t="s">
        <v>2007</v>
      </c>
      <c r="B510" s="1" t="s">
        <v>26</v>
      </c>
      <c r="C510" s="1" t="s">
        <v>27</v>
      </c>
      <c r="D510" s="1" t="s">
        <v>2008</v>
      </c>
    </row>
    <row r="511" spans="1:4" x14ac:dyDescent="0.3">
      <c r="A511" s="1" t="s">
        <v>2012</v>
      </c>
      <c r="B511" s="1" t="s">
        <v>57</v>
      </c>
      <c r="C511" s="1" t="s">
        <v>58</v>
      </c>
      <c r="D511" s="1" t="s">
        <v>2013</v>
      </c>
    </row>
    <row r="512" spans="1:4" x14ac:dyDescent="0.3">
      <c r="A512" s="1" t="s">
        <v>2014</v>
      </c>
      <c r="B512" s="1" t="s">
        <v>26</v>
      </c>
      <c r="C512" s="1" t="s">
        <v>86</v>
      </c>
      <c r="D512" s="1" t="s">
        <v>2015</v>
      </c>
    </row>
    <row r="513" spans="1:4" x14ac:dyDescent="0.3">
      <c r="A513" s="1" t="s">
        <v>2016</v>
      </c>
      <c r="B513" s="1" t="s">
        <v>26</v>
      </c>
      <c r="C513" s="1" t="s">
        <v>86</v>
      </c>
      <c r="D513" s="1" t="s">
        <v>2017</v>
      </c>
    </row>
    <row r="514" spans="1:4" x14ac:dyDescent="0.3">
      <c r="A514" s="1" t="s">
        <v>2019</v>
      </c>
      <c r="B514" s="1" t="s">
        <v>26</v>
      </c>
      <c r="C514" s="1" t="s">
        <v>52</v>
      </c>
      <c r="D514" s="1" t="s">
        <v>2020</v>
      </c>
    </row>
    <row r="515" spans="1:4" x14ac:dyDescent="0.3">
      <c r="A515" s="1" t="s">
        <v>2021</v>
      </c>
      <c r="B515" s="1" t="s">
        <v>26</v>
      </c>
      <c r="C515" s="1" t="s">
        <v>71</v>
      </c>
      <c r="D515" s="1" t="s">
        <v>2022</v>
      </c>
    </row>
    <row r="516" spans="1:4" x14ac:dyDescent="0.3">
      <c r="A516" s="1" t="s">
        <v>2023</v>
      </c>
      <c r="B516" s="1" t="s">
        <v>14</v>
      </c>
      <c r="C516" s="1" t="s">
        <v>49</v>
      </c>
      <c r="D516" s="1" t="s">
        <v>2024</v>
      </c>
    </row>
    <row r="517" spans="1:4" x14ac:dyDescent="0.3">
      <c r="A517" s="1" t="s">
        <v>2027</v>
      </c>
      <c r="B517" s="1" t="s">
        <v>26</v>
      </c>
      <c r="C517" s="1" t="s">
        <v>647</v>
      </c>
      <c r="D517" s="1" t="s">
        <v>2028</v>
      </c>
    </row>
    <row r="518" spans="1:4" x14ac:dyDescent="0.3">
      <c r="A518" s="1" t="s">
        <v>2029</v>
      </c>
      <c r="B518" s="1" t="s">
        <v>57</v>
      </c>
      <c r="C518" s="1" t="s">
        <v>58</v>
      </c>
      <c r="D518" s="1" t="s">
        <v>2030</v>
      </c>
    </row>
    <row r="519" spans="1:4" x14ac:dyDescent="0.3">
      <c r="A519" s="1" t="s">
        <v>2031</v>
      </c>
      <c r="B519" s="1" t="s">
        <v>57</v>
      </c>
      <c r="C519" s="1" t="s">
        <v>58</v>
      </c>
      <c r="D519" s="1" t="s">
        <v>2032</v>
      </c>
    </row>
    <row r="520" spans="1:4" x14ac:dyDescent="0.3">
      <c r="A520" s="1" t="s">
        <v>2033</v>
      </c>
      <c r="B520" s="1" t="s">
        <v>26</v>
      </c>
      <c r="C520" s="1" t="s">
        <v>44</v>
      </c>
      <c r="D520" s="1" t="s">
        <v>2034</v>
      </c>
    </row>
    <row r="521" spans="1:4" x14ac:dyDescent="0.3">
      <c r="A521" s="1" t="s">
        <v>2037</v>
      </c>
      <c r="B521" s="1" t="s">
        <v>26</v>
      </c>
      <c r="C521" s="1" t="s">
        <v>86</v>
      </c>
      <c r="D521" s="1" t="s">
        <v>2038</v>
      </c>
    </row>
    <row r="522" spans="1:4" x14ac:dyDescent="0.3">
      <c r="A522" s="1" t="s">
        <v>2039</v>
      </c>
      <c r="B522" s="1" t="s">
        <v>26</v>
      </c>
      <c r="C522" s="1" t="s">
        <v>61</v>
      </c>
      <c r="D522" s="1" t="s">
        <v>2040</v>
      </c>
    </row>
    <row r="523" spans="1:4" x14ac:dyDescent="0.3">
      <c r="A523" s="1" t="s">
        <v>2045</v>
      </c>
      <c r="B523" s="1" t="s">
        <v>57</v>
      </c>
      <c r="C523" s="1" t="s">
        <v>58</v>
      </c>
      <c r="D523" s="1" t="s">
        <v>2046</v>
      </c>
    </row>
    <row r="524" spans="1:4" x14ac:dyDescent="0.3">
      <c r="A524" s="1" t="s">
        <v>2049</v>
      </c>
      <c r="B524" s="1" t="s">
        <v>26</v>
      </c>
      <c r="C524" s="1" t="s">
        <v>27</v>
      </c>
      <c r="D524" s="1" t="s">
        <v>2050</v>
      </c>
    </row>
    <row r="525" spans="1:4" x14ac:dyDescent="0.3">
      <c r="A525" s="1" t="s">
        <v>2053</v>
      </c>
      <c r="B525" s="1" t="s">
        <v>26</v>
      </c>
      <c r="C525" s="1" t="s">
        <v>86</v>
      </c>
      <c r="D525" s="1" t="s">
        <v>2054</v>
      </c>
    </row>
    <row r="526" spans="1:4" x14ac:dyDescent="0.3">
      <c r="A526" s="1" t="s">
        <v>2055</v>
      </c>
      <c r="B526" s="1" t="s">
        <v>57</v>
      </c>
      <c r="C526" s="1" t="s">
        <v>58</v>
      </c>
      <c r="D526" s="1" t="s">
        <v>2056</v>
      </c>
    </row>
    <row r="527" spans="1:4" x14ac:dyDescent="0.3">
      <c r="A527" s="1" t="s">
        <v>2057</v>
      </c>
      <c r="B527" s="1" t="s">
        <v>26</v>
      </c>
      <c r="C527" s="1" t="s">
        <v>61</v>
      </c>
      <c r="D527" s="1" t="s">
        <v>2058</v>
      </c>
    </row>
    <row r="528" spans="1:4" x14ac:dyDescent="0.3">
      <c r="A528" s="1" t="s">
        <v>2059</v>
      </c>
      <c r="B528" s="1" t="s">
        <v>14</v>
      </c>
      <c r="C528" s="1" t="s">
        <v>49</v>
      </c>
      <c r="D528" s="1" t="s">
        <v>2060</v>
      </c>
    </row>
    <row r="529" spans="1:4" x14ac:dyDescent="0.3">
      <c r="A529" s="1" t="s">
        <v>2061</v>
      </c>
      <c r="B529" s="1" t="s">
        <v>14</v>
      </c>
      <c r="C529" s="1" t="s">
        <v>49</v>
      </c>
      <c r="D529" s="1" t="s">
        <v>2062</v>
      </c>
    </row>
    <row r="530" spans="1:4" x14ac:dyDescent="0.3">
      <c r="A530" s="1" t="s">
        <v>2070</v>
      </c>
      <c r="B530" s="1" t="s">
        <v>26</v>
      </c>
      <c r="C530" s="1" t="s">
        <v>61</v>
      </c>
      <c r="D530" s="1" t="s">
        <v>2071</v>
      </c>
    </row>
    <row r="531" spans="1:4" x14ac:dyDescent="0.3">
      <c r="A531" s="1" t="s">
        <v>2072</v>
      </c>
      <c r="B531" s="1" t="s">
        <v>57</v>
      </c>
      <c r="C531" s="1" t="s">
        <v>58</v>
      </c>
      <c r="D531" s="1" t="s">
        <v>2073</v>
      </c>
    </row>
    <row r="532" spans="1:4" x14ac:dyDescent="0.3">
      <c r="A532" s="1" t="s">
        <v>2076</v>
      </c>
      <c r="B532" s="1" t="s">
        <v>26</v>
      </c>
      <c r="C532" s="1" t="s">
        <v>61</v>
      </c>
      <c r="D532" s="1" t="s">
        <v>2077</v>
      </c>
    </row>
    <row r="533" spans="1:4" x14ac:dyDescent="0.3">
      <c r="A533" s="1" t="s">
        <v>2080</v>
      </c>
      <c r="B533" s="1" t="s">
        <v>14</v>
      </c>
      <c r="C533" s="1" t="s">
        <v>18</v>
      </c>
      <c r="D533" s="1" t="s">
        <v>2081</v>
      </c>
    </row>
    <row r="534" spans="1:4" x14ac:dyDescent="0.3">
      <c r="A534" s="1" t="s">
        <v>2082</v>
      </c>
      <c r="B534" s="1" t="s">
        <v>26</v>
      </c>
      <c r="C534" s="1" t="s">
        <v>71</v>
      </c>
      <c r="D534" s="1" t="s">
        <v>2083</v>
      </c>
    </row>
    <row r="535" spans="1:4" x14ac:dyDescent="0.3">
      <c r="A535" s="1" t="s">
        <v>2084</v>
      </c>
      <c r="B535" s="1" t="s">
        <v>26</v>
      </c>
      <c r="C535" s="1" t="s">
        <v>44</v>
      </c>
      <c r="D535" s="1" t="s">
        <v>2085</v>
      </c>
    </row>
    <row r="536" spans="1:4" x14ac:dyDescent="0.3">
      <c r="A536" s="1" t="s">
        <v>2087</v>
      </c>
      <c r="B536" s="1" t="s">
        <v>14</v>
      </c>
      <c r="C536" s="1" t="s">
        <v>49</v>
      </c>
      <c r="D536" s="1" t="s">
        <v>2088</v>
      </c>
    </row>
    <row r="537" spans="1:4" x14ac:dyDescent="0.3">
      <c r="A537" s="1" t="s">
        <v>2090</v>
      </c>
      <c r="B537" s="1" t="s">
        <v>26</v>
      </c>
      <c r="C537" s="1" t="s">
        <v>71</v>
      </c>
      <c r="D537" s="1" t="s">
        <v>2091</v>
      </c>
    </row>
    <row r="538" spans="1:4" x14ac:dyDescent="0.3">
      <c r="A538" s="1" t="s">
        <v>2092</v>
      </c>
      <c r="B538" s="1" t="s">
        <v>26</v>
      </c>
      <c r="C538" s="1" t="s">
        <v>61</v>
      </c>
      <c r="D538" s="1" t="s">
        <v>2093</v>
      </c>
    </row>
    <row r="539" spans="1:4" x14ac:dyDescent="0.3">
      <c r="A539" s="1" t="s">
        <v>2096</v>
      </c>
      <c r="B539" s="1" t="s">
        <v>26</v>
      </c>
      <c r="C539" s="1" t="s">
        <v>44</v>
      </c>
      <c r="D539" s="1" t="s">
        <v>2097</v>
      </c>
    </row>
    <row r="540" spans="1:4" x14ac:dyDescent="0.3">
      <c r="A540" s="1" t="s">
        <v>2098</v>
      </c>
      <c r="B540" s="1" t="s">
        <v>57</v>
      </c>
      <c r="C540" s="1" t="s">
        <v>143</v>
      </c>
      <c r="D540" s="1" t="s">
        <v>2099</v>
      </c>
    </row>
    <row r="541" spans="1:4" x14ac:dyDescent="0.3">
      <c r="A541" s="1" t="s">
        <v>2102</v>
      </c>
      <c r="B541" s="1" t="s">
        <v>57</v>
      </c>
      <c r="C541" s="1" t="s">
        <v>58</v>
      </c>
      <c r="D541" s="1" t="s">
        <v>2103</v>
      </c>
    </row>
    <row r="542" spans="1:4" x14ac:dyDescent="0.3">
      <c r="A542" s="1" t="s">
        <v>2104</v>
      </c>
      <c r="B542" s="1" t="s">
        <v>57</v>
      </c>
      <c r="C542" s="1" t="s">
        <v>143</v>
      </c>
      <c r="D542" s="1" t="s">
        <v>2105</v>
      </c>
    </row>
    <row r="543" spans="1:4" x14ac:dyDescent="0.3">
      <c r="A543" s="1" t="s">
        <v>2108</v>
      </c>
      <c r="B543" s="1" t="s">
        <v>14</v>
      </c>
      <c r="C543" s="1" t="s">
        <v>18</v>
      </c>
      <c r="D543" s="1" t="s">
        <v>2109</v>
      </c>
    </row>
    <row r="544" spans="1:4" x14ac:dyDescent="0.3">
      <c r="A544" s="1" t="s">
        <v>2112</v>
      </c>
      <c r="B544" s="1" t="s">
        <v>26</v>
      </c>
      <c r="C544" s="1" t="s">
        <v>61</v>
      </c>
      <c r="D544" s="1" t="s">
        <v>2113</v>
      </c>
    </row>
    <row r="545" spans="1:4" x14ac:dyDescent="0.3">
      <c r="A545" s="1" t="s">
        <v>2114</v>
      </c>
      <c r="B545" s="1" t="s">
        <v>26</v>
      </c>
      <c r="C545" s="1" t="s">
        <v>71</v>
      </c>
      <c r="D545" s="1" t="s">
        <v>2115</v>
      </c>
    </row>
    <row r="546" spans="1:4" x14ac:dyDescent="0.3">
      <c r="A546" s="1" t="s">
        <v>2116</v>
      </c>
      <c r="B546" s="1" t="s">
        <v>26</v>
      </c>
      <c r="C546" s="1" t="s">
        <v>61</v>
      </c>
      <c r="D546" s="1" t="s">
        <v>2117</v>
      </c>
    </row>
    <row r="547" spans="1:4" x14ac:dyDescent="0.3">
      <c r="A547" s="1" t="s">
        <v>2120</v>
      </c>
      <c r="B547" s="1" t="s">
        <v>14</v>
      </c>
      <c r="C547" s="1" t="s">
        <v>49</v>
      </c>
      <c r="D547" s="1" t="s">
        <v>2121</v>
      </c>
    </row>
    <row r="548" spans="1:4" x14ac:dyDescent="0.3">
      <c r="A548" s="1" t="s">
        <v>2125</v>
      </c>
      <c r="B548" s="1" t="s">
        <v>26</v>
      </c>
      <c r="C548" s="1" t="s">
        <v>44</v>
      </c>
      <c r="D548" s="1" t="s">
        <v>2126</v>
      </c>
    </row>
    <row r="549" spans="1:4" x14ac:dyDescent="0.3">
      <c r="A549" s="1" t="s">
        <v>2127</v>
      </c>
      <c r="B549" s="1" t="s">
        <v>26</v>
      </c>
      <c r="C549" s="1" t="s">
        <v>27</v>
      </c>
      <c r="D549" s="1" t="s">
        <v>2128</v>
      </c>
    </row>
    <row r="550" spans="1:4" x14ac:dyDescent="0.3">
      <c r="A550" s="1" t="s">
        <v>2130</v>
      </c>
      <c r="B550" s="1" t="s">
        <v>26</v>
      </c>
      <c r="C550" s="1" t="s">
        <v>86</v>
      </c>
      <c r="D550" s="1" t="s">
        <v>2131</v>
      </c>
    </row>
    <row r="551" spans="1:4" x14ac:dyDescent="0.3">
      <c r="A551" s="1" t="s">
        <v>2133</v>
      </c>
      <c r="B551" s="1" t="s">
        <v>26</v>
      </c>
      <c r="C551" s="1" t="s">
        <v>71</v>
      </c>
      <c r="D551" s="1" t="s">
        <v>2134</v>
      </c>
    </row>
    <row r="552" spans="1:4" x14ac:dyDescent="0.3">
      <c r="A552" s="1" t="s">
        <v>2139</v>
      </c>
      <c r="B552" s="1" t="s">
        <v>26</v>
      </c>
      <c r="C552" s="1" t="s">
        <v>287</v>
      </c>
      <c r="D552" s="1" t="s">
        <v>627</v>
      </c>
    </row>
    <row r="553" spans="1:4" x14ac:dyDescent="0.3">
      <c r="A553" s="1" t="s">
        <v>2142</v>
      </c>
      <c r="B553" s="1" t="s">
        <v>26</v>
      </c>
      <c r="C553" s="1" t="s">
        <v>71</v>
      </c>
      <c r="D553" s="1" t="s">
        <v>2143</v>
      </c>
    </row>
    <row r="554" spans="1:4" x14ac:dyDescent="0.3">
      <c r="A554" s="1" t="s">
        <v>2144</v>
      </c>
      <c r="B554" s="1" t="s">
        <v>57</v>
      </c>
      <c r="C554" s="1" t="s">
        <v>143</v>
      </c>
      <c r="D554" s="1" t="s">
        <v>2145</v>
      </c>
    </row>
    <row r="555" spans="1:4" x14ac:dyDescent="0.3">
      <c r="A555" s="1" t="s">
        <v>2148</v>
      </c>
      <c r="B555" s="1" t="s">
        <v>57</v>
      </c>
      <c r="C555" s="1" t="s">
        <v>143</v>
      </c>
      <c r="D555" s="1" t="s">
        <v>2149</v>
      </c>
    </row>
    <row r="556" spans="1:4" x14ac:dyDescent="0.3">
      <c r="A556" s="1" t="s">
        <v>2152</v>
      </c>
      <c r="B556" s="1" t="s">
        <v>26</v>
      </c>
      <c r="C556" s="1" t="s">
        <v>71</v>
      </c>
      <c r="D556" s="1" t="s">
        <v>2153</v>
      </c>
    </row>
    <row r="557" spans="1:4" x14ac:dyDescent="0.3">
      <c r="A557" s="1" t="s">
        <v>2154</v>
      </c>
      <c r="B557" s="1" t="s">
        <v>26</v>
      </c>
      <c r="C557" s="1" t="s">
        <v>61</v>
      </c>
      <c r="D557" s="1" t="s">
        <v>2155</v>
      </c>
    </row>
    <row r="558" spans="1:4" x14ac:dyDescent="0.3">
      <c r="A558" s="1" t="s">
        <v>2156</v>
      </c>
      <c r="B558" s="1" t="s">
        <v>26</v>
      </c>
      <c r="C558" s="1" t="s">
        <v>164</v>
      </c>
      <c r="D558" s="1" t="s">
        <v>2157</v>
      </c>
    </row>
    <row r="559" spans="1:4" x14ac:dyDescent="0.3">
      <c r="A559" s="1" t="s">
        <v>2158</v>
      </c>
      <c r="B559" s="1" t="s">
        <v>26</v>
      </c>
      <c r="C559" s="1" t="s">
        <v>44</v>
      </c>
      <c r="D559" s="1" t="s">
        <v>2159</v>
      </c>
    </row>
    <row r="560" spans="1:4" x14ac:dyDescent="0.3">
      <c r="A560" s="1" t="s">
        <v>2160</v>
      </c>
      <c r="B560" s="1" t="s">
        <v>26</v>
      </c>
      <c r="C560" s="1" t="s">
        <v>647</v>
      </c>
      <c r="D560" s="1" t="s">
        <v>2161</v>
      </c>
    </row>
    <row r="561" spans="1:4" x14ac:dyDescent="0.3">
      <c r="A561" s="1" t="s">
        <v>2162</v>
      </c>
      <c r="B561" s="1" t="s">
        <v>57</v>
      </c>
      <c r="C561" s="1" t="s">
        <v>58</v>
      </c>
      <c r="D561" s="1" t="s">
        <v>2163</v>
      </c>
    </row>
    <row r="562" spans="1:4" x14ac:dyDescent="0.3">
      <c r="A562" s="1" t="s">
        <v>2165</v>
      </c>
      <c r="B562" s="1" t="s">
        <v>14</v>
      </c>
      <c r="C562" s="1" t="s">
        <v>49</v>
      </c>
      <c r="D562" s="1" t="s">
        <v>2166</v>
      </c>
    </row>
    <row r="563" spans="1:4" x14ac:dyDescent="0.3">
      <c r="A563" s="1" t="s">
        <v>2167</v>
      </c>
      <c r="B563" s="1" t="s">
        <v>14</v>
      </c>
      <c r="C563" s="1" t="s">
        <v>49</v>
      </c>
      <c r="D563" s="1" t="s">
        <v>2168</v>
      </c>
    </row>
    <row r="564" spans="1:4" x14ac:dyDescent="0.3">
      <c r="A564" s="1" t="s">
        <v>2170</v>
      </c>
      <c r="B564" s="1" t="s">
        <v>14</v>
      </c>
      <c r="C564" s="1" t="s">
        <v>34</v>
      </c>
      <c r="D564" s="1" t="s">
        <v>2171</v>
      </c>
    </row>
    <row r="565" spans="1:4" x14ac:dyDescent="0.3">
      <c r="A565" s="1" t="s">
        <v>2173</v>
      </c>
      <c r="B565" s="1" t="s">
        <v>26</v>
      </c>
      <c r="C565" s="1" t="s">
        <v>52</v>
      </c>
      <c r="D565" s="1" t="s">
        <v>2174</v>
      </c>
    </row>
    <row r="566" spans="1:4" x14ac:dyDescent="0.3">
      <c r="A566" s="1" t="s">
        <v>2175</v>
      </c>
      <c r="B566" s="1" t="s">
        <v>26</v>
      </c>
      <c r="C566" s="1" t="s">
        <v>71</v>
      </c>
      <c r="D566" s="1" t="s">
        <v>2176</v>
      </c>
    </row>
    <row r="567" spans="1:4" x14ac:dyDescent="0.3">
      <c r="A567" s="1" t="s">
        <v>2177</v>
      </c>
      <c r="B567" s="1" t="s">
        <v>26</v>
      </c>
      <c r="C567" s="1" t="s">
        <v>86</v>
      </c>
      <c r="D567" s="1" t="s">
        <v>2178</v>
      </c>
    </row>
    <row r="568" spans="1:4" x14ac:dyDescent="0.3">
      <c r="A568" s="1" t="s">
        <v>2181</v>
      </c>
      <c r="B568" s="1" t="s">
        <v>26</v>
      </c>
      <c r="C568" s="1" t="s">
        <v>71</v>
      </c>
      <c r="D568" s="1" t="s">
        <v>2182</v>
      </c>
    </row>
    <row r="569" spans="1:4" x14ac:dyDescent="0.3">
      <c r="A569" s="1" t="s">
        <v>2183</v>
      </c>
      <c r="B569" s="1" t="s">
        <v>57</v>
      </c>
      <c r="C569" s="1" t="s">
        <v>143</v>
      </c>
      <c r="D569" s="1" t="s">
        <v>2184</v>
      </c>
    </row>
    <row r="570" spans="1:4" x14ac:dyDescent="0.3">
      <c r="A570" s="1" t="s">
        <v>2185</v>
      </c>
      <c r="B570" s="1" t="s">
        <v>14</v>
      </c>
      <c r="C570" s="1" t="s">
        <v>49</v>
      </c>
      <c r="D570" s="1" t="s">
        <v>2186</v>
      </c>
    </row>
    <row r="571" spans="1:4" x14ac:dyDescent="0.3">
      <c r="A571" s="1" t="s">
        <v>2188</v>
      </c>
      <c r="B571" s="1" t="s">
        <v>26</v>
      </c>
      <c r="C571" s="1" t="s">
        <v>61</v>
      </c>
      <c r="D571" s="1" t="s">
        <v>2189</v>
      </c>
    </row>
    <row r="572" spans="1:4" x14ac:dyDescent="0.3">
      <c r="A572" s="1" t="s">
        <v>2190</v>
      </c>
      <c r="B572" s="1" t="s">
        <v>26</v>
      </c>
      <c r="C572" s="1" t="s">
        <v>61</v>
      </c>
      <c r="D572" s="1" t="s">
        <v>2191</v>
      </c>
    </row>
    <row r="573" spans="1:4" x14ac:dyDescent="0.3">
      <c r="A573" s="1" t="s">
        <v>2192</v>
      </c>
      <c r="B573" s="1" t="s">
        <v>26</v>
      </c>
      <c r="C573" s="1" t="s">
        <v>44</v>
      </c>
      <c r="D573" s="1" t="s">
        <v>2193</v>
      </c>
    </row>
    <row r="574" spans="1:4" x14ac:dyDescent="0.3">
      <c r="A574" s="1" t="s">
        <v>2195</v>
      </c>
      <c r="B574" s="1" t="s">
        <v>57</v>
      </c>
      <c r="C574" s="1" t="s">
        <v>731</v>
      </c>
      <c r="D574" s="1" t="s">
        <v>2196</v>
      </c>
    </row>
    <row r="575" spans="1:4" x14ac:dyDescent="0.3">
      <c r="A575" s="1" t="s">
        <v>2197</v>
      </c>
      <c r="B575" s="1" t="s">
        <v>26</v>
      </c>
      <c r="C575" s="1" t="s">
        <v>27</v>
      </c>
      <c r="D575" s="1" t="s">
        <v>2198</v>
      </c>
    </row>
    <row r="576" spans="1:4" x14ac:dyDescent="0.3">
      <c r="A576" s="1" t="s">
        <v>2201</v>
      </c>
      <c r="B576" s="1" t="s">
        <v>14</v>
      </c>
      <c r="C576" s="1" t="s">
        <v>15</v>
      </c>
      <c r="D576" s="1" t="s">
        <v>2202</v>
      </c>
    </row>
    <row r="577" spans="1:4" x14ac:dyDescent="0.3">
      <c r="A577" s="1" t="s">
        <v>2205</v>
      </c>
      <c r="B577" s="1" t="s">
        <v>14</v>
      </c>
      <c r="C577" s="1" t="s">
        <v>49</v>
      </c>
      <c r="D577" s="1" t="s">
        <v>2206</v>
      </c>
    </row>
    <row r="578" spans="1:4" x14ac:dyDescent="0.3">
      <c r="A578" s="1" t="s">
        <v>2208</v>
      </c>
      <c r="B578" s="1" t="s">
        <v>26</v>
      </c>
      <c r="C578" s="1" t="s">
        <v>44</v>
      </c>
      <c r="D578" s="1" t="s">
        <v>2209</v>
      </c>
    </row>
    <row r="579" spans="1:4" x14ac:dyDescent="0.3">
      <c r="A579" s="1" t="s">
        <v>2212</v>
      </c>
      <c r="B579" s="1" t="s">
        <v>57</v>
      </c>
      <c r="C579" s="1" t="s">
        <v>143</v>
      </c>
      <c r="D579" s="1" t="s">
        <v>2213</v>
      </c>
    </row>
    <row r="580" spans="1:4" x14ac:dyDescent="0.3">
      <c r="A580" s="1" t="s">
        <v>2214</v>
      </c>
      <c r="B580" s="1" t="s">
        <v>26</v>
      </c>
      <c r="C580" s="1" t="s">
        <v>86</v>
      </c>
      <c r="D580" s="1" t="s">
        <v>2215</v>
      </c>
    </row>
    <row r="581" spans="1:4" x14ac:dyDescent="0.3">
      <c r="A581" s="1" t="s">
        <v>2216</v>
      </c>
      <c r="B581" s="1" t="s">
        <v>26</v>
      </c>
      <c r="C581" s="1" t="s">
        <v>27</v>
      </c>
      <c r="D581" s="1" t="s">
        <v>2217</v>
      </c>
    </row>
    <row r="582" spans="1:4" x14ac:dyDescent="0.3">
      <c r="A582" s="1" t="s">
        <v>2219</v>
      </c>
      <c r="B582" s="1" t="s">
        <v>26</v>
      </c>
      <c r="C582" s="1" t="s">
        <v>27</v>
      </c>
      <c r="D582" s="1" t="s">
        <v>2220</v>
      </c>
    </row>
    <row r="583" spans="1:4" x14ac:dyDescent="0.3">
      <c r="A583" s="1" t="s">
        <v>2221</v>
      </c>
      <c r="B583" s="1" t="s">
        <v>26</v>
      </c>
      <c r="C583" s="1" t="s">
        <v>52</v>
      </c>
      <c r="D583" s="1" t="s">
        <v>2222</v>
      </c>
    </row>
    <row r="584" spans="1:4" x14ac:dyDescent="0.3">
      <c r="A584" s="1" t="s">
        <v>2224</v>
      </c>
      <c r="B584" s="1" t="s">
        <v>26</v>
      </c>
      <c r="C584" s="1" t="s">
        <v>61</v>
      </c>
      <c r="D584" s="1" t="s">
        <v>2225</v>
      </c>
    </row>
    <row r="585" spans="1:4" x14ac:dyDescent="0.3">
      <c r="A585" s="1" t="s">
        <v>2227</v>
      </c>
      <c r="B585" s="1" t="s">
        <v>14</v>
      </c>
      <c r="C585" s="1" t="s">
        <v>49</v>
      </c>
      <c r="D585" s="1" t="s">
        <v>2228</v>
      </c>
    </row>
    <row r="586" spans="1:4" x14ac:dyDescent="0.3">
      <c r="A586" s="1" t="s">
        <v>2232</v>
      </c>
      <c r="B586" s="1" t="s">
        <v>14</v>
      </c>
      <c r="C586" s="1" t="s">
        <v>34</v>
      </c>
      <c r="D586" s="1" t="s">
        <v>2233</v>
      </c>
    </row>
    <row r="587" spans="1:4" x14ac:dyDescent="0.3">
      <c r="A587" s="1" t="s">
        <v>2234</v>
      </c>
      <c r="B587" s="1" t="s">
        <v>26</v>
      </c>
      <c r="C587" s="1" t="s">
        <v>86</v>
      </c>
      <c r="D587" s="1" t="s">
        <v>2235</v>
      </c>
    </row>
    <row r="588" spans="1:4" x14ac:dyDescent="0.3">
      <c r="A588" s="1" t="s">
        <v>2238</v>
      </c>
      <c r="B588" s="1" t="s">
        <v>26</v>
      </c>
      <c r="C588" s="1" t="s">
        <v>71</v>
      </c>
      <c r="D588" s="1" t="s">
        <v>2239</v>
      </c>
    </row>
    <row r="589" spans="1:4" x14ac:dyDescent="0.3">
      <c r="A589" s="1" t="s">
        <v>2240</v>
      </c>
      <c r="B589" s="1" t="s">
        <v>14</v>
      </c>
      <c r="C589" s="1" t="s">
        <v>15</v>
      </c>
      <c r="D589" s="1" t="s">
        <v>2241</v>
      </c>
    </row>
    <row r="590" spans="1:4" x14ac:dyDescent="0.3">
      <c r="A590" s="1" t="s">
        <v>2243</v>
      </c>
      <c r="B590" s="1" t="s">
        <v>26</v>
      </c>
      <c r="C590" s="1" t="s">
        <v>164</v>
      </c>
      <c r="D590" s="1" t="s">
        <v>2244</v>
      </c>
    </row>
    <row r="591" spans="1:4" x14ac:dyDescent="0.3">
      <c r="A591" s="1" t="s">
        <v>2246</v>
      </c>
      <c r="B591" s="1" t="s">
        <v>26</v>
      </c>
      <c r="C591" s="1" t="s">
        <v>71</v>
      </c>
      <c r="D591" s="1" t="s">
        <v>2247</v>
      </c>
    </row>
    <row r="592" spans="1:4" x14ac:dyDescent="0.3">
      <c r="A592" s="1" t="s">
        <v>2249</v>
      </c>
      <c r="B592" s="1" t="s">
        <v>57</v>
      </c>
      <c r="C592" s="1" t="s">
        <v>143</v>
      </c>
      <c r="D592" s="1" t="s">
        <v>2250</v>
      </c>
    </row>
    <row r="593" spans="1:4" x14ac:dyDescent="0.3">
      <c r="A593" s="1" t="s">
        <v>2252</v>
      </c>
      <c r="B593" s="1" t="s">
        <v>26</v>
      </c>
      <c r="C593" s="1" t="s">
        <v>61</v>
      </c>
      <c r="D593" s="1" t="s">
        <v>2253</v>
      </c>
    </row>
    <row r="594" spans="1:4" x14ac:dyDescent="0.3">
      <c r="A594" s="1" t="s">
        <v>2255</v>
      </c>
      <c r="B594" s="1" t="s">
        <v>14</v>
      </c>
      <c r="C594" s="1" t="s">
        <v>49</v>
      </c>
      <c r="D594" s="1" t="s">
        <v>2256</v>
      </c>
    </row>
    <row r="595" spans="1:4" x14ac:dyDescent="0.3">
      <c r="A595" s="1" t="s">
        <v>2259</v>
      </c>
      <c r="B595" s="1" t="s">
        <v>26</v>
      </c>
      <c r="C595" s="1" t="s">
        <v>86</v>
      </c>
      <c r="D595" s="1" t="s">
        <v>2260</v>
      </c>
    </row>
    <row r="596" spans="1:4" x14ac:dyDescent="0.3">
      <c r="A596" s="1" t="s">
        <v>2263</v>
      </c>
      <c r="B596" s="1" t="s">
        <v>14</v>
      </c>
      <c r="C596" s="1" t="s">
        <v>34</v>
      </c>
      <c r="D596" s="1" t="s">
        <v>2264</v>
      </c>
    </row>
    <row r="597" spans="1:4" x14ac:dyDescent="0.3">
      <c r="A597" s="1" t="s">
        <v>2265</v>
      </c>
      <c r="B597" s="1" t="s">
        <v>26</v>
      </c>
      <c r="C597" s="1" t="s">
        <v>44</v>
      </c>
      <c r="D597" s="1" t="s">
        <v>2266</v>
      </c>
    </row>
    <row r="598" spans="1:4" x14ac:dyDescent="0.3">
      <c r="A598" s="1" t="s">
        <v>2268</v>
      </c>
      <c r="B598" s="1" t="s">
        <v>14</v>
      </c>
      <c r="C598" s="1" t="s">
        <v>49</v>
      </c>
      <c r="D598" s="1" t="s">
        <v>2269</v>
      </c>
    </row>
    <row r="599" spans="1:4" x14ac:dyDescent="0.3">
      <c r="A599" s="1" t="s">
        <v>2272</v>
      </c>
      <c r="B599" s="1" t="s">
        <v>26</v>
      </c>
      <c r="C599" s="1" t="s">
        <v>647</v>
      </c>
      <c r="D599" s="1" t="s">
        <v>2273</v>
      </c>
    </row>
    <row r="600" spans="1:4" x14ac:dyDescent="0.3">
      <c r="A600" s="1" t="s">
        <v>2276</v>
      </c>
      <c r="B600" s="1" t="s">
        <v>26</v>
      </c>
      <c r="C600" s="1" t="s">
        <v>164</v>
      </c>
      <c r="D600" s="1" t="s">
        <v>2277</v>
      </c>
    </row>
    <row r="601" spans="1:4" x14ac:dyDescent="0.3">
      <c r="A601" s="1" t="s">
        <v>2278</v>
      </c>
      <c r="B601" s="1" t="s">
        <v>57</v>
      </c>
      <c r="C601" s="1" t="s">
        <v>58</v>
      </c>
      <c r="D601" s="1" t="s">
        <v>2279</v>
      </c>
    </row>
    <row r="602" spans="1:4" x14ac:dyDescent="0.3">
      <c r="A602" s="1" t="s">
        <v>2280</v>
      </c>
      <c r="B602" s="1" t="s">
        <v>26</v>
      </c>
      <c r="C602" s="1" t="s">
        <v>86</v>
      </c>
      <c r="D602" s="1" t="s">
        <v>2281</v>
      </c>
    </row>
    <row r="603" spans="1:4" x14ac:dyDescent="0.3">
      <c r="A603" s="1" t="s">
        <v>2282</v>
      </c>
      <c r="B603" s="1" t="s">
        <v>14</v>
      </c>
      <c r="C603" s="1" t="s">
        <v>34</v>
      </c>
      <c r="D603" s="1" t="s">
        <v>2283</v>
      </c>
    </row>
    <row r="604" spans="1:4" x14ac:dyDescent="0.3">
      <c r="A604" s="1" t="s">
        <v>2284</v>
      </c>
      <c r="B604" s="1" t="s">
        <v>26</v>
      </c>
      <c r="C604" s="1" t="s">
        <v>44</v>
      </c>
      <c r="D604" s="1" t="s">
        <v>2285</v>
      </c>
    </row>
    <row r="605" spans="1:4" x14ac:dyDescent="0.3">
      <c r="A605" s="1" t="s">
        <v>2286</v>
      </c>
      <c r="B605" s="1" t="s">
        <v>57</v>
      </c>
      <c r="C605" s="1" t="s">
        <v>143</v>
      </c>
      <c r="D605" s="1" t="s">
        <v>2287</v>
      </c>
    </row>
    <row r="606" spans="1:4" x14ac:dyDescent="0.3">
      <c r="A606" s="1" t="s">
        <v>2289</v>
      </c>
      <c r="B606" s="1" t="s">
        <v>14</v>
      </c>
      <c r="C606" s="1" t="s">
        <v>15</v>
      </c>
      <c r="D606" s="1" t="s">
        <v>2290</v>
      </c>
    </row>
    <row r="607" spans="1:4" x14ac:dyDescent="0.3">
      <c r="A607" s="1" t="s">
        <v>2291</v>
      </c>
      <c r="B607" s="1" t="s">
        <v>26</v>
      </c>
      <c r="C607" s="1" t="s">
        <v>61</v>
      </c>
      <c r="D607" s="1" t="s">
        <v>2292</v>
      </c>
    </row>
    <row r="608" spans="1:4" x14ac:dyDescent="0.3">
      <c r="A608" s="1" t="s">
        <v>2295</v>
      </c>
      <c r="B608" s="1" t="s">
        <v>57</v>
      </c>
      <c r="C608" s="1" t="s">
        <v>143</v>
      </c>
      <c r="D608" s="1" t="s">
        <v>2296</v>
      </c>
    </row>
    <row r="609" spans="1:4" x14ac:dyDescent="0.3">
      <c r="A609" s="1" t="s">
        <v>2297</v>
      </c>
      <c r="B609" s="1" t="s">
        <v>26</v>
      </c>
      <c r="C609" s="1" t="s">
        <v>27</v>
      </c>
      <c r="D609" s="1" t="s">
        <v>2298</v>
      </c>
    </row>
    <row r="610" spans="1:4" x14ac:dyDescent="0.3">
      <c r="A610" s="1" t="s">
        <v>2301</v>
      </c>
      <c r="B610" s="1" t="s">
        <v>26</v>
      </c>
      <c r="C610" s="1" t="s">
        <v>61</v>
      </c>
      <c r="D610" s="1" t="s">
        <v>2302</v>
      </c>
    </row>
    <row r="611" spans="1:4" x14ac:dyDescent="0.3">
      <c r="A611" s="1" t="s">
        <v>2303</v>
      </c>
      <c r="B611" s="1" t="s">
        <v>26</v>
      </c>
      <c r="C611" s="1" t="s">
        <v>86</v>
      </c>
      <c r="D611" s="1" t="s">
        <v>2304</v>
      </c>
    </row>
    <row r="612" spans="1:4" x14ac:dyDescent="0.3">
      <c r="A612" s="1" t="s">
        <v>2305</v>
      </c>
      <c r="B612" s="1" t="s">
        <v>26</v>
      </c>
      <c r="C612" s="1" t="s">
        <v>647</v>
      </c>
      <c r="D612" s="1" t="s">
        <v>2306</v>
      </c>
    </row>
    <row r="613" spans="1:4" x14ac:dyDescent="0.3">
      <c r="A613" s="1" t="s">
        <v>2309</v>
      </c>
      <c r="B613" s="1" t="s">
        <v>57</v>
      </c>
      <c r="C613" s="1" t="s">
        <v>58</v>
      </c>
      <c r="D613" s="1" t="s">
        <v>2310</v>
      </c>
    </row>
    <row r="614" spans="1:4" x14ac:dyDescent="0.3">
      <c r="A614" s="1" t="s">
        <v>2311</v>
      </c>
      <c r="B614" s="1" t="s">
        <v>26</v>
      </c>
      <c r="C614" s="1" t="s">
        <v>61</v>
      </c>
      <c r="D614" s="1" t="s">
        <v>2312</v>
      </c>
    </row>
    <row r="615" spans="1:4" x14ac:dyDescent="0.3">
      <c r="A615" s="1" t="s">
        <v>2314</v>
      </c>
      <c r="B615" s="1" t="s">
        <v>14</v>
      </c>
      <c r="C615" s="1" t="s">
        <v>49</v>
      </c>
      <c r="D615" s="1" t="s">
        <v>2315</v>
      </c>
    </row>
    <row r="616" spans="1:4" x14ac:dyDescent="0.3">
      <c r="A616" s="1" t="s">
        <v>2316</v>
      </c>
      <c r="B616" s="1" t="s">
        <v>26</v>
      </c>
      <c r="C616" s="1" t="s">
        <v>61</v>
      </c>
      <c r="D616" s="1" t="s">
        <v>2317</v>
      </c>
    </row>
    <row r="617" spans="1:4" x14ac:dyDescent="0.3">
      <c r="A617" s="1" t="s">
        <v>2323</v>
      </c>
      <c r="B617" s="1" t="s">
        <v>57</v>
      </c>
      <c r="C617" s="1" t="s">
        <v>1316</v>
      </c>
      <c r="D617" s="1" t="s">
        <v>2324</v>
      </c>
    </row>
    <row r="618" spans="1:4" x14ac:dyDescent="0.3">
      <c r="A618" s="1" t="s">
        <v>2326</v>
      </c>
      <c r="B618" s="1" t="s">
        <v>14</v>
      </c>
      <c r="C618" s="1" t="s">
        <v>34</v>
      </c>
      <c r="D618" s="1" t="s">
        <v>2327</v>
      </c>
    </row>
    <row r="619" spans="1:4" x14ac:dyDescent="0.3">
      <c r="A619" s="1" t="s">
        <v>2332</v>
      </c>
      <c r="B619" s="1" t="s">
        <v>26</v>
      </c>
      <c r="C619" s="1" t="s">
        <v>27</v>
      </c>
      <c r="D619" s="1" t="s">
        <v>2333</v>
      </c>
    </row>
    <row r="620" spans="1:4" x14ac:dyDescent="0.3">
      <c r="A620" s="1" t="s">
        <v>2334</v>
      </c>
      <c r="B620" s="1" t="s">
        <v>26</v>
      </c>
      <c r="C620" s="1" t="s">
        <v>164</v>
      </c>
      <c r="D620" s="1" t="s">
        <v>2335</v>
      </c>
    </row>
    <row r="621" spans="1:4" x14ac:dyDescent="0.3">
      <c r="A621" s="1" t="s">
        <v>2336</v>
      </c>
      <c r="B621" s="1" t="s">
        <v>57</v>
      </c>
      <c r="C621" s="1" t="s">
        <v>143</v>
      </c>
      <c r="D621" s="1" t="s">
        <v>2337</v>
      </c>
    </row>
    <row r="622" spans="1:4" x14ac:dyDescent="0.3">
      <c r="A622" s="1" t="s">
        <v>2340</v>
      </c>
      <c r="B622" s="1" t="s">
        <v>26</v>
      </c>
      <c r="C622" s="1" t="s">
        <v>61</v>
      </c>
      <c r="D622" s="1" t="s">
        <v>2341</v>
      </c>
    </row>
    <row r="623" spans="1:4" x14ac:dyDescent="0.3">
      <c r="A623" s="1" t="s">
        <v>2342</v>
      </c>
      <c r="B623" s="1" t="s">
        <v>26</v>
      </c>
      <c r="C623" s="1" t="s">
        <v>44</v>
      </c>
      <c r="D623" s="1" t="s">
        <v>2343</v>
      </c>
    </row>
    <row r="624" spans="1:4" x14ac:dyDescent="0.3">
      <c r="A624" s="1" t="s">
        <v>2346</v>
      </c>
      <c r="B624" s="1" t="s">
        <v>14</v>
      </c>
      <c r="C624" s="1" t="s">
        <v>49</v>
      </c>
      <c r="D624" s="1" t="s">
        <v>2347</v>
      </c>
    </row>
    <row r="625" spans="1:4" x14ac:dyDescent="0.3">
      <c r="A625" s="1" t="s">
        <v>2351</v>
      </c>
      <c r="B625" s="1" t="s">
        <v>14</v>
      </c>
      <c r="C625" s="1" t="s">
        <v>18</v>
      </c>
      <c r="D625" s="1" t="s">
        <v>2352</v>
      </c>
    </row>
    <row r="626" spans="1:4" x14ac:dyDescent="0.3">
      <c r="A626" s="1" t="s">
        <v>2353</v>
      </c>
      <c r="B626" s="1" t="s">
        <v>26</v>
      </c>
      <c r="C626" s="1" t="s">
        <v>61</v>
      </c>
      <c r="D626" s="1" t="s">
        <v>2354</v>
      </c>
    </row>
    <row r="627" spans="1:4" x14ac:dyDescent="0.3">
      <c r="A627" s="1" t="s">
        <v>2356</v>
      </c>
      <c r="B627" s="1" t="s">
        <v>26</v>
      </c>
      <c r="C627" s="1" t="s">
        <v>61</v>
      </c>
      <c r="D627" s="1" t="s">
        <v>2357</v>
      </c>
    </row>
    <row r="628" spans="1:4" x14ac:dyDescent="0.3">
      <c r="A628" s="1" t="s">
        <v>2359</v>
      </c>
      <c r="B628" s="1" t="s">
        <v>26</v>
      </c>
      <c r="C628" s="1" t="s">
        <v>52</v>
      </c>
      <c r="D628" s="1" t="s">
        <v>2360</v>
      </c>
    </row>
    <row r="629" spans="1:4" x14ac:dyDescent="0.3">
      <c r="A629" s="1" t="s">
        <v>2362</v>
      </c>
      <c r="B629" s="1" t="s">
        <v>14</v>
      </c>
      <c r="C629" s="1" t="s">
        <v>49</v>
      </c>
      <c r="D629" s="1" t="s">
        <v>2363</v>
      </c>
    </row>
    <row r="630" spans="1:4" x14ac:dyDescent="0.3">
      <c r="A630" s="1" t="s">
        <v>2367</v>
      </c>
      <c r="B630" s="1" t="s">
        <v>26</v>
      </c>
      <c r="C630" s="1" t="s">
        <v>52</v>
      </c>
      <c r="D630" s="1" t="s">
        <v>2368</v>
      </c>
    </row>
    <row r="631" spans="1:4" x14ac:dyDescent="0.3">
      <c r="A631" s="1" t="s">
        <v>2369</v>
      </c>
      <c r="B631" s="1" t="s">
        <v>14</v>
      </c>
      <c r="C631" s="1" t="s">
        <v>18</v>
      </c>
      <c r="D631" s="1" t="s">
        <v>2370</v>
      </c>
    </row>
    <row r="632" spans="1:4" x14ac:dyDescent="0.3">
      <c r="A632" s="1" t="s">
        <v>2371</v>
      </c>
      <c r="B632" s="1" t="s">
        <v>26</v>
      </c>
      <c r="C632" s="1" t="s">
        <v>86</v>
      </c>
      <c r="D632" s="1" t="s">
        <v>2372</v>
      </c>
    </row>
    <row r="633" spans="1:4" x14ac:dyDescent="0.3">
      <c r="A633" s="1" t="s">
        <v>2373</v>
      </c>
      <c r="B633" s="1" t="s">
        <v>14</v>
      </c>
      <c r="C633" s="1" t="s">
        <v>15</v>
      </c>
      <c r="D633" s="1" t="s">
        <v>2374</v>
      </c>
    </row>
    <row r="634" spans="1:4" x14ac:dyDescent="0.3">
      <c r="A634" s="1" t="s">
        <v>2375</v>
      </c>
      <c r="B634" s="1" t="s">
        <v>57</v>
      </c>
      <c r="C634" s="1" t="s">
        <v>143</v>
      </c>
      <c r="D634" s="1" t="s">
        <v>2376</v>
      </c>
    </row>
    <row r="635" spans="1:4" x14ac:dyDescent="0.3">
      <c r="A635" s="1" t="s">
        <v>2378</v>
      </c>
      <c r="B635" s="1" t="s">
        <v>26</v>
      </c>
      <c r="C635" s="1" t="s">
        <v>164</v>
      </c>
      <c r="D635" s="1" t="s">
        <v>2379</v>
      </c>
    </row>
    <row r="636" spans="1:4" x14ac:dyDescent="0.3">
      <c r="A636" s="1" t="s">
        <v>2382</v>
      </c>
      <c r="B636" s="1" t="s">
        <v>26</v>
      </c>
      <c r="C636" s="1" t="s">
        <v>61</v>
      </c>
      <c r="D636" s="1" t="s">
        <v>2383</v>
      </c>
    </row>
    <row r="637" spans="1:4" x14ac:dyDescent="0.3">
      <c r="A637" s="1" t="s">
        <v>2385</v>
      </c>
      <c r="B637" s="1" t="s">
        <v>14</v>
      </c>
      <c r="C637" s="1" t="s">
        <v>18</v>
      </c>
      <c r="D637" s="1" t="s">
        <v>2386</v>
      </c>
    </row>
    <row r="638" spans="1:4" x14ac:dyDescent="0.3">
      <c r="A638" s="1" t="s">
        <v>2388</v>
      </c>
      <c r="B638" s="1" t="s">
        <v>26</v>
      </c>
      <c r="C638" s="1" t="s">
        <v>61</v>
      </c>
      <c r="D638" s="1" t="s">
        <v>2389</v>
      </c>
    </row>
    <row r="639" spans="1:4" x14ac:dyDescent="0.3">
      <c r="A639" s="1" t="s">
        <v>2390</v>
      </c>
      <c r="B639" s="1" t="s">
        <v>14</v>
      </c>
      <c r="C639" s="1" t="s">
        <v>18</v>
      </c>
      <c r="D639" s="1" t="s">
        <v>2391</v>
      </c>
    </row>
    <row r="640" spans="1:4" x14ac:dyDescent="0.3">
      <c r="A640" s="1" t="s">
        <v>2396</v>
      </c>
      <c r="B640" s="1" t="s">
        <v>57</v>
      </c>
      <c r="C640" s="1" t="s">
        <v>58</v>
      </c>
      <c r="D640" s="1" t="s">
        <v>2397</v>
      </c>
    </row>
    <row r="641" spans="1:4" x14ac:dyDescent="0.3">
      <c r="A641" s="1" t="s">
        <v>2400</v>
      </c>
      <c r="B641" s="1" t="s">
        <v>26</v>
      </c>
      <c r="C641" s="1" t="s">
        <v>27</v>
      </c>
      <c r="D641" s="1" t="s">
        <v>2401</v>
      </c>
    </row>
    <row r="642" spans="1:4" x14ac:dyDescent="0.3">
      <c r="A642" s="1" t="s">
        <v>2405</v>
      </c>
      <c r="B642" s="1" t="s">
        <v>26</v>
      </c>
      <c r="C642" s="1" t="s">
        <v>86</v>
      </c>
      <c r="D642" s="1" t="s">
        <v>2406</v>
      </c>
    </row>
    <row r="643" spans="1:4" x14ac:dyDescent="0.3">
      <c r="A643" s="1" t="s">
        <v>2409</v>
      </c>
      <c r="B643" s="1" t="s">
        <v>26</v>
      </c>
      <c r="C643" s="1" t="s">
        <v>27</v>
      </c>
      <c r="D643" s="1" t="s">
        <v>2410</v>
      </c>
    </row>
    <row r="644" spans="1:4" x14ac:dyDescent="0.3">
      <c r="A644" s="1" t="s">
        <v>2411</v>
      </c>
      <c r="B644" s="1" t="s">
        <v>14</v>
      </c>
      <c r="C644" s="1" t="s">
        <v>49</v>
      </c>
      <c r="D644" s="1" t="s">
        <v>2412</v>
      </c>
    </row>
    <row r="645" spans="1:4" x14ac:dyDescent="0.3">
      <c r="A645" s="1" t="s">
        <v>2414</v>
      </c>
      <c r="B645" s="1" t="s">
        <v>26</v>
      </c>
      <c r="C645" s="1" t="s">
        <v>71</v>
      </c>
      <c r="D645" s="1" t="s">
        <v>2415</v>
      </c>
    </row>
    <row r="646" spans="1:4" x14ac:dyDescent="0.3">
      <c r="A646" s="1" t="s">
        <v>2418</v>
      </c>
      <c r="B646" s="1" t="s">
        <v>26</v>
      </c>
      <c r="C646" s="1" t="s">
        <v>86</v>
      </c>
      <c r="D646" s="1" t="s">
        <v>2419</v>
      </c>
    </row>
    <row r="647" spans="1:4" x14ac:dyDescent="0.3">
      <c r="A647" s="1" t="s">
        <v>2421</v>
      </c>
      <c r="B647" s="1" t="s">
        <v>14</v>
      </c>
      <c r="C647" s="1" t="s">
        <v>49</v>
      </c>
      <c r="D647" s="1" t="s">
        <v>2422</v>
      </c>
    </row>
    <row r="648" spans="1:4" x14ac:dyDescent="0.3">
      <c r="A648" s="1" t="s">
        <v>2426</v>
      </c>
      <c r="B648" s="1" t="s">
        <v>26</v>
      </c>
      <c r="C648" s="1" t="s">
        <v>52</v>
      </c>
      <c r="D648" s="1" t="s">
        <v>2427</v>
      </c>
    </row>
    <row r="649" spans="1:4" x14ac:dyDescent="0.3">
      <c r="A649" s="1" t="s">
        <v>2428</v>
      </c>
      <c r="B649" s="1" t="s">
        <v>57</v>
      </c>
      <c r="C649" s="1" t="s">
        <v>58</v>
      </c>
      <c r="D649" s="1" t="s">
        <v>2429</v>
      </c>
    </row>
    <row r="650" spans="1:4" x14ac:dyDescent="0.3">
      <c r="A650" s="1" t="s">
        <v>2430</v>
      </c>
      <c r="B650" s="1" t="s">
        <v>57</v>
      </c>
      <c r="C650" s="1" t="s">
        <v>143</v>
      </c>
      <c r="D650" s="1" t="s">
        <v>2431</v>
      </c>
    </row>
    <row r="651" spans="1:4" x14ac:dyDescent="0.3">
      <c r="A651" s="1" t="s">
        <v>2432</v>
      </c>
      <c r="B651" s="1" t="s">
        <v>26</v>
      </c>
      <c r="C651" s="1" t="s">
        <v>52</v>
      </c>
      <c r="D651" s="1" t="s">
        <v>2433</v>
      </c>
    </row>
    <row r="652" spans="1:4" x14ac:dyDescent="0.3">
      <c r="A652" s="1" t="s">
        <v>2434</v>
      </c>
      <c r="B652" s="1" t="s">
        <v>26</v>
      </c>
      <c r="C652" s="1" t="s">
        <v>71</v>
      </c>
      <c r="D652" s="1" t="s">
        <v>2435</v>
      </c>
    </row>
    <row r="653" spans="1:4" x14ac:dyDescent="0.3">
      <c r="A653" s="1" t="s">
        <v>2437</v>
      </c>
      <c r="B653" s="1" t="s">
        <v>57</v>
      </c>
      <c r="C653" s="1" t="s">
        <v>143</v>
      </c>
      <c r="D653" s="1" t="s">
        <v>2438</v>
      </c>
    </row>
    <row r="654" spans="1:4" x14ac:dyDescent="0.3">
      <c r="A654" s="1" t="s">
        <v>2440</v>
      </c>
      <c r="B654" s="1" t="s">
        <v>26</v>
      </c>
      <c r="C654" s="1" t="s">
        <v>86</v>
      </c>
      <c r="D654" s="1" t="s">
        <v>2441</v>
      </c>
    </row>
    <row r="655" spans="1:4" x14ac:dyDescent="0.3">
      <c r="A655" s="1" t="s">
        <v>2442</v>
      </c>
      <c r="B655" s="1" t="s">
        <v>26</v>
      </c>
      <c r="C655" s="1" t="s">
        <v>61</v>
      </c>
      <c r="D655" s="1" t="s">
        <v>2443</v>
      </c>
    </row>
    <row r="656" spans="1:4" x14ac:dyDescent="0.3">
      <c r="A656" s="1" t="s">
        <v>2444</v>
      </c>
      <c r="B656" s="1" t="s">
        <v>14</v>
      </c>
      <c r="C656" s="1" t="s">
        <v>18</v>
      </c>
      <c r="D656" s="1" t="s">
        <v>2445</v>
      </c>
    </row>
    <row r="657" spans="1:4" x14ac:dyDescent="0.3">
      <c r="A657" s="1" t="s">
        <v>2446</v>
      </c>
      <c r="B657" s="1" t="s">
        <v>26</v>
      </c>
      <c r="C657" s="1" t="s">
        <v>61</v>
      </c>
      <c r="D657" s="1" t="s">
        <v>2447</v>
      </c>
    </row>
    <row r="658" spans="1:4" x14ac:dyDescent="0.3">
      <c r="A658" s="1" t="s">
        <v>2450</v>
      </c>
      <c r="B658" s="1" t="s">
        <v>26</v>
      </c>
      <c r="C658" s="1" t="s">
        <v>86</v>
      </c>
      <c r="D658" s="1" t="s">
        <v>2451</v>
      </c>
    </row>
    <row r="659" spans="1:4" x14ac:dyDescent="0.3">
      <c r="A659" s="1" t="s">
        <v>2452</v>
      </c>
      <c r="B659" s="1" t="s">
        <v>57</v>
      </c>
      <c r="C659" s="1" t="s">
        <v>143</v>
      </c>
      <c r="D659" s="1" t="s">
        <v>2453</v>
      </c>
    </row>
    <row r="660" spans="1:4" x14ac:dyDescent="0.3">
      <c r="A660" s="1" t="s">
        <v>2455</v>
      </c>
      <c r="B660" s="1" t="s">
        <v>57</v>
      </c>
      <c r="C660" s="1" t="s">
        <v>143</v>
      </c>
      <c r="D660" s="1" t="s">
        <v>2456</v>
      </c>
    </row>
    <row r="661" spans="1:4" x14ac:dyDescent="0.3">
      <c r="A661" s="1" t="s">
        <v>2458</v>
      </c>
      <c r="B661" s="1" t="s">
        <v>26</v>
      </c>
      <c r="C661" s="1" t="s">
        <v>287</v>
      </c>
      <c r="D661" s="1" t="s">
        <v>2459</v>
      </c>
    </row>
    <row r="662" spans="1:4" x14ac:dyDescent="0.3">
      <c r="A662" s="1" t="s">
        <v>2460</v>
      </c>
      <c r="B662" s="1" t="s">
        <v>26</v>
      </c>
      <c r="C662" s="1" t="s">
        <v>647</v>
      </c>
      <c r="D662" s="1" t="s">
        <v>2461</v>
      </c>
    </row>
    <row r="663" spans="1:4" x14ac:dyDescent="0.3">
      <c r="A663" s="1" t="s">
        <v>2465</v>
      </c>
      <c r="B663" s="1" t="s">
        <v>26</v>
      </c>
      <c r="C663" s="1" t="s">
        <v>164</v>
      </c>
      <c r="D663" s="1" t="s">
        <v>2466</v>
      </c>
    </row>
    <row r="664" spans="1:4" x14ac:dyDescent="0.3">
      <c r="A664" s="1" t="s">
        <v>2468</v>
      </c>
      <c r="B664" s="1" t="s">
        <v>14</v>
      </c>
      <c r="C664" s="1" t="s">
        <v>18</v>
      </c>
      <c r="D664" s="1" t="s">
        <v>2469</v>
      </c>
    </row>
    <row r="665" spans="1:4" x14ac:dyDescent="0.3">
      <c r="A665" s="1" t="s">
        <v>2472</v>
      </c>
      <c r="B665" s="1" t="s">
        <v>26</v>
      </c>
      <c r="C665" s="1" t="s">
        <v>71</v>
      </c>
      <c r="D665" s="1" t="s">
        <v>2473</v>
      </c>
    </row>
    <row r="666" spans="1:4" x14ac:dyDescent="0.3">
      <c r="A666" s="1" t="s">
        <v>2474</v>
      </c>
      <c r="B666" s="1" t="s">
        <v>57</v>
      </c>
      <c r="C666" s="1" t="s">
        <v>58</v>
      </c>
      <c r="D666" s="1" t="s">
        <v>2475</v>
      </c>
    </row>
    <row r="667" spans="1:4" x14ac:dyDescent="0.3">
      <c r="A667" s="1" t="s">
        <v>2478</v>
      </c>
      <c r="B667" s="1" t="s">
        <v>57</v>
      </c>
      <c r="C667" s="1" t="s">
        <v>58</v>
      </c>
      <c r="D667" s="1" t="s">
        <v>2479</v>
      </c>
    </row>
    <row r="668" spans="1:4" x14ac:dyDescent="0.3">
      <c r="A668" s="1" t="s">
        <v>2481</v>
      </c>
      <c r="B668" s="1" t="s">
        <v>26</v>
      </c>
      <c r="C668" s="1" t="s">
        <v>52</v>
      </c>
      <c r="D668" s="1" t="s">
        <v>2482</v>
      </c>
    </row>
    <row r="669" spans="1:4" x14ac:dyDescent="0.3">
      <c r="A669" s="1" t="s">
        <v>2486</v>
      </c>
      <c r="B669" s="1" t="s">
        <v>26</v>
      </c>
      <c r="C669" s="1" t="s">
        <v>71</v>
      </c>
      <c r="D669" s="1" t="s">
        <v>2487</v>
      </c>
    </row>
    <row r="670" spans="1:4" x14ac:dyDescent="0.3">
      <c r="A670" s="1" t="s">
        <v>2488</v>
      </c>
      <c r="B670" s="1" t="s">
        <v>57</v>
      </c>
      <c r="C670" s="1" t="s">
        <v>731</v>
      </c>
      <c r="D670" s="1" t="s">
        <v>2489</v>
      </c>
    </row>
    <row r="671" spans="1:4" x14ac:dyDescent="0.3">
      <c r="A671" s="1" t="s">
        <v>2491</v>
      </c>
      <c r="B671" s="1" t="s">
        <v>26</v>
      </c>
      <c r="C671" s="1" t="s">
        <v>61</v>
      </c>
      <c r="D671" s="1" t="s">
        <v>2492</v>
      </c>
    </row>
    <row r="672" spans="1:4" x14ac:dyDescent="0.3">
      <c r="A672" s="1" t="s">
        <v>2495</v>
      </c>
      <c r="B672" s="1" t="s">
        <v>26</v>
      </c>
      <c r="C672" s="1" t="s">
        <v>86</v>
      </c>
      <c r="D672" s="1" t="s">
        <v>2496</v>
      </c>
    </row>
    <row r="673" spans="1:4" x14ac:dyDescent="0.3">
      <c r="A673" s="1" t="s">
        <v>2497</v>
      </c>
      <c r="B673" s="1" t="s">
        <v>26</v>
      </c>
      <c r="C673" s="1" t="s">
        <v>52</v>
      </c>
      <c r="D673" s="1" t="s">
        <v>2498</v>
      </c>
    </row>
    <row r="674" spans="1:4" x14ac:dyDescent="0.3">
      <c r="A674" s="1" t="s">
        <v>2499</v>
      </c>
      <c r="B674" s="1" t="s">
        <v>14</v>
      </c>
      <c r="C674" s="1" t="s">
        <v>15</v>
      </c>
      <c r="D674" s="1" t="s">
        <v>2500</v>
      </c>
    </row>
    <row r="675" spans="1:4" x14ac:dyDescent="0.3">
      <c r="A675" s="1" t="s">
        <v>2503</v>
      </c>
      <c r="B675" s="1" t="s">
        <v>26</v>
      </c>
      <c r="C675" s="1" t="s">
        <v>61</v>
      </c>
      <c r="D675" s="1" t="s">
        <v>2504</v>
      </c>
    </row>
    <row r="676" spans="1:4" x14ac:dyDescent="0.3">
      <c r="A676" s="1" t="s">
        <v>2507</v>
      </c>
      <c r="B676" s="1" t="s">
        <v>26</v>
      </c>
      <c r="C676" s="1" t="s">
        <v>61</v>
      </c>
      <c r="D676" s="1" t="s">
        <v>2508</v>
      </c>
    </row>
    <row r="677" spans="1:4" x14ac:dyDescent="0.3">
      <c r="A677" s="1" t="s">
        <v>2509</v>
      </c>
      <c r="B677" s="1" t="s">
        <v>26</v>
      </c>
      <c r="C677" s="1" t="s">
        <v>647</v>
      </c>
      <c r="D677" s="1" t="s">
        <v>2510</v>
      </c>
    </row>
    <row r="678" spans="1:4" x14ac:dyDescent="0.3">
      <c r="A678" s="1" t="s">
        <v>2511</v>
      </c>
      <c r="B678" s="1" t="s">
        <v>26</v>
      </c>
      <c r="C678" s="1" t="s">
        <v>27</v>
      </c>
      <c r="D678" s="1" t="s">
        <v>2512</v>
      </c>
    </row>
    <row r="679" spans="1:4" x14ac:dyDescent="0.3">
      <c r="A679" s="1" t="s">
        <v>2515</v>
      </c>
      <c r="B679" s="1" t="s">
        <v>14</v>
      </c>
      <c r="C679" s="1" t="s">
        <v>49</v>
      </c>
      <c r="D679" s="1" t="s">
        <v>2516</v>
      </c>
    </row>
    <row r="680" spans="1:4" x14ac:dyDescent="0.3">
      <c r="A680" s="1" t="s">
        <v>2518</v>
      </c>
      <c r="B680" s="1" t="s">
        <v>57</v>
      </c>
      <c r="C680" s="1" t="s">
        <v>143</v>
      </c>
      <c r="D680" s="1" t="s">
        <v>2519</v>
      </c>
    </row>
    <row r="681" spans="1:4" x14ac:dyDescent="0.3">
      <c r="A681" s="1" t="s">
        <v>2522</v>
      </c>
      <c r="B681" s="1" t="s">
        <v>26</v>
      </c>
      <c r="C681" s="1" t="s">
        <v>52</v>
      </c>
      <c r="D681" s="1" t="s">
        <v>2523</v>
      </c>
    </row>
    <row r="682" spans="1:4" x14ac:dyDescent="0.3">
      <c r="A682" s="1" t="s">
        <v>2524</v>
      </c>
      <c r="B682" s="1" t="s">
        <v>26</v>
      </c>
      <c r="C682" s="1" t="s">
        <v>86</v>
      </c>
      <c r="D682" s="1" t="s">
        <v>2525</v>
      </c>
    </row>
    <row r="683" spans="1:4" x14ac:dyDescent="0.3">
      <c r="A683" s="1" t="s">
        <v>2528</v>
      </c>
      <c r="B683" s="1" t="s">
        <v>26</v>
      </c>
      <c r="C683" s="1" t="s">
        <v>86</v>
      </c>
      <c r="D683" s="1" t="s">
        <v>2529</v>
      </c>
    </row>
    <row r="684" spans="1:4" x14ac:dyDescent="0.3">
      <c r="A684" s="1" t="s">
        <v>2530</v>
      </c>
      <c r="B684" s="1" t="s">
        <v>26</v>
      </c>
      <c r="C684" s="1" t="s">
        <v>647</v>
      </c>
      <c r="D684" s="1" t="s">
        <v>2531</v>
      </c>
    </row>
    <row r="685" spans="1:4" x14ac:dyDescent="0.3">
      <c r="A685" s="1" t="s">
        <v>2532</v>
      </c>
      <c r="B685" s="1" t="s">
        <v>26</v>
      </c>
      <c r="C685" s="1" t="s">
        <v>44</v>
      </c>
      <c r="D685" s="1" t="s">
        <v>2533</v>
      </c>
    </row>
    <row r="686" spans="1:4" x14ac:dyDescent="0.3">
      <c r="A686" s="1" t="s">
        <v>2534</v>
      </c>
      <c r="B686" s="1" t="s">
        <v>26</v>
      </c>
      <c r="C686" s="1" t="s">
        <v>52</v>
      </c>
      <c r="D686" s="1" t="s">
        <v>2535</v>
      </c>
    </row>
    <row r="687" spans="1:4" x14ac:dyDescent="0.3">
      <c r="A687" s="1" t="s">
        <v>2537</v>
      </c>
      <c r="B687" s="1" t="s">
        <v>57</v>
      </c>
      <c r="C687" s="1" t="s">
        <v>143</v>
      </c>
      <c r="D687" s="1" t="s">
        <v>2538</v>
      </c>
    </row>
    <row r="688" spans="1:4" x14ac:dyDescent="0.3">
      <c r="A688" s="1" t="s">
        <v>2539</v>
      </c>
      <c r="B688" s="1" t="s">
        <v>26</v>
      </c>
      <c r="C688" s="1" t="s">
        <v>52</v>
      </c>
      <c r="D688" s="1" t="s">
        <v>2540</v>
      </c>
    </row>
    <row r="689" spans="1:4" x14ac:dyDescent="0.3">
      <c r="A689" s="1" t="s">
        <v>2541</v>
      </c>
      <c r="B689" s="1" t="s">
        <v>57</v>
      </c>
      <c r="C689" s="1" t="s">
        <v>58</v>
      </c>
      <c r="D689" s="1" t="s">
        <v>2542</v>
      </c>
    </row>
    <row r="690" spans="1:4" x14ac:dyDescent="0.3">
      <c r="A690" s="1" t="s">
        <v>2546</v>
      </c>
      <c r="B690" s="1" t="s">
        <v>26</v>
      </c>
      <c r="C690" s="1" t="s">
        <v>27</v>
      </c>
      <c r="D690" s="1" t="s">
        <v>2547</v>
      </c>
    </row>
    <row r="691" spans="1:4" x14ac:dyDescent="0.3">
      <c r="A691" s="1" t="s">
        <v>2550</v>
      </c>
      <c r="B691" s="1" t="s">
        <v>14</v>
      </c>
      <c r="C691" s="1" t="s">
        <v>49</v>
      </c>
      <c r="D691" s="1" t="s">
        <v>2551</v>
      </c>
    </row>
    <row r="692" spans="1:4" x14ac:dyDescent="0.3">
      <c r="A692" s="1" t="s">
        <v>2555</v>
      </c>
      <c r="B692" s="1" t="s">
        <v>26</v>
      </c>
      <c r="C692" s="1" t="s">
        <v>27</v>
      </c>
      <c r="D692" s="1" t="s">
        <v>2556</v>
      </c>
    </row>
    <row r="693" spans="1:4" x14ac:dyDescent="0.3">
      <c r="A693" s="1" t="s">
        <v>2559</v>
      </c>
      <c r="B693" s="1" t="s">
        <v>26</v>
      </c>
      <c r="C693" s="1" t="s">
        <v>61</v>
      </c>
      <c r="D693" s="1" t="s">
        <v>2560</v>
      </c>
    </row>
    <row r="694" spans="1:4" x14ac:dyDescent="0.3">
      <c r="A694" s="1" t="s">
        <v>2563</v>
      </c>
      <c r="B694" s="1" t="s">
        <v>26</v>
      </c>
      <c r="C694" s="1" t="s">
        <v>61</v>
      </c>
      <c r="D694" s="1" t="s">
        <v>2564</v>
      </c>
    </row>
    <row r="695" spans="1:4" x14ac:dyDescent="0.3">
      <c r="A695" s="1" t="s">
        <v>2566</v>
      </c>
      <c r="B695" s="1" t="s">
        <v>26</v>
      </c>
      <c r="C695" s="1" t="s">
        <v>86</v>
      </c>
      <c r="D695" s="1" t="s">
        <v>2567</v>
      </c>
    </row>
    <row r="696" spans="1:4" x14ac:dyDescent="0.3">
      <c r="A696" s="1" t="s">
        <v>2569</v>
      </c>
      <c r="B696" s="1" t="s">
        <v>26</v>
      </c>
      <c r="C696" s="1" t="s">
        <v>86</v>
      </c>
      <c r="D696" s="1" t="s">
        <v>2570</v>
      </c>
    </row>
    <row r="697" spans="1:4" x14ac:dyDescent="0.3">
      <c r="A697" s="1" t="s">
        <v>2572</v>
      </c>
      <c r="B697" s="1" t="s">
        <v>57</v>
      </c>
      <c r="C697" s="1" t="s">
        <v>143</v>
      </c>
      <c r="D697" s="1" t="s">
        <v>2573</v>
      </c>
    </row>
    <row r="698" spans="1:4" x14ac:dyDescent="0.3">
      <c r="A698" s="1" t="s">
        <v>2578</v>
      </c>
      <c r="B698" s="1" t="s">
        <v>26</v>
      </c>
      <c r="C698" s="1" t="s">
        <v>61</v>
      </c>
      <c r="D698" s="1" t="s">
        <v>2579</v>
      </c>
    </row>
    <row r="699" spans="1:4" x14ac:dyDescent="0.3">
      <c r="A699" s="1" t="s">
        <v>2582</v>
      </c>
      <c r="B699" s="1" t="s">
        <v>26</v>
      </c>
      <c r="C699" s="1" t="s">
        <v>61</v>
      </c>
      <c r="D699" s="1" t="s">
        <v>2583</v>
      </c>
    </row>
    <row r="700" spans="1:4" x14ac:dyDescent="0.3">
      <c r="A700" s="1" t="s">
        <v>2586</v>
      </c>
      <c r="B700" s="1" t="s">
        <v>14</v>
      </c>
      <c r="C700" s="1" t="s">
        <v>49</v>
      </c>
      <c r="D700" s="1" t="s">
        <v>2587</v>
      </c>
    </row>
    <row r="701" spans="1:4" x14ac:dyDescent="0.3">
      <c r="A701" s="1" t="s">
        <v>2590</v>
      </c>
      <c r="B701" s="1" t="s">
        <v>26</v>
      </c>
      <c r="C701" s="1" t="s">
        <v>61</v>
      </c>
      <c r="D701" s="1" t="s">
        <v>2591</v>
      </c>
    </row>
    <row r="702" spans="1:4" x14ac:dyDescent="0.3">
      <c r="A702" s="1" t="s">
        <v>2593</v>
      </c>
      <c r="B702" s="1" t="s">
        <v>26</v>
      </c>
      <c r="C702" s="1" t="s">
        <v>44</v>
      </c>
      <c r="D702" s="1" t="s">
        <v>2594</v>
      </c>
    </row>
    <row r="703" spans="1:4" x14ac:dyDescent="0.3">
      <c r="A703" s="1" t="s">
        <v>2595</v>
      </c>
      <c r="B703" s="1" t="s">
        <v>57</v>
      </c>
      <c r="C703" s="1" t="s">
        <v>143</v>
      </c>
      <c r="D703" s="1" t="s">
        <v>2596</v>
      </c>
    </row>
    <row r="704" spans="1:4" x14ac:dyDescent="0.3">
      <c r="A704" s="1" t="s">
        <v>2598</v>
      </c>
      <c r="B704" s="1" t="s">
        <v>26</v>
      </c>
      <c r="C704" s="1" t="s">
        <v>86</v>
      </c>
      <c r="D704" s="1" t="s">
        <v>2599</v>
      </c>
    </row>
    <row r="705" spans="1:4" x14ac:dyDescent="0.3">
      <c r="A705" s="1" t="s">
        <v>2600</v>
      </c>
      <c r="B705" s="1" t="s">
        <v>26</v>
      </c>
      <c r="C705" s="1" t="s">
        <v>52</v>
      </c>
      <c r="D705" s="1" t="s">
        <v>2601</v>
      </c>
    </row>
    <row r="706" spans="1:4" x14ac:dyDescent="0.3">
      <c r="A706" s="1" t="s">
        <v>2602</v>
      </c>
      <c r="B706" s="1" t="s">
        <v>57</v>
      </c>
      <c r="C706" s="1" t="s">
        <v>58</v>
      </c>
      <c r="D706" s="1" t="s">
        <v>2603</v>
      </c>
    </row>
    <row r="707" spans="1:4" x14ac:dyDescent="0.3">
      <c r="A707" s="1" t="s">
        <v>2606</v>
      </c>
      <c r="B707" s="1" t="s">
        <v>26</v>
      </c>
      <c r="C707" s="1" t="s">
        <v>61</v>
      </c>
      <c r="D707" s="1" t="s">
        <v>2607</v>
      </c>
    </row>
    <row r="708" spans="1:4" x14ac:dyDescent="0.3">
      <c r="A708" s="1" t="s">
        <v>2609</v>
      </c>
      <c r="B708" s="1" t="s">
        <v>26</v>
      </c>
      <c r="C708" s="1" t="s">
        <v>164</v>
      </c>
      <c r="D708" s="1" t="s">
        <v>719</v>
      </c>
    </row>
    <row r="709" spans="1:4" x14ac:dyDescent="0.3">
      <c r="A709" s="1" t="s">
        <v>2612</v>
      </c>
      <c r="B709" s="1" t="s">
        <v>26</v>
      </c>
      <c r="C709" s="1" t="s">
        <v>86</v>
      </c>
      <c r="D709" s="1" t="s">
        <v>2613</v>
      </c>
    </row>
    <row r="710" spans="1:4" x14ac:dyDescent="0.3">
      <c r="A710" s="1" t="s">
        <v>2616</v>
      </c>
      <c r="B710" s="1" t="s">
        <v>26</v>
      </c>
      <c r="C710" s="1" t="s">
        <v>61</v>
      </c>
      <c r="D710" s="1" t="s">
        <v>2617</v>
      </c>
    </row>
    <row r="711" spans="1:4" x14ac:dyDescent="0.3">
      <c r="A711" s="1" t="s">
        <v>2619</v>
      </c>
      <c r="B711" s="1" t="s">
        <v>26</v>
      </c>
      <c r="C711" s="1" t="s">
        <v>27</v>
      </c>
      <c r="D711" s="1" t="s">
        <v>2620</v>
      </c>
    </row>
    <row r="712" spans="1:4" x14ac:dyDescent="0.3">
      <c r="A712" s="1" t="s">
        <v>2622</v>
      </c>
      <c r="B712" s="1" t="s">
        <v>26</v>
      </c>
      <c r="C712" s="1" t="s">
        <v>61</v>
      </c>
      <c r="D712" s="1" t="s">
        <v>2623</v>
      </c>
    </row>
    <row r="713" spans="1:4" x14ac:dyDescent="0.3">
      <c r="A713" s="1" t="s">
        <v>2626</v>
      </c>
      <c r="B713" s="1" t="s">
        <v>26</v>
      </c>
      <c r="C713" s="1" t="s">
        <v>86</v>
      </c>
      <c r="D713" s="1" t="s">
        <v>2627</v>
      </c>
    </row>
    <row r="714" spans="1:4" x14ac:dyDescent="0.3">
      <c r="A714" s="1" t="s">
        <v>2628</v>
      </c>
      <c r="B714" s="1" t="s">
        <v>26</v>
      </c>
      <c r="C714" s="1" t="s">
        <v>86</v>
      </c>
      <c r="D714" s="1" t="s">
        <v>2629</v>
      </c>
    </row>
    <row r="715" spans="1:4" x14ac:dyDescent="0.3">
      <c r="A715" s="1" t="s">
        <v>2633</v>
      </c>
      <c r="B715" s="1" t="s">
        <v>14</v>
      </c>
      <c r="C715" s="1" t="s">
        <v>15</v>
      </c>
      <c r="D715" s="1" t="s">
        <v>2634</v>
      </c>
    </row>
    <row r="716" spans="1:4" x14ac:dyDescent="0.3">
      <c r="A716" s="1" t="s">
        <v>2635</v>
      </c>
      <c r="B716" s="1" t="s">
        <v>57</v>
      </c>
      <c r="C716" s="1" t="s">
        <v>58</v>
      </c>
      <c r="D716" s="1" t="s">
        <v>2636</v>
      </c>
    </row>
    <row r="717" spans="1:4" x14ac:dyDescent="0.3">
      <c r="A717" s="1" t="s">
        <v>2637</v>
      </c>
      <c r="B717" s="1" t="s">
        <v>26</v>
      </c>
      <c r="C717" s="1" t="s">
        <v>61</v>
      </c>
      <c r="D717" s="1" t="s">
        <v>2638</v>
      </c>
    </row>
    <row r="718" spans="1:4" x14ac:dyDescent="0.3">
      <c r="A718" s="1" t="s">
        <v>2642</v>
      </c>
      <c r="B718" s="1" t="s">
        <v>57</v>
      </c>
      <c r="C718" s="1" t="s">
        <v>58</v>
      </c>
      <c r="D718" s="1" t="s">
        <v>2643</v>
      </c>
    </row>
    <row r="719" spans="1:4" x14ac:dyDescent="0.3">
      <c r="A719" s="1" t="s">
        <v>2644</v>
      </c>
      <c r="B719" s="1" t="s">
        <v>57</v>
      </c>
      <c r="C719" s="1" t="s">
        <v>143</v>
      </c>
      <c r="D719" s="1" t="s">
        <v>2645</v>
      </c>
    </row>
    <row r="720" spans="1:4" x14ac:dyDescent="0.3">
      <c r="A720" s="1" t="s">
        <v>2646</v>
      </c>
      <c r="B720" s="1" t="s">
        <v>26</v>
      </c>
      <c r="C720" s="1" t="s">
        <v>44</v>
      </c>
      <c r="D720" s="1" t="s">
        <v>2647</v>
      </c>
    </row>
    <row r="721" spans="1:4" x14ac:dyDescent="0.3">
      <c r="A721" s="1" t="s">
        <v>2648</v>
      </c>
      <c r="B721" s="1" t="s">
        <v>14</v>
      </c>
      <c r="C721" s="1" t="s">
        <v>34</v>
      </c>
      <c r="D721" s="1" t="s">
        <v>2649</v>
      </c>
    </row>
    <row r="722" spans="1:4" x14ac:dyDescent="0.3">
      <c r="A722" s="1" t="s">
        <v>2650</v>
      </c>
      <c r="B722" s="1" t="s">
        <v>26</v>
      </c>
      <c r="C722" s="1" t="s">
        <v>44</v>
      </c>
      <c r="D722" s="1" t="s">
        <v>2651</v>
      </c>
    </row>
    <row r="723" spans="1:4" x14ac:dyDescent="0.3">
      <c r="A723" s="1" t="s">
        <v>2654</v>
      </c>
      <c r="B723" s="1" t="s">
        <v>57</v>
      </c>
      <c r="C723" s="1" t="s">
        <v>143</v>
      </c>
      <c r="D723" s="1" t="s">
        <v>2655</v>
      </c>
    </row>
    <row r="724" spans="1:4" x14ac:dyDescent="0.3">
      <c r="A724" s="1" t="s">
        <v>2656</v>
      </c>
      <c r="B724" s="1" t="s">
        <v>57</v>
      </c>
      <c r="C724" s="1" t="s">
        <v>58</v>
      </c>
      <c r="D724" s="1" t="s">
        <v>2657</v>
      </c>
    </row>
    <row r="725" spans="1:4" x14ac:dyDescent="0.3">
      <c r="A725" s="1" t="s">
        <v>2658</v>
      </c>
      <c r="B725" s="1" t="s">
        <v>26</v>
      </c>
      <c r="C725" s="1" t="s">
        <v>71</v>
      </c>
      <c r="D725" s="1" t="s">
        <v>2659</v>
      </c>
    </row>
    <row r="726" spans="1:4" x14ac:dyDescent="0.3">
      <c r="A726" s="1" t="s">
        <v>2665</v>
      </c>
      <c r="B726" s="1" t="s">
        <v>26</v>
      </c>
      <c r="C726" s="1" t="s">
        <v>86</v>
      </c>
      <c r="D726" s="1" t="s">
        <v>2666</v>
      </c>
    </row>
    <row r="727" spans="1:4" x14ac:dyDescent="0.3">
      <c r="A727" s="1" t="s">
        <v>2668</v>
      </c>
      <c r="B727" s="1" t="s">
        <v>57</v>
      </c>
      <c r="C727" s="1" t="s">
        <v>143</v>
      </c>
      <c r="D727" s="1" t="s">
        <v>2669</v>
      </c>
    </row>
    <row r="728" spans="1:4" x14ac:dyDescent="0.3">
      <c r="A728" s="1" t="s">
        <v>2670</v>
      </c>
      <c r="B728" s="1" t="s">
        <v>26</v>
      </c>
      <c r="C728" s="1" t="s">
        <v>52</v>
      </c>
      <c r="D728" s="1" t="s">
        <v>2671</v>
      </c>
    </row>
    <row r="729" spans="1:4" x14ac:dyDescent="0.3">
      <c r="A729" s="1" t="s">
        <v>2673</v>
      </c>
      <c r="B729" s="1" t="s">
        <v>26</v>
      </c>
      <c r="C729" s="1" t="s">
        <v>86</v>
      </c>
      <c r="D729" s="1" t="s">
        <v>2674</v>
      </c>
    </row>
    <row r="730" spans="1:4" x14ac:dyDescent="0.3">
      <c r="A730" s="1" t="s">
        <v>2675</v>
      </c>
      <c r="B730" s="1" t="s">
        <v>26</v>
      </c>
      <c r="C730" s="1" t="s">
        <v>86</v>
      </c>
      <c r="D730" s="1" t="s">
        <v>2676</v>
      </c>
    </row>
    <row r="731" spans="1:4" x14ac:dyDescent="0.3">
      <c r="A731" s="1" t="s">
        <v>2677</v>
      </c>
      <c r="B731" s="1" t="s">
        <v>26</v>
      </c>
      <c r="C731" s="1" t="s">
        <v>61</v>
      </c>
      <c r="D731" s="1" t="s">
        <v>2678</v>
      </c>
    </row>
    <row r="732" spans="1:4" x14ac:dyDescent="0.3">
      <c r="A732" s="1" t="s">
        <v>2681</v>
      </c>
      <c r="B732" s="1" t="s">
        <v>26</v>
      </c>
      <c r="C732" s="1" t="s">
        <v>86</v>
      </c>
      <c r="D732" s="1" t="s">
        <v>2682</v>
      </c>
    </row>
    <row r="733" spans="1:4" x14ac:dyDescent="0.3">
      <c r="A733" s="1" t="s">
        <v>2683</v>
      </c>
      <c r="B733" s="1" t="s">
        <v>26</v>
      </c>
      <c r="C733" s="1" t="s">
        <v>71</v>
      </c>
      <c r="D733" s="1" t="s">
        <v>2684</v>
      </c>
    </row>
    <row r="734" spans="1:4" x14ac:dyDescent="0.3">
      <c r="A734" s="1" t="s">
        <v>2687</v>
      </c>
      <c r="B734" s="1" t="s">
        <v>26</v>
      </c>
      <c r="C734" s="1" t="s">
        <v>86</v>
      </c>
      <c r="D734" s="1" t="s">
        <v>2688</v>
      </c>
    </row>
    <row r="735" spans="1:4" x14ac:dyDescent="0.3">
      <c r="A735" s="1" t="s">
        <v>2689</v>
      </c>
      <c r="B735" s="1" t="s">
        <v>26</v>
      </c>
      <c r="C735" s="1" t="s">
        <v>61</v>
      </c>
      <c r="D735" s="1" t="s">
        <v>2690</v>
      </c>
    </row>
    <row r="736" spans="1:4" x14ac:dyDescent="0.3">
      <c r="A736" s="1" t="s">
        <v>2692</v>
      </c>
      <c r="B736" s="1" t="s">
        <v>26</v>
      </c>
      <c r="C736" s="1" t="s">
        <v>44</v>
      </c>
      <c r="D736" s="1" t="s">
        <v>2693</v>
      </c>
    </row>
    <row r="737" spans="1:4" x14ac:dyDescent="0.3">
      <c r="A737" s="1" t="s">
        <v>2694</v>
      </c>
      <c r="B737" s="1" t="s">
        <v>26</v>
      </c>
      <c r="C737" s="1" t="s">
        <v>61</v>
      </c>
      <c r="D737" s="1" t="s">
        <v>2695</v>
      </c>
    </row>
    <row r="738" spans="1:4" x14ac:dyDescent="0.3">
      <c r="A738" s="1" t="s">
        <v>2697</v>
      </c>
      <c r="B738" s="1" t="s">
        <v>14</v>
      </c>
      <c r="C738" s="1" t="s">
        <v>34</v>
      </c>
      <c r="D738" s="1" t="s">
        <v>2698</v>
      </c>
    </row>
    <row r="739" spans="1:4" x14ac:dyDescent="0.3">
      <c r="A739" s="1" t="s">
        <v>2702</v>
      </c>
      <c r="B739" s="1" t="s">
        <v>14</v>
      </c>
      <c r="C739" s="1" t="s">
        <v>49</v>
      </c>
      <c r="D739" s="1" t="s">
        <v>2703</v>
      </c>
    </row>
    <row r="740" spans="1:4" x14ac:dyDescent="0.3">
      <c r="A740" s="1" t="s">
        <v>2704</v>
      </c>
      <c r="B740" s="1" t="s">
        <v>14</v>
      </c>
      <c r="C740" s="1" t="s">
        <v>34</v>
      </c>
      <c r="D740" s="1" t="s">
        <v>2705</v>
      </c>
    </row>
    <row r="741" spans="1:4" x14ac:dyDescent="0.3">
      <c r="A741" s="1" t="s">
        <v>2706</v>
      </c>
      <c r="B741" s="1" t="s">
        <v>26</v>
      </c>
      <c r="C741" s="1" t="s">
        <v>86</v>
      </c>
      <c r="D741" s="1" t="s">
        <v>2707</v>
      </c>
    </row>
    <row r="742" spans="1:4" x14ac:dyDescent="0.3">
      <c r="A742" s="1" t="s">
        <v>2710</v>
      </c>
      <c r="B742" s="1" t="s">
        <v>14</v>
      </c>
      <c r="C742" s="1" t="s">
        <v>49</v>
      </c>
      <c r="D742" s="1" t="s">
        <v>997</v>
      </c>
    </row>
    <row r="743" spans="1:4" x14ac:dyDescent="0.3">
      <c r="A743" s="1" t="s">
        <v>2711</v>
      </c>
      <c r="B743" s="1" t="s">
        <v>26</v>
      </c>
      <c r="C743" s="1" t="s">
        <v>61</v>
      </c>
      <c r="D743" s="1" t="s">
        <v>2712</v>
      </c>
    </row>
    <row r="744" spans="1:4" x14ac:dyDescent="0.3">
      <c r="A744" s="1" t="s">
        <v>2713</v>
      </c>
      <c r="B744" s="1" t="s">
        <v>26</v>
      </c>
      <c r="C744" s="1" t="s">
        <v>86</v>
      </c>
      <c r="D744" s="1" t="s">
        <v>2714</v>
      </c>
    </row>
    <row r="745" spans="1:4" x14ac:dyDescent="0.3">
      <c r="A745" s="1" t="s">
        <v>2717</v>
      </c>
      <c r="B745" s="1" t="s">
        <v>14</v>
      </c>
      <c r="C745" s="1" t="s">
        <v>49</v>
      </c>
      <c r="D745" s="1" t="s">
        <v>2718</v>
      </c>
    </row>
    <row r="746" spans="1:4" x14ac:dyDescent="0.3">
      <c r="A746" s="1" t="s">
        <v>2721</v>
      </c>
      <c r="B746" s="1" t="s">
        <v>26</v>
      </c>
      <c r="C746" s="1" t="s">
        <v>61</v>
      </c>
      <c r="D746" s="1" t="s">
        <v>2722</v>
      </c>
    </row>
    <row r="747" spans="1:4" x14ac:dyDescent="0.3">
      <c r="A747" s="1" t="s">
        <v>2724</v>
      </c>
      <c r="B747" s="1" t="s">
        <v>26</v>
      </c>
      <c r="C747" s="1" t="s">
        <v>27</v>
      </c>
      <c r="D747" s="1" t="s">
        <v>2725</v>
      </c>
    </row>
    <row r="748" spans="1:4" x14ac:dyDescent="0.3">
      <c r="A748" s="1" t="s">
        <v>2726</v>
      </c>
      <c r="B748" s="1" t="s">
        <v>26</v>
      </c>
      <c r="C748" s="1" t="s">
        <v>27</v>
      </c>
      <c r="D748" s="1" t="s">
        <v>2727</v>
      </c>
    </row>
    <row r="749" spans="1:4" x14ac:dyDescent="0.3">
      <c r="A749" s="1" t="s">
        <v>2728</v>
      </c>
      <c r="B749" s="1" t="s">
        <v>26</v>
      </c>
      <c r="C749" s="1" t="s">
        <v>86</v>
      </c>
      <c r="D749" s="1" t="s">
        <v>2729</v>
      </c>
    </row>
    <row r="750" spans="1:4" x14ac:dyDescent="0.3">
      <c r="A750" s="1" t="s">
        <v>2730</v>
      </c>
      <c r="B750" s="1" t="s">
        <v>26</v>
      </c>
      <c r="C750" s="1" t="s">
        <v>86</v>
      </c>
      <c r="D750" s="1" t="s">
        <v>2731</v>
      </c>
    </row>
    <row r="751" spans="1:4" x14ac:dyDescent="0.3">
      <c r="A751" s="1" t="s">
        <v>2732</v>
      </c>
      <c r="B751" s="1" t="s">
        <v>26</v>
      </c>
      <c r="C751" s="1" t="s">
        <v>44</v>
      </c>
      <c r="D751" s="1" t="s">
        <v>2733</v>
      </c>
    </row>
    <row r="752" spans="1:4" x14ac:dyDescent="0.3">
      <c r="A752" s="1" t="s">
        <v>2736</v>
      </c>
      <c r="B752" s="1" t="s">
        <v>14</v>
      </c>
      <c r="C752" s="1" t="s">
        <v>49</v>
      </c>
      <c r="D752" s="1" t="s">
        <v>2737</v>
      </c>
    </row>
    <row r="753" spans="1:4" x14ac:dyDescent="0.3">
      <c r="A753" s="1" t="s">
        <v>2739</v>
      </c>
      <c r="B753" s="1" t="s">
        <v>26</v>
      </c>
      <c r="C753" s="1" t="s">
        <v>61</v>
      </c>
      <c r="D753" s="1" t="s">
        <v>2740</v>
      </c>
    </row>
    <row r="754" spans="1:4" x14ac:dyDescent="0.3">
      <c r="A754" s="1" t="s">
        <v>2744</v>
      </c>
      <c r="B754" s="1" t="s">
        <v>26</v>
      </c>
      <c r="C754" s="1" t="s">
        <v>86</v>
      </c>
      <c r="D754" s="1" t="s">
        <v>2745</v>
      </c>
    </row>
    <row r="755" spans="1:4" x14ac:dyDescent="0.3">
      <c r="A755" s="1" t="s">
        <v>2748</v>
      </c>
      <c r="B755" s="1" t="s">
        <v>26</v>
      </c>
      <c r="C755" s="1" t="s">
        <v>52</v>
      </c>
      <c r="D755" s="1" t="s">
        <v>2749</v>
      </c>
    </row>
    <row r="756" spans="1:4" x14ac:dyDescent="0.3">
      <c r="A756" s="1" t="s">
        <v>2750</v>
      </c>
      <c r="B756" s="1" t="s">
        <v>57</v>
      </c>
      <c r="C756" s="1" t="s">
        <v>58</v>
      </c>
      <c r="D756" s="1" t="s">
        <v>2751</v>
      </c>
    </row>
    <row r="757" spans="1:4" x14ac:dyDescent="0.3">
      <c r="A757" s="1" t="s">
        <v>2754</v>
      </c>
      <c r="B757" s="1" t="s">
        <v>26</v>
      </c>
      <c r="C757" s="1" t="s">
        <v>164</v>
      </c>
      <c r="D757" s="1" t="s">
        <v>2755</v>
      </c>
    </row>
    <row r="758" spans="1:4" x14ac:dyDescent="0.3">
      <c r="A758" s="1" t="s">
        <v>2756</v>
      </c>
      <c r="B758" s="1" t="s">
        <v>57</v>
      </c>
      <c r="C758" s="1" t="s">
        <v>731</v>
      </c>
      <c r="D758" s="1" t="s">
        <v>2757</v>
      </c>
    </row>
    <row r="759" spans="1:4" x14ac:dyDescent="0.3">
      <c r="A759" s="1" t="s">
        <v>2760</v>
      </c>
      <c r="B759" s="1" t="s">
        <v>26</v>
      </c>
      <c r="C759" s="1" t="s">
        <v>61</v>
      </c>
      <c r="D759" s="1" t="s">
        <v>2761</v>
      </c>
    </row>
    <row r="760" spans="1:4" x14ac:dyDescent="0.3">
      <c r="A760" s="1" t="s">
        <v>2762</v>
      </c>
      <c r="B760" s="1" t="s">
        <v>26</v>
      </c>
      <c r="C760" s="1" t="s">
        <v>52</v>
      </c>
      <c r="D760" s="1" t="s">
        <v>2763</v>
      </c>
    </row>
    <row r="761" spans="1:4" x14ac:dyDescent="0.3">
      <c r="A761" s="1" t="s">
        <v>2764</v>
      </c>
      <c r="B761" s="1" t="s">
        <v>26</v>
      </c>
      <c r="C761" s="1" t="s">
        <v>86</v>
      </c>
      <c r="D761" s="1" t="s">
        <v>2765</v>
      </c>
    </row>
    <row r="762" spans="1:4" x14ac:dyDescent="0.3">
      <c r="A762" s="1" t="s">
        <v>2766</v>
      </c>
      <c r="B762" s="1" t="s">
        <v>26</v>
      </c>
      <c r="C762" s="1" t="s">
        <v>61</v>
      </c>
      <c r="D762" s="1" t="s">
        <v>2767</v>
      </c>
    </row>
    <row r="763" spans="1:4" x14ac:dyDescent="0.3">
      <c r="A763" s="1" t="s">
        <v>2768</v>
      </c>
      <c r="B763" s="1" t="s">
        <v>26</v>
      </c>
      <c r="C763" s="1" t="s">
        <v>164</v>
      </c>
      <c r="D763" s="1" t="s">
        <v>2769</v>
      </c>
    </row>
    <row r="764" spans="1:4" x14ac:dyDescent="0.3">
      <c r="A764" s="1" t="s">
        <v>2770</v>
      </c>
      <c r="B764" s="1" t="s">
        <v>26</v>
      </c>
      <c r="C764" s="1" t="s">
        <v>44</v>
      </c>
      <c r="D764" s="1" t="s">
        <v>2771</v>
      </c>
    </row>
    <row r="765" spans="1:4" x14ac:dyDescent="0.3">
      <c r="A765" s="1" t="s">
        <v>2772</v>
      </c>
      <c r="B765" s="1" t="s">
        <v>14</v>
      </c>
      <c r="C765" s="1" t="s">
        <v>49</v>
      </c>
      <c r="D765" s="1" t="s">
        <v>2773</v>
      </c>
    </row>
    <row r="766" spans="1:4" x14ac:dyDescent="0.3">
      <c r="A766" s="1" t="s">
        <v>2776</v>
      </c>
      <c r="B766" s="1" t="s">
        <v>57</v>
      </c>
      <c r="C766" s="1" t="s">
        <v>143</v>
      </c>
      <c r="D766" s="1" t="s">
        <v>2777</v>
      </c>
    </row>
    <row r="767" spans="1:4" x14ac:dyDescent="0.3">
      <c r="A767" s="1" t="s">
        <v>2780</v>
      </c>
      <c r="B767" s="1" t="s">
        <v>26</v>
      </c>
      <c r="C767" s="1" t="s">
        <v>44</v>
      </c>
      <c r="D767" s="1" t="s">
        <v>2781</v>
      </c>
    </row>
    <row r="768" spans="1:4" x14ac:dyDescent="0.3">
      <c r="A768" s="1" t="s">
        <v>2782</v>
      </c>
      <c r="B768" s="1" t="s">
        <v>26</v>
      </c>
      <c r="C768" s="1" t="s">
        <v>61</v>
      </c>
      <c r="D768" s="1" t="s">
        <v>2783</v>
      </c>
    </row>
    <row r="769" spans="1:4" x14ac:dyDescent="0.3">
      <c r="A769" s="1" t="s">
        <v>2786</v>
      </c>
      <c r="B769" s="1" t="s">
        <v>14</v>
      </c>
      <c r="C769" s="1" t="s">
        <v>49</v>
      </c>
      <c r="D769" s="1" t="s">
        <v>2787</v>
      </c>
    </row>
    <row r="770" spans="1:4" x14ac:dyDescent="0.3">
      <c r="A770" s="1" t="s">
        <v>2788</v>
      </c>
      <c r="B770" s="1" t="s">
        <v>26</v>
      </c>
      <c r="C770" s="1" t="s">
        <v>44</v>
      </c>
      <c r="D770" s="1" t="s">
        <v>2789</v>
      </c>
    </row>
    <row r="771" spans="1:4" x14ac:dyDescent="0.3">
      <c r="A771" s="1" t="s">
        <v>2790</v>
      </c>
      <c r="B771" s="1" t="s">
        <v>57</v>
      </c>
      <c r="C771" s="1" t="s">
        <v>143</v>
      </c>
      <c r="D771" s="1" t="s">
        <v>2791</v>
      </c>
    </row>
    <row r="772" spans="1:4" x14ac:dyDescent="0.3">
      <c r="A772" s="1" t="s">
        <v>2792</v>
      </c>
      <c r="B772" s="1" t="s">
        <v>14</v>
      </c>
      <c r="C772" s="1" t="s">
        <v>49</v>
      </c>
      <c r="D772" s="1" t="s">
        <v>2793</v>
      </c>
    </row>
    <row r="773" spans="1:4" x14ac:dyDescent="0.3">
      <c r="A773" s="1" t="s">
        <v>2794</v>
      </c>
      <c r="B773" s="1" t="s">
        <v>57</v>
      </c>
      <c r="C773" s="1" t="s">
        <v>58</v>
      </c>
      <c r="D773" s="1" t="s">
        <v>2795</v>
      </c>
    </row>
    <row r="774" spans="1:4" x14ac:dyDescent="0.3">
      <c r="A774" s="1" t="s">
        <v>2796</v>
      </c>
      <c r="B774" s="1" t="s">
        <v>26</v>
      </c>
      <c r="C774" s="1" t="s">
        <v>44</v>
      </c>
      <c r="D774" s="1" t="s">
        <v>2797</v>
      </c>
    </row>
    <row r="775" spans="1:4" x14ac:dyDescent="0.3">
      <c r="A775" s="1" t="s">
        <v>2799</v>
      </c>
      <c r="B775" s="1" t="s">
        <v>26</v>
      </c>
      <c r="C775" s="1" t="s">
        <v>52</v>
      </c>
      <c r="D775" s="1" t="s">
        <v>2800</v>
      </c>
    </row>
    <row r="776" spans="1:4" x14ac:dyDescent="0.3">
      <c r="A776" s="1" t="s">
        <v>2801</v>
      </c>
      <c r="B776" s="1" t="s">
        <v>14</v>
      </c>
      <c r="C776" s="1" t="s">
        <v>18</v>
      </c>
      <c r="D776" s="1" t="s">
        <v>2802</v>
      </c>
    </row>
    <row r="777" spans="1:4" x14ac:dyDescent="0.3">
      <c r="A777" s="1" t="s">
        <v>2803</v>
      </c>
      <c r="B777" s="1" t="s">
        <v>57</v>
      </c>
      <c r="C777" s="1" t="s">
        <v>731</v>
      </c>
      <c r="D777" s="1" t="s">
        <v>2804</v>
      </c>
    </row>
    <row r="778" spans="1:4" x14ac:dyDescent="0.3">
      <c r="A778" s="1" t="s">
        <v>2806</v>
      </c>
      <c r="B778" s="1" t="s">
        <v>26</v>
      </c>
      <c r="C778" s="1" t="s">
        <v>164</v>
      </c>
      <c r="D778" s="1" t="s">
        <v>2807</v>
      </c>
    </row>
    <row r="779" spans="1:4" x14ac:dyDescent="0.3">
      <c r="A779" s="1" t="s">
        <v>2810</v>
      </c>
      <c r="B779" s="1" t="s">
        <v>26</v>
      </c>
      <c r="C779" s="1" t="s">
        <v>61</v>
      </c>
      <c r="D779" s="1" t="s">
        <v>2811</v>
      </c>
    </row>
    <row r="780" spans="1:4" x14ac:dyDescent="0.3">
      <c r="A780" s="1" t="s">
        <v>2816</v>
      </c>
      <c r="B780" s="1" t="s">
        <v>26</v>
      </c>
      <c r="C780" s="1" t="s">
        <v>86</v>
      </c>
      <c r="D780" s="1" t="s">
        <v>2817</v>
      </c>
    </row>
    <row r="781" spans="1:4" x14ac:dyDescent="0.3">
      <c r="A781" s="1" t="s">
        <v>2818</v>
      </c>
      <c r="B781" s="1" t="s">
        <v>26</v>
      </c>
      <c r="C781" s="1" t="s">
        <v>86</v>
      </c>
      <c r="D781" s="1" t="s">
        <v>2819</v>
      </c>
    </row>
    <row r="782" spans="1:4" x14ac:dyDescent="0.3">
      <c r="A782" s="1" t="s">
        <v>2820</v>
      </c>
      <c r="B782" s="1" t="s">
        <v>57</v>
      </c>
      <c r="C782" s="1" t="s">
        <v>58</v>
      </c>
      <c r="D782" s="1" t="s">
        <v>2821</v>
      </c>
    </row>
    <row r="783" spans="1:4" x14ac:dyDescent="0.3">
      <c r="A783" s="1" t="s">
        <v>2822</v>
      </c>
      <c r="B783" s="1" t="s">
        <v>57</v>
      </c>
      <c r="C783" s="1" t="s">
        <v>58</v>
      </c>
      <c r="D783" s="1" t="s">
        <v>2823</v>
      </c>
    </row>
    <row r="784" spans="1:4" x14ac:dyDescent="0.3">
      <c r="A784" s="1" t="s">
        <v>2824</v>
      </c>
      <c r="B784" s="1" t="s">
        <v>26</v>
      </c>
      <c r="C784" s="1" t="s">
        <v>27</v>
      </c>
      <c r="D784" s="1" t="s">
        <v>2825</v>
      </c>
    </row>
    <row r="785" spans="1:4" x14ac:dyDescent="0.3">
      <c r="A785" s="1" t="s">
        <v>2826</v>
      </c>
      <c r="B785" s="1" t="s">
        <v>26</v>
      </c>
      <c r="C785" s="1" t="s">
        <v>86</v>
      </c>
      <c r="D785" s="1" t="s">
        <v>2827</v>
      </c>
    </row>
    <row r="786" spans="1:4" x14ac:dyDescent="0.3">
      <c r="A786" s="1" t="s">
        <v>2829</v>
      </c>
      <c r="B786" s="1" t="s">
        <v>14</v>
      </c>
      <c r="C786" s="1" t="s">
        <v>49</v>
      </c>
      <c r="D786" s="1" t="s">
        <v>2830</v>
      </c>
    </row>
    <row r="787" spans="1:4" x14ac:dyDescent="0.3">
      <c r="A787" s="1" t="s">
        <v>2833</v>
      </c>
      <c r="B787" s="1" t="s">
        <v>26</v>
      </c>
      <c r="C787" s="1" t="s">
        <v>61</v>
      </c>
      <c r="D787" s="1" t="s">
        <v>2834</v>
      </c>
    </row>
    <row r="788" spans="1:4" x14ac:dyDescent="0.3">
      <c r="A788" s="1" t="s">
        <v>2837</v>
      </c>
      <c r="B788" s="1" t="s">
        <v>26</v>
      </c>
      <c r="C788" s="1" t="s">
        <v>52</v>
      </c>
      <c r="D788" s="1" t="s">
        <v>2838</v>
      </c>
    </row>
    <row r="789" spans="1:4" x14ac:dyDescent="0.3">
      <c r="A789" s="1" t="s">
        <v>2839</v>
      </c>
      <c r="B789" s="1" t="s">
        <v>26</v>
      </c>
      <c r="C789" s="1" t="s">
        <v>52</v>
      </c>
      <c r="D789" s="1" t="s">
        <v>2800</v>
      </c>
    </row>
    <row r="790" spans="1:4" x14ac:dyDescent="0.3">
      <c r="A790" s="1" t="s">
        <v>2842</v>
      </c>
      <c r="B790" s="1" t="s">
        <v>57</v>
      </c>
      <c r="C790" s="1" t="s">
        <v>143</v>
      </c>
      <c r="D790" s="1" t="s">
        <v>2843</v>
      </c>
    </row>
    <row r="791" spans="1:4" x14ac:dyDescent="0.3">
      <c r="A791" s="1" t="s">
        <v>2844</v>
      </c>
      <c r="B791" s="1" t="s">
        <v>14</v>
      </c>
      <c r="C791" s="1" t="s">
        <v>15</v>
      </c>
      <c r="D791" s="1" t="s">
        <v>2845</v>
      </c>
    </row>
    <row r="792" spans="1:4" x14ac:dyDescent="0.3">
      <c r="A792" s="1" t="s">
        <v>2848</v>
      </c>
      <c r="B792" s="1" t="s">
        <v>26</v>
      </c>
      <c r="C792" s="1" t="s">
        <v>52</v>
      </c>
      <c r="D792" s="1" t="s">
        <v>2849</v>
      </c>
    </row>
    <row r="793" spans="1:4" x14ac:dyDescent="0.3">
      <c r="A793" s="1" t="s">
        <v>2850</v>
      </c>
      <c r="B793" s="1" t="s">
        <v>26</v>
      </c>
      <c r="C793" s="1" t="s">
        <v>71</v>
      </c>
      <c r="D793" s="1" t="s">
        <v>2851</v>
      </c>
    </row>
    <row r="794" spans="1:4" x14ac:dyDescent="0.3">
      <c r="A794" s="1" t="s">
        <v>2853</v>
      </c>
      <c r="B794" s="1" t="s">
        <v>14</v>
      </c>
      <c r="C794" s="1" t="s">
        <v>18</v>
      </c>
      <c r="D794" s="1" t="s">
        <v>2854</v>
      </c>
    </row>
    <row r="795" spans="1:4" x14ac:dyDescent="0.3">
      <c r="A795" s="1" t="s">
        <v>2857</v>
      </c>
      <c r="B795" s="1" t="s">
        <v>14</v>
      </c>
      <c r="C795" s="1" t="s">
        <v>49</v>
      </c>
      <c r="D795" s="1" t="s">
        <v>2858</v>
      </c>
    </row>
    <row r="796" spans="1:4" x14ac:dyDescent="0.3">
      <c r="A796" s="1" t="s">
        <v>2859</v>
      </c>
      <c r="B796" s="1" t="s">
        <v>26</v>
      </c>
      <c r="C796" s="1" t="s">
        <v>86</v>
      </c>
      <c r="D796" s="1" t="s">
        <v>2860</v>
      </c>
    </row>
    <row r="797" spans="1:4" x14ac:dyDescent="0.3">
      <c r="A797" s="1" t="s">
        <v>2861</v>
      </c>
      <c r="B797" s="1" t="s">
        <v>14</v>
      </c>
      <c r="C797" s="1" t="s">
        <v>49</v>
      </c>
      <c r="D797" s="1" t="s">
        <v>2862</v>
      </c>
    </row>
    <row r="798" spans="1:4" x14ac:dyDescent="0.3">
      <c r="A798" s="1" t="s">
        <v>2863</v>
      </c>
      <c r="B798" s="1" t="s">
        <v>26</v>
      </c>
      <c r="C798" s="1" t="s">
        <v>52</v>
      </c>
      <c r="D798" s="1" t="s">
        <v>2864</v>
      </c>
    </row>
    <row r="799" spans="1:4" x14ac:dyDescent="0.3">
      <c r="A799" s="1" t="s">
        <v>2865</v>
      </c>
      <c r="B799" s="1" t="s">
        <v>14</v>
      </c>
      <c r="C799" s="1" t="s">
        <v>49</v>
      </c>
      <c r="D799" s="1" t="s">
        <v>2866</v>
      </c>
    </row>
    <row r="800" spans="1:4" x14ac:dyDescent="0.3">
      <c r="A800" s="1" t="s">
        <v>2867</v>
      </c>
      <c r="B800" s="1" t="s">
        <v>26</v>
      </c>
      <c r="C800" s="1" t="s">
        <v>61</v>
      </c>
      <c r="D800" s="1" t="s">
        <v>2868</v>
      </c>
    </row>
    <row r="801" spans="1:4" x14ac:dyDescent="0.3">
      <c r="A801" s="1" t="s">
        <v>2870</v>
      </c>
      <c r="B801" s="1" t="s">
        <v>26</v>
      </c>
      <c r="C801" s="1" t="s">
        <v>61</v>
      </c>
      <c r="D801" s="1" t="s">
        <v>2871</v>
      </c>
    </row>
    <row r="802" spans="1:4" x14ac:dyDescent="0.3">
      <c r="A802" s="1" t="s">
        <v>2872</v>
      </c>
      <c r="B802" s="1" t="s">
        <v>26</v>
      </c>
      <c r="C802" s="1" t="s">
        <v>61</v>
      </c>
      <c r="D802" s="1" t="s">
        <v>2873</v>
      </c>
    </row>
    <row r="803" spans="1:4" x14ac:dyDescent="0.3">
      <c r="A803" s="1" t="s">
        <v>2877</v>
      </c>
      <c r="B803" s="1" t="s">
        <v>26</v>
      </c>
      <c r="C803" s="1" t="s">
        <v>287</v>
      </c>
      <c r="D803" s="1" t="s">
        <v>2878</v>
      </c>
    </row>
    <row r="804" spans="1:4" x14ac:dyDescent="0.3">
      <c r="A804" s="1" t="s">
        <v>2880</v>
      </c>
      <c r="B804" s="1" t="s">
        <v>26</v>
      </c>
      <c r="C804" s="1" t="s">
        <v>287</v>
      </c>
      <c r="D804" s="1" t="s">
        <v>2881</v>
      </c>
    </row>
    <row r="805" spans="1:4" x14ac:dyDescent="0.3">
      <c r="A805" s="1" t="s">
        <v>2882</v>
      </c>
      <c r="B805" s="1" t="s">
        <v>57</v>
      </c>
      <c r="C805" s="1" t="s">
        <v>58</v>
      </c>
      <c r="D805" s="1" t="s">
        <v>2883</v>
      </c>
    </row>
    <row r="806" spans="1:4" x14ac:dyDescent="0.3">
      <c r="A806" s="1" t="s">
        <v>2884</v>
      </c>
      <c r="B806" s="1" t="s">
        <v>26</v>
      </c>
      <c r="C806" s="1" t="s">
        <v>287</v>
      </c>
      <c r="D806" s="1" t="s">
        <v>2885</v>
      </c>
    </row>
    <row r="807" spans="1:4" x14ac:dyDescent="0.3">
      <c r="A807" s="1" t="s">
        <v>2886</v>
      </c>
      <c r="B807" s="1" t="s">
        <v>26</v>
      </c>
      <c r="C807" s="1" t="s">
        <v>61</v>
      </c>
      <c r="D807" s="1" t="s">
        <v>2887</v>
      </c>
    </row>
    <row r="808" spans="1:4" x14ac:dyDescent="0.3">
      <c r="A808" s="1" t="s">
        <v>2890</v>
      </c>
      <c r="B808" s="1" t="s">
        <v>26</v>
      </c>
      <c r="C808" s="1" t="s">
        <v>61</v>
      </c>
      <c r="D808" s="1" t="s">
        <v>2891</v>
      </c>
    </row>
    <row r="809" spans="1:4" x14ac:dyDescent="0.3">
      <c r="A809" s="1" t="s">
        <v>2892</v>
      </c>
      <c r="B809" s="1" t="s">
        <v>26</v>
      </c>
      <c r="C809" s="1" t="s">
        <v>61</v>
      </c>
      <c r="D809" s="1" t="s">
        <v>2893</v>
      </c>
    </row>
    <row r="810" spans="1:4" x14ac:dyDescent="0.3">
      <c r="A810" s="1" t="s">
        <v>2894</v>
      </c>
      <c r="B810" s="1" t="s">
        <v>57</v>
      </c>
      <c r="C810" s="1" t="s">
        <v>143</v>
      </c>
      <c r="D810" s="1" t="s">
        <v>2895</v>
      </c>
    </row>
    <row r="811" spans="1:4" x14ac:dyDescent="0.3">
      <c r="A811" s="1" t="s">
        <v>2898</v>
      </c>
      <c r="B811" s="1" t="s">
        <v>26</v>
      </c>
      <c r="C811" s="1" t="s">
        <v>52</v>
      </c>
      <c r="D811" s="1" t="s">
        <v>2899</v>
      </c>
    </row>
    <row r="812" spans="1:4" x14ac:dyDescent="0.3">
      <c r="A812" s="1" t="s">
        <v>2900</v>
      </c>
      <c r="B812" s="1" t="s">
        <v>26</v>
      </c>
      <c r="C812" s="1" t="s">
        <v>71</v>
      </c>
      <c r="D812" s="1" t="s">
        <v>2901</v>
      </c>
    </row>
    <row r="813" spans="1:4" x14ac:dyDescent="0.3">
      <c r="A813" s="1" t="s">
        <v>2904</v>
      </c>
      <c r="B813" s="1" t="s">
        <v>26</v>
      </c>
      <c r="C813" s="1" t="s">
        <v>86</v>
      </c>
      <c r="D813" s="1" t="s">
        <v>183</v>
      </c>
    </row>
    <row r="814" spans="1:4" x14ac:dyDescent="0.3">
      <c r="A814" s="1" t="s">
        <v>2905</v>
      </c>
      <c r="B814" s="1" t="s">
        <v>14</v>
      </c>
      <c r="C814" s="1" t="s">
        <v>18</v>
      </c>
      <c r="D814" s="1" t="s">
        <v>2906</v>
      </c>
    </row>
    <row r="815" spans="1:4" x14ac:dyDescent="0.3">
      <c r="A815" s="1" t="s">
        <v>2909</v>
      </c>
      <c r="B815" s="1" t="s">
        <v>26</v>
      </c>
      <c r="C815" s="1" t="s">
        <v>86</v>
      </c>
      <c r="D815" s="1" t="s">
        <v>183</v>
      </c>
    </row>
    <row r="816" spans="1:4" x14ac:dyDescent="0.3">
      <c r="A816" s="1" t="s">
        <v>2910</v>
      </c>
      <c r="B816" s="1" t="s">
        <v>57</v>
      </c>
      <c r="C816" s="1" t="s">
        <v>731</v>
      </c>
      <c r="D816" s="1" t="s">
        <v>2911</v>
      </c>
    </row>
    <row r="817" spans="1:4" x14ac:dyDescent="0.3">
      <c r="A817" s="1" t="s">
        <v>2913</v>
      </c>
      <c r="B817" s="1" t="s">
        <v>26</v>
      </c>
      <c r="C817" s="1" t="s">
        <v>86</v>
      </c>
      <c r="D817" s="1" t="s">
        <v>2914</v>
      </c>
    </row>
    <row r="818" spans="1:4" x14ac:dyDescent="0.3">
      <c r="A818" s="1" t="s">
        <v>2915</v>
      </c>
      <c r="B818" s="1" t="s">
        <v>26</v>
      </c>
      <c r="C818" s="1" t="s">
        <v>27</v>
      </c>
      <c r="D818" s="1" t="s">
        <v>2916</v>
      </c>
    </row>
    <row r="819" spans="1:4" x14ac:dyDescent="0.3">
      <c r="A819" s="1" t="s">
        <v>2920</v>
      </c>
      <c r="B819" s="1" t="s">
        <v>57</v>
      </c>
      <c r="C819" s="1" t="s">
        <v>58</v>
      </c>
      <c r="D819" s="1" t="s">
        <v>2921</v>
      </c>
    </row>
    <row r="820" spans="1:4" x14ac:dyDescent="0.3">
      <c r="A820" s="1" t="s">
        <v>2923</v>
      </c>
      <c r="B820" s="1" t="s">
        <v>26</v>
      </c>
      <c r="C820" s="1" t="s">
        <v>52</v>
      </c>
      <c r="D820" s="1" t="s">
        <v>2924</v>
      </c>
    </row>
    <row r="821" spans="1:4" x14ac:dyDescent="0.3">
      <c r="A821" s="1" t="s">
        <v>2926</v>
      </c>
      <c r="B821" s="1" t="s">
        <v>57</v>
      </c>
      <c r="C821" s="1" t="s">
        <v>58</v>
      </c>
      <c r="D821" s="1" t="s">
        <v>2927</v>
      </c>
    </row>
    <row r="822" spans="1:4" x14ac:dyDescent="0.3">
      <c r="A822" s="1" t="s">
        <v>2928</v>
      </c>
      <c r="B822" s="1" t="s">
        <v>26</v>
      </c>
      <c r="C822" s="1" t="s">
        <v>86</v>
      </c>
      <c r="D822" s="1" t="s">
        <v>2929</v>
      </c>
    </row>
    <row r="823" spans="1:4" x14ac:dyDescent="0.3">
      <c r="A823" s="1" t="s">
        <v>2931</v>
      </c>
      <c r="B823" s="1" t="s">
        <v>26</v>
      </c>
      <c r="C823" s="1" t="s">
        <v>44</v>
      </c>
      <c r="D823" s="1" t="s">
        <v>2932</v>
      </c>
    </row>
    <row r="824" spans="1:4" x14ac:dyDescent="0.3">
      <c r="A824" s="1" t="s">
        <v>2934</v>
      </c>
      <c r="B824" s="1" t="s">
        <v>26</v>
      </c>
      <c r="C824" s="1" t="s">
        <v>61</v>
      </c>
      <c r="D824" s="1" t="s">
        <v>2935</v>
      </c>
    </row>
    <row r="825" spans="1:4" x14ac:dyDescent="0.3">
      <c r="A825" s="1" t="s">
        <v>2937</v>
      </c>
      <c r="B825" s="1" t="s">
        <v>14</v>
      </c>
      <c r="C825" s="1" t="s">
        <v>34</v>
      </c>
      <c r="D825" s="1" t="s">
        <v>2938</v>
      </c>
    </row>
    <row r="826" spans="1:4" x14ac:dyDescent="0.3">
      <c r="A826" s="1" t="s">
        <v>2939</v>
      </c>
      <c r="B826" s="1" t="s">
        <v>26</v>
      </c>
      <c r="C826" s="1" t="s">
        <v>52</v>
      </c>
      <c r="D826" s="1" t="s">
        <v>2940</v>
      </c>
    </row>
    <row r="827" spans="1:4" x14ac:dyDescent="0.3">
      <c r="A827" s="1" t="s">
        <v>2941</v>
      </c>
      <c r="B827" s="1" t="s">
        <v>57</v>
      </c>
      <c r="C827" s="1" t="s">
        <v>143</v>
      </c>
      <c r="D827" s="1" t="s">
        <v>2942</v>
      </c>
    </row>
    <row r="828" spans="1:4" x14ac:dyDescent="0.3">
      <c r="A828" s="1" t="s">
        <v>2946</v>
      </c>
      <c r="B828" s="1" t="s">
        <v>26</v>
      </c>
      <c r="C828" s="1" t="s">
        <v>52</v>
      </c>
      <c r="D828" s="1" t="s">
        <v>2947</v>
      </c>
    </row>
    <row r="829" spans="1:4" x14ac:dyDescent="0.3">
      <c r="A829" s="1" t="s">
        <v>2950</v>
      </c>
      <c r="B829" s="1" t="s">
        <v>26</v>
      </c>
      <c r="C829" s="1" t="s">
        <v>86</v>
      </c>
      <c r="D829" s="1" t="s">
        <v>2951</v>
      </c>
    </row>
    <row r="830" spans="1:4" x14ac:dyDescent="0.3">
      <c r="A830" s="1" t="s">
        <v>2952</v>
      </c>
      <c r="B830" s="1" t="s">
        <v>26</v>
      </c>
      <c r="C830" s="1" t="s">
        <v>61</v>
      </c>
      <c r="D830" s="1" t="s">
        <v>2953</v>
      </c>
    </row>
    <row r="831" spans="1:4" x14ac:dyDescent="0.3">
      <c r="A831" s="1" t="s">
        <v>2955</v>
      </c>
      <c r="B831" s="1" t="s">
        <v>26</v>
      </c>
      <c r="C831" s="1" t="s">
        <v>287</v>
      </c>
      <c r="D831" s="1" t="s">
        <v>627</v>
      </c>
    </row>
    <row r="832" spans="1:4" x14ac:dyDescent="0.3">
      <c r="A832" s="1" t="s">
        <v>2956</v>
      </c>
      <c r="B832" s="1" t="s">
        <v>26</v>
      </c>
      <c r="C832" s="1" t="s">
        <v>164</v>
      </c>
      <c r="D832" s="1" t="s">
        <v>2957</v>
      </c>
    </row>
    <row r="833" spans="1:4" x14ac:dyDescent="0.3">
      <c r="A833" s="1" t="s">
        <v>2958</v>
      </c>
      <c r="B833" s="1" t="s">
        <v>57</v>
      </c>
      <c r="C833" s="1" t="s">
        <v>58</v>
      </c>
      <c r="D833" s="1" t="s">
        <v>2959</v>
      </c>
    </row>
    <row r="834" spans="1:4" x14ac:dyDescent="0.3">
      <c r="A834" s="1" t="s">
        <v>2961</v>
      </c>
      <c r="B834" s="1" t="s">
        <v>26</v>
      </c>
      <c r="C834" s="1" t="s">
        <v>86</v>
      </c>
      <c r="D834" s="1" t="s">
        <v>2962</v>
      </c>
    </row>
    <row r="835" spans="1:4" x14ac:dyDescent="0.3">
      <c r="A835" s="1" t="s">
        <v>2963</v>
      </c>
      <c r="B835" s="1" t="s">
        <v>14</v>
      </c>
      <c r="C835" s="1" t="s">
        <v>15</v>
      </c>
      <c r="D835" s="1" t="s">
        <v>2964</v>
      </c>
    </row>
    <row r="836" spans="1:4" x14ac:dyDescent="0.3">
      <c r="A836" s="1" t="s">
        <v>2965</v>
      </c>
      <c r="B836" s="1" t="s">
        <v>26</v>
      </c>
      <c r="C836" s="1" t="s">
        <v>86</v>
      </c>
      <c r="D836" s="1" t="s">
        <v>2966</v>
      </c>
    </row>
    <row r="837" spans="1:4" x14ac:dyDescent="0.3">
      <c r="A837" s="1" t="s">
        <v>2967</v>
      </c>
      <c r="B837" s="1" t="s">
        <v>57</v>
      </c>
      <c r="C837" s="1" t="s">
        <v>58</v>
      </c>
      <c r="D837" s="1" t="s">
        <v>2968</v>
      </c>
    </row>
    <row r="838" spans="1:4" x14ac:dyDescent="0.3">
      <c r="A838" s="1" t="s">
        <v>2970</v>
      </c>
      <c r="B838" s="1" t="s">
        <v>26</v>
      </c>
      <c r="C838" s="1" t="s">
        <v>52</v>
      </c>
      <c r="D838" s="1" t="s">
        <v>2971</v>
      </c>
    </row>
    <row r="839" spans="1:4" x14ac:dyDescent="0.3">
      <c r="A839" s="1" t="s">
        <v>2972</v>
      </c>
      <c r="B839" s="1" t="s">
        <v>26</v>
      </c>
      <c r="C839" s="1" t="s">
        <v>164</v>
      </c>
      <c r="D839" s="1" t="s">
        <v>719</v>
      </c>
    </row>
    <row r="840" spans="1:4" x14ac:dyDescent="0.3">
      <c r="A840" s="1" t="s">
        <v>2973</v>
      </c>
      <c r="B840" s="1" t="s">
        <v>14</v>
      </c>
      <c r="C840" s="1" t="s">
        <v>34</v>
      </c>
      <c r="D840" s="1" t="s">
        <v>2974</v>
      </c>
    </row>
    <row r="841" spans="1:4" x14ac:dyDescent="0.3">
      <c r="A841" s="1" t="s">
        <v>2976</v>
      </c>
      <c r="B841" s="1" t="s">
        <v>26</v>
      </c>
      <c r="C841" s="1" t="s">
        <v>86</v>
      </c>
      <c r="D841" s="1" t="s">
        <v>2977</v>
      </c>
    </row>
    <row r="842" spans="1:4" x14ac:dyDescent="0.3">
      <c r="A842" s="1" t="s">
        <v>2979</v>
      </c>
      <c r="B842" s="1" t="s">
        <v>26</v>
      </c>
      <c r="C842" s="1" t="s">
        <v>27</v>
      </c>
      <c r="D842" s="1" t="s">
        <v>2980</v>
      </c>
    </row>
    <row r="843" spans="1:4" x14ac:dyDescent="0.3">
      <c r="A843" s="1" t="s">
        <v>2982</v>
      </c>
      <c r="B843" s="1" t="s">
        <v>26</v>
      </c>
      <c r="C843" s="1" t="s">
        <v>44</v>
      </c>
      <c r="D843" s="1" t="s">
        <v>2983</v>
      </c>
    </row>
    <row r="844" spans="1:4" x14ac:dyDescent="0.3">
      <c r="A844" s="1" t="s">
        <v>2984</v>
      </c>
      <c r="B844" s="1" t="s">
        <v>26</v>
      </c>
      <c r="C844" s="1" t="s">
        <v>164</v>
      </c>
      <c r="D844" s="1" t="s">
        <v>2985</v>
      </c>
    </row>
    <row r="845" spans="1:4" x14ac:dyDescent="0.3">
      <c r="A845" s="1" t="s">
        <v>2986</v>
      </c>
      <c r="B845" s="1" t="s">
        <v>26</v>
      </c>
      <c r="C845" s="1" t="s">
        <v>86</v>
      </c>
      <c r="D845" s="1" t="s">
        <v>2987</v>
      </c>
    </row>
    <row r="846" spans="1:4" x14ac:dyDescent="0.3">
      <c r="A846" s="1" t="s">
        <v>2988</v>
      </c>
      <c r="B846" s="1" t="s">
        <v>26</v>
      </c>
      <c r="C846" s="1" t="s">
        <v>61</v>
      </c>
      <c r="D846" s="1" t="s">
        <v>2989</v>
      </c>
    </row>
    <row r="847" spans="1:4" x14ac:dyDescent="0.3">
      <c r="A847" s="1" t="s">
        <v>2990</v>
      </c>
      <c r="B847" s="1" t="s">
        <v>26</v>
      </c>
      <c r="C847" s="1" t="s">
        <v>287</v>
      </c>
      <c r="D847" s="1" t="s">
        <v>2991</v>
      </c>
    </row>
    <row r="848" spans="1:4" x14ac:dyDescent="0.3">
      <c r="A848" s="1" t="s">
        <v>2993</v>
      </c>
      <c r="B848" s="1" t="s">
        <v>57</v>
      </c>
      <c r="C848" s="1" t="s">
        <v>731</v>
      </c>
      <c r="D848" s="1" t="s">
        <v>2994</v>
      </c>
    </row>
    <row r="849" spans="1:4" x14ac:dyDescent="0.3">
      <c r="A849" s="1" t="s">
        <v>2996</v>
      </c>
      <c r="B849" s="1" t="s">
        <v>26</v>
      </c>
      <c r="C849" s="1" t="s">
        <v>71</v>
      </c>
      <c r="D849" s="1" t="s">
        <v>2997</v>
      </c>
    </row>
    <row r="850" spans="1:4" x14ac:dyDescent="0.3">
      <c r="A850" s="1" t="s">
        <v>2998</v>
      </c>
      <c r="B850" s="1" t="s">
        <v>26</v>
      </c>
      <c r="C850" s="1" t="s">
        <v>287</v>
      </c>
      <c r="D850" s="1" t="s">
        <v>627</v>
      </c>
    </row>
    <row r="851" spans="1:4" x14ac:dyDescent="0.3">
      <c r="A851" s="1" t="s">
        <v>2999</v>
      </c>
      <c r="B851" s="1" t="s">
        <v>26</v>
      </c>
      <c r="C851" s="1" t="s">
        <v>61</v>
      </c>
      <c r="D851" s="1" t="s">
        <v>3000</v>
      </c>
    </row>
    <row r="852" spans="1:4" x14ac:dyDescent="0.3">
      <c r="A852" s="1" t="s">
        <v>3001</v>
      </c>
      <c r="B852" s="1" t="s">
        <v>57</v>
      </c>
      <c r="C852" s="1" t="s">
        <v>58</v>
      </c>
      <c r="D852" s="1" t="s">
        <v>3002</v>
      </c>
    </row>
    <row r="853" spans="1:4" x14ac:dyDescent="0.3">
      <c r="A853" s="1" t="s">
        <v>3003</v>
      </c>
      <c r="B853" s="1" t="s">
        <v>57</v>
      </c>
      <c r="C853" s="1" t="s">
        <v>1316</v>
      </c>
      <c r="D853" s="1" t="s">
        <v>3004</v>
      </c>
    </row>
    <row r="854" spans="1:4" x14ac:dyDescent="0.3">
      <c r="A854" s="1" t="s">
        <v>3006</v>
      </c>
      <c r="B854" s="1" t="s">
        <v>14</v>
      </c>
      <c r="C854" s="1" t="s">
        <v>49</v>
      </c>
      <c r="D854" s="1" t="s">
        <v>3007</v>
      </c>
    </row>
    <row r="855" spans="1:4" x14ac:dyDescent="0.3">
      <c r="A855" s="1" t="s">
        <v>3008</v>
      </c>
      <c r="B855" s="1" t="s">
        <v>26</v>
      </c>
      <c r="C855" s="1" t="s">
        <v>52</v>
      </c>
      <c r="D855" s="1" t="s">
        <v>3009</v>
      </c>
    </row>
    <row r="856" spans="1:4" x14ac:dyDescent="0.3">
      <c r="A856" s="1" t="s">
        <v>3010</v>
      </c>
      <c r="B856" s="1" t="s">
        <v>26</v>
      </c>
      <c r="C856" s="1" t="s">
        <v>44</v>
      </c>
      <c r="D856" s="1" t="s">
        <v>3011</v>
      </c>
    </row>
    <row r="857" spans="1:4" x14ac:dyDescent="0.3">
      <c r="A857" s="1" t="s">
        <v>3012</v>
      </c>
      <c r="B857" s="1" t="s">
        <v>14</v>
      </c>
      <c r="C857" s="1" t="s">
        <v>34</v>
      </c>
      <c r="D857" s="1" t="s">
        <v>3013</v>
      </c>
    </row>
    <row r="858" spans="1:4" x14ac:dyDescent="0.3">
      <c r="A858" s="1" t="s">
        <v>3015</v>
      </c>
      <c r="B858" s="1" t="s">
        <v>14</v>
      </c>
      <c r="C858" s="1" t="s">
        <v>18</v>
      </c>
      <c r="D858" s="1" t="s">
        <v>3016</v>
      </c>
    </row>
    <row r="859" spans="1:4" x14ac:dyDescent="0.3">
      <c r="A859" s="1" t="s">
        <v>3017</v>
      </c>
      <c r="B859" s="1" t="s">
        <v>57</v>
      </c>
      <c r="C859" s="1" t="s">
        <v>58</v>
      </c>
      <c r="D859" s="1" t="s">
        <v>3018</v>
      </c>
    </row>
    <row r="860" spans="1:4" x14ac:dyDescent="0.3">
      <c r="A860" s="1" t="s">
        <v>3019</v>
      </c>
      <c r="B860" s="1" t="s">
        <v>26</v>
      </c>
      <c r="C860" s="1" t="s">
        <v>61</v>
      </c>
      <c r="D860" s="1" t="s">
        <v>3020</v>
      </c>
    </row>
    <row r="861" spans="1:4" x14ac:dyDescent="0.3">
      <c r="A861" s="1" t="s">
        <v>3021</v>
      </c>
      <c r="B861" s="1" t="s">
        <v>14</v>
      </c>
      <c r="C861" s="1" t="s">
        <v>49</v>
      </c>
      <c r="D861" s="1" t="s">
        <v>3022</v>
      </c>
    </row>
    <row r="862" spans="1:4" x14ac:dyDescent="0.3">
      <c r="A862" s="1" t="s">
        <v>3023</v>
      </c>
      <c r="B862" s="1" t="s">
        <v>26</v>
      </c>
      <c r="C862" s="1" t="s">
        <v>86</v>
      </c>
      <c r="D862" s="1" t="s">
        <v>3024</v>
      </c>
    </row>
    <row r="863" spans="1:4" x14ac:dyDescent="0.3">
      <c r="A863" s="1" t="s">
        <v>3026</v>
      </c>
      <c r="B863" s="1" t="s">
        <v>26</v>
      </c>
      <c r="C863" s="1" t="s">
        <v>44</v>
      </c>
      <c r="D863" s="1" t="s">
        <v>3027</v>
      </c>
    </row>
    <row r="864" spans="1:4" x14ac:dyDescent="0.3">
      <c r="A864" s="1" t="s">
        <v>3029</v>
      </c>
      <c r="B864" s="1" t="s">
        <v>26</v>
      </c>
      <c r="C864" s="1" t="s">
        <v>86</v>
      </c>
      <c r="D864" s="1" t="s">
        <v>3030</v>
      </c>
    </row>
    <row r="865" spans="1:4" x14ac:dyDescent="0.3">
      <c r="A865" s="1" t="s">
        <v>3032</v>
      </c>
      <c r="B865" s="1" t="s">
        <v>26</v>
      </c>
      <c r="C865" s="1" t="s">
        <v>61</v>
      </c>
      <c r="D865" s="1" t="s">
        <v>3033</v>
      </c>
    </row>
    <row r="866" spans="1:4" x14ac:dyDescent="0.3">
      <c r="A866" s="1" t="s">
        <v>3037</v>
      </c>
      <c r="B866" s="1" t="s">
        <v>26</v>
      </c>
      <c r="C866" s="1" t="s">
        <v>61</v>
      </c>
      <c r="D866" s="1" t="s">
        <v>3038</v>
      </c>
    </row>
    <row r="867" spans="1:4" x14ac:dyDescent="0.3">
      <c r="A867" s="1" t="s">
        <v>3040</v>
      </c>
      <c r="B867" s="1" t="s">
        <v>26</v>
      </c>
      <c r="C867" s="1" t="s">
        <v>27</v>
      </c>
      <c r="D867" s="1" t="s">
        <v>3041</v>
      </c>
    </row>
    <row r="868" spans="1:4" x14ac:dyDescent="0.3">
      <c r="A868" s="1" t="s">
        <v>3042</v>
      </c>
      <c r="B868" s="1" t="s">
        <v>14</v>
      </c>
      <c r="C868" s="1" t="s">
        <v>18</v>
      </c>
      <c r="D868" s="1" t="s">
        <v>3043</v>
      </c>
    </row>
    <row r="869" spans="1:4" x14ac:dyDescent="0.3">
      <c r="A869" s="1" t="s">
        <v>3048</v>
      </c>
      <c r="B869" s="1" t="s">
        <v>57</v>
      </c>
      <c r="C869" s="1" t="s">
        <v>58</v>
      </c>
      <c r="D869" s="1" t="s">
        <v>3049</v>
      </c>
    </row>
    <row r="870" spans="1:4" x14ac:dyDescent="0.3">
      <c r="A870" s="1" t="s">
        <v>3051</v>
      </c>
      <c r="B870" s="1" t="s">
        <v>26</v>
      </c>
      <c r="C870" s="1" t="s">
        <v>52</v>
      </c>
      <c r="D870" s="1" t="s">
        <v>3052</v>
      </c>
    </row>
    <row r="871" spans="1:4" x14ac:dyDescent="0.3">
      <c r="A871" s="1" t="s">
        <v>3053</v>
      </c>
      <c r="B871" s="1" t="s">
        <v>57</v>
      </c>
      <c r="C871" s="1" t="s">
        <v>58</v>
      </c>
      <c r="D871" s="1" t="s">
        <v>3054</v>
      </c>
    </row>
    <row r="872" spans="1:4" x14ac:dyDescent="0.3">
      <c r="A872" s="1" t="s">
        <v>3055</v>
      </c>
      <c r="B872" s="1" t="s">
        <v>26</v>
      </c>
      <c r="C872" s="1" t="s">
        <v>61</v>
      </c>
      <c r="D872" s="1" t="s">
        <v>3056</v>
      </c>
    </row>
    <row r="873" spans="1:4" x14ac:dyDescent="0.3">
      <c r="A873" s="1" t="s">
        <v>3057</v>
      </c>
      <c r="B873" s="1" t="s">
        <v>26</v>
      </c>
      <c r="C873" s="1" t="s">
        <v>44</v>
      </c>
      <c r="D873" s="1" t="s">
        <v>3058</v>
      </c>
    </row>
    <row r="874" spans="1:4" x14ac:dyDescent="0.3">
      <c r="A874" s="1" t="s">
        <v>3059</v>
      </c>
      <c r="B874" s="1" t="s">
        <v>57</v>
      </c>
      <c r="C874" s="1" t="s">
        <v>58</v>
      </c>
      <c r="D874" s="1" t="s">
        <v>3060</v>
      </c>
    </row>
    <row r="875" spans="1:4" x14ac:dyDescent="0.3">
      <c r="A875" s="1" t="s">
        <v>3061</v>
      </c>
      <c r="B875" s="1" t="s">
        <v>14</v>
      </c>
      <c r="C875" s="1" t="s">
        <v>18</v>
      </c>
      <c r="D875" s="1" t="s">
        <v>3062</v>
      </c>
    </row>
    <row r="876" spans="1:4" x14ac:dyDescent="0.3">
      <c r="A876" s="1" t="s">
        <v>3063</v>
      </c>
      <c r="B876" s="1" t="s">
        <v>26</v>
      </c>
      <c r="C876" s="1" t="s">
        <v>86</v>
      </c>
      <c r="D876" s="1" t="s">
        <v>3064</v>
      </c>
    </row>
    <row r="877" spans="1:4" x14ac:dyDescent="0.3">
      <c r="A877" s="1" t="s">
        <v>3065</v>
      </c>
      <c r="B877" s="1" t="s">
        <v>14</v>
      </c>
      <c r="C877" s="1" t="s">
        <v>49</v>
      </c>
      <c r="D877" s="1" t="s">
        <v>3066</v>
      </c>
    </row>
    <row r="878" spans="1:4" x14ac:dyDescent="0.3">
      <c r="A878" s="1" t="s">
        <v>3067</v>
      </c>
      <c r="B878" s="1" t="s">
        <v>57</v>
      </c>
      <c r="C878" s="1" t="s">
        <v>143</v>
      </c>
      <c r="D878" s="1" t="s">
        <v>3068</v>
      </c>
    </row>
    <row r="879" spans="1:4" x14ac:dyDescent="0.3">
      <c r="A879" s="1" t="s">
        <v>3069</v>
      </c>
      <c r="B879" s="1" t="s">
        <v>14</v>
      </c>
      <c r="C879" s="1" t="s">
        <v>18</v>
      </c>
      <c r="D879" s="1" t="s">
        <v>3070</v>
      </c>
    </row>
    <row r="880" spans="1:4" x14ac:dyDescent="0.3">
      <c r="A880" s="1" t="s">
        <v>3072</v>
      </c>
      <c r="B880" s="1" t="s">
        <v>26</v>
      </c>
      <c r="C880" s="1" t="s">
        <v>44</v>
      </c>
      <c r="D880" s="1" t="s">
        <v>3073</v>
      </c>
    </row>
    <row r="881" spans="1:4" x14ac:dyDescent="0.3">
      <c r="A881" s="1" t="s">
        <v>3074</v>
      </c>
      <c r="B881" s="1" t="s">
        <v>26</v>
      </c>
      <c r="C881" s="1" t="s">
        <v>52</v>
      </c>
      <c r="D881" s="1" t="s">
        <v>3075</v>
      </c>
    </row>
    <row r="882" spans="1:4" x14ac:dyDescent="0.3">
      <c r="A882" s="1" t="s">
        <v>3076</v>
      </c>
      <c r="B882" s="1" t="s">
        <v>26</v>
      </c>
      <c r="C882" s="1" t="s">
        <v>61</v>
      </c>
      <c r="D882" s="1" t="s">
        <v>3077</v>
      </c>
    </row>
    <row r="883" spans="1:4" x14ac:dyDescent="0.3">
      <c r="A883" s="1" t="s">
        <v>3078</v>
      </c>
      <c r="B883" s="1" t="s">
        <v>26</v>
      </c>
      <c r="C883" s="1" t="s">
        <v>61</v>
      </c>
      <c r="D883" s="1" t="s">
        <v>3079</v>
      </c>
    </row>
    <row r="884" spans="1:4" x14ac:dyDescent="0.3">
      <c r="A884" s="1" t="s">
        <v>3080</v>
      </c>
      <c r="B884" s="1" t="s">
        <v>14</v>
      </c>
      <c r="C884" s="1" t="s">
        <v>49</v>
      </c>
      <c r="D884" s="1" t="s">
        <v>3081</v>
      </c>
    </row>
    <row r="885" spans="1:4" x14ac:dyDescent="0.3">
      <c r="A885" s="1" t="s">
        <v>3083</v>
      </c>
      <c r="B885" s="1" t="s">
        <v>57</v>
      </c>
      <c r="C885" s="1" t="s">
        <v>58</v>
      </c>
      <c r="D885" s="1" t="s">
        <v>3084</v>
      </c>
    </row>
    <row r="886" spans="1:4" x14ac:dyDescent="0.3">
      <c r="A886" s="1" t="s">
        <v>3085</v>
      </c>
      <c r="B886" s="1" t="s">
        <v>57</v>
      </c>
      <c r="C886" s="1" t="s">
        <v>58</v>
      </c>
      <c r="D886" s="1" t="s">
        <v>3086</v>
      </c>
    </row>
    <row r="887" spans="1:4" x14ac:dyDescent="0.3">
      <c r="A887" s="1" t="s">
        <v>3087</v>
      </c>
      <c r="B887" s="1" t="s">
        <v>26</v>
      </c>
      <c r="C887" s="1" t="s">
        <v>86</v>
      </c>
      <c r="D887" s="1" t="s">
        <v>183</v>
      </c>
    </row>
    <row r="888" spans="1:4" x14ac:dyDescent="0.3">
      <c r="A888" s="1" t="s">
        <v>3090</v>
      </c>
      <c r="B888" s="1" t="s">
        <v>26</v>
      </c>
      <c r="C888" s="1" t="s">
        <v>44</v>
      </c>
      <c r="D888" s="1" t="s">
        <v>3091</v>
      </c>
    </row>
    <row r="889" spans="1:4" x14ac:dyDescent="0.3">
      <c r="A889" s="1" t="s">
        <v>3092</v>
      </c>
      <c r="B889" s="1" t="s">
        <v>26</v>
      </c>
      <c r="C889" s="1" t="s">
        <v>44</v>
      </c>
      <c r="D889" s="1" t="s">
        <v>3093</v>
      </c>
    </row>
    <row r="890" spans="1:4" x14ac:dyDescent="0.3">
      <c r="A890" s="1" t="s">
        <v>3094</v>
      </c>
      <c r="B890" s="1" t="s">
        <v>26</v>
      </c>
      <c r="C890" s="1" t="s">
        <v>52</v>
      </c>
      <c r="D890" s="1" t="s">
        <v>3095</v>
      </c>
    </row>
    <row r="891" spans="1:4" x14ac:dyDescent="0.3">
      <c r="A891" s="1" t="s">
        <v>3096</v>
      </c>
      <c r="B891" s="1" t="s">
        <v>26</v>
      </c>
      <c r="C891" s="1" t="s">
        <v>164</v>
      </c>
      <c r="D891" s="1" t="s">
        <v>3097</v>
      </c>
    </row>
    <row r="892" spans="1:4" x14ac:dyDescent="0.3">
      <c r="A892" s="1" t="s">
        <v>3099</v>
      </c>
      <c r="B892" s="1" t="s">
        <v>57</v>
      </c>
      <c r="C892" s="1" t="s">
        <v>1316</v>
      </c>
      <c r="D892" s="1" t="s">
        <v>3100</v>
      </c>
    </row>
    <row r="893" spans="1:4" x14ac:dyDescent="0.3">
      <c r="A893" s="1" t="s">
        <v>3102</v>
      </c>
      <c r="B893" s="1" t="s">
        <v>14</v>
      </c>
      <c r="C893" s="1" t="s">
        <v>49</v>
      </c>
      <c r="D893" s="1" t="s">
        <v>3103</v>
      </c>
    </row>
    <row r="894" spans="1:4" x14ac:dyDescent="0.3">
      <c r="A894" s="1" t="s">
        <v>3104</v>
      </c>
      <c r="B894" s="1" t="s">
        <v>14</v>
      </c>
      <c r="C894" s="1" t="s">
        <v>49</v>
      </c>
      <c r="D894" s="1" t="s">
        <v>3105</v>
      </c>
    </row>
    <row r="895" spans="1:4" x14ac:dyDescent="0.3">
      <c r="A895" s="1" t="s">
        <v>3106</v>
      </c>
      <c r="B895" s="1" t="s">
        <v>14</v>
      </c>
      <c r="C895" s="1" t="s">
        <v>49</v>
      </c>
      <c r="D895" s="1" t="s">
        <v>3107</v>
      </c>
    </row>
    <row r="896" spans="1:4" x14ac:dyDescent="0.3">
      <c r="A896" s="1" t="s">
        <v>3110</v>
      </c>
      <c r="B896" s="1" t="s">
        <v>26</v>
      </c>
      <c r="C896" s="1" t="s">
        <v>52</v>
      </c>
      <c r="D896" s="1" t="s">
        <v>3111</v>
      </c>
    </row>
    <row r="897" spans="1:4" x14ac:dyDescent="0.3">
      <c r="A897" s="1" t="s">
        <v>3113</v>
      </c>
      <c r="B897" s="1" t="s">
        <v>57</v>
      </c>
      <c r="C897" s="1" t="s">
        <v>58</v>
      </c>
      <c r="D897" s="1" t="s">
        <v>3114</v>
      </c>
    </row>
    <row r="898" spans="1:4" x14ac:dyDescent="0.3">
      <c r="A898" s="1" t="s">
        <v>3115</v>
      </c>
      <c r="B898" s="1" t="s">
        <v>26</v>
      </c>
      <c r="C898" s="1" t="s">
        <v>61</v>
      </c>
      <c r="D898" s="1" t="s">
        <v>3116</v>
      </c>
    </row>
    <row r="899" spans="1:4" x14ac:dyDescent="0.3">
      <c r="A899" s="1" t="s">
        <v>3119</v>
      </c>
      <c r="B899" s="1" t="s">
        <v>26</v>
      </c>
      <c r="C899" s="1" t="s">
        <v>164</v>
      </c>
      <c r="D899" s="1" t="s">
        <v>3120</v>
      </c>
    </row>
    <row r="900" spans="1:4" x14ac:dyDescent="0.3">
      <c r="A900" s="1" t="s">
        <v>3121</v>
      </c>
      <c r="B900" s="1" t="s">
        <v>14</v>
      </c>
      <c r="C900" s="1" t="s">
        <v>34</v>
      </c>
      <c r="D900" s="1" t="s">
        <v>3122</v>
      </c>
    </row>
    <row r="901" spans="1:4" x14ac:dyDescent="0.3">
      <c r="A901" s="1" t="s">
        <v>3123</v>
      </c>
      <c r="B901" s="1" t="s">
        <v>14</v>
      </c>
      <c r="C901" s="1" t="s">
        <v>15</v>
      </c>
      <c r="D901" s="1" t="s">
        <v>3124</v>
      </c>
    </row>
    <row r="902" spans="1:4" x14ac:dyDescent="0.3">
      <c r="A902" s="1" t="s">
        <v>3125</v>
      </c>
      <c r="B902" s="1" t="s">
        <v>26</v>
      </c>
      <c r="C902" s="1" t="s">
        <v>52</v>
      </c>
      <c r="D902" s="1" t="s">
        <v>2800</v>
      </c>
    </row>
    <row r="903" spans="1:4" x14ac:dyDescent="0.3">
      <c r="A903" s="1" t="s">
        <v>3126</v>
      </c>
      <c r="B903" s="1" t="s">
        <v>14</v>
      </c>
      <c r="C903" s="1" t="s">
        <v>18</v>
      </c>
      <c r="D903" s="1" t="s">
        <v>3127</v>
      </c>
    </row>
    <row r="904" spans="1:4" x14ac:dyDescent="0.3">
      <c r="A904" s="1" t="s">
        <v>3128</v>
      </c>
      <c r="B904" s="1" t="s">
        <v>26</v>
      </c>
      <c r="C904" s="1" t="s">
        <v>52</v>
      </c>
      <c r="D904" s="1" t="s">
        <v>3129</v>
      </c>
    </row>
    <row r="905" spans="1:4" x14ac:dyDescent="0.3">
      <c r="A905" s="1" t="s">
        <v>3131</v>
      </c>
      <c r="B905" s="1" t="s">
        <v>57</v>
      </c>
      <c r="C905" s="1" t="s">
        <v>58</v>
      </c>
      <c r="D905" s="1" t="s">
        <v>3132</v>
      </c>
    </row>
    <row r="906" spans="1:4" x14ac:dyDescent="0.3">
      <c r="A906" s="1" t="s">
        <v>3134</v>
      </c>
      <c r="B906" s="1" t="s">
        <v>14</v>
      </c>
      <c r="C906" s="1" t="s">
        <v>49</v>
      </c>
      <c r="D906" s="1" t="s">
        <v>3135</v>
      </c>
    </row>
    <row r="907" spans="1:4" x14ac:dyDescent="0.3">
      <c r="A907" s="1" t="s">
        <v>3138</v>
      </c>
      <c r="B907" s="1" t="s">
        <v>14</v>
      </c>
      <c r="C907" s="1" t="s">
        <v>49</v>
      </c>
      <c r="D907" s="1" t="s">
        <v>3139</v>
      </c>
    </row>
    <row r="908" spans="1:4" x14ac:dyDescent="0.3">
      <c r="A908" s="1" t="s">
        <v>3141</v>
      </c>
      <c r="B908" s="1" t="s">
        <v>26</v>
      </c>
      <c r="C908" s="1" t="s">
        <v>44</v>
      </c>
      <c r="D908" s="1" t="s">
        <v>3142</v>
      </c>
    </row>
    <row r="909" spans="1:4" x14ac:dyDescent="0.3">
      <c r="A909" s="1" t="s">
        <v>3145</v>
      </c>
      <c r="B909" s="1" t="s">
        <v>57</v>
      </c>
      <c r="C909" s="1" t="s">
        <v>58</v>
      </c>
      <c r="D909" s="1" t="s">
        <v>3146</v>
      </c>
    </row>
    <row r="910" spans="1:4" x14ac:dyDescent="0.3">
      <c r="A910" s="1" t="s">
        <v>3149</v>
      </c>
      <c r="B910" s="1" t="s">
        <v>26</v>
      </c>
      <c r="C910" s="1" t="s">
        <v>61</v>
      </c>
      <c r="D910" s="1" t="s">
        <v>3150</v>
      </c>
    </row>
    <row r="911" spans="1:4" x14ac:dyDescent="0.3">
      <c r="A911" s="1" t="s">
        <v>3153</v>
      </c>
      <c r="B911" s="1" t="s">
        <v>26</v>
      </c>
      <c r="C911" s="1" t="s">
        <v>52</v>
      </c>
      <c r="D911" s="1" t="s">
        <v>3154</v>
      </c>
    </row>
    <row r="912" spans="1:4" x14ac:dyDescent="0.3">
      <c r="A912" s="1" t="s">
        <v>3156</v>
      </c>
      <c r="B912" s="1" t="s">
        <v>26</v>
      </c>
      <c r="C912" s="1" t="s">
        <v>86</v>
      </c>
      <c r="D912" s="1" t="s">
        <v>3157</v>
      </c>
    </row>
    <row r="913" spans="1:4" x14ac:dyDescent="0.3">
      <c r="A913" s="1" t="s">
        <v>3158</v>
      </c>
      <c r="B913" s="1" t="s">
        <v>26</v>
      </c>
      <c r="C913" s="1" t="s">
        <v>44</v>
      </c>
      <c r="D913" s="1" t="s">
        <v>3159</v>
      </c>
    </row>
    <row r="914" spans="1:4" x14ac:dyDescent="0.3">
      <c r="A914" s="1" t="s">
        <v>3161</v>
      </c>
      <c r="B914" s="1" t="s">
        <v>26</v>
      </c>
      <c r="C914" s="1" t="s">
        <v>61</v>
      </c>
      <c r="D914" s="1" t="s">
        <v>3162</v>
      </c>
    </row>
    <row r="915" spans="1:4" x14ac:dyDescent="0.3">
      <c r="A915" s="1" t="s">
        <v>3163</v>
      </c>
      <c r="B915" s="1" t="s">
        <v>14</v>
      </c>
      <c r="C915" s="1" t="s">
        <v>18</v>
      </c>
      <c r="D915" s="1" t="s">
        <v>3164</v>
      </c>
    </row>
    <row r="916" spans="1:4" x14ac:dyDescent="0.3">
      <c r="A916" s="1" t="s">
        <v>3165</v>
      </c>
      <c r="B916" s="1" t="s">
        <v>57</v>
      </c>
      <c r="C916" s="1" t="s">
        <v>143</v>
      </c>
      <c r="D916" s="1" t="s">
        <v>3166</v>
      </c>
    </row>
    <row r="917" spans="1:4" x14ac:dyDescent="0.3">
      <c r="A917" s="1" t="s">
        <v>3170</v>
      </c>
      <c r="B917" s="1" t="s">
        <v>26</v>
      </c>
      <c r="C917" s="1" t="s">
        <v>52</v>
      </c>
      <c r="D917" s="1" t="s">
        <v>3171</v>
      </c>
    </row>
    <row r="918" spans="1:4" x14ac:dyDescent="0.3">
      <c r="A918" s="1" t="s">
        <v>3175</v>
      </c>
      <c r="B918" s="1" t="s">
        <v>57</v>
      </c>
      <c r="C918" s="1" t="s">
        <v>143</v>
      </c>
      <c r="D918" s="1" t="s">
        <v>3176</v>
      </c>
    </row>
    <row r="919" spans="1:4" x14ac:dyDescent="0.3">
      <c r="A919" s="1" t="s">
        <v>3177</v>
      </c>
      <c r="B919" s="1" t="s">
        <v>57</v>
      </c>
      <c r="C919" s="1" t="s">
        <v>143</v>
      </c>
      <c r="D919" s="1" t="s">
        <v>3178</v>
      </c>
    </row>
    <row r="920" spans="1:4" x14ac:dyDescent="0.3">
      <c r="A920" s="1" t="s">
        <v>3180</v>
      </c>
      <c r="B920" s="1" t="s">
        <v>57</v>
      </c>
      <c r="C920" s="1" t="s">
        <v>58</v>
      </c>
      <c r="D920" s="1" t="s">
        <v>3181</v>
      </c>
    </row>
    <row r="921" spans="1:4" x14ac:dyDescent="0.3">
      <c r="A921" s="1" t="s">
        <v>3183</v>
      </c>
      <c r="B921" s="1" t="s">
        <v>26</v>
      </c>
      <c r="C921" s="1" t="s">
        <v>27</v>
      </c>
      <c r="D921" s="1" t="s">
        <v>3184</v>
      </c>
    </row>
    <row r="922" spans="1:4" x14ac:dyDescent="0.3">
      <c r="A922" s="1" t="s">
        <v>3185</v>
      </c>
      <c r="B922" s="1" t="s">
        <v>26</v>
      </c>
      <c r="C922" s="1" t="s">
        <v>61</v>
      </c>
      <c r="D922" s="1" t="s">
        <v>3186</v>
      </c>
    </row>
    <row r="923" spans="1:4" x14ac:dyDescent="0.3">
      <c r="A923" s="1" t="s">
        <v>3187</v>
      </c>
      <c r="B923" s="1" t="s">
        <v>26</v>
      </c>
      <c r="C923" s="1" t="s">
        <v>86</v>
      </c>
      <c r="D923" s="1" t="s">
        <v>3188</v>
      </c>
    </row>
    <row r="924" spans="1:4" x14ac:dyDescent="0.3">
      <c r="A924" s="1" t="s">
        <v>3191</v>
      </c>
      <c r="B924" s="1" t="s">
        <v>26</v>
      </c>
      <c r="C924" s="1" t="s">
        <v>61</v>
      </c>
      <c r="D924" s="1" t="s">
        <v>3192</v>
      </c>
    </row>
    <row r="925" spans="1:4" x14ac:dyDescent="0.3">
      <c r="A925" s="1" t="s">
        <v>3195</v>
      </c>
      <c r="B925" s="1" t="s">
        <v>26</v>
      </c>
      <c r="C925" s="1" t="s">
        <v>52</v>
      </c>
      <c r="D925" s="1" t="s">
        <v>3196</v>
      </c>
    </row>
    <row r="926" spans="1:4" x14ac:dyDescent="0.3">
      <c r="A926" s="1" t="s">
        <v>3197</v>
      </c>
      <c r="B926" s="1" t="s">
        <v>26</v>
      </c>
      <c r="C926" s="1" t="s">
        <v>52</v>
      </c>
      <c r="D926" s="1" t="s">
        <v>3198</v>
      </c>
    </row>
    <row r="927" spans="1:4" x14ac:dyDescent="0.3">
      <c r="A927" s="1" t="s">
        <v>3199</v>
      </c>
      <c r="B927" s="1" t="s">
        <v>26</v>
      </c>
      <c r="C927" s="1" t="s">
        <v>61</v>
      </c>
      <c r="D927" s="1" t="s">
        <v>3200</v>
      </c>
    </row>
    <row r="928" spans="1:4" x14ac:dyDescent="0.3">
      <c r="A928" s="1" t="s">
        <v>3201</v>
      </c>
      <c r="B928" s="1" t="s">
        <v>26</v>
      </c>
      <c r="C928" s="1" t="s">
        <v>86</v>
      </c>
      <c r="D928" s="1" t="s">
        <v>3202</v>
      </c>
    </row>
    <row r="929" spans="1:4" x14ac:dyDescent="0.3">
      <c r="A929" s="1" t="s">
        <v>3205</v>
      </c>
      <c r="B929" s="1" t="s">
        <v>14</v>
      </c>
      <c r="C929" s="1" t="s">
        <v>15</v>
      </c>
      <c r="D929" s="1" t="s">
        <v>3206</v>
      </c>
    </row>
    <row r="930" spans="1:4" x14ac:dyDescent="0.3">
      <c r="A930" s="1" t="s">
        <v>3207</v>
      </c>
      <c r="B930" s="1" t="s">
        <v>14</v>
      </c>
      <c r="C930" s="1" t="s">
        <v>49</v>
      </c>
      <c r="D930" s="1" t="s">
        <v>3208</v>
      </c>
    </row>
    <row r="931" spans="1:4" x14ac:dyDescent="0.3">
      <c r="A931" s="1" t="s">
        <v>3210</v>
      </c>
      <c r="B931" s="1" t="s">
        <v>57</v>
      </c>
      <c r="C931" s="1" t="s">
        <v>58</v>
      </c>
      <c r="D931" s="1" t="s">
        <v>3211</v>
      </c>
    </row>
    <row r="932" spans="1:4" x14ac:dyDescent="0.3">
      <c r="A932" s="1" t="s">
        <v>3212</v>
      </c>
      <c r="B932" s="1" t="s">
        <v>26</v>
      </c>
      <c r="C932" s="1" t="s">
        <v>71</v>
      </c>
      <c r="D932" s="1" t="s">
        <v>3213</v>
      </c>
    </row>
    <row r="933" spans="1:4" x14ac:dyDescent="0.3">
      <c r="A933" s="1" t="s">
        <v>3214</v>
      </c>
      <c r="B933" s="1" t="s">
        <v>14</v>
      </c>
      <c r="C933" s="1" t="s">
        <v>18</v>
      </c>
      <c r="D933" s="1" t="s">
        <v>3215</v>
      </c>
    </row>
    <row r="934" spans="1:4" x14ac:dyDescent="0.3">
      <c r="A934" s="1" t="s">
        <v>3217</v>
      </c>
      <c r="B934" s="1" t="s">
        <v>26</v>
      </c>
      <c r="C934" s="1" t="s">
        <v>27</v>
      </c>
      <c r="D934" s="1" t="s">
        <v>3218</v>
      </c>
    </row>
    <row r="935" spans="1:4" x14ac:dyDescent="0.3">
      <c r="A935" s="1" t="s">
        <v>3219</v>
      </c>
      <c r="B935" s="1" t="s">
        <v>26</v>
      </c>
      <c r="C935" s="1" t="s">
        <v>27</v>
      </c>
      <c r="D935" s="1" t="s">
        <v>3220</v>
      </c>
    </row>
    <row r="936" spans="1:4" x14ac:dyDescent="0.3">
      <c r="A936" s="1" t="s">
        <v>3221</v>
      </c>
      <c r="B936" s="1" t="s">
        <v>26</v>
      </c>
      <c r="C936" s="1" t="s">
        <v>86</v>
      </c>
      <c r="D936" s="1" t="s">
        <v>3222</v>
      </c>
    </row>
    <row r="937" spans="1:4" x14ac:dyDescent="0.3">
      <c r="A937" s="1" t="s">
        <v>3223</v>
      </c>
      <c r="B937" s="1" t="s">
        <v>14</v>
      </c>
      <c r="C937" s="1" t="s">
        <v>49</v>
      </c>
      <c r="D937" s="1" t="s">
        <v>3224</v>
      </c>
    </row>
    <row r="938" spans="1:4" x14ac:dyDescent="0.3">
      <c r="A938" s="1" t="s">
        <v>3226</v>
      </c>
      <c r="B938" s="1" t="s">
        <v>57</v>
      </c>
      <c r="C938" s="1" t="s">
        <v>143</v>
      </c>
      <c r="D938" s="1" t="s">
        <v>3227</v>
      </c>
    </row>
    <row r="939" spans="1:4" x14ac:dyDescent="0.3">
      <c r="A939" s="1" t="s">
        <v>3230</v>
      </c>
      <c r="B939" s="1" t="s">
        <v>26</v>
      </c>
      <c r="C939" s="1" t="s">
        <v>71</v>
      </c>
      <c r="D939" s="1" t="s">
        <v>3231</v>
      </c>
    </row>
    <row r="940" spans="1:4" x14ac:dyDescent="0.3">
      <c r="A940" s="1" t="s">
        <v>3234</v>
      </c>
      <c r="B940" s="1" t="s">
        <v>26</v>
      </c>
      <c r="C940" s="1" t="s">
        <v>86</v>
      </c>
      <c r="D940" s="1" t="s">
        <v>3235</v>
      </c>
    </row>
    <row r="941" spans="1:4" x14ac:dyDescent="0.3">
      <c r="A941" s="1" t="s">
        <v>3237</v>
      </c>
      <c r="B941" s="1" t="s">
        <v>26</v>
      </c>
      <c r="C941" s="1" t="s">
        <v>61</v>
      </c>
      <c r="D941" s="1" t="s">
        <v>3238</v>
      </c>
    </row>
    <row r="942" spans="1:4" x14ac:dyDescent="0.3">
      <c r="A942" s="1" t="s">
        <v>3241</v>
      </c>
      <c r="B942" s="1" t="s">
        <v>26</v>
      </c>
      <c r="C942" s="1" t="s">
        <v>52</v>
      </c>
      <c r="D942" s="1" t="s">
        <v>3242</v>
      </c>
    </row>
    <row r="943" spans="1:4" x14ac:dyDescent="0.3">
      <c r="A943" s="1" t="s">
        <v>3243</v>
      </c>
      <c r="B943" s="1" t="s">
        <v>26</v>
      </c>
      <c r="C943" s="1" t="s">
        <v>71</v>
      </c>
      <c r="D943" s="1" t="s">
        <v>3244</v>
      </c>
    </row>
    <row r="944" spans="1:4" x14ac:dyDescent="0.3">
      <c r="A944" s="1" t="s">
        <v>3246</v>
      </c>
      <c r="B944" s="1" t="s">
        <v>26</v>
      </c>
      <c r="C944" s="1" t="s">
        <v>44</v>
      </c>
      <c r="D944" s="1" t="s">
        <v>3247</v>
      </c>
    </row>
    <row r="945" spans="1:4" x14ac:dyDescent="0.3">
      <c r="A945" s="1" t="s">
        <v>3250</v>
      </c>
      <c r="B945" s="1" t="s">
        <v>14</v>
      </c>
      <c r="C945" s="1" t="s">
        <v>49</v>
      </c>
      <c r="D945" s="1" t="s">
        <v>3251</v>
      </c>
    </row>
    <row r="946" spans="1:4" x14ac:dyDescent="0.3">
      <c r="A946" s="1" t="s">
        <v>3252</v>
      </c>
      <c r="B946" s="1" t="s">
        <v>57</v>
      </c>
      <c r="C946" s="1" t="s">
        <v>58</v>
      </c>
      <c r="D946" s="1" t="s">
        <v>3253</v>
      </c>
    </row>
    <row r="947" spans="1:4" x14ac:dyDescent="0.3">
      <c r="A947" s="1" t="s">
        <v>3255</v>
      </c>
      <c r="B947" s="1" t="s">
        <v>26</v>
      </c>
      <c r="C947" s="1" t="s">
        <v>86</v>
      </c>
      <c r="D947" s="1" t="s">
        <v>3256</v>
      </c>
    </row>
    <row r="948" spans="1:4" x14ac:dyDescent="0.3">
      <c r="A948" s="1" t="s">
        <v>3257</v>
      </c>
      <c r="B948" s="1" t="s">
        <v>57</v>
      </c>
      <c r="C948" s="1" t="s">
        <v>731</v>
      </c>
      <c r="D948" s="1" t="s">
        <v>3258</v>
      </c>
    </row>
    <row r="949" spans="1:4" x14ac:dyDescent="0.3">
      <c r="A949" s="1" t="s">
        <v>3260</v>
      </c>
      <c r="B949" s="1" t="s">
        <v>26</v>
      </c>
      <c r="C949" s="1" t="s">
        <v>52</v>
      </c>
      <c r="D949" s="1" t="s">
        <v>3261</v>
      </c>
    </row>
    <row r="950" spans="1:4" x14ac:dyDescent="0.3">
      <c r="A950" s="1" t="s">
        <v>3262</v>
      </c>
      <c r="B950" s="1" t="s">
        <v>26</v>
      </c>
      <c r="C950" s="1" t="s">
        <v>27</v>
      </c>
      <c r="D950" s="1" t="s">
        <v>3263</v>
      </c>
    </row>
    <row r="951" spans="1:4" x14ac:dyDescent="0.3">
      <c r="A951" s="1" t="s">
        <v>3266</v>
      </c>
      <c r="B951" s="1" t="s">
        <v>26</v>
      </c>
      <c r="C951" s="1" t="s">
        <v>86</v>
      </c>
      <c r="D951" s="1" t="s">
        <v>3267</v>
      </c>
    </row>
    <row r="952" spans="1:4" x14ac:dyDescent="0.3">
      <c r="A952" s="1" t="s">
        <v>3268</v>
      </c>
      <c r="B952" s="1" t="s">
        <v>26</v>
      </c>
      <c r="C952" s="1" t="s">
        <v>52</v>
      </c>
      <c r="D952" s="1" t="s">
        <v>3269</v>
      </c>
    </row>
    <row r="953" spans="1:4" x14ac:dyDescent="0.3">
      <c r="A953" s="1" t="s">
        <v>3272</v>
      </c>
      <c r="B953" s="1" t="s">
        <v>26</v>
      </c>
      <c r="C953" s="1" t="s">
        <v>61</v>
      </c>
      <c r="D953" s="1" t="s">
        <v>3273</v>
      </c>
    </row>
    <row r="954" spans="1:4" x14ac:dyDescent="0.3">
      <c r="A954" s="1" t="s">
        <v>3274</v>
      </c>
      <c r="B954" s="1" t="s">
        <v>26</v>
      </c>
      <c r="C954" s="1" t="s">
        <v>61</v>
      </c>
      <c r="D954" s="1" t="s">
        <v>3275</v>
      </c>
    </row>
    <row r="955" spans="1:4" x14ac:dyDescent="0.3">
      <c r="A955" s="1" t="s">
        <v>3277</v>
      </c>
      <c r="B955" s="1" t="s">
        <v>26</v>
      </c>
      <c r="C955" s="1" t="s">
        <v>44</v>
      </c>
      <c r="D955" s="1" t="s">
        <v>3278</v>
      </c>
    </row>
    <row r="956" spans="1:4" x14ac:dyDescent="0.3">
      <c r="A956" s="1" t="s">
        <v>3280</v>
      </c>
      <c r="B956" s="1" t="s">
        <v>26</v>
      </c>
      <c r="C956" s="1" t="s">
        <v>86</v>
      </c>
      <c r="D956" s="1" t="s">
        <v>3281</v>
      </c>
    </row>
    <row r="957" spans="1:4" x14ac:dyDescent="0.3">
      <c r="A957" s="1" t="s">
        <v>3284</v>
      </c>
      <c r="B957" s="1" t="s">
        <v>14</v>
      </c>
      <c r="C957" s="1" t="s">
        <v>18</v>
      </c>
      <c r="D957" s="1" t="s">
        <v>3285</v>
      </c>
    </row>
    <row r="958" spans="1:4" x14ac:dyDescent="0.3">
      <c r="A958" s="1" t="s">
        <v>3288</v>
      </c>
      <c r="B958" s="1" t="s">
        <v>26</v>
      </c>
      <c r="C958" s="1" t="s">
        <v>86</v>
      </c>
      <c r="D958" s="1" t="s">
        <v>3289</v>
      </c>
    </row>
    <row r="959" spans="1:4" x14ac:dyDescent="0.3">
      <c r="A959" s="1" t="s">
        <v>3290</v>
      </c>
      <c r="B959" s="1" t="s">
        <v>57</v>
      </c>
      <c r="C959" s="1" t="s">
        <v>58</v>
      </c>
      <c r="D959" s="1" t="s">
        <v>3291</v>
      </c>
    </row>
    <row r="960" spans="1:4" x14ac:dyDescent="0.3">
      <c r="A960" s="1" t="s">
        <v>3292</v>
      </c>
      <c r="B960" s="1" t="s">
        <v>57</v>
      </c>
      <c r="C960" s="1" t="s">
        <v>731</v>
      </c>
      <c r="D960" s="1" t="s">
        <v>3293</v>
      </c>
    </row>
    <row r="961" spans="1:4" x14ac:dyDescent="0.3">
      <c r="A961" s="1" t="s">
        <v>3294</v>
      </c>
      <c r="B961" s="1" t="s">
        <v>57</v>
      </c>
      <c r="C961" s="1" t="s">
        <v>143</v>
      </c>
      <c r="D961" s="1" t="s">
        <v>3295</v>
      </c>
    </row>
    <row r="962" spans="1:4" x14ac:dyDescent="0.3">
      <c r="A962" s="1" t="s">
        <v>3298</v>
      </c>
      <c r="B962" s="1" t="s">
        <v>57</v>
      </c>
      <c r="C962" s="1" t="s">
        <v>143</v>
      </c>
      <c r="D962" s="1" t="s">
        <v>3299</v>
      </c>
    </row>
    <row r="963" spans="1:4" x14ac:dyDescent="0.3">
      <c r="A963" s="1" t="s">
        <v>3300</v>
      </c>
      <c r="B963" s="1" t="s">
        <v>26</v>
      </c>
      <c r="C963" s="1" t="s">
        <v>61</v>
      </c>
      <c r="D963" s="1" t="s">
        <v>3301</v>
      </c>
    </row>
    <row r="964" spans="1:4" x14ac:dyDescent="0.3">
      <c r="A964" s="1" t="s">
        <v>3303</v>
      </c>
      <c r="B964" s="1" t="s">
        <v>14</v>
      </c>
      <c r="C964" s="1" t="s">
        <v>34</v>
      </c>
      <c r="D964" s="1" t="s">
        <v>3304</v>
      </c>
    </row>
    <row r="965" spans="1:4" x14ac:dyDescent="0.3">
      <c r="A965" s="1" t="s">
        <v>3305</v>
      </c>
      <c r="B965" s="1" t="s">
        <v>26</v>
      </c>
      <c r="C965" s="1" t="s">
        <v>71</v>
      </c>
      <c r="D965" s="1" t="s">
        <v>3306</v>
      </c>
    </row>
    <row r="966" spans="1:4" x14ac:dyDescent="0.3">
      <c r="A966" s="1" t="s">
        <v>3307</v>
      </c>
      <c r="B966" s="1" t="s">
        <v>26</v>
      </c>
      <c r="C966" s="1" t="s">
        <v>86</v>
      </c>
      <c r="D966" s="1" t="s">
        <v>3308</v>
      </c>
    </row>
    <row r="967" spans="1:4" x14ac:dyDescent="0.3">
      <c r="A967" s="1" t="s">
        <v>3311</v>
      </c>
      <c r="B967" s="1" t="s">
        <v>26</v>
      </c>
      <c r="C967" s="1" t="s">
        <v>52</v>
      </c>
      <c r="D967" s="1" t="s">
        <v>3312</v>
      </c>
    </row>
    <row r="968" spans="1:4" x14ac:dyDescent="0.3">
      <c r="A968" s="1" t="s">
        <v>3313</v>
      </c>
      <c r="B968" s="1" t="s">
        <v>57</v>
      </c>
      <c r="C968" s="1" t="s">
        <v>58</v>
      </c>
      <c r="D968" s="1" t="s">
        <v>3314</v>
      </c>
    </row>
    <row r="969" spans="1:4" x14ac:dyDescent="0.3">
      <c r="A969" s="1" t="s">
        <v>3315</v>
      </c>
      <c r="B969" s="1" t="s">
        <v>26</v>
      </c>
      <c r="C969" s="1" t="s">
        <v>44</v>
      </c>
      <c r="D969" s="1" t="s">
        <v>3316</v>
      </c>
    </row>
    <row r="970" spans="1:4" x14ac:dyDescent="0.3">
      <c r="A970" s="1" t="s">
        <v>3317</v>
      </c>
      <c r="B970" s="1" t="s">
        <v>26</v>
      </c>
      <c r="C970" s="1" t="s">
        <v>86</v>
      </c>
      <c r="D970" s="1" t="s">
        <v>3318</v>
      </c>
    </row>
    <row r="971" spans="1:4" x14ac:dyDescent="0.3">
      <c r="A971" s="1" t="s">
        <v>3319</v>
      </c>
      <c r="B971" s="1" t="s">
        <v>26</v>
      </c>
      <c r="C971" s="1" t="s">
        <v>287</v>
      </c>
      <c r="D971" s="1" t="s">
        <v>3320</v>
      </c>
    </row>
    <row r="972" spans="1:4" x14ac:dyDescent="0.3">
      <c r="A972" s="1" t="s">
        <v>3321</v>
      </c>
      <c r="B972" s="1" t="s">
        <v>26</v>
      </c>
      <c r="C972" s="1" t="s">
        <v>164</v>
      </c>
      <c r="D972" s="1" t="s">
        <v>3322</v>
      </c>
    </row>
    <row r="973" spans="1:4" x14ac:dyDescent="0.3">
      <c r="A973" s="1" t="s">
        <v>3324</v>
      </c>
      <c r="B973" s="1" t="s">
        <v>14</v>
      </c>
      <c r="C973" s="1" t="s">
        <v>34</v>
      </c>
      <c r="D973" s="1" t="s">
        <v>3325</v>
      </c>
    </row>
    <row r="974" spans="1:4" x14ac:dyDescent="0.3">
      <c r="A974" s="1" t="s">
        <v>3326</v>
      </c>
      <c r="B974" s="1" t="s">
        <v>14</v>
      </c>
      <c r="C974" s="1" t="s">
        <v>34</v>
      </c>
      <c r="D974" s="1" t="s">
        <v>3327</v>
      </c>
    </row>
    <row r="975" spans="1:4" x14ac:dyDescent="0.3">
      <c r="A975" s="1" t="s">
        <v>3328</v>
      </c>
      <c r="B975" s="1" t="s">
        <v>26</v>
      </c>
      <c r="C975" s="1" t="s">
        <v>61</v>
      </c>
      <c r="D975" s="1" t="s">
        <v>3329</v>
      </c>
    </row>
    <row r="976" spans="1:4" x14ac:dyDescent="0.3">
      <c r="A976" s="1" t="s">
        <v>3330</v>
      </c>
      <c r="B976" s="1" t="s">
        <v>26</v>
      </c>
      <c r="C976" s="1" t="s">
        <v>86</v>
      </c>
      <c r="D976" s="1" t="s">
        <v>3331</v>
      </c>
    </row>
    <row r="977" spans="1:4" x14ac:dyDescent="0.3">
      <c r="A977" s="1" t="s">
        <v>3333</v>
      </c>
      <c r="B977" s="1" t="s">
        <v>14</v>
      </c>
      <c r="C977" s="1" t="s">
        <v>34</v>
      </c>
      <c r="D977" s="1" t="s">
        <v>3334</v>
      </c>
    </row>
    <row r="978" spans="1:4" x14ac:dyDescent="0.3">
      <c r="A978" s="1" t="s">
        <v>3335</v>
      </c>
      <c r="B978" s="1" t="s">
        <v>26</v>
      </c>
      <c r="C978" s="1" t="s">
        <v>86</v>
      </c>
      <c r="D978" s="1" t="s">
        <v>3336</v>
      </c>
    </row>
    <row r="979" spans="1:4" x14ac:dyDescent="0.3">
      <c r="A979" s="1" t="s">
        <v>3337</v>
      </c>
      <c r="B979" s="1" t="s">
        <v>14</v>
      </c>
      <c r="C979" s="1" t="s">
        <v>34</v>
      </c>
      <c r="D979" s="1" t="s">
        <v>2974</v>
      </c>
    </row>
    <row r="980" spans="1:4" x14ac:dyDescent="0.3">
      <c r="A980" s="1" t="s">
        <v>3339</v>
      </c>
      <c r="B980" s="1" t="s">
        <v>26</v>
      </c>
      <c r="C980" s="1" t="s">
        <v>52</v>
      </c>
      <c r="D980" s="1" t="s">
        <v>3340</v>
      </c>
    </row>
    <row r="981" spans="1:4" x14ac:dyDescent="0.3">
      <c r="A981" s="1" t="s">
        <v>3343</v>
      </c>
      <c r="B981" s="1" t="s">
        <v>26</v>
      </c>
      <c r="C981" s="1" t="s">
        <v>61</v>
      </c>
      <c r="D981" s="1" t="s">
        <v>3344</v>
      </c>
    </row>
    <row r="982" spans="1:4" x14ac:dyDescent="0.3">
      <c r="A982" s="1" t="s">
        <v>3345</v>
      </c>
      <c r="B982" s="1" t="s">
        <v>14</v>
      </c>
      <c r="C982" s="1" t="s">
        <v>49</v>
      </c>
      <c r="D982" s="1" t="s">
        <v>3346</v>
      </c>
    </row>
    <row r="983" spans="1:4" x14ac:dyDescent="0.3">
      <c r="A983" s="1" t="s">
        <v>3347</v>
      </c>
      <c r="B983" s="1" t="s">
        <v>57</v>
      </c>
      <c r="C983" s="1" t="s">
        <v>58</v>
      </c>
      <c r="D983" s="1" t="s">
        <v>3348</v>
      </c>
    </row>
    <row r="984" spans="1:4" x14ac:dyDescent="0.3">
      <c r="A984" s="1" t="s">
        <v>3349</v>
      </c>
      <c r="B984" s="1" t="s">
        <v>26</v>
      </c>
      <c r="C984" s="1" t="s">
        <v>86</v>
      </c>
      <c r="D984" s="1" t="s">
        <v>3350</v>
      </c>
    </row>
    <row r="985" spans="1:4" x14ac:dyDescent="0.3">
      <c r="A985" s="1" t="s">
        <v>3351</v>
      </c>
      <c r="B985" s="1" t="s">
        <v>26</v>
      </c>
      <c r="C985" s="1" t="s">
        <v>71</v>
      </c>
      <c r="D985" s="1" t="s">
        <v>3352</v>
      </c>
    </row>
    <row r="986" spans="1:4" x14ac:dyDescent="0.3">
      <c r="A986" s="1" t="s">
        <v>3353</v>
      </c>
      <c r="B986" s="1" t="s">
        <v>57</v>
      </c>
      <c r="C986" s="1" t="s">
        <v>58</v>
      </c>
      <c r="D986" s="1" t="s">
        <v>3354</v>
      </c>
    </row>
    <row r="987" spans="1:4" x14ac:dyDescent="0.3">
      <c r="A987" s="1" t="s">
        <v>3355</v>
      </c>
      <c r="B987" s="1" t="s">
        <v>26</v>
      </c>
      <c r="C987" s="1" t="s">
        <v>61</v>
      </c>
      <c r="D987" s="1" t="s">
        <v>3356</v>
      </c>
    </row>
    <row r="988" spans="1:4" x14ac:dyDescent="0.3">
      <c r="A988" s="1" t="s">
        <v>3359</v>
      </c>
      <c r="B988" s="1" t="s">
        <v>26</v>
      </c>
      <c r="C988" s="1" t="s">
        <v>61</v>
      </c>
      <c r="D988" s="1" t="s">
        <v>3360</v>
      </c>
    </row>
    <row r="989" spans="1:4" x14ac:dyDescent="0.3">
      <c r="A989" s="1" t="s">
        <v>3362</v>
      </c>
      <c r="B989" s="1" t="s">
        <v>26</v>
      </c>
      <c r="C989" s="1" t="s">
        <v>86</v>
      </c>
      <c r="D989" s="1" t="s">
        <v>3363</v>
      </c>
    </row>
    <row r="990" spans="1:4" x14ac:dyDescent="0.3">
      <c r="A990" s="1" t="s">
        <v>3364</v>
      </c>
      <c r="B990" s="1" t="s">
        <v>26</v>
      </c>
      <c r="C990" s="1" t="s">
        <v>86</v>
      </c>
      <c r="D990" s="1" t="s">
        <v>3365</v>
      </c>
    </row>
    <row r="991" spans="1:4" x14ac:dyDescent="0.3">
      <c r="A991" s="1" t="s">
        <v>3366</v>
      </c>
      <c r="B991" s="1" t="s">
        <v>57</v>
      </c>
      <c r="C991" s="1" t="s">
        <v>143</v>
      </c>
      <c r="D991" s="1" t="s">
        <v>3367</v>
      </c>
    </row>
    <row r="992" spans="1:4" x14ac:dyDescent="0.3">
      <c r="A992" s="1" t="s">
        <v>3369</v>
      </c>
      <c r="B992" s="1" t="s">
        <v>26</v>
      </c>
      <c r="C992" s="1" t="s">
        <v>61</v>
      </c>
      <c r="D992" s="1" t="s">
        <v>1314</v>
      </c>
    </row>
    <row r="993" spans="1:4" x14ac:dyDescent="0.3">
      <c r="A993" s="1" t="s">
        <v>3370</v>
      </c>
      <c r="B993" s="1" t="s">
        <v>26</v>
      </c>
      <c r="C993" s="1" t="s">
        <v>86</v>
      </c>
      <c r="D993" s="1" t="s">
        <v>3371</v>
      </c>
    </row>
    <row r="994" spans="1:4" x14ac:dyDescent="0.3">
      <c r="A994" s="1" t="s">
        <v>3372</v>
      </c>
      <c r="B994" s="1" t="s">
        <v>14</v>
      </c>
      <c r="C994" s="1" t="s">
        <v>18</v>
      </c>
      <c r="D994" s="1" t="s">
        <v>3373</v>
      </c>
    </row>
    <row r="995" spans="1:4" x14ac:dyDescent="0.3">
      <c r="A995" s="1" t="s">
        <v>3374</v>
      </c>
      <c r="B995" s="1" t="s">
        <v>57</v>
      </c>
      <c r="C995" s="1" t="s">
        <v>58</v>
      </c>
      <c r="D995" s="1" t="s">
        <v>3375</v>
      </c>
    </row>
    <row r="996" spans="1:4" x14ac:dyDescent="0.3">
      <c r="A996" s="1" t="s">
        <v>3377</v>
      </c>
      <c r="B996" s="1" t="s">
        <v>26</v>
      </c>
      <c r="C996" s="1" t="s">
        <v>61</v>
      </c>
      <c r="D996" s="1" t="s">
        <v>3378</v>
      </c>
    </row>
    <row r="997" spans="1:4" x14ac:dyDescent="0.3">
      <c r="A997" s="1" t="s">
        <v>3380</v>
      </c>
      <c r="B997" s="1" t="s">
        <v>57</v>
      </c>
      <c r="C997" s="1" t="s">
        <v>58</v>
      </c>
      <c r="D997" s="1" t="s">
        <v>3381</v>
      </c>
    </row>
    <row r="998" spans="1:4" x14ac:dyDescent="0.3">
      <c r="A998" s="1" t="s">
        <v>3384</v>
      </c>
      <c r="B998" s="1" t="s">
        <v>26</v>
      </c>
      <c r="C998" s="1" t="s">
        <v>61</v>
      </c>
      <c r="D998" s="1" t="s">
        <v>3385</v>
      </c>
    </row>
    <row r="999" spans="1:4" x14ac:dyDescent="0.3">
      <c r="A999" s="1" t="s">
        <v>3386</v>
      </c>
      <c r="B999" s="1" t="s">
        <v>26</v>
      </c>
      <c r="C999" s="1" t="s">
        <v>61</v>
      </c>
      <c r="D999" s="1" t="s">
        <v>3387</v>
      </c>
    </row>
    <row r="1000" spans="1:4" x14ac:dyDescent="0.3">
      <c r="A1000" s="1" t="s">
        <v>3388</v>
      </c>
      <c r="B1000" s="1" t="s">
        <v>57</v>
      </c>
      <c r="C1000" s="1" t="s">
        <v>731</v>
      </c>
      <c r="D1000" s="1" t="s">
        <v>3389</v>
      </c>
    </row>
    <row r="1001" spans="1:4" x14ac:dyDescent="0.3">
      <c r="A1001" s="1" t="s">
        <v>3392</v>
      </c>
      <c r="B1001" s="1" t="s">
        <v>26</v>
      </c>
      <c r="C1001" s="1" t="s">
        <v>61</v>
      </c>
      <c r="D1001" s="1" t="s">
        <v>3393</v>
      </c>
    </row>
    <row r="1002" spans="1:4" x14ac:dyDescent="0.3">
      <c r="A1002" s="1" t="s">
        <v>3394</v>
      </c>
      <c r="B1002" s="1" t="s">
        <v>14</v>
      </c>
      <c r="C1002" s="1" t="s">
        <v>34</v>
      </c>
      <c r="D1002" s="1" t="s">
        <v>3395</v>
      </c>
    </row>
    <row r="1003" spans="1:4" x14ac:dyDescent="0.3">
      <c r="A1003" s="1" t="s">
        <v>3397</v>
      </c>
      <c r="B1003" s="1" t="s">
        <v>14</v>
      </c>
      <c r="C1003" s="1" t="s">
        <v>49</v>
      </c>
      <c r="D1003" s="1" t="s">
        <v>3398</v>
      </c>
    </row>
    <row r="1004" spans="1:4" x14ac:dyDescent="0.3">
      <c r="A1004" s="1" t="s">
        <v>3400</v>
      </c>
      <c r="B1004" s="1" t="s">
        <v>26</v>
      </c>
      <c r="C1004" s="1" t="s">
        <v>61</v>
      </c>
      <c r="D1004" s="1" t="s">
        <v>3401</v>
      </c>
    </row>
    <row r="1005" spans="1:4" x14ac:dyDescent="0.3">
      <c r="A1005" s="1" t="s">
        <v>3403</v>
      </c>
      <c r="B1005" s="1" t="s">
        <v>14</v>
      </c>
      <c r="C1005" s="1" t="s">
        <v>18</v>
      </c>
      <c r="D1005" s="1" t="s">
        <v>3404</v>
      </c>
    </row>
    <row r="1006" spans="1:4" x14ac:dyDescent="0.3">
      <c r="A1006" s="1" t="s">
        <v>3405</v>
      </c>
      <c r="B1006" s="1" t="s">
        <v>26</v>
      </c>
      <c r="C1006" s="1" t="s">
        <v>86</v>
      </c>
      <c r="D1006" s="1" t="s">
        <v>3406</v>
      </c>
    </row>
    <row r="1007" spans="1:4" x14ac:dyDescent="0.3">
      <c r="A1007" s="1" t="s">
        <v>3408</v>
      </c>
      <c r="B1007" s="1" t="s">
        <v>26</v>
      </c>
      <c r="C1007" s="1" t="s">
        <v>52</v>
      </c>
      <c r="D1007" s="1" t="s">
        <v>3409</v>
      </c>
    </row>
    <row r="1008" spans="1:4" x14ac:dyDescent="0.3">
      <c r="A1008" s="1" t="s">
        <v>3411</v>
      </c>
      <c r="B1008" s="1" t="s">
        <v>14</v>
      </c>
      <c r="C1008" s="1" t="s">
        <v>49</v>
      </c>
      <c r="D1008" s="1" t="s">
        <v>3412</v>
      </c>
    </row>
    <row r="1009" spans="1:4" x14ac:dyDescent="0.3">
      <c r="A1009" s="1" t="s">
        <v>3415</v>
      </c>
      <c r="B1009" s="1" t="s">
        <v>26</v>
      </c>
      <c r="C1009" s="1" t="s">
        <v>52</v>
      </c>
      <c r="D1009" s="1" t="s">
        <v>3416</v>
      </c>
    </row>
    <row r="1010" spans="1:4" x14ac:dyDescent="0.3">
      <c r="A1010" s="1" t="s">
        <v>3418</v>
      </c>
      <c r="B1010" s="1" t="s">
        <v>26</v>
      </c>
      <c r="C1010" s="1" t="s">
        <v>27</v>
      </c>
      <c r="D1010" s="1" t="s">
        <v>3419</v>
      </c>
    </row>
    <row r="1011" spans="1:4" x14ac:dyDescent="0.3">
      <c r="A1011" s="1" t="s">
        <v>3421</v>
      </c>
      <c r="B1011" s="1" t="s">
        <v>26</v>
      </c>
      <c r="C1011" s="1" t="s">
        <v>86</v>
      </c>
      <c r="D1011" s="1" t="s">
        <v>3422</v>
      </c>
    </row>
    <row r="1012" spans="1:4" x14ac:dyDescent="0.3">
      <c r="A1012" s="1" t="s">
        <v>3423</v>
      </c>
      <c r="B1012" s="1" t="s">
        <v>26</v>
      </c>
      <c r="C1012" s="1" t="s">
        <v>86</v>
      </c>
      <c r="D1012" s="1" t="s">
        <v>3424</v>
      </c>
    </row>
    <row r="1013" spans="1:4" x14ac:dyDescent="0.3">
      <c r="A1013" s="1" t="s">
        <v>3425</v>
      </c>
      <c r="B1013" s="1" t="s">
        <v>26</v>
      </c>
      <c r="C1013" s="1" t="s">
        <v>44</v>
      </c>
      <c r="D1013" s="1" t="s">
        <v>3426</v>
      </c>
    </row>
    <row r="1014" spans="1:4" x14ac:dyDescent="0.3">
      <c r="A1014" s="1" t="s">
        <v>3427</v>
      </c>
      <c r="B1014" s="1" t="s">
        <v>26</v>
      </c>
      <c r="C1014" s="1" t="s">
        <v>86</v>
      </c>
      <c r="D1014" s="1" t="s">
        <v>3428</v>
      </c>
    </row>
    <row r="1015" spans="1:4" x14ac:dyDescent="0.3">
      <c r="A1015" s="1" t="s">
        <v>3430</v>
      </c>
      <c r="B1015" s="1" t="s">
        <v>57</v>
      </c>
      <c r="C1015" s="1" t="s">
        <v>143</v>
      </c>
      <c r="D1015" s="1" t="s">
        <v>3431</v>
      </c>
    </row>
    <row r="1016" spans="1:4" x14ac:dyDescent="0.3">
      <c r="A1016" s="1" t="s">
        <v>3434</v>
      </c>
      <c r="B1016" s="1" t="s">
        <v>26</v>
      </c>
      <c r="C1016" s="1" t="s">
        <v>287</v>
      </c>
      <c r="D1016" s="1" t="s">
        <v>627</v>
      </c>
    </row>
    <row r="1017" spans="1:4" x14ac:dyDescent="0.3">
      <c r="A1017" s="1" t="s">
        <v>3435</v>
      </c>
      <c r="B1017" s="1" t="s">
        <v>57</v>
      </c>
      <c r="C1017" s="1" t="s">
        <v>58</v>
      </c>
      <c r="D1017" s="1" t="s">
        <v>3436</v>
      </c>
    </row>
    <row r="1018" spans="1:4" x14ac:dyDescent="0.3">
      <c r="A1018" s="1" t="s">
        <v>3437</v>
      </c>
      <c r="B1018" s="1" t="s">
        <v>57</v>
      </c>
      <c r="C1018" s="1" t="s">
        <v>143</v>
      </c>
      <c r="D1018" s="1" t="s">
        <v>3438</v>
      </c>
    </row>
    <row r="1019" spans="1:4" x14ac:dyDescent="0.3">
      <c r="A1019" s="1" t="s">
        <v>3439</v>
      </c>
      <c r="B1019" s="1" t="s">
        <v>26</v>
      </c>
      <c r="C1019" s="1" t="s">
        <v>86</v>
      </c>
      <c r="D1019" s="1" t="s">
        <v>3440</v>
      </c>
    </row>
    <row r="1020" spans="1:4" x14ac:dyDescent="0.3">
      <c r="A1020" s="1" t="s">
        <v>3441</v>
      </c>
      <c r="B1020" s="1" t="s">
        <v>26</v>
      </c>
      <c r="C1020" s="1" t="s">
        <v>44</v>
      </c>
      <c r="D1020" s="1" t="s">
        <v>3442</v>
      </c>
    </row>
    <row r="1021" spans="1:4" x14ac:dyDescent="0.3">
      <c r="A1021" s="1" t="s">
        <v>3443</v>
      </c>
      <c r="B1021" s="1" t="s">
        <v>26</v>
      </c>
      <c r="C1021" s="1" t="s">
        <v>86</v>
      </c>
      <c r="D1021" s="1" t="s">
        <v>3444</v>
      </c>
    </row>
    <row r="1022" spans="1:4" x14ac:dyDescent="0.3">
      <c r="A1022" s="1" t="s">
        <v>3445</v>
      </c>
      <c r="B1022" s="1" t="s">
        <v>57</v>
      </c>
      <c r="C1022" s="1" t="s">
        <v>58</v>
      </c>
      <c r="D1022" s="1" t="s">
        <v>3446</v>
      </c>
    </row>
    <row r="1023" spans="1:4" x14ac:dyDescent="0.3">
      <c r="A1023" s="1" t="s">
        <v>3447</v>
      </c>
      <c r="B1023" s="1" t="s">
        <v>14</v>
      </c>
      <c r="C1023" s="1" t="s">
        <v>34</v>
      </c>
      <c r="D1023" s="1" t="s">
        <v>3448</v>
      </c>
    </row>
    <row r="1024" spans="1:4" x14ac:dyDescent="0.3">
      <c r="A1024" s="1" t="s">
        <v>3450</v>
      </c>
      <c r="B1024" s="1" t="s">
        <v>57</v>
      </c>
      <c r="C1024" s="1" t="s">
        <v>731</v>
      </c>
      <c r="D1024" s="1" t="s">
        <v>3451</v>
      </c>
    </row>
    <row r="1025" spans="1:4" x14ac:dyDescent="0.3">
      <c r="A1025" s="1" t="s">
        <v>3453</v>
      </c>
      <c r="B1025" s="1" t="s">
        <v>26</v>
      </c>
      <c r="C1025" s="1" t="s">
        <v>61</v>
      </c>
      <c r="D1025" s="1" t="s">
        <v>3454</v>
      </c>
    </row>
    <row r="1026" spans="1:4" x14ac:dyDescent="0.3">
      <c r="A1026" s="1" t="s">
        <v>3457</v>
      </c>
      <c r="B1026" s="1" t="s">
        <v>26</v>
      </c>
      <c r="C1026" s="1" t="s">
        <v>52</v>
      </c>
      <c r="D1026" s="1" t="s">
        <v>3458</v>
      </c>
    </row>
    <row r="1027" spans="1:4" x14ac:dyDescent="0.3">
      <c r="A1027" s="1" t="s">
        <v>3459</v>
      </c>
      <c r="B1027" s="1" t="s">
        <v>26</v>
      </c>
      <c r="C1027" s="1" t="s">
        <v>86</v>
      </c>
      <c r="D1027" s="1" t="s">
        <v>3460</v>
      </c>
    </row>
    <row r="1028" spans="1:4" x14ac:dyDescent="0.3">
      <c r="A1028" s="1" t="s">
        <v>3462</v>
      </c>
      <c r="B1028" s="1" t="s">
        <v>26</v>
      </c>
      <c r="C1028" s="1" t="s">
        <v>52</v>
      </c>
      <c r="D1028" s="1" t="s">
        <v>3463</v>
      </c>
    </row>
    <row r="1029" spans="1:4" x14ac:dyDescent="0.3">
      <c r="A1029" s="1" t="s">
        <v>3464</v>
      </c>
      <c r="B1029" s="1" t="s">
        <v>14</v>
      </c>
      <c r="C1029" s="1" t="s">
        <v>49</v>
      </c>
      <c r="D1029" s="1" t="s">
        <v>3465</v>
      </c>
    </row>
    <row r="1030" spans="1:4" x14ac:dyDescent="0.3">
      <c r="A1030" s="1" t="s">
        <v>3467</v>
      </c>
      <c r="B1030" s="1" t="s">
        <v>26</v>
      </c>
      <c r="C1030" s="1" t="s">
        <v>287</v>
      </c>
      <c r="D1030" s="1" t="s">
        <v>3468</v>
      </c>
    </row>
    <row r="1031" spans="1:4" x14ac:dyDescent="0.3">
      <c r="A1031" s="1" t="s">
        <v>3469</v>
      </c>
      <c r="B1031" s="1" t="s">
        <v>26</v>
      </c>
      <c r="C1031" s="1" t="s">
        <v>86</v>
      </c>
      <c r="D1031" s="1" t="s">
        <v>3470</v>
      </c>
    </row>
    <row r="1032" spans="1:4" x14ac:dyDescent="0.3">
      <c r="A1032" s="1" t="s">
        <v>3472</v>
      </c>
      <c r="B1032" s="1" t="s">
        <v>26</v>
      </c>
      <c r="C1032" s="1" t="s">
        <v>86</v>
      </c>
      <c r="D1032" s="1" t="s">
        <v>3473</v>
      </c>
    </row>
    <row r="1033" spans="1:4" x14ac:dyDescent="0.3">
      <c r="A1033" s="1" t="s">
        <v>3474</v>
      </c>
      <c r="B1033" s="1" t="s">
        <v>26</v>
      </c>
      <c r="C1033" s="1" t="s">
        <v>44</v>
      </c>
      <c r="D1033" s="1" t="s">
        <v>3475</v>
      </c>
    </row>
    <row r="1034" spans="1:4" x14ac:dyDescent="0.3">
      <c r="A1034" s="1" t="s">
        <v>3477</v>
      </c>
      <c r="B1034" s="1" t="s">
        <v>26</v>
      </c>
      <c r="C1034" s="1" t="s">
        <v>44</v>
      </c>
      <c r="D1034" s="1" t="s">
        <v>3478</v>
      </c>
    </row>
    <row r="1035" spans="1:4" x14ac:dyDescent="0.3">
      <c r="A1035" s="1" t="s">
        <v>3481</v>
      </c>
      <c r="B1035" s="1" t="s">
        <v>26</v>
      </c>
      <c r="C1035" s="1" t="s">
        <v>44</v>
      </c>
      <c r="D1035" s="1" t="s">
        <v>3482</v>
      </c>
    </row>
    <row r="1036" spans="1:4" x14ac:dyDescent="0.3">
      <c r="A1036" s="1" t="s">
        <v>3483</v>
      </c>
      <c r="B1036" s="1" t="s">
        <v>26</v>
      </c>
      <c r="C1036" s="1" t="s">
        <v>71</v>
      </c>
      <c r="D1036" s="1" t="s">
        <v>3484</v>
      </c>
    </row>
    <row r="1037" spans="1:4" x14ac:dyDescent="0.3">
      <c r="A1037" s="1" t="s">
        <v>3485</v>
      </c>
      <c r="B1037" s="1" t="s">
        <v>14</v>
      </c>
      <c r="C1037" s="1" t="s">
        <v>49</v>
      </c>
      <c r="D1037" s="1" t="s">
        <v>1385</v>
      </c>
    </row>
    <row r="1038" spans="1:4" x14ac:dyDescent="0.3">
      <c r="A1038" s="1" t="s">
        <v>3486</v>
      </c>
      <c r="B1038" s="1" t="s">
        <v>26</v>
      </c>
      <c r="C1038" s="1" t="s">
        <v>44</v>
      </c>
      <c r="D1038" s="1" t="s">
        <v>3487</v>
      </c>
    </row>
    <row r="1039" spans="1:4" x14ac:dyDescent="0.3">
      <c r="A1039" s="1" t="s">
        <v>3489</v>
      </c>
      <c r="B1039" s="1" t="s">
        <v>26</v>
      </c>
      <c r="C1039" s="1" t="s">
        <v>71</v>
      </c>
      <c r="D1039" s="1" t="s">
        <v>3490</v>
      </c>
    </row>
    <row r="1040" spans="1:4" x14ac:dyDescent="0.3">
      <c r="A1040" s="1" t="s">
        <v>3492</v>
      </c>
      <c r="B1040" s="1" t="s">
        <v>26</v>
      </c>
      <c r="C1040" s="1" t="s">
        <v>27</v>
      </c>
      <c r="D1040" s="1" t="s">
        <v>3493</v>
      </c>
    </row>
    <row r="1041" spans="1:4" x14ac:dyDescent="0.3">
      <c r="A1041" s="1" t="s">
        <v>3495</v>
      </c>
      <c r="B1041" s="1" t="s">
        <v>26</v>
      </c>
      <c r="C1041" s="1" t="s">
        <v>52</v>
      </c>
      <c r="D1041" s="1" t="s">
        <v>3496</v>
      </c>
    </row>
    <row r="1042" spans="1:4" x14ac:dyDescent="0.3">
      <c r="A1042" s="1" t="s">
        <v>3499</v>
      </c>
      <c r="B1042" s="1" t="s">
        <v>26</v>
      </c>
      <c r="C1042" s="1" t="s">
        <v>164</v>
      </c>
      <c r="D1042" s="1" t="s">
        <v>719</v>
      </c>
    </row>
    <row r="1043" spans="1:4" x14ac:dyDescent="0.3">
      <c r="A1043" s="1" t="s">
        <v>3500</v>
      </c>
      <c r="B1043" s="1" t="s">
        <v>26</v>
      </c>
      <c r="C1043" s="1" t="s">
        <v>52</v>
      </c>
      <c r="D1043" s="1" t="s">
        <v>3501</v>
      </c>
    </row>
    <row r="1044" spans="1:4" x14ac:dyDescent="0.3">
      <c r="A1044" s="1" t="s">
        <v>3503</v>
      </c>
      <c r="B1044" s="1" t="s">
        <v>26</v>
      </c>
      <c r="C1044" s="1" t="s">
        <v>27</v>
      </c>
      <c r="D1044" s="1" t="s">
        <v>3504</v>
      </c>
    </row>
    <row r="1045" spans="1:4" x14ac:dyDescent="0.3">
      <c r="A1045" s="1" t="s">
        <v>3506</v>
      </c>
      <c r="B1045" s="1" t="s">
        <v>26</v>
      </c>
      <c r="C1045" s="1" t="s">
        <v>44</v>
      </c>
      <c r="D1045" s="1" t="s">
        <v>3507</v>
      </c>
    </row>
    <row r="1046" spans="1:4" x14ac:dyDescent="0.3">
      <c r="A1046" s="1" t="s">
        <v>3509</v>
      </c>
      <c r="B1046" s="1" t="s">
        <v>57</v>
      </c>
      <c r="C1046" s="1" t="s">
        <v>143</v>
      </c>
      <c r="D1046" s="1" t="s">
        <v>3510</v>
      </c>
    </row>
    <row r="1047" spans="1:4" x14ac:dyDescent="0.3">
      <c r="A1047" s="1" t="s">
        <v>3511</v>
      </c>
      <c r="B1047" s="1" t="s">
        <v>26</v>
      </c>
      <c r="C1047" s="1" t="s">
        <v>61</v>
      </c>
      <c r="D1047" s="1" t="s">
        <v>3512</v>
      </c>
    </row>
    <row r="1048" spans="1:4" x14ac:dyDescent="0.3">
      <c r="A1048" s="1" t="s">
        <v>3514</v>
      </c>
      <c r="B1048" s="1" t="s">
        <v>26</v>
      </c>
      <c r="C1048" s="1" t="s">
        <v>52</v>
      </c>
      <c r="D1048" s="1" t="s">
        <v>3515</v>
      </c>
    </row>
    <row r="1049" spans="1:4" x14ac:dyDescent="0.3">
      <c r="A1049" s="1" t="s">
        <v>3516</v>
      </c>
      <c r="B1049" s="1" t="s">
        <v>26</v>
      </c>
      <c r="C1049" s="1" t="s">
        <v>164</v>
      </c>
      <c r="D1049" s="1" t="s">
        <v>3517</v>
      </c>
    </row>
    <row r="1050" spans="1:4" x14ac:dyDescent="0.3">
      <c r="A1050" s="1" t="s">
        <v>3518</v>
      </c>
      <c r="B1050" s="1" t="s">
        <v>57</v>
      </c>
      <c r="C1050" s="1" t="s">
        <v>143</v>
      </c>
      <c r="D1050" s="1" t="s">
        <v>3519</v>
      </c>
    </row>
    <row r="1051" spans="1:4" x14ac:dyDescent="0.3">
      <c r="A1051" s="1" t="s">
        <v>3520</v>
      </c>
      <c r="B1051" s="1" t="s">
        <v>57</v>
      </c>
      <c r="C1051" s="1" t="s">
        <v>58</v>
      </c>
      <c r="D1051" s="1" t="s">
        <v>3521</v>
      </c>
    </row>
    <row r="1052" spans="1:4" x14ac:dyDescent="0.3">
      <c r="A1052" s="1" t="s">
        <v>3523</v>
      </c>
      <c r="B1052" s="1" t="s">
        <v>26</v>
      </c>
      <c r="C1052" s="1" t="s">
        <v>86</v>
      </c>
      <c r="D1052" s="1" t="s">
        <v>3524</v>
      </c>
    </row>
    <row r="1053" spans="1:4" x14ac:dyDescent="0.3">
      <c r="A1053" s="1" t="s">
        <v>3526</v>
      </c>
      <c r="B1053" s="1" t="s">
        <v>26</v>
      </c>
      <c r="C1053" s="1" t="s">
        <v>71</v>
      </c>
      <c r="D1053" s="1" t="s">
        <v>3527</v>
      </c>
    </row>
    <row r="1054" spans="1:4" x14ac:dyDescent="0.3">
      <c r="A1054" s="1" t="s">
        <v>3528</v>
      </c>
      <c r="B1054" s="1" t="s">
        <v>26</v>
      </c>
      <c r="C1054" s="1" t="s">
        <v>86</v>
      </c>
      <c r="D1054" s="1" t="s">
        <v>3529</v>
      </c>
    </row>
    <row r="1055" spans="1:4" x14ac:dyDescent="0.3">
      <c r="A1055" s="1" t="s">
        <v>3530</v>
      </c>
      <c r="B1055" s="1" t="s">
        <v>26</v>
      </c>
      <c r="C1055" s="1" t="s">
        <v>287</v>
      </c>
      <c r="D1055" s="1" t="s">
        <v>3531</v>
      </c>
    </row>
    <row r="1056" spans="1:4" x14ac:dyDescent="0.3">
      <c r="A1056" s="1" t="s">
        <v>3532</v>
      </c>
      <c r="B1056" s="1" t="s">
        <v>26</v>
      </c>
      <c r="C1056" s="1" t="s">
        <v>52</v>
      </c>
      <c r="D1056" s="1" t="s">
        <v>3533</v>
      </c>
    </row>
    <row r="1057" spans="1:4" x14ac:dyDescent="0.3">
      <c r="A1057" s="1" t="s">
        <v>3536</v>
      </c>
      <c r="B1057" s="1" t="s">
        <v>57</v>
      </c>
      <c r="C1057" s="1" t="s">
        <v>58</v>
      </c>
      <c r="D1057" s="1" t="s">
        <v>3537</v>
      </c>
    </row>
    <row r="1058" spans="1:4" x14ac:dyDescent="0.3">
      <c r="A1058" s="1" t="s">
        <v>3539</v>
      </c>
      <c r="B1058" s="1" t="s">
        <v>26</v>
      </c>
      <c r="C1058" s="1" t="s">
        <v>86</v>
      </c>
      <c r="D1058" s="1" t="s">
        <v>3540</v>
      </c>
    </row>
    <row r="1059" spans="1:4" x14ac:dyDescent="0.3">
      <c r="A1059" s="1" t="s">
        <v>3543</v>
      </c>
      <c r="B1059" s="1" t="s">
        <v>14</v>
      </c>
      <c r="C1059" s="1" t="s">
        <v>15</v>
      </c>
      <c r="D1059" s="1" t="s">
        <v>3544</v>
      </c>
    </row>
    <row r="1060" spans="1:4" x14ac:dyDescent="0.3">
      <c r="A1060" s="1" t="s">
        <v>3545</v>
      </c>
      <c r="B1060" s="1" t="s">
        <v>26</v>
      </c>
      <c r="C1060" s="1" t="s">
        <v>86</v>
      </c>
      <c r="D1060" s="1" t="s">
        <v>3546</v>
      </c>
    </row>
    <row r="1061" spans="1:4" x14ac:dyDescent="0.3">
      <c r="A1061" s="1" t="s">
        <v>3547</v>
      </c>
      <c r="B1061" s="1" t="s">
        <v>26</v>
      </c>
      <c r="C1061" s="1" t="s">
        <v>647</v>
      </c>
      <c r="D1061" s="1" t="s">
        <v>3548</v>
      </c>
    </row>
    <row r="1062" spans="1:4" x14ac:dyDescent="0.3">
      <c r="A1062" s="1" t="s">
        <v>3550</v>
      </c>
      <c r="B1062" s="1" t="s">
        <v>14</v>
      </c>
      <c r="C1062" s="1" t="s">
        <v>49</v>
      </c>
      <c r="D1062" s="1" t="s">
        <v>3551</v>
      </c>
    </row>
    <row r="1063" spans="1:4" x14ac:dyDescent="0.3">
      <c r="A1063" s="1" t="s">
        <v>3553</v>
      </c>
      <c r="B1063" s="1" t="s">
        <v>26</v>
      </c>
      <c r="C1063" s="1" t="s">
        <v>52</v>
      </c>
      <c r="D1063" s="1" t="s">
        <v>3554</v>
      </c>
    </row>
    <row r="1064" spans="1:4" x14ac:dyDescent="0.3">
      <c r="A1064" s="1" t="s">
        <v>3556</v>
      </c>
      <c r="B1064" s="1" t="s">
        <v>26</v>
      </c>
      <c r="C1064" s="1" t="s">
        <v>52</v>
      </c>
      <c r="D1064" s="1" t="s">
        <v>3557</v>
      </c>
    </row>
    <row r="1065" spans="1:4" x14ac:dyDescent="0.3">
      <c r="A1065" s="1" t="s">
        <v>3558</v>
      </c>
      <c r="B1065" s="1" t="s">
        <v>26</v>
      </c>
      <c r="C1065" s="1" t="s">
        <v>52</v>
      </c>
      <c r="D1065" s="1" t="s">
        <v>3559</v>
      </c>
    </row>
    <row r="1066" spans="1:4" x14ac:dyDescent="0.3">
      <c r="A1066" s="1" t="s">
        <v>3560</v>
      </c>
      <c r="B1066" s="1" t="s">
        <v>26</v>
      </c>
      <c r="C1066" s="1" t="s">
        <v>52</v>
      </c>
      <c r="D1066" s="1" t="s">
        <v>3561</v>
      </c>
    </row>
    <row r="1067" spans="1:4" x14ac:dyDescent="0.3">
      <c r="A1067" s="1" t="s">
        <v>3562</v>
      </c>
      <c r="B1067" s="1" t="s">
        <v>26</v>
      </c>
      <c r="C1067" s="1" t="s">
        <v>61</v>
      </c>
      <c r="D1067" s="1" t="s">
        <v>3563</v>
      </c>
    </row>
    <row r="1068" spans="1:4" x14ac:dyDescent="0.3">
      <c r="A1068" s="1" t="s">
        <v>3564</v>
      </c>
      <c r="B1068" s="1" t="s">
        <v>57</v>
      </c>
      <c r="C1068" s="1" t="s">
        <v>58</v>
      </c>
      <c r="D1068" s="1" t="s">
        <v>3565</v>
      </c>
    </row>
    <row r="1069" spans="1:4" x14ac:dyDescent="0.3">
      <c r="A1069" s="1" t="s">
        <v>3567</v>
      </c>
      <c r="B1069" s="1" t="s">
        <v>57</v>
      </c>
      <c r="C1069" s="1" t="s">
        <v>143</v>
      </c>
      <c r="D1069" s="1" t="s">
        <v>3568</v>
      </c>
    </row>
    <row r="1070" spans="1:4" x14ac:dyDescent="0.3">
      <c r="A1070" s="1" t="s">
        <v>3569</v>
      </c>
      <c r="B1070" s="1" t="s">
        <v>26</v>
      </c>
      <c r="C1070" s="1" t="s">
        <v>52</v>
      </c>
      <c r="D1070" s="1" t="s">
        <v>3570</v>
      </c>
    </row>
    <row r="1071" spans="1:4" x14ac:dyDescent="0.3">
      <c r="A1071" s="1" t="s">
        <v>3572</v>
      </c>
      <c r="B1071" s="1" t="s">
        <v>26</v>
      </c>
      <c r="C1071" s="1" t="s">
        <v>44</v>
      </c>
      <c r="D1071" s="1" t="s">
        <v>3573</v>
      </c>
    </row>
    <row r="1072" spans="1:4" x14ac:dyDescent="0.3">
      <c r="A1072" s="1" t="s">
        <v>3574</v>
      </c>
      <c r="B1072" s="1" t="s">
        <v>26</v>
      </c>
      <c r="C1072" s="1" t="s">
        <v>86</v>
      </c>
      <c r="D1072" s="1" t="s">
        <v>3575</v>
      </c>
    </row>
    <row r="1073" spans="1:4" x14ac:dyDescent="0.3">
      <c r="A1073" s="1" t="s">
        <v>3576</v>
      </c>
      <c r="B1073" s="1" t="s">
        <v>14</v>
      </c>
      <c r="C1073" s="1" t="s">
        <v>49</v>
      </c>
      <c r="D1073" s="1" t="s">
        <v>3577</v>
      </c>
    </row>
    <row r="1074" spans="1:4" x14ac:dyDescent="0.3">
      <c r="A1074" s="1" t="s">
        <v>3578</v>
      </c>
      <c r="B1074" s="1" t="s">
        <v>57</v>
      </c>
      <c r="C1074" s="1" t="s">
        <v>143</v>
      </c>
      <c r="D1074" s="1" t="s">
        <v>3579</v>
      </c>
    </row>
    <row r="1075" spans="1:4" x14ac:dyDescent="0.3">
      <c r="A1075" s="1" t="s">
        <v>3580</v>
      </c>
      <c r="B1075" s="1" t="s">
        <v>14</v>
      </c>
      <c r="C1075" s="1" t="s">
        <v>49</v>
      </c>
      <c r="D1075" s="1" t="s">
        <v>3581</v>
      </c>
    </row>
    <row r="1076" spans="1:4" x14ac:dyDescent="0.3">
      <c r="A1076" s="1" t="s">
        <v>3582</v>
      </c>
      <c r="B1076" s="1" t="s">
        <v>26</v>
      </c>
      <c r="C1076" s="1" t="s">
        <v>44</v>
      </c>
      <c r="D1076" s="1" t="s">
        <v>3583</v>
      </c>
    </row>
    <row r="1077" spans="1:4" x14ac:dyDescent="0.3">
      <c r="A1077" s="1" t="s">
        <v>3584</v>
      </c>
      <c r="B1077" s="1" t="s">
        <v>57</v>
      </c>
      <c r="C1077" s="1" t="s">
        <v>58</v>
      </c>
      <c r="D1077" s="1" t="s">
        <v>3585</v>
      </c>
    </row>
    <row r="1078" spans="1:4" x14ac:dyDescent="0.3">
      <c r="A1078" s="1" t="s">
        <v>3586</v>
      </c>
      <c r="B1078" s="1" t="s">
        <v>26</v>
      </c>
      <c r="C1078" s="1" t="s">
        <v>86</v>
      </c>
      <c r="D1078" s="1" t="s">
        <v>3587</v>
      </c>
    </row>
    <row r="1079" spans="1:4" x14ac:dyDescent="0.3">
      <c r="A1079" s="1" t="s">
        <v>3588</v>
      </c>
      <c r="B1079" s="1" t="s">
        <v>57</v>
      </c>
      <c r="C1079" s="1" t="s">
        <v>1316</v>
      </c>
      <c r="D1079" s="1" t="s">
        <v>3589</v>
      </c>
    </row>
    <row r="1080" spans="1:4" x14ac:dyDescent="0.3">
      <c r="A1080" s="1" t="s">
        <v>3590</v>
      </c>
      <c r="B1080" s="1" t="s">
        <v>26</v>
      </c>
      <c r="C1080" s="1" t="s">
        <v>86</v>
      </c>
      <c r="D1080" s="1" t="s">
        <v>3591</v>
      </c>
    </row>
    <row r="1081" spans="1:4" x14ac:dyDescent="0.3">
      <c r="A1081" s="1" t="s">
        <v>3592</v>
      </c>
      <c r="B1081" s="1" t="s">
        <v>26</v>
      </c>
      <c r="C1081" s="1" t="s">
        <v>287</v>
      </c>
      <c r="D1081" s="1" t="s">
        <v>3593</v>
      </c>
    </row>
    <row r="1082" spans="1:4" x14ac:dyDescent="0.3">
      <c r="A1082" s="1" t="s">
        <v>3595</v>
      </c>
      <c r="B1082" s="1" t="s">
        <v>26</v>
      </c>
      <c r="C1082" s="1" t="s">
        <v>61</v>
      </c>
      <c r="D1082" s="1" t="s">
        <v>3596</v>
      </c>
    </row>
    <row r="1083" spans="1:4" x14ac:dyDescent="0.3">
      <c r="A1083" s="1" t="s">
        <v>3597</v>
      </c>
      <c r="B1083" s="1" t="s">
        <v>57</v>
      </c>
      <c r="C1083" s="1" t="s">
        <v>58</v>
      </c>
      <c r="D1083" s="1" t="s">
        <v>3598</v>
      </c>
    </row>
    <row r="1084" spans="1:4" x14ac:dyDescent="0.3">
      <c r="A1084" s="1" t="s">
        <v>3601</v>
      </c>
      <c r="B1084" s="1" t="s">
        <v>26</v>
      </c>
      <c r="C1084" s="1" t="s">
        <v>86</v>
      </c>
      <c r="D1084" s="1" t="s">
        <v>3602</v>
      </c>
    </row>
    <row r="1085" spans="1:4" x14ac:dyDescent="0.3">
      <c r="A1085" s="1" t="s">
        <v>3603</v>
      </c>
      <c r="B1085" s="1" t="s">
        <v>26</v>
      </c>
      <c r="C1085" s="1" t="s">
        <v>86</v>
      </c>
      <c r="D1085" s="1" t="s">
        <v>3604</v>
      </c>
    </row>
    <row r="1086" spans="1:4" x14ac:dyDescent="0.3">
      <c r="A1086" s="1" t="s">
        <v>3605</v>
      </c>
      <c r="B1086" s="1" t="s">
        <v>26</v>
      </c>
      <c r="C1086" s="1" t="s">
        <v>287</v>
      </c>
      <c r="D1086" s="1" t="s">
        <v>3606</v>
      </c>
    </row>
    <row r="1087" spans="1:4" x14ac:dyDescent="0.3">
      <c r="A1087" s="1" t="s">
        <v>3607</v>
      </c>
      <c r="B1087" s="1" t="s">
        <v>26</v>
      </c>
      <c r="C1087" s="1" t="s">
        <v>61</v>
      </c>
      <c r="D1087" s="1" t="s">
        <v>3608</v>
      </c>
    </row>
    <row r="1088" spans="1:4" x14ac:dyDescent="0.3">
      <c r="A1088" s="1" t="s">
        <v>3611</v>
      </c>
      <c r="B1088" s="1" t="s">
        <v>57</v>
      </c>
      <c r="C1088" s="1" t="s">
        <v>58</v>
      </c>
      <c r="D1088" s="1" t="s">
        <v>3612</v>
      </c>
    </row>
    <row r="1089" spans="1:4" x14ac:dyDescent="0.3">
      <c r="A1089" s="1" t="s">
        <v>3613</v>
      </c>
      <c r="B1089" s="1" t="s">
        <v>26</v>
      </c>
      <c r="C1089" s="1" t="s">
        <v>61</v>
      </c>
      <c r="D1089" s="1" t="s">
        <v>3614</v>
      </c>
    </row>
    <row r="1090" spans="1:4" x14ac:dyDescent="0.3">
      <c r="A1090" s="1" t="s">
        <v>3615</v>
      </c>
      <c r="B1090" s="1" t="s">
        <v>26</v>
      </c>
      <c r="C1090" s="1" t="s">
        <v>287</v>
      </c>
      <c r="D1090" s="1" t="s">
        <v>3616</v>
      </c>
    </row>
    <row r="1091" spans="1:4" x14ac:dyDescent="0.3">
      <c r="A1091" s="1" t="s">
        <v>3617</v>
      </c>
      <c r="B1091" s="1" t="s">
        <v>57</v>
      </c>
      <c r="C1091" s="1" t="s">
        <v>143</v>
      </c>
      <c r="D1091" s="1" t="s">
        <v>3618</v>
      </c>
    </row>
    <row r="1092" spans="1:4" x14ac:dyDescent="0.3">
      <c r="A1092" s="1" t="s">
        <v>3619</v>
      </c>
      <c r="B1092" s="1" t="s">
        <v>26</v>
      </c>
      <c r="C1092" s="1" t="s">
        <v>86</v>
      </c>
      <c r="D1092" s="1" t="s">
        <v>3620</v>
      </c>
    </row>
    <row r="1093" spans="1:4" x14ac:dyDescent="0.3">
      <c r="A1093" s="1" t="s">
        <v>3622</v>
      </c>
      <c r="B1093" s="1" t="s">
        <v>57</v>
      </c>
      <c r="C1093" s="1" t="s">
        <v>58</v>
      </c>
      <c r="D1093" s="1" t="s">
        <v>3623</v>
      </c>
    </row>
    <row r="1094" spans="1:4" x14ac:dyDescent="0.3">
      <c r="A1094" s="1" t="s">
        <v>3624</v>
      </c>
      <c r="B1094" s="1" t="s">
        <v>14</v>
      </c>
      <c r="C1094" s="1" t="s">
        <v>49</v>
      </c>
      <c r="D1094" s="1" t="s">
        <v>3625</v>
      </c>
    </row>
    <row r="1095" spans="1:4" x14ac:dyDescent="0.3">
      <c r="A1095" s="1" t="s">
        <v>3626</v>
      </c>
      <c r="B1095" s="1" t="s">
        <v>57</v>
      </c>
      <c r="C1095" s="1" t="s">
        <v>731</v>
      </c>
      <c r="D1095" s="1" t="s">
        <v>3627</v>
      </c>
    </row>
    <row r="1096" spans="1:4" x14ac:dyDescent="0.3">
      <c r="A1096" s="1" t="s">
        <v>3628</v>
      </c>
      <c r="B1096" s="1" t="s">
        <v>26</v>
      </c>
      <c r="C1096" s="1" t="s">
        <v>71</v>
      </c>
      <c r="D1096" s="1" t="s">
        <v>3629</v>
      </c>
    </row>
    <row r="1097" spans="1:4" x14ac:dyDescent="0.3">
      <c r="A1097" s="1" t="s">
        <v>3630</v>
      </c>
      <c r="B1097" s="1" t="s">
        <v>26</v>
      </c>
      <c r="C1097" s="1" t="s">
        <v>61</v>
      </c>
      <c r="D1097" s="1" t="s">
        <v>3631</v>
      </c>
    </row>
    <row r="1098" spans="1:4" x14ac:dyDescent="0.3">
      <c r="A1098" s="1" t="s">
        <v>3633</v>
      </c>
      <c r="B1098" s="1" t="s">
        <v>57</v>
      </c>
      <c r="C1098" s="1" t="s">
        <v>143</v>
      </c>
      <c r="D1098" s="1" t="s">
        <v>3634</v>
      </c>
    </row>
    <row r="1099" spans="1:4" x14ac:dyDescent="0.3">
      <c r="A1099" s="1" t="s">
        <v>3635</v>
      </c>
      <c r="B1099" s="1" t="s">
        <v>57</v>
      </c>
      <c r="C1099" s="1" t="s">
        <v>143</v>
      </c>
      <c r="D1099" s="1" t="s">
        <v>3636</v>
      </c>
    </row>
    <row r="1100" spans="1:4" x14ac:dyDescent="0.3">
      <c r="A1100" s="1" t="s">
        <v>3637</v>
      </c>
      <c r="B1100" s="1" t="s">
        <v>26</v>
      </c>
      <c r="C1100" s="1" t="s">
        <v>27</v>
      </c>
      <c r="D1100" s="1" t="s">
        <v>3638</v>
      </c>
    </row>
    <row r="1101" spans="1:4" x14ac:dyDescent="0.3">
      <c r="A1101" s="1" t="s">
        <v>3641</v>
      </c>
      <c r="B1101" s="1" t="s">
        <v>26</v>
      </c>
      <c r="C1101" s="1" t="s">
        <v>287</v>
      </c>
      <c r="D1101" s="1" t="s">
        <v>627</v>
      </c>
    </row>
    <row r="1102" spans="1:4" x14ac:dyDescent="0.3">
      <c r="A1102" s="1" t="s">
        <v>3642</v>
      </c>
      <c r="B1102" s="1" t="s">
        <v>26</v>
      </c>
      <c r="C1102" s="1" t="s">
        <v>27</v>
      </c>
      <c r="D1102" s="1" t="s">
        <v>3643</v>
      </c>
    </row>
    <row r="1103" spans="1:4" x14ac:dyDescent="0.3">
      <c r="A1103" s="1" t="s">
        <v>3644</v>
      </c>
      <c r="B1103" s="1" t="s">
        <v>26</v>
      </c>
      <c r="C1103" s="1" t="s">
        <v>86</v>
      </c>
      <c r="D1103" s="1" t="s">
        <v>3645</v>
      </c>
    </row>
    <row r="1104" spans="1:4" x14ac:dyDescent="0.3">
      <c r="A1104" s="1" t="s">
        <v>3647</v>
      </c>
      <c r="B1104" s="1" t="s">
        <v>26</v>
      </c>
      <c r="C1104" s="1" t="s">
        <v>86</v>
      </c>
      <c r="D1104" s="1" t="s">
        <v>3648</v>
      </c>
    </row>
    <row r="1105" spans="1:4" x14ac:dyDescent="0.3">
      <c r="A1105" s="1" t="s">
        <v>3650</v>
      </c>
      <c r="B1105" s="1" t="s">
        <v>14</v>
      </c>
      <c r="C1105" s="1" t="s">
        <v>15</v>
      </c>
      <c r="D1105" s="1" t="s">
        <v>3651</v>
      </c>
    </row>
    <row r="1106" spans="1:4" x14ac:dyDescent="0.3">
      <c r="A1106" s="1" t="s">
        <v>3652</v>
      </c>
      <c r="B1106" s="1" t="s">
        <v>14</v>
      </c>
      <c r="C1106" s="1" t="s">
        <v>49</v>
      </c>
      <c r="D1106" s="1" t="s">
        <v>3653</v>
      </c>
    </row>
    <row r="1107" spans="1:4" x14ac:dyDescent="0.3">
      <c r="A1107" s="1" t="s">
        <v>3654</v>
      </c>
      <c r="B1107" s="1" t="s">
        <v>57</v>
      </c>
      <c r="C1107" s="1" t="s">
        <v>143</v>
      </c>
      <c r="D1107" s="1" t="s">
        <v>3655</v>
      </c>
    </row>
    <row r="1108" spans="1:4" x14ac:dyDescent="0.3">
      <c r="A1108" s="1" t="s">
        <v>3656</v>
      </c>
      <c r="B1108" s="1" t="s">
        <v>14</v>
      </c>
      <c r="C1108" s="1" t="s">
        <v>15</v>
      </c>
      <c r="D1108" s="1" t="s">
        <v>3657</v>
      </c>
    </row>
    <row r="1109" spans="1:4" x14ac:dyDescent="0.3">
      <c r="A1109" s="1" t="s">
        <v>3659</v>
      </c>
      <c r="B1109" s="1" t="s">
        <v>26</v>
      </c>
      <c r="C1109" s="1" t="s">
        <v>71</v>
      </c>
      <c r="D1109" s="1" t="s">
        <v>3660</v>
      </c>
    </row>
    <row r="1110" spans="1:4" x14ac:dyDescent="0.3">
      <c r="A1110" s="1" t="s">
        <v>3661</v>
      </c>
      <c r="B1110" s="1" t="s">
        <v>26</v>
      </c>
      <c r="C1110" s="1" t="s">
        <v>71</v>
      </c>
      <c r="D1110" s="1" t="s">
        <v>3662</v>
      </c>
    </row>
    <row r="1111" spans="1:4" x14ac:dyDescent="0.3">
      <c r="A1111" s="1" t="s">
        <v>3663</v>
      </c>
      <c r="B1111" s="1" t="s">
        <v>26</v>
      </c>
      <c r="C1111" s="1" t="s">
        <v>71</v>
      </c>
      <c r="D1111" s="1" t="s">
        <v>3664</v>
      </c>
    </row>
    <row r="1112" spans="1:4" x14ac:dyDescent="0.3">
      <c r="A1112" s="1" t="s">
        <v>3667</v>
      </c>
      <c r="B1112" s="1" t="s">
        <v>14</v>
      </c>
      <c r="C1112" s="1" t="s">
        <v>34</v>
      </c>
      <c r="D1112" s="1" t="s">
        <v>3668</v>
      </c>
    </row>
    <row r="1113" spans="1:4" x14ac:dyDescent="0.3">
      <c r="A1113" s="1" t="s">
        <v>3669</v>
      </c>
      <c r="B1113" s="1" t="s">
        <v>26</v>
      </c>
      <c r="C1113" s="1" t="s">
        <v>86</v>
      </c>
      <c r="D1113" s="1" t="s">
        <v>3670</v>
      </c>
    </row>
    <row r="1114" spans="1:4" x14ac:dyDescent="0.3">
      <c r="A1114" s="1" t="s">
        <v>3671</v>
      </c>
      <c r="B1114" s="1" t="s">
        <v>26</v>
      </c>
      <c r="C1114" s="1" t="s">
        <v>71</v>
      </c>
      <c r="D1114" s="1" t="s">
        <v>3672</v>
      </c>
    </row>
    <row r="1115" spans="1:4" x14ac:dyDescent="0.3">
      <c r="A1115" s="1" t="s">
        <v>3673</v>
      </c>
      <c r="B1115" s="1" t="s">
        <v>57</v>
      </c>
      <c r="C1115" s="1" t="s">
        <v>143</v>
      </c>
      <c r="D1115" s="1" t="s">
        <v>3674</v>
      </c>
    </row>
    <row r="1116" spans="1:4" x14ac:dyDescent="0.3">
      <c r="A1116" s="1" t="s">
        <v>3675</v>
      </c>
      <c r="B1116" s="1" t="s">
        <v>26</v>
      </c>
      <c r="C1116" s="1" t="s">
        <v>86</v>
      </c>
      <c r="D1116" s="1" t="s">
        <v>3676</v>
      </c>
    </row>
    <row r="1117" spans="1:4" x14ac:dyDescent="0.3">
      <c r="A1117" s="1" t="s">
        <v>3677</v>
      </c>
      <c r="B1117" s="1" t="s">
        <v>26</v>
      </c>
      <c r="C1117" s="1" t="s">
        <v>86</v>
      </c>
      <c r="D1117" s="1" t="s">
        <v>183</v>
      </c>
    </row>
    <row r="1118" spans="1:4" x14ac:dyDescent="0.3">
      <c r="A1118" s="1" t="s">
        <v>3679</v>
      </c>
      <c r="B1118" s="1" t="s">
        <v>14</v>
      </c>
      <c r="C1118" s="1" t="s">
        <v>34</v>
      </c>
      <c r="D1118" s="1" t="s">
        <v>3680</v>
      </c>
    </row>
    <row r="1119" spans="1:4" x14ac:dyDescent="0.3">
      <c r="A1119" s="1" t="s">
        <v>3681</v>
      </c>
      <c r="B1119" s="1" t="s">
        <v>26</v>
      </c>
      <c r="C1119" s="1" t="s">
        <v>86</v>
      </c>
      <c r="D1119" s="1" t="s">
        <v>3682</v>
      </c>
    </row>
    <row r="1120" spans="1:4" x14ac:dyDescent="0.3">
      <c r="A1120" s="1" t="s">
        <v>3683</v>
      </c>
      <c r="B1120" s="1" t="s">
        <v>57</v>
      </c>
      <c r="C1120" s="1" t="s">
        <v>58</v>
      </c>
      <c r="D1120" s="1" t="s">
        <v>3684</v>
      </c>
    </row>
    <row r="1121" spans="1:4" x14ac:dyDescent="0.3">
      <c r="A1121" s="1" t="s">
        <v>3686</v>
      </c>
      <c r="B1121" s="1" t="s">
        <v>14</v>
      </c>
      <c r="C1121" s="1" t="s">
        <v>15</v>
      </c>
      <c r="D1121" s="1" t="s">
        <v>3687</v>
      </c>
    </row>
    <row r="1122" spans="1:4" x14ac:dyDescent="0.3">
      <c r="A1122" s="1" t="s">
        <v>3688</v>
      </c>
      <c r="B1122" s="1" t="s">
        <v>26</v>
      </c>
      <c r="C1122" s="1" t="s">
        <v>61</v>
      </c>
      <c r="D1122" s="1" t="s">
        <v>3689</v>
      </c>
    </row>
    <row r="1123" spans="1:4" x14ac:dyDescent="0.3">
      <c r="A1123" s="1" t="s">
        <v>3690</v>
      </c>
      <c r="B1123" s="1" t="s">
        <v>14</v>
      </c>
      <c r="C1123" s="1" t="s">
        <v>15</v>
      </c>
      <c r="D1123" s="1" t="s">
        <v>3691</v>
      </c>
    </row>
    <row r="1124" spans="1:4" x14ac:dyDescent="0.3">
      <c r="A1124" s="1" t="s">
        <v>3692</v>
      </c>
      <c r="B1124" s="1" t="s">
        <v>14</v>
      </c>
      <c r="C1124" s="1" t="s">
        <v>49</v>
      </c>
      <c r="D1124" s="1" t="s">
        <v>3693</v>
      </c>
    </row>
    <row r="1125" spans="1:4" x14ac:dyDescent="0.3">
      <c r="A1125" s="1" t="s">
        <v>3694</v>
      </c>
      <c r="B1125" s="1" t="s">
        <v>26</v>
      </c>
      <c r="C1125" s="1" t="s">
        <v>27</v>
      </c>
      <c r="D1125" s="1" t="s">
        <v>3695</v>
      </c>
    </row>
    <row r="1126" spans="1:4" x14ac:dyDescent="0.3">
      <c r="A1126" s="1" t="s">
        <v>3696</v>
      </c>
      <c r="B1126" s="1" t="s">
        <v>26</v>
      </c>
      <c r="C1126" s="1" t="s">
        <v>61</v>
      </c>
      <c r="D1126" s="1" t="s">
        <v>3697</v>
      </c>
    </row>
    <row r="1127" spans="1:4" x14ac:dyDescent="0.3">
      <c r="A1127" s="1" t="s">
        <v>3698</v>
      </c>
      <c r="B1127" s="1" t="s">
        <v>26</v>
      </c>
      <c r="C1127" s="1" t="s">
        <v>44</v>
      </c>
      <c r="D1127" s="1" t="s">
        <v>3699</v>
      </c>
    </row>
    <row r="1128" spans="1:4" x14ac:dyDescent="0.3">
      <c r="A1128" s="1" t="s">
        <v>3700</v>
      </c>
      <c r="B1128" s="1" t="s">
        <v>26</v>
      </c>
      <c r="C1128" s="1" t="s">
        <v>52</v>
      </c>
      <c r="D1128" s="1" t="s">
        <v>3701</v>
      </c>
    </row>
    <row r="1129" spans="1:4" x14ac:dyDescent="0.3">
      <c r="A1129" s="1" t="s">
        <v>3702</v>
      </c>
      <c r="B1129" s="1" t="s">
        <v>26</v>
      </c>
      <c r="C1129" s="1" t="s">
        <v>86</v>
      </c>
      <c r="D1129" s="1" t="s">
        <v>3703</v>
      </c>
    </row>
    <row r="1130" spans="1:4" x14ac:dyDescent="0.3">
      <c r="A1130" s="1" t="s">
        <v>3704</v>
      </c>
      <c r="B1130" s="1" t="s">
        <v>26</v>
      </c>
      <c r="C1130" s="1" t="s">
        <v>86</v>
      </c>
      <c r="D1130" s="1" t="s">
        <v>3705</v>
      </c>
    </row>
    <row r="1131" spans="1:4" x14ac:dyDescent="0.3">
      <c r="A1131" s="1" t="s">
        <v>3706</v>
      </c>
      <c r="B1131" s="1" t="s">
        <v>57</v>
      </c>
      <c r="C1131" s="1" t="s">
        <v>58</v>
      </c>
      <c r="D1131" s="1" t="s">
        <v>3707</v>
      </c>
    </row>
    <row r="1132" spans="1:4" x14ac:dyDescent="0.3">
      <c r="A1132" s="1" t="s">
        <v>3708</v>
      </c>
      <c r="B1132" s="1" t="s">
        <v>57</v>
      </c>
      <c r="C1132" s="1" t="s">
        <v>143</v>
      </c>
      <c r="D1132" s="1" t="s">
        <v>3709</v>
      </c>
    </row>
    <row r="1133" spans="1:4" x14ac:dyDescent="0.3">
      <c r="A1133" s="1" t="s">
        <v>3711</v>
      </c>
      <c r="B1133" s="1" t="s">
        <v>14</v>
      </c>
      <c r="C1133" s="1" t="s">
        <v>18</v>
      </c>
      <c r="D1133" s="1" t="s">
        <v>3712</v>
      </c>
    </row>
    <row r="1134" spans="1:4" x14ac:dyDescent="0.3">
      <c r="A1134" s="1" t="s">
        <v>3713</v>
      </c>
      <c r="B1134" s="1" t="s">
        <v>26</v>
      </c>
      <c r="C1134" s="1" t="s">
        <v>52</v>
      </c>
      <c r="D1134" s="1" t="s">
        <v>3714</v>
      </c>
    </row>
    <row r="1135" spans="1:4" x14ac:dyDescent="0.3">
      <c r="A1135" s="1" t="s">
        <v>3715</v>
      </c>
      <c r="B1135" s="1" t="s">
        <v>57</v>
      </c>
      <c r="C1135" s="1" t="s">
        <v>58</v>
      </c>
      <c r="D1135" s="1" t="s">
        <v>3716</v>
      </c>
    </row>
    <row r="1136" spans="1:4" x14ac:dyDescent="0.3">
      <c r="A1136" s="1" t="s">
        <v>3717</v>
      </c>
      <c r="B1136" s="1" t="s">
        <v>26</v>
      </c>
      <c r="C1136" s="1" t="s">
        <v>86</v>
      </c>
      <c r="D1136" s="1" t="s">
        <v>3718</v>
      </c>
    </row>
    <row r="1137" spans="1:4" x14ac:dyDescent="0.3">
      <c r="A1137" s="1" t="s">
        <v>3719</v>
      </c>
      <c r="B1137" s="1" t="s">
        <v>57</v>
      </c>
      <c r="C1137" s="1" t="s">
        <v>143</v>
      </c>
      <c r="D1137" s="1" t="s">
        <v>3720</v>
      </c>
    </row>
    <row r="1138" spans="1:4" x14ac:dyDescent="0.3">
      <c r="A1138" s="1" t="s">
        <v>3723</v>
      </c>
      <c r="B1138" s="1" t="s">
        <v>57</v>
      </c>
      <c r="C1138" s="1" t="s">
        <v>58</v>
      </c>
      <c r="D1138" s="1" t="s">
        <v>3724</v>
      </c>
    </row>
    <row r="1139" spans="1:4" x14ac:dyDescent="0.3">
      <c r="A1139" s="1" t="s">
        <v>3726</v>
      </c>
      <c r="B1139" s="1" t="s">
        <v>14</v>
      </c>
      <c r="C1139" s="1" t="s">
        <v>49</v>
      </c>
      <c r="D1139" s="1" t="s">
        <v>3727</v>
      </c>
    </row>
    <row r="1140" spans="1:4" x14ac:dyDescent="0.3">
      <c r="A1140" s="1" t="s">
        <v>3728</v>
      </c>
      <c r="B1140" s="1" t="s">
        <v>26</v>
      </c>
      <c r="C1140" s="1" t="s">
        <v>86</v>
      </c>
      <c r="D1140" s="1" t="s">
        <v>3729</v>
      </c>
    </row>
    <row r="1141" spans="1:4" x14ac:dyDescent="0.3">
      <c r="A1141" s="1" t="s">
        <v>3730</v>
      </c>
      <c r="B1141" s="1" t="s">
        <v>26</v>
      </c>
      <c r="C1141" s="1" t="s">
        <v>27</v>
      </c>
      <c r="D1141" s="1" t="s">
        <v>3731</v>
      </c>
    </row>
    <row r="1142" spans="1:4" x14ac:dyDescent="0.3">
      <c r="A1142" s="1" t="s">
        <v>3733</v>
      </c>
      <c r="B1142" s="1" t="s">
        <v>26</v>
      </c>
      <c r="C1142" s="1" t="s">
        <v>27</v>
      </c>
      <c r="D1142" s="1" t="s">
        <v>3734</v>
      </c>
    </row>
    <row r="1143" spans="1:4" x14ac:dyDescent="0.3">
      <c r="A1143" s="1" t="s">
        <v>3737</v>
      </c>
      <c r="B1143" s="1" t="s">
        <v>26</v>
      </c>
      <c r="C1143" s="1" t="s">
        <v>71</v>
      </c>
      <c r="D1143" s="1" t="s">
        <v>3738</v>
      </c>
    </row>
    <row r="1144" spans="1:4" x14ac:dyDescent="0.3">
      <c r="A1144" s="1" t="s">
        <v>3739</v>
      </c>
      <c r="B1144" s="1" t="s">
        <v>14</v>
      </c>
      <c r="C1144" s="1" t="s">
        <v>49</v>
      </c>
      <c r="D1144" s="1" t="s">
        <v>3740</v>
      </c>
    </row>
    <row r="1145" spans="1:4" x14ac:dyDescent="0.3">
      <c r="A1145" s="1" t="s">
        <v>3741</v>
      </c>
      <c r="B1145" s="1" t="s">
        <v>26</v>
      </c>
      <c r="C1145" s="1" t="s">
        <v>71</v>
      </c>
      <c r="D1145" s="1" t="s">
        <v>3742</v>
      </c>
    </row>
    <row r="1146" spans="1:4" x14ac:dyDescent="0.3">
      <c r="A1146" s="1" t="s">
        <v>3743</v>
      </c>
      <c r="B1146" s="1" t="s">
        <v>14</v>
      </c>
      <c r="C1146" s="1" t="s">
        <v>18</v>
      </c>
      <c r="D1146" s="1" t="s">
        <v>3744</v>
      </c>
    </row>
    <row r="1147" spans="1:4" x14ac:dyDescent="0.3">
      <c r="A1147" s="1" t="s">
        <v>3745</v>
      </c>
      <c r="B1147" s="1" t="s">
        <v>26</v>
      </c>
      <c r="C1147" s="1" t="s">
        <v>86</v>
      </c>
      <c r="D1147" s="1" t="s">
        <v>3746</v>
      </c>
    </row>
    <row r="1148" spans="1:4" x14ac:dyDescent="0.3">
      <c r="A1148" s="1" t="s">
        <v>3747</v>
      </c>
      <c r="B1148" s="1" t="s">
        <v>14</v>
      </c>
      <c r="C1148" s="1" t="s">
        <v>49</v>
      </c>
      <c r="D1148" s="1" t="s">
        <v>3748</v>
      </c>
    </row>
    <row r="1149" spans="1:4" x14ac:dyDescent="0.3">
      <c r="A1149" s="1" t="s">
        <v>3751</v>
      </c>
      <c r="B1149" s="1" t="s">
        <v>57</v>
      </c>
      <c r="C1149" s="1" t="s">
        <v>58</v>
      </c>
      <c r="D1149" s="1" t="s">
        <v>3752</v>
      </c>
    </row>
    <row r="1150" spans="1:4" x14ac:dyDescent="0.3">
      <c r="A1150" s="1" t="s">
        <v>3754</v>
      </c>
      <c r="B1150" s="1" t="s">
        <v>57</v>
      </c>
      <c r="C1150" s="1" t="s">
        <v>58</v>
      </c>
      <c r="D1150" s="1" t="s">
        <v>3755</v>
      </c>
    </row>
    <row r="1151" spans="1:4" x14ac:dyDescent="0.3">
      <c r="A1151" s="1" t="s">
        <v>3756</v>
      </c>
      <c r="B1151" s="1" t="s">
        <v>57</v>
      </c>
      <c r="C1151" s="1" t="s">
        <v>58</v>
      </c>
      <c r="D1151" s="1" t="s">
        <v>3757</v>
      </c>
    </row>
    <row r="1152" spans="1:4" x14ac:dyDescent="0.3">
      <c r="A1152" s="1" t="s">
        <v>3759</v>
      </c>
      <c r="B1152" s="1" t="s">
        <v>57</v>
      </c>
      <c r="C1152" s="1" t="s">
        <v>731</v>
      </c>
      <c r="D1152" s="1" t="s">
        <v>3760</v>
      </c>
    </row>
    <row r="1153" spans="1:4" x14ac:dyDescent="0.3">
      <c r="A1153" s="1" t="s">
        <v>3761</v>
      </c>
      <c r="B1153" s="1" t="s">
        <v>26</v>
      </c>
      <c r="C1153" s="1" t="s">
        <v>86</v>
      </c>
      <c r="D1153" s="1" t="s">
        <v>3762</v>
      </c>
    </row>
    <row r="1154" spans="1:4" x14ac:dyDescent="0.3">
      <c r="A1154" s="1" t="s">
        <v>3763</v>
      </c>
      <c r="B1154" s="1" t="s">
        <v>26</v>
      </c>
      <c r="C1154" s="1" t="s">
        <v>71</v>
      </c>
      <c r="D1154" s="1" t="s">
        <v>3764</v>
      </c>
    </row>
    <row r="1155" spans="1:4" x14ac:dyDescent="0.3">
      <c r="A1155" s="1" t="s">
        <v>3767</v>
      </c>
      <c r="B1155" s="1" t="s">
        <v>14</v>
      </c>
      <c r="C1155" s="1" t="s">
        <v>18</v>
      </c>
      <c r="D1155" s="1" t="s">
        <v>3768</v>
      </c>
    </row>
    <row r="1156" spans="1:4" x14ac:dyDescent="0.3">
      <c r="A1156" s="1" t="s">
        <v>3769</v>
      </c>
      <c r="B1156" s="1" t="s">
        <v>14</v>
      </c>
      <c r="C1156" s="1" t="s">
        <v>49</v>
      </c>
      <c r="D1156" s="1" t="s">
        <v>3770</v>
      </c>
    </row>
    <row r="1157" spans="1:4" x14ac:dyDescent="0.3">
      <c r="A1157" s="1" t="s">
        <v>3771</v>
      </c>
      <c r="B1157" s="1" t="s">
        <v>14</v>
      </c>
      <c r="C1157" s="1" t="s">
        <v>49</v>
      </c>
      <c r="D1157" s="1" t="s">
        <v>3772</v>
      </c>
    </row>
    <row r="1158" spans="1:4" x14ac:dyDescent="0.3">
      <c r="A1158" s="1" t="s">
        <v>3773</v>
      </c>
      <c r="B1158" s="1" t="s">
        <v>26</v>
      </c>
      <c r="C1158" s="1" t="s">
        <v>44</v>
      </c>
      <c r="D1158" s="1" t="s">
        <v>3774</v>
      </c>
    </row>
    <row r="1159" spans="1:4" x14ac:dyDescent="0.3">
      <c r="A1159" s="1" t="s">
        <v>3775</v>
      </c>
      <c r="B1159" s="1" t="s">
        <v>26</v>
      </c>
      <c r="C1159" s="1" t="s">
        <v>86</v>
      </c>
      <c r="D1159" s="1" t="s">
        <v>3776</v>
      </c>
    </row>
    <row r="1160" spans="1:4" x14ac:dyDescent="0.3">
      <c r="A1160" s="1" t="s">
        <v>3777</v>
      </c>
      <c r="B1160" s="1" t="s">
        <v>26</v>
      </c>
      <c r="C1160" s="1" t="s">
        <v>86</v>
      </c>
      <c r="D1160" s="1" t="s">
        <v>3778</v>
      </c>
    </row>
    <row r="1161" spans="1:4" x14ac:dyDescent="0.3">
      <c r="A1161" s="1" t="s">
        <v>3780</v>
      </c>
      <c r="B1161" s="1" t="s">
        <v>26</v>
      </c>
      <c r="C1161" s="1" t="s">
        <v>52</v>
      </c>
      <c r="D1161" s="1" t="s">
        <v>2800</v>
      </c>
    </row>
    <row r="1162" spans="1:4" x14ac:dyDescent="0.3">
      <c r="A1162" s="1" t="s">
        <v>3781</v>
      </c>
      <c r="B1162" s="1" t="s">
        <v>26</v>
      </c>
      <c r="C1162" s="1" t="s">
        <v>61</v>
      </c>
      <c r="D1162" s="1" t="s">
        <v>3782</v>
      </c>
    </row>
    <row r="1163" spans="1:4" x14ac:dyDescent="0.3">
      <c r="A1163" s="1" t="s">
        <v>3783</v>
      </c>
      <c r="B1163" s="1" t="s">
        <v>57</v>
      </c>
      <c r="C1163" s="1" t="s">
        <v>58</v>
      </c>
      <c r="D1163" s="1" t="s">
        <v>3784</v>
      </c>
    </row>
    <row r="1164" spans="1:4" x14ac:dyDescent="0.3">
      <c r="A1164" s="1" t="s">
        <v>3785</v>
      </c>
      <c r="B1164" s="1" t="s">
        <v>14</v>
      </c>
      <c r="C1164" s="1" t="s">
        <v>15</v>
      </c>
      <c r="D1164" s="1" t="s">
        <v>3786</v>
      </c>
    </row>
    <row r="1165" spans="1:4" x14ac:dyDescent="0.3">
      <c r="A1165" s="1" t="s">
        <v>3789</v>
      </c>
      <c r="B1165" s="1" t="s">
        <v>14</v>
      </c>
      <c r="C1165" s="1" t="s">
        <v>49</v>
      </c>
      <c r="D1165" s="1" t="s">
        <v>3790</v>
      </c>
    </row>
    <row r="1166" spans="1:4" x14ac:dyDescent="0.3">
      <c r="A1166" s="1" t="s">
        <v>3792</v>
      </c>
      <c r="B1166" s="1" t="s">
        <v>57</v>
      </c>
      <c r="C1166" s="1" t="s">
        <v>58</v>
      </c>
      <c r="D1166" s="1" t="s">
        <v>3793</v>
      </c>
    </row>
    <row r="1167" spans="1:4" x14ac:dyDescent="0.3">
      <c r="A1167" s="1" t="s">
        <v>3796</v>
      </c>
      <c r="B1167" s="1" t="s">
        <v>26</v>
      </c>
      <c r="C1167" s="1" t="s">
        <v>86</v>
      </c>
      <c r="D1167" s="1" t="s">
        <v>3797</v>
      </c>
    </row>
    <row r="1168" spans="1:4" x14ac:dyDescent="0.3">
      <c r="A1168" s="1" t="s">
        <v>3798</v>
      </c>
      <c r="B1168" s="1" t="s">
        <v>26</v>
      </c>
      <c r="C1168" s="1" t="s">
        <v>44</v>
      </c>
      <c r="D1168" s="1" t="s">
        <v>3799</v>
      </c>
    </row>
    <row r="1169" spans="1:4" x14ac:dyDescent="0.3">
      <c r="A1169" s="1" t="s">
        <v>3803</v>
      </c>
      <c r="B1169" s="1" t="s">
        <v>26</v>
      </c>
      <c r="C1169" s="1" t="s">
        <v>52</v>
      </c>
      <c r="D1169" s="1" t="s">
        <v>3804</v>
      </c>
    </row>
    <row r="1170" spans="1:4" x14ac:dyDescent="0.3">
      <c r="A1170" s="1" t="s">
        <v>3805</v>
      </c>
      <c r="B1170" s="1" t="s">
        <v>14</v>
      </c>
      <c r="C1170" s="1" t="s">
        <v>34</v>
      </c>
      <c r="D1170" s="1" t="s">
        <v>3806</v>
      </c>
    </row>
    <row r="1171" spans="1:4" x14ac:dyDescent="0.3">
      <c r="A1171" s="1" t="s">
        <v>3809</v>
      </c>
      <c r="B1171" s="1" t="s">
        <v>14</v>
      </c>
      <c r="C1171" s="1" t="s">
        <v>34</v>
      </c>
      <c r="D1171" s="1" t="s">
        <v>3810</v>
      </c>
    </row>
    <row r="1172" spans="1:4" x14ac:dyDescent="0.3">
      <c r="A1172" s="1" t="s">
        <v>3818</v>
      </c>
      <c r="B1172" s="1" t="s">
        <v>26</v>
      </c>
      <c r="C1172" s="1" t="s">
        <v>164</v>
      </c>
      <c r="D1172" s="1" t="s">
        <v>719</v>
      </c>
    </row>
    <row r="1173" spans="1:4" x14ac:dyDescent="0.3">
      <c r="A1173" s="1" t="s">
        <v>3821</v>
      </c>
      <c r="B1173" s="1" t="s">
        <v>26</v>
      </c>
      <c r="C1173" s="1" t="s">
        <v>27</v>
      </c>
      <c r="D1173" s="1" t="s">
        <v>3822</v>
      </c>
    </row>
    <row r="1174" spans="1:4" x14ac:dyDescent="0.3">
      <c r="A1174" s="1" t="s">
        <v>3824</v>
      </c>
      <c r="B1174" s="1" t="s">
        <v>14</v>
      </c>
      <c r="C1174" s="1" t="s">
        <v>49</v>
      </c>
      <c r="D1174" s="1" t="s">
        <v>3825</v>
      </c>
    </row>
    <row r="1175" spans="1:4" x14ac:dyDescent="0.3">
      <c r="A1175" s="1" t="s">
        <v>3829</v>
      </c>
      <c r="B1175" s="1" t="s">
        <v>26</v>
      </c>
      <c r="C1175" s="1" t="s">
        <v>52</v>
      </c>
      <c r="D1175" s="1" t="s">
        <v>3830</v>
      </c>
    </row>
    <row r="1176" spans="1:4" x14ac:dyDescent="0.3">
      <c r="A1176" s="1" t="s">
        <v>3833</v>
      </c>
      <c r="B1176" s="1" t="s">
        <v>26</v>
      </c>
      <c r="C1176" s="1" t="s">
        <v>86</v>
      </c>
      <c r="D1176" s="1" t="s">
        <v>3834</v>
      </c>
    </row>
    <row r="1177" spans="1:4" x14ac:dyDescent="0.3">
      <c r="A1177" s="1" t="s">
        <v>3837</v>
      </c>
      <c r="B1177" s="1" t="s">
        <v>26</v>
      </c>
      <c r="C1177" s="1" t="s">
        <v>52</v>
      </c>
      <c r="D1177" s="1" t="s">
        <v>3838</v>
      </c>
    </row>
    <row r="1178" spans="1:4" x14ac:dyDescent="0.3">
      <c r="A1178" s="1" t="s">
        <v>3842</v>
      </c>
      <c r="B1178" s="1" t="s">
        <v>26</v>
      </c>
      <c r="C1178" s="1" t="s">
        <v>61</v>
      </c>
      <c r="D1178" s="1" t="s">
        <v>3843</v>
      </c>
    </row>
    <row r="1179" spans="1:4" x14ac:dyDescent="0.3">
      <c r="A1179" s="1" t="s">
        <v>3845</v>
      </c>
      <c r="B1179" s="1" t="s">
        <v>26</v>
      </c>
      <c r="C1179" s="1" t="s">
        <v>164</v>
      </c>
      <c r="D1179" s="1" t="s">
        <v>3846</v>
      </c>
    </row>
    <row r="1180" spans="1:4" x14ac:dyDescent="0.3">
      <c r="A1180" s="1" t="s">
        <v>3847</v>
      </c>
      <c r="B1180" s="1" t="s">
        <v>26</v>
      </c>
      <c r="C1180" s="1" t="s">
        <v>61</v>
      </c>
      <c r="D1180" s="1" t="s">
        <v>3848</v>
      </c>
    </row>
    <row r="1181" spans="1:4" x14ac:dyDescent="0.3">
      <c r="A1181" s="1" t="s">
        <v>3851</v>
      </c>
      <c r="B1181" s="1" t="s">
        <v>57</v>
      </c>
      <c r="C1181" s="1" t="s">
        <v>58</v>
      </c>
      <c r="D1181" s="1" t="s">
        <v>3852</v>
      </c>
    </row>
    <row r="1182" spans="1:4" x14ac:dyDescent="0.3">
      <c r="A1182" s="1" t="s">
        <v>3854</v>
      </c>
      <c r="B1182" s="1" t="s">
        <v>14</v>
      </c>
      <c r="C1182" s="1" t="s">
        <v>18</v>
      </c>
      <c r="D1182" s="1" t="s">
        <v>3855</v>
      </c>
    </row>
    <row r="1183" spans="1:4" x14ac:dyDescent="0.3">
      <c r="A1183" s="1" t="s">
        <v>3859</v>
      </c>
      <c r="B1183" s="1" t="s">
        <v>26</v>
      </c>
      <c r="C1183" s="1" t="s">
        <v>61</v>
      </c>
      <c r="D1183" s="1" t="s">
        <v>3860</v>
      </c>
    </row>
    <row r="1184" spans="1:4" x14ac:dyDescent="0.3">
      <c r="A1184" s="1" t="s">
        <v>3862</v>
      </c>
      <c r="B1184" s="1" t="s">
        <v>14</v>
      </c>
      <c r="C1184" s="1" t="s">
        <v>49</v>
      </c>
      <c r="D1184" s="1" t="s">
        <v>3863</v>
      </c>
    </row>
    <row r="1185" spans="1:4" x14ac:dyDescent="0.3">
      <c r="A1185" s="1" t="s">
        <v>3866</v>
      </c>
      <c r="B1185" s="1" t="s">
        <v>14</v>
      </c>
      <c r="C1185" s="1" t="s">
        <v>49</v>
      </c>
      <c r="D1185" s="1" t="s">
        <v>3867</v>
      </c>
    </row>
    <row r="1186" spans="1:4" x14ac:dyDescent="0.3">
      <c r="A1186" s="1" t="s">
        <v>3870</v>
      </c>
      <c r="B1186" s="1" t="s">
        <v>26</v>
      </c>
      <c r="C1186" s="1" t="s">
        <v>86</v>
      </c>
      <c r="D1186" s="1" t="s">
        <v>3871</v>
      </c>
    </row>
    <row r="1187" spans="1:4" x14ac:dyDescent="0.3">
      <c r="A1187" s="1" t="s">
        <v>3872</v>
      </c>
      <c r="B1187" s="1" t="s">
        <v>57</v>
      </c>
      <c r="C1187" s="1" t="s">
        <v>731</v>
      </c>
      <c r="D1187" s="1" t="s">
        <v>3873</v>
      </c>
    </row>
    <row r="1188" spans="1:4" x14ac:dyDescent="0.3">
      <c r="A1188" s="1" t="s">
        <v>3877</v>
      </c>
      <c r="B1188" s="1" t="s">
        <v>26</v>
      </c>
      <c r="C1188" s="1" t="s">
        <v>27</v>
      </c>
      <c r="D1188" s="1" t="s">
        <v>3878</v>
      </c>
    </row>
    <row r="1189" spans="1:4" x14ac:dyDescent="0.3">
      <c r="A1189" s="1" t="s">
        <v>3881</v>
      </c>
      <c r="B1189" s="1" t="s">
        <v>57</v>
      </c>
      <c r="C1189" s="1" t="s">
        <v>58</v>
      </c>
      <c r="D1189" s="1" t="s">
        <v>3882</v>
      </c>
    </row>
    <row r="1190" spans="1:4" x14ac:dyDescent="0.3">
      <c r="A1190" s="1" t="s">
        <v>3885</v>
      </c>
      <c r="B1190" s="1" t="s">
        <v>26</v>
      </c>
      <c r="C1190" s="1" t="s">
        <v>61</v>
      </c>
      <c r="D1190" s="1" t="s">
        <v>3886</v>
      </c>
    </row>
    <row r="1191" spans="1:4" x14ac:dyDescent="0.3">
      <c r="A1191" s="1" t="s">
        <v>3887</v>
      </c>
      <c r="B1191" s="1" t="s">
        <v>14</v>
      </c>
      <c r="C1191" s="1" t="s">
        <v>18</v>
      </c>
      <c r="D1191" s="1" t="s">
        <v>3888</v>
      </c>
    </row>
    <row r="1192" spans="1:4" x14ac:dyDescent="0.3">
      <c r="A1192" s="1" t="s">
        <v>3890</v>
      </c>
      <c r="B1192" s="1" t="s">
        <v>26</v>
      </c>
      <c r="C1192" s="1" t="s">
        <v>44</v>
      </c>
      <c r="D1192" s="1" t="s">
        <v>2533</v>
      </c>
    </row>
    <row r="1193" spans="1:4" x14ac:dyDescent="0.3">
      <c r="A1193" s="1" t="s">
        <v>3893</v>
      </c>
      <c r="B1193" s="1" t="s">
        <v>57</v>
      </c>
      <c r="C1193" s="1" t="s">
        <v>58</v>
      </c>
      <c r="D1193" s="1" t="s">
        <v>3894</v>
      </c>
    </row>
    <row r="1194" spans="1:4" x14ac:dyDescent="0.3">
      <c r="A1194" s="1" t="s">
        <v>3898</v>
      </c>
      <c r="B1194" s="1" t="s">
        <v>57</v>
      </c>
      <c r="C1194" s="1" t="s">
        <v>58</v>
      </c>
      <c r="D1194" s="1" t="s">
        <v>3899</v>
      </c>
    </row>
    <row r="1195" spans="1:4" x14ac:dyDescent="0.3">
      <c r="A1195" s="1" t="s">
        <v>3902</v>
      </c>
      <c r="B1195" s="1" t="s">
        <v>26</v>
      </c>
      <c r="C1195" s="1" t="s">
        <v>86</v>
      </c>
      <c r="D1195" s="1" t="s">
        <v>3903</v>
      </c>
    </row>
    <row r="1196" spans="1:4" x14ac:dyDescent="0.3">
      <c r="A1196" s="1" t="s">
        <v>3905</v>
      </c>
      <c r="B1196" s="1" t="s">
        <v>57</v>
      </c>
      <c r="C1196" s="1" t="s">
        <v>58</v>
      </c>
      <c r="D1196" s="1" t="s">
        <v>3906</v>
      </c>
    </row>
    <row r="1197" spans="1:4" x14ac:dyDescent="0.3">
      <c r="A1197" s="1" t="s">
        <v>3908</v>
      </c>
      <c r="B1197" s="1" t="s">
        <v>14</v>
      </c>
      <c r="C1197" s="1" t="s">
        <v>15</v>
      </c>
      <c r="D1197" s="1" t="s">
        <v>3909</v>
      </c>
    </row>
    <row r="1198" spans="1:4" x14ac:dyDescent="0.3">
      <c r="A1198" s="1" t="s">
        <v>3911</v>
      </c>
      <c r="B1198" s="1" t="s">
        <v>57</v>
      </c>
      <c r="C1198" s="1" t="s">
        <v>143</v>
      </c>
      <c r="D1198" s="1" t="s">
        <v>3912</v>
      </c>
    </row>
    <row r="1199" spans="1:4" x14ac:dyDescent="0.3">
      <c r="A1199" s="1" t="s">
        <v>3916</v>
      </c>
      <c r="B1199" s="1" t="s">
        <v>26</v>
      </c>
      <c r="C1199" s="1" t="s">
        <v>61</v>
      </c>
      <c r="D1199" s="1" t="s">
        <v>3917</v>
      </c>
    </row>
    <row r="1200" spans="1:4" x14ac:dyDescent="0.3">
      <c r="A1200" s="1" t="s">
        <v>3918</v>
      </c>
      <c r="B1200" s="1" t="s">
        <v>26</v>
      </c>
      <c r="C1200" s="1" t="s">
        <v>44</v>
      </c>
      <c r="D1200" s="1" t="s">
        <v>3919</v>
      </c>
    </row>
    <row r="1201" spans="1:4" x14ac:dyDescent="0.3">
      <c r="A1201" s="1" t="s">
        <v>3924</v>
      </c>
      <c r="B1201" s="1" t="s">
        <v>26</v>
      </c>
      <c r="C1201" s="1" t="s">
        <v>52</v>
      </c>
      <c r="D1201" s="1" t="s">
        <v>3925</v>
      </c>
    </row>
    <row r="1202" spans="1:4" x14ac:dyDescent="0.3">
      <c r="A1202" s="1" t="s">
        <v>3926</v>
      </c>
      <c r="B1202" s="1" t="s">
        <v>57</v>
      </c>
      <c r="C1202" s="1" t="s">
        <v>143</v>
      </c>
      <c r="D1202" s="1" t="s">
        <v>3927</v>
      </c>
    </row>
    <row r="1203" spans="1:4" x14ac:dyDescent="0.3">
      <c r="A1203" s="1" t="s">
        <v>3929</v>
      </c>
      <c r="B1203" s="1" t="s">
        <v>26</v>
      </c>
      <c r="C1203" s="1" t="s">
        <v>71</v>
      </c>
      <c r="D1203" s="1" t="s">
        <v>3930</v>
      </c>
    </row>
    <row r="1204" spans="1:4" x14ac:dyDescent="0.3">
      <c r="A1204" s="1" t="s">
        <v>3931</v>
      </c>
      <c r="B1204" s="1" t="s">
        <v>57</v>
      </c>
      <c r="C1204" s="1" t="s">
        <v>143</v>
      </c>
      <c r="D1204" s="1" t="s">
        <v>3932</v>
      </c>
    </row>
    <row r="1205" spans="1:4" x14ac:dyDescent="0.3">
      <c r="A1205" s="1" t="s">
        <v>3933</v>
      </c>
      <c r="B1205" s="1" t="s">
        <v>26</v>
      </c>
      <c r="C1205" s="1" t="s">
        <v>61</v>
      </c>
      <c r="D1205" s="1" t="s">
        <v>3934</v>
      </c>
    </row>
    <row r="1206" spans="1:4" x14ac:dyDescent="0.3">
      <c r="A1206" s="1" t="s">
        <v>3935</v>
      </c>
      <c r="B1206" s="1" t="s">
        <v>26</v>
      </c>
      <c r="C1206" s="1" t="s">
        <v>71</v>
      </c>
      <c r="D1206" s="1" t="s">
        <v>3936</v>
      </c>
    </row>
    <row r="1207" spans="1:4" x14ac:dyDescent="0.3">
      <c r="A1207" s="1" t="s">
        <v>3938</v>
      </c>
      <c r="B1207" s="1" t="s">
        <v>26</v>
      </c>
      <c r="C1207" s="1" t="s">
        <v>647</v>
      </c>
      <c r="D1207" s="1" t="s">
        <v>3939</v>
      </c>
    </row>
    <row r="1208" spans="1:4" x14ac:dyDescent="0.3">
      <c r="A1208" s="1" t="s">
        <v>3944</v>
      </c>
      <c r="B1208" s="1" t="s">
        <v>26</v>
      </c>
      <c r="C1208" s="1" t="s">
        <v>61</v>
      </c>
      <c r="D1208" s="1" t="s">
        <v>3945</v>
      </c>
    </row>
    <row r="1209" spans="1:4" x14ac:dyDescent="0.3">
      <c r="A1209" s="1" t="s">
        <v>3946</v>
      </c>
      <c r="B1209" s="1" t="s">
        <v>57</v>
      </c>
      <c r="C1209" s="1" t="s">
        <v>143</v>
      </c>
      <c r="D1209" s="1" t="s">
        <v>3947</v>
      </c>
    </row>
    <row r="1210" spans="1:4" x14ac:dyDescent="0.3">
      <c r="A1210" s="1" t="s">
        <v>3949</v>
      </c>
      <c r="B1210" s="1" t="s">
        <v>57</v>
      </c>
      <c r="C1210" s="1" t="s">
        <v>58</v>
      </c>
      <c r="D1210" s="1" t="s">
        <v>3950</v>
      </c>
    </row>
    <row r="1211" spans="1:4" x14ac:dyDescent="0.3">
      <c r="A1211" s="1" t="s">
        <v>3951</v>
      </c>
      <c r="B1211" s="1" t="s">
        <v>14</v>
      </c>
      <c r="C1211" s="1" t="s">
        <v>18</v>
      </c>
      <c r="D1211" s="1" t="s">
        <v>3952</v>
      </c>
    </row>
    <row r="1212" spans="1:4" x14ac:dyDescent="0.3">
      <c r="A1212" s="1" t="s">
        <v>3954</v>
      </c>
      <c r="B1212" s="1" t="s">
        <v>26</v>
      </c>
      <c r="C1212" s="1" t="s">
        <v>52</v>
      </c>
      <c r="D1212" s="1" t="s">
        <v>3955</v>
      </c>
    </row>
    <row r="1213" spans="1:4" x14ac:dyDescent="0.3">
      <c r="A1213" s="1" t="s">
        <v>3959</v>
      </c>
      <c r="B1213" s="1" t="s">
        <v>57</v>
      </c>
      <c r="C1213" s="1" t="s">
        <v>58</v>
      </c>
      <c r="D1213" s="1" t="s">
        <v>3960</v>
      </c>
    </row>
    <row r="1214" spans="1:4" x14ac:dyDescent="0.3">
      <c r="A1214" s="1" t="s">
        <v>3965</v>
      </c>
      <c r="B1214" s="1" t="s">
        <v>26</v>
      </c>
      <c r="C1214" s="1" t="s">
        <v>61</v>
      </c>
      <c r="D1214" s="1" t="s">
        <v>3966</v>
      </c>
    </row>
    <row r="1215" spans="1:4" x14ac:dyDescent="0.3">
      <c r="A1215" s="1" t="s">
        <v>3967</v>
      </c>
      <c r="B1215" s="1" t="s">
        <v>14</v>
      </c>
      <c r="C1215" s="1" t="s">
        <v>34</v>
      </c>
      <c r="D1215" s="1" t="s">
        <v>3968</v>
      </c>
    </row>
    <row r="1216" spans="1:4" x14ac:dyDescent="0.3">
      <c r="A1216" s="1" t="s">
        <v>3969</v>
      </c>
      <c r="B1216" s="1" t="s">
        <v>26</v>
      </c>
      <c r="C1216" s="1" t="s">
        <v>164</v>
      </c>
      <c r="D1216" s="1" t="s">
        <v>2755</v>
      </c>
    </row>
    <row r="1217" spans="1:4" x14ac:dyDescent="0.3">
      <c r="A1217" s="1" t="s">
        <v>3970</v>
      </c>
      <c r="B1217" s="1" t="s">
        <v>26</v>
      </c>
      <c r="C1217" s="1" t="s">
        <v>86</v>
      </c>
      <c r="D1217" s="1" t="s">
        <v>3971</v>
      </c>
    </row>
    <row r="1218" spans="1:4" x14ac:dyDescent="0.3">
      <c r="A1218" s="1" t="s">
        <v>3974</v>
      </c>
      <c r="B1218" s="1" t="s">
        <v>26</v>
      </c>
      <c r="C1218" s="1" t="s">
        <v>52</v>
      </c>
      <c r="D1218" s="1" t="s">
        <v>3975</v>
      </c>
    </row>
    <row r="1219" spans="1:4" x14ac:dyDescent="0.3">
      <c r="A1219" s="1" t="s">
        <v>3976</v>
      </c>
      <c r="B1219" s="1" t="s">
        <v>26</v>
      </c>
      <c r="C1219" s="1" t="s">
        <v>287</v>
      </c>
      <c r="D1219" s="1" t="s">
        <v>3977</v>
      </c>
    </row>
    <row r="1220" spans="1:4" x14ac:dyDescent="0.3">
      <c r="A1220" s="1" t="s">
        <v>3980</v>
      </c>
      <c r="B1220" s="1" t="s">
        <v>26</v>
      </c>
      <c r="C1220" s="1" t="s">
        <v>71</v>
      </c>
      <c r="D1220" s="1" t="s">
        <v>3981</v>
      </c>
    </row>
    <row r="1221" spans="1:4" x14ac:dyDescent="0.3">
      <c r="A1221" s="1" t="s">
        <v>3989</v>
      </c>
      <c r="B1221" s="1" t="s">
        <v>14</v>
      </c>
      <c r="C1221" s="1" t="s">
        <v>15</v>
      </c>
      <c r="D1221" s="1" t="s">
        <v>3990</v>
      </c>
    </row>
    <row r="1222" spans="1:4" x14ac:dyDescent="0.3">
      <c r="A1222" s="1" t="s">
        <v>3994</v>
      </c>
      <c r="B1222" s="1" t="s">
        <v>26</v>
      </c>
      <c r="C1222" s="1" t="s">
        <v>44</v>
      </c>
      <c r="D1222" s="1" t="s">
        <v>3995</v>
      </c>
    </row>
    <row r="1223" spans="1:4" x14ac:dyDescent="0.3">
      <c r="A1223" s="1" t="s">
        <v>3998</v>
      </c>
      <c r="B1223" s="1" t="s">
        <v>26</v>
      </c>
      <c r="C1223" s="1" t="s">
        <v>86</v>
      </c>
      <c r="D1223" s="1" t="s">
        <v>3999</v>
      </c>
    </row>
    <row r="1224" spans="1:4" x14ac:dyDescent="0.3">
      <c r="A1224" s="1" t="s">
        <v>4007</v>
      </c>
      <c r="B1224" s="1" t="s">
        <v>26</v>
      </c>
      <c r="C1224" s="1" t="s">
        <v>44</v>
      </c>
      <c r="D1224" s="1" t="s">
        <v>4008</v>
      </c>
    </row>
    <row r="1225" spans="1:4" x14ac:dyDescent="0.3">
      <c r="A1225" s="1" t="s">
        <v>4014</v>
      </c>
      <c r="B1225" s="1" t="s">
        <v>26</v>
      </c>
      <c r="C1225" s="1" t="s">
        <v>86</v>
      </c>
      <c r="D1225" s="1" t="s">
        <v>4015</v>
      </c>
    </row>
    <row r="1226" spans="1:4" x14ac:dyDescent="0.3">
      <c r="A1226" s="1" t="s">
        <v>4017</v>
      </c>
      <c r="B1226" s="1" t="s">
        <v>26</v>
      </c>
      <c r="C1226" s="1" t="s">
        <v>61</v>
      </c>
      <c r="D1226" s="1" t="s">
        <v>4018</v>
      </c>
    </row>
    <row r="1227" spans="1:4" x14ac:dyDescent="0.3">
      <c r="A1227" s="1" t="s">
        <v>4024</v>
      </c>
      <c r="B1227" s="1" t="s">
        <v>14</v>
      </c>
      <c r="C1227" s="1" t="s">
        <v>18</v>
      </c>
      <c r="D1227" s="1" t="s">
        <v>4025</v>
      </c>
    </row>
    <row r="1228" spans="1:4" x14ac:dyDescent="0.3">
      <c r="A1228" s="1" t="s">
        <v>4026</v>
      </c>
      <c r="B1228" s="1" t="s">
        <v>14</v>
      </c>
      <c r="C1228" s="1" t="s">
        <v>49</v>
      </c>
      <c r="D1228" s="1" t="s">
        <v>4027</v>
      </c>
    </row>
    <row r="1229" spans="1:4" x14ac:dyDescent="0.3">
      <c r="A1229" s="1" t="s">
        <v>4030</v>
      </c>
      <c r="B1229" s="1" t="s">
        <v>57</v>
      </c>
      <c r="C1229" s="1" t="s">
        <v>143</v>
      </c>
      <c r="D1229" s="1" t="s">
        <v>4031</v>
      </c>
    </row>
    <row r="1230" spans="1:4" x14ac:dyDescent="0.3">
      <c r="A1230" s="1" t="s">
        <v>4033</v>
      </c>
      <c r="B1230" s="1" t="s">
        <v>26</v>
      </c>
      <c r="C1230" s="1" t="s">
        <v>287</v>
      </c>
      <c r="D1230" s="1" t="s">
        <v>627</v>
      </c>
    </row>
    <row r="1231" spans="1:4" x14ac:dyDescent="0.3">
      <c r="A1231" s="1" t="s">
        <v>4034</v>
      </c>
      <c r="B1231" s="1" t="s">
        <v>26</v>
      </c>
      <c r="C1231" s="1" t="s">
        <v>44</v>
      </c>
      <c r="D1231" s="1" t="s">
        <v>4035</v>
      </c>
    </row>
    <row r="1232" spans="1:4" x14ac:dyDescent="0.3">
      <c r="A1232" s="1" t="s">
        <v>4036</v>
      </c>
      <c r="B1232" s="1" t="s">
        <v>26</v>
      </c>
      <c r="C1232" s="1" t="s">
        <v>61</v>
      </c>
      <c r="D1232" s="1" t="s">
        <v>4037</v>
      </c>
    </row>
    <row r="1233" spans="1:4" x14ac:dyDescent="0.3">
      <c r="A1233" s="1" t="s">
        <v>4038</v>
      </c>
      <c r="B1233" s="1" t="s">
        <v>26</v>
      </c>
      <c r="C1233" s="1" t="s">
        <v>86</v>
      </c>
      <c r="D1233" s="1" t="s">
        <v>4039</v>
      </c>
    </row>
    <row r="1234" spans="1:4" x14ac:dyDescent="0.3">
      <c r="A1234" s="1" t="s">
        <v>4040</v>
      </c>
      <c r="B1234" s="1" t="s">
        <v>26</v>
      </c>
      <c r="C1234" s="1" t="s">
        <v>61</v>
      </c>
      <c r="D1234" s="1" t="s">
        <v>4041</v>
      </c>
    </row>
    <row r="1235" spans="1:4" x14ac:dyDescent="0.3">
      <c r="A1235" s="1" t="s">
        <v>4043</v>
      </c>
      <c r="B1235" s="1" t="s">
        <v>57</v>
      </c>
      <c r="C1235" s="1" t="s">
        <v>143</v>
      </c>
      <c r="D1235" s="1" t="s">
        <v>4044</v>
      </c>
    </row>
    <row r="1236" spans="1:4" x14ac:dyDescent="0.3">
      <c r="A1236" s="1" t="s">
        <v>4045</v>
      </c>
      <c r="B1236" s="1" t="s">
        <v>14</v>
      </c>
      <c r="C1236" s="1" t="s">
        <v>34</v>
      </c>
      <c r="D1236" s="1" t="s">
        <v>4046</v>
      </c>
    </row>
    <row r="1237" spans="1:4" x14ac:dyDescent="0.3">
      <c r="A1237" s="1" t="s">
        <v>4054</v>
      </c>
      <c r="B1237" s="1" t="s">
        <v>57</v>
      </c>
      <c r="C1237" s="1" t="s">
        <v>143</v>
      </c>
      <c r="D1237" s="1" t="s">
        <v>4055</v>
      </c>
    </row>
    <row r="1238" spans="1:4" x14ac:dyDescent="0.3">
      <c r="A1238" s="1" t="s">
        <v>4056</v>
      </c>
      <c r="B1238" s="1" t="s">
        <v>57</v>
      </c>
      <c r="C1238" s="1" t="s">
        <v>58</v>
      </c>
      <c r="D1238" s="1" t="s">
        <v>4057</v>
      </c>
    </row>
    <row r="1239" spans="1:4" x14ac:dyDescent="0.3">
      <c r="A1239" s="1" t="s">
        <v>4062</v>
      </c>
      <c r="B1239" s="1" t="s">
        <v>26</v>
      </c>
      <c r="C1239" s="1" t="s">
        <v>86</v>
      </c>
      <c r="D1239" s="1" t="s">
        <v>4063</v>
      </c>
    </row>
    <row r="1240" spans="1:4" x14ac:dyDescent="0.3">
      <c r="A1240" s="1" t="s">
        <v>4067</v>
      </c>
      <c r="B1240" s="1" t="s">
        <v>26</v>
      </c>
      <c r="C1240" s="1" t="s">
        <v>27</v>
      </c>
      <c r="D1240" s="1" t="s">
        <v>4068</v>
      </c>
    </row>
    <row r="1241" spans="1:4" x14ac:dyDescent="0.3">
      <c r="A1241" s="1" t="s">
        <v>4069</v>
      </c>
      <c r="B1241" s="1" t="s">
        <v>26</v>
      </c>
      <c r="C1241" s="1" t="s">
        <v>287</v>
      </c>
      <c r="D1241" s="1" t="s">
        <v>4070</v>
      </c>
    </row>
    <row r="1242" spans="1:4" x14ac:dyDescent="0.3">
      <c r="A1242" s="1" t="s">
        <v>4072</v>
      </c>
      <c r="B1242" s="1" t="s">
        <v>26</v>
      </c>
      <c r="C1242" s="1" t="s">
        <v>27</v>
      </c>
      <c r="D1242" s="1" t="s">
        <v>4073</v>
      </c>
    </row>
    <row r="1243" spans="1:4" x14ac:dyDescent="0.3">
      <c r="A1243" s="1" t="s">
        <v>4079</v>
      </c>
      <c r="B1243" s="1" t="s">
        <v>26</v>
      </c>
      <c r="C1243" s="1" t="s">
        <v>52</v>
      </c>
      <c r="D1243" s="1" t="s">
        <v>4080</v>
      </c>
    </row>
    <row r="1244" spans="1:4" x14ac:dyDescent="0.3">
      <c r="A1244" s="1" t="s">
        <v>4082</v>
      </c>
      <c r="B1244" s="1" t="s">
        <v>26</v>
      </c>
      <c r="C1244" s="1" t="s">
        <v>61</v>
      </c>
      <c r="D1244" s="1" t="s">
        <v>4083</v>
      </c>
    </row>
    <row r="1245" spans="1:4" x14ac:dyDescent="0.3">
      <c r="A1245" s="1" t="s">
        <v>4084</v>
      </c>
      <c r="B1245" s="1" t="s">
        <v>26</v>
      </c>
      <c r="C1245" s="1" t="s">
        <v>52</v>
      </c>
      <c r="D1245" s="1" t="s">
        <v>4085</v>
      </c>
    </row>
    <row r="1246" spans="1:4" x14ac:dyDescent="0.3">
      <c r="A1246" s="1" t="s">
        <v>4088</v>
      </c>
      <c r="B1246" s="1" t="s">
        <v>26</v>
      </c>
      <c r="C1246" s="1" t="s">
        <v>44</v>
      </c>
      <c r="D1246" s="1" t="s">
        <v>4089</v>
      </c>
    </row>
    <row r="1247" spans="1:4" x14ac:dyDescent="0.3">
      <c r="A1247" s="1" t="s">
        <v>4097</v>
      </c>
      <c r="B1247" s="1" t="s">
        <v>26</v>
      </c>
      <c r="C1247" s="1" t="s">
        <v>52</v>
      </c>
      <c r="D1247" s="1" t="s">
        <v>4098</v>
      </c>
    </row>
    <row r="1248" spans="1:4" x14ac:dyDescent="0.3">
      <c r="A1248" s="1" t="s">
        <v>4099</v>
      </c>
      <c r="B1248" s="1" t="s">
        <v>57</v>
      </c>
      <c r="C1248" s="1" t="s">
        <v>58</v>
      </c>
      <c r="D1248" s="1" t="s">
        <v>4100</v>
      </c>
    </row>
    <row r="1249" spans="1:4" x14ac:dyDescent="0.3">
      <c r="A1249" s="1" t="s">
        <v>4101</v>
      </c>
      <c r="B1249" s="1" t="s">
        <v>26</v>
      </c>
      <c r="C1249" s="1" t="s">
        <v>44</v>
      </c>
      <c r="D1249" s="1" t="s">
        <v>4102</v>
      </c>
    </row>
    <row r="1250" spans="1:4" x14ac:dyDescent="0.3">
      <c r="A1250" s="1" t="s">
        <v>4103</v>
      </c>
      <c r="B1250" s="1" t="s">
        <v>14</v>
      </c>
      <c r="C1250" s="1" t="s">
        <v>15</v>
      </c>
      <c r="D1250" s="1" t="s">
        <v>4104</v>
      </c>
    </row>
    <row r="1251" spans="1:4" x14ac:dyDescent="0.3">
      <c r="A1251" s="1" t="s">
        <v>4113</v>
      </c>
      <c r="B1251" s="1" t="s">
        <v>26</v>
      </c>
      <c r="C1251" s="1" t="s">
        <v>164</v>
      </c>
      <c r="D1251" s="1" t="s">
        <v>4114</v>
      </c>
    </row>
    <row r="1252" spans="1:4" x14ac:dyDescent="0.3">
      <c r="A1252" s="1" t="s">
        <v>4115</v>
      </c>
      <c r="B1252" s="1" t="s">
        <v>57</v>
      </c>
      <c r="C1252" s="1" t="s">
        <v>58</v>
      </c>
      <c r="D1252" s="1" t="s">
        <v>4116</v>
      </c>
    </row>
    <row r="1253" spans="1:4" x14ac:dyDescent="0.3">
      <c r="A1253" s="1" t="s">
        <v>4120</v>
      </c>
      <c r="B1253" s="1" t="s">
        <v>14</v>
      </c>
      <c r="C1253" s="1" t="s">
        <v>49</v>
      </c>
      <c r="D1253" s="1" t="s">
        <v>4121</v>
      </c>
    </row>
    <row r="1254" spans="1:4" x14ac:dyDescent="0.3">
      <c r="A1254" s="1" t="s">
        <v>4124</v>
      </c>
      <c r="B1254" s="1" t="s">
        <v>26</v>
      </c>
      <c r="C1254" s="1" t="s">
        <v>71</v>
      </c>
      <c r="D1254" s="1" t="s">
        <v>4125</v>
      </c>
    </row>
    <row r="1255" spans="1:4" x14ac:dyDescent="0.3">
      <c r="A1255" s="1" t="s">
        <v>4126</v>
      </c>
      <c r="B1255" s="1" t="s">
        <v>26</v>
      </c>
      <c r="C1255" s="1" t="s">
        <v>52</v>
      </c>
      <c r="D1255" s="1" t="s">
        <v>4127</v>
      </c>
    </row>
    <row r="1256" spans="1:4" x14ac:dyDescent="0.3">
      <c r="A1256" s="1" t="s">
        <v>4129</v>
      </c>
      <c r="B1256" s="1" t="s">
        <v>26</v>
      </c>
      <c r="C1256" s="1" t="s">
        <v>86</v>
      </c>
      <c r="D1256" s="1" t="s">
        <v>4130</v>
      </c>
    </row>
    <row r="1257" spans="1:4" x14ac:dyDescent="0.3">
      <c r="A1257" s="1" t="s">
        <v>4133</v>
      </c>
      <c r="B1257" s="1" t="s">
        <v>57</v>
      </c>
      <c r="C1257" s="1" t="s">
        <v>58</v>
      </c>
      <c r="D1257" s="1" t="s">
        <v>4134</v>
      </c>
    </row>
    <row r="1258" spans="1:4" x14ac:dyDescent="0.3">
      <c r="A1258" s="1" t="s">
        <v>4137</v>
      </c>
      <c r="B1258" s="1" t="s">
        <v>14</v>
      </c>
      <c r="C1258" s="1" t="s">
        <v>49</v>
      </c>
      <c r="D1258" s="1" t="s">
        <v>4138</v>
      </c>
    </row>
    <row r="1259" spans="1:4" x14ac:dyDescent="0.3">
      <c r="A1259" s="1" t="s">
        <v>4141</v>
      </c>
      <c r="B1259" s="1" t="s">
        <v>26</v>
      </c>
      <c r="C1259" s="1" t="s">
        <v>647</v>
      </c>
      <c r="D1259" s="1" t="s">
        <v>4142</v>
      </c>
    </row>
    <row r="1260" spans="1:4" x14ac:dyDescent="0.3">
      <c r="A1260" s="1" t="s">
        <v>4143</v>
      </c>
      <c r="B1260" s="1" t="s">
        <v>14</v>
      </c>
      <c r="C1260" s="1" t="s">
        <v>34</v>
      </c>
      <c r="D1260" s="1" t="s">
        <v>4144</v>
      </c>
    </row>
    <row r="1261" spans="1:4" x14ac:dyDescent="0.3">
      <c r="A1261" s="1" t="s">
        <v>4149</v>
      </c>
      <c r="B1261" s="1" t="s">
        <v>57</v>
      </c>
      <c r="C1261" s="1" t="s">
        <v>58</v>
      </c>
      <c r="D1261" s="1" t="s">
        <v>4150</v>
      </c>
    </row>
    <row r="1262" spans="1:4" x14ac:dyDescent="0.3">
      <c r="A1262" s="1" t="s">
        <v>4161</v>
      </c>
      <c r="B1262" s="1" t="s">
        <v>26</v>
      </c>
      <c r="C1262" s="1" t="s">
        <v>52</v>
      </c>
      <c r="D1262" s="1" t="s">
        <v>4162</v>
      </c>
    </row>
    <row r="1263" spans="1:4" x14ac:dyDescent="0.3">
      <c r="A1263" s="1" t="s">
        <v>4166</v>
      </c>
      <c r="B1263" s="1" t="s">
        <v>26</v>
      </c>
      <c r="C1263" s="1" t="s">
        <v>52</v>
      </c>
      <c r="D1263" s="1" t="s">
        <v>4167</v>
      </c>
    </row>
    <row r="1264" spans="1:4" x14ac:dyDescent="0.3">
      <c r="A1264" s="1" t="s">
        <v>4171</v>
      </c>
      <c r="B1264" s="1" t="s">
        <v>26</v>
      </c>
      <c r="C1264" s="1" t="s">
        <v>86</v>
      </c>
      <c r="D1264" s="1" t="s">
        <v>4172</v>
      </c>
    </row>
    <row r="1265" spans="1:4" x14ac:dyDescent="0.3">
      <c r="A1265" s="1" t="s">
        <v>4178</v>
      </c>
      <c r="B1265" s="1" t="s">
        <v>26</v>
      </c>
      <c r="C1265" s="1" t="s">
        <v>61</v>
      </c>
      <c r="D1265" s="1" t="s">
        <v>4179</v>
      </c>
    </row>
    <row r="1266" spans="1:4" x14ac:dyDescent="0.3">
      <c r="A1266" s="1" t="s">
        <v>4184</v>
      </c>
      <c r="B1266" s="1" t="s">
        <v>26</v>
      </c>
      <c r="C1266" s="1" t="s">
        <v>86</v>
      </c>
      <c r="D1266" s="1" t="s">
        <v>4185</v>
      </c>
    </row>
    <row r="1267" spans="1:4" x14ac:dyDescent="0.3">
      <c r="A1267" s="1" t="s">
        <v>4187</v>
      </c>
      <c r="B1267" s="1" t="s">
        <v>14</v>
      </c>
      <c r="C1267" s="1" t="s">
        <v>18</v>
      </c>
      <c r="D1267" s="1" t="s">
        <v>4188</v>
      </c>
    </row>
    <row r="1268" spans="1:4" x14ac:dyDescent="0.3">
      <c r="A1268" s="1" t="s">
        <v>4194</v>
      </c>
      <c r="B1268" s="1" t="s">
        <v>26</v>
      </c>
      <c r="C1268" s="1" t="s">
        <v>71</v>
      </c>
      <c r="D1268" s="1" t="s">
        <v>4195</v>
      </c>
    </row>
    <row r="1269" spans="1:4" x14ac:dyDescent="0.3">
      <c r="A1269" s="1" t="s">
        <v>4197</v>
      </c>
      <c r="B1269" s="1" t="s">
        <v>26</v>
      </c>
      <c r="C1269" s="1" t="s">
        <v>71</v>
      </c>
      <c r="D1269" s="1" t="s">
        <v>4198</v>
      </c>
    </row>
    <row r="1270" spans="1:4" x14ac:dyDescent="0.3">
      <c r="A1270" s="1" t="s">
        <v>4204</v>
      </c>
      <c r="B1270" s="1" t="s">
        <v>14</v>
      </c>
      <c r="C1270" s="1" t="s">
        <v>49</v>
      </c>
      <c r="D1270" s="1" t="s">
        <v>4205</v>
      </c>
    </row>
    <row r="1271" spans="1:4" x14ac:dyDescent="0.3">
      <c r="A1271" s="1" t="s">
        <v>4208</v>
      </c>
      <c r="B1271" s="1" t="s">
        <v>26</v>
      </c>
      <c r="C1271" s="1" t="s">
        <v>52</v>
      </c>
      <c r="D1271" s="1" t="s">
        <v>4209</v>
      </c>
    </row>
    <row r="1272" spans="1:4" x14ac:dyDescent="0.3">
      <c r="A1272" s="1" t="s">
        <v>4215</v>
      </c>
      <c r="B1272" s="1" t="s">
        <v>57</v>
      </c>
      <c r="C1272" s="1" t="s">
        <v>58</v>
      </c>
      <c r="D1272" s="1" t="s">
        <v>4216</v>
      </c>
    </row>
    <row r="1273" spans="1:4" x14ac:dyDescent="0.3">
      <c r="A1273" s="1" t="s">
        <v>4218</v>
      </c>
      <c r="B1273" s="1" t="s">
        <v>26</v>
      </c>
      <c r="C1273" s="1" t="s">
        <v>71</v>
      </c>
      <c r="D1273" s="1" t="s">
        <v>4219</v>
      </c>
    </row>
    <row r="1274" spans="1:4" x14ac:dyDescent="0.3">
      <c r="A1274" s="1" t="s">
        <v>4222</v>
      </c>
      <c r="B1274" s="1" t="s">
        <v>14</v>
      </c>
      <c r="C1274" s="1" t="s">
        <v>18</v>
      </c>
      <c r="D1274" s="1" t="s">
        <v>4223</v>
      </c>
    </row>
    <row r="1275" spans="1:4" x14ac:dyDescent="0.3">
      <c r="A1275" s="1" t="s">
        <v>4226</v>
      </c>
      <c r="B1275" s="1" t="s">
        <v>26</v>
      </c>
      <c r="C1275" s="1" t="s">
        <v>52</v>
      </c>
      <c r="D1275" s="1" t="s">
        <v>4227</v>
      </c>
    </row>
    <row r="1276" spans="1:4" x14ac:dyDescent="0.3">
      <c r="A1276" s="1" t="s">
        <v>4233</v>
      </c>
      <c r="B1276" s="1" t="s">
        <v>26</v>
      </c>
      <c r="C1276" s="1" t="s">
        <v>86</v>
      </c>
      <c r="D1276" s="1" t="s">
        <v>4234</v>
      </c>
    </row>
    <row r="1277" spans="1:4" x14ac:dyDescent="0.3">
      <c r="A1277" s="1" t="s">
        <v>4237</v>
      </c>
      <c r="B1277" s="1" t="s">
        <v>14</v>
      </c>
      <c r="C1277" s="1" t="s">
        <v>15</v>
      </c>
      <c r="D1277" s="1" t="s">
        <v>4238</v>
      </c>
    </row>
    <row r="1278" spans="1:4" x14ac:dyDescent="0.3">
      <c r="A1278" s="1" t="s">
        <v>4242</v>
      </c>
      <c r="B1278" s="1" t="s">
        <v>26</v>
      </c>
      <c r="C1278" s="1" t="s">
        <v>71</v>
      </c>
      <c r="D1278" s="1" t="s">
        <v>4243</v>
      </c>
    </row>
    <row r="1279" spans="1:4" x14ac:dyDescent="0.3">
      <c r="A1279" s="1" t="s">
        <v>4247</v>
      </c>
      <c r="B1279" s="1" t="s">
        <v>26</v>
      </c>
      <c r="C1279" s="1" t="s">
        <v>44</v>
      </c>
      <c r="D1279" s="1" t="s">
        <v>4248</v>
      </c>
    </row>
    <row r="1280" spans="1:4" x14ac:dyDescent="0.3">
      <c r="A1280" s="1" t="s">
        <v>4250</v>
      </c>
      <c r="B1280" s="1" t="s">
        <v>57</v>
      </c>
      <c r="C1280" s="1" t="s">
        <v>58</v>
      </c>
      <c r="D1280" s="1" t="s">
        <v>4251</v>
      </c>
    </row>
    <row r="1281" spans="1:4" x14ac:dyDescent="0.3">
      <c r="A1281" s="1" t="s">
        <v>4254</v>
      </c>
      <c r="B1281" s="1" t="s">
        <v>26</v>
      </c>
      <c r="C1281" s="1" t="s">
        <v>52</v>
      </c>
      <c r="D1281" s="1" t="s">
        <v>4255</v>
      </c>
    </row>
    <row r="1282" spans="1:4" x14ac:dyDescent="0.3">
      <c r="A1282" s="1" t="s">
        <v>4257</v>
      </c>
      <c r="B1282" s="1" t="s">
        <v>26</v>
      </c>
      <c r="C1282" s="1" t="s">
        <v>647</v>
      </c>
      <c r="D1282" s="1" t="s">
        <v>4258</v>
      </c>
    </row>
    <row r="1283" spans="1:4" x14ac:dyDescent="0.3">
      <c r="A1283" s="1" t="s">
        <v>4260</v>
      </c>
      <c r="B1283" s="1" t="s">
        <v>14</v>
      </c>
      <c r="C1283" s="1" t="s">
        <v>49</v>
      </c>
      <c r="D1283" s="1" t="s">
        <v>4261</v>
      </c>
    </row>
    <row r="1284" spans="1:4" x14ac:dyDescent="0.3">
      <c r="A1284" s="1" t="s">
        <v>4264</v>
      </c>
      <c r="B1284" s="1" t="s">
        <v>26</v>
      </c>
      <c r="C1284" s="1" t="s">
        <v>61</v>
      </c>
      <c r="D1284" s="1" t="s">
        <v>4265</v>
      </c>
    </row>
    <row r="1285" spans="1:4" x14ac:dyDescent="0.3">
      <c r="A1285" s="1" t="s">
        <v>4271</v>
      </c>
      <c r="B1285" s="1" t="s">
        <v>26</v>
      </c>
      <c r="C1285" s="1" t="s">
        <v>86</v>
      </c>
      <c r="D1285" s="1" t="s">
        <v>4272</v>
      </c>
    </row>
    <row r="1286" spans="1:4" x14ac:dyDescent="0.3">
      <c r="A1286" s="1" t="s">
        <v>4273</v>
      </c>
      <c r="B1286" s="1" t="s">
        <v>26</v>
      </c>
      <c r="C1286" s="1" t="s">
        <v>71</v>
      </c>
      <c r="D1286" s="1" t="s">
        <v>4274</v>
      </c>
    </row>
    <row r="1287" spans="1:4" x14ac:dyDescent="0.3">
      <c r="A1287" s="1" t="s">
        <v>4278</v>
      </c>
      <c r="B1287" s="1" t="s">
        <v>57</v>
      </c>
      <c r="C1287" s="1" t="s">
        <v>58</v>
      </c>
      <c r="D1287" s="1" t="s">
        <v>4279</v>
      </c>
    </row>
    <row r="1288" spans="1:4" x14ac:dyDescent="0.3">
      <c r="A1288" s="1" t="s">
        <v>4281</v>
      </c>
      <c r="B1288" s="1" t="s">
        <v>26</v>
      </c>
      <c r="C1288" s="1" t="s">
        <v>86</v>
      </c>
      <c r="D1288" s="1" t="s">
        <v>4282</v>
      </c>
    </row>
    <row r="1289" spans="1:4" x14ac:dyDescent="0.3">
      <c r="A1289" s="1" t="s">
        <v>4290</v>
      </c>
      <c r="B1289" s="1" t="s">
        <v>57</v>
      </c>
      <c r="C1289" s="1" t="s">
        <v>143</v>
      </c>
      <c r="D1289" s="1" t="s">
        <v>4291</v>
      </c>
    </row>
    <row r="1290" spans="1:4" x14ac:dyDescent="0.3">
      <c r="A1290" s="1" t="s">
        <v>4294</v>
      </c>
      <c r="B1290" s="1" t="s">
        <v>26</v>
      </c>
      <c r="C1290" s="1" t="s">
        <v>86</v>
      </c>
      <c r="D1290" s="1" t="s">
        <v>4295</v>
      </c>
    </row>
    <row r="1291" spans="1:4" x14ac:dyDescent="0.3">
      <c r="A1291" s="1" t="s">
        <v>4298</v>
      </c>
      <c r="B1291" s="1" t="s">
        <v>26</v>
      </c>
      <c r="C1291" s="1" t="s">
        <v>86</v>
      </c>
      <c r="D1291" s="1" t="s">
        <v>4299</v>
      </c>
    </row>
    <row r="1292" spans="1:4" x14ac:dyDescent="0.3">
      <c r="A1292" s="1" t="s">
        <v>4301</v>
      </c>
      <c r="B1292" s="1" t="s">
        <v>26</v>
      </c>
      <c r="C1292" s="1" t="s">
        <v>86</v>
      </c>
      <c r="D1292" s="1" t="s">
        <v>4302</v>
      </c>
    </row>
    <row r="1293" spans="1:4" x14ac:dyDescent="0.3">
      <c r="A1293" s="1" t="s">
        <v>4305</v>
      </c>
      <c r="B1293" s="1" t="s">
        <v>26</v>
      </c>
      <c r="C1293" s="1" t="s">
        <v>44</v>
      </c>
      <c r="D1293" s="1" t="s">
        <v>4306</v>
      </c>
    </row>
    <row r="1294" spans="1:4" x14ac:dyDescent="0.3">
      <c r="A1294" s="1" t="s">
        <v>4308</v>
      </c>
      <c r="B1294" s="1" t="s">
        <v>14</v>
      </c>
      <c r="C1294" s="1" t="s">
        <v>49</v>
      </c>
      <c r="D1294" s="1" t="s">
        <v>4309</v>
      </c>
    </row>
    <row r="1295" spans="1:4" x14ac:dyDescent="0.3">
      <c r="A1295" s="1" t="s">
        <v>4310</v>
      </c>
      <c r="B1295" s="1" t="s">
        <v>57</v>
      </c>
      <c r="C1295" s="1" t="s">
        <v>1316</v>
      </c>
      <c r="D1295" s="1" t="s">
        <v>4311</v>
      </c>
    </row>
    <row r="1296" spans="1:4" x14ac:dyDescent="0.3">
      <c r="A1296" s="1" t="s">
        <v>4313</v>
      </c>
      <c r="B1296" s="1" t="s">
        <v>14</v>
      </c>
      <c r="C1296" s="1" t="s">
        <v>34</v>
      </c>
      <c r="D1296" s="1" t="s">
        <v>4314</v>
      </c>
    </row>
    <row r="1297" spans="1:4" x14ac:dyDescent="0.3">
      <c r="A1297" s="1" t="s">
        <v>4320</v>
      </c>
      <c r="B1297" s="1" t="s">
        <v>26</v>
      </c>
      <c r="C1297" s="1" t="s">
        <v>71</v>
      </c>
      <c r="D1297" s="1" t="s">
        <v>1511</v>
      </c>
    </row>
    <row r="1298" spans="1:4" x14ac:dyDescent="0.3">
      <c r="A1298" s="1" t="s">
        <v>4323</v>
      </c>
      <c r="B1298" s="1" t="s">
        <v>26</v>
      </c>
      <c r="C1298" s="1" t="s">
        <v>86</v>
      </c>
      <c r="D1298" s="1" t="s">
        <v>4324</v>
      </c>
    </row>
    <row r="1299" spans="1:4" x14ac:dyDescent="0.3">
      <c r="A1299" s="1" t="s">
        <v>4326</v>
      </c>
      <c r="B1299" s="1" t="s">
        <v>26</v>
      </c>
      <c r="C1299" s="1" t="s">
        <v>71</v>
      </c>
      <c r="D1299" s="1" t="s">
        <v>4327</v>
      </c>
    </row>
    <row r="1300" spans="1:4" x14ac:dyDescent="0.3">
      <c r="A1300" s="1" t="s">
        <v>4329</v>
      </c>
      <c r="B1300" s="1" t="s">
        <v>26</v>
      </c>
      <c r="C1300" s="1" t="s">
        <v>71</v>
      </c>
      <c r="D1300" s="1" t="s">
        <v>4330</v>
      </c>
    </row>
    <row r="1301" spans="1:4" x14ac:dyDescent="0.3">
      <c r="A1301" s="1" t="s">
        <v>4334</v>
      </c>
      <c r="B1301" s="1" t="s">
        <v>14</v>
      </c>
      <c r="C1301" s="1" t="s">
        <v>34</v>
      </c>
      <c r="D1301" s="1" t="s">
        <v>4335</v>
      </c>
    </row>
    <row r="1302" spans="1:4" x14ac:dyDescent="0.3">
      <c r="A1302" s="1" t="s">
        <v>4340</v>
      </c>
      <c r="B1302" s="1" t="s">
        <v>57</v>
      </c>
      <c r="C1302" s="1" t="s">
        <v>58</v>
      </c>
      <c r="D1302" s="1" t="s">
        <v>4341</v>
      </c>
    </row>
    <row r="1303" spans="1:4" x14ac:dyDescent="0.3">
      <c r="A1303" s="1" t="s">
        <v>4353</v>
      </c>
      <c r="B1303" s="1" t="s">
        <v>57</v>
      </c>
      <c r="C1303" s="1" t="s">
        <v>143</v>
      </c>
      <c r="D1303" s="1" t="s">
        <v>4354</v>
      </c>
    </row>
    <row r="1304" spans="1:4" x14ac:dyDescent="0.3">
      <c r="A1304" s="1" t="s">
        <v>4357</v>
      </c>
      <c r="B1304" s="1" t="s">
        <v>57</v>
      </c>
      <c r="C1304" s="1" t="s">
        <v>143</v>
      </c>
      <c r="D1304" s="1" t="s">
        <v>4358</v>
      </c>
    </row>
    <row r="1305" spans="1:4" x14ac:dyDescent="0.3">
      <c r="A1305" s="1" t="s">
        <v>4364</v>
      </c>
      <c r="B1305" s="1" t="s">
        <v>26</v>
      </c>
      <c r="C1305" s="1" t="s">
        <v>164</v>
      </c>
      <c r="D1305" s="1" t="s">
        <v>4365</v>
      </c>
    </row>
    <row r="1306" spans="1:4" x14ac:dyDescent="0.3">
      <c r="A1306" s="1" t="s">
        <v>4367</v>
      </c>
      <c r="B1306" s="1" t="s">
        <v>14</v>
      </c>
      <c r="C1306" s="1" t="s">
        <v>49</v>
      </c>
      <c r="D1306" s="1" t="s">
        <v>4368</v>
      </c>
    </row>
    <row r="1307" spans="1:4" x14ac:dyDescent="0.3">
      <c r="A1307" s="1" t="s">
        <v>4370</v>
      </c>
      <c r="B1307" s="1" t="s">
        <v>26</v>
      </c>
      <c r="C1307" s="1" t="s">
        <v>86</v>
      </c>
      <c r="D1307" s="1" t="s">
        <v>4371</v>
      </c>
    </row>
    <row r="1308" spans="1:4" x14ac:dyDescent="0.3">
      <c r="A1308" s="1" t="s">
        <v>4376</v>
      </c>
      <c r="B1308" s="1" t="s">
        <v>26</v>
      </c>
      <c r="C1308" s="1" t="s">
        <v>71</v>
      </c>
      <c r="D1308" s="1" t="s">
        <v>4377</v>
      </c>
    </row>
    <row r="1309" spans="1:4" x14ac:dyDescent="0.3">
      <c r="A1309" s="1" t="s">
        <v>4379</v>
      </c>
      <c r="B1309" s="1" t="s">
        <v>26</v>
      </c>
      <c r="C1309" s="1" t="s">
        <v>86</v>
      </c>
      <c r="D1309" s="1" t="s">
        <v>4380</v>
      </c>
    </row>
    <row r="1310" spans="1:4" x14ac:dyDescent="0.3">
      <c r="A1310" s="1" t="s">
        <v>4384</v>
      </c>
      <c r="B1310" s="1" t="s">
        <v>14</v>
      </c>
      <c r="C1310" s="1" t="s">
        <v>49</v>
      </c>
      <c r="D1310" s="1" t="s">
        <v>4385</v>
      </c>
    </row>
    <row r="1311" spans="1:4" x14ac:dyDescent="0.3">
      <c r="A1311" s="1" t="s">
        <v>4388</v>
      </c>
      <c r="B1311" s="1" t="s">
        <v>26</v>
      </c>
      <c r="C1311" s="1" t="s">
        <v>71</v>
      </c>
      <c r="D1311" s="1" t="s">
        <v>4389</v>
      </c>
    </row>
    <row r="1312" spans="1:4" x14ac:dyDescent="0.3">
      <c r="A1312" s="1" t="s">
        <v>4391</v>
      </c>
      <c r="B1312" s="1" t="s">
        <v>26</v>
      </c>
      <c r="C1312" s="1" t="s">
        <v>61</v>
      </c>
      <c r="D1312" s="1" t="s">
        <v>4392</v>
      </c>
    </row>
    <row r="1313" spans="1:4" x14ac:dyDescent="0.3">
      <c r="A1313" s="1" t="s">
        <v>4394</v>
      </c>
      <c r="B1313" s="1" t="s">
        <v>26</v>
      </c>
      <c r="C1313" s="1" t="s">
        <v>61</v>
      </c>
      <c r="D1313" s="1" t="s">
        <v>4395</v>
      </c>
    </row>
    <row r="1314" spans="1:4" x14ac:dyDescent="0.3">
      <c r="A1314" s="1" t="s">
        <v>4398</v>
      </c>
      <c r="B1314" s="1" t="s">
        <v>57</v>
      </c>
      <c r="C1314" s="1" t="s">
        <v>143</v>
      </c>
      <c r="D1314" s="1" t="s">
        <v>4399</v>
      </c>
    </row>
    <row r="1315" spans="1:4" x14ac:dyDescent="0.3">
      <c r="A1315" s="1" t="s">
        <v>4400</v>
      </c>
      <c r="B1315" s="1" t="s">
        <v>57</v>
      </c>
      <c r="C1315" s="1" t="s">
        <v>731</v>
      </c>
      <c r="D1315" s="1" t="s">
        <v>4401</v>
      </c>
    </row>
    <row r="1316" spans="1:4" x14ac:dyDescent="0.3">
      <c r="A1316" s="1" t="s">
        <v>4403</v>
      </c>
      <c r="B1316" s="1" t="s">
        <v>26</v>
      </c>
      <c r="C1316" s="1" t="s">
        <v>86</v>
      </c>
      <c r="D1316" s="1" t="s">
        <v>4404</v>
      </c>
    </row>
    <row r="1317" spans="1:4" x14ac:dyDescent="0.3">
      <c r="A1317" s="1" t="s">
        <v>4405</v>
      </c>
      <c r="B1317" s="1" t="s">
        <v>26</v>
      </c>
      <c r="C1317" s="1" t="s">
        <v>86</v>
      </c>
      <c r="D1317" s="1" t="s">
        <v>4406</v>
      </c>
    </row>
    <row r="1318" spans="1:4" x14ac:dyDescent="0.3">
      <c r="A1318" s="1" t="s">
        <v>4408</v>
      </c>
      <c r="B1318" s="1" t="s">
        <v>26</v>
      </c>
      <c r="C1318" s="1" t="s">
        <v>61</v>
      </c>
      <c r="D1318" s="1" t="s">
        <v>4409</v>
      </c>
    </row>
    <row r="1319" spans="1:4" x14ac:dyDescent="0.3">
      <c r="A1319" s="1" t="s">
        <v>4411</v>
      </c>
      <c r="B1319" s="1" t="s">
        <v>26</v>
      </c>
      <c r="C1319" s="1" t="s">
        <v>71</v>
      </c>
      <c r="D1319" s="1" t="s">
        <v>4412</v>
      </c>
    </row>
    <row r="1320" spans="1:4" x14ac:dyDescent="0.3">
      <c r="A1320" s="1" t="s">
        <v>4414</v>
      </c>
      <c r="B1320" s="1" t="s">
        <v>14</v>
      </c>
      <c r="C1320" s="1" t="s">
        <v>18</v>
      </c>
      <c r="D1320" s="1" t="s">
        <v>4415</v>
      </c>
    </row>
    <row r="1321" spans="1:4" x14ac:dyDescent="0.3">
      <c r="A1321" s="1" t="s">
        <v>4418</v>
      </c>
      <c r="B1321" s="1" t="s">
        <v>14</v>
      </c>
      <c r="C1321" s="1" t="s">
        <v>49</v>
      </c>
      <c r="D1321" s="1" t="s">
        <v>4419</v>
      </c>
    </row>
    <row r="1322" spans="1:4" x14ac:dyDescent="0.3">
      <c r="A1322" s="1" t="s">
        <v>4420</v>
      </c>
      <c r="B1322" s="1" t="s">
        <v>26</v>
      </c>
      <c r="C1322" s="1" t="s">
        <v>52</v>
      </c>
      <c r="D1322" s="1" t="s">
        <v>4421</v>
      </c>
    </row>
    <row r="1323" spans="1:4" x14ac:dyDescent="0.3">
      <c r="A1323" s="1" t="s">
        <v>4424</v>
      </c>
      <c r="B1323" s="1" t="s">
        <v>26</v>
      </c>
      <c r="C1323" s="1" t="s">
        <v>287</v>
      </c>
      <c r="D1323" s="1" t="s">
        <v>4425</v>
      </c>
    </row>
    <row r="1324" spans="1:4" x14ac:dyDescent="0.3">
      <c r="A1324" s="1" t="s">
        <v>4428</v>
      </c>
      <c r="B1324" s="1" t="s">
        <v>26</v>
      </c>
      <c r="C1324" s="1" t="s">
        <v>647</v>
      </c>
      <c r="D1324" s="1" t="s">
        <v>4429</v>
      </c>
    </row>
    <row r="1325" spans="1:4" x14ac:dyDescent="0.3">
      <c r="A1325" s="1" t="s">
        <v>4432</v>
      </c>
      <c r="B1325" s="1" t="s">
        <v>26</v>
      </c>
      <c r="C1325" s="1" t="s">
        <v>86</v>
      </c>
      <c r="D1325" s="1" t="s">
        <v>4433</v>
      </c>
    </row>
    <row r="1326" spans="1:4" x14ac:dyDescent="0.3">
      <c r="A1326" s="1" t="s">
        <v>4436</v>
      </c>
      <c r="B1326" s="1" t="s">
        <v>26</v>
      </c>
      <c r="C1326" s="1" t="s">
        <v>71</v>
      </c>
      <c r="D1326" s="1" t="s">
        <v>4437</v>
      </c>
    </row>
    <row r="1327" spans="1:4" x14ac:dyDescent="0.3">
      <c r="A1327" s="1" t="s">
        <v>4438</v>
      </c>
      <c r="B1327" s="1" t="s">
        <v>26</v>
      </c>
      <c r="C1327" s="1" t="s">
        <v>52</v>
      </c>
      <c r="D1327" s="1" t="s">
        <v>2800</v>
      </c>
    </row>
    <row r="1328" spans="1:4" x14ac:dyDescent="0.3">
      <c r="A1328" s="1" t="s">
        <v>4439</v>
      </c>
      <c r="B1328" s="1" t="s">
        <v>57</v>
      </c>
      <c r="C1328" s="1" t="s">
        <v>58</v>
      </c>
      <c r="D1328" s="1" t="s">
        <v>4440</v>
      </c>
    </row>
    <row r="1329" spans="1:4" x14ac:dyDescent="0.3">
      <c r="A1329" s="1" t="s">
        <v>4441</v>
      </c>
      <c r="B1329" s="1" t="s">
        <v>57</v>
      </c>
      <c r="C1329" s="1" t="s">
        <v>1316</v>
      </c>
      <c r="D1329" s="1" t="s">
        <v>4442</v>
      </c>
    </row>
    <row r="1330" spans="1:4" x14ac:dyDescent="0.3">
      <c r="A1330" s="1" t="s">
        <v>4444</v>
      </c>
      <c r="B1330" s="1" t="s">
        <v>26</v>
      </c>
      <c r="C1330" s="1" t="s">
        <v>287</v>
      </c>
      <c r="D1330" s="1" t="s">
        <v>627</v>
      </c>
    </row>
    <row r="1331" spans="1:4" x14ac:dyDescent="0.3">
      <c r="A1331" s="1" t="s">
        <v>4445</v>
      </c>
      <c r="B1331" s="1" t="s">
        <v>26</v>
      </c>
      <c r="C1331" s="1" t="s">
        <v>61</v>
      </c>
      <c r="D1331" s="1" t="s">
        <v>4446</v>
      </c>
    </row>
    <row r="1332" spans="1:4" x14ac:dyDescent="0.3">
      <c r="A1332" s="1" t="s">
        <v>4449</v>
      </c>
      <c r="B1332" s="1" t="s">
        <v>26</v>
      </c>
      <c r="C1332" s="1" t="s">
        <v>86</v>
      </c>
      <c r="D1332" s="1" t="s">
        <v>4450</v>
      </c>
    </row>
    <row r="1333" spans="1:4" x14ac:dyDescent="0.3">
      <c r="A1333" s="1" t="s">
        <v>4451</v>
      </c>
      <c r="B1333" s="1" t="s">
        <v>26</v>
      </c>
      <c r="C1333" s="1" t="s">
        <v>86</v>
      </c>
      <c r="D1333" s="1" t="s">
        <v>4452</v>
      </c>
    </row>
    <row r="1334" spans="1:4" x14ac:dyDescent="0.3">
      <c r="A1334" s="1" t="s">
        <v>4453</v>
      </c>
      <c r="B1334" s="1" t="s">
        <v>57</v>
      </c>
      <c r="C1334" s="1" t="s">
        <v>143</v>
      </c>
      <c r="D1334" s="1" t="s">
        <v>4454</v>
      </c>
    </row>
    <row r="1335" spans="1:4" x14ac:dyDescent="0.3">
      <c r="A1335" s="1" t="s">
        <v>4461</v>
      </c>
      <c r="B1335" s="1" t="s">
        <v>14</v>
      </c>
      <c r="C1335" s="1" t="s">
        <v>15</v>
      </c>
      <c r="D1335" s="1" t="s">
        <v>4462</v>
      </c>
    </row>
    <row r="1336" spans="1:4" x14ac:dyDescent="0.3">
      <c r="A1336" s="1" t="s">
        <v>4466</v>
      </c>
      <c r="B1336" s="1" t="s">
        <v>57</v>
      </c>
      <c r="C1336" s="1" t="s">
        <v>58</v>
      </c>
      <c r="D1336" s="1" t="s">
        <v>4467</v>
      </c>
    </row>
    <row r="1337" spans="1:4" x14ac:dyDescent="0.3">
      <c r="A1337" s="1" t="s">
        <v>4478</v>
      </c>
      <c r="B1337" s="1" t="s">
        <v>57</v>
      </c>
      <c r="C1337" s="1" t="s">
        <v>731</v>
      </c>
      <c r="D1337" s="1" t="s">
        <v>4479</v>
      </c>
    </row>
    <row r="1338" spans="1:4" x14ac:dyDescent="0.3">
      <c r="A1338" s="1" t="s">
        <v>4481</v>
      </c>
      <c r="B1338" s="1" t="s">
        <v>57</v>
      </c>
      <c r="C1338" s="1" t="s">
        <v>143</v>
      </c>
      <c r="D1338" s="1" t="s">
        <v>4482</v>
      </c>
    </row>
    <row r="1339" spans="1:4" x14ac:dyDescent="0.3">
      <c r="A1339" s="1" t="s">
        <v>4486</v>
      </c>
      <c r="B1339" s="1" t="s">
        <v>14</v>
      </c>
      <c r="C1339" s="1" t="s">
        <v>34</v>
      </c>
      <c r="D1339" s="1" t="s">
        <v>4487</v>
      </c>
    </row>
    <row r="1340" spans="1:4" x14ac:dyDescent="0.3">
      <c r="A1340" s="1" t="s">
        <v>4489</v>
      </c>
      <c r="B1340" s="1" t="s">
        <v>26</v>
      </c>
      <c r="C1340" s="1" t="s">
        <v>61</v>
      </c>
      <c r="D1340" s="1" t="s">
        <v>4490</v>
      </c>
    </row>
    <row r="1341" spans="1:4" x14ac:dyDescent="0.3">
      <c r="A1341" s="1" t="s">
        <v>4491</v>
      </c>
      <c r="B1341" s="1" t="s">
        <v>26</v>
      </c>
      <c r="C1341" s="1" t="s">
        <v>61</v>
      </c>
      <c r="D1341" s="1" t="s">
        <v>4492</v>
      </c>
    </row>
    <row r="1342" spans="1:4" x14ac:dyDescent="0.3">
      <c r="A1342" s="1" t="s">
        <v>4497</v>
      </c>
      <c r="B1342" s="1" t="s">
        <v>14</v>
      </c>
      <c r="C1342" s="1" t="s">
        <v>18</v>
      </c>
      <c r="D1342" s="1" t="s">
        <v>4498</v>
      </c>
    </row>
    <row r="1343" spans="1:4" x14ac:dyDescent="0.3">
      <c r="A1343" s="1" t="s">
        <v>4501</v>
      </c>
      <c r="B1343" s="1" t="s">
        <v>26</v>
      </c>
      <c r="C1343" s="1" t="s">
        <v>71</v>
      </c>
      <c r="D1343" s="1" t="s">
        <v>4502</v>
      </c>
    </row>
    <row r="1344" spans="1:4" x14ac:dyDescent="0.3">
      <c r="A1344" s="1" t="s">
        <v>4506</v>
      </c>
      <c r="B1344" s="1" t="s">
        <v>14</v>
      </c>
      <c r="C1344" s="1" t="s">
        <v>34</v>
      </c>
      <c r="D1344" s="1" t="s">
        <v>4507</v>
      </c>
    </row>
    <row r="1345" spans="1:4" x14ac:dyDescent="0.3">
      <c r="A1345" s="1" t="s">
        <v>4510</v>
      </c>
      <c r="B1345" s="1" t="s">
        <v>26</v>
      </c>
      <c r="C1345" s="1" t="s">
        <v>164</v>
      </c>
      <c r="D1345" s="1" t="s">
        <v>4511</v>
      </c>
    </row>
    <row r="1346" spans="1:4" x14ac:dyDescent="0.3">
      <c r="A1346" s="1" t="s">
        <v>4516</v>
      </c>
      <c r="B1346" s="1" t="s">
        <v>26</v>
      </c>
      <c r="C1346" s="1" t="s">
        <v>61</v>
      </c>
      <c r="D1346" s="1" t="s">
        <v>4517</v>
      </c>
    </row>
    <row r="1347" spans="1:4" x14ac:dyDescent="0.3">
      <c r="A1347" s="1" t="s">
        <v>4519</v>
      </c>
      <c r="B1347" s="1" t="s">
        <v>26</v>
      </c>
      <c r="C1347" s="1" t="s">
        <v>27</v>
      </c>
      <c r="D1347" s="1" t="s">
        <v>4520</v>
      </c>
    </row>
    <row r="1348" spans="1:4" x14ac:dyDescent="0.3">
      <c r="A1348" s="1" t="s">
        <v>4526</v>
      </c>
      <c r="B1348" s="1" t="s">
        <v>26</v>
      </c>
      <c r="C1348" s="1" t="s">
        <v>86</v>
      </c>
      <c r="D1348" s="1" t="s">
        <v>4527</v>
      </c>
    </row>
    <row r="1349" spans="1:4" x14ac:dyDescent="0.3">
      <c r="A1349" s="1" t="s">
        <v>4528</v>
      </c>
      <c r="B1349" s="1" t="s">
        <v>26</v>
      </c>
      <c r="C1349" s="1" t="s">
        <v>86</v>
      </c>
      <c r="D1349" s="1" t="s">
        <v>4529</v>
      </c>
    </row>
    <row r="1350" spans="1:4" x14ac:dyDescent="0.3">
      <c r="A1350" s="1" t="s">
        <v>4532</v>
      </c>
      <c r="B1350" s="1" t="s">
        <v>14</v>
      </c>
      <c r="C1350" s="1" t="s">
        <v>49</v>
      </c>
      <c r="D1350" s="1" t="s">
        <v>4533</v>
      </c>
    </row>
    <row r="1351" spans="1:4" x14ac:dyDescent="0.3">
      <c r="A1351" s="1" t="s">
        <v>4535</v>
      </c>
      <c r="B1351" s="1" t="s">
        <v>14</v>
      </c>
      <c r="C1351" s="1" t="s">
        <v>18</v>
      </c>
      <c r="D1351" s="1" t="s">
        <v>4536</v>
      </c>
    </row>
    <row r="1352" spans="1:4" x14ac:dyDescent="0.3">
      <c r="A1352" s="1" t="s">
        <v>4537</v>
      </c>
      <c r="B1352" s="1" t="s">
        <v>57</v>
      </c>
      <c r="C1352" s="1" t="s">
        <v>143</v>
      </c>
      <c r="D1352" s="1" t="s">
        <v>4538</v>
      </c>
    </row>
    <row r="1353" spans="1:4" x14ac:dyDescent="0.3">
      <c r="A1353" s="1" t="s">
        <v>4539</v>
      </c>
      <c r="B1353" s="1" t="s">
        <v>26</v>
      </c>
      <c r="C1353" s="1" t="s">
        <v>27</v>
      </c>
      <c r="D1353" s="1" t="s">
        <v>4540</v>
      </c>
    </row>
    <row r="1354" spans="1:4" x14ac:dyDescent="0.3">
      <c r="A1354" s="1" t="s">
        <v>4545</v>
      </c>
      <c r="B1354" s="1" t="s">
        <v>26</v>
      </c>
      <c r="C1354" s="1" t="s">
        <v>647</v>
      </c>
      <c r="D1354" s="1" t="s">
        <v>4546</v>
      </c>
    </row>
    <row r="1355" spans="1:4" x14ac:dyDescent="0.3">
      <c r="A1355" s="1" t="s">
        <v>4549</v>
      </c>
      <c r="B1355" s="1" t="s">
        <v>57</v>
      </c>
      <c r="C1355" s="1" t="s">
        <v>58</v>
      </c>
      <c r="D1355" s="1" t="s">
        <v>4550</v>
      </c>
    </row>
    <row r="1356" spans="1:4" x14ac:dyDescent="0.3">
      <c r="A1356" s="1" t="s">
        <v>4552</v>
      </c>
      <c r="B1356" s="1" t="s">
        <v>26</v>
      </c>
      <c r="C1356" s="1" t="s">
        <v>44</v>
      </c>
      <c r="D1356" s="1" t="s">
        <v>4553</v>
      </c>
    </row>
    <row r="1357" spans="1:4" x14ac:dyDescent="0.3">
      <c r="A1357" s="1" t="s">
        <v>4554</v>
      </c>
      <c r="B1357" s="1" t="s">
        <v>26</v>
      </c>
      <c r="C1357" s="1" t="s">
        <v>52</v>
      </c>
      <c r="D1357" s="1" t="s">
        <v>4555</v>
      </c>
    </row>
    <row r="1358" spans="1:4" x14ac:dyDescent="0.3">
      <c r="A1358" s="1" t="s">
        <v>4558</v>
      </c>
      <c r="B1358" s="1" t="s">
        <v>57</v>
      </c>
      <c r="C1358" s="1" t="s">
        <v>58</v>
      </c>
      <c r="D1358" s="1" t="s">
        <v>4559</v>
      </c>
    </row>
    <row r="1359" spans="1:4" x14ac:dyDescent="0.3">
      <c r="A1359" s="1" t="s">
        <v>4560</v>
      </c>
      <c r="B1359" s="1" t="s">
        <v>26</v>
      </c>
      <c r="C1359" s="1" t="s">
        <v>86</v>
      </c>
      <c r="D1359" s="1" t="s">
        <v>4561</v>
      </c>
    </row>
    <row r="1360" spans="1:4" x14ac:dyDescent="0.3">
      <c r="A1360" s="1" t="s">
        <v>4571</v>
      </c>
      <c r="B1360" s="1" t="s">
        <v>26</v>
      </c>
      <c r="C1360" s="1" t="s">
        <v>164</v>
      </c>
      <c r="D1360" s="1" t="s">
        <v>4572</v>
      </c>
    </row>
    <row r="1361" spans="1:4" x14ac:dyDescent="0.3">
      <c r="A1361" s="1" t="s">
        <v>4578</v>
      </c>
      <c r="B1361" s="1" t="s">
        <v>26</v>
      </c>
      <c r="C1361" s="1" t="s">
        <v>647</v>
      </c>
      <c r="D1361" s="1" t="s">
        <v>4579</v>
      </c>
    </row>
    <row r="1362" spans="1:4" x14ac:dyDescent="0.3">
      <c r="A1362" s="1" t="s">
        <v>4581</v>
      </c>
      <c r="B1362" s="1" t="s">
        <v>26</v>
      </c>
      <c r="C1362" s="1" t="s">
        <v>71</v>
      </c>
      <c r="D1362" s="1" t="s">
        <v>4582</v>
      </c>
    </row>
    <row r="1363" spans="1:4" x14ac:dyDescent="0.3">
      <c r="A1363" s="1" t="s">
        <v>4584</v>
      </c>
      <c r="B1363" s="1" t="s">
        <v>57</v>
      </c>
      <c r="C1363" s="1" t="s">
        <v>58</v>
      </c>
      <c r="D1363" s="1" t="s">
        <v>4585</v>
      </c>
    </row>
    <row r="1364" spans="1:4" x14ac:dyDescent="0.3">
      <c r="A1364" s="1" t="s">
        <v>4587</v>
      </c>
      <c r="B1364" s="1" t="s">
        <v>26</v>
      </c>
      <c r="C1364" s="1" t="s">
        <v>44</v>
      </c>
      <c r="D1364" s="1" t="s">
        <v>4588</v>
      </c>
    </row>
    <row r="1365" spans="1:4" x14ac:dyDescent="0.3">
      <c r="A1365" s="1" t="s">
        <v>4597</v>
      </c>
      <c r="B1365" s="1" t="s">
        <v>26</v>
      </c>
      <c r="C1365" s="1" t="s">
        <v>27</v>
      </c>
      <c r="D1365" s="1" t="s">
        <v>4598</v>
      </c>
    </row>
    <row r="1366" spans="1:4" x14ac:dyDescent="0.3">
      <c r="A1366" s="1" t="s">
        <v>4599</v>
      </c>
      <c r="B1366" s="1" t="s">
        <v>26</v>
      </c>
      <c r="C1366" s="1" t="s">
        <v>71</v>
      </c>
      <c r="D1366" s="1" t="s">
        <v>4600</v>
      </c>
    </row>
    <row r="1367" spans="1:4" x14ac:dyDescent="0.3">
      <c r="A1367" s="1" t="s">
        <v>4603</v>
      </c>
      <c r="B1367" s="1" t="s">
        <v>57</v>
      </c>
      <c r="C1367" s="1" t="s">
        <v>143</v>
      </c>
      <c r="D1367" s="1" t="s">
        <v>4604</v>
      </c>
    </row>
    <row r="1368" spans="1:4" x14ac:dyDescent="0.3">
      <c r="A1368" s="1" t="s">
        <v>4607</v>
      </c>
      <c r="B1368" s="1" t="s">
        <v>26</v>
      </c>
      <c r="C1368" s="1" t="s">
        <v>61</v>
      </c>
      <c r="D1368" s="1" t="s">
        <v>1319</v>
      </c>
    </row>
    <row r="1369" spans="1:4" x14ac:dyDescent="0.3">
      <c r="A1369" s="1" t="s">
        <v>4612</v>
      </c>
      <c r="B1369" s="1" t="s">
        <v>57</v>
      </c>
      <c r="C1369" s="1" t="s">
        <v>58</v>
      </c>
      <c r="D1369" s="1" t="s">
        <v>4613</v>
      </c>
    </row>
    <row r="1370" spans="1:4" x14ac:dyDescent="0.3">
      <c r="A1370" s="1" t="s">
        <v>4620</v>
      </c>
      <c r="B1370" s="1" t="s">
        <v>14</v>
      </c>
      <c r="C1370" s="1" t="s">
        <v>15</v>
      </c>
      <c r="D1370" s="1" t="s">
        <v>4621</v>
      </c>
    </row>
    <row r="1371" spans="1:4" x14ac:dyDescent="0.3">
      <c r="A1371" s="1" t="s">
        <v>4625</v>
      </c>
      <c r="B1371" s="1" t="s">
        <v>14</v>
      </c>
      <c r="C1371" s="1" t="s">
        <v>49</v>
      </c>
      <c r="D1371" s="1" t="s">
        <v>4626</v>
      </c>
    </row>
    <row r="1372" spans="1:4" x14ac:dyDescent="0.3">
      <c r="A1372" s="1" t="s">
        <v>4629</v>
      </c>
      <c r="B1372" s="1" t="s">
        <v>57</v>
      </c>
      <c r="C1372" s="1" t="s">
        <v>58</v>
      </c>
      <c r="D1372" s="1" t="s">
        <v>4630</v>
      </c>
    </row>
    <row r="1373" spans="1:4" x14ac:dyDescent="0.3">
      <c r="A1373" s="1" t="s">
        <v>4632</v>
      </c>
      <c r="B1373" s="1" t="s">
        <v>57</v>
      </c>
      <c r="C1373" s="1" t="s">
        <v>143</v>
      </c>
      <c r="D1373" s="1" t="s">
        <v>4633</v>
      </c>
    </row>
    <row r="1374" spans="1:4" x14ac:dyDescent="0.3">
      <c r="A1374" s="1" t="s">
        <v>4635</v>
      </c>
      <c r="B1374" s="1" t="s">
        <v>14</v>
      </c>
      <c r="C1374" s="1" t="s">
        <v>49</v>
      </c>
      <c r="D1374" s="1" t="s">
        <v>4636</v>
      </c>
    </row>
    <row r="1375" spans="1:4" x14ac:dyDescent="0.3">
      <c r="A1375" s="1" t="s">
        <v>4639</v>
      </c>
      <c r="B1375" s="1" t="s">
        <v>14</v>
      </c>
      <c r="C1375" s="1" t="s">
        <v>15</v>
      </c>
      <c r="D1375" s="1" t="s">
        <v>4640</v>
      </c>
    </row>
    <row r="1376" spans="1:4" x14ac:dyDescent="0.3">
      <c r="A1376" s="1" t="s">
        <v>4643</v>
      </c>
      <c r="B1376" s="1" t="s">
        <v>57</v>
      </c>
      <c r="C1376" s="1" t="s">
        <v>143</v>
      </c>
      <c r="D1376" s="1" t="s">
        <v>4644</v>
      </c>
    </row>
    <row r="1377" spans="1:4" x14ac:dyDescent="0.3">
      <c r="A1377" s="1" t="s">
        <v>4648</v>
      </c>
      <c r="B1377" s="1" t="s">
        <v>26</v>
      </c>
      <c r="C1377" s="1" t="s">
        <v>61</v>
      </c>
      <c r="D1377" s="1" t="s">
        <v>4649</v>
      </c>
    </row>
    <row r="1378" spans="1:4" x14ac:dyDescent="0.3">
      <c r="A1378" s="1" t="s">
        <v>4657</v>
      </c>
      <c r="B1378" s="1" t="s">
        <v>26</v>
      </c>
      <c r="C1378" s="1" t="s">
        <v>71</v>
      </c>
      <c r="D1378" s="1" t="s">
        <v>4658</v>
      </c>
    </row>
    <row r="1379" spans="1:4" x14ac:dyDescent="0.3">
      <c r="A1379" s="1" t="s">
        <v>4660</v>
      </c>
      <c r="B1379" s="1" t="s">
        <v>14</v>
      </c>
      <c r="C1379" s="1" t="s">
        <v>49</v>
      </c>
      <c r="D1379" s="1" t="s">
        <v>4661</v>
      </c>
    </row>
    <row r="1380" spans="1:4" x14ac:dyDescent="0.3">
      <c r="A1380" s="1" t="s">
        <v>4662</v>
      </c>
      <c r="B1380" s="1" t="s">
        <v>57</v>
      </c>
      <c r="C1380" s="1" t="s">
        <v>58</v>
      </c>
      <c r="D1380" s="1" t="s">
        <v>4663</v>
      </c>
    </row>
    <row r="1381" spans="1:4" x14ac:dyDescent="0.3">
      <c r="A1381" s="1" t="s">
        <v>4664</v>
      </c>
      <c r="B1381" s="1" t="s">
        <v>14</v>
      </c>
      <c r="C1381" s="1" t="s">
        <v>49</v>
      </c>
      <c r="D1381" s="1" t="s">
        <v>4665</v>
      </c>
    </row>
    <row r="1382" spans="1:4" x14ac:dyDescent="0.3">
      <c r="A1382" s="1" t="s">
        <v>4668</v>
      </c>
      <c r="B1382" s="1" t="s">
        <v>14</v>
      </c>
      <c r="C1382" s="1" t="s">
        <v>49</v>
      </c>
      <c r="D1382" s="1" t="s">
        <v>4669</v>
      </c>
    </row>
    <row r="1383" spans="1:4" x14ac:dyDescent="0.3">
      <c r="A1383" s="1" t="s">
        <v>4672</v>
      </c>
      <c r="B1383" s="1" t="s">
        <v>14</v>
      </c>
      <c r="C1383" s="1" t="s">
        <v>49</v>
      </c>
      <c r="D1383" s="1" t="s">
        <v>4673</v>
      </c>
    </row>
    <row r="1384" spans="1:4" x14ac:dyDescent="0.3">
      <c r="A1384" s="1" t="s">
        <v>4674</v>
      </c>
      <c r="B1384" s="1" t="s">
        <v>14</v>
      </c>
      <c r="C1384" s="1" t="s">
        <v>34</v>
      </c>
      <c r="D1384" s="1" t="s">
        <v>4675</v>
      </c>
    </row>
    <row r="1385" spans="1:4" x14ac:dyDescent="0.3">
      <c r="A1385" s="1" t="s">
        <v>4678</v>
      </c>
      <c r="B1385" s="1" t="s">
        <v>26</v>
      </c>
      <c r="C1385" s="1" t="s">
        <v>86</v>
      </c>
      <c r="D1385" s="1" t="s">
        <v>4679</v>
      </c>
    </row>
    <row r="1386" spans="1:4" x14ac:dyDescent="0.3">
      <c r="A1386" s="1" t="s">
        <v>4683</v>
      </c>
      <c r="B1386" s="1" t="s">
        <v>57</v>
      </c>
      <c r="C1386" s="1" t="s">
        <v>731</v>
      </c>
      <c r="D1386" s="1" t="s">
        <v>4684</v>
      </c>
    </row>
    <row r="1387" spans="1:4" x14ac:dyDescent="0.3">
      <c r="A1387" s="1" t="s">
        <v>4688</v>
      </c>
      <c r="B1387" s="1" t="s">
        <v>26</v>
      </c>
      <c r="C1387" s="1" t="s">
        <v>52</v>
      </c>
      <c r="D1387" s="1" t="s">
        <v>4689</v>
      </c>
    </row>
    <row r="1388" spans="1:4" x14ac:dyDescent="0.3">
      <c r="A1388" s="1" t="s">
        <v>4691</v>
      </c>
      <c r="B1388" s="1" t="s">
        <v>57</v>
      </c>
      <c r="C1388" s="1" t="s">
        <v>143</v>
      </c>
      <c r="D1388" s="1" t="s">
        <v>4692</v>
      </c>
    </row>
    <row r="1389" spans="1:4" x14ac:dyDescent="0.3">
      <c r="A1389" s="1" t="s">
        <v>4698</v>
      </c>
      <c r="B1389" s="1" t="s">
        <v>26</v>
      </c>
      <c r="C1389" s="1" t="s">
        <v>27</v>
      </c>
      <c r="D1389" s="1" t="s">
        <v>4699</v>
      </c>
    </row>
    <row r="1390" spans="1:4" x14ac:dyDescent="0.3">
      <c r="A1390" s="1" t="s">
        <v>4705</v>
      </c>
      <c r="B1390" s="1" t="s">
        <v>57</v>
      </c>
      <c r="C1390" s="1" t="s">
        <v>1316</v>
      </c>
      <c r="D1390" s="1" t="s">
        <v>4706</v>
      </c>
    </row>
    <row r="1391" spans="1:4" x14ac:dyDescent="0.3">
      <c r="A1391" s="1" t="s">
        <v>4708</v>
      </c>
      <c r="B1391" s="1" t="s">
        <v>57</v>
      </c>
      <c r="C1391" s="1" t="s">
        <v>731</v>
      </c>
      <c r="D1391" s="1" t="s">
        <v>4709</v>
      </c>
    </row>
    <row r="1392" spans="1:4" x14ac:dyDescent="0.3">
      <c r="A1392" s="1" t="s">
        <v>4710</v>
      </c>
      <c r="B1392" s="1" t="s">
        <v>26</v>
      </c>
      <c r="C1392" s="1" t="s">
        <v>61</v>
      </c>
      <c r="D1392" s="1" t="s">
        <v>4711</v>
      </c>
    </row>
    <row r="1393" spans="1:4" x14ac:dyDescent="0.3">
      <c r="A1393" s="1" t="s">
        <v>4715</v>
      </c>
      <c r="B1393" s="1" t="s">
        <v>14</v>
      </c>
      <c r="C1393" s="1" t="s">
        <v>18</v>
      </c>
      <c r="D1393" s="1" t="s">
        <v>4716</v>
      </c>
    </row>
    <row r="1394" spans="1:4" x14ac:dyDescent="0.3">
      <c r="A1394" s="1" t="s">
        <v>4718</v>
      </c>
      <c r="B1394" s="1" t="s">
        <v>14</v>
      </c>
      <c r="C1394" s="1" t="s">
        <v>49</v>
      </c>
      <c r="D1394" s="1" t="s">
        <v>4719</v>
      </c>
    </row>
    <row r="1395" spans="1:4" x14ac:dyDescent="0.3">
      <c r="A1395" s="1" t="s">
        <v>4724</v>
      </c>
      <c r="B1395" s="1" t="s">
        <v>26</v>
      </c>
      <c r="C1395" s="1" t="s">
        <v>86</v>
      </c>
      <c r="D1395" s="1" t="s">
        <v>4725</v>
      </c>
    </row>
    <row r="1396" spans="1:4" x14ac:dyDescent="0.3">
      <c r="A1396" s="1" t="s">
        <v>4726</v>
      </c>
      <c r="B1396" s="1" t="s">
        <v>26</v>
      </c>
      <c r="C1396" s="1" t="s">
        <v>52</v>
      </c>
      <c r="D1396" s="1" t="s">
        <v>4727</v>
      </c>
    </row>
    <row r="1397" spans="1:4" x14ac:dyDescent="0.3">
      <c r="A1397" s="1" t="s">
        <v>4732</v>
      </c>
      <c r="B1397" s="1" t="s">
        <v>26</v>
      </c>
      <c r="C1397" s="1" t="s">
        <v>61</v>
      </c>
      <c r="D1397" s="1" t="s">
        <v>4733</v>
      </c>
    </row>
    <row r="1398" spans="1:4" x14ac:dyDescent="0.3">
      <c r="A1398" s="1" t="s">
        <v>4734</v>
      </c>
      <c r="B1398" s="1" t="s">
        <v>26</v>
      </c>
      <c r="C1398" s="1" t="s">
        <v>86</v>
      </c>
      <c r="D1398" s="1" t="s">
        <v>4735</v>
      </c>
    </row>
    <row r="1399" spans="1:4" x14ac:dyDescent="0.3">
      <c r="A1399" s="1" t="s">
        <v>4738</v>
      </c>
      <c r="B1399" s="1" t="s">
        <v>26</v>
      </c>
      <c r="C1399" s="1" t="s">
        <v>86</v>
      </c>
      <c r="D1399" s="1" t="s">
        <v>4739</v>
      </c>
    </row>
    <row r="1400" spans="1:4" x14ac:dyDescent="0.3">
      <c r="A1400" s="1" t="s">
        <v>4740</v>
      </c>
      <c r="B1400" s="1" t="s">
        <v>14</v>
      </c>
      <c r="C1400" s="1" t="s">
        <v>15</v>
      </c>
      <c r="D1400" s="1" t="s">
        <v>4741</v>
      </c>
    </row>
    <row r="1401" spans="1:4" x14ac:dyDescent="0.3">
      <c r="A1401" s="1" t="s">
        <v>4742</v>
      </c>
      <c r="B1401" s="1" t="s">
        <v>26</v>
      </c>
      <c r="C1401" s="1" t="s">
        <v>61</v>
      </c>
      <c r="D1401" s="1" t="s">
        <v>4743</v>
      </c>
    </row>
    <row r="1402" spans="1:4" x14ac:dyDescent="0.3">
      <c r="A1402" s="1" t="s">
        <v>4747</v>
      </c>
      <c r="B1402" s="1" t="s">
        <v>57</v>
      </c>
      <c r="C1402" s="1" t="s">
        <v>58</v>
      </c>
      <c r="D1402" s="1" t="s">
        <v>4748</v>
      </c>
    </row>
    <row r="1403" spans="1:4" x14ac:dyDescent="0.3">
      <c r="A1403" s="1" t="s">
        <v>4758</v>
      </c>
      <c r="B1403" s="1" t="s">
        <v>14</v>
      </c>
      <c r="C1403" s="1" t="s">
        <v>18</v>
      </c>
      <c r="D1403" s="1" t="s">
        <v>4759</v>
      </c>
    </row>
    <row r="1404" spans="1:4" x14ac:dyDescent="0.3">
      <c r="A1404" s="1" t="s">
        <v>4760</v>
      </c>
      <c r="B1404" s="1" t="s">
        <v>26</v>
      </c>
      <c r="C1404" s="1" t="s">
        <v>86</v>
      </c>
      <c r="D1404" s="1" t="s">
        <v>4761</v>
      </c>
    </row>
    <row r="1405" spans="1:4" x14ac:dyDescent="0.3">
      <c r="A1405" s="1" t="s">
        <v>4768</v>
      </c>
      <c r="B1405" s="1" t="s">
        <v>26</v>
      </c>
      <c r="C1405" s="1" t="s">
        <v>61</v>
      </c>
      <c r="D1405" s="1" t="s">
        <v>4769</v>
      </c>
    </row>
    <row r="1406" spans="1:4" x14ac:dyDescent="0.3">
      <c r="A1406" s="1" t="s">
        <v>4770</v>
      </c>
      <c r="B1406" s="1" t="s">
        <v>57</v>
      </c>
      <c r="C1406" s="1" t="s">
        <v>731</v>
      </c>
      <c r="D1406" s="1" t="s">
        <v>4771</v>
      </c>
    </row>
    <row r="1407" spans="1:4" x14ac:dyDescent="0.3">
      <c r="A1407" s="1" t="s">
        <v>4772</v>
      </c>
      <c r="B1407" s="1" t="s">
        <v>57</v>
      </c>
      <c r="C1407" s="1" t="s">
        <v>58</v>
      </c>
      <c r="D1407" s="1" t="s">
        <v>4773</v>
      </c>
    </row>
    <row r="1408" spans="1:4" x14ac:dyDescent="0.3">
      <c r="A1408" s="1" t="s">
        <v>4777</v>
      </c>
      <c r="B1408" s="1" t="s">
        <v>26</v>
      </c>
      <c r="C1408" s="1" t="s">
        <v>61</v>
      </c>
      <c r="D1408" s="1" t="s">
        <v>4778</v>
      </c>
    </row>
    <row r="1409" spans="1:4" x14ac:dyDescent="0.3">
      <c r="A1409" s="1" t="s">
        <v>4780</v>
      </c>
      <c r="B1409" s="1" t="s">
        <v>26</v>
      </c>
      <c r="C1409" s="1" t="s">
        <v>86</v>
      </c>
      <c r="D1409" s="1" t="s">
        <v>4781</v>
      </c>
    </row>
    <row r="1410" spans="1:4" x14ac:dyDescent="0.3">
      <c r="A1410" s="1" t="s">
        <v>4785</v>
      </c>
      <c r="B1410" s="1" t="s">
        <v>26</v>
      </c>
      <c r="C1410" s="1" t="s">
        <v>86</v>
      </c>
      <c r="D1410" s="1" t="s">
        <v>4786</v>
      </c>
    </row>
    <row r="1411" spans="1:4" x14ac:dyDescent="0.3">
      <c r="A1411" s="1" t="s">
        <v>4787</v>
      </c>
      <c r="B1411" s="1" t="s">
        <v>57</v>
      </c>
      <c r="C1411" s="1" t="s">
        <v>58</v>
      </c>
      <c r="D1411" s="1" t="s">
        <v>4788</v>
      </c>
    </row>
    <row r="1412" spans="1:4" x14ac:dyDescent="0.3">
      <c r="A1412" s="1" t="s">
        <v>4794</v>
      </c>
      <c r="B1412" s="1" t="s">
        <v>57</v>
      </c>
      <c r="C1412" s="1" t="s">
        <v>731</v>
      </c>
      <c r="D1412" s="1" t="s">
        <v>4795</v>
      </c>
    </row>
    <row r="1413" spans="1:4" x14ac:dyDescent="0.3">
      <c r="A1413" s="1" t="s">
        <v>4796</v>
      </c>
      <c r="B1413" s="1" t="s">
        <v>57</v>
      </c>
      <c r="C1413" s="1" t="s">
        <v>731</v>
      </c>
      <c r="D1413" s="1" t="s">
        <v>4797</v>
      </c>
    </row>
    <row r="1414" spans="1:4" x14ac:dyDescent="0.3">
      <c r="A1414" s="1" t="s">
        <v>4798</v>
      </c>
      <c r="B1414" s="1" t="s">
        <v>26</v>
      </c>
      <c r="C1414" s="1" t="s">
        <v>52</v>
      </c>
      <c r="D1414" s="1" t="s">
        <v>4799</v>
      </c>
    </row>
    <row r="1415" spans="1:4" x14ac:dyDescent="0.3">
      <c r="A1415" s="1" t="s">
        <v>4801</v>
      </c>
      <c r="B1415" s="1" t="s">
        <v>26</v>
      </c>
      <c r="C1415" s="1" t="s">
        <v>86</v>
      </c>
      <c r="D1415" s="1" t="s">
        <v>4802</v>
      </c>
    </row>
    <row r="1416" spans="1:4" x14ac:dyDescent="0.3">
      <c r="A1416" s="1" t="s">
        <v>4805</v>
      </c>
      <c r="B1416" s="1" t="s">
        <v>26</v>
      </c>
      <c r="C1416" s="1" t="s">
        <v>86</v>
      </c>
      <c r="D1416" s="1" t="s">
        <v>4806</v>
      </c>
    </row>
    <row r="1417" spans="1:4" x14ac:dyDescent="0.3">
      <c r="A1417" s="1" t="s">
        <v>4807</v>
      </c>
      <c r="B1417" s="1" t="s">
        <v>26</v>
      </c>
      <c r="C1417" s="1" t="s">
        <v>86</v>
      </c>
      <c r="D1417" s="1" t="s">
        <v>4808</v>
      </c>
    </row>
    <row r="1418" spans="1:4" x14ac:dyDescent="0.3">
      <c r="A1418" s="1" t="s">
        <v>4810</v>
      </c>
      <c r="B1418" s="1" t="s">
        <v>14</v>
      </c>
      <c r="C1418" s="1" t="s">
        <v>49</v>
      </c>
      <c r="D1418" s="1" t="s">
        <v>4811</v>
      </c>
    </row>
    <row r="1419" spans="1:4" x14ac:dyDescent="0.3">
      <c r="A1419" s="1" t="s">
        <v>4818</v>
      </c>
      <c r="B1419" s="1" t="s">
        <v>57</v>
      </c>
      <c r="C1419" s="1" t="s">
        <v>58</v>
      </c>
      <c r="D1419" s="1" t="s">
        <v>4819</v>
      </c>
    </row>
    <row r="1420" spans="1:4" x14ac:dyDescent="0.3">
      <c r="A1420" s="1" t="s">
        <v>4823</v>
      </c>
      <c r="B1420" s="1" t="s">
        <v>57</v>
      </c>
      <c r="C1420" s="1" t="s">
        <v>58</v>
      </c>
      <c r="D1420" s="1" t="s">
        <v>4824</v>
      </c>
    </row>
    <row r="1421" spans="1:4" x14ac:dyDescent="0.3">
      <c r="A1421" s="1" t="s">
        <v>4838</v>
      </c>
      <c r="B1421" s="1" t="s">
        <v>57</v>
      </c>
      <c r="C1421" s="1" t="s">
        <v>58</v>
      </c>
      <c r="D1421" s="1" t="s">
        <v>4839</v>
      </c>
    </row>
    <row r="1422" spans="1:4" x14ac:dyDescent="0.3">
      <c r="A1422" s="1" t="s">
        <v>4841</v>
      </c>
      <c r="B1422" s="1" t="s">
        <v>26</v>
      </c>
      <c r="C1422" s="1" t="s">
        <v>647</v>
      </c>
      <c r="D1422" s="1" t="s">
        <v>4842</v>
      </c>
    </row>
    <row r="1423" spans="1:4" x14ac:dyDescent="0.3">
      <c r="A1423" s="1" t="s">
        <v>4843</v>
      </c>
      <c r="B1423" s="1" t="s">
        <v>57</v>
      </c>
      <c r="C1423" s="1" t="s">
        <v>143</v>
      </c>
      <c r="D1423" s="1" t="s">
        <v>4844</v>
      </c>
    </row>
    <row r="1424" spans="1:4" x14ac:dyDescent="0.3">
      <c r="A1424" s="1" t="s">
        <v>4852</v>
      </c>
      <c r="B1424" s="1" t="s">
        <v>57</v>
      </c>
      <c r="C1424" s="1" t="s">
        <v>143</v>
      </c>
      <c r="D1424" s="1" t="s">
        <v>4853</v>
      </c>
    </row>
    <row r="1425" spans="1:4" x14ac:dyDescent="0.3">
      <c r="A1425" s="1" t="s">
        <v>4857</v>
      </c>
      <c r="B1425" s="1" t="s">
        <v>14</v>
      </c>
      <c r="C1425" s="1" t="s">
        <v>18</v>
      </c>
      <c r="D1425" s="1" t="s">
        <v>4858</v>
      </c>
    </row>
    <row r="1426" spans="1:4" x14ac:dyDescent="0.3">
      <c r="A1426" s="1" t="s">
        <v>4860</v>
      </c>
      <c r="B1426" s="1" t="s">
        <v>26</v>
      </c>
      <c r="C1426" s="1" t="s">
        <v>44</v>
      </c>
      <c r="D1426" s="1" t="s">
        <v>4861</v>
      </c>
    </row>
    <row r="1427" spans="1:4" x14ac:dyDescent="0.3">
      <c r="A1427" s="1" t="s">
        <v>4871</v>
      </c>
      <c r="B1427" s="1" t="s">
        <v>57</v>
      </c>
      <c r="C1427" s="1" t="s">
        <v>143</v>
      </c>
      <c r="D1427" s="1" t="s">
        <v>4872</v>
      </c>
    </row>
    <row r="1428" spans="1:4" x14ac:dyDescent="0.3">
      <c r="A1428" s="1" t="s">
        <v>4874</v>
      </c>
      <c r="B1428" s="1" t="s">
        <v>26</v>
      </c>
      <c r="C1428" s="1" t="s">
        <v>61</v>
      </c>
      <c r="D1428" s="1" t="s">
        <v>4875</v>
      </c>
    </row>
    <row r="1429" spans="1:4" x14ac:dyDescent="0.3">
      <c r="A1429" s="1" t="s">
        <v>4876</v>
      </c>
      <c r="B1429" s="1" t="s">
        <v>26</v>
      </c>
      <c r="C1429" s="1" t="s">
        <v>44</v>
      </c>
      <c r="D1429" s="1" t="s">
        <v>4877</v>
      </c>
    </row>
    <row r="1430" spans="1:4" x14ac:dyDescent="0.3">
      <c r="A1430" s="1" t="s">
        <v>4879</v>
      </c>
      <c r="B1430" s="1" t="s">
        <v>26</v>
      </c>
      <c r="C1430" s="1" t="s">
        <v>71</v>
      </c>
      <c r="D1430" s="1" t="s">
        <v>4880</v>
      </c>
    </row>
    <row r="1431" spans="1:4" x14ac:dyDescent="0.3">
      <c r="A1431" s="1" t="s">
        <v>4883</v>
      </c>
      <c r="B1431" s="1" t="s">
        <v>26</v>
      </c>
      <c r="C1431" s="1" t="s">
        <v>71</v>
      </c>
      <c r="D1431" s="1" t="s">
        <v>4884</v>
      </c>
    </row>
    <row r="1432" spans="1:4" x14ac:dyDescent="0.3">
      <c r="A1432" s="1" t="s">
        <v>4893</v>
      </c>
      <c r="B1432" s="1" t="s">
        <v>57</v>
      </c>
      <c r="C1432" s="1" t="s">
        <v>143</v>
      </c>
      <c r="D1432" s="1" t="s">
        <v>4894</v>
      </c>
    </row>
    <row r="1433" spans="1:4" x14ac:dyDescent="0.3">
      <c r="A1433" s="1" t="s">
        <v>4899</v>
      </c>
      <c r="B1433" s="1" t="s">
        <v>57</v>
      </c>
      <c r="C1433" s="1" t="s">
        <v>58</v>
      </c>
      <c r="D1433" s="1" t="s">
        <v>4900</v>
      </c>
    </row>
    <row r="1434" spans="1:4" x14ac:dyDescent="0.3">
      <c r="A1434" s="1" t="s">
        <v>4903</v>
      </c>
      <c r="B1434" s="1" t="s">
        <v>26</v>
      </c>
      <c r="C1434" s="1" t="s">
        <v>287</v>
      </c>
      <c r="D1434" s="1" t="s">
        <v>4904</v>
      </c>
    </row>
    <row r="1435" spans="1:4" x14ac:dyDescent="0.3">
      <c r="A1435" s="1" t="s">
        <v>4914</v>
      </c>
      <c r="B1435" s="1" t="s">
        <v>26</v>
      </c>
      <c r="C1435" s="1" t="s">
        <v>86</v>
      </c>
      <c r="D1435" s="1" t="s">
        <v>4915</v>
      </c>
    </row>
    <row r="1436" spans="1:4" x14ac:dyDescent="0.3">
      <c r="A1436" s="1" t="s">
        <v>4919</v>
      </c>
      <c r="B1436" s="1" t="s">
        <v>26</v>
      </c>
      <c r="C1436" s="1" t="s">
        <v>86</v>
      </c>
      <c r="D1436" s="1" t="s">
        <v>4920</v>
      </c>
    </row>
    <row r="1437" spans="1:4" x14ac:dyDescent="0.3">
      <c r="A1437" s="1" t="s">
        <v>4922</v>
      </c>
      <c r="B1437" s="1" t="s">
        <v>14</v>
      </c>
      <c r="C1437" s="1" t="s">
        <v>49</v>
      </c>
      <c r="D1437" s="1" t="s">
        <v>4923</v>
      </c>
    </row>
    <row r="1438" spans="1:4" x14ac:dyDescent="0.3">
      <c r="A1438" s="1" t="s">
        <v>4931</v>
      </c>
      <c r="B1438" s="1" t="s">
        <v>26</v>
      </c>
      <c r="C1438" s="1" t="s">
        <v>86</v>
      </c>
      <c r="D1438" s="1" t="s">
        <v>4932</v>
      </c>
    </row>
    <row r="1439" spans="1:4" x14ac:dyDescent="0.3">
      <c r="A1439" s="1" t="s">
        <v>4934</v>
      </c>
      <c r="B1439" s="1" t="s">
        <v>26</v>
      </c>
      <c r="C1439" s="1" t="s">
        <v>86</v>
      </c>
      <c r="D1439" s="1" t="s">
        <v>4935</v>
      </c>
    </row>
    <row r="1440" spans="1:4" x14ac:dyDescent="0.3">
      <c r="A1440" s="1" t="s">
        <v>4936</v>
      </c>
      <c r="B1440" s="1" t="s">
        <v>26</v>
      </c>
      <c r="C1440" s="1" t="s">
        <v>86</v>
      </c>
      <c r="D1440" s="1" t="s">
        <v>4937</v>
      </c>
    </row>
    <row r="1441" spans="1:4" x14ac:dyDescent="0.3">
      <c r="A1441" s="1" t="s">
        <v>4939</v>
      </c>
      <c r="B1441" s="1" t="s">
        <v>26</v>
      </c>
      <c r="C1441" s="1" t="s">
        <v>44</v>
      </c>
      <c r="D1441" s="1" t="s">
        <v>4940</v>
      </c>
    </row>
    <row r="1442" spans="1:4" x14ac:dyDescent="0.3">
      <c r="A1442" s="1" t="s">
        <v>4944</v>
      </c>
      <c r="B1442" s="1" t="s">
        <v>26</v>
      </c>
      <c r="C1442" s="1" t="s">
        <v>86</v>
      </c>
      <c r="D1442" s="1" t="s">
        <v>4945</v>
      </c>
    </row>
    <row r="1443" spans="1:4" x14ac:dyDescent="0.3">
      <c r="A1443" s="1" t="s">
        <v>4958</v>
      </c>
      <c r="B1443" s="1" t="s">
        <v>14</v>
      </c>
      <c r="C1443" s="1" t="s">
        <v>49</v>
      </c>
      <c r="D1443" s="1" t="s">
        <v>4959</v>
      </c>
    </row>
    <row r="1444" spans="1:4" x14ac:dyDescent="0.3">
      <c r="A1444" s="1" t="s">
        <v>4965</v>
      </c>
      <c r="B1444" s="1" t="s">
        <v>14</v>
      </c>
      <c r="C1444" s="1" t="s">
        <v>49</v>
      </c>
      <c r="D1444" s="1" t="s">
        <v>4966</v>
      </c>
    </row>
    <row r="1445" spans="1:4" x14ac:dyDescent="0.3">
      <c r="A1445" s="1" t="s">
        <v>4973</v>
      </c>
      <c r="B1445" s="1" t="s">
        <v>57</v>
      </c>
      <c r="C1445" s="1" t="s">
        <v>58</v>
      </c>
      <c r="D1445" s="1" t="s">
        <v>4974</v>
      </c>
    </row>
    <row r="1446" spans="1:4" x14ac:dyDescent="0.3">
      <c r="A1446" s="1" t="s">
        <v>4977</v>
      </c>
      <c r="B1446" s="1" t="s">
        <v>26</v>
      </c>
      <c r="C1446" s="1" t="s">
        <v>647</v>
      </c>
      <c r="D1446" s="1" t="s">
        <v>1392</v>
      </c>
    </row>
    <row r="1447" spans="1:4" x14ac:dyDescent="0.3">
      <c r="A1447" s="1" t="s">
        <v>4980</v>
      </c>
      <c r="B1447" s="1" t="s">
        <v>14</v>
      </c>
      <c r="C1447" s="1" t="s">
        <v>49</v>
      </c>
      <c r="D1447" s="1" t="s">
        <v>4981</v>
      </c>
    </row>
    <row r="1448" spans="1:4" x14ac:dyDescent="0.3">
      <c r="A1448" s="1" t="s">
        <v>4996</v>
      </c>
      <c r="B1448" s="1" t="s">
        <v>26</v>
      </c>
      <c r="C1448" s="1" t="s">
        <v>86</v>
      </c>
      <c r="D1448" s="1" t="s">
        <v>4997</v>
      </c>
    </row>
    <row r="1449" spans="1:4" x14ac:dyDescent="0.3">
      <c r="A1449" s="1" t="s">
        <v>5001</v>
      </c>
      <c r="B1449" s="1" t="s">
        <v>26</v>
      </c>
      <c r="C1449" s="1" t="s">
        <v>86</v>
      </c>
      <c r="D1449" s="1" t="s">
        <v>5002</v>
      </c>
    </row>
    <row r="1450" spans="1:4" x14ac:dyDescent="0.3">
      <c r="A1450" s="1" t="s">
        <v>5003</v>
      </c>
      <c r="B1450" s="1" t="s">
        <v>14</v>
      </c>
      <c r="C1450" s="1" t="s">
        <v>49</v>
      </c>
      <c r="D1450" s="1" t="s">
        <v>5004</v>
      </c>
    </row>
    <row r="1451" spans="1:4" x14ac:dyDescent="0.3">
      <c r="A1451" s="1" t="s">
        <v>5013</v>
      </c>
      <c r="B1451" s="1" t="s">
        <v>26</v>
      </c>
      <c r="C1451" s="1" t="s">
        <v>44</v>
      </c>
      <c r="D1451" s="1" t="s">
        <v>5014</v>
      </c>
    </row>
    <row r="1452" spans="1:4" x14ac:dyDescent="0.3">
      <c r="A1452" s="1" t="s">
        <v>5016</v>
      </c>
      <c r="B1452" s="1" t="s">
        <v>26</v>
      </c>
      <c r="C1452" s="1" t="s">
        <v>86</v>
      </c>
      <c r="D1452" s="1" t="s">
        <v>5017</v>
      </c>
    </row>
    <row r="1453" spans="1:4" x14ac:dyDescent="0.3">
      <c r="A1453" s="1" t="s">
        <v>5021</v>
      </c>
      <c r="B1453" s="1" t="s">
        <v>26</v>
      </c>
      <c r="C1453" s="1" t="s">
        <v>164</v>
      </c>
      <c r="D1453" s="1" t="s">
        <v>719</v>
      </c>
    </row>
    <row r="1454" spans="1:4" x14ac:dyDescent="0.3">
      <c r="A1454" s="1" t="s">
        <v>5022</v>
      </c>
      <c r="B1454" s="1" t="s">
        <v>26</v>
      </c>
      <c r="C1454" s="1" t="s">
        <v>52</v>
      </c>
      <c r="D1454" s="1" t="s">
        <v>5023</v>
      </c>
    </row>
    <row r="1455" spans="1:4" x14ac:dyDescent="0.3">
      <c r="A1455" s="1" t="s">
        <v>5026</v>
      </c>
      <c r="B1455" s="1" t="s">
        <v>26</v>
      </c>
      <c r="C1455" s="1" t="s">
        <v>52</v>
      </c>
      <c r="D1455" s="1" t="s">
        <v>5027</v>
      </c>
    </row>
    <row r="1456" spans="1:4" x14ac:dyDescent="0.3">
      <c r="A1456" s="1" t="s">
        <v>5033</v>
      </c>
      <c r="B1456" s="1" t="s">
        <v>14</v>
      </c>
      <c r="C1456" s="1" t="s">
        <v>49</v>
      </c>
      <c r="D1456" s="1" t="s">
        <v>5034</v>
      </c>
    </row>
    <row r="1457" spans="1:4" x14ac:dyDescent="0.3">
      <c r="A1457" s="1" t="s">
        <v>5043</v>
      </c>
      <c r="B1457" s="1" t="s">
        <v>14</v>
      </c>
      <c r="C1457" s="1" t="s">
        <v>18</v>
      </c>
      <c r="D1457" s="1" t="s">
        <v>5044</v>
      </c>
    </row>
    <row r="1458" spans="1:4" x14ac:dyDescent="0.3">
      <c r="A1458" s="1" t="s">
        <v>5046</v>
      </c>
      <c r="B1458" s="1" t="s">
        <v>14</v>
      </c>
      <c r="C1458" s="1" t="s">
        <v>49</v>
      </c>
      <c r="D1458" s="1" t="s">
        <v>5047</v>
      </c>
    </row>
    <row r="1459" spans="1:4" x14ac:dyDescent="0.3">
      <c r="A1459" s="1" t="s">
        <v>5050</v>
      </c>
      <c r="B1459" s="1" t="s">
        <v>14</v>
      </c>
      <c r="C1459" s="1" t="s">
        <v>49</v>
      </c>
      <c r="D1459" s="1" t="s">
        <v>5051</v>
      </c>
    </row>
    <row r="1460" spans="1:4" x14ac:dyDescent="0.3">
      <c r="A1460" s="1" t="s">
        <v>5052</v>
      </c>
      <c r="B1460" s="1" t="s">
        <v>26</v>
      </c>
      <c r="C1460" s="1" t="s">
        <v>61</v>
      </c>
      <c r="D1460" s="1" t="s">
        <v>5053</v>
      </c>
    </row>
    <row r="1461" spans="1:4" x14ac:dyDescent="0.3">
      <c r="A1461" s="1" t="s">
        <v>5056</v>
      </c>
      <c r="B1461" s="1" t="s">
        <v>14</v>
      </c>
      <c r="C1461" s="1" t="s">
        <v>18</v>
      </c>
      <c r="D1461" s="1" t="s">
        <v>5057</v>
      </c>
    </row>
    <row r="1462" spans="1:4" x14ac:dyDescent="0.3">
      <c r="A1462" s="1" t="s">
        <v>5058</v>
      </c>
      <c r="B1462" s="1" t="s">
        <v>14</v>
      </c>
      <c r="C1462" s="1" t="s">
        <v>49</v>
      </c>
      <c r="D1462" s="1" t="s">
        <v>5059</v>
      </c>
    </row>
    <row r="1463" spans="1:4" x14ac:dyDescent="0.3">
      <c r="A1463" s="1" t="s">
        <v>5060</v>
      </c>
      <c r="B1463" s="1" t="s">
        <v>57</v>
      </c>
      <c r="C1463" s="1" t="s">
        <v>58</v>
      </c>
      <c r="D1463" s="1" t="s">
        <v>5061</v>
      </c>
    </row>
    <row r="1464" spans="1:4" x14ac:dyDescent="0.3">
      <c r="A1464" s="1" t="s">
        <v>5070</v>
      </c>
      <c r="B1464" s="1" t="s">
        <v>14</v>
      </c>
      <c r="C1464" s="1" t="s">
        <v>49</v>
      </c>
      <c r="D1464" s="1" t="s">
        <v>5071</v>
      </c>
    </row>
    <row r="1465" spans="1:4" x14ac:dyDescent="0.3">
      <c r="A1465" s="1" t="s">
        <v>5076</v>
      </c>
      <c r="B1465" s="1" t="s">
        <v>26</v>
      </c>
      <c r="C1465" s="1" t="s">
        <v>86</v>
      </c>
      <c r="D1465" s="1" t="s">
        <v>5077</v>
      </c>
    </row>
    <row r="1466" spans="1:4" x14ac:dyDescent="0.3">
      <c r="A1466" s="1" t="s">
        <v>5079</v>
      </c>
      <c r="B1466" s="1" t="s">
        <v>14</v>
      </c>
      <c r="C1466" s="1" t="s">
        <v>18</v>
      </c>
      <c r="D1466" s="1" t="s">
        <v>5080</v>
      </c>
    </row>
    <row r="1467" spans="1:4" x14ac:dyDescent="0.3">
      <c r="A1467" s="1" t="s">
        <v>5085</v>
      </c>
      <c r="B1467" s="1" t="s">
        <v>26</v>
      </c>
      <c r="C1467" s="1" t="s">
        <v>86</v>
      </c>
      <c r="D1467" s="1" t="s">
        <v>5086</v>
      </c>
    </row>
    <row r="1468" spans="1:4" x14ac:dyDescent="0.3">
      <c r="A1468" s="1" t="s">
        <v>5091</v>
      </c>
      <c r="B1468" s="1" t="s">
        <v>14</v>
      </c>
      <c r="C1468" s="1" t="s">
        <v>49</v>
      </c>
      <c r="D1468" s="1" t="s">
        <v>5092</v>
      </c>
    </row>
    <row r="1469" spans="1:4" x14ac:dyDescent="0.3">
      <c r="A1469" s="1" t="s">
        <v>5099</v>
      </c>
      <c r="B1469" s="1" t="s">
        <v>14</v>
      </c>
      <c r="C1469" s="1" t="s">
        <v>49</v>
      </c>
      <c r="D1469" s="1" t="s">
        <v>5100</v>
      </c>
    </row>
    <row r="1470" spans="1:4" x14ac:dyDescent="0.3">
      <c r="A1470" s="1" t="s">
        <v>5101</v>
      </c>
      <c r="B1470" s="1" t="s">
        <v>57</v>
      </c>
      <c r="C1470" s="1" t="s">
        <v>731</v>
      </c>
      <c r="D1470" s="1" t="s">
        <v>5102</v>
      </c>
    </row>
    <row r="1471" spans="1:4" x14ac:dyDescent="0.3">
      <c r="A1471" s="1" t="s">
        <v>5104</v>
      </c>
      <c r="B1471" s="1" t="s">
        <v>26</v>
      </c>
      <c r="C1471" s="1" t="s">
        <v>61</v>
      </c>
      <c r="D1471" s="1" t="s">
        <v>5105</v>
      </c>
    </row>
    <row r="1472" spans="1:4" x14ac:dyDescent="0.3">
      <c r="A1472" s="1" t="s">
        <v>5109</v>
      </c>
      <c r="B1472" s="1" t="s">
        <v>26</v>
      </c>
      <c r="C1472" s="1" t="s">
        <v>71</v>
      </c>
      <c r="D1472" s="1" t="s">
        <v>5110</v>
      </c>
    </row>
    <row r="1473" spans="1:4" x14ac:dyDescent="0.3">
      <c r="A1473" s="1" t="s">
        <v>5121</v>
      </c>
      <c r="B1473" s="1" t="s">
        <v>26</v>
      </c>
      <c r="C1473" s="1" t="s">
        <v>287</v>
      </c>
      <c r="D1473" s="1" t="s">
        <v>5122</v>
      </c>
    </row>
    <row r="1474" spans="1:4" x14ac:dyDescent="0.3">
      <c r="A1474" s="1" t="s">
        <v>5128</v>
      </c>
      <c r="B1474" s="1" t="s">
        <v>26</v>
      </c>
      <c r="C1474" s="1" t="s">
        <v>61</v>
      </c>
      <c r="D1474" s="1" t="s">
        <v>5129</v>
      </c>
    </row>
    <row r="1475" spans="1:4" x14ac:dyDescent="0.3">
      <c r="A1475" s="1" t="s">
        <v>5137</v>
      </c>
      <c r="B1475" s="1" t="s">
        <v>26</v>
      </c>
      <c r="C1475" s="1" t="s">
        <v>52</v>
      </c>
      <c r="D1475" s="1" t="s">
        <v>5138</v>
      </c>
    </row>
    <row r="1476" spans="1:4" x14ac:dyDescent="0.3">
      <c r="A1476" s="1" t="s">
        <v>5139</v>
      </c>
      <c r="B1476" s="1" t="s">
        <v>14</v>
      </c>
      <c r="C1476" s="1" t="s">
        <v>49</v>
      </c>
      <c r="D1476" s="1" t="s">
        <v>5140</v>
      </c>
    </row>
    <row r="1477" spans="1:4" x14ac:dyDescent="0.3">
      <c r="A1477" s="1" t="s">
        <v>5144</v>
      </c>
      <c r="B1477" s="1" t="s">
        <v>26</v>
      </c>
      <c r="C1477" s="1" t="s">
        <v>164</v>
      </c>
      <c r="D1477" s="1" t="s">
        <v>5145</v>
      </c>
    </row>
    <row r="1478" spans="1:4" x14ac:dyDescent="0.3">
      <c r="A1478" s="1" t="s">
        <v>5146</v>
      </c>
      <c r="B1478" s="1" t="s">
        <v>14</v>
      </c>
      <c r="C1478" s="1" t="s">
        <v>18</v>
      </c>
      <c r="D1478" s="1" t="s">
        <v>5147</v>
      </c>
    </row>
    <row r="1479" spans="1:4" x14ac:dyDescent="0.3">
      <c r="A1479" s="1" t="s">
        <v>5150</v>
      </c>
      <c r="B1479" s="1" t="s">
        <v>26</v>
      </c>
      <c r="C1479" s="1" t="s">
        <v>52</v>
      </c>
      <c r="D1479" s="1" t="s">
        <v>5151</v>
      </c>
    </row>
    <row r="1480" spans="1:4" x14ac:dyDescent="0.3">
      <c r="A1480" s="1" t="s">
        <v>5156</v>
      </c>
      <c r="B1480" s="1" t="s">
        <v>14</v>
      </c>
      <c r="C1480" s="1" t="s">
        <v>49</v>
      </c>
      <c r="D1480" s="1" t="s">
        <v>5157</v>
      </c>
    </row>
    <row r="1481" spans="1:4" x14ac:dyDescent="0.3">
      <c r="A1481" s="1" t="s">
        <v>5162</v>
      </c>
      <c r="B1481" s="1" t="s">
        <v>14</v>
      </c>
      <c r="C1481" s="1" t="s">
        <v>34</v>
      </c>
      <c r="D1481" s="1" t="s">
        <v>5163</v>
      </c>
    </row>
    <row r="1482" spans="1:4" x14ac:dyDescent="0.3">
      <c r="A1482" s="1" t="s">
        <v>5168</v>
      </c>
      <c r="B1482" s="1" t="s">
        <v>57</v>
      </c>
      <c r="C1482" s="1" t="s">
        <v>58</v>
      </c>
      <c r="D1482" s="1" t="s">
        <v>5169</v>
      </c>
    </row>
    <row r="1483" spans="1:4" x14ac:dyDescent="0.3">
      <c r="A1483" s="1" t="s">
        <v>5170</v>
      </c>
      <c r="B1483" s="1" t="s">
        <v>57</v>
      </c>
      <c r="C1483" s="1" t="s">
        <v>143</v>
      </c>
      <c r="D1483" s="1" t="s">
        <v>5171</v>
      </c>
    </row>
    <row r="1484" spans="1:4" x14ac:dyDescent="0.3">
      <c r="A1484" s="1" t="s">
        <v>5174</v>
      </c>
      <c r="B1484" s="1" t="s">
        <v>57</v>
      </c>
      <c r="C1484" s="1" t="s">
        <v>143</v>
      </c>
      <c r="D1484" s="1" t="s">
        <v>5175</v>
      </c>
    </row>
    <row r="1485" spans="1:4" x14ac:dyDescent="0.3">
      <c r="A1485" s="1" t="s">
        <v>5176</v>
      </c>
      <c r="B1485" s="1" t="s">
        <v>26</v>
      </c>
      <c r="C1485" s="1" t="s">
        <v>86</v>
      </c>
      <c r="D1485" s="1" t="s">
        <v>5177</v>
      </c>
    </row>
    <row r="1486" spans="1:4" x14ac:dyDescent="0.3">
      <c r="A1486" s="1" t="s">
        <v>5180</v>
      </c>
      <c r="B1486" s="1" t="s">
        <v>14</v>
      </c>
      <c r="C1486" s="1" t="s">
        <v>49</v>
      </c>
      <c r="D1486" s="1" t="s">
        <v>5181</v>
      </c>
    </row>
    <row r="1487" spans="1:4" x14ac:dyDescent="0.3">
      <c r="A1487" s="1" t="s">
        <v>5192</v>
      </c>
      <c r="B1487" s="1" t="s">
        <v>57</v>
      </c>
      <c r="C1487" s="1" t="s">
        <v>58</v>
      </c>
      <c r="D1487" s="1" t="s">
        <v>5193</v>
      </c>
    </row>
    <row r="1488" spans="1:4" x14ac:dyDescent="0.3">
      <c r="A1488" s="1" t="s">
        <v>5195</v>
      </c>
      <c r="B1488" s="1" t="s">
        <v>26</v>
      </c>
      <c r="C1488" s="1" t="s">
        <v>86</v>
      </c>
      <c r="D1488" s="1" t="s">
        <v>5196</v>
      </c>
    </row>
    <row r="1489" spans="1:4" x14ac:dyDescent="0.3">
      <c r="A1489" s="1" t="s">
        <v>5202</v>
      </c>
      <c r="B1489" s="1" t="s">
        <v>14</v>
      </c>
      <c r="C1489" s="1" t="s">
        <v>15</v>
      </c>
      <c r="D1489" s="1" t="s">
        <v>5203</v>
      </c>
    </row>
    <row r="1490" spans="1:4" x14ac:dyDescent="0.3">
      <c r="A1490" s="1" t="s">
        <v>5205</v>
      </c>
      <c r="B1490" s="1" t="s">
        <v>26</v>
      </c>
      <c r="C1490" s="1" t="s">
        <v>61</v>
      </c>
      <c r="D1490" s="1" t="s">
        <v>5206</v>
      </c>
    </row>
    <row r="1491" spans="1:4" x14ac:dyDescent="0.3">
      <c r="A1491" s="1" t="s">
        <v>5209</v>
      </c>
      <c r="B1491" s="1" t="s">
        <v>26</v>
      </c>
      <c r="C1491" s="1" t="s">
        <v>86</v>
      </c>
      <c r="D1491" s="1" t="s">
        <v>5210</v>
      </c>
    </row>
    <row r="1492" spans="1:4" x14ac:dyDescent="0.3">
      <c r="A1492" s="1" t="s">
        <v>5214</v>
      </c>
      <c r="B1492" s="1" t="s">
        <v>26</v>
      </c>
      <c r="C1492" s="1" t="s">
        <v>86</v>
      </c>
      <c r="D1492" s="1" t="s">
        <v>5215</v>
      </c>
    </row>
    <row r="1493" spans="1:4" x14ac:dyDescent="0.3">
      <c r="A1493" s="1" t="s">
        <v>5217</v>
      </c>
      <c r="B1493" s="1" t="s">
        <v>57</v>
      </c>
      <c r="C1493" s="1" t="s">
        <v>731</v>
      </c>
      <c r="D1493" s="1" t="s">
        <v>5218</v>
      </c>
    </row>
    <row r="1494" spans="1:4" x14ac:dyDescent="0.3">
      <c r="A1494" s="1" t="s">
        <v>5220</v>
      </c>
      <c r="B1494" s="1" t="s">
        <v>14</v>
      </c>
      <c r="C1494" s="1" t="s">
        <v>49</v>
      </c>
      <c r="D1494" s="1" t="s">
        <v>5221</v>
      </c>
    </row>
    <row r="1495" spans="1:4" x14ac:dyDescent="0.3">
      <c r="A1495" s="1" t="s">
        <v>5225</v>
      </c>
      <c r="B1495" s="1" t="s">
        <v>26</v>
      </c>
      <c r="C1495" s="1" t="s">
        <v>86</v>
      </c>
      <c r="D1495" s="1" t="s">
        <v>5226</v>
      </c>
    </row>
    <row r="1496" spans="1:4" x14ac:dyDescent="0.3">
      <c r="A1496" s="1" t="s">
        <v>5230</v>
      </c>
      <c r="B1496" s="1" t="s">
        <v>14</v>
      </c>
      <c r="C1496" s="1" t="s">
        <v>49</v>
      </c>
      <c r="D1496" s="1" t="s">
        <v>5231</v>
      </c>
    </row>
    <row r="1497" spans="1:4" x14ac:dyDescent="0.3">
      <c r="A1497" s="1" t="s">
        <v>5233</v>
      </c>
      <c r="B1497" s="1" t="s">
        <v>57</v>
      </c>
      <c r="C1497" s="1" t="s">
        <v>58</v>
      </c>
      <c r="D1497" s="1" t="s">
        <v>5234</v>
      </c>
    </row>
    <row r="1498" spans="1:4" x14ac:dyDescent="0.3">
      <c r="A1498" s="1" t="s">
        <v>5241</v>
      </c>
      <c r="B1498" s="1" t="s">
        <v>14</v>
      </c>
      <c r="C1498" s="1" t="s">
        <v>18</v>
      </c>
      <c r="D1498" s="1" t="s">
        <v>5242</v>
      </c>
    </row>
    <row r="1499" spans="1:4" x14ac:dyDescent="0.3">
      <c r="A1499" s="1" t="s">
        <v>5247</v>
      </c>
      <c r="B1499" s="1" t="s">
        <v>57</v>
      </c>
      <c r="C1499" s="1" t="s">
        <v>731</v>
      </c>
      <c r="D1499" s="1" t="s">
        <v>5248</v>
      </c>
    </row>
    <row r="1500" spans="1:4" x14ac:dyDescent="0.3">
      <c r="A1500" s="1" t="s">
        <v>5250</v>
      </c>
      <c r="B1500" s="1" t="s">
        <v>26</v>
      </c>
      <c r="C1500" s="1" t="s">
        <v>61</v>
      </c>
      <c r="D1500" s="1" t="s">
        <v>5251</v>
      </c>
    </row>
    <row r="1501" spans="1:4" x14ac:dyDescent="0.3">
      <c r="A1501" s="1" t="s">
        <v>5258</v>
      </c>
      <c r="B1501" s="1" t="s">
        <v>26</v>
      </c>
      <c r="C1501" s="1" t="s">
        <v>61</v>
      </c>
      <c r="D1501" s="1" t="s">
        <v>5259</v>
      </c>
    </row>
    <row r="1502" spans="1:4" x14ac:dyDescent="0.3">
      <c r="A1502" s="1" t="s">
        <v>5261</v>
      </c>
      <c r="B1502" s="1" t="s">
        <v>26</v>
      </c>
      <c r="C1502" s="1" t="s">
        <v>52</v>
      </c>
      <c r="D1502" s="1" t="s">
        <v>5262</v>
      </c>
    </row>
    <row r="1503" spans="1:4" x14ac:dyDescent="0.3">
      <c r="A1503" s="1" t="s">
        <v>5263</v>
      </c>
      <c r="B1503" s="1" t="s">
        <v>57</v>
      </c>
      <c r="C1503" s="1" t="s">
        <v>58</v>
      </c>
      <c r="D1503" s="1" t="s">
        <v>5264</v>
      </c>
    </row>
    <row r="1504" spans="1:4" x14ac:dyDescent="0.3">
      <c r="A1504" s="1" t="s">
        <v>5270</v>
      </c>
      <c r="B1504" s="1" t="s">
        <v>26</v>
      </c>
      <c r="C1504" s="1" t="s">
        <v>52</v>
      </c>
      <c r="D1504" s="1" t="s">
        <v>5271</v>
      </c>
    </row>
    <row r="1505" spans="1:4" x14ac:dyDescent="0.3">
      <c r="A1505" s="1" t="s">
        <v>5277</v>
      </c>
      <c r="B1505" s="1" t="s">
        <v>26</v>
      </c>
      <c r="C1505" s="1" t="s">
        <v>164</v>
      </c>
      <c r="D1505" s="1" t="s">
        <v>719</v>
      </c>
    </row>
    <row r="1506" spans="1:4" x14ac:dyDescent="0.3">
      <c r="A1506" s="1" t="s">
        <v>5280</v>
      </c>
      <c r="B1506" s="1" t="s">
        <v>26</v>
      </c>
      <c r="C1506" s="1" t="s">
        <v>61</v>
      </c>
      <c r="D1506" s="1" t="s">
        <v>5281</v>
      </c>
    </row>
    <row r="1507" spans="1:4" x14ac:dyDescent="0.3">
      <c r="A1507" s="1" t="s">
        <v>5283</v>
      </c>
      <c r="B1507" s="1" t="s">
        <v>26</v>
      </c>
      <c r="C1507" s="1" t="s">
        <v>44</v>
      </c>
      <c r="D1507" s="1" t="s">
        <v>5284</v>
      </c>
    </row>
    <row r="1508" spans="1:4" x14ac:dyDescent="0.3">
      <c r="A1508" s="1" t="s">
        <v>5290</v>
      </c>
      <c r="B1508" s="1" t="s">
        <v>26</v>
      </c>
      <c r="C1508" s="1" t="s">
        <v>287</v>
      </c>
      <c r="D1508" s="1" t="s">
        <v>5291</v>
      </c>
    </row>
    <row r="1509" spans="1:4" x14ac:dyDescent="0.3">
      <c r="A1509" s="1" t="s">
        <v>5295</v>
      </c>
      <c r="B1509" s="1" t="s">
        <v>57</v>
      </c>
      <c r="C1509" s="1" t="s">
        <v>58</v>
      </c>
      <c r="D1509" s="1" t="s">
        <v>5296</v>
      </c>
    </row>
    <row r="1510" spans="1:4" x14ac:dyDescent="0.3">
      <c r="A1510" s="1" t="s">
        <v>5301</v>
      </c>
      <c r="B1510" s="1" t="s">
        <v>26</v>
      </c>
      <c r="C1510" s="1" t="s">
        <v>27</v>
      </c>
      <c r="D1510" s="1" t="s">
        <v>5302</v>
      </c>
    </row>
    <row r="1511" spans="1:4" x14ac:dyDescent="0.3">
      <c r="A1511" s="1" t="s">
        <v>5304</v>
      </c>
      <c r="B1511" s="1" t="s">
        <v>57</v>
      </c>
      <c r="C1511" s="1" t="s">
        <v>143</v>
      </c>
      <c r="D1511" s="1" t="s">
        <v>5305</v>
      </c>
    </row>
    <row r="1512" spans="1:4" x14ac:dyDescent="0.3">
      <c r="A1512" s="1" t="s">
        <v>5314</v>
      </c>
      <c r="B1512" s="1" t="s">
        <v>26</v>
      </c>
      <c r="C1512" s="1" t="s">
        <v>164</v>
      </c>
      <c r="D1512" s="1" t="s">
        <v>5315</v>
      </c>
    </row>
    <row r="1513" spans="1:4" x14ac:dyDescent="0.3">
      <c r="A1513" s="1" t="s">
        <v>5316</v>
      </c>
      <c r="B1513" s="1" t="s">
        <v>26</v>
      </c>
      <c r="C1513" s="1" t="s">
        <v>647</v>
      </c>
      <c r="D1513" s="1" t="s">
        <v>5317</v>
      </c>
    </row>
    <row r="1514" spans="1:4" x14ac:dyDescent="0.3">
      <c r="A1514" s="1" t="s">
        <v>5321</v>
      </c>
      <c r="B1514" s="1" t="s">
        <v>26</v>
      </c>
      <c r="C1514" s="1" t="s">
        <v>44</v>
      </c>
      <c r="D1514" s="1" t="s">
        <v>5322</v>
      </c>
    </row>
    <row r="1515" spans="1:4" x14ac:dyDescent="0.3">
      <c r="A1515" s="1" t="s">
        <v>5329</v>
      </c>
      <c r="B1515" s="1" t="s">
        <v>57</v>
      </c>
      <c r="C1515" s="1" t="s">
        <v>58</v>
      </c>
      <c r="D1515" s="1" t="s">
        <v>5330</v>
      </c>
    </row>
    <row r="1516" spans="1:4" x14ac:dyDescent="0.3">
      <c r="A1516" s="1" t="s">
        <v>5335</v>
      </c>
      <c r="B1516" s="1" t="s">
        <v>57</v>
      </c>
      <c r="C1516" s="1" t="s">
        <v>58</v>
      </c>
      <c r="D1516" s="1" t="s">
        <v>5336</v>
      </c>
    </row>
    <row r="1517" spans="1:4" x14ac:dyDescent="0.3">
      <c r="A1517" s="1" t="s">
        <v>5338</v>
      </c>
      <c r="B1517" s="1" t="s">
        <v>26</v>
      </c>
      <c r="C1517" s="1" t="s">
        <v>52</v>
      </c>
      <c r="D1517" s="1" t="s">
        <v>5339</v>
      </c>
    </row>
    <row r="1518" spans="1:4" x14ac:dyDescent="0.3">
      <c r="A1518" s="1" t="s">
        <v>5352</v>
      </c>
      <c r="B1518" s="1" t="s">
        <v>26</v>
      </c>
      <c r="C1518" s="1" t="s">
        <v>86</v>
      </c>
      <c r="D1518" s="1" t="s">
        <v>5353</v>
      </c>
    </row>
    <row r="1519" spans="1:4" x14ac:dyDescent="0.3">
      <c r="A1519" s="1" t="s">
        <v>5359</v>
      </c>
      <c r="B1519" s="1" t="s">
        <v>57</v>
      </c>
      <c r="C1519" s="1" t="s">
        <v>58</v>
      </c>
      <c r="D1519" s="1" t="s">
        <v>5360</v>
      </c>
    </row>
    <row r="1520" spans="1:4" x14ac:dyDescent="0.3">
      <c r="A1520" s="1" t="s">
        <v>5371</v>
      </c>
      <c r="B1520" s="1" t="s">
        <v>26</v>
      </c>
      <c r="C1520" s="1" t="s">
        <v>71</v>
      </c>
      <c r="D1520" s="1" t="s">
        <v>5372</v>
      </c>
    </row>
    <row r="1521" spans="1:4" x14ac:dyDescent="0.3">
      <c r="A1521" s="1" t="s">
        <v>5374</v>
      </c>
      <c r="B1521" s="1" t="s">
        <v>57</v>
      </c>
      <c r="C1521" s="1" t="s">
        <v>143</v>
      </c>
      <c r="D1521" s="1" t="s">
        <v>5375</v>
      </c>
    </row>
    <row r="1522" spans="1:4" x14ac:dyDescent="0.3">
      <c r="A1522" s="1" t="s">
        <v>5380</v>
      </c>
      <c r="B1522" s="1" t="s">
        <v>57</v>
      </c>
      <c r="C1522" s="1" t="s">
        <v>731</v>
      </c>
      <c r="D1522" s="1" t="s">
        <v>5381</v>
      </c>
    </row>
    <row r="1523" spans="1:4" x14ac:dyDescent="0.3">
      <c r="A1523" s="1" t="s">
        <v>5385</v>
      </c>
      <c r="B1523" s="1" t="s">
        <v>57</v>
      </c>
      <c r="C1523" s="1" t="s">
        <v>58</v>
      </c>
      <c r="D1523" s="1" t="s">
        <v>5386</v>
      </c>
    </row>
    <row r="1524" spans="1:4" x14ac:dyDescent="0.3">
      <c r="A1524" s="1" t="s">
        <v>5399</v>
      </c>
      <c r="B1524" s="1" t="s">
        <v>26</v>
      </c>
      <c r="C1524" s="1" t="s">
        <v>86</v>
      </c>
      <c r="D1524" s="1" t="s">
        <v>5400</v>
      </c>
    </row>
    <row r="1525" spans="1:4" x14ac:dyDescent="0.3">
      <c r="A1525" s="1" t="s">
        <v>5402</v>
      </c>
      <c r="B1525" s="1" t="s">
        <v>57</v>
      </c>
      <c r="C1525" s="1" t="s">
        <v>143</v>
      </c>
      <c r="D1525" s="1" t="s">
        <v>5403</v>
      </c>
    </row>
    <row r="1526" spans="1:4" x14ac:dyDescent="0.3">
      <c r="A1526" s="1" t="s">
        <v>5404</v>
      </c>
      <c r="B1526" s="1" t="s">
        <v>14</v>
      </c>
      <c r="C1526" s="1" t="s">
        <v>49</v>
      </c>
      <c r="D1526" s="1" t="s">
        <v>5405</v>
      </c>
    </row>
    <row r="1527" spans="1:4" x14ac:dyDescent="0.3">
      <c r="A1527" s="1" t="s">
        <v>5408</v>
      </c>
      <c r="B1527" s="1" t="s">
        <v>14</v>
      </c>
      <c r="C1527" s="1" t="s">
        <v>49</v>
      </c>
      <c r="D1527" s="1" t="s">
        <v>5409</v>
      </c>
    </row>
    <row r="1528" spans="1:4" x14ac:dyDescent="0.3">
      <c r="A1528" s="1" t="s">
        <v>5410</v>
      </c>
      <c r="B1528" s="1" t="s">
        <v>26</v>
      </c>
      <c r="C1528" s="1" t="s">
        <v>61</v>
      </c>
      <c r="D1528" s="1" t="s">
        <v>5411</v>
      </c>
    </row>
    <row r="1529" spans="1:4" x14ac:dyDescent="0.3">
      <c r="A1529" s="1" t="s">
        <v>5412</v>
      </c>
      <c r="B1529" s="1" t="s">
        <v>26</v>
      </c>
      <c r="C1529" s="1" t="s">
        <v>71</v>
      </c>
      <c r="D1529" s="1" t="s">
        <v>5413</v>
      </c>
    </row>
    <row r="1530" spans="1:4" x14ac:dyDescent="0.3">
      <c r="A1530" s="1" t="s">
        <v>5420</v>
      </c>
      <c r="B1530" s="1" t="s">
        <v>14</v>
      </c>
      <c r="C1530" s="1" t="s">
        <v>15</v>
      </c>
      <c r="D1530" s="1" t="s">
        <v>5421</v>
      </c>
    </row>
    <row r="1531" spans="1:4" x14ac:dyDescent="0.3">
      <c r="A1531" s="1" t="s">
        <v>5423</v>
      </c>
      <c r="B1531" s="1" t="s">
        <v>14</v>
      </c>
      <c r="C1531" s="1" t="s">
        <v>34</v>
      </c>
      <c r="D1531" s="1" t="s">
        <v>5424</v>
      </c>
    </row>
    <row r="1532" spans="1:4" x14ac:dyDescent="0.3">
      <c r="A1532" s="1" t="s">
        <v>5428</v>
      </c>
      <c r="B1532" s="1" t="s">
        <v>14</v>
      </c>
      <c r="C1532" s="1" t="s">
        <v>49</v>
      </c>
      <c r="D1532" s="1" t="s">
        <v>5429</v>
      </c>
    </row>
    <row r="1533" spans="1:4" x14ac:dyDescent="0.3">
      <c r="A1533" s="1" t="s">
        <v>5436</v>
      </c>
      <c r="B1533" s="1" t="s">
        <v>14</v>
      </c>
      <c r="C1533" s="1" t="s">
        <v>15</v>
      </c>
      <c r="D1533" s="1" t="s">
        <v>5437</v>
      </c>
    </row>
    <row r="1534" spans="1:4" x14ac:dyDescent="0.3">
      <c r="A1534" s="1" t="s">
        <v>5444</v>
      </c>
      <c r="B1534" s="1" t="s">
        <v>26</v>
      </c>
      <c r="C1534" s="1" t="s">
        <v>86</v>
      </c>
      <c r="D1534" s="1" t="s">
        <v>5445</v>
      </c>
    </row>
    <row r="1535" spans="1:4" x14ac:dyDescent="0.3">
      <c r="A1535" s="1" t="s">
        <v>5447</v>
      </c>
      <c r="B1535" s="1" t="s">
        <v>14</v>
      </c>
      <c r="C1535" s="1" t="s">
        <v>49</v>
      </c>
      <c r="D1535" s="1" t="s">
        <v>5448</v>
      </c>
    </row>
    <row r="1536" spans="1:4" x14ac:dyDescent="0.3">
      <c r="A1536" s="1" t="s">
        <v>5451</v>
      </c>
      <c r="B1536" s="1" t="s">
        <v>14</v>
      </c>
      <c r="C1536" s="1" t="s">
        <v>18</v>
      </c>
      <c r="D1536" s="1" t="s">
        <v>5452</v>
      </c>
    </row>
    <row r="1537" spans="1:4" x14ac:dyDescent="0.3">
      <c r="A1537" s="1" t="s">
        <v>5463</v>
      </c>
      <c r="B1537" s="1" t="s">
        <v>14</v>
      </c>
      <c r="C1537" s="1" t="s">
        <v>49</v>
      </c>
      <c r="D1537" s="1" t="s">
        <v>5464</v>
      </c>
    </row>
    <row r="1538" spans="1:4" x14ac:dyDescent="0.3">
      <c r="A1538" s="1" t="s">
        <v>5475</v>
      </c>
      <c r="B1538" s="1" t="s">
        <v>26</v>
      </c>
      <c r="C1538" s="1" t="s">
        <v>86</v>
      </c>
      <c r="D1538" s="1" t="s">
        <v>5476</v>
      </c>
    </row>
    <row r="1539" spans="1:4" x14ac:dyDescent="0.3">
      <c r="A1539" s="1" t="s">
        <v>5478</v>
      </c>
      <c r="B1539" s="1" t="s">
        <v>14</v>
      </c>
      <c r="C1539" s="1" t="s">
        <v>49</v>
      </c>
      <c r="D1539" s="1" t="s">
        <v>5479</v>
      </c>
    </row>
    <row r="1540" spans="1:4" x14ac:dyDescent="0.3">
      <c r="A1540" s="1" t="s">
        <v>5495</v>
      </c>
      <c r="B1540" s="1" t="s">
        <v>57</v>
      </c>
      <c r="C1540" s="1" t="s">
        <v>58</v>
      </c>
      <c r="D1540" s="1" t="s">
        <v>5496</v>
      </c>
    </row>
    <row r="1541" spans="1:4" x14ac:dyDescent="0.3">
      <c r="A1541" s="1" t="s">
        <v>5499</v>
      </c>
      <c r="B1541" s="1" t="s">
        <v>26</v>
      </c>
      <c r="C1541" s="1" t="s">
        <v>52</v>
      </c>
      <c r="D1541" s="1" t="s">
        <v>5500</v>
      </c>
    </row>
    <row r="1542" spans="1:4" x14ac:dyDescent="0.3">
      <c r="A1542" s="1" t="s">
        <v>5502</v>
      </c>
      <c r="B1542" s="1" t="s">
        <v>26</v>
      </c>
      <c r="C1542" s="1" t="s">
        <v>86</v>
      </c>
      <c r="D1542" s="1" t="s">
        <v>5503</v>
      </c>
    </row>
    <row r="1543" spans="1:4" x14ac:dyDescent="0.3">
      <c r="A1543" s="1" t="s">
        <v>5520</v>
      </c>
      <c r="B1543" s="1" t="s">
        <v>26</v>
      </c>
      <c r="C1543" s="1" t="s">
        <v>86</v>
      </c>
      <c r="D1543" s="1" t="s">
        <v>5521</v>
      </c>
    </row>
    <row r="1544" spans="1:4" x14ac:dyDescent="0.3">
      <c r="A1544" s="1" t="s">
        <v>5529</v>
      </c>
      <c r="B1544" s="1" t="s">
        <v>57</v>
      </c>
      <c r="C1544" s="1" t="s">
        <v>143</v>
      </c>
      <c r="D1544" s="1" t="s">
        <v>5530</v>
      </c>
    </row>
    <row r="1545" spans="1:4" x14ac:dyDescent="0.3">
      <c r="A1545" s="1" t="s">
        <v>5531</v>
      </c>
      <c r="B1545" s="1" t="s">
        <v>57</v>
      </c>
      <c r="C1545" s="1" t="s">
        <v>143</v>
      </c>
      <c r="D1545" s="1" t="s">
        <v>5532</v>
      </c>
    </row>
    <row r="1546" spans="1:4" x14ac:dyDescent="0.3">
      <c r="A1546" s="1" t="s">
        <v>5540</v>
      </c>
      <c r="B1546" s="1" t="s">
        <v>14</v>
      </c>
      <c r="C1546" s="1" t="s">
        <v>15</v>
      </c>
      <c r="D1546" s="1" t="s">
        <v>5541</v>
      </c>
    </row>
    <row r="1547" spans="1:4" x14ac:dyDescent="0.3">
      <c r="A1547" s="1" t="s">
        <v>5543</v>
      </c>
      <c r="B1547" s="1" t="s">
        <v>14</v>
      </c>
      <c r="C1547" s="1" t="s">
        <v>15</v>
      </c>
      <c r="D1547" s="1" t="s">
        <v>5544</v>
      </c>
    </row>
    <row r="1548" spans="1:4" x14ac:dyDescent="0.3">
      <c r="A1548" s="1" t="s">
        <v>5552</v>
      </c>
      <c r="B1548" s="1" t="s">
        <v>57</v>
      </c>
      <c r="C1548" s="1" t="s">
        <v>58</v>
      </c>
      <c r="D1548" s="1" t="s">
        <v>5553</v>
      </c>
    </row>
    <row r="1549" spans="1:4" x14ac:dyDescent="0.3">
      <c r="A1549" s="1" t="s">
        <v>5556</v>
      </c>
      <c r="B1549" s="1" t="s">
        <v>26</v>
      </c>
      <c r="C1549" s="1" t="s">
        <v>61</v>
      </c>
      <c r="D1549" s="1" t="s">
        <v>5557</v>
      </c>
    </row>
    <row r="1550" spans="1:4" x14ac:dyDescent="0.3">
      <c r="A1550" s="1" t="s">
        <v>5563</v>
      </c>
      <c r="B1550" s="1" t="s">
        <v>57</v>
      </c>
      <c r="C1550" s="1" t="s">
        <v>731</v>
      </c>
      <c r="D1550" s="1" t="s">
        <v>5564</v>
      </c>
    </row>
    <row r="1551" spans="1:4" x14ac:dyDescent="0.3">
      <c r="A1551" s="1" t="s">
        <v>5569</v>
      </c>
      <c r="B1551" s="1" t="s">
        <v>26</v>
      </c>
      <c r="C1551" s="1" t="s">
        <v>71</v>
      </c>
      <c r="D1551" s="1" t="s">
        <v>5570</v>
      </c>
    </row>
    <row r="1552" spans="1:4" x14ac:dyDescent="0.3">
      <c r="A1552" s="1" t="s">
        <v>5572</v>
      </c>
      <c r="B1552" s="1" t="s">
        <v>26</v>
      </c>
      <c r="C1552" s="1" t="s">
        <v>27</v>
      </c>
      <c r="D1552" s="1" t="s">
        <v>5573</v>
      </c>
    </row>
    <row r="1553" spans="1:4" x14ac:dyDescent="0.3">
      <c r="A1553" s="1" t="s">
        <v>5577</v>
      </c>
      <c r="B1553" s="1" t="s">
        <v>57</v>
      </c>
      <c r="C1553" s="1" t="s">
        <v>58</v>
      </c>
      <c r="D1553" s="1" t="s">
        <v>5578</v>
      </c>
    </row>
    <row r="1554" spans="1:4" x14ac:dyDescent="0.3">
      <c r="A1554" s="1" t="s">
        <v>5582</v>
      </c>
      <c r="B1554" s="1" t="s">
        <v>26</v>
      </c>
      <c r="C1554" s="1" t="s">
        <v>86</v>
      </c>
      <c r="D1554" s="1" t="s">
        <v>5583</v>
      </c>
    </row>
    <row r="1555" spans="1:4" x14ac:dyDescent="0.3">
      <c r="A1555" s="1" t="s">
        <v>5585</v>
      </c>
      <c r="B1555" s="1" t="s">
        <v>26</v>
      </c>
      <c r="C1555" s="1" t="s">
        <v>86</v>
      </c>
      <c r="D1555" s="1" t="s">
        <v>5586</v>
      </c>
    </row>
    <row r="1556" spans="1:4" x14ac:dyDescent="0.3">
      <c r="A1556" s="1" t="s">
        <v>5593</v>
      </c>
      <c r="B1556" s="1" t="s">
        <v>26</v>
      </c>
      <c r="C1556" s="1" t="s">
        <v>52</v>
      </c>
      <c r="D1556" s="1" t="s">
        <v>2800</v>
      </c>
    </row>
    <row r="1557" spans="1:4" x14ac:dyDescent="0.3">
      <c r="A1557" s="1" t="s">
        <v>5597</v>
      </c>
      <c r="B1557" s="1" t="s">
        <v>26</v>
      </c>
      <c r="C1557" s="1" t="s">
        <v>44</v>
      </c>
      <c r="D1557" s="1" t="s">
        <v>5598</v>
      </c>
    </row>
    <row r="1558" spans="1:4" x14ac:dyDescent="0.3">
      <c r="A1558" s="1" t="s">
        <v>5610</v>
      </c>
      <c r="B1558" s="1" t="s">
        <v>57</v>
      </c>
      <c r="C1558" s="1" t="s">
        <v>143</v>
      </c>
      <c r="D1558" s="1" t="s">
        <v>5611</v>
      </c>
    </row>
    <row r="1559" spans="1:4" x14ac:dyDescent="0.3">
      <c r="A1559" s="1" t="s">
        <v>5626</v>
      </c>
      <c r="B1559" s="1" t="s">
        <v>57</v>
      </c>
      <c r="C1559" s="1" t="s">
        <v>58</v>
      </c>
      <c r="D1559" s="1" t="s">
        <v>5627</v>
      </c>
    </row>
    <row r="1560" spans="1:4" x14ac:dyDescent="0.3">
      <c r="A1560" s="1" t="s">
        <v>5635</v>
      </c>
      <c r="B1560" s="1" t="s">
        <v>26</v>
      </c>
      <c r="C1560" s="1" t="s">
        <v>86</v>
      </c>
      <c r="D1560" s="1" t="s">
        <v>5636</v>
      </c>
    </row>
    <row r="1561" spans="1:4" x14ac:dyDescent="0.3">
      <c r="A1561" s="1" t="s">
        <v>5638</v>
      </c>
      <c r="B1561" s="1" t="s">
        <v>26</v>
      </c>
      <c r="C1561" s="1" t="s">
        <v>52</v>
      </c>
      <c r="D1561" s="1" t="s">
        <v>5639</v>
      </c>
    </row>
    <row r="1562" spans="1:4" x14ac:dyDescent="0.3">
      <c r="A1562" s="1" t="s">
        <v>5640</v>
      </c>
      <c r="B1562" s="1" t="s">
        <v>26</v>
      </c>
      <c r="C1562" s="1" t="s">
        <v>52</v>
      </c>
      <c r="D1562" s="1" t="s">
        <v>5641</v>
      </c>
    </row>
    <row r="1563" spans="1:4" x14ac:dyDescent="0.3">
      <c r="A1563" s="1" t="s">
        <v>5642</v>
      </c>
      <c r="B1563" s="1" t="s">
        <v>26</v>
      </c>
      <c r="C1563" s="1" t="s">
        <v>61</v>
      </c>
      <c r="D1563" s="1" t="s">
        <v>5643</v>
      </c>
    </row>
    <row r="1564" spans="1:4" x14ac:dyDescent="0.3">
      <c r="A1564" s="1" t="s">
        <v>5645</v>
      </c>
      <c r="B1564" s="1" t="s">
        <v>26</v>
      </c>
      <c r="C1564" s="1" t="s">
        <v>647</v>
      </c>
      <c r="D1564" s="1" t="s">
        <v>5646</v>
      </c>
    </row>
    <row r="1565" spans="1:4" x14ac:dyDescent="0.3">
      <c r="A1565" s="1" t="s">
        <v>5649</v>
      </c>
      <c r="B1565" s="1" t="s">
        <v>57</v>
      </c>
      <c r="C1565" s="1" t="s">
        <v>143</v>
      </c>
      <c r="D1565" s="1" t="s">
        <v>5650</v>
      </c>
    </row>
    <row r="1566" spans="1:4" x14ac:dyDescent="0.3">
      <c r="A1566" s="1" t="s">
        <v>5654</v>
      </c>
      <c r="B1566" s="1" t="s">
        <v>57</v>
      </c>
      <c r="C1566" s="1" t="s">
        <v>143</v>
      </c>
      <c r="D1566" s="1" t="s">
        <v>5655</v>
      </c>
    </row>
    <row r="1567" spans="1:4" x14ac:dyDescent="0.3">
      <c r="A1567" s="1" t="s">
        <v>5657</v>
      </c>
      <c r="B1567" s="1" t="s">
        <v>14</v>
      </c>
      <c r="C1567" s="1" t="s">
        <v>49</v>
      </c>
      <c r="D1567" s="1" t="s">
        <v>5658</v>
      </c>
    </row>
    <row r="1568" spans="1:4" x14ac:dyDescent="0.3">
      <c r="A1568" s="1" t="s">
        <v>5660</v>
      </c>
      <c r="B1568" s="1" t="s">
        <v>26</v>
      </c>
      <c r="C1568" s="1" t="s">
        <v>647</v>
      </c>
      <c r="D1568" s="1" t="s">
        <v>5661</v>
      </c>
    </row>
    <row r="1569" spans="1:4" x14ac:dyDescent="0.3">
      <c r="A1569" s="1" t="s">
        <v>5665</v>
      </c>
      <c r="B1569" s="1" t="s">
        <v>26</v>
      </c>
      <c r="C1569" s="1" t="s">
        <v>647</v>
      </c>
      <c r="D1569" s="1" t="s">
        <v>5666</v>
      </c>
    </row>
    <row r="1570" spans="1:4" x14ac:dyDescent="0.3">
      <c r="A1570" s="1" t="s">
        <v>5667</v>
      </c>
      <c r="B1570" s="1" t="s">
        <v>26</v>
      </c>
      <c r="C1570" s="1" t="s">
        <v>27</v>
      </c>
      <c r="D1570" s="1" t="s">
        <v>5668</v>
      </c>
    </row>
    <row r="1571" spans="1:4" x14ac:dyDescent="0.3">
      <c r="A1571" s="1" t="s">
        <v>5669</v>
      </c>
      <c r="B1571" s="1" t="s">
        <v>26</v>
      </c>
      <c r="C1571" s="1" t="s">
        <v>44</v>
      </c>
      <c r="D1571" s="1" t="s">
        <v>5670</v>
      </c>
    </row>
    <row r="1572" spans="1:4" x14ac:dyDescent="0.3">
      <c r="A1572" s="1" t="s">
        <v>5675</v>
      </c>
      <c r="B1572" s="1" t="s">
        <v>26</v>
      </c>
      <c r="C1572" s="1" t="s">
        <v>27</v>
      </c>
      <c r="D1572" s="1" t="s">
        <v>5676</v>
      </c>
    </row>
    <row r="1573" spans="1:4" x14ac:dyDescent="0.3">
      <c r="A1573" s="1" t="s">
        <v>5677</v>
      </c>
      <c r="B1573" s="1" t="s">
        <v>26</v>
      </c>
      <c r="C1573" s="1" t="s">
        <v>52</v>
      </c>
      <c r="D1573" s="1" t="s">
        <v>5678</v>
      </c>
    </row>
    <row r="1574" spans="1:4" x14ac:dyDescent="0.3">
      <c r="A1574" s="1" t="s">
        <v>5683</v>
      </c>
      <c r="B1574" s="1" t="s">
        <v>57</v>
      </c>
      <c r="C1574" s="1" t="s">
        <v>1316</v>
      </c>
      <c r="D1574" s="1" t="s">
        <v>5684</v>
      </c>
    </row>
    <row r="1575" spans="1:4" x14ac:dyDescent="0.3">
      <c r="A1575" s="1" t="s">
        <v>5685</v>
      </c>
      <c r="B1575" s="1" t="s">
        <v>14</v>
      </c>
      <c r="C1575" s="1" t="s">
        <v>49</v>
      </c>
      <c r="D1575" s="1" t="s">
        <v>5686</v>
      </c>
    </row>
    <row r="1576" spans="1:4" x14ac:dyDescent="0.3">
      <c r="A1576" s="1" t="s">
        <v>5690</v>
      </c>
      <c r="B1576" s="1" t="s">
        <v>26</v>
      </c>
      <c r="C1576" s="1" t="s">
        <v>44</v>
      </c>
      <c r="D1576" s="1" t="s">
        <v>5691</v>
      </c>
    </row>
    <row r="1577" spans="1:4" x14ac:dyDescent="0.3">
      <c r="A1577" s="1" t="s">
        <v>5701</v>
      </c>
      <c r="B1577" s="1" t="s">
        <v>57</v>
      </c>
      <c r="C1577" s="1" t="s">
        <v>143</v>
      </c>
      <c r="D1577" s="1" t="s">
        <v>5702</v>
      </c>
    </row>
    <row r="1578" spans="1:4" x14ac:dyDescent="0.3">
      <c r="A1578" s="1" t="s">
        <v>5706</v>
      </c>
      <c r="B1578" s="1" t="s">
        <v>26</v>
      </c>
      <c r="C1578" s="1" t="s">
        <v>647</v>
      </c>
      <c r="D1578" s="1" t="s">
        <v>5707</v>
      </c>
    </row>
    <row r="1579" spans="1:4" x14ac:dyDescent="0.3">
      <c r="A1579" s="1" t="s">
        <v>5716</v>
      </c>
      <c r="B1579" s="1" t="s">
        <v>57</v>
      </c>
      <c r="C1579" s="1" t="s">
        <v>58</v>
      </c>
      <c r="D1579" s="1" t="s">
        <v>5717</v>
      </c>
    </row>
    <row r="1580" spans="1:4" x14ac:dyDescent="0.3">
      <c r="A1580" s="1" t="s">
        <v>5728</v>
      </c>
      <c r="B1580" s="1" t="s">
        <v>14</v>
      </c>
      <c r="C1580" s="1" t="s">
        <v>18</v>
      </c>
      <c r="D1580" s="1" t="s">
        <v>5729</v>
      </c>
    </row>
    <row r="1581" spans="1:4" x14ac:dyDescent="0.3">
      <c r="A1581" s="1" t="s">
        <v>5742</v>
      </c>
      <c r="B1581" s="1" t="s">
        <v>26</v>
      </c>
      <c r="C1581" s="1" t="s">
        <v>287</v>
      </c>
      <c r="D1581" s="1" t="s">
        <v>5743</v>
      </c>
    </row>
    <row r="1582" spans="1:4" x14ac:dyDescent="0.3">
      <c r="A1582" s="1" t="s">
        <v>5744</v>
      </c>
      <c r="B1582" s="1" t="s">
        <v>57</v>
      </c>
      <c r="C1582" s="1" t="s">
        <v>143</v>
      </c>
      <c r="D1582" s="1" t="s">
        <v>5745</v>
      </c>
    </row>
    <row r="1583" spans="1:4" x14ac:dyDescent="0.3">
      <c r="A1583" s="1" t="s">
        <v>5754</v>
      </c>
      <c r="B1583" s="1" t="s">
        <v>26</v>
      </c>
      <c r="C1583" s="1" t="s">
        <v>61</v>
      </c>
      <c r="D1583" s="1" t="s">
        <v>5755</v>
      </c>
    </row>
    <row r="1584" spans="1:4" x14ac:dyDescent="0.3">
      <c r="A1584" s="1" t="s">
        <v>5764</v>
      </c>
      <c r="B1584" s="1" t="s">
        <v>14</v>
      </c>
      <c r="C1584" s="1" t="s">
        <v>34</v>
      </c>
      <c r="D1584" s="1" t="s">
        <v>5765</v>
      </c>
    </row>
    <row r="1585" spans="1:4" x14ac:dyDescent="0.3">
      <c r="A1585" s="1" t="s">
        <v>5766</v>
      </c>
      <c r="B1585" s="1" t="s">
        <v>26</v>
      </c>
      <c r="C1585" s="1" t="s">
        <v>52</v>
      </c>
      <c r="D1585" s="1" t="s">
        <v>5767</v>
      </c>
    </row>
    <row r="1586" spans="1:4" x14ac:dyDescent="0.3">
      <c r="A1586" s="1" t="s">
        <v>5772</v>
      </c>
      <c r="B1586" s="1" t="s">
        <v>14</v>
      </c>
      <c r="C1586" s="1" t="s">
        <v>18</v>
      </c>
      <c r="D1586" s="1" t="s">
        <v>5773</v>
      </c>
    </row>
    <row r="1587" spans="1:4" x14ac:dyDescent="0.3">
      <c r="A1587" s="1" t="s">
        <v>5775</v>
      </c>
      <c r="B1587" s="1" t="s">
        <v>14</v>
      </c>
      <c r="C1587" s="1" t="s">
        <v>18</v>
      </c>
      <c r="D1587" s="1" t="s">
        <v>5776</v>
      </c>
    </row>
    <row r="1588" spans="1:4" x14ac:dyDescent="0.3">
      <c r="A1588" s="1" t="s">
        <v>5778</v>
      </c>
      <c r="B1588" s="1" t="s">
        <v>26</v>
      </c>
      <c r="C1588" s="1" t="s">
        <v>27</v>
      </c>
      <c r="D1588" s="1" t="s">
        <v>5779</v>
      </c>
    </row>
    <row r="1589" spans="1:4" x14ac:dyDescent="0.3">
      <c r="A1589" s="1" t="s">
        <v>5784</v>
      </c>
      <c r="B1589" s="1" t="s">
        <v>26</v>
      </c>
      <c r="C1589" s="1" t="s">
        <v>86</v>
      </c>
      <c r="D1589" s="1" t="s">
        <v>5785</v>
      </c>
    </row>
    <row r="1590" spans="1:4" x14ac:dyDescent="0.3">
      <c r="A1590" s="1" t="s">
        <v>5793</v>
      </c>
      <c r="B1590" s="1" t="s">
        <v>26</v>
      </c>
      <c r="C1590" s="1" t="s">
        <v>86</v>
      </c>
      <c r="D1590" s="1" t="s">
        <v>5794</v>
      </c>
    </row>
    <row r="1591" spans="1:4" x14ac:dyDescent="0.3">
      <c r="A1591" s="1" t="s">
        <v>5796</v>
      </c>
      <c r="B1591" s="1" t="s">
        <v>57</v>
      </c>
      <c r="C1591" s="1" t="s">
        <v>143</v>
      </c>
      <c r="D1591" s="1" t="s">
        <v>5797</v>
      </c>
    </row>
    <row r="1592" spans="1:4" x14ac:dyDescent="0.3">
      <c r="A1592" s="1" t="s">
        <v>5801</v>
      </c>
      <c r="B1592" s="1" t="s">
        <v>26</v>
      </c>
      <c r="C1592" s="1" t="s">
        <v>647</v>
      </c>
      <c r="D1592" s="1" t="s">
        <v>5802</v>
      </c>
    </row>
    <row r="1593" spans="1:4" x14ac:dyDescent="0.3">
      <c r="A1593" s="1" t="s">
        <v>5805</v>
      </c>
      <c r="B1593" s="1" t="s">
        <v>26</v>
      </c>
      <c r="C1593" s="1" t="s">
        <v>61</v>
      </c>
      <c r="D1593" s="1" t="s">
        <v>5806</v>
      </c>
    </row>
    <row r="1594" spans="1:4" x14ac:dyDescent="0.3">
      <c r="A1594" s="1" t="s">
        <v>5812</v>
      </c>
      <c r="B1594" s="1" t="s">
        <v>14</v>
      </c>
      <c r="C1594" s="1" t="s">
        <v>49</v>
      </c>
      <c r="D1594" s="1" t="s">
        <v>5813</v>
      </c>
    </row>
    <row r="1595" spans="1:4" x14ac:dyDescent="0.3">
      <c r="A1595" s="1" t="s">
        <v>5816</v>
      </c>
      <c r="B1595" s="1" t="s">
        <v>57</v>
      </c>
      <c r="C1595" s="1" t="s">
        <v>143</v>
      </c>
      <c r="D1595" s="1" t="s">
        <v>5817</v>
      </c>
    </row>
    <row r="1596" spans="1:4" x14ac:dyDescent="0.3">
      <c r="A1596" s="1" t="s">
        <v>5819</v>
      </c>
      <c r="B1596" s="1" t="s">
        <v>57</v>
      </c>
      <c r="C1596" s="1" t="s">
        <v>58</v>
      </c>
      <c r="D1596" s="1" t="s">
        <v>5820</v>
      </c>
    </row>
    <row r="1597" spans="1:4" x14ac:dyDescent="0.3">
      <c r="A1597" s="1" t="s">
        <v>5822</v>
      </c>
      <c r="B1597" s="1" t="s">
        <v>26</v>
      </c>
      <c r="C1597" s="1" t="s">
        <v>61</v>
      </c>
      <c r="D1597" s="1" t="s">
        <v>5823</v>
      </c>
    </row>
    <row r="1598" spans="1:4" x14ac:dyDescent="0.3">
      <c r="A1598" s="1" t="s">
        <v>5825</v>
      </c>
      <c r="B1598" s="1" t="s">
        <v>26</v>
      </c>
      <c r="C1598" s="1" t="s">
        <v>52</v>
      </c>
      <c r="D1598" s="1" t="s">
        <v>5826</v>
      </c>
    </row>
    <row r="1599" spans="1:4" x14ac:dyDescent="0.3">
      <c r="A1599" s="1" t="s">
        <v>5828</v>
      </c>
      <c r="B1599" s="1" t="s">
        <v>14</v>
      </c>
      <c r="C1599" s="1" t="s">
        <v>49</v>
      </c>
      <c r="D1599" s="1" t="s">
        <v>5829</v>
      </c>
    </row>
    <row r="1600" spans="1:4" x14ac:dyDescent="0.3">
      <c r="A1600" s="1" t="s">
        <v>5838</v>
      </c>
      <c r="B1600" s="1" t="s">
        <v>14</v>
      </c>
      <c r="C1600" s="1" t="s">
        <v>49</v>
      </c>
      <c r="D1600" s="1" t="s">
        <v>5839</v>
      </c>
    </row>
    <row r="1601" spans="1:4" x14ac:dyDescent="0.3">
      <c r="A1601" s="1" t="s">
        <v>5848</v>
      </c>
      <c r="B1601" s="1" t="s">
        <v>57</v>
      </c>
      <c r="C1601" s="1" t="s">
        <v>143</v>
      </c>
      <c r="D1601" s="1" t="s">
        <v>5849</v>
      </c>
    </row>
    <row r="1602" spans="1:4" x14ac:dyDescent="0.3">
      <c r="A1602" s="1" t="s">
        <v>5855</v>
      </c>
      <c r="B1602" s="1" t="s">
        <v>57</v>
      </c>
      <c r="C1602" s="1" t="s">
        <v>143</v>
      </c>
      <c r="D1602" s="1" t="s">
        <v>5856</v>
      </c>
    </row>
    <row r="1603" spans="1:4" x14ac:dyDescent="0.3">
      <c r="A1603" s="1" t="s">
        <v>5860</v>
      </c>
      <c r="B1603" s="1" t="s">
        <v>14</v>
      </c>
      <c r="C1603" s="1" t="s">
        <v>15</v>
      </c>
      <c r="D1603" s="1" t="s">
        <v>5861</v>
      </c>
    </row>
    <row r="1604" spans="1:4" x14ac:dyDescent="0.3">
      <c r="A1604" s="1" t="s">
        <v>5863</v>
      </c>
      <c r="B1604" s="1" t="s">
        <v>57</v>
      </c>
      <c r="C1604" s="1" t="s">
        <v>58</v>
      </c>
      <c r="D1604" s="1" t="s">
        <v>5864</v>
      </c>
    </row>
    <row r="1605" spans="1:4" x14ac:dyDescent="0.3">
      <c r="A1605" s="1" t="s">
        <v>5867</v>
      </c>
      <c r="B1605" s="1" t="s">
        <v>26</v>
      </c>
      <c r="C1605" s="1" t="s">
        <v>86</v>
      </c>
      <c r="D1605" s="1" t="s">
        <v>5868</v>
      </c>
    </row>
    <row r="1606" spans="1:4" x14ac:dyDescent="0.3">
      <c r="A1606" s="1" t="s">
        <v>5872</v>
      </c>
      <c r="B1606" s="1" t="s">
        <v>26</v>
      </c>
      <c r="C1606" s="1" t="s">
        <v>86</v>
      </c>
      <c r="D1606" s="1" t="s">
        <v>5873</v>
      </c>
    </row>
    <row r="1607" spans="1:4" x14ac:dyDescent="0.3">
      <c r="A1607" s="1" t="s">
        <v>5877</v>
      </c>
      <c r="B1607" s="1" t="s">
        <v>26</v>
      </c>
      <c r="C1607" s="1" t="s">
        <v>52</v>
      </c>
      <c r="D1607" s="1" t="s">
        <v>5878</v>
      </c>
    </row>
    <row r="1608" spans="1:4" x14ac:dyDescent="0.3">
      <c r="A1608" s="1" t="s">
        <v>5881</v>
      </c>
      <c r="B1608" s="1" t="s">
        <v>26</v>
      </c>
      <c r="C1608" s="1" t="s">
        <v>164</v>
      </c>
      <c r="D1608" s="1" t="s">
        <v>719</v>
      </c>
    </row>
    <row r="1609" spans="1:4" x14ac:dyDescent="0.3">
      <c r="A1609" s="1" t="s">
        <v>5892</v>
      </c>
      <c r="B1609" s="1" t="s">
        <v>57</v>
      </c>
      <c r="C1609" s="1" t="s">
        <v>58</v>
      </c>
      <c r="D1609" s="1" t="s">
        <v>5893</v>
      </c>
    </row>
    <row r="1610" spans="1:4" x14ac:dyDescent="0.3">
      <c r="A1610" s="1" t="s">
        <v>5898</v>
      </c>
      <c r="B1610" s="1" t="s">
        <v>14</v>
      </c>
      <c r="C1610" s="1" t="s">
        <v>49</v>
      </c>
      <c r="D1610" s="1" t="s">
        <v>5899</v>
      </c>
    </row>
    <row r="1611" spans="1:4" x14ac:dyDescent="0.3">
      <c r="A1611" s="1" t="s">
        <v>5903</v>
      </c>
      <c r="B1611" s="1" t="s">
        <v>26</v>
      </c>
      <c r="C1611" s="1" t="s">
        <v>52</v>
      </c>
      <c r="D1611" s="1" t="s">
        <v>5904</v>
      </c>
    </row>
    <row r="1612" spans="1:4" x14ac:dyDescent="0.3">
      <c r="A1612" s="1" t="s">
        <v>5909</v>
      </c>
      <c r="B1612" s="1" t="s">
        <v>26</v>
      </c>
      <c r="C1612" s="1" t="s">
        <v>86</v>
      </c>
      <c r="D1612" s="1" t="s">
        <v>5910</v>
      </c>
    </row>
    <row r="1613" spans="1:4" x14ac:dyDescent="0.3">
      <c r="A1613" s="1" t="s">
        <v>5916</v>
      </c>
      <c r="B1613" s="1" t="s">
        <v>14</v>
      </c>
      <c r="C1613" s="1" t="s">
        <v>49</v>
      </c>
      <c r="D1613" s="1" t="s">
        <v>5917</v>
      </c>
    </row>
    <row r="1614" spans="1:4" x14ac:dyDescent="0.3">
      <c r="A1614" s="1" t="s">
        <v>5924</v>
      </c>
      <c r="B1614" s="1" t="s">
        <v>26</v>
      </c>
      <c r="C1614" s="1" t="s">
        <v>71</v>
      </c>
      <c r="D1614" s="1" t="s">
        <v>5925</v>
      </c>
    </row>
    <row r="1615" spans="1:4" x14ac:dyDescent="0.3">
      <c r="A1615" s="1" t="s">
        <v>5928</v>
      </c>
      <c r="B1615" s="1" t="s">
        <v>14</v>
      </c>
      <c r="C1615" s="1" t="s">
        <v>49</v>
      </c>
      <c r="D1615" s="1" t="s">
        <v>5929</v>
      </c>
    </row>
    <row r="1616" spans="1:4" x14ac:dyDescent="0.3">
      <c r="A1616" s="1" t="s">
        <v>5935</v>
      </c>
      <c r="B1616" s="1" t="s">
        <v>26</v>
      </c>
      <c r="C1616" s="1" t="s">
        <v>52</v>
      </c>
      <c r="D1616" s="1" t="s">
        <v>5936</v>
      </c>
    </row>
    <row r="1617" spans="1:4" x14ac:dyDescent="0.3">
      <c r="A1617" s="1" t="s">
        <v>5939</v>
      </c>
      <c r="B1617" s="1" t="s">
        <v>57</v>
      </c>
      <c r="C1617" s="1" t="s">
        <v>143</v>
      </c>
      <c r="D1617" s="1" t="s">
        <v>5940</v>
      </c>
    </row>
    <row r="1618" spans="1:4" x14ac:dyDescent="0.3">
      <c r="A1618" s="1" t="s">
        <v>5942</v>
      </c>
      <c r="B1618" s="1" t="s">
        <v>57</v>
      </c>
      <c r="C1618" s="1" t="s">
        <v>731</v>
      </c>
      <c r="D1618" s="1" t="s">
        <v>5943</v>
      </c>
    </row>
    <row r="1619" spans="1:4" x14ac:dyDescent="0.3">
      <c r="A1619" s="1" t="s">
        <v>5946</v>
      </c>
      <c r="B1619" s="1" t="s">
        <v>57</v>
      </c>
      <c r="C1619" s="1" t="s">
        <v>143</v>
      </c>
      <c r="D1619" s="1" t="s">
        <v>5947</v>
      </c>
    </row>
    <row r="1620" spans="1:4" x14ac:dyDescent="0.3">
      <c r="A1620" s="1" t="s">
        <v>5950</v>
      </c>
      <c r="B1620" s="1" t="s">
        <v>14</v>
      </c>
      <c r="C1620" s="1" t="s">
        <v>49</v>
      </c>
      <c r="D1620" s="1" t="s">
        <v>5951</v>
      </c>
    </row>
    <row r="1621" spans="1:4" x14ac:dyDescent="0.3">
      <c r="A1621" s="1" t="s">
        <v>5955</v>
      </c>
      <c r="B1621" s="1" t="s">
        <v>26</v>
      </c>
      <c r="C1621" s="1" t="s">
        <v>86</v>
      </c>
      <c r="D1621" s="1" t="s">
        <v>5956</v>
      </c>
    </row>
    <row r="1622" spans="1:4" x14ac:dyDescent="0.3">
      <c r="A1622" s="1" t="s">
        <v>5960</v>
      </c>
      <c r="B1622" s="1" t="s">
        <v>57</v>
      </c>
      <c r="C1622" s="1" t="s">
        <v>58</v>
      </c>
      <c r="D1622" s="1" t="s">
        <v>5961</v>
      </c>
    </row>
    <row r="1623" spans="1:4" x14ac:dyDescent="0.3">
      <c r="A1623" s="1" t="s">
        <v>5974</v>
      </c>
      <c r="B1623" s="1" t="s">
        <v>26</v>
      </c>
      <c r="C1623" s="1" t="s">
        <v>27</v>
      </c>
      <c r="D1623" s="1" t="s">
        <v>5975</v>
      </c>
    </row>
    <row r="1624" spans="1:4" x14ac:dyDescent="0.3">
      <c r="A1624" s="1" t="s">
        <v>5982</v>
      </c>
      <c r="B1624" s="1" t="s">
        <v>26</v>
      </c>
      <c r="C1624" s="1" t="s">
        <v>52</v>
      </c>
      <c r="D1624" s="1" t="s">
        <v>3554</v>
      </c>
    </row>
    <row r="1625" spans="1:4" x14ac:dyDescent="0.3">
      <c r="A1625" s="1" t="s">
        <v>5984</v>
      </c>
      <c r="B1625" s="1" t="s">
        <v>57</v>
      </c>
      <c r="C1625" s="1" t="s">
        <v>58</v>
      </c>
      <c r="D1625" s="1" t="s">
        <v>5985</v>
      </c>
    </row>
    <row r="1626" spans="1:4" x14ac:dyDescent="0.3">
      <c r="A1626" s="1" t="s">
        <v>5997</v>
      </c>
      <c r="B1626" s="1" t="s">
        <v>14</v>
      </c>
      <c r="C1626" s="1" t="s">
        <v>15</v>
      </c>
      <c r="D1626" s="1" t="s">
        <v>5998</v>
      </c>
    </row>
    <row r="1627" spans="1:4" x14ac:dyDescent="0.3">
      <c r="A1627" s="1" t="s">
        <v>6003</v>
      </c>
      <c r="B1627" s="1" t="s">
        <v>26</v>
      </c>
      <c r="C1627" s="1" t="s">
        <v>61</v>
      </c>
      <c r="D1627" s="1" t="s">
        <v>6004</v>
      </c>
    </row>
    <row r="1628" spans="1:4" x14ac:dyDescent="0.3">
      <c r="A1628" s="1" t="s">
        <v>6006</v>
      </c>
      <c r="B1628" s="1" t="s">
        <v>26</v>
      </c>
      <c r="C1628" s="1" t="s">
        <v>71</v>
      </c>
      <c r="D1628" s="1" t="s">
        <v>6007</v>
      </c>
    </row>
    <row r="1629" spans="1:4" x14ac:dyDescent="0.3">
      <c r="A1629" s="1" t="s">
        <v>6014</v>
      </c>
      <c r="B1629" s="1" t="s">
        <v>14</v>
      </c>
      <c r="C1629" s="1" t="s">
        <v>15</v>
      </c>
      <c r="D1629" s="1" t="s">
        <v>6015</v>
      </c>
    </row>
    <row r="1630" spans="1:4" x14ac:dyDescent="0.3">
      <c r="A1630" s="1" t="s">
        <v>6020</v>
      </c>
      <c r="B1630" s="1" t="s">
        <v>57</v>
      </c>
      <c r="C1630" s="1" t="s">
        <v>143</v>
      </c>
      <c r="D1630" s="1" t="s">
        <v>6021</v>
      </c>
    </row>
    <row r="1631" spans="1:4" x14ac:dyDescent="0.3">
      <c r="A1631" s="1" t="s">
        <v>6027</v>
      </c>
      <c r="B1631" s="1" t="s">
        <v>57</v>
      </c>
      <c r="C1631" s="1" t="s">
        <v>731</v>
      </c>
      <c r="D1631" s="1" t="s">
        <v>6028</v>
      </c>
    </row>
    <row r="1632" spans="1:4" x14ac:dyDescent="0.3">
      <c r="A1632" s="1" t="s">
        <v>6040</v>
      </c>
      <c r="B1632" s="1" t="s">
        <v>26</v>
      </c>
      <c r="C1632" s="1" t="s">
        <v>52</v>
      </c>
      <c r="D1632" s="1" t="s">
        <v>6041</v>
      </c>
    </row>
    <row r="1633" spans="1:4" x14ac:dyDescent="0.3">
      <c r="A1633" s="1" t="s">
        <v>6056</v>
      </c>
      <c r="B1633" s="1" t="s">
        <v>14</v>
      </c>
      <c r="C1633" s="1" t="s">
        <v>18</v>
      </c>
      <c r="D1633" s="1" t="s">
        <v>6057</v>
      </c>
    </row>
    <row r="1634" spans="1:4" x14ac:dyDescent="0.3">
      <c r="A1634" s="1" t="s">
        <v>6070</v>
      </c>
      <c r="B1634" s="1" t="s">
        <v>14</v>
      </c>
      <c r="C1634" s="1" t="s">
        <v>15</v>
      </c>
      <c r="D1634" s="1" t="s">
        <v>6071</v>
      </c>
    </row>
    <row r="1635" spans="1:4" x14ac:dyDescent="0.3">
      <c r="A1635" s="1" t="s">
        <v>6076</v>
      </c>
      <c r="B1635" s="1" t="s">
        <v>26</v>
      </c>
      <c r="C1635" s="1" t="s">
        <v>86</v>
      </c>
      <c r="D1635" s="1" t="s">
        <v>6077</v>
      </c>
    </row>
    <row r="1636" spans="1:4" x14ac:dyDescent="0.3">
      <c r="A1636" s="1" t="s">
        <v>6080</v>
      </c>
      <c r="B1636" s="1" t="s">
        <v>26</v>
      </c>
      <c r="C1636" s="1" t="s">
        <v>86</v>
      </c>
      <c r="D1636" s="1" t="s">
        <v>6081</v>
      </c>
    </row>
    <row r="1637" spans="1:4" x14ac:dyDescent="0.3">
      <c r="A1637" s="1" t="s">
        <v>6092</v>
      </c>
      <c r="B1637" s="1" t="s">
        <v>26</v>
      </c>
      <c r="C1637" s="1" t="s">
        <v>86</v>
      </c>
      <c r="D1637" s="1" t="s">
        <v>6093</v>
      </c>
    </row>
    <row r="1638" spans="1:4" x14ac:dyDescent="0.3">
      <c r="A1638" s="1" t="s">
        <v>6095</v>
      </c>
      <c r="B1638" s="1" t="s">
        <v>26</v>
      </c>
      <c r="C1638" s="1" t="s">
        <v>61</v>
      </c>
      <c r="D1638" s="1" t="s">
        <v>6096</v>
      </c>
    </row>
    <row r="1639" spans="1:4" x14ac:dyDescent="0.3">
      <c r="A1639" s="1" t="s">
        <v>6098</v>
      </c>
      <c r="B1639" s="1" t="s">
        <v>26</v>
      </c>
      <c r="C1639" s="1" t="s">
        <v>164</v>
      </c>
      <c r="D1639" s="1" t="s">
        <v>6099</v>
      </c>
    </row>
    <row r="1640" spans="1:4" x14ac:dyDescent="0.3">
      <c r="A1640" s="1" t="s">
        <v>6102</v>
      </c>
      <c r="B1640" s="1" t="s">
        <v>14</v>
      </c>
      <c r="C1640" s="1" t="s">
        <v>15</v>
      </c>
      <c r="D1640" s="1" t="s">
        <v>6103</v>
      </c>
    </row>
    <row r="1641" spans="1:4" x14ac:dyDescent="0.3">
      <c r="A1641" s="1" t="s">
        <v>6105</v>
      </c>
      <c r="B1641" s="1" t="s">
        <v>57</v>
      </c>
      <c r="C1641" s="1" t="s">
        <v>731</v>
      </c>
      <c r="D1641" s="1" t="s">
        <v>6106</v>
      </c>
    </row>
    <row r="1642" spans="1:4" x14ac:dyDescent="0.3">
      <c r="A1642" s="1" t="s">
        <v>6109</v>
      </c>
      <c r="B1642" s="1" t="s">
        <v>14</v>
      </c>
      <c r="C1642" s="1" t="s">
        <v>49</v>
      </c>
      <c r="D1642" s="1" t="s">
        <v>6110</v>
      </c>
    </row>
    <row r="1643" spans="1:4" x14ac:dyDescent="0.3">
      <c r="A1643" s="1" t="s">
        <v>6115</v>
      </c>
      <c r="B1643" s="1" t="s">
        <v>26</v>
      </c>
      <c r="C1643" s="1" t="s">
        <v>86</v>
      </c>
      <c r="D1643" s="1" t="s">
        <v>6116</v>
      </c>
    </row>
    <row r="1644" spans="1:4" x14ac:dyDescent="0.3">
      <c r="A1644" s="1" t="s">
        <v>6121</v>
      </c>
      <c r="B1644" s="1" t="s">
        <v>26</v>
      </c>
      <c r="C1644" s="1" t="s">
        <v>52</v>
      </c>
      <c r="D1644" s="1" t="s">
        <v>6122</v>
      </c>
    </row>
    <row r="1645" spans="1:4" x14ac:dyDescent="0.3">
      <c r="A1645" s="1" t="s">
        <v>6124</v>
      </c>
      <c r="B1645" s="1" t="s">
        <v>26</v>
      </c>
      <c r="C1645" s="1" t="s">
        <v>52</v>
      </c>
      <c r="D1645" s="1" t="s">
        <v>6125</v>
      </c>
    </row>
    <row r="1646" spans="1:4" x14ac:dyDescent="0.3">
      <c r="A1646" s="1" t="s">
        <v>6128</v>
      </c>
      <c r="B1646" s="1" t="s">
        <v>26</v>
      </c>
      <c r="C1646" s="1" t="s">
        <v>71</v>
      </c>
      <c r="D1646" s="1" t="s">
        <v>1511</v>
      </c>
    </row>
    <row r="1647" spans="1:4" x14ac:dyDescent="0.3">
      <c r="A1647" s="1" t="s">
        <v>6144</v>
      </c>
      <c r="B1647" s="1" t="s">
        <v>26</v>
      </c>
      <c r="C1647" s="1" t="s">
        <v>61</v>
      </c>
      <c r="D1647" s="1" t="s">
        <v>6145</v>
      </c>
    </row>
    <row r="1648" spans="1:4" x14ac:dyDescent="0.3">
      <c r="A1648" s="1" t="s">
        <v>6156</v>
      </c>
      <c r="B1648" s="1" t="s">
        <v>57</v>
      </c>
      <c r="C1648" s="1" t="s">
        <v>731</v>
      </c>
      <c r="D1648" s="1" t="s">
        <v>6157</v>
      </c>
    </row>
    <row r="1649" spans="1:4" x14ac:dyDescent="0.3">
      <c r="A1649" s="1" t="s">
        <v>6160</v>
      </c>
      <c r="B1649" s="1" t="s">
        <v>26</v>
      </c>
      <c r="C1649" s="1" t="s">
        <v>27</v>
      </c>
      <c r="D1649" s="1" t="s">
        <v>6161</v>
      </c>
    </row>
    <row r="1650" spans="1:4" x14ac:dyDescent="0.3">
      <c r="A1650" s="1" t="s">
        <v>6176</v>
      </c>
      <c r="B1650" s="1" t="s">
        <v>57</v>
      </c>
      <c r="C1650" s="1" t="s">
        <v>731</v>
      </c>
      <c r="D1650" s="1" t="s">
        <v>6177</v>
      </c>
    </row>
    <row r="1651" spans="1:4" x14ac:dyDescent="0.3">
      <c r="A1651" s="1" t="s">
        <v>6182</v>
      </c>
      <c r="B1651" s="1" t="s">
        <v>14</v>
      </c>
      <c r="C1651" s="1" t="s">
        <v>49</v>
      </c>
      <c r="D1651" s="1" t="s">
        <v>6183</v>
      </c>
    </row>
    <row r="1652" spans="1:4" x14ac:dyDescent="0.3">
      <c r="A1652" s="1" t="s">
        <v>6189</v>
      </c>
      <c r="B1652" s="1" t="s">
        <v>26</v>
      </c>
      <c r="C1652" s="1" t="s">
        <v>86</v>
      </c>
      <c r="D1652" s="1" t="s">
        <v>6190</v>
      </c>
    </row>
    <row r="1653" spans="1:4" x14ac:dyDescent="0.3">
      <c r="A1653" s="1" t="s">
        <v>6194</v>
      </c>
      <c r="B1653" s="1" t="s">
        <v>57</v>
      </c>
      <c r="C1653" s="1" t="s">
        <v>143</v>
      </c>
      <c r="D1653" s="1" t="s">
        <v>6195</v>
      </c>
    </row>
    <row r="1654" spans="1:4" x14ac:dyDescent="0.3">
      <c r="A1654" s="1" t="s">
        <v>6197</v>
      </c>
      <c r="B1654" s="1" t="s">
        <v>26</v>
      </c>
      <c r="C1654" s="1" t="s">
        <v>164</v>
      </c>
      <c r="D1654" s="1" t="s">
        <v>6198</v>
      </c>
    </row>
    <row r="1655" spans="1:4" x14ac:dyDescent="0.3">
      <c r="A1655" s="1" t="s">
        <v>6205</v>
      </c>
      <c r="B1655" s="1" t="s">
        <v>14</v>
      </c>
      <c r="C1655" s="1" t="s">
        <v>49</v>
      </c>
      <c r="D1655" s="1" t="s">
        <v>6206</v>
      </c>
    </row>
    <row r="1656" spans="1:4" x14ac:dyDescent="0.3">
      <c r="A1656" s="1" t="s">
        <v>6215</v>
      </c>
      <c r="B1656" s="1" t="s">
        <v>26</v>
      </c>
      <c r="C1656" s="1" t="s">
        <v>86</v>
      </c>
      <c r="D1656" s="1" t="s">
        <v>183</v>
      </c>
    </row>
    <row r="1657" spans="1:4" x14ac:dyDescent="0.3">
      <c r="A1657" s="1" t="s">
        <v>6220</v>
      </c>
      <c r="B1657" s="1" t="s">
        <v>26</v>
      </c>
      <c r="C1657" s="1" t="s">
        <v>27</v>
      </c>
      <c r="D1657" s="1" t="s">
        <v>6221</v>
      </c>
    </row>
    <row r="1658" spans="1:4" x14ac:dyDescent="0.3">
      <c r="A1658" s="1" t="s">
        <v>6224</v>
      </c>
      <c r="B1658" s="1" t="s">
        <v>26</v>
      </c>
      <c r="C1658" s="1" t="s">
        <v>71</v>
      </c>
      <c r="D1658" s="1" t="s">
        <v>6225</v>
      </c>
    </row>
    <row r="1659" spans="1:4" x14ac:dyDescent="0.3">
      <c r="A1659" s="1" t="s">
        <v>6230</v>
      </c>
      <c r="B1659" s="1" t="s">
        <v>14</v>
      </c>
      <c r="C1659" s="1" t="s">
        <v>15</v>
      </c>
      <c r="D1659" s="1" t="s">
        <v>6231</v>
      </c>
    </row>
    <row r="1660" spans="1:4" x14ac:dyDescent="0.3">
      <c r="A1660" s="1" t="s">
        <v>6240</v>
      </c>
      <c r="B1660" s="1" t="s">
        <v>26</v>
      </c>
      <c r="C1660" s="1" t="s">
        <v>52</v>
      </c>
      <c r="D1660" s="1" t="s">
        <v>6241</v>
      </c>
    </row>
    <row r="1661" spans="1:4" x14ac:dyDescent="0.3">
      <c r="A1661" s="1" t="s">
        <v>6255</v>
      </c>
      <c r="B1661" s="1" t="s">
        <v>14</v>
      </c>
      <c r="C1661" s="1" t="s">
        <v>15</v>
      </c>
      <c r="D1661" s="1" t="s">
        <v>6256</v>
      </c>
    </row>
    <row r="1662" spans="1:4" x14ac:dyDescent="0.3">
      <c r="A1662" s="1" t="s">
        <v>6261</v>
      </c>
      <c r="B1662" s="1" t="s">
        <v>14</v>
      </c>
      <c r="C1662" s="1" t="s">
        <v>34</v>
      </c>
      <c r="D1662" s="1" t="s">
        <v>6262</v>
      </c>
    </row>
    <row r="1663" spans="1:4" x14ac:dyDescent="0.3">
      <c r="A1663" s="1" t="s">
        <v>6264</v>
      </c>
      <c r="B1663" s="1" t="s">
        <v>26</v>
      </c>
      <c r="C1663" s="1" t="s">
        <v>52</v>
      </c>
      <c r="D1663" s="1" t="s">
        <v>6265</v>
      </c>
    </row>
    <row r="1664" spans="1:4" x14ac:dyDescent="0.3">
      <c r="A1664" s="1" t="s">
        <v>6268</v>
      </c>
      <c r="B1664" s="1" t="s">
        <v>26</v>
      </c>
      <c r="C1664" s="1" t="s">
        <v>44</v>
      </c>
      <c r="D1664" s="1" t="s">
        <v>6269</v>
      </c>
    </row>
    <row r="1665" spans="1:4" x14ac:dyDescent="0.3">
      <c r="A1665" s="1" t="s">
        <v>6270</v>
      </c>
      <c r="B1665" s="1" t="s">
        <v>26</v>
      </c>
      <c r="C1665" s="1" t="s">
        <v>52</v>
      </c>
      <c r="D1665" s="1" t="s">
        <v>6271</v>
      </c>
    </row>
    <row r="1666" spans="1:4" x14ac:dyDescent="0.3">
      <c r="A1666" s="1" t="s">
        <v>6275</v>
      </c>
      <c r="B1666" s="1" t="s">
        <v>26</v>
      </c>
      <c r="C1666" s="1" t="s">
        <v>164</v>
      </c>
      <c r="D1666" s="1" t="s">
        <v>6276</v>
      </c>
    </row>
    <row r="1667" spans="1:4" x14ac:dyDescent="0.3">
      <c r="A1667" s="1" t="s">
        <v>6281</v>
      </c>
      <c r="B1667" s="1" t="s">
        <v>26</v>
      </c>
      <c r="C1667" s="1" t="s">
        <v>86</v>
      </c>
      <c r="D1667" s="1" t="s">
        <v>6282</v>
      </c>
    </row>
    <row r="1668" spans="1:4" x14ac:dyDescent="0.3">
      <c r="A1668" s="1" t="s">
        <v>6287</v>
      </c>
      <c r="B1668" s="1" t="s">
        <v>14</v>
      </c>
      <c r="C1668" s="1" t="s">
        <v>34</v>
      </c>
      <c r="D1668" s="1" t="s">
        <v>6288</v>
      </c>
    </row>
    <row r="1669" spans="1:4" x14ac:dyDescent="0.3">
      <c r="A1669" s="1" t="s">
        <v>6290</v>
      </c>
      <c r="B1669" s="1" t="s">
        <v>26</v>
      </c>
      <c r="C1669" s="1" t="s">
        <v>44</v>
      </c>
      <c r="D1669" s="1" t="s">
        <v>6291</v>
      </c>
    </row>
    <row r="1670" spans="1:4" x14ac:dyDescent="0.3">
      <c r="A1670" s="1" t="s">
        <v>6293</v>
      </c>
      <c r="B1670" s="1" t="s">
        <v>26</v>
      </c>
      <c r="C1670" s="1" t="s">
        <v>86</v>
      </c>
      <c r="D1670" s="1" t="s">
        <v>6294</v>
      </c>
    </row>
    <row r="1671" spans="1:4" x14ac:dyDescent="0.3">
      <c r="A1671" s="1" t="s">
        <v>6296</v>
      </c>
      <c r="B1671" s="1" t="s">
        <v>26</v>
      </c>
      <c r="C1671" s="1" t="s">
        <v>86</v>
      </c>
      <c r="D1671" s="1" t="s">
        <v>6297</v>
      </c>
    </row>
    <row r="1672" spans="1:4" x14ac:dyDescent="0.3">
      <c r="A1672" s="1" t="s">
        <v>6308</v>
      </c>
      <c r="B1672" s="1" t="s">
        <v>57</v>
      </c>
      <c r="C1672" s="1" t="s">
        <v>58</v>
      </c>
      <c r="D1672" s="1" t="s">
        <v>6309</v>
      </c>
    </row>
    <row r="1673" spans="1:4" x14ac:dyDescent="0.3">
      <c r="A1673" s="1" t="s">
        <v>6318</v>
      </c>
      <c r="B1673" s="1" t="s">
        <v>26</v>
      </c>
      <c r="C1673" s="1" t="s">
        <v>86</v>
      </c>
      <c r="D1673" s="1" t="s">
        <v>6319</v>
      </c>
    </row>
    <row r="1674" spans="1:4" x14ac:dyDescent="0.3">
      <c r="A1674" s="1" t="s">
        <v>6322</v>
      </c>
      <c r="B1674" s="1" t="s">
        <v>26</v>
      </c>
      <c r="C1674" s="1" t="s">
        <v>44</v>
      </c>
      <c r="D1674" s="1" t="s">
        <v>6323</v>
      </c>
    </row>
    <row r="1675" spans="1:4" x14ac:dyDescent="0.3">
      <c r="A1675" s="1" t="s">
        <v>6328</v>
      </c>
      <c r="B1675" s="1" t="s">
        <v>26</v>
      </c>
      <c r="C1675" s="1" t="s">
        <v>86</v>
      </c>
      <c r="D1675" s="1" t="s">
        <v>6329</v>
      </c>
    </row>
    <row r="1676" spans="1:4" x14ac:dyDescent="0.3">
      <c r="A1676" s="1" t="s">
        <v>6340</v>
      </c>
      <c r="B1676" s="1" t="s">
        <v>26</v>
      </c>
      <c r="C1676" s="1" t="s">
        <v>164</v>
      </c>
      <c r="D1676" s="1" t="s">
        <v>6341</v>
      </c>
    </row>
    <row r="1677" spans="1:4" x14ac:dyDescent="0.3">
      <c r="A1677" s="1" t="s">
        <v>6344</v>
      </c>
      <c r="B1677" s="1" t="s">
        <v>26</v>
      </c>
      <c r="C1677" s="1" t="s">
        <v>27</v>
      </c>
      <c r="D1677" s="1" t="s">
        <v>6345</v>
      </c>
    </row>
    <row r="1678" spans="1:4" x14ac:dyDescent="0.3">
      <c r="A1678" s="1" t="s">
        <v>6354</v>
      </c>
      <c r="B1678" s="1" t="s">
        <v>57</v>
      </c>
      <c r="C1678" s="1" t="s">
        <v>58</v>
      </c>
      <c r="D1678" s="1" t="s">
        <v>6355</v>
      </c>
    </row>
    <row r="1679" spans="1:4" x14ac:dyDescent="0.3">
      <c r="A1679" s="1" t="s">
        <v>6356</v>
      </c>
      <c r="B1679" s="1" t="s">
        <v>14</v>
      </c>
      <c r="C1679" s="1" t="s">
        <v>49</v>
      </c>
      <c r="D1679" s="1" t="s">
        <v>6357</v>
      </c>
    </row>
    <row r="1680" spans="1:4" x14ac:dyDescent="0.3">
      <c r="A1680" s="1" t="s">
        <v>6366</v>
      </c>
      <c r="B1680" s="1" t="s">
        <v>26</v>
      </c>
      <c r="C1680" s="1" t="s">
        <v>44</v>
      </c>
      <c r="D1680" s="1" t="s">
        <v>6367</v>
      </c>
    </row>
    <row r="1681" spans="1:4" x14ac:dyDescent="0.3">
      <c r="A1681" s="1" t="s">
        <v>6371</v>
      </c>
      <c r="B1681" s="1" t="s">
        <v>26</v>
      </c>
      <c r="C1681" s="1" t="s">
        <v>86</v>
      </c>
      <c r="D1681" s="1" t="s">
        <v>6372</v>
      </c>
    </row>
    <row r="1682" spans="1:4" x14ac:dyDescent="0.3">
      <c r="A1682" s="1" t="s">
        <v>6375</v>
      </c>
      <c r="B1682" s="1" t="s">
        <v>14</v>
      </c>
      <c r="C1682" s="1" t="s">
        <v>49</v>
      </c>
      <c r="D1682" s="1" t="s">
        <v>6376</v>
      </c>
    </row>
    <row r="1683" spans="1:4" x14ac:dyDescent="0.3">
      <c r="A1683" s="1" t="s">
        <v>6381</v>
      </c>
      <c r="B1683" s="1" t="s">
        <v>26</v>
      </c>
      <c r="C1683" s="1" t="s">
        <v>61</v>
      </c>
      <c r="D1683" s="1" t="s">
        <v>6382</v>
      </c>
    </row>
    <row r="1684" spans="1:4" x14ac:dyDescent="0.3">
      <c r="A1684" s="1" t="s">
        <v>6383</v>
      </c>
      <c r="B1684" s="1" t="s">
        <v>14</v>
      </c>
      <c r="C1684" s="1" t="s">
        <v>49</v>
      </c>
      <c r="D1684" s="1" t="s">
        <v>6384</v>
      </c>
    </row>
    <row r="1685" spans="1:4" x14ac:dyDescent="0.3">
      <c r="A1685" s="1" t="s">
        <v>6386</v>
      </c>
      <c r="B1685" s="1" t="s">
        <v>26</v>
      </c>
      <c r="C1685" s="1" t="s">
        <v>71</v>
      </c>
      <c r="D1685" s="1" t="s">
        <v>6387</v>
      </c>
    </row>
    <row r="1686" spans="1:4" x14ac:dyDescent="0.3">
      <c r="A1686" s="1" t="s">
        <v>6392</v>
      </c>
      <c r="B1686" s="1" t="s">
        <v>26</v>
      </c>
      <c r="C1686" s="1" t="s">
        <v>86</v>
      </c>
      <c r="D1686" s="1" t="s">
        <v>6393</v>
      </c>
    </row>
    <row r="1687" spans="1:4" x14ac:dyDescent="0.3">
      <c r="A1687" s="1" t="s">
        <v>6406</v>
      </c>
      <c r="B1687" s="1" t="s">
        <v>14</v>
      </c>
      <c r="C1687" s="1" t="s">
        <v>49</v>
      </c>
      <c r="D1687" s="1" t="s">
        <v>6407</v>
      </c>
    </row>
    <row r="1688" spans="1:4" x14ac:dyDescent="0.3">
      <c r="A1688" s="1" t="s">
        <v>6410</v>
      </c>
      <c r="B1688" s="1" t="s">
        <v>14</v>
      </c>
      <c r="C1688" s="1" t="s">
        <v>15</v>
      </c>
      <c r="D1688" s="1" t="s">
        <v>6411</v>
      </c>
    </row>
    <row r="1689" spans="1:4" x14ac:dyDescent="0.3">
      <c r="A1689" s="1" t="s">
        <v>6415</v>
      </c>
      <c r="B1689" s="1" t="s">
        <v>57</v>
      </c>
      <c r="C1689" s="1" t="s">
        <v>1316</v>
      </c>
      <c r="D1689" s="1" t="s">
        <v>6416</v>
      </c>
    </row>
    <row r="1690" spans="1:4" x14ac:dyDescent="0.3">
      <c r="A1690" s="1" t="s">
        <v>6418</v>
      </c>
      <c r="B1690" s="1" t="s">
        <v>14</v>
      </c>
      <c r="C1690" s="1" t="s">
        <v>18</v>
      </c>
      <c r="D1690" s="1" t="s">
        <v>6419</v>
      </c>
    </row>
    <row r="1691" spans="1:4" x14ac:dyDescent="0.3">
      <c r="A1691" s="1" t="s">
        <v>6426</v>
      </c>
      <c r="B1691" s="1" t="s">
        <v>26</v>
      </c>
      <c r="C1691" s="1" t="s">
        <v>86</v>
      </c>
      <c r="D1691" s="1" t="s">
        <v>6427</v>
      </c>
    </row>
    <row r="1692" spans="1:4" x14ac:dyDescent="0.3">
      <c r="A1692" s="1" t="s">
        <v>6433</v>
      </c>
      <c r="B1692" s="1" t="s">
        <v>57</v>
      </c>
      <c r="C1692" s="1" t="s">
        <v>143</v>
      </c>
      <c r="D1692" s="1" t="s">
        <v>6434</v>
      </c>
    </row>
    <row r="1693" spans="1:4" x14ac:dyDescent="0.3">
      <c r="A1693" s="1" t="s">
        <v>6442</v>
      </c>
      <c r="B1693" s="1" t="s">
        <v>57</v>
      </c>
      <c r="C1693" s="1" t="s">
        <v>143</v>
      </c>
      <c r="D1693" s="1" t="s">
        <v>6443</v>
      </c>
    </row>
    <row r="1694" spans="1:4" x14ac:dyDescent="0.3">
      <c r="A1694" s="1" t="s">
        <v>6448</v>
      </c>
      <c r="B1694" s="1" t="s">
        <v>57</v>
      </c>
      <c r="C1694" s="1" t="s">
        <v>58</v>
      </c>
      <c r="D1694" s="1" t="s">
        <v>6449</v>
      </c>
    </row>
    <row r="1695" spans="1:4" x14ac:dyDescent="0.3">
      <c r="A1695" s="1" t="s">
        <v>6465</v>
      </c>
      <c r="B1695" s="1" t="s">
        <v>26</v>
      </c>
      <c r="C1695" s="1" t="s">
        <v>86</v>
      </c>
      <c r="D1695" s="1" t="s">
        <v>6466</v>
      </c>
    </row>
    <row r="1696" spans="1:4" x14ac:dyDescent="0.3">
      <c r="A1696" s="1" t="s">
        <v>6475</v>
      </c>
      <c r="B1696" s="1" t="s">
        <v>57</v>
      </c>
      <c r="C1696" s="1" t="s">
        <v>143</v>
      </c>
      <c r="D1696" s="1" t="s">
        <v>6476</v>
      </c>
    </row>
    <row r="1697" spans="1:4" x14ac:dyDescent="0.3">
      <c r="A1697" s="1" t="s">
        <v>6489</v>
      </c>
      <c r="B1697" s="1" t="s">
        <v>57</v>
      </c>
      <c r="C1697" s="1" t="s">
        <v>143</v>
      </c>
      <c r="D1697" s="1" t="s">
        <v>6490</v>
      </c>
    </row>
    <row r="1698" spans="1:4" x14ac:dyDescent="0.3">
      <c r="A1698" s="1" t="s">
        <v>6492</v>
      </c>
      <c r="B1698" s="1" t="s">
        <v>26</v>
      </c>
      <c r="C1698" s="1" t="s">
        <v>86</v>
      </c>
      <c r="D1698" s="1" t="s">
        <v>6493</v>
      </c>
    </row>
    <row r="1699" spans="1:4" x14ac:dyDescent="0.3">
      <c r="A1699" s="1" t="s">
        <v>6499</v>
      </c>
      <c r="B1699" s="1" t="s">
        <v>26</v>
      </c>
      <c r="C1699" s="1" t="s">
        <v>164</v>
      </c>
      <c r="D1699" s="1" t="s">
        <v>6500</v>
      </c>
    </row>
    <row r="1700" spans="1:4" x14ac:dyDescent="0.3">
      <c r="A1700" s="1" t="s">
        <v>6507</v>
      </c>
      <c r="B1700" s="1" t="s">
        <v>26</v>
      </c>
      <c r="C1700" s="1" t="s">
        <v>647</v>
      </c>
      <c r="D1700" s="1" t="s">
        <v>6508</v>
      </c>
    </row>
    <row r="1701" spans="1:4" x14ac:dyDescent="0.3">
      <c r="A1701" s="1" t="s">
        <v>6516</v>
      </c>
      <c r="B1701" s="1" t="s">
        <v>26</v>
      </c>
      <c r="C1701" s="1" t="s">
        <v>61</v>
      </c>
      <c r="D1701" s="1" t="s">
        <v>6517</v>
      </c>
    </row>
    <row r="1702" spans="1:4" x14ac:dyDescent="0.3">
      <c r="A1702" s="1" t="s">
        <v>6520</v>
      </c>
      <c r="B1702" s="1" t="s">
        <v>57</v>
      </c>
      <c r="C1702" s="1" t="s">
        <v>143</v>
      </c>
      <c r="D1702" s="1" t="s">
        <v>6521</v>
      </c>
    </row>
    <row r="1703" spans="1:4" x14ac:dyDescent="0.3">
      <c r="A1703" s="1" t="s">
        <v>6527</v>
      </c>
      <c r="B1703" s="1" t="s">
        <v>26</v>
      </c>
      <c r="C1703" s="1" t="s">
        <v>52</v>
      </c>
      <c r="D1703" s="1" t="s">
        <v>6528</v>
      </c>
    </row>
    <row r="1704" spans="1:4" x14ac:dyDescent="0.3">
      <c r="A1704" s="1" t="s">
        <v>6534</v>
      </c>
      <c r="B1704" s="1" t="s">
        <v>14</v>
      </c>
      <c r="C1704" s="1" t="s">
        <v>49</v>
      </c>
      <c r="D1704" s="1" t="s">
        <v>6535</v>
      </c>
    </row>
    <row r="1705" spans="1:4" x14ac:dyDescent="0.3">
      <c r="A1705" s="1" t="s">
        <v>6543</v>
      </c>
      <c r="B1705" s="1" t="s">
        <v>57</v>
      </c>
      <c r="C1705" s="1" t="s">
        <v>731</v>
      </c>
      <c r="D1705" s="1" t="s">
        <v>6544</v>
      </c>
    </row>
    <row r="1706" spans="1:4" x14ac:dyDescent="0.3">
      <c r="A1706" s="1" t="s">
        <v>6561</v>
      </c>
      <c r="B1706" s="1" t="s">
        <v>14</v>
      </c>
      <c r="C1706" s="1" t="s">
        <v>49</v>
      </c>
      <c r="D1706" s="1" t="s">
        <v>6562</v>
      </c>
    </row>
    <row r="1707" spans="1:4" x14ac:dyDescent="0.3">
      <c r="A1707" s="1" t="s">
        <v>6571</v>
      </c>
      <c r="B1707" s="1" t="s">
        <v>26</v>
      </c>
      <c r="C1707" s="1" t="s">
        <v>287</v>
      </c>
      <c r="D1707" s="1" t="s">
        <v>6572</v>
      </c>
    </row>
    <row r="1708" spans="1:4" x14ac:dyDescent="0.3">
      <c r="A1708" s="1" t="s">
        <v>6581</v>
      </c>
      <c r="B1708" s="1" t="s">
        <v>26</v>
      </c>
      <c r="C1708" s="1" t="s">
        <v>52</v>
      </c>
      <c r="D1708" s="1" t="s">
        <v>6582</v>
      </c>
    </row>
    <row r="1709" spans="1:4" x14ac:dyDescent="0.3">
      <c r="A1709" s="1" t="s">
        <v>6590</v>
      </c>
      <c r="B1709" s="1" t="s">
        <v>57</v>
      </c>
      <c r="C1709" s="1" t="s">
        <v>58</v>
      </c>
      <c r="D1709" s="1" t="s">
        <v>6591</v>
      </c>
    </row>
    <row r="1710" spans="1:4" x14ac:dyDescent="0.3">
      <c r="A1710" s="1" t="s">
        <v>6595</v>
      </c>
      <c r="B1710" s="1" t="s">
        <v>14</v>
      </c>
      <c r="C1710" s="1" t="s">
        <v>18</v>
      </c>
      <c r="D1710" s="1" t="s">
        <v>6596</v>
      </c>
    </row>
    <row r="1711" spans="1:4" x14ac:dyDescent="0.3">
      <c r="A1711" s="1" t="s">
        <v>6609</v>
      </c>
      <c r="B1711" s="1" t="s">
        <v>57</v>
      </c>
      <c r="C1711" s="1" t="s">
        <v>58</v>
      </c>
      <c r="D1711" s="1" t="s">
        <v>6610</v>
      </c>
    </row>
    <row r="1712" spans="1:4" x14ac:dyDescent="0.3">
      <c r="A1712" s="1" t="s">
        <v>6621</v>
      </c>
      <c r="B1712" s="1" t="s">
        <v>26</v>
      </c>
      <c r="C1712" s="1" t="s">
        <v>71</v>
      </c>
      <c r="D1712" s="1" t="s">
        <v>6622</v>
      </c>
    </row>
    <row r="1713" spans="1:4" x14ac:dyDescent="0.3">
      <c r="A1713" s="1" t="s">
        <v>6626</v>
      </c>
      <c r="B1713" s="1" t="s">
        <v>26</v>
      </c>
      <c r="C1713" s="1" t="s">
        <v>287</v>
      </c>
      <c r="D1713" s="1" t="s">
        <v>627</v>
      </c>
    </row>
    <row r="1714" spans="1:4" x14ac:dyDescent="0.3">
      <c r="A1714" s="1" t="s">
        <v>6648</v>
      </c>
      <c r="B1714" s="1" t="s">
        <v>26</v>
      </c>
      <c r="C1714" s="1" t="s">
        <v>71</v>
      </c>
      <c r="D1714" s="1" t="s">
        <v>6649</v>
      </c>
    </row>
    <row r="1715" spans="1:4" x14ac:dyDescent="0.3">
      <c r="A1715" s="1" t="s">
        <v>6651</v>
      </c>
      <c r="B1715" s="1" t="s">
        <v>26</v>
      </c>
      <c r="C1715" s="1" t="s">
        <v>86</v>
      </c>
      <c r="D1715" s="1" t="s">
        <v>183</v>
      </c>
    </row>
    <row r="1716" spans="1:4" x14ac:dyDescent="0.3">
      <c r="A1716" s="1" t="s">
        <v>6655</v>
      </c>
      <c r="B1716" s="1" t="s">
        <v>26</v>
      </c>
      <c r="C1716" s="1" t="s">
        <v>86</v>
      </c>
      <c r="D1716" s="1" t="s">
        <v>6656</v>
      </c>
    </row>
    <row r="1717" spans="1:4" x14ac:dyDescent="0.3">
      <c r="A1717" s="1" t="s">
        <v>6660</v>
      </c>
      <c r="B1717" s="1" t="s">
        <v>57</v>
      </c>
      <c r="C1717" s="1" t="s">
        <v>731</v>
      </c>
      <c r="D1717" s="1" t="s">
        <v>6661</v>
      </c>
    </row>
    <row r="1718" spans="1:4" x14ac:dyDescent="0.3">
      <c r="A1718" s="1" t="s">
        <v>6666</v>
      </c>
      <c r="B1718" s="1" t="s">
        <v>26</v>
      </c>
      <c r="C1718" s="1" t="s">
        <v>44</v>
      </c>
      <c r="D1718" s="1" t="s">
        <v>6667</v>
      </c>
    </row>
    <row r="1719" spans="1:4" x14ac:dyDescent="0.3">
      <c r="A1719" s="1" t="s">
        <v>6668</v>
      </c>
      <c r="B1719" s="1" t="s">
        <v>57</v>
      </c>
      <c r="C1719" s="1" t="s">
        <v>58</v>
      </c>
      <c r="D1719" s="1" t="s">
        <v>6669</v>
      </c>
    </row>
    <row r="1720" spans="1:4" x14ac:dyDescent="0.3">
      <c r="A1720" s="1" t="s">
        <v>6671</v>
      </c>
      <c r="B1720" s="1" t="s">
        <v>57</v>
      </c>
      <c r="C1720" s="1" t="s">
        <v>58</v>
      </c>
      <c r="D1720" s="1" t="s">
        <v>6672</v>
      </c>
    </row>
    <row r="1721" spans="1:4" x14ac:dyDescent="0.3">
      <c r="A1721" s="1" t="s">
        <v>6678</v>
      </c>
      <c r="B1721" s="1" t="s">
        <v>14</v>
      </c>
      <c r="C1721" s="1" t="s">
        <v>18</v>
      </c>
      <c r="D1721" s="1" t="s">
        <v>6679</v>
      </c>
    </row>
    <row r="1722" spans="1:4" x14ac:dyDescent="0.3">
      <c r="A1722" s="1" t="s">
        <v>6712</v>
      </c>
      <c r="B1722" s="1" t="s">
        <v>57</v>
      </c>
      <c r="C1722" s="1" t="s">
        <v>58</v>
      </c>
      <c r="D1722" s="1" t="s">
        <v>6713</v>
      </c>
    </row>
    <row r="1723" spans="1:4" x14ac:dyDescent="0.3">
      <c r="A1723" s="1" t="s">
        <v>6726</v>
      </c>
      <c r="B1723" s="1" t="s">
        <v>14</v>
      </c>
      <c r="C1723" s="1" t="s">
        <v>49</v>
      </c>
      <c r="D1723" s="1" t="s">
        <v>6727</v>
      </c>
    </row>
    <row r="1724" spans="1:4" x14ac:dyDescent="0.3">
      <c r="A1724" s="1" t="s">
        <v>6731</v>
      </c>
      <c r="B1724" s="1" t="s">
        <v>26</v>
      </c>
      <c r="C1724" s="1" t="s">
        <v>27</v>
      </c>
      <c r="D1724" s="1" t="s">
        <v>6732</v>
      </c>
    </row>
    <row r="1725" spans="1:4" x14ac:dyDescent="0.3">
      <c r="A1725" s="1" t="s">
        <v>6736</v>
      </c>
      <c r="B1725" s="1" t="s">
        <v>26</v>
      </c>
      <c r="C1725" s="1" t="s">
        <v>86</v>
      </c>
      <c r="D1725" s="1" t="s">
        <v>6737</v>
      </c>
    </row>
    <row r="1726" spans="1:4" x14ac:dyDescent="0.3">
      <c r="A1726" s="1" t="s">
        <v>6774</v>
      </c>
      <c r="B1726" s="1" t="s">
        <v>26</v>
      </c>
      <c r="C1726" s="1" t="s">
        <v>164</v>
      </c>
      <c r="D1726" s="1" t="s">
        <v>6775</v>
      </c>
    </row>
    <row r="1727" spans="1:4" x14ac:dyDescent="0.3">
      <c r="A1727" s="1" t="s">
        <v>6790</v>
      </c>
      <c r="B1727" s="1" t="s">
        <v>26</v>
      </c>
      <c r="C1727" s="1" t="s">
        <v>71</v>
      </c>
      <c r="D1727" s="1" t="s">
        <v>6791</v>
      </c>
    </row>
    <row r="1728" spans="1:4" x14ac:dyDescent="0.3">
      <c r="A1728" s="1" t="s">
        <v>6802</v>
      </c>
      <c r="B1728" s="1" t="s">
        <v>26</v>
      </c>
      <c r="C1728" s="1" t="s">
        <v>647</v>
      </c>
      <c r="D1728" s="1" t="s">
        <v>6803</v>
      </c>
    </row>
    <row r="1729" spans="1:4" x14ac:dyDescent="0.3">
      <c r="A1729" s="1" t="s">
        <v>6807</v>
      </c>
      <c r="B1729" s="1" t="s">
        <v>14</v>
      </c>
      <c r="C1729" s="1" t="s">
        <v>34</v>
      </c>
      <c r="D1729" s="1" t="s">
        <v>6808</v>
      </c>
    </row>
    <row r="1730" spans="1:4" x14ac:dyDescent="0.3">
      <c r="A1730" s="1" t="s">
        <v>6823</v>
      </c>
      <c r="B1730" s="1" t="s">
        <v>57</v>
      </c>
      <c r="C1730" s="1" t="s">
        <v>731</v>
      </c>
      <c r="D1730" s="1" t="s">
        <v>6824</v>
      </c>
    </row>
    <row r="1731" spans="1:4" x14ac:dyDescent="0.3">
      <c r="A1731" s="1" t="s">
        <v>6842</v>
      </c>
      <c r="B1731" s="1" t="s">
        <v>26</v>
      </c>
      <c r="C1731" s="1" t="s">
        <v>27</v>
      </c>
      <c r="D1731" s="1" t="s">
        <v>6843</v>
      </c>
    </row>
    <row r="1732" spans="1:4" x14ac:dyDescent="0.3">
      <c r="A1732" s="1" t="s">
        <v>6851</v>
      </c>
      <c r="B1732" s="1" t="s">
        <v>57</v>
      </c>
      <c r="C1732" s="1" t="s">
        <v>58</v>
      </c>
      <c r="D1732" s="1" t="s">
        <v>6852</v>
      </c>
    </row>
    <row r="1733" spans="1:4" x14ac:dyDescent="0.3">
      <c r="A1733" s="1" t="s">
        <v>6854</v>
      </c>
      <c r="B1733" s="1" t="s">
        <v>26</v>
      </c>
      <c r="C1733" s="1" t="s">
        <v>52</v>
      </c>
      <c r="D1733" s="1" t="s">
        <v>6855</v>
      </c>
    </row>
    <row r="1734" spans="1:4" x14ac:dyDescent="0.3">
      <c r="A1734" s="1" t="s">
        <v>6880</v>
      </c>
      <c r="B1734" s="1" t="s">
        <v>26</v>
      </c>
      <c r="C1734" s="1" t="s">
        <v>86</v>
      </c>
      <c r="D1734" s="1" t="s">
        <v>6881</v>
      </c>
    </row>
    <row r="1735" spans="1:4" x14ac:dyDescent="0.3">
      <c r="A1735" s="1" t="s">
        <v>6891</v>
      </c>
      <c r="B1735" s="1" t="s">
        <v>26</v>
      </c>
      <c r="C1735" s="1" t="s">
        <v>86</v>
      </c>
      <c r="D1735" s="1" t="s">
        <v>6892</v>
      </c>
    </row>
    <row r="1736" spans="1:4" x14ac:dyDescent="0.3">
      <c r="A1736" s="1" t="s">
        <v>6898</v>
      </c>
      <c r="B1736" s="1" t="s">
        <v>57</v>
      </c>
      <c r="C1736" s="1" t="s">
        <v>731</v>
      </c>
      <c r="D1736" s="1" t="s">
        <v>6899</v>
      </c>
    </row>
    <row r="1737" spans="1:4" x14ac:dyDescent="0.3">
      <c r="A1737" s="1" t="s">
        <v>6918</v>
      </c>
      <c r="B1737" s="1" t="s">
        <v>57</v>
      </c>
      <c r="C1737" s="1" t="s">
        <v>143</v>
      </c>
      <c r="D1737" s="1" t="s">
        <v>6919</v>
      </c>
    </row>
    <row r="1738" spans="1:4" x14ac:dyDescent="0.3">
      <c r="A1738" s="1" t="s">
        <v>6923</v>
      </c>
      <c r="B1738" s="1" t="s">
        <v>26</v>
      </c>
      <c r="C1738" s="1" t="s">
        <v>61</v>
      </c>
      <c r="D1738" s="1" t="s">
        <v>6924</v>
      </c>
    </row>
    <row r="1739" spans="1:4" x14ac:dyDescent="0.3">
      <c r="A1739" s="1" t="s">
        <v>6929</v>
      </c>
      <c r="B1739" s="1" t="s">
        <v>26</v>
      </c>
      <c r="C1739" s="1" t="s">
        <v>86</v>
      </c>
      <c r="D1739" s="1" t="s">
        <v>6930</v>
      </c>
    </row>
    <row r="1740" spans="1:4" x14ac:dyDescent="0.3">
      <c r="A1740" s="1" t="s">
        <v>6933</v>
      </c>
      <c r="B1740" s="1" t="s">
        <v>57</v>
      </c>
      <c r="C1740" s="1" t="s">
        <v>143</v>
      </c>
      <c r="D1740" s="1" t="s">
        <v>6934</v>
      </c>
    </row>
    <row r="1741" spans="1:4" x14ac:dyDescent="0.3">
      <c r="A1741" s="1" t="s">
        <v>6943</v>
      </c>
      <c r="B1741" s="1" t="s">
        <v>26</v>
      </c>
      <c r="C1741" s="1" t="s">
        <v>71</v>
      </c>
      <c r="D1741" s="1" t="s">
        <v>6944</v>
      </c>
    </row>
    <row r="1742" spans="1:4" x14ac:dyDescent="0.3">
      <c r="A1742" s="1" t="s">
        <v>6946</v>
      </c>
      <c r="B1742" s="1" t="s">
        <v>14</v>
      </c>
      <c r="C1742" s="1" t="s">
        <v>49</v>
      </c>
      <c r="D1742" s="1" t="s">
        <v>6947</v>
      </c>
    </row>
    <row r="1743" spans="1:4" x14ac:dyDescent="0.3">
      <c r="A1743" s="1" t="s">
        <v>6951</v>
      </c>
      <c r="B1743" s="1" t="s">
        <v>26</v>
      </c>
      <c r="C1743" s="1" t="s">
        <v>86</v>
      </c>
      <c r="D1743" s="1" t="s">
        <v>6952</v>
      </c>
    </row>
    <row r="1744" spans="1:4" x14ac:dyDescent="0.3">
      <c r="A1744" s="1" t="s">
        <v>6954</v>
      </c>
      <c r="B1744" s="1" t="s">
        <v>26</v>
      </c>
      <c r="C1744" s="1" t="s">
        <v>52</v>
      </c>
      <c r="D1744" s="1" t="s">
        <v>6955</v>
      </c>
    </row>
    <row r="1745" spans="1:4" x14ac:dyDescent="0.3">
      <c r="A1745" s="1" t="s">
        <v>6963</v>
      </c>
      <c r="B1745" s="1" t="s">
        <v>26</v>
      </c>
      <c r="C1745" s="1" t="s">
        <v>287</v>
      </c>
      <c r="D1745" s="1" t="s">
        <v>6964</v>
      </c>
    </row>
    <row r="1746" spans="1:4" x14ac:dyDescent="0.3">
      <c r="A1746" s="1" t="s">
        <v>6966</v>
      </c>
      <c r="B1746" s="1" t="s">
        <v>14</v>
      </c>
      <c r="C1746" s="1" t="s">
        <v>34</v>
      </c>
      <c r="D1746" s="1" t="s">
        <v>6967</v>
      </c>
    </row>
    <row r="1747" spans="1:4" x14ac:dyDescent="0.3">
      <c r="A1747" s="1" t="s">
        <v>6982</v>
      </c>
      <c r="B1747" s="1" t="s">
        <v>14</v>
      </c>
      <c r="C1747" s="1" t="s">
        <v>18</v>
      </c>
      <c r="D1747" s="1" t="s">
        <v>6983</v>
      </c>
    </row>
    <row r="1748" spans="1:4" x14ac:dyDescent="0.3">
      <c r="A1748" s="1" t="s">
        <v>7015</v>
      </c>
      <c r="B1748" s="1" t="s">
        <v>14</v>
      </c>
      <c r="C1748" s="1" t="s">
        <v>34</v>
      </c>
      <c r="D1748" s="1" t="s">
        <v>7016</v>
      </c>
    </row>
    <row r="1749" spans="1:4" x14ac:dyDescent="0.3">
      <c r="A1749" s="1" t="s">
        <v>7024</v>
      </c>
      <c r="B1749" s="1" t="s">
        <v>26</v>
      </c>
      <c r="C1749" s="1" t="s">
        <v>86</v>
      </c>
      <c r="D1749" s="1" t="s">
        <v>7025</v>
      </c>
    </row>
    <row r="1750" spans="1:4" x14ac:dyDescent="0.3">
      <c r="A1750" s="1" t="s">
        <v>7028</v>
      </c>
      <c r="B1750" s="1" t="s">
        <v>57</v>
      </c>
      <c r="C1750" s="1" t="s">
        <v>731</v>
      </c>
      <c r="D1750" s="1" t="s">
        <v>7029</v>
      </c>
    </row>
    <row r="1751" spans="1:4" x14ac:dyDescent="0.3">
      <c r="A1751" s="1" t="s">
        <v>7031</v>
      </c>
      <c r="B1751" s="1" t="s">
        <v>26</v>
      </c>
      <c r="C1751" s="1" t="s">
        <v>86</v>
      </c>
      <c r="D1751" s="1" t="s">
        <v>7032</v>
      </c>
    </row>
    <row r="1752" spans="1:4" x14ac:dyDescent="0.3">
      <c r="A1752" s="1" t="s">
        <v>7033</v>
      </c>
      <c r="B1752" s="1" t="s">
        <v>57</v>
      </c>
      <c r="C1752" s="1" t="s">
        <v>58</v>
      </c>
      <c r="D1752" s="1" t="s">
        <v>7034</v>
      </c>
    </row>
    <row r="1753" spans="1:4" x14ac:dyDescent="0.3">
      <c r="A1753" s="1" t="s">
        <v>7041</v>
      </c>
      <c r="B1753" s="1" t="s">
        <v>26</v>
      </c>
      <c r="C1753" s="1" t="s">
        <v>44</v>
      </c>
      <c r="D1753" s="1" t="s">
        <v>7042</v>
      </c>
    </row>
    <row r="1754" spans="1:4" x14ac:dyDescent="0.3">
      <c r="A1754" s="1" t="s">
        <v>7043</v>
      </c>
      <c r="B1754" s="1" t="s">
        <v>57</v>
      </c>
      <c r="C1754" s="1" t="s">
        <v>58</v>
      </c>
      <c r="D1754" s="1" t="s">
        <v>7044</v>
      </c>
    </row>
    <row r="1755" spans="1:4" x14ac:dyDescent="0.3">
      <c r="A1755" s="1" t="s">
        <v>7055</v>
      </c>
      <c r="B1755" s="1" t="s">
        <v>26</v>
      </c>
      <c r="C1755" s="1" t="s">
        <v>52</v>
      </c>
      <c r="D1755" s="1" t="s">
        <v>7056</v>
      </c>
    </row>
    <row r="1756" spans="1:4" x14ac:dyDescent="0.3">
      <c r="A1756" s="1" t="s">
        <v>7058</v>
      </c>
      <c r="B1756" s="1" t="s">
        <v>26</v>
      </c>
      <c r="C1756" s="1" t="s">
        <v>44</v>
      </c>
      <c r="D1756" s="1" t="s">
        <v>7059</v>
      </c>
    </row>
    <row r="1757" spans="1:4" x14ac:dyDescent="0.3">
      <c r="A1757" s="1" t="s">
        <v>7069</v>
      </c>
      <c r="B1757" s="1" t="s">
        <v>26</v>
      </c>
      <c r="C1757" s="1" t="s">
        <v>44</v>
      </c>
      <c r="D1757" s="1" t="s">
        <v>7070</v>
      </c>
    </row>
    <row r="1758" spans="1:4" x14ac:dyDescent="0.3">
      <c r="A1758" s="1" t="s">
        <v>7078</v>
      </c>
      <c r="B1758" s="1" t="s">
        <v>14</v>
      </c>
      <c r="C1758" s="1" t="s">
        <v>18</v>
      </c>
      <c r="D1758" s="1" t="s">
        <v>7079</v>
      </c>
    </row>
    <row r="1759" spans="1:4" x14ac:dyDescent="0.3">
      <c r="A1759" s="1" t="s">
        <v>7086</v>
      </c>
      <c r="B1759" s="1" t="s">
        <v>14</v>
      </c>
      <c r="C1759" s="1" t="s">
        <v>49</v>
      </c>
      <c r="D1759" s="1" t="s">
        <v>7087</v>
      </c>
    </row>
    <row r="1760" spans="1:4" x14ac:dyDescent="0.3">
      <c r="A1760" s="1" t="s">
        <v>7098</v>
      </c>
      <c r="B1760" s="1" t="s">
        <v>26</v>
      </c>
      <c r="C1760" s="1" t="s">
        <v>164</v>
      </c>
      <c r="D1760" s="1" t="s">
        <v>6775</v>
      </c>
    </row>
    <row r="1761" spans="1:4" x14ac:dyDescent="0.3">
      <c r="A1761" s="1" t="s">
        <v>7104</v>
      </c>
      <c r="B1761" s="1" t="s">
        <v>26</v>
      </c>
      <c r="C1761" s="1" t="s">
        <v>52</v>
      </c>
      <c r="D1761" s="1" t="s">
        <v>7105</v>
      </c>
    </row>
    <row r="1762" spans="1:4" x14ac:dyDescent="0.3">
      <c r="A1762" s="1" t="s">
        <v>7148</v>
      </c>
      <c r="B1762" s="1" t="s">
        <v>26</v>
      </c>
      <c r="C1762" s="1" t="s">
        <v>27</v>
      </c>
      <c r="D1762" s="1" t="s">
        <v>7149</v>
      </c>
    </row>
    <row r="1763" spans="1:4" x14ac:dyDescent="0.3">
      <c r="A1763" s="1" t="s">
        <v>7172</v>
      </c>
      <c r="B1763" s="1" t="s">
        <v>57</v>
      </c>
      <c r="C1763" s="1" t="s">
        <v>731</v>
      </c>
      <c r="D1763" s="1" t="s">
        <v>7173</v>
      </c>
    </row>
    <row r="1764" spans="1:4" x14ac:dyDescent="0.3">
      <c r="A1764" s="1" t="s">
        <v>7188</v>
      </c>
      <c r="B1764" s="1" t="s">
        <v>14</v>
      </c>
      <c r="C1764" s="1" t="s">
        <v>49</v>
      </c>
      <c r="D1764" s="1" t="s">
        <v>7189</v>
      </c>
    </row>
    <row r="1765" spans="1:4" x14ac:dyDescent="0.3">
      <c r="A1765" s="1" t="s">
        <v>7202</v>
      </c>
      <c r="B1765" s="1" t="s">
        <v>57</v>
      </c>
      <c r="C1765" s="1" t="s">
        <v>58</v>
      </c>
      <c r="D1765" s="1" t="s">
        <v>7203</v>
      </c>
    </row>
    <row r="1766" spans="1:4" x14ac:dyDescent="0.3">
      <c r="A1766" s="1" t="s">
        <v>7205</v>
      </c>
      <c r="B1766" s="1" t="s">
        <v>26</v>
      </c>
      <c r="C1766" s="1" t="s">
        <v>44</v>
      </c>
      <c r="D1766" s="1" t="s">
        <v>7206</v>
      </c>
    </row>
    <row r="1767" spans="1:4" x14ac:dyDescent="0.3">
      <c r="A1767" s="1" t="s">
        <v>7209</v>
      </c>
      <c r="B1767" s="1" t="s">
        <v>57</v>
      </c>
      <c r="C1767" s="1" t="s">
        <v>58</v>
      </c>
      <c r="D1767" s="1" t="s">
        <v>7210</v>
      </c>
    </row>
    <row r="1768" spans="1:4" x14ac:dyDescent="0.3">
      <c r="A1768" s="1" t="s">
        <v>7218</v>
      </c>
      <c r="B1768" s="1" t="s">
        <v>26</v>
      </c>
      <c r="C1768" s="1" t="s">
        <v>86</v>
      </c>
      <c r="D1768" s="1" t="s">
        <v>7219</v>
      </c>
    </row>
    <row r="1769" spans="1:4" x14ac:dyDescent="0.3">
      <c r="A1769" s="1" t="s">
        <v>7236</v>
      </c>
      <c r="B1769" s="1" t="s">
        <v>26</v>
      </c>
      <c r="C1769" s="1" t="s">
        <v>86</v>
      </c>
      <c r="D1769" s="1" t="s">
        <v>7237</v>
      </c>
    </row>
    <row r="1770" spans="1:4" x14ac:dyDescent="0.3">
      <c r="A1770" s="1" t="s">
        <v>7251</v>
      </c>
      <c r="B1770" s="1" t="s">
        <v>26</v>
      </c>
      <c r="C1770" s="1" t="s">
        <v>647</v>
      </c>
      <c r="D1770" s="1" t="s">
        <v>7252</v>
      </c>
    </row>
    <row r="1771" spans="1:4" x14ac:dyDescent="0.3">
      <c r="A1771" s="1" t="s">
        <v>7268</v>
      </c>
      <c r="B1771" s="1" t="s">
        <v>26</v>
      </c>
      <c r="C1771" s="1" t="s">
        <v>86</v>
      </c>
      <c r="D1771" s="1" t="s">
        <v>7269</v>
      </c>
    </row>
    <row r="1772" spans="1:4" x14ac:dyDescent="0.3">
      <c r="A1772" s="1" t="s">
        <v>7314</v>
      </c>
      <c r="B1772" s="1" t="s">
        <v>57</v>
      </c>
      <c r="C1772" s="1" t="s">
        <v>731</v>
      </c>
      <c r="D1772" s="1" t="s">
        <v>7315</v>
      </c>
    </row>
    <row r="1773" spans="1:4" x14ac:dyDescent="0.3">
      <c r="A1773" s="1" t="s">
        <v>7333</v>
      </c>
      <c r="B1773" s="1" t="s">
        <v>57</v>
      </c>
      <c r="C1773" s="1" t="s">
        <v>731</v>
      </c>
      <c r="D1773" s="1" t="s">
        <v>7334</v>
      </c>
    </row>
    <row r="1774" spans="1:4" x14ac:dyDescent="0.3">
      <c r="A1774" s="1" t="s">
        <v>7346</v>
      </c>
      <c r="B1774" s="1" t="s">
        <v>57</v>
      </c>
      <c r="C1774" s="1" t="s">
        <v>143</v>
      </c>
      <c r="D1774" s="1" t="s">
        <v>7347</v>
      </c>
    </row>
    <row r="1775" spans="1:4" x14ac:dyDescent="0.3">
      <c r="A1775" s="1" t="s">
        <v>7355</v>
      </c>
      <c r="B1775" s="1" t="s">
        <v>57</v>
      </c>
      <c r="C1775" s="1" t="s">
        <v>58</v>
      </c>
      <c r="D1775" s="1" t="s">
        <v>7356</v>
      </c>
    </row>
    <row r="1776" spans="1:4" x14ac:dyDescent="0.3">
      <c r="A1776" s="1" t="s">
        <v>7361</v>
      </c>
      <c r="B1776" s="1" t="s">
        <v>26</v>
      </c>
      <c r="C1776" s="1" t="s">
        <v>86</v>
      </c>
      <c r="D1776" s="1" t="s">
        <v>7362</v>
      </c>
    </row>
    <row r="1777" spans="1:4" x14ac:dyDescent="0.3">
      <c r="A1777" s="1" t="s">
        <v>7387</v>
      </c>
      <c r="B1777" s="1" t="s">
        <v>57</v>
      </c>
      <c r="C1777" s="1" t="s">
        <v>143</v>
      </c>
      <c r="D1777" s="1" t="s">
        <v>7388</v>
      </c>
    </row>
    <row r="1778" spans="1:4" x14ac:dyDescent="0.3">
      <c r="A1778" s="1" t="s">
        <v>7398</v>
      </c>
      <c r="B1778" s="1" t="s">
        <v>26</v>
      </c>
      <c r="C1778" s="1" t="s">
        <v>86</v>
      </c>
      <c r="D1778" s="1" t="s">
        <v>7399</v>
      </c>
    </row>
    <row r="1779" spans="1:4" x14ac:dyDescent="0.3">
      <c r="A1779" s="1" t="s">
        <v>7428</v>
      </c>
      <c r="B1779" s="1" t="s">
        <v>57</v>
      </c>
      <c r="C1779" s="1" t="s">
        <v>58</v>
      </c>
      <c r="D1779" s="1" t="s">
        <v>7429</v>
      </c>
    </row>
    <row r="1780" spans="1:4" x14ac:dyDescent="0.3">
      <c r="A1780" s="1" t="s">
        <v>7439</v>
      </c>
      <c r="B1780" s="1" t="s">
        <v>26</v>
      </c>
      <c r="C1780" s="1" t="s">
        <v>71</v>
      </c>
      <c r="D1780" s="1" t="s">
        <v>7440</v>
      </c>
    </row>
    <row r="1781" spans="1:4" x14ac:dyDescent="0.3">
      <c r="A1781" s="1" t="s">
        <v>7459</v>
      </c>
      <c r="B1781" s="1" t="s">
        <v>57</v>
      </c>
      <c r="C1781" s="1" t="s">
        <v>143</v>
      </c>
      <c r="D1781" s="1" t="s">
        <v>7460</v>
      </c>
    </row>
    <row r="1782" spans="1:4" x14ac:dyDescent="0.3">
      <c r="A1782" s="1" t="s">
        <v>7463</v>
      </c>
      <c r="B1782" s="1" t="s">
        <v>14</v>
      </c>
      <c r="C1782" s="1" t="s">
        <v>49</v>
      </c>
      <c r="D1782" s="1" t="s">
        <v>7464</v>
      </c>
    </row>
    <row r="1783" spans="1:4" x14ac:dyDescent="0.3">
      <c r="A1783" s="1" t="s">
        <v>7476</v>
      </c>
      <c r="B1783" s="1" t="s">
        <v>14</v>
      </c>
      <c r="C1783" s="1" t="s">
        <v>49</v>
      </c>
      <c r="D1783" s="1" t="s">
        <v>7477</v>
      </c>
    </row>
    <row r="1784" spans="1:4" x14ac:dyDescent="0.3">
      <c r="A1784" s="1" t="s">
        <v>7509</v>
      </c>
      <c r="B1784" s="1" t="s">
        <v>57</v>
      </c>
      <c r="C1784" s="1" t="s">
        <v>731</v>
      </c>
      <c r="D1784" s="1" t="s">
        <v>7510</v>
      </c>
    </row>
    <row r="1785" spans="1:4" x14ac:dyDescent="0.3">
      <c r="A1785" s="1" t="s">
        <v>7512</v>
      </c>
      <c r="B1785" s="1" t="s">
        <v>57</v>
      </c>
      <c r="C1785" s="1" t="s">
        <v>58</v>
      </c>
      <c r="D1785" s="1" t="s">
        <v>7513</v>
      </c>
    </row>
    <row r="1786" spans="1:4" x14ac:dyDescent="0.3">
      <c r="A1786" s="1" t="s">
        <v>7528</v>
      </c>
      <c r="B1786" s="1" t="s">
        <v>26</v>
      </c>
      <c r="C1786" s="1" t="s">
        <v>61</v>
      </c>
      <c r="D1786" s="1" t="s">
        <v>7529</v>
      </c>
    </row>
    <row r="1787" spans="1:4" x14ac:dyDescent="0.3">
      <c r="A1787" s="1" t="s">
        <v>7536</v>
      </c>
      <c r="B1787" s="1" t="s">
        <v>26</v>
      </c>
      <c r="C1787" s="1" t="s">
        <v>86</v>
      </c>
      <c r="D1787" s="1" t="s">
        <v>7537</v>
      </c>
    </row>
    <row r="1788" spans="1:4" x14ac:dyDescent="0.3">
      <c r="A1788" s="1" t="s">
        <v>7547</v>
      </c>
      <c r="B1788" s="1" t="s">
        <v>26</v>
      </c>
      <c r="C1788" s="1" t="s">
        <v>61</v>
      </c>
      <c r="D1788" s="1" t="s">
        <v>7548</v>
      </c>
    </row>
    <row r="1789" spans="1:4" x14ac:dyDescent="0.3">
      <c r="A1789" s="1" t="s">
        <v>7549</v>
      </c>
      <c r="B1789" s="1" t="s">
        <v>57</v>
      </c>
      <c r="C1789" s="1" t="s">
        <v>58</v>
      </c>
      <c r="D1789" s="1" t="s">
        <v>7550</v>
      </c>
    </row>
    <row r="1790" spans="1:4" x14ac:dyDescent="0.3">
      <c r="A1790" s="1" t="s">
        <v>7591</v>
      </c>
      <c r="B1790" s="1" t="s">
        <v>26</v>
      </c>
      <c r="C1790" s="1" t="s">
        <v>86</v>
      </c>
      <c r="D1790" s="1" t="s">
        <v>7592</v>
      </c>
    </row>
    <row r="1791" spans="1:4" x14ac:dyDescent="0.3">
      <c r="A1791" s="1" t="s">
        <v>7596</v>
      </c>
      <c r="B1791" s="1" t="s">
        <v>26</v>
      </c>
      <c r="C1791" s="1" t="s">
        <v>44</v>
      </c>
      <c r="D1791" s="1" t="s">
        <v>7597</v>
      </c>
    </row>
    <row r="1792" spans="1:4" x14ac:dyDescent="0.3">
      <c r="A1792" s="1" t="s">
        <v>7610</v>
      </c>
      <c r="B1792" s="1" t="s">
        <v>26</v>
      </c>
      <c r="C1792" s="1" t="s">
        <v>86</v>
      </c>
      <c r="D1792" s="1" t="s">
        <v>7611</v>
      </c>
    </row>
    <row r="1793" spans="1:4" x14ac:dyDescent="0.3">
      <c r="A1793" s="1" t="s">
        <v>7620</v>
      </c>
      <c r="B1793" s="1" t="s">
        <v>57</v>
      </c>
      <c r="C1793" s="1" t="s">
        <v>731</v>
      </c>
      <c r="D1793" s="1" t="s">
        <v>7621</v>
      </c>
    </row>
    <row r="1794" spans="1:4" x14ac:dyDescent="0.3">
      <c r="A1794" s="1" t="s">
        <v>7626</v>
      </c>
      <c r="B1794" s="1" t="s">
        <v>14</v>
      </c>
      <c r="C1794" s="1" t="s">
        <v>49</v>
      </c>
      <c r="D1794" s="1" t="s">
        <v>7627</v>
      </c>
    </row>
    <row r="1795" spans="1:4" x14ac:dyDescent="0.3">
      <c r="A1795" s="1" t="s">
        <v>7670</v>
      </c>
      <c r="B1795" s="1" t="s">
        <v>14</v>
      </c>
      <c r="C1795" s="1" t="s">
        <v>49</v>
      </c>
      <c r="D1795" s="1" t="s">
        <v>7671</v>
      </c>
    </row>
    <row r="1796" spans="1:4" x14ac:dyDescent="0.3">
      <c r="A1796" s="1" t="s">
        <v>7673</v>
      </c>
      <c r="B1796" s="1" t="s">
        <v>57</v>
      </c>
      <c r="C1796" s="1" t="s">
        <v>731</v>
      </c>
      <c r="D1796" s="1" t="s">
        <v>7674</v>
      </c>
    </row>
    <row r="1797" spans="1:4" x14ac:dyDescent="0.3">
      <c r="A1797" s="1" t="s">
        <v>7689</v>
      </c>
      <c r="B1797" s="1" t="s">
        <v>26</v>
      </c>
      <c r="C1797" s="1" t="s">
        <v>86</v>
      </c>
      <c r="D1797" s="1" t="s">
        <v>7690</v>
      </c>
    </row>
    <row r="1798" spans="1:4" x14ac:dyDescent="0.3">
      <c r="A1798" s="1" t="s">
        <v>7695</v>
      </c>
      <c r="B1798" s="1" t="s">
        <v>26</v>
      </c>
      <c r="C1798" s="1" t="s">
        <v>27</v>
      </c>
      <c r="D1798" s="1" t="s">
        <v>7696</v>
      </c>
    </row>
    <row r="1799" spans="1:4" x14ac:dyDescent="0.3">
      <c r="A1799" s="1" t="s">
        <v>7725</v>
      </c>
      <c r="B1799" s="1" t="s">
        <v>57</v>
      </c>
      <c r="C1799" s="1" t="s">
        <v>731</v>
      </c>
      <c r="D1799" s="1" t="s">
        <v>7726</v>
      </c>
    </row>
    <row r="1800" spans="1:4" x14ac:dyDescent="0.3">
      <c r="A1800" s="1" t="s">
        <v>7732</v>
      </c>
      <c r="B1800" s="1" t="s">
        <v>26</v>
      </c>
      <c r="C1800" s="1" t="s">
        <v>86</v>
      </c>
      <c r="D1800" s="1" t="s">
        <v>7733</v>
      </c>
    </row>
    <row r="1801" spans="1:4" x14ac:dyDescent="0.3">
      <c r="A1801" s="1" t="s">
        <v>7739</v>
      </c>
      <c r="B1801" s="1" t="s">
        <v>26</v>
      </c>
      <c r="C1801" s="1" t="s">
        <v>647</v>
      </c>
      <c r="D1801" s="1" t="s">
        <v>7740</v>
      </c>
    </row>
    <row r="1802" spans="1:4" x14ac:dyDescent="0.3">
      <c r="A1802" s="1" t="s">
        <v>7749</v>
      </c>
      <c r="B1802" s="1" t="s">
        <v>14</v>
      </c>
      <c r="C1802" s="1" t="s">
        <v>49</v>
      </c>
      <c r="D1802" s="1" t="s">
        <v>7750</v>
      </c>
    </row>
    <row r="1803" spans="1:4" x14ac:dyDescent="0.3">
      <c r="A1803" s="1" t="s">
        <v>7757</v>
      </c>
      <c r="B1803" s="1" t="s">
        <v>14</v>
      </c>
      <c r="C1803" s="1" t="s">
        <v>49</v>
      </c>
      <c r="D1803" s="1" t="s">
        <v>7758</v>
      </c>
    </row>
    <row r="1804" spans="1:4" x14ac:dyDescent="0.3">
      <c r="A1804" s="1" t="s">
        <v>7774</v>
      </c>
      <c r="B1804" s="1" t="s">
        <v>14</v>
      </c>
      <c r="C1804" s="1" t="s">
        <v>18</v>
      </c>
      <c r="D1804" s="1" t="s">
        <v>7775</v>
      </c>
    </row>
    <row r="1805" spans="1:4" x14ac:dyDescent="0.3">
      <c r="A1805" s="1" t="s">
        <v>7801</v>
      </c>
      <c r="B1805" s="1" t="s">
        <v>26</v>
      </c>
      <c r="C1805" s="1" t="s">
        <v>71</v>
      </c>
      <c r="D1805" s="1" t="s">
        <v>7802</v>
      </c>
    </row>
    <row r="1806" spans="1:4" x14ac:dyDescent="0.3">
      <c r="A1806" s="1" t="s">
        <v>7823</v>
      </c>
      <c r="B1806" s="1" t="s">
        <v>57</v>
      </c>
      <c r="C1806" s="1" t="s">
        <v>58</v>
      </c>
      <c r="D1806" s="1" t="s">
        <v>7824</v>
      </c>
    </row>
    <row r="1807" spans="1:4" x14ac:dyDescent="0.3">
      <c r="A1807" s="1" t="s">
        <v>7827</v>
      </c>
      <c r="B1807" s="1" t="s">
        <v>14</v>
      </c>
      <c r="C1807" s="1" t="s">
        <v>49</v>
      </c>
      <c r="D1807" s="1" t="s">
        <v>7828</v>
      </c>
    </row>
    <row r="1808" spans="1:4" x14ac:dyDescent="0.3">
      <c r="A1808" s="1" t="s">
        <v>7831</v>
      </c>
      <c r="B1808" s="1" t="s">
        <v>57</v>
      </c>
      <c r="C1808" s="1" t="s">
        <v>143</v>
      </c>
      <c r="D1808" s="1" t="s">
        <v>7832</v>
      </c>
    </row>
    <row r="1809" spans="1:4" x14ac:dyDescent="0.3">
      <c r="A1809" s="1" t="s">
        <v>7835</v>
      </c>
      <c r="B1809" s="1" t="s">
        <v>57</v>
      </c>
      <c r="C1809" s="1" t="s">
        <v>58</v>
      </c>
      <c r="D1809" s="1" t="s">
        <v>7836</v>
      </c>
    </row>
    <row r="1810" spans="1:4" x14ac:dyDescent="0.3">
      <c r="A1810" s="1" t="s">
        <v>7843</v>
      </c>
      <c r="B1810" s="1" t="s">
        <v>57</v>
      </c>
      <c r="C1810" s="1" t="s">
        <v>731</v>
      </c>
      <c r="D1810" s="1" t="s">
        <v>7844</v>
      </c>
    </row>
    <row r="1811" spans="1:4" x14ac:dyDescent="0.3">
      <c r="A1811" s="1" t="s">
        <v>7864</v>
      </c>
      <c r="B1811" s="1" t="s">
        <v>26</v>
      </c>
      <c r="C1811" s="1" t="s">
        <v>71</v>
      </c>
      <c r="D1811" s="1" t="s">
        <v>7865</v>
      </c>
    </row>
    <row r="1812" spans="1:4" x14ac:dyDescent="0.3">
      <c r="A1812" s="1" t="s">
        <v>7882</v>
      </c>
      <c r="B1812" s="1" t="s">
        <v>26</v>
      </c>
      <c r="C1812" s="1" t="s">
        <v>86</v>
      </c>
      <c r="D1812" s="1" t="s">
        <v>7883</v>
      </c>
    </row>
    <row r="1813" spans="1:4" x14ac:dyDescent="0.3">
      <c r="A1813" s="1" t="s">
        <v>7891</v>
      </c>
      <c r="B1813" s="1" t="s">
        <v>26</v>
      </c>
      <c r="C1813" s="1" t="s">
        <v>52</v>
      </c>
      <c r="D1813" s="1" t="s">
        <v>7892</v>
      </c>
    </row>
    <row r="1814" spans="1:4" x14ac:dyDescent="0.3">
      <c r="A1814" s="1" t="s">
        <v>7900</v>
      </c>
      <c r="B1814" s="1" t="s">
        <v>26</v>
      </c>
      <c r="C1814" s="1" t="s">
        <v>61</v>
      </c>
      <c r="D1814" s="1" t="s">
        <v>7901</v>
      </c>
    </row>
    <row r="1815" spans="1:4" x14ac:dyDescent="0.3">
      <c r="A1815" s="1" t="s">
        <v>7954</v>
      </c>
      <c r="B1815" s="1" t="s">
        <v>26</v>
      </c>
      <c r="C1815" s="1" t="s">
        <v>86</v>
      </c>
      <c r="D1815" s="1" t="s">
        <v>7955</v>
      </c>
    </row>
    <row r="1816" spans="1:4" x14ac:dyDescent="0.3">
      <c r="A1816" s="1" t="s">
        <v>7979</v>
      </c>
      <c r="B1816" s="1" t="s">
        <v>14</v>
      </c>
      <c r="C1816" s="1" t="s">
        <v>49</v>
      </c>
      <c r="D1816" s="1" t="s">
        <v>7980</v>
      </c>
    </row>
    <row r="1817" spans="1:4" x14ac:dyDescent="0.3">
      <c r="A1817" s="1" t="s">
        <v>7999</v>
      </c>
      <c r="B1817" s="1" t="s">
        <v>57</v>
      </c>
      <c r="C1817" s="1" t="s">
        <v>731</v>
      </c>
      <c r="D1817" s="1" t="s">
        <v>8000</v>
      </c>
    </row>
    <row r="1818" spans="1:4" x14ac:dyDescent="0.3">
      <c r="A1818" s="1" t="s">
        <v>8009</v>
      </c>
      <c r="B1818" s="1" t="s">
        <v>26</v>
      </c>
      <c r="C1818" s="1" t="s">
        <v>27</v>
      </c>
      <c r="D1818" s="1" t="s">
        <v>8010</v>
      </c>
    </row>
    <row r="1819" spans="1:4" x14ac:dyDescent="0.3">
      <c r="A1819" s="1" t="s">
        <v>8019</v>
      </c>
      <c r="B1819" s="1" t="s">
        <v>14</v>
      </c>
      <c r="C1819" s="1" t="s">
        <v>49</v>
      </c>
      <c r="D1819" s="1" t="s">
        <v>8020</v>
      </c>
    </row>
    <row r="1820" spans="1:4" x14ac:dyDescent="0.3">
      <c r="A1820" s="1" t="s">
        <v>8036</v>
      </c>
      <c r="B1820" s="1" t="s">
        <v>57</v>
      </c>
      <c r="C1820" s="1" t="s">
        <v>731</v>
      </c>
      <c r="D1820" s="1" t="s">
        <v>7726</v>
      </c>
    </row>
    <row r="1821" spans="1:4" x14ac:dyDescent="0.3">
      <c r="A1821" s="1" t="s">
        <v>8102</v>
      </c>
      <c r="B1821" s="1" t="s">
        <v>26</v>
      </c>
      <c r="C1821" s="1" t="s">
        <v>44</v>
      </c>
      <c r="D1821" s="1" t="s">
        <v>8103</v>
      </c>
    </row>
    <row r="1822" spans="1:4" x14ac:dyDescent="0.3">
      <c r="A1822" s="1" t="s">
        <v>8134</v>
      </c>
      <c r="B1822" s="1" t="s">
        <v>26</v>
      </c>
      <c r="C1822" s="1" t="s">
        <v>52</v>
      </c>
      <c r="D1822" s="1" t="s">
        <v>2800</v>
      </c>
    </row>
    <row r="1823" spans="1:4" x14ac:dyDescent="0.3">
      <c r="A1823" s="1" t="s">
        <v>8183</v>
      </c>
      <c r="B1823" s="1" t="s">
        <v>57</v>
      </c>
      <c r="C1823" s="1" t="s">
        <v>731</v>
      </c>
      <c r="D1823" s="1" t="s">
        <v>8184</v>
      </c>
    </row>
    <row r="1824" spans="1:4" x14ac:dyDescent="0.3">
      <c r="A1824" s="1" t="s">
        <v>8203</v>
      </c>
      <c r="B1824" s="1" t="s">
        <v>57</v>
      </c>
      <c r="C1824" s="1" t="s">
        <v>731</v>
      </c>
      <c r="D1824" s="1" t="s">
        <v>8204</v>
      </c>
    </row>
    <row r="1825" spans="1:4" x14ac:dyDescent="0.3">
      <c r="A1825" s="1" t="s">
        <v>8222</v>
      </c>
      <c r="B1825" s="1" t="s">
        <v>14</v>
      </c>
      <c r="C1825" s="1" t="s">
        <v>49</v>
      </c>
      <c r="D1825" s="1" t="s">
        <v>8223</v>
      </c>
    </row>
    <row r="1826" spans="1:4" x14ac:dyDescent="0.3">
      <c r="A1826" s="1" t="s">
        <v>8230</v>
      </c>
      <c r="B1826" s="1" t="s">
        <v>57</v>
      </c>
      <c r="C1826" s="1" t="s">
        <v>143</v>
      </c>
      <c r="D1826" s="1" t="s">
        <v>8231</v>
      </c>
    </row>
    <row r="1827" spans="1:4" x14ac:dyDescent="0.3">
      <c r="A1827" s="1" t="s">
        <v>8248</v>
      </c>
      <c r="B1827" s="1" t="s">
        <v>26</v>
      </c>
      <c r="C1827" s="1" t="s">
        <v>71</v>
      </c>
      <c r="D1827" s="1" t="s">
        <v>8249</v>
      </c>
    </row>
    <row r="1828" spans="1:4" x14ac:dyDescent="0.3">
      <c r="A1828" s="1" t="s">
        <v>8274</v>
      </c>
      <c r="B1828" s="1" t="s">
        <v>26</v>
      </c>
      <c r="C1828" s="1" t="s">
        <v>86</v>
      </c>
      <c r="D1828" s="1" t="s">
        <v>8275</v>
      </c>
    </row>
    <row r="1829" spans="1:4" x14ac:dyDescent="0.3">
      <c r="A1829" s="1" t="s">
        <v>8287</v>
      </c>
      <c r="B1829" s="1" t="s">
        <v>57</v>
      </c>
      <c r="C1829" s="1" t="s">
        <v>143</v>
      </c>
      <c r="D1829" s="1" t="s">
        <v>8288</v>
      </c>
    </row>
    <row r="1830" spans="1:4" x14ac:dyDescent="0.3">
      <c r="A1830" s="1" t="s">
        <v>8336</v>
      </c>
      <c r="B1830" s="1" t="s">
        <v>26</v>
      </c>
      <c r="C1830" s="1" t="s">
        <v>86</v>
      </c>
      <c r="D1830" s="1" t="s">
        <v>8337</v>
      </c>
    </row>
    <row r="1831" spans="1:4" x14ac:dyDescent="0.3">
      <c r="A1831" s="1" t="s">
        <v>8360</v>
      </c>
      <c r="B1831" s="1" t="s">
        <v>57</v>
      </c>
      <c r="C1831" s="1" t="s">
        <v>731</v>
      </c>
      <c r="D1831" s="1" t="s">
        <v>8361</v>
      </c>
    </row>
    <row r="1832" spans="1:4" x14ac:dyDescent="0.3">
      <c r="A1832" s="1" t="s">
        <v>8383</v>
      </c>
      <c r="B1832" s="1" t="s">
        <v>14</v>
      </c>
      <c r="C1832" s="1" t="s">
        <v>15</v>
      </c>
      <c r="D1832" s="1" t="s">
        <v>8384</v>
      </c>
    </row>
    <row r="1833" spans="1:4" x14ac:dyDescent="0.3">
      <c r="A1833" s="1" t="s">
        <v>8419</v>
      </c>
      <c r="B1833" s="1" t="s">
        <v>14</v>
      </c>
      <c r="C1833" s="1" t="s">
        <v>49</v>
      </c>
      <c r="D1833" s="1" t="s">
        <v>8420</v>
      </c>
    </row>
    <row r="1834" spans="1:4" x14ac:dyDescent="0.3">
      <c r="A1834" s="1" t="s">
        <v>8449</v>
      </c>
      <c r="B1834" s="1" t="s">
        <v>57</v>
      </c>
      <c r="C1834" s="1" t="s">
        <v>731</v>
      </c>
      <c r="D1834" s="1" t="s">
        <v>8450</v>
      </c>
    </row>
    <row r="1835" spans="1:4" x14ac:dyDescent="0.3">
      <c r="A1835" s="1" t="s">
        <v>8453</v>
      </c>
      <c r="B1835" s="1" t="s">
        <v>26</v>
      </c>
      <c r="C1835" s="1" t="s">
        <v>52</v>
      </c>
      <c r="D1835" s="1" t="s">
        <v>8454</v>
      </c>
    </row>
    <row r="1836" spans="1:4" x14ac:dyDescent="0.3">
      <c r="A1836" s="1" t="s">
        <v>8514</v>
      </c>
      <c r="B1836" s="1" t="s">
        <v>14</v>
      </c>
      <c r="C1836" s="1" t="s">
        <v>49</v>
      </c>
      <c r="D1836" s="1" t="s">
        <v>8515</v>
      </c>
    </row>
    <row r="1837" spans="1:4" x14ac:dyDescent="0.3">
      <c r="A1837" s="1" t="s">
        <v>8518</v>
      </c>
      <c r="B1837" s="1" t="s">
        <v>26</v>
      </c>
      <c r="C1837" s="1" t="s">
        <v>287</v>
      </c>
      <c r="D1837" s="1" t="s">
        <v>8519</v>
      </c>
    </row>
    <row r="1838" spans="1:4" x14ac:dyDescent="0.3">
      <c r="A1838" s="1" t="s">
        <v>8539</v>
      </c>
      <c r="B1838" s="1" t="s">
        <v>26</v>
      </c>
      <c r="C1838" s="1" t="s">
        <v>71</v>
      </c>
      <c r="D1838" s="1" t="s">
        <v>8540</v>
      </c>
    </row>
    <row r="1839" spans="1:4" x14ac:dyDescent="0.3">
      <c r="A1839" s="1" t="s">
        <v>8577</v>
      </c>
      <c r="B1839" s="1" t="s">
        <v>57</v>
      </c>
      <c r="C1839" s="1" t="s">
        <v>143</v>
      </c>
      <c r="D1839" s="1" t="s">
        <v>8578</v>
      </c>
    </row>
    <row r="1840" spans="1:4" x14ac:dyDescent="0.3">
      <c r="A1840" s="1" t="s">
        <v>8582</v>
      </c>
      <c r="B1840" s="1" t="s">
        <v>26</v>
      </c>
      <c r="C1840" s="1" t="s">
        <v>52</v>
      </c>
      <c r="D1840" s="1" t="s">
        <v>8583</v>
      </c>
    </row>
    <row r="1841" spans="1:4" x14ac:dyDescent="0.3">
      <c r="A1841" s="1" t="s">
        <v>8598</v>
      </c>
      <c r="B1841" s="1" t="s">
        <v>26</v>
      </c>
      <c r="C1841" s="1" t="s">
        <v>647</v>
      </c>
      <c r="D1841" s="1" t="s">
        <v>8599</v>
      </c>
    </row>
    <row r="1842" spans="1:4" x14ac:dyDescent="0.3">
      <c r="A1842" s="1" t="s">
        <v>8668</v>
      </c>
      <c r="B1842" s="1" t="s">
        <v>57</v>
      </c>
      <c r="C1842" s="1" t="s">
        <v>731</v>
      </c>
      <c r="D1842" s="1" t="s">
        <v>8669</v>
      </c>
    </row>
    <row r="1843" spans="1:4" x14ac:dyDescent="0.3">
      <c r="A1843" s="1" t="s">
        <v>8798</v>
      </c>
      <c r="B1843" s="1" t="s">
        <v>26</v>
      </c>
      <c r="C1843" s="1" t="s">
        <v>86</v>
      </c>
      <c r="D1843" s="1" t="s">
        <v>8799</v>
      </c>
    </row>
    <row r="1844" spans="1:4" x14ac:dyDescent="0.3">
      <c r="A1844" s="1" t="s">
        <v>8826</v>
      </c>
      <c r="B1844" s="1" t="s">
        <v>26</v>
      </c>
      <c r="C1844" s="1" t="s">
        <v>86</v>
      </c>
      <c r="D1844" s="1" t="s">
        <v>8827</v>
      </c>
    </row>
    <row r="1845" spans="1:4" x14ac:dyDescent="0.3">
      <c r="A1845" s="1" t="s">
        <v>8862</v>
      </c>
      <c r="B1845" s="1" t="s">
        <v>26</v>
      </c>
      <c r="C1845" s="1" t="s">
        <v>86</v>
      </c>
      <c r="D1845" s="1" t="s">
        <v>8863</v>
      </c>
    </row>
    <row r="1846" spans="1:4" x14ac:dyDescent="0.3">
      <c r="A1846" s="1" t="s">
        <v>8891</v>
      </c>
      <c r="B1846" s="1" t="s">
        <v>57</v>
      </c>
      <c r="C1846" s="1" t="s">
        <v>731</v>
      </c>
      <c r="D1846" s="1" t="s">
        <v>8892</v>
      </c>
    </row>
    <row r="1847" spans="1:4" x14ac:dyDescent="0.3">
      <c r="A1847" s="1" t="s">
        <v>8896</v>
      </c>
      <c r="B1847" s="1" t="s">
        <v>57</v>
      </c>
      <c r="C1847" s="1" t="s">
        <v>731</v>
      </c>
      <c r="D1847" s="1" t="s">
        <v>8897</v>
      </c>
    </row>
    <row r="1848" spans="1:4" x14ac:dyDescent="0.3">
      <c r="A1848" s="1" t="s">
        <v>8922</v>
      </c>
      <c r="B1848" s="1" t="s">
        <v>57</v>
      </c>
      <c r="C1848" s="1" t="s">
        <v>58</v>
      </c>
      <c r="D1848" s="1" t="s">
        <v>8923</v>
      </c>
    </row>
    <row r="1849" spans="1:4" x14ac:dyDescent="0.3">
      <c r="A1849" s="1" t="s">
        <v>8931</v>
      </c>
      <c r="B1849" s="1" t="s">
        <v>26</v>
      </c>
      <c r="C1849" s="1" t="s">
        <v>647</v>
      </c>
      <c r="D1849" s="1" t="s">
        <v>8932</v>
      </c>
    </row>
    <row r="1850" spans="1:4" x14ac:dyDescent="0.3">
      <c r="A1850" s="1" t="s">
        <v>8934</v>
      </c>
      <c r="B1850" s="1" t="s">
        <v>57</v>
      </c>
      <c r="C1850" s="1" t="s">
        <v>731</v>
      </c>
      <c r="D1850" s="1" t="s">
        <v>8935</v>
      </c>
    </row>
    <row r="1851" spans="1:4" x14ac:dyDescent="0.3">
      <c r="A1851" s="1" t="s">
        <v>9036</v>
      </c>
      <c r="B1851" s="1" t="s">
        <v>26</v>
      </c>
      <c r="C1851" s="1" t="s">
        <v>86</v>
      </c>
      <c r="D1851" s="1" t="s">
        <v>9037</v>
      </c>
    </row>
    <row r="1852" spans="1:4" x14ac:dyDescent="0.3">
      <c r="A1852" s="1" t="s">
        <v>9056</v>
      </c>
      <c r="B1852" s="1" t="s">
        <v>26</v>
      </c>
      <c r="C1852" s="1" t="s">
        <v>52</v>
      </c>
      <c r="D1852" s="1" t="s">
        <v>9057</v>
      </c>
    </row>
    <row r="1853" spans="1:4" x14ac:dyDescent="0.3">
      <c r="A1853" s="1" t="s">
        <v>9073</v>
      </c>
      <c r="B1853" s="1" t="s">
        <v>14</v>
      </c>
      <c r="C1853" s="1" t="s">
        <v>18</v>
      </c>
      <c r="D1853" s="1" t="s">
        <v>9074</v>
      </c>
    </row>
    <row r="1854" spans="1:4" x14ac:dyDescent="0.3">
      <c r="A1854" s="1" t="s">
        <v>9090</v>
      </c>
      <c r="B1854" s="1" t="s">
        <v>26</v>
      </c>
      <c r="C1854" s="1" t="s">
        <v>27</v>
      </c>
      <c r="D1854" s="1" t="s">
        <v>9091</v>
      </c>
    </row>
    <row r="1855" spans="1:4" x14ac:dyDescent="0.3">
      <c r="A1855" s="1" t="s">
        <v>9146</v>
      </c>
      <c r="B1855" s="1" t="s">
        <v>14</v>
      </c>
      <c r="C1855" s="1" t="s">
        <v>18</v>
      </c>
      <c r="D1855" s="1" t="s">
        <v>9147</v>
      </c>
    </row>
    <row r="1856" spans="1:4" x14ac:dyDescent="0.3">
      <c r="A1856" s="1" t="s">
        <v>9177</v>
      </c>
      <c r="B1856" s="1" t="s">
        <v>26</v>
      </c>
      <c r="C1856" s="1" t="s">
        <v>164</v>
      </c>
      <c r="D1856" s="1" t="s">
        <v>9178</v>
      </c>
    </row>
    <row r="1857" spans="1:4" x14ac:dyDescent="0.3">
      <c r="A1857" s="1" t="s">
        <v>9227</v>
      </c>
      <c r="B1857" s="1" t="s">
        <v>57</v>
      </c>
      <c r="C1857" s="1" t="s">
        <v>731</v>
      </c>
      <c r="D1857" s="1" t="s">
        <v>9228</v>
      </c>
    </row>
    <row r="1858" spans="1:4" x14ac:dyDescent="0.3">
      <c r="A1858" s="1" t="s">
        <v>9230</v>
      </c>
      <c r="B1858" s="1" t="s">
        <v>57</v>
      </c>
      <c r="C1858" s="1" t="s">
        <v>143</v>
      </c>
      <c r="D1858" s="1" t="s">
        <v>9231</v>
      </c>
    </row>
    <row r="1859" spans="1:4" x14ac:dyDescent="0.3">
      <c r="A1859" s="1" t="s">
        <v>9270</v>
      </c>
      <c r="B1859" s="1" t="s">
        <v>57</v>
      </c>
      <c r="C1859" s="1" t="s">
        <v>58</v>
      </c>
      <c r="D1859" s="1" t="s">
        <v>9271</v>
      </c>
    </row>
    <row r="1860" spans="1:4" x14ac:dyDescent="0.3">
      <c r="A1860" s="1" t="s">
        <v>9293</v>
      </c>
      <c r="B1860" s="1" t="s">
        <v>57</v>
      </c>
      <c r="C1860" s="1" t="s">
        <v>731</v>
      </c>
      <c r="D1860" s="1" t="s">
        <v>9294</v>
      </c>
    </row>
    <row r="1861" spans="1:4" x14ac:dyDescent="0.3">
      <c r="A1861" s="1" t="s">
        <v>9320</v>
      </c>
      <c r="B1861" s="1" t="s">
        <v>26</v>
      </c>
      <c r="C1861" s="1" t="s">
        <v>71</v>
      </c>
      <c r="D1861" s="1" t="s">
        <v>9321</v>
      </c>
    </row>
    <row r="1862" spans="1:4" x14ac:dyDescent="0.3">
      <c r="A1862" s="1" t="s">
        <v>9357</v>
      </c>
      <c r="B1862" s="1" t="s">
        <v>57</v>
      </c>
      <c r="C1862" s="1" t="s">
        <v>58</v>
      </c>
      <c r="D1862" s="1" t="s">
        <v>9358</v>
      </c>
    </row>
    <row r="1863" spans="1:4" x14ac:dyDescent="0.3">
      <c r="A1863" s="1" t="s">
        <v>9486</v>
      </c>
      <c r="B1863" s="1" t="s">
        <v>26</v>
      </c>
      <c r="C1863" s="1" t="s">
        <v>44</v>
      </c>
      <c r="D1863" s="1" t="s">
        <v>9487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7026-9A04-4F89-87CF-EAA60CEE8CE7}">
  <dimension ref="A1:C794"/>
  <sheetViews>
    <sheetView workbookViewId="0">
      <selection activeCell="E9" sqref="E9"/>
    </sheetView>
  </sheetViews>
  <sheetFormatPr defaultRowHeight="14.4" x14ac:dyDescent="0.3"/>
  <cols>
    <col min="1" max="1" width="13.44140625" bestFit="1" customWidth="1"/>
    <col min="2" max="2" width="21.44140625" bestFit="1" customWidth="1"/>
    <col min="3" max="3" width="11.109375" bestFit="1" customWidth="1"/>
    <col min="4" max="4" width="11.21875" bestFit="1" customWidth="1"/>
    <col min="5" max="5" width="21.44140625" bestFit="1" customWidth="1"/>
    <col min="6" max="6" width="11.109375" bestFit="1" customWidth="1"/>
  </cols>
  <sheetData>
    <row r="1" spans="1:3" x14ac:dyDescent="0.3">
      <c r="A1" t="s">
        <v>4</v>
      </c>
      <c r="B1" t="s">
        <v>9525</v>
      </c>
      <c r="C1" t="s">
        <v>9526</v>
      </c>
    </row>
    <row r="2" spans="1:3" x14ac:dyDescent="0.3">
      <c r="A2" s="1" t="s">
        <v>12</v>
      </c>
      <c r="B2" s="1" t="s">
        <v>9527</v>
      </c>
      <c r="C2" s="1" t="s">
        <v>9528</v>
      </c>
    </row>
    <row r="3" spans="1:3" x14ac:dyDescent="0.3">
      <c r="A3" s="1" t="s">
        <v>24</v>
      </c>
      <c r="B3" s="1" t="s">
        <v>9529</v>
      </c>
      <c r="C3" s="1" t="s">
        <v>9530</v>
      </c>
    </row>
    <row r="4" spans="1:3" x14ac:dyDescent="0.3">
      <c r="A4" s="1" t="s">
        <v>32</v>
      </c>
      <c r="B4" s="1" t="s">
        <v>9531</v>
      </c>
      <c r="C4" s="1" t="s">
        <v>9528</v>
      </c>
    </row>
    <row r="5" spans="1:3" x14ac:dyDescent="0.3">
      <c r="A5" s="1" t="s">
        <v>47</v>
      </c>
      <c r="B5" s="1" t="s">
        <v>9532</v>
      </c>
      <c r="C5" s="1" t="s">
        <v>9528</v>
      </c>
    </row>
    <row r="6" spans="1:3" x14ac:dyDescent="0.3">
      <c r="A6" s="1" t="s">
        <v>84</v>
      </c>
      <c r="B6" s="1" t="s">
        <v>9533</v>
      </c>
      <c r="C6" s="1" t="s">
        <v>9528</v>
      </c>
    </row>
    <row r="7" spans="1:3" x14ac:dyDescent="0.3">
      <c r="A7" s="1" t="s">
        <v>91</v>
      </c>
      <c r="B7" s="1" t="s">
        <v>9534</v>
      </c>
      <c r="C7" s="1" t="s">
        <v>9528</v>
      </c>
    </row>
    <row r="8" spans="1:3" x14ac:dyDescent="0.3">
      <c r="A8" s="1" t="s">
        <v>97</v>
      </c>
      <c r="B8" s="1" t="s">
        <v>9535</v>
      </c>
      <c r="C8" s="1" t="s">
        <v>9536</v>
      </c>
    </row>
    <row r="9" spans="1:3" x14ac:dyDescent="0.3">
      <c r="A9" s="1" t="s">
        <v>105</v>
      </c>
      <c r="B9" s="1" t="s">
        <v>9537</v>
      </c>
      <c r="C9" s="1" t="s">
        <v>9528</v>
      </c>
    </row>
    <row r="10" spans="1:3" x14ac:dyDescent="0.3">
      <c r="A10" s="1" t="s">
        <v>109</v>
      </c>
      <c r="B10" s="1" t="s">
        <v>9538</v>
      </c>
      <c r="C10" s="1" t="s">
        <v>9528</v>
      </c>
    </row>
    <row r="11" spans="1:3" x14ac:dyDescent="0.3">
      <c r="A11" s="1" t="s">
        <v>117</v>
      </c>
      <c r="B11" s="1" t="s">
        <v>9539</v>
      </c>
      <c r="C11" s="1" t="s">
        <v>9528</v>
      </c>
    </row>
    <row r="12" spans="1:3" x14ac:dyDescent="0.3">
      <c r="A12" s="1" t="s">
        <v>127</v>
      </c>
      <c r="B12" s="1" t="s">
        <v>9540</v>
      </c>
      <c r="C12" s="1" t="s">
        <v>9530</v>
      </c>
    </row>
    <row r="13" spans="1:3" x14ac:dyDescent="0.3">
      <c r="A13" s="1" t="s">
        <v>133</v>
      </c>
      <c r="B13" s="1" t="s">
        <v>9541</v>
      </c>
      <c r="C13" s="1" t="s">
        <v>9528</v>
      </c>
    </row>
    <row r="14" spans="1:3" x14ac:dyDescent="0.3">
      <c r="A14" s="1" t="s">
        <v>37</v>
      </c>
      <c r="B14" s="1" t="s">
        <v>9542</v>
      </c>
      <c r="C14" s="1" t="s">
        <v>9528</v>
      </c>
    </row>
    <row r="15" spans="1:3" x14ac:dyDescent="0.3">
      <c r="A15" s="1" t="s">
        <v>137</v>
      </c>
      <c r="B15" s="1" t="s">
        <v>9543</v>
      </c>
      <c r="C15" s="1" t="s">
        <v>9528</v>
      </c>
    </row>
    <row r="16" spans="1:3" x14ac:dyDescent="0.3">
      <c r="A16" s="1" t="s">
        <v>148</v>
      </c>
      <c r="B16" s="1" t="s">
        <v>9544</v>
      </c>
      <c r="C16" s="1" t="s">
        <v>9528</v>
      </c>
    </row>
    <row r="17" spans="1:3" x14ac:dyDescent="0.3">
      <c r="A17" s="1" t="s">
        <v>181</v>
      </c>
      <c r="B17" s="1" t="s">
        <v>9545</v>
      </c>
      <c r="C17" s="1" t="s">
        <v>9536</v>
      </c>
    </row>
    <row r="18" spans="1:3" x14ac:dyDescent="0.3">
      <c r="A18" s="1" t="s">
        <v>187</v>
      </c>
      <c r="B18" s="1" t="s">
        <v>9546</v>
      </c>
      <c r="C18" s="1" t="s">
        <v>9530</v>
      </c>
    </row>
    <row r="19" spans="1:3" x14ac:dyDescent="0.3">
      <c r="A19" s="1" t="s">
        <v>197</v>
      </c>
      <c r="B19" s="1" t="s">
        <v>9547</v>
      </c>
      <c r="C19" s="1" t="s">
        <v>9536</v>
      </c>
    </row>
    <row r="20" spans="1:3" x14ac:dyDescent="0.3">
      <c r="A20" s="1" t="s">
        <v>217</v>
      </c>
      <c r="B20" s="1" t="s">
        <v>9548</v>
      </c>
      <c r="C20" s="1" t="s">
        <v>9530</v>
      </c>
    </row>
    <row r="21" spans="1:3" x14ac:dyDescent="0.3">
      <c r="A21" s="1" t="s">
        <v>225</v>
      </c>
      <c r="B21" s="1" t="s">
        <v>9549</v>
      </c>
      <c r="C21" s="1" t="s">
        <v>9530</v>
      </c>
    </row>
    <row r="22" spans="1:3" x14ac:dyDescent="0.3">
      <c r="A22" s="1" t="s">
        <v>231</v>
      </c>
      <c r="B22" s="1" t="s">
        <v>9550</v>
      </c>
      <c r="C22" s="1" t="s">
        <v>9530</v>
      </c>
    </row>
    <row r="23" spans="1:3" x14ac:dyDescent="0.3">
      <c r="A23" s="1" t="s">
        <v>235</v>
      </c>
      <c r="B23" s="1" t="s">
        <v>9551</v>
      </c>
      <c r="C23" s="1" t="s">
        <v>9530</v>
      </c>
    </row>
    <row r="24" spans="1:3" x14ac:dyDescent="0.3">
      <c r="A24" s="1" t="s">
        <v>249</v>
      </c>
      <c r="B24" s="1" t="s">
        <v>9552</v>
      </c>
      <c r="C24" s="1" t="s">
        <v>9528</v>
      </c>
    </row>
    <row r="25" spans="1:3" x14ac:dyDescent="0.3">
      <c r="A25" s="1" t="s">
        <v>255</v>
      </c>
      <c r="B25" s="1" t="s">
        <v>9553</v>
      </c>
      <c r="C25" s="1" t="s">
        <v>9528</v>
      </c>
    </row>
    <row r="26" spans="1:3" x14ac:dyDescent="0.3">
      <c r="A26" s="1" t="s">
        <v>267</v>
      </c>
      <c r="B26" s="1" t="s">
        <v>9554</v>
      </c>
      <c r="C26" s="1" t="s">
        <v>9528</v>
      </c>
    </row>
    <row r="27" spans="1:3" x14ac:dyDescent="0.3">
      <c r="A27" s="1" t="s">
        <v>285</v>
      </c>
      <c r="B27" s="1" t="s">
        <v>9555</v>
      </c>
      <c r="C27" s="1" t="s">
        <v>9530</v>
      </c>
    </row>
    <row r="28" spans="1:3" x14ac:dyDescent="0.3">
      <c r="A28" s="1" t="s">
        <v>259</v>
      </c>
      <c r="B28" s="1" t="s">
        <v>9556</v>
      </c>
      <c r="C28" s="1" t="s">
        <v>9528</v>
      </c>
    </row>
    <row r="29" spans="1:3" x14ac:dyDescent="0.3">
      <c r="A29" s="1" t="s">
        <v>316</v>
      </c>
      <c r="B29" s="1" t="s">
        <v>9557</v>
      </c>
      <c r="C29" s="1" t="s">
        <v>9528</v>
      </c>
    </row>
    <row r="30" spans="1:3" x14ac:dyDescent="0.3">
      <c r="A30" s="1" t="s">
        <v>334</v>
      </c>
      <c r="B30" s="1" t="s">
        <v>9558</v>
      </c>
      <c r="C30" s="1" t="s">
        <v>9536</v>
      </c>
    </row>
    <row r="31" spans="1:3" x14ac:dyDescent="0.3">
      <c r="A31" s="1" t="s">
        <v>344</v>
      </c>
      <c r="B31" s="1" t="s">
        <v>9559</v>
      </c>
      <c r="C31" s="1" t="s">
        <v>9530</v>
      </c>
    </row>
    <row r="32" spans="1:3" x14ac:dyDescent="0.3">
      <c r="A32" s="1" t="s">
        <v>356</v>
      </c>
      <c r="B32" s="1" t="s">
        <v>9560</v>
      </c>
      <c r="C32" s="1" t="s">
        <v>9528</v>
      </c>
    </row>
    <row r="33" spans="1:3" x14ac:dyDescent="0.3">
      <c r="A33" s="1" t="s">
        <v>362</v>
      </c>
      <c r="B33" s="1" t="s">
        <v>9561</v>
      </c>
      <c r="C33" s="1" t="s">
        <v>9528</v>
      </c>
    </row>
    <row r="34" spans="1:3" x14ac:dyDescent="0.3">
      <c r="A34" s="1" t="s">
        <v>375</v>
      </c>
      <c r="B34" s="1" t="s">
        <v>9562</v>
      </c>
      <c r="C34" s="1" t="s">
        <v>9528</v>
      </c>
    </row>
    <row r="35" spans="1:3" x14ac:dyDescent="0.3">
      <c r="A35" s="1" t="s">
        <v>388</v>
      </c>
      <c r="B35" s="1" t="s">
        <v>9563</v>
      </c>
      <c r="C35" s="1" t="s">
        <v>9530</v>
      </c>
    </row>
    <row r="36" spans="1:3" x14ac:dyDescent="0.3">
      <c r="A36" s="1" t="s">
        <v>247</v>
      </c>
      <c r="B36" s="1" t="s">
        <v>9564</v>
      </c>
      <c r="C36" s="1" t="s">
        <v>9530</v>
      </c>
    </row>
    <row r="37" spans="1:3" x14ac:dyDescent="0.3">
      <c r="A37" s="1" t="s">
        <v>408</v>
      </c>
      <c r="B37" s="1" t="s">
        <v>9565</v>
      </c>
      <c r="C37" s="1" t="s">
        <v>9528</v>
      </c>
    </row>
    <row r="38" spans="1:3" x14ac:dyDescent="0.3">
      <c r="A38" s="1" t="s">
        <v>342</v>
      </c>
      <c r="B38" s="1" t="s">
        <v>9566</v>
      </c>
      <c r="C38" s="1" t="s">
        <v>9530</v>
      </c>
    </row>
    <row r="39" spans="1:3" x14ac:dyDescent="0.3">
      <c r="A39" s="1" t="s">
        <v>423</v>
      </c>
      <c r="B39" s="1" t="s">
        <v>9567</v>
      </c>
      <c r="C39" s="1" t="s">
        <v>9536</v>
      </c>
    </row>
    <row r="40" spans="1:3" x14ac:dyDescent="0.3">
      <c r="A40" s="1" t="s">
        <v>434</v>
      </c>
      <c r="B40" s="1" t="s">
        <v>9568</v>
      </c>
      <c r="C40" s="1" t="s">
        <v>9528</v>
      </c>
    </row>
    <row r="41" spans="1:3" x14ac:dyDescent="0.3">
      <c r="A41" s="1" t="s">
        <v>443</v>
      </c>
      <c r="B41" s="1" t="s">
        <v>9569</v>
      </c>
      <c r="C41" s="1" t="s">
        <v>9536</v>
      </c>
    </row>
    <row r="42" spans="1:3" x14ac:dyDescent="0.3">
      <c r="A42" s="1" t="s">
        <v>221</v>
      </c>
      <c r="B42" s="1" t="s">
        <v>9570</v>
      </c>
      <c r="C42" s="1" t="s">
        <v>9530</v>
      </c>
    </row>
    <row r="43" spans="1:3" x14ac:dyDescent="0.3">
      <c r="A43" s="1" t="s">
        <v>459</v>
      </c>
      <c r="B43" s="1" t="s">
        <v>9571</v>
      </c>
      <c r="C43" s="1" t="s">
        <v>9528</v>
      </c>
    </row>
    <row r="44" spans="1:3" x14ac:dyDescent="0.3">
      <c r="A44" s="1" t="s">
        <v>471</v>
      </c>
      <c r="B44" s="1" t="s">
        <v>9572</v>
      </c>
      <c r="C44" s="1" t="s">
        <v>9536</v>
      </c>
    </row>
    <row r="45" spans="1:3" x14ac:dyDescent="0.3">
      <c r="A45" s="1" t="s">
        <v>475</v>
      </c>
      <c r="B45" s="1" t="s">
        <v>9573</v>
      </c>
      <c r="C45" s="1" t="s">
        <v>9536</v>
      </c>
    </row>
    <row r="46" spans="1:3" x14ac:dyDescent="0.3">
      <c r="A46" s="1" t="s">
        <v>481</v>
      </c>
      <c r="B46" s="1" t="s">
        <v>9574</v>
      </c>
      <c r="C46" s="1" t="s">
        <v>9528</v>
      </c>
    </row>
    <row r="47" spans="1:3" x14ac:dyDescent="0.3">
      <c r="A47" s="1" t="s">
        <v>485</v>
      </c>
      <c r="B47" s="1" t="s">
        <v>9575</v>
      </c>
      <c r="C47" s="1" t="s">
        <v>9530</v>
      </c>
    </row>
    <row r="48" spans="1:3" x14ac:dyDescent="0.3">
      <c r="A48" s="1" t="s">
        <v>489</v>
      </c>
      <c r="B48" s="1" t="s">
        <v>9576</v>
      </c>
      <c r="C48" s="1" t="s">
        <v>9536</v>
      </c>
    </row>
    <row r="49" spans="1:3" x14ac:dyDescent="0.3">
      <c r="A49" s="1" t="s">
        <v>500</v>
      </c>
      <c r="B49" s="1" t="s">
        <v>9577</v>
      </c>
      <c r="C49" s="1" t="s">
        <v>9528</v>
      </c>
    </row>
    <row r="50" spans="1:3" x14ac:dyDescent="0.3">
      <c r="A50" s="1" t="s">
        <v>506</v>
      </c>
      <c r="B50" s="1" t="s">
        <v>9578</v>
      </c>
      <c r="C50" s="1" t="s">
        <v>9528</v>
      </c>
    </row>
    <row r="51" spans="1:3" x14ac:dyDescent="0.3">
      <c r="A51" s="1" t="s">
        <v>518</v>
      </c>
      <c r="B51" s="1" t="s">
        <v>9579</v>
      </c>
      <c r="C51" s="1" t="s">
        <v>9528</v>
      </c>
    </row>
    <row r="52" spans="1:3" x14ac:dyDescent="0.3">
      <c r="A52" s="1" t="s">
        <v>528</v>
      </c>
      <c r="B52" s="1" t="s">
        <v>9580</v>
      </c>
      <c r="C52" s="1" t="s">
        <v>9536</v>
      </c>
    </row>
    <row r="53" spans="1:3" x14ac:dyDescent="0.3">
      <c r="A53" s="1" t="s">
        <v>532</v>
      </c>
      <c r="B53" s="1" t="s">
        <v>9581</v>
      </c>
      <c r="C53" s="1" t="s">
        <v>9530</v>
      </c>
    </row>
    <row r="54" spans="1:3" x14ac:dyDescent="0.3">
      <c r="A54" s="1" t="s">
        <v>536</v>
      </c>
      <c r="B54" s="1" t="s">
        <v>9582</v>
      </c>
      <c r="C54" s="1" t="s">
        <v>9528</v>
      </c>
    </row>
    <row r="55" spans="1:3" x14ac:dyDescent="0.3">
      <c r="A55" s="1" t="s">
        <v>546</v>
      </c>
      <c r="B55" s="1" t="s">
        <v>9583</v>
      </c>
      <c r="C55" s="1" t="s">
        <v>9528</v>
      </c>
    </row>
    <row r="56" spans="1:3" x14ac:dyDescent="0.3">
      <c r="A56" s="1" t="s">
        <v>564</v>
      </c>
      <c r="B56" s="1" t="s">
        <v>9584</v>
      </c>
      <c r="C56" s="1" t="s">
        <v>9528</v>
      </c>
    </row>
    <row r="57" spans="1:3" x14ac:dyDescent="0.3">
      <c r="A57" s="1" t="s">
        <v>568</v>
      </c>
      <c r="B57" s="1" t="s">
        <v>9585</v>
      </c>
      <c r="C57" s="1" t="s">
        <v>9530</v>
      </c>
    </row>
    <row r="58" spans="1:3" x14ac:dyDescent="0.3">
      <c r="A58" s="1" t="s">
        <v>65</v>
      </c>
      <c r="B58" s="1" t="s">
        <v>9586</v>
      </c>
      <c r="C58" s="1" t="s">
        <v>9528</v>
      </c>
    </row>
    <row r="59" spans="1:3" x14ac:dyDescent="0.3">
      <c r="A59" s="1" t="s">
        <v>586</v>
      </c>
      <c r="B59" s="1" t="s">
        <v>9587</v>
      </c>
      <c r="C59" s="1" t="s">
        <v>9536</v>
      </c>
    </row>
    <row r="60" spans="1:3" x14ac:dyDescent="0.3">
      <c r="A60" s="1" t="s">
        <v>162</v>
      </c>
      <c r="B60" s="1" t="s">
        <v>9588</v>
      </c>
      <c r="C60" s="1" t="s">
        <v>9528</v>
      </c>
    </row>
    <row r="61" spans="1:3" x14ac:dyDescent="0.3">
      <c r="A61" s="1" t="s">
        <v>78</v>
      </c>
      <c r="B61" s="1" t="s">
        <v>9589</v>
      </c>
      <c r="C61" s="1" t="s">
        <v>9528</v>
      </c>
    </row>
    <row r="62" spans="1:3" x14ac:dyDescent="0.3">
      <c r="A62" s="1" t="s">
        <v>338</v>
      </c>
      <c r="B62" s="1" t="s">
        <v>9590</v>
      </c>
      <c r="C62" s="1" t="s">
        <v>9536</v>
      </c>
    </row>
    <row r="63" spans="1:3" x14ac:dyDescent="0.3">
      <c r="A63" s="1" t="s">
        <v>613</v>
      </c>
      <c r="B63" s="1" t="s">
        <v>9591</v>
      </c>
      <c r="C63" s="1" t="s">
        <v>9530</v>
      </c>
    </row>
    <row r="64" spans="1:3" x14ac:dyDescent="0.3">
      <c r="A64" s="1" t="s">
        <v>215</v>
      </c>
      <c r="B64" s="1" t="s">
        <v>9592</v>
      </c>
      <c r="C64" s="1" t="s">
        <v>9528</v>
      </c>
    </row>
    <row r="65" spans="1:3" x14ac:dyDescent="0.3">
      <c r="A65" s="1" t="s">
        <v>95</v>
      </c>
      <c r="B65" s="1" t="s">
        <v>9593</v>
      </c>
      <c r="C65" s="1" t="s">
        <v>9530</v>
      </c>
    </row>
    <row r="66" spans="1:3" x14ac:dyDescent="0.3">
      <c r="A66" s="1" t="s">
        <v>650</v>
      </c>
      <c r="B66" s="1" t="s">
        <v>9594</v>
      </c>
      <c r="C66" s="1" t="s">
        <v>9530</v>
      </c>
    </row>
    <row r="67" spans="1:3" x14ac:dyDescent="0.3">
      <c r="A67" s="1" t="s">
        <v>658</v>
      </c>
      <c r="B67" s="1" t="s">
        <v>9595</v>
      </c>
      <c r="C67" s="1" t="s">
        <v>9528</v>
      </c>
    </row>
    <row r="68" spans="1:3" x14ac:dyDescent="0.3">
      <c r="A68" s="1" t="s">
        <v>427</v>
      </c>
      <c r="B68" s="1" t="s">
        <v>9596</v>
      </c>
      <c r="C68" s="1" t="s">
        <v>9528</v>
      </c>
    </row>
    <row r="69" spans="1:3" x14ac:dyDescent="0.3">
      <c r="A69" s="1" t="s">
        <v>664</v>
      </c>
      <c r="B69" s="1" t="s">
        <v>9597</v>
      </c>
      <c r="C69" s="1" t="s">
        <v>9536</v>
      </c>
    </row>
    <row r="70" spans="1:3" x14ac:dyDescent="0.3">
      <c r="A70" s="1" t="s">
        <v>22</v>
      </c>
      <c r="B70" s="1" t="s">
        <v>9598</v>
      </c>
      <c r="C70" s="1" t="s">
        <v>9530</v>
      </c>
    </row>
    <row r="71" spans="1:3" x14ac:dyDescent="0.3">
      <c r="A71" s="1" t="s">
        <v>680</v>
      </c>
      <c r="B71" s="1" t="s">
        <v>9599</v>
      </c>
      <c r="C71" s="1" t="s">
        <v>9536</v>
      </c>
    </row>
    <row r="72" spans="1:3" x14ac:dyDescent="0.3">
      <c r="A72" s="1" t="s">
        <v>686</v>
      </c>
      <c r="B72" s="1" t="s">
        <v>9600</v>
      </c>
      <c r="C72" s="1" t="s">
        <v>9530</v>
      </c>
    </row>
    <row r="73" spans="1:3" x14ac:dyDescent="0.3">
      <c r="A73" s="1" t="s">
        <v>544</v>
      </c>
      <c r="B73" s="1" t="s">
        <v>9601</v>
      </c>
      <c r="C73" s="1" t="s">
        <v>9536</v>
      </c>
    </row>
    <row r="74" spans="1:3" x14ac:dyDescent="0.3">
      <c r="A74" s="1" t="s">
        <v>590</v>
      </c>
      <c r="B74" s="1" t="s">
        <v>9602</v>
      </c>
      <c r="C74" s="1" t="s">
        <v>9528</v>
      </c>
    </row>
    <row r="75" spans="1:3" x14ac:dyDescent="0.3">
      <c r="A75" s="1" t="s">
        <v>702</v>
      </c>
      <c r="B75" s="1" t="s">
        <v>9603</v>
      </c>
      <c r="C75" s="1" t="s">
        <v>9528</v>
      </c>
    </row>
    <row r="76" spans="1:3" x14ac:dyDescent="0.3">
      <c r="A76" s="1" t="s">
        <v>709</v>
      </c>
      <c r="B76" s="1" t="s">
        <v>9604</v>
      </c>
      <c r="C76" s="1" t="s">
        <v>9528</v>
      </c>
    </row>
    <row r="77" spans="1:3" x14ac:dyDescent="0.3">
      <c r="A77" s="1" t="s">
        <v>713</v>
      </c>
      <c r="B77" s="1" t="s">
        <v>9605</v>
      </c>
      <c r="C77" s="1" t="s">
        <v>9528</v>
      </c>
    </row>
    <row r="78" spans="1:3" x14ac:dyDescent="0.3">
      <c r="A78" s="1" t="s">
        <v>717</v>
      </c>
      <c r="B78" s="1" t="s">
        <v>9606</v>
      </c>
      <c r="C78" s="1" t="s">
        <v>9528</v>
      </c>
    </row>
    <row r="79" spans="1:3" x14ac:dyDescent="0.3">
      <c r="A79" s="1" t="s">
        <v>723</v>
      </c>
      <c r="B79" s="1" t="s">
        <v>9607</v>
      </c>
      <c r="C79" s="1" t="s">
        <v>9528</v>
      </c>
    </row>
    <row r="80" spans="1:3" x14ac:dyDescent="0.3">
      <c r="A80" s="1" t="s">
        <v>727</v>
      </c>
      <c r="B80" s="1" t="s">
        <v>9608</v>
      </c>
      <c r="C80" s="1" t="s">
        <v>9528</v>
      </c>
    </row>
    <row r="81" spans="1:3" x14ac:dyDescent="0.3">
      <c r="A81" s="1" t="s">
        <v>113</v>
      </c>
      <c r="B81" s="1" t="s">
        <v>9609</v>
      </c>
      <c r="C81" s="1" t="s">
        <v>9528</v>
      </c>
    </row>
    <row r="82" spans="1:3" x14ac:dyDescent="0.3">
      <c r="A82" s="1" t="s">
        <v>101</v>
      </c>
      <c r="B82" s="1" t="s">
        <v>9610</v>
      </c>
      <c r="C82" s="1" t="s">
        <v>9530</v>
      </c>
    </row>
    <row r="83" spans="1:3" x14ac:dyDescent="0.3">
      <c r="A83" s="1" t="s">
        <v>773</v>
      </c>
      <c r="B83" s="1" t="s">
        <v>9611</v>
      </c>
      <c r="C83" s="1" t="s">
        <v>9528</v>
      </c>
    </row>
    <row r="84" spans="1:3" x14ac:dyDescent="0.3">
      <c r="A84" s="1" t="s">
        <v>784</v>
      </c>
      <c r="B84" s="1" t="s">
        <v>9612</v>
      </c>
      <c r="C84" s="1" t="s">
        <v>9536</v>
      </c>
    </row>
    <row r="85" spans="1:3" x14ac:dyDescent="0.3">
      <c r="A85" s="1" t="s">
        <v>790</v>
      </c>
      <c r="B85" s="1" t="s">
        <v>9613</v>
      </c>
      <c r="C85" s="1" t="s">
        <v>9530</v>
      </c>
    </row>
    <row r="86" spans="1:3" x14ac:dyDescent="0.3">
      <c r="A86" s="1" t="s">
        <v>800</v>
      </c>
      <c r="B86" s="1" t="s">
        <v>9614</v>
      </c>
      <c r="C86" s="1" t="s">
        <v>9536</v>
      </c>
    </row>
    <row r="87" spans="1:3" x14ac:dyDescent="0.3">
      <c r="A87" s="1" t="s">
        <v>814</v>
      </c>
      <c r="B87" s="1" t="s">
        <v>9615</v>
      </c>
      <c r="C87" s="1" t="s">
        <v>9528</v>
      </c>
    </row>
    <row r="88" spans="1:3" x14ac:dyDescent="0.3">
      <c r="A88" s="1" t="s">
        <v>818</v>
      </c>
      <c r="B88" s="1" t="s">
        <v>9616</v>
      </c>
      <c r="C88" s="1" t="s">
        <v>9536</v>
      </c>
    </row>
    <row r="89" spans="1:3" x14ac:dyDescent="0.3">
      <c r="A89" s="1" t="s">
        <v>690</v>
      </c>
      <c r="B89" s="1" t="s">
        <v>9617</v>
      </c>
      <c r="C89" s="1" t="s">
        <v>9530</v>
      </c>
    </row>
    <row r="90" spans="1:3" x14ac:dyDescent="0.3">
      <c r="A90" s="1" t="s">
        <v>205</v>
      </c>
      <c r="B90" s="1" t="s">
        <v>9618</v>
      </c>
      <c r="C90" s="1" t="s">
        <v>9536</v>
      </c>
    </row>
    <row r="91" spans="1:3" x14ac:dyDescent="0.3">
      <c r="A91" s="1" t="s">
        <v>167</v>
      </c>
      <c r="B91" s="1" t="s">
        <v>9619</v>
      </c>
      <c r="C91" s="1" t="s">
        <v>9530</v>
      </c>
    </row>
    <row r="92" spans="1:3" x14ac:dyDescent="0.3">
      <c r="A92" s="1" t="s">
        <v>542</v>
      </c>
      <c r="B92" s="1" t="s">
        <v>9620</v>
      </c>
      <c r="C92" s="1" t="s">
        <v>9528</v>
      </c>
    </row>
    <row r="93" spans="1:3" x14ac:dyDescent="0.3">
      <c r="A93" s="1" t="s">
        <v>824</v>
      </c>
      <c r="B93" s="1" t="s">
        <v>9621</v>
      </c>
      <c r="C93" s="1" t="s">
        <v>9536</v>
      </c>
    </row>
    <row r="94" spans="1:3" x14ac:dyDescent="0.3">
      <c r="A94" s="1" t="s">
        <v>862</v>
      </c>
      <c r="B94" s="1" t="s">
        <v>9622</v>
      </c>
      <c r="C94" s="1" t="s">
        <v>9530</v>
      </c>
    </row>
    <row r="95" spans="1:3" x14ac:dyDescent="0.3">
      <c r="A95" s="1" t="s">
        <v>495</v>
      </c>
      <c r="B95" s="1" t="s">
        <v>9623</v>
      </c>
      <c r="C95" s="1" t="s">
        <v>9528</v>
      </c>
    </row>
    <row r="96" spans="1:3" x14ac:dyDescent="0.3">
      <c r="A96" s="1" t="s">
        <v>875</v>
      </c>
      <c r="B96" s="1" t="s">
        <v>9624</v>
      </c>
      <c r="C96" s="1" t="s">
        <v>9528</v>
      </c>
    </row>
    <row r="97" spans="1:3" x14ac:dyDescent="0.3">
      <c r="A97" s="1" t="s">
        <v>195</v>
      </c>
      <c r="B97" s="1" t="s">
        <v>9625</v>
      </c>
      <c r="C97" s="1" t="s">
        <v>9528</v>
      </c>
    </row>
    <row r="98" spans="1:3" x14ac:dyDescent="0.3">
      <c r="A98" s="1" t="s">
        <v>873</v>
      </c>
      <c r="B98" s="1" t="s">
        <v>9626</v>
      </c>
      <c r="C98" s="1" t="s">
        <v>9530</v>
      </c>
    </row>
    <row r="99" spans="1:3" x14ac:dyDescent="0.3">
      <c r="A99" s="1" t="s">
        <v>891</v>
      </c>
      <c r="B99" s="1" t="s">
        <v>9627</v>
      </c>
      <c r="C99" s="1" t="s">
        <v>9528</v>
      </c>
    </row>
    <row r="100" spans="1:3" x14ac:dyDescent="0.3">
      <c r="A100" s="1" t="s">
        <v>602</v>
      </c>
      <c r="B100" s="1" t="s">
        <v>9628</v>
      </c>
      <c r="C100" s="1" t="s">
        <v>9528</v>
      </c>
    </row>
    <row r="101" spans="1:3" x14ac:dyDescent="0.3">
      <c r="A101" s="1" t="s">
        <v>907</v>
      </c>
      <c r="B101" s="1" t="s">
        <v>9629</v>
      </c>
      <c r="C101" s="1" t="s">
        <v>9530</v>
      </c>
    </row>
    <row r="102" spans="1:3" x14ac:dyDescent="0.3">
      <c r="A102" s="1" t="s">
        <v>524</v>
      </c>
      <c r="B102" s="1" t="s">
        <v>9630</v>
      </c>
      <c r="C102" s="1" t="s">
        <v>9530</v>
      </c>
    </row>
    <row r="103" spans="1:3" x14ac:dyDescent="0.3">
      <c r="A103" s="1" t="s">
        <v>828</v>
      </c>
      <c r="B103" s="1" t="s">
        <v>9631</v>
      </c>
      <c r="C103" s="1" t="s">
        <v>9528</v>
      </c>
    </row>
    <row r="104" spans="1:3" x14ac:dyDescent="0.3">
      <c r="A104" s="1" t="s">
        <v>467</v>
      </c>
      <c r="B104" s="1" t="s">
        <v>9632</v>
      </c>
      <c r="C104" s="1" t="s">
        <v>9528</v>
      </c>
    </row>
    <row r="105" spans="1:3" x14ac:dyDescent="0.3">
      <c r="A105" s="1" t="s">
        <v>947</v>
      </c>
      <c r="B105" s="1" t="s">
        <v>9633</v>
      </c>
      <c r="C105" s="1" t="s">
        <v>9530</v>
      </c>
    </row>
    <row r="106" spans="1:3" x14ac:dyDescent="0.3">
      <c r="A106" s="1" t="s">
        <v>469</v>
      </c>
      <c r="B106" s="1" t="s">
        <v>9634</v>
      </c>
      <c r="C106" s="1" t="s">
        <v>9528</v>
      </c>
    </row>
    <row r="107" spans="1:3" x14ac:dyDescent="0.3">
      <c r="A107" s="1" t="s">
        <v>292</v>
      </c>
      <c r="B107" s="1" t="s">
        <v>9635</v>
      </c>
      <c r="C107" s="1" t="s">
        <v>9530</v>
      </c>
    </row>
    <row r="108" spans="1:3" x14ac:dyDescent="0.3">
      <c r="A108" s="1" t="s">
        <v>89</v>
      </c>
      <c r="B108" s="1" t="s">
        <v>9636</v>
      </c>
      <c r="C108" s="1" t="s">
        <v>9530</v>
      </c>
    </row>
    <row r="109" spans="1:3" x14ac:dyDescent="0.3">
      <c r="A109" s="1" t="s">
        <v>853</v>
      </c>
      <c r="B109" s="1" t="s">
        <v>9637</v>
      </c>
      <c r="C109" s="1" t="s">
        <v>9528</v>
      </c>
    </row>
    <row r="110" spans="1:3" x14ac:dyDescent="0.3">
      <c r="A110" s="1" t="s">
        <v>592</v>
      </c>
      <c r="B110" s="1" t="s">
        <v>9638</v>
      </c>
      <c r="C110" s="1" t="s">
        <v>9536</v>
      </c>
    </row>
    <row r="111" spans="1:3" x14ac:dyDescent="0.3">
      <c r="A111" s="1" t="s">
        <v>983</v>
      </c>
      <c r="B111" s="1" t="s">
        <v>9639</v>
      </c>
      <c r="C111" s="1" t="s">
        <v>9528</v>
      </c>
    </row>
    <row r="112" spans="1:3" x14ac:dyDescent="0.3">
      <c r="A112" s="1" t="s">
        <v>510</v>
      </c>
      <c r="B112" s="1" t="s">
        <v>9640</v>
      </c>
      <c r="C112" s="1" t="s">
        <v>9528</v>
      </c>
    </row>
    <row r="113" spans="1:3" x14ac:dyDescent="0.3">
      <c r="A113" s="1" t="s">
        <v>384</v>
      </c>
      <c r="B113" s="1" t="s">
        <v>9641</v>
      </c>
      <c r="C113" s="1" t="s">
        <v>9528</v>
      </c>
    </row>
    <row r="114" spans="1:3" x14ac:dyDescent="0.3">
      <c r="A114" s="1" t="s">
        <v>696</v>
      </c>
      <c r="B114" s="1" t="s">
        <v>9642</v>
      </c>
      <c r="C114" s="1" t="s">
        <v>9530</v>
      </c>
    </row>
    <row r="115" spans="1:3" x14ac:dyDescent="0.3">
      <c r="A115" s="1" t="s">
        <v>1044</v>
      </c>
      <c r="B115" s="1" t="s">
        <v>9643</v>
      </c>
      <c r="C115" s="1" t="s">
        <v>9528</v>
      </c>
    </row>
    <row r="116" spans="1:3" x14ac:dyDescent="0.3">
      <c r="A116" s="1" t="s">
        <v>889</v>
      </c>
      <c r="B116" s="1" t="s">
        <v>9644</v>
      </c>
      <c r="C116" s="1" t="s">
        <v>9530</v>
      </c>
    </row>
    <row r="117" spans="1:3" x14ac:dyDescent="0.3">
      <c r="A117" s="1" t="s">
        <v>734</v>
      </c>
      <c r="B117" s="1" t="s">
        <v>9645</v>
      </c>
      <c r="C117" s="1" t="s">
        <v>9530</v>
      </c>
    </row>
    <row r="118" spans="1:3" x14ac:dyDescent="0.3">
      <c r="A118" s="1" t="s">
        <v>550</v>
      </c>
      <c r="B118" s="1" t="s">
        <v>9646</v>
      </c>
      <c r="C118" s="1" t="s">
        <v>9528</v>
      </c>
    </row>
    <row r="119" spans="1:3" x14ac:dyDescent="0.3">
      <c r="A119" s="1" t="s">
        <v>1062</v>
      </c>
      <c r="B119" s="1" t="s">
        <v>9647</v>
      </c>
      <c r="C119" s="1" t="s">
        <v>9528</v>
      </c>
    </row>
    <row r="120" spans="1:3" x14ac:dyDescent="0.3">
      <c r="A120" s="1" t="s">
        <v>1067</v>
      </c>
      <c r="B120" s="1" t="s">
        <v>9648</v>
      </c>
      <c r="C120" s="1" t="s">
        <v>9530</v>
      </c>
    </row>
    <row r="121" spans="1:3" x14ac:dyDescent="0.3">
      <c r="A121" s="1" t="s">
        <v>1074</v>
      </c>
      <c r="B121" s="1" t="s">
        <v>9649</v>
      </c>
      <c r="C121" s="1" t="s">
        <v>9530</v>
      </c>
    </row>
    <row r="122" spans="1:3" x14ac:dyDescent="0.3">
      <c r="A122" s="1" t="s">
        <v>1080</v>
      </c>
      <c r="B122" s="1" t="s">
        <v>9650</v>
      </c>
      <c r="C122" s="1" t="s">
        <v>9530</v>
      </c>
    </row>
    <row r="123" spans="1:3" x14ac:dyDescent="0.3">
      <c r="A123" s="1" t="s">
        <v>1096</v>
      </c>
      <c r="B123" s="1" t="s">
        <v>9651</v>
      </c>
      <c r="C123" s="1" t="s">
        <v>9530</v>
      </c>
    </row>
    <row r="124" spans="1:3" x14ac:dyDescent="0.3">
      <c r="A124" s="1" t="s">
        <v>1105</v>
      </c>
      <c r="B124" s="1" t="s">
        <v>9652</v>
      </c>
      <c r="C124" s="1" t="s">
        <v>9530</v>
      </c>
    </row>
    <row r="125" spans="1:3" x14ac:dyDescent="0.3">
      <c r="A125" s="1" t="s">
        <v>625</v>
      </c>
      <c r="B125" s="1" t="s">
        <v>9653</v>
      </c>
      <c r="C125" s="1" t="s">
        <v>9528</v>
      </c>
    </row>
    <row r="126" spans="1:3" x14ac:dyDescent="0.3">
      <c r="A126" s="1" t="s">
        <v>777</v>
      </c>
      <c r="B126" s="1" t="s">
        <v>9654</v>
      </c>
      <c r="C126" s="1" t="s">
        <v>9530</v>
      </c>
    </row>
    <row r="127" spans="1:3" x14ac:dyDescent="0.3">
      <c r="A127" s="1" t="s">
        <v>1149</v>
      </c>
      <c r="B127" s="1" t="s">
        <v>9655</v>
      </c>
      <c r="C127" s="1" t="s">
        <v>9536</v>
      </c>
    </row>
    <row r="128" spans="1:3" x14ac:dyDescent="0.3">
      <c r="A128" s="1" t="s">
        <v>1161</v>
      </c>
      <c r="B128" s="1" t="s">
        <v>9656</v>
      </c>
      <c r="C128" s="1" t="s">
        <v>9530</v>
      </c>
    </row>
    <row r="129" spans="1:3" x14ac:dyDescent="0.3">
      <c r="A129" s="1" t="s">
        <v>1205</v>
      </c>
      <c r="B129" s="1" t="s">
        <v>9657</v>
      </c>
      <c r="C129" s="1" t="s">
        <v>9530</v>
      </c>
    </row>
    <row r="130" spans="1:3" x14ac:dyDescent="0.3">
      <c r="A130" s="1" t="s">
        <v>1214</v>
      </c>
      <c r="B130" s="1" t="s">
        <v>9658</v>
      </c>
      <c r="C130" s="1" t="s">
        <v>9536</v>
      </c>
    </row>
    <row r="131" spans="1:3" x14ac:dyDescent="0.3">
      <c r="A131" s="1" t="s">
        <v>1221</v>
      </c>
      <c r="B131" s="1" t="s">
        <v>9659</v>
      </c>
      <c r="C131" s="1" t="s">
        <v>9528</v>
      </c>
    </row>
    <row r="132" spans="1:3" x14ac:dyDescent="0.3">
      <c r="A132" s="1" t="s">
        <v>1225</v>
      </c>
      <c r="B132" s="1" t="s">
        <v>9660</v>
      </c>
      <c r="C132" s="1" t="s">
        <v>9530</v>
      </c>
    </row>
    <row r="133" spans="1:3" x14ac:dyDescent="0.3">
      <c r="A133" s="1" t="s">
        <v>1245</v>
      </c>
      <c r="B133" s="1" t="s">
        <v>9661</v>
      </c>
      <c r="C133" s="1" t="s">
        <v>9530</v>
      </c>
    </row>
    <row r="134" spans="1:3" x14ac:dyDescent="0.3">
      <c r="A134" s="1" t="s">
        <v>1251</v>
      </c>
      <c r="B134" s="1" t="s">
        <v>9662</v>
      </c>
      <c r="C134" s="1" t="s">
        <v>9530</v>
      </c>
    </row>
    <row r="135" spans="1:3" x14ac:dyDescent="0.3">
      <c r="A135" s="1" t="s">
        <v>1260</v>
      </c>
      <c r="B135" s="1" t="s">
        <v>9663</v>
      </c>
      <c r="C135" s="1" t="s">
        <v>9530</v>
      </c>
    </row>
    <row r="136" spans="1:3" x14ac:dyDescent="0.3">
      <c r="A136" s="1" t="s">
        <v>223</v>
      </c>
      <c r="B136" s="1" t="s">
        <v>9664</v>
      </c>
      <c r="C136" s="1" t="s">
        <v>9536</v>
      </c>
    </row>
    <row r="137" spans="1:3" x14ac:dyDescent="0.3">
      <c r="A137" s="1" t="s">
        <v>1275</v>
      </c>
      <c r="B137" s="1" t="s">
        <v>9665</v>
      </c>
      <c r="C137" s="1" t="s">
        <v>9530</v>
      </c>
    </row>
    <row r="138" spans="1:3" x14ac:dyDescent="0.3">
      <c r="A138" s="1" t="s">
        <v>1176</v>
      </c>
      <c r="B138" s="1" t="s">
        <v>9666</v>
      </c>
      <c r="C138" s="1" t="s">
        <v>9530</v>
      </c>
    </row>
    <row r="139" spans="1:3" x14ac:dyDescent="0.3">
      <c r="A139" s="1" t="s">
        <v>1281</v>
      </c>
      <c r="B139" s="1" t="s">
        <v>9667</v>
      </c>
      <c r="C139" s="1" t="s">
        <v>9530</v>
      </c>
    </row>
    <row r="140" spans="1:3" x14ac:dyDescent="0.3">
      <c r="A140" s="1" t="s">
        <v>1287</v>
      </c>
      <c r="B140" s="1" t="s">
        <v>9668</v>
      </c>
      <c r="C140" s="1" t="s">
        <v>9528</v>
      </c>
    </row>
    <row r="141" spans="1:3" x14ac:dyDescent="0.3">
      <c r="A141" s="1" t="s">
        <v>1302</v>
      </c>
      <c r="B141" s="1" t="s">
        <v>9669</v>
      </c>
      <c r="C141" s="1" t="s">
        <v>9528</v>
      </c>
    </row>
    <row r="142" spans="1:3" x14ac:dyDescent="0.3">
      <c r="A142" s="1" t="s">
        <v>1312</v>
      </c>
      <c r="B142" s="1" t="s">
        <v>9670</v>
      </c>
      <c r="C142" s="1" t="s">
        <v>9528</v>
      </c>
    </row>
    <row r="143" spans="1:3" x14ac:dyDescent="0.3">
      <c r="A143" s="1" t="s">
        <v>1323</v>
      </c>
      <c r="B143" s="1" t="s">
        <v>9671</v>
      </c>
      <c r="C143" s="1" t="s">
        <v>9530</v>
      </c>
    </row>
    <row r="144" spans="1:3" x14ac:dyDescent="0.3">
      <c r="A144" s="1" t="s">
        <v>617</v>
      </c>
      <c r="B144" s="1" t="s">
        <v>9672</v>
      </c>
      <c r="C144" s="1" t="s">
        <v>9528</v>
      </c>
    </row>
    <row r="145" spans="1:3" x14ac:dyDescent="0.3">
      <c r="A145" s="1" t="s">
        <v>185</v>
      </c>
      <c r="B145" s="1" t="s">
        <v>9673</v>
      </c>
      <c r="C145" s="1" t="s">
        <v>9528</v>
      </c>
    </row>
    <row r="146" spans="1:3" x14ac:dyDescent="0.3">
      <c r="A146" s="1" t="s">
        <v>1048</v>
      </c>
      <c r="B146" s="1" t="s">
        <v>9674</v>
      </c>
      <c r="C146" s="1" t="s">
        <v>9536</v>
      </c>
    </row>
    <row r="147" spans="1:3" x14ac:dyDescent="0.3">
      <c r="A147" s="1" t="s">
        <v>1356</v>
      </c>
      <c r="B147" s="1" t="s">
        <v>9675</v>
      </c>
      <c r="C147" s="1" t="s">
        <v>9528</v>
      </c>
    </row>
    <row r="148" spans="1:3" x14ac:dyDescent="0.3">
      <c r="A148" s="1" t="s">
        <v>1368</v>
      </c>
      <c r="B148" s="1" t="s">
        <v>9676</v>
      </c>
      <c r="C148" s="1" t="s">
        <v>9530</v>
      </c>
    </row>
    <row r="149" spans="1:3" x14ac:dyDescent="0.3">
      <c r="A149" s="1" t="s">
        <v>1374</v>
      </c>
      <c r="B149" s="1" t="s">
        <v>9677</v>
      </c>
      <c r="C149" s="1" t="s">
        <v>9528</v>
      </c>
    </row>
    <row r="150" spans="1:3" x14ac:dyDescent="0.3">
      <c r="A150" s="1" t="s">
        <v>253</v>
      </c>
      <c r="B150" s="1" t="s">
        <v>9678</v>
      </c>
      <c r="C150" s="1" t="s">
        <v>9528</v>
      </c>
    </row>
    <row r="151" spans="1:3" x14ac:dyDescent="0.3">
      <c r="A151" s="1" t="s">
        <v>207</v>
      </c>
      <c r="B151" s="1" t="s">
        <v>9679</v>
      </c>
      <c r="C151" s="1" t="s">
        <v>9530</v>
      </c>
    </row>
    <row r="152" spans="1:3" x14ac:dyDescent="0.3">
      <c r="A152" s="1" t="s">
        <v>1400</v>
      </c>
      <c r="B152" s="1" t="s">
        <v>9680</v>
      </c>
      <c r="C152" s="1" t="s">
        <v>9528</v>
      </c>
    </row>
    <row r="153" spans="1:3" x14ac:dyDescent="0.3">
      <c r="A153" s="1" t="s">
        <v>1310</v>
      </c>
      <c r="B153" s="1" t="s">
        <v>9681</v>
      </c>
      <c r="C153" s="1" t="s">
        <v>9528</v>
      </c>
    </row>
    <row r="154" spans="1:3" x14ac:dyDescent="0.3">
      <c r="A154" s="1" t="s">
        <v>1416</v>
      </c>
      <c r="B154" s="1" t="s">
        <v>9682</v>
      </c>
      <c r="C154" s="1" t="s">
        <v>9530</v>
      </c>
    </row>
    <row r="155" spans="1:3" x14ac:dyDescent="0.3">
      <c r="A155" s="1" t="s">
        <v>326</v>
      </c>
      <c r="B155" s="1" t="s">
        <v>9683</v>
      </c>
      <c r="C155" s="1" t="s">
        <v>9530</v>
      </c>
    </row>
    <row r="156" spans="1:3" x14ac:dyDescent="0.3">
      <c r="A156" s="1" t="s">
        <v>1012</v>
      </c>
      <c r="B156" s="1" t="s">
        <v>9684</v>
      </c>
      <c r="C156" s="1" t="s">
        <v>9528</v>
      </c>
    </row>
    <row r="157" spans="1:3" x14ac:dyDescent="0.3">
      <c r="A157" s="1" t="s">
        <v>1430</v>
      </c>
      <c r="B157" s="1" t="s">
        <v>9685</v>
      </c>
      <c r="C157" s="1" t="s">
        <v>9530</v>
      </c>
    </row>
    <row r="158" spans="1:3" x14ac:dyDescent="0.3">
      <c r="A158" s="1" t="s">
        <v>479</v>
      </c>
      <c r="B158" s="1" t="s">
        <v>9686</v>
      </c>
      <c r="C158" s="1" t="s">
        <v>9530</v>
      </c>
    </row>
    <row r="159" spans="1:3" x14ac:dyDescent="0.3">
      <c r="A159" s="1" t="s">
        <v>1439</v>
      </c>
      <c r="B159" s="1" t="s">
        <v>9687</v>
      </c>
      <c r="C159" s="1" t="s">
        <v>9528</v>
      </c>
    </row>
    <row r="160" spans="1:3" x14ac:dyDescent="0.3">
      <c r="A160" s="1" t="s">
        <v>298</v>
      </c>
      <c r="B160" s="1" t="s">
        <v>9688</v>
      </c>
      <c r="C160" s="1" t="s">
        <v>9530</v>
      </c>
    </row>
    <row r="161" spans="1:3" x14ac:dyDescent="0.3">
      <c r="A161" s="1" t="s">
        <v>868</v>
      </c>
      <c r="B161" s="1" t="s">
        <v>9689</v>
      </c>
      <c r="C161" s="1" t="s">
        <v>9528</v>
      </c>
    </row>
    <row r="162" spans="1:3" x14ac:dyDescent="0.3">
      <c r="A162" s="1" t="s">
        <v>438</v>
      </c>
      <c r="B162" s="1" t="s">
        <v>9690</v>
      </c>
      <c r="C162" s="1" t="s">
        <v>9528</v>
      </c>
    </row>
    <row r="163" spans="1:3" x14ac:dyDescent="0.3">
      <c r="A163" s="1" t="s">
        <v>1463</v>
      </c>
      <c r="B163" s="1" t="s">
        <v>9691</v>
      </c>
      <c r="C163" s="1" t="s">
        <v>9528</v>
      </c>
    </row>
    <row r="164" spans="1:3" x14ac:dyDescent="0.3">
      <c r="A164" s="1" t="s">
        <v>1473</v>
      </c>
      <c r="B164" s="1" t="s">
        <v>9692</v>
      </c>
      <c r="C164" s="1" t="s">
        <v>9530</v>
      </c>
    </row>
    <row r="165" spans="1:3" x14ac:dyDescent="0.3">
      <c r="A165" s="1" t="s">
        <v>1478</v>
      </c>
      <c r="B165" s="1" t="s">
        <v>9693</v>
      </c>
      <c r="C165" s="1" t="s">
        <v>9536</v>
      </c>
    </row>
    <row r="166" spans="1:3" x14ac:dyDescent="0.3">
      <c r="A166" s="1" t="s">
        <v>1483</v>
      </c>
      <c r="B166" s="1" t="s">
        <v>9694</v>
      </c>
      <c r="C166" s="1" t="s">
        <v>9530</v>
      </c>
    </row>
    <row r="167" spans="1:3" x14ac:dyDescent="0.3">
      <c r="A167" s="1" t="s">
        <v>55</v>
      </c>
      <c r="B167" s="1" t="s">
        <v>9695</v>
      </c>
      <c r="C167" s="1" t="s">
        <v>9528</v>
      </c>
    </row>
    <row r="168" spans="1:3" x14ac:dyDescent="0.3">
      <c r="A168" s="1" t="s">
        <v>414</v>
      </c>
      <c r="B168" s="1" t="s">
        <v>9696</v>
      </c>
      <c r="C168" s="1" t="s">
        <v>9528</v>
      </c>
    </row>
    <row r="169" spans="1:3" x14ac:dyDescent="0.3">
      <c r="A169" s="1" t="s">
        <v>830</v>
      </c>
      <c r="B169" s="1" t="s">
        <v>9697</v>
      </c>
      <c r="C169" s="1" t="s">
        <v>9528</v>
      </c>
    </row>
    <row r="170" spans="1:3" x14ac:dyDescent="0.3">
      <c r="A170" s="1" t="s">
        <v>1342</v>
      </c>
      <c r="B170" s="1" t="s">
        <v>9698</v>
      </c>
      <c r="C170" s="1" t="s">
        <v>9528</v>
      </c>
    </row>
    <row r="171" spans="1:3" x14ac:dyDescent="0.3">
      <c r="A171" s="1" t="s">
        <v>1169</v>
      </c>
      <c r="B171" s="1" t="s">
        <v>9699</v>
      </c>
      <c r="C171" s="1" t="s">
        <v>9530</v>
      </c>
    </row>
    <row r="172" spans="1:3" x14ac:dyDescent="0.3">
      <c r="A172" s="1" t="s">
        <v>1534</v>
      </c>
      <c r="B172" s="1" t="s">
        <v>9700</v>
      </c>
      <c r="C172" s="1" t="s">
        <v>9528</v>
      </c>
    </row>
    <row r="173" spans="1:3" x14ac:dyDescent="0.3">
      <c r="A173" s="1" t="s">
        <v>1540</v>
      </c>
      <c r="B173" s="1" t="s">
        <v>9701</v>
      </c>
      <c r="C173" s="1" t="s">
        <v>9528</v>
      </c>
    </row>
    <row r="174" spans="1:3" x14ac:dyDescent="0.3">
      <c r="A174" s="1" t="s">
        <v>1557</v>
      </c>
      <c r="B174" s="1" t="s">
        <v>9702</v>
      </c>
      <c r="C174" s="1" t="s">
        <v>9530</v>
      </c>
    </row>
    <row r="175" spans="1:3" x14ac:dyDescent="0.3">
      <c r="A175" s="1" t="s">
        <v>1563</v>
      </c>
      <c r="B175" s="1" t="s">
        <v>9703</v>
      </c>
      <c r="C175" s="1" t="s">
        <v>9528</v>
      </c>
    </row>
    <row r="176" spans="1:3" x14ac:dyDescent="0.3">
      <c r="A176" s="1" t="s">
        <v>798</v>
      </c>
      <c r="B176" s="1" t="s">
        <v>9704</v>
      </c>
      <c r="C176" s="1" t="s">
        <v>9536</v>
      </c>
    </row>
    <row r="177" spans="1:3" x14ac:dyDescent="0.3">
      <c r="A177" s="1" t="s">
        <v>1582</v>
      </c>
      <c r="B177" s="1" t="s">
        <v>9705</v>
      </c>
      <c r="C177" s="1" t="s">
        <v>9530</v>
      </c>
    </row>
    <row r="178" spans="1:3" x14ac:dyDescent="0.3">
      <c r="A178" s="1" t="s">
        <v>796</v>
      </c>
      <c r="B178" s="1" t="s">
        <v>9706</v>
      </c>
      <c r="C178" s="1" t="s">
        <v>9536</v>
      </c>
    </row>
    <row r="179" spans="1:3" x14ac:dyDescent="0.3">
      <c r="A179" s="1" t="s">
        <v>1598</v>
      </c>
      <c r="B179" s="1" t="s">
        <v>9707</v>
      </c>
      <c r="C179" s="1" t="s">
        <v>9528</v>
      </c>
    </row>
    <row r="180" spans="1:3" x14ac:dyDescent="0.3">
      <c r="A180" s="1" t="s">
        <v>1344</v>
      </c>
      <c r="B180" s="1" t="s">
        <v>9708</v>
      </c>
      <c r="C180" s="1" t="s">
        <v>9536</v>
      </c>
    </row>
    <row r="181" spans="1:3" x14ac:dyDescent="0.3">
      <c r="A181" s="1" t="s">
        <v>1606</v>
      </c>
      <c r="B181" s="1" t="s">
        <v>9709</v>
      </c>
      <c r="C181" s="1" t="s">
        <v>9530</v>
      </c>
    </row>
    <row r="182" spans="1:3" x14ac:dyDescent="0.3">
      <c r="A182" s="1" t="s">
        <v>1631</v>
      </c>
      <c r="B182" s="1" t="s">
        <v>9710</v>
      </c>
      <c r="C182" s="1" t="s">
        <v>9528</v>
      </c>
    </row>
    <row r="183" spans="1:3" x14ac:dyDescent="0.3">
      <c r="A183" s="1" t="s">
        <v>1637</v>
      </c>
      <c r="B183" s="1" t="s">
        <v>9711</v>
      </c>
      <c r="C183" s="1" t="s">
        <v>9528</v>
      </c>
    </row>
    <row r="184" spans="1:3" x14ac:dyDescent="0.3">
      <c r="A184" s="1" t="s">
        <v>76</v>
      </c>
      <c r="B184" s="1" t="s">
        <v>9712</v>
      </c>
      <c r="C184" s="1" t="s">
        <v>9530</v>
      </c>
    </row>
    <row r="185" spans="1:3" x14ac:dyDescent="0.3">
      <c r="A185" s="1" t="s">
        <v>432</v>
      </c>
      <c r="B185" s="1" t="s">
        <v>9713</v>
      </c>
      <c r="C185" s="1" t="s">
        <v>9528</v>
      </c>
    </row>
    <row r="186" spans="1:3" x14ac:dyDescent="0.3">
      <c r="A186" s="1" t="s">
        <v>1387</v>
      </c>
      <c r="B186" s="1" t="s">
        <v>9714</v>
      </c>
      <c r="C186" s="1" t="s">
        <v>9536</v>
      </c>
    </row>
    <row r="187" spans="1:3" x14ac:dyDescent="0.3">
      <c r="A187" s="1" t="s">
        <v>229</v>
      </c>
      <c r="B187" s="1" t="s">
        <v>9715</v>
      </c>
      <c r="C187" s="1" t="s">
        <v>9536</v>
      </c>
    </row>
    <row r="188" spans="1:3" x14ac:dyDescent="0.3">
      <c r="A188" s="1" t="s">
        <v>1005</v>
      </c>
      <c r="B188" s="1" t="s">
        <v>9716</v>
      </c>
      <c r="C188" s="1" t="s">
        <v>9530</v>
      </c>
    </row>
    <row r="189" spans="1:3" x14ac:dyDescent="0.3">
      <c r="A189" s="1" t="s">
        <v>1701</v>
      </c>
      <c r="B189" s="1" t="s">
        <v>9717</v>
      </c>
      <c r="C189" s="1" t="s">
        <v>9528</v>
      </c>
    </row>
    <row r="190" spans="1:3" x14ac:dyDescent="0.3">
      <c r="A190" s="1" t="s">
        <v>1209</v>
      </c>
      <c r="B190" s="1" t="s">
        <v>9718</v>
      </c>
      <c r="C190" s="1" t="s">
        <v>9528</v>
      </c>
    </row>
    <row r="191" spans="1:3" x14ac:dyDescent="0.3">
      <c r="A191" s="1" t="s">
        <v>1725</v>
      </c>
      <c r="B191" s="1" t="s">
        <v>9719</v>
      </c>
      <c r="C191" s="1" t="s">
        <v>9530</v>
      </c>
    </row>
    <row r="192" spans="1:3" x14ac:dyDescent="0.3">
      <c r="A192" s="1" t="s">
        <v>1732</v>
      </c>
      <c r="B192" s="1" t="s">
        <v>9720</v>
      </c>
      <c r="C192" s="1" t="s">
        <v>9528</v>
      </c>
    </row>
    <row r="193" spans="1:3" x14ac:dyDescent="0.3">
      <c r="A193" s="1" t="s">
        <v>412</v>
      </c>
      <c r="B193" s="1" t="s">
        <v>9721</v>
      </c>
      <c r="C193" s="1" t="s">
        <v>9528</v>
      </c>
    </row>
    <row r="194" spans="1:3" x14ac:dyDescent="0.3">
      <c r="A194" s="1" t="s">
        <v>1738</v>
      </c>
      <c r="B194" s="1" t="s">
        <v>9722</v>
      </c>
      <c r="C194" s="1" t="s">
        <v>9536</v>
      </c>
    </row>
    <row r="195" spans="1:3" x14ac:dyDescent="0.3">
      <c r="A195" s="1" t="s">
        <v>1454</v>
      </c>
      <c r="B195" s="1" t="s">
        <v>9723</v>
      </c>
      <c r="C195" s="1" t="s">
        <v>9528</v>
      </c>
    </row>
    <row r="196" spans="1:3" x14ac:dyDescent="0.3">
      <c r="A196" s="1" t="s">
        <v>1646</v>
      </c>
      <c r="B196" s="1" t="s">
        <v>9724</v>
      </c>
      <c r="C196" s="1" t="s">
        <v>9536</v>
      </c>
    </row>
    <row r="197" spans="1:3" x14ac:dyDescent="0.3">
      <c r="A197" s="1" t="s">
        <v>1757</v>
      </c>
      <c r="B197" s="1" t="s">
        <v>9725</v>
      </c>
      <c r="C197" s="1" t="s">
        <v>9528</v>
      </c>
    </row>
    <row r="198" spans="1:3" x14ac:dyDescent="0.3">
      <c r="A198" s="1" t="s">
        <v>1765</v>
      </c>
      <c r="B198" s="1" t="s">
        <v>9726</v>
      </c>
      <c r="C198" s="1" t="s">
        <v>9528</v>
      </c>
    </row>
    <row r="199" spans="1:3" x14ac:dyDescent="0.3">
      <c r="A199" s="1" t="s">
        <v>1769</v>
      </c>
      <c r="B199" s="1" t="s">
        <v>9727</v>
      </c>
      <c r="C199" s="1" t="s">
        <v>9528</v>
      </c>
    </row>
    <row r="200" spans="1:3" x14ac:dyDescent="0.3">
      <c r="A200" s="1" t="s">
        <v>1775</v>
      </c>
      <c r="B200" s="1" t="s">
        <v>9728</v>
      </c>
      <c r="C200" s="1" t="s">
        <v>9528</v>
      </c>
    </row>
    <row r="201" spans="1:3" x14ac:dyDescent="0.3">
      <c r="A201" s="1" t="s">
        <v>1788</v>
      </c>
      <c r="B201" s="1" t="s">
        <v>9729</v>
      </c>
      <c r="C201" s="1" t="s">
        <v>9530</v>
      </c>
    </row>
    <row r="202" spans="1:3" x14ac:dyDescent="0.3">
      <c r="A202" s="1" t="s">
        <v>1033</v>
      </c>
      <c r="B202" s="1" t="s">
        <v>9730</v>
      </c>
      <c r="C202" s="1" t="s">
        <v>9528</v>
      </c>
    </row>
    <row r="203" spans="1:3" x14ac:dyDescent="0.3">
      <c r="A203" s="1" t="s">
        <v>1809</v>
      </c>
      <c r="B203" s="1" t="s">
        <v>9731</v>
      </c>
      <c r="C203" s="1" t="s">
        <v>9528</v>
      </c>
    </row>
    <row r="204" spans="1:3" x14ac:dyDescent="0.3">
      <c r="A204" s="1" t="s">
        <v>386</v>
      </c>
      <c r="B204" s="1" t="s">
        <v>9732</v>
      </c>
      <c r="C204" s="1" t="s">
        <v>9528</v>
      </c>
    </row>
    <row r="205" spans="1:3" x14ac:dyDescent="0.3">
      <c r="A205" s="1" t="s">
        <v>239</v>
      </c>
      <c r="B205" s="1" t="s">
        <v>9733</v>
      </c>
      <c r="C205" s="1" t="s">
        <v>9528</v>
      </c>
    </row>
    <row r="206" spans="1:3" x14ac:dyDescent="0.3">
      <c r="A206" s="1" t="s">
        <v>1773</v>
      </c>
      <c r="B206" s="1" t="s">
        <v>9734</v>
      </c>
      <c r="C206" s="1" t="s">
        <v>9530</v>
      </c>
    </row>
    <row r="207" spans="1:3" x14ac:dyDescent="0.3">
      <c r="A207" s="1" t="s">
        <v>582</v>
      </c>
      <c r="B207" s="1" t="s">
        <v>9735</v>
      </c>
      <c r="C207" s="1" t="s">
        <v>9528</v>
      </c>
    </row>
    <row r="208" spans="1:3" x14ac:dyDescent="0.3">
      <c r="A208" s="1" t="s">
        <v>1238</v>
      </c>
      <c r="B208" s="1" t="s">
        <v>9736</v>
      </c>
      <c r="C208" s="1" t="s">
        <v>9536</v>
      </c>
    </row>
    <row r="209" spans="1:3" x14ac:dyDescent="0.3">
      <c r="A209" s="1" t="s">
        <v>1851</v>
      </c>
      <c r="B209" s="1" t="s">
        <v>9737</v>
      </c>
      <c r="C209" s="1" t="s">
        <v>9528</v>
      </c>
    </row>
    <row r="210" spans="1:3" x14ac:dyDescent="0.3">
      <c r="A210" s="1" t="s">
        <v>1860</v>
      </c>
      <c r="B210" s="1" t="s">
        <v>9738</v>
      </c>
      <c r="C210" s="1" t="s">
        <v>9530</v>
      </c>
    </row>
    <row r="211" spans="1:3" x14ac:dyDescent="0.3">
      <c r="A211" s="1" t="s">
        <v>1866</v>
      </c>
      <c r="B211" s="1" t="s">
        <v>9739</v>
      </c>
      <c r="C211" s="1" t="s">
        <v>9528</v>
      </c>
    </row>
    <row r="212" spans="1:3" x14ac:dyDescent="0.3">
      <c r="A212" s="1" t="s">
        <v>1094</v>
      </c>
      <c r="B212" s="1" t="s">
        <v>9740</v>
      </c>
      <c r="C212" s="1" t="s">
        <v>9528</v>
      </c>
    </row>
    <row r="213" spans="1:3" x14ac:dyDescent="0.3">
      <c r="A213" s="1" t="s">
        <v>1572</v>
      </c>
      <c r="B213" s="1" t="s">
        <v>9741</v>
      </c>
      <c r="C213" s="1" t="s">
        <v>9528</v>
      </c>
    </row>
    <row r="214" spans="1:3" x14ac:dyDescent="0.3">
      <c r="A214" s="1" t="s">
        <v>1880</v>
      </c>
      <c r="B214" s="1" t="s">
        <v>9742</v>
      </c>
      <c r="C214" s="1" t="s">
        <v>9528</v>
      </c>
    </row>
    <row r="215" spans="1:3" x14ac:dyDescent="0.3">
      <c r="A215" s="1" t="s">
        <v>1887</v>
      </c>
      <c r="B215" s="1" t="s">
        <v>9743</v>
      </c>
      <c r="C215" s="1" t="s">
        <v>9528</v>
      </c>
    </row>
    <row r="216" spans="1:3" x14ac:dyDescent="0.3">
      <c r="A216" s="1" t="s">
        <v>1895</v>
      </c>
      <c r="B216" s="1" t="s">
        <v>9744</v>
      </c>
      <c r="C216" s="1" t="s">
        <v>9528</v>
      </c>
    </row>
    <row r="217" spans="1:3" x14ac:dyDescent="0.3">
      <c r="A217" s="1" t="s">
        <v>1761</v>
      </c>
      <c r="B217" s="1" t="s">
        <v>9745</v>
      </c>
      <c r="C217" s="1" t="s">
        <v>9528</v>
      </c>
    </row>
    <row r="218" spans="1:3" x14ac:dyDescent="0.3">
      <c r="A218" s="1" t="s">
        <v>1913</v>
      </c>
      <c r="B218" s="1" t="s">
        <v>9746</v>
      </c>
      <c r="C218" s="1" t="s">
        <v>9536</v>
      </c>
    </row>
    <row r="219" spans="1:3" x14ac:dyDescent="0.3">
      <c r="A219" s="1" t="s">
        <v>1922</v>
      </c>
      <c r="B219" s="1" t="s">
        <v>9747</v>
      </c>
      <c r="C219" s="1" t="s">
        <v>9528</v>
      </c>
    </row>
    <row r="220" spans="1:3" x14ac:dyDescent="0.3">
      <c r="A220" s="1" t="s">
        <v>1839</v>
      </c>
      <c r="B220" s="1" t="s">
        <v>9748</v>
      </c>
      <c r="C220" s="1" t="s">
        <v>9528</v>
      </c>
    </row>
    <row r="221" spans="1:3" x14ac:dyDescent="0.3">
      <c r="A221" s="1" t="s">
        <v>1937</v>
      </c>
      <c r="B221" s="1" t="s">
        <v>9749</v>
      </c>
      <c r="C221" s="1" t="s">
        <v>9528</v>
      </c>
    </row>
    <row r="222" spans="1:3" x14ac:dyDescent="0.3">
      <c r="A222" s="1" t="s">
        <v>1944</v>
      </c>
      <c r="B222" s="1" t="s">
        <v>9750</v>
      </c>
      <c r="C222" s="1" t="s">
        <v>9528</v>
      </c>
    </row>
    <row r="223" spans="1:3" x14ac:dyDescent="0.3">
      <c r="A223" s="1" t="s">
        <v>1570</v>
      </c>
      <c r="B223" s="1" t="s">
        <v>9751</v>
      </c>
      <c r="C223" s="1" t="s">
        <v>9528</v>
      </c>
    </row>
    <row r="224" spans="1:3" x14ac:dyDescent="0.3">
      <c r="A224" s="1" t="s">
        <v>457</v>
      </c>
      <c r="B224" s="1" t="s">
        <v>9752</v>
      </c>
      <c r="C224" s="1" t="s">
        <v>9528</v>
      </c>
    </row>
    <row r="225" spans="1:3" x14ac:dyDescent="0.3">
      <c r="A225" s="1" t="s">
        <v>931</v>
      </c>
      <c r="B225" s="1" t="s">
        <v>9753</v>
      </c>
      <c r="C225" s="1" t="s">
        <v>9528</v>
      </c>
    </row>
    <row r="226" spans="1:3" x14ac:dyDescent="0.3">
      <c r="A226" s="1" t="s">
        <v>1965</v>
      </c>
      <c r="B226" s="1" t="s">
        <v>9754</v>
      </c>
      <c r="C226" s="1" t="s">
        <v>9528</v>
      </c>
    </row>
    <row r="227" spans="1:3" x14ac:dyDescent="0.3">
      <c r="A227" s="1" t="s">
        <v>1971</v>
      </c>
      <c r="B227" s="1" t="s">
        <v>9755</v>
      </c>
      <c r="C227" s="1" t="s">
        <v>9530</v>
      </c>
    </row>
    <row r="228" spans="1:3" x14ac:dyDescent="0.3">
      <c r="A228" s="1" t="s">
        <v>929</v>
      </c>
      <c r="B228" s="1" t="s">
        <v>9756</v>
      </c>
      <c r="C228" s="1" t="s">
        <v>9528</v>
      </c>
    </row>
    <row r="229" spans="1:3" x14ac:dyDescent="0.3">
      <c r="A229" s="1" t="s">
        <v>1987</v>
      </c>
      <c r="B229" s="1" t="s">
        <v>9757</v>
      </c>
      <c r="C229" s="1" t="s">
        <v>9528</v>
      </c>
    </row>
    <row r="230" spans="1:3" x14ac:dyDescent="0.3">
      <c r="A230" s="1" t="s">
        <v>1975</v>
      </c>
      <c r="B230" s="1" t="s">
        <v>9758</v>
      </c>
      <c r="C230" s="1" t="s">
        <v>9528</v>
      </c>
    </row>
    <row r="231" spans="1:3" x14ac:dyDescent="0.3">
      <c r="A231" s="1" t="s">
        <v>607</v>
      </c>
      <c r="B231" s="1" t="s">
        <v>9759</v>
      </c>
      <c r="C231" s="1" t="s">
        <v>9528</v>
      </c>
    </row>
    <row r="232" spans="1:3" x14ac:dyDescent="0.3">
      <c r="A232" s="1" t="s">
        <v>2000</v>
      </c>
      <c r="B232" s="1" t="s">
        <v>9760</v>
      </c>
      <c r="C232" s="1" t="s">
        <v>9528</v>
      </c>
    </row>
    <row r="233" spans="1:3" x14ac:dyDescent="0.3">
      <c r="A233" s="1" t="s">
        <v>191</v>
      </c>
      <c r="B233" s="1" t="s">
        <v>9761</v>
      </c>
      <c r="C233" s="1" t="s">
        <v>9528</v>
      </c>
    </row>
    <row r="234" spans="1:3" x14ac:dyDescent="0.3">
      <c r="A234" s="1" t="s">
        <v>1530</v>
      </c>
      <c r="B234" s="1" t="s">
        <v>9762</v>
      </c>
      <c r="C234" s="1" t="s">
        <v>9528</v>
      </c>
    </row>
    <row r="235" spans="1:3" x14ac:dyDescent="0.3">
      <c r="A235" s="1" t="s">
        <v>514</v>
      </c>
      <c r="B235" s="1" t="s">
        <v>9763</v>
      </c>
      <c r="C235" s="1" t="s">
        <v>9528</v>
      </c>
    </row>
    <row r="236" spans="1:3" x14ac:dyDescent="0.3">
      <c r="A236" s="1" t="s">
        <v>911</v>
      </c>
      <c r="B236" s="1" t="s">
        <v>9764</v>
      </c>
      <c r="C236" s="1" t="s">
        <v>9528</v>
      </c>
    </row>
    <row r="237" spans="1:3" x14ac:dyDescent="0.3">
      <c r="A237" s="1" t="s">
        <v>1255</v>
      </c>
      <c r="B237" s="1" t="s">
        <v>9765</v>
      </c>
      <c r="C237" s="1" t="s">
        <v>9528</v>
      </c>
    </row>
    <row r="238" spans="1:3" x14ac:dyDescent="0.3">
      <c r="A238" s="1" t="s">
        <v>2026</v>
      </c>
      <c r="B238" s="1" t="s">
        <v>9766</v>
      </c>
      <c r="C238" s="1" t="s">
        <v>9528</v>
      </c>
    </row>
    <row r="239" spans="1:3" x14ac:dyDescent="0.3">
      <c r="A239" s="1" t="s">
        <v>1996</v>
      </c>
      <c r="B239" s="1" t="s">
        <v>9767</v>
      </c>
      <c r="C239" s="1" t="s">
        <v>9528</v>
      </c>
    </row>
    <row r="240" spans="1:3" x14ac:dyDescent="0.3">
      <c r="A240" s="1" t="s">
        <v>1240</v>
      </c>
      <c r="B240" s="1" t="s">
        <v>9768</v>
      </c>
      <c r="C240" s="1" t="s">
        <v>9528</v>
      </c>
    </row>
    <row r="241" spans="1:3" x14ac:dyDescent="0.3">
      <c r="A241" s="1" t="s">
        <v>1823</v>
      </c>
      <c r="B241" s="1" t="s">
        <v>9769</v>
      </c>
      <c r="C241" s="1" t="s">
        <v>9528</v>
      </c>
    </row>
    <row r="242" spans="1:3" x14ac:dyDescent="0.3">
      <c r="A242" s="1" t="s">
        <v>1467</v>
      </c>
      <c r="B242" s="1" t="s">
        <v>9770</v>
      </c>
      <c r="C242" s="1" t="s">
        <v>9530</v>
      </c>
    </row>
    <row r="243" spans="1:3" x14ac:dyDescent="0.3">
      <c r="A243" s="1" t="s">
        <v>2052</v>
      </c>
      <c r="B243" s="1" t="s">
        <v>9771</v>
      </c>
      <c r="C243" s="1" t="s">
        <v>9530</v>
      </c>
    </row>
    <row r="244" spans="1:3" x14ac:dyDescent="0.3">
      <c r="A244" s="1" t="s">
        <v>1001</v>
      </c>
      <c r="B244" s="1" t="s">
        <v>9772</v>
      </c>
      <c r="C244" s="1" t="s">
        <v>9528</v>
      </c>
    </row>
    <row r="245" spans="1:3" x14ac:dyDescent="0.3">
      <c r="A245" s="1" t="s">
        <v>668</v>
      </c>
      <c r="B245" s="1" t="s">
        <v>9773</v>
      </c>
      <c r="C245" s="1" t="s">
        <v>9530</v>
      </c>
    </row>
    <row r="246" spans="1:3" x14ac:dyDescent="0.3">
      <c r="A246" s="1" t="s">
        <v>2075</v>
      </c>
      <c r="B246" s="1" t="s">
        <v>9774</v>
      </c>
      <c r="C246" s="1" t="s">
        <v>9528</v>
      </c>
    </row>
    <row r="247" spans="1:3" x14ac:dyDescent="0.3">
      <c r="A247" s="1" t="s">
        <v>171</v>
      </c>
      <c r="B247" s="1" t="s">
        <v>9775</v>
      </c>
      <c r="C247" s="1" t="s">
        <v>9530</v>
      </c>
    </row>
    <row r="248" spans="1:3" x14ac:dyDescent="0.3">
      <c r="A248" s="1" t="s">
        <v>621</v>
      </c>
      <c r="B248" s="1" t="s">
        <v>9776</v>
      </c>
      <c r="C248" s="1" t="s">
        <v>9536</v>
      </c>
    </row>
    <row r="249" spans="1:3" x14ac:dyDescent="0.3">
      <c r="A249" s="1" t="s">
        <v>756</v>
      </c>
      <c r="B249" s="1" t="s">
        <v>9777</v>
      </c>
      <c r="C249" s="1" t="s">
        <v>9528</v>
      </c>
    </row>
    <row r="250" spans="1:3" x14ac:dyDescent="0.3">
      <c r="A250" s="1" t="s">
        <v>2095</v>
      </c>
      <c r="B250" s="1" t="s">
        <v>9778</v>
      </c>
      <c r="C250" s="1" t="s">
        <v>9528</v>
      </c>
    </row>
    <row r="251" spans="1:3" x14ac:dyDescent="0.3">
      <c r="A251" s="1" t="s">
        <v>2107</v>
      </c>
      <c r="B251" s="1" t="s">
        <v>9779</v>
      </c>
      <c r="C251" s="1" t="s">
        <v>9530</v>
      </c>
    </row>
    <row r="252" spans="1:3" x14ac:dyDescent="0.3">
      <c r="A252" s="1" t="s">
        <v>2111</v>
      </c>
      <c r="B252" s="1" t="s">
        <v>9780</v>
      </c>
      <c r="C252" s="1" t="s">
        <v>9528</v>
      </c>
    </row>
    <row r="253" spans="1:3" x14ac:dyDescent="0.3">
      <c r="A253" s="1" t="s">
        <v>2119</v>
      </c>
      <c r="B253" s="1" t="s">
        <v>9781</v>
      </c>
      <c r="C253" s="1" t="s">
        <v>9530</v>
      </c>
    </row>
    <row r="254" spans="1:3" x14ac:dyDescent="0.3">
      <c r="A254" s="1" t="s">
        <v>1327</v>
      </c>
      <c r="B254" s="1" t="s">
        <v>9782</v>
      </c>
      <c r="C254" s="1" t="s">
        <v>9528</v>
      </c>
    </row>
    <row r="255" spans="1:3" x14ac:dyDescent="0.3">
      <c r="A255" s="1" t="s">
        <v>985</v>
      </c>
      <c r="B255" s="1" t="s">
        <v>9783</v>
      </c>
      <c r="C255" s="1" t="s">
        <v>9528</v>
      </c>
    </row>
    <row r="256" spans="1:3" x14ac:dyDescent="0.3">
      <c r="A256" s="1" t="s">
        <v>978</v>
      </c>
      <c r="B256" s="1" t="s">
        <v>9784</v>
      </c>
      <c r="C256" s="1" t="s">
        <v>9536</v>
      </c>
    </row>
    <row r="257" spans="1:3" x14ac:dyDescent="0.3">
      <c r="A257" s="1" t="s">
        <v>804</v>
      </c>
      <c r="B257" s="1" t="s">
        <v>9785</v>
      </c>
      <c r="C257" s="1" t="s">
        <v>9530</v>
      </c>
    </row>
    <row r="258" spans="1:3" x14ac:dyDescent="0.3">
      <c r="A258" s="1" t="s">
        <v>360</v>
      </c>
      <c r="B258" s="1" t="s">
        <v>9786</v>
      </c>
      <c r="C258" s="1" t="s">
        <v>9536</v>
      </c>
    </row>
    <row r="259" spans="1:3" x14ac:dyDescent="0.3">
      <c r="A259" s="1" t="s">
        <v>2151</v>
      </c>
      <c r="B259" s="1" t="s">
        <v>9787</v>
      </c>
      <c r="C259" s="1" t="s">
        <v>9528</v>
      </c>
    </row>
    <row r="260" spans="1:3" x14ac:dyDescent="0.3">
      <c r="A260" s="1" t="s">
        <v>366</v>
      </c>
      <c r="B260" s="1" t="s">
        <v>9788</v>
      </c>
      <c r="C260" s="1" t="s">
        <v>9536</v>
      </c>
    </row>
    <row r="261" spans="1:3" x14ac:dyDescent="0.3">
      <c r="A261" s="1" t="s">
        <v>903</v>
      </c>
      <c r="B261" s="1" t="s">
        <v>9789</v>
      </c>
      <c r="C261" s="1" t="s">
        <v>9530</v>
      </c>
    </row>
    <row r="262" spans="1:3" x14ac:dyDescent="0.3">
      <c r="A262" s="1" t="s">
        <v>1135</v>
      </c>
      <c r="B262" s="1" t="s">
        <v>9790</v>
      </c>
      <c r="C262" s="1" t="s">
        <v>9530</v>
      </c>
    </row>
    <row r="263" spans="1:3" x14ac:dyDescent="0.3">
      <c r="A263" s="1" t="s">
        <v>1321</v>
      </c>
      <c r="B263" s="1" t="s">
        <v>9791</v>
      </c>
      <c r="C263" s="1" t="s">
        <v>9528</v>
      </c>
    </row>
    <row r="264" spans="1:3" x14ac:dyDescent="0.3">
      <c r="A264" s="1" t="s">
        <v>562</v>
      </c>
      <c r="B264" s="1" t="s">
        <v>9792</v>
      </c>
      <c r="C264" s="1" t="s">
        <v>9528</v>
      </c>
    </row>
    <row r="265" spans="1:3" x14ac:dyDescent="0.3">
      <c r="A265" s="1" t="s">
        <v>2180</v>
      </c>
      <c r="B265" s="1" t="s">
        <v>9793</v>
      </c>
      <c r="C265" s="1" t="s">
        <v>9528</v>
      </c>
    </row>
    <row r="266" spans="1:3" x14ac:dyDescent="0.3">
      <c r="A266" s="1" t="s">
        <v>769</v>
      </c>
      <c r="B266" s="1" t="s">
        <v>9794</v>
      </c>
      <c r="C266" s="1" t="s">
        <v>9528</v>
      </c>
    </row>
    <row r="267" spans="1:3" x14ac:dyDescent="0.3">
      <c r="A267" s="1" t="s">
        <v>2136</v>
      </c>
      <c r="B267" s="1" t="s">
        <v>9795</v>
      </c>
      <c r="C267" s="1" t="s">
        <v>9530</v>
      </c>
    </row>
    <row r="268" spans="1:3" x14ac:dyDescent="0.3">
      <c r="A268" s="1" t="s">
        <v>455</v>
      </c>
      <c r="B268" s="1" t="s">
        <v>9796</v>
      </c>
      <c r="C268" s="1" t="s">
        <v>9528</v>
      </c>
    </row>
    <row r="269" spans="1:3" x14ac:dyDescent="0.3">
      <c r="A269" s="1" t="s">
        <v>2200</v>
      </c>
      <c r="B269" s="1" t="s">
        <v>9797</v>
      </c>
      <c r="C269" s="1" t="s">
        <v>9528</v>
      </c>
    </row>
    <row r="270" spans="1:3" x14ac:dyDescent="0.3">
      <c r="A270" s="1" t="s">
        <v>82</v>
      </c>
      <c r="B270" s="1" t="s">
        <v>9798</v>
      </c>
      <c r="C270" s="1" t="s">
        <v>9528</v>
      </c>
    </row>
    <row r="271" spans="1:3" x14ac:dyDescent="0.3">
      <c r="A271" s="1" t="s">
        <v>1941</v>
      </c>
      <c r="B271" s="1" t="s">
        <v>9799</v>
      </c>
      <c r="C271" s="1" t="s">
        <v>9528</v>
      </c>
    </row>
    <row r="272" spans="1:3" x14ac:dyDescent="0.3">
      <c r="A272" s="1" t="s">
        <v>421</v>
      </c>
      <c r="B272" s="1" t="s">
        <v>9800</v>
      </c>
      <c r="C272" s="1" t="s">
        <v>9536</v>
      </c>
    </row>
    <row r="273" spans="1:3" x14ac:dyDescent="0.3">
      <c r="A273" s="1" t="s">
        <v>2231</v>
      </c>
      <c r="B273" s="1" t="s">
        <v>9801</v>
      </c>
      <c r="C273" s="1" t="s">
        <v>9528</v>
      </c>
    </row>
    <row r="274" spans="1:3" x14ac:dyDescent="0.3">
      <c r="A274" s="1" t="s">
        <v>1816</v>
      </c>
      <c r="B274" s="1" t="s">
        <v>9802</v>
      </c>
      <c r="C274" s="1" t="s">
        <v>9530</v>
      </c>
    </row>
    <row r="275" spans="1:3" x14ac:dyDescent="0.3">
      <c r="A275" s="1" t="s">
        <v>1088</v>
      </c>
      <c r="B275" s="1" t="s">
        <v>9803</v>
      </c>
      <c r="C275" s="1" t="s">
        <v>9528</v>
      </c>
    </row>
    <row r="276" spans="1:3" x14ac:dyDescent="0.3">
      <c r="A276" s="1" t="s">
        <v>1699</v>
      </c>
      <c r="B276" s="1" t="s">
        <v>9804</v>
      </c>
      <c r="C276" s="1" t="s">
        <v>9536</v>
      </c>
    </row>
    <row r="277" spans="1:3" x14ac:dyDescent="0.3">
      <c r="A277" s="1" t="s">
        <v>1189</v>
      </c>
      <c r="B277" s="1" t="s">
        <v>9805</v>
      </c>
      <c r="C277" s="1" t="s">
        <v>9528</v>
      </c>
    </row>
    <row r="278" spans="1:3" x14ac:dyDescent="0.3">
      <c r="A278" s="1" t="s">
        <v>1469</v>
      </c>
      <c r="B278" s="1" t="s">
        <v>9806</v>
      </c>
      <c r="C278" s="1" t="s">
        <v>9530</v>
      </c>
    </row>
    <row r="279" spans="1:3" x14ac:dyDescent="0.3">
      <c r="A279" s="1" t="s">
        <v>2064</v>
      </c>
      <c r="B279" s="1" t="s">
        <v>9807</v>
      </c>
      <c r="C279" s="1" t="s">
        <v>9528</v>
      </c>
    </row>
    <row r="280" spans="1:3" x14ac:dyDescent="0.3">
      <c r="A280" s="1" t="s">
        <v>1617</v>
      </c>
      <c r="B280" s="1" t="s">
        <v>9808</v>
      </c>
      <c r="C280" s="1" t="s">
        <v>9536</v>
      </c>
    </row>
    <row r="281" spans="1:3" x14ac:dyDescent="0.3">
      <c r="A281" s="1" t="s">
        <v>2258</v>
      </c>
      <c r="B281" s="1" t="s">
        <v>9809</v>
      </c>
      <c r="C281" s="1" t="s">
        <v>9536</v>
      </c>
    </row>
    <row r="282" spans="1:3" x14ac:dyDescent="0.3">
      <c r="A282" s="1" t="s">
        <v>69</v>
      </c>
      <c r="B282" s="1" t="s">
        <v>9810</v>
      </c>
      <c r="C282" s="1" t="s">
        <v>9536</v>
      </c>
    </row>
    <row r="283" spans="1:3" x14ac:dyDescent="0.3">
      <c r="A283" s="1" t="s">
        <v>2271</v>
      </c>
      <c r="B283" s="1" t="s">
        <v>9811</v>
      </c>
      <c r="C283" s="1" t="s">
        <v>9530</v>
      </c>
    </row>
    <row r="284" spans="1:3" x14ac:dyDescent="0.3">
      <c r="A284" s="1" t="s">
        <v>2275</v>
      </c>
      <c r="B284" s="1" t="s">
        <v>9812</v>
      </c>
      <c r="C284" s="1" t="s">
        <v>9528</v>
      </c>
    </row>
    <row r="285" spans="1:3" x14ac:dyDescent="0.3">
      <c r="A285" s="1" t="s">
        <v>1023</v>
      </c>
      <c r="B285" s="1" t="s">
        <v>9813</v>
      </c>
      <c r="C285" s="1" t="s">
        <v>9528</v>
      </c>
    </row>
    <row r="286" spans="1:3" x14ac:dyDescent="0.3">
      <c r="A286" s="1" t="s">
        <v>245</v>
      </c>
      <c r="B286" s="1" t="s">
        <v>9814</v>
      </c>
      <c r="C286" s="1" t="s">
        <v>9536</v>
      </c>
    </row>
    <row r="287" spans="1:3" x14ac:dyDescent="0.3">
      <c r="A287" s="1" t="s">
        <v>354</v>
      </c>
      <c r="B287" s="1" t="s">
        <v>9815</v>
      </c>
      <c r="C287" s="1" t="s">
        <v>9536</v>
      </c>
    </row>
    <row r="288" spans="1:3" x14ac:dyDescent="0.3">
      <c r="A288" s="1" t="s">
        <v>1101</v>
      </c>
      <c r="B288" s="1" t="s">
        <v>9816</v>
      </c>
      <c r="C288" s="1" t="s">
        <v>9528</v>
      </c>
    </row>
    <row r="289" spans="1:3" x14ac:dyDescent="0.3">
      <c r="A289" s="1" t="s">
        <v>2308</v>
      </c>
      <c r="B289" s="1" t="s">
        <v>9817</v>
      </c>
      <c r="C289" s="1" t="s">
        <v>9528</v>
      </c>
    </row>
    <row r="290" spans="1:3" x14ac:dyDescent="0.3">
      <c r="A290" s="1" t="s">
        <v>1153</v>
      </c>
      <c r="B290" s="1" t="s">
        <v>9818</v>
      </c>
      <c r="C290" s="1" t="s">
        <v>9528</v>
      </c>
    </row>
    <row r="291" spans="1:3" x14ac:dyDescent="0.3">
      <c r="A291" s="1" t="s">
        <v>2322</v>
      </c>
      <c r="B291" s="1" t="s">
        <v>9819</v>
      </c>
      <c r="C291" s="1" t="s">
        <v>9530</v>
      </c>
    </row>
    <row r="292" spans="1:3" x14ac:dyDescent="0.3">
      <c r="A292" s="1" t="s">
        <v>2101</v>
      </c>
      <c r="B292" s="1" t="s">
        <v>9820</v>
      </c>
      <c r="C292" s="1" t="s">
        <v>9528</v>
      </c>
    </row>
    <row r="293" spans="1:3" x14ac:dyDescent="0.3">
      <c r="A293" s="1" t="s">
        <v>2042</v>
      </c>
      <c r="B293" s="1" t="s">
        <v>9821</v>
      </c>
      <c r="C293" s="1" t="s">
        <v>9530</v>
      </c>
    </row>
    <row r="294" spans="1:3" x14ac:dyDescent="0.3">
      <c r="A294" s="1" t="s">
        <v>623</v>
      </c>
      <c r="B294" s="1" t="s">
        <v>9822</v>
      </c>
      <c r="C294" s="1" t="s">
        <v>9530</v>
      </c>
    </row>
    <row r="295" spans="1:3" x14ac:dyDescent="0.3">
      <c r="A295" s="1" t="s">
        <v>754</v>
      </c>
      <c r="B295" s="1" t="s">
        <v>9823</v>
      </c>
      <c r="C295" s="1" t="s">
        <v>9528</v>
      </c>
    </row>
    <row r="296" spans="1:3" x14ac:dyDescent="0.3">
      <c r="A296" s="1" t="s">
        <v>721</v>
      </c>
      <c r="B296" s="1" t="s">
        <v>9824</v>
      </c>
      <c r="C296" s="1" t="s">
        <v>9530</v>
      </c>
    </row>
    <row r="297" spans="1:3" x14ac:dyDescent="0.3">
      <c r="A297" s="1" t="s">
        <v>2345</v>
      </c>
      <c r="B297" s="1" t="s">
        <v>9825</v>
      </c>
      <c r="C297" s="1" t="s">
        <v>9530</v>
      </c>
    </row>
    <row r="298" spans="1:3" x14ac:dyDescent="0.3">
      <c r="A298" s="1" t="s">
        <v>67</v>
      </c>
      <c r="B298" s="1" t="s">
        <v>9826</v>
      </c>
      <c r="C298" s="1" t="s">
        <v>9530</v>
      </c>
    </row>
    <row r="299" spans="1:3" x14ac:dyDescent="0.3">
      <c r="A299" s="1" t="s">
        <v>2366</v>
      </c>
      <c r="B299" s="1" t="s">
        <v>9827</v>
      </c>
      <c r="C299" s="1" t="s">
        <v>9528</v>
      </c>
    </row>
    <row r="300" spans="1:3" x14ac:dyDescent="0.3">
      <c r="A300" s="1" t="s">
        <v>261</v>
      </c>
      <c r="B300" s="1" t="s">
        <v>9828</v>
      </c>
      <c r="C300" s="1" t="s">
        <v>9528</v>
      </c>
    </row>
    <row r="301" spans="1:3" x14ac:dyDescent="0.3">
      <c r="A301" s="1" t="s">
        <v>2048</v>
      </c>
      <c r="B301" s="1" t="s">
        <v>9829</v>
      </c>
      <c r="C301" s="1" t="s">
        <v>9528</v>
      </c>
    </row>
    <row r="302" spans="1:3" x14ac:dyDescent="0.3">
      <c r="A302" s="1" t="s">
        <v>2395</v>
      </c>
      <c r="B302" s="1" t="s">
        <v>9830</v>
      </c>
      <c r="C302" s="1" t="s">
        <v>9528</v>
      </c>
    </row>
    <row r="303" spans="1:3" x14ac:dyDescent="0.3">
      <c r="A303" s="1" t="s">
        <v>1517</v>
      </c>
      <c r="B303" s="1" t="s">
        <v>9831</v>
      </c>
      <c r="C303" s="1" t="s">
        <v>9528</v>
      </c>
    </row>
    <row r="304" spans="1:3" x14ac:dyDescent="0.3">
      <c r="A304" s="1" t="s">
        <v>1131</v>
      </c>
      <c r="B304" s="1" t="s">
        <v>9832</v>
      </c>
      <c r="C304" s="1" t="s">
        <v>9528</v>
      </c>
    </row>
    <row r="305" spans="1:3" x14ac:dyDescent="0.3">
      <c r="A305" s="1" t="s">
        <v>1893</v>
      </c>
      <c r="B305" s="1" t="s">
        <v>9833</v>
      </c>
      <c r="C305" s="1" t="s">
        <v>9528</v>
      </c>
    </row>
    <row r="306" spans="1:3" x14ac:dyDescent="0.3">
      <c r="A306" s="1" t="s">
        <v>1042</v>
      </c>
      <c r="B306" s="1" t="s">
        <v>9834</v>
      </c>
      <c r="C306" s="1" t="s">
        <v>9530</v>
      </c>
    </row>
    <row r="307" spans="1:3" x14ac:dyDescent="0.3">
      <c r="A307" s="1" t="s">
        <v>2417</v>
      </c>
      <c r="B307" s="1" t="s">
        <v>9835</v>
      </c>
      <c r="C307" s="1" t="s">
        <v>9530</v>
      </c>
    </row>
    <row r="308" spans="1:3" x14ac:dyDescent="0.3">
      <c r="A308" s="1" t="s">
        <v>810</v>
      </c>
      <c r="B308" s="1" t="s">
        <v>9836</v>
      </c>
      <c r="C308" s="1" t="s">
        <v>9528</v>
      </c>
    </row>
    <row r="309" spans="1:3" x14ac:dyDescent="0.3">
      <c r="A309" s="1" t="s">
        <v>2424</v>
      </c>
      <c r="B309" s="1" t="s">
        <v>9837</v>
      </c>
      <c r="C309" s="1" t="s">
        <v>9528</v>
      </c>
    </row>
    <row r="310" spans="1:3" x14ac:dyDescent="0.3">
      <c r="A310" s="1" t="s">
        <v>736</v>
      </c>
      <c r="B310" s="1" t="s">
        <v>9838</v>
      </c>
      <c r="C310" s="1" t="s">
        <v>9530</v>
      </c>
    </row>
    <row r="311" spans="1:3" x14ac:dyDescent="0.3">
      <c r="A311" s="1" t="s">
        <v>2300</v>
      </c>
      <c r="B311" s="1" t="s">
        <v>9839</v>
      </c>
      <c r="C311" s="1" t="s">
        <v>9528</v>
      </c>
    </row>
    <row r="312" spans="1:3" x14ac:dyDescent="0.3">
      <c r="A312" s="1" t="s">
        <v>290</v>
      </c>
      <c r="B312" s="1" t="s">
        <v>9840</v>
      </c>
      <c r="C312" s="1" t="s">
        <v>9528</v>
      </c>
    </row>
    <row r="313" spans="1:3" x14ac:dyDescent="0.3">
      <c r="A313" s="1" t="s">
        <v>2494</v>
      </c>
      <c r="B313" s="1" t="s">
        <v>9841</v>
      </c>
      <c r="C313" s="1" t="s">
        <v>9536</v>
      </c>
    </row>
    <row r="314" spans="1:3" x14ac:dyDescent="0.3">
      <c r="A314" s="1" t="s">
        <v>1165</v>
      </c>
      <c r="B314" s="1" t="s">
        <v>9842</v>
      </c>
      <c r="C314" s="1" t="s">
        <v>9530</v>
      </c>
    </row>
    <row r="315" spans="1:3" x14ac:dyDescent="0.3">
      <c r="A315" s="1" t="s">
        <v>2502</v>
      </c>
      <c r="B315" s="1" t="s">
        <v>9843</v>
      </c>
      <c r="C315" s="1" t="s">
        <v>9530</v>
      </c>
    </row>
    <row r="316" spans="1:3" x14ac:dyDescent="0.3">
      <c r="A316" s="1" t="s">
        <v>840</v>
      </c>
      <c r="B316" s="1" t="s">
        <v>9844</v>
      </c>
      <c r="C316" s="1" t="s">
        <v>9528</v>
      </c>
    </row>
    <row r="317" spans="1:3" x14ac:dyDescent="0.3">
      <c r="A317" s="1" t="s">
        <v>2514</v>
      </c>
      <c r="B317" s="1" t="s">
        <v>9845</v>
      </c>
      <c r="C317" s="1" t="s">
        <v>9528</v>
      </c>
    </row>
    <row r="318" spans="1:3" x14ac:dyDescent="0.3">
      <c r="A318" s="1" t="s">
        <v>1547</v>
      </c>
      <c r="B318" s="1" t="s">
        <v>9846</v>
      </c>
      <c r="C318" s="1" t="s">
        <v>9530</v>
      </c>
    </row>
    <row r="319" spans="1:3" x14ac:dyDescent="0.3">
      <c r="A319" s="1" t="s">
        <v>2521</v>
      </c>
      <c r="B319" s="1" t="s">
        <v>9847</v>
      </c>
      <c r="C319" s="1" t="s">
        <v>9530</v>
      </c>
    </row>
    <row r="320" spans="1:3" x14ac:dyDescent="0.3">
      <c r="A320" s="1" t="s">
        <v>2527</v>
      </c>
      <c r="B320" s="1" t="s">
        <v>9848</v>
      </c>
      <c r="C320" s="1" t="s">
        <v>9528</v>
      </c>
    </row>
    <row r="321" spans="1:3" x14ac:dyDescent="0.3">
      <c r="A321" s="1" t="s">
        <v>1028</v>
      </c>
      <c r="B321" s="1" t="s">
        <v>9849</v>
      </c>
      <c r="C321" s="1" t="s">
        <v>9536</v>
      </c>
    </row>
    <row r="322" spans="1:3" x14ac:dyDescent="0.3">
      <c r="A322" s="1" t="s">
        <v>1394</v>
      </c>
      <c r="B322" s="1" t="s">
        <v>9850</v>
      </c>
      <c r="C322" s="1" t="s">
        <v>9528</v>
      </c>
    </row>
    <row r="323" spans="1:3" x14ac:dyDescent="0.3">
      <c r="A323" s="1" t="s">
        <v>2545</v>
      </c>
      <c r="B323" s="1" t="s">
        <v>9851</v>
      </c>
      <c r="C323" s="1" t="s">
        <v>9530</v>
      </c>
    </row>
    <row r="324" spans="1:3" x14ac:dyDescent="0.3">
      <c r="A324" s="1" t="s">
        <v>1123</v>
      </c>
      <c r="B324" s="1" t="s">
        <v>9852</v>
      </c>
      <c r="C324" s="1" t="s">
        <v>9530</v>
      </c>
    </row>
    <row r="325" spans="1:3" x14ac:dyDescent="0.3">
      <c r="A325" s="1" t="s">
        <v>2558</v>
      </c>
      <c r="B325" s="1" t="s">
        <v>9853</v>
      </c>
      <c r="C325" s="1" t="s">
        <v>9530</v>
      </c>
    </row>
    <row r="326" spans="1:3" x14ac:dyDescent="0.3">
      <c r="A326" s="1" t="s">
        <v>1969</v>
      </c>
      <c r="B326" s="1" t="s">
        <v>9854</v>
      </c>
      <c r="C326" s="1" t="s">
        <v>9536</v>
      </c>
    </row>
    <row r="327" spans="1:3" x14ac:dyDescent="0.3">
      <c r="A327" s="1" t="s">
        <v>1111</v>
      </c>
      <c r="B327" s="1" t="s">
        <v>9855</v>
      </c>
      <c r="C327" s="1" t="s">
        <v>9528</v>
      </c>
    </row>
    <row r="328" spans="1:3" x14ac:dyDescent="0.3">
      <c r="A328" s="1" t="s">
        <v>2577</v>
      </c>
      <c r="B328" s="1" t="s">
        <v>9856</v>
      </c>
      <c r="C328" s="1" t="s">
        <v>9536</v>
      </c>
    </row>
    <row r="329" spans="1:3" x14ac:dyDescent="0.3">
      <c r="A329" s="1" t="s">
        <v>2123</v>
      </c>
      <c r="B329" s="1" t="s">
        <v>9857</v>
      </c>
      <c r="C329" s="1" t="s">
        <v>9536</v>
      </c>
    </row>
    <row r="330" spans="1:3" x14ac:dyDescent="0.3">
      <c r="A330" s="1" t="s">
        <v>855</v>
      </c>
      <c r="B330" s="1" t="s">
        <v>9858</v>
      </c>
      <c r="C330" s="1" t="s">
        <v>9528</v>
      </c>
    </row>
    <row r="331" spans="1:3" x14ac:dyDescent="0.3">
      <c r="A331" s="1" t="s">
        <v>2589</v>
      </c>
      <c r="B331" s="1" t="s">
        <v>9859</v>
      </c>
      <c r="C331" s="1" t="s">
        <v>9530</v>
      </c>
    </row>
    <row r="332" spans="1:3" x14ac:dyDescent="0.3">
      <c r="A332" s="1" t="s">
        <v>322</v>
      </c>
      <c r="B332" s="1" t="s">
        <v>9860</v>
      </c>
      <c r="C332" s="1" t="s">
        <v>9536</v>
      </c>
    </row>
    <row r="333" spans="1:3" x14ac:dyDescent="0.3">
      <c r="A333" s="1" t="s">
        <v>836</v>
      </c>
      <c r="B333" s="1" t="s">
        <v>9861</v>
      </c>
      <c r="C333" s="1" t="s">
        <v>9530</v>
      </c>
    </row>
    <row r="334" spans="1:3" x14ac:dyDescent="0.3">
      <c r="A334" s="1" t="s">
        <v>401</v>
      </c>
      <c r="B334" s="1" t="s">
        <v>9862</v>
      </c>
      <c r="C334" s="1" t="s">
        <v>9528</v>
      </c>
    </row>
    <row r="335" spans="1:3" x14ac:dyDescent="0.3">
      <c r="A335" s="1" t="s">
        <v>1742</v>
      </c>
      <c r="B335" s="1" t="s">
        <v>9863</v>
      </c>
      <c r="C335" s="1" t="s">
        <v>9528</v>
      </c>
    </row>
    <row r="336" spans="1:3" x14ac:dyDescent="0.3">
      <c r="A336" s="1" t="s">
        <v>2611</v>
      </c>
      <c r="B336" s="1" t="s">
        <v>9864</v>
      </c>
      <c r="C336" s="1" t="s">
        <v>9530</v>
      </c>
    </row>
    <row r="337" spans="1:3" x14ac:dyDescent="0.3">
      <c r="A337" s="1" t="s">
        <v>2615</v>
      </c>
      <c r="B337" s="1" t="s">
        <v>9865</v>
      </c>
      <c r="C337" s="1" t="s">
        <v>9530</v>
      </c>
    </row>
    <row r="338" spans="1:3" x14ac:dyDescent="0.3">
      <c r="A338" s="1" t="s">
        <v>2641</v>
      </c>
      <c r="B338" s="1" t="s">
        <v>9866</v>
      </c>
      <c r="C338" s="1" t="s">
        <v>9536</v>
      </c>
    </row>
    <row r="339" spans="1:3" x14ac:dyDescent="0.3">
      <c r="A339" s="1" t="s">
        <v>1452</v>
      </c>
      <c r="B339" s="1" t="s">
        <v>9867</v>
      </c>
      <c r="C339" s="1" t="s">
        <v>9536</v>
      </c>
    </row>
    <row r="340" spans="1:3" x14ac:dyDescent="0.3">
      <c r="A340" s="1" t="s">
        <v>39</v>
      </c>
      <c r="B340" s="1" t="s">
        <v>9868</v>
      </c>
      <c r="C340" s="1" t="s">
        <v>9530</v>
      </c>
    </row>
    <row r="341" spans="1:3" x14ac:dyDescent="0.3">
      <c r="A341" s="1" t="s">
        <v>2653</v>
      </c>
      <c r="B341" s="1" t="s">
        <v>9869</v>
      </c>
      <c r="C341" s="1" t="s">
        <v>9528</v>
      </c>
    </row>
    <row r="342" spans="1:3" x14ac:dyDescent="0.3">
      <c r="A342" s="1" t="s">
        <v>572</v>
      </c>
      <c r="B342" s="1" t="s">
        <v>9870</v>
      </c>
      <c r="C342" s="1" t="s">
        <v>9530</v>
      </c>
    </row>
    <row r="343" spans="1:3" x14ac:dyDescent="0.3">
      <c r="A343" s="1" t="s">
        <v>2664</v>
      </c>
      <c r="B343" s="1" t="s">
        <v>9871</v>
      </c>
      <c r="C343" s="1" t="s">
        <v>9528</v>
      </c>
    </row>
    <row r="344" spans="1:3" x14ac:dyDescent="0.3">
      <c r="A344" s="1" t="s">
        <v>1412</v>
      </c>
      <c r="B344" s="1" t="s">
        <v>9872</v>
      </c>
      <c r="C344" s="1" t="s">
        <v>9536</v>
      </c>
    </row>
    <row r="345" spans="1:3" x14ac:dyDescent="0.3">
      <c r="A345" s="1" t="s">
        <v>449</v>
      </c>
      <c r="B345" s="1" t="s">
        <v>9873</v>
      </c>
      <c r="C345" s="1" t="s">
        <v>9528</v>
      </c>
    </row>
    <row r="346" spans="1:3" x14ac:dyDescent="0.3">
      <c r="A346" s="1" t="s">
        <v>662</v>
      </c>
      <c r="B346" s="1" t="s">
        <v>9874</v>
      </c>
      <c r="C346" s="1" t="s">
        <v>9536</v>
      </c>
    </row>
    <row r="347" spans="1:3" x14ac:dyDescent="0.3">
      <c r="A347" s="1" t="s">
        <v>2680</v>
      </c>
      <c r="B347" s="1" t="s">
        <v>9875</v>
      </c>
      <c r="C347" s="1" t="s">
        <v>9530</v>
      </c>
    </row>
    <row r="348" spans="1:3" x14ac:dyDescent="0.3">
      <c r="A348" s="1" t="s">
        <v>2686</v>
      </c>
      <c r="B348" s="1" t="s">
        <v>9876</v>
      </c>
      <c r="C348" s="1" t="s">
        <v>9530</v>
      </c>
    </row>
    <row r="349" spans="1:3" x14ac:dyDescent="0.3">
      <c r="A349" s="1" t="s">
        <v>2709</v>
      </c>
      <c r="B349" s="1" t="s">
        <v>9877</v>
      </c>
      <c r="C349" s="1" t="s">
        <v>9528</v>
      </c>
    </row>
    <row r="350" spans="1:3" x14ac:dyDescent="0.3">
      <c r="A350" s="1" t="s">
        <v>945</v>
      </c>
      <c r="B350" s="1" t="s">
        <v>9878</v>
      </c>
      <c r="C350" s="1" t="s">
        <v>9528</v>
      </c>
    </row>
    <row r="351" spans="1:3" x14ac:dyDescent="0.3">
      <c r="A351" s="1" t="s">
        <v>300</v>
      </c>
      <c r="B351" s="1" t="s">
        <v>9879</v>
      </c>
      <c r="C351" s="1" t="s">
        <v>9528</v>
      </c>
    </row>
    <row r="352" spans="1:3" x14ac:dyDescent="0.3">
      <c r="A352" s="1" t="s">
        <v>1782</v>
      </c>
      <c r="B352" s="1" t="s">
        <v>9880</v>
      </c>
      <c r="C352" s="1" t="s">
        <v>9528</v>
      </c>
    </row>
    <row r="353" spans="1:3" x14ac:dyDescent="0.3">
      <c r="A353" s="1" t="s">
        <v>2716</v>
      </c>
      <c r="B353" s="1" t="s">
        <v>9881</v>
      </c>
      <c r="C353" s="1" t="s">
        <v>9528</v>
      </c>
    </row>
    <row r="354" spans="1:3" x14ac:dyDescent="0.3">
      <c r="A354" s="1" t="s">
        <v>974</v>
      </c>
      <c r="B354" s="1" t="s">
        <v>9882</v>
      </c>
      <c r="C354" s="1" t="s">
        <v>9530</v>
      </c>
    </row>
    <row r="355" spans="1:3" x14ac:dyDescent="0.3">
      <c r="A355" s="1" t="s">
        <v>2720</v>
      </c>
      <c r="B355" s="1" t="s">
        <v>9883</v>
      </c>
      <c r="C355" s="1" t="s">
        <v>9536</v>
      </c>
    </row>
    <row r="356" spans="1:3" x14ac:dyDescent="0.3">
      <c r="A356" s="1" t="s">
        <v>1538</v>
      </c>
      <c r="B356" s="1" t="s">
        <v>9884</v>
      </c>
      <c r="C356" s="1" t="s">
        <v>9536</v>
      </c>
    </row>
    <row r="357" spans="1:3" x14ac:dyDescent="0.3">
      <c r="A357" s="1" t="s">
        <v>2044</v>
      </c>
      <c r="B357" s="1" t="s">
        <v>9885</v>
      </c>
      <c r="C357" s="1" t="s">
        <v>9528</v>
      </c>
    </row>
    <row r="358" spans="1:3" x14ac:dyDescent="0.3">
      <c r="A358" s="1" t="s">
        <v>2471</v>
      </c>
      <c r="B358" s="1" t="s">
        <v>9886</v>
      </c>
      <c r="C358" s="1" t="s">
        <v>9528</v>
      </c>
    </row>
    <row r="359" spans="1:3" x14ac:dyDescent="0.3">
      <c r="A359" s="1" t="s">
        <v>2403</v>
      </c>
      <c r="B359" s="1" t="s">
        <v>9887</v>
      </c>
      <c r="C359" s="1" t="s">
        <v>9536</v>
      </c>
    </row>
    <row r="360" spans="1:3" x14ac:dyDescent="0.3">
      <c r="A360" s="1" t="s">
        <v>2759</v>
      </c>
      <c r="B360" s="1" t="s">
        <v>9888</v>
      </c>
      <c r="C360" s="1" t="s">
        <v>9528</v>
      </c>
    </row>
    <row r="361" spans="1:3" x14ac:dyDescent="0.3">
      <c r="A361" s="1" t="s">
        <v>1234</v>
      </c>
      <c r="B361" s="1" t="s">
        <v>9889</v>
      </c>
      <c r="C361" s="1" t="s">
        <v>9536</v>
      </c>
    </row>
    <row r="362" spans="1:3" x14ac:dyDescent="0.3">
      <c r="A362" s="1" t="s">
        <v>2399</v>
      </c>
      <c r="B362" s="1" t="s">
        <v>9890</v>
      </c>
      <c r="C362" s="1" t="s">
        <v>9530</v>
      </c>
    </row>
    <row r="363" spans="1:3" x14ac:dyDescent="0.3">
      <c r="A363" s="1" t="s">
        <v>352</v>
      </c>
      <c r="B363" s="1" t="s">
        <v>9891</v>
      </c>
      <c r="C363" s="1" t="s">
        <v>9528</v>
      </c>
    </row>
    <row r="364" spans="1:3" x14ac:dyDescent="0.3">
      <c r="A364" s="1" t="s">
        <v>2779</v>
      </c>
      <c r="B364" s="1" t="s">
        <v>9892</v>
      </c>
      <c r="C364" s="1" t="s">
        <v>9528</v>
      </c>
    </row>
    <row r="365" spans="1:3" x14ac:dyDescent="0.3">
      <c r="A365" s="1" t="s">
        <v>554</v>
      </c>
      <c r="B365" s="1" t="s">
        <v>9893</v>
      </c>
      <c r="C365" s="1" t="s">
        <v>9528</v>
      </c>
    </row>
    <row r="366" spans="1:3" x14ac:dyDescent="0.3">
      <c r="A366" s="1" t="s">
        <v>2785</v>
      </c>
      <c r="B366" s="1" t="s">
        <v>9894</v>
      </c>
      <c r="C366" s="1" t="s">
        <v>9528</v>
      </c>
    </row>
    <row r="367" spans="1:3" x14ac:dyDescent="0.3">
      <c r="A367" s="1" t="s">
        <v>953</v>
      </c>
      <c r="B367" s="1" t="s">
        <v>9895</v>
      </c>
      <c r="C367" s="1" t="s">
        <v>9528</v>
      </c>
    </row>
    <row r="368" spans="1:3" x14ac:dyDescent="0.3">
      <c r="A368" s="1" t="s">
        <v>2553</v>
      </c>
      <c r="B368" s="1" t="s">
        <v>9896</v>
      </c>
      <c r="C368" s="1" t="s">
        <v>9530</v>
      </c>
    </row>
    <row r="369" spans="1:3" x14ac:dyDescent="0.3">
      <c r="A369" s="1" t="s">
        <v>2809</v>
      </c>
      <c r="B369" s="1" t="s">
        <v>9897</v>
      </c>
      <c r="C369" s="1" t="s">
        <v>9536</v>
      </c>
    </row>
    <row r="370" spans="1:3" x14ac:dyDescent="0.3">
      <c r="A370" s="1" t="s">
        <v>2815</v>
      </c>
      <c r="B370" s="1" t="s">
        <v>9898</v>
      </c>
      <c r="C370" s="1" t="s">
        <v>9536</v>
      </c>
    </row>
    <row r="371" spans="1:3" x14ac:dyDescent="0.3">
      <c r="A371" s="1" t="s">
        <v>155</v>
      </c>
      <c r="B371" s="1" t="s">
        <v>9899</v>
      </c>
      <c r="C371" s="1" t="s">
        <v>9528</v>
      </c>
    </row>
    <row r="372" spans="1:3" x14ac:dyDescent="0.3">
      <c r="A372" s="1" t="s">
        <v>2832</v>
      </c>
      <c r="B372" s="1" t="s">
        <v>9900</v>
      </c>
      <c r="C372" s="1" t="s">
        <v>9528</v>
      </c>
    </row>
    <row r="373" spans="1:3" x14ac:dyDescent="0.3">
      <c r="A373" s="1" t="s">
        <v>2836</v>
      </c>
      <c r="B373" s="1" t="s">
        <v>9901</v>
      </c>
      <c r="C373" s="1" t="s">
        <v>9528</v>
      </c>
    </row>
    <row r="374" spans="1:3" x14ac:dyDescent="0.3">
      <c r="A374" s="1" t="s">
        <v>2329</v>
      </c>
      <c r="B374" s="1" t="s">
        <v>9902</v>
      </c>
      <c r="C374" s="1" t="s">
        <v>9536</v>
      </c>
    </row>
    <row r="375" spans="1:3" x14ac:dyDescent="0.3">
      <c r="A375" s="1" t="s">
        <v>2841</v>
      </c>
      <c r="B375" s="1" t="s">
        <v>9903</v>
      </c>
      <c r="C375" s="1" t="s">
        <v>9528</v>
      </c>
    </row>
    <row r="376" spans="1:3" x14ac:dyDescent="0.3">
      <c r="A376" s="1" t="s">
        <v>2847</v>
      </c>
      <c r="B376" s="1" t="s">
        <v>9904</v>
      </c>
      <c r="C376" s="1" t="s">
        <v>9530</v>
      </c>
    </row>
    <row r="377" spans="1:3" x14ac:dyDescent="0.3">
      <c r="A377" s="1" t="s">
        <v>2856</v>
      </c>
      <c r="B377" s="1" t="s">
        <v>9905</v>
      </c>
      <c r="C377" s="1" t="s">
        <v>9530</v>
      </c>
    </row>
    <row r="378" spans="1:3" x14ac:dyDescent="0.3">
      <c r="A378" s="1" t="s">
        <v>678</v>
      </c>
      <c r="B378" s="1" t="s">
        <v>9906</v>
      </c>
      <c r="C378" s="1" t="s">
        <v>9536</v>
      </c>
    </row>
    <row r="379" spans="1:3" x14ac:dyDescent="0.3">
      <c r="A379" s="1" t="s">
        <v>2876</v>
      </c>
      <c r="B379" s="1" t="s">
        <v>9907</v>
      </c>
      <c r="C379" s="1" t="s">
        <v>9536</v>
      </c>
    </row>
    <row r="380" spans="1:3" x14ac:dyDescent="0.3">
      <c r="A380" s="1" t="s">
        <v>1459</v>
      </c>
      <c r="B380" s="1" t="s">
        <v>9908</v>
      </c>
      <c r="C380" s="1" t="s">
        <v>9530</v>
      </c>
    </row>
    <row r="381" spans="1:3" x14ac:dyDescent="0.3">
      <c r="A381" s="1" t="s">
        <v>340</v>
      </c>
      <c r="B381" s="1" t="s">
        <v>9909</v>
      </c>
      <c r="C381" s="1" t="s">
        <v>9528</v>
      </c>
    </row>
    <row r="382" spans="1:3" x14ac:dyDescent="0.3">
      <c r="A382" s="1" t="s">
        <v>1920</v>
      </c>
      <c r="B382" s="1" t="s">
        <v>9910</v>
      </c>
      <c r="C382" s="1" t="s">
        <v>9528</v>
      </c>
    </row>
    <row r="383" spans="1:3" x14ac:dyDescent="0.3">
      <c r="A383" s="1" t="s">
        <v>1382</v>
      </c>
      <c r="B383" s="1" t="s">
        <v>9911</v>
      </c>
      <c r="C383" s="1" t="s">
        <v>9536</v>
      </c>
    </row>
    <row r="384" spans="1:3" x14ac:dyDescent="0.3">
      <c r="A384" s="1" t="s">
        <v>1346</v>
      </c>
      <c r="B384" s="1" t="s">
        <v>9912</v>
      </c>
      <c r="C384" s="1" t="s">
        <v>9536</v>
      </c>
    </row>
    <row r="385" spans="1:3" x14ac:dyDescent="0.3">
      <c r="A385" s="1" t="s">
        <v>597</v>
      </c>
      <c r="B385" s="1" t="s">
        <v>9913</v>
      </c>
      <c r="C385" s="1" t="s">
        <v>9528</v>
      </c>
    </row>
    <row r="386" spans="1:3" x14ac:dyDescent="0.3">
      <c r="A386" s="1" t="s">
        <v>504</v>
      </c>
      <c r="B386" s="1" t="s">
        <v>9914</v>
      </c>
      <c r="C386" s="1" t="s">
        <v>9528</v>
      </c>
    </row>
    <row r="387" spans="1:3" x14ac:dyDescent="0.3">
      <c r="A387" s="1" t="s">
        <v>2897</v>
      </c>
      <c r="B387" s="1" t="s">
        <v>9915</v>
      </c>
      <c r="C387" s="1" t="s">
        <v>9536</v>
      </c>
    </row>
    <row r="388" spans="1:3" x14ac:dyDescent="0.3">
      <c r="A388" s="1" t="s">
        <v>1875</v>
      </c>
      <c r="B388" s="1" t="s">
        <v>9916</v>
      </c>
      <c r="C388" s="1" t="s">
        <v>9528</v>
      </c>
    </row>
    <row r="389" spans="1:3" x14ac:dyDescent="0.3">
      <c r="A389" s="1" t="s">
        <v>2903</v>
      </c>
      <c r="B389" s="1" t="s">
        <v>9917</v>
      </c>
      <c r="C389" s="1" t="s">
        <v>9530</v>
      </c>
    </row>
    <row r="390" spans="1:3" x14ac:dyDescent="0.3">
      <c r="A390" s="1" t="s">
        <v>808</v>
      </c>
      <c r="B390" s="1" t="s">
        <v>9918</v>
      </c>
      <c r="C390" s="1" t="s">
        <v>9530</v>
      </c>
    </row>
    <row r="391" spans="1:3" x14ac:dyDescent="0.3">
      <c r="A391" s="1" t="s">
        <v>748</v>
      </c>
      <c r="B391" s="1" t="s">
        <v>9919</v>
      </c>
      <c r="C391" s="1" t="s">
        <v>9536</v>
      </c>
    </row>
    <row r="392" spans="1:3" x14ac:dyDescent="0.3">
      <c r="A392" s="1" t="s">
        <v>1443</v>
      </c>
      <c r="B392" s="1" t="s">
        <v>9920</v>
      </c>
      <c r="C392" s="1" t="s">
        <v>9536</v>
      </c>
    </row>
    <row r="393" spans="1:3" x14ac:dyDescent="0.3">
      <c r="A393" s="1" t="s">
        <v>1635</v>
      </c>
      <c r="B393" s="1" t="s">
        <v>9921</v>
      </c>
      <c r="C393" s="1" t="s">
        <v>9536</v>
      </c>
    </row>
    <row r="394" spans="1:3" x14ac:dyDescent="0.3">
      <c r="A394" s="1" t="s">
        <v>2949</v>
      </c>
      <c r="B394" s="1" t="s">
        <v>9922</v>
      </c>
      <c r="C394" s="1" t="s">
        <v>9528</v>
      </c>
    </row>
    <row r="395" spans="1:3" x14ac:dyDescent="0.3">
      <c r="A395" s="1" t="s">
        <v>201</v>
      </c>
      <c r="B395" s="1" t="s">
        <v>9923</v>
      </c>
      <c r="C395" s="1" t="s">
        <v>9530</v>
      </c>
    </row>
    <row r="396" spans="1:3" x14ac:dyDescent="0.3">
      <c r="A396" s="1" t="s">
        <v>141</v>
      </c>
      <c r="B396" s="1" t="s">
        <v>9924</v>
      </c>
      <c r="C396" s="1" t="s">
        <v>9528</v>
      </c>
    </row>
    <row r="397" spans="1:3" x14ac:dyDescent="0.3">
      <c r="A397" s="1" t="s">
        <v>1269</v>
      </c>
      <c r="B397" s="1" t="s">
        <v>9925</v>
      </c>
      <c r="C397" s="1" t="s">
        <v>9530</v>
      </c>
    </row>
    <row r="398" spans="1:3" x14ac:dyDescent="0.3">
      <c r="A398" s="1" t="s">
        <v>822</v>
      </c>
      <c r="B398" s="1" t="s">
        <v>9926</v>
      </c>
      <c r="C398" s="1" t="s">
        <v>9528</v>
      </c>
    </row>
    <row r="399" spans="1:3" x14ac:dyDescent="0.3">
      <c r="A399" s="1" t="s">
        <v>368</v>
      </c>
      <c r="B399" s="1" t="s">
        <v>9927</v>
      </c>
      <c r="C399" s="1" t="s">
        <v>9528</v>
      </c>
    </row>
    <row r="400" spans="1:3" x14ac:dyDescent="0.3">
      <c r="A400" s="1" t="s">
        <v>173</v>
      </c>
      <c r="B400" s="1" t="s">
        <v>9928</v>
      </c>
      <c r="C400" s="1" t="s">
        <v>9528</v>
      </c>
    </row>
    <row r="401" spans="1:3" x14ac:dyDescent="0.3">
      <c r="A401" s="1" t="s">
        <v>1178</v>
      </c>
      <c r="B401" s="1" t="s">
        <v>9929</v>
      </c>
      <c r="C401" s="1" t="s">
        <v>9536</v>
      </c>
    </row>
    <row r="402" spans="1:3" x14ac:dyDescent="0.3">
      <c r="A402" s="1" t="s">
        <v>2506</v>
      </c>
      <c r="B402" s="1" t="s">
        <v>9930</v>
      </c>
      <c r="C402" s="1" t="s">
        <v>9528</v>
      </c>
    </row>
    <row r="403" spans="1:3" x14ac:dyDescent="0.3">
      <c r="A403" s="1" t="s">
        <v>2068</v>
      </c>
      <c r="B403" s="1" t="s">
        <v>9931</v>
      </c>
      <c r="C403" s="1" t="s">
        <v>9536</v>
      </c>
    </row>
    <row r="404" spans="1:3" x14ac:dyDescent="0.3">
      <c r="A404" s="1" t="s">
        <v>2339</v>
      </c>
      <c r="B404" s="1" t="s">
        <v>9932</v>
      </c>
      <c r="C404" s="1" t="s">
        <v>9536</v>
      </c>
    </row>
    <row r="405" spans="1:3" x14ac:dyDescent="0.3">
      <c r="A405" s="1" t="s">
        <v>2237</v>
      </c>
      <c r="B405" s="1" t="s">
        <v>9933</v>
      </c>
      <c r="C405" s="1" t="s">
        <v>9530</v>
      </c>
    </row>
    <row r="406" spans="1:3" x14ac:dyDescent="0.3">
      <c r="A406" s="1" t="s">
        <v>1349</v>
      </c>
      <c r="B406" s="1" t="s">
        <v>9934</v>
      </c>
      <c r="C406" s="1" t="s">
        <v>9536</v>
      </c>
    </row>
    <row r="407" spans="1:3" x14ac:dyDescent="0.3">
      <c r="A407" s="1" t="s">
        <v>2605</v>
      </c>
      <c r="B407" s="1" t="s">
        <v>9935</v>
      </c>
      <c r="C407" s="1" t="s">
        <v>9528</v>
      </c>
    </row>
    <row r="408" spans="1:3" x14ac:dyDescent="0.3">
      <c r="A408" s="1" t="s">
        <v>641</v>
      </c>
      <c r="B408" s="1" t="s">
        <v>9936</v>
      </c>
      <c r="C408" s="1" t="s">
        <v>9530</v>
      </c>
    </row>
    <row r="409" spans="1:3" x14ac:dyDescent="0.3">
      <c r="A409" s="1" t="s">
        <v>960</v>
      </c>
      <c r="B409" s="1" t="s">
        <v>9937</v>
      </c>
      <c r="C409" s="1" t="s">
        <v>9530</v>
      </c>
    </row>
    <row r="410" spans="1:3" x14ac:dyDescent="0.3">
      <c r="A410" s="1" t="s">
        <v>115</v>
      </c>
      <c r="B410" s="1" t="s">
        <v>9938</v>
      </c>
      <c r="C410" s="1" t="s">
        <v>9536</v>
      </c>
    </row>
    <row r="411" spans="1:3" x14ac:dyDescent="0.3">
      <c r="A411" s="1" t="s">
        <v>1586</v>
      </c>
      <c r="B411" s="1" t="s">
        <v>9939</v>
      </c>
      <c r="C411" s="1" t="s">
        <v>9528</v>
      </c>
    </row>
    <row r="412" spans="1:3" x14ac:dyDescent="0.3">
      <c r="A412" s="1" t="s">
        <v>1619</v>
      </c>
      <c r="B412" s="1" t="s">
        <v>9940</v>
      </c>
      <c r="C412" s="1" t="s">
        <v>9530</v>
      </c>
    </row>
    <row r="413" spans="1:3" x14ac:dyDescent="0.3">
      <c r="A413" s="1" t="s">
        <v>1184</v>
      </c>
      <c r="B413" s="1" t="s">
        <v>9941</v>
      </c>
      <c r="C413" s="1" t="s">
        <v>9528</v>
      </c>
    </row>
    <row r="414" spans="1:3" x14ac:dyDescent="0.3">
      <c r="A414" s="1" t="s">
        <v>3118</v>
      </c>
      <c r="B414" s="1" t="s">
        <v>9942</v>
      </c>
      <c r="C414" s="1" t="s">
        <v>9528</v>
      </c>
    </row>
    <row r="415" spans="1:3" x14ac:dyDescent="0.3">
      <c r="A415" s="1" t="s">
        <v>972</v>
      </c>
      <c r="B415" s="1" t="s">
        <v>9943</v>
      </c>
      <c r="C415" s="1" t="s">
        <v>9528</v>
      </c>
    </row>
    <row r="416" spans="1:3" x14ac:dyDescent="0.3">
      <c r="A416" s="1" t="s">
        <v>1723</v>
      </c>
      <c r="B416" s="1" t="s">
        <v>9944</v>
      </c>
      <c r="C416" s="1" t="s">
        <v>9536</v>
      </c>
    </row>
    <row r="417" spans="1:3" x14ac:dyDescent="0.3">
      <c r="A417" s="1" t="s">
        <v>3144</v>
      </c>
      <c r="B417" s="1" t="s">
        <v>9945</v>
      </c>
      <c r="C417" s="1" t="s">
        <v>9528</v>
      </c>
    </row>
    <row r="418" spans="1:3" x14ac:dyDescent="0.3">
      <c r="A418" s="1" t="s">
        <v>3148</v>
      </c>
      <c r="B418" s="1" t="s">
        <v>9946</v>
      </c>
      <c r="C418" s="1" t="s">
        <v>9530</v>
      </c>
    </row>
    <row r="419" spans="1:3" x14ac:dyDescent="0.3">
      <c r="A419" s="1" t="s">
        <v>672</v>
      </c>
      <c r="B419" s="1" t="s">
        <v>9947</v>
      </c>
      <c r="C419" s="1" t="s">
        <v>9528</v>
      </c>
    </row>
    <row r="420" spans="1:3" x14ac:dyDescent="0.3">
      <c r="A420" s="1" t="s">
        <v>3152</v>
      </c>
      <c r="B420" s="1" t="s">
        <v>9948</v>
      </c>
      <c r="C420" s="1" t="s">
        <v>9528</v>
      </c>
    </row>
    <row r="421" spans="1:3" x14ac:dyDescent="0.3">
      <c r="A421" s="1" t="s">
        <v>905</v>
      </c>
      <c r="B421" s="1" t="s">
        <v>9949</v>
      </c>
      <c r="C421" s="1" t="s">
        <v>9528</v>
      </c>
    </row>
    <row r="422" spans="1:3" x14ac:dyDescent="0.3">
      <c r="A422" s="1" t="s">
        <v>1014</v>
      </c>
      <c r="B422" s="1" t="s">
        <v>9950</v>
      </c>
      <c r="C422" s="1" t="s">
        <v>9528</v>
      </c>
    </row>
    <row r="423" spans="1:3" x14ac:dyDescent="0.3">
      <c r="A423" s="1" t="s">
        <v>1592</v>
      </c>
      <c r="B423" s="1" t="s">
        <v>9951</v>
      </c>
      <c r="C423" s="1" t="s">
        <v>9528</v>
      </c>
    </row>
    <row r="424" spans="1:3" x14ac:dyDescent="0.3">
      <c r="A424" s="1" t="s">
        <v>332</v>
      </c>
      <c r="B424" s="1" t="s">
        <v>9952</v>
      </c>
      <c r="C424" s="1" t="s">
        <v>9530</v>
      </c>
    </row>
    <row r="425" spans="1:3" x14ac:dyDescent="0.3">
      <c r="A425" s="1" t="s">
        <v>2662</v>
      </c>
      <c r="B425" s="1" t="s">
        <v>9953</v>
      </c>
      <c r="C425" s="1" t="s">
        <v>9528</v>
      </c>
    </row>
    <row r="426" spans="1:3" x14ac:dyDescent="0.3">
      <c r="A426" s="1" t="s">
        <v>2079</v>
      </c>
      <c r="B426" s="1" t="s">
        <v>9954</v>
      </c>
      <c r="C426" s="1" t="s">
        <v>9530</v>
      </c>
    </row>
    <row r="427" spans="1:3" x14ac:dyDescent="0.3">
      <c r="A427" s="1" t="s">
        <v>1845</v>
      </c>
      <c r="B427" s="1" t="s">
        <v>9955</v>
      </c>
      <c r="C427" s="1" t="s">
        <v>9530</v>
      </c>
    </row>
    <row r="428" spans="1:3" x14ac:dyDescent="0.3">
      <c r="A428" s="1" t="s">
        <v>3204</v>
      </c>
      <c r="B428" s="1" t="s">
        <v>9956</v>
      </c>
      <c r="C428" s="1" t="s">
        <v>9536</v>
      </c>
    </row>
    <row r="429" spans="1:3" x14ac:dyDescent="0.3">
      <c r="A429" s="1" t="s">
        <v>2477</v>
      </c>
      <c r="B429" s="1" t="s">
        <v>9957</v>
      </c>
      <c r="C429" s="1" t="s">
        <v>9528</v>
      </c>
    </row>
    <row r="430" spans="1:3" x14ac:dyDescent="0.3">
      <c r="A430" s="1" t="s">
        <v>1686</v>
      </c>
      <c r="B430" s="1" t="s">
        <v>9958</v>
      </c>
      <c r="C430" s="1" t="s">
        <v>9530</v>
      </c>
    </row>
    <row r="431" spans="1:3" x14ac:dyDescent="0.3">
      <c r="A431" s="1" t="s">
        <v>2320</v>
      </c>
      <c r="B431" s="1" t="s">
        <v>9959</v>
      </c>
      <c r="C431" s="1" t="s">
        <v>9530</v>
      </c>
    </row>
    <row r="432" spans="1:3" x14ac:dyDescent="0.3">
      <c r="A432" s="1" t="s">
        <v>2036</v>
      </c>
      <c r="B432" s="1" t="s">
        <v>9960</v>
      </c>
      <c r="C432" s="1" t="s">
        <v>9528</v>
      </c>
    </row>
    <row r="433" spans="1:3" x14ac:dyDescent="0.3">
      <c r="A433" s="1" t="s">
        <v>3229</v>
      </c>
      <c r="B433" s="1" t="s">
        <v>9961</v>
      </c>
      <c r="C433" s="1" t="s">
        <v>9528</v>
      </c>
    </row>
    <row r="434" spans="1:3" x14ac:dyDescent="0.3">
      <c r="A434" s="1" t="s">
        <v>3233</v>
      </c>
      <c r="B434" s="1" t="s">
        <v>9962</v>
      </c>
      <c r="C434" s="1" t="s">
        <v>9528</v>
      </c>
    </row>
    <row r="435" spans="1:3" x14ac:dyDescent="0.3">
      <c r="A435" s="1" t="s">
        <v>1713</v>
      </c>
      <c r="B435" s="1" t="s">
        <v>9963</v>
      </c>
      <c r="C435" s="1" t="s">
        <v>9530</v>
      </c>
    </row>
    <row r="436" spans="1:3" x14ac:dyDescent="0.3">
      <c r="A436" s="1" t="s">
        <v>2747</v>
      </c>
      <c r="B436" s="1" t="s">
        <v>9964</v>
      </c>
      <c r="C436" s="1" t="s">
        <v>9530</v>
      </c>
    </row>
    <row r="437" spans="1:3" x14ac:dyDescent="0.3">
      <c r="A437" s="1" t="s">
        <v>3240</v>
      </c>
      <c r="B437" s="1" t="s">
        <v>9965</v>
      </c>
      <c r="C437" s="1" t="s">
        <v>9536</v>
      </c>
    </row>
    <row r="438" spans="1:3" x14ac:dyDescent="0.3">
      <c r="A438" s="1" t="s">
        <v>3109</v>
      </c>
      <c r="B438" s="1" t="s">
        <v>9966</v>
      </c>
      <c r="C438" s="1" t="s">
        <v>9528</v>
      </c>
    </row>
    <row r="439" spans="1:3" x14ac:dyDescent="0.3">
      <c r="A439" s="1" t="s">
        <v>1831</v>
      </c>
      <c r="B439" s="1" t="s">
        <v>9967</v>
      </c>
      <c r="C439" s="1" t="s">
        <v>9536</v>
      </c>
    </row>
    <row r="440" spans="1:3" x14ac:dyDescent="0.3">
      <c r="A440" s="1" t="s">
        <v>2742</v>
      </c>
      <c r="B440" s="1" t="s">
        <v>9968</v>
      </c>
      <c r="C440" s="1" t="s">
        <v>9528</v>
      </c>
    </row>
    <row r="441" spans="1:3" x14ac:dyDescent="0.3">
      <c r="A441" s="1" t="s">
        <v>834</v>
      </c>
      <c r="B441" s="1" t="s">
        <v>9969</v>
      </c>
      <c r="C441" s="1" t="s">
        <v>9528</v>
      </c>
    </row>
    <row r="442" spans="1:3" x14ac:dyDescent="0.3">
      <c r="A442" s="1" t="s">
        <v>3137</v>
      </c>
      <c r="B442" s="1" t="s">
        <v>9970</v>
      </c>
      <c r="C442" s="1" t="s">
        <v>9528</v>
      </c>
    </row>
    <row r="443" spans="1:3" x14ac:dyDescent="0.3">
      <c r="A443" s="1" t="s">
        <v>3249</v>
      </c>
      <c r="B443" s="1" t="s">
        <v>9971</v>
      </c>
      <c r="C443" s="1" t="s">
        <v>9528</v>
      </c>
    </row>
    <row r="444" spans="1:3" x14ac:dyDescent="0.3">
      <c r="A444" s="1" t="s">
        <v>157</v>
      </c>
      <c r="B444" s="1" t="s">
        <v>9972</v>
      </c>
      <c r="C444" s="1" t="s">
        <v>9530</v>
      </c>
    </row>
    <row r="445" spans="1:3" x14ac:dyDescent="0.3">
      <c r="A445" s="1" t="s">
        <v>2908</v>
      </c>
      <c r="B445" s="1" t="s">
        <v>9973</v>
      </c>
      <c r="C445" s="1" t="s">
        <v>9528</v>
      </c>
    </row>
    <row r="446" spans="1:3" x14ac:dyDescent="0.3">
      <c r="A446" s="1" t="s">
        <v>1864</v>
      </c>
      <c r="B446" s="1" t="s">
        <v>9974</v>
      </c>
      <c r="C446" s="1" t="s">
        <v>9528</v>
      </c>
    </row>
    <row r="447" spans="1:3" x14ac:dyDescent="0.3">
      <c r="A447" s="1" t="s">
        <v>2066</v>
      </c>
      <c r="B447" s="1" t="s">
        <v>9975</v>
      </c>
      <c r="C447" s="1" t="s">
        <v>9528</v>
      </c>
    </row>
    <row r="448" spans="1:3" x14ac:dyDescent="0.3">
      <c r="A448" s="1" t="s">
        <v>3283</v>
      </c>
      <c r="B448" s="1" t="s">
        <v>9976</v>
      </c>
      <c r="C448" s="1" t="s">
        <v>9528</v>
      </c>
    </row>
    <row r="449" spans="1:3" x14ac:dyDescent="0.3">
      <c r="A449" s="1" t="s">
        <v>2485</v>
      </c>
      <c r="B449" s="1" t="s">
        <v>9977</v>
      </c>
      <c r="C449" s="1" t="s">
        <v>9530</v>
      </c>
    </row>
    <row r="450" spans="1:3" x14ac:dyDescent="0.3">
      <c r="A450" s="1" t="s">
        <v>925</v>
      </c>
      <c r="B450" s="1" t="s">
        <v>9978</v>
      </c>
      <c r="C450" s="1" t="s">
        <v>9530</v>
      </c>
    </row>
    <row r="451" spans="1:3" x14ac:dyDescent="0.3">
      <c r="A451" s="1" t="s">
        <v>1249</v>
      </c>
      <c r="B451" s="1" t="s">
        <v>9979</v>
      </c>
      <c r="C451" s="1" t="s">
        <v>9536</v>
      </c>
    </row>
    <row r="452" spans="1:3" x14ac:dyDescent="0.3">
      <c r="A452" s="1" t="s">
        <v>3297</v>
      </c>
      <c r="B452" s="1" t="s">
        <v>9980</v>
      </c>
      <c r="C452" s="1" t="s">
        <v>9536</v>
      </c>
    </row>
    <row r="453" spans="1:3" x14ac:dyDescent="0.3">
      <c r="A453" s="1" t="s">
        <v>1117</v>
      </c>
      <c r="B453" s="1" t="s">
        <v>9981</v>
      </c>
      <c r="C453" s="1" t="s">
        <v>9536</v>
      </c>
    </row>
    <row r="454" spans="1:3" x14ac:dyDescent="0.3">
      <c r="A454" s="1" t="s">
        <v>328</v>
      </c>
      <c r="B454" s="1" t="s">
        <v>9982</v>
      </c>
      <c r="C454" s="1" t="s">
        <v>9536</v>
      </c>
    </row>
    <row r="455" spans="1:3" x14ac:dyDescent="0.3">
      <c r="A455" s="1" t="s">
        <v>847</v>
      </c>
      <c r="B455" s="1" t="s">
        <v>9983</v>
      </c>
      <c r="C455" s="1" t="s">
        <v>9530</v>
      </c>
    </row>
    <row r="456" spans="1:3" x14ac:dyDescent="0.3">
      <c r="A456" s="1" t="s">
        <v>265</v>
      </c>
      <c r="B456" s="1" t="s">
        <v>9984</v>
      </c>
      <c r="C456" s="1" t="s">
        <v>9536</v>
      </c>
    </row>
    <row r="457" spans="1:3" x14ac:dyDescent="0.3">
      <c r="A457" s="1" t="s">
        <v>2700</v>
      </c>
      <c r="B457" s="1" t="s">
        <v>9985</v>
      </c>
      <c r="C457" s="1" t="s">
        <v>9528</v>
      </c>
    </row>
    <row r="458" spans="1:3" x14ac:dyDescent="0.3">
      <c r="A458" s="1" t="s">
        <v>3342</v>
      </c>
      <c r="B458" s="1" t="s">
        <v>9986</v>
      </c>
      <c r="C458" s="1" t="s">
        <v>9528</v>
      </c>
    </row>
    <row r="459" spans="1:3" x14ac:dyDescent="0.3">
      <c r="A459" s="1" t="s">
        <v>3168</v>
      </c>
      <c r="B459" s="1" t="s">
        <v>9987</v>
      </c>
      <c r="C459" s="1" t="s">
        <v>9536</v>
      </c>
    </row>
    <row r="460" spans="1:3" x14ac:dyDescent="0.3">
      <c r="A460" s="1" t="s">
        <v>278</v>
      </c>
      <c r="B460" s="1" t="s">
        <v>9988</v>
      </c>
      <c r="C460" s="1" t="s">
        <v>9530</v>
      </c>
    </row>
    <row r="461" spans="1:3" x14ac:dyDescent="0.3">
      <c r="A461" s="1" t="s">
        <v>1145</v>
      </c>
      <c r="B461" s="1" t="s">
        <v>9989</v>
      </c>
      <c r="C461" s="1" t="s">
        <v>9530</v>
      </c>
    </row>
    <row r="462" spans="1:3" x14ac:dyDescent="0.3">
      <c r="A462" s="1" t="s">
        <v>556</v>
      </c>
      <c r="B462" s="1" t="s">
        <v>9990</v>
      </c>
      <c r="C462" s="1" t="s">
        <v>9530</v>
      </c>
    </row>
    <row r="463" spans="1:3" x14ac:dyDescent="0.3">
      <c r="A463" s="1" t="s">
        <v>3271</v>
      </c>
      <c r="B463" s="1" t="s">
        <v>9991</v>
      </c>
      <c r="C463" s="1" t="s">
        <v>9528</v>
      </c>
    </row>
    <row r="464" spans="1:3" x14ac:dyDescent="0.3">
      <c r="A464" s="1" t="s">
        <v>1680</v>
      </c>
      <c r="B464" s="1" t="s">
        <v>9992</v>
      </c>
      <c r="C464" s="1" t="s">
        <v>9528</v>
      </c>
    </row>
    <row r="465" spans="1:3" x14ac:dyDescent="0.3">
      <c r="A465" s="1" t="s">
        <v>1366</v>
      </c>
      <c r="B465" s="1" t="s">
        <v>9993</v>
      </c>
      <c r="C465" s="1" t="s">
        <v>9530</v>
      </c>
    </row>
    <row r="466" spans="1:3" x14ac:dyDescent="0.3">
      <c r="A466" s="1" t="s">
        <v>609</v>
      </c>
      <c r="B466" s="1" t="s">
        <v>9994</v>
      </c>
      <c r="C466" s="1" t="s">
        <v>9530</v>
      </c>
    </row>
    <row r="467" spans="1:3" x14ac:dyDescent="0.3">
      <c r="A467" s="1" t="s">
        <v>3383</v>
      </c>
      <c r="B467" s="1" t="s">
        <v>9995</v>
      </c>
      <c r="C467" s="1" t="s">
        <v>9528</v>
      </c>
    </row>
    <row r="468" spans="1:3" x14ac:dyDescent="0.3">
      <c r="A468" s="1" t="s">
        <v>3089</v>
      </c>
      <c r="B468" s="1" t="s">
        <v>9996</v>
      </c>
      <c r="C468" s="1" t="s">
        <v>9530</v>
      </c>
    </row>
    <row r="469" spans="1:3" x14ac:dyDescent="0.3">
      <c r="A469" s="1" t="s">
        <v>3391</v>
      </c>
      <c r="B469" s="1" t="s">
        <v>9997</v>
      </c>
      <c r="C469" s="1" t="s">
        <v>9536</v>
      </c>
    </row>
    <row r="470" spans="1:3" x14ac:dyDescent="0.3">
      <c r="A470" s="1" t="s">
        <v>750</v>
      </c>
      <c r="B470" s="1" t="s">
        <v>9998</v>
      </c>
      <c r="C470" s="1" t="s">
        <v>9530</v>
      </c>
    </row>
    <row r="471" spans="1:3" x14ac:dyDescent="0.3">
      <c r="A471" s="1" t="s">
        <v>1508</v>
      </c>
      <c r="B471" s="1" t="s">
        <v>9999</v>
      </c>
      <c r="C471" s="1" t="s">
        <v>9528</v>
      </c>
    </row>
    <row r="472" spans="1:3" x14ac:dyDescent="0.3">
      <c r="A472" s="1" t="s">
        <v>631</v>
      </c>
      <c r="B472" s="1" t="s">
        <v>10000</v>
      </c>
      <c r="C472" s="1" t="s">
        <v>9530</v>
      </c>
    </row>
    <row r="473" spans="1:3" x14ac:dyDescent="0.3">
      <c r="A473" s="1" t="s">
        <v>2549</v>
      </c>
      <c r="B473" s="1" t="s">
        <v>10001</v>
      </c>
      <c r="C473" s="1" t="s">
        <v>9530</v>
      </c>
    </row>
    <row r="474" spans="1:3" x14ac:dyDescent="0.3">
      <c r="A474" s="1" t="s">
        <v>2813</v>
      </c>
      <c r="B474" s="1" t="s">
        <v>10002</v>
      </c>
      <c r="C474" s="1" t="s">
        <v>9536</v>
      </c>
    </row>
    <row r="475" spans="1:3" x14ac:dyDescent="0.3">
      <c r="A475" s="1" t="s">
        <v>2464</v>
      </c>
      <c r="B475" s="1" t="s">
        <v>10003</v>
      </c>
      <c r="C475" s="1" t="s">
        <v>9528</v>
      </c>
    </row>
    <row r="476" spans="1:3" x14ac:dyDescent="0.3">
      <c r="A476" s="1" t="s">
        <v>3433</v>
      </c>
      <c r="B476" s="1" t="s">
        <v>10004</v>
      </c>
      <c r="C476" s="1" t="s">
        <v>9528</v>
      </c>
    </row>
    <row r="477" spans="1:3" x14ac:dyDescent="0.3">
      <c r="A477" s="1" t="s">
        <v>1574</v>
      </c>
      <c r="B477" s="1" t="s">
        <v>10005</v>
      </c>
      <c r="C477" s="1" t="s">
        <v>9536</v>
      </c>
    </row>
    <row r="478" spans="1:3" x14ac:dyDescent="0.3">
      <c r="A478" s="1" t="s">
        <v>2918</v>
      </c>
      <c r="B478" s="1" t="s">
        <v>10006</v>
      </c>
      <c r="C478" s="1" t="s">
        <v>9528</v>
      </c>
    </row>
    <row r="479" spans="1:3" x14ac:dyDescent="0.3">
      <c r="A479" s="1" t="s">
        <v>1378</v>
      </c>
      <c r="B479" s="1" t="s">
        <v>10007</v>
      </c>
      <c r="C479" s="1" t="s">
        <v>9530</v>
      </c>
    </row>
    <row r="480" spans="1:3" x14ac:dyDescent="0.3">
      <c r="A480" s="1" t="s">
        <v>2775</v>
      </c>
      <c r="B480" s="1" t="s">
        <v>10008</v>
      </c>
      <c r="C480" s="1" t="s">
        <v>9530</v>
      </c>
    </row>
    <row r="481" spans="1:3" x14ac:dyDescent="0.3">
      <c r="A481" s="1" t="s">
        <v>788</v>
      </c>
      <c r="B481" s="1" t="s">
        <v>10009</v>
      </c>
      <c r="C481" s="1" t="s">
        <v>9528</v>
      </c>
    </row>
    <row r="482" spans="1:3" x14ac:dyDescent="0.3">
      <c r="A482" s="1" t="s">
        <v>314</v>
      </c>
      <c r="B482" s="1" t="s">
        <v>10010</v>
      </c>
      <c r="C482" s="1" t="s">
        <v>9536</v>
      </c>
    </row>
    <row r="483" spans="1:3" x14ac:dyDescent="0.3">
      <c r="A483" s="1" t="s">
        <v>3358</v>
      </c>
      <c r="B483" s="1" t="s">
        <v>10011</v>
      </c>
      <c r="C483" s="1" t="s">
        <v>9528</v>
      </c>
    </row>
    <row r="484" spans="1:3" x14ac:dyDescent="0.3">
      <c r="A484" s="1" t="s">
        <v>3287</v>
      </c>
      <c r="B484" s="1" t="s">
        <v>10012</v>
      </c>
      <c r="C484" s="1" t="s">
        <v>9528</v>
      </c>
    </row>
    <row r="485" spans="1:3" x14ac:dyDescent="0.3">
      <c r="A485" s="1" t="s">
        <v>1180</v>
      </c>
      <c r="B485" s="1" t="s">
        <v>10013</v>
      </c>
      <c r="C485" s="1" t="s">
        <v>9528</v>
      </c>
    </row>
    <row r="486" spans="1:3" x14ac:dyDescent="0.3">
      <c r="A486" s="1" t="s">
        <v>3456</v>
      </c>
      <c r="B486" s="1" t="s">
        <v>10014</v>
      </c>
      <c r="C486" s="1" t="s">
        <v>9536</v>
      </c>
    </row>
    <row r="487" spans="1:3" x14ac:dyDescent="0.3">
      <c r="A487" s="1" t="s">
        <v>175</v>
      </c>
      <c r="B487" s="1" t="s">
        <v>10015</v>
      </c>
      <c r="C487" s="1" t="s">
        <v>9528</v>
      </c>
    </row>
    <row r="488" spans="1:3" x14ac:dyDescent="0.3">
      <c r="A488" s="1" t="s">
        <v>2204</v>
      </c>
      <c r="B488" s="1" t="s">
        <v>10016</v>
      </c>
      <c r="C488" s="1" t="s">
        <v>9536</v>
      </c>
    </row>
    <row r="489" spans="1:3" x14ac:dyDescent="0.3">
      <c r="A489" s="1" t="s">
        <v>3480</v>
      </c>
      <c r="B489" s="1" t="s">
        <v>10017</v>
      </c>
      <c r="C489" s="1" t="s">
        <v>9530</v>
      </c>
    </row>
    <row r="490" spans="1:3" x14ac:dyDescent="0.3">
      <c r="A490" s="1" t="s">
        <v>209</v>
      </c>
      <c r="B490" s="1" t="s">
        <v>10018</v>
      </c>
      <c r="C490" s="1" t="s">
        <v>9528</v>
      </c>
    </row>
    <row r="491" spans="1:3" x14ac:dyDescent="0.3">
      <c r="A491" s="1" t="s">
        <v>2449</v>
      </c>
      <c r="B491" s="1" t="s">
        <v>10019</v>
      </c>
      <c r="C491" s="1" t="s">
        <v>9536</v>
      </c>
    </row>
    <row r="492" spans="1:3" x14ac:dyDescent="0.3">
      <c r="A492" s="1" t="s">
        <v>3310</v>
      </c>
      <c r="B492" s="1" t="s">
        <v>10020</v>
      </c>
      <c r="C492" s="1" t="s">
        <v>9528</v>
      </c>
    </row>
    <row r="493" spans="1:3" x14ac:dyDescent="0.3">
      <c r="A493" s="1" t="s">
        <v>2562</v>
      </c>
      <c r="B493" s="1" t="s">
        <v>10021</v>
      </c>
      <c r="C493" s="1" t="s">
        <v>9528</v>
      </c>
    </row>
    <row r="494" spans="1:3" x14ac:dyDescent="0.3">
      <c r="A494" s="1" t="s">
        <v>241</v>
      </c>
      <c r="B494" s="1" t="s">
        <v>10022</v>
      </c>
      <c r="C494" s="1" t="s">
        <v>9528</v>
      </c>
    </row>
    <row r="495" spans="1:3" x14ac:dyDescent="0.3">
      <c r="A495" s="1" t="s">
        <v>3498</v>
      </c>
      <c r="B495" s="1" t="s">
        <v>10023</v>
      </c>
      <c r="C495" s="1" t="s">
        <v>9528</v>
      </c>
    </row>
    <row r="496" spans="1:3" x14ac:dyDescent="0.3">
      <c r="A496" s="1" t="s">
        <v>2581</v>
      </c>
      <c r="B496" s="1" t="s">
        <v>10024</v>
      </c>
      <c r="C496" s="1" t="s">
        <v>9530</v>
      </c>
    </row>
    <row r="497" spans="1:3" x14ac:dyDescent="0.3">
      <c r="A497" s="1" t="s">
        <v>42</v>
      </c>
      <c r="B497" s="1" t="s">
        <v>10025</v>
      </c>
      <c r="C497" s="1" t="s">
        <v>9528</v>
      </c>
    </row>
    <row r="498" spans="1:3" x14ac:dyDescent="0.3">
      <c r="A498" s="1" t="s">
        <v>937</v>
      </c>
      <c r="B498" s="1" t="s">
        <v>10026</v>
      </c>
      <c r="C498" s="1" t="s">
        <v>9528</v>
      </c>
    </row>
    <row r="499" spans="1:3" x14ac:dyDescent="0.3">
      <c r="A499" s="1" t="s">
        <v>2349</v>
      </c>
      <c r="B499" s="1" t="s">
        <v>10027</v>
      </c>
      <c r="C499" s="1" t="s">
        <v>9528</v>
      </c>
    </row>
    <row r="500" spans="1:3" x14ac:dyDescent="0.3">
      <c r="A500" s="1" t="s">
        <v>2147</v>
      </c>
      <c r="B500" s="1" t="s">
        <v>10028</v>
      </c>
      <c r="C500" s="1" t="s">
        <v>9528</v>
      </c>
    </row>
    <row r="501" spans="1:3" x14ac:dyDescent="0.3">
      <c r="A501" s="1" t="s">
        <v>1398</v>
      </c>
      <c r="B501" s="1" t="s">
        <v>10029</v>
      </c>
      <c r="C501" s="1" t="s">
        <v>9536</v>
      </c>
    </row>
    <row r="502" spans="1:3" x14ac:dyDescent="0.3">
      <c r="A502" s="1" t="s">
        <v>1803</v>
      </c>
      <c r="B502" s="1" t="s">
        <v>10030</v>
      </c>
      <c r="C502" s="1" t="s">
        <v>9530</v>
      </c>
    </row>
    <row r="503" spans="1:3" x14ac:dyDescent="0.3">
      <c r="A503" s="1" t="s">
        <v>643</v>
      </c>
      <c r="B503" s="1" t="s">
        <v>10031</v>
      </c>
      <c r="C503" s="1" t="s">
        <v>9530</v>
      </c>
    </row>
    <row r="504" spans="1:3" x14ac:dyDescent="0.3">
      <c r="A504" s="1" t="s">
        <v>3535</v>
      </c>
      <c r="B504" s="1" t="s">
        <v>10032</v>
      </c>
      <c r="C504" s="1" t="s">
        <v>9528</v>
      </c>
    </row>
    <row r="505" spans="1:3" x14ac:dyDescent="0.3">
      <c r="A505" s="1" t="s">
        <v>3542</v>
      </c>
      <c r="B505" s="1" t="s">
        <v>10033</v>
      </c>
      <c r="C505" s="1" t="s">
        <v>9536</v>
      </c>
    </row>
    <row r="506" spans="1:3" x14ac:dyDescent="0.3">
      <c r="A506" s="1" t="s">
        <v>350</v>
      </c>
      <c r="B506" s="1" t="s">
        <v>10034</v>
      </c>
      <c r="C506" s="1" t="s">
        <v>9530</v>
      </c>
    </row>
    <row r="507" spans="1:3" x14ac:dyDescent="0.3">
      <c r="A507" s="1" t="s">
        <v>1979</v>
      </c>
      <c r="B507" s="1" t="s">
        <v>10035</v>
      </c>
      <c r="C507" s="1" t="s">
        <v>9528</v>
      </c>
    </row>
    <row r="508" spans="1:3" x14ac:dyDescent="0.3">
      <c r="A508" s="1" t="s">
        <v>2575</v>
      </c>
      <c r="B508" s="1" t="s">
        <v>10036</v>
      </c>
      <c r="C508" s="1" t="s">
        <v>9528</v>
      </c>
    </row>
    <row r="509" spans="1:3" x14ac:dyDescent="0.3">
      <c r="A509" s="1" t="s">
        <v>3045</v>
      </c>
      <c r="B509" s="1" t="s">
        <v>10037</v>
      </c>
      <c r="C509" s="1" t="s">
        <v>9528</v>
      </c>
    </row>
    <row r="510" spans="1:3" x14ac:dyDescent="0.3">
      <c r="A510" s="1" t="s">
        <v>2735</v>
      </c>
      <c r="B510" s="1" t="s">
        <v>10038</v>
      </c>
      <c r="C510" s="1" t="s">
        <v>9528</v>
      </c>
    </row>
    <row r="511" spans="1:3" x14ac:dyDescent="0.3">
      <c r="A511" s="1" t="s">
        <v>373</v>
      </c>
      <c r="B511" s="1" t="s">
        <v>10039</v>
      </c>
      <c r="C511" s="1" t="s">
        <v>9528</v>
      </c>
    </row>
    <row r="512" spans="1:3" x14ac:dyDescent="0.3">
      <c r="A512" s="1" t="s">
        <v>2141</v>
      </c>
      <c r="B512" s="1" t="s">
        <v>10040</v>
      </c>
      <c r="C512" s="1" t="s">
        <v>9530</v>
      </c>
    </row>
    <row r="513" spans="1:3" x14ac:dyDescent="0.3">
      <c r="A513" s="1" t="s">
        <v>3600</v>
      </c>
      <c r="B513" s="1" t="s">
        <v>10041</v>
      </c>
      <c r="C513" s="1" t="s">
        <v>9530</v>
      </c>
    </row>
    <row r="514" spans="1:3" x14ac:dyDescent="0.3">
      <c r="A514" s="1" t="s">
        <v>447</v>
      </c>
      <c r="B514" s="1" t="s">
        <v>10042</v>
      </c>
      <c r="C514" s="1" t="s">
        <v>9528</v>
      </c>
    </row>
    <row r="515" spans="1:3" x14ac:dyDescent="0.3">
      <c r="A515" s="1" t="s">
        <v>3610</v>
      </c>
      <c r="B515" s="1" t="s">
        <v>10043</v>
      </c>
      <c r="C515" s="1" t="s">
        <v>9528</v>
      </c>
    </row>
    <row r="516" spans="1:3" x14ac:dyDescent="0.3">
      <c r="A516" s="1" t="s">
        <v>879</v>
      </c>
      <c r="B516" s="1" t="s">
        <v>10044</v>
      </c>
      <c r="C516" s="1" t="s">
        <v>9528</v>
      </c>
    </row>
    <row r="517" spans="1:3" x14ac:dyDescent="0.3">
      <c r="A517" s="1" t="s">
        <v>1877</v>
      </c>
      <c r="B517" s="1" t="s">
        <v>10045</v>
      </c>
      <c r="C517" s="1" t="s">
        <v>9528</v>
      </c>
    </row>
    <row r="518" spans="1:3" x14ac:dyDescent="0.3">
      <c r="A518" s="1" t="s">
        <v>2944</v>
      </c>
      <c r="B518" s="1" t="s">
        <v>10046</v>
      </c>
      <c r="C518" s="1" t="s">
        <v>9530</v>
      </c>
    </row>
    <row r="519" spans="1:3" x14ac:dyDescent="0.3">
      <c r="A519" s="1" t="s">
        <v>2011</v>
      </c>
      <c r="B519" s="1" t="s">
        <v>10047</v>
      </c>
      <c r="C519" s="1" t="s">
        <v>9528</v>
      </c>
    </row>
    <row r="520" spans="1:3" x14ac:dyDescent="0.3">
      <c r="A520" s="1" t="s">
        <v>302</v>
      </c>
      <c r="B520" s="1" t="s">
        <v>10048</v>
      </c>
      <c r="C520" s="1" t="s">
        <v>9528</v>
      </c>
    </row>
    <row r="521" spans="1:3" x14ac:dyDescent="0.3">
      <c r="A521" s="1" t="s">
        <v>2408</v>
      </c>
      <c r="B521" s="1" t="s">
        <v>10049</v>
      </c>
      <c r="C521" s="1" t="s">
        <v>9528</v>
      </c>
    </row>
    <row r="522" spans="1:3" x14ac:dyDescent="0.3">
      <c r="A522" s="1" t="s">
        <v>392</v>
      </c>
      <c r="B522" s="1" t="s">
        <v>10050</v>
      </c>
      <c r="C522" s="1" t="s">
        <v>9528</v>
      </c>
    </row>
    <row r="523" spans="1:3" x14ac:dyDescent="0.3">
      <c r="A523" s="1" t="s">
        <v>1961</v>
      </c>
      <c r="B523" s="1" t="s">
        <v>10051</v>
      </c>
      <c r="C523" s="1" t="s">
        <v>9528</v>
      </c>
    </row>
    <row r="524" spans="1:3" x14ac:dyDescent="0.3">
      <c r="A524" s="1" t="s">
        <v>3640</v>
      </c>
      <c r="B524" s="1" t="s">
        <v>10052</v>
      </c>
      <c r="C524" s="1" t="s">
        <v>9536</v>
      </c>
    </row>
    <row r="525" spans="1:3" x14ac:dyDescent="0.3">
      <c r="A525" s="1" t="s">
        <v>283</v>
      </c>
      <c r="B525" s="1" t="s">
        <v>10053</v>
      </c>
      <c r="C525" s="1" t="s">
        <v>9528</v>
      </c>
    </row>
    <row r="526" spans="1:3" x14ac:dyDescent="0.3">
      <c r="A526" s="1" t="s">
        <v>3666</v>
      </c>
      <c r="B526" s="1" t="s">
        <v>10054</v>
      </c>
      <c r="C526" s="1" t="s">
        <v>9530</v>
      </c>
    </row>
    <row r="527" spans="1:3" x14ac:dyDescent="0.3">
      <c r="A527" s="1" t="s">
        <v>3265</v>
      </c>
      <c r="B527" s="1" t="s">
        <v>10055</v>
      </c>
      <c r="C527" s="1" t="s">
        <v>9536</v>
      </c>
    </row>
    <row r="528" spans="1:3" x14ac:dyDescent="0.3">
      <c r="A528" s="1" t="s">
        <v>633</v>
      </c>
      <c r="B528" s="1" t="s">
        <v>10056</v>
      </c>
      <c r="C528" s="1" t="s">
        <v>9536</v>
      </c>
    </row>
    <row r="529" spans="1:3" x14ac:dyDescent="0.3">
      <c r="A529" s="1" t="s">
        <v>1230</v>
      </c>
      <c r="B529" s="1" t="s">
        <v>10057</v>
      </c>
      <c r="C529" s="1" t="s">
        <v>9528</v>
      </c>
    </row>
    <row r="530" spans="1:3" x14ac:dyDescent="0.3">
      <c r="A530" s="1" t="s">
        <v>121</v>
      </c>
      <c r="B530" s="1" t="s">
        <v>10058</v>
      </c>
      <c r="C530" s="1" t="s">
        <v>9528</v>
      </c>
    </row>
    <row r="531" spans="1:3" x14ac:dyDescent="0.3">
      <c r="A531" s="1" t="s">
        <v>1492</v>
      </c>
      <c r="B531" s="1" t="s">
        <v>10059</v>
      </c>
      <c r="C531" s="1" t="s">
        <v>9536</v>
      </c>
    </row>
    <row r="532" spans="1:3" x14ac:dyDescent="0.3">
      <c r="A532" s="1" t="s">
        <v>271</v>
      </c>
      <c r="B532" s="1" t="s">
        <v>10060</v>
      </c>
      <c r="C532" s="1" t="s">
        <v>9528</v>
      </c>
    </row>
    <row r="533" spans="1:3" x14ac:dyDescent="0.3">
      <c r="A533" s="1" t="s">
        <v>3035</v>
      </c>
      <c r="B533" s="1" t="s">
        <v>10061</v>
      </c>
      <c r="C533" s="1" t="s">
        <v>9530</v>
      </c>
    </row>
    <row r="534" spans="1:3" x14ac:dyDescent="0.3">
      <c r="A534" s="1" t="s">
        <v>2753</v>
      </c>
      <c r="B534" s="1" t="s">
        <v>10062</v>
      </c>
      <c r="C534" s="1" t="s">
        <v>9530</v>
      </c>
    </row>
    <row r="535" spans="1:3" x14ac:dyDescent="0.3">
      <c r="A535" s="1" t="s">
        <v>578</v>
      </c>
      <c r="B535" s="1" t="s">
        <v>10063</v>
      </c>
      <c r="C535" s="1" t="s">
        <v>9530</v>
      </c>
    </row>
    <row r="536" spans="1:3" x14ac:dyDescent="0.3">
      <c r="A536" s="1" t="s">
        <v>3173</v>
      </c>
      <c r="B536" s="1" t="s">
        <v>10064</v>
      </c>
      <c r="C536" s="1" t="s">
        <v>9536</v>
      </c>
    </row>
    <row r="537" spans="1:3" x14ac:dyDescent="0.3">
      <c r="A537" s="1" t="s">
        <v>933</v>
      </c>
      <c r="B537" s="1" t="s">
        <v>10065</v>
      </c>
      <c r="C537" s="1" t="s">
        <v>9528</v>
      </c>
    </row>
    <row r="538" spans="1:3" x14ac:dyDescent="0.3">
      <c r="A538" s="1" t="s">
        <v>3722</v>
      </c>
      <c r="B538" s="1" t="s">
        <v>10066</v>
      </c>
      <c r="C538" s="1" t="s">
        <v>9530</v>
      </c>
    </row>
    <row r="539" spans="1:3" x14ac:dyDescent="0.3">
      <c r="A539" s="1" t="s">
        <v>1197</v>
      </c>
      <c r="B539" s="1" t="s">
        <v>10067</v>
      </c>
      <c r="C539" s="1" t="s">
        <v>9528</v>
      </c>
    </row>
    <row r="540" spans="1:3" x14ac:dyDescent="0.3">
      <c r="A540" s="1" t="s">
        <v>3736</v>
      </c>
      <c r="B540" s="1" t="s">
        <v>10068</v>
      </c>
      <c r="C540" s="1" t="s">
        <v>9528</v>
      </c>
    </row>
    <row r="541" spans="1:3" x14ac:dyDescent="0.3">
      <c r="A541" s="1" t="s">
        <v>3750</v>
      </c>
      <c r="B541" s="1" t="s">
        <v>10069</v>
      </c>
      <c r="C541" s="1" t="s">
        <v>9536</v>
      </c>
    </row>
    <row r="542" spans="1:3" x14ac:dyDescent="0.3">
      <c r="A542" s="1" t="s">
        <v>2631</v>
      </c>
      <c r="B542" s="1" t="s">
        <v>10070</v>
      </c>
      <c r="C542" s="1" t="s">
        <v>9530</v>
      </c>
    </row>
    <row r="543" spans="1:3" x14ac:dyDescent="0.3">
      <c r="A543" s="1" t="s">
        <v>30</v>
      </c>
      <c r="B543" s="1" t="s">
        <v>10071</v>
      </c>
      <c r="C543" s="1" t="s">
        <v>9530</v>
      </c>
    </row>
    <row r="544" spans="1:3" x14ac:dyDescent="0.3">
      <c r="A544" s="1" t="s">
        <v>3766</v>
      </c>
      <c r="B544" s="1" t="s">
        <v>10072</v>
      </c>
      <c r="C544" s="1" t="s">
        <v>9530</v>
      </c>
    </row>
    <row r="545" spans="1:3" x14ac:dyDescent="0.3">
      <c r="A545" s="1" t="s">
        <v>146</v>
      </c>
      <c r="B545" s="1" t="s">
        <v>10073</v>
      </c>
      <c r="C545" s="1" t="s">
        <v>9528</v>
      </c>
    </row>
    <row r="546" spans="1:3" x14ac:dyDescent="0.3">
      <c r="A546" s="1" t="s">
        <v>3788</v>
      </c>
      <c r="B546" s="1" t="s">
        <v>10074</v>
      </c>
      <c r="C546" s="1" t="s">
        <v>9530</v>
      </c>
    </row>
    <row r="547" spans="1:3" x14ac:dyDescent="0.3">
      <c r="A547" s="1" t="s">
        <v>3802</v>
      </c>
      <c r="B547" s="1" t="s">
        <v>10075</v>
      </c>
      <c r="C547" s="1" t="s">
        <v>9530</v>
      </c>
    </row>
    <row r="548" spans="1:3" x14ac:dyDescent="0.3">
      <c r="A548" s="1" t="s">
        <v>3808</v>
      </c>
      <c r="B548" s="1" t="s">
        <v>10076</v>
      </c>
      <c r="C548" s="1" t="s">
        <v>9528</v>
      </c>
    </row>
    <row r="549" spans="1:3" x14ac:dyDescent="0.3">
      <c r="A549" s="1" t="s">
        <v>3814</v>
      </c>
      <c r="B549" s="1" t="s">
        <v>10077</v>
      </c>
      <c r="C549" s="1" t="s">
        <v>9528</v>
      </c>
    </row>
    <row r="550" spans="1:3" x14ac:dyDescent="0.3">
      <c r="A550" s="1" t="s">
        <v>3836</v>
      </c>
      <c r="B550" s="1" t="s">
        <v>10078</v>
      </c>
      <c r="C550" s="1" t="s">
        <v>9528</v>
      </c>
    </row>
    <row r="551" spans="1:3" x14ac:dyDescent="0.3">
      <c r="A551" s="1" t="s">
        <v>3841</v>
      </c>
      <c r="B551" s="1" t="s">
        <v>10079</v>
      </c>
      <c r="C551" s="1" t="s">
        <v>9528</v>
      </c>
    </row>
    <row r="552" spans="1:3" x14ac:dyDescent="0.3">
      <c r="A552" s="1" t="s">
        <v>3857</v>
      </c>
      <c r="B552" s="1" t="s">
        <v>10080</v>
      </c>
      <c r="C552" s="1" t="s">
        <v>9530</v>
      </c>
    </row>
    <row r="553" spans="1:3" x14ac:dyDescent="0.3">
      <c r="A553" s="1" t="s">
        <v>3865</v>
      </c>
      <c r="B553" s="1" t="s">
        <v>10081</v>
      </c>
      <c r="C553" s="1" t="s">
        <v>9528</v>
      </c>
    </row>
    <row r="554" spans="1:3" x14ac:dyDescent="0.3">
      <c r="A554" s="1" t="s">
        <v>3875</v>
      </c>
      <c r="B554" s="1" t="s">
        <v>10082</v>
      </c>
      <c r="C554" s="1" t="s">
        <v>9528</v>
      </c>
    </row>
    <row r="555" spans="1:3" x14ac:dyDescent="0.3">
      <c r="A555" s="1" t="s">
        <v>3884</v>
      </c>
      <c r="B555" s="1" t="s">
        <v>10083</v>
      </c>
      <c r="C555" s="1" t="s">
        <v>9530</v>
      </c>
    </row>
    <row r="556" spans="1:3" x14ac:dyDescent="0.3">
      <c r="A556" s="1" t="s">
        <v>3892</v>
      </c>
      <c r="B556" s="1" t="s">
        <v>10084</v>
      </c>
      <c r="C556" s="1" t="s">
        <v>9530</v>
      </c>
    </row>
    <row r="557" spans="1:3" x14ac:dyDescent="0.3">
      <c r="A557" s="1" t="s">
        <v>3915</v>
      </c>
      <c r="B557" s="1" t="s">
        <v>10085</v>
      </c>
      <c r="C557" s="1" t="s">
        <v>9528</v>
      </c>
    </row>
    <row r="558" spans="1:3" x14ac:dyDescent="0.3">
      <c r="A558" s="1" t="s">
        <v>3923</v>
      </c>
      <c r="B558" s="1" t="s">
        <v>10086</v>
      </c>
      <c r="C558" s="1" t="s">
        <v>9530</v>
      </c>
    </row>
    <row r="559" spans="1:3" x14ac:dyDescent="0.3">
      <c r="A559" s="1" t="s">
        <v>3943</v>
      </c>
      <c r="B559" s="1" t="s">
        <v>10087</v>
      </c>
      <c r="C559" s="1" t="s">
        <v>9528</v>
      </c>
    </row>
    <row r="560" spans="1:3" x14ac:dyDescent="0.3">
      <c r="A560" s="1" t="s">
        <v>3963</v>
      </c>
      <c r="B560" s="1" t="s">
        <v>10088</v>
      </c>
      <c r="C560" s="1" t="s">
        <v>9528</v>
      </c>
    </row>
    <row r="561" spans="1:3" x14ac:dyDescent="0.3">
      <c r="A561" s="1" t="s">
        <v>3979</v>
      </c>
      <c r="B561" s="1" t="s">
        <v>10089</v>
      </c>
      <c r="C561" s="1" t="s">
        <v>9528</v>
      </c>
    </row>
    <row r="562" spans="1:3" x14ac:dyDescent="0.3">
      <c r="A562" s="1" t="s">
        <v>3984</v>
      </c>
      <c r="B562" s="1" t="s">
        <v>10090</v>
      </c>
      <c r="C562" s="1" t="s">
        <v>9528</v>
      </c>
    </row>
    <row r="563" spans="1:3" x14ac:dyDescent="0.3">
      <c r="A563" s="1" t="s">
        <v>3993</v>
      </c>
      <c r="B563" s="1" t="s">
        <v>10091</v>
      </c>
      <c r="C563" s="1" t="s">
        <v>9528</v>
      </c>
    </row>
    <row r="564" spans="1:3" x14ac:dyDescent="0.3">
      <c r="A564" s="1" t="s">
        <v>3997</v>
      </c>
      <c r="B564" s="1" t="s">
        <v>10092</v>
      </c>
      <c r="C564" s="1" t="s">
        <v>9528</v>
      </c>
    </row>
    <row r="565" spans="1:3" x14ac:dyDescent="0.3">
      <c r="A565" s="1" t="s">
        <v>4002</v>
      </c>
      <c r="B565" s="1" t="s">
        <v>10093</v>
      </c>
      <c r="C565" s="1" t="s">
        <v>9536</v>
      </c>
    </row>
    <row r="566" spans="1:3" x14ac:dyDescent="0.3">
      <c r="A566" s="1" t="s">
        <v>4011</v>
      </c>
      <c r="B566" s="1" t="s">
        <v>10094</v>
      </c>
      <c r="C566" s="1" t="s">
        <v>9528</v>
      </c>
    </row>
    <row r="567" spans="1:3" x14ac:dyDescent="0.3">
      <c r="A567" s="1" t="s">
        <v>4022</v>
      </c>
      <c r="B567" s="1" t="s">
        <v>10095</v>
      </c>
      <c r="C567" s="1" t="s">
        <v>9530</v>
      </c>
    </row>
    <row r="568" spans="1:3" x14ac:dyDescent="0.3">
      <c r="A568" s="1" t="s">
        <v>4048</v>
      </c>
      <c r="B568" s="1" t="s">
        <v>10096</v>
      </c>
      <c r="C568" s="1" t="s">
        <v>9530</v>
      </c>
    </row>
    <row r="569" spans="1:3" x14ac:dyDescent="0.3">
      <c r="A569" s="1" t="s">
        <v>4050</v>
      </c>
      <c r="B569" s="1" t="s">
        <v>10097</v>
      </c>
      <c r="C569" s="1" t="s">
        <v>9528</v>
      </c>
    </row>
    <row r="570" spans="1:3" x14ac:dyDescent="0.3">
      <c r="A570" s="1" t="s">
        <v>4052</v>
      </c>
      <c r="B570" s="1" t="s">
        <v>10098</v>
      </c>
      <c r="C570" s="1" t="s">
        <v>9530</v>
      </c>
    </row>
    <row r="571" spans="1:3" x14ac:dyDescent="0.3">
      <c r="A571" s="1" t="s">
        <v>4060</v>
      </c>
      <c r="B571" s="1" t="s">
        <v>10099</v>
      </c>
      <c r="C571" s="1" t="s">
        <v>9528</v>
      </c>
    </row>
    <row r="572" spans="1:3" x14ac:dyDescent="0.3">
      <c r="A572" s="1" t="s">
        <v>4075</v>
      </c>
      <c r="B572" s="1" t="s">
        <v>10100</v>
      </c>
      <c r="C572" s="1" t="s">
        <v>9528</v>
      </c>
    </row>
    <row r="573" spans="1:3" x14ac:dyDescent="0.3">
      <c r="A573" s="1" t="s">
        <v>4091</v>
      </c>
      <c r="B573" s="1" t="s">
        <v>10101</v>
      </c>
      <c r="C573" s="1" t="s">
        <v>9536</v>
      </c>
    </row>
    <row r="574" spans="1:3" x14ac:dyDescent="0.3">
      <c r="A574" s="1" t="s">
        <v>4094</v>
      </c>
      <c r="B574" s="1" t="s">
        <v>10102</v>
      </c>
      <c r="C574" s="1" t="s">
        <v>9528</v>
      </c>
    </row>
    <row r="575" spans="1:3" x14ac:dyDescent="0.3">
      <c r="A575" s="1" t="s">
        <v>4107</v>
      </c>
      <c r="B575" s="1" t="s">
        <v>10103</v>
      </c>
      <c r="C575" s="1" t="s">
        <v>9528</v>
      </c>
    </row>
    <row r="576" spans="1:3" x14ac:dyDescent="0.3">
      <c r="A576" s="1" t="s">
        <v>4118</v>
      </c>
      <c r="B576" s="1" t="s">
        <v>10104</v>
      </c>
      <c r="C576" s="1" t="s">
        <v>9528</v>
      </c>
    </row>
    <row r="577" spans="1:3" x14ac:dyDescent="0.3">
      <c r="A577" s="1" t="s">
        <v>4123</v>
      </c>
      <c r="B577" s="1" t="s">
        <v>10105</v>
      </c>
      <c r="C577" s="1" t="s">
        <v>9530</v>
      </c>
    </row>
    <row r="578" spans="1:3" x14ac:dyDescent="0.3">
      <c r="A578" s="1" t="s">
        <v>4132</v>
      </c>
      <c r="B578" s="1" t="s">
        <v>10106</v>
      </c>
      <c r="C578" s="1" t="s">
        <v>9528</v>
      </c>
    </row>
    <row r="579" spans="1:3" x14ac:dyDescent="0.3">
      <c r="A579" s="1" t="s">
        <v>4136</v>
      </c>
      <c r="B579" s="1" t="s">
        <v>10107</v>
      </c>
      <c r="C579" s="1" t="s">
        <v>9528</v>
      </c>
    </row>
    <row r="580" spans="1:3" x14ac:dyDescent="0.3">
      <c r="A580" s="1" t="s">
        <v>4152</v>
      </c>
      <c r="B580" s="1" t="s">
        <v>10108</v>
      </c>
      <c r="C580" s="1" t="s">
        <v>9528</v>
      </c>
    </row>
    <row r="581" spans="1:3" x14ac:dyDescent="0.3">
      <c r="A581" s="1" t="s">
        <v>4154</v>
      </c>
      <c r="B581" s="1" t="s">
        <v>10109</v>
      </c>
      <c r="C581" s="1" t="s">
        <v>9528</v>
      </c>
    </row>
    <row r="582" spans="1:3" x14ac:dyDescent="0.3">
      <c r="A582" s="1" t="s">
        <v>4169</v>
      </c>
      <c r="B582" s="1" t="s">
        <v>10110</v>
      </c>
      <c r="C582" s="1" t="s">
        <v>9536</v>
      </c>
    </row>
    <row r="583" spans="1:3" x14ac:dyDescent="0.3">
      <c r="A583" s="1" t="s">
        <v>4174</v>
      </c>
      <c r="B583" s="1" t="s">
        <v>10111</v>
      </c>
      <c r="C583" s="1" t="s">
        <v>9528</v>
      </c>
    </row>
    <row r="584" spans="1:3" x14ac:dyDescent="0.3">
      <c r="A584" s="1" t="s">
        <v>4177</v>
      </c>
      <c r="B584" s="1" t="s">
        <v>10112</v>
      </c>
      <c r="C584" s="1" t="s">
        <v>9528</v>
      </c>
    </row>
    <row r="585" spans="1:3" x14ac:dyDescent="0.3">
      <c r="A585" s="1" t="s">
        <v>4183</v>
      </c>
      <c r="B585" s="1" t="s">
        <v>10113</v>
      </c>
      <c r="C585" s="1" t="s">
        <v>9536</v>
      </c>
    </row>
    <row r="586" spans="1:3" x14ac:dyDescent="0.3">
      <c r="A586" s="1" t="s">
        <v>4191</v>
      </c>
      <c r="B586" s="1" t="s">
        <v>10114</v>
      </c>
      <c r="C586" s="1" t="s">
        <v>9528</v>
      </c>
    </row>
    <row r="587" spans="1:3" x14ac:dyDescent="0.3">
      <c r="A587" s="1" t="s">
        <v>4211</v>
      </c>
      <c r="B587" s="1" t="s">
        <v>10115</v>
      </c>
      <c r="C587" s="1" t="s">
        <v>9536</v>
      </c>
    </row>
    <row r="588" spans="1:3" x14ac:dyDescent="0.3">
      <c r="A588" s="1" t="s">
        <v>4214</v>
      </c>
      <c r="B588" s="1" t="s">
        <v>10116</v>
      </c>
      <c r="C588" s="1" t="s">
        <v>9528</v>
      </c>
    </row>
    <row r="589" spans="1:3" x14ac:dyDescent="0.3">
      <c r="A589" s="1" t="s">
        <v>4225</v>
      </c>
      <c r="B589" s="1" t="s">
        <v>10117</v>
      </c>
      <c r="C589" s="1" t="s">
        <v>9530</v>
      </c>
    </row>
    <row r="590" spans="1:3" x14ac:dyDescent="0.3">
      <c r="A590" s="1" t="s">
        <v>4229</v>
      </c>
      <c r="B590" s="1" t="s">
        <v>10118</v>
      </c>
      <c r="C590" s="1" t="s">
        <v>9530</v>
      </c>
    </row>
    <row r="591" spans="1:3" x14ac:dyDescent="0.3">
      <c r="A591" s="1" t="s">
        <v>4231</v>
      </c>
      <c r="B591" s="1" t="s">
        <v>10119</v>
      </c>
      <c r="C591" s="1" t="s">
        <v>9528</v>
      </c>
    </row>
    <row r="592" spans="1:3" x14ac:dyDescent="0.3">
      <c r="A592" s="1" t="s">
        <v>4236</v>
      </c>
      <c r="B592" s="1" t="s">
        <v>10120</v>
      </c>
      <c r="C592" s="1" t="s">
        <v>9528</v>
      </c>
    </row>
    <row r="593" spans="1:3" x14ac:dyDescent="0.3">
      <c r="A593" s="1" t="s">
        <v>4245</v>
      </c>
      <c r="B593" s="1" t="s">
        <v>10121</v>
      </c>
      <c r="C593" s="1" t="s">
        <v>9528</v>
      </c>
    </row>
    <row r="594" spans="1:3" x14ac:dyDescent="0.3">
      <c r="A594" s="1" t="s">
        <v>4263</v>
      </c>
      <c r="B594" s="1" t="s">
        <v>10122</v>
      </c>
      <c r="C594" s="1" t="s">
        <v>9528</v>
      </c>
    </row>
    <row r="595" spans="1:3" x14ac:dyDescent="0.3">
      <c r="A595" s="1" t="s">
        <v>4268</v>
      </c>
      <c r="B595" s="1" t="s">
        <v>10123</v>
      </c>
      <c r="C595" s="1" t="s">
        <v>9536</v>
      </c>
    </row>
    <row r="596" spans="1:3" x14ac:dyDescent="0.3">
      <c r="A596" s="1" t="s">
        <v>4270</v>
      </c>
      <c r="B596" s="1" t="s">
        <v>10124</v>
      </c>
      <c r="C596" s="1" t="s">
        <v>9528</v>
      </c>
    </row>
    <row r="597" spans="1:3" x14ac:dyDescent="0.3">
      <c r="A597" s="1" t="s">
        <v>4284</v>
      </c>
      <c r="B597" s="1" t="s">
        <v>10125</v>
      </c>
      <c r="C597" s="1" t="s">
        <v>9536</v>
      </c>
    </row>
    <row r="598" spans="1:3" x14ac:dyDescent="0.3">
      <c r="A598" s="1" t="s">
        <v>4286</v>
      </c>
      <c r="B598" s="1" t="s">
        <v>10126</v>
      </c>
      <c r="C598" s="1" t="s">
        <v>9528</v>
      </c>
    </row>
    <row r="599" spans="1:3" x14ac:dyDescent="0.3">
      <c r="A599" s="1" t="s">
        <v>4288</v>
      </c>
      <c r="B599" s="1" t="s">
        <v>10127</v>
      </c>
      <c r="C599" s="1" t="s">
        <v>9528</v>
      </c>
    </row>
    <row r="600" spans="1:3" x14ac:dyDescent="0.3">
      <c r="A600" s="1" t="s">
        <v>4293</v>
      </c>
      <c r="B600" s="1" t="s">
        <v>10128</v>
      </c>
      <c r="C600" s="1" t="s">
        <v>9536</v>
      </c>
    </row>
    <row r="601" spans="1:3" x14ac:dyDescent="0.3">
      <c r="A601" s="1" t="s">
        <v>4297</v>
      </c>
      <c r="B601" s="1" t="s">
        <v>10129</v>
      </c>
      <c r="C601" s="1" t="s">
        <v>9528</v>
      </c>
    </row>
    <row r="602" spans="1:3" x14ac:dyDescent="0.3">
      <c r="A602" s="1" t="s">
        <v>4317</v>
      </c>
      <c r="B602" s="1" t="s">
        <v>10130</v>
      </c>
      <c r="C602" s="1" t="s">
        <v>9528</v>
      </c>
    </row>
    <row r="603" spans="1:3" x14ac:dyDescent="0.3">
      <c r="A603" s="1" t="s">
        <v>4322</v>
      </c>
      <c r="B603" s="1" t="s">
        <v>10131</v>
      </c>
      <c r="C603" s="1" t="s">
        <v>9530</v>
      </c>
    </row>
    <row r="604" spans="1:3" x14ac:dyDescent="0.3">
      <c r="A604" s="1" t="s">
        <v>4333</v>
      </c>
      <c r="B604" s="1" t="s">
        <v>10132</v>
      </c>
      <c r="C604" s="1" t="s">
        <v>9530</v>
      </c>
    </row>
    <row r="605" spans="1:3" x14ac:dyDescent="0.3">
      <c r="A605" s="1" t="s">
        <v>4348</v>
      </c>
      <c r="B605" s="1" t="s">
        <v>10133</v>
      </c>
      <c r="C605" s="1" t="s">
        <v>9528</v>
      </c>
    </row>
    <row r="606" spans="1:3" x14ac:dyDescent="0.3">
      <c r="A606" s="1" t="s">
        <v>4350</v>
      </c>
      <c r="B606" s="1" t="s">
        <v>10134</v>
      </c>
      <c r="C606" s="1" t="s">
        <v>9536</v>
      </c>
    </row>
    <row r="607" spans="1:3" x14ac:dyDescent="0.3">
      <c r="A607" s="1" t="s">
        <v>4352</v>
      </c>
      <c r="B607" s="1" t="s">
        <v>10135</v>
      </c>
      <c r="C607" s="1" t="s">
        <v>9530</v>
      </c>
    </row>
    <row r="608" spans="1:3" x14ac:dyDescent="0.3">
      <c r="A608" s="1" t="s">
        <v>4361</v>
      </c>
      <c r="B608" s="1" t="s">
        <v>10136</v>
      </c>
      <c r="C608" s="1" t="s">
        <v>9530</v>
      </c>
    </row>
    <row r="609" spans="1:3" x14ac:dyDescent="0.3">
      <c r="A609" s="1" t="s">
        <v>4363</v>
      </c>
      <c r="B609" s="1" t="s">
        <v>10137</v>
      </c>
      <c r="C609" s="1" t="s">
        <v>9536</v>
      </c>
    </row>
    <row r="610" spans="1:3" x14ac:dyDescent="0.3">
      <c r="A610" s="1" t="s">
        <v>4374</v>
      </c>
      <c r="B610" s="1" t="s">
        <v>10138</v>
      </c>
      <c r="C610" s="1" t="s">
        <v>9528</v>
      </c>
    </row>
    <row r="611" spans="1:3" x14ac:dyDescent="0.3">
      <c r="A611" s="1" t="s">
        <v>4397</v>
      </c>
      <c r="B611" s="1" t="s">
        <v>10139</v>
      </c>
      <c r="C611" s="1" t="s">
        <v>9530</v>
      </c>
    </row>
    <row r="612" spans="1:3" x14ac:dyDescent="0.3">
      <c r="A612" s="1" t="s">
        <v>4435</v>
      </c>
      <c r="B612" s="1" t="s">
        <v>10140</v>
      </c>
      <c r="C612" s="1" t="s">
        <v>9528</v>
      </c>
    </row>
    <row r="613" spans="1:3" x14ac:dyDescent="0.3">
      <c r="A613" s="1" t="s">
        <v>4448</v>
      </c>
      <c r="B613" s="1" t="s">
        <v>10141</v>
      </c>
      <c r="C613" s="1" t="s">
        <v>9528</v>
      </c>
    </row>
    <row r="614" spans="1:3" x14ac:dyDescent="0.3">
      <c r="A614" s="1" t="s">
        <v>4465</v>
      </c>
      <c r="B614" s="1" t="s">
        <v>10142</v>
      </c>
      <c r="C614" s="1" t="s">
        <v>9528</v>
      </c>
    </row>
    <row r="615" spans="1:3" x14ac:dyDescent="0.3">
      <c r="A615" s="1" t="s">
        <v>4471</v>
      </c>
      <c r="B615" s="1" t="s">
        <v>10143</v>
      </c>
      <c r="C615" s="1" t="s">
        <v>9530</v>
      </c>
    </row>
    <row r="616" spans="1:3" x14ac:dyDescent="0.3">
      <c r="A616" s="1" t="s">
        <v>4476</v>
      </c>
      <c r="B616" s="1" t="s">
        <v>10144</v>
      </c>
      <c r="C616" s="1" t="s">
        <v>9530</v>
      </c>
    </row>
    <row r="617" spans="1:3" x14ac:dyDescent="0.3">
      <c r="A617" s="1" t="s">
        <v>4484</v>
      </c>
      <c r="B617" s="1" t="s">
        <v>10145</v>
      </c>
      <c r="C617" s="1" t="s">
        <v>9536</v>
      </c>
    </row>
    <row r="618" spans="1:3" x14ac:dyDescent="0.3">
      <c r="A618" s="1" t="s">
        <v>4496</v>
      </c>
      <c r="B618" s="1" t="s">
        <v>10146</v>
      </c>
      <c r="C618" s="1" t="s">
        <v>9528</v>
      </c>
    </row>
    <row r="619" spans="1:3" x14ac:dyDescent="0.3">
      <c r="A619" s="1" t="s">
        <v>4505</v>
      </c>
      <c r="B619" s="1" t="s">
        <v>10147</v>
      </c>
      <c r="C619" s="1" t="s">
        <v>9528</v>
      </c>
    </row>
    <row r="620" spans="1:3" x14ac:dyDescent="0.3">
      <c r="A620" s="1" t="s">
        <v>4523</v>
      </c>
      <c r="B620" s="1" t="s">
        <v>10148</v>
      </c>
      <c r="C620" s="1" t="s">
        <v>9528</v>
      </c>
    </row>
    <row r="621" spans="1:3" x14ac:dyDescent="0.3">
      <c r="A621" s="1" t="s">
        <v>4531</v>
      </c>
      <c r="B621" s="1" t="s">
        <v>10149</v>
      </c>
      <c r="C621" s="1" t="s">
        <v>9528</v>
      </c>
    </row>
    <row r="622" spans="1:3" x14ac:dyDescent="0.3">
      <c r="A622" s="1" t="s">
        <v>4542</v>
      </c>
      <c r="B622" s="1" t="s">
        <v>10150</v>
      </c>
      <c r="C622" s="1" t="s">
        <v>9530</v>
      </c>
    </row>
    <row r="623" spans="1:3" x14ac:dyDescent="0.3">
      <c r="A623" s="1" t="s">
        <v>4557</v>
      </c>
      <c r="B623" s="1" t="s">
        <v>10151</v>
      </c>
      <c r="C623" s="1" t="s">
        <v>9528</v>
      </c>
    </row>
    <row r="624" spans="1:3" x14ac:dyDescent="0.3">
      <c r="A624" s="1" t="s">
        <v>4564</v>
      </c>
      <c r="B624" s="1" t="s">
        <v>10152</v>
      </c>
      <c r="C624" s="1" t="s">
        <v>9528</v>
      </c>
    </row>
    <row r="625" spans="1:3" x14ac:dyDescent="0.3">
      <c r="A625" s="1" t="s">
        <v>4567</v>
      </c>
      <c r="B625" s="1" t="s">
        <v>10153</v>
      </c>
      <c r="C625" s="1" t="s">
        <v>9528</v>
      </c>
    </row>
    <row r="626" spans="1:3" x14ac:dyDescent="0.3">
      <c r="A626" s="1" t="s">
        <v>4574</v>
      </c>
      <c r="B626" s="1" t="s">
        <v>10154</v>
      </c>
      <c r="C626" s="1" t="s">
        <v>9530</v>
      </c>
    </row>
    <row r="627" spans="1:3" x14ac:dyDescent="0.3">
      <c r="A627" s="1" t="s">
        <v>4576</v>
      </c>
      <c r="B627" s="1" t="s">
        <v>10155</v>
      </c>
      <c r="C627" s="1" t="s">
        <v>9528</v>
      </c>
    </row>
    <row r="628" spans="1:3" x14ac:dyDescent="0.3">
      <c r="A628" s="1" t="s">
        <v>4591</v>
      </c>
      <c r="B628" s="1" t="s">
        <v>10156</v>
      </c>
      <c r="C628" s="1" t="s">
        <v>9536</v>
      </c>
    </row>
    <row r="629" spans="1:3" x14ac:dyDescent="0.3">
      <c r="A629" s="1" t="s">
        <v>4602</v>
      </c>
      <c r="B629" s="1" t="s">
        <v>10157</v>
      </c>
      <c r="C629" s="1" t="s">
        <v>9528</v>
      </c>
    </row>
    <row r="630" spans="1:3" x14ac:dyDescent="0.3">
      <c r="A630" s="1" t="s">
        <v>4610</v>
      </c>
      <c r="B630" s="1" t="s">
        <v>10158</v>
      </c>
      <c r="C630" s="1" t="s">
        <v>9530</v>
      </c>
    </row>
    <row r="631" spans="1:3" x14ac:dyDescent="0.3">
      <c r="A631" s="1" t="s">
        <v>4616</v>
      </c>
      <c r="B631" s="1" t="s">
        <v>10159</v>
      </c>
      <c r="C631" s="1" t="s">
        <v>9530</v>
      </c>
    </row>
    <row r="632" spans="1:3" x14ac:dyDescent="0.3">
      <c r="A632" s="1" t="s">
        <v>4618</v>
      </c>
      <c r="B632" s="1" t="s">
        <v>10160</v>
      </c>
      <c r="C632" s="1" t="s">
        <v>9530</v>
      </c>
    </row>
    <row r="633" spans="1:3" x14ac:dyDescent="0.3">
      <c r="A633" s="1" t="s">
        <v>4646</v>
      </c>
      <c r="B633" s="1" t="s">
        <v>10161</v>
      </c>
      <c r="C633" s="1" t="s">
        <v>9528</v>
      </c>
    </row>
    <row r="634" spans="1:3" x14ac:dyDescent="0.3">
      <c r="A634" s="1" t="s">
        <v>4654</v>
      </c>
      <c r="B634" s="1" t="s">
        <v>10162</v>
      </c>
      <c r="C634" s="1" t="s">
        <v>9528</v>
      </c>
    </row>
    <row r="635" spans="1:3" x14ac:dyDescent="0.3">
      <c r="A635" s="1" t="s">
        <v>4682</v>
      </c>
      <c r="B635" s="1" t="s">
        <v>10163</v>
      </c>
      <c r="C635" s="1" t="s">
        <v>9528</v>
      </c>
    </row>
    <row r="636" spans="1:3" x14ac:dyDescent="0.3">
      <c r="A636" s="1" t="s">
        <v>4686</v>
      </c>
      <c r="B636" s="1" t="s">
        <v>10164</v>
      </c>
      <c r="C636" s="1" t="s">
        <v>9530</v>
      </c>
    </row>
    <row r="637" spans="1:3" x14ac:dyDescent="0.3">
      <c r="A637" s="1" t="s">
        <v>4694</v>
      </c>
      <c r="B637" s="1" t="s">
        <v>10165</v>
      </c>
      <c r="C637" s="1" t="s">
        <v>9530</v>
      </c>
    </row>
    <row r="638" spans="1:3" x14ac:dyDescent="0.3">
      <c r="A638" s="1" t="s">
        <v>4696</v>
      </c>
      <c r="B638" s="1" t="s">
        <v>10166</v>
      </c>
      <c r="C638" s="1" t="s">
        <v>9530</v>
      </c>
    </row>
    <row r="639" spans="1:3" x14ac:dyDescent="0.3">
      <c r="A639" s="1" t="s">
        <v>4702</v>
      </c>
      <c r="B639" s="1" t="s">
        <v>10167</v>
      </c>
      <c r="C639" s="1" t="s">
        <v>9530</v>
      </c>
    </row>
    <row r="640" spans="1:3" x14ac:dyDescent="0.3">
      <c r="A640" s="1" t="s">
        <v>4704</v>
      </c>
      <c r="B640" s="1" t="s">
        <v>10168</v>
      </c>
      <c r="C640" s="1" t="s">
        <v>9536</v>
      </c>
    </row>
    <row r="641" spans="1:3" x14ac:dyDescent="0.3">
      <c r="A641" s="1" t="s">
        <v>4714</v>
      </c>
      <c r="B641" s="1" t="s">
        <v>10169</v>
      </c>
      <c r="C641" s="1" t="s">
        <v>9528</v>
      </c>
    </row>
    <row r="642" spans="1:3" x14ac:dyDescent="0.3">
      <c r="A642" s="1" t="s">
        <v>4721</v>
      </c>
      <c r="B642" s="1" t="s">
        <v>10170</v>
      </c>
      <c r="C642" s="1" t="s">
        <v>9530</v>
      </c>
    </row>
    <row r="643" spans="1:3" x14ac:dyDescent="0.3">
      <c r="A643" s="1" t="s">
        <v>4723</v>
      </c>
      <c r="B643" s="1" t="s">
        <v>10171</v>
      </c>
      <c r="C643" s="1" t="s">
        <v>9528</v>
      </c>
    </row>
    <row r="644" spans="1:3" x14ac:dyDescent="0.3">
      <c r="A644" s="1" t="s">
        <v>4750</v>
      </c>
      <c r="B644" s="1" t="s">
        <v>10172</v>
      </c>
      <c r="C644" s="1" t="s">
        <v>9536</v>
      </c>
    </row>
    <row r="645" spans="1:3" x14ac:dyDescent="0.3">
      <c r="A645" s="1" t="s">
        <v>4753</v>
      </c>
      <c r="B645" s="1" t="s">
        <v>10173</v>
      </c>
      <c r="C645" s="1" t="s">
        <v>9528</v>
      </c>
    </row>
    <row r="646" spans="1:3" x14ac:dyDescent="0.3">
      <c r="A646" s="1" t="s">
        <v>4755</v>
      </c>
      <c r="B646" s="1" t="s">
        <v>10174</v>
      </c>
      <c r="C646" s="1" t="s">
        <v>9536</v>
      </c>
    </row>
    <row r="647" spans="1:3" x14ac:dyDescent="0.3">
      <c r="A647" s="1" t="s">
        <v>4757</v>
      </c>
      <c r="B647" s="1" t="s">
        <v>10175</v>
      </c>
      <c r="C647" s="1" t="s">
        <v>9530</v>
      </c>
    </row>
    <row r="648" spans="1:3" x14ac:dyDescent="0.3">
      <c r="A648" s="1" t="s">
        <v>4763</v>
      </c>
      <c r="B648" s="1" t="s">
        <v>10176</v>
      </c>
      <c r="C648" s="1" t="s">
        <v>9528</v>
      </c>
    </row>
    <row r="649" spans="1:3" x14ac:dyDescent="0.3">
      <c r="A649" s="1" t="s">
        <v>4766</v>
      </c>
      <c r="B649" s="1" t="s">
        <v>10177</v>
      </c>
      <c r="C649" s="1" t="s">
        <v>9528</v>
      </c>
    </row>
    <row r="650" spans="1:3" x14ac:dyDescent="0.3">
      <c r="A650" s="1" t="s">
        <v>4792</v>
      </c>
      <c r="B650" s="1" t="s">
        <v>10178</v>
      </c>
      <c r="C650" s="1" t="s">
        <v>9528</v>
      </c>
    </row>
    <row r="651" spans="1:3" x14ac:dyDescent="0.3">
      <c r="A651" s="1" t="s">
        <v>4821</v>
      </c>
      <c r="B651" s="1" t="s">
        <v>10179</v>
      </c>
      <c r="C651" s="1" t="s">
        <v>9536</v>
      </c>
    </row>
    <row r="652" spans="1:3" x14ac:dyDescent="0.3">
      <c r="A652" s="1" t="s">
        <v>4830</v>
      </c>
      <c r="B652" s="1" t="s">
        <v>10180</v>
      </c>
      <c r="C652" s="1" t="s">
        <v>9528</v>
      </c>
    </row>
    <row r="653" spans="1:3" x14ac:dyDescent="0.3">
      <c r="A653" s="1" t="s">
        <v>4834</v>
      </c>
      <c r="B653" s="1" t="s">
        <v>10181</v>
      </c>
      <c r="C653" s="1" t="s">
        <v>9528</v>
      </c>
    </row>
    <row r="654" spans="1:3" x14ac:dyDescent="0.3">
      <c r="A654" s="1" t="s">
        <v>4847</v>
      </c>
      <c r="B654" s="1" t="s">
        <v>10182</v>
      </c>
      <c r="C654" s="1" t="s">
        <v>9528</v>
      </c>
    </row>
    <row r="655" spans="1:3" x14ac:dyDescent="0.3">
      <c r="A655" s="1" t="s">
        <v>4855</v>
      </c>
      <c r="B655" s="1" t="s">
        <v>10183</v>
      </c>
      <c r="C655" s="1" t="s">
        <v>9528</v>
      </c>
    </row>
    <row r="656" spans="1:3" x14ac:dyDescent="0.3">
      <c r="A656" s="1" t="s">
        <v>4864</v>
      </c>
      <c r="B656" s="1" t="s">
        <v>10184</v>
      </c>
      <c r="C656" s="1" t="s">
        <v>9528</v>
      </c>
    </row>
    <row r="657" spans="1:3" x14ac:dyDescent="0.3">
      <c r="A657" s="1" t="s">
        <v>4867</v>
      </c>
      <c r="B657" s="1" t="s">
        <v>10185</v>
      </c>
      <c r="C657" s="1" t="s">
        <v>9536</v>
      </c>
    </row>
    <row r="658" spans="1:3" x14ac:dyDescent="0.3">
      <c r="A658" s="1" t="s">
        <v>4869</v>
      </c>
      <c r="B658" s="1" t="s">
        <v>10186</v>
      </c>
      <c r="C658" s="1" t="s">
        <v>9536</v>
      </c>
    </row>
    <row r="659" spans="1:3" x14ac:dyDescent="0.3">
      <c r="A659" s="1" t="s">
        <v>4882</v>
      </c>
      <c r="B659" s="1" t="s">
        <v>10187</v>
      </c>
      <c r="C659" s="1" t="s">
        <v>9528</v>
      </c>
    </row>
    <row r="660" spans="1:3" x14ac:dyDescent="0.3">
      <c r="A660" s="1" t="s">
        <v>4912</v>
      </c>
      <c r="B660" s="1" t="s">
        <v>10188</v>
      </c>
      <c r="C660" s="1" t="s">
        <v>9528</v>
      </c>
    </row>
    <row r="661" spans="1:3" x14ac:dyDescent="0.3">
      <c r="A661" s="1" t="s">
        <v>4918</v>
      </c>
      <c r="B661" s="1" t="s">
        <v>10189</v>
      </c>
      <c r="C661" s="1" t="s">
        <v>9528</v>
      </c>
    </row>
    <row r="662" spans="1:3" x14ac:dyDescent="0.3">
      <c r="A662" s="1" t="s">
        <v>4925</v>
      </c>
      <c r="B662" s="1" t="s">
        <v>10190</v>
      </c>
      <c r="C662" s="1" t="s">
        <v>9536</v>
      </c>
    </row>
    <row r="663" spans="1:3" x14ac:dyDescent="0.3">
      <c r="A663" s="1" t="s">
        <v>4927</v>
      </c>
      <c r="B663" s="1" t="s">
        <v>10191</v>
      </c>
      <c r="C663" s="1" t="s">
        <v>9528</v>
      </c>
    </row>
    <row r="664" spans="1:3" x14ac:dyDescent="0.3">
      <c r="A664" s="1" t="s">
        <v>4942</v>
      </c>
      <c r="B664" s="1" t="s">
        <v>10192</v>
      </c>
      <c r="C664" s="1" t="s">
        <v>9530</v>
      </c>
    </row>
    <row r="665" spans="1:3" x14ac:dyDescent="0.3">
      <c r="A665" s="1" t="s">
        <v>4951</v>
      </c>
      <c r="B665" s="1" t="s">
        <v>10193</v>
      </c>
      <c r="C665" s="1" t="s">
        <v>9528</v>
      </c>
    </row>
    <row r="666" spans="1:3" x14ac:dyDescent="0.3">
      <c r="A666" s="1" t="s">
        <v>4957</v>
      </c>
      <c r="B666" s="1" t="s">
        <v>10194</v>
      </c>
      <c r="C666" s="1" t="s">
        <v>9530</v>
      </c>
    </row>
    <row r="667" spans="1:3" x14ac:dyDescent="0.3">
      <c r="A667" s="1" t="s">
        <v>4963</v>
      </c>
      <c r="B667" s="1" t="s">
        <v>10195</v>
      </c>
      <c r="C667" s="1" t="s">
        <v>9536</v>
      </c>
    </row>
    <row r="668" spans="1:3" x14ac:dyDescent="0.3">
      <c r="A668" s="1" t="s">
        <v>4971</v>
      </c>
      <c r="B668" s="1" t="s">
        <v>10196</v>
      </c>
      <c r="C668" s="1" t="s">
        <v>9528</v>
      </c>
    </row>
    <row r="669" spans="1:3" x14ac:dyDescent="0.3">
      <c r="A669" s="1" t="s">
        <v>4983</v>
      </c>
      <c r="B669" s="1" t="s">
        <v>10197</v>
      </c>
      <c r="C669" s="1" t="s">
        <v>9530</v>
      </c>
    </row>
    <row r="670" spans="1:3" x14ac:dyDescent="0.3">
      <c r="A670" s="1" t="s">
        <v>4999</v>
      </c>
      <c r="B670" s="1" t="s">
        <v>10198</v>
      </c>
      <c r="C670" s="1" t="s">
        <v>9528</v>
      </c>
    </row>
    <row r="671" spans="1:3" x14ac:dyDescent="0.3">
      <c r="A671" s="1" t="s">
        <v>5036</v>
      </c>
      <c r="B671" s="1" t="s">
        <v>10199</v>
      </c>
      <c r="C671" s="1" t="s">
        <v>9528</v>
      </c>
    </row>
    <row r="672" spans="1:3" x14ac:dyDescent="0.3">
      <c r="A672" s="1" t="s">
        <v>5055</v>
      </c>
      <c r="B672" s="1" t="s">
        <v>10200</v>
      </c>
      <c r="C672" s="1" t="s">
        <v>9536</v>
      </c>
    </row>
    <row r="673" spans="1:3" x14ac:dyDescent="0.3">
      <c r="A673" s="1" t="s">
        <v>5064</v>
      </c>
      <c r="B673" s="1" t="s">
        <v>10201</v>
      </c>
      <c r="C673" s="1" t="s">
        <v>9536</v>
      </c>
    </row>
    <row r="674" spans="1:3" x14ac:dyDescent="0.3">
      <c r="A674" s="1" t="s">
        <v>5069</v>
      </c>
      <c r="B674" s="1" t="s">
        <v>10202</v>
      </c>
      <c r="C674" s="1" t="s">
        <v>9530</v>
      </c>
    </row>
    <row r="675" spans="1:3" x14ac:dyDescent="0.3">
      <c r="A675" s="1" t="s">
        <v>5084</v>
      </c>
      <c r="B675" s="1" t="s">
        <v>10203</v>
      </c>
      <c r="C675" s="1" t="s">
        <v>9528</v>
      </c>
    </row>
    <row r="676" spans="1:3" x14ac:dyDescent="0.3">
      <c r="A676" s="1" t="s">
        <v>5090</v>
      </c>
      <c r="B676" s="1" t="s">
        <v>10204</v>
      </c>
      <c r="C676" s="1" t="s">
        <v>9536</v>
      </c>
    </row>
    <row r="677" spans="1:3" x14ac:dyDescent="0.3">
      <c r="A677" s="1" t="s">
        <v>5108</v>
      </c>
      <c r="B677" s="1" t="s">
        <v>10205</v>
      </c>
      <c r="C677" s="1" t="s">
        <v>9536</v>
      </c>
    </row>
    <row r="678" spans="1:3" x14ac:dyDescent="0.3">
      <c r="A678" s="1" t="s">
        <v>5117</v>
      </c>
      <c r="B678" s="1" t="s">
        <v>10206</v>
      </c>
      <c r="C678" s="1" t="s">
        <v>9536</v>
      </c>
    </row>
    <row r="679" spans="1:3" x14ac:dyDescent="0.3">
      <c r="A679" s="1" t="s">
        <v>5124</v>
      </c>
      <c r="B679" s="1" t="s">
        <v>10207</v>
      </c>
      <c r="C679" s="1" t="s">
        <v>9528</v>
      </c>
    </row>
    <row r="680" spans="1:3" x14ac:dyDescent="0.3">
      <c r="A680" s="1" t="s">
        <v>5133</v>
      </c>
      <c r="B680" s="1" t="s">
        <v>10208</v>
      </c>
      <c r="C680" s="1" t="s">
        <v>9530</v>
      </c>
    </row>
    <row r="681" spans="1:3" x14ac:dyDescent="0.3">
      <c r="A681" s="1" t="s">
        <v>5154</v>
      </c>
      <c r="B681" s="1" t="s">
        <v>10209</v>
      </c>
      <c r="C681" s="1" t="s">
        <v>9536</v>
      </c>
    </row>
    <row r="682" spans="1:3" x14ac:dyDescent="0.3">
      <c r="A682" s="1" t="s">
        <v>5159</v>
      </c>
      <c r="B682" s="1" t="s">
        <v>10210</v>
      </c>
      <c r="C682" s="1" t="s">
        <v>9536</v>
      </c>
    </row>
    <row r="683" spans="1:3" x14ac:dyDescent="0.3">
      <c r="A683" s="1" t="s">
        <v>5166</v>
      </c>
      <c r="B683" s="1" t="s">
        <v>10211</v>
      </c>
      <c r="C683" s="1" t="s">
        <v>9528</v>
      </c>
    </row>
    <row r="684" spans="1:3" x14ac:dyDescent="0.3">
      <c r="A684" s="1" t="s">
        <v>5173</v>
      </c>
      <c r="B684" s="1" t="s">
        <v>10212</v>
      </c>
      <c r="C684" s="1" t="s">
        <v>9536</v>
      </c>
    </row>
    <row r="685" spans="1:3" x14ac:dyDescent="0.3">
      <c r="A685" s="1" t="s">
        <v>5187</v>
      </c>
      <c r="B685" s="1" t="s">
        <v>10213</v>
      </c>
      <c r="C685" s="1" t="s">
        <v>9536</v>
      </c>
    </row>
    <row r="686" spans="1:3" x14ac:dyDescent="0.3">
      <c r="A686" s="1" t="s">
        <v>5201</v>
      </c>
      <c r="B686" s="1" t="s">
        <v>10214</v>
      </c>
      <c r="C686" s="1" t="s">
        <v>9530</v>
      </c>
    </row>
    <row r="687" spans="1:3" x14ac:dyDescent="0.3">
      <c r="A687" s="1" t="s">
        <v>5208</v>
      </c>
      <c r="B687" s="1" t="s">
        <v>10215</v>
      </c>
      <c r="C687" s="1" t="s">
        <v>9528</v>
      </c>
    </row>
    <row r="688" spans="1:3" x14ac:dyDescent="0.3">
      <c r="A688" s="1" t="s">
        <v>5223</v>
      </c>
      <c r="B688" s="1" t="s">
        <v>10216</v>
      </c>
      <c r="C688" s="1" t="s">
        <v>9528</v>
      </c>
    </row>
    <row r="689" spans="1:3" x14ac:dyDescent="0.3">
      <c r="A689" s="1" t="s">
        <v>5229</v>
      </c>
      <c r="B689" s="1" t="s">
        <v>10217</v>
      </c>
      <c r="C689" s="1" t="s">
        <v>9530</v>
      </c>
    </row>
    <row r="690" spans="1:3" x14ac:dyDescent="0.3">
      <c r="A690" s="1" t="s">
        <v>5240</v>
      </c>
      <c r="B690" s="1" t="s">
        <v>10218</v>
      </c>
      <c r="C690" s="1" t="s">
        <v>9530</v>
      </c>
    </row>
    <row r="691" spans="1:3" x14ac:dyDescent="0.3">
      <c r="A691" s="1" t="s">
        <v>5253</v>
      </c>
      <c r="B691" s="1" t="s">
        <v>10219</v>
      </c>
      <c r="C691" s="1" t="s">
        <v>9536</v>
      </c>
    </row>
    <row r="692" spans="1:3" x14ac:dyDescent="0.3">
      <c r="A692" s="1" t="s">
        <v>5257</v>
      </c>
      <c r="B692" s="1" t="s">
        <v>10220</v>
      </c>
      <c r="C692" s="1" t="s">
        <v>9528</v>
      </c>
    </row>
    <row r="693" spans="1:3" x14ac:dyDescent="0.3">
      <c r="A693" s="1" t="s">
        <v>5288</v>
      </c>
      <c r="B693" s="1" t="s">
        <v>10221</v>
      </c>
      <c r="C693" s="1" t="s">
        <v>9528</v>
      </c>
    </row>
    <row r="694" spans="1:3" x14ac:dyDescent="0.3">
      <c r="A694" s="1" t="s">
        <v>5298</v>
      </c>
      <c r="B694" s="1" t="s">
        <v>10222</v>
      </c>
      <c r="C694" s="1" t="s">
        <v>9530</v>
      </c>
    </row>
    <row r="695" spans="1:3" x14ac:dyDescent="0.3">
      <c r="A695" s="1" t="s">
        <v>5326</v>
      </c>
      <c r="B695" s="1" t="s">
        <v>10223</v>
      </c>
      <c r="C695" s="1" t="s">
        <v>9528</v>
      </c>
    </row>
    <row r="696" spans="1:3" x14ac:dyDescent="0.3">
      <c r="A696" s="1" t="s">
        <v>5328</v>
      </c>
      <c r="B696" s="1" t="s">
        <v>10224</v>
      </c>
      <c r="C696" s="1" t="s">
        <v>9530</v>
      </c>
    </row>
    <row r="697" spans="1:3" x14ac:dyDescent="0.3">
      <c r="A697" s="1" t="s">
        <v>5334</v>
      </c>
      <c r="B697" s="1" t="s">
        <v>10225</v>
      </c>
      <c r="C697" s="1" t="s">
        <v>9528</v>
      </c>
    </row>
    <row r="698" spans="1:3" x14ac:dyDescent="0.3">
      <c r="A698" s="1" t="s">
        <v>5343</v>
      </c>
      <c r="B698" s="1" t="s">
        <v>10226</v>
      </c>
      <c r="C698" s="1" t="s">
        <v>9528</v>
      </c>
    </row>
    <row r="699" spans="1:3" x14ac:dyDescent="0.3">
      <c r="A699" s="1" t="s">
        <v>5349</v>
      </c>
      <c r="B699" s="1" t="s">
        <v>10227</v>
      </c>
      <c r="C699" s="1" t="s">
        <v>9536</v>
      </c>
    </row>
    <row r="700" spans="1:3" x14ac:dyDescent="0.3">
      <c r="A700" s="1" t="s">
        <v>5351</v>
      </c>
      <c r="B700" s="1" t="s">
        <v>10228</v>
      </c>
      <c r="C700" s="1" t="s">
        <v>9530</v>
      </c>
    </row>
    <row r="701" spans="1:3" x14ac:dyDescent="0.3">
      <c r="A701" s="1" t="s">
        <v>5358</v>
      </c>
      <c r="B701" s="1" t="s">
        <v>10229</v>
      </c>
      <c r="C701" s="1" t="s">
        <v>9528</v>
      </c>
    </row>
    <row r="702" spans="1:3" x14ac:dyDescent="0.3">
      <c r="A702" s="1" t="s">
        <v>5396</v>
      </c>
      <c r="B702" s="1" t="s">
        <v>10230</v>
      </c>
      <c r="C702" s="1" t="s">
        <v>9528</v>
      </c>
    </row>
    <row r="703" spans="1:3" x14ac:dyDescent="0.3">
      <c r="A703" s="1" t="s">
        <v>5407</v>
      </c>
      <c r="B703" s="1" t="s">
        <v>10231</v>
      </c>
      <c r="C703" s="1" t="s">
        <v>9528</v>
      </c>
    </row>
    <row r="704" spans="1:3" x14ac:dyDescent="0.3">
      <c r="A704" s="1" t="s">
        <v>5433</v>
      </c>
      <c r="B704" s="1" t="s">
        <v>10232</v>
      </c>
      <c r="C704" s="1" t="s">
        <v>9528</v>
      </c>
    </row>
    <row r="705" spans="1:3" x14ac:dyDescent="0.3">
      <c r="A705" s="1" t="s">
        <v>5442</v>
      </c>
      <c r="B705" s="1" t="s">
        <v>10233</v>
      </c>
      <c r="C705" s="1" t="s">
        <v>9530</v>
      </c>
    </row>
    <row r="706" spans="1:3" x14ac:dyDescent="0.3">
      <c r="A706" s="1" t="s">
        <v>5460</v>
      </c>
      <c r="B706" s="1" t="s">
        <v>10234</v>
      </c>
      <c r="C706" s="1" t="s">
        <v>9530</v>
      </c>
    </row>
    <row r="707" spans="1:3" x14ac:dyDescent="0.3">
      <c r="A707" s="1" t="s">
        <v>5487</v>
      </c>
      <c r="B707" s="1" t="s">
        <v>10235</v>
      </c>
      <c r="C707" s="1" t="s">
        <v>9530</v>
      </c>
    </row>
    <row r="708" spans="1:3" x14ac:dyDescent="0.3">
      <c r="A708" s="1" t="s">
        <v>5490</v>
      </c>
      <c r="B708" s="1" t="s">
        <v>10236</v>
      </c>
      <c r="C708" s="1" t="s">
        <v>9530</v>
      </c>
    </row>
    <row r="709" spans="1:3" x14ac:dyDescent="0.3">
      <c r="A709" s="1" t="s">
        <v>5508</v>
      </c>
      <c r="B709" s="1" t="s">
        <v>10237</v>
      </c>
      <c r="C709" s="1" t="s">
        <v>9536</v>
      </c>
    </row>
    <row r="710" spans="1:3" x14ac:dyDescent="0.3">
      <c r="A710" s="1" t="s">
        <v>5513</v>
      </c>
      <c r="B710" s="1" t="s">
        <v>10238</v>
      </c>
      <c r="C710" s="1" t="s">
        <v>9528</v>
      </c>
    </row>
    <row r="711" spans="1:3" x14ac:dyDescent="0.3">
      <c r="A711" s="1" t="s">
        <v>5536</v>
      </c>
      <c r="B711" s="1" t="s">
        <v>10239</v>
      </c>
      <c r="C711" s="1" t="s">
        <v>9528</v>
      </c>
    </row>
    <row r="712" spans="1:3" x14ac:dyDescent="0.3">
      <c r="A712" s="1" t="s">
        <v>5539</v>
      </c>
      <c r="B712" s="1" t="s">
        <v>10240</v>
      </c>
      <c r="C712" s="1" t="s">
        <v>9528</v>
      </c>
    </row>
    <row r="713" spans="1:3" x14ac:dyDescent="0.3">
      <c r="A713" s="1" t="s">
        <v>5555</v>
      </c>
      <c r="B713" s="1" t="s">
        <v>10241</v>
      </c>
      <c r="C713" s="1" t="s">
        <v>9536</v>
      </c>
    </row>
    <row r="714" spans="1:3" x14ac:dyDescent="0.3">
      <c r="A714" s="1" t="s">
        <v>5591</v>
      </c>
      <c r="B714" s="1" t="s">
        <v>10242</v>
      </c>
      <c r="C714" s="1" t="s">
        <v>9530</v>
      </c>
    </row>
    <row r="715" spans="1:3" x14ac:dyDescent="0.3">
      <c r="A715" s="1" t="s">
        <v>5614</v>
      </c>
      <c r="B715" s="1" t="s">
        <v>10243</v>
      </c>
      <c r="C715" s="1" t="s">
        <v>9528</v>
      </c>
    </row>
    <row r="716" spans="1:3" x14ac:dyDescent="0.3">
      <c r="A716" s="1" t="s">
        <v>5620</v>
      </c>
      <c r="B716" s="1" t="s">
        <v>10244</v>
      </c>
      <c r="C716" s="1" t="s">
        <v>9530</v>
      </c>
    </row>
    <row r="717" spans="1:3" x14ac:dyDescent="0.3">
      <c r="A717" s="1" t="s">
        <v>5633</v>
      </c>
      <c r="B717" s="1" t="s">
        <v>10245</v>
      </c>
      <c r="C717" s="1" t="s">
        <v>9530</v>
      </c>
    </row>
    <row r="718" spans="1:3" x14ac:dyDescent="0.3">
      <c r="A718" s="1" t="s">
        <v>5695</v>
      </c>
      <c r="B718" s="1" t="s">
        <v>10246</v>
      </c>
      <c r="C718" s="1" t="s">
        <v>9530</v>
      </c>
    </row>
    <row r="719" spans="1:3" x14ac:dyDescent="0.3">
      <c r="A719" s="1" t="s">
        <v>5719</v>
      </c>
      <c r="B719" s="1" t="s">
        <v>10247</v>
      </c>
      <c r="C719" s="1" t="s">
        <v>9528</v>
      </c>
    </row>
    <row r="720" spans="1:3" x14ac:dyDescent="0.3">
      <c r="A720" s="1" t="s">
        <v>5721</v>
      </c>
      <c r="B720" s="1" t="s">
        <v>10248</v>
      </c>
      <c r="C720" s="1" t="s">
        <v>9528</v>
      </c>
    </row>
    <row r="721" spans="1:3" x14ac:dyDescent="0.3">
      <c r="A721" s="1" t="s">
        <v>5763</v>
      </c>
      <c r="B721" s="1" t="s">
        <v>10249</v>
      </c>
      <c r="C721" s="1" t="s">
        <v>9528</v>
      </c>
    </row>
    <row r="722" spans="1:3" x14ac:dyDescent="0.3">
      <c r="A722" s="1" t="s">
        <v>5771</v>
      </c>
      <c r="B722" s="1" t="s">
        <v>10250</v>
      </c>
      <c r="C722" s="1" t="s">
        <v>9528</v>
      </c>
    </row>
    <row r="723" spans="1:3" x14ac:dyDescent="0.3">
      <c r="A723" s="1" t="s">
        <v>5790</v>
      </c>
      <c r="B723" s="1" t="s">
        <v>10251</v>
      </c>
      <c r="C723" s="1" t="s">
        <v>9528</v>
      </c>
    </row>
    <row r="724" spans="1:3" x14ac:dyDescent="0.3">
      <c r="A724" s="1" t="s">
        <v>5799</v>
      </c>
      <c r="B724" s="1" t="s">
        <v>10252</v>
      </c>
      <c r="C724" s="1" t="s">
        <v>9530</v>
      </c>
    </row>
    <row r="725" spans="1:3" x14ac:dyDescent="0.3">
      <c r="A725" s="1" t="s">
        <v>5809</v>
      </c>
      <c r="B725" s="1" t="s">
        <v>10253</v>
      </c>
      <c r="C725" s="1" t="s">
        <v>9536</v>
      </c>
    </row>
    <row r="726" spans="1:3" x14ac:dyDescent="0.3">
      <c r="A726" s="1" t="s">
        <v>5837</v>
      </c>
      <c r="B726" s="1" t="s">
        <v>10254</v>
      </c>
      <c r="C726" s="1" t="s">
        <v>9528</v>
      </c>
    </row>
    <row r="727" spans="1:3" x14ac:dyDescent="0.3">
      <c r="A727" s="1" t="s">
        <v>5859</v>
      </c>
      <c r="B727" s="1" t="s">
        <v>10255</v>
      </c>
      <c r="C727" s="1" t="s">
        <v>9536</v>
      </c>
    </row>
    <row r="728" spans="1:3" x14ac:dyDescent="0.3">
      <c r="A728" s="1" t="s">
        <v>5886</v>
      </c>
      <c r="B728" s="1" t="s">
        <v>10256</v>
      </c>
      <c r="C728" s="1" t="s">
        <v>9528</v>
      </c>
    </row>
    <row r="729" spans="1:3" x14ac:dyDescent="0.3">
      <c r="A729" s="1" t="s">
        <v>5912</v>
      </c>
      <c r="B729" s="1" t="s">
        <v>10257</v>
      </c>
      <c r="C729" s="1" t="s">
        <v>9528</v>
      </c>
    </row>
    <row r="730" spans="1:3" x14ac:dyDescent="0.3">
      <c r="A730" s="1" t="s">
        <v>5927</v>
      </c>
      <c r="B730" s="1" t="s">
        <v>10258</v>
      </c>
      <c r="C730" s="1" t="s">
        <v>9530</v>
      </c>
    </row>
    <row r="731" spans="1:3" x14ac:dyDescent="0.3">
      <c r="A731" s="1" t="s">
        <v>5934</v>
      </c>
      <c r="B731" s="1" t="s">
        <v>10259</v>
      </c>
      <c r="C731" s="1" t="s">
        <v>9528</v>
      </c>
    </row>
    <row r="732" spans="1:3" x14ac:dyDescent="0.3">
      <c r="A732" s="1" t="s">
        <v>5945</v>
      </c>
      <c r="B732" s="1" t="s">
        <v>10260</v>
      </c>
      <c r="C732" s="1" t="s">
        <v>9528</v>
      </c>
    </row>
    <row r="733" spans="1:3" x14ac:dyDescent="0.3">
      <c r="A733" s="1" t="s">
        <v>5958</v>
      </c>
      <c r="B733" s="1" t="s">
        <v>10261</v>
      </c>
      <c r="C733" s="1" t="s">
        <v>9528</v>
      </c>
    </row>
    <row r="734" spans="1:3" x14ac:dyDescent="0.3">
      <c r="A734" s="1" t="s">
        <v>6011</v>
      </c>
      <c r="B734" s="1" t="s">
        <v>10262</v>
      </c>
      <c r="C734" s="1" t="s">
        <v>9528</v>
      </c>
    </row>
    <row r="735" spans="1:3" x14ac:dyDescent="0.3">
      <c r="A735" s="1" t="s">
        <v>6050</v>
      </c>
      <c r="B735" s="1" t="s">
        <v>10263</v>
      </c>
      <c r="C735" s="1" t="s">
        <v>9528</v>
      </c>
    </row>
    <row r="736" spans="1:3" x14ac:dyDescent="0.3">
      <c r="A736" s="1" t="s">
        <v>6053</v>
      </c>
      <c r="B736" s="1" t="s">
        <v>10264</v>
      </c>
      <c r="C736" s="1" t="s">
        <v>9530</v>
      </c>
    </row>
    <row r="737" spans="1:3" x14ac:dyDescent="0.3">
      <c r="A737" s="1" t="s">
        <v>6062</v>
      </c>
      <c r="B737" s="1" t="s">
        <v>10265</v>
      </c>
      <c r="C737" s="1" t="s">
        <v>9536</v>
      </c>
    </row>
    <row r="738" spans="1:3" x14ac:dyDescent="0.3">
      <c r="A738" s="1" t="s">
        <v>6068</v>
      </c>
      <c r="B738" s="1" t="s">
        <v>10266</v>
      </c>
      <c r="C738" s="1" t="s">
        <v>9536</v>
      </c>
    </row>
    <row r="739" spans="1:3" x14ac:dyDescent="0.3">
      <c r="A739" s="1" t="s">
        <v>6074</v>
      </c>
      <c r="B739" s="1" t="s">
        <v>10267</v>
      </c>
      <c r="C739" s="1" t="s">
        <v>9530</v>
      </c>
    </row>
    <row r="740" spans="1:3" x14ac:dyDescent="0.3">
      <c r="A740" s="1" t="s">
        <v>6090</v>
      </c>
      <c r="B740" s="1" t="s">
        <v>10268</v>
      </c>
      <c r="C740" s="1" t="s">
        <v>9528</v>
      </c>
    </row>
    <row r="741" spans="1:3" x14ac:dyDescent="0.3">
      <c r="A741" s="1" t="s">
        <v>6119</v>
      </c>
      <c r="B741" s="1" t="s">
        <v>10269</v>
      </c>
      <c r="C741" s="1" t="s">
        <v>9536</v>
      </c>
    </row>
    <row r="742" spans="1:3" x14ac:dyDescent="0.3">
      <c r="A742" s="1" t="s">
        <v>6134</v>
      </c>
      <c r="B742" s="1" t="s">
        <v>10270</v>
      </c>
      <c r="C742" s="1" t="s">
        <v>9530</v>
      </c>
    </row>
    <row r="743" spans="1:3" x14ac:dyDescent="0.3">
      <c r="A743" s="1" t="s">
        <v>6149</v>
      </c>
      <c r="B743" s="1" t="s">
        <v>10271</v>
      </c>
      <c r="C743" s="1" t="s">
        <v>9530</v>
      </c>
    </row>
    <row r="744" spans="1:3" x14ac:dyDescent="0.3">
      <c r="A744" s="1" t="s">
        <v>6193</v>
      </c>
      <c r="B744" s="1" t="s">
        <v>10272</v>
      </c>
      <c r="C744" s="1" t="s">
        <v>9528</v>
      </c>
    </row>
    <row r="745" spans="1:3" x14ac:dyDescent="0.3">
      <c r="A745" s="1" t="s">
        <v>6210</v>
      </c>
      <c r="B745" s="1" t="s">
        <v>10273</v>
      </c>
      <c r="C745" s="1" t="s">
        <v>9528</v>
      </c>
    </row>
    <row r="746" spans="1:3" x14ac:dyDescent="0.3">
      <c r="A746" s="1" t="s">
        <v>6304</v>
      </c>
      <c r="B746" s="1" t="s">
        <v>10274</v>
      </c>
      <c r="C746" s="1" t="s">
        <v>9530</v>
      </c>
    </row>
    <row r="747" spans="1:3" x14ac:dyDescent="0.3">
      <c r="A747" s="1" t="s">
        <v>6311</v>
      </c>
      <c r="B747" s="1" t="s">
        <v>10275</v>
      </c>
      <c r="C747" s="1" t="s">
        <v>9528</v>
      </c>
    </row>
    <row r="748" spans="1:3" x14ac:dyDescent="0.3">
      <c r="A748" s="1" t="s">
        <v>6339</v>
      </c>
      <c r="B748" s="1" t="s">
        <v>10276</v>
      </c>
      <c r="C748" s="1" t="s">
        <v>9528</v>
      </c>
    </row>
    <row r="749" spans="1:3" x14ac:dyDescent="0.3">
      <c r="A749" s="1" t="s">
        <v>6379</v>
      </c>
      <c r="B749" s="1" t="s">
        <v>10277</v>
      </c>
      <c r="C749" s="1" t="s">
        <v>9530</v>
      </c>
    </row>
    <row r="750" spans="1:3" x14ac:dyDescent="0.3">
      <c r="A750" s="1" t="s">
        <v>6424</v>
      </c>
      <c r="B750" s="1" t="s">
        <v>10278</v>
      </c>
      <c r="C750" s="1" t="s">
        <v>9536</v>
      </c>
    </row>
    <row r="751" spans="1:3" x14ac:dyDescent="0.3">
      <c r="A751" s="1" t="s">
        <v>6468</v>
      </c>
      <c r="B751" s="1" t="s">
        <v>10279</v>
      </c>
      <c r="C751" s="1" t="s">
        <v>9528</v>
      </c>
    </row>
    <row r="752" spans="1:3" x14ac:dyDescent="0.3">
      <c r="A752" s="1" t="s">
        <v>6505</v>
      </c>
      <c r="B752" s="1" t="s">
        <v>10280</v>
      </c>
      <c r="C752" s="1" t="s">
        <v>9528</v>
      </c>
    </row>
    <row r="753" spans="1:3" x14ac:dyDescent="0.3">
      <c r="A753" s="1" t="s">
        <v>6524</v>
      </c>
      <c r="B753" s="1" t="s">
        <v>10281</v>
      </c>
      <c r="C753" s="1" t="s">
        <v>9530</v>
      </c>
    </row>
    <row r="754" spans="1:3" x14ac:dyDescent="0.3">
      <c r="A754" s="1" t="s">
        <v>6539</v>
      </c>
      <c r="B754" s="1" t="s">
        <v>10282</v>
      </c>
      <c r="C754" s="1" t="s">
        <v>9528</v>
      </c>
    </row>
    <row r="755" spans="1:3" x14ac:dyDescent="0.3">
      <c r="A755" s="1" t="s">
        <v>6601</v>
      </c>
      <c r="B755" s="1" t="s">
        <v>10283</v>
      </c>
      <c r="C755" s="1" t="s">
        <v>9530</v>
      </c>
    </row>
    <row r="756" spans="1:3" x14ac:dyDescent="0.3">
      <c r="A756" s="1" t="s">
        <v>6608</v>
      </c>
      <c r="B756" s="1" t="s">
        <v>10284</v>
      </c>
      <c r="C756" s="1" t="s">
        <v>9530</v>
      </c>
    </row>
    <row r="757" spans="1:3" x14ac:dyDescent="0.3">
      <c r="A757" s="1" t="s">
        <v>6629</v>
      </c>
      <c r="B757" s="1" t="s">
        <v>10285</v>
      </c>
      <c r="C757" s="1" t="s">
        <v>9528</v>
      </c>
    </row>
    <row r="758" spans="1:3" x14ac:dyDescent="0.3">
      <c r="A758" s="1" t="s">
        <v>6663</v>
      </c>
      <c r="B758" s="1" t="s">
        <v>10286</v>
      </c>
      <c r="C758" s="1" t="s">
        <v>9530</v>
      </c>
    </row>
    <row r="759" spans="1:3" x14ac:dyDescent="0.3">
      <c r="A759" s="1" t="s">
        <v>6674</v>
      </c>
      <c r="B759" s="1" t="s">
        <v>10287</v>
      </c>
      <c r="C759" s="1" t="s">
        <v>9528</v>
      </c>
    </row>
    <row r="760" spans="1:3" x14ac:dyDescent="0.3">
      <c r="A760" s="1" t="s">
        <v>6708</v>
      </c>
      <c r="B760" s="1" t="s">
        <v>10288</v>
      </c>
      <c r="C760" s="1" t="s">
        <v>9528</v>
      </c>
    </row>
    <row r="761" spans="1:3" x14ac:dyDescent="0.3">
      <c r="A761" s="1" t="s">
        <v>6872</v>
      </c>
      <c r="B761" s="1" t="s">
        <v>10289</v>
      </c>
      <c r="C761" s="1" t="s">
        <v>9530</v>
      </c>
    </row>
    <row r="762" spans="1:3" x14ac:dyDescent="0.3">
      <c r="A762" s="1" t="s">
        <v>6901</v>
      </c>
      <c r="B762" s="1" t="s">
        <v>10290</v>
      </c>
      <c r="C762" s="1" t="s">
        <v>9530</v>
      </c>
    </row>
    <row r="763" spans="1:3" x14ac:dyDescent="0.3">
      <c r="A763" s="1" t="s">
        <v>6913</v>
      </c>
      <c r="B763" s="1" t="s">
        <v>10291</v>
      </c>
      <c r="C763" s="1" t="s">
        <v>9528</v>
      </c>
    </row>
    <row r="764" spans="1:3" x14ac:dyDescent="0.3">
      <c r="A764" s="1" t="s">
        <v>6936</v>
      </c>
      <c r="B764" s="1" t="s">
        <v>10292</v>
      </c>
      <c r="C764" s="1" t="s">
        <v>9536</v>
      </c>
    </row>
    <row r="765" spans="1:3" x14ac:dyDescent="0.3">
      <c r="A765" s="1" t="s">
        <v>6940</v>
      </c>
      <c r="B765" s="1" t="s">
        <v>10293</v>
      </c>
      <c r="C765" s="1" t="s">
        <v>9536</v>
      </c>
    </row>
    <row r="766" spans="1:3" x14ac:dyDescent="0.3">
      <c r="A766" s="1" t="s">
        <v>6993</v>
      </c>
      <c r="B766" s="1" t="s">
        <v>10294</v>
      </c>
      <c r="C766" s="1" t="s">
        <v>9530</v>
      </c>
    </row>
    <row r="767" spans="1:3" x14ac:dyDescent="0.3">
      <c r="A767" s="1" t="s">
        <v>7010</v>
      </c>
      <c r="B767" s="1" t="s">
        <v>10295</v>
      </c>
      <c r="C767" s="1" t="s">
        <v>9528</v>
      </c>
    </row>
    <row r="768" spans="1:3" x14ac:dyDescent="0.3">
      <c r="A768" s="1" t="s">
        <v>7052</v>
      </c>
      <c r="B768" s="1" t="s">
        <v>10296</v>
      </c>
      <c r="C768" s="1" t="s">
        <v>9528</v>
      </c>
    </row>
    <row r="769" spans="1:3" x14ac:dyDescent="0.3">
      <c r="A769" s="1" t="s">
        <v>7065</v>
      </c>
      <c r="B769" s="1" t="s">
        <v>10297</v>
      </c>
      <c r="C769" s="1" t="s">
        <v>9528</v>
      </c>
    </row>
    <row r="770" spans="1:3" x14ac:dyDescent="0.3">
      <c r="A770" s="1" t="s">
        <v>7154</v>
      </c>
      <c r="B770" s="1" t="s">
        <v>10298</v>
      </c>
      <c r="C770" s="1" t="s">
        <v>9528</v>
      </c>
    </row>
    <row r="771" spans="1:3" x14ac:dyDescent="0.3">
      <c r="A771" s="1" t="s">
        <v>7177</v>
      </c>
      <c r="B771" s="1" t="s">
        <v>10299</v>
      </c>
      <c r="C771" s="1" t="s">
        <v>9530</v>
      </c>
    </row>
    <row r="772" spans="1:3" x14ac:dyDescent="0.3">
      <c r="A772" s="1" t="s">
        <v>7201</v>
      </c>
      <c r="B772" s="1" t="s">
        <v>10300</v>
      </c>
      <c r="C772" s="1" t="s">
        <v>9528</v>
      </c>
    </row>
    <row r="773" spans="1:3" x14ac:dyDescent="0.3">
      <c r="A773" s="1" t="s">
        <v>7234</v>
      </c>
      <c r="B773" s="1" t="s">
        <v>10301</v>
      </c>
      <c r="C773" s="1" t="s">
        <v>9530</v>
      </c>
    </row>
    <row r="774" spans="1:3" x14ac:dyDescent="0.3">
      <c r="A774" s="1" t="s">
        <v>7323</v>
      </c>
      <c r="B774" s="1" t="s">
        <v>10302</v>
      </c>
      <c r="C774" s="1" t="s">
        <v>9528</v>
      </c>
    </row>
    <row r="775" spans="1:3" x14ac:dyDescent="0.3">
      <c r="A775" s="1" t="s">
        <v>7366</v>
      </c>
      <c r="B775" s="1" t="s">
        <v>10303</v>
      </c>
      <c r="C775" s="1" t="s">
        <v>9536</v>
      </c>
    </row>
    <row r="776" spans="1:3" x14ac:dyDescent="0.3">
      <c r="A776" s="1" t="s">
        <v>7370</v>
      </c>
      <c r="B776" s="1" t="s">
        <v>10304</v>
      </c>
      <c r="C776" s="1" t="s">
        <v>9530</v>
      </c>
    </row>
    <row r="777" spans="1:3" x14ac:dyDescent="0.3">
      <c r="A777" s="1" t="s">
        <v>7395</v>
      </c>
      <c r="B777" s="1" t="s">
        <v>10305</v>
      </c>
      <c r="C777" s="1" t="s">
        <v>9530</v>
      </c>
    </row>
    <row r="778" spans="1:3" x14ac:dyDescent="0.3">
      <c r="A778" s="1" t="s">
        <v>7581</v>
      </c>
      <c r="B778" s="1" t="s">
        <v>10306</v>
      </c>
      <c r="C778" s="1" t="s">
        <v>9536</v>
      </c>
    </row>
    <row r="779" spans="1:3" x14ac:dyDescent="0.3">
      <c r="A779" s="1" t="s">
        <v>7585</v>
      </c>
      <c r="B779" s="1" t="s">
        <v>10307</v>
      </c>
      <c r="C779" s="1" t="s">
        <v>9530</v>
      </c>
    </row>
    <row r="780" spans="1:3" x14ac:dyDescent="0.3">
      <c r="A780" s="1" t="s">
        <v>7645</v>
      </c>
      <c r="B780" s="1" t="s">
        <v>10308</v>
      </c>
      <c r="C780" s="1" t="s">
        <v>9530</v>
      </c>
    </row>
    <row r="781" spans="1:3" x14ac:dyDescent="0.3">
      <c r="A781" s="1" t="s">
        <v>7720</v>
      </c>
      <c r="B781" s="1" t="s">
        <v>10309</v>
      </c>
      <c r="C781" s="1" t="s">
        <v>9530</v>
      </c>
    </row>
    <row r="782" spans="1:3" x14ac:dyDescent="0.3">
      <c r="A782" s="1" t="s">
        <v>7744</v>
      </c>
      <c r="B782" s="1" t="s">
        <v>10310</v>
      </c>
      <c r="C782" s="1" t="s">
        <v>9528</v>
      </c>
    </row>
    <row r="783" spans="1:3" x14ac:dyDescent="0.3">
      <c r="A783" s="1" t="s">
        <v>7848</v>
      </c>
      <c r="B783" s="1" t="s">
        <v>10311</v>
      </c>
      <c r="C783" s="1" t="s">
        <v>9528</v>
      </c>
    </row>
    <row r="784" spans="1:3" x14ac:dyDescent="0.3">
      <c r="A784" s="1" t="s">
        <v>8157</v>
      </c>
      <c r="B784" s="1" t="s">
        <v>10312</v>
      </c>
      <c r="C784" s="1" t="s">
        <v>9530</v>
      </c>
    </row>
    <row r="785" spans="1:3" x14ac:dyDescent="0.3">
      <c r="A785" s="1" t="s">
        <v>8211</v>
      </c>
      <c r="B785" s="1" t="s">
        <v>10313</v>
      </c>
      <c r="C785" s="1" t="s">
        <v>9530</v>
      </c>
    </row>
    <row r="786" spans="1:3" x14ac:dyDescent="0.3">
      <c r="A786" s="1" t="s">
        <v>8438</v>
      </c>
      <c r="B786" s="1" t="s">
        <v>10314</v>
      </c>
      <c r="C786" s="1" t="s">
        <v>9536</v>
      </c>
    </row>
    <row r="787" spans="1:3" x14ac:dyDescent="0.3">
      <c r="A787" s="1" t="s">
        <v>8493</v>
      </c>
      <c r="B787" s="1" t="s">
        <v>10315</v>
      </c>
      <c r="C787" s="1" t="s">
        <v>9530</v>
      </c>
    </row>
    <row r="788" spans="1:3" x14ac:dyDescent="0.3">
      <c r="A788" s="1" t="s">
        <v>8678</v>
      </c>
      <c r="B788" s="1" t="s">
        <v>10316</v>
      </c>
      <c r="C788" s="1" t="s">
        <v>9536</v>
      </c>
    </row>
    <row r="789" spans="1:3" x14ac:dyDescent="0.3">
      <c r="A789" s="1" t="s">
        <v>8705</v>
      </c>
      <c r="B789" s="1" t="s">
        <v>10317</v>
      </c>
      <c r="C789" s="1" t="s">
        <v>9536</v>
      </c>
    </row>
    <row r="790" spans="1:3" x14ac:dyDescent="0.3">
      <c r="A790" s="1" t="s">
        <v>8779</v>
      </c>
      <c r="B790" s="1" t="s">
        <v>10318</v>
      </c>
      <c r="C790" s="1" t="s">
        <v>9530</v>
      </c>
    </row>
    <row r="791" spans="1:3" x14ac:dyDescent="0.3">
      <c r="A791" s="1" t="s">
        <v>9086</v>
      </c>
      <c r="B791" s="1" t="s">
        <v>10319</v>
      </c>
      <c r="C791" s="1" t="s">
        <v>9536</v>
      </c>
    </row>
    <row r="792" spans="1:3" x14ac:dyDescent="0.3">
      <c r="A792" s="1" t="s">
        <v>9188</v>
      </c>
      <c r="B792" s="1" t="s">
        <v>10320</v>
      </c>
      <c r="C792" s="1" t="s">
        <v>9528</v>
      </c>
    </row>
    <row r="793" spans="1:3" x14ac:dyDescent="0.3">
      <c r="A793" s="1" t="s">
        <v>9216</v>
      </c>
      <c r="B793" s="1" t="s">
        <v>10321</v>
      </c>
      <c r="C793" s="1" t="s">
        <v>9528</v>
      </c>
    </row>
    <row r="794" spans="1:3" x14ac:dyDescent="0.3">
      <c r="A794" s="1" t="s">
        <v>9292</v>
      </c>
      <c r="B794" s="1" t="s">
        <v>10322</v>
      </c>
      <c r="C794" s="1" t="s">
        <v>9528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C4953-9E75-4EC1-9ED9-03E61EF65ABA}">
  <dimension ref="A1:N9995"/>
  <sheetViews>
    <sheetView zoomScale="90" zoomScaleNormal="90" workbookViewId="0">
      <selection activeCell="H24" sqref="H24"/>
    </sheetView>
  </sheetViews>
  <sheetFormatPr defaultColWidth="16.44140625" defaultRowHeight="14.4" x14ac:dyDescent="0.3"/>
  <cols>
    <col min="2" max="2" width="13" style="11" customWidth="1"/>
    <col min="3" max="3" width="10.5546875" style="13" customWidth="1"/>
    <col min="4" max="4" width="13.44140625" customWidth="1"/>
    <col min="6" max="6" width="13.33203125" customWidth="1"/>
    <col min="8" max="8" width="19.109375" style="6" customWidth="1"/>
    <col min="9" max="9" width="11.6640625" customWidth="1"/>
    <col min="10" max="10" width="12.6640625" customWidth="1"/>
    <col min="11" max="11" width="12.77734375" customWidth="1"/>
    <col min="12" max="12" width="16.44140625" style="10"/>
    <col min="13" max="13" width="12.6640625" customWidth="1"/>
  </cols>
  <sheetData>
    <row r="1" spans="1:14" s="10" customFormat="1" x14ac:dyDescent="0.3">
      <c r="A1" s="14" t="s">
        <v>0</v>
      </c>
      <c r="B1" s="15" t="s">
        <v>1</v>
      </c>
      <c r="C1" s="16" t="s">
        <v>10323</v>
      </c>
      <c r="D1" s="14" t="s">
        <v>2</v>
      </c>
      <c r="E1" s="14" t="s">
        <v>3</v>
      </c>
      <c r="F1" s="14" t="s">
        <v>4</v>
      </c>
      <c r="G1" s="14" t="s">
        <v>5</v>
      </c>
      <c r="H1" s="17" t="s">
        <v>6</v>
      </c>
      <c r="I1" s="14" t="s">
        <v>7</v>
      </c>
      <c r="J1" s="14" t="s">
        <v>8</v>
      </c>
      <c r="K1" s="14" t="s">
        <v>9518</v>
      </c>
      <c r="L1" s="19" t="s">
        <v>10340</v>
      </c>
      <c r="M1" s="21" t="s">
        <v>10341</v>
      </c>
      <c r="N1" s="21" t="s">
        <v>10339</v>
      </c>
    </row>
    <row r="2" spans="1:14" x14ac:dyDescent="0.3">
      <c r="A2" s="3" t="s">
        <v>10</v>
      </c>
      <c r="B2" s="4">
        <v>42682</v>
      </c>
      <c r="C2" s="12" t="str">
        <f t="shared" ref="C2:C65" si="0">TEXT(B2,"aaaa/mm")</f>
        <v>2016/11</v>
      </c>
      <c r="D2" s="4">
        <v>42685</v>
      </c>
      <c r="E2" s="3" t="s">
        <v>11</v>
      </c>
      <c r="F2" s="3" t="s">
        <v>12</v>
      </c>
      <c r="G2" s="3" t="s">
        <v>13</v>
      </c>
      <c r="H2" s="5">
        <v>26196</v>
      </c>
      <c r="I2" s="2">
        <v>2</v>
      </c>
      <c r="J2" s="2">
        <v>0</v>
      </c>
      <c r="K2" s="2">
        <v>41.913600000000002</v>
      </c>
      <c r="L2" s="18" t="str">
        <f>VLOOKUP(F2,'BD customers'!$1:$1048576,2,FALSE)</f>
        <v>Claire Gute</v>
      </c>
      <c r="M2" s="2">
        <f>MATCH(orders[[#This Row],[Product ID]],'BD product'!A:A,0)</f>
        <v>2</v>
      </c>
      <c r="N2" s="2" t="str" cm="1">
        <f t="array" ref="N2">INDEX('BD product'!A:D,M2,2)</f>
        <v>Furniture</v>
      </c>
    </row>
    <row r="3" spans="1:14" x14ac:dyDescent="0.3">
      <c r="A3" s="3" t="s">
        <v>10</v>
      </c>
      <c r="B3" s="4">
        <v>42682</v>
      </c>
      <c r="C3" s="12" t="str">
        <f t="shared" si="0"/>
        <v>2016/11</v>
      </c>
      <c r="D3" s="4">
        <v>42685</v>
      </c>
      <c r="E3" s="3" t="s">
        <v>11</v>
      </c>
      <c r="F3" s="3" t="s">
        <v>12</v>
      </c>
      <c r="G3" s="3" t="s">
        <v>17</v>
      </c>
      <c r="H3" s="5">
        <v>73194</v>
      </c>
      <c r="I3" s="2">
        <v>3</v>
      </c>
      <c r="J3" s="2">
        <v>0</v>
      </c>
      <c r="K3" s="2">
        <v>21.958200000000001</v>
      </c>
      <c r="L3" s="18" t="str">
        <f>VLOOKUP(F3,'BD customers'!$1:$1048576,2,FALSE)</f>
        <v>Claire Gute</v>
      </c>
      <c r="M3" s="2">
        <f>MATCH(orders[[#This Row],[Product ID]],'BD product'!A:A,0)</f>
        <v>3</v>
      </c>
      <c r="N3" s="2" t="str" cm="1">
        <f t="array" ref="N3">INDEX('BD product'!A:D,M3,2)</f>
        <v>Furniture</v>
      </c>
    </row>
    <row r="4" spans="1:14" x14ac:dyDescent="0.3">
      <c r="A4" s="3" t="s">
        <v>20</v>
      </c>
      <c r="B4" s="4">
        <v>42709</v>
      </c>
      <c r="C4" s="12" t="str">
        <f t="shared" si="0"/>
        <v>2016/12</v>
      </c>
      <c r="D4" s="4">
        <v>42713</v>
      </c>
      <c r="E4" s="3" t="s">
        <v>21</v>
      </c>
      <c r="F4" s="3" t="s">
        <v>22</v>
      </c>
      <c r="G4" s="3" t="s">
        <v>17</v>
      </c>
      <c r="H4" s="5">
        <v>195184</v>
      </c>
      <c r="I4" s="2">
        <v>8</v>
      </c>
      <c r="J4" s="2">
        <v>0</v>
      </c>
      <c r="K4" s="2">
        <v>58.555199999999999</v>
      </c>
      <c r="L4" s="18" t="str">
        <f>VLOOKUP(F4,'BD customers'!$1:$1048576,2,FALSE)</f>
        <v>Justin Ellison</v>
      </c>
      <c r="M4" s="2">
        <f>MATCH(orders[[#This Row],[Product ID]],'BD product'!A:A,0)</f>
        <v>3</v>
      </c>
      <c r="N4" s="2" t="str" cm="1">
        <f t="array" ref="N4">INDEX('BD product'!A:D,M4,2)</f>
        <v>Furniture</v>
      </c>
    </row>
    <row r="5" spans="1:14" x14ac:dyDescent="0.3">
      <c r="A5" s="3" t="s">
        <v>23</v>
      </c>
      <c r="B5" s="4">
        <v>42533</v>
      </c>
      <c r="C5" s="12" t="str">
        <f t="shared" si="0"/>
        <v>2016/06</v>
      </c>
      <c r="D5" s="4">
        <v>42537</v>
      </c>
      <c r="E5" s="3" t="s">
        <v>11</v>
      </c>
      <c r="F5" s="3" t="s">
        <v>24</v>
      </c>
      <c r="G5" s="3" t="s">
        <v>25</v>
      </c>
      <c r="H5" s="5">
        <v>1462</v>
      </c>
      <c r="I5" s="2">
        <v>2</v>
      </c>
      <c r="J5" s="2">
        <v>0</v>
      </c>
      <c r="K5" s="2">
        <v>6.8714000000000004</v>
      </c>
      <c r="L5" s="18" t="str">
        <f>VLOOKUP(F5,'BD customers'!$1:$1048576,2,FALSE)</f>
        <v>Darrin Van Huff</v>
      </c>
      <c r="M5" s="2">
        <f>MATCH(orders[[#This Row],[Product ID]],'BD product'!A:A,0)</f>
        <v>4</v>
      </c>
      <c r="N5" s="2" t="str" cm="1">
        <f t="array" ref="N5">INDEX('BD product'!A:D,M5,2)</f>
        <v>Office Supplies</v>
      </c>
    </row>
    <row r="6" spans="1:14" x14ac:dyDescent="0.3">
      <c r="A6" s="3" t="s">
        <v>29</v>
      </c>
      <c r="B6" s="4">
        <v>41852</v>
      </c>
      <c r="C6" s="12" t="str">
        <f t="shared" si="0"/>
        <v>2014/08</v>
      </c>
      <c r="D6" s="4">
        <v>41856</v>
      </c>
      <c r="E6" s="3" t="s">
        <v>21</v>
      </c>
      <c r="F6" s="3" t="s">
        <v>30</v>
      </c>
      <c r="G6" s="3" t="s">
        <v>25</v>
      </c>
      <c r="H6" s="5">
        <v>17544</v>
      </c>
      <c r="I6" s="2">
        <v>3</v>
      </c>
      <c r="J6" s="2">
        <v>2</v>
      </c>
      <c r="K6" s="2">
        <v>5.9211</v>
      </c>
      <c r="L6" s="18" t="str">
        <f>VLOOKUP(F6,'BD customers'!$1:$1048576,2,FALSE)</f>
        <v>Barbara Fisher</v>
      </c>
      <c r="M6" s="2">
        <f>MATCH(orders[[#This Row],[Product ID]],'BD product'!A:A,0)</f>
        <v>4</v>
      </c>
      <c r="N6" s="2" t="str" cm="1">
        <f t="array" ref="N6">INDEX('BD product'!A:D,M6,2)</f>
        <v>Office Supplies</v>
      </c>
    </row>
    <row r="7" spans="1:14" x14ac:dyDescent="0.3">
      <c r="A7" s="3" t="s">
        <v>31</v>
      </c>
      <c r="B7" s="4">
        <v>42288</v>
      </c>
      <c r="C7" s="12" t="str">
        <f t="shared" si="0"/>
        <v>2015/10</v>
      </c>
      <c r="D7" s="4">
        <v>42295</v>
      </c>
      <c r="E7" s="3" t="s">
        <v>21</v>
      </c>
      <c r="F7" s="3" t="s">
        <v>32</v>
      </c>
      <c r="G7" s="3" t="s">
        <v>33</v>
      </c>
      <c r="H7" s="5">
        <v>9575775</v>
      </c>
      <c r="I7" s="2">
        <v>5</v>
      </c>
      <c r="J7" s="2">
        <v>45</v>
      </c>
      <c r="K7" s="2">
        <v>-38.303100000000001</v>
      </c>
      <c r="L7" s="18" t="str">
        <f>VLOOKUP(F7,'BD customers'!$1:$1048576,2,FALSE)</f>
        <v>Sean O'Donnell</v>
      </c>
      <c r="M7" s="2">
        <f>MATCH(orders[[#This Row],[Product ID]],'BD product'!A:A,0)</f>
        <v>5</v>
      </c>
      <c r="N7" s="2" t="str" cm="1">
        <f t="array" ref="N7">INDEX('BD product'!A:D,M7,2)</f>
        <v>Furniture</v>
      </c>
    </row>
    <row r="8" spans="1:14" x14ac:dyDescent="0.3">
      <c r="A8" s="3" t="s">
        <v>36</v>
      </c>
      <c r="B8" s="4">
        <v>42272</v>
      </c>
      <c r="C8" s="12" t="str">
        <f t="shared" si="0"/>
        <v>2015/09</v>
      </c>
      <c r="D8" s="4">
        <v>42277</v>
      </c>
      <c r="E8" s="3" t="s">
        <v>21</v>
      </c>
      <c r="F8" s="3" t="s">
        <v>37</v>
      </c>
      <c r="G8" s="3" t="s">
        <v>33</v>
      </c>
      <c r="H8" s="5">
        <v>104463</v>
      </c>
      <c r="I8" s="2">
        <v>3</v>
      </c>
      <c r="J8" s="2">
        <v>0</v>
      </c>
      <c r="K8" s="2">
        <v>240.26490000000001</v>
      </c>
      <c r="L8" s="18" t="str">
        <f>VLOOKUP(F8,'BD customers'!$1:$1048576,2,FALSE)</f>
        <v>Emily Burns</v>
      </c>
      <c r="M8" s="2">
        <f>MATCH(orders[[#This Row],[Product ID]],'BD product'!A:A,0)</f>
        <v>5</v>
      </c>
      <c r="N8" s="2" t="str" cm="1">
        <f t="array" ref="N8">INDEX('BD product'!A:D,M8,2)</f>
        <v>Furniture</v>
      </c>
    </row>
    <row r="9" spans="1:14" x14ac:dyDescent="0.3">
      <c r="A9" s="3" t="s">
        <v>38</v>
      </c>
      <c r="B9" s="4">
        <v>42717</v>
      </c>
      <c r="C9" s="12" t="str">
        <f t="shared" si="0"/>
        <v>2016/12</v>
      </c>
      <c r="D9" s="4">
        <v>42724</v>
      </c>
      <c r="E9" s="3" t="s">
        <v>21</v>
      </c>
      <c r="F9" s="3" t="s">
        <v>39</v>
      </c>
      <c r="G9" s="3" t="s">
        <v>33</v>
      </c>
      <c r="H9" s="5">
        <v>1114272</v>
      </c>
      <c r="I9" s="2">
        <v>4</v>
      </c>
      <c r="J9" s="2">
        <v>2</v>
      </c>
      <c r="K9" s="2">
        <v>41.785200000000003</v>
      </c>
      <c r="L9" s="18" t="str">
        <f>VLOOKUP(F9,'BD customers'!$1:$1048576,2,FALSE)</f>
        <v>Rob Williams</v>
      </c>
      <c r="M9" s="2">
        <f>MATCH(orders[[#This Row],[Product ID]],'BD product'!A:A,0)</f>
        <v>5</v>
      </c>
      <c r="N9" s="2" t="str" cm="1">
        <f t="array" ref="N9">INDEX('BD product'!A:D,M9,2)</f>
        <v>Furniture</v>
      </c>
    </row>
    <row r="10" spans="1:14" x14ac:dyDescent="0.3">
      <c r="A10" s="3" t="s">
        <v>40</v>
      </c>
      <c r="B10" s="4">
        <v>42916</v>
      </c>
      <c r="C10" s="12" t="str">
        <f t="shared" si="0"/>
        <v>2017/06</v>
      </c>
      <c r="D10" s="4">
        <v>42916</v>
      </c>
      <c r="E10" s="3" t="s">
        <v>41</v>
      </c>
      <c r="F10" s="3" t="s">
        <v>42</v>
      </c>
      <c r="G10" s="3" t="s">
        <v>33</v>
      </c>
      <c r="H10" s="5">
        <v>104463</v>
      </c>
      <c r="I10" s="2">
        <v>5</v>
      </c>
      <c r="J10" s="2">
        <v>4</v>
      </c>
      <c r="K10" s="2">
        <v>-295.9785</v>
      </c>
      <c r="L10" s="18" t="str">
        <f>VLOOKUP(F10,'BD customers'!$1:$1048576,2,FALSE)</f>
        <v>Sheri Gordon</v>
      </c>
      <c r="M10" s="2">
        <f>MATCH(orders[[#This Row],[Product ID]],'BD product'!A:A,0)</f>
        <v>5</v>
      </c>
      <c r="N10" s="2" t="str" cm="1">
        <f t="array" ref="N10">INDEX('BD product'!A:D,M10,2)</f>
        <v>Furniture</v>
      </c>
    </row>
    <row r="11" spans="1:14" x14ac:dyDescent="0.3">
      <c r="A11" s="3" t="s">
        <v>31</v>
      </c>
      <c r="B11" s="4">
        <v>42288</v>
      </c>
      <c r="C11" s="12" t="str">
        <f t="shared" si="0"/>
        <v>2015/10</v>
      </c>
      <c r="D11" s="4">
        <v>42295</v>
      </c>
      <c r="E11" s="3" t="s">
        <v>21</v>
      </c>
      <c r="F11" s="3" t="s">
        <v>32</v>
      </c>
      <c r="G11" s="3" t="s">
        <v>43</v>
      </c>
      <c r="H11" s="5">
        <v>22368</v>
      </c>
      <c r="I11" s="2">
        <v>2</v>
      </c>
      <c r="J11" s="2">
        <v>2</v>
      </c>
      <c r="K11" s="2">
        <v>2.5164</v>
      </c>
      <c r="L11" s="18" t="str">
        <f>VLOOKUP(F11,'BD customers'!$1:$1048576,2,FALSE)</f>
        <v>Sean O'Donnell</v>
      </c>
      <c r="M11" s="2">
        <f>MATCH(orders[[#This Row],[Product ID]],'BD product'!A:A,0)</f>
        <v>6</v>
      </c>
      <c r="N11" s="2" t="str" cm="1">
        <f t="array" ref="N11">INDEX('BD product'!A:D,M11,2)</f>
        <v>Office Supplies</v>
      </c>
    </row>
    <row r="12" spans="1:14" x14ac:dyDescent="0.3">
      <c r="A12" s="3" t="s">
        <v>46</v>
      </c>
      <c r="B12" s="4">
        <v>41799</v>
      </c>
      <c r="C12" s="12" t="str">
        <f t="shared" si="0"/>
        <v>2014/06</v>
      </c>
      <c r="D12" s="4">
        <v>41804</v>
      </c>
      <c r="E12" s="3" t="s">
        <v>21</v>
      </c>
      <c r="F12" s="3" t="s">
        <v>47</v>
      </c>
      <c r="G12" s="3" t="s">
        <v>48</v>
      </c>
      <c r="H12" s="5">
        <v>4886</v>
      </c>
      <c r="I12" s="2">
        <v>7</v>
      </c>
      <c r="J12" s="2">
        <v>0</v>
      </c>
      <c r="K12" s="2">
        <v>14.1694</v>
      </c>
      <c r="L12" s="18" t="str">
        <f>VLOOKUP(F12,'BD customers'!$1:$1048576,2,FALSE)</f>
        <v>Brosina Hoffman</v>
      </c>
      <c r="M12" s="2">
        <f>MATCH(orders[[#This Row],[Product ID]],'BD product'!A:A,0)</f>
        <v>7</v>
      </c>
      <c r="N12" s="2" t="str" cm="1">
        <f t="array" ref="N12">INDEX('BD product'!A:D,M12,2)</f>
        <v>Furniture</v>
      </c>
    </row>
    <row r="13" spans="1:14" x14ac:dyDescent="0.3">
      <c r="A13" s="3" t="s">
        <v>46</v>
      </c>
      <c r="B13" s="4">
        <v>41799</v>
      </c>
      <c r="C13" s="12" t="str">
        <f t="shared" si="0"/>
        <v>2014/06</v>
      </c>
      <c r="D13" s="4">
        <v>41804</v>
      </c>
      <c r="E13" s="3" t="s">
        <v>21</v>
      </c>
      <c r="F13" s="3" t="s">
        <v>47</v>
      </c>
      <c r="G13" s="3" t="s">
        <v>51</v>
      </c>
      <c r="H13" s="5">
        <v>728</v>
      </c>
      <c r="I13" s="2">
        <v>4</v>
      </c>
      <c r="J13" s="2">
        <v>0</v>
      </c>
      <c r="K13" s="2">
        <v>1.9656</v>
      </c>
      <c r="L13" s="18" t="str">
        <f>VLOOKUP(F13,'BD customers'!$1:$1048576,2,FALSE)</f>
        <v>Brosina Hoffman</v>
      </c>
      <c r="M13" s="2">
        <f>MATCH(orders[[#This Row],[Product ID]],'BD product'!A:A,0)</f>
        <v>8</v>
      </c>
      <c r="N13" s="2" t="str" cm="1">
        <f t="array" ref="N13">INDEX('BD product'!A:D,M13,2)</f>
        <v>Office Supplies</v>
      </c>
    </row>
    <row r="14" spans="1:14" x14ac:dyDescent="0.3">
      <c r="A14" s="3" t="s">
        <v>54</v>
      </c>
      <c r="B14" s="4">
        <v>42945</v>
      </c>
      <c r="C14" s="12" t="str">
        <f t="shared" si="0"/>
        <v>2017/07</v>
      </c>
      <c r="D14" s="4">
        <v>42948</v>
      </c>
      <c r="E14" s="3" t="s">
        <v>11</v>
      </c>
      <c r="F14" s="3" t="s">
        <v>55</v>
      </c>
      <c r="G14" s="3" t="s">
        <v>51</v>
      </c>
      <c r="H14" s="5">
        <v>4368</v>
      </c>
      <c r="I14" s="2">
        <v>3</v>
      </c>
      <c r="J14" s="2">
        <v>2</v>
      </c>
      <c r="K14" s="2">
        <v>0.38219999999999998</v>
      </c>
      <c r="L14" s="18" t="str">
        <f>VLOOKUP(F14,'BD customers'!$1:$1048576,2,FALSE)</f>
        <v>Anna Gayman</v>
      </c>
      <c r="M14" s="2">
        <f>MATCH(orders[[#This Row],[Product ID]],'BD product'!A:A,0)</f>
        <v>8</v>
      </c>
      <c r="N14" s="2" t="str" cm="1">
        <f t="array" ref="N14">INDEX('BD product'!A:D,M14,2)</f>
        <v>Office Supplies</v>
      </c>
    </row>
    <row r="15" spans="1:14" x14ac:dyDescent="0.3">
      <c r="A15" s="3" t="s">
        <v>46</v>
      </c>
      <c r="B15" s="4">
        <v>41799</v>
      </c>
      <c r="C15" s="12" t="str">
        <f t="shared" si="0"/>
        <v>2014/06</v>
      </c>
      <c r="D15" s="4">
        <v>41804</v>
      </c>
      <c r="E15" s="3" t="s">
        <v>21</v>
      </c>
      <c r="F15" s="3" t="s">
        <v>47</v>
      </c>
      <c r="G15" s="3" t="s">
        <v>56</v>
      </c>
      <c r="H15" s="5">
        <v>907152</v>
      </c>
      <c r="I15" s="2">
        <v>6</v>
      </c>
      <c r="J15" s="2">
        <v>2</v>
      </c>
      <c r="K15" s="2">
        <v>90.715199999999996</v>
      </c>
      <c r="L15" s="18" t="str">
        <f>VLOOKUP(F15,'BD customers'!$1:$1048576,2,FALSE)</f>
        <v>Brosina Hoffman</v>
      </c>
      <c r="M15" s="2">
        <f>MATCH(orders[[#This Row],[Product ID]],'BD product'!A:A,0)</f>
        <v>9</v>
      </c>
      <c r="N15" s="2" t="str" cm="1">
        <f t="array" ref="N15">INDEX('BD product'!A:D,M15,2)</f>
        <v>Technology</v>
      </c>
    </row>
    <row r="16" spans="1:14" x14ac:dyDescent="0.3">
      <c r="A16" s="3" t="s">
        <v>46</v>
      </c>
      <c r="B16" s="4">
        <v>41799</v>
      </c>
      <c r="C16" s="12" t="str">
        <f t="shared" si="0"/>
        <v>2014/06</v>
      </c>
      <c r="D16" s="4">
        <v>41804</v>
      </c>
      <c r="E16" s="3" t="s">
        <v>21</v>
      </c>
      <c r="F16" s="3" t="s">
        <v>47</v>
      </c>
      <c r="G16" s="3" t="s">
        <v>60</v>
      </c>
      <c r="H16" s="5">
        <v>18504</v>
      </c>
      <c r="I16" s="2">
        <v>3</v>
      </c>
      <c r="J16" s="2">
        <v>2</v>
      </c>
      <c r="K16" s="2">
        <v>5.7824999999999998</v>
      </c>
      <c r="L16" s="18" t="str">
        <f>VLOOKUP(F16,'BD customers'!$1:$1048576,2,FALSE)</f>
        <v>Brosina Hoffman</v>
      </c>
      <c r="M16" s="2">
        <f>MATCH(orders[[#This Row],[Product ID]],'BD product'!A:A,0)</f>
        <v>10</v>
      </c>
      <c r="N16" s="2" t="str" cm="1">
        <f t="array" ref="N16">INDEX('BD product'!A:D,M16,2)</f>
        <v>Office Supplies</v>
      </c>
    </row>
    <row r="17" spans="1:14" x14ac:dyDescent="0.3">
      <c r="A17" s="3" t="s">
        <v>63</v>
      </c>
      <c r="B17" s="4">
        <v>42533</v>
      </c>
      <c r="C17" s="12" t="str">
        <f t="shared" si="0"/>
        <v>2016/06</v>
      </c>
      <c r="D17" s="4">
        <v>42536</v>
      </c>
      <c r="E17" s="3" t="s">
        <v>64</v>
      </c>
      <c r="F17" s="3" t="s">
        <v>65</v>
      </c>
      <c r="G17" s="3" t="s">
        <v>60</v>
      </c>
      <c r="H17" s="5">
        <v>3084</v>
      </c>
      <c r="I17" s="2">
        <v>4</v>
      </c>
      <c r="J17" s="2">
        <v>0</v>
      </c>
      <c r="K17" s="2">
        <v>1.3877999999999999</v>
      </c>
      <c r="L17" s="18" t="str">
        <f>VLOOKUP(F17,'BD customers'!$1:$1048576,2,FALSE)</f>
        <v>Steven Cartwright</v>
      </c>
      <c r="M17" s="2">
        <f>MATCH(orders[[#This Row],[Product ID]],'BD product'!A:A,0)</f>
        <v>10</v>
      </c>
      <c r="N17" s="2" t="str" cm="1">
        <f t="array" ref="N17">INDEX('BD product'!A:D,M17,2)</f>
        <v>Office Supplies</v>
      </c>
    </row>
    <row r="18" spans="1:14" x14ac:dyDescent="0.3">
      <c r="A18" s="3" t="s">
        <v>66</v>
      </c>
      <c r="B18" s="4">
        <v>42765</v>
      </c>
      <c r="C18" s="12" t="str">
        <f t="shared" si="0"/>
        <v>2017/01</v>
      </c>
      <c r="D18" s="4">
        <v>42771</v>
      </c>
      <c r="E18" s="3" t="s">
        <v>21</v>
      </c>
      <c r="F18" s="3" t="s">
        <v>67</v>
      </c>
      <c r="G18" s="3" t="s">
        <v>60</v>
      </c>
      <c r="H18" s="5">
        <v>771</v>
      </c>
      <c r="I18" s="2">
        <v>1</v>
      </c>
      <c r="J18" s="2">
        <v>0</v>
      </c>
      <c r="K18" s="2">
        <v>3.4695</v>
      </c>
      <c r="L18" s="18" t="str">
        <f>VLOOKUP(F18,'BD customers'!$1:$1048576,2,FALSE)</f>
        <v>Benjamin Venier</v>
      </c>
      <c r="M18" s="2">
        <f>MATCH(orders[[#This Row],[Product ID]],'BD product'!A:A,0)</f>
        <v>10</v>
      </c>
      <c r="N18" s="2" t="str" cm="1">
        <f t="array" ref="N18">INDEX('BD product'!A:D,M18,2)</f>
        <v>Office Supplies</v>
      </c>
    </row>
    <row r="19" spans="1:14" x14ac:dyDescent="0.3">
      <c r="A19" s="3" t="s">
        <v>68</v>
      </c>
      <c r="B19" s="4">
        <v>42974</v>
      </c>
      <c r="C19" s="12" t="str">
        <f t="shared" si="0"/>
        <v>2017/08</v>
      </c>
      <c r="D19" s="4">
        <v>42977</v>
      </c>
      <c r="E19" s="3" t="s">
        <v>64</v>
      </c>
      <c r="F19" s="3" t="s">
        <v>69</v>
      </c>
      <c r="G19" s="3" t="s">
        <v>60</v>
      </c>
      <c r="H19" s="5">
        <v>37008</v>
      </c>
      <c r="I19" s="2">
        <v>6</v>
      </c>
      <c r="J19" s="2">
        <v>2</v>
      </c>
      <c r="K19" s="2">
        <v>1.1565000000000001</v>
      </c>
      <c r="L19" s="18" t="str">
        <f>VLOOKUP(F19,'BD customers'!$1:$1048576,2,FALSE)</f>
        <v>Mathew Reese</v>
      </c>
      <c r="M19" s="2">
        <f>MATCH(orders[[#This Row],[Product ID]],'BD product'!A:A,0)</f>
        <v>10</v>
      </c>
      <c r="N19" s="2" t="str" cm="1">
        <f t="array" ref="N19">INDEX('BD product'!A:D,M19,2)</f>
        <v>Office Supplies</v>
      </c>
    </row>
    <row r="20" spans="1:14" x14ac:dyDescent="0.3">
      <c r="A20" s="3" t="s">
        <v>46</v>
      </c>
      <c r="B20" s="4">
        <v>41799</v>
      </c>
      <c r="C20" s="12" t="str">
        <f t="shared" si="0"/>
        <v>2014/06</v>
      </c>
      <c r="D20" s="4">
        <v>41804</v>
      </c>
      <c r="E20" s="3" t="s">
        <v>21</v>
      </c>
      <c r="F20" s="3" t="s">
        <v>47</v>
      </c>
      <c r="G20" s="3" t="s">
        <v>70</v>
      </c>
      <c r="H20" s="5">
        <v>1149</v>
      </c>
      <c r="I20" s="2">
        <v>5</v>
      </c>
      <c r="J20" s="2">
        <v>0</v>
      </c>
      <c r="K20" s="2">
        <v>0.34470000000000001</v>
      </c>
      <c r="L20" s="18" t="str">
        <f>VLOOKUP(F20,'BD customers'!$1:$1048576,2,FALSE)</f>
        <v>Brosina Hoffman</v>
      </c>
      <c r="M20" s="2">
        <f>MATCH(orders[[#This Row],[Product ID]],'BD product'!A:A,0)</f>
        <v>11</v>
      </c>
      <c r="N20" s="2" t="str" cm="1">
        <f t="array" ref="N20">INDEX('BD product'!A:D,M20,2)</f>
        <v>Office Supplies</v>
      </c>
    </row>
    <row r="21" spans="1:14" x14ac:dyDescent="0.3">
      <c r="A21" s="3" t="s">
        <v>46</v>
      </c>
      <c r="B21" s="4">
        <v>41799</v>
      </c>
      <c r="C21" s="12" t="str">
        <f t="shared" si="0"/>
        <v>2014/06</v>
      </c>
      <c r="D21" s="4">
        <v>41804</v>
      </c>
      <c r="E21" s="3" t="s">
        <v>21</v>
      </c>
      <c r="F21" s="3" t="s">
        <v>47</v>
      </c>
      <c r="G21" s="3" t="s">
        <v>73</v>
      </c>
      <c r="H21" s="5">
        <v>1706184</v>
      </c>
      <c r="I21" s="2">
        <v>9</v>
      </c>
      <c r="J21" s="2">
        <v>2</v>
      </c>
      <c r="K21" s="2">
        <v>85.309200000000004</v>
      </c>
      <c r="L21" s="18" t="str">
        <f>VLOOKUP(F21,'BD customers'!$1:$1048576,2,FALSE)</f>
        <v>Brosina Hoffman</v>
      </c>
      <c r="M21" s="2">
        <f>MATCH(orders[[#This Row],[Product ID]],'BD product'!A:A,0)</f>
        <v>12</v>
      </c>
      <c r="N21" s="2" t="str" cm="1">
        <f t="array" ref="N21">INDEX('BD product'!A:D,M21,2)</f>
        <v>Furniture</v>
      </c>
    </row>
    <row r="22" spans="1:14" x14ac:dyDescent="0.3">
      <c r="A22" s="3" t="s">
        <v>75</v>
      </c>
      <c r="B22" s="4">
        <v>43028</v>
      </c>
      <c r="C22" s="12" t="str">
        <f t="shared" si="0"/>
        <v>2017/10</v>
      </c>
      <c r="D22" s="4">
        <v>43032</v>
      </c>
      <c r="E22" s="3" t="s">
        <v>21</v>
      </c>
      <c r="F22" s="3" t="s">
        <v>76</v>
      </c>
      <c r="G22" s="3" t="s">
        <v>73</v>
      </c>
      <c r="H22" s="5">
        <v>284364</v>
      </c>
      <c r="I22" s="2">
        <v>2</v>
      </c>
      <c r="J22" s="2">
        <v>4</v>
      </c>
      <c r="K22" s="2">
        <v>-75.830399999999997</v>
      </c>
      <c r="L22" s="18" t="str">
        <f>VLOOKUP(F22,'BD customers'!$1:$1048576,2,FALSE)</f>
        <v>Ed Braxton</v>
      </c>
      <c r="M22" s="2">
        <f>MATCH(orders[[#This Row],[Product ID]],'BD product'!A:A,0)</f>
        <v>12</v>
      </c>
      <c r="N22" s="2" t="str" cm="1">
        <f t="array" ref="N22">INDEX('BD product'!A:D,M22,2)</f>
        <v>Furniture</v>
      </c>
    </row>
    <row r="23" spans="1:14" x14ac:dyDescent="0.3">
      <c r="A23" s="3" t="s">
        <v>77</v>
      </c>
      <c r="B23" s="4">
        <v>41867</v>
      </c>
      <c r="C23" s="12" t="str">
        <f t="shared" si="0"/>
        <v>2014/08</v>
      </c>
      <c r="D23" s="4">
        <v>41871</v>
      </c>
      <c r="E23" s="3" t="s">
        <v>21</v>
      </c>
      <c r="F23" s="3" t="s">
        <v>78</v>
      </c>
      <c r="G23" s="3" t="s">
        <v>73</v>
      </c>
      <c r="H23" s="5">
        <v>853092</v>
      </c>
      <c r="I23" s="2">
        <v>6</v>
      </c>
      <c r="J23" s="2">
        <v>4</v>
      </c>
      <c r="K23" s="2">
        <v>-227.49119999999999</v>
      </c>
      <c r="L23" s="18" t="str">
        <f>VLOOKUP(F23,'BD customers'!$1:$1048576,2,FALSE)</f>
        <v>Troy Staebel</v>
      </c>
      <c r="M23" s="2">
        <f>MATCH(orders[[#This Row],[Product ID]],'BD product'!A:A,0)</f>
        <v>12</v>
      </c>
      <c r="N23" s="2" t="str" cm="1">
        <f t="array" ref="N23">INDEX('BD product'!A:D,M23,2)</f>
        <v>Furniture</v>
      </c>
    </row>
    <row r="24" spans="1:14" x14ac:dyDescent="0.3">
      <c r="A24" s="3" t="s">
        <v>46</v>
      </c>
      <c r="B24" s="4">
        <v>41799</v>
      </c>
      <c r="C24" s="12" t="str">
        <f t="shared" si="0"/>
        <v>2014/06</v>
      </c>
      <c r="D24" s="4">
        <v>41804</v>
      </c>
      <c r="E24" s="3" t="s">
        <v>21</v>
      </c>
      <c r="F24" s="3" t="s">
        <v>47</v>
      </c>
      <c r="G24" s="3" t="s">
        <v>79</v>
      </c>
      <c r="H24" s="5">
        <v>911424</v>
      </c>
      <c r="I24" s="2">
        <v>4</v>
      </c>
      <c r="J24" s="2">
        <v>2</v>
      </c>
      <c r="K24" s="2">
        <v>68.356800000000007</v>
      </c>
      <c r="L24" s="18" t="str">
        <f>VLOOKUP(F24,'BD customers'!$1:$1048576,2,FALSE)</f>
        <v>Brosina Hoffman</v>
      </c>
      <c r="M24" s="2">
        <f>MATCH(orders[[#This Row],[Product ID]],'BD product'!A:A,0)</f>
        <v>13</v>
      </c>
      <c r="N24" s="2" t="str" cm="1">
        <f t="array" ref="N24">INDEX('BD product'!A:D,M24,2)</f>
        <v>Technology</v>
      </c>
    </row>
    <row r="25" spans="1:14" x14ac:dyDescent="0.3">
      <c r="A25" s="3" t="s">
        <v>81</v>
      </c>
      <c r="B25" s="4">
        <v>41811</v>
      </c>
      <c r="C25" s="12" t="str">
        <f t="shared" si="0"/>
        <v>2014/06</v>
      </c>
      <c r="D25" s="4">
        <v>41813</v>
      </c>
      <c r="E25" s="3" t="s">
        <v>11</v>
      </c>
      <c r="F25" s="3" t="s">
        <v>82</v>
      </c>
      <c r="G25" s="3" t="s">
        <v>79</v>
      </c>
      <c r="H25" s="5">
        <v>28482</v>
      </c>
      <c r="I25" s="2">
        <v>1</v>
      </c>
      <c r="J25" s="2">
        <v>0</v>
      </c>
      <c r="K25" s="2">
        <v>74.053200000000004</v>
      </c>
      <c r="L25" s="18" t="str">
        <f>VLOOKUP(F25,'BD customers'!$1:$1048576,2,FALSE)</f>
        <v>Naresj Patel</v>
      </c>
      <c r="M25" s="2">
        <f>MATCH(orders[[#This Row],[Product ID]],'BD product'!A:A,0)</f>
        <v>13</v>
      </c>
      <c r="N25" s="2" t="str" cm="1">
        <f t="array" ref="N25">INDEX('BD product'!A:D,M25,2)</f>
        <v>Technology</v>
      </c>
    </row>
    <row r="26" spans="1:14" x14ac:dyDescent="0.3">
      <c r="A26" s="3" t="s">
        <v>83</v>
      </c>
      <c r="B26" s="4">
        <v>42840</v>
      </c>
      <c r="C26" s="12" t="str">
        <f t="shared" si="0"/>
        <v>2017/04</v>
      </c>
      <c r="D26" s="4">
        <v>42845</v>
      </c>
      <c r="E26" s="3" t="s">
        <v>21</v>
      </c>
      <c r="F26" s="3" t="s">
        <v>84</v>
      </c>
      <c r="G26" s="3" t="s">
        <v>85</v>
      </c>
      <c r="H26" s="5">
        <v>15552</v>
      </c>
      <c r="I26" s="2">
        <v>3</v>
      </c>
      <c r="J26" s="2">
        <v>2</v>
      </c>
      <c r="K26" s="2">
        <v>5.4432</v>
      </c>
      <c r="L26" s="18" t="str">
        <f>VLOOKUP(F26,'BD customers'!$1:$1048576,2,FALSE)</f>
        <v>Andrew Allen</v>
      </c>
      <c r="M26" s="2">
        <f>MATCH(orders[[#This Row],[Product ID]],'BD product'!A:A,0)</f>
        <v>14</v>
      </c>
      <c r="N26" s="2" t="str" cm="1">
        <f t="array" ref="N26">INDEX('BD product'!A:D,M26,2)</f>
        <v>Office Supplies</v>
      </c>
    </row>
    <row r="27" spans="1:14" x14ac:dyDescent="0.3">
      <c r="A27" s="3" t="s">
        <v>88</v>
      </c>
      <c r="B27" s="4">
        <v>42362</v>
      </c>
      <c r="C27" s="12" t="str">
        <f t="shared" si="0"/>
        <v>2015/12</v>
      </c>
      <c r="D27" s="4">
        <v>42364</v>
      </c>
      <c r="E27" s="3" t="s">
        <v>64</v>
      </c>
      <c r="F27" s="3" t="s">
        <v>89</v>
      </c>
      <c r="G27" s="3" t="s">
        <v>85</v>
      </c>
      <c r="H27" s="5">
        <v>1296</v>
      </c>
      <c r="I27" s="2">
        <v>2</v>
      </c>
      <c r="J27" s="2">
        <v>0</v>
      </c>
      <c r="K27" s="2">
        <v>6.2207999999999997</v>
      </c>
      <c r="L27" s="18" t="str">
        <f>VLOOKUP(F27,'BD customers'!$1:$1048576,2,FALSE)</f>
        <v>David Bremer</v>
      </c>
      <c r="M27" s="2">
        <f>MATCH(orders[[#This Row],[Product ID]],'BD product'!A:A,0)</f>
        <v>14</v>
      </c>
      <c r="N27" s="2" t="str" cm="1">
        <f t="array" ref="N27">INDEX('BD product'!A:D,M27,2)</f>
        <v>Office Supplies</v>
      </c>
    </row>
    <row r="28" spans="1:14" x14ac:dyDescent="0.3">
      <c r="A28" s="3" t="s">
        <v>90</v>
      </c>
      <c r="B28" s="4">
        <v>42709</v>
      </c>
      <c r="C28" s="12" t="str">
        <f t="shared" si="0"/>
        <v>2016/12</v>
      </c>
      <c r="D28" s="4">
        <v>42714</v>
      </c>
      <c r="E28" s="3" t="s">
        <v>21</v>
      </c>
      <c r="F28" s="3" t="s">
        <v>91</v>
      </c>
      <c r="G28" s="3" t="s">
        <v>92</v>
      </c>
      <c r="H28" s="5">
        <v>407976</v>
      </c>
      <c r="I28" s="2">
        <v>3</v>
      </c>
      <c r="J28" s="2">
        <v>2</v>
      </c>
      <c r="K28" s="2">
        <v>132.59219999999999</v>
      </c>
      <c r="L28" s="18" t="str">
        <f>VLOOKUP(F28,'BD customers'!$1:$1048576,2,FALSE)</f>
        <v>Irene Maddox</v>
      </c>
      <c r="M28" s="2">
        <f>MATCH(orders[[#This Row],[Product ID]],'BD product'!A:A,0)</f>
        <v>15</v>
      </c>
      <c r="N28" s="2" t="str" cm="1">
        <f t="array" ref="N28">INDEX('BD product'!A:D,M28,2)</f>
        <v>Office Supplies</v>
      </c>
    </row>
    <row r="29" spans="1:14" x14ac:dyDescent="0.3">
      <c r="A29" s="3" t="s">
        <v>94</v>
      </c>
      <c r="B29" s="4">
        <v>41742</v>
      </c>
      <c r="C29" s="12" t="str">
        <f t="shared" si="0"/>
        <v>2014/04</v>
      </c>
      <c r="D29" s="4">
        <v>41746</v>
      </c>
      <c r="E29" s="3" t="s">
        <v>11</v>
      </c>
      <c r="F29" s="3" t="s">
        <v>95</v>
      </c>
      <c r="G29" s="3" t="s">
        <v>92</v>
      </c>
      <c r="H29" s="5">
        <v>50997</v>
      </c>
      <c r="I29" s="2">
        <v>10</v>
      </c>
      <c r="J29" s="2">
        <v>7</v>
      </c>
      <c r="K29" s="2">
        <v>-40.797600000000003</v>
      </c>
      <c r="L29" s="18" t="str">
        <f>VLOOKUP(F29,'BD customers'!$1:$1048576,2,FALSE)</f>
        <v>Jonathan Doherty</v>
      </c>
      <c r="M29" s="2">
        <f>MATCH(orders[[#This Row],[Product ID]],'BD product'!A:A,0)</f>
        <v>15</v>
      </c>
      <c r="N29" s="2" t="str" cm="1">
        <f t="array" ref="N29">INDEX('BD product'!A:D,M29,2)</f>
        <v>Office Supplies</v>
      </c>
    </row>
    <row r="30" spans="1:14" x14ac:dyDescent="0.3">
      <c r="A30" s="3" t="s">
        <v>96</v>
      </c>
      <c r="B30" s="4">
        <v>42330</v>
      </c>
      <c r="C30" s="12" t="str">
        <f t="shared" si="0"/>
        <v>2015/11</v>
      </c>
      <c r="D30" s="4">
        <v>42334</v>
      </c>
      <c r="E30" s="3" t="s">
        <v>21</v>
      </c>
      <c r="F30" s="3" t="s">
        <v>97</v>
      </c>
      <c r="G30" s="3" t="s">
        <v>98</v>
      </c>
      <c r="H30" s="5">
        <v>6881</v>
      </c>
      <c r="I30" s="2">
        <v>5</v>
      </c>
      <c r="J30" s="2">
        <v>8</v>
      </c>
      <c r="K30" s="2">
        <v>-12.3858</v>
      </c>
      <c r="L30" s="18" t="str">
        <f>VLOOKUP(F30,'BD customers'!$1:$1048576,2,FALSE)</f>
        <v>Harold Pawlan</v>
      </c>
      <c r="M30" s="2">
        <f>MATCH(orders[[#This Row],[Product ID]],'BD product'!A:A,0)</f>
        <v>16</v>
      </c>
      <c r="N30" s="2" t="str" cm="1">
        <f t="array" ref="N30">INDEX('BD product'!A:D,M30,2)</f>
        <v>Office Supplies</v>
      </c>
    </row>
    <row r="31" spans="1:14" x14ac:dyDescent="0.3">
      <c r="A31" s="3" t="s">
        <v>100</v>
      </c>
      <c r="B31" s="4">
        <v>42250</v>
      </c>
      <c r="C31" s="12" t="str">
        <f t="shared" si="0"/>
        <v>2015/09</v>
      </c>
      <c r="D31" s="4">
        <v>42252</v>
      </c>
      <c r="E31" s="3" t="s">
        <v>64</v>
      </c>
      <c r="F31" s="3" t="s">
        <v>101</v>
      </c>
      <c r="G31" s="3" t="s">
        <v>98</v>
      </c>
      <c r="H31" s="5">
        <v>13762</v>
      </c>
      <c r="I31" s="2">
        <v>2</v>
      </c>
      <c r="J31" s="2">
        <v>0</v>
      </c>
      <c r="K31" s="2">
        <v>60.552799999999998</v>
      </c>
      <c r="L31" s="18" t="str">
        <f>VLOOKUP(F31,'BD customers'!$1:$1048576,2,FALSE)</f>
        <v>Jennifer Braxton</v>
      </c>
      <c r="M31" s="2">
        <f>MATCH(orders[[#This Row],[Product ID]],'BD product'!A:A,0)</f>
        <v>16</v>
      </c>
      <c r="N31" s="2" t="str" cm="1">
        <f t="array" ref="N31">INDEX('BD product'!A:D,M31,2)</f>
        <v>Office Supplies</v>
      </c>
    </row>
    <row r="32" spans="1:14" x14ac:dyDescent="0.3">
      <c r="A32" s="3" t="s">
        <v>96</v>
      </c>
      <c r="B32" s="4">
        <v>42330</v>
      </c>
      <c r="C32" s="12" t="str">
        <f t="shared" si="0"/>
        <v>2015/11</v>
      </c>
      <c r="D32" s="4">
        <v>42334</v>
      </c>
      <c r="E32" s="3" t="s">
        <v>21</v>
      </c>
      <c r="F32" s="3" t="s">
        <v>97</v>
      </c>
      <c r="G32" s="3" t="s">
        <v>102</v>
      </c>
      <c r="H32" s="5">
        <v>2544</v>
      </c>
      <c r="I32" s="2">
        <v>3</v>
      </c>
      <c r="J32" s="2">
        <v>8</v>
      </c>
      <c r="K32" s="2">
        <v>-0.38159999999999999</v>
      </c>
      <c r="L32" s="18" t="str">
        <f>VLOOKUP(F32,'BD customers'!$1:$1048576,2,FALSE)</f>
        <v>Harold Pawlan</v>
      </c>
      <c r="M32" s="2">
        <f>MATCH(orders[[#This Row],[Product ID]],'BD product'!A:A,0)</f>
        <v>17</v>
      </c>
      <c r="N32" s="2" t="str" cm="1">
        <f t="array" ref="N32">INDEX('BD product'!A:D,M32,2)</f>
        <v>Office Supplies</v>
      </c>
    </row>
    <row r="33" spans="1:14" x14ac:dyDescent="0.3">
      <c r="A33" s="3" t="s">
        <v>104</v>
      </c>
      <c r="B33" s="4">
        <v>41954</v>
      </c>
      <c r="C33" s="12" t="str">
        <f t="shared" si="0"/>
        <v>2014/11</v>
      </c>
      <c r="D33" s="4">
        <v>41961</v>
      </c>
      <c r="E33" s="3" t="s">
        <v>21</v>
      </c>
      <c r="F33" s="3" t="s">
        <v>105</v>
      </c>
      <c r="G33" s="3" t="s">
        <v>106</v>
      </c>
      <c r="H33" s="5">
        <v>66588</v>
      </c>
      <c r="I33" s="2">
        <v>6</v>
      </c>
      <c r="J33" s="2">
        <v>0</v>
      </c>
      <c r="K33" s="2">
        <v>13.317600000000001</v>
      </c>
      <c r="L33" s="18" t="str">
        <f>VLOOKUP(F33,'BD customers'!$1:$1048576,2,FALSE)</f>
        <v>Pete Kriz</v>
      </c>
      <c r="M33" s="2">
        <f>MATCH(orders[[#This Row],[Product ID]],'BD product'!A:A,0)</f>
        <v>18</v>
      </c>
      <c r="N33" s="2" t="str" cm="1">
        <f t="array" ref="N33">INDEX('BD product'!A:D,M33,2)</f>
        <v>Office Supplies</v>
      </c>
    </row>
    <row r="34" spans="1:14" x14ac:dyDescent="0.3">
      <c r="A34" s="3" t="s">
        <v>108</v>
      </c>
      <c r="B34" s="4">
        <v>41772</v>
      </c>
      <c r="C34" s="12" t="str">
        <f t="shared" si="0"/>
        <v>2014/05</v>
      </c>
      <c r="D34" s="4">
        <v>41774</v>
      </c>
      <c r="E34" s="3" t="s">
        <v>11</v>
      </c>
      <c r="F34" s="3" t="s">
        <v>109</v>
      </c>
      <c r="G34" s="3" t="s">
        <v>110</v>
      </c>
      <c r="H34" s="5">
        <v>555</v>
      </c>
      <c r="I34" s="2">
        <v>2</v>
      </c>
      <c r="J34" s="2">
        <v>0</v>
      </c>
      <c r="K34" s="2">
        <v>9.9900000000000003E-2</v>
      </c>
      <c r="L34" s="18" t="str">
        <f>VLOOKUP(F34,'BD customers'!$1:$1048576,2,FALSE)</f>
        <v>Alejandro Grove</v>
      </c>
      <c r="M34" s="2">
        <f>MATCH(orders[[#This Row],[Product ID]],'BD product'!A:A,0)</f>
        <v>19</v>
      </c>
      <c r="N34" s="2" t="str" cm="1">
        <f t="array" ref="N34">INDEX('BD product'!A:D,M34,2)</f>
        <v>Office Supplies</v>
      </c>
    </row>
    <row r="35" spans="1:14" x14ac:dyDescent="0.3">
      <c r="A35" s="3" t="s">
        <v>112</v>
      </c>
      <c r="B35" s="4">
        <v>42358</v>
      </c>
      <c r="C35" s="12" t="str">
        <f t="shared" si="0"/>
        <v>2015/12</v>
      </c>
      <c r="D35" s="4">
        <v>42362</v>
      </c>
      <c r="E35" s="3" t="s">
        <v>21</v>
      </c>
      <c r="F35" s="3" t="s">
        <v>113</v>
      </c>
      <c r="G35" s="3" t="s">
        <v>110</v>
      </c>
      <c r="H35" s="5">
        <v>888</v>
      </c>
      <c r="I35" s="2">
        <v>4</v>
      </c>
      <c r="J35" s="2">
        <v>2</v>
      </c>
      <c r="K35" s="2">
        <v>-2.2200000000000001E-2</v>
      </c>
      <c r="L35" s="18" t="str">
        <f>VLOOKUP(F35,'BD customers'!$1:$1048576,2,FALSE)</f>
        <v>Chad Sievert</v>
      </c>
      <c r="M35" s="2">
        <f>MATCH(orders[[#This Row],[Product ID]],'BD product'!A:A,0)</f>
        <v>19</v>
      </c>
      <c r="N35" s="2" t="str" cm="1">
        <f t="array" ref="N35">INDEX('BD product'!A:D,M35,2)</f>
        <v>Office Supplies</v>
      </c>
    </row>
    <row r="36" spans="1:14" x14ac:dyDescent="0.3">
      <c r="A36" s="3" t="s">
        <v>114</v>
      </c>
      <c r="B36" s="4">
        <v>41832</v>
      </c>
      <c r="C36" s="12" t="str">
        <f t="shared" si="0"/>
        <v>2014/07</v>
      </c>
      <c r="D36" s="4">
        <v>41836</v>
      </c>
      <c r="E36" s="3" t="s">
        <v>21</v>
      </c>
      <c r="F36" s="3" t="s">
        <v>115</v>
      </c>
      <c r="G36" s="3" t="s">
        <v>110</v>
      </c>
      <c r="H36" s="5">
        <v>24975</v>
      </c>
      <c r="I36" s="2">
        <v>9</v>
      </c>
      <c r="J36" s="2">
        <v>0</v>
      </c>
      <c r="K36" s="2">
        <v>4.4954999999999998</v>
      </c>
      <c r="L36" s="18" t="str">
        <f>VLOOKUP(F36,'BD customers'!$1:$1048576,2,FALSE)</f>
        <v>Ben Ferrer</v>
      </c>
      <c r="M36" s="2">
        <f>MATCH(orders[[#This Row],[Product ID]],'BD product'!A:A,0)</f>
        <v>19</v>
      </c>
      <c r="N36" s="2" t="str" cm="1">
        <f t="array" ref="N36">INDEX('BD product'!A:D,M36,2)</f>
        <v>Office Supplies</v>
      </c>
    </row>
    <row r="37" spans="1:14" x14ac:dyDescent="0.3">
      <c r="A37" s="3" t="s">
        <v>116</v>
      </c>
      <c r="B37" s="4">
        <v>41878</v>
      </c>
      <c r="C37" s="12" t="str">
        <f t="shared" si="0"/>
        <v>2014/08</v>
      </c>
      <c r="D37" s="4">
        <v>41883</v>
      </c>
      <c r="E37" s="3" t="s">
        <v>11</v>
      </c>
      <c r="F37" s="3" t="s">
        <v>117</v>
      </c>
      <c r="G37" s="3" t="s">
        <v>118</v>
      </c>
      <c r="H37" s="5">
        <v>856</v>
      </c>
      <c r="I37" s="2">
        <v>2</v>
      </c>
      <c r="J37" s="2">
        <v>0</v>
      </c>
      <c r="K37" s="2">
        <v>2.4824000000000002</v>
      </c>
      <c r="L37" s="18" t="str">
        <f>VLOOKUP(F37,'BD customers'!$1:$1048576,2,FALSE)</f>
        <v>Zuschuss Donatelli</v>
      </c>
      <c r="M37" s="2">
        <f>MATCH(orders[[#This Row],[Product ID]],'BD product'!A:A,0)</f>
        <v>20</v>
      </c>
      <c r="N37" s="2" t="str" cm="1">
        <f t="array" ref="N37">INDEX('BD product'!A:D,M37,2)</f>
        <v>Office Supplies</v>
      </c>
    </row>
    <row r="38" spans="1:14" x14ac:dyDescent="0.3">
      <c r="A38" s="3" t="s">
        <v>120</v>
      </c>
      <c r="B38" s="4">
        <v>41811</v>
      </c>
      <c r="C38" s="12" t="str">
        <f t="shared" si="0"/>
        <v>2014/06</v>
      </c>
      <c r="D38" s="4">
        <v>41814</v>
      </c>
      <c r="E38" s="3" t="s">
        <v>64</v>
      </c>
      <c r="F38" s="3" t="s">
        <v>121</v>
      </c>
      <c r="G38" s="3" t="s">
        <v>118</v>
      </c>
      <c r="H38" s="5">
        <v>214</v>
      </c>
      <c r="I38" s="2">
        <v>5</v>
      </c>
      <c r="J38" s="2">
        <v>0</v>
      </c>
      <c r="K38" s="2">
        <v>0.62060000000000004</v>
      </c>
      <c r="L38" s="18" t="str">
        <f>VLOOKUP(F38,'BD customers'!$1:$1048576,2,FALSE)</f>
        <v>Raymond Messe</v>
      </c>
      <c r="M38" s="2">
        <f>MATCH(orders[[#This Row],[Product ID]],'BD product'!A:A,0)</f>
        <v>20</v>
      </c>
      <c r="N38" s="2" t="str" cm="1">
        <f t="array" ref="N38">INDEX('BD product'!A:D,M38,2)</f>
        <v>Office Supplies</v>
      </c>
    </row>
    <row r="39" spans="1:14" x14ac:dyDescent="0.3">
      <c r="A39" s="3" t="s">
        <v>116</v>
      </c>
      <c r="B39" s="4">
        <v>41878</v>
      </c>
      <c r="C39" s="12" t="str">
        <f t="shared" si="0"/>
        <v>2014/08</v>
      </c>
      <c r="D39" s="4">
        <v>41883</v>
      </c>
      <c r="E39" s="3" t="s">
        <v>11</v>
      </c>
      <c r="F39" s="3" t="s">
        <v>117</v>
      </c>
      <c r="G39" s="3" t="s">
        <v>122</v>
      </c>
      <c r="H39" s="5">
        <v>21348</v>
      </c>
      <c r="I39" s="2">
        <v>3</v>
      </c>
      <c r="J39" s="2">
        <v>2</v>
      </c>
      <c r="K39" s="2">
        <v>1.6011</v>
      </c>
      <c r="L39" s="18" t="str">
        <f>VLOOKUP(F39,'BD customers'!$1:$1048576,2,FALSE)</f>
        <v>Zuschuss Donatelli</v>
      </c>
      <c r="M39" s="2">
        <f>MATCH(orders[[#This Row],[Product ID]],'BD product'!A:A,0)</f>
        <v>21</v>
      </c>
      <c r="N39" s="2" t="str" cm="1">
        <f t="array" ref="N39">INDEX('BD product'!A:D,M39,2)</f>
        <v>Technology</v>
      </c>
    </row>
    <row r="40" spans="1:14" x14ac:dyDescent="0.3">
      <c r="A40" s="3" t="s">
        <v>116</v>
      </c>
      <c r="B40" s="4">
        <v>41878</v>
      </c>
      <c r="C40" s="12" t="str">
        <f t="shared" si="0"/>
        <v>2014/08</v>
      </c>
      <c r="D40" s="4">
        <v>41883</v>
      </c>
      <c r="E40" s="3" t="s">
        <v>11</v>
      </c>
      <c r="F40" s="3" t="s">
        <v>117</v>
      </c>
      <c r="G40" s="3" t="s">
        <v>124</v>
      </c>
      <c r="H40" s="5">
        <v>2272</v>
      </c>
      <c r="I40" s="2">
        <v>4</v>
      </c>
      <c r="J40" s="2">
        <v>2</v>
      </c>
      <c r="K40" s="2">
        <v>0.73839999999999995</v>
      </c>
      <c r="L40" s="18" t="str">
        <f>VLOOKUP(F40,'BD customers'!$1:$1048576,2,FALSE)</f>
        <v>Zuschuss Donatelli</v>
      </c>
      <c r="M40" s="2">
        <f>MATCH(orders[[#This Row],[Product ID]],'BD product'!A:A,0)</f>
        <v>22</v>
      </c>
      <c r="N40" s="2" t="str" cm="1">
        <f t="array" ref="N40">INDEX('BD product'!A:D,M40,2)</f>
        <v>Office Supplies</v>
      </c>
    </row>
    <row r="41" spans="1:14" x14ac:dyDescent="0.3">
      <c r="A41" s="3" t="s">
        <v>126</v>
      </c>
      <c r="B41" s="4">
        <v>42713</v>
      </c>
      <c r="C41" s="12" t="str">
        <f t="shared" si="0"/>
        <v>2016/12</v>
      </c>
      <c r="D41" s="4">
        <v>42717</v>
      </c>
      <c r="E41" s="3" t="s">
        <v>21</v>
      </c>
      <c r="F41" s="3" t="s">
        <v>127</v>
      </c>
      <c r="G41" s="3" t="s">
        <v>128</v>
      </c>
      <c r="H41" s="5">
        <v>1946</v>
      </c>
      <c r="I41" s="2">
        <v>7</v>
      </c>
      <c r="J41" s="2">
        <v>0</v>
      </c>
      <c r="K41" s="2">
        <v>5.0595999999999997</v>
      </c>
      <c r="L41" s="18" t="str">
        <f>VLOOKUP(F41,'BD customers'!$1:$1048576,2,FALSE)</f>
        <v>Ken Black</v>
      </c>
      <c r="M41" s="2">
        <f>MATCH(orders[[#This Row],[Product ID]],'BD product'!A:A,0)</f>
        <v>23</v>
      </c>
      <c r="N41" s="2" t="str" cm="1">
        <f t="array" ref="N41">INDEX('BD product'!A:D,M41,2)</f>
        <v>Office Supplies</v>
      </c>
    </row>
    <row r="42" spans="1:14" x14ac:dyDescent="0.3">
      <c r="A42" s="3" t="s">
        <v>126</v>
      </c>
      <c r="B42" s="4">
        <v>42713</v>
      </c>
      <c r="C42" s="12" t="str">
        <f t="shared" si="0"/>
        <v>2016/12</v>
      </c>
      <c r="D42" s="4">
        <v>42717</v>
      </c>
      <c r="E42" s="3" t="s">
        <v>21</v>
      </c>
      <c r="F42" s="3" t="s">
        <v>127</v>
      </c>
      <c r="G42" s="3" t="s">
        <v>130</v>
      </c>
      <c r="H42" s="5">
        <v>6034</v>
      </c>
      <c r="I42" s="2">
        <v>7</v>
      </c>
      <c r="J42" s="2">
        <v>0</v>
      </c>
      <c r="K42" s="2">
        <v>15.6884</v>
      </c>
      <c r="L42" s="18" t="str">
        <f>VLOOKUP(F42,'BD customers'!$1:$1048576,2,FALSE)</f>
        <v>Ken Black</v>
      </c>
      <c r="M42" s="2">
        <f>MATCH(orders[[#This Row],[Product ID]],'BD product'!A:A,0)</f>
        <v>24</v>
      </c>
      <c r="N42" s="2" t="str" cm="1">
        <f t="array" ref="N42">INDEX('BD product'!A:D,M42,2)</f>
        <v>Office Supplies</v>
      </c>
    </row>
    <row r="43" spans="1:14" x14ac:dyDescent="0.3">
      <c r="A43" s="3" t="s">
        <v>132</v>
      </c>
      <c r="B43" s="4">
        <v>42932</v>
      </c>
      <c r="C43" s="12" t="str">
        <f t="shared" si="0"/>
        <v>2017/07</v>
      </c>
      <c r="D43" s="4">
        <v>42934</v>
      </c>
      <c r="E43" s="3" t="s">
        <v>11</v>
      </c>
      <c r="F43" s="3" t="s">
        <v>133</v>
      </c>
      <c r="G43" s="3" t="s">
        <v>134</v>
      </c>
      <c r="H43" s="5">
        <v>71372</v>
      </c>
      <c r="I43" s="2">
        <v>2</v>
      </c>
      <c r="J43" s="2">
        <v>3</v>
      </c>
      <c r="K43" s="2">
        <v>-1.0196000000000001</v>
      </c>
      <c r="L43" s="18" t="str">
        <f>VLOOKUP(F43,'BD customers'!$1:$1048576,2,FALSE)</f>
        <v>Sandra Flanagan</v>
      </c>
      <c r="M43" s="2">
        <f>MATCH(orders[[#This Row],[Product ID]],'BD product'!A:A,0)</f>
        <v>25</v>
      </c>
      <c r="N43" s="2" t="str" cm="1">
        <f t="array" ref="N43">INDEX('BD product'!A:D,M43,2)</f>
        <v>Furniture</v>
      </c>
    </row>
    <row r="44" spans="1:14" x14ac:dyDescent="0.3">
      <c r="A44" s="3" t="s">
        <v>136</v>
      </c>
      <c r="B44" s="4">
        <v>42385</v>
      </c>
      <c r="C44" s="12" t="str">
        <f t="shared" si="0"/>
        <v>2016/01</v>
      </c>
      <c r="D44" s="4">
        <v>42389</v>
      </c>
      <c r="E44" s="3" t="s">
        <v>11</v>
      </c>
      <c r="F44" s="3" t="s">
        <v>137</v>
      </c>
      <c r="G44" s="3" t="s">
        <v>138</v>
      </c>
      <c r="H44" s="5">
        <v>11648</v>
      </c>
      <c r="I44" s="2">
        <v>2</v>
      </c>
      <c r="J44" s="2">
        <v>2</v>
      </c>
      <c r="K44" s="2">
        <v>4.2224000000000004</v>
      </c>
      <c r="L44" s="18" t="str">
        <f>VLOOKUP(F44,'BD customers'!$1:$1048576,2,FALSE)</f>
        <v>Eric Hoffmann</v>
      </c>
      <c r="M44" s="2">
        <f>MATCH(orders[[#This Row],[Product ID]],'BD product'!A:A,0)</f>
        <v>26</v>
      </c>
      <c r="N44" s="2" t="str" cm="1">
        <f t="array" ref="N44">INDEX('BD product'!A:D,M44,2)</f>
        <v>Office Supplies</v>
      </c>
    </row>
    <row r="45" spans="1:14" x14ac:dyDescent="0.3">
      <c r="A45" s="3" t="s">
        <v>140</v>
      </c>
      <c r="B45" s="4">
        <v>42923</v>
      </c>
      <c r="C45" s="12" t="str">
        <f t="shared" si="0"/>
        <v>2017/07</v>
      </c>
      <c r="D45" s="4">
        <v>42925</v>
      </c>
      <c r="E45" s="3" t="s">
        <v>11</v>
      </c>
      <c r="F45" s="3" t="s">
        <v>141</v>
      </c>
      <c r="G45" s="3" t="s">
        <v>138</v>
      </c>
      <c r="H45" s="5">
        <v>17472</v>
      </c>
      <c r="I45" s="2">
        <v>3</v>
      </c>
      <c r="J45" s="2">
        <v>2</v>
      </c>
      <c r="K45" s="2">
        <v>6.3335999999999997</v>
      </c>
      <c r="L45" s="18" t="str">
        <f>VLOOKUP(F45,'BD customers'!$1:$1048576,2,FALSE)</f>
        <v>Christine Sundaresam</v>
      </c>
      <c r="M45" s="2">
        <f>MATCH(orders[[#This Row],[Product ID]],'BD product'!A:A,0)</f>
        <v>26</v>
      </c>
      <c r="N45" s="2" t="str" cm="1">
        <f t="array" ref="N45">INDEX('BD product'!A:D,M45,2)</f>
        <v>Office Supplies</v>
      </c>
    </row>
    <row r="46" spans="1:14" x14ac:dyDescent="0.3">
      <c r="A46" s="3" t="s">
        <v>136</v>
      </c>
      <c r="B46" s="4">
        <v>42385</v>
      </c>
      <c r="C46" s="12" t="str">
        <f t="shared" si="0"/>
        <v>2016/01</v>
      </c>
      <c r="D46" s="4">
        <v>42389</v>
      </c>
      <c r="E46" s="3" t="s">
        <v>11</v>
      </c>
      <c r="F46" s="3" t="s">
        <v>137</v>
      </c>
      <c r="G46" s="3" t="s">
        <v>142</v>
      </c>
      <c r="H46" s="5">
        <v>9057</v>
      </c>
      <c r="I46" s="2">
        <v>3</v>
      </c>
      <c r="J46" s="2">
        <v>0</v>
      </c>
      <c r="K46" s="2">
        <v>11.774100000000001</v>
      </c>
      <c r="L46" s="18" t="str">
        <f>VLOOKUP(F46,'BD customers'!$1:$1048576,2,FALSE)</f>
        <v>Eric Hoffmann</v>
      </c>
      <c r="M46" s="2">
        <f>MATCH(orders[[#This Row],[Product ID]],'BD product'!A:A,0)</f>
        <v>27</v>
      </c>
      <c r="N46" s="2" t="str" cm="1">
        <f t="array" ref="N46">INDEX('BD product'!A:D,M46,2)</f>
        <v>Technology</v>
      </c>
    </row>
    <row r="47" spans="1:14" x14ac:dyDescent="0.3">
      <c r="A47" s="3" t="s">
        <v>145</v>
      </c>
      <c r="B47" s="4">
        <v>42945</v>
      </c>
      <c r="C47" s="12" t="str">
        <f t="shared" si="0"/>
        <v>2017/07</v>
      </c>
      <c r="D47" s="4">
        <v>42949</v>
      </c>
      <c r="E47" s="3" t="s">
        <v>21</v>
      </c>
      <c r="F47" s="3" t="s">
        <v>146</v>
      </c>
      <c r="G47" s="3" t="s">
        <v>142</v>
      </c>
      <c r="H47" s="5">
        <v>9057</v>
      </c>
      <c r="I47" s="2">
        <v>3</v>
      </c>
      <c r="J47" s="2">
        <v>0</v>
      </c>
      <c r="K47" s="2">
        <v>11.774100000000001</v>
      </c>
      <c r="L47" s="18" t="str">
        <f>VLOOKUP(F47,'BD customers'!$1:$1048576,2,FALSE)</f>
        <v>Giulietta Weimer</v>
      </c>
      <c r="M47" s="2">
        <f>MATCH(orders[[#This Row],[Product ID]],'BD product'!A:A,0)</f>
        <v>27</v>
      </c>
      <c r="N47" s="2" t="str" cm="1">
        <f t="array" ref="N47">INDEX('BD product'!A:D,M47,2)</f>
        <v>Technology</v>
      </c>
    </row>
    <row r="48" spans="1:14" x14ac:dyDescent="0.3">
      <c r="A48" s="3" t="s">
        <v>147</v>
      </c>
      <c r="B48" s="4">
        <v>42264</v>
      </c>
      <c r="C48" s="12" t="str">
        <f t="shared" si="0"/>
        <v>2015/09</v>
      </c>
      <c r="D48" s="4">
        <v>42268</v>
      </c>
      <c r="E48" s="3" t="s">
        <v>21</v>
      </c>
      <c r="F48" s="3" t="s">
        <v>148</v>
      </c>
      <c r="G48" s="3" t="s">
        <v>149</v>
      </c>
      <c r="H48" s="5">
        <v>308343</v>
      </c>
      <c r="I48" s="2">
        <v>7</v>
      </c>
      <c r="J48" s="2">
        <v>5</v>
      </c>
      <c r="K48" s="2">
        <v>-1665.0522000000001</v>
      </c>
      <c r="L48" s="18" t="str">
        <f>VLOOKUP(F48,'BD customers'!$1:$1048576,2,FALSE)</f>
        <v>Tracy Blumstein</v>
      </c>
      <c r="M48" s="2">
        <f>MATCH(orders[[#This Row],[Product ID]],'BD product'!A:A,0)</f>
        <v>28</v>
      </c>
      <c r="N48" s="2" t="str" cm="1">
        <f t="array" ref="N48">INDEX('BD product'!A:D,M48,2)</f>
        <v>Furniture</v>
      </c>
    </row>
    <row r="49" spans="1:14" x14ac:dyDescent="0.3">
      <c r="A49" s="3" t="s">
        <v>151</v>
      </c>
      <c r="B49" s="4">
        <v>42621</v>
      </c>
      <c r="C49" s="12" t="str">
        <f t="shared" si="0"/>
        <v>2016/09</v>
      </c>
      <c r="D49" s="4">
        <v>42623</v>
      </c>
      <c r="E49" s="3" t="s">
        <v>11</v>
      </c>
      <c r="F49" s="3" t="s">
        <v>55</v>
      </c>
      <c r="G49" s="3" t="s">
        <v>149</v>
      </c>
      <c r="H49" s="5">
        <v>23962656</v>
      </c>
      <c r="I49" s="2">
        <v>4</v>
      </c>
      <c r="J49" s="2">
        <v>32</v>
      </c>
      <c r="K49" s="2">
        <v>-317.15280000000001</v>
      </c>
      <c r="L49" s="18" t="str">
        <f>VLOOKUP(F49,'BD customers'!$1:$1048576,2,FALSE)</f>
        <v>Anna Gayman</v>
      </c>
      <c r="M49" s="2">
        <f>MATCH(orders[[#This Row],[Product ID]],'BD product'!A:A,0)</f>
        <v>28</v>
      </c>
      <c r="N49" s="2" t="str" cm="1">
        <f t="array" ref="N49">INDEX('BD product'!A:D,M49,2)</f>
        <v>Furniture</v>
      </c>
    </row>
    <row r="50" spans="1:14" x14ac:dyDescent="0.3">
      <c r="A50" s="3" t="s">
        <v>147</v>
      </c>
      <c r="B50" s="4">
        <v>42264</v>
      </c>
      <c r="C50" s="12" t="str">
        <f t="shared" si="0"/>
        <v>2015/09</v>
      </c>
      <c r="D50" s="4">
        <v>42268</v>
      </c>
      <c r="E50" s="3" t="s">
        <v>21</v>
      </c>
      <c r="F50" s="3" t="s">
        <v>148</v>
      </c>
      <c r="G50" s="3" t="s">
        <v>152</v>
      </c>
      <c r="H50" s="5">
        <v>9618</v>
      </c>
      <c r="I50" s="2">
        <v>2</v>
      </c>
      <c r="J50" s="2">
        <v>7</v>
      </c>
      <c r="K50" s="2">
        <v>-7.0532000000000004</v>
      </c>
      <c r="L50" s="18" t="str">
        <f>VLOOKUP(F50,'BD customers'!$1:$1048576,2,FALSE)</f>
        <v>Tracy Blumstein</v>
      </c>
      <c r="M50" s="2">
        <f>MATCH(orders[[#This Row],[Product ID]],'BD product'!A:A,0)</f>
        <v>29</v>
      </c>
      <c r="N50" s="2" t="str" cm="1">
        <f t="array" ref="N50">INDEX('BD product'!A:D,M50,2)</f>
        <v>Office Supplies</v>
      </c>
    </row>
    <row r="51" spans="1:14" x14ac:dyDescent="0.3">
      <c r="A51" s="3" t="s">
        <v>154</v>
      </c>
      <c r="B51" s="4">
        <v>42694</v>
      </c>
      <c r="C51" s="12" t="str">
        <f t="shared" si="0"/>
        <v>2016/11</v>
      </c>
      <c r="D51" s="4">
        <v>42696</v>
      </c>
      <c r="E51" s="3" t="s">
        <v>64</v>
      </c>
      <c r="F51" s="3" t="s">
        <v>155</v>
      </c>
      <c r="G51" s="3" t="s">
        <v>152</v>
      </c>
      <c r="H51" s="5">
        <v>14427</v>
      </c>
      <c r="I51" s="2">
        <v>3</v>
      </c>
      <c r="J51" s="2">
        <v>7</v>
      </c>
      <c r="K51" s="2">
        <v>-10.579800000000001</v>
      </c>
      <c r="L51" s="18" t="str">
        <f>VLOOKUP(F51,'BD customers'!$1:$1048576,2,FALSE)</f>
        <v>Allen Goldenen</v>
      </c>
      <c r="M51" s="2">
        <f>MATCH(orders[[#This Row],[Product ID]],'BD product'!A:A,0)</f>
        <v>29</v>
      </c>
      <c r="N51" s="2" t="str" cm="1">
        <f t="array" ref="N51">INDEX('BD product'!A:D,M51,2)</f>
        <v>Office Supplies</v>
      </c>
    </row>
    <row r="52" spans="1:14" x14ac:dyDescent="0.3">
      <c r="A52" s="3" t="s">
        <v>156</v>
      </c>
      <c r="B52" s="4">
        <v>42737</v>
      </c>
      <c r="C52" s="12" t="str">
        <f t="shared" si="0"/>
        <v>2017/01</v>
      </c>
      <c r="D52" s="4">
        <v>42739</v>
      </c>
      <c r="E52" s="3" t="s">
        <v>64</v>
      </c>
      <c r="F52" s="3" t="s">
        <v>157</v>
      </c>
      <c r="G52" s="3" t="s">
        <v>152</v>
      </c>
      <c r="H52" s="5">
        <v>28854</v>
      </c>
      <c r="I52" s="2">
        <v>6</v>
      </c>
      <c r="J52" s="2">
        <v>7</v>
      </c>
      <c r="K52" s="2">
        <v>-21.159600000000001</v>
      </c>
      <c r="L52" s="18" t="str">
        <f>VLOOKUP(F52,'BD customers'!$1:$1048576,2,FALSE)</f>
        <v>Aaron Smayling</v>
      </c>
      <c r="M52" s="2">
        <f>MATCH(orders[[#This Row],[Product ID]],'BD product'!A:A,0)</f>
        <v>29</v>
      </c>
      <c r="N52" s="2" t="str" cm="1">
        <f t="array" ref="N52">INDEX('BD product'!A:D,M52,2)</f>
        <v>Office Supplies</v>
      </c>
    </row>
    <row r="53" spans="1:14" x14ac:dyDescent="0.3">
      <c r="A53" s="3" t="s">
        <v>147</v>
      </c>
      <c r="B53" s="4">
        <v>42264</v>
      </c>
      <c r="C53" s="12" t="str">
        <f t="shared" si="0"/>
        <v>2015/09</v>
      </c>
      <c r="D53" s="4">
        <v>42268</v>
      </c>
      <c r="E53" s="3" t="s">
        <v>21</v>
      </c>
      <c r="F53" s="3" t="s">
        <v>148</v>
      </c>
      <c r="G53" s="3" t="s">
        <v>158</v>
      </c>
      <c r="H53" s="5">
        <v>1242</v>
      </c>
      <c r="I53" s="2">
        <v>3</v>
      </c>
      <c r="J53" s="2">
        <v>2</v>
      </c>
      <c r="K53" s="2">
        <v>1.5525</v>
      </c>
      <c r="L53" s="18" t="str">
        <f>VLOOKUP(F53,'BD customers'!$1:$1048576,2,FALSE)</f>
        <v>Tracy Blumstein</v>
      </c>
      <c r="M53" s="2">
        <f>MATCH(orders[[#This Row],[Product ID]],'BD product'!A:A,0)</f>
        <v>30</v>
      </c>
      <c r="N53" s="2" t="str" cm="1">
        <f t="array" ref="N53">INDEX('BD product'!A:D,M53,2)</f>
        <v>Furniture</v>
      </c>
    </row>
    <row r="54" spans="1:14" x14ac:dyDescent="0.3">
      <c r="A54" s="3" t="s">
        <v>160</v>
      </c>
      <c r="B54" s="4">
        <v>42618</v>
      </c>
      <c r="C54" s="12" t="str">
        <f t="shared" si="0"/>
        <v>2016/09</v>
      </c>
      <c r="D54" s="4">
        <v>42620</v>
      </c>
      <c r="E54" s="3" t="s">
        <v>11</v>
      </c>
      <c r="F54" s="3" t="s">
        <v>95</v>
      </c>
      <c r="G54" s="3" t="s">
        <v>158</v>
      </c>
      <c r="H54" s="5">
        <v>828</v>
      </c>
      <c r="I54" s="2">
        <v>2</v>
      </c>
      <c r="J54" s="2">
        <v>2</v>
      </c>
      <c r="K54" s="2">
        <v>0.10349999999999999</v>
      </c>
      <c r="L54" s="18" t="str">
        <f>VLOOKUP(F54,'BD customers'!$1:$1048576,2,FALSE)</f>
        <v>Jonathan Doherty</v>
      </c>
      <c r="M54" s="2">
        <f>MATCH(orders[[#This Row],[Product ID]],'BD product'!A:A,0)</f>
        <v>30</v>
      </c>
      <c r="N54" s="2" t="str" cm="1">
        <f t="array" ref="N54">INDEX('BD product'!A:D,M54,2)</f>
        <v>Furniture</v>
      </c>
    </row>
    <row r="55" spans="1:14" x14ac:dyDescent="0.3">
      <c r="A55" s="3" t="s">
        <v>161</v>
      </c>
      <c r="B55" s="4">
        <v>42903</v>
      </c>
      <c r="C55" s="12" t="str">
        <f t="shared" si="0"/>
        <v>2017/06</v>
      </c>
      <c r="D55" s="4">
        <v>42907</v>
      </c>
      <c r="E55" s="3" t="s">
        <v>11</v>
      </c>
      <c r="F55" s="3" t="s">
        <v>162</v>
      </c>
      <c r="G55" s="3" t="s">
        <v>158</v>
      </c>
      <c r="H55" s="5">
        <v>15525</v>
      </c>
      <c r="I55" s="2">
        <v>3</v>
      </c>
      <c r="J55" s="2">
        <v>0</v>
      </c>
      <c r="K55" s="2">
        <v>4.6574999999999998</v>
      </c>
      <c r="L55" s="18" t="str">
        <f>VLOOKUP(F55,'BD customers'!$1:$1048576,2,FALSE)</f>
        <v>Philip Fox</v>
      </c>
      <c r="M55" s="2">
        <f>MATCH(orders[[#This Row],[Product ID]],'BD product'!A:A,0)</f>
        <v>30</v>
      </c>
      <c r="N55" s="2" t="str" cm="1">
        <f t="array" ref="N55">INDEX('BD product'!A:D,M55,2)</f>
        <v>Furniture</v>
      </c>
    </row>
    <row r="56" spans="1:14" x14ac:dyDescent="0.3">
      <c r="A56" s="3" t="s">
        <v>147</v>
      </c>
      <c r="B56" s="4">
        <v>42264</v>
      </c>
      <c r="C56" s="12" t="str">
        <f t="shared" si="0"/>
        <v>2015/09</v>
      </c>
      <c r="D56" s="4">
        <v>42268</v>
      </c>
      <c r="E56" s="3" t="s">
        <v>21</v>
      </c>
      <c r="F56" s="3" t="s">
        <v>148</v>
      </c>
      <c r="G56" s="3" t="s">
        <v>163</v>
      </c>
      <c r="H56" s="5">
        <v>3264</v>
      </c>
      <c r="I56" s="2">
        <v>2</v>
      </c>
      <c r="J56" s="2">
        <v>2</v>
      </c>
      <c r="K56" s="2">
        <v>1.1015999999999999</v>
      </c>
      <c r="L56" s="18" t="str">
        <f>VLOOKUP(F56,'BD customers'!$1:$1048576,2,FALSE)</f>
        <v>Tracy Blumstein</v>
      </c>
      <c r="M56" s="2">
        <f>MATCH(orders[[#This Row],[Product ID]],'BD product'!A:A,0)</f>
        <v>31</v>
      </c>
      <c r="N56" s="2" t="str" cm="1">
        <f t="array" ref="N56">INDEX('BD product'!A:D,M56,2)</f>
        <v>Office Supplies</v>
      </c>
    </row>
    <row r="57" spans="1:14" x14ac:dyDescent="0.3">
      <c r="A57" s="3" t="s">
        <v>166</v>
      </c>
      <c r="B57" s="4">
        <v>42308</v>
      </c>
      <c r="C57" s="12" t="str">
        <f t="shared" si="0"/>
        <v>2015/10</v>
      </c>
      <c r="D57" s="4">
        <v>42314</v>
      </c>
      <c r="E57" s="3" t="s">
        <v>21</v>
      </c>
      <c r="F57" s="3" t="s">
        <v>167</v>
      </c>
      <c r="G57" s="3" t="s">
        <v>163</v>
      </c>
      <c r="H57" s="5">
        <v>1428</v>
      </c>
      <c r="I57" s="2">
        <v>7</v>
      </c>
      <c r="J57" s="2">
        <v>0</v>
      </c>
      <c r="K57" s="2">
        <v>6.7115999999999998</v>
      </c>
      <c r="L57" s="18" t="str">
        <f>VLOOKUP(F57,'BD customers'!$1:$1048576,2,FALSE)</f>
        <v>Mary Zewe</v>
      </c>
      <c r="M57" s="2">
        <f>MATCH(orders[[#This Row],[Product ID]],'BD product'!A:A,0)</f>
        <v>31</v>
      </c>
      <c r="N57" s="2" t="str" cm="1">
        <f t="array" ref="N57">INDEX('BD product'!A:D,M57,2)</f>
        <v>Office Supplies</v>
      </c>
    </row>
    <row r="58" spans="1:14" x14ac:dyDescent="0.3">
      <c r="A58" s="3" t="s">
        <v>147</v>
      </c>
      <c r="B58" s="4">
        <v>42264</v>
      </c>
      <c r="C58" s="12" t="str">
        <f t="shared" si="0"/>
        <v>2015/09</v>
      </c>
      <c r="D58" s="4">
        <v>42268</v>
      </c>
      <c r="E58" s="3" t="s">
        <v>21</v>
      </c>
      <c r="F58" s="3" t="s">
        <v>148</v>
      </c>
      <c r="G58" s="3" t="s">
        <v>168</v>
      </c>
      <c r="H58" s="5">
        <v>86304</v>
      </c>
      <c r="I58" s="2">
        <v>6</v>
      </c>
      <c r="J58" s="2">
        <v>2</v>
      </c>
      <c r="K58" s="2">
        <v>9.7091999999999992</v>
      </c>
      <c r="L58" s="18" t="str">
        <f>VLOOKUP(F58,'BD customers'!$1:$1048576,2,FALSE)</f>
        <v>Tracy Blumstein</v>
      </c>
      <c r="M58" s="2">
        <f>MATCH(orders[[#This Row],[Product ID]],'BD product'!A:A,0)</f>
        <v>32</v>
      </c>
      <c r="N58" s="2" t="str" cm="1">
        <f t="array" ref="N58">INDEX('BD product'!A:D,M58,2)</f>
        <v>Office Supplies</v>
      </c>
    </row>
    <row r="59" spans="1:14" x14ac:dyDescent="0.3">
      <c r="A59" s="3" t="s">
        <v>170</v>
      </c>
      <c r="B59" s="4">
        <v>42337</v>
      </c>
      <c r="C59" s="12" t="str">
        <f t="shared" si="0"/>
        <v>2015/11</v>
      </c>
      <c r="D59" s="4">
        <v>42341</v>
      </c>
      <c r="E59" s="3" t="s">
        <v>21</v>
      </c>
      <c r="F59" s="3" t="s">
        <v>171</v>
      </c>
      <c r="G59" s="3" t="s">
        <v>168</v>
      </c>
      <c r="H59" s="5">
        <v>16182</v>
      </c>
      <c r="I59" s="2">
        <v>9</v>
      </c>
      <c r="J59" s="2">
        <v>0</v>
      </c>
      <c r="K59" s="2">
        <v>46.927799999999998</v>
      </c>
      <c r="L59" s="18" t="str">
        <f>VLOOKUP(F59,'BD customers'!$1:$1048576,2,FALSE)</f>
        <v>Sylvia Foulston</v>
      </c>
      <c r="M59" s="2">
        <f>MATCH(orders[[#This Row],[Product ID]],'BD product'!A:A,0)</f>
        <v>32</v>
      </c>
      <c r="N59" s="2" t="str" cm="1">
        <f t="array" ref="N59">INDEX('BD product'!A:D,M59,2)</f>
        <v>Office Supplies</v>
      </c>
    </row>
    <row r="60" spans="1:14" x14ac:dyDescent="0.3">
      <c r="A60" s="3" t="s">
        <v>172</v>
      </c>
      <c r="B60" s="4">
        <v>41883</v>
      </c>
      <c r="C60" s="12" t="str">
        <f t="shared" si="0"/>
        <v>2014/09</v>
      </c>
      <c r="D60" s="4">
        <v>41887</v>
      </c>
      <c r="E60" s="3" t="s">
        <v>11</v>
      </c>
      <c r="F60" s="3" t="s">
        <v>173</v>
      </c>
      <c r="G60" s="3" t="s">
        <v>168</v>
      </c>
      <c r="H60" s="5">
        <v>5394</v>
      </c>
      <c r="I60" s="2">
        <v>3</v>
      </c>
      <c r="J60" s="2">
        <v>0</v>
      </c>
      <c r="K60" s="2">
        <v>15.6426</v>
      </c>
      <c r="L60" s="18" t="str">
        <f>VLOOKUP(F60,'BD customers'!$1:$1048576,2,FALSE)</f>
        <v>Larry Tron</v>
      </c>
      <c r="M60" s="2">
        <f>MATCH(orders[[#This Row],[Product ID]],'BD product'!A:A,0)</f>
        <v>32</v>
      </c>
      <c r="N60" s="2" t="str" cm="1">
        <f t="array" ref="N60">INDEX('BD product'!A:D,M60,2)</f>
        <v>Office Supplies</v>
      </c>
    </row>
    <row r="61" spans="1:14" x14ac:dyDescent="0.3">
      <c r="A61" s="3" t="s">
        <v>174</v>
      </c>
      <c r="B61" s="4">
        <v>42344</v>
      </c>
      <c r="C61" s="12" t="str">
        <f t="shared" si="0"/>
        <v>2015/12</v>
      </c>
      <c r="D61" s="4">
        <v>42349</v>
      </c>
      <c r="E61" s="3" t="s">
        <v>21</v>
      </c>
      <c r="F61" s="3" t="s">
        <v>175</v>
      </c>
      <c r="G61" s="3" t="s">
        <v>168</v>
      </c>
      <c r="H61" s="5">
        <v>86304</v>
      </c>
      <c r="I61" s="2">
        <v>6</v>
      </c>
      <c r="J61" s="2">
        <v>2</v>
      </c>
      <c r="K61" s="2">
        <v>9.7091999999999992</v>
      </c>
      <c r="L61" s="18" t="str">
        <f>VLOOKUP(F61,'BD customers'!$1:$1048576,2,FALSE)</f>
        <v>Gary Hwang</v>
      </c>
      <c r="M61" s="2">
        <f>MATCH(orders[[#This Row],[Product ID]],'BD product'!A:A,0)</f>
        <v>32</v>
      </c>
      <c r="N61" s="2" t="str" cm="1">
        <f t="array" ref="N61">INDEX('BD product'!A:D,M61,2)</f>
        <v>Office Supplies</v>
      </c>
    </row>
    <row r="62" spans="1:14" x14ac:dyDescent="0.3">
      <c r="A62" s="3" t="s">
        <v>147</v>
      </c>
      <c r="B62" s="4">
        <v>42264</v>
      </c>
      <c r="C62" s="12" t="str">
        <f t="shared" si="0"/>
        <v>2015/09</v>
      </c>
      <c r="D62" s="4">
        <v>42268</v>
      </c>
      <c r="E62" s="3" t="s">
        <v>21</v>
      </c>
      <c r="F62" s="3" t="s">
        <v>148</v>
      </c>
      <c r="G62" s="3" t="s">
        <v>176</v>
      </c>
      <c r="H62" s="5">
        <v>6858</v>
      </c>
      <c r="I62" s="2">
        <v>6</v>
      </c>
      <c r="J62" s="2">
        <v>7</v>
      </c>
      <c r="K62" s="2">
        <v>-0.57150000000000001</v>
      </c>
      <c r="L62" s="18" t="str">
        <f>VLOOKUP(F62,'BD customers'!$1:$1048576,2,FALSE)</f>
        <v>Tracy Blumstein</v>
      </c>
      <c r="M62" s="2">
        <f>MATCH(orders[[#This Row],[Product ID]],'BD product'!A:A,0)</f>
        <v>33</v>
      </c>
      <c r="N62" s="2" t="str" cm="1">
        <f t="array" ref="N62">INDEX('BD product'!A:D,M62,2)</f>
        <v>Office Supplies</v>
      </c>
    </row>
    <row r="63" spans="1:14" x14ac:dyDescent="0.3">
      <c r="A63" s="3" t="s">
        <v>147</v>
      </c>
      <c r="B63" s="4">
        <v>42264</v>
      </c>
      <c r="C63" s="12" t="str">
        <f t="shared" si="0"/>
        <v>2015/09</v>
      </c>
      <c r="D63" s="4">
        <v>42268</v>
      </c>
      <c r="E63" s="3" t="s">
        <v>21</v>
      </c>
      <c r="F63" s="3" t="s">
        <v>148</v>
      </c>
      <c r="G63" s="3" t="s">
        <v>178</v>
      </c>
      <c r="H63" s="5">
        <v>1576</v>
      </c>
      <c r="I63" s="2">
        <v>2</v>
      </c>
      <c r="J63" s="2">
        <v>2</v>
      </c>
      <c r="K63" s="2">
        <v>0.35460000000000003</v>
      </c>
      <c r="L63" s="18" t="str">
        <f>VLOOKUP(F63,'BD customers'!$1:$1048576,2,FALSE)</f>
        <v>Tracy Blumstein</v>
      </c>
      <c r="M63" s="2">
        <f>MATCH(orders[[#This Row],[Product ID]],'BD product'!A:A,0)</f>
        <v>34</v>
      </c>
      <c r="N63" s="2" t="str" cm="1">
        <f t="array" ref="N63">INDEX('BD product'!A:D,M63,2)</f>
        <v>Office Supplies</v>
      </c>
    </row>
    <row r="64" spans="1:14" x14ac:dyDescent="0.3">
      <c r="A64" s="3" t="s">
        <v>180</v>
      </c>
      <c r="B64" s="4">
        <v>43027</v>
      </c>
      <c r="C64" s="12" t="str">
        <f t="shared" si="0"/>
        <v>2017/10</v>
      </c>
      <c r="D64" s="4">
        <v>43031</v>
      </c>
      <c r="E64" s="3" t="s">
        <v>11</v>
      </c>
      <c r="F64" s="3" t="s">
        <v>181</v>
      </c>
      <c r="G64" s="3" t="s">
        <v>182</v>
      </c>
      <c r="H64" s="5">
        <v>29472</v>
      </c>
      <c r="I64" s="2">
        <v>3</v>
      </c>
      <c r="J64" s="2">
        <v>2</v>
      </c>
      <c r="K64" s="2">
        <v>9.9467999999999996</v>
      </c>
      <c r="L64" s="18" t="str">
        <f>VLOOKUP(F64,'BD customers'!$1:$1048576,2,FALSE)</f>
        <v>Matt Abelman</v>
      </c>
      <c r="M64" s="2">
        <f>MATCH(orders[[#This Row],[Product ID]],'BD product'!A:A,0)</f>
        <v>35</v>
      </c>
      <c r="N64" s="2" t="str" cm="1">
        <f t="array" ref="N64">INDEX('BD product'!A:D,M64,2)</f>
        <v>Office Supplies</v>
      </c>
    </row>
    <row r="65" spans="1:14" x14ac:dyDescent="0.3">
      <c r="A65" s="3" t="s">
        <v>184</v>
      </c>
      <c r="B65" s="4">
        <v>42924</v>
      </c>
      <c r="C65" s="12" t="str">
        <f t="shared" si="0"/>
        <v>2017/07</v>
      </c>
      <c r="D65" s="4">
        <v>42928</v>
      </c>
      <c r="E65" s="3" t="s">
        <v>21</v>
      </c>
      <c r="F65" s="3" t="s">
        <v>185</v>
      </c>
      <c r="G65" s="3" t="s">
        <v>182</v>
      </c>
      <c r="H65" s="5">
        <v>2456</v>
      </c>
      <c r="I65" s="2">
        <v>2</v>
      </c>
      <c r="J65" s="2">
        <v>0</v>
      </c>
      <c r="K65" s="2">
        <v>11.543200000000001</v>
      </c>
      <c r="L65" s="18" t="str">
        <f>VLOOKUP(F65,'BD customers'!$1:$1048576,2,FALSE)</f>
        <v>Tamara Dahlen</v>
      </c>
      <c r="M65" s="2">
        <f>MATCH(orders[[#This Row],[Product ID]],'BD product'!A:A,0)</f>
        <v>35</v>
      </c>
      <c r="N65" s="2" t="str" cm="1">
        <f t="array" ref="N65">INDEX('BD product'!A:D,M65,2)</f>
        <v>Office Supplies</v>
      </c>
    </row>
    <row r="66" spans="1:14" x14ac:dyDescent="0.3">
      <c r="A66" s="3" t="s">
        <v>186</v>
      </c>
      <c r="B66" s="4">
        <v>42712</v>
      </c>
      <c r="C66" s="12" t="str">
        <f t="shared" ref="C66:C129" si="1">TEXT(B66,"aaaa/mm")</f>
        <v>2016/12</v>
      </c>
      <c r="D66" s="4">
        <v>42714</v>
      </c>
      <c r="E66" s="3" t="s">
        <v>64</v>
      </c>
      <c r="F66" s="3" t="s">
        <v>187</v>
      </c>
      <c r="G66" s="3" t="s">
        <v>188</v>
      </c>
      <c r="H66" s="5">
        <v>1097544</v>
      </c>
      <c r="I66" s="2">
        <v>7</v>
      </c>
      <c r="J66" s="2">
        <v>2</v>
      </c>
      <c r="K66" s="2">
        <v>123.47369999999999</v>
      </c>
      <c r="L66" s="18" t="str">
        <f>VLOOKUP(F66,'BD customers'!$1:$1048576,2,FALSE)</f>
        <v>Gene Hale</v>
      </c>
      <c r="M66" s="2">
        <f>MATCH(orders[[#This Row],[Product ID]],'BD product'!A:A,0)</f>
        <v>36</v>
      </c>
      <c r="N66" s="2" t="str" cm="1">
        <f t="array" ref="N66">INDEX('BD product'!A:D,M66,2)</f>
        <v>Technology</v>
      </c>
    </row>
    <row r="67" spans="1:14" x14ac:dyDescent="0.3">
      <c r="A67" s="3" t="s">
        <v>190</v>
      </c>
      <c r="B67" s="4">
        <v>43070</v>
      </c>
      <c r="C67" s="12" t="str">
        <f t="shared" si="1"/>
        <v>2017/12</v>
      </c>
      <c r="D67" s="4">
        <v>43074</v>
      </c>
      <c r="E67" s="3" t="s">
        <v>21</v>
      </c>
      <c r="F67" s="3" t="s">
        <v>191</v>
      </c>
      <c r="G67" s="3" t="s">
        <v>188</v>
      </c>
      <c r="H67" s="5">
        <v>470376</v>
      </c>
      <c r="I67" s="2">
        <v>3</v>
      </c>
      <c r="J67" s="2">
        <v>2</v>
      </c>
      <c r="K67" s="2">
        <v>52.917299999999997</v>
      </c>
      <c r="L67" s="18" t="str">
        <f>VLOOKUP(F67,'BD customers'!$1:$1048576,2,FALSE)</f>
        <v>Dianna Vittorini</v>
      </c>
      <c r="M67" s="2">
        <f>MATCH(orders[[#This Row],[Product ID]],'BD product'!A:A,0)</f>
        <v>36</v>
      </c>
      <c r="N67" s="2" t="str" cm="1">
        <f t="array" ref="N67">INDEX('BD product'!A:D,M67,2)</f>
        <v>Technology</v>
      </c>
    </row>
    <row r="68" spans="1:14" x14ac:dyDescent="0.3">
      <c r="A68" s="3" t="s">
        <v>186</v>
      </c>
      <c r="B68" s="4">
        <v>42712</v>
      </c>
      <c r="C68" s="12" t="str">
        <f t="shared" si="1"/>
        <v>2016/12</v>
      </c>
      <c r="D68" s="4">
        <v>42714</v>
      </c>
      <c r="E68" s="3" t="s">
        <v>64</v>
      </c>
      <c r="F68" s="3" t="s">
        <v>187</v>
      </c>
      <c r="G68" s="3" t="s">
        <v>192</v>
      </c>
      <c r="H68" s="5">
        <v>19092</v>
      </c>
      <c r="I68" s="2">
        <v>5</v>
      </c>
      <c r="J68" s="2">
        <v>6</v>
      </c>
      <c r="K68" s="2">
        <v>-14.7963</v>
      </c>
      <c r="L68" s="18" t="str">
        <f>VLOOKUP(F68,'BD customers'!$1:$1048576,2,FALSE)</f>
        <v>Gene Hale</v>
      </c>
      <c r="M68" s="2">
        <f>MATCH(orders[[#This Row],[Product ID]],'BD product'!A:A,0)</f>
        <v>37</v>
      </c>
      <c r="N68" s="2" t="str" cm="1">
        <f t="array" ref="N68">INDEX('BD product'!A:D,M68,2)</f>
        <v>Furniture</v>
      </c>
    </row>
    <row r="69" spans="1:14" x14ac:dyDescent="0.3">
      <c r="A69" s="3" t="s">
        <v>194</v>
      </c>
      <c r="B69" s="4">
        <v>42727</v>
      </c>
      <c r="C69" s="12" t="str">
        <f t="shared" si="1"/>
        <v>2016/12</v>
      </c>
      <c r="D69" s="4">
        <v>42729</v>
      </c>
      <c r="E69" s="3" t="s">
        <v>11</v>
      </c>
      <c r="F69" s="3" t="s">
        <v>195</v>
      </c>
      <c r="G69" s="3" t="s">
        <v>192</v>
      </c>
      <c r="H69" s="5">
        <v>57276</v>
      </c>
      <c r="I69" s="2">
        <v>6</v>
      </c>
      <c r="J69" s="2">
        <v>0</v>
      </c>
      <c r="K69" s="2">
        <v>166.10040000000001</v>
      </c>
      <c r="L69" s="18" t="str">
        <f>VLOOKUP(F69,'BD customers'!$1:$1048576,2,FALSE)</f>
        <v>Logan Currie</v>
      </c>
      <c r="M69" s="2">
        <f>MATCH(orders[[#This Row],[Product ID]],'BD product'!A:A,0)</f>
        <v>37</v>
      </c>
      <c r="N69" s="2" t="str" cm="1">
        <f t="array" ref="N69">INDEX('BD product'!A:D,M69,2)</f>
        <v>Furniture</v>
      </c>
    </row>
    <row r="70" spans="1:14" x14ac:dyDescent="0.3">
      <c r="A70" s="3" t="s">
        <v>194</v>
      </c>
      <c r="B70" s="4">
        <v>42727</v>
      </c>
      <c r="C70" s="12" t="str">
        <f t="shared" si="1"/>
        <v>2016/12</v>
      </c>
      <c r="D70" s="4">
        <v>42729</v>
      </c>
      <c r="E70" s="3" t="s">
        <v>11</v>
      </c>
      <c r="F70" s="3" t="s">
        <v>195</v>
      </c>
      <c r="G70" s="3" t="s">
        <v>192</v>
      </c>
      <c r="H70" s="5">
        <v>28638</v>
      </c>
      <c r="I70" s="2">
        <v>3</v>
      </c>
      <c r="J70" s="2">
        <v>0</v>
      </c>
      <c r="K70" s="2">
        <v>83.050200000000004</v>
      </c>
      <c r="L70" s="18" t="str">
        <f>VLOOKUP(F70,'BD customers'!$1:$1048576,2,FALSE)</f>
        <v>Logan Currie</v>
      </c>
      <c r="M70" s="2">
        <f>MATCH(orders[[#This Row],[Product ID]],'BD product'!A:A,0)</f>
        <v>37</v>
      </c>
      <c r="N70" s="2" t="str" cm="1">
        <f t="array" ref="N70">INDEX('BD product'!A:D,M70,2)</f>
        <v>Furniture</v>
      </c>
    </row>
    <row r="71" spans="1:14" x14ac:dyDescent="0.3">
      <c r="A71" s="3" t="s">
        <v>196</v>
      </c>
      <c r="B71" s="4">
        <v>42365</v>
      </c>
      <c r="C71" s="12" t="str">
        <f t="shared" si="1"/>
        <v>2015/12</v>
      </c>
      <c r="D71" s="4">
        <v>42369</v>
      </c>
      <c r="E71" s="3" t="s">
        <v>21</v>
      </c>
      <c r="F71" s="3" t="s">
        <v>197</v>
      </c>
      <c r="G71" s="3" t="s">
        <v>198</v>
      </c>
      <c r="H71" s="5">
        <v>113328</v>
      </c>
      <c r="I71" s="2">
        <v>9</v>
      </c>
      <c r="J71" s="2">
        <v>2</v>
      </c>
      <c r="K71" s="2">
        <v>3.5415000000000001</v>
      </c>
      <c r="L71" s="18" t="str">
        <f>VLOOKUP(F71,'BD customers'!$1:$1048576,2,FALSE)</f>
        <v>Steve Nguyen</v>
      </c>
      <c r="M71" s="2">
        <f>MATCH(orders[[#This Row],[Product ID]],'BD product'!A:A,0)</f>
        <v>38</v>
      </c>
      <c r="N71" s="2" t="str" cm="1">
        <f t="array" ref="N71">INDEX('BD product'!A:D,M71,2)</f>
        <v>Office Supplies</v>
      </c>
    </row>
    <row r="72" spans="1:14" x14ac:dyDescent="0.3">
      <c r="A72" s="3" t="s">
        <v>200</v>
      </c>
      <c r="B72" s="4">
        <v>42855</v>
      </c>
      <c r="C72" s="12" t="str">
        <f t="shared" si="1"/>
        <v>2017/04</v>
      </c>
      <c r="D72" s="4">
        <v>42860</v>
      </c>
      <c r="E72" s="3" t="s">
        <v>11</v>
      </c>
      <c r="F72" s="3" t="s">
        <v>201</v>
      </c>
      <c r="G72" s="3" t="s">
        <v>198</v>
      </c>
      <c r="H72" s="5">
        <v>6296</v>
      </c>
      <c r="I72" s="2">
        <v>4</v>
      </c>
      <c r="J72" s="2">
        <v>0</v>
      </c>
      <c r="K72" s="2">
        <v>2.8332000000000002</v>
      </c>
      <c r="L72" s="18" t="str">
        <f>VLOOKUP(F72,'BD customers'!$1:$1048576,2,FALSE)</f>
        <v>Dionis Lloyd</v>
      </c>
      <c r="M72" s="2">
        <f>MATCH(orders[[#This Row],[Product ID]],'BD product'!A:A,0)</f>
        <v>38</v>
      </c>
      <c r="N72" s="2" t="str" cm="1">
        <f t="array" ref="N72">INDEX('BD product'!A:D,M72,2)</f>
        <v>Office Supplies</v>
      </c>
    </row>
    <row r="73" spans="1:14" x14ac:dyDescent="0.3">
      <c r="A73" s="3" t="s">
        <v>196</v>
      </c>
      <c r="B73" s="4">
        <v>42365</v>
      </c>
      <c r="C73" s="12" t="str">
        <f t="shared" si="1"/>
        <v>2015/12</v>
      </c>
      <c r="D73" s="4">
        <v>42369</v>
      </c>
      <c r="E73" s="3" t="s">
        <v>21</v>
      </c>
      <c r="F73" s="3" t="s">
        <v>197</v>
      </c>
      <c r="G73" s="3" t="s">
        <v>202</v>
      </c>
      <c r="H73" s="5">
        <v>5323992</v>
      </c>
      <c r="I73" s="2">
        <v>3</v>
      </c>
      <c r="J73" s="2">
        <v>32</v>
      </c>
      <c r="K73" s="2">
        <v>-46.976399999999998</v>
      </c>
      <c r="L73" s="18" t="str">
        <f>VLOOKUP(F73,'BD customers'!$1:$1048576,2,FALSE)</f>
        <v>Steve Nguyen</v>
      </c>
      <c r="M73" s="2">
        <f>MATCH(orders[[#This Row],[Product ID]],'BD product'!A:A,0)</f>
        <v>39</v>
      </c>
      <c r="N73" s="2" t="str" cm="1">
        <f t="array" ref="N73">INDEX('BD product'!A:D,M73,2)</f>
        <v>Furniture</v>
      </c>
    </row>
    <row r="74" spans="1:14" x14ac:dyDescent="0.3">
      <c r="A74" s="3" t="s">
        <v>204</v>
      </c>
      <c r="B74" s="4">
        <v>42289</v>
      </c>
      <c r="C74" s="12" t="str">
        <f t="shared" si="1"/>
        <v>2015/10</v>
      </c>
      <c r="D74" s="4">
        <v>42291</v>
      </c>
      <c r="E74" s="3" t="s">
        <v>64</v>
      </c>
      <c r="F74" s="3" t="s">
        <v>205</v>
      </c>
      <c r="G74" s="3" t="s">
        <v>202</v>
      </c>
      <c r="H74" s="5">
        <v>626352</v>
      </c>
      <c r="I74" s="2">
        <v>3</v>
      </c>
      <c r="J74" s="2">
        <v>2</v>
      </c>
      <c r="K74" s="2">
        <v>46.976399999999998</v>
      </c>
      <c r="L74" s="18" t="str">
        <f>VLOOKUP(F74,'BD customers'!$1:$1048576,2,FALSE)</f>
        <v>Mark Packer</v>
      </c>
      <c r="M74" s="2">
        <f>MATCH(orders[[#This Row],[Product ID]],'BD product'!A:A,0)</f>
        <v>39</v>
      </c>
      <c r="N74" s="2" t="str" cm="1">
        <f t="array" ref="N74">INDEX('BD product'!A:D,M74,2)</f>
        <v>Furniture</v>
      </c>
    </row>
    <row r="75" spans="1:14" x14ac:dyDescent="0.3">
      <c r="A75" s="3" t="s">
        <v>206</v>
      </c>
      <c r="B75" s="4">
        <v>42664</v>
      </c>
      <c r="C75" s="12" t="str">
        <f t="shared" si="1"/>
        <v>2016/10</v>
      </c>
      <c r="D75" s="4">
        <v>42664</v>
      </c>
      <c r="E75" s="3" t="s">
        <v>41</v>
      </c>
      <c r="F75" s="3" t="s">
        <v>207</v>
      </c>
      <c r="G75" s="3" t="s">
        <v>202</v>
      </c>
      <c r="H75" s="5">
        <v>104392</v>
      </c>
      <c r="I75" s="2">
        <v>4</v>
      </c>
      <c r="J75" s="2">
        <v>0</v>
      </c>
      <c r="K75" s="2">
        <v>271.41919999999999</v>
      </c>
      <c r="L75" s="18" t="str">
        <f>VLOOKUP(F75,'BD customers'!$1:$1048576,2,FALSE)</f>
        <v>Michael Kennedy</v>
      </c>
      <c r="M75" s="2">
        <f>MATCH(orders[[#This Row],[Product ID]],'BD product'!A:A,0)</f>
        <v>39</v>
      </c>
      <c r="N75" s="2" t="str" cm="1">
        <f t="array" ref="N75">INDEX('BD product'!A:D,M75,2)</f>
        <v>Furniture</v>
      </c>
    </row>
    <row r="76" spans="1:14" x14ac:dyDescent="0.3">
      <c r="A76" s="3" t="s">
        <v>208</v>
      </c>
      <c r="B76" s="4">
        <v>42993</v>
      </c>
      <c r="C76" s="12" t="str">
        <f t="shared" si="1"/>
        <v>2017/09</v>
      </c>
      <c r="D76" s="4">
        <v>42995</v>
      </c>
      <c r="E76" s="3" t="s">
        <v>11</v>
      </c>
      <c r="F76" s="3" t="s">
        <v>209</v>
      </c>
      <c r="G76" s="3" t="s">
        <v>202</v>
      </c>
      <c r="H76" s="5">
        <v>78294</v>
      </c>
      <c r="I76" s="2">
        <v>3</v>
      </c>
      <c r="J76" s="2">
        <v>0</v>
      </c>
      <c r="K76" s="2">
        <v>203.56440000000001</v>
      </c>
      <c r="L76" s="18" t="str">
        <f>VLOOKUP(F76,'BD customers'!$1:$1048576,2,FALSE)</f>
        <v>Carl Ludwig</v>
      </c>
      <c r="M76" s="2">
        <f>MATCH(orders[[#This Row],[Product ID]],'BD product'!A:A,0)</f>
        <v>39</v>
      </c>
      <c r="N76" s="2" t="str" cm="1">
        <f t="array" ref="N76">INDEX('BD product'!A:D,M76,2)</f>
        <v>Furniture</v>
      </c>
    </row>
    <row r="77" spans="1:14" x14ac:dyDescent="0.3">
      <c r="A77" s="3" t="s">
        <v>196</v>
      </c>
      <c r="B77" s="4">
        <v>42365</v>
      </c>
      <c r="C77" s="12" t="str">
        <f t="shared" si="1"/>
        <v>2015/12</v>
      </c>
      <c r="D77" s="4">
        <v>42369</v>
      </c>
      <c r="E77" s="3" t="s">
        <v>21</v>
      </c>
      <c r="F77" s="3" t="s">
        <v>197</v>
      </c>
      <c r="G77" s="3" t="s">
        <v>210</v>
      </c>
      <c r="H77" s="5">
        <v>212058</v>
      </c>
      <c r="I77" s="2">
        <v>3</v>
      </c>
      <c r="J77" s="2">
        <v>3</v>
      </c>
      <c r="K77" s="2">
        <v>-1.5146999999999999</v>
      </c>
      <c r="L77" s="18" t="str">
        <f>VLOOKUP(F77,'BD customers'!$1:$1048576,2,FALSE)</f>
        <v>Steve Nguyen</v>
      </c>
      <c r="M77" s="2">
        <f>MATCH(orders[[#This Row],[Product ID]],'BD product'!A:A,0)</f>
        <v>40</v>
      </c>
      <c r="N77" s="2" t="str" cm="1">
        <f t="array" ref="N77">INDEX('BD product'!A:D,M77,2)</f>
        <v>Furniture</v>
      </c>
    </row>
    <row r="78" spans="1:14" x14ac:dyDescent="0.3">
      <c r="A78" s="3" t="s">
        <v>196</v>
      </c>
      <c r="B78" s="4">
        <v>42365</v>
      </c>
      <c r="C78" s="12" t="str">
        <f t="shared" si="1"/>
        <v>2015/12</v>
      </c>
      <c r="D78" s="4">
        <v>42369</v>
      </c>
      <c r="E78" s="3" t="s">
        <v>21</v>
      </c>
      <c r="F78" s="3" t="s">
        <v>197</v>
      </c>
      <c r="G78" s="3" t="s">
        <v>212</v>
      </c>
      <c r="H78" s="5">
        <v>371168</v>
      </c>
      <c r="I78" s="2">
        <v>4</v>
      </c>
      <c r="J78" s="2">
        <v>2</v>
      </c>
      <c r="K78" s="2">
        <v>41.756399999999999</v>
      </c>
      <c r="L78" s="18" t="str">
        <f>VLOOKUP(F78,'BD customers'!$1:$1048576,2,FALSE)</f>
        <v>Steve Nguyen</v>
      </c>
      <c r="M78" s="2">
        <f>MATCH(orders[[#This Row],[Product ID]],'BD product'!A:A,0)</f>
        <v>41</v>
      </c>
      <c r="N78" s="2" t="str" cm="1">
        <f t="array" ref="N78">INDEX('BD product'!A:D,M78,2)</f>
        <v>Technology</v>
      </c>
    </row>
    <row r="79" spans="1:14" x14ac:dyDescent="0.3">
      <c r="A79" s="3" t="s">
        <v>214</v>
      </c>
      <c r="B79" s="4">
        <v>41786</v>
      </c>
      <c r="C79" s="12" t="str">
        <f t="shared" si="1"/>
        <v>2014/05</v>
      </c>
      <c r="D79" s="4">
        <v>41791</v>
      </c>
      <c r="E79" s="3" t="s">
        <v>11</v>
      </c>
      <c r="F79" s="3" t="s">
        <v>215</v>
      </c>
      <c r="G79" s="3" t="s">
        <v>212</v>
      </c>
      <c r="H79" s="5">
        <v>1113504</v>
      </c>
      <c r="I79" s="2">
        <v>12</v>
      </c>
      <c r="J79" s="2">
        <v>2</v>
      </c>
      <c r="K79" s="2">
        <v>125.2692</v>
      </c>
      <c r="L79" s="18" t="str">
        <f>VLOOKUP(F79,'BD customers'!$1:$1048576,2,FALSE)</f>
        <v>Lena Creighton</v>
      </c>
      <c r="M79" s="2">
        <f>MATCH(orders[[#This Row],[Product ID]],'BD product'!A:A,0)</f>
        <v>41</v>
      </c>
      <c r="N79" s="2" t="str" cm="1">
        <f t="array" ref="N79">INDEX('BD product'!A:D,M79,2)</f>
        <v>Technology</v>
      </c>
    </row>
    <row r="80" spans="1:14" x14ac:dyDescent="0.3">
      <c r="A80" s="3" t="s">
        <v>216</v>
      </c>
      <c r="B80" s="4">
        <v>42988</v>
      </c>
      <c r="C80" s="12" t="str">
        <f t="shared" si="1"/>
        <v>2017/09</v>
      </c>
      <c r="D80" s="4">
        <v>42993</v>
      </c>
      <c r="E80" s="3" t="s">
        <v>21</v>
      </c>
      <c r="F80" s="3" t="s">
        <v>217</v>
      </c>
      <c r="G80" s="3" t="s">
        <v>218</v>
      </c>
      <c r="H80" s="5">
        <v>147168</v>
      </c>
      <c r="I80" s="2">
        <v>4</v>
      </c>
      <c r="J80" s="2">
        <v>2</v>
      </c>
      <c r="K80" s="2">
        <v>16.5564</v>
      </c>
      <c r="L80" s="18" t="str">
        <f>VLOOKUP(F80,'BD customers'!$1:$1048576,2,FALSE)</f>
        <v>Linda Cazamias</v>
      </c>
      <c r="M80" s="2">
        <f>MATCH(orders[[#This Row],[Product ID]],'BD product'!A:A,0)</f>
        <v>42</v>
      </c>
      <c r="N80" s="2" t="str" cm="1">
        <f t="array" ref="N80">INDEX('BD product'!A:D,M80,2)</f>
        <v>Technology</v>
      </c>
    </row>
    <row r="81" spans="1:14" x14ac:dyDescent="0.3">
      <c r="A81" s="3" t="s">
        <v>220</v>
      </c>
      <c r="B81" s="4">
        <v>42630</v>
      </c>
      <c r="C81" s="12" t="str">
        <f t="shared" si="1"/>
        <v>2016/09</v>
      </c>
      <c r="D81" s="4">
        <v>42635</v>
      </c>
      <c r="E81" s="3" t="s">
        <v>21</v>
      </c>
      <c r="F81" s="3" t="s">
        <v>221</v>
      </c>
      <c r="G81" s="3" t="s">
        <v>218</v>
      </c>
      <c r="H81" s="5">
        <v>73584</v>
      </c>
      <c r="I81" s="2">
        <v>2</v>
      </c>
      <c r="J81" s="2">
        <v>2</v>
      </c>
      <c r="K81" s="2">
        <v>8.2782</v>
      </c>
      <c r="L81" s="18" t="str">
        <f>VLOOKUP(F81,'BD customers'!$1:$1048576,2,FALSE)</f>
        <v>Jim Sink</v>
      </c>
      <c r="M81" s="2">
        <f>MATCH(orders[[#This Row],[Product ID]],'BD product'!A:A,0)</f>
        <v>42</v>
      </c>
      <c r="N81" s="2" t="str" cm="1">
        <f t="array" ref="N81">INDEX('BD product'!A:D,M81,2)</f>
        <v>Technology</v>
      </c>
    </row>
    <row r="82" spans="1:14" x14ac:dyDescent="0.3">
      <c r="A82" s="3" t="s">
        <v>222</v>
      </c>
      <c r="B82" s="4">
        <v>41947</v>
      </c>
      <c r="C82" s="12" t="str">
        <f t="shared" si="1"/>
        <v>2014/11</v>
      </c>
      <c r="D82" s="4">
        <v>41952</v>
      </c>
      <c r="E82" s="3" t="s">
        <v>21</v>
      </c>
      <c r="F82" s="3" t="s">
        <v>223</v>
      </c>
      <c r="G82" s="3" t="s">
        <v>218</v>
      </c>
      <c r="H82" s="5">
        <v>27594</v>
      </c>
      <c r="I82" s="2">
        <v>6</v>
      </c>
      <c r="J82" s="2">
        <v>0</v>
      </c>
      <c r="K82" s="2">
        <v>80.022599999999997</v>
      </c>
      <c r="L82" s="18" t="str">
        <f>VLOOKUP(F82,'BD customers'!$1:$1048576,2,FALSE)</f>
        <v>Nathan Mautz</v>
      </c>
      <c r="M82" s="2">
        <f>MATCH(orders[[#This Row],[Product ID]],'BD product'!A:A,0)</f>
        <v>42</v>
      </c>
      <c r="N82" s="2" t="str" cm="1">
        <f t="array" ref="N82">INDEX('BD product'!A:D,M82,2)</f>
        <v>Technology</v>
      </c>
    </row>
    <row r="83" spans="1:14" x14ac:dyDescent="0.3">
      <c r="A83" s="3" t="s">
        <v>224</v>
      </c>
      <c r="B83" s="4">
        <v>42568</v>
      </c>
      <c r="C83" s="12" t="str">
        <f t="shared" si="1"/>
        <v>2016/07</v>
      </c>
      <c r="D83" s="4">
        <v>42573</v>
      </c>
      <c r="E83" s="3" t="s">
        <v>21</v>
      </c>
      <c r="F83" s="3" t="s">
        <v>225</v>
      </c>
      <c r="G83" s="3" t="s">
        <v>226</v>
      </c>
      <c r="H83" s="5">
        <v>7788</v>
      </c>
      <c r="I83" s="2">
        <v>2</v>
      </c>
      <c r="J83" s="2">
        <v>0</v>
      </c>
      <c r="K83" s="2">
        <v>0.38940000000000002</v>
      </c>
      <c r="L83" s="18" t="str">
        <f>VLOOKUP(F83,'BD customers'!$1:$1048576,2,FALSE)</f>
        <v>Ruben Ausman</v>
      </c>
      <c r="M83" s="2">
        <f>MATCH(orders[[#This Row],[Product ID]],'BD product'!A:A,0)</f>
        <v>43</v>
      </c>
      <c r="N83" s="2" t="str" cm="1">
        <f t="array" ref="N83">INDEX('BD product'!A:D,M83,2)</f>
        <v>Office Supplies</v>
      </c>
    </row>
    <row r="84" spans="1:14" x14ac:dyDescent="0.3">
      <c r="A84" s="3" t="s">
        <v>228</v>
      </c>
      <c r="B84" s="4">
        <v>42526</v>
      </c>
      <c r="C84" s="12" t="str">
        <f t="shared" si="1"/>
        <v>2016/06</v>
      </c>
      <c r="D84" s="4">
        <v>42530</v>
      </c>
      <c r="E84" s="3" t="s">
        <v>21</v>
      </c>
      <c r="F84" s="3" t="s">
        <v>229</v>
      </c>
      <c r="G84" s="3" t="s">
        <v>226</v>
      </c>
      <c r="H84" s="5">
        <v>124608</v>
      </c>
      <c r="I84" s="2">
        <v>4</v>
      </c>
      <c r="J84" s="2">
        <v>2</v>
      </c>
      <c r="K84" s="2">
        <v>-2.3363999999999998</v>
      </c>
      <c r="L84" s="18" t="str">
        <f>VLOOKUP(F84,'BD customers'!$1:$1048576,2,FALSE)</f>
        <v>Joni Sundaresam</v>
      </c>
      <c r="M84" s="2">
        <f>MATCH(orders[[#This Row],[Product ID]],'BD product'!A:A,0)</f>
        <v>43</v>
      </c>
      <c r="N84" s="2" t="str" cm="1">
        <f t="array" ref="N84">INDEX('BD product'!A:D,M84,2)</f>
        <v>Office Supplies</v>
      </c>
    </row>
    <row r="85" spans="1:14" x14ac:dyDescent="0.3">
      <c r="A85" s="3" t="s">
        <v>230</v>
      </c>
      <c r="B85" s="4">
        <v>42997</v>
      </c>
      <c r="C85" s="12" t="str">
        <f t="shared" si="1"/>
        <v>2017/09</v>
      </c>
      <c r="D85" s="4">
        <v>43001</v>
      </c>
      <c r="E85" s="3" t="s">
        <v>21</v>
      </c>
      <c r="F85" s="3" t="s">
        <v>231</v>
      </c>
      <c r="G85" s="3" t="s">
        <v>232</v>
      </c>
      <c r="H85" s="5">
        <v>95616</v>
      </c>
      <c r="I85" s="2">
        <v>2</v>
      </c>
      <c r="J85" s="2">
        <v>2</v>
      </c>
      <c r="K85" s="2">
        <v>9.5616000000000003</v>
      </c>
      <c r="L85" s="18" t="str">
        <f>VLOOKUP(F85,'BD customers'!$1:$1048576,2,FALSE)</f>
        <v>Erin Smith</v>
      </c>
      <c r="M85" s="2">
        <f>MATCH(orders[[#This Row],[Product ID]],'BD product'!A:A,0)</f>
        <v>44</v>
      </c>
      <c r="N85" s="2" t="str" cm="1">
        <f t="array" ref="N85">INDEX('BD product'!A:D,M85,2)</f>
        <v>Office Supplies</v>
      </c>
    </row>
    <row r="86" spans="1:14" x14ac:dyDescent="0.3">
      <c r="A86" s="3" t="s">
        <v>234</v>
      </c>
      <c r="B86" s="4">
        <v>42440</v>
      </c>
      <c r="C86" s="12" t="str">
        <f t="shared" si="1"/>
        <v>2016/03</v>
      </c>
      <c r="D86" s="4">
        <v>42442</v>
      </c>
      <c r="E86" s="3" t="s">
        <v>64</v>
      </c>
      <c r="F86" s="3" t="s">
        <v>235</v>
      </c>
      <c r="G86" s="3" t="s">
        <v>236</v>
      </c>
      <c r="H86" s="5">
        <v>4598</v>
      </c>
      <c r="I86" s="2">
        <v>2</v>
      </c>
      <c r="J86" s="2">
        <v>0</v>
      </c>
      <c r="K86" s="2">
        <v>19.7714</v>
      </c>
      <c r="L86" s="18" t="str">
        <f>VLOOKUP(F86,'BD customers'!$1:$1048576,2,FALSE)</f>
        <v>Odella Nelson</v>
      </c>
      <c r="M86" s="2">
        <f>MATCH(orders[[#This Row],[Product ID]],'BD product'!A:A,0)</f>
        <v>45</v>
      </c>
      <c r="N86" s="2" t="str" cm="1">
        <f t="array" ref="N86">INDEX('BD product'!A:D,M86,2)</f>
        <v>Technology</v>
      </c>
    </row>
    <row r="87" spans="1:14" x14ac:dyDescent="0.3">
      <c r="A87" s="3" t="s">
        <v>238</v>
      </c>
      <c r="B87" s="4">
        <v>42085</v>
      </c>
      <c r="C87" s="12" t="str">
        <f t="shared" si="1"/>
        <v>2015/03</v>
      </c>
      <c r="D87" s="4">
        <v>42089</v>
      </c>
      <c r="E87" s="3" t="s">
        <v>21</v>
      </c>
      <c r="F87" s="3" t="s">
        <v>239</v>
      </c>
      <c r="G87" s="3" t="s">
        <v>236</v>
      </c>
      <c r="H87" s="5">
        <v>18392</v>
      </c>
      <c r="I87" s="2">
        <v>1</v>
      </c>
      <c r="J87" s="2">
        <v>2</v>
      </c>
      <c r="K87" s="2">
        <v>5.2877000000000001</v>
      </c>
      <c r="L87" s="18" t="str">
        <f>VLOOKUP(F87,'BD customers'!$1:$1048576,2,FALSE)</f>
        <v>Dean Braden</v>
      </c>
      <c r="M87" s="2">
        <f>MATCH(orders[[#This Row],[Product ID]],'BD product'!A:A,0)</f>
        <v>45</v>
      </c>
      <c r="N87" s="2" t="str" cm="1">
        <f t="array" ref="N87">INDEX('BD product'!A:D,M87,2)</f>
        <v>Technology</v>
      </c>
    </row>
    <row r="88" spans="1:14" x14ac:dyDescent="0.3">
      <c r="A88" s="3" t="s">
        <v>240</v>
      </c>
      <c r="B88" s="4">
        <v>42982</v>
      </c>
      <c r="C88" s="12" t="str">
        <f t="shared" si="1"/>
        <v>2017/09</v>
      </c>
      <c r="D88" s="4">
        <v>42986</v>
      </c>
      <c r="E88" s="3" t="s">
        <v>21</v>
      </c>
      <c r="F88" s="3" t="s">
        <v>241</v>
      </c>
      <c r="G88" s="3" t="s">
        <v>236</v>
      </c>
      <c r="H88" s="5">
        <v>9196</v>
      </c>
      <c r="I88" s="2">
        <v>4</v>
      </c>
      <c r="J88" s="2">
        <v>0</v>
      </c>
      <c r="K88" s="2">
        <v>39.5428</v>
      </c>
      <c r="L88" s="18" t="str">
        <f>VLOOKUP(F88,'BD customers'!$1:$1048576,2,FALSE)</f>
        <v>Aimee Bixby</v>
      </c>
      <c r="M88" s="2">
        <f>MATCH(orders[[#This Row],[Product ID]],'BD product'!A:A,0)</f>
        <v>45</v>
      </c>
      <c r="N88" s="2" t="str" cm="1">
        <f t="array" ref="N88">INDEX('BD product'!A:D,M88,2)</f>
        <v>Technology</v>
      </c>
    </row>
    <row r="89" spans="1:14" x14ac:dyDescent="0.3">
      <c r="A89" s="3" t="s">
        <v>234</v>
      </c>
      <c r="B89" s="4">
        <v>42440</v>
      </c>
      <c r="C89" s="12" t="str">
        <f t="shared" si="1"/>
        <v>2016/03</v>
      </c>
      <c r="D89" s="4">
        <v>42442</v>
      </c>
      <c r="E89" s="3" t="s">
        <v>64</v>
      </c>
      <c r="F89" s="3" t="s">
        <v>235</v>
      </c>
      <c r="G89" s="3" t="s">
        <v>242</v>
      </c>
      <c r="H89" s="5">
        <v>1746</v>
      </c>
      <c r="I89" s="2">
        <v>2</v>
      </c>
      <c r="J89" s="2">
        <v>0</v>
      </c>
      <c r="K89" s="2">
        <v>8.2062000000000008</v>
      </c>
      <c r="L89" s="18" t="str">
        <f>VLOOKUP(F89,'BD customers'!$1:$1048576,2,FALSE)</f>
        <v>Odella Nelson</v>
      </c>
      <c r="M89" s="2">
        <f>MATCH(orders[[#This Row],[Product ID]],'BD product'!A:A,0)</f>
        <v>46</v>
      </c>
      <c r="N89" s="2" t="str" cm="1">
        <f t="array" ref="N89">INDEX('BD product'!A:D,M89,2)</f>
        <v>Office Supplies</v>
      </c>
    </row>
    <row r="90" spans="1:14" x14ac:dyDescent="0.3">
      <c r="A90" s="3" t="s">
        <v>244</v>
      </c>
      <c r="B90" s="4">
        <v>42756</v>
      </c>
      <c r="C90" s="12" t="str">
        <f t="shared" si="1"/>
        <v>2017/01</v>
      </c>
      <c r="D90" s="4">
        <v>42760</v>
      </c>
      <c r="E90" s="3" t="s">
        <v>21</v>
      </c>
      <c r="F90" s="3" t="s">
        <v>245</v>
      </c>
      <c r="G90" s="3" t="s">
        <v>242</v>
      </c>
      <c r="H90" s="5">
        <v>27936</v>
      </c>
      <c r="I90" s="2">
        <v>4</v>
      </c>
      <c r="J90" s="2">
        <v>2</v>
      </c>
      <c r="K90" s="2">
        <v>9.4283999999999999</v>
      </c>
      <c r="L90" s="18" t="str">
        <f>VLOOKUP(F90,'BD customers'!$1:$1048576,2,FALSE)</f>
        <v>Darrin Sayre</v>
      </c>
      <c r="M90" s="2">
        <f>MATCH(orders[[#This Row],[Product ID]],'BD product'!A:A,0)</f>
        <v>46</v>
      </c>
      <c r="N90" s="2" t="str" cm="1">
        <f t="array" ref="N90">INDEX('BD product'!A:D,M90,2)</f>
        <v>Office Supplies</v>
      </c>
    </row>
    <row r="91" spans="1:14" x14ac:dyDescent="0.3">
      <c r="A91" s="3" t="s">
        <v>246</v>
      </c>
      <c r="B91" s="4">
        <v>42796</v>
      </c>
      <c r="C91" s="12" t="str">
        <f t="shared" si="1"/>
        <v>2017/03</v>
      </c>
      <c r="D91" s="4">
        <v>42802</v>
      </c>
      <c r="E91" s="3" t="s">
        <v>21</v>
      </c>
      <c r="F91" s="3" t="s">
        <v>247</v>
      </c>
      <c r="G91" s="3" t="s">
        <v>242</v>
      </c>
      <c r="H91" s="5">
        <v>12222</v>
      </c>
      <c r="I91" s="2">
        <v>7</v>
      </c>
      <c r="J91" s="2">
        <v>8</v>
      </c>
      <c r="K91" s="2">
        <v>-20.1663</v>
      </c>
      <c r="L91" s="18" t="str">
        <f>VLOOKUP(F91,'BD customers'!$1:$1048576,2,FALSE)</f>
        <v>Stewart Carmichael</v>
      </c>
      <c r="M91" s="2">
        <f>MATCH(orders[[#This Row],[Product ID]],'BD product'!A:A,0)</f>
        <v>46</v>
      </c>
      <c r="N91" s="2" t="str" cm="1">
        <f t="array" ref="N91">INDEX('BD product'!A:D,M91,2)</f>
        <v>Office Supplies</v>
      </c>
    </row>
    <row r="92" spans="1:14" x14ac:dyDescent="0.3">
      <c r="A92" s="3" t="s">
        <v>248</v>
      </c>
      <c r="B92" s="4">
        <v>41932</v>
      </c>
      <c r="C92" s="12" t="str">
        <f t="shared" si="1"/>
        <v>2014/10</v>
      </c>
      <c r="D92" s="4">
        <v>41937</v>
      </c>
      <c r="E92" s="3" t="s">
        <v>11</v>
      </c>
      <c r="F92" s="3" t="s">
        <v>249</v>
      </c>
      <c r="G92" s="3" t="s">
        <v>250</v>
      </c>
      <c r="H92" s="5">
        <v>21196</v>
      </c>
      <c r="I92" s="2">
        <v>4</v>
      </c>
      <c r="J92" s="2">
        <v>0</v>
      </c>
      <c r="K92" s="2">
        <v>8.4784000000000006</v>
      </c>
      <c r="L92" s="18" t="str">
        <f>VLOOKUP(F92,'BD customers'!$1:$1048576,2,FALSE)</f>
        <v>Patrick O'Donnell</v>
      </c>
      <c r="M92" s="2">
        <f>MATCH(orders[[#This Row],[Product ID]],'BD product'!A:A,0)</f>
        <v>47</v>
      </c>
      <c r="N92" s="2" t="str" cm="1">
        <f t="array" ref="N92">INDEX('BD product'!A:D,M92,2)</f>
        <v>Office Supplies</v>
      </c>
    </row>
    <row r="93" spans="1:14" x14ac:dyDescent="0.3">
      <c r="A93" s="3" t="s">
        <v>252</v>
      </c>
      <c r="B93" s="4">
        <v>41906</v>
      </c>
      <c r="C93" s="12" t="str">
        <f t="shared" si="1"/>
        <v>2014/09</v>
      </c>
      <c r="D93" s="4">
        <v>41911</v>
      </c>
      <c r="E93" s="3" t="s">
        <v>21</v>
      </c>
      <c r="F93" s="3" t="s">
        <v>253</v>
      </c>
      <c r="G93" s="3" t="s">
        <v>250</v>
      </c>
      <c r="H93" s="5">
        <v>21196</v>
      </c>
      <c r="I93" s="2">
        <v>4</v>
      </c>
      <c r="J93" s="2">
        <v>0</v>
      </c>
      <c r="K93" s="2">
        <v>8.4784000000000006</v>
      </c>
      <c r="L93" s="18" t="str">
        <f>VLOOKUP(F93,'BD customers'!$1:$1048576,2,FALSE)</f>
        <v>Julia Dunbar</v>
      </c>
      <c r="M93" s="2">
        <f>MATCH(orders[[#This Row],[Product ID]],'BD product'!A:A,0)</f>
        <v>47</v>
      </c>
      <c r="N93" s="2" t="str" cm="1">
        <f t="array" ref="N93">INDEX('BD product'!A:D,M93,2)</f>
        <v>Office Supplies</v>
      </c>
    </row>
    <row r="94" spans="1:14" x14ac:dyDescent="0.3">
      <c r="A94" s="3" t="s">
        <v>254</v>
      </c>
      <c r="B94" s="4">
        <v>42541</v>
      </c>
      <c r="C94" s="12" t="str">
        <f t="shared" si="1"/>
        <v>2016/06</v>
      </c>
      <c r="D94" s="4">
        <v>42546</v>
      </c>
      <c r="E94" s="3" t="s">
        <v>21</v>
      </c>
      <c r="F94" s="3" t="s">
        <v>255</v>
      </c>
      <c r="G94" s="3" t="s">
        <v>256</v>
      </c>
      <c r="H94" s="5">
        <v>450</v>
      </c>
      <c r="I94" s="2">
        <v>3</v>
      </c>
      <c r="J94" s="2">
        <v>0</v>
      </c>
      <c r="K94" s="2">
        <v>4.9500000000000002E-2</v>
      </c>
      <c r="L94" s="18" t="str">
        <f>VLOOKUP(F94,'BD customers'!$1:$1048576,2,FALSE)</f>
        <v>Lena Hernandez</v>
      </c>
      <c r="M94" s="2">
        <f>MATCH(orders[[#This Row],[Product ID]],'BD product'!A:A,0)</f>
        <v>48</v>
      </c>
      <c r="N94" s="2" t="str" cm="1">
        <f t="array" ref="N94">INDEX('BD product'!A:D,M94,2)</f>
        <v>Technology</v>
      </c>
    </row>
    <row r="95" spans="1:14" x14ac:dyDescent="0.3">
      <c r="A95" s="3" t="s">
        <v>258</v>
      </c>
      <c r="B95" s="4">
        <v>42538</v>
      </c>
      <c r="C95" s="12" t="str">
        <f t="shared" si="1"/>
        <v>2016/06</v>
      </c>
      <c r="D95" s="4">
        <v>42539</v>
      </c>
      <c r="E95" s="3" t="s">
        <v>64</v>
      </c>
      <c r="F95" s="3" t="s">
        <v>259</v>
      </c>
      <c r="G95" s="3" t="s">
        <v>256</v>
      </c>
      <c r="H95" s="5">
        <v>300</v>
      </c>
      <c r="I95" s="2">
        <v>2</v>
      </c>
      <c r="J95" s="2">
        <v>0</v>
      </c>
      <c r="K95" s="2">
        <v>3.3E-3</v>
      </c>
      <c r="L95" s="18" t="str">
        <f>VLOOKUP(F95,'BD customers'!$1:$1048576,2,FALSE)</f>
        <v>Ted Butterfield</v>
      </c>
      <c r="M95" s="2">
        <f>MATCH(orders[[#This Row],[Product ID]],'BD product'!A:A,0)</f>
        <v>48</v>
      </c>
      <c r="N95" s="2" t="str" cm="1">
        <f t="array" ref="N95">INDEX('BD product'!A:D,M95,2)</f>
        <v>Technology</v>
      </c>
    </row>
    <row r="96" spans="1:14" x14ac:dyDescent="0.3">
      <c r="A96" s="3" t="s">
        <v>260</v>
      </c>
      <c r="B96" s="4">
        <v>42280</v>
      </c>
      <c r="C96" s="12" t="str">
        <f t="shared" si="1"/>
        <v>2015/10</v>
      </c>
      <c r="D96" s="4">
        <v>42283</v>
      </c>
      <c r="E96" s="3" t="s">
        <v>11</v>
      </c>
      <c r="F96" s="3" t="s">
        <v>261</v>
      </c>
      <c r="G96" s="3" t="s">
        <v>256</v>
      </c>
      <c r="H96" s="5">
        <v>240</v>
      </c>
      <c r="I96" s="2">
        <v>2</v>
      </c>
      <c r="J96" s="2">
        <v>2</v>
      </c>
      <c r="K96" s="2">
        <v>-2.7000000000000001E-3</v>
      </c>
      <c r="L96" s="18" t="str">
        <f>VLOOKUP(F96,'BD customers'!$1:$1048576,2,FALSE)</f>
        <v>Bryan Mills</v>
      </c>
      <c r="M96" s="2">
        <f>MATCH(orders[[#This Row],[Product ID]],'BD product'!A:A,0)</f>
        <v>48</v>
      </c>
      <c r="N96" s="2" t="str" cm="1">
        <f t="array" ref="N96">INDEX('BD product'!A:D,M96,2)</f>
        <v>Technology</v>
      </c>
    </row>
    <row r="97" spans="1:14" x14ac:dyDescent="0.3">
      <c r="A97" s="3" t="s">
        <v>254</v>
      </c>
      <c r="B97" s="4">
        <v>42541</v>
      </c>
      <c r="C97" s="12" t="str">
        <f t="shared" si="1"/>
        <v>2016/06</v>
      </c>
      <c r="D97" s="4">
        <v>42546</v>
      </c>
      <c r="E97" s="3" t="s">
        <v>21</v>
      </c>
      <c r="F97" s="3" t="s">
        <v>255</v>
      </c>
      <c r="G97" s="3" t="s">
        <v>262</v>
      </c>
      <c r="H97" s="5">
        <v>218</v>
      </c>
      <c r="I97" s="2">
        <v>2</v>
      </c>
      <c r="J97" s="2">
        <v>0</v>
      </c>
      <c r="K97" s="2">
        <v>0.61040000000000005</v>
      </c>
      <c r="L97" s="18" t="str">
        <f>VLOOKUP(F97,'BD customers'!$1:$1048576,2,FALSE)</f>
        <v>Lena Hernandez</v>
      </c>
      <c r="M97" s="2">
        <f>MATCH(orders[[#This Row],[Product ID]],'BD product'!A:A,0)</f>
        <v>49</v>
      </c>
      <c r="N97" s="2" t="str" cm="1">
        <f t="array" ref="N97">INDEX('BD product'!A:D,M97,2)</f>
        <v>Technology</v>
      </c>
    </row>
    <row r="98" spans="1:14" x14ac:dyDescent="0.3">
      <c r="A98" s="3" t="s">
        <v>264</v>
      </c>
      <c r="B98" s="4">
        <v>42675</v>
      </c>
      <c r="C98" s="12" t="str">
        <f t="shared" si="1"/>
        <v>2016/11</v>
      </c>
      <c r="D98" s="4">
        <v>42679</v>
      </c>
      <c r="E98" s="3" t="s">
        <v>21</v>
      </c>
      <c r="F98" s="3" t="s">
        <v>265</v>
      </c>
      <c r="G98" s="3" t="s">
        <v>262</v>
      </c>
      <c r="H98" s="5">
        <v>218</v>
      </c>
      <c r="I98" s="2">
        <v>2</v>
      </c>
      <c r="J98" s="2">
        <v>0</v>
      </c>
      <c r="K98" s="2">
        <v>0.61040000000000005</v>
      </c>
      <c r="L98" s="18" t="str">
        <f>VLOOKUP(F98,'BD customers'!$1:$1048576,2,FALSE)</f>
        <v>Katherine Murray</v>
      </c>
      <c r="M98" s="2">
        <f>MATCH(orders[[#This Row],[Product ID]],'BD product'!A:A,0)</f>
        <v>49</v>
      </c>
      <c r="N98" s="2" t="str" cm="1">
        <f t="array" ref="N98">INDEX('BD product'!A:D,M98,2)</f>
        <v>Technology</v>
      </c>
    </row>
    <row r="99" spans="1:14" x14ac:dyDescent="0.3">
      <c r="A99" s="3" t="s">
        <v>266</v>
      </c>
      <c r="B99" s="4">
        <v>42112</v>
      </c>
      <c r="C99" s="12" t="str">
        <f t="shared" si="1"/>
        <v>2015/04</v>
      </c>
      <c r="D99" s="4">
        <v>42116</v>
      </c>
      <c r="E99" s="3" t="s">
        <v>21</v>
      </c>
      <c r="F99" s="3" t="s">
        <v>267</v>
      </c>
      <c r="G99" s="3" t="s">
        <v>268</v>
      </c>
      <c r="H99" s="5">
        <v>3822</v>
      </c>
      <c r="I99" s="2">
        <v>6</v>
      </c>
      <c r="J99" s="2">
        <v>0</v>
      </c>
      <c r="K99" s="2">
        <v>17.9634</v>
      </c>
      <c r="L99" s="18" t="str">
        <f>VLOOKUP(F99,'BD customers'!$1:$1048576,2,FALSE)</f>
        <v>Darren Powers</v>
      </c>
      <c r="M99" s="2">
        <f>MATCH(orders[[#This Row],[Product ID]],'BD product'!A:A,0)</f>
        <v>50</v>
      </c>
      <c r="N99" s="2" t="str" cm="1">
        <f t="array" ref="N99">INDEX('BD product'!A:D,M99,2)</f>
        <v>Office Supplies</v>
      </c>
    </row>
    <row r="100" spans="1:14" x14ac:dyDescent="0.3">
      <c r="A100" s="3" t="s">
        <v>270</v>
      </c>
      <c r="B100" s="4">
        <v>41720</v>
      </c>
      <c r="C100" s="12" t="str">
        <f t="shared" si="1"/>
        <v>2014/03</v>
      </c>
      <c r="D100" s="4">
        <v>41724</v>
      </c>
      <c r="E100" s="3" t="s">
        <v>21</v>
      </c>
      <c r="F100" s="3" t="s">
        <v>271</v>
      </c>
      <c r="G100" s="3" t="s">
        <v>268</v>
      </c>
      <c r="H100" s="5">
        <v>7644</v>
      </c>
      <c r="I100" s="2">
        <v>4</v>
      </c>
      <c r="J100" s="2">
        <v>7</v>
      </c>
      <c r="K100" s="2">
        <v>-5.8604000000000003</v>
      </c>
      <c r="L100" s="18" t="str">
        <f>VLOOKUP(F100,'BD customers'!$1:$1048576,2,FALSE)</f>
        <v>Craig Carroll</v>
      </c>
      <c r="M100" s="2">
        <f>MATCH(orders[[#This Row],[Product ID]],'BD product'!A:A,0)</f>
        <v>50</v>
      </c>
      <c r="N100" s="2" t="str" cm="1">
        <f t="array" ref="N100">INDEX('BD product'!A:D,M100,2)</f>
        <v>Office Supplies</v>
      </c>
    </row>
    <row r="101" spans="1:14" x14ac:dyDescent="0.3">
      <c r="A101" s="3" t="s">
        <v>266</v>
      </c>
      <c r="B101" s="4">
        <v>42112</v>
      </c>
      <c r="C101" s="12" t="str">
        <f t="shared" si="1"/>
        <v>2015/04</v>
      </c>
      <c r="D101" s="4">
        <v>42116</v>
      </c>
      <c r="E101" s="3" t="s">
        <v>21</v>
      </c>
      <c r="F101" s="3" t="s">
        <v>267</v>
      </c>
      <c r="G101" s="3" t="s">
        <v>272</v>
      </c>
      <c r="H101" s="5">
        <v>7518</v>
      </c>
      <c r="I101" s="2">
        <v>6</v>
      </c>
      <c r="J101" s="2">
        <v>0</v>
      </c>
      <c r="K101" s="2">
        <v>35.334600000000002</v>
      </c>
      <c r="L101" s="18" t="str">
        <f>VLOOKUP(F101,'BD customers'!$1:$1048576,2,FALSE)</f>
        <v>Darren Powers</v>
      </c>
      <c r="M101" s="2">
        <f>MATCH(orders[[#This Row],[Product ID]],'BD product'!A:A,0)</f>
        <v>51</v>
      </c>
      <c r="N101" s="2" t="str" cm="1">
        <f t="array" ref="N101">INDEX('BD product'!A:D,M101,2)</f>
        <v>Office Supplies</v>
      </c>
    </row>
    <row r="102" spans="1:14" x14ac:dyDescent="0.3">
      <c r="A102" s="3" t="s">
        <v>266</v>
      </c>
      <c r="B102" s="4">
        <v>42112</v>
      </c>
      <c r="C102" s="12" t="str">
        <f t="shared" si="1"/>
        <v>2015/04</v>
      </c>
      <c r="D102" s="4">
        <v>42116</v>
      </c>
      <c r="E102" s="3" t="s">
        <v>21</v>
      </c>
      <c r="F102" s="3" t="s">
        <v>267</v>
      </c>
      <c r="G102" s="3" t="s">
        <v>274</v>
      </c>
      <c r="H102" s="5">
        <v>616</v>
      </c>
      <c r="I102" s="2">
        <v>2</v>
      </c>
      <c r="J102" s="2">
        <v>0</v>
      </c>
      <c r="K102" s="2">
        <v>2.9567999999999999</v>
      </c>
      <c r="L102" s="18" t="str">
        <f>VLOOKUP(F102,'BD customers'!$1:$1048576,2,FALSE)</f>
        <v>Darren Powers</v>
      </c>
      <c r="M102" s="2">
        <f>MATCH(orders[[#This Row],[Product ID]],'BD product'!A:A,0)</f>
        <v>52</v>
      </c>
      <c r="N102" s="2" t="str" cm="1">
        <f t="array" ref="N102">INDEX('BD product'!A:D,M102,2)</f>
        <v>Furniture</v>
      </c>
    </row>
    <row r="103" spans="1:14" x14ac:dyDescent="0.3">
      <c r="A103" s="3" t="s">
        <v>276</v>
      </c>
      <c r="B103" s="4">
        <v>42656</v>
      </c>
      <c r="C103" s="12" t="str">
        <f t="shared" si="1"/>
        <v>2016/10</v>
      </c>
      <c r="D103" s="4">
        <v>42662</v>
      </c>
      <c r="E103" s="3" t="s">
        <v>21</v>
      </c>
      <c r="F103" s="3" t="s">
        <v>215</v>
      </c>
      <c r="G103" s="3" t="s">
        <v>274</v>
      </c>
      <c r="H103" s="5">
        <v>4312</v>
      </c>
      <c r="I103" s="2">
        <v>14</v>
      </c>
      <c r="J103" s="2">
        <v>0</v>
      </c>
      <c r="K103" s="2">
        <v>20.697600000000001</v>
      </c>
      <c r="L103" s="18" t="str">
        <f>VLOOKUP(F103,'BD customers'!$1:$1048576,2,FALSE)</f>
        <v>Lena Creighton</v>
      </c>
      <c r="M103" s="2">
        <f>MATCH(orders[[#This Row],[Product ID]],'BD product'!A:A,0)</f>
        <v>52</v>
      </c>
      <c r="N103" s="2" t="str" cm="1">
        <f t="array" ref="N103">INDEX('BD product'!A:D,M103,2)</f>
        <v>Furniture</v>
      </c>
    </row>
    <row r="104" spans="1:14" x14ac:dyDescent="0.3">
      <c r="A104" s="3" t="s">
        <v>277</v>
      </c>
      <c r="B104" s="4">
        <v>42268</v>
      </c>
      <c r="C104" s="12" t="str">
        <f t="shared" si="1"/>
        <v>2015/09</v>
      </c>
      <c r="D104" s="4">
        <v>42271</v>
      </c>
      <c r="E104" s="3" t="s">
        <v>64</v>
      </c>
      <c r="F104" s="3" t="s">
        <v>278</v>
      </c>
      <c r="G104" s="3" t="s">
        <v>274</v>
      </c>
      <c r="H104" s="5">
        <v>4928</v>
      </c>
      <c r="I104" s="2">
        <v>4</v>
      </c>
      <c r="J104" s="2">
        <v>6</v>
      </c>
      <c r="K104" s="2">
        <v>-1.4783999999999999</v>
      </c>
      <c r="L104" s="18" t="str">
        <f>VLOOKUP(F104,'BD customers'!$1:$1048576,2,FALSE)</f>
        <v>Stuart Van</v>
      </c>
      <c r="M104" s="2">
        <f>MATCH(orders[[#This Row],[Product ID]],'BD product'!A:A,0)</f>
        <v>52</v>
      </c>
      <c r="N104" s="2" t="str" cm="1">
        <f t="array" ref="N104">INDEX('BD product'!A:D,M104,2)</f>
        <v>Furniture</v>
      </c>
    </row>
    <row r="105" spans="1:14" x14ac:dyDescent="0.3">
      <c r="A105" s="3" t="s">
        <v>279</v>
      </c>
      <c r="B105" s="4">
        <v>42225</v>
      </c>
      <c r="C105" s="12" t="str">
        <f t="shared" si="1"/>
        <v>2015/08</v>
      </c>
      <c r="D105" s="4">
        <v>42228</v>
      </c>
      <c r="E105" s="3" t="s">
        <v>64</v>
      </c>
      <c r="F105" s="3" t="s">
        <v>82</v>
      </c>
      <c r="G105" s="3" t="s">
        <v>274</v>
      </c>
      <c r="H105" s="5">
        <v>616</v>
      </c>
      <c r="I105" s="2">
        <v>2</v>
      </c>
      <c r="J105" s="2">
        <v>0</v>
      </c>
      <c r="K105" s="2">
        <v>2.9567999999999999</v>
      </c>
      <c r="L105" s="18" t="str">
        <f>VLOOKUP(F105,'BD customers'!$1:$1048576,2,FALSE)</f>
        <v>Naresj Patel</v>
      </c>
      <c r="M105" s="2">
        <f>MATCH(orders[[#This Row],[Product ID]],'BD product'!A:A,0)</f>
        <v>52</v>
      </c>
      <c r="N105" s="2" t="str" cm="1">
        <f t="array" ref="N105">INDEX('BD product'!A:D,M105,2)</f>
        <v>Furniture</v>
      </c>
    </row>
    <row r="106" spans="1:14" x14ac:dyDescent="0.3">
      <c r="A106" s="3" t="s">
        <v>266</v>
      </c>
      <c r="B106" s="4">
        <v>42112</v>
      </c>
      <c r="C106" s="12" t="str">
        <f t="shared" si="1"/>
        <v>2015/04</v>
      </c>
      <c r="D106" s="4">
        <v>42116</v>
      </c>
      <c r="E106" s="3" t="s">
        <v>21</v>
      </c>
      <c r="F106" s="3" t="s">
        <v>267</v>
      </c>
      <c r="G106" s="3" t="s">
        <v>280</v>
      </c>
      <c r="H106" s="5">
        <v>8999</v>
      </c>
      <c r="I106" s="2">
        <v>1</v>
      </c>
      <c r="J106" s="2">
        <v>0</v>
      </c>
      <c r="K106" s="2">
        <v>17.098099999999999</v>
      </c>
      <c r="L106" s="18" t="str">
        <f>VLOOKUP(F106,'BD customers'!$1:$1048576,2,FALSE)</f>
        <v>Darren Powers</v>
      </c>
      <c r="M106" s="2">
        <f>MATCH(orders[[#This Row],[Product ID]],'BD product'!A:A,0)</f>
        <v>53</v>
      </c>
      <c r="N106" s="2" t="str" cm="1">
        <f t="array" ref="N106">INDEX('BD product'!A:D,M106,2)</f>
        <v>Furniture</v>
      </c>
    </row>
    <row r="107" spans="1:14" x14ac:dyDescent="0.3">
      <c r="A107" s="3" t="s">
        <v>282</v>
      </c>
      <c r="B107" s="4">
        <v>43038</v>
      </c>
      <c r="C107" s="12" t="str">
        <f t="shared" si="1"/>
        <v>2017/10</v>
      </c>
      <c r="D107" s="4">
        <v>43044</v>
      </c>
      <c r="E107" s="3" t="s">
        <v>21</v>
      </c>
      <c r="F107" s="3" t="s">
        <v>283</v>
      </c>
      <c r="G107" s="3" t="s">
        <v>280</v>
      </c>
      <c r="H107" s="5">
        <v>71992</v>
      </c>
      <c r="I107" s="2">
        <v>1</v>
      </c>
      <c r="J107" s="2">
        <v>2</v>
      </c>
      <c r="K107" s="2">
        <v>-0.89990000000000003</v>
      </c>
      <c r="L107" s="18" t="str">
        <f>VLOOKUP(F107,'BD customers'!$1:$1048576,2,FALSE)</f>
        <v>Jamie Kunitz</v>
      </c>
      <c r="M107" s="2">
        <f>MATCH(orders[[#This Row],[Product ID]],'BD product'!A:A,0)</f>
        <v>53</v>
      </c>
      <c r="N107" s="2" t="str" cm="1">
        <f t="array" ref="N107">INDEX('BD product'!A:D,M107,2)</f>
        <v>Furniture</v>
      </c>
    </row>
    <row r="108" spans="1:14" x14ac:dyDescent="0.3">
      <c r="A108" s="3" t="s">
        <v>284</v>
      </c>
      <c r="B108" s="4">
        <v>42715</v>
      </c>
      <c r="C108" s="12" t="str">
        <f t="shared" si="1"/>
        <v>2016/12</v>
      </c>
      <c r="D108" s="4">
        <v>42721</v>
      </c>
      <c r="E108" s="3" t="s">
        <v>21</v>
      </c>
      <c r="F108" s="3" t="s">
        <v>285</v>
      </c>
      <c r="G108" s="3" t="s">
        <v>286</v>
      </c>
      <c r="H108" s="5">
        <v>1526</v>
      </c>
      <c r="I108" s="2">
        <v>7</v>
      </c>
      <c r="J108" s="2">
        <v>0</v>
      </c>
      <c r="K108" s="2">
        <v>6.2565999999999997</v>
      </c>
      <c r="L108" s="18" t="str">
        <f>VLOOKUP(F108,'BD customers'!$1:$1048576,2,FALSE)</f>
        <v>Janet Molinari</v>
      </c>
      <c r="M108" s="2">
        <f>MATCH(orders[[#This Row],[Product ID]],'BD product'!A:A,0)</f>
        <v>54</v>
      </c>
      <c r="N108" s="2" t="str" cm="1">
        <f t="array" ref="N108">INDEX('BD product'!A:D,M108,2)</f>
        <v>Office Supplies</v>
      </c>
    </row>
    <row r="109" spans="1:14" x14ac:dyDescent="0.3">
      <c r="A109" s="3" t="s">
        <v>289</v>
      </c>
      <c r="B109" s="4">
        <v>42415</v>
      </c>
      <c r="C109" s="12" t="str">
        <f t="shared" si="1"/>
        <v>2016/02</v>
      </c>
      <c r="D109" s="4">
        <v>42422</v>
      </c>
      <c r="E109" s="3" t="s">
        <v>21</v>
      </c>
      <c r="F109" s="3" t="s">
        <v>290</v>
      </c>
      <c r="G109" s="3" t="s">
        <v>286</v>
      </c>
      <c r="H109" s="5">
        <v>872</v>
      </c>
      <c r="I109" s="2">
        <v>4</v>
      </c>
      <c r="J109" s="2">
        <v>0</v>
      </c>
      <c r="K109" s="2">
        <v>3.5752000000000002</v>
      </c>
      <c r="L109" s="18" t="str">
        <f>VLOOKUP(F109,'BD customers'!$1:$1048576,2,FALSE)</f>
        <v>Patrick Gardner</v>
      </c>
      <c r="M109" s="2">
        <f>MATCH(orders[[#This Row],[Product ID]],'BD product'!A:A,0)</f>
        <v>54</v>
      </c>
      <c r="N109" s="2" t="str" cm="1">
        <f t="array" ref="N109">INDEX('BD product'!A:D,M109,2)</f>
        <v>Office Supplies</v>
      </c>
    </row>
    <row r="110" spans="1:14" x14ac:dyDescent="0.3">
      <c r="A110" s="3" t="s">
        <v>291</v>
      </c>
      <c r="B110" s="4">
        <v>42416</v>
      </c>
      <c r="C110" s="12" t="str">
        <f t="shared" si="1"/>
        <v>2016/02</v>
      </c>
      <c r="D110" s="4">
        <v>42420</v>
      </c>
      <c r="E110" s="3" t="s">
        <v>21</v>
      </c>
      <c r="F110" s="3" t="s">
        <v>292</v>
      </c>
      <c r="G110" s="3" t="s">
        <v>286</v>
      </c>
      <c r="H110" s="5">
        <v>6976</v>
      </c>
      <c r="I110" s="2">
        <v>4</v>
      </c>
      <c r="J110" s="2">
        <v>2</v>
      </c>
      <c r="K110" s="2">
        <v>1.8311999999999999</v>
      </c>
      <c r="L110" s="18" t="str">
        <f>VLOOKUP(F110,'BD customers'!$1:$1048576,2,FALSE)</f>
        <v>Erin Ashbrook</v>
      </c>
      <c r="M110" s="2">
        <f>MATCH(orders[[#This Row],[Product ID]],'BD product'!A:A,0)</f>
        <v>54</v>
      </c>
      <c r="N110" s="2" t="str" cm="1">
        <f t="array" ref="N110">INDEX('BD product'!A:D,M110,2)</f>
        <v>Office Supplies</v>
      </c>
    </row>
    <row r="111" spans="1:14" x14ac:dyDescent="0.3">
      <c r="A111" s="3" t="s">
        <v>284</v>
      </c>
      <c r="B111" s="4">
        <v>42715</v>
      </c>
      <c r="C111" s="12" t="str">
        <f t="shared" si="1"/>
        <v>2016/12</v>
      </c>
      <c r="D111" s="4">
        <v>42721</v>
      </c>
      <c r="E111" s="3" t="s">
        <v>21</v>
      </c>
      <c r="F111" s="3" t="s">
        <v>285</v>
      </c>
      <c r="G111" s="3" t="s">
        <v>293</v>
      </c>
      <c r="H111" s="5">
        <v>102995</v>
      </c>
      <c r="I111" s="2">
        <v>5</v>
      </c>
      <c r="J111" s="2">
        <v>0</v>
      </c>
      <c r="K111" s="2">
        <v>298.68549999999999</v>
      </c>
      <c r="L111" s="18" t="str">
        <f>VLOOKUP(F111,'BD customers'!$1:$1048576,2,FALSE)</f>
        <v>Janet Molinari</v>
      </c>
      <c r="M111" s="2">
        <f>MATCH(orders[[#This Row],[Product ID]],'BD product'!A:A,0)</f>
        <v>55</v>
      </c>
      <c r="N111" s="2" t="str" cm="1">
        <f t="array" ref="N111">INDEX('BD product'!A:D,M111,2)</f>
        <v>Technology</v>
      </c>
    </row>
    <row r="112" spans="1:14" x14ac:dyDescent="0.3">
      <c r="A112" s="3" t="s">
        <v>258</v>
      </c>
      <c r="B112" s="4">
        <v>42538</v>
      </c>
      <c r="C112" s="12" t="str">
        <f t="shared" si="1"/>
        <v>2016/06</v>
      </c>
      <c r="D112" s="4">
        <v>42539</v>
      </c>
      <c r="E112" s="3" t="s">
        <v>64</v>
      </c>
      <c r="F112" s="3" t="s">
        <v>259</v>
      </c>
      <c r="G112" s="3" t="s">
        <v>295</v>
      </c>
      <c r="H112" s="5">
        <v>20856</v>
      </c>
      <c r="I112" s="2">
        <v>6</v>
      </c>
      <c r="J112" s="2">
        <v>0</v>
      </c>
      <c r="K112" s="2">
        <v>0.52139999999999997</v>
      </c>
      <c r="L112" s="18" t="str">
        <f>VLOOKUP(F112,'BD customers'!$1:$1048576,2,FALSE)</f>
        <v>Ted Butterfield</v>
      </c>
      <c r="M112" s="2">
        <f>MATCH(orders[[#This Row],[Product ID]],'BD product'!A:A,0)</f>
        <v>56</v>
      </c>
      <c r="N112" s="2" t="str" cm="1">
        <f t="array" ref="N112">INDEX('BD product'!A:D,M112,2)</f>
        <v>Office Supplies</v>
      </c>
    </row>
    <row r="113" spans="1:14" x14ac:dyDescent="0.3">
      <c r="A113" s="3" t="s">
        <v>297</v>
      </c>
      <c r="B113" s="4">
        <v>42323</v>
      </c>
      <c r="C113" s="12" t="str">
        <f t="shared" si="1"/>
        <v>2015/11</v>
      </c>
      <c r="D113" s="4">
        <v>42325</v>
      </c>
      <c r="E113" s="3" t="s">
        <v>11</v>
      </c>
      <c r="F113" s="3" t="s">
        <v>298</v>
      </c>
      <c r="G113" s="3" t="s">
        <v>295</v>
      </c>
      <c r="H113" s="5">
        <v>250272</v>
      </c>
      <c r="I113" s="2">
        <v>9</v>
      </c>
      <c r="J113" s="2">
        <v>2</v>
      </c>
      <c r="K113" s="2">
        <v>1.5642</v>
      </c>
      <c r="L113" s="18" t="str">
        <f>VLOOKUP(F113,'BD customers'!$1:$1048576,2,FALSE)</f>
        <v>Dean Katz</v>
      </c>
      <c r="M113" s="2">
        <f>MATCH(orders[[#This Row],[Product ID]],'BD product'!A:A,0)</f>
        <v>56</v>
      </c>
      <c r="N113" s="2" t="str" cm="1">
        <f t="array" ref="N113">INDEX('BD product'!A:D,M113,2)</f>
        <v>Office Supplies</v>
      </c>
    </row>
    <row r="114" spans="1:14" x14ac:dyDescent="0.3">
      <c r="A114" s="3" t="s">
        <v>299</v>
      </c>
      <c r="B114" s="4">
        <v>43069</v>
      </c>
      <c r="C114" s="12" t="str">
        <f t="shared" si="1"/>
        <v>2017/11</v>
      </c>
      <c r="D114" s="4">
        <v>43073</v>
      </c>
      <c r="E114" s="3" t="s">
        <v>21</v>
      </c>
      <c r="F114" s="3" t="s">
        <v>300</v>
      </c>
      <c r="G114" s="3" t="s">
        <v>295</v>
      </c>
      <c r="H114" s="5">
        <v>1738</v>
      </c>
      <c r="I114" s="2">
        <v>5</v>
      </c>
      <c r="J114" s="2">
        <v>0</v>
      </c>
      <c r="K114" s="2">
        <v>0.4345</v>
      </c>
      <c r="L114" s="18" t="str">
        <f>VLOOKUP(F114,'BD customers'!$1:$1048576,2,FALSE)</f>
        <v>Scott Williamson</v>
      </c>
      <c r="M114" s="2">
        <f>MATCH(orders[[#This Row],[Product ID]],'BD product'!A:A,0)</f>
        <v>56</v>
      </c>
      <c r="N114" s="2" t="str" cm="1">
        <f t="array" ref="N114">INDEX('BD product'!A:D,M114,2)</f>
        <v>Office Supplies</v>
      </c>
    </row>
    <row r="115" spans="1:14" x14ac:dyDescent="0.3">
      <c r="A115" s="3" t="s">
        <v>301</v>
      </c>
      <c r="B115" s="4">
        <v>42508</v>
      </c>
      <c r="C115" s="12" t="str">
        <f t="shared" si="1"/>
        <v>2016/05</v>
      </c>
      <c r="D115" s="4">
        <v>42514</v>
      </c>
      <c r="E115" s="3" t="s">
        <v>21</v>
      </c>
      <c r="F115" s="3" t="s">
        <v>302</v>
      </c>
      <c r="G115" s="3" t="s">
        <v>295</v>
      </c>
      <c r="H115" s="5">
        <v>10428</v>
      </c>
      <c r="I115" s="2">
        <v>3</v>
      </c>
      <c r="J115" s="2">
        <v>0</v>
      </c>
      <c r="K115" s="2">
        <v>0.26069999999999999</v>
      </c>
      <c r="L115" s="18" t="str">
        <f>VLOOKUP(F115,'BD customers'!$1:$1048576,2,FALSE)</f>
        <v>Eric Barreto</v>
      </c>
      <c r="M115" s="2">
        <f>MATCH(orders[[#This Row],[Product ID]],'BD product'!A:A,0)</f>
        <v>56</v>
      </c>
      <c r="N115" s="2" t="str" cm="1">
        <f t="array" ref="N115">INDEX('BD product'!A:D,M115,2)</f>
        <v>Office Supplies</v>
      </c>
    </row>
    <row r="116" spans="1:14" x14ac:dyDescent="0.3">
      <c r="A116" s="3" t="s">
        <v>258</v>
      </c>
      <c r="B116" s="4">
        <v>42538</v>
      </c>
      <c r="C116" s="12" t="str">
        <f t="shared" si="1"/>
        <v>2016/06</v>
      </c>
      <c r="D116" s="4">
        <v>42539</v>
      </c>
      <c r="E116" s="3" t="s">
        <v>64</v>
      </c>
      <c r="F116" s="3" t="s">
        <v>259</v>
      </c>
      <c r="G116" s="3" t="s">
        <v>303</v>
      </c>
      <c r="H116" s="5">
        <v>324</v>
      </c>
      <c r="I116" s="2">
        <v>5</v>
      </c>
      <c r="J116" s="2">
        <v>0</v>
      </c>
      <c r="K116" s="2">
        <v>1.5551999999999999</v>
      </c>
      <c r="L116" s="18" t="str">
        <f>VLOOKUP(F116,'BD customers'!$1:$1048576,2,FALSE)</f>
        <v>Ted Butterfield</v>
      </c>
      <c r="M116" s="2">
        <f>MATCH(orders[[#This Row],[Product ID]],'BD product'!A:A,0)</f>
        <v>57</v>
      </c>
      <c r="N116" s="2" t="str" cm="1">
        <f t="array" ref="N116">INDEX('BD product'!A:D,M116,2)</f>
        <v>Office Supplies</v>
      </c>
    </row>
    <row r="117" spans="1:14" x14ac:dyDescent="0.3">
      <c r="A117" s="3" t="s">
        <v>258</v>
      </c>
      <c r="B117" s="4">
        <v>42538</v>
      </c>
      <c r="C117" s="12" t="str">
        <f t="shared" si="1"/>
        <v>2016/06</v>
      </c>
      <c r="D117" s="4">
        <v>42539</v>
      </c>
      <c r="E117" s="3" t="s">
        <v>64</v>
      </c>
      <c r="F117" s="3" t="s">
        <v>259</v>
      </c>
      <c r="G117" s="3" t="s">
        <v>305</v>
      </c>
      <c r="H117" s="5">
        <v>31941</v>
      </c>
      <c r="I117" s="2">
        <v>5</v>
      </c>
      <c r="J117" s="2">
        <v>1</v>
      </c>
      <c r="K117" s="2">
        <v>0.70979999999999999</v>
      </c>
      <c r="L117" s="18" t="str">
        <f>VLOOKUP(F117,'BD customers'!$1:$1048576,2,FALSE)</f>
        <v>Ted Butterfield</v>
      </c>
      <c r="M117" s="2">
        <f>MATCH(orders[[#This Row],[Product ID]],'BD product'!A:A,0)</f>
        <v>58</v>
      </c>
      <c r="N117" s="2" t="str" cm="1">
        <f t="array" ref="N117">INDEX('BD product'!A:D,M117,2)</f>
        <v>Furniture</v>
      </c>
    </row>
    <row r="118" spans="1:14" x14ac:dyDescent="0.3">
      <c r="A118" s="3" t="s">
        <v>258</v>
      </c>
      <c r="B118" s="4">
        <v>42538</v>
      </c>
      <c r="C118" s="12" t="str">
        <f t="shared" si="1"/>
        <v>2016/06</v>
      </c>
      <c r="D118" s="4">
        <v>42539</v>
      </c>
      <c r="E118" s="3" t="s">
        <v>64</v>
      </c>
      <c r="F118" s="3" t="s">
        <v>259</v>
      </c>
      <c r="G118" s="3" t="s">
        <v>307</v>
      </c>
      <c r="H118" s="5">
        <v>1456</v>
      </c>
      <c r="I118" s="2">
        <v>2</v>
      </c>
      <c r="J118" s="2">
        <v>0</v>
      </c>
      <c r="K118" s="2">
        <v>6.9888000000000003</v>
      </c>
      <c r="L118" s="18" t="str">
        <f>VLOOKUP(F118,'BD customers'!$1:$1048576,2,FALSE)</f>
        <v>Ted Butterfield</v>
      </c>
      <c r="M118" s="2">
        <f>MATCH(orders[[#This Row],[Product ID]],'BD product'!A:A,0)</f>
        <v>59</v>
      </c>
      <c r="N118" s="2" t="str" cm="1">
        <f t="array" ref="N118">INDEX('BD product'!A:D,M118,2)</f>
        <v>Office Supplies</v>
      </c>
    </row>
    <row r="119" spans="1:14" x14ac:dyDescent="0.3">
      <c r="A119" s="3" t="s">
        <v>258</v>
      </c>
      <c r="B119" s="4">
        <v>42538</v>
      </c>
      <c r="C119" s="12" t="str">
        <f t="shared" si="1"/>
        <v>2016/06</v>
      </c>
      <c r="D119" s="4">
        <v>42539</v>
      </c>
      <c r="E119" s="3" t="s">
        <v>64</v>
      </c>
      <c r="F119" s="3" t="s">
        <v>259</v>
      </c>
      <c r="G119" s="3" t="s">
        <v>309</v>
      </c>
      <c r="H119" s="5">
        <v>4848</v>
      </c>
      <c r="I119" s="2">
        <v>4</v>
      </c>
      <c r="J119" s="2">
        <v>2</v>
      </c>
      <c r="K119" s="2">
        <v>1.6362000000000001</v>
      </c>
      <c r="L119" s="18" t="str">
        <f>VLOOKUP(F119,'BD customers'!$1:$1048576,2,FALSE)</f>
        <v>Ted Butterfield</v>
      </c>
      <c r="M119" s="2">
        <f>MATCH(orders[[#This Row],[Product ID]],'BD product'!A:A,0)</f>
        <v>60</v>
      </c>
      <c r="N119" s="2" t="str" cm="1">
        <f t="array" ref="N119">INDEX('BD product'!A:D,M119,2)</f>
        <v>Office Supplies</v>
      </c>
    </row>
    <row r="120" spans="1:14" x14ac:dyDescent="0.3">
      <c r="A120" s="3" t="s">
        <v>258</v>
      </c>
      <c r="B120" s="4">
        <v>42538</v>
      </c>
      <c r="C120" s="12" t="str">
        <f t="shared" si="1"/>
        <v>2016/06</v>
      </c>
      <c r="D120" s="4">
        <v>42539</v>
      </c>
      <c r="E120" s="3" t="s">
        <v>64</v>
      </c>
      <c r="F120" s="3" t="s">
        <v>259</v>
      </c>
      <c r="G120" s="3" t="s">
        <v>311</v>
      </c>
      <c r="H120" s="5">
        <v>168</v>
      </c>
      <c r="I120" s="2">
        <v>1</v>
      </c>
      <c r="J120" s="2">
        <v>0</v>
      </c>
      <c r="K120" s="2">
        <v>8.3999999999999995E-3</v>
      </c>
      <c r="L120" s="18" t="str">
        <f>VLOOKUP(F120,'BD customers'!$1:$1048576,2,FALSE)</f>
        <v>Ted Butterfield</v>
      </c>
      <c r="M120" s="2">
        <f>MATCH(orders[[#This Row],[Product ID]],'BD product'!A:A,0)</f>
        <v>61</v>
      </c>
      <c r="N120" s="2" t="str" cm="1">
        <f t="array" ref="N120">INDEX('BD product'!A:D,M120,2)</f>
        <v>Office Supplies</v>
      </c>
    </row>
    <row r="121" spans="1:14" x14ac:dyDescent="0.3">
      <c r="A121" s="3" t="s">
        <v>313</v>
      </c>
      <c r="B121" s="4">
        <v>42217</v>
      </c>
      <c r="C121" s="12" t="str">
        <f t="shared" si="1"/>
        <v>2015/08</v>
      </c>
      <c r="D121" s="4">
        <v>42223</v>
      </c>
      <c r="E121" s="3" t="s">
        <v>21</v>
      </c>
      <c r="F121" s="3" t="s">
        <v>314</v>
      </c>
      <c r="G121" s="3" t="s">
        <v>311</v>
      </c>
      <c r="H121" s="5">
        <v>672</v>
      </c>
      <c r="I121" s="2">
        <v>4</v>
      </c>
      <c r="J121" s="2">
        <v>0</v>
      </c>
      <c r="K121" s="2">
        <v>3.3599999999999998E-2</v>
      </c>
      <c r="L121" s="18" t="str">
        <f>VLOOKUP(F121,'BD customers'!$1:$1048576,2,FALSE)</f>
        <v>Pauline Chand</v>
      </c>
      <c r="M121" s="2">
        <f>MATCH(orders[[#This Row],[Product ID]],'BD product'!A:A,0)</f>
        <v>61</v>
      </c>
      <c r="N121" s="2" t="str" cm="1">
        <f t="array" ref="N121">INDEX('BD product'!A:D,M121,2)</f>
        <v>Office Supplies</v>
      </c>
    </row>
    <row r="122" spans="1:14" x14ac:dyDescent="0.3">
      <c r="A122" s="3" t="s">
        <v>315</v>
      </c>
      <c r="B122" s="4">
        <v>42332</v>
      </c>
      <c r="C122" s="12" t="str">
        <f t="shared" si="1"/>
        <v>2015/11</v>
      </c>
      <c r="D122" s="4">
        <v>42338</v>
      </c>
      <c r="E122" s="3" t="s">
        <v>21</v>
      </c>
      <c r="F122" s="3" t="s">
        <v>316</v>
      </c>
      <c r="G122" s="3" t="s">
        <v>317</v>
      </c>
      <c r="H122" s="5">
        <v>1398</v>
      </c>
      <c r="I122" s="2">
        <v>2</v>
      </c>
      <c r="J122" s="2">
        <v>0</v>
      </c>
      <c r="K122" s="2">
        <v>6.1512000000000002</v>
      </c>
      <c r="L122" s="18" t="str">
        <f>VLOOKUP(F122,'BD customers'!$1:$1048576,2,FALSE)</f>
        <v>Kunst Miller</v>
      </c>
      <c r="M122" s="2">
        <f>MATCH(orders[[#This Row],[Product ID]],'BD product'!A:A,0)</f>
        <v>62</v>
      </c>
      <c r="N122" s="2" t="str" cm="1">
        <f t="array" ref="N122">INDEX('BD product'!A:D,M122,2)</f>
        <v>Technology</v>
      </c>
    </row>
    <row r="123" spans="1:14" x14ac:dyDescent="0.3">
      <c r="A123" s="3" t="s">
        <v>315</v>
      </c>
      <c r="B123" s="4">
        <v>42332</v>
      </c>
      <c r="C123" s="12" t="str">
        <f t="shared" si="1"/>
        <v>2015/11</v>
      </c>
      <c r="D123" s="4">
        <v>42338</v>
      </c>
      <c r="E123" s="3" t="s">
        <v>21</v>
      </c>
      <c r="F123" s="3" t="s">
        <v>316</v>
      </c>
      <c r="G123" s="3" t="s">
        <v>319</v>
      </c>
      <c r="H123" s="5">
        <v>25824</v>
      </c>
      <c r="I123" s="2">
        <v>6</v>
      </c>
      <c r="J123" s="2">
        <v>2</v>
      </c>
      <c r="K123" s="2">
        <v>9.3612000000000002</v>
      </c>
      <c r="L123" s="18" t="str">
        <f>VLOOKUP(F123,'BD customers'!$1:$1048576,2,FALSE)</f>
        <v>Kunst Miller</v>
      </c>
      <c r="M123" s="2">
        <f>MATCH(orders[[#This Row],[Product ID]],'BD product'!A:A,0)</f>
        <v>63</v>
      </c>
      <c r="N123" s="2" t="str" cm="1">
        <f t="array" ref="N123">INDEX('BD product'!A:D,M123,2)</f>
        <v>Office Supplies</v>
      </c>
    </row>
    <row r="124" spans="1:14" x14ac:dyDescent="0.3">
      <c r="A124" s="3" t="s">
        <v>321</v>
      </c>
      <c r="B124" s="4">
        <v>43022</v>
      </c>
      <c r="C124" s="12" t="str">
        <f t="shared" si="1"/>
        <v>2017/10</v>
      </c>
      <c r="D124" s="4">
        <v>43027</v>
      </c>
      <c r="E124" s="3" t="s">
        <v>21</v>
      </c>
      <c r="F124" s="3" t="s">
        <v>322</v>
      </c>
      <c r="G124" s="3" t="s">
        <v>319</v>
      </c>
      <c r="H124" s="5">
        <v>3766</v>
      </c>
      <c r="I124" s="2">
        <v>7</v>
      </c>
      <c r="J124" s="2">
        <v>0</v>
      </c>
      <c r="K124" s="2">
        <v>18.453399999999998</v>
      </c>
      <c r="L124" s="18" t="str">
        <f>VLOOKUP(F124,'BD customers'!$1:$1048576,2,FALSE)</f>
        <v>Ed Ludwig</v>
      </c>
      <c r="M124" s="2">
        <f>MATCH(orders[[#This Row],[Product ID]],'BD product'!A:A,0)</f>
        <v>63</v>
      </c>
      <c r="N124" s="2" t="str" cm="1">
        <f t="array" ref="N124">INDEX('BD product'!A:D,M124,2)</f>
        <v>Office Supplies</v>
      </c>
    </row>
    <row r="125" spans="1:14" x14ac:dyDescent="0.3">
      <c r="A125" s="3" t="s">
        <v>315</v>
      </c>
      <c r="B125" s="4">
        <v>42332</v>
      </c>
      <c r="C125" s="12" t="str">
        <f t="shared" si="1"/>
        <v>2015/11</v>
      </c>
      <c r="D125" s="4">
        <v>42338</v>
      </c>
      <c r="E125" s="3" t="s">
        <v>21</v>
      </c>
      <c r="F125" s="3" t="s">
        <v>316</v>
      </c>
      <c r="G125" s="3" t="s">
        <v>323</v>
      </c>
      <c r="H125" s="5">
        <v>14673</v>
      </c>
      <c r="I125" s="2">
        <v>3</v>
      </c>
      <c r="J125" s="2">
        <v>0</v>
      </c>
      <c r="K125" s="2">
        <v>68.963099999999997</v>
      </c>
      <c r="L125" s="18" t="str">
        <f>VLOOKUP(F125,'BD customers'!$1:$1048576,2,FALSE)</f>
        <v>Kunst Miller</v>
      </c>
      <c r="M125" s="2">
        <f>MATCH(orders[[#This Row],[Product ID]],'BD product'!A:A,0)</f>
        <v>64</v>
      </c>
      <c r="N125" s="2" t="str" cm="1">
        <f t="array" ref="N125">INDEX('BD product'!A:D,M125,2)</f>
        <v>Office Supplies</v>
      </c>
    </row>
    <row r="126" spans="1:14" x14ac:dyDescent="0.3">
      <c r="A126" s="3" t="s">
        <v>325</v>
      </c>
      <c r="B126" s="4">
        <v>42905</v>
      </c>
      <c r="C126" s="12" t="str">
        <f t="shared" si="1"/>
        <v>2017/06</v>
      </c>
      <c r="D126" s="4">
        <v>42909</v>
      </c>
      <c r="E126" s="3" t="s">
        <v>21</v>
      </c>
      <c r="F126" s="3" t="s">
        <v>326</v>
      </c>
      <c r="G126" s="3" t="s">
        <v>323</v>
      </c>
      <c r="H126" s="5">
        <v>9782</v>
      </c>
      <c r="I126" s="2">
        <v>2</v>
      </c>
      <c r="J126" s="2">
        <v>0</v>
      </c>
      <c r="K126" s="2">
        <v>45.9754</v>
      </c>
      <c r="L126" s="18" t="str">
        <f>VLOOKUP(F126,'BD customers'!$1:$1048576,2,FALSE)</f>
        <v>Allen Rosenblatt</v>
      </c>
      <c r="M126" s="2">
        <f>MATCH(orders[[#This Row],[Product ID]],'BD product'!A:A,0)</f>
        <v>64</v>
      </c>
      <c r="N126" s="2" t="str" cm="1">
        <f t="array" ref="N126">INDEX('BD product'!A:D,M126,2)</f>
        <v>Office Supplies</v>
      </c>
    </row>
    <row r="127" spans="1:14" x14ac:dyDescent="0.3">
      <c r="A127" s="3" t="s">
        <v>327</v>
      </c>
      <c r="B127" s="4">
        <v>42405</v>
      </c>
      <c r="C127" s="12" t="str">
        <f t="shared" si="1"/>
        <v>2016/02</v>
      </c>
      <c r="D127" s="4">
        <v>42405</v>
      </c>
      <c r="E127" s="3" t="s">
        <v>41</v>
      </c>
      <c r="F127" s="3" t="s">
        <v>328</v>
      </c>
      <c r="G127" s="3" t="s">
        <v>323</v>
      </c>
      <c r="H127" s="5">
        <v>34237</v>
      </c>
      <c r="I127" s="2">
        <v>7</v>
      </c>
      <c r="J127" s="2">
        <v>0</v>
      </c>
      <c r="K127" s="2">
        <v>160.91390000000001</v>
      </c>
      <c r="L127" s="18" t="str">
        <f>VLOOKUP(F127,'BD customers'!$1:$1048576,2,FALSE)</f>
        <v>Paul Prost</v>
      </c>
      <c r="M127" s="2">
        <f>MATCH(orders[[#This Row],[Product ID]],'BD product'!A:A,0)</f>
        <v>64</v>
      </c>
      <c r="N127" s="2" t="str" cm="1">
        <f t="array" ref="N127">INDEX('BD product'!A:D,M127,2)</f>
        <v>Office Supplies</v>
      </c>
    </row>
    <row r="128" spans="1:14" x14ac:dyDescent="0.3">
      <c r="A128" s="3" t="s">
        <v>315</v>
      </c>
      <c r="B128" s="4">
        <v>42332</v>
      </c>
      <c r="C128" s="12" t="str">
        <f t="shared" si="1"/>
        <v>2015/11</v>
      </c>
      <c r="D128" s="4">
        <v>42338</v>
      </c>
      <c r="E128" s="3" t="s">
        <v>21</v>
      </c>
      <c r="F128" s="3" t="s">
        <v>316</v>
      </c>
      <c r="G128" s="3" t="s">
        <v>329</v>
      </c>
      <c r="H128" s="5">
        <v>7976</v>
      </c>
      <c r="I128" s="2">
        <v>4</v>
      </c>
      <c r="J128" s="2">
        <v>0</v>
      </c>
      <c r="K128" s="2">
        <v>22.332799999999999</v>
      </c>
      <c r="L128" s="18" t="str">
        <f>VLOOKUP(F128,'BD customers'!$1:$1048576,2,FALSE)</f>
        <v>Kunst Miller</v>
      </c>
      <c r="M128" s="2">
        <f>MATCH(orders[[#This Row],[Product ID]],'BD product'!A:A,0)</f>
        <v>65</v>
      </c>
      <c r="N128" s="2" t="str" cm="1">
        <f t="array" ref="N128">INDEX('BD product'!A:D,M128,2)</f>
        <v>Furniture</v>
      </c>
    </row>
    <row r="129" spans="1:14" x14ac:dyDescent="0.3">
      <c r="A129" s="3" t="s">
        <v>331</v>
      </c>
      <c r="B129" s="4">
        <v>42696</v>
      </c>
      <c r="C129" s="12" t="str">
        <f t="shared" si="1"/>
        <v>2016/11</v>
      </c>
      <c r="D129" s="4">
        <v>42700</v>
      </c>
      <c r="E129" s="3" t="s">
        <v>21</v>
      </c>
      <c r="F129" s="3" t="s">
        <v>332</v>
      </c>
      <c r="G129" s="3" t="s">
        <v>329</v>
      </c>
      <c r="H129" s="5">
        <v>3988</v>
      </c>
      <c r="I129" s="2">
        <v>2</v>
      </c>
      <c r="J129" s="2">
        <v>0</v>
      </c>
      <c r="K129" s="2">
        <v>11.166399999999999</v>
      </c>
      <c r="L129" s="18" t="str">
        <f>VLOOKUP(F129,'BD customers'!$1:$1048576,2,FALSE)</f>
        <v>Todd Boyes</v>
      </c>
      <c r="M129" s="2">
        <f>MATCH(orders[[#This Row],[Product ID]],'BD product'!A:A,0)</f>
        <v>65</v>
      </c>
      <c r="N129" s="2" t="str" cm="1">
        <f t="array" ref="N129">INDEX('BD product'!A:D,M129,2)</f>
        <v>Furniture</v>
      </c>
    </row>
    <row r="130" spans="1:14" x14ac:dyDescent="0.3">
      <c r="A130" s="3" t="s">
        <v>333</v>
      </c>
      <c r="B130" s="4">
        <v>42124</v>
      </c>
      <c r="C130" s="12" t="str">
        <f t="shared" ref="C130:C193" si="2">TEXT(B130,"aaaa/mm")</f>
        <v>2015/04</v>
      </c>
      <c r="D130" s="4">
        <v>42129</v>
      </c>
      <c r="E130" s="3" t="s">
        <v>21</v>
      </c>
      <c r="F130" s="3" t="s">
        <v>334</v>
      </c>
      <c r="G130" s="3" t="s">
        <v>335</v>
      </c>
      <c r="H130" s="5">
        <v>213115</v>
      </c>
      <c r="I130" s="2">
        <v>5</v>
      </c>
      <c r="J130" s="2">
        <v>3</v>
      </c>
      <c r="K130" s="2">
        <v>-15.2225</v>
      </c>
      <c r="L130" s="18" t="str">
        <f>VLOOKUP(F130,'BD customers'!$1:$1048576,2,FALSE)</f>
        <v>Paul Stevenson</v>
      </c>
      <c r="M130" s="2">
        <f>MATCH(orders[[#This Row],[Product ID]],'BD product'!A:A,0)</f>
        <v>66</v>
      </c>
      <c r="N130" s="2" t="str" cm="1">
        <f t="array" ref="N130">INDEX('BD product'!A:D,M130,2)</f>
        <v>Furniture</v>
      </c>
    </row>
    <row r="131" spans="1:14" x14ac:dyDescent="0.3">
      <c r="A131" s="3" t="s">
        <v>337</v>
      </c>
      <c r="B131" s="4">
        <v>42680</v>
      </c>
      <c r="C131" s="12" t="str">
        <f t="shared" si="2"/>
        <v>2016/11</v>
      </c>
      <c r="D131" s="4">
        <v>42684</v>
      </c>
      <c r="E131" s="3" t="s">
        <v>11</v>
      </c>
      <c r="F131" s="3" t="s">
        <v>338</v>
      </c>
      <c r="G131" s="3" t="s">
        <v>335</v>
      </c>
      <c r="H131" s="5">
        <v>81424</v>
      </c>
      <c r="I131" s="2">
        <v>2</v>
      </c>
      <c r="J131" s="2">
        <v>2</v>
      </c>
      <c r="K131" s="2">
        <v>-9.1601999999999997</v>
      </c>
      <c r="L131" s="18" t="str">
        <f>VLOOKUP(F131,'BD customers'!$1:$1048576,2,FALSE)</f>
        <v>Lindsay Shagiari</v>
      </c>
      <c r="M131" s="2">
        <f>MATCH(orders[[#This Row],[Product ID]],'BD product'!A:A,0)</f>
        <v>66</v>
      </c>
      <c r="N131" s="2" t="str" cm="1">
        <f t="array" ref="N131">INDEX('BD product'!A:D,M131,2)</f>
        <v>Furniture</v>
      </c>
    </row>
    <row r="132" spans="1:14" x14ac:dyDescent="0.3">
      <c r="A132" s="3" t="s">
        <v>339</v>
      </c>
      <c r="B132" s="4">
        <v>42644</v>
      </c>
      <c r="C132" s="12" t="str">
        <f t="shared" si="2"/>
        <v>2016/10</v>
      </c>
      <c r="D132" s="4">
        <v>42645</v>
      </c>
      <c r="E132" s="3" t="s">
        <v>64</v>
      </c>
      <c r="F132" s="3" t="s">
        <v>340</v>
      </c>
      <c r="G132" s="3" t="s">
        <v>335</v>
      </c>
      <c r="H132" s="5">
        <v>194848</v>
      </c>
      <c r="I132" s="2">
        <v>4</v>
      </c>
      <c r="J132" s="2">
        <v>2</v>
      </c>
      <c r="K132" s="2">
        <v>1.2178</v>
      </c>
      <c r="L132" s="18" t="str">
        <f>VLOOKUP(F132,'BD customers'!$1:$1048576,2,FALSE)</f>
        <v>Brian DeCherney</v>
      </c>
      <c r="M132" s="2">
        <f>MATCH(orders[[#This Row],[Product ID]],'BD product'!A:A,0)</f>
        <v>66</v>
      </c>
      <c r="N132" s="2" t="str" cm="1">
        <f t="array" ref="N132">INDEX('BD product'!A:D,M132,2)</f>
        <v>Furniture</v>
      </c>
    </row>
    <row r="133" spans="1:14" x14ac:dyDescent="0.3">
      <c r="A133" s="3" t="s">
        <v>341</v>
      </c>
      <c r="B133" s="4">
        <v>41997</v>
      </c>
      <c r="C133" s="12" t="str">
        <f t="shared" si="2"/>
        <v>2014/12</v>
      </c>
      <c r="D133" s="4">
        <v>42002</v>
      </c>
      <c r="E133" s="3" t="s">
        <v>21</v>
      </c>
      <c r="F133" s="3" t="s">
        <v>342</v>
      </c>
      <c r="G133" s="3" t="s">
        <v>335</v>
      </c>
      <c r="H133" s="5">
        <v>292272</v>
      </c>
      <c r="I133" s="2">
        <v>6</v>
      </c>
      <c r="J133" s="2">
        <v>2</v>
      </c>
      <c r="K133" s="2">
        <v>1.8267</v>
      </c>
      <c r="L133" s="18" t="str">
        <f>VLOOKUP(F133,'BD customers'!$1:$1048576,2,FALSE)</f>
        <v>Julie Creighton</v>
      </c>
      <c r="M133" s="2">
        <f>MATCH(orders[[#This Row],[Product ID]],'BD product'!A:A,0)</f>
        <v>66</v>
      </c>
      <c r="N133" s="2" t="str" cm="1">
        <f t="array" ref="N133">INDEX('BD product'!A:D,M133,2)</f>
        <v>Furniture</v>
      </c>
    </row>
    <row r="134" spans="1:14" x14ac:dyDescent="0.3">
      <c r="A134" s="3" t="s">
        <v>343</v>
      </c>
      <c r="B134" s="4">
        <v>41978</v>
      </c>
      <c r="C134" s="12" t="str">
        <f t="shared" si="2"/>
        <v>2014/12</v>
      </c>
      <c r="D134" s="4">
        <v>41983</v>
      </c>
      <c r="E134" s="3" t="s">
        <v>21</v>
      </c>
      <c r="F134" s="3" t="s">
        <v>344</v>
      </c>
      <c r="G134" s="3" t="s">
        <v>345</v>
      </c>
      <c r="H134" s="5">
        <v>1113024</v>
      </c>
      <c r="I134" s="2">
        <v>8</v>
      </c>
      <c r="J134" s="2">
        <v>2</v>
      </c>
      <c r="K134" s="2">
        <v>111.30240000000001</v>
      </c>
      <c r="L134" s="18" t="str">
        <f>VLOOKUP(F134,'BD customers'!$1:$1048576,2,FALSE)</f>
        <v>Brendan Sweed</v>
      </c>
      <c r="M134" s="2">
        <f>MATCH(orders[[#This Row],[Product ID]],'BD product'!A:A,0)</f>
        <v>67</v>
      </c>
      <c r="N134" s="2" t="str" cm="1">
        <f t="array" ref="N134">INDEX('BD product'!A:D,M134,2)</f>
        <v>Office Supplies</v>
      </c>
    </row>
    <row r="135" spans="1:14" x14ac:dyDescent="0.3">
      <c r="A135" s="3" t="s">
        <v>343</v>
      </c>
      <c r="B135" s="4">
        <v>41978</v>
      </c>
      <c r="C135" s="12" t="str">
        <f t="shared" si="2"/>
        <v>2014/12</v>
      </c>
      <c r="D135" s="4">
        <v>41983</v>
      </c>
      <c r="E135" s="3" t="s">
        <v>21</v>
      </c>
      <c r="F135" s="3" t="s">
        <v>344</v>
      </c>
      <c r="G135" s="3" t="s">
        <v>347</v>
      </c>
      <c r="H135" s="5">
        <v>167968</v>
      </c>
      <c r="I135" s="2">
        <v>4</v>
      </c>
      <c r="J135" s="2">
        <v>2</v>
      </c>
      <c r="K135" s="2">
        <v>6.2988</v>
      </c>
      <c r="L135" s="18" t="str">
        <f>VLOOKUP(F135,'BD customers'!$1:$1048576,2,FALSE)</f>
        <v>Brendan Sweed</v>
      </c>
      <c r="M135" s="2">
        <f>MATCH(orders[[#This Row],[Product ID]],'BD product'!A:A,0)</f>
        <v>68</v>
      </c>
      <c r="N135" s="2" t="str" cm="1">
        <f t="array" ref="N135">INDEX('BD product'!A:D,M135,2)</f>
        <v>Technology</v>
      </c>
    </row>
    <row r="136" spans="1:14" x14ac:dyDescent="0.3">
      <c r="A136" s="3" t="s">
        <v>349</v>
      </c>
      <c r="B136" s="4">
        <v>41785</v>
      </c>
      <c r="C136" s="12" t="str">
        <f t="shared" si="2"/>
        <v>2014/05</v>
      </c>
      <c r="D136" s="4">
        <v>41789</v>
      </c>
      <c r="E136" s="3" t="s">
        <v>21</v>
      </c>
      <c r="F136" s="3" t="s">
        <v>350</v>
      </c>
      <c r="G136" s="3" t="s">
        <v>347</v>
      </c>
      <c r="H136" s="5">
        <v>83984</v>
      </c>
      <c r="I136" s="2">
        <v>2</v>
      </c>
      <c r="J136" s="2">
        <v>2</v>
      </c>
      <c r="K136" s="2">
        <v>3.1494</v>
      </c>
      <c r="L136" s="18" t="str">
        <f>VLOOKUP(F136,'BD customers'!$1:$1048576,2,FALSE)</f>
        <v>Marina Lichtenstein</v>
      </c>
      <c r="M136" s="2">
        <f>MATCH(orders[[#This Row],[Product ID]],'BD product'!A:A,0)</f>
        <v>68</v>
      </c>
      <c r="N136" s="2" t="str" cm="1">
        <f t="array" ref="N136">INDEX('BD product'!A:D,M136,2)</f>
        <v>Technology</v>
      </c>
    </row>
    <row r="137" spans="1:14" x14ac:dyDescent="0.3">
      <c r="A137" s="3" t="s">
        <v>351</v>
      </c>
      <c r="B137" s="4">
        <v>42919</v>
      </c>
      <c r="C137" s="12" t="str">
        <f t="shared" si="2"/>
        <v>2017/07</v>
      </c>
      <c r="D137" s="4">
        <v>42923</v>
      </c>
      <c r="E137" s="3" t="s">
        <v>21</v>
      </c>
      <c r="F137" s="3" t="s">
        <v>352</v>
      </c>
      <c r="G137" s="3" t="s">
        <v>347</v>
      </c>
      <c r="H137" s="5">
        <v>167968</v>
      </c>
      <c r="I137" s="2">
        <v>4</v>
      </c>
      <c r="J137" s="2">
        <v>2</v>
      </c>
      <c r="K137" s="2">
        <v>6.2988</v>
      </c>
      <c r="L137" s="18" t="str">
        <f>VLOOKUP(F137,'BD customers'!$1:$1048576,2,FALSE)</f>
        <v>Rob Dowd</v>
      </c>
      <c r="M137" s="2">
        <f>MATCH(orders[[#This Row],[Product ID]],'BD product'!A:A,0)</f>
        <v>68</v>
      </c>
      <c r="N137" s="2" t="str" cm="1">
        <f t="array" ref="N137">INDEX('BD product'!A:D,M137,2)</f>
        <v>Technology</v>
      </c>
    </row>
    <row r="138" spans="1:14" x14ac:dyDescent="0.3">
      <c r="A138" s="3" t="s">
        <v>353</v>
      </c>
      <c r="B138" s="4">
        <v>42272</v>
      </c>
      <c r="C138" s="12" t="str">
        <f t="shared" si="2"/>
        <v>2015/09</v>
      </c>
      <c r="D138" s="4">
        <v>42275</v>
      </c>
      <c r="E138" s="3" t="s">
        <v>11</v>
      </c>
      <c r="F138" s="3" t="s">
        <v>354</v>
      </c>
      <c r="G138" s="3" t="s">
        <v>347</v>
      </c>
      <c r="H138" s="5">
        <v>10498</v>
      </c>
      <c r="I138" s="2">
        <v>2</v>
      </c>
      <c r="J138" s="2">
        <v>0</v>
      </c>
      <c r="K138" s="2">
        <v>0.52490000000000003</v>
      </c>
      <c r="L138" s="18" t="str">
        <f>VLOOKUP(F138,'BD customers'!$1:$1048576,2,FALSE)</f>
        <v>Phillina Ober</v>
      </c>
      <c r="M138" s="2">
        <f>MATCH(orders[[#This Row],[Product ID]],'BD product'!A:A,0)</f>
        <v>68</v>
      </c>
      <c r="N138" s="2" t="str" cm="1">
        <f t="array" ref="N138">INDEX('BD product'!A:D,M138,2)</f>
        <v>Technology</v>
      </c>
    </row>
    <row r="139" spans="1:14" x14ac:dyDescent="0.3">
      <c r="A139" s="3" t="s">
        <v>355</v>
      </c>
      <c r="B139" s="4">
        <v>42525</v>
      </c>
      <c r="C139" s="12" t="str">
        <f t="shared" si="2"/>
        <v>2016/06</v>
      </c>
      <c r="D139" s="4">
        <v>42527</v>
      </c>
      <c r="E139" s="3" t="s">
        <v>64</v>
      </c>
      <c r="F139" s="3" t="s">
        <v>356</v>
      </c>
      <c r="G139" s="3" t="s">
        <v>357</v>
      </c>
      <c r="H139" s="5">
        <v>7588</v>
      </c>
      <c r="I139" s="2">
        <v>2</v>
      </c>
      <c r="J139" s="2">
        <v>0</v>
      </c>
      <c r="K139" s="2">
        <v>35.663600000000002</v>
      </c>
      <c r="L139" s="18" t="str">
        <f>VLOOKUP(F139,'BD customers'!$1:$1048576,2,FALSE)</f>
        <v>Karen Daniels</v>
      </c>
      <c r="M139" s="2">
        <f>MATCH(orders[[#This Row],[Product ID]],'BD product'!A:A,0)</f>
        <v>69</v>
      </c>
      <c r="N139" s="2" t="str" cm="1">
        <f t="array" ref="N139">INDEX('BD product'!A:D,M139,2)</f>
        <v>Office Supplies</v>
      </c>
    </row>
    <row r="140" spans="1:14" x14ac:dyDescent="0.3">
      <c r="A140" s="3" t="s">
        <v>359</v>
      </c>
      <c r="B140" s="4">
        <v>42666</v>
      </c>
      <c r="C140" s="12" t="str">
        <f t="shared" si="2"/>
        <v>2016/10</v>
      </c>
      <c r="D140" s="4">
        <v>42672</v>
      </c>
      <c r="E140" s="3" t="s">
        <v>21</v>
      </c>
      <c r="F140" s="3" t="s">
        <v>360</v>
      </c>
      <c r="G140" s="3" t="s">
        <v>357</v>
      </c>
      <c r="H140" s="5">
        <v>3794</v>
      </c>
      <c r="I140" s="2">
        <v>10</v>
      </c>
      <c r="J140" s="2">
        <v>0</v>
      </c>
      <c r="K140" s="2">
        <v>17.831800000000001</v>
      </c>
      <c r="L140" s="18" t="str">
        <f>VLOOKUP(F140,'BD customers'!$1:$1048576,2,FALSE)</f>
        <v>Steven Roelle</v>
      </c>
      <c r="M140" s="2">
        <f>MATCH(orders[[#This Row],[Product ID]],'BD product'!A:A,0)</f>
        <v>69</v>
      </c>
      <c r="N140" s="2" t="str" cm="1">
        <f t="array" ref="N140">INDEX('BD product'!A:D,M140,2)</f>
        <v>Office Supplies</v>
      </c>
    </row>
    <row r="141" spans="1:14" x14ac:dyDescent="0.3">
      <c r="A141" s="3" t="s">
        <v>361</v>
      </c>
      <c r="B141" s="4">
        <v>42631</v>
      </c>
      <c r="C141" s="12" t="str">
        <f t="shared" si="2"/>
        <v>2016/09</v>
      </c>
      <c r="D141" s="4">
        <v>42636</v>
      </c>
      <c r="E141" s="3" t="s">
        <v>21</v>
      </c>
      <c r="F141" s="3" t="s">
        <v>362</v>
      </c>
      <c r="G141" s="3" t="s">
        <v>363</v>
      </c>
      <c r="H141" s="5">
        <v>4616</v>
      </c>
      <c r="I141" s="2">
        <v>1</v>
      </c>
      <c r="J141" s="2">
        <v>2</v>
      </c>
      <c r="K141" s="2">
        <v>0.1731</v>
      </c>
      <c r="L141" s="18" t="str">
        <f>VLOOKUP(F141,'BD customers'!$1:$1048576,2,FALSE)</f>
        <v>Henry MacAllister</v>
      </c>
      <c r="M141" s="2">
        <f>MATCH(orders[[#This Row],[Product ID]],'BD product'!A:A,0)</f>
        <v>70</v>
      </c>
      <c r="N141" s="2" t="str" cm="1">
        <f t="array" ref="N141">INDEX('BD product'!A:D,M141,2)</f>
        <v>Office Supplies</v>
      </c>
    </row>
    <row r="142" spans="1:14" x14ac:dyDescent="0.3">
      <c r="A142" s="3" t="s">
        <v>365</v>
      </c>
      <c r="B142" s="4">
        <v>42632</v>
      </c>
      <c r="C142" s="12" t="str">
        <f t="shared" si="2"/>
        <v>2016/09</v>
      </c>
      <c r="D142" s="4">
        <v>42632</v>
      </c>
      <c r="E142" s="3" t="s">
        <v>41</v>
      </c>
      <c r="F142" s="3" t="s">
        <v>366</v>
      </c>
      <c r="G142" s="3" t="s">
        <v>363</v>
      </c>
      <c r="H142" s="5">
        <v>2308</v>
      </c>
      <c r="I142" s="2">
        <v>2</v>
      </c>
      <c r="J142" s="2">
        <v>8</v>
      </c>
      <c r="K142" s="2">
        <v>-0.34620000000000001</v>
      </c>
      <c r="L142" s="18" t="str">
        <f>VLOOKUP(F142,'BD customers'!$1:$1048576,2,FALSE)</f>
        <v>Eugene Hildebrand</v>
      </c>
      <c r="M142" s="2">
        <f>MATCH(orders[[#This Row],[Product ID]],'BD product'!A:A,0)</f>
        <v>70</v>
      </c>
      <c r="N142" s="2" t="str" cm="1">
        <f t="array" ref="N142">INDEX('BD product'!A:D,M142,2)</f>
        <v>Office Supplies</v>
      </c>
    </row>
    <row r="143" spans="1:14" x14ac:dyDescent="0.3">
      <c r="A143" s="3" t="s">
        <v>367</v>
      </c>
      <c r="B143" s="4">
        <v>42915</v>
      </c>
      <c r="C143" s="12" t="str">
        <f t="shared" si="2"/>
        <v>2017/06</v>
      </c>
      <c r="D143" s="4">
        <v>42920</v>
      </c>
      <c r="E143" s="3" t="s">
        <v>21</v>
      </c>
      <c r="F143" s="3" t="s">
        <v>368</v>
      </c>
      <c r="G143" s="3" t="s">
        <v>363</v>
      </c>
      <c r="H143" s="5">
        <v>1154</v>
      </c>
      <c r="I143" s="2">
        <v>2</v>
      </c>
      <c r="J143" s="2">
        <v>0</v>
      </c>
      <c r="K143" s="2">
        <v>5.7700000000000001E-2</v>
      </c>
      <c r="L143" s="18" t="str">
        <f>VLOOKUP(F143,'BD customers'!$1:$1048576,2,FALSE)</f>
        <v>Alex Avila</v>
      </c>
      <c r="M143" s="2">
        <f>MATCH(orders[[#This Row],[Product ID]],'BD product'!A:A,0)</f>
        <v>70</v>
      </c>
      <c r="N143" s="2" t="str" cm="1">
        <f t="array" ref="N143">INDEX('BD product'!A:D,M143,2)</f>
        <v>Office Supplies</v>
      </c>
    </row>
    <row r="144" spans="1:14" x14ac:dyDescent="0.3">
      <c r="A144" s="3" t="s">
        <v>369</v>
      </c>
      <c r="B144" s="4">
        <v>42992</v>
      </c>
      <c r="C144" s="12" t="str">
        <f t="shared" si="2"/>
        <v>2017/09</v>
      </c>
      <c r="D144" s="4">
        <v>42995</v>
      </c>
      <c r="E144" s="3" t="s">
        <v>11</v>
      </c>
      <c r="F144" s="3" t="s">
        <v>148</v>
      </c>
      <c r="G144" s="3" t="s">
        <v>370</v>
      </c>
      <c r="H144" s="5">
        <v>1905</v>
      </c>
      <c r="I144" s="2">
        <v>3</v>
      </c>
      <c r="J144" s="2">
        <v>0</v>
      </c>
      <c r="K144" s="2">
        <v>0.87629999999999997</v>
      </c>
      <c r="L144" s="18" t="str">
        <f>VLOOKUP(F144,'BD customers'!$1:$1048576,2,FALSE)</f>
        <v>Tracy Blumstein</v>
      </c>
      <c r="M144" s="2">
        <f>MATCH(orders[[#This Row],[Product ID]],'BD product'!A:A,0)</f>
        <v>71</v>
      </c>
      <c r="N144" s="2" t="str" cm="1">
        <f t="array" ref="N144">INDEX('BD product'!A:D,M144,2)</f>
        <v>Office Supplies</v>
      </c>
    </row>
    <row r="145" spans="1:14" x14ac:dyDescent="0.3">
      <c r="A145" s="3" t="s">
        <v>372</v>
      </c>
      <c r="B145" s="4">
        <v>42516</v>
      </c>
      <c r="C145" s="12" t="str">
        <f t="shared" si="2"/>
        <v>2016/05</v>
      </c>
      <c r="D145" s="4">
        <v>42522</v>
      </c>
      <c r="E145" s="3" t="s">
        <v>21</v>
      </c>
      <c r="F145" s="3" t="s">
        <v>373</v>
      </c>
      <c r="G145" s="3" t="s">
        <v>370</v>
      </c>
      <c r="H145" s="5">
        <v>127</v>
      </c>
      <c r="I145" s="2">
        <v>2</v>
      </c>
      <c r="J145" s="2">
        <v>0</v>
      </c>
      <c r="K145" s="2">
        <v>0.58420000000000005</v>
      </c>
      <c r="L145" s="18" t="str">
        <f>VLOOKUP(F145,'BD customers'!$1:$1048576,2,FALSE)</f>
        <v>Toby Braunhardt</v>
      </c>
      <c r="M145" s="2">
        <f>MATCH(orders[[#This Row],[Product ID]],'BD product'!A:A,0)</f>
        <v>71</v>
      </c>
      <c r="N145" s="2" t="str" cm="1">
        <f t="array" ref="N145">INDEX('BD product'!A:D,M145,2)</f>
        <v>Office Supplies</v>
      </c>
    </row>
    <row r="146" spans="1:14" x14ac:dyDescent="0.3">
      <c r="A146" s="3" t="s">
        <v>374</v>
      </c>
      <c r="B146" s="4">
        <v>42120</v>
      </c>
      <c r="C146" s="12" t="str">
        <f t="shared" si="2"/>
        <v>2015/04</v>
      </c>
      <c r="D146" s="4">
        <v>42126</v>
      </c>
      <c r="E146" s="3" t="s">
        <v>21</v>
      </c>
      <c r="F146" s="3" t="s">
        <v>375</v>
      </c>
      <c r="G146" s="3" t="s">
        <v>376</v>
      </c>
      <c r="H146" s="5">
        <v>831936</v>
      </c>
      <c r="I146" s="2">
        <v>8</v>
      </c>
      <c r="J146" s="2">
        <v>2</v>
      </c>
      <c r="K146" s="2">
        <v>-114.3912</v>
      </c>
      <c r="L146" s="18" t="str">
        <f>VLOOKUP(F146,'BD customers'!$1:$1048576,2,FALSE)</f>
        <v>Joel Eaton</v>
      </c>
      <c r="M146" s="2">
        <f>MATCH(orders[[#This Row],[Product ID]],'BD product'!A:A,0)</f>
        <v>72</v>
      </c>
      <c r="N146" s="2" t="str" cm="1">
        <f t="array" ref="N146">INDEX('BD product'!A:D,M146,2)</f>
        <v>Furniture</v>
      </c>
    </row>
    <row r="147" spans="1:14" x14ac:dyDescent="0.3">
      <c r="A147" s="3" t="s">
        <v>378</v>
      </c>
      <c r="B147" s="4">
        <v>41992</v>
      </c>
      <c r="C147" s="12" t="str">
        <f t="shared" si="2"/>
        <v>2014/12</v>
      </c>
      <c r="D147" s="4">
        <v>41994</v>
      </c>
      <c r="E147" s="3" t="s">
        <v>11</v>
      </c>
      <c r="F147" s="3" t="s">
        <v>91</v>
      </c>
      <c r="G147" s="3" t="s">
        <v>376</v>
      </c>
      <c r="H147" s="5">
        <v>181986</v>
      </c>
      <c r="I147" s="2">
        <v>14</v>
      </c>
      <c r="J147" s="2">
        <v>0</v>
      </c>
      <c r="K147" s="2">
        <v>163.78739999999999</v>
      </c>
      <c r="L147" s="18" t="str">
        <f>VLOOKUP(F147,'BD customers'!$1:$1048576,2,FALSE)</f>
        <v>Irene Maddox</v>
      </c>
      <c r="M147" s="2">
        <f>MATCH(orders[[#This Row],[Product ID]],'BD product'!A:A,0)</f>
        <v>72</v>
      </c>
      <c r="N147" s="2" t="str" cm="1">
        <f t="array" ref="N147">INDEX('BD product'!A:D,M147,2)</f>
        <v>Furniture</v>
      </c>
    </row>
    <row r="148" spans="1:14" x14ac:dyDescent="0.3">
      <c r="A148" s="3" t="s">
        <v>374</v>
      </c>
      <c r="B148" s="4">
        <v>42120</v>
      </c>
      <c r="C148" s="12" t="str">
        <f t="shared" si="2"/>
        <v>2015/04</v>
      </c>
      <c r="D148" s="4">
        <v>42126</v>
      </c>
      <c r="E148" s="3" t="s">
        <v>21</v>
      </c>
      <c r="F148" s="3" t="s">
        <v>375</v>
      </c>
      <c r="G148" s="3" t="s">
        <v>379</v>
      </c>
      <c r="H148" s="5">
        <v>9704</v>
      </c>
      <c r="I148" s="2">
        <v>2</v>
      </c>
      <c r="J148" s="2">
        <v>2</v>
      </c>
      <c r="K148" s="2">
        <v>0.12130000000000001</v>
      </c>
      <c r="L148" s="18" t="str">
        <f>VLOOKUP(F148,'BD customers'!$1:$1048576,2,FALSE)</f>
        <v>Joel Eaton</v>
      </c>
      <c r="M148" s="2">
        <f>MATCH(orders[[#This Row],[Product ID]],'BD product'!A:A,0)</f>
        <v>73</v>
      </c>
      <c r="N148" s="2" t="str" cm="1">
        <f t="array" ref="N148">INDEX('BD product'!A:D,M148,2)</f>
        <v>Furniture</v>
      </c>
    </row>
    <row r="149" spans="1:14" x14ac:dyDescent="0.3">
      <c r="A149" s="3" t="s">
        <v>374</v>
      </c>
      <c r="B149" s="4">
        <v>42120</v>
      </c>
      <c r="C149" s="12" t="str">
        <f t="shared" si="2"/>
        <v>2015/04</v>
      </c>
      <c r="D149" s="4">
        <v>42126</v>
      </c>
      <c r="E149" s="3" t="s">
        <v>21</v>
      </c>
      <c r="F149" s="3" t="s">
        <v>375</v>
      </c>
      <c r="G149" s="3" t="s">
        <v>381</v>
      </c>
      <c r="H149" s="5">
        <v>72784</v>
      </c>
      <c r="I149" s="2">
        <v>1</v>
      </c>
      <c r="J149" s="2">
        <v>2</v>
      </c>
      <c r="K149" s="2">
        <v>-1.8196000000000001</v>
      </c>
      <c r="L149" s="18" t="str">
        <f>VLOOKUP(F149,'BD customers'!$1:$1048576,2,FALSE)</f>
        <v>Joel Eaton</v>
      </c>
      <c r="M149" s="2">
        <f>MATCH(orders[[#This Row],[Product ID]],'BD product'!A:A,0)</f>
        <v>74</v>
      </c>
      <c r="N149" s="2" t="str" cm="1">
        <f t="array" ref="N149">INDEX('BD product'!A:D,M149,2)</f>
        <v>Office Supplies</v>
      </c>
    </row>
    <row r="150" spans="1:14" x14ac:dyDescent="0.3">
      <c r="A150" s="3" t="s">
        <v>383</v>
      </c>
      <c r="B150" s="4">
        <v>43077</v>
      </c>
      <c r="C150" s="12" t="str">
        <f t="shared" si="2"/>
        <v>2017/12</v>
      </c>
      <c r="D150" s="4">
        <v>43079</v>
      </c>
      <c r="E150" s="3" t="s">
        <v>11</v>
      </c>
      <c r="F150" s="3" t="s">
        <v>384</v>
      </c>
      <c r="G150" s="3" t="s">
        <v>381</v>
      </c>
      <c r="H150" s="5">
        <v>27294</v>
      </c>
      <c r="I150" s="2">
        <v>3</v>
      </c>
      <c r="J150" s="2">
        <v>0</v>
      </c>
      <c r="K150" s="2">
        <v>0</v>
      </c>
      <c r="L150" s="18" t="str">
        <f>VLOOKUP(F150,'BD customers'!$1:$1048576,2,FALSE)</f>
        <v>Delfina Latchford</v>
      </c>
      <c r="M150" s="2">
        <f>MATCH(orders[[#This Row],[Product ID]],'BD product'!A:A,0)</f>
        <v>74</v>
      </c>
      <c r="N150" s="2" t="str" cm="1">
        <f t="array" ref="N150">INDEX('BD product'!A:D,M150,2)</f>
        <v>Office Supplies</v>
      </c>
    </row>
    <row r="151" spans="1:14" x14ac:dyDescent="0.3">
      <c r="A151" s="3" t="s">
        <v>385</v>
      </c>
      <c r="B151" s="4">
        <v>42509</v>
      </c>
      <c r="C151" s="12" t="str">
        <f t="shared" si="2"/>
        <v>2016/05</v>
      </c>
      <c r="D151" s="4">
        <v>42514</v>
      </c>
      <c r="E151" s="3" t="s">
        <v>21</v>
      </c>
      <c r="F151" s="3" t="s">
        <v>386</v>
      </c>
      <c r="G151" s="3" t="s">
        <v>381</v>
      </c>
      <c r="H151" s="5">
        <v>4549</v>
      </c>
      <c r="I151" s="2">
        <v>5</v>
      </c>
      <c r="J151" s="2">
        <v>0</v>
      </c>
      <c r="K151" s="2">
        <v>0</v>
      </c>
      <c r="L151" s="18" t="str">
        <f>VLOOKUP(F151,'BD customers'!$1:$1048576,2,FALSE)</f>
        <v>Bradley Nguyen</v>
      </c>
      <c r="M151" s="2">
        <f>MATCH(orders[[#This Row],[Product ID]],'BD product'!A:A,0)</f>
        <v>74</v>
      </c>
      <c r="N151" s="2" t="str" cm="1">
        <f t="array" ref="N151">INDEX('BD product'!A:D,M151,2)</f>
        <v>Office Supplies</v>
      </c>
    </row>
    <row r="152" spans="1:14" x14ac:dyDescent="0.3">
      <c r="A152" s="3" t="s">
        <v>387</v>
      </c>
      <c r="B152" s="4">
        <v>43078</v>
      </c>
      <c r="C152" s="12" t="str">
        <f t="shared" si="2"/>
        <v>2017/12</v>
      </c>
      <c r="D152" s="4">
        <v>43080</v>
      </c>
      <c r="E152" s="3" t="s">
        <v>64</v>
      </c>
      <c r="F152" s="3" t="s">
        <v>388</v>
      </c>
      <c r="G152" s="3" t="s">
        <v>389</v>
      </c>
      <c r="H152" s="5">
        <v>1248</v>
      </c>
      <c r="I152" s="2">
        <v>3</v>
      </c>
      <c r="J152" s="2">
        <v>8</v>
      </c>
      <c r="K152" s="2">
        <v>-1.9343999999999999</v>
      </c>
      <c r="L152" s="18" t="str">
        <f>VLOOKUP(F152,'BD customers'!$1:$1048576,2,FALSE)</f>
        <v>Ken Brennan</v>
      </c>
      <c r="M152" s="2">
        <f>MATCH(orders[[#This Row],[Product ID]],'BD product'!A:A,0)</f>
        <v>75</v>
      </c>
      <c r="N152" s="2" t="str" cm="1">
        <f t="array" ref="N152">INDEX('BD product'!A:D,M152,2)</f>
        <v>Office Supplies</v>
      </c>
    </row>
    <row r="153" spans="1:14" x14ac:dyDescent="0.3">
      <c r="A153" s="3" t="s">
        <v>391</v>
      </c>
      <c r="B153" s="4">
        <v>43078</v>
      </c>
      <c r="C153" s="12" t="str">
        <f t="shared" si="2"/>
        <v>2017/12</v>
      </c>
      <c r="D153" s="4">
        <v>43084</v>
      </c>
      <c r="E153" s="3" t="s">
        <v>21</v>
      </c>
      <c r="F153" s="3" t="s">
        <v>392</v>
      </c>
      <c r="G153" s="3" t="s">
        <v>389</v>
      </c>
      <c r="H153" s="5">
        <v>104</v>
      </c>
      <c r="I153" s="2">
        <v>5</v>
      </c>
      <c r="J153" s="2">
        <v>0</v>
      </c>
      <c r="K153" s="2">
        <v>0.50960000000000005</v>
      </c>
      <c r="L153" s="18" t="str">
        <f>VLOOKUP(F153,'BD customers'!$1:$1048576,2,FALSE)</f>
        <v>Herbert Flentye</v>
      </c>
      <c r="M153" s="2">
        <f>MATCH(orders[[#This Row],[Product ID]],'BD product'!A:A,0)</f>
        <v>75</v>
      </c>
      <c r="N153" s="2" t="str" cm="1">
        <f t="array" ref="N153">INDEX('BD product'!A:D,M153,2)</f>
        <v>Office Supplies</v>
      </c>
    </row>
    <row r="154" spans="1:14" x14ac:dyDescent="0.3">
      <c r="A154" s="3" t="s">
        <v>387</v>
      </c>
      <c r="B154" s="4">
        <v>43078</v>
      </c>
      <c r="C154" s="12" t="str">
        <f t="shared" si="2"/>
        <v>2017/12</v>
      </c>
      <c r="D154" s="4">
        <v>43080</v>
      </c>
      <c r="E154" s="3" t="s">
        <v>64</v>
      </c>
      <c r="F154" s="3" t="s">
        <v>388</v>
      </c>
      <c r="G154" s="3" t="s">
        <v>393</v>
      </c>
      <c r="H154" s="5">
        <v>9708</v>
      </c>
      <c r="I154" s="2">
        <v>3</v>
      </c>
      <c r="J154" s="2">
        <v>6</v>
      </c>
      <c r="K154" s="2">
        <v>-5.8247999999999998</v>
      </c>
      <c r="L154" s="18" t="str">
        <f>VLOOKUP(F154,'BD customers'!$1:$1048576,2,FALSE)</f>
        <v>Ken Brennan</v>
      </c>
      <c r="M154" s="2">
        <f>MATCH(orders[[#This Row],[Product ID]],'BD product'!A:A,0)</f>
        <v>76</v>
      </c>
      <c r="N154" s="2" t="str" cm="1">
        <f t="array" ref="N154">INDEX('BD product'!A:D,M154,2)</f>
        <v>Furniture</v>
      </c>
    </row>
    <row r="155" spans="1:14" x14ac:dyDescent="0.3">
      <c r="A155" s="3" t="s">
        <v>387</v>
      </c>
      <c r="B155" s="4">
        <v>43078</v>
      </c>
      <c r="C155" s="12" t="str">
        <f t="shared" si="2"/>
        <v>2017/12</v>
      </c>
      <c r="D155" s="4">
        <v>43080</v>
      </c>
      <c r="E155" s="3" t="s">
        <v>64</v>
      </c>
      <c r="F155" s="3" t="s">
        <v>388</v>
      </c>
      <c r="G155" s="3" t="s">
        <v>395</v>
      </c>
      <c r="H155" s="5">
        <v>2724</v>
      </c>
      <c r="I155" s="2">
        <v>3</v>
      </c>
      <c r="J155" s="2">
        <v>2</v>
      </c>
      <c r="K155" s="2">
        <v>0.27239999999999998</v>
      </c>
      <c r="L155" s="18" t="str">
        <f>VLOOKUP(F155,'BD customers'!$1:$1048576,2,FALSE)</f>
        <v>Ken Brennan</v>
      </c>
      <c r="M155" s="2">
        <f>MATCH(orders[[#This Row],[Product ID]],'BD product'!A:A,0)</f>
        <v>77</v>
      </c>
      <c r="N155" s="2" t="str" cm="1">
        <f t="array" ref="N155">INDEX('BD product'!A:D,M155,2)</f>
        <v>Office Supplies</v>
      </c>
    </row>
    <row r="156" spans="1:14" x14ac:dyDescent="0.3">
      <c r="A156" s="3" t="s">
        <v>397</v>
      </c>
      <c r="B156" s="4">
        <v>41969</v>
      </c>
      <c r="C156" s="12" t="str">
        <f t="shared" si="2"/>
        <v>2014/11</v>
      </c>
      <c r="D156" s="4">
        <v>41974</v>
      </c>
      <c r="E156" s="3" t="s">
        <v>11</v>
      </c>
      <c r="F156" s="3" t="s">
        <v>375</v>
      </c>
      <c r="G156" s="3" t="s">
        <v>398</v>
      </c>
      <c r="H156" s="5">
        <v>193</v>
      </c>
      <c r="I156" s="2">
        <v>5</v>
      </c>
      <c r="J156" s="2">
        <v>6</v>
      </c>
      <c r="K156" s="2">
        <v>-1.4475</v>
      </c>
      <c r="L156" s="18" t="str">
        <f>VLOOKUP(F156,'BD customers'!$1:$1048576,2,FALSE)</f>
        <v>Joel Eaton</v>
      </c>
      <c r="M156" s="2">
        <f>MATCH(orders[[#This Row],[Product ID]],'BD product'!A:A,0)</f>
        <v>78</v>
      </c>
      <c r="N156" s="2" t="str" cm="1">
        <f t="array" ref="N156">INDEX('BD product'!A:D,M156,2)</f>
        <v>Furniture</v>
      </c>
    </row>
    <row r="157" spans="1:14" x14ac:dyDescent="0.3">
      <c r="A157" s="3" t="s">
        <v>400</v>
      </c>
      <c r="B157" s="4">
        <v>41659</v>
      </c>
      <c r="C157" s="12" t="str">
        <f t="shared" si="2"/>
        <v>2014/01</v>
      </c>
      <c r="D157" s="4">
        <v>41665</v>
      </c>
      <c r="E157" s="3" t="s">
        <v>21</v>
      </c>
      <c r="F157" s="3" t="s">
        <v>401</v>
      </c>
      <c r="G157" s="3" t="s">
        <v>398</v>
      </c>
      <c r="H157" s="5">
        <v>386</v>
      </c>
      <c r="I157" s="2">
        <v>4</v>
      </c>
      <c r="J157" s="2">
        <v>0</v>
      </c>
      <c r="K157" s="2">
        <v>0.1158</v>
      </c>
      <c r="L157" s="18" t="str">
        <f>VLOOKUP(F157,'BD customers'!$1:$1048576,2,FALSE)</f>
        <v>Hunter Lopez</v>
      </c>
      <c r="M157" s="2">
        <f>MATCH(orders[[#This Row],[Product ID]],'BD product'!A:A,0)</f>
        <v>78</v>
      </c>
      <c r="N157" s="2" t="str" cm="1">
        <f t="array" ref="N157">INDEX('BD product'!A:D,M157,2)</f>
        <v>Furniture</v>
      </c>
    </row>
    <row r="158" spans="1:14" x14ac:dyDescent="0.3">
      <c r="A158" s="3" t="s">
        <v>402</v>
      </c>
      <c r="B158" s="4">
        <v>42533</v>
      </c>
      <c r="C158" s="12" t="str">
        <f t="shared" si="2"/>
        <v>2016/06</v>
      </c>
      <c r="D158" s="4">
        <v>42536</v>
      </c>
      <c r="E158" s="3" t="s">
        <v>64</v>
      </c>
      <c r="F158" s="3" t="s">
        <v>247</v>
      </c>
      <c r="G158" s="3" t="s">
        <v>403</v>
      </c>
      <c r="H158" s="5">
        <v>20816</v>
      </c>
      <c r="I158" s="2">
        <v>1</v>
      </c>
      <c r="J158" s="2">
        <v>0</v>
      </c>
      <c r="K158" s="2">
        <v>56.203200000000002</v>
      </c>
      <c r="L158" s="18" t="str">
        <f>VLOOKUP(F158,'BD customers'!$1:$1048576,2,FALSE)</f>
        <v>Stewart Carmichael</v>
      </c>
      <c r="M158" s="2">
        <f>MATCH(orders[[#This Row],[Product ID]],'BD product'!A:A,0)</f>
        <v>79</v>
      </c>
      <c r="N158" s="2" t="str" cm="1">
        <f t="array" ref="N158">INDEX('BD product'!A:D,M158,2)</f>
        <v>Office Supplies</v>
      </c>
    </row>
    <row r="159" spans="1:14" x14ac:dyDescent="0.3">
      <c r="A159" s="3" t="s">
        <v>402</v>
      </c>
      <c r="B159" s="4">
        <v>42533</v>
      </c>
      <c r="C159" s="12" t="str">
        <f t="shared" si="2"/>
        <v>2016/06</v>
      </c>
      <c r="D159" s="4">
        <v>42536</v>
      </c>
      <c r="E159" s="3" t="s">
        <v>64</v>
      </c>
      <c r="F159" s="3" t="s">
        <v>247</v>
      </c>
      <c r="G159" s="3" t="s">
        <v>405</v>
      </c>
      <c r="H159" s="5">
        <v>1674</v>
      </c>
      <c r="I159" s="2">
        <v>3</v>
      </c>
      <c r="J159" s="2">
        <v>0</v>
      </c>
      <c r="K159" s="2">
        <v>8.0351999999999997</v>
      </c>
      <c r="L159" s="18" t="str">
        <f>VLOOKUP(F159,'BD customers'!$1:$1048576,2,FALSE)</f>
        <v>Stewart Carmichael</v>
      </c>
      <c r="M159" s="2">
        <f>MATCH(orders[[#This Row],[Product ID]],'BD product'!A:A,0)</f>
        <v>80</v>
      </c>
      <c r="N159" s="2" t="str" cm="1">
        <f t="array" ref="N159">INDEX('BD product'!A:D,M159,2)</f>
        <v>Office Supplies</v>
      </c>
    </row>
    <row r="160" spans="1:14" x14ac:dyDescent="0.3">
      <c r="A160" s="3" t="s">
        <v>407</v>
      </c>
      <c r="B160" s="4">
        <v>41924</v>
      </c>
      <c r="C160" s="12" t="str">
        <f t="shared" si="2"/>
        <v>2014/10</v>
      </c>
      <c r="D160" s="4">
        <v>41928</v>
      </c>
      <c r="E160" s="3" t="s">
        <v>21</v>
      </c>
      <c r="F160" s="3" t="s">
        <v>408</v>
      </c>
      <c r="G160" s="3" t="s">
        <v>409</v>
      </c>
      <c r="H160" s="5">
        <v>149</v>
      </c>
      <c r="I160" s="2">
        <v>5</v>
      </c>
      <c r="J160" s="2">
        <v>0</v>
      </c>
      <c r="K160" s="2">
        <v>0.41720000000000002</v>
      </c>
      <c r="L160" s="18" t="str">
        <f>VLOOKUP(F160,'BD customers'!$1:$1048576,2,FALSE)</f>
        <v>Duane Noonan</v>
      </c>
      <c r="M160" s="2">
        <f>MATCH(orders[[#This Row],[Product ID]],'BD product'!A:A,0)</f>
        <v>81</v>
      </c>
      <c r="N160" s="2" t="str" cm="1">
        <f t="array" ref="N160">INDEX('BD product'!A:D,M160,2)</f>
        <v>Office Supplies</v>
      </c>
    </row>
    <row r="161" spans="1:14" x14ac:dyDescent="0.3">
      <c r="A161" s="3" t="s">
        <v>411</v>
      </c>
      <c r="B161" s="4">
        <v>41842</v>
      </c>
      <c r="C161" s="12" t="str">
        <f t="shared" si="2"/>
        <v>2014/07</v>
      </c>
      <c r="D161" s="4">
        <v>41847</v>
      </c>
      <c r="E161" s="3" t="s">
        <v>21</v>
      </c>
      <c r="F161" s="3" t="s">
        <v>412</v>
      </c>
      <c r="G161" s="3" t="s">
        <v>409</v>
      </c>
      <c r="H161" s="5">
        <v>596</v>
      </c>
      <c r="I161" s="2">
        <v>2</v>
      </c>
      <c r="J161" s="2">
        <v>0</v>
      </c>
      <c r="K161" s="2">
        <v>1.6688000000000001</v>
      </c>
      <c r="L161" s="18" t="str">
        <f>VLOOKUP(F161,'BD customers'!$1:$1048576,2,FALSE)</f>
        <v>Erin Mull</v>
      </c>
      <c r="M161" s="2">
        <f>MATCH(orders[[#This Row],[Product ID]],'BD product'!A:A,0)</f>
        <v>81</v>
      </c>
      <c r="N161" s="2" t="str" cm="1">
        <f t="array" ref="N161">INDEX('BD product'!A:D,M161,2)</f>
        <v>Office Supplies</v>
      </c>
    </row>
    <row r="162" spans="1:14" x14ac:dyDescent="0.3">
      <c r="A162" s="3" t="s">
        <v>413</v>
      </c>
      <c r="B162" s="4">
        <v>42663</v>
      </c>
      <c r="C162" s="12" t="str">
        <f t="shared" si="2"/>
        <v>2016/10</v>
      </c>
      <c r="D162" s="4">
        <v>42666</v>
      </c>
      <c r="E162" s="3" t="s">
        <v>64</v>
      </c>
      <c r="F162" s="3" t="s">
        <v>414</v>
      </c>
      <c r="G162" s="3" t="s">
        <v>409</v>
      </c>
      <c r="H162" s="5">
        <v>7152</v>
      </c>
      <c r="I162" s="2">
        <v>3</v>
      </c>
      <c r="J162" s="2">
        <v>2</v>
      </c>
      <c r="K162" s="2">
        <v>0.71519999999999995</v>
      </c>
      <c r="L162" s="18" t="str">
        <f>VLOOKUP(F162,'BD customers'!$1:$1048576,2,FALSE)</f>
        <v>Luke Foster</v>
      </c>
      <c r="M162" s="2">
        <f>MATCH(orders[[#This Row],[Product ID]],'BD product'!A:A,0)</f>
        <v>81</v>
      </c>
      <c r="N162" s="2" t="str" cm="1">
        <f t="array" ref="N162">INDEX('BD product'!A:D,M162,2)</f>
        <v>Office Supplies</v>
      </c>
    </row>
    <row r="163" spans="1:14" x14ac:dyDescent="0.3">
      <c r="A163" s="3" t="s">
        <v>407</v>
      </c>
      <c r="B163" s="4">
        <v>41924</v>
      </c>
      <c r="C163" s="12" t="str">
        <f t="shared" si="2"/>
        <v>2014/10</v>
      </c>
      <c r="D163" s="4">
        <v>41928</v>
      </c>
      <c r="E163" s="3" t="s">
        <v>21</v>
      </c>
      <c r="F163" s="3" t="s">
        <v>408</v>
      </c>
      <c r="G163" s="3" t="s">
        <v>415</v>
      </c>
      <c r="H163" s="5">
        <v>2139</v>
      </c>
      <c r="I163" s="2">
        <v>1</v>
      </c>
      <c r="J163" s="2">
        <v>0</v>
      </c>
      <c r="K163" s="2">
        <v>6.2031000000000001</v>
      </c>
      <c r="L163" s="18" t="str">
        <f>VLOOKUP(F163,'BD customers'!$1:$1048576,2,FALSE)</f>
        <v>Duane Noonan</v>
      </c>
      <c r="M163" s="2">
        <f>MATCH(orders[[#This Row],[Product ID]],'BD product'!A:A,0)</f>
        <v>82</v>
      </c>
      <c r="N163" s="2" t="str" cm="1">
        <f t="array" ref="N163">INDEX('BD product'!A:D,M163,2)</f>
        <v>Office Supplies</v>
      </c>
    </row>
    <row r="164" spans="1:14" x14ac:dyDescent="0.3">
      <c r="A164" s="3" t="s">
        <v>417</v>
      </c>
      <c r="B164" s="4">
        <v>42250</v>
      </c>
      <c r="C164" s="12" t="str">
        <f t="shared" si="2"/>
        <v>2015/09</v>
      </c>
      <c r="D164" s="4">
        <v>42255</v>
      </c>
      <c r="E164" s="3" t="s">
        <v>21</v>
      </c>
      <c r="F164" s="3" t="s">
        <v>342</v>
      </c>
      <c r="G164" s="3" t="s">
        <v>418</v>
      </c>
      <c r="H164" s="5">
        <v>200984</v>
      </c>
      <c r="I164" s="2">
        <v>7</v>
      </c>
      <c r="J164" s="2">
        <v>2</v>
      </c>
      <c r="K164" s="2">
        <v>62.807499999999997</v>
      </c>
      <c r="L164" s="18" t="str">
        <f>VLOOKUP(F164,'BD customers'!$1:$1048576,2,FALSE)</f>
        <v>Julie Creighton</v>
      </c>
      <c r="M164" s="2">
        <f>MATCH(orders[[#This Row],[Product ID]],'BD product'!A:A,0)</f>
        <v>83</v>
      </c>
      <c r="N164" s="2" t="str" cm="1">
        <f t="array" ref="N164">INDEX('BD product'!A:D,M164,2)</f>
        <v>Office Supplies</v>
      </c>
    </row>
    <row r="165" spans="1:14" x14ac:dyDescent="0.3">
      <c r="A165" s="3" t="s">
        <v>420</v>
      </c>
      <c r="B165" s="4">
        <v>42138</v>
      </c>
      <c r="C165" s="12" t="str">
        <f t="shared" si="2"/>
        <v>2015/05</v>
      </c>
      <c r="D165" s="4">
        <v>42141</v>
      </c>
      <c r="E165" s="3" t="s">
        <v>64</v>
      </c>
      <c r="F165" s="3" t="s">
        <v>421</v>
      </c>
      <c r="G165" s="3" t="s">
        <v>418</v>
      </c>
      <c r="H165" s="5">
        <v>200984</v>
      </c>
      <c r="I165" s="2">
        <v>7</v>
      </c>
      <c r="J165" s="2">
        <v>2</v>
      </c>
      <c r="K165" s="2">
        <v>62.807499999999997</v>
      </c>
      <c r="L165" s="18" t="str">
        <f>VLOOKUP(F165,'BD customers'!$1:$1048576,2,FALSE)</f>
        <v>Jesus Ocampo</v>
      </c>
      <c r="M165" s="2">
        <f>MATCH(orders[[#This Row],[Product ID]],'BD product'!A:A,0)</f>
        <v>83</v>
      </c>
      <c r="N165" s="2" t="str" cm="1">
        <f t="array" ref="N165">INDEX('BD product'!A:D,M165,2)</f>
        <v>Office Supplies</v>
      </c>
    </row>
    <row r="166" spans="1:14" x14ac:dyDescent="0.3">
      <c r="A166" s="3" t="s">
        <v>422</v>
      </c>
      <c r="B166" s="4">
        <v>43052</v>
      </c>
      <c r="C166" s="12" t="str">
        <f t="shared" si="2"/>
        <v>2017/11</v>
      </c>
      <c r="D166" s="4">
        <v>43055</v>
      </c>
      <c r="E166" s="3" t="s">
        <v>64</v>
      </c>
      <c r="F166" s="3" t="s">
        <v>423</v>
      </c>
      <c r="G166" s="3" t="s">
        <v>424</v>
      </c>
      <c r="H166" s="5">
        <v>230376</v>
      </c>
      <c r="I166" s="2">
        <v>3</v>
      </c>
      <c r="J166" s="2">
        <v>2</v>
      </c>
      <c r="K166" s="2">
        <v>-48.954900000000002</v>
      </c>
      <c r="L166" s="18" t="str">
        <f>VLOOKUP(F166,'BD customers'!$1:$1048576,2,FALSE)</f>
        <v>Christopher Schild</v>
      </c>
      <c r="M166" s="2">
        <f>MATCH(orders[[#This Row],[Product ID]],'BD product'!A:A,0)</f>
        <v>84</v>
      </c>
      <c r="N166" s="2" t="str" cm="1">
        <f t="array" ref="N166">INDEX('BD product'!A:D,M166,2)</f>
        <v>Office Supplies</v>
      </c>
    </row>
    <row r="167" spans="1:14" x14ac:dyDescent="0.3">
      <c r="A167" s="3" t="s">
        <v>426</v>
      </c>
      <c r="B167" s="4">
        <v>42254</v>
      </c>
      <c r="C167" s="12" t="str">
        <f t="shared" si="2"/>
        <v>2015/09</v>
      </c>
      <c r="D167" s="4">
        <v>42259</v>
      </c>
      <c r="E167" s="3" t="s">
        <v>21</v>
      </c>
      <c r="F167" s="3" t="s">
        <v>427</v>
      </c>
      <c r="G167" s="3" t="s">
        <v>424</v>
      </c>
      <c r="H167" s="5">
        <v>67193</v>
      </c>
      <c r="I167" s="2">
        <v>7</v>
      </c>
      <c r="J167" s="2">
        <v>0</v>
      </c>
      <c r="K167" s="2">
        <v>20.157900000000001</v>
      </c>
      <c r="L167" s="18" t="str">
        <f>VLOOKUP(F167,'BD customers'!$1:$1048576,2,FALSE)</f>
        <v>Helen Andreada</v>
      </c>
      <c r="M167" s="2">
        <f>MATCH(orders[[#This Row],[Product ID]],'BD product'!A:A,0)</f>
        <v>84</v>
      </c>
      <c r="N167" s="2" t="str" cm="1">
        <f t="array" ref="N167">INDEX('BD product'!A:D,M167,2)</f>
        <v>Office Supplies</v>
      </c>
    </row>
    <row r="168" spans="1:14" x14ac:dyDescent="0.3">
      <c r="A168" s="3" t="s">
        <v>428</v>
      </c>
      <c r="B168" s="4">
        <v>42883</v>
      </c>
      <c r="C168" s="12" t="str">
        <f t="shared" si="2"/>
        <v>2017/05</v>
      </c>
      <c r="D168" s="4">
        <v>42885</v>
      </c>
      <c r="E168" s="3" t="s">
        <v>11</v>
      </c>
      <c r="F168" s="3" t="s">
        <v>249</v>
      </c>
      <c r="G168" s="3" t="s">
        <v>429</v>
      </c>
      <c r="H168" s="5">
        <v>30196</v>
      </c>
      <c r="I168" s="2">
        <v>2</v>
      </c>
      <c r="J168" s="2">
        <v>0</v>
      </c>
      <c r="K168" s="2">
        <v>33.215600000000002</v>
      </c>
      <c r="L168" s="18" t="str">
        <f>VLOOKUP(F168,'BD customers'!$1:$1048576,2,FALSE)</f>
        <v>Patrick O'Donnell</v>
      </c>
      <c r="M168" s="2">
        <f>MATCH(orders[[#This Row],[Product ID]],'BD product'!A:A,0)</f>
        <v>85</v>
      </c>
      <c r="N168" s="2" t="str" cm="1">
        <f t="array" ref="N168">INDEX('BD product'!A:D,M168,2)</f>
        <v>Furniture</v>
      </c>
    </row>
    <row r="169" spans="1:14" x14ac:dyDescent="0.3">
      <c r="A169" s="3" t="s">
        <v>431</v>
      </c>
      <c r="B169" s="4">
        <v>41966</v>
      </c>
      <c r="C169" s="12" t="str">
        <f t="shared" si="2"/>
        <v>2014/11</v>
      </c>
      <c r="D169" s="4">
        <v>41968</v>
      </c>
      <c r="E169" s="3" t="s">
        <v>64</v>
      </c>
      <c r="F169" s="3" t="s">
        <v>432</v>
      </c>
      <c r="G169" s="3" t="s">
        <v>429</v>
      </c>
      <c r="H169" s="5">
        <v>60392</v>
      </c>
      <c r="I169" s="2">
        <v>5</v>
      </c>
      <c r="J169" s="2">
        <v>2</v>
      </c>
      <c r="K169" s="2">
        <v>-6.7941000000000003</v>
      </c>
      <c r="L169" s="18" t="str">
        <f>VLOOKUP(F169,'BD customers'!$1:$1048576,2,FALSE)</f>
        <v>Sanjit Chand</v>
      </c>
      <c r="M169" s="2">
        <f>MATCH(orders[[#This Row],[Product ID]],'BD product'!A:A,0)</f>
        <v>85</v>
      </c>
      <c r="N169" s="2" t="str" cm="1">
        <f t="array" ref="N169">INDEX('BD product'!A:D,M169,2)</f>
        <v>Furniture</v>
      </c>
    </row>
    <row r="170" spans="1:14" x14ac:dyDescent="0.3">
      <c r="A170" s="3" t="s">
        <v>433</v>
      </c>
      <c r="B170" s="4">
        <v>43034</v>
      </c>
      <c r="C170" s="12" t="str">
        <f t="shared" si="2"/>
        <v>2017/10</v>
      </c>
      <c r="D170" s="4">
        <v>43041</v>
      </c>
      <c r="E170" s="3" t="s">
        <v>21</v>
      </c>
      <c r="F170" s="3" t="s">
        <v>434</v>
      </c>
      <c r="G170" s="3" t="s">
        <v>435</v>
      </c>
      <c r="H170" s="5">
        <v>1999</v>
      </c>
      <c r="I170" s="2">
        <v>1</v>
      </c>
      <c r="J170" s="2">
        <v>0</v>
      </c>
      <c r="K170" s="2">
        <v>6.7965999999999998</v>
      </c>
      <c r="L170" s="18" t="str">
        <f>VLOOKUP(F170,'BD customers'!$1:$1048576,2,FALSE)</f>
        <v>Paul Gonzalez</v>
      </c>
      <c r="M170" s="2">
        <f>MATCH(orders[[#This Row],[Product ID]],'BD product'!A:A,0)</f>
        <v>86</v>
      </c>
      <c r="N170" s="2" t="str" cm="1">
        <f t="array" ref="N170">INDEX('BD product'!A:D,M170,2)</f>
        <v>Technology</v>
      </c>
    </row>
    <row r="171" spans="1:14" x14ac:dyDescent="0.3">
      <c r="A171" s="3" t="s">
        <v>437</v>
      </c>
      <c r="B171" s="4">
        <v>43080</v>
      </c>
      <c r="C171" s="12" t="str">
        <f t="shared" si="2"/>
        <v>2017/12</v>
      </c>
      <c r="D171" s="4">
        <v>43084</v>
      </c>
      <c r="E171" s="3" t="s">
        <v>21</v>
      </c>
      <c r="F171" s="3" t="s">
        <v>438</v>
      </c>
      <c r="G171" s="3" t="s">
        <v>435</v>
      </c>
      <c r="H171" s="5">
        <v>3998</v>
      </c>
      <c r="I171" s="2">
        <v>2</v>
      </c>
      <c r="J171" s="2">
        <v>0</v>
      </c>
      <c r="K171" s="2">
        <v>13.5932</v>
      </c>
      <c r="L171" s="18" t="str">
        <f>VLOOKUP(F171,'BD customers'!$1:$1048576,2,FALSE)</f>
        <v>Mike Vittorini</v>
      </c>
      <c r="M171" s="2">
        <f>MATCH(orders[[#This Row],[Product ID]],'BD product'!A:A,0)</f>
        <v>86</v>
      </c>
      <c r="N171" s="2" t="str" cm="1">
        <f t="array" ref="N171">INDEX('BD product'!A:D,M171,2)</f>
        <v>Technology</v>
      </c>
    </row>
    <row r="172" spans="1:14" x14ac:dyDescent="0.3">
      <c r="A172" s="3" t="s">
        <v>433</v>
      </c>
      <c r="B172" s="4">
        <v>43034</v>
      </c>
      <c r="C172" s="12" t="str">
        <f t="shared" si="2"/>
        <v>2017/10</v>
      </c>
      <c r="D172" s="4">
        <v>43041</v>
      </c>
      <c r="E172" s="3" t="s">
        <v>21</v>
      </c>
      <c r="F172" s="3" t="s">
        <v>434</v>
      </c>
      <c r="G172" s="3" t="s">
        <v>439</v>
      </c>
      <c r="H172" s="5">
        <v>616</v>
      </c>
      <c r="I172" s="2">
        <v>2</v>
      </c>
      <c r="J172" s="2">
        <v>0</v>
      </c>
      <c r="K172" s="2">
        <v>2.9567999999999999</v>
      </c>
      <c r="L172" s="18" t="str">
        <f>VLOOKUP(F172,'BD customers'!$1:$1048576,2,FALSE)</f>
        <v>Paul Gonzalez</v>
      </c>
      <c r="M172" s="2">
        <f>MATCH(orders[[#This Row],[Product ID]],'BD product'!A:A,0)</f>
        <v>87</v>
      </c>
      <c r="N172" s="2" t="str" cm="1">
        <f t="array" ref="N172">INDEX('BD product'!A:D,M172,2)</f>
        <v>Office Supplies</v>
      </c>
    </row>
    <row r="173" spans="1:14" x14ac:dyDescent="0.3">
      <c r="A173" s="3" t="s">
        <v>441</v>
      </c>
      <c r="B173" s="4">
        <v>42243</v>
      </c>
      <c r="C173" s="12" t="str">
        <f t="shared" si="2"/>
        <v>2015/08</v>
      </c>
      <c r="D173" s="4">
        <v>42248</v>
      </c>
      <c r="E173" s="3" t="s">
        <v>21</v>
      </c>
      <c r="F173" s="3" t="s">
        <v>162</v>
      </c>
      <c r="G173" s="3" t="s">
        <v>439</v>
      </c>
      <c r="H173" s="5">
        <v>308</v>
      </c>
      <c r="I173" s="2">
        <v>1</v>
      </c>
      <c r="J173" s="2">
        <v>0</v>
      </c>
      <c r="K173" s="2">
        <v>1.4783999999999999</v>
      </c>
      <c r="L173" s="18" t="str">
        <f>VLOOKUP(F173,'BD customers'!$1:$1048576,2,FALSE)</f>
        <v>Philip Fox</v>
      </c>
      <c r="M173" s="2">
        <f>MATCH(orders[[#This Row],[Product ID]],'BD product'!A:A,0)</f>
        <v>87</v>
      </c>
      <c r="N173" s="2" t="str" cm="1">
        <f t="array" ref="N173">INDEX('BD product'!A:D,M173,2)</f>
        <v>Office Supplies</v>
      </c>
    </row>
    <row r="174" spans="1:14" x14ac:dyDescent="0.3">
      <c r="A174" s="3" t="s">
        <v>442</v>
      </c>
      <c r="B174" s="4">
        <v>42465</v>
      </c>
      <c r="C174" s="12" t="str">
        <f t="shared" si="2"/>
        <v>2016/04</v>
      </c>
      <c r="D174" s="4">
        <v>42470</v>
      </c>
      <c r="E174" s="3" t="s">
        <v>11</v>
      </c>
      <c r="F174" s="3" t="s">
        <v>443</v>
      </c>
      <c r="G174" s="3" t="s">
        <v>444</v>
      </c>
      <c r="H174" s="5">
        <v>158368</v>
      </c>
      <c r="I174" s="2">
        <v>7</v>
      </c>
      <c r="J174" s="2">
        <v>2</v>
      </c>
      <c r="K174" s="2">
        <v>13.857200000000001</v>
      </c>
      <c r="L174" s="18" t="str">
        <f>VLOOKUP(F174,'BD customers'!$1:$1048576,2,FALSE)</f>
        <v>Gary Mitchum</v>
      </c>
      <c r="M174" s="2">
        <f>MATCH(orders[[#This Row],[Product ID]],'BD product'!A:A,0)</f>
        <v>88</v>
      </c>
      <c r="N174" s="2" t="str" cm="1">
        <f t="array" ref="N174">INDEX('BD product'!A:D,M174,2)</f>
        <v>Office Supplies</v>
      </c>
    </row>
    <row r="175" spans="1:14" x14ac:dyDescent="0.3">
      <c r="A175" s="3" t="s">
        <v>446</v>
      </c>
      <c r="B175" s="4">
        <v>43057</v>
      </c>
      <c r="C175" s="12" t="str">
        <f t="shared" si="2"/>
        <v>2017/11</v>
      </c>
      <c r="D175" s="4">
        <v>43060</v>
      </c>
      <c r="E175" s="3" t="s">
        <v>64</v>
      </c>
      <c r="F175" s="3" t="s">
        <v>447</v>
      </c>
      <c r="G175" s="3" t="s">
        <v>444</v>
      </c>
      <c r="H175" s="5">
        <v>16968</v>
      </c>
      <c r="I175" s="2">
        <v>6</v>
      </c>
      <c r="J175" s="2">
        <v>0</v>
      </c>
      <c r="K175" s="2">
        <v>45.813600000000001</v>
      </c>
      <c r="L175" s="18" t="str">
        <f>VLOOKUP(F175,'BD customers'!$1:$1048576,2,FALSE)</f>
        <v>Christina DeMoss</v>
      </c>
      <c r="M175" s="2">
        <f>MATCH(orders[[#This Row],[Product ID]],'BD product'!A:A,0)</f>
        <v>88</v>
      </c>
      <c r="N175" s="2" t="str" cm="1">
        <f t="array" ref="N175">INDEX('BD product'!A:D,M175,2)</f>
        <v>Office Supplies</v>
      </c>
    </row>
    <row r="176" spans="1:14" x14ac:dyDescent="0.3">
      <c r="A176" s="3" t="s">
        <v>448</v>
      </c>
      <c r="B176" s="4">
        <v>42205</v>
      </c>
      <c r="C176" s="12" t="str">
        <f t="shared" si="2"/>
        <v>2015/07</v>
      </c>
      <c r="D176" s="4">
        <v>42210</v>
      </c>
      <c r="E176" s="3" t="s">
        <v>11</v>
      </c>
      <c r="F176" s="3" t="s">
        <v>449</v>
      </c>
      <c r="G176" s="3" t="s">
        <v>444</v>
      </c>
      <c r="H176" s="5">
        <v>1414</v>
      </c>
      <c r="I176" s="2">
        <v>5</v>
      </c>
      <c r="J176" s="2">
        <v>0</v>
      </c>
      <c r="K176" s="2">
        <v>3.8178000000000001</v>
      </c>
      <c r="L176" s="18" t="str">
        <f>VLOOKUP(F176,'BD customers'!$1:$1048576,2,FALSE)</f>
        <v>Ralph Kennedy</v>
      </c>
      <c r="M176" s="2">
        <f>MATCH(orders[[#This Row],[Product ID]],'BD product'!A:A,0)</f>
        <v>88</v>
      </c>
      <c r="N176" s="2" t="str" cm="1">
        <f t="array" ref="N176">INDEX('BD product'!A:D,M176,2)</f>
        <v>Office Supplies</v>
      </c>
    </row>
    <row r="177" spans="1:14" x14ac:dyDescent="0.3">
      <c r="A177" s="3" t="s">
        <v>220</v>
      </c>
      <c r="B177" s="4">
        <v>42630</v>
      </c>
      <c r="C177" s="12" t="str">
        <f t="shared" si="2"/>
        <v>2016/09</v>
      </c>
      <c r="D177" s="4">
        <v>42635</v>
      </c>
      <c r="E177" s="3" t="s">
        <v>21</v>
      </c>
      <c r="F177" s="3" t="s">
        <v>221</v>
      </c>
      <c r="G177" s="3" t="s">
        <v>450</v>
      </c>
      <c r="H177" s="5">
        <v>201</v>
      </c>
      <c r="I177" s="2">
        <v>3</v>
      </c>
      <c r="J177" s="2">
        <v>0</v>
      </c>
      <c r="K177" s="2">
        <v>0.6633</v>
      </c>
      <c r="L177" s="18" t="str">
        <f>VLOOKUP(F177,'BD customers'!$1:$1048576,2,FALSE)</f>
        <v>Jim Sink</v>
      </c>
      <c r="M177" s="2">
        <f>MATCH(orders[[#This Row],[Product ID]],'BD product'!A:A,0)</f>
        <v>89</v>
      </c>
      <c r="N177" s="2" t="str" cm="1">
        <f t="array" ref="N177">INDEX('BD product'!A:D,M177,2)</f>
        <v>Office Supplies</v>
      </c>
    </row>
    <row r="178" spans="1:14" x14ac:dyDescent="0.3">
      <c r="A178" s="3" t="s">
        <v>220</v>
      </c>
      <c r="B178" s="4">
        <v>42630</v>
      </c>
      <c r="C178" s="12" t="str">
        <f t="shared" si="2"/>
        <v>2016/09</v>
      </c>
      <c r="D178" s="4">
        <v>42635</v>
      </c>
      <c r="E178" s="3" t="s">
        <v>21</v>
      </c>
      <c r="F178" s="3" t="s">
        <v>221</v>
      </c>
      <c r="G178" s="3" t="s">
        <v>452</v>
      </c>
      <c r="H178" s="5">
        <v>648</v>
      </c>
      <c r="I178" s="2">
        <v>1</v>
      </c>
      <c r="J178" s="2">
        <v>0</v>
      </c>
      <c r="K178" s="2">
        <v>3.1103999999999998</v>
      </c>
      <c r="L178" s="18" t="str">
        <f>VLOOKUP(F178,'BD customers'!$1:$1048576,2,FALSE)</f>
        <v>Jim Sink</v>
      </c>
      <c r="M178" s="2">
        <f>MATCH(orders[[#This Row],[Product ID]],'BD product'!A:A,0)</f>
        <v>90</v>
      </c>
      <c r="N178" s="2" t="str" cm="1">
        <f t="array" ref="N178">INDEX('BD product'!A:D,M178,2)</f>
        <v>Office Supplies</v>
      </c>
    </row>
    <row r="179" spans="1:14" x14ac:dyDescent="0.3">
      <c r="A179" s="3" t="s">
        <v>454</v>
      </c>
      <c r="B179" s="4">
        <v>41825</v>
      </c>
      <c r="C179" s="12" t="str">
        <f t="shared" si="2"/>
        <v>2014/07</v>
      </c>
      <c r="D179" s="4">
        <v>41828</v>
      </c>
      <c r="E179" s="3" t="s">
        <v>64</v>
      </c>
      <c r="F179" s="3" t="s">
        <v>455</v>
      </c>
      <c r="G179" s="3" t="s">
        <v>452</v>
      </c>
      <c r="H179" s="5">
        <v>1944</v>
      </c>
      <c r="I179" s="2">
        <v>3</v>
      </c>
      <c r="J179" s="2">
        <v>0</v>
      </c>
      <c r="K179" s="2">
        <v>9.3312000000000008</v>
      </c>
      <c r="L179" s="18" t="str">
        <f>VLOOKUP(F179,'BD customers'!$1:$1048576,2,FALSE)</f>
        <v>Michael Chen</v>
      </c>
      <c r="M179" s="2">
        <f>MATCH(orders[[#This Row],[Product ID]],'BD product'!A:A,0)</f>
        <v>90</v>
      </c>
      <c r="N179" s="2" t="str" cm="1">
        <f t="array" ref="N179">INDEX('BD product'!A:D,M179,2)</f>
        <v>Office Supplies</v>
      </c>
    </row>
    <row r="180" spans="1:14" x14ac:dyDescent="0.3">
      <c r="A180" s="3" t="s">
        <v>456</v>
      </c>
      <c r="B180" s="4">
        <v>41818</v>
      </c>
      <c r="C180" s="12" t="str">
        <f t="shared" si="2"/>
        <v>2014/06</v>
      </c>
      <c r="D180" s="4">
        <v>41822</v>
      </c>
      <c r="E180" s="3" t="s">
        <v>21</v>
      </c>
      <c r="F180" s="3" t="s">
        <v>457</v>
      </c>
      <c r="G180" s="3" t="s">
        <v>452</v>
      </c>
      <c r="H180" s="5">
        <v>41472</v>
      </c>
      <c r="I180" s="2">
        <v>8</v>
      </c>
      <c r="J180" s="2">
        <v>2</v>
      </c>
      <c r="K180" s="2">
        <v>14.5152</v>
      </c>
      <c r="L180" s="18" t="str">
        <f>VLOOKUP(F180,'BD customers'!$1:$1048576,2,FALSE)</f>
        <v>Cynthia Arntzen</v>
      </c>
      <c r="M180" s="2">
        <f>MATCH(orders[[#This Row],[Product ID]],'BD product'!A:A,0)</f>
        <v>90</v>
      </c>
      <c r="N180" s="2" t="str" cm="1">
        <f t="array" ref="N180">INDEX('BD product'!A:D,M180,2)</f>
        <v>Office Supplies</v>
      </c>
    </row>
    <row r="181" spans="1:14" x14ac:dyDescent="0.3">
      <c r="A181" s="3" t="s">
        <v>458</v>
      </c>
      <c r="B181" s="4">
        <v>42035</v>
      </c>
      <c r="C181" s="12" t="str">
        <f t="shared" si="2"/>
        <v>2015/01</v>
      </c>
      <c r="D181" s="4">
        <v>42040</v>
      </c>
      <c r="E181" s="3" t="s">
        <v>11</v>
      </c>
      <c r="F181" s="3" t="s">
        <v>459</v>
      </c>
      <c r="G181" s="3" t="s">
        <v>460</v>
      </c>
      <c r="H181" s="5">
        <v>1296</v>
      </c>
      <c r="I181" s="2">
        <v>2</v>
      </c>
      <c r="J181" s="2">
        <v>0</v>
      </c>
      <c r="K181" s="2">
        <v>6.2207999999999997</v>
      </c>
      <c r="L181" s="18" t="str">
        <f>VLOOKUP(F181,'BD customers'!$1:$1048576,2,FALSE)</f>
        <v>Karl Braun</v>
      </c>
      <c r="M181" s="2">
        <f>MATCH(orders[[#This Row],[Product ID]],'BD product'!A:A,0)</f>
        <v>91</v>
      </c>
      <c r="N181" s="2" t="str" cm="1">
        <f t="array" ref="N181">INDEX('BD product'!A:D,M181,2)</f>
        <v>Office Supplies</v>
      </c>
    </row>
    <row r="182" spans="1:14" x14ac:dyDescent="0.3">
      <c r="A182" s="3" t="s">
        <v>458</v>
      </c>
      <c r="B182" s="4">
        <v>42035</v>
      </c>
      <c r="C182" s="12" t="str">
        <f t="shared" si="2"/>
        <v>2015/01</v>
      </c>
      <c r="D182" s="4">
        <v>42040</v>
      </c>
      <c r="E182" s="3" t="s">
        <v>11</v>
      </c>
      <c r="F182" s="3" t="s">
        <v>459</v>
      </c>
      <c r="G182" s="3" t="s">
        <v>462</v>
      </c>
      <c r="H182" s="5">
        <v>5334</v>
      </c>
      <c r="I182" s="2">
        <v>3</v>
      </c>
      <c r="J182" s="2">
        <v>0</v>
      </c>
      <c r="K182" s="2">
        <v>16.535399999999999</v>
      </c>
      <c r="L182" s="18" t="str">
        <f>VLOOKUP(F182,'BD customers'!$1:$1048576,2,FALSE)</f>
        <v>Karl Braun</v>
      </c>
      <c r="M182" s="2">
        <f>MATCH(orders[[#This Row],[Product ID]],'BD product'!A:A,0)</f>
        <v>92</v>
      </c>
      <c r="N182" s="2" t="str" cm="1">
        <f t="array" ref="N182">INDEX('BD product'!A:D,M182,2)</f>
        <v>Furniture</v>
      </c>
    </row>
    <row r="183" spans="1:14" x14ac:dyDescent="0.3">
      <c r="A183" s="3" t="s">
        <v>458</v>
      </c>
      <c r="B183" s="4">
        <v>42035</v>
      </c>
      <c r="C183" s="12" t="str">
        <f t="shared" si="2"/>
        <v>2015/01</v>
      </c>
      <c r="D183" s="4">
        <v>42040</v>
      </c>
      <c r="E183" s="3" t="s">
        <v>11</v>
      </c>
      <c r="F183" s="3" t="s">
        <v>459</v>
      </c>
      <c r="G183" s="3" t="s">
        <v>464</v>
      </c>
      <c r="H183" s="5">
        <v>3296</v>
      </c>
      <c r="I183" s="2">
        <v>2</v>
      </c>
      <c r="J183" s="2">
        <v>0</v>
      </c>
      <c r="K183" s="2">
        <v>16.150400000000001</v>
      </c>
      <c r="L183" s="18" t="str">
        <f>VLOOKUP(F183,'BD customers'!$1:$1048576,2,FALSE)</f>
        <v>Karl Braun</v>
      </c>
      <c r="M183" s="2">
        <f>MATCH(orders[[#This Row],[Product ID]],'BD product'!A:A,0)</f>
        <v>93</v>
      </c>
      <c r="N183" s="2" t="str" cm="1">
        <f t="array" ref="N183">INDEX('BD product'!A:D,M183,2)</f>
        <v>Office Supplies</v>
      </c>
    </row>
    <row r="184" spans="1:14" x14ac:dyDescent="0.3">
      <c r="A184" s="3" t="s">
        <v>466</v>
      </c>
      <c r="B184" s="4">
        <v>42362</v>
      </c>
      <c r="C184" s="12" t="str">
        <f t="shared" si="2"/>
        <v>2015/12</v>
      </c>
      <c r="D184" s="4">
        <v>42365</v>
      </c>
      <c r="E184" s="3" t="s">
        <v>64</v>
      </c>
      <c r="F184" s="3" t="s">
        <v>467</v>
      </c>
      <c r="G184" s="3" t="s">
        <v>464</v>
      </c>
      <c r="H184" s="5">
        <v>19776</v>
      </c>
      <c r="I184" s="2">
        <v>4</v>
      </c>
      <c r="J184" s="2">
        <v>7</v>
      </c>
      <c r="K184" s="2">
        <v>-13.8432</v>
      </c>
      <c r="L184" s="18" t="str">
        <f>VLOOKUP(F184,'BD customers'!$1:$1048576,2,FALSE)</f>
        <v>Joni Blumstein</v>
      </c>
      <c r="M184" s="2">
        <f>MATCH(orders[[#This Row],[Product ID]],'BD product'!A:A,0)</f>
        <v>93</v>
      </c>
      <c r="N184" s="2" t="str" cm="1">
        <f t="array" ref="N184">INDEX('BD product'!A:D,M184,2)</f>
        <v>Office Supplies</v>
      </c>
    </row>
    <row r="185" spans="1:14" x14ac:dyDescent="0.3">
      <c r="A185" s="3" t="s">
        <v>468</v>
      </c>
      <c r="B185" s="4">
        <v>41855</v>
      </c>
      <c r="C185" s="12" t="str">
        <f t="shared" si="2"/>
        <v>2014/08</v>
      </c>
      <c r="D185" s="4">
        <v>41860</v>
      </c>
      <c r="E185" s="3" t="s">
        <v>11</v>
      </c>
      <c r="F185" s="3" t="s">
        <v>469</v>
      </c>
      <c r="G185" s="3" t="s">
        <v>464</v>
      </c>
      <c r="H185" s="5">
        <v>13184</v>
      </c>
      <c r="I185" s="2">
        <v>1</v>
      </c>
      <c r="J185" s="2">
        <v>2</v>
      </c>
      <c r="K185" s="2">
        <v>4.7792000000000003</v>
      </c>
      <c r="L185" s="18" t="str">
        <f>VLOOKUP(F185,'BD customers'!$1:$1048576,2,FALSE)</f>
        <v>Valerie Dominguez</v>
      </c>
      <c r="M185" s="2">
        <f>MATCH(orders[[#This Row],[Product ID]],'BD product'!A:A,0)</f>
        <v>93</v>
      </c>
      <c r="N185" s="2" t="str" cm="1">
        <f t="array" ref="N185">INDEX('BD product'!A:D,M185,2)</f>
        <v>Office Supplies</v>
      </c>
    </row>
    <row r="186" spans="1:14" x14ac:dyDescent="0.3">
      <c r="A186" s="3" t="s">
        <v>470</v>
      </c>
      <c r="B186" s="4">
        <v>43045</v>
      </c>
      <c r="C186" s="12" t="str">
        <f t="shared" si="2"/>
        <v>2017/11</v>
      </c>
      <c r="D186" s="4">
        <v>43051</v>
      </c>
      <c r="E186" s="3" t="s">
        <v>21</v>
      </c>
      <c r="F186" s="3" t="s">
        <v>471</v>
      </c>
      <c r="G186" s="3" t="s">
        <v>472</v>
      </c>
      <c r="H186" s="5">
        <v>5682</v>
      </c>
      <c r="I186" s="2">
        <v>1</v>
      </c>
      <c r="J186" s="2">
        <v>7</v>
      </c>
      <c r="K186" s="2">
        <v>-0.37880000000000003</v>
      </c>
      <c r="L186" s="18" t="str">
        <f>VLOOKUP(F186,'BD customers'!$1:$1048576,2,FALSE)</f>
        <v>Roger Barcio</v>
      </c>
      <c r="M186" s="2">
        <f>MATCH(orders[[#This Row],[Product ID]],'BD product'!A:A,0)</f>
        <v>94</v>
      </c>
      <c r="N186" s="2" t="str" cm="1">
        <f t="array" ref="N186">INDEX('BD product'!A:D,M186,2)</f>
        <v>Office Supplies</v>
      </c>
    </row>
    <row r="187" spans="1:14" x14ac:dyDescent="0.3">
      <c r="A187" s="3" t="s">
        <v>297</v>
      </c>
      <c r="B187" s="4">
        <v>42323</v>
      </c>
      <c r="C187" s="12" t="str">
        <f t="shared" si="2"/>
        <v>2015/11</v>
      </c>
      <c r="D187" s="4">
        <v>42325</v>
      </c>
      <c r="E187" s="3" t="s">
        <v>11</v>
      </c>
      <c r="F187" s="3" t="s">
        <v>298</v>
      </c>
      <c r="G187" s="3" t="s">
        <v>472</v>
      </c>
      <c r="H187" s="5">
        <v>11364</v>
      </c>
      <c r="I187" s="2">
        <v>3</v>
      </c>
      <c r="J187" s="2">
        <v>8</v>
      </c>
      <c r="K187" s="2">
        <v>-1.7045999999999999</v>
      </c>
      <c r="L187" s="18" t="str">
        <f>VLOOKUP(F187,'BD customers'!$1:$1048576,2,FALSE)</f>
        <v>Dean Katz</v>
      </c>
      <c r="M187" s="2">
        <f>MATCH(orders[[#This Row],[Product ID]],'BD product'!A:A,0)</f>
        <v>94</v>
      </c>
      <c r="N187" s="2" t="str" cm="1">
        <f t="array" ref="N187">INDEX('BD product'!A:D,M187,2)</f>
        <v>Office Supplies</v>
      </c>
    </row>
    <row r="188" spans="1:14" x14ac:dyDescent="0.3">
      <c r="A188" s="3" t="s">
        <v>474</v>
      </c>
      <c r="B188" s="4">
        <v>43048</v>
      </c>
      <c r="C188" s="12" t="str">
        <f t="shared" si="2"/>
        <v>2017/11</v>
      </c>
      <c r="D188" s="4">
        <v>43050</v>
      </c>
      <c r="E188" s="3" t="s">
        <v>11</v>
      </c>
      <c r="F188" s="3" t="s">
        <v>475</v>
      </c>
      <c r="G188" s="3" t="s">
        <v>476</v>
      </c>
      <c r="H188" s="5">
        <v>9653</v>
      </c>
      <c r="I188" s="2">
        <v>7</v>
      </c>
      <c r="J188" s="2">
        <v>0</v>
      </c>
      <c r="K188" s="2">
        <v>40.5426</v>
      </c>
      <c r="L188" s="18" t="str">
        <f>VLOOKUP(F188,'BD customers'!$1:$1048576,2,FALSE)</f>
        <v>Parhena Norris</v>
      </c>
      <c r="M188" s="2">
        <f>MATCH(orders[[#This Row],[Product ID]],'BD product'!A:A,0)</f>
        <v>95</v>
      </c>
      <c r="N188" s="2" t="str" cm="1">
        <f t="array" ref="N188">INDEX('BD product'!A:D,M188,2)</f>
        <v>Furniture</v>
      </c>
    </row>
    <row r="189" spans="1:14" x14ac:dyDescent="0.3">
      <c r="A189" s="3" t="s">
        <v>478</v>
      </c>
      <c r="B189" s="4">
        <v>41831</v>
      </c>
      <c r="C189" s="12" t="str">
        <f t="shared" si="2"/>
        <v>2014/07</v>
      </c>
      <c r="D189" s="4">
        <v>41835</v>
      </c>
      <c r="E189" s="3" t="s">
        <v>21</v>
      </c>
      <c r="F189" s="3" t="s">
        <v>479</v>
      </c>
      <c r="G189" s="3" t="s">
        <v>476</v>
      </c>
      <c r="H189" s="5">
        <v>12411</v>
      </c>
      <c r="I189" s="2">
        <v>9</v>
      </c>
      <c r="J189" s="2">
        <v>0</v>
      </c>
      <c r="K189" s="2">
        <v>52.126199999999997</v>
      </c>
      <c r="L189" s="18" t="str">
        <f>VLOOKUP(F189,'BD customers'!$1:$1048576,2,FALSE)</f>
        <v>Laura Armstrong</v>
      </c>
      <c r="M189" s="2">
        <f>MATCH(orders[[#This Row],[Product ID]],'BD product'!A:A,0)</f>
        <v>95</v>
      </c>
      <c r="N189" s="2" t="str" cm="1">
        <f t="array" ref="N189">INDEX('BD product'!A:D,M189,2)</f>
        <v>Furniture</v>
      </c>
    </row>
    <row r="190" spans="1:14" x14ac:dyDescent="0.3">
      <c r="A190" s="3" t="s">
        <v>372</v>
      </c>
      <c r="B190" s="4">
        <v>42516</v>
      </c>
      <c r="C190" s="12" t="str">
        <f t="shared" si="2"/>
        <v>2016/05</v>
      </c>
      <c r="D190" s="4">
        <v>42522</v>
      </c>
      <c r="E190" s="3" t="s">
        <v>21</v>
      </c>
      <c r="F190" s="3" t="s">
        <v>373</v>
      </c>
      <c r="G190" s="3" t="s">
        <v>476</v>
      </c>
      <c r="H190" s="5">
        <v>4137</v>
      </c>
      <c r="I190" s="2">
        <v>3</v>
      </c>
      <c r="J190" s="2">
        <v>0</v>
      </c>
      <c r="K190" s="2">
        <v>17.375399999999999</v>
      </c>
      <c r="L190" s="18" t="str">
        <f>VLOOKUP(F190,'BD customers'!$1:$1048576,2,FALSE)</f>
        <v>Toby Braunhardt</v>
      </c>
      <c r="M190" s="2">
        <f>MATCH(orders[[#This Row],[Product ID]],'BD product'!A:A,0)</f>
        <v>95</v>
      </c>
      <c r="N190" s="2" t="str" cm="1">
        <f t="array" ref="N190">INDEX('BD product'!A:D,M190,2)</f>
        <v>Furniture</v>
      </c>
    </row>
    <row r="191" spans="1:14" x14ac:dyDescent="0.3">
      <c r="A191" s="3" t="s">
        <v>29</v>
      </c>
      <c r="B191" s="4">
        <v>41852</v>
      </c>
      <c r="C191" s="12" t="str">
        <f t="shared" si="2"/>
        <v>2014/08</v>
      </c>
      <c r="D191" s="4">
        <v>41856</v>
      </c>
      <c r="E191" s="3" t="s">
        <v>21</v>
      </c>
      <c r="F191" s="3" t="s">
        <v>30</v>
      </c>
      <c r="G191" s="3" t="s">
        <v>476</v>
      </c>
      <c r="H191" s="5">
        <v>44128</v>
      </c>
      <c r="I191" s="2">
        <v>4</v>
      </c>
      <c r="J191" s="2">
        <v>2</v>
      </c>
      <c r="K191" s="2">
        <v>12.135199999999999</v>
      </c>
      <c r="L191" s="18" t="str">
        <f>VLOOKUP(F191,'BD customers'!$1:$1048576,2,FALSE)</f>
        <v>Barbara Fisher</v>
      </c>
      <c r="M191" s="2">
        <f>MATCH(orders[[#This Row],[Product ID]],'BD product'!A:A,0)</f>
        <v>95</v>
      </c>
      <c r="N191" s="2" t="str" cm="1">
        <f t="array" ref="N191">INDEX('BD product'!A:D,M191,2)</f>
        <v>Furniture</v>
      </c>
    </row>
    <row r="192" spans="1:14" x14ac:dyDescent="0.3">
      <c r="A192" s="3" t="s">
        <v>480</v>
      </c>
      <c r="B192" s="4">
        <v>42903</v>
      </c>
      <c r="C192" s="12" t="str">
        <f t="shared" si="2"/>
        <v>2017/06</v>
      </c>
      <c r="D192" s="4">
        <v>42906</v>
      </c>
      <c r="E192" s="3" t="s">
        <v>64</v>
      </c>
      <c r="F192" s="3" t="s">
        <v>481</v>
      </c>
      <c r="G192" s="3" t="s">
        <v>482</v>
      </c>
      <c r="H192" s="5">
        <v>51312</v>
      </c>
      <c r="I192" s="2">
        <v>3</v>
      </c>
      <c r="J192" s="2">
        <v>2</v>
      </c>
      <c r="K192" s="2">
        <v>17.959199999999999</v>
      </c>
      <c r="L192" s="18" t="str">
        <f>VLOOKUP(F192,'BD customers'!$1:$1048576,2,FALSE)</f>
        <v>Katherine Ducich</v>
      </c>
      <c r="M192" s="2">
        <f>MATCH(orders[[#This Row],[Product ID]],'BD product'!A:A,0)</f>
        <v>96</v>
      </c>
      <c r="N192" s="2" t="str" cm="1">
        <f t="array" ref="N192">INDEX('BD product'!A:D,M192,2)</f>
        <v>Office Supplies</v>
      </c>
    </row>
    <row r="193" spans="1:14" x14ac:dyDescent="0.3">
      <c r="A193" s="3" t="s">
        <v>484</v>
      </c>
      <c r="B193" s="4">
        <v>42619</v>
      </c>
      <c r="C193" s="12" t="str">
        <f t="shared" si="2"/>
        <v>2016/09</v>
      </c>
      <c r="D193" s="4">
        <v>42624</v>
      </c>
      <c r="E193" s="3" t="s">
        <v>21</v>
      </c>
      <c r="F193" s="3" t="s">
        <v>485</v>
      </c>
      <c r="G193" s="3" t="s">
        <v>486</v>
      </c>
      <c r="H193" s="5">
        <v>7788</v>
      </c>
      <c r="I193" s="2">
        <v>6</v>
      </c>
      <c r="J193" s="2">
        <v>0</v>
      </c>
      <c r="K193" s="2">
        <v>22.5852</v>
      </c>
      <c r="L193" s="18" t="str">
        <f>VLOOKUP(F193,'BD customers'!$1:$1048576,2,FALSE)</f>
        <v>Elpida Rittenbach</v>
      </c>
      <c r="M193" s="2">
        <f>MATCH(orders[[#This Row],[Product ID]],'BD product'!A:A,0)</f>
        <v>97</v>
      </c>
      <c r="N193" s="2" t="str" cm="1">
        <f t="array" ref="N193">INDEX('BD product'!A:D,M193,2)</f>
        <v>Office Supplies</v>
      </c>
    </row>
    <row r="194" spans="1:14" x14ac:dyDescent="0.3">
      <c r="A194" s="3" t="s">
        <v>190</v>
      </c>
      <c r="B194" s="4">
        <v>43070</v>
      </c>
      <c r="C194" s="12" t="str">
        <f t="shared" ref="C194:C257" si="3">TEXT(B194,"aaaa/mm")</f>
        <v>2017/12</v>
      </c>
      <c r="D194" s="4">
        <v>43074</v>
      </c>
      <c r="E194" s="3" t="s">
        <v>21</v>
      </c>
      <c r="F194" s="3" t="s">
        <v>191</v>
      </c>
      <c r="G194" s="3" t="s">
        <v>486</v>
      </c>
      <c r="H194" s="5">
        <v>31152</v>
      </c>
      <c r="I194" s="2">
        <v>3</v>
      </c>
      <c r="J194" s="2">
        <v>2</v>
      </c>
      <c r="K194" s="2">
        <v>3.5045999999999999</v>
      </c>
      <c r="L194" s="18" t="str">
        <f>VLOOKUP(F194,'BD customers'!$1:$1048576,2,FALSE)</f>
        <v>Dianna Vittorini</v>
      </c>
      <c r="M194" s="2">
        <f>MATCH(orders[[#This Row],[Product ID]],'BD product'!A:A,0)</f>
        <v>97</v>
      </c>
      <c r="N194" s="2" t="str" cm="1">
        <f t="array" ref="N194">INDEX('BD product'!A:D,M194,2)</f>
        <v>Office Supplies</v>
      </c>
    </row>
    <row r="195" spans="1:14" x14ac:dyDescent="0.3">
      <c r="A195" s="3" t="s">
        <v>488</v>
      </c>
      <c r="B195" s="4">
        <v>42611</v>
      </c>
      <c r="C195" s="12" t="str">
        <f t="shared" si="3"/>
        <v>2016/08</v>
      </c>
      <c r="D195" s="4">
        <v>42615</v>
      </c>
      <c r="E195" s="3" t="s">
        <v>21</v>
      </c>
      <c r="F195" s="3" t="s">
        <v>489</v>
      </c>
      <c r="G195" s="3" t="s">
        <v>490</v>
      </c>
      <c r="H195" s="5">
        <v>64624</v>
      </c>
      <c r="I195" s="2">
        <v>7</v>
      </c>
      <c r="J195" s="2">
        <v>2</v>
      </c>
      <c r="K195" s="2">
        <v>22.618400000000001</v>
      </c>
      <c r="L195" s="18" t="str">
        <f>VLOOKUP(F195,'BD customers'!$1:$1048576,2,FALSE)</f>
        <v>Rick Bensley</v>
      </c>
      <c r="M195" s="2">
        <f>MATCH(orders[[#This Row],[Product ID]],'BD product'!A:A,0)</f>
        <v>98</v>
      </c>
      <c r="N195" s="2" t="str" cm="1">
        <f t="array" ref="N195">INDEX('BD product'!A:D,M195,2)</f>
        <v>Office Supplies</v>
      </c>
    </row>
    <row r="196" spans="1:14" x14ac:dyDescent="0.3">
      <c r="A196" s="3" t="s">
        <v>488</v>
      </c>
      <c r="B196" s="4">
        <v>42611</v>
      </c>
      <c r="C196" s="12" t="str">
        <f t="shared" si="3"/>
        <v>2016/08</v>
      </c>
      <c r="D196" s="4">
        <v>42615</v>
      </c>
      <c r="E196" s="3" t="s">
        <v>21</v>
      </c>
      <c r="F196" s="3" t="s">
        <v>489</v>
      </c>
      <c r="G196" s="3" t="s">
        <v>492</v>
      </c>
      <c r="H196" s="5">
        <v>95976</v>
      </c>
      <c r="I196" s="2">
        <v>3</v>
      </c>
      <c r="J196" s="2">
        <v>2</v>
      </c>
      <c r="K196" s="2">
        <v>-10.7973</v>
      </c>
      <c r="L196" s="18" t="str">
        <f>VLOOKUP(F196,'BD customers'!$1:$1048576,2,FALSE)</f>
        <v>Rick Bensley</v>
      </c>
      <c r="M196" s="2">
        <f>MATCH(orders[[#This Row],[Product ID]],'BD product'!A:A,0)</f>
        <v>99</v>
      </c>
      <c r="N196" s="2" t="str" cm="1">
        <f t="array" ref="N196">INDEX('BD product'!A:D,M196,2)</f>
        <v>Technology</v>
      </c>
    </row>
    <row r="197" spans="1:14" x14ac:dyDescent="0.3">
      <c r="A197" s="3" t="s">
        <v>494</v>
      </c>
      <c r="B197" s="4">
        <v>41859</v>
      </c>
      <c r="C197" s="12" t="str">
        <f t="shared" si="3"/>
        <v>2014/08</v>
      </c>
      <c r="D197" s="4">
        <v>41865</v>
      </c>
      <c r="E197" s="3" t="s">
        <v>21</v>
      </c>
      <c r="F197" s="3" t="s">
        <v>495</v>
      </c>
      <c r="G197" s="3" t="s">
        <v>492</v>
      </c>
      <c r="H197" s="5">
        <v>95976</v>
      </c>
      <c r="I197" s="2">
        <v>3</v>
      </c>
      <c r="J197" s="2">
        <v>2</v>
      </c>
      <c r="K197" s="2">
        <v>-10.7973</v>
      </c>
      <c r="L197" s="18" t="str">
        <f>VLOOKUP(F197,'BD customers'!$1:$1048576,2,FALSE)</f>
        <v>Maria Bertelson</v>
      </c>
      <c r="M197" s="2">
        <f>MATCH(orders[[#This Row],[Product ID]],'BD product'!A:A,0)</f>
        <v>99</v>
      </c>
      <c r="N197" s="2" t="str" cm="1">
        <f t="array" ref="N197">INDEX('BD product'!A:D,M197,2)</f>
        <v>Technology</v>
      </c>
    </row>
    <row r="198" spans="1:14" x14ac:dyDescent="0.3">
      <c r="A198" s="3" t="s">
        <v>488</v>
      </c>
      <c r="B198" s="4">
        <v>42611</v>
      </c>
      <c r="C198" s="12" t="str">
        <f t="shared" si="3"/>
        <v>2016/08</v>
      </c>
      <c r="D198" s="4">
        <v>42615</v>
      </c>
      <c r="E198" s="3" t="s">
        <v>21</v>
      </c>
      <c r="F198" s="3" t="s">
        <v>489</v>
      </c>
      <c r="G198" s="3" t="s">
        <v>496</v>
      </c>
      <c r="H198" s="5">
        <v>1788</v>
      </c>
      <c r="I198" s="2">
        <v>3</v>
      </c>
      <c r="J198" s="2">
        <v>8</v>
      </c>
      <c r="K198" s="2">
        <v>-3.0396000000000001</v>
      </c>
      <c r="L198" s="18" t="str">
        <f>VLOOKUP(F198,'BD customers'!$1:$1048576,2,FALSE)</f>
        <v>Rick Bensley</v>
      </c>
      <c r="M198" s="2">
        <f>MATCH(orders[[#This Row],[Product ID]],'BD product'!A:A,0)</f>
        <v>100</v>
      </c>
      <c r="N198" s="2" t="str" cm="1">
        <f t="array" ref="N198">INDEX('BD product'!A:D,M198,2)</f>
        <v>Office Supplies</v>
      </c>
    </row>
    <row r="199" spans="1:14" x14ac:dyDescent="0.3">
      <c r="A199" s="3" t="s">
        <v>498</v>
      </c>
      <c r="B199" s="4">
        <v>42693</v>
      </c>
      <c r="C199" s="12" t="str">
        <f t="shared" si="3"/>
        <v>2016/11</v>
      </c>
      <c r="D199" s="4">
        <v>42698</v>
      </c>
      <c r="E199" s="3" t="s">
        <v>21</v>
      </c>
      <c r="F199" s="3" t="s">
        <v>137</v>
      </c>
      <c r="G199" s="3" t="s">
        <v>496</v>
      </c>
      <c r="H199" s="5">
        <v>1192</v>
      </c>
      <c r="I199" s="2">
        <v>2</v>
      </c>
      <c r="J199" s="2">
        <v>8</v>
      </c>
      <c r="K199" s="2">
        <v>-2.0264000000000002</v>
      </c>
      <c r="L199" s="18" t="str">
        <f>VLOOKUP(F199,'BD customers'!$1:$1048576,2,FALSE)</f>
        <v>Eric Hoffmann</v>
      </c>
      <c r="M199" s="2">
        <f>MATCH(orders[[#This Row],[Product ID]],'BD product'!A:A,0)</f>
        <v>100</v>
      </c>
      <c r="N199" s="2" t="str" cm="1">
        <f t="array" ref="N199">INDEX('BD product'!A:D,M199,2)</f>
        <v>Office Supplies</v>
      </c>
    </row>
    <row r="200" spans="1:14" x14ac:dyDescent="0.3">
      <c r="A200" s="3" t="s">
        <v>499</v>
      </c>
      <c r="B200" s="4">
        <v>42705</v>
      </c>
      <c r="C200" s="12" t="str">
        <f t="shared" si="3"/>
        <v>2016/12</v>
      </c>
      <c r="D200" s="4">
        <v>42708</v>
      </c>
      <c r="E200" s="3" t="s">
        <v>11</v>
      </c>
      <c r="F200" s="3" t="s">
        <v>500</v>
      </c>
      <c r="G200" s="3" t="s">
        <v>501</v>
      </c>
      <c r="H200" s="5">
        <v>2392</v>
      </c>
      <c r="I200" s="2">
        <v>4</v>
      </c>
      <c r="J200" s="2">
        <v>0</v>
      </c>
      <c r="K200" s="2">
        <v>11.720800000000001</v>
      </c>
      <c r="L200" s="18" t="str">
        <f>VLOOKUP(F200,'BD customers'!$1:$1048576,2,FALSE)</f>
        <v>Gary Zandusky</v>
      </c>
      <c r="M200" s="2">
        <f>MATCH(orders[[#This Row],[Product ID]],'BD product'!A:A,0)</f>
        <v>101</v>
      </c>
      <c r="N200" s="2" t="str" cm="1">
        <f t="array" ref="N200">INDEX('BD product'!A:D,M200,2)</f>
        <v>Office Supplies</v>
      </c>
    </row>
    <row r="201" spans="1:14" x14ac:dyDescent="0.3">
      <c r="A201" s="3" t="s">
        <v>503</v>
      </c>
      <c r="B201" s="4">
        <v>42516</v>
      </c>
      <c r="C201" s="12" t="str">
        <f t="shared" si="3"/>
        <v>2016/05</v>
      </c>
      <c r="D201" s="4">
        <v>42516</v>
      </c>
      <c r="E201" s="3" t="s">
        <v>41</v>
      </c>
      <c r="F201" s="3" t="s">
        <v>504</v>
      </c>
      <c r="G201" s="3" t="s">
        <v>501</v>
      </c>
      <c r="H201" s="5">
        <v>14352</v>
      </c>
      <c r="I201" s="2">
        <v>3</v>
      </c>
      <c r="J201" s="2">
        <v>2</v>
      </c>
      <c r="K201" s="2">
        <v>5.2026000000000003</v>
      </c>
      <c r="L201" s="18" t="str">
        <f>VLOOKUP(F201,'BD customers'!$1:$1048576,2,FALSE)</f>
        <v>Maurice Satty</v>
      </c>
      <c r="M201" s="2">
        <f>MATCH(orders[[#This Row],[Product ID]],'BD product'!A:A,0)</f>
        <v>101</v>
      </c>
      <c r="N201" s="2" t="str" cm="1">
        <f t="array" ref="N201">INDEX('BD product'!A:D,M201,2)</f>
        <v>Office Supplies</v>
      </c>
    </row>
    <row r="202" spans="1:14" x14ac:dyDescent="0.3">
      <c r="A202" s="3" t="s">
        <v>301</v>
      </c>
      <c r="B202" s="4">
        <v>42508</v>
      </c>
      <c r="C202" s="12" t="str">
        <f t="shared" si="3"/>
        <v>2016/05</v>
      </c>
      <c r="D202" s="4">
        <v>42514</v>
      </c>
      <c r="E202" s="3" t="s">
        <v>21</v>
      </c>
      <c r="F202" s="3" t="s">
        <v>302</v>
      </c>
      <c r="G202" s="3" t="s">
        <v>501</v>
      </c>
      <c r="H202" s="5">
        <v>1794</v>
      </c>
      <c r="I202" s="2">
        <v>3</v>
      </c>
      <c r="J202" s="2">
        <v>0</v>
      </c>
      <c r="K202" s="2">
        <v>8.7905999999999995</v>
      </c>
      <c r="L202" s="18" t="str">
        <f>VLOOKUP(F202,'BD customers'!$1:$1048576,2,FALSE)</f>
        <v>Eric Barreto</v>
      </c>
      <c r="M202" s="2">
        <f>MATCH(orders[[#This Row],[Product ID]],'BD product'!A:A,0)</f>
        <v>101</v>
      </c>
      <c r="N202" s="2" t="str" cm="1">
        <f t="array" ref="N202">INDEX('BD product'!A:D,M202,2)</f>
        <v>Office Supplies</v>
      </c>
    </row>
    <row r="203" spans="1:14" x14ac:dyDescent="0.3">
      <c r="A203" s="3" t="s">
        <v>505</v>
      </c>
      <c r="B203" s="4">
        <v>42321</v>
      </c>
      <c r="C203" s="12" t="str">
        <f t="shared" si="3"/>
        <v>2015/11</v>
      </c>
      <c r="D203" s="4">
        <v>42325</v>
      </c>
      <c r="E203" s="3" t="s">
        <v>21</v>
      </c>
      <c r="F203" s="3" t="s">
        <v>506</v>
      </c>
      <c r="G203" s="3" t="s">
        <v>507</v>
      </c>
      <c r="H203" s="5">
        <v>238896</v>
      </c>
      <c r="I203" s="2">
        <v>6</v>
      </c>
      <c r="J203" s="2">
        <v>2</v>
      </c>
      <c r="K203" s="2">
        <v>-26.875800000000002</v>
      </c>
      <c r="L203" s="18" t="str">
        <f>VLOOKUP(F203,'BD customers'!$1:$1048576,2,FALSE)</f>
        <v>Lena Cacioppo</v>
      </c>
      <c r="M203" s="2">
        <f>MATCH(orders[[#This Row],[Product ID]],'BD product'!A:A,0)</f>
        <v>102</v>
      </c>
      <c r="N203" s="2" t="str" cm="1">
        <f t="array" ref="N203">INDEX('BD product'!A:D,M203,2)</f>
        <v>Technology</v>
      </c>
    </row>
    <row r="204" spans="1:14" x14ac:dyDescent="0.3">
      <c r="A204" s="3" t="s">
        <v>509</v>
      </c>
      <c r="B204" s="4">
        <v>42310</v>
      </c>
      <c r="C204" s="12" t="str">
        <f t="shared" si="3"/>
        <v>2015/11</v>
      </c>
      <c r="D204" s="4">
        <v>42310</v>
      </c>
      <c r="E204" s="3" t="s">
        <v>41</v>
      </c>
      <c r="F204" s="3" t="s">
        <v>510</v>
      </c>
      <c r="G204" s="3" t="s">
        <v>507</v>
      </c>
      <c r="H204" s="5">
        <v>44793</v>
      </c>
      <c r="I204" s="2">
        <v>9</v>
      </c>
      <c r="J204" s="2">
        <v>0</v>
      </c>
      <c r="K204" s="2">
        <v>49.272300000000001</v>
      </c>
      <c r="L204" s="18" t="str">
        <f>VLOOKUP(F204,'BD customers'!$1:$1048576,2,FALSE)</f>
        <v>Kelly Collister</v>
      </c>
      <c r="M204" s="2">
        <f>MATCH(orders[[#This Row],[Product ID]],'BD product'!A:A,0)</f>
        <v>102</v>
      </c>
      <c r="N204" s="2" t="str" cm="1">
        <f t="array" ref="N204">INDEX('BD product'!A:D,M204,2)</f>
        <v>Technology</v>
      </c>
    </row>
    <row r="205" spans="1:14" x14ac:dyDescent="0.3">
      <c r="A205" s="3" t="s">
        <v>505</v>
      </c>
      <c r="B205" s="4">
        <v>42321</v>
      </c>
      <c r="C205" s="12" t="str">
        <f t="shared" si="3"/>
        <v>2015/11</v>
      </c>
      <c r="D205" s="4">
        <v>42325</v>
      </c>
      <c r="E205" s="3" t="s">
        <v>21</v>
      </c>
      <c r="F205" s="3" t="s">
        <v>506</v>
      </c>
      <c r="G205" s="3" t="s">
        <v>511</v>
      </c>
      <c r="H205" s="5">
        <v>10236</v>
      </c>
      <c r="I205" s="2">
        <v>3</v>
      </c>
      <c r="J205" s="2">
        <v>2</v>
      </c>
      <c r="K205" s="2">
        <v>-3.8384999999999998</v>
      </c>
      <c r="L205" s="18" t="str">
        <f>VLOOKUP(F205,'BD customers'!$1:$1048576,2,FALSE)</f>
        <v>Lena Cacioppo</v>
      </c>
      <c r="M205" s="2">
        <f>MATCH(orders[[#This Row],[Product ID]],'BD product'!A:A,0)</f>
        <v>103</v>
      </c>
      <c r="N205" s="2" t="str" cm="1">
        <f t="array" ref="N205">INDEX('BD product'!A:D,M205,2)</f>
        <v>Furniture</v>
      </c>
    </row>
    <row r="206" spans="1:14" x14ac:dyDescent="0.3">
      <c r="A206" s="3" t="s">
        <v>513</v>
      </c>
      <c r="B206" s="4">
        <v>42437</v>
      </c>
      <c r="C206" s="12" t="str">
        <f t="shared" si="3"/>
        <v>2016/03</v>
      </c>
      <c r="D206" s="4">
        <v>42442</v>
      </c>
      <c r="E206" s="3" t="s">
        <v>21</v>
      </c>
      <c r="F206" s="3" t="s">
        <v>514</v>
      </c>
      <c r="G206" s="3" t="s">
        <v>511</v>
      </c>
      <c r="H206" s="5">
        <v>10236</v>
      </c>
      <c r="I206" s="2">
        <v>3</v>
      </c>
      <c r="J206" s="2">
        <v>2</v>
      </c>
      <c r="K206" s="2">
        <v>-3.8384999999999998</v>
      </c>
      <c r="L206" s="18" t="str">
        <f>VLOOKUP(F206,'BD customers'!$1:$1048576,2,FALSE)</f>
        <v>Zuschuss Carroll</v>
      </c>
      <c r="M206" s="2">
        <f>MATCH(orders[[#This Row],[Product ID]],'BD product'!A:A,0)</f>
        <v>103</v>
      </c>
      <c r="N206" s="2" t="str" cm="1">
        <f t="array" ref="N206">INDEX('BD product'!A:D,M206,2)</f>
        <v>Furniture</v>
      </c>
    </row>
    <row r="207" spans="1:14" x14ac:dyDescent="0.3">
      <c r="A207" s="3" t="s">
        <v>505</v>
      </c>
      <c r="B207" s="4">
        <v>42321</v>
      </c>
      <c r="C207" s="12" t="str">
        <f t="shared" si="3"/>
        <v>2015/11</v>
      </c>
      <c r="D207" s="4">
        <v>42325</v>
      </c>
      <c r="E207" s="3" t="s">
        <v>21</v>
      </c>
      <c r="F207" s="3" t="s">
        <v>506</v>
      </c>
      <c r="G207" s="3" t="s">
        <v>515</v>
      </c>
      <c r="H207" s="5">
        <v>36882</v>
      </c>
      <c r="I207" s="2">
        <v>3</v>
      </c>
      <c r="J207" s="2">
        <v>7</v>
      </c>
      <c r="K207" s="2">
        <v>-25.817399999999999</v>
      </c>
      <c r="L207" s="18" t="str">
        <f>VLOOKUP(F207,'BD customers'!$1:$1048576,2,FALSE)</f>
        <v>Lena Cacioppo</v>
      </c>
      <c r="M207" s="2">
        <f>MATCH(orders[[#This Row],[Product ID]],'BD product'!A:A,0)</f>
        <v>104</v>
      </c>
      <c r="N207" s="2" t="str" cm="1">
        <f t="array" ref="N207">INDEX('BD product'!A:D,M207,2)</f>
        <v>Office Supplies</v>
      </c>
    </row>
    <row r="208" spans="1:14" x14ac:dyDescent="0.3">
      <c r="A208" s="3" t="s">
        <v>517</v>
      </c>
      <c r="B208" s="4">
        <v>43062</v>
      </c>
      <c r="C208" s="12" t="str">
        <f t="shared" si="3"/>
        <v>2017/11</v>
      </c>
      <c r="D208" s="4">
        <v>43067</v>
      </c>
      <c r="E208" s="3" t="s">
        <v>21</v>
      </c>
      <c r="F208" s="3" t="s">
        <v>518</v>
      </c>
      <c r="G208" s="3" t="s">
        <v>519</v>
      </c>
      <c r="H208" s="5">
        <v>74112</v>
      </c>
      <c r="I208" s="2">
        <v>8</v>
      </c>
      <c r="J208" s="2">
        <v>2</v>
      </c>
      <c r="K208" s="2">
        <v>17.601600000000001</v>
      </c>
      <c r="L208" s="18" t="str">
        <f>VLOOKUP(F208,'BD customers'!$1:$1048576,2,FALSE)</f>
        <v>Janet Martin</v>
      </c>
      <c r="M208" s="2">
        <f>MATCH(orders[[#This Row],[Product ID]],'BD product'!A:A,0)</f>
        <v>105</v>
      </c>
      <c r="N208" s="2" t="str" cm="1">
        <f t="array" ref="N208">INDEX('BD product'!A:D,M208,2)</f>
        <v>Technology</v>
      </c>
    </row>
    <row r="209" spans="1:14" x14ac:dyDescent="0.3">
      <c r="A209" s="3" t="s">
        <v>517</v>
      </c>
      <c r="B209" s="4">
        <v>43062</v>
      </c>
      <c r="C209" s="12" t="str">
        <f t="shared" si="3"/>
        <v>2017/11</v>
      </c>
      <c r="D209" s="4">
        <v>43067</v>
      </c>
      <c r="E209" s="3" t="s">
        <v>21</v>
      </c>
      <c r="F209" s="3" t="s">
        <v>518</v>
      </c>
      <c r="G209" s="3" t="s">
        <v>521</v>
      </c>
      <c r="H209" s="5">
        <v>27992</v>
      </c>
      <c r="I209" s="2">
        <v>1</v>
      </c>
      <c r="J209" s="2">
        <v>2</v>
      </c>
      <c r="K209" s="2">
        <v>2.0994000000000002</v>
      </c>
      <c r="L209" s="18" t="str">
        <f>VLOOKUP(F209,'BD customers'!$1:$1048576,2,FALSE)</f>
        <v>Janet Martin</v>
      </c>
      <c r="M209" s="2">
        <f>MATCH(orders[[#This Row],[Product ID]],'BD product'!A:A,0)</f>
        <v>106</v>
      </c>
      <c r="N209" s="2" t="str" cm="1">
        <f t="array" ref="N209">INDEX('BD product'!A:D,M209,2)</f>
        <v>Technology</v>
      </c>
    </row>
    <row r="210" spans="1:14" x14ac:dyDescent="0.3">
      <c r="A210" s="3" t="s">
        <v>523</v>
      </c>
      <c r="B210" s="4">
        <v>42006</v>
      </c>
      <c r="C210" s="12" t="str">
        <f t="shared" si="3"/>
        <v>2015/01</v>
      </c>
      <c r="D210" s="4">
        <v>42013</v>
      </c>
      <c r="E210" s="3" t="s">
        <v>21</v>
      </c>
      <c r="F210" s="3" t="s">
        <v>524</v>
      </c>
      <c r="G210" s="3" t="s">
        <v>521</v>
      </c>
      <c r="H210" s="5">
        <v>62982</v>
      </c>
      <c r="I210" s="2">
        <v>3</v>
      </c>
      <c r="J210" s="2">
        <v>4</v>
      </c>
      <c r="K210" s="2">
        <v>-14.6958</v>
      </c>
      <c r="L210" s="18" t="str">
        <f>VLOOKUP(F210,'BD customers'!$1:$1048576,2,FALSE)</f>
        <v>Victoria Wilson</v>
      </c>
      <c r="M210" s="2">
        <f>MATCH(orders[[#This Row],[Product ID]],'BD product'!A:A,0)</f>
        <v>106</v>
      </c>
      <c r="N210" s="2" t="str" cm="1">
        <f t="array" ref="N210">INDEX('BD product'!A:D,M210,2)</f>
        <v>Technology</v>
      </c>
    </row>
    <row r="211" spans="1:14" x14ac:dyDescent="0.3">
      <c r="A211" s="3" t="s">
        <v>517</v>
      </c>
      <c r="B211" s="4">
        <v>43062</v>
      </c>
      <c r="C211" s="12" t="str">
        <f t="shared" si="3"/>
        <v>2017/11</v>
      </c>
      <c r="D211" s="4">
        <v>43067</v>
      </c>
      <c r="E211" s="3" t="s">
        <v>21</v>
      </c>
      <c r="F211" s="3" t="s">
        <v>518</v>
      </c>
      <c r="G211" s="3" t="s">
        <v>525</v>
      </c>
      <c r="H211" s="5">
        <v>3304</v>
      </c>
      <c r="I211" s="2">
        <v>1</v>
      </c>
      <c r="J211" s="2">
        <v>2</v>
      </c>
      <c r="K211" s="2">
        <v>1.0738000000000001</v>
      </c>
      <c r="L211" s="18" t="str">
        <f>VLOOKUP(F211,'BD customers'!$1:$1048576,2,FALSE)</f>
        <v>Janet Martin</v>
      </c>
      <c r="M211" s="2">
        <f>MATCH(orders[[#This Row],[Product ID]],'BD product'!A:A,0)</f>
        <v>107</v>
      </c>
      <c r="N211" s="2" t="str" cm="1">
        <f t="array" ref="N211">INDEX('BD product'!A:D,M211,2)</f>
        <v>Office Supplies</v>
      </c>
    </row>
    <row r="212" spans="1:14" x14ac:dyDescent="0.3">
      <c r="A212" s="3" t="s">
        <v>527</v>
      </c>
      <c r="B212" s="4">
        <v>42292</v>
      </c>
      <c r="C212" s="12" t="str">
        <f t="shared" si="3"/>
        <v>2015/10</v>
      </c>
      <c r="D212" s="4">
        <v>42297</v>
      </c>
      <c r="E212" s="3" t="s">
        <v>21</v>
      </c>
      <c r="F212" s="3" t="s">
        <v>528</v>
      </c>
      <c r="G212" s="3" t="s">
        <v>529</v>
      </c>
      <c r="H212" s="5">
        <v>33996</v>
      </c>
      <c r="I212" s="2">
        <v>5</v>
      </c>
      <c r="J212" s="2">
        <v>2</v>
      </c>
      <c r="K212" s="2">
        <v>6.7991999999999999</v>
      </c>
      <c r="L212" s="18" t="str">
        <f>VLOOKUP(F212,'BD customers'!$1:$1048576,2,FALSE)</f>
        <v>Pete Armstrong</v>
      </c>
      <c r="M212" s="2">
        <f>MATCH(orders[[#This Row],[Product ID]],'BD product'!A:A,0)</f>
        <v>108</v>
      </c>
      <c r="N212" s="2" t="str" cm="1">
        <f t="array" ref="N212">INDEX('BD product'!A:D,M212,2)</f>
        <v>Technology</v>
      </c>
    </row>
    <row r="213" spans="1:14" x14ac:dyDescent="0.3">
      <c r="A213" s="3" t="s">
        <v>531</v>
      </c>
      <c r="B213" s="4">
        <v>43094</v>
      </c>
      <c r="C213" s="12" t="str">
        <f t="shared" si="3"/>
        <v>2017/12</v>
      </c>
      <c r="D213" s="4">
        <v>43099</v>
      </c>
      <c r="E213" s="3" t="s">
        <v>21</v>
      </c>
      <c r="F213" s="3" t="s">
        <v>532</v>
      </c>
      <c r="G213" s="3" t="s">
        <v>533</v>
      </c>
      <c r="H213" s="5">
        <v>4196</v>
      </c>
      <c r="I213" s="2">
        <v>2</v>
      </c>
      <c r="J213" s="2">
        <v>0</v>
      </c>
      <c r="K213" s="2">
        <v>10.909599999999999</v>
      </c>
      <c r="L213" s="18" t="str">
        <f>VLOOKUP(F213,'BD customers'!$1:$1048576,2,FALSE)</f>
        <v>Cynthia Voltz</v>
      </c>
      <c r="M213" s="2">
        <f>MATCH(orders[[#This Row],[Product ID]],'BD product'!A:A,0)</f>
        <v>109</v>
      </c>
      <c r="N213" s="2" t="str" cm="1">
        <f t="array" ref="N213">INDEX('BD product'!A:D,M213,2)</f>
        <v>Furniture</v>
      </c>
    </row>
    <row r="214" spans="1:14" x14ac:dyDescent="0.3">
      <c r="A214" s="3" t="s">
        <v>535</v>
      </c>
      <c r="B214" s="4">
        <v>42677</v>
      </c>
      <c r="C214" s="12" t="str">
        <f t="shared" si="3"/>
        <v>2016/11</v>
      </c>
      <c r="D214" s="4">
        <v>42684</v>
      </c>
      <c r="E214" s="3" t="s">
        <v>21</v>
      </c>
      <c r="F214" s="3" t="s">
        <v>536</v>
      </c>
      <c r="G214" s="3" t="s">
        <v>537</v>
      </c>
      <c r="H214" s="5">
        <v>7596</v>
      </c>
      <c r="I214" s="2">
        <v>2</v>
      </c>
      <c r="J214" s="2">
        <v>0</v>
      </c>
      <c r="K214" s="2">
        <v>2.2787999999999999</v>
      </c>
      <c r="L214" s="18" t="str">
        <f>VLOOKUP(F214,'BD customers'!$1:$1048576,2,FALSE)</f>
        <v>Clay Ludtke</v>
      </c>
      <c r="M214" s="2">
        <f>MATCH(orders[[#This Row],[Product ID]],'BD product'!A:A,0)</f>
        <v>110</v>
      </c>
      <c r="N214" s="2" t="str" cm="1">
        <f t="array" ref="N214">INDEX('BD product'!A:D,M214,2)</f>
        <v>Office Supplies</v>
      </c>
    </row>
    <row r="215" spans="1:14" x14ac:dyDescent="0.3">
      <c r="A215" s="3" t="s">
        <v>535</v>
      </c>
      <c r="B215" s="4">
        <v>42677</v>
      </c>
      <c r="C215" s="12" t="str">
        <f t="shared" si="3"/>
        <v>2016/11</v>
      </c>
      <c r="D215" s="4">
        <v>42684</v>
      </c>
      <c r="E215" s="3" t="s">
        <v>21</v>
      </c>
      <c r="F215" s="3" t="s">
        <v>536</v>
      </c>
      <c r="G215" s="3" t="s">
        <v>539</v>
      </c>
      <c r="H215" s="5">
        <v>2724</v>
      </c>
      <c r="I215" s="2">
        <v>6</v>
      </c>
      <c r="J215" s="2">
        <v>0</v>
      </c>
      <c r="K215" s="2">
        <v>13.3476</v>
      </c>
      <c r="L215" s="18" t="str">
        <f>VLOOKUP(F215,'BD customers'!$1:$1048576,2,FALSE)</f>
        <v>Clay Ludtke</v>
      </c>
      <c r="M215" s="2">
        <f>MATCH(orders[[#This Row],[Product ID]],'BD product'!A:A,0)</f>
        <v>111</v>
      </c>
      <c r="N215" s="2" t="str" cm="1">
        <f t="array" ref="N215">INDEX('BD product'!A:D,M215,2)</f>
        <v>Office Supplies</v>
      </c>
    </row>
    <row r="216" spans="1:14" x14ac:dyDescent="0.3">
      <c r="A216" s="3" t="s">
        <v>541</v>
      </c>
      <c r="B216" s="4">
        <v>42240</v>
      </c>
      <c r="C216" s="12" t="str">
        <f t="shared" si="3"/>
        <v>2015/08</v>
      </c>
      <c r="D216" s="4">
        <v>42244</v>
      </c>
      <c r="E216" s="3" t="s">
        <v>21</v>
      </c>
      <c r="F216" s="3" t="s">
        <v>542</v>
      </c>
      <c r="G216" s="3" t="s">
        <v>539</v>
      </c>
      <c r="H216" s="5">
        <v>2724</v>
      </c>
      <c r="I216" s="2">
        <v>3</v>
      </c>
      <c r="J216" s="2">
        <v>8</v>
      </c>
      <c r="K216" s="2">
        <v>-4.2222</v>
      </c>
      <c r="L216" s="18" t="str">
        <f>VLOOKUP(F216,'BD customers'!$1:$1048576,2,FALSE)</f>
        <v>Cassandra Brandow</v>
      </c>
      <c r="M216" s="2">
        <f>MATCH(orders[[#This Row],[Product ID]],'BD product'!A:A,0)</f>
        <v>111</v>
      </c>
      <c r="N216" s="2" t="str" cm="1">
        <f t="array" ref="N216">INDEX('BD product'!A:D,M216,2)</f>
        <v>Office Supplies</v>
      </c>
    </row>
    <row r="217" spans="1:14" x14ac:dyDescent="0.3">
      <c r="A217" s="3" t="s">
        <v>543</v>
      </c>
      <c r="B217" s="4">
        <v>42660</v>
      </c>
      <c r="C217" s="12" t="str">
        <f t="shared" si="3"/>
        <v>2016/10</v>
      </c>
      <c r="D217" s="4">
        <v>42663</v>
      </c>
      <c r="E217" s="3" t="s">
        <v>64</v>
      </c>
      <c r="F217" s="3" t="s">
        <v>544</v>
      </c>
      <c r="G217" s="3" t="s">
        <v>539</v>
      </c>
      <c r="H217" s="5">
        <v>1816</v>
      </c>
      <c r="I217" s="2">
        <v>5</v>
      </c>
      <c r="J217" s="2">
        <v>2</v>
      </c>
      <c r="K217" s="2">
        <v>0.6583</v>
      </c>
      <c r="L217" s="18" t="str">
        <f>VLOOKUP(F217,'BD customers'!$1:$1048576,2,FALSE)</f>
        <v>Neil Knudson</v>
      </c>
      <c r="M217" s="2">
        <f>MATCH(orders[[#This Row],[Product ID]],'BD product'!A:A,0)</f>
        <v>111</v>
      </c>
      <c r="N217" s="2" t="str" cm="1">
        <f t="array" ref="N217">INDEX('BD product'!A:D,M217,2)</f>
        <v>Office Supplies</v>
      </c>
    </row>
    <row r="218" spans="1:14" x14ac:dyDescent="0.3">
      <c r="A218" s="3" t="s">
        <v>545</v>
      </c>
      <c r="B218" s="4">
        <v>41876</v>
      </c>
      <c r="C218" s="12" t="str">
        <f t="shared" si="3"/>
        <v>2014/08</v>
      </c>
      <c r="D218" s="4">
        <v>41878</v>
      </c>
      <c r="E218" s="3" t="s">
        <v>11</v>
      </c>
      <c r="F218" s="3" t="s">
        <v>546</v>
      </c>
      <c r="G218" s="3" t="s">
        <v>547</v>
      </c>
      <c r="H218" s="5">
        <v>40096</v>
      </c>
      <c r="I218" s="2">
        <v>14</v>
      </c>
      <c r="J218" s="2">
        <v>2</v>
      </c>
      <c r="K218" s="2">
        <v>14.534800000000001</v>
      </c>
      <c r="L218" s="18" t="str">
        <f>VLOOKUP(F218,'BD customers'!$1:$1048576,2,FALSE)</f>
        <v>Ryan Crowe</v>
      </c>
      <c r="M218" s="2">
        <f>MATCH(orders[[#This Row],[Product ID]],'BD product'!A:A,0)</f>
        <v>112</v>
      </c>
      <c r="N218" s="2" t="str" cm="1">
        <f t="array" ref="N218">INDEX('BD product'!A:D,M218,2)</f>
        <v>Office Supplies</v>
      </c>
    </row>
    <row r="219" spans="1:14" x14ac:dyDescent="0.3">
      <c r="A219" s="3" t="s">
        <v>549</v>
      </c>
      <c r="B219" s="4">
        <v>42678</v>
      </c>
      <c r="C219" s="12" t="str">
        <f t="shared" si="3"/>
        <v>2016/11</v>
      </c>
      <c r="D219" s="4">
        <v>42678</v>
      </c>
      <c r="E219" s="3" t="s">
        <v>41</v>
      </c>
      <c r="F219" s="3" t="s">
        <v>550</v>
      </c>
      <c r="G219" s="3" t="s">
        <v>547</v>
      </c>
      <c r="H219" s="5">
        <v>1074</v>
      </c>
      <c r="I219" s="2">
        <v>3</v>
      </c>
      <c r="J219" s="2">
        <v>0</v>
      </c>
      <c r="K219" s="2">
        <v>5.2625999999999999</v>
      </c>
      <c r="L219" s="18" t="str">
        <f>VLOOKUP(F219,'BD customers'!$1:$1048576,2,FALSE)</f>
        <v>Roy Collins</v>
      </c>
      <c r="M219" s="2">
        <f>MATCH(orders[[#This Row],[Product ID]],'BD product'!A:A,0)</f>
        <v>112</v>
      </c>
      <c r="N219" s="2" t="str" cm="1">
        <f t="array" ref="N219">INDEX('BD product'!A:D,M219,2)</f>
        <v>Office Supplies</v>
      </c>
    </row>
    <row r="220" spans="1:14" x14ac:dyDescent="0.3">
      <c r="A220" s="3" t="s">
        <v>545</v>
      </c>
      <c r="B220" s="4">
        <v>41876</v>
      </c>
      <c r="C220" s="12" t="str">
        <f t="shared" si="3"/>
        <v>2014/08</v>
      </c>
      <c r="D220" s="4">
        <v>41878</v>
      </c>
      <c r="E220" s="3" t="s">
        <v>11</v>
      </c>
      <c r="F220" s="3" t="s">
        <v>546</v>
      </c>
      <c r="G220" s="3" t="s">
        <v>551</v>
      </c>
      <c r="H220" s="5">
        <v>472</v>
      </c>
      <c r="I220" s="2">
        <v>2</v>
      </c>
      <c r="J220" s="2">
        <v>2</v>
      </c>
      <c r="K220" s="2">
        <v>0.16520000000000001</v>
      </c>
      <c r="L220" s="18" t="str">
        <f>VLOOKUP(F220,'BD customers'!$1:$1048576,2,FALSE)</f>
        <v>Ryan Crowe</v>
      </c>
      <c r="M220" s="2">
        <f>MATCH(orders[[#This Row],[Product ID]],'BD product'!A:A,0)</f>
        <v>113</v>
      </c>
      <c r="N220" s="2" t="str" cm="1">
        <f t="array" ref="N220">INDEX('BD product'!A:D,M220,2)</f>
        <v>Office Supplies</v>
      </c>
    </row>
    <row r="221" spans="1:14" x14ac:dyDescent="0.3">
      <c r="A221" s="3" t="s">
        <v>553</v>
      </c>
      <c r="B221" s="4">
        <v>42314</v>
      </c>
      <c r="C221" s="12" t="str">
        <f t="shared" si="3"/>
        <v>2015/11</v>
      </c>
      <c r="D221" s="4">
        <v>42317</v>
      </c>
      <c r="E221" s="3" t="s">
        <v>64</v>
      </c>
      <c r="F221" s="3" t="s">
        <v>554</v>
      </c>
      <c r="G221" s="3" t="s">
        <v>551</v>
      </c>
      <c r="H221" s="5">
        <v>708</v>
      </c>
      <c r="I221" s="2">
        <v>3</v>
      </c>
      <c r="J221" s="2">
        <v>2</v>
      </c>
      <c r="K221" s="2">
        <v>0.24779999999999999</v>
      </c>
      <c r="L221" s="18" t="str">
        <f>VLOOKUP(F221,'BD customers'!$1:$1048576,2,FALSE)</f>
        <v>Meg Tillman</v>
      </c>
      <c r="M221" s="2">
        <f>MATCH(orders[[#This Row],[Product ID]],'BD product'!A:A,0)</f>
        <v>113</v>
      </c>
      <c r="N221" s="2" t="str" cm="1">
        <f t="array" ref="N221">INDEX('BD product'!A:D,M221,2)</f>
        <v>Office Supplies</v>
      </c>
    </row>
    <row r="222" spans="1:14" x14ac:dyDescent="0.3">
      <c r="A222" s="3" t="s">
        <v>555</v>
      </c>
      <c r="B222" s="4">
        <v>42308</v>
      </c>
      <c r="C222" s="12" t="str">
        <f t="shared" si="3"/>
        <v>2015/10</v>
      </c>
      <c r="D222" s="4">
        <v>42312</v>
      </c>
      <c r="E222" s="3" t="s">
        <v>11</v>
      </c>
      <c r="F222" s="3" t="s">
        <v>556</v>
      </c>
      <c r="G222" s="3" t="s">
        <v>551</v>
      </c>
      <c r="H222" s="5">
        <v>1475</v>
      </c>
      <c r="I222" s="2">
        <v>5</v>
      </c>
      <c r="J222" s="2">
        <v>0</v>
      </c>
      <c r="K222" s="2">
        <v>7.0800000000000002E-2</v>
      </c>
      <c r="L222" s="18" t="str">
        <f>VLOOKUP(F222,'BD customers'!$1:$1048576,2,FALSE)</f>
        <v>Damala Kotsonis</v>
      </c>
      <c r="M222" s="2">
        <f>MATCH(orders[[#This Row],[Product ID]],'BD product'!A:A,0)</f>
        <v>113</v>
      </c>
      <c r="N222" s="2" t="str" cm="1">
        <f t="array" ref="N222">INDEX('BD product'!A:D,M222,2)</f>
        <v>Office Supplies</v>
      </c>
    </row>
    <row r="223" spans="1:14" x14ac:dyDescent="0.3">
      <c r="A223" s="3" t="s">
        <v>545</v>
      </c>
      <c r="B223" s="4">
        <v>41876</v>
      </c>
      <c r="C223" s="12" t="str">
        <f t="shared" si="3"/>
        <v>2014/08</v>
      </c>
      <c r="D223" s="4">
        <v>41878</v>
      </c>
      <c r="E223" s="3" t="s">
        <v>11</v>
      </c>
      <c r="F223" s="3" t="s">
        <v>546</v>
      </c>
      <c r="G223" s="3" t="s">
        <v>557</v>
      </c>
      <c r="H223" s="5">
        <v>23976</v>
      </c>
      <c r="I223" s="2">
        <v>3</v>
      </c>
      <c r="J223" s="2">
        <v>2</v>
      </c>
      <c r="K223" s="2">
        <v>7.4924999999999997</v>
      </c>
      <c r="L223" s="18" t="str">
        <f>VLOOKUP(F223,'BD customers'!$1:$1048576,2,FALSE)</f>
        <v>Ryan Crowe</v>
      </c>
      <c r="M223" s="2">
        <f>MATCH(orders[[#This Row],[Product ID]],'BD product'!A:A,0)</f>
        <v>114</v>
      </c>
      <c r="N223" s="2" t="str" cm="1">
        <f t="array" ref="N223">INDEX('BD product'!A:D,M223,2)</f>
        <v>Office Supplies</v>
      </c>
    </row>
    <row r="224" spans="1:14" x14ac:dyDescent="0.3">
      <c r="A224" s="3" t="s">
        <v>545</v>
      </c>
      <c r="B224" s="4">
        <v>41876</v>
      </c>
      <c r="C224" s="12" t="str">
        <f t="shared" si="3"/>
        <v>2014/08</v>
      </c>
      <c r="D224" s="4">
        <v>41878</v>
      </c>
      <c r="E224" s="3" t="s">
        <v>11</v>
      </c>
      <c r="F224" s="3" t="s">
        <v>546</v>
      </c>
      <c r="G224" s="3" t="s">
        <v>559</v>
      </c>
      <c r="H224" s="5">
        <v>130464</v>
      </c>
      <c r="I224" s="2">
        <v>6</v>
      </c>
      <c r="J224" s="2">
        <v>2</v>
      </c>
      <c r="K224" s="2">
        <v>44.031599999999997</v>
      </c>
      <c r="L224" s="18" t="str">
        <f>VLOOKUP(F224,'BD customers'!$1:$1048576,2,FALSE)</f>
        <v>Ryan Crowe</v>
      </c>
      <c r="M224" s="2">
        <f>MATCH(orders[[#This Row],[Product ID]],'BD product'!A:A,0)</f>
        <v>115</v>
      </c>
      <c r="N224" s="2" t="str" cm="1">
        <f t="array" ref="N224">INDEX('BD product'!A:D,M224,2)</f>
        <v>Office Supplies</v>
      </c>
    </row>
    <row r="225" spans="1:14" x14ac:dyDescent="0.3">
      <c r="A225" s="3" t="s">
        <v>561</v>
      </c>
      <c r="B225" s="4">
        <v>42749</v>
      </c>
      <c r="C225" s="12" t="str">
        <f t="shared" si="3"/>
        <v>2017/01</v>
      </c>
      <c r="D225" s="4">
        <v>42750</v>
      </c>
      <c r="E225" s="3" t="s">
        <v>64</v>
      </c>
      <c r="F225" s="3" t="s">
        <v>562</v>
      </c>
      <c r="G225" s="3" t="s">
        <v>559</v>
      </c>
      <c r="H225" s="5">
        <v>21744</v>
      </c>
      <c r="I225" s="2">
        <v>1</v>
      </c>
      <c r="J225" s="2">
        <v>2</v>
      </c>
      <c r="K225" s="2">
        <v>7.3385999999999996</v>
      </c>
      <c r="L225" s="18" t="str">
        <f>VLOOKUP(F225,'BD customers'!$1:$1048576,2,FALSE)</f>
        <v>Rob Beeghly</v>
      </c>
      <c r="M225" s="2">
        <f>MATCH(orders[[#This Row],[Product ID]],'BD product'!A:A,0)</f>
        <v>115</v>
      </c>
      <c r="N225" s="2" t="str" cm="1">
        <f t="array" ref="N225">INDEX('BD product'!A:D,M225,2)</f>
        <v>Office Supplies</v>
      </c>
    </row>
    <row r="226" spans="1:14" x14ac:dyDescent="0.3">
      <c r="A226" s="3" t="s">
        <v>563</v>
      </c>
      <c r="B226" s="4">
        <v>42065</v>
      </c>
      <c r="C226" s="12" t="str">
        <f t="shared" si="3"/>
        <v>2015/03</v>
      </c>
      <c r="D226" s="4">
        <v>42069</v>
      </c>
      <c r="E226" s="3" t="s">
        <v>21</v>
      </c>
      <c r="F226" s="3" t="s">
        <v>564</v>
      </c>
      <c r="G226" s="3" t="s">
        <v>565</v>
      </c>
      <c r="H226" s="5">
        <v>78753</v>
      </c>
      <c r="I226" s="2">
        <v>3</v>
      </c>
      <c r="J226" s="2">
        <v>0</v>
      </c>
      <c r="K226" s="2">
        <v>165.38130000000001</v>
      </c>
      <c r="L226" s="18" t="str">
        <f>VLOOKUP(F226,'BD customers'!$1:$1048576,2,FALSE)</f>
        <v>Dave Kipp</v>
      </c>
      <c r="M226" s="2">
        <f>MATCH(orders[[#This Row],[Product ID]],'BD product'!A:A,0)</f>
        <v>116</v>
      </c>
      <c r="N226" s="2" t="str" cm="1">
        <f t="array" ref="N226">INDEX('BD product'!A:D,M226,2)</f>
        <v>Furniture</v>
      </c>
    </row>
    <row r="227" spans="1:14" x14ac:dyDescent="0.3">
      <c r="A227" s="3" t="s">
        <v>541</v>
      </c>
      <c r="B227" s="4">
        <v>42240</v>
      </c>
      <c r="C227" s="12" t="str">
        <f t="shared" si="3"/>
        <v>2015/08</v>
      </c>
      <c r="D227" s="4">
        <v>42244</v>
      </c>
      <c r="E227" s="3" t="s">
        <v>21</v>
      </c>
      <c r="F227" s="3" t="s">
        <v>542</v>
      </c>
      <c r="G227" s="3" t="s">
        <v>565</v>
      </c>
      <c r="H227" s="5">
        <v>918785</v>
      </c>
      <c r="I227" s="2">
        <v>5</v>
      </c>
      <c r="J227" s="2">
        <v>3</v>
      </c>
      <c r="K227" s="2">
        <v>-118.12949999999999</v>
      </c>
      <c r="L227" s="18" t="str">
        <f>VLOOKUP(F227,'BD customers'!$1:$1048576,2,FALSE)</f>
        <v>Cassandra Brandow</v>
      </c>
      <c r="M227" s="2">
        <f>MATCH(orders[[#This Row],[Product ID]],'BD product'!A:A,0)</f>
        <v>116</v>
      </c>
      <c r="N227" s="2" t="str" cm="1">
        <f t="array" ref="N227">INDEX('BD product'!A:D,M227,2)</f>
        <v>Furniture</v>
      </c>
    </row>
    <row r="228" spans="1:14" x14ac:dyDescent="0.3">
      <c r="A228" s="3" t="s">
        <v>567</v>
      </c>
      <c r="B228" s="4">
        <v>42099</v>
      </c>
      <c r="C228" s="12" t="str">
        <f t="shared" si="3"/>
        <v>2015/04</v>
      </c>
      <c r="D228" s="4">
        <v>42104</v>
      </c>
      <c r="E228" s="3" t="s">
        <v>21</v>
      </c>
      <c r="F228" s="3" t="s">
        <v>568</v>
      </c>
      <c r="G228" s="3" t="s">
        <v>569</v>
      </c>
      <c r="H228" s="5">
        <v>157794</v>
      </c>
      <c r="I228" s="2">
        <v>1</v>
      </c>
      <c r="J228" s="2">
        <v>7</v>
      </c>
      <c r="K228" s="2">
        <v>-115.71559999999999</v>
      </c>
      <c r="L228" s="18" t="str">
        <f>VLOOKUP(F228,'BD customers'!$1:$1048576,2,FALSE)</f>
        <v>Greg Guthrie</v>
      </c>
      <c r="M228" s="2">
        <f>MATCH(orders[[#This Row],[Product ID]],'BD product'!A:A,0)</f>
        <v>117</v>
      </c>
      <c r="N228" s="2" t="str" cm="1">
        <f t="array" ref="N228">INDEX('BD product'!A:D,M228,2)</f>
        <v>Office Supplies</v>
      </c>
    </row>
    <row r="229" spans="1:14" x14ac:dyDescent="0.3">
      <c r="A229" s="3" t="s">
        <v>571</v>
      </c>
      <c r="B229" s="4">
        <v>42628</v>
      </c>
      <c r="C229" s="12" t="str">
        <f t="shared" si="3"/>
        <v>2016/09</v>
      </c>
      <c r="D229" s="4">
        <v>42633</v>
      </c>
      <c r="E229" s="3" t="s">
        <v>21</v>
      </c>
      <c r="F229" s="3" t="s">
        <v>572</v>
      </c>
      <c r="G229" s="3" t="s">
        <v>569</v>
      </c>
      <c r="H229" s="5">
        <v>841568</v>
      </c>
      <c r="I229" s="2">
        <v>2</v>
      </c>
      <c r="J229" s="2">
        <v>2</v>
      </c>
      <c r="K229" s="2">
        <v>294.54880000000003</v>
      </c>
      <c r="L229" s="18" t="str">
        <f>VLOOKUP(F229,'BD customers'!$1:$1048576,2,FALSE)</f>
        <v>Adam Hart</v>
      </c>
      <c r="M229" s="2">
        <f>MATCH(orders[[#This Row],[Product ID]],'BD product'!A:A,0)</f>
        <v>117</v>
      </c>
      <c r="N229" s="2" t="str" cm="1">
        <f t="array" ref="N229">INDEX('BD product'!A:D,M229,2)</f>
        <v>Office Supplies</v>
      </c>
    </row>
    <row r="230" spans="1:14" x14ac:dyDescent="0.3">
      <c r="A230" s="3" t="s">
        <v>63</v>
      </c>
      <c r="B230" s="4">
        <v>42533</v>
      </c>
      <c r="C230" s="12" t="str">
        <f t="shared" si="3"/>
        <v>2016/06</v>
      </c>
      <c r="D230" s="4">
        <v>42536</v>
      </c>
      <c r="E230" s="3" t="s">
        <v>64</v>
      </c>
      <c r="F230" s="3" t="s">
        <v>65</v>
      </c>
      <c r="G230" s="3" t="s">
        <v>573</v>
      </c>
      <c r="H230" s="5">
        <v>4704</v>
      </c>
      <c r="I230" s="2">
        <v>3</v>
      </c>
      <c r="J230" s="2">
        <v>0</v>
      </c>
      <c r="K230" s="2">
        <v>18.345600000000001</v>
      </c>
      <c r="L230" s="18" t="str">
        <f>VLOOKUP(F230,'BD customers'!$1:$1048576,2,FALSE)</f>
        <v>Steven Cartwright</v>
      </c>
      <c r="M230" s="2">
        <f>MATCH(orders[[#This Row],[Product ID]],'BD product'!A:A,0)</f>
        <v>118</v>
      </c>
      <c r="N230" s="2" t="str" cm="1">
        <f t="array" ref="N230">INDEX('BD product'!A:D,M230,2)</f>
        <v>Furniture</v>
      </c>
    </row>
    <row r="231" spans="1:14" x14ac:dyDescent="0.3">
      <c r="A231" s="3" t="s">
        <v>279</v>
      </c>
      <c r="B231" s="4">
        <v>42225</v>
      </c>
      <c r="C231" s="12" t="str">
        <f t="shared" si="3"/>
        <v>2015/08</v>
      </c>
      <c r="D231" s="4">
        <v>42228</v>
      </c>
      <c r="E231" s="3" t="s">
        <v>64</v>
      </c>
      <c r="F231" s="3" t="s">
        <v>82</v>
      </c>
      <c r="G231" s="3" t="s">
        <v>573</v>
      </c>
      <c r="H231" s="5">
        <v>4704</v>
      </c>
      <c r="I231" s="2">
        <v>3</v>
      </c>
      <c r="J231" s="2">
        <v>0</v>
      </c>
      <c r="K231" s="2">
        <v>18.345600000000001</v>
      </c>
      <c r="L231" s="18" t="str">
        <f>VLOOKUP(F231,'BD customers'!$1:$1048576,2,FALSE)</f>
        <v>Naresj Patel</v>
      </c>
      <c r="M231" s="2">
        <f>MATCH(orders[[#This Row],[Product ID]],'BD product'!A:A,0)</f>
        <v>118</v>
      </c>
      <c r="N231" s="2" t="str" cm="1">
        <f t="array" ref="N231">INDEX('BD product'!A:D,M231,2)</f>
        <v>Furniture</v>
      </c>
    </row>
    <row r="232" spans="1:14" x14ac:dyDescent="0.3">
      <c r="A232" s="3" t="s">
        <v>63</v>
      </c>
      <c r="B232" s="4">
        <v>42533</v>
      </c>
      <c r="C232" s="12" t="str">
        <f t="shared" si="3"/>
        <v>2016/06</v>
      </c>
      <c r="D232" s="4">
        <v>42536</v>
      </c>
      <c r="E232" s="3" t="s">
        <v>64</v>
      </c>
      <c r="F232" s="3" t="s">
        <v>65</v>
      </c>
      <c r="G232" s="3" t="s">
        <v>575</v>
      </c>
      <c r="H232" s="5">
        <v>22656</v>
      </c>
      <c r="I232" s="2">
        <v>6</v>
      </c>
      <c r="J232" s="2">
        <v>0</v>
      </c>
      <c r="K232" s="2">
        <v>63.436799999999998</v>
      </c>
      <c r="L232" s="18" t="str">
        <f>VLOOKUP(F232,'BD customers'!$1:$1048576,2,FALSE)</f>
        <v>Steven Cartwright</v>
      </c>
      <c r="M232" s="2">
        <f>MATCH(orders[[#This Row],[Product ID]],'BD product'!A:A,0)</f>
        <v>119</v>
      </c>
      <c r="N232" s="2" t="str" cm="1">
        <f t="array" ref="N232">INDEX('BD product'!A:D,M232,2)</f>
        <v>Office Supplies</v>
      </c>
    </row>
    <row r="233" spans="1:14" x14ac:dyDescent="0.3">
      <c r="A233" s="3" t="s">
        <v>577</v>
      </c>
      <c r="B233" s="4">
        <v>41981</v>
      </c>
      <c r="C233" s="12" t="str">
        <f t="shared" si="3"/>
        <v>2014/12</v>
      </c>
      <c r="D233" s="4">
        <v>41986</v>
      </c>
      <c r="E233" s="3" t="s">
        <v>21</v>
      </c>
      <c r="F233" s="3" t="s">
        <v>578</v>
      </c>
      <c r="G233" s="3" t="s">
        <v>575</v>
      </c>
      <c r="H233" s="5">
        <v>60416</v>
      </c>
      <c r="I233" s="2">
        <v>2</v>
      </c>
      <c r="J233" s="2">
        <v>2</v>
      </c>
      <c r="K233" s="2">
        <v>6.0415999999999999</v>
      </c>
      <c r="L233" s="18" t="str">
        <f>VLOOKUP(F233,'BD customers'!$1:$1048576,2,FALSE)</f>
        <v>Thomas Boland</v>
      </c>
      <c r="M233" s="2">
        <f>MATCH(orders[[#This Row],[Product ID]],'BD product'!A:A,0)</f>
        <v>119</v>
      </c>
      <c r="N233" s="2" t="str" cm="1">
        <f t="array" ref="N233">INDEX('BD product'!A:D,M233,2)</f>
        <v>Office Supplies</v>
      </c>
    </row>
    <row r="234" spans="1:14" x14ac:dyDescent="0.3">
      <c r="A234" s="3" t="s">
        <v>63</v>
      </c>
      <c r="B234" s="4">
        <v>42533</v>
      </c>
      <c r="C234" s="12" t="str">
        <f t="shared" si="3"/>
        <v>2016/06</v>
      </c>
      <c r="D234" s="4">
        <v>42536</v>
      </c>
      <c r="E234" s="3" t="s">
        <v>64</v>
      </c>
      <c r="F234" s="3" t="s">
        <v>65</v>
      </c>
      <c r="G234" s="3" t="s">
        <v>579</v>
      </c>
      <c r="H234" s="5">
        <v>11502</v>
      </c>
      <c r="I234" s="2">
        <v>9</v>
      </c>
      <c r="J234" s="2">
        <v>0</v>
      </c>
      <c r="K234" s="2">
        <v>5.1759000000000004</v>
      </c>
      <c r="L234" s="18" t="str">
        <f>VLOOKUP(F234,'BD customers'!$1:$1048576,2,FALSE)</f>
        <v>Steven Cartwright</v>
      </c>
      <c r="M234" s="2">
        <f>MATCH(orders[[#This Row],[Product ID]],'BD product'!A:A,0)</f>
        <v>120</v>
      </c>
      <c r="N234" s="2" t="str" cm="1">
        <f t="array" ref="N234">INDEX('BD product'!A:D,M234,2)</f>
        <v>Office Supplies</v>
      </c>
    </row>
    <row r="235" spans="1:14" x14ac:dyDescent="0.3">
      <c r="A235" s="3" t="s">
        <v>581</v>
      </c>
      <c r="B235" s="4">
        <v>42472</v>
      </c>
      <c r="C235" s="12" t="str">
        <f t="shared" si="3"/>
        <v>2016/04</v>
      </c>
      <c r="D235" s="4">
        <v>42476</v>
      </c>
      <c r="E235" s="3" t="s">
        <v>21</v>
      </c>
      <c r="F235" s="3" t="s">
        <v>582</v>
      </c>
      <c r="G235" s="3" t="s">
        <v>579</v>
      </c>
      <c r="H235" s="5">
        <v>639</v>
      </c>
      <c r="I235" s="2">
        <v>5</v>
      </c>
      <c r="J235" s="2">
        <v>0</v>
      </c>
      <c r="K235" s="2">
        <v>2.8755000000000002</v>
      </c>
      <c r="L235" s="18" t="str">
        <f>VLOOKUP(F235,'BD customers'!$1:$1048576,2,FALSE)</f>
        <v>Brian Dahlen</v>
      </c>
      <c r="M235" s="2">
        <f>MATCH(orders[[#This Row],[Product ID]],'BD product'!A:A,0)</f>
        <v>120</v>
      </c>
      <c r="N235" s="2" t="str" cm="1">
        <f t="array" ref="N235">INDEX('BD product'!A:D,M235,2)</f>
        <v>Office Supplies</v>
      </c>
    </row>
    <row r="236" spans="1:14" x14ac:dyDescent="0.3">
      <c r="A236" s="3" t="s">
        <v>63</v>
      </c>
      <c r="B236" s="4">
        <v>42533</v>
      </c>
      <c r="C236" s="12" t="str">
        <f t="shared" si="3"/>
        <v>2016/06</v>
      </c>
      <c r="D236" s="4">
        <v>42536</v>
      </c>
      <c r="E236" s="3" t="s">
        <v>64</v>
      </c>
      <c r="F236" s="3" t="s">
        <v>65</v>
      </c>
      <c r="G236" s="3" t="s">
        <v>583</v>
      </c>
      <c r="H236" s="5">
        <v>6804</v>
      </c>
      <c r="I236" s="2">
        <v>7</v>
      </c>
      <c r="J236" s="2">
        <v>0</v>
      </c>
      <c r="K236" s="2">
        <v>19.7316</v>
      </c>
      <c r="L236" s="18" t="str">
        <f>VLOOKUP(F236,'BD customers'!$1:$1048576,2,FALSE)</f>
        <v>Steven Cartwright</v>
      </c>
      <c r="M236" s="2">
        <f>MATCH(orders[[#This Row],[Product ID]],'BD product'!A:A,0)</f>
        <v>121</v>
      </c>
      <c r="N236" s="2" t="str" cm="1">
        <f t="array" ref="N236">INDEX('BD product'!A:D,M236,2)</f>
        <v>Technology</v>
      </c>
    </row>
    <row r="237" spans="1:14" x14ac:dyDescent="0.3">
      <c r="A237" s="3" t="s">
        <v>585</v>
      </c>
      <c r="B237" s="4">
        <v>41999</v>
      </c>
      <c r="C237" s="12" t="str">
        <f t="shared" si="3"/>
        <v>2014/12</v>
      </c>
      <c r="D237" s="4">
        <v>42001</v>
      </c>
      <c r="E237" s="3" t="s">
        <v>11</v>
      </c>
      <c r="F237" s="3" t="s">
        <v>586</v>
      </c>
      <c r="G237" s="3" t="s">
        <v>587</v>
      </c>
      <c r="H237" s="5">
        <v>600558</v>
      </c>
      <c r="I237" s="2">
        <v>3</v>
      </c>
      <c r="J237" s="2">
        <v>3</v>
      </c>
      <c r="K237" s="2">
        <v>-8.5793999999999997</v>
      </c>
      <c r="L237" s="18" t="str">
        <f>VLOOKUP(F237,'BD customers'!$1:$1048576,2,FALSE)</f>
        <v>Alan Dominguez</v>
      </c>
      <c r="M237" s="2">
        <f>MATCH(orders[[#This Row],[Product ID]],'BD product'!A:A,0)</f>
        <v>122</v>
      </c>
      <c r="N237" s="2" t="str" cm="1">
        <f t="array" ref="N237">INDEX('BD product'!A:D,M237,2)</f>
        <v>Furniture</v>
      </c>
    </row>
    <row r="238" spans="1:14" x14ac:dyDescent="0.3">
      <c r="A238" s="3" t="s">
        <v>589</v>
      </c>
      <c r="B238" s="4">
        <v>41699</v>
      </c>
      <c r="C238" s="12" t="str">
        <f t="shared" si="3"/>
        <v>2014/03</v>
      </c>
      <c r="D238" s="4">
        <v>41704</v>
      </c>
      <c r="E238" s="3" t="s">
        <v>11</v>
      </c>
      <c r="F238" s="3" t="s">
        <v>590</v>
      </c>
      <c r="G238" s="3" t="s">
        <v>587</v>
      </c>
      <c r="H238" s="5">
        <v>457568</v>
      </c>
      <c r="I238" s="2">
        <v>2</v>
      </c>
      <c r="J238" s="2">
        <v>2</v>
      </c>
      <c r="K238" s="2">
        <v>51.476399999999998</v>
      </c>
      <c r="L238" s="18" t="str">
        <f>VLOOKUP(F238,'BD customers'!$1:$1048576,2,FALSE)</f>
        <v>Dave Brooks</v>
      </c>
      <c r="M238" s="2">
        <f>MATCH(orders[[#This Row],[Product ID]],'BD product'!A:A,0)</f>
        <v>122</v>
      </c>
      <c r="N238" s="2" t="str" cm="1">
        <f t="array" ref="N238">INDEX('BD product'!A:D,M238,2)</f>
        <v>Furniture</v>
      </c>
    </row>
    <row r="239" spans="1:14" x14ac:dyDescent="0.3">
      <c r="A239" s="3" t="s">
        <v>591</v>
      </c>
      <c r="B239" s="4">
        <v>41791</v>
      </c>
      <c r="C239" s="12" t="str">
        <f t="shared" si="3"/>
        <v>2014/06</v>
      </c>
      <c r="D239" s="4">
        <v>41796</v>
      </c>
      <c r="E239" s="3" t="s">
        <v>11</v>
      </c>
      <c r="F239" s="3" t="s">
        <v>592</v>
      </c>
      <c r="G239" s="3" t="s">
        <v>587</v>
      </c>
      <c r="H239" s="5">
        <v>200186</v>
      </c>
      <c r="I239" s="2">
        <v>7</v>
      </c>
      <c r="J239" s="2">
        <v>0</v>
      </c>
      <c r="K239" s="2">
        <v>580.5394</v>
      </c>
      <c r="L239" s="18" t="str">
        <f>VLOOKUP(F239,'BD customers'!$1:$1048576,2,FALSE)</f>
        <v>Dianna Wilson</v>
      </c>
      <c r="M239" s="2">
        <f>MATCH(orders[[#This Row],[Product ID]],'BD product'!A:A,0)</f>
        <v>122</v>
      </c>
      <c r="N239" s="2" t="str" cm="1">
        <f t="array" ref="N239">INDEX('BD product'!A:D,M239,2)</f>
        <v>Furniture</v>
      </c>
    </row>
    <row r="240" spans="1:14" x14ac:dyDescent="0.3">
      <c r="A240" s="3" t="s">
        <v>593</v>
      </c>
      <c r="B240" s="4">
        <v>41902</v>
      </c>
      <c r="C240" s="12" t="str">
        <f t="shared" si="3"/>
        <v>2014/09</v>
      </c>
      <c r="D240" s="4">
        <v>41907</v>
      </c>
      <c r="E240" s="3" t="s">
        <v>21</v>
      </c>
      <c r="F240" s="3" t="s">
        <v>162</v>
      </c>
      <c r="G240" s="3" t="s">
        <v>594</v>
      </c>
      <c r="H240" s="5">
        <v>6177</v>
      </c>
      <c r="I240" s="2">
        <v>6</v>
      </c>
      <c r="J240" s="2">
        <v>5</v>
      </c>
      <c r="K240" s="2">
        <v>-40.7682</v>
      </c>
      <c r="L240" s="18" t="str">
        <f>VLOOKUP(F240,'BD customers'!$1:$1048576,2,FALSE)</f>
        <v>Philip Fox</v>
      </c>
      <c r="M240" s="2">
        <f>MATCH(orders[[#This Row],[Product ID]],'BD product'!A:A,0)</f>
        <v>123</v>
      </c>
      <c r="N240" s="2" t="str" cm="1">
        <f t="array" ref="N240">INDEX('BD product'!A:D,M240,2)</f>
        <v>Furniture</v>
      </c>
    </row>
    <row r="241" spans="1:14" x14ac:dyDescent="0.3">
      <c r="A241" s="3" t="s">
        <v>596</v>
      </c>
      <c r="B241" s="4">
        <v>41799</v>
      </c>
      <c r="C241" s="12" t="str">
        <f t="shared" si="3"/>
        <v>2014/06</v>
      </c>
      <c r="D241" s="4">
        <v>41801</v>
      </c>
      <c r="E241" s="3" t="s">
        <v>11</v>
      </c>
      <c r="F241" s="3" t="s">
        <v>597</v>
      </c>
      <c r="G241" s="3" t="s">
        <v>594</v>
      </c>
      <c r="H241" s="5">
        <v>14413</v>
      </c>
      <c r="I241" s="2">
        <v>7</v>
      </c>
      <c r="J241" s="2">
        <v>0</v>
      </c>
      <c r="K241" s="2">
        <v>24.502099999999999</v>
      </c>
      <c r="L241" s="18" t="str">
        <f>VLOOKUP(F241,'BD customers'!$1:$1048576,2,FALSE)</f>
        <v>Frank Olsen</v>
      </c>
      <c r="M241" s="2">
        <f>MATCH(orders[[#This Row],[Product ID]],'BD product'!A:A,0)</f>
        <v>123</v>
      </c>
      <c r="N241" s="2" t="str" cm="1">
        <f t="array" ref="N241">INDEX('BD product'!A:D,M241,2)</f>
        <v>Furniture</v>
      </c>
    </row>
    <row r="242" spans="1:14" x14ac:dyDescent="0.3">
      <c r="A242" s="3" t="s">
        <v>598</v>
      </c>
      <c r="B242" s="4">
        <v>43044</v>
      </c>
      <c r="C242" s="12" t="str">
        <f t="shared" si="3"/>
        <v>2017/11</v>
      </c>
      <c r="D242" s="4">
        <v>43051</v>
      </c>
      <c r="E242" s="3" t="s">
        <v>21</v>
      </c>
      <c r="F242" s="3" t="s">
        <v>78</v>
      </c>
      <c r="G242" s="3" t="s">
        <v>599</v>
      </c>
      <c r="H242" s="5">
        <v>2388</v>
      </c>
      <c r="I242" s="2">
        <v>2</v>
      </c>
      <c r="J242" s="2">
        <v>7</v>
      </c>
      <c r="K242" s="2">
        <v>-1.8308</v>
      </c>
      <c r="L242" s="18" t="str">
        <f>VLOOKUP(F242,'BD customers'!$1:$1048576,2,FALSE)</f>
        <v>Troy Staebel</v>
      </c>
      <c r="M242" s="2">
        <f>MATCH(orders[[#This Row],[Product ID]],'BD product'!A:A,0)</f>
        <v>124</v>
      </c>
      <c r="N242" s="2" t="str" cm="1">
        <f t="array" ref="N242">INDEX('BD product'!A:D,M242,2)</f>
        <v>Office Supplies</v>
      </c>
    </row>
    <row r="243" spans="1:14" x14ac:dyDescent="0.3">
      <c r="A243" s="3" t="s">
        <v>601</v>
      </c>
      <c r="B243" s="4">
        <v>43070</v>
      </c>
      <c r="C243" s="12" t="str">
        <f t="shared" si="3"/>
        <v>2017/12</v>
      </c>
      <c r="D243" s="4">
        <v>43076</v>
      </c>
      <c r="E243" s="3" t="s">
        <v>21</v>
      </c>
      <c r="F243" s="3" t="s">
        <v>602</v>
      </c>
      <c r="G243" s="3" t="s">
        <v>599</v>
      </c>
      <c r="H243" s="5">
        <v>1592</v>
      </c>
      <c r="I243" s="2">
        <v>4</v>
      </c>
      <c r="J243" s="2">
        <v>0</v>
      </c>
      <c r="K243" s="2">
        <v>7.4824000000000002</v>
      </c>
      <c r="L243" s="18" t="str">
        <f>VLOOKUP(F243,'BD customers'!$1:$1048576,2,FALSE)</f>
        <v>Joseph Holt</v>
      </c>
      <c r="M243" s="2">
        <f>MATCH(orders[[#This Row],[Product ID]],'BD product'!A:A,0)</f>
        <v>124</v>
      </c>
      <c r="N243" s="2" t="str" cm="1">
        <f t="array" ref="N243">INDEX('BD product'!A:D,M243,2)</f>
        <v>Office Supplies</v>
      </c>
    </row>
    <row r="244" spans="1:14" x14ac:dyDescent="0.3">
      <c r="A244" s="3" t="s">
        <v>603</v>
      </c>
      <c r="B244" s="4">
        <v>43051</v>
      </c>
      <c r="C244" s="12" t="str">
        <f t="shared" si="3"/>
        <v>2017/11</v>
      </c>
      <c r="D244" s="4">
        <v>43054</v>
      </c>
      <c r="E244" s="3" t="s">
        <v>11</v>
      </c>
      <c r="F244" s="3" t="s">
        <v>76</v>
      </c>
      <c r="G244" s="3" t="s">
        <v>599</v>
      </c>
      <c r="H244" s="5">
        <v>1592</v>
      </c>
      <c r="I244" s="2">
        <v>5</v>
      </c>
      <c r="J244" s="2">
        <v>2</v>
      </c>
      <c r="K244" s="2">
        <v>0.5373</v>
      </c>
      <c r="L244" s="18" t="str">
        <f>VLOOKUP(F244,'BD customers'!$1:$1048576,2,FALSE)</f>
        <v>Ed Braxton</v>
      </c>
      <c r="M244" s="2">
        <f>MATCH(orders[[#This Row],[Product ID]],'BD product'!A:A,0)</f>
        <v>124</v>
      </c>
      <c r="N244" s="2" t="str" cm="1">
        <f t="array" ref="N244">INDEX('BD product'!A:D,M244,2)</f>
        <v>Office Supplies</v>
      </c>
    </row>
    <row r="245" spans="1:14" x14ac:dyDescent="0.3">
      <c r="A245" s="3" t="s">
        <v>598</v>
      </c>
      <c r="B245" s="4">
        <v>43044</v>
      </c>
      <c r="C245" s="12" t="str">
        <f t="shared" si="3"/>
        <v>2017/11</v>
      </c>
      <c r="D245" s="4">
        <v>43051</v>
      </c>
      <c r="E245" s="3" t="s">
        <v>21</v>
      </c>
      <c r="F245" s="3" t="s">
        <v>78</v>
      </c>
      <c r="G245" s="3" t="s">
        <v>604</v>
      </c>
      <c r="H245" s="5">
        <v>243992</v>
      </c>
      <c r="I245" s="2">
        <v>7</v>
      </c>
      <c r="J245" s="2">
        <v>2</v>
      </c>
      <c r="K245" s="2">
        <v>3.0499000000000001</v>
      </c>
      <c r="L245" s="18" t="str">
        <f>VLOOKUP(F245,'BD customers'!$1:$1048576,2,FALSE)</f>
        <v>Troy Staebel</v>
      </c>
      <c r="M245" s="2">
        <f>MATCH(orders[[#This Row],[Product ID]],'BD product'!A:A,0)</f>
        <v>125</v>
      </c>
      <c r="N245" s="2" t="str" cm="1">
        <f t="array" ref="N245">INDEX('BD product'!A:D,M245,2)</f>
        <v>Office Supplies</v>
      </c>
    </row>
    <row r="246" spans="1:14" x14ac:dyDescent="0.3">
      <c r="A246" s="3" t="s">
        <v>222</v>
      </c>
      <c r="B246" s="4">
        <v>41947</v>
      </c>
      <c r="C246" s="12" t="str">
        <f t="shared" si="3"/>
        <v>2014/11</v>
      </c>
      <c r="D246" s="4">
        <v>41952</v>
      </c>
      <c r="E246" s="3" t="s">
        <v>21</v>
      </c>
      <c r="F246" s="3" t="s">
        <v>223</v>
      </c>
      <c r="G246" s="3" t="s">
        <v>604</v>
      </c>
      <c r="H246" s="5">
        <v>4357</v>
      </c>
      <c r="I246" s="2">
        <v>1</v>
      </c>
      <c r="J246" s="2">
        <v>0</v>
      </c>
      <c r="K246" s="2">
        <v>1.3070999999999999</v>
      </c>
      <c r="L246" s="18" t="str">
        <f>VLOOKUP(F246,'BD customers'!$1:$1048576,2,FALSE)</f>
        <v>Nathan Mautz</v>
      </c>
      <c r="M246" s="2">
        <f>MATCH(orders[[#This Row],[Product ID]],'BD product'!A:A,0)</f>
        <v>125</v>
      </c>
      <c r="N246" s="2" t="str" cm="1">
        <f t="array" ref="N246">INDEX('BD product'!A:D,M246,2)</f>
        <v>Office Supplies</v>
      </c>
    </row>
    <row r="247" spans="1:14" x14ac:dyDescent="0.3">
      <c r="A247" s="3" t="s">
        <v>606</v>
      </c>
      <c r="B247" s="4">
        <v>42936</v>
      </c>
      <c r="C247" s="12" t="str">
        <f t="shared" si="3"/>
        <v>2017/07</v>
      </c>
      <c r="D247" s="4">
        <v>42942</v>
      </c>
      <c r="E247" s="3" t="s">
        <v>21</v>
      </c>
      <c r="F247" s="3" t="s">
        <v>607</v>
      </c>
      <c r="G247" s="3" t="s">
        <v>604</v>
      </c>
      <c r="H247" s="5">
        <v>69712</v>
      </c>
      <c r="I247" s="2">
        <v>2</v>
      </c>
      <c r="J247" s="2">
        <v>2</v>
      </c>
      <c r="K247" s="2">
        <v>0.87139999999999995</v>
      </c>
      <c r="L247" s="18" t="str">
        <f>VLOOKUP(F247,'BD customers'!$1:$1048576,2,FALSE)</f>
        <v>Carlos Soltero</v>
      </c>
      <c r="M247" s="2">
        <f>MATCH(orders[[#This Row],[Product ID]],'BD product'!A:A,0)</f>
        <v>125</v>
      </c>
      <c r="N247" s="2" t="str" cm="1">
        <f t="array" ref="N247">INDEX('BD product'!A:D,M247,2)</f>
        <v>Office Supplies</v>
      </c>
    </row>
    <row r="248" spans="1:14" x14ac:dyDescent="0.3">
      <c r="A248" s="3" t="s">
        <v>608</v>
      </c>
      <c r="B248" s="4">
        <v>42278</v>
      </c>
      <c r="C248" s="12" t="str">
        <f t="shared" si="3"/>
        <v>2015/10</v>
      </c>
      <c r="D248" s="4">
        <v>42283</v>
      </c>
      <c r="E248" s="3" t="s">
        <v>21</v>
      </c>
      <c r="F248" s="3" t="s">
        <v>609</v>
      </c>
      <c r="G248" s="3" t="s">
        <v>604</v>
      </c>
      <c r="H248" s="5">
        <v>139424</v>
      </c>
      <c r="I248" s="2">
        <v>4</v>
      </c>
      <c r="J248" s="2">
        <v>2</v>
      </c>
      <c r="K248" s="2">
        <v>1.7427999999999999</v>
      </c>
      <c r="L248" s="18" t="str">
        <f>VLOOKUP(F248,'BD customers'!$1:$1048576,2,FALSE)</f>
        <v>Shaun Chance</v>
      </c>
      <c r="M248" s="2">
        <f>MATCH(orders[[#This Row],[Product ID]],'BD product'!A:A,0)</f>
        <v>125</v>
      </c>
      <c r="N248" s="2" t="str" cm="1">
        <f t="array" ref="N248">INDEX('BD product'!A:D,M248,2)</f>
        <v>Office Supplies</v>
      </c>
    </row>
    <row r="249" spans="1:14" x14ac:dyDescent="0.3">
      <c r="A249" s="3" t="s">
        <v>337</v>
      </c>
      <c r="B249" s="4">
        <v>42680</v>
      </c>
      <c r="C249" s="12" t="str">
        <f t="shared" si="3"/>
        <v>2016/11</v>
      </c>
      <c r="D249" s="4">
        <v>42684</v>
      </c>
      <c r="E249" s="3" t="s">
        <v>11</v>
      </c>
      <c r="F249" s="3" t="s">
        <v>338</v>
      </c>
      <c r="G249" s="3" t="s">
        <v>610</v>
      </c>
      <c r="H249" s="5">
        <v>23856</v>
      </c>
      <c r="I249" s="2">
        <v>3</v>
      </c>
      <c r="J249" s="2">
        <v>0</v>
      </c>
      <c r="K249" s="2">
        <v>26.241599999999998</v>
      </c>
      <c r="L249" s="18" t="str">
        <f>VLOOKUP(F249,'BD customers'!$1:$1048576,2,FALSE)</f>
        <v>Lindsay Shagiari</v>
      </c>
      <c r="M249" s="2">
        <f>MATCH(orders[[#This Row],[Product ID]],'BD product'!A:A,0)</f>
        <v>126</v>
      </c>
      <c r="N249" s="2" t="str" cm="1">
        <f t="array" ref="N249">INDEX('BD product'!A:D,M249,2)</f>
        <v>Furniture</v>
      </c>
    </row>
    <row r="250" spans="1:14" x14ac:dyDescent="0.3">
      <c r="A250" s="3" t="s">
        <v>612</v>
      </c>
      <c r="B250" s="4">
        <v>42768</v>
      </c>
      <c r="C250" s="12" t="str">
        <f t="shared" si="3"/>
        <v>2017/02</v>
      </c>
      <c r="D250" s="4">
        <v>42771</v>
      </c>
      <c r="E250" s="3" t="s">
        <v>64</v>
      </c>
      <c r="F250" s="3" t="s">
        <v>613</v>
      </c>
      <c r="G250" s="3" t="s">
        <v>614</v>
      </c>
      <c r="H250" s="5">
        <v>5997</v>
      </c>
      <c r="I250" s="2">
        <v>5</v>
      </c>
      <c r="J250" s="2">
        <v>4</v>
      </c>
      <c r="K250" s="2">
        <v>-1.1994</v>
      </c>
      <c r="L250" s="18" t="str">
        <f>VLOOKUP(F250,'BD customers'!$1:$1048576,2,FALSE)</f>
        <v>Dorothy Wardle</v>
      </c>
      <c r="M250" s="2">
        <f>MATCH(orders[[#This Row],[Product ID]],'BD product'!A:A,0)</f>
        <v>127</v>
      </c>
      <c r="N250" s="2" t="str" cm="1">
        <f t="array" ref="N250">INDEX('BD product'!A:D,M250,2)</f>
        <v>Technology</v>
      </c>
    </row>
    <row r="251" spans="1:14" x14ac:dyDescent="0.3">
      <c r="A251" s="3" t="s">
        <v>616</v>
      </c>
      <c r="B251" s="4">
        <v>42901</v>
      </c>
      <c r="C251" s="12" t="str">
        <f t="shared" si="3"/>
        <v>2017/06</v>
      </c>
      <c r="D251" s="4">
        <v>42905</v>
      </c>
      <c r="E251" s="3" t="s">
        <v>21</v>
      </c>
      <c r="F251" s="3" t="s">
        <v>617</v>
      </c>
      <c r="G251" s="3" t="s">
        <v>614</v>
      </c>
      <c r="H251" s="5">
        <v>47976</v>
      </c>
      <c r="I251" s="2">
        <v>3</v>
      </c>
      <c r="J251" s="2">
        <v>2</v>
      </c>
      <c r="K251" s="2">
        <v>4.7976000000000001</v>
      </c>
      <c r="L251" s="18" t="str">
        <f>VLOOKUP(F251,'BD customers'!$1:$1048576,2,FALSE)</f>
        <v>Clay Cheatham</v>
      </c>
      <c r="M251" s="2">
        <f>MATCH(orders[[#This Row],[Product ID]],'BD product'!A:A,0)</f>
        <v>127</v>
      </c>
      <c r="N251" s="2" t="str" cm="1">
        <f t="array" ref="N251">INDEX('BD product'!A:D,M251,2)</f>
        <v>Technology</v>
      </c>
    </row>
    <row r="252" spans="1:14" x14ac:dyDescent="0.3">
      <c r="A252" s="3" t="s">
        <v>612</v>
      </c>
      <c r="B252" s="4">
        <v>42768</v>
      </c>
      <c r="C252" s="12" t="str">
        <f t="shared" si="3"/>
        <v>2017/02</v>
      </c>
      <c r="D252" s="4">
        <v>42771</v>
      </c>
      <c r="E252" s="3" t="s">
        <v>64</v>
      </c>
      <c r="F252" s="3" t="s">
        <v>613</v>
      </c>
      <c r="G252" s="3" t="s">
        <v>618</v>
      </c>
      <c r="H252" s="5">
        <v>78304</v>
      </c>
      <c r="I252" s="2">
        <v>2</v>
      </c>
      <c r="J252" s="2">
        <v>2</v>
      </c>
      <c r="K252" s="2">
        <v>2.9363999999999999</v>
      </c>
      <c r="L252" s="18" t="str">
        <f>VLOOKUP(F252,'BD customers'!$1:$1048576,2,FALSE)</f>
        <v>Dorothy Wardle</v>
      </c>
      <c r="M252" s="2">
        <f>MATCH(orders[[#This Row],[Product ID]],'BD product'!A:A,0)</f>
        <v>128</v>
      </c>
      <c r="N252" s="2" t="str" cm="1">
        <f t="array" ref="N252">INDEX('BD product'!A:D,M252,2)</f>
        <v>Office Supplies</v>
      </c>
    </row>
    <row r="253" spans="1:14" x14ac:dyDescent="0.3">
      <c r="A253" s="3" t="s">
        <v>620</v>
      </c>
      <c r="B253" s="4">
        <v>42895</v>
      </c>
      <c r="C253" s="12" t="str">
        <f t="shared" si="3"/>
        <v>2017/06</v>
      </c>
      <c r="D253" s="4">
        <v>42899</v>
      </c>
      <c r="E253" s="3" t="s">
        <v>21</v>
      </c>
      <c r="F253" s="3" t="s">
        <v>621</v>
      </c>
      <c r="G253" s="3" t="s">
        <v>618</v>
      </c>
      <c r="H253" s="5">
        <v>36352</v>
      </c>
      <c r="I253" s="2">
        <v>8</v>
      </c>
      <c r="J253" s="2">
        <v>2</v>
      </c>
      <c r="K253" s="2">
        <v>0.11360000000000001</v>
      </c>
      <c r="L253" s="18" t="str">
        <f>VLOOKUP(F253,'BD customers'!$1:$1048576,2,FALSE)</f>
        <v>Meg O'Connel</v>
      </c>
      <c r="M253" s="2">
        <f>MATCH(orders[[#This Row],[Product ID]],'BD product'!A:A,0)</f>
        <v>128</v>
      </c>
      <c r="N253" s="2" t="str" cm="1">
        <f t="array" ref="N253">INDEX('BD product'!A:D,M253,2)</f>
        <v>Office Supplies</v>
      </c>
    </row>
    <row r="254" spans="1:14" x14ac:dyDescent="0.3">
      <c r="A254" s="3" t="s">
        <v>622</v>
      </c>
      <c r="B254" s="4">
        <v>42996</v>
      </c>
      <c r="C254" s="12" t="str">
        <f t="shared" si="3"/>
        <v>2017/09</v>
      </c>
      <c r="D254" s="4">
        <v>43000</v>
      </c>
      <c r="E254" s="3" t="s">
        <v>21</v>
      </c>
      <c r="F254" s="3" t="s">
        <v>623</v>
      </c>
      <c r="G254" s="3" t="s">
        <v>618</v>
      </c>
      <c r="H254" s="5">
        <v>2272</v>
      </c>
      <c r="I254" s="2">
        <v>4</v>
      </c>
      <c r="J254" s="2">
        <v>0</v>
      </c>
      <c r="K254" s="2">
        <v>1.0224</v>
      </c>
      <c r="L254" s="18" t="str">
        <f>VLOOKUP(F254,'BD customers'!$1:$1048576,2,FALSE)</f>
        <v>Barry FranzÃ¶sisch</v>
      </c>
      <c r="M254" s="2">
        <f>MATCH(orders[[#This Row],[Product ID]],'BD product'!A:A,0)</f>
        <v>128</v>
      </c>
      <c r="N254" s="2" t="str" cm="1">
        <f t="array" ref="N254">INDEX('BD product'!A:D,M254,2)</f>
        <v>Office Supplies</v>
      </c>
    </row>
    <row r="255" spans="1:14" x14ac:dyDescent="0.3">
      <c r="A255" s="3" t="s">
        <v>624</v>
      </c>
      <c r="B255" s="4">
        <v>42479</v>
      </c>
      <c r="C255" s="12" t="str">
        <f t="shared" si="3"/>
        <v>2016/04</v>
      </c>
      <c r="D255" s="4">
        <v>42484</v>
      </c>
      <c r="E255" s="3" t="s">
        <v>11</v>
      </c>
      <c r="F255" s="3" t="s">
        <v>625</v>
      </c>
      <c r="G255" s="3" t="s">
        <v>618</v>
      </c>
      <c r="H255" s="5">
        <v>2272</v>
      </c>
      <c r="I255" s="2">
        <v>4</v>
      </c>
      <c r="J255" s="2">
        <v>0</v>
      </c>
      <c r="K255" s="2">
        <v>1.0224</v>
      </c>
      <c r="L255" s="18" t="str">
        <f>VLOOKUP(F255,'BD customers'!$1:$1048576,2,FALSE)</f>
        <v>Jas O'Carroll</v>
      </c>
      <c r="M255" s="2">
        <f>MATCH(orders[[#This Row],[Product ID]],'BD product'!A:A,0)</f>
        <v>128</v>
      </c>
      <c r="N255" s="2" t="str" cm="1">
        <f t="array" ref="N255">INDEX('BD product'!A:D,M255,2)</f>
        <v>Office Supplies</v>
      </c>
    </row>
    <row r="256" spans="1:14" x14ac:dyDescent="0.3">
      <c r="A256" s="3" t="s">
        <v>29</v>
      </c>
      <c r="B256" s="4">
        <v>41852</v>
      </c>
      <c r="C256" s="12" t="str">
        <f t="shared" si="3"/>
        <v>2014/08</v>
      </c>
      <c r="D256" s="4">
        <v>41856</v>
      </c>
      <c r="E256" s="3" t="s">
        <v>21</v>
      </c>
      <c r="F256" s="3" t="s">
        <v>30</v>
      </c>
      <c r="G256" s="3" t="s">
        <v>618</v>
      </c>
      <c r="H256" s="5">
        <v>78304</v>
      </c>
      <c r="I256" s="2">
        <v>2</v>
      </c>
      <c r="J256" s="2">
        <v>2</v>
      </c>
      <c r="K256" s="2">
        <v>2.9363999999999999</v>
      </c>
      <c r="L256" s="18" t="str">
        <f>VLOOKUP(F256,'BD customers'!$1:$1048576,2,FALSE)</f>
        <v>Barbara Fisher</v>
      </c>
      <c r="M256" s="2">
        <f>MATCH(orders[[#This Row],[Product ID]],'BD product'!A:A,0)</f>
        <v>128</v>
      </c>
      <c r="N256" s="2" t="str" cm="1">
        <f t="array" ref="N256">INDEX('BD product'!A:D,M256,2)</f>
        <v>Office Supplies</v>
      </c>
    </row>
    <row r="257" spans="1:14" x14ac:dyDescent="0.3">
      <c r="A257" s="3" t="s">
        <v>612</v>
      </c>
      <c r="B257" s="4">
        <v>42768</v>
      </c>
      <c r="C257" s="12" t="str">
        <f t="shared" si="3"/>
        <v>2017/02</v>
      </c>
      <c r="D257" s="4">
        <v>42771</v>
      </c>
      <c r="E257" s="3" t="s">
        <v>64</v>
      </c>
      <c r="F257" s="3" t="s">
        <v>613</v>
      </c>
      <c r="G257" s="3" t="s">
        <v>626</v>
      </c>
      <c r="H257" s="5">
        <v>21456</v>
      </c>
      <c r="I257" s="2">
        <v>9</v>
      </c>
      <c r="J257" s="2">
        <v>2</v>
      </c>
      <c r="K257" s="2">
        <v>6.9732000000000003</v>
      </c>
      <c r="L257" s="18" t="str">
        <f>VLOOKUP(F257,'BD customers'!$1:$1048576,2,FALSE)</f>
        <v>Dorothy Wardle</v>
      </c>
      <c r="M257" s="2">
        <f>MATCH(orders[[#This Row],[Product ID]],'BD product'!A:A,0)</f>
        <v>129</v>
      </c>
      <c r="N257" s="2" t="str" cm="1">
        <f t="array" ref="N257">INDEX('BD product'!A:D,M257,2)</f>
        <v>Office Supplies</v>
      </c>
    </row>
    <row r="258" spans="1:14" x14ac:dyDescent="0.3">
      <c r="A258" s="3" t="s">
        <v>94</v>
      </c>
      <c r="B258" s="4">
        <v>41742</v>
      </c>
      <c r="C258" s="12" t="str">
        <f t="shared" ref="C258:C321" si="4">TEXT(B258,"aaaa/mm")</f>
        <v>2014/04</v>
      </c>
      <c r="D258" s="4">
        <v>41746</v>
      </c>
      <c r="E258" s="3" t="s">
        <v>11</v>
      </c>
      <c r="F258" s="3" t="s">
        <v>95</v>
      </c>
      <c r="G258" s="3" t="s">
        <v>626</v>
      </c>
      <c r="H258" s="5">
        <v>30992</v>
      </c>
      <c r="I258" s="2">
        <v>13</v>
      </c>
      <c r="J258" s="2">
        <v>2</v>
      </c>
      <c r="K258" s="2">
        <v>10.0724</v>
      </c>
      <c r="L258" s="18" t="str">
        <f>VLOOKUP(F258,'BD customers'!$1:$1048576,2,FALSE)</f>
        <v>Jonathan Doherty</v>
      </c>
      <c r="M258" s="2">
        <f>MATCH(orders[[#This Row],[Product ID]],'BD product'!A:A,0)</f>
        <v>129</v>
      </c>
      <c r="N258" s="2" t="str" cm="1">
        <f t="array" ref="N258">INDEX('BD product'!A:D,M258,2)</f>
        <v>Office Supplies</v>
      </c>
    </row>
    <row r="259" spans="1:14" x14ac:dyDescent="0.3">
      <c r="A259" s="3" t="s">
        <v>276</v>
      </c>
      <c r="B259" s="4">
        <v>42656</v>
      </c>
      <c r="C259" s="12" t="str">
        <f t="shared" si="4"/>
        <v>2016/10</v>
      </c>
      <c r="D259" s="4">
        <v>42662</v>
      </c>
      <c r="E259" s="3" t="s">
        <v>21</v>
      </c>
      <c r="F259" s="3" t="s">
        <v>215</v>
      </c>
      <c r="G259" s="3" t="s">
        <v>628</v>
      </c>
      <c r="H259" s="5">
        <v>2004</v>
      </c>
      <c r="I259" s="2">
        <v>3</v>
      </c>
      <c r="J259" s="2">
        <v>0</v>
      </c>
      <c r="K259" s="2">
        <v>9.6191999999999993</v>
      </c>
      <c r="L259" s="18" t="str">
        <f>VLOOKUP(F259,'BD customers'!$1:$1048576,2,FALSE)</f>
        <v>Lena Creighton</v>
      </c>
      <c r="M259" s="2">
        <f>MATCH(orders[[#This Row],[Product ID]],'BD product'!A:A,0)</f>
        <v>130</v>
      </c>
      <c r="N259" s="2" t="str" cm="1">
        <f t="array" ref="N259">INDEX('BD product'!A:D,M259,2)</f>
        <v>Office Supplies</v>
      </c>
    </row>
    <row r="260" spans="1:14" x14ac:dyDescent="0.3">
      <c r="A260" s="3" t="s">
        <v>630</v>
      </c>
      <c r="B260" s="4">
        <v>41910</v>
      </c>
      <c r="C260" s="12" t="str">
        <f t="shared" si="4"/>
        <v>2014/09</v>
      </c>
      <c r="D260" s="4">
        <v>41915</v>
      </c>
      <c r="E260" s="3" t="s">
        <v>21</v>
      </c>
      <c r="F260" s="3" t="s">
        <v>631</v>
      </c>
      <c r="G260" s="3" t="s">
        <v>628</v>
      </c>
      <c r="H260" s="5">
        <v>10688</v>
      </c>
      <c r="I260" s="2">
        <v>2</v>
      </c>
      <c r="J260" s="2">
        <v>2</v>
      </c>
      <c r="K260" s="2">
        <v>3.7408000000000001</v>
      </c>
      <c r="L260" s="18" t="str">
        <f>VLOOKUP(F260,'BD customers'!$1:$1048576,2,FALSE)</f>
        <v>Keith Dawkins</v>
      </c>
      <c r="M260" s="2">
        <f>MATCH(orders[[#This Row],[Product ID]],'BD product'!A:A,0)</f>
        <v>130</v>
      </c>
      <c r="N260" s="2" t="str" cm="1">
        <f t="array" ref="N260">INDEX('BD product'!A:D,M260,2)</f>
        <v>Office Supplies</v>
      </c>
    </row>
    <row r="261" spans="1:14" x14ac:dyDescent="0.3">
      <c r="A261" s="3" t="s">
        <v>632</v>
      </c>
      <c r="B261" s="4">
        <v>42747</v>
      </c>
      <c r="C261" s="12" t="str">
        <f t="shared" si="4"/>
        <v>2017/01</v>
      </c>
      <c r="D261" s="4">
        <v>42752</v>
      </c>
      <c r="E261" s="3" t="s">
        <v>11</v>
      </c>
      <c r="F261" s="3" t="s">
        <v>633</v>
      </c>
      <c r="G261" s="3" t="s">
        <v>628</v>
      </c>
      <c r="H261" s="5">
        <v>4008</v>
      </c>
      <c r="I261" s="2">
        <v>6</v>
      </c>
      <c r="J261" s="2">
        <v>0</v>
      </c>
      <c r="K261" s="2">
        <v>19.238399999999999</v>
      </c>
      <c r="L261" s="18" t="str">
        <f>VLOOKUP(F261,'BD customers'!$1:$1048576,2,FALSE)</f>
        <v>Dianna Arnett</v>
      </c>
      <c r="M261" s="2">
        <f>MATCH(orders[[#This Row],[Product ID]],'BD product'!A:A,0)</f>
        <v>130</v>
      </c>
      <c r="N261" s="2" t="str" cm="1">
        <f t="array" ref="N261">INDEX('BD product'!A:D,M261,2)</f>
        <v>Office Supplies</v>
      </c>
    </row>
    <row r="262" spans="1:14" x14ac:dyDescent="0.3">
      <c r="A262" s="3" t="s">
        <v>276</v>
      </c>
      <c r="B262" s="4">
        <v>42656</v>
      </c>
      <c r="C262" s="12" t="str">
        <f t="shared" si="4"/>
        <v>2016/10</v>
      </c>
      <c r="D262" s="4">
        <v>42662</v>
      </c>
      <c r="E262" s="3" t="s">
        <v>21</v>
      </c>
      <c r="F262" s="3" t="s">
        <v>215</v>
      </c>
      <c r="G262" s="3" t="s">
        <v>634</v>
      </c>
      <c r="H262" s="5">
        <v>3544</v>
      </c>
      <c r="I262" s="2">
        <v>1</v>
      </c>
      <c r="J262" s="2">
        <v>0</v>
      </c>
      <c r="K262" s="2">
        <v>16.6568</v>
      </c>
      <c r="L262" s="18" t="str">
        <f>VLOOKUP(F262,'BD customers'!$1:$1048576,2,FALSE)</f>
        <v>Lena Creighton</v>
      </c>
      <c r="M262" s="2">
        <f>MATCH(orders[[#This Row],[Product ID]],'BD product'!A:A,0)</f>
        <v>131</v>
      </c>
      <c r="N262" s="2" t="str" cm="1">
        <f t="array" ref="N262">INDEX('BD product'!A:D,M262,2)</f>
        <v>Office Supplies</v>
      </c>
    </row>
    <row r="263" spans="1:14" x14ac:dyDescent="0.3">
      <c r="A263" s="3" t="s">
        <v>276</v>
      </c>
      <c r="B263" s="4">
        <v>42656</v>
      </c>
      <c r="C263" s="12" t="str">
        <f t="shared" si="4"/>
        <v>2016/10</v>
      </c>
      <c r="D263" s="4">
        <v>42662</v>
      </c>
      <c r="E263" s="3" t="s">
        <v>21</v>
      </c>
      <c r="F263" s="3" t="s">
        <v>215</v>
      </c>
      <c r="G263" s="3" t="s">
        <v>636</v>
      </c>
      <c r="H263" s="5">
        <v>1152</v>
      </c>
      <c r="I263" s="2">
        <v>4</v>
      </c>
      <c r="J263" s="2">
        <v>0</v>
      </c>
      <c r="K263" s="2">
        <v>0.34560000000000002</v>
      </c>
      <c r="L263" s="18" t="str">
        <f>VLOOKUP(F263,'BD customers'!$1:$1048576,2,FALSE)</f>
        <v>Lena Creighton</v>
      </c>
      <c r="M263" s="2">
        <f>MATCH(orders[[#This Row],[Product ID]],'BD product'!A:A,0)</f>
        <v>132</v>
      </c>
      <c r="N263" s="2" t="str" cm="1">
        <f t="array" ref="N263">INDEX('BD product'!A:D,M263,2)</f>
        <v>Office Supplies</v>
      </c>
    </row>
    <row r="264" spans="1:14" x14ac:dyDescent="0.3">
      <c r="A264" s="3" t="s">
        <v>276</v>
      </c>
      <c r="B264" s="4">
        <v>42656</v>
      </c>
      <c r="C264" s="12" t="str">
        <f t="shared" si="4"/>
        <v>2016/10</v>
      </c>
      <c r="D264" s="4">
        <v>42662</v>
      </c>
      <c r="E264" s="3" t="s">
        <v>21</v>
      </c>
      <c r="F264" s="3" t="s">
        <v>215</v>
      </c>
      <c r="G264" s="3" t="s">
        <v>638</v>
      </c>
      <c r="H264" s="5">
        <v>402</v>
      </c>
      <c r="I264" s="2">
        <v>2</v>
      </c>
      <c r="J264" s="2">
        <v>0</v>
      </c>
      <c r="K264" s="2">
        <v>1.9698</v>
      </c>
      <c r="L264" s="18" t="str">
        <f>VLOOKUP(F264,'BD customers'!$1:$1048576,2,FALSE)</f>
        <v>Lena Creighton</v>
      </c>
      <c r="M264" s="2">
        <f>MATCH(orders[[#This Row],[Product ID]],'BD product'!A:A,0)</f>
        <v>133</v>
      </c>
      <c r="N264" s="2" t="str" cm="1">
        <f t="array" ref="N264">INDEX('BD product'!A:D,M264,2)</f>
        <v>Office Supplies</v>
      </c>
    </row>
    <row r="265" spans="1:14" x14ac:dyDescent="0.3">
      <c r="A265" s="3" t="s">
        <v>640</v>
      </c>
      <c r="B265" s="4">
        <v>42565</v>
      </c>
      <c r="C265" s="12" t="str">
        <f t="shared" si="4"/>
        <v>2016/07</v>
      </c>
      <c r="D265" s="4">
        <v>42569</v>
      </c>
      <c r="E265" s="3" t="s">
        <v>11</v>
      </c>
      <c r="F265" s="3" t="s">
        <v>641</v>
      </c>
      <c r="G265" s="3" t="s">
        <v>638</v>
      </c>
      <c r="H265" s="5">
        <v>1407</v>
      </c>
      <c r="I265" s="2">
        <v>7</v>
      </c>
      <c r="J265" s="2">
        <v>0</v>
      </c>
      <c r="K265" s="2">
        <v>6.8943000000000003</v>
      </c>
      <c r="L265" s="18" t="str">
        <f>VLOOKUP(F265,'BD customers'!$1:$1048576,2,FALSE)</f>
        <v>Steven Ward</v>
      </c>
      <c r="M265" s="2">
        <f>MATCH(orders[[#This Row],[Product ID]],'BD product'!A:A,0)</f>
        <v>133</v>
      </c>
      <c r="N265" s="2" t="str" cm="1">
        <f t="array" ref="N265">INDEX('BD product'!A:D,M265,2)</f>
        <v>Office Supplies</v>
      </c>
    </row>
    <row r="266" spans="1:14" x14ac:dyDescent="0.3">
      <c r="A266" s="3" t="s">
        <v>642</v>
      </c>
      <c r="B266" s="4">
        <v>42475</v>
      </c>
      <c r="C266" s="12" t="str">
        <f t="shared" si="4"/>
        <v>2016/04</v>
      </c>
      <c r="D266" s="4">
        <v>42479</v>
      </c>
      <c r="E266" s="3" t="s">
        <v>21</v>
      </c>
      <c r="F266" s="3" t="s">
        <v>643</v>
      </c>
      <c r="G266" s="3" t="s">
        <v>638</v>
      </c>
      <c r="H266" s="5">
        <v>804</v>
      </c>
      <c r="I266" s="2">
        <v>5</v>
      </c>
      <c r="J266" s="2">
        <v>2</v>
      </c>
      <c r="K266" s="2">
        <v>2.9144999999999999</v>
      </c>
      <c r="L266" s="18" t="str">
        <f>VLOOKUP(F266,'BD customers'!$1:$1048576,2,FALSE)</f>
        <v>Muhammed Yedwab</v>
      </c>
      <c r="M266" s="2">
        <f>MATCH(orders[[#This Row],[Product ID]],'BD product'!A:A,0)</f>
        <v>133</v>
      </c>
      <c r="N266" s="2" t="str" cm="1">
        <f t="array" ref="N266">INDEX('BD product'!A:D,M266,2)</f>
        <v>Office Supplies</v>
      </c>
    </row>
    <row r="267" spans="1:14" x14ac:dyDescent="0.3">
      <c r="A267" s="3" t="s">
        <v>276</v>
      </c>
      <c r="B267" s="4">
        <v>42656</v>
      </c>
      <c r="C267" s="12" t="str">
        <f t="shared" si="4"/>
        <v>2016/10</v>
      </c>
      <c r="D267" s="4">
        <v>42662</v>
      </c>
      <c r="E267" s="3" t="s">
        <v>21</v>
      </c>
      <c r="F267" s="3" t="s">
        <v>215</v>
      </c>
      <c r="G267" s="3" t="s">
        <v>644</v>
      </c>
      <c r="H267" s="5">
        <v>76176</v>
      </c>
      <c r="I267" s="2">
        <v>3</v>
      </c>
      <c r="J267" s="2">
        <v>2</v>
      </c>
      <c r="K267" s="2">
        <v>26.6616</v>
      </c>
      <c r="L267" s="18" t="str">
        <f>VLOOKUP(F267,'BD customers'!$1:$1048576,2,FALSE)</f>
        <v>Lena Creighton</v>
      </c>
      <c r="M267" s="2">
        <f>MATCH(orders[[#This Row],[Product ID]],'BD product'!A:A,0)</f>
        <v>134</v>
      </c>
      <c r="N267" s="2" t="str" cm="1">
        <f t="array" ref="N267">INDEX('BD product'!A:D,M267,2)</f>
        <v>Office Supplies</v>
      </c>
    </row>
    <row r="268" spans="1:14" x14ac:dyDescent="0.3">
      <c r="A268" s="3" t="s">
        <v>276</v>
      </c>
      <c r="B268" s="4">
        <v>42656</v>
      </c>
      <c r="C268" s="12" t="str">
        <f t="shared" si="4"/>
        <v>2016/10</v>
      </c>
      <c r="D268" s="4">
        <v>42662</v>
      </c>
      <c r="E268" s="3" t="s">
        <v>21</v>
      </c>
      <c r="F268" s="3" t="s">
        <v>215</v>
      </c>
      <c r="G268" s="3" t="s">
        <v>646</v>
      </c>
      <c r="H268" s="5">
        <v>6588</v>
      </c>
      <c r="I268" s="2">
        <v>6</v>
      </c>
      <c r="J268" s="2">
        <v>0</v>
      </c>
      <c r="K268" s="2">
        <v>18.446400000000001</v>
      </c>
      <c r="L268" s="18" t="str">
        <f>VLOOKUP(F268,'BD customers'!$1:$1048576,2,FALSE)</f>
        <v>Lena Creighton</v>
      </c>
      <c r="M268" s="2">
        <f>MATCH(orders[[#This Row],[Product ID]],'BD product'!A:A,0)</f>
        <v>135</v>
      </c>
      <c r="N268" s="2" t="str" cm="1">
        <f t="array" ref="N268">INDEX('BD product'!A:D,M268,2)</f>
        <v>Office Supplies</v>
      </c>
    </row>
    <row r="269" spans="1:14" x14ac:dyDescent="0.3">
      <c r="A269" s="3" t="s">
        <v>441</v>
      </c>
      <c r="B269" s="4">
        <v>42243</v>
      </c>
      <c r="C269" s="12" t="str">
        <f t="shared" si="4"/>
        <v>2015/08</v>
      </c>
      <c r="D269" s="4">
        <v>42248</v>
      </c>
      <c r="E269" s="3" t="s">
        <v>21</v>
      </c>
      <c r="F269" s="3" t="s">
        <v>162</v>
      </c>
      <c r="G269" s="3" t="s">
        <v>646</v>
      </c>
      <c r="H269" s="5">
        <v>3294</v>
      </c>
      <c r="I269" s="2">
        <v>3</v>
      </c>
      <c r="J269" s="2">
        <v>0</v>
      </c>
      <c r="K269" s="2">
        <v>9.2232000000000003</v>
      </c>
      <c r="L269" s="18" t="str">
        <f>VLOOKUP(F269,'BD customers'!$1:$1048576,2,FALSE)</f>
        <v>Philip Fox</v>
      </c>
      <c r="M269" s="2">
        <f>MATCH(orders[[#This Row],[Product ID]],'BD product'!A:A,0)</f>
        <v>135</v>
      </c>
      <c r="N269" s="2" t="str" cm="1">
        <f t="array" ref="N269">INDEX('BD product'!A:D,M269,2)</f>
        <v>Office Supplies</v>
      </c>
    </row>
    <row r="270" spans="1:14" x14ac:dyDescent="0.3">
      <c r="A270" s="3" t="s">
        <v>649</v>
      </c>
      <c r="B270" s="4">
        <v>42996</v>
      </c>
      <c r="C270" s="12" t="str">
        <f t="shared" si="4"/>
        <v>2017/09</v>
      </c>
      <c r="D270" s="4">
        <v>43001</v>
      </c>
      <c r="E270" s="3" t="s">
        <v>21</v>
      </c>
      <c r="F270" s="3" t="s">
        <v>650</v>
      </c>
      <c r="G270" s="3" t="s">
        <v>651</v>
      </c>
      <c r="H270" s="5">
        <v>882</v>
      </c>
      <c r="I270" s="2">
        <v>3</v>
      </c>
      <c r="J270" s="2">
        <v>0</v>
      </c>
      <c r="K270" s="2">
        <v>2.3814000000000002</v>
      </c>
      <c r="L270" s="18" t="str">
        <f>VLOOKUP(F270,'BD customers'!$1:$1048576,2,FALSE)</f>
        <v>Sally Hughsby</v>
      </c>
      <c r="M270" s="2">
        <f>MATCH(orders[[#This Row],[Product ID]],'BD product'!A:A,0)</f>
        <v>136</v>
      </c>
      <c r="N270" s="2" t="str" cm="1">
        <f t="array" ref="N270">INDEX('BD product'!A:D,M270,2)</f>
        <v>Office Supplies</v>
      </c>
    </row>
    <row r="271" spans="1:14" x14ac:dyDescent="0.3">
      <c r="A271" s="3" t="s">
        <v>649</v>
      </c>
      <c r="B271" s="4">
        <v>42996</v>
      </c>
      <c r="C271" s="12" t="str">
        <f t="shared" si="4"/>
        <v>2017/09</v>
      </c>
      <c r="D271" s="4">
        <v>43001</v>
      </c>
      <c r="E271" s="3" t="s">
        <v>21</v>
      </c>
      <c r="F271" s="3" t="s">
        <v>650</v>
      </c>
      <c r="G271" s="3" t="s">
        <v>653</v>
      </c>
      <c r="H271" s="5">
        <v>1086</v>
      </c>
      <c r="I271" s="2">
        <v>3</v>
      </c>
      <c r="J271" s="2">
        <v>0</v>
      </c>
      <c r="K271" s="2">
        <v>5.1041999999999996</v>
      </c>
      <c r="L271" s="18" t="str">
        <f>VLOOKUP(F271,'BD customers'!$1:$1048576,2,FALSE)</f>
        <v>Sally Hughsby</v>
      </c>
      <c r="M271" s="2">
        <f>MATCH(orders[[#This Row],[Product ID]],'BD product'!A:A,0)</f>
        <v>137</v>
      </c>
      <c r="N271" s="2" t="str" cm="1">
        <f t="array" ref="N271">INDEX('BD product'!A:D,M271,2)</f>
        <v>Office Supplies</v>
      </c>
    </row>
    <row r="272" spans="1:14" x14ac:dyDescent="0.3">
      <c r="A272" s="3" t="s">
        <v>649</v>
      </c>
      <c r="B272" s="4">
        <v>42996</v>
      </c>
      <c r="C272" s="12" t="str">
        <f t="shared" si="4"/>
        <v>2017/09</v>
      </c>
      <c r="D272" s="4">
        <v>43001</v>
      </c>
      <c r="E272" s="3" t="s">
        <v>21</v>
      </c>
      <c r="F272" s="3" t="s">
        <v>650</v>
      </c>
      <c r="G272" s="3" t="s">
        <v>655</v>
      </c>
      <c r="H272" s="5">
        <v>1437</v>
      </c>
      <c r="I272" s="2">
        <v>3</v>
      </c>
      <c r="J272" s="2">
        <v>0</v>
      </c>
      <c r="K272" s="2">
        <v>6.8975999999999997</v>
      </c>
      <c r="L272" s="18" t="str">
        <f>VLOOKUP(F272,'BD customers'!$1:$1048576,2,FALSE)</f>
        <v>Sally Hughsby</v>
      </c>
      <c r="M272" s="2">
        <f>MATCH(orders[[#This Row],[Product ID]],'BD product'!A:A,0)</f>
        <v>138</v>
      </c>
      <c r="N272" s="2" t="str" cm="1">
        <f t="array" ref="N272">INDEX('BD product'!A:D,M272,2)</f>
        <v>Office Supplies</v>
      </c>
    </row>
    <row r="273" spans="1:14" x14ac:dyDescent="0.3">
      <c r="A273" s="3" t="s">
        <v>657</v>
      </c>
      <c r="B273" s="4">
        <v>43091</v>
      </c>
      <c r="C273" s="12" t="str">
        <f t="shared" si="4"/>
        <v>2017/12</v>
      </c>
      <c r="D273" s="4">
        <v>43096</v>
      </c>
      <c r="E273" s="3" t="s">
        <v>21</v>
      </c>
      <c r="F273" s="3" t="s">
        <v>658</v>
      </c>
      <c r="G273" s="3" t="s">
        <v>659</v>
      </c>
      <c r="H273" s="5">
        <v>83943</v>
      </c>
      <c r="I273" s="2">
        <v>3</v>
      </c>
      <c r="J273" s="2">
        <v>0</v>
      </c>
      <c r="K273" s="2">
        <v>218.2518</v>
      </c>
      <c r="L273" s="18" t="str">
        <f>VLOOKUP(F273,'BD customers'!$1:$1048576,2,FALSE)</f>
        <v>Sandra Glassco</v>
      </c>
      <c r="M273" s="2">
        <f>MATCH(orders[[#This Row],[Product ID]],'BD product'!A:A,0)</f>
        <v>139</v>
      </c>
      <c r="N273" s="2" t="str" cm="1">
        <f t="array" ref="N273">INDEX('BD product'!A:D,M273,2)</f>
        <v>Office Supplies</v>
      </c>
    </row>
    <row r="274" spans="1:14" x14ac:dyDescent="0.3">
      <c r="A274" s="3" t="s">
        <v>661</v>
      </c>
      <c r="B274" s="4">
        <v>42541</v>
      </c>
      <c r="C274" s="12" t="str">
        <f t="shared" si="4"/>
        <v>2016/06</v>
      </c>
      <c r="D274" s="4">
        <v>42545</v>
      </c>
      <c r="E274" s="3" t="s">
        <v>21</v>
      </c>
      <c r="F274" s="3" t="s">
        <v>662</v>
      </c>
      <c r="G274" s="3" t="s">
        <v>659</v>
      </c>
      <c r="H274" s="5">
        <v>447696</v>
      </c>
      <c r="I274" s="2">
        <v>2</v>
      </c>
      <c r="J274" s="2">
        <v>2</v>
      </c>
      <c r="K274" s="2">
        <v>33.577199999999998</v>
      </c>
      <c r="L274" s="18" t="str">
        <f>VLOOKUP(F274,'BD customers'!$1:$1048576,2,FALSE)</f>
        <v>Catherine Glotzbach</v>
      </c>
      <c r="M274" s="2">
        <f>MATCH(orders[[#This Row],[Product ID]],'BD product'!A:A,0)</f>
        <v>139</v>
      </c>
      <c r="N274" s="2" t="str" cm="1">
        <f t="array" ref="N274">INDEX('BD product'!A:D,M274,2)</f>
        <v>Office Supplies</v>
      </c>
    </row>
    <row r="275" spans="1:14" x14ac:dyDescent="0.3">
      <c r="A275" s="3" t="s">
        <v>663</v>
      </c>
      <c r="B275" s="4">
        <v>41934</v>
      </c>
      <c r="C275" s="12" t="str">
        <f t="shared" si="4"/>
        <v>2014/10</v>
      </c>
      <c r="D275" s="4">
        <v>41940</v>
      </c>
      <c r="E275" s="3" t="s">
        <v>21</v>
      </c>
      <c r="F275" s="3" t="s">
        <v>664</v>
      </c>
      <c r="G275" s="3" t="s">
        <v>665</v>
      </c>
      <c r="H275" s="5">
        <v>93888</v>
      </c>
      <c r="I275" s="2">
        <v>4</v>
      </c>
      <c r="J275" s="2">
        <v>2</v>
      </c>
      <c r="K275" s="2">
        <v>12.909599999999999</v>
      </c>
      <c r="L275" s="18" t="str">
        <f>VLOOKUP(F275,'BD customers'!$1:$1048576,2,FALSE)</f>
        <v>Maureen Gastineau</v>
      </c>
      <c r="M275" s="2">
        <f>MATCH(orders[[#This Row],[Product ID]],'BD product'!A:A,0)</f>
        <v>140</v>
      </c>
      <c r="N275" s="2" t="str" cm="1">
        <f t="array" ref="N275">INDEX('BD product'!A:D,M275,2)</f>
        <v>Furniture</v>
      </c>
    </row>
    <row r="276" spans="1:14" x14ac:dyDescent="0.3">
      <c r="A276" s="3" t="s">
        <v>667</v>
      </c>
      <c r="B276" s="4">
        <v>42965</v>
      </c>
      <c r="C276" s="12" t="str">
        <f t="shared" si="4"/>
        <v>2017/08</v>
      </c>
      <c r="D276" s="4">
        <v>42970</v>
      </c>
      <c r="E276" s="3" t="s">
        <v>11</v>
      </c>
      <c r="F276" s="3" t="s">
        <v>668</v>
      </c>
      <c r="G276" s="3" t="s">
        <v>665</v>
      </c>
      <c r="H276" s="5">
        <v>8802</v>
      </c>
      <c r="I276" s="2">
        <v>3</v>
      </c>
      <c r="J276" s="2">
        <v>0</v>
      </c>
      <c r="K276" s="2">
        <v>27.286200000000001</v>
      </c>
      <c r="L276" s="18" t="str">
        <f>VLOOKUP(F276,'BD customers'!$1:$1048576,2,FALSE)</f>
        <v>Nat Gilpin</v>
      </c>
      <c r="M276" s="2">
        <f>MATCH(orders[[#This Row],[Product ID]],'BD product'!A:A,0)</f>
        <v>140</v>
      </c>
      <c r="N276" s="2" t="str" cm="1">
        <f t="array" ref="N276">INDEX('BD product'!A:D,M276,2)</f>
        <v>Furniture</v>
      </c>
    </row>
    <row r="277" spans="1:14" x14ac:dyDescent="0.3">
      <c r="A277" s="3" t="s">
        <v>20</v>
      </c>
      <c r="B277" s="4">
        <v>42709</v>
      </c>
      <c r="C277" s="12" t="str">
        <f t="shared" si="4"/>
        <v>2016/12</v>
      </c>
      <c r="D277" s="4">
        <v>42713</v>
      </c>
      <c r="E277" s="3" t="s">
        <v>21</v>
      </c>
      <c r="F277" s="3" t="s">
        <v>22</v>
      </c>
      <c r="G277" s="3" t="s">
        <v>669</v>
      </c>
      <c r="H277" s="5">
        <v>38445</v>
      </c>
      <c r="I277" s="2">
        <v>11</v>
      </c>
      <c r="J277" s="2">
        <v>0</v>
      </c>
      <c r="K277" s="2">
        <v>103.8015</v>
      </c>
      <c r="L277" s="18" t="str">
        <f>VLOOKUP(F277,'BD customers'!$1:$1048576,2,FALSE)</f>
        <v>Justin Ellison</v>
      </c>
      <c r="M277" s="2">
        <f>MATCH(orders[[#This Row],[Product ID]],'BD product'!A:A,0)</f>
        <v>141</v>
      </c>
      <c r="N277" s="2" t="str" cm="1">
        <f t="array" ref="N277">INDEX('BD product'!A:D,M277,2)</f>
        <v>Technology</v>
      </c>
    </row>
    <row r="278" spans="1:14" x14ac:dyDescent="0.3">
      <c r="A278" s="3" t="s">
        <v>671</v>
      </c>
      <c r="B278" s="4">
        <v>42644</v>
      </c>
      <c r="C278" s="12" t="str">
        <f t="shared" si="4"/>
        <v>2016/10</v>
      </c>
      <c r="D278" s="4">
        <v>42645</v>
      </c>
      <c r="E278" s="3" t="s">
        <v>64</v>
      </c>
      <c r="F278" s="3" t="s">
        <v>672</v>
      </c>
      <c r="G278" s="3" t="s">
        <v>669</v>
      </c>
      <c r="H278" s="5">
        <v>699</v>
      </c>
      <c r="I278" s="2">
        <v>2</v>
      </c>
      <c r="J278" s="2">
        <v>0</v>
      </c>
      <c r="K278" s="2">
        <v>1.8873</v>
      </c>
      <c r="L278" s="18" t="str">
        <f>VLOOKUP(F278,'BD customers'!$1:$1048576,2,FALSE)</f>
        <v>Chris Cortes</v>
      </c>
      <c r="M278" s="2">
        <f>MATCH(orders[[#This Row],[Product ID]],'BD product'!A:A,0)</f>
        <v>141</v>
      </c>
      <c r="N278" s="2" t="str" cm="1">
        <f t="array" ref="N278">INDEX('BD product'!A:D,M278,2)</f>
        <v>Technology</v>
      </c>
    </row>
    <row r="279" spans="1:14" x14ac:dyDescent="0.3">
      <c r="A279" s="3" t="s">
        <v>327</v>
      </c>
      <c r="B279" s="4">
        <v>42405</v>
      </c>
      <c r="C279" s="12" t="str">
        <f t="shared" si="4"/>
        <v>2016/02</v>
      </c>
      <c r="D279" s="4">
        <v>42405</v>
      </c>
      <c r="E279" s="3" t="s">
        <v>41</v>
      </c>
      <c r="F279" s="3" t="s">
        <v>328</v>
      </c>
      <c r="G279" s="3" t="s">
        <v>669</v>
      </c>
      <c r="H279" s="5">
        <v>10485</v>
      </c>
      <c r="I279" s="2">
        <v>3</v>
      </c>
      <c r="J279" s="2">
        <v>0</v>
      </c>
      <c r="K279" s="2">
        <v>28.3095</v>
      </c>
      <c r="L279" s="18" t="str">
        <f>VLOOKUP(F279,'BD customers'!$1:$1048576,2,FALSE)</f>
        <v>Paul Prost</v>
      </c>
      <c r="M279" s="2">
        <f>MATCH(orders[[#This Row],[Product ID]],'BD product'!A:A,0)</f>
        <v>141</v>
      </c>
      <c r="N279" s="2" t="str" cm="1">
        <f t="array" ref="N279">INDEX('BD product'!A:D,M279,2)</f>
        <v>Technology</v>
      </c>
    </row>
    <row r="280" spans="1:14" x14ac:dyDescent="0.3">
      <c r="A280" s="3" t="s">
        <v>20</v>
      </c>
      <c r="B280" s="4">
        <v>42709</v>
      </c>
      <c r="C280" s="12" t="str">
        <f t="shared" si="4"/>
        <v>2016/12</v>
      </c>
      <c r="D280" s="4">
        <v>42713</v>
      </c>
      <c r="E280" s="3" t="s">
        <v>21</v>
      </c>
      <c r="F280" s="3" t="s">
        <v>22</v>
      </c>
      <c r="G280" s="3" t="s">
        <v>673</v>
      </c>
      <c r="H280" s="5">
        <v>14997</v>
      </c>
      <c r="I280" s="2">
        <v>3</v>
      </c>
      <c r="J280" s="2">
        <v>0</v>
      </c>
      <c r="K280" s="2">
        <v>5.9988000000000001</v>
      </c>
      <c r="L280" s="18" t="str">
        <f>VLOOKUP(F280,'BD customers'!$1:$1048576,2,FALSE)</f>
        <v>Justin Ellison</v>
      </c>
      <c r="M280" s="2">
        <f>MATCH(orders[[#This Row],[Product ID]],'BD product'!A:A,0)</f>
        <v>142</v>
      </c>
      <c r="N280" s="2" t="str" cm="1">
        <f t="array" ref="N280">INDEX('BD product'!A:D,M280,2)</f>
        <v>Technology</v>
      </c>
    </row>
    <row r="281" spans="1:14" x14ac:dyDescent="0.3">
      <c r="A281" s="3" t="s">
        <v>20</v>
      </c>
      <c r="B281" s="4">
        <v>42709</v>
      </c>
      <c r="C281" s="12" t="str">
        <f t="shared" si="4"/>
        <v>2016/12</v>
      </c>
      <c r="D281" s="4">
        <v>42713</v>
      </c>
      <c r="E281" s="3" t="s">
        <v>21</v>
      </c>
      <c r="F281" s="3" t="s">
        <v>22</v>
      </c>
      <c r="G281" s="3" t="s">
        <v>675</v>
      </c>
      <c r="H281" s="5">
        <v>17155</v>
      </c>
      <c r="I281" s="2">
        <v>5</v>
      </c>
      <c r="J281" s="2">
        <v>0</v>
      </c>
      <c r="K281" s="2">
        <v>80.628500000000003</v>
      </c>
      <c r="L281" s="18" t="str">
        <f>VLOOKUP(F281,'BD customers'!$1:$1048576,2,FALSE)</f>
        <v>Justin Ellison</v>
      </c>
      <c r="M281" s="2">
        <f>MATCH(orders[[#This Row],[Product ID]],'BD product'!A:A,0)</f>
        <v>143</v>
      </c>
      <c r="N281" s="2" t="str" cm="1">
        <f t="array" ref="N281">INDEX('BD product'!A:D,M281,2)</f>
        <v>Office Supplies</v>
      </c>
    </row>
    <row r="282" spans="1:14" x14ac:dyDescent="0.3">
      <c r="A282" s="3" t="s">
        <v>677</v>
      </c>
      <c r="B282" s="4">
        <v>42098</v>
      </c>
      <c r="C282" s="12" t="str">
        <f t="shared" si="4"/>
        <v>2015/04</v>
      </c>
      <c r="D282" s="4">
        <v>42102</v>
      </c>
      <c r="E282" s="3" t="s">
        <v>21</v>
      </c>
      <c r="F282" s="3" t="s">
        <v>678</v>
      </c>
      <c r="G282" s="3" t="s">
        <v>675</v>
      </c>
      <c r="H282" s="5">
        <v>82344</v>
      </c>
      <c r="I282" s="2">
        <v>3</v>
      </c>
      <c r="J282" s="2">
        <v>2</v>
      </c>
      <c r="K282" s="2">
        <v>27.7911</v>
      </c>
      <c r="L282" s="18" t="str">
        <f>VLOOKUP(F282,'BD customers'!$1:$1048576,2,FALSE)</f>
        <v>Nicole Fjeld</v>
      </c>
      <c r="M282" s="2">
        <f>MATCH(orders[[#This Row],[Product ID]],'BD product'!A:A,0)</f>
        <v>143</v>
      </c>
      <c r="N282" s="2" t="str" cm="1">
        <f t="array" ref="N282">INDEX('BD product'!A:D,M282,2)</f>
        <v>Office Supplies</v>
      </c>
    </row>
    <row r="283" spans="1:14" x14ac:dyDescent="0.3">
      <c r="A283" s="3" t="s">
        <v>270</v>
      </c>
      <c r="B283" s="4">
        <v>41720</v>
      </c>
      <c r="C283" s="12" t="str">
        <f t="shared" si="4"/>
        <v>2014/03</v>
      </c>
      <c r="D283" s="4">
        <v>41724</v>
      </c>
      <c r="E283" s="3" t="s">
        <v>21</v>
      </c>
      <c r="F283" s="3" t="s">
        <v>271</v>
      </c>
      <c r="G283" s="3" t="s">
        <v>675</v>
      </c>
      <c r="H283" s="5">
        <v>51465</v>
      </c>
      <c r="I283" s="2">
        <v>5</v>
      </c>
      <c r="J283" s="2">
        <v>7</v>
      </c>
      <c r="K283" s="2">
        <v>-39.456499999999998</v>
      </c>
      <c r="L283" s="18" t="str">
        <f>VLOOKUP(F283,'BD customers'!$1:$1048576,2,FALSE)</f>
        <v>Craig Carroll</v>
      </c>
      <c r="M283" s="2">
        <f>MATCH(orders[[#This Row],[Product ID]],'BD product'!A:A,0)</f>
        <v>143</v>
      </c>
      <c r="N283" s="2" t="str" cm="1">
        <f t="array" ref="N283">INDEX('BD product'!A:D,M283,2)</f>
        <v>Office Supplies</v>
      </c>
    </row>
    <row r="284" spans="1:14" x14ac:dyDescent="0.3">
      <c r="A284" s="3" t="s">
        <v>679</v>
      </c>
      <c r="B284" s="4">
        <v>42442</v>
      </c>
      <c r="C284" s="12" t="str">
        <f t="shared" si="4"/>
        <v>2016/03</v>
      </c>
      <c r="D284" s="4">
        <v>42445</v>
      </c>
      <c r="E284" s="3" t="s">
        <v>64</v>
      </c>
      <c r="F284" s="3" t="s">
        <v>680</v>
      </c>
      <c r="G284" s="3" t="s">
        <v>681</v>
      </c>
      <c r="H284" s="5">
        <v>15792</v>
      </c>
      <c r="I284" s="2">
        <v>5</v>
      </c>
      <c r="J284" s="2">
        <v>2</v>
      </c>
      <c r="K284" s="2">
        <v>1.7766</v>
      </c>
      <c r="L284" s="18" t="str">
        <f>VLOOKUP(F284,'BD customers'!$1:$1048576,2,FALSE)</f>
        <v>Tamara Willingham</v>
      </c>
      <c r="M284" s="2">
        <f>MATCH(orders[[#This Row],[Product ID]],'BD product'!A:A,0)</f>
        <v>144</v>
      </c>
      <c r="N284" s="2" t="str" cm="1">
        <f t="array" ref="N284">INDEX('BD product'!A:D,M284,2)</f>
        <v>Office Supplies</v>
      </c>
    </row>
    <row r="285" spans="1:14" x14ac:dyDescent="0.3">
      <c r="A285" s="3" t="s">
        <v>679</v>
      </c>
      <c r="B285" s="4">
        <v>42442</v>
      </c>
      <c r="C285" s="12" t="str">
        <f t="shared" si="4"/>
        <v>2016/03</v>
      </c>
      <c r="D285" s="4">
        <v>42445</v>
      </c>
      <c r="E285" s="3" t="s">
        <v>64</v>
      </c>
      <c r="F285" s="3" t="s">
        <v>680</v>
      </c>
      <c r="G285" s="3" t="s">
        <v>683</v>
      </c>
      <c r="H285" s="5">
        <v>203184</v>
      </c>
      <c r="I285" s="2">
        <v>2</v>
      </c>
      <c r="J285" s="2">
        <v>2</v>
      </c>
      <c r="K285" s="2">
        <v>15.238799999999999</v>
      </c>
      <c r="L285" s="18" t="str">
        <f>VLOOKUP(F285,'BD customers'!$1:$1048576,2,FALSE)</f>
        <v>Tamara Willingham</v>
      </c>
      <c r="M285" s="2">
        <f>MATCH(orders[[#This Row],[Product ID]],'BD product'!A:A,0)</f>
        <v>145</v>
      </c>
      <c r="N285" s="2" t="str" cm="1">
        <f t="array" ref="N285">INDEX('BD product'!A:D,M285,2)</f>
        <v>Technology</v>
      </c>
    </row>
    <row r="286" spans="1:14" x14ac:dyDescent="0.3">
      <c r="A286" s="3" t="s">
        <v>190</v>
      </c>
      <c r="B286" s="4">
        <v>43070</v>
      </c>
      <c r="C286" s="12" t="str">
        <f t="shared" si="4"/>
        <v>2017/12</v>
      </c>
      <c r="D286" s="4">
        <v>43074</v>
      </c>
      <c r="E286" s="3" t="s">
        <v>21</v>
      </c>
      <c r="F286" s="3" t="s">
        <v>191</v>
      </c>
      <c r="G286" s="3" t="s">
        <v>683</v>
      </c>
      <c r="H286" s="5">
        <v>406368</v>
      </c>
      <c r="I286" s="2">
        <v>4</v>
      </c>
      <c r="J286" s="2">
        <v>2</v>
      </c>
      <c r="K286" s="2">
        <v>30.477599999999999</v>
      </c>
      <c r="L286" s="18" t="str">
        <f>VLOOKUP(F286,'BD customers'!$1:$1048576,2,FALSE)</f>
        <v>Dianna Vittorini</v>
      </c>
      <c r="M286" s="2">
        <f>MATCH(orders[[#This Row],[Product ID]],'BD product'!A:A,0)</f>
        <v>145</v>
      </c>
      <c r="N286" s="2" t="str" cm="1">
        <f t="array" ref="N286">INDEX('BD product'!A:D,M286,2)</f>
        <v>Technology</v>
      </c>
    </row>
    <row r="287" spans="1:14" x14ac:dyDescent="0.3">
      <c r="A287" s="3" t="s">
        <v>685</v>
      </c>
      <c r="B287" s="4">
        <v>42155</v>
      </c>
      <c r="C287" s="12" t="str">
        <f t="shared" si="4"/>
        <v>2015/05</v>
      </c>
      <c r="D287" s="4">
        <v>42157</v>
      </c>
      <c r="E287" s="3" t="s">
        <v>64</v>
      </c>
      <c r="F287" s="3" t="s">
        <v>686</v>
      </c>
      <c r="G287" s="3" t="s">
        <v>687</v>
      </c>
      <c r="H287" s="5">
        <v>5838</v>
      </c>
      <c r="I287" s="2">
        <v>7</v>
      </c>
      <c r="J287" s="2">
        <v>0</v>
      </c>
      <c r="K287" s="2">
        <v>2.6271</v>
      </c>
      <c r="L287" s="18" t="str">
        <f>VLOOKUP(F287,'BD customers'!$1:$1048576,2,FALSE)</f>
        <v>Stephanie Phelps</v>
      </c>
      <c r="M287" s="2">
        <f>MATCH(orders[[#This Row],[Product ID]],'BD product'!A:A,0)</f>
        <v>146</v>
      </c>
      <c r="N287" s="2" t="str" cm="1">
        <f t="array" ref="N287">INDEX('BD product'!A:D,M287,2)</f>
        <v>Office Supplies</v>
      </c>
    </row>
    <row r="288" spans="1:14" x14ac:dyDescent="0.3">
      <c r="A288" s="3" t="s">
        <v>689</v>
      </c>
      <c r="B288" s="4">
        <v>42567</v>
      </c>
      <c r="C288" s="12" t="str">
        <f t="shared" si="4"/>
        <v>2016/07</v>
      </c>
      <c r="D288" s="4">
        <v>42573</v>
      </c>
      <c r="E288" s="3" t="s">
        <v>21</v>
      </c>
      <c r="F288" s="3" t="s">
        <v>690</v>
      </c>
      <c r="G288" s="3" t="s">
        <v>687</v>
      </c>
      <c r="H288" s="5">
        <v>20016</v>
      </c>
      <c r="I288" s="2">
        <v>3</v>
      </c>
      <c r="J288" s="2">
        <v>2</v>
      </c>
      <c r="K288" s="2">
        <v>0.62549999999999994</v>
      </c>
      <c r="L288" s="18" t="str">
        <f>VLOOKUP(F288,'BD customers'!$1:$1048576,2,FALSE)</f>
        <v>Alice McCarthy</v>
      </c>
      <c r="M288" s="2">
        <f>MATCH(orders[[#This Row],[Product ID]],'BD product'!A:A,0)</f>
        <v>146</v>
      </c>
      <c r="N288" s="2" t="str" cm="1">
        <f t="array" ref="N288">INDEX('BD product'!A:D,M288,2)</f>
        <v>Office Supplies</v>
      </c>
    </row>
    <row r="289" spans="1:14" x14ac:dyDescent="0.3">
      <c r="A289" s="3" t="s">
        <v>685</v>
      </c>
      <c r="B289" s="4">
        <v>42155</v>
      </c>
      <c r="C289" s="12" t="str">
        <f t="shared" si="4"/>
        <v>2015/05</v>
      </c>
      <c r="D289" s="4">
        <v>42157</v>
      </c>
      <c r="E289" s="3" t="s">
        <v>64</v>
      </c>
      <c r="F289" s="3" t="s">
        <v>686</v>
      </c>
      <c r="G289" s="3" t="s">
        <v>691</v>
      </c>
      <c r="H289" s="5">
        <v>10552</v>
      </c>
      <c r="I289" s="2">
        <v>4</v>
      </c>
      <c r="J289" s="2">
        <v>0</v>
      </c>
      <c r="K289" s="2">
        <v>48.539200000000001</v>
      </c>
      <c r="L289" s="18" t="str">
        <f>VLOOKUP(F289,'BD customers'!$1:$1048576,2,FALSE)</f>
        <v>Stephanie Phelps</v>
      </c>
      <c r="M289" s="2">
        <f>MATCH(orders[[#This Row],[Product ID]],'BD product'!A:A,0)</f>
        <v>147</v>
      </c>
      <c r="N289" s="2" t="str" cm="1">
        <f t="array" ref="N289">INDEX('BD product'!A:D,M289,2)</f>
        <v>Office Supplies</v>
      </c>
    </row>
    <row r="290" spans="1:14" x14ac:dyDescent="0.3">
      <c r="A290" s="3" t="s">
        <v>685</v>
      </c>
      <c r="B290" s="4">
        <v>42155</v>
      </c>
      <c r="C290" s="12" t="str">
        <f t="shared" si="4"/>
        <v>2015/05</v>
      </c>
      <c r="D290" s="4">
        <v>42157</v>
      </c>
      <c r="E290" s="3" t="s">
        <v>64</v>
      </c>
      <c r="F290" s="3" t="s">
        <v>686</v>
      </c>
      <c r="G290" s="3" t="s">
        <v>693</v>
      </c>
      <c r="H290" s="5">
        <v>8088</v>
      </c>
      <c r="I290" s="2">
        <v>6</v>
      </c>
      <c r="J290" s="2">
        <v>0</v>
      </c>
      <c r="K290" s="2">
        <v>21.0288</v>
      </c>
      <c r="L290" s="18" t="str">
        <f>VLOOKUP(F290,'BD customers'!$1:$1048576,2,FALSE)</f>
        <v>Stephanie Phelps</v>
      </c>
      <c r="M290" s="2">
        <f>MATCH(orders[[#This Row],[Product ID]],'BD product'!A:A,0)</f>
        <v>148</v>
      </c>
      <c r="N290" s="2" t="str" cm="1">
        <f t="array" ref="N290">INDEX('BD product'!A:D,M290,2)</f>
        <v>Office Supplies</v>
      </c>
    </row>
    <row r="291" spans="1:14" x14ac:dyDescent="0.3">
      <c r="A291" s="3" t="s">
        <v>695</v>
      </c>
      <c r="B291" s="4">
        <v>42336</v>
      </c>
      <c r="C291" s="12" t="str">
        <f t="shared" si="4"/>
        <v>2015/11</v>
      </c>
      <c r="D291" s="4">
        <v>42342</v>
      </c>
      <c r="E291" s="3" t="s">
        <v>21</v>
      </c>
      <c r="F291" s="3" t="s">
        <v>696</v>
      </c>
      <c r="G291" s="3" t="s">
        <v>693</v>
      </c>
      <c r="H291" s="5">
        <v>5392</v>
      </c>
      <c r="I291" s="2">
        <v>5</v>
      </c>
      <c r="J291" s="2">
        <v>2</v>
      </c>
      <c r="K291" s="2">
        <v>0.40439999999999998</v>
      </c>
      <c r="L291" s="18" t="str">
        <f>VLOOKUP(F291,'BD customers'!$1:$1048576,2,FALSE)</f>
        <v>Dan Reichenbach</v>
      </c>
      <c r="M291" s="2">
        <f>MATCH(orders[[#This Row],[Product ID]],'BD product'!A:A,0)</f>
        <v>148</v>
      </c>
      <c r="N291" s="2" t="str" cm="1">
        <f t="array" ref="N291">INDEX('BD product'!A:D,M291,2)</f>
        <v>Office Supplies</v>
      </c>
    </row>
    <row r="292" spans="1:14" x14ac:dyDescent="0.3">
      <c r="A292" s="3" t="s">
        <v>697</v>
      </c>
      <c r="B292" s="4">
        <v>42281</v>
      </c>
      <c r="C292" s="12" t="str">
        <f t="shared" si="4"/>
        <v>2015/10</v>
      </c>
      <c r="D292" s="4">
        <v>42284</v>
      </c>
      <c r="E292" s="3" t="s">
        <v>64</v>
      </c>
      <c r="F292" s="3" t="s">
        <v>368</v>
      </c>
      <c r="G292" s="3" t="s">
        <v>693</v>
      </c>
      <c r="H292" s="5">
        <v>2696</v>
      </c>
      <c r="I292" s="2">
        <v>2</v>
      </c>
      <c r="J292" s="2">
        <v>0</v>
      </c>
      <c r="K292" s="2">
        <v>7.0095999999999998</v>
      </c>
      <c r="L292" s="18" t="str">
        <f>VLOOKUP(F292,'BD customers'!$1:$1048576,2,FALSE)</f>
        <v>Alex Avila</v>
      </c>
      <c r="M292" s="2">
        <f>MATCH(orders[[#This Row],[Product ID]],'BD product'!A:A,0)</f>
        <v>148</v>
      </c>
      <c r="N292" s="2" t="str" cm="1">
        <f t="array" ref="N292">INDEX('BD product'!A:D,M292,2)</f>
        <v>Office Supplies</v>
      </c>
    </row>
    <row r="293" spans="1:14" x14ac:dyDescent="0.3">
      <c r="A293" s="3" t="s">
        <v>698</v>
      </c>
      <c r="B293" s="4">
        <v>42152</v>
      </c>
      <c r="C293" s="12" t="str">
        <f t="shared" si="4"/>
        <v>2015/05</v>
      </c>
      <c r="D293" s="4">
        <v>42158</v>
      </c>
      <c r="E293" s="3" t="s">
        <v>21</v>
      </c>
      <c r="F293" s="3" t="s">
        <v>544</v>
      </c>
      <c r="G293" s="3" t="s">
        <v>699</v>
      </c>
      <c r="H293" s="5">
        <v>663</v>
      </c>
      <c r="I293" s="2">
        <v>3</v>
      </c>
      <c r="J293" s="2">
        <v>0</v>
      </c>
      <c r="K293" s="2">
        <v>1.7901</v>
      </c>
      <c r="L293" s="18" t="str">
        <f>VLOOKUP(F293,'BD customers'!$1:$1048576,2,FALSE)</f>
        <v>Neil Knudson</v>
      </c>
      <c r="M293" s="2">
        <f>MATCH(orders[[#This Row],[Product ID]],'BD product'!A:A,0)</f>
        <v>149</v>
      </c>
      <c r="N293" s="2" t="str" cm="1">
        <f t="array" ref="N293">INDEX('BD product'!A:D,M293,2)</f>
        <v>Office Supplies</v>
      </c>
    </row>
    <row r="294" spans="1:14" x14ac:dyDescent="0.3">
      <c r="A294" s="3" t="s">
        <v>701</v>
      </c>
      <c r="B294" s="4">
        <v>42694</v>
      </c>
      <c r="C294" s="12" t="str">
        <f t="shared" si="4"/>
        <v>2016/11</v>
      </c>
      <c r="D294" s="4">
        <v>42698</v>
      </c>
      <c r="E294" s="3" t="s">
        <v>21</v>
      </c>
      <c r="F294" s="3" t="s">
        <v>702</v>
      </c>
      <c r="G294" s="3" t="s">
        <v>703</v>
      </c>
      <c r="H294" s="5">
        <v>1462</v>
      </c>
      <c r="I294" s="2">
        <v>2</v>
      </c>
      <c r="J294" s="2">
        <v>0</v>
      </c>
      <c r="K294" s="2">
        <v>6.8714000000000004</v>
      </c>
      <c r="L294" s="18" t="str">
        <f>VLOOKUP(F294,'BD customers'!$1:$1048576,2,FALSE)</f>
        <v>Nora Paige</v>
      </c>
      <c r="M294" s="2">
        <f>MATCH(orders[[#This Row],[Product ID]],'BD product'!A:A,0)</f>
        <v>150</v>
      </c>
      <c r="N294" s="2" t="str" cm="1">
        <f t="array" ref="N294">INDEX('BD product'!A:D,M294,2)</f>
        <v>Office Supplies</v>
      </c>
    </row>
    <row r="295" spans="1:14" x14ac:dyDescent="0.3">
      <c r="A295" s="3" t="s">
        <v>701</v>
      </c>
      <c r="B295" s="4">
        <v>42694</v>
      </c>
      <c r="C295" s="12" t="str">
        <f t="shared" si="4"/>
        <v>2016/11</v>
      </c>
      <c r="D295" s="4">
        <v>42698</v>
      </c>
      <c r="E295" s="3" t="s">
        <v>21</v>
      </c>
      <c r="F295" s="3" t="s">
        <v>702</v>
      </c>
      <c r="G295" s="3" t="s">
        <v>705</v>
      </c>
      <c r="H295" s="5">
        <v>94493</v>
      </c>
      <c r="I295" s="2">
        <v>7</v>
      </c>
      <c r="J295" s="2">
        <v>0</v>
      </c>
      <c r="K295" s="2">
        <v>236.23249999999999</v>
      </c>
      <c r="L295" s="18" t="str">
        <f>VLOOKUP(F295,'BD customers'!$1:$1048576,2,FALSE)</f>
        <v>Nora Paige</v>
      </c>
      <c r="M295" s="2">
        <f>MATCH(orders[[#This Row],[Product ID]],'BD product'!A:A,0)</f>
        <v>151</v>
      </c>
      <c r="N295" s="2" t="str" cm="1">
        <f t="array" ref="N295">INDEX('BD product'!A:D,M295,2)</f>
        <v>Technology</v>
      </c>
    </row>
    <row r="296" spans="1:14" x14ac:dyDescent="0.3">
      <c r="A296" s="3" t="s">
        <v>707</v>
      </c>
      <c r="B296" s="4">
        <v>42993</v>
      </c>
      <c r="C296" s="12" t="str">
        <f t="shared" si="4"/>
        <v>2017/09</v>
      </c>
      <c r="D296" s="4">
        <v>42995</v>
      </c>
      <c r="E296" s="3" t="s">
        <v>64</v>
      </c>
      <c r="F296" s="3" t="s">
        <v>590</v>
      </c>
      <c r="G296" s="3" t="s">
        <v>705</v>
      </c>
      <c r="H296" s="5">
        <v>323976</v>
      </c>
      <c r="I296" s="2">
        <v>3</v>
      </c>
      <c r="J296" s="2">
        <v>2</v>
      </c>
      <c r="K296" s="2">
        <v>20.2485</v>
      </c>
      <c r="L296" s="18" t="str">
        <f>VLOOKUP(F296,'BD customers'!$1:$1048576,2,FALSE)</f>
        <v>Dave Brooks</v>
      </c>
      <c r="M296" s="2">
        <f>MATCH(orders[[#This Row],[Product ID]],'BD product'!A:A,0)</f>
        <v>151</v>
      </c>
      <c r="N296" s="2" t="str" cm="1">
        <f t="array" ref="N296">INDEX('BD product'!A:D,M296,2)</f>
        <v>Technology</v>
      </c>
    </row>
    <row r="297" spans="1:14" x14ac:dyDescent="0.3">
      <c r="A297" s="3" t="s">
        <v>708</v>
      </c>
      <c r="B297" s="4">
        <v>42501</v>
      </c>
      <c r="C297" s="12" t="str">
        <f t="shared" si="4"/>
        <v>2016/05</v>
      </c>
      <c r="D297" s="4">
        <v>42502</v>
      </c>
      <c r="E297" s="3" t="s">
        <v>64</v>
      </c>
      <c r="F297" s="3" t="s">
        <v>709</v>
      </c>
      <c r="G297" s="3" t="s">
        <v>710</v>
      </c>
      <c r="H297" s="5">
        <v>598</v>
      </c>
      <c r="I297" s="2">
        <v>1</v>
      </c>
      <c r="J297" s="2">
        <v>0</v>
      </c>
      <c r="K297" s="2">
        <v>0.26910000000000001</v>
      </c>
      <c r="L297" s="18" t="str">
        <f>VLOOKUP(F297,'BD customers'!$1:$1048576,2,FALSE)</f>
        <v>Ted Trevino</v>
      </c>
      <c r="M297" s="2">
        <f>MATCH(orders[[#This Row],[Product ID]],'BD product'!A:A,0)</f>
        <v>152</v>
      </c>
      <c r="N297" s="2" t="str" cm="1">
        <f t="array" ref="N297">INDEX('BD product'!A:D,M297,2)</f>
        <v>Office Supplies</v>
      </c>
    </row>
    <row r="298" spans="1:14" x14ac:dyDescent="0.3">
      <c r="A298" s="3" t="s">
        <v>712</v>
      </c>
      <c r="B298" s="4">
        <v>42366</v>
      </c>
      <c r="C298" s="12" t="str">
        <f t="shared" si="4"/>
        <v>2015/12</v>
      </c>
      <c r="D298" s="4">
        <v>42369</v>
      </c>
      <c r="E298" s="3" t="s">
        <v>11</v>
      </c>
      <c r="F298" s="3" t="s">
        <v>713</v>
      </c>
      <c r="G298" s="3" t="s">
        <v>714</v>
      </c>
      <c r="H298" s="5">
        <v>54384</v>
      </c>
      <c r="I298" s="2">
        <v>2</v>
      </c>
      <c r="J298" s="2">
        <v>2</v>
      </c>
      <c r="K298" s="2">
        <v>1.3595999999999999</v>
      </c>
      <c r="L298" s="18" t="str">
        <f>VLOOKUP(F298,'BD customers'!$1:$1048576,2,FALSE)</f>
        <v>Eric Murdock</v>
      </c>
      <c r="M298" s="2">
        <f>MATCH(orders[[#This Row],[Product ID]],'BD product'!A:A,0)</f>
        <v>153</v>
      </c>
      <c r="N298" s="2" t="str" cm="1">
        <f t="array" ref="N298">INDEX('BD product'!A:D,M298,2)</f>
        <v>Technology</v>
      </c>
    </row>
    <row r="299" spans="1:14" x14ac:dyDescent="0.3">
      <c r="A299" s="3" t="s">
        <v>716</v>
      </c>
      <c r="B299" s="4">
        <v>42690</v>
      </c>
      <c r="C299" s="12" t="str">
        <f t="shared" si="4"/>
        <v>2016/11</v>
      </c>
      <c r="D299" s="4">
        <v>42694</v>
      </c>
      <c r="E299" s="3" t="s">
        <v>21</v>
      </c>
      <c r="F299" s="3" t="s">
        <v>717</v>
      </c>
      <c r="G299" s="3" t="s">
        <v>718</v>
      </c>
      <c r="H299" s="5">
        <v>284</v>
      </c>
      <c r="I299" s="2">
        <v>5</v>
      </c>
      <c r="J299" s="2">
        <v>0</v>
      </c>
      <c r="K299" s="2">
        <v>1.3348</v>
      </c>
      <c r="L299" s="18" t="str">
        <f>VLOOKUP(F299,'BD customers'!$1:$1048576,2,FALSE)</f>
        <v>Ruben Dartt</v>
      </c>
      <c r="M299" s="2">
        <f>MATCH(orders[[#This Row],[Product ID]],'BD product'!A:A,0)</f>
        <v>154</v>
      </c>
      <c r="N299" s="2" t="str" cm="1">
        <f t="array" ref="N299">INDEX('BD product'!A:D,M299,2)</f>
        <v>Office Supplies</v>
      </c>
    </row>
    <row r="300" spans="1:14" x14ac:dyDescent="0.3">
      <c r="A300" s="3" t="s">
        <v>720</v>
      </c>
      <c r="B300" s="4">
        <v>41652</v>
      </c>
      <c r="C300" s="12" t="str">
        <f t="shared" si="4"/>
        <v>2014/01</v>
      </c>
      <c r="D300" s="4">
        <v>41654</v>
      </c>
      <c r="E300" s="3" t="s">
        <v>11</v>
      </c>
      <c r="F300" s="3" t="s">
        <v>721</v>
      </c>
      <c r="G300" s="3" t="s">
        <v>718</v>
      </c>
      <c r="H300" s="5">
        <v>1136</v>
      </c>
      <c r="I300" s="2">
        <v>2</v>
      </c>
      <c r="J300" s="2">
        <v>0</v>
      </c>
      <c r="K300" s="2">
        <v>5.3391999999999999</v>
      </c>
      <c r="L300" s="18" t="str">
        <f>VLOOKUP(F300,'BD customers'!$1:$1048576,2,FALSE)</f>
        <v>Chris Selesnick</v>
      </c>
      <c r="M300" s="2">
        <f>MATCH(orders[[#This Row],[Product ID]],'BD product'!A:A,0)</f>
        <v>154</v>
      </c>
      <c r="N300" s="2" t="str" cm="1">
        <f t="array" ref="N300">INDEX('BD product'!A:D,M300,2)</f>
        <v>Office Supplies</v>
      </c>
    </row>
    <row r="301" spans="1:14" x14ac:dyDescent="0.3">
      <c r="A301" s="3" t="s">
        <v>722</v>
      </c>
      <c r="B301" s="4">
        <v>42681</v>
      </c>
      <c r="C301" s="12" t="str">
        <f t="shared" si="4"/>
        <v>2016/11</v>
      </c>
      <c r="D301" s="4">
        <v>42685</v>
      </c>
      <c r="E301" s="3" t="s">
        <v>21</v>
      </c>
      <c r="F301" s="3" t="s">
        <v>723</v>
      </c>
      <c r="G301" s="3" t="s">
        <v>724</v>
      </c>
      <c r="H301" s="5">
        <v>2768</v>
      </c>
      <c r="I301" s="2">
        <v>2</v>
      </c>
      <c r="J301" s="2">
        <v>2</v>
      </c>
      <c r="K301" s="2">
        <v>0.96879999999999999</v>
      </c>
      <c r="L301" s="18" t="str">
        <f>VLOOKUP(F301,'BD customers'!$1:$1048576,2,FALSE)</f>
        <v>Max Jones</v>
      </c>
      <c r="M301" s="2">
        <f>MATCH(orders[[#This Row],[Product ID]],'BD product'!A:A,0)</f>
        <v>155</v>
      </c>
      <c r="N301" s="2" t="str" cm="1">
        <f t="array" ref="N301">INDEX('BD product'!A:D,M301,2)</f>
        <v>Office Supplies</v>
      </c>
    </row>
    <row r="302" spans="1:14" x14ac:dyDescent="0.3">
      <c r="A302" s="3" t="s">
        <v>726</v>
      </c>
      <c r="B302" s="4">
        <v>41890</v>
      </c>
      <c r="C302" s="12" t="str">
        <f t="shared" si="4"/>
        <v>2014/09</v>
      </c>
      <c r="D302" s="4">
        <v>41894</v>
      </c>
      <c r="E302" s="3" t="s">
        <v>21</v>
      </c>
      <c r="F302" s="3" t="s">
        <v>727</v>
      </c>
      <c r="G302" s="3" t="s">
        <v>728</v>
      </c>
      <c r="H302" s="5">
        <v>9936</v>
      </c>
      <c r="I302" s="2">
        <v>3</v>
      </c>
      <c r="J302" s="2">
        <v>2</v>
      </c>
      <c r="K302" s="2">
        <v>2.7324000000000002</v>
      </c>
      <c r="L302" s="18" t="str">
        <f>VLOOKUP(F302,'BD customers'!$1:$1048576,2,FALSE)</f>
        <v>Becky Martin</v>
      </c>
      <c r="M302" s="2">
        <f>MATCH(orders[[#This Row],[Product ID]],'BD product'!A:A,0)</f>
        <v>156</v>
      </c>
      <c r="N302" s="2" t="str" cm="1">
        <f t="array" ref="N302">INDEX('BD product'!A:D,M302,2)</f>
        <v>Office Supplies</v>
      </c>
    </row>
    <row r="303" spans="1:14" x14ac:dyDescent="0.3">
      <c r="A303" s="3" t="s">
        <v>726</v>
      </c>
      <c r="B303" s="4">
        <v>41890</v>
      </c>
      <c r="C303" s="12" t="str">
        <f t="shared" si="4"/>
        <v>2014/09</v>
      </c>
      <c r="D303" s="4">
        <v>41894</v>
      </c>
      <c r="E303" s="3" t="s">
        <v>21</v>
      </c>
      <c r="F303" s="3" t="s">
        <v>727</v>
      </c>
      <c r="G303" s="3" t="s">
        <v>730</v>
      </c>
      <c r="H303" s="5">
        <v>8159952</v>
      </c>
      <c r="I303" s="2">
        <v>8</v>
      </c>
      <c r="J303" s="2">
        <v>4</v>
      </c>
      <c r="K303" s="2">
        <v>-135.9992</v>
      </c>
      <c r="L303" s="18" t="str">
        <f>VLOOKUP(F303,'BD customers'!$1:$1048576,2,FALSE)</f>
        <v>Becky Martin</v>
      </c>
      <c r="M303" s="2">
        <f>MATCH(orders[[#This Row],[Product ID]],'BD product'!A:A,0)</f>
        <v>157</v>
      </c>
      <c r="N303" s="2" t="str" cm="1">
        <f t="array" ref="N303">INDEX('BD product'!A:D,M303,2)</f>
        <v>Technology</v>
      </c>
    </row>
    <row r="304" spans="1:14" x14ac:dyDescent="0.3">
      <c r="A304" s="3" t="s">
        <v>733</v>
      </c>
      <c r="B304" s="4">
        <v>41901</v>
      </c>
      <c r="C304" s="12" t="str">
        <f t="shared" si="4"/>
        <v>2014/09</v>
      </c>
      <c r="D304" s="4">
        <v>41903</v>
      </c>
      <c r="E304" s="3" t="s">
        <v>11</v>
      </c>
      <c r="F304" s="3" t="s">
        <v>734</v>
      </c>
      <c r="G304" s="3" t="s">
        <v>730</v>
      </c>
      <c r="H304" s="5">
        <v>3059982</v>
      </c>
      <c r="I304" s="2">
        <v>3</v>
      </c>
      <c r="J304" s="2">
        <v>4</v>
      </c>
      <c r="K304" s="2">
        <v>-50.999699999999997</v>
      </c>
      <c r="L304" s="18" t="str">
        <f>VLOOKUP(F304,'BD customers'!$1:$1048576,2,FALSE)</f>
        <v>Sean Braxton</v>
      </c>
      <c r="M304" s="2">
        <f>MATCH(orders[[#This Row],[Product ID]],'BD product'!A:A,0)</f>
        <v>157</v>
      </c>
      <c r="N304" s="2" t="str" cm="1">
        <f t="array" ref="N304">INDEX('BD product'!A:D,M304,2)</f>
        <v>Technology</v>
      </c>
    </row>
    <row r="305" spans="1:14" x14ac:dyDescent="0.3">
      <c r="A305" s="3" t="s">
        <v>735</v>
      </c>
      <c r="B305" s="4">
        <v>42742</v>
      </c>
      <c r="C305" s="12" t="str">
        <f t="shared" si="4"/>
        <v>2017/01</v>
      </c>
      <c r="D305" s="4">
        <v>42745</v>
      </c>
      <c r="E305" s="3" t="s">
        <v>64</v>
      </c>
      <c r="F305" s="3" t="s">
        <v>736</v>
      </c>
      <c r="G305" s="3" t="s">
        <v>730</v>
      </c>
      <c r="H305" s="5">
        <v>3059982</v>
      </c>
      <c r="I305" s="2">
        <v>2</v>
      </c>
      <c r="J305" s="2">
        <v>1</v>
      </c>
      <c r="K305" s="2">
        <v>67.999600000000001</v>
      </c>
      <c r="L305" s="18" t="str">
        <f>VLOOKUP(F305,'BD customers'!$1:$1048576,2,FALSE)</f>
        <v>Bart Watters</v>
      </c>
      <c r="M305" s="2">
        <f>MATCH(orders[[#This Row],[Product ID]],'BD product'!A:A,0)</f>
        <v>157</v>
      </c>
      <c r="N305" s="2" t="str" cm="1">
        <f t="array" ref="N305">INDEX('BD product'!A:D,M305,2)</f>
        <v>Technology</v>
      </c>
    </row>
    <row r="306" spans="1:14" x14ac:dyDescent="0.3">
      <c r="A306" s="3" t="s">
        <v>726</v>
      </c>
      <c r="B306" s="4">
        <v>41890</v>
      </c>
      <c r="C306" s="12" t="str">
        <f t="shared" si="4"/>
        <v>2014/09</v>
      </c>
      <c r="D306" s="4">
        <v>41894</v>
      </c>
      <c r="E306" s="3" t="s">
        <v>21</v>
      </c>
      <c r="F306" s="3" t="s">
        <v>727</v>
      </c>
      <c r="G306" s="3" t="s">
        <v>737</v>
      </c>
      <c r="H306" s="5">
        <v>275928</v>
      </c>
      <c r="I306" s="2">
        <v>3</v>
      </c>
      <c r="J306" s="2">
        <v>2</v>
      </c>
      <c r="K306" s="2">
        <v>-58.634700000000002</v>
      </c>
      <c r="L306" s="18" t="str">
        <f>VLOOKUP(F306,'BD customers'!$1:$1048576,2,FALSE)</f>
        <v>Becky Martin</v>
      </c>
      <c r="M306" s="2">
        <f>MATCH(orders[[#This Row],[Product ID]],'BD product'!A:A,0)</f>
        <v>158</v>
      </c>
      <c r="N306" s="2" t="str" cm="1">
        <f t="array" ref="N306">INDEX('BD product'!A:D,M306,2)</f>
        <v>Office Supplies</v>
      </c>
    </row>
    <row r="307" spans="1:14" x14ac:dyDescent="0.3">
      <c r="A307" s="3" t="s">
        <v>726</v>
      </c>
      <c r="B307" s="4">
        <v>41890</v>
      </c>
      <c r="C307" s="12" t="str">
        <f t="shared" si="4"/>
        <v>2014/09</v>
      </c>
      <c r="D307" s="4">
        <v>41894</v>
      </c>
      <c r="E307" s="3" t="s">
        <v>21</v>
      </c>
      <c r="F307" s="3" t="s">
        <v>727</v>
      </c>
      <c r="G307" s="3" t="s">
        <v>739</v>
      </c>
      <c r="H307" s="5">
        <v>174006</v>
      </c>
      <c r="I307" s="2">
        <v>9</v>
      </c>
      <c r="J307" s="2">
        <v>3</v>
      </c>
      <c r="K307" s="2">
        <v>-2.4857999999999998</v>
      </c>
      <c r="L307" s="18" t="str">
        <f>VLOOKUP(F307,'BD customers'!$1:$1048576,2,FALSE)</f>
        <v>Becky Martin</v>
      </c>
      <c r="M307" s="2">
        <f>MATCH(orders[[#This Row],[Product ID]],'BD product'!A:A,0)</f>
        <v>159</v>
      </c>
      <c r="N307" s="2" t="str" cm="1">
        <f t="array" ref="N307">INDEX('BD product'!A:D,M307,2)</f>
        <v>Furniture</v>
      </c>
    </row>
    <row r="308" spans="1:14" x14ac:dyDescent="0.3">
      <c r="A308" s="3" t="s">
        <v>741</v>
      </c>
      <c r="B308" s="4">
        <v>43069</v>
      </c>
      <c r="C308" s="12" t="str">
        <f t="shared" si="4"/>
        <v>2017/11</v>
      </c>
      <c r="D308" s="4">
        <v>43071</v>
      </c>
      <c r="E308" s="3" t="s">
        <v>11</v>
      </c>
      <c r="F308" s="3" t="s">
        <v>97</v>
      </c>
      <c r="G308" s="3" t="s">
        <v>739</v>
      </c>
      <c r="H308" s="5">
        <v>12429</v>
      </c>
      <c r="I308" s="2">
        <v>5</v>
      </c>
      <c r="J308" s="2">
        <v>1</v>
      </c>
      <c r="K308" s="2">
        <v>2.6238999999999999</v>
      </c>
      <c r="L308" s="18" t="str">
        <f>VLOOKUP(F308,'BD customers'!$1:$1048576,2,FALSE)</f>
        <v>Harold Pawlan</v>
      </c>
      <c r="M308" s="2">
        <f>MATCH(orders[[#This Row],[Product ID]],'BD product'!A:A,0)</f>
        <v>159</v>
      </c>
      <c r="N308" s="2" t="str" cm="1">
        <f t="array" ref="N308">INDEX('BD product'!A:D,M308,2)</f>
        <v>Furniture</v>
      </c>
    </row>
    <row r="309" spans="1:14" x14ac:dyDescent="0.3">
      <c r="A309" s="3" t="s">
        <v>726</v>
      </c>
      <c r="B309" s="4">
        <v>41890</v>
      </c>
      <c r="C309" s="12" t="str">
        <f t="shared" si="4"/>
        <v>2014/09</v>
      </c>
      <c r="D309" s="4">
        <v>41894</v>
      </c>
      <c r="E309" s="3" t="s">
        <v>21</v>
      </c>
      <c r="F309" s="3" t="s">
        <v>727</v>
      </c>
      <c r="G309" s="3" t="s">
        <v>742</v>
      </c>
      <c r="H309" s="5">
        <v>32064</v>
      </c>
      <c r="I309" s="2">
        <v>6</v>
      </c>
      <c r="J309" s="2">
        <v>2</v>
      </c>
      <c r="K309" s="2">
        <v>6.8136000000000001</v>
      </c>
      <c r="L309" s="18" t="str">
        <f>VLOOKUP(F309,'BD customers'!$1:$1048576,2,FALSE)</f>
        <v>Becky Martin</v>
      </c>
      <c r="M309" s="2">
        <f>MATCH(orders[[#This Row],[Product ID]],'BD product'!A:A,0)</f>
        <v>160</v>
      </c>
      <c r="N309" s="2" t="str" cm="1">
        <f t="array" ref="N309">INDEX('BD product'!A:D,M309,2)</f>
        <v>Office Supplies</v>
      </c>
    </row>
    <row r="310" spans="1:14" x14ac:dyDescent="0.3">
      <c r="A310" s="3" t="s">
        <v>744</v>
      </c>
      <c r="B310" s="4">
        <v>41796</v>
      </c>
      <c r="C310" s="12" t="str">
        <f t="shared" si="4"/>
        <v>2014/06</v>
      </c>
      <c r="D310" s="4">
        <v>41799</v>
      </c>
      <c r="E310" s="3" t="s">
        <v>64</v>
      </c>
      <c r="F310" s="3" t="s">
        <v>261</v>
      </c>
      <c r="G310" s="3" t="s">
        <v>742</v>
      </c>
      <c r="H310" s="5">
        <v>1336</v>
      </c>
      <c r="I310" s="2">
        <v>2</v>
      </c>
      <c r="J310" s="2">
        <v>0</v>
      </c>
      <c r="K310" s="2">
        <v>4.9432</v>
      </c>
      <c r="L310" s="18" t="str">
        <f>VLOOKUP(F310,'BD customers'!$1:$1048576,2,FALSE)</f>
        <v>Bryan Mills</v>
      </c>
      <c r="M310" s="2">
        <f>MATCH(orders[[#This Row],[Product ID]],'BD product'!A:A,0)</f>
        <v>160</v>
      </c>
      <c r="N310" s="2" t="str" cm="1">
        <f t="array" ref="N310">INDEX('BD product'!A:D,M310,2)</f>
        <v>Office Supplies</v>
      </c>
    </row>
    <row r="311" spans="1:14" x14ac:dyDescent="0.3">
      <c r="A311" s="3" t="s">
        <v>726</v>
      </c>
      <c r="B311" s="4">
        <v>41890</v>
      </c>
      <c r="C311" s="12" t="str">
        <f t="shared" si="4"/>
        <v>2014/09</v>
      </c>
      <c r="D311" s="4">
        <v>41894</v>
      </c>
      <c r="E311" s="3" t="s">
        <v>21</v>
      </c>
      <c r="F311" s="3" t="s">
        <v>727</v>
      </c>
      <c r="G311" s="3" t="s">
        <v>745</v>
      </c>
      <c r="H311" s="5">
        <v>17798</v>
      </c>
      <c r="I311" s="2">
        <v>5</v>
      </c>
      <c r="J311" s="2">
        <v>8</v>
      </c>
      <c r="K311" s="2">
        <v>-45.384900000000002</v>
      </c>
      <c r="L311" s="18" t="str">
        <f>VLOOKUP(F311,'BD customers'!$1:$1048576,2,FALSE)</f>
        <v>Becky Martin</v>
      </c>
      <c r="M311" s="2">
        <f>MATCH(orders[[#This Row],[Product ID]],'BD product'!A:A,0)</f>
        <v>161</v>
      </c>
      <c r="N311" s="2" t="str" cm="1">
        <f t="array" ref="N311">INDEX('BD product'!A:D,M311,2)</f>
        <v>Office Supplies</v>
      </c>
    </row>
    <row r="312" spans="1:14" x14ac:dyDescent="0.3">
      <c r="A312" s="3" t="s">
        <v>747</v>
      </c>
      <c r="B312" s="4">
        <v>42365</v>
      </c>
      <c r="C312" s="12" t="str">
        <f t="shared" si="4"/>
        <v>2015/12</v>
      </c>
      <c r="D312" s="4">
        <v>42369</v>
      </c>
      <c r="E312" s="3" t="s">
        <v>21</v>
      </c>
      <c r="F312" s="3" t="s">
        <v>748</v>
      </c>
      <c r="G312" s="3" t="s">
        <v>745</v>
      </c>
      <c r="H312" s="5">
        <v>35596</v>
      </c>
      <c r="I312" s="2">
        <v>2</v>
      </c>
      <c r="J312" s="2">
        <v>0</v>
      </c>
      <c r="K312" s="2">
        <v>103.22839999999999</v>
      </c>
      <c r="L312" s="18" t="str">
        <f>VLOOKUP(F312,'BD customers'!$1:$1048576,2,FALSE)</f>
        <v>Brad Thomas</v>
      </c>
      <c r="M312" s="2">
        <f>MATCH(orders[[#This Row],[Product ID]],'BD product'!A:A,0)</f>
        <v>161</v>
      </c>
      <c r="N312" s="2" t="str" cm="1">
        <f t="array" ref="N312">INDEX('BD product'!A:D,M312,2)</f>
        <v>Office Supplies</v>
      </c>
    </row>
    <row r="313" spans="1:14" x14ac:dyDescent="0.3">
      <c r="A313" s="3" t="s">
        <v>749</v>
      </c>
      <c r="B313" s="4">
        <v>42785</v>
      </c>
      <c r="C313" s="12" t="str">
        <f t="shared" si="4"/>
        <v>2017/02</v>
      </c>
      <c r="D313" s="4">
        <v>42787</v>
      </c>
      <c r="E313" s="3" t="s">
        <v>11</v>
      </c>
      <c r="F313" s="3" t="s">
        <v>750</v>
      </c>
      <c r="G313" s="3" t="s">
        <v>745</v>
      </c>
      <c r="H313" s="5">
        <v>124586</v>
      </c>
      <c r="I313" s="2">
        <v>7</v>
      </c>
      <c r="J313" s="2">
        <v>0</v>
      </c>
      <c r="K313" s="2">
        <v>361.29939999999999</v>
      </c>
      <c r="L313" s="18" t="str">
        <f>VLOOKUP(F313,'BD customers'!$1:$1048576,2,FALSE)</f>
        <v>Nicole Hansen</v>
      </c>
      <c r="M313" s="2">
        <f>MATCH(orders[[#This Row],[Product ID]],'BD product'!A:A,0)</f>
        <v>161</v>
      </c>
      <c r="N313" s="2" t="str" cm="1">
        <f t="array" ref="N313">INDEX('BD product'!A:D,M313,2)</f>
        <v>Office Supplies</v>
      </c>
    </row>
    <row r="314" spans="1:14" x14ac:dyDescent="0.3">
      <c r="A314" s="3" t="s">
        <v>726</v>
      </c>
      <c r="B314" s="4">
        <v>41890</v>
      </c>
      <c r="C314" s="12" t="str">
        <f t="shared" si="4"/>
        <v>2014/09</v>
      </c>
      <c r="D314" s="4">
        <v>41894</v>
      </c>
      <c r="E314" s="3" t="s">
        <v>21</v>
      </c>
      <c r="F314" s="3" t="s">
        <v>727</v>
      </c>
      <c r="G314" s="3" t="s">
        <v>751</v>
      </c>
      <c r="H314" s="5">
        <v>143976</v>
      </c>
      <c r="I314" s="2">
        <v>3</v>
      </c>
      <c r="J314" s="2">
        <v>2</v>
      </c>
      <c r="K314" s="2">
        <v>8.9984999999999999</v>
      </c>
      <c r="L314" s="18" t="str">
        <f>VLOOKUP(F314,'BD customers'!$1:$1048576,2,FALSE)</f>
        <v>Becky Martin</v>
      </c>
      <c r="M314" s="2">
        <f>MATCH(orders[[#This Row],[Product ID]],'BD product'!A:A,0)</f>
        <v>162</v>
      </c>
      <c r="N314" s="2" t="str" cm="1">
        <f t="array" ref="N314">INDEX('BD product'!A:D,M314,2)</f>
        <v>Technology</v>
      </c>
    </row>
    <row r="315" spans="1:14" x14ac:dyDescent="0.3">
      <c r="A315" s="3" t="s">
        <v>753</v>
      </c>
      <c r="B315" s="4">
        <v>42043</v>
      </c>
      <c r="C315" s="12" t="str">
        <f t="shared" si="4"/>
        <v>2015/02</v>
      </c>
      <c r="D315" s="4">
        <v>42048</v>
      </c>
      <c r="E315" s="3" t="s">
        <v>21</v>
      </c>
      <c r="F315" s="3" t="s">
        <v>754</v>
      </c>
      <c r="G315" s="3" t="s">
        <v>751</v>
      </c>
      <c r="H315" s="5">
        <v>107982</v>
      </c>
      <c r="I315" s="2">
        <v>3</v>
      </c>
      <c r="J315" s="2">
        <v>4</v>
      </c>
      <c r="K315" s="2">
        <v>-26.9955</v>
      </c>
      <c r="L315" s="18" t="str">
        <f>VLOOKUP(F315,'BD customers'!$1:$1048576,2,FALSE)</f>
        <v>Lisa Hazard</v>
      </c>
      <c r="M315" s="2">
        <f>MATCH(orders[[#This Row],[Product ID]],'BD product'!A:A,0)</f>
        <v>162</v>
      </c>
      <c r="N315" s="2" t="str" cm="1">
        <f t="array" ref="N315">INDEX('BD product'!A:D,M315,2)</f>
        <v>Technology</v>
      </c>
    </row>
    <row r="316" spans="1:14" x14ac:dyDescent="0.3">
      <c r="A316" s="3" t="s">
        <v>755</v>
      </c>
      <c r="B316" s="4">
        <v>42948</v>
      </c>
      <c r="C316" s="12" t="str">
        <f t="shared" si="4"/>
        <v>2017/08</v>
      </c>
      <c r="D316" s="4">
        <v>42950</v>
      </c>
      <c r="E316" s="3" t="s">
        <v>64</v>
      </c>
      <c r="F316" s="3" t="s">
        <v>756</v>
      </c>
      <c r="G316" s="3" t="s">
        <v>751</v>
      </c>
      <c r="H316" s="5">
        <v>95984</v>
      </c>
      <c r="I316" s="2">
        <v>2</v>
      </c>
      <c r="J316" s="2">
        <v>2</v>
      </c>
      <c r="K316" s="2">
        <v>0.59989999999999999</v>
      </c>
      <c r="L316" s="18" t="str">
        <f>VLOOKUP(F316,'BD customers'!$1:$1048576,2,FALSE)</f>
        <v>Annie Thurman</v>
      </c>
      <c r="M316" s="2">
        <f>MATCH(orders[[#This Row],[Product ID]],'BD product'!A:A,0)</f>
        <v>162</v>
      </c>
      <c r="N316" s="2" t="str" cm="1">
        <f t="array" ref="N316">INDEX('BD product'!A:D,M316,2)</f>
        <v>Technology</v>
      </c>
    </row>
    <row r="317" spans="1:14" x14ac:dyDescent="0.3">
      <c r="A317" s="3" t="s">
        <v>757</v>
      </c>
      <c r="B317" s="4">
        <v>42705</v>
      </c>
      <c r="C317" s="12" t="str">
        <f t="shared" si="4"/>
        <v>2016/12</v>
      </c>
      <c r="D317" s="4">
        <v>42709</v>
      </c>
      <c r="E317" s="3" t="s">
        <v>21</v>
      </c>
      <c r="F317" s="3" t="s">
        <v>375</v>
      </c>
      <c r="G317" s="3" t="s">
        <v>751</v>
      </c>
      <c r="H317" s="5">
        <v>17997</v>
      </c>
      <c r="I317" s="2">
        <v>3</v>
      </c>
      <c r="J317" s="2">
        <v>0</v>
      </c>
      <c r="K317" s="2">
        <v>44.9925</v>
      </c>
      <c r="L317" s="18" t="str">
        <f>VLOOKUP(F317,'BD customers'!$1:$1048576,2,FALSE)</f>
        <v>Joel Eaton</v>
      </c>
      <c r="M317" s="2">
        <f>MATCH(orders[[#This Row],[Product ID]],'BD product'!A:A,0)</f>
        <v>162</v>
      </c>
      <c r="N317" s="2" t="str" cm="1">
        <f t="array" ref="N317">INDEX('BD product'!A:D,M317,2)</f>
        <v>Technology</v>
      </c>
    </row>
    <row r="318" spans="1:14" x14ac:dyDescent="0.3">
      <c r="A318" s="3" t="s">
        <v>758</v>
      </c>
      <c r="B318" s="4">
        <v>41856</v>
      </c>
      <c r="C318" s="12" t="str">
        <f t="shared" si="4"/>
        <v>2014/08</v>
      </c>
      <c r="D318" s="4">
        <v>41860</v>
      </c>
      <c r="E318" s="3" t="s">
        <v>21</v>
      </c>
      <c r="F318" s="3" t="s">
        <v>113</v>
      </c>
      <c r="G318" s="3" t="s">
        <v>759</v>
      </c>
      <c r="H318" s="5">
        <v>2094</v>
      </c>
      <c r="I318" s="2">
        <v>3</v>
      </c>
      <c r="J318" s="2">
        <v>0</v>
      </c>
      <c r="K318" s="2">
        <v>9.8417999999999992</v>
      </c>
      <c r="L318" s="18" t="str">
        <f>VLOOKUP(F318,'BD customers'!$1:$1048576,2,FALSE)</f>
        <v>Chad Sievert</v>
      </c>
      <c r="M318" s="2">
        <f>MATCH(orders[[#This Row],[Product ID]],'BD product'!A:A,0)</f>
        <v>163</v>
      </c>
      <c r="N318" s="2" t="str" cm="1">
        <f t="array" ref="N318">INDEX('BD product'!A:D,M318,2)</f>
        <v>Office Supplies</v>
      </c>
    </row>
    <row r="319" spans="1:14" x14ac:dyDescent="0.3">
      <c r="A319" s="3" t="s">
        <v>758</v>
      </c>
      <c r="B319" s="4">
        <v>41856</v>
      </c>
      <c r="C319" s="12" t="str">
        <f t="shared" si="4"/>
        <v>2014/08</v>
      </c>
      <c r="D319" s="4">
        <v>41860</v>
      </c>
      <c r="E319" s="3" t="s">
        <v>21</v>
      </c>
      <c r="F319" s="3" t="s">
        <v>113</v>
      </c>
      <c r="G319" s="3" t="s">
        <v>761</v>
      </c>
      <c r="H319" s="5">
        <v>11096</v>
      </c>
      <c r="I319" s="2">
        <v>2</v>
      </c>
      <c r="J319" s="2">
        <v>0</v>
      </c>
      <c r="K319" s="2">
        <v>53.260800000000003</v>
      </c>
      <c r="L319" s="18" t="str">
        <f>VLOOKUP(F319,'BD customers'!$1:$1048576,2,FALSE)</f>
        <v>Chad Sievert</v>
      </c>
      <c r="M319" s="2">
        <f>MATCH(orders[[#This Row],[Product ID]],'BD product'!A:A,0)</f>
        <v>164</v>
      </c>
      <c r="N319" s="2" t="str" cm="1">
        <f t="array" ref="N319">INDEX('BD product'!A:D,M319,2)</f>
        <v>Office Supplies</v>
      </c>
    </row>
    <row r="320" spans="1:14" x14ac:dyDescent="0.3">
      <c r="A320" s="3" t="s">
        <v>758</v>
      </c>
      <c r="B320" s="4">
        <v>41856</v>
      </c>
      <c r="C320" s="12" t="str">
        <f t="shared" si="4"/>
        <v>2014/08</v>
      </c>
      <c r="D320" s="4">
        <v>41860</v>
      </c>
      <c r="E320" s="3" t="s">
        <v>21</v>
      </c>
      <c r="F320" s="3" t="s">
        <v>113</v>
      </c>
      <c r="G320" s="3" t="s">
        <v>763</v>
      </c>
      <c r="H320" s="5">
        <v>340144</v>
      </c>
      <c r="I320" s="2">
        <v>7</v>
      </c>
      <c r="J320" s="2">
        <v>2</v>
      </c>
      <c r="K320" s="2">
        <v>2.1259000000000001</v>
      </c>
      <c r="L320" s="18" t="str">
        <f>VLOOKUP(F320,'BD customers'!$1:$1048576,2,FALSE)</f>
        <v>Chad Sievert</v>
      </c>
      <c r="M320" s="2">
        <f>MATCH(orders[[#This Row],[Product ID]],'BD product'!A:A,0)</f>
        <v>165</v>
      </c>
      <c r="N320" s="2" t="str" cm="1">
        <f t="array" ref="N320">INDEX('BD product'!A:D,M320,2)</f>
        <v>Furniture</v>
      </c>
    </row>
    <row r="321" spans="1:14" x14ac:dyDescent="0.3">
      <c r="A321" s="3" t="s">
        <v>765</v>
      </c>
      <c r="B321" s="4">
        <v>41896</v>
      </c>
      <c r="C321" s="12" t="str">
        <f t="shared" si="4"/>
        <v>2014/09</v>
      </c>
      <c r="D321" s="4">
        <v>41901</v>
      </c>
      <c r="E321" s="3" t="s">
        <v>21</v>
      </c>
      <c r="F321" s="3" t="s">
        <v>101</v>
      </c>
      <c r="G321" s="3" t="s">
        <v>766</v>
      </c>
      <c r="H321" s="5">
        <v>52448</v>
      </c>
      <c r="I321" s="2">
        <v>2</v>
      </c>
      <c r="J321" s="2">
        <v>8</v>
      </c>
      <c r="K321" s="2">
        <v>-1.3111999999999999</v>
      </c>
      <c r="L321" s="18" t="str">
        <f>VLOOKUP(F321,'BD customers'!$1:$1048576,2,FALSE)</f>
        <v>Jennifer Braxton</v>
      </c>
      <c r="M321" s="2">
        <f>MATCH(orders[[#This Row],[Product ID]],'BD product'!A:A,0)</f>
        <v>166</v>
      </c>
      <c r="N321" s="2" t="str" cm="1">
        <f t="array" ref="N321">INDEX('BD product'!A:D,M321,2)</f>
        <v>Office Supplies</v>
      </c>
    </row>
    <row r="322" spans="1:14" x14ac:dyDescent="0.3">
      <c r="A322" s="3" t="s">
        <v>768</v>
      </c>
      <c r="B322" s="4">
        <v>43087</v>
      </c>
      <c r="C322" s="12" t="str">
        <f t="shared" ref="C322:C385" si="5">TEXT(B322,"aaaa/mm")</f>
        <v>2017/12</v>
      </c>
      <c r="D322" s="4">
        <v>43093</v>
      </c>
      <c r="E322" s="3" t="s">
        <v>21</v>
      </c>
      <c r="F322" s="3" t="s">
        <v>769</v>
      </c>
      <c r="G322" s="3" t="s">
        <v>766</v>
      </c>
      <c r="H322" s="5">
        <v>170456</v>
      </c>
      <c r="I322" s="2">
        <v>13</v>
      </c>
      <c r="J322" s="2">
        <v>0</v>
      </c>
      <c r="K322" s="2">
        <v>51.136800000000001</v>
      </c>
      <c r="L322" s="18" t="str">
        <f>VLOOKUP(F322,'BD customers'!$1:$1048576,2,FALSE)</f>
        <v>Doug Jacobs</v>
      </c>
      <c r="M322" s="2">
        <f>MATCH(orders[[#This Row],[Product ID]],'BD product'!A:A,0)</f>
        <v>166</v>
      </c>
      <c r="N322" s="2" t="str" cm="1">
        <f t="array" ref="N322">INDEX('BD product'!A:D,M322,2)</f>
        <v>Office Supplies</v>
      </c>
    </row>
    <row r="323" spans="1:14" x14ac:dyDescent="0.3">
      <c r="A323" s="3" t="s">
        <v>765</v>
      </c>
      <c r="B323" s="4">
        <v>41896</v>
      </c>
      <c r="C323" s="12" t="str">
        <f t="shared" si="5"/>
        <v>2014/09</v>
      </c>
      <c r="D323" s="4">
        <v>41901</v>
      </c>
      <c r="E323" s="3" t="s">
        <v>21</v>
      </c>
      <c r="F323" s="3" t="s">
        <v>101</v>
      </c>
      <c r="G323" s="3" t="s">
        <v>770</v>
      </c>
      <c r="H323" s="5">
        <v>2016</v>
      </c>
      <c r="I323" s="2">
        <v>4</v>
      </c>
      <c r="J323" s="2">
        <v>2</v>
      </c>
      <c r="K323" s="2">
        <v>0.6552</v>
      </c>
      <c r="L323" s="18" t="str">
        <f>VLOOKUP(F323,'BD customers'!$1:$1048576,2,FALSE)</f>
        <v>Jennifer Braxton</v>
      </c>
      <c r="M323" s="2">
        <f>MATCH(orders[[#This Row],[Product ID]],'BD product'!A:A,0)</f>
        <v>167</v>
      </c>
      <c r="N323" s="2" t="str" cm="1">
        <f t="array" ref="N323">INDEX('BD product'!A:D,M323,2)</f>
        <v>Office Supplies</v>
      </c>
    </row>
    <row r="324" spans="1:14" x14ac:dyDescent="0.3">
      <c r="A324" s="3" t="s">
        <v>772</v>
      </c>
      <c r="B324" s="4">
        <v>42846</v>
      </c>
      <c r="C324" s="12" t="str">
        <f t="shared" si="5"/>
        <v>2017/04</v>
      </c>
      <c r="D324" s="4">
        <v>42850</v>
      </c>
      <c r="E324" s="3" t="s">
        <v>11</v>
      </c>
      <c r="F324" s="3" t="s">
        <v>773</v>
      </c>
      <c r="G324" s="3" t="s">
        <v>774</v>
      </c>
      <c r="H324" s="5">
        <v>97264</v>
      </c>
      <c r="I324" s="2">
        <v>4</v>
      </c>
      <c r="J324" s="2">
        <v>8</v>
      </c>
      <c r="K324" s="2">
        <v>-2.4316</v>
      </c>
      <c r="L324" s="18" t="str">
        <f>VLOOKUP(F324,'BD customers'!$1:$1048576,2,FALSE)</f>
        <v>Shirley Jackson</v>
      </c>
      <c r="M324" s="2">
        <f>MATCH(orders[[#This Row],[Product ID]],'BD product'!A:A,0)</f>
        <v>168</v>
      </c>
      <c r="N324" s="2" t="str" cm="1">
        <f t="array" ref="N324">INDEX('BD product'!A:D,M324,2)</f>
        <v>Office Supplies</v>
      </c>
    </row>
    <row r="325" spans="1:14" x14ac:dyDescent="0.3">
      <c r="A325" s="3" t="s">
        <v>776</v>
      </c>
      <c r="B325" s="4">
        <v>42722</v>
      </c>
      <c r="C325" s="12" t="str">
        <f t="shared" si="5"/>
        <v>2016/12</v>
      </c>
      <c r="D325" s="4">
        <v>42724</v>
      </c>
      <c r="E325" s="3" t="s">
        <v>11</v>
      </c>
      <c r="F325" s="3" t="s">
        <v>777</v>
      </c>
      <c r="G325" s="3" t="s">
        <v>774</v>
      </c>
      <c r="H325" s="5">
        <v>194528</v>
      </c>
      <c r="I325" s="2">
        <v>2</v>
      </c>
      <c r="J325" s="2">
        <v>2</v>
      </c>
      <c r="K325" s="2">
        <v>2.4316</v>
      </c>
      <c r="L325" s="18" t="str">
        <f>VLOOKUP(F325,'BD customers'!$1:$1048576,2,FALSE)</f>
        <v>Alan Haines</v>
      </c>
      <c r="M325" s="2">
        <f>MATCH(orders[[#This Row],[Product ID]],'BD product'!A:A,0)</f>
        <v>168</v>
      </c>
      <c r="N325" s="2" t="str" cm="1">
        <f t="array" ref="N325">INDEX('BD product'!A:D,M325,2)</f>
        <v>Office Supplies</v>
      </c>
    </row>
    <row r="326" spans="1:14" x14ac:dyDescent="0.3">
      <c r="A326" s="3" t="s">
        <v>282</v>
      </c>
      <c r="B326" s="4">
        <v>43038</v>
      </c>
      <c r="C326" s="12" t="str">
        <f t="shared" si="5"/>
        <v>2017/10</v>
      </c>
      <c r="D326" s="4">
        <v>43044</v>
      </c>
      <c r="E326" s="3" t="s">
        <v>21</v>
      </c>
      <c r="F326" s="3" t="s">
        <v>283</v>
      </c>
      <c r="G326" s="3" t="s">
        <v>774</v>
      </c>
      <c r="H326" s="5">
        <v>170212</v>
      </c>
      <c r="I326" s="2">
        <v>14</v>
      </c>
      <c r="J326" s="2">
        <v>0</v>
      </c>
      <c r="K326" s="2">
        <v>51.063600000000001</v>
      </c>
      <c r="L326" s="18" t="str">
        <f>VLOOKUP(F326,'BD customers'!$1:$1048576,2,FALSE)</f>
        <v>Jamie Kunitz</v>
      </c>
      <c r="M326" s="2">
        <f>MATCH(orders[[#This Row],[Product ID]],'BD product'!A:A,0)</f>
        <v>168</v>
      </c>
      <c r="N326" s="2" t="str" cm="1">
        <f t="array" ref="N326">INDEX('BD product'!A:D,M326,2)</f>
        <v>Office Supplies</v>
      </c>
    </row>
    <row r="327" spans="1:14" x14ac:dyDescent="0.3">
      <c r="A327" s="3" t="s">
        <v>778</v>
      </c>
      <c r="B327" s="4">
        <v>42329</v>
      </c>
      <c r="C327" s="12" t="str">
        <f t="shared" si="5"/>
        <v>2015/11</v>
      </c>
      <c r="D327" s="4">
        <v>42331</v>
      </c>
      <c r="E327" s="3" t="s">
        <v>11</v>
      </c>
      <c r="F327" s="3" t="s">
        <v>375</v>
      </c>
      <c r="G327" s="3" t="s">
        <v>779</v>
      </c>
      <c r="H327" s="5">
        <v>396802</v>
      </c>
      <c r="I327" s="2">
        <v>7</v>
      </c>
      <c r="J327" s="2">
        <v>3</v>
      </c>
      <c r="K327" s="2">
        <v>-11.337199999999999</v>
      </c>
      <c r="L327" s="18" t="str">
        <f>VLOOKUP(F327,'BD customers'!$1:$1048576,2,FALSE)</f>
        <v>Joel Eaton</v>
      </c>
      <c r="M327" s="2">
        <f>MATCH(orders[[#This Row],[Product ID]],'BD product'!A:A,0)</f>
        <v>169</v>
      </c>
      <c r="N327" s="2" t="str" cm="1">
        <f t="array" ref="N327">INDEX('BD product'!A:D,M327,2)</f>
        <v>Furniture</v>
      </c>
    </row>
    <row r="328" spans="1:14" x14ac:dyDescent="0.3">
      <c r="A328" s="3" t="s">
        <v>778</v>
      </c>
      <c r="B328" s="4">
        <v>42329</v>
      </c>
      <c r="C328" s="12" t="str">
        <f t="shared" si="5"/>
        <v>2015/11</v>
      </c>
      <c r="D328" s="4">
        <v>42331</v>
      </c>
      <c r="E328" s="3" t="s">
        <v>11</v>
      </c>
      <c r="F328" s="3" t="s">
        <v>375</v>
      </c>
      <c r="G328" s="3" t="s">
        <v>781</v>
      </c>
      <c r="H328" s="5">
        <v>1588</v>
      </c>
      <c r="I328" s="2">
        <v>5</v>
      </c>
      <c r="J328" s="2">
        <v>2</v>
      </c>
      <c r="K328" s="2">
        <v>-3.7715000000000001</v>
      </c>
      <c r="L328" s="18" t="str">
        <f>VLOOKUP(F328,'BD customers'!$1:$1048576,2,FALSE)</f>
        <v>Joel Eaton</v>
      </c>
      <c r="M328" s="2">
        <f>MATCH(orders[[#This Row],[Product ID]],'BD product'!A:A,0)</f>
        <v>170</v>
      </c>
      <c r="N328" s="2" t="str" cm="1">
        <f t="array" ref="N328">INDEX('BD product'!A:D,M328,2)</f>
        <v>Office Supplies</v>
      </c>
    </row>
    <row r="329" spans="1:14" x14ac:dyDescent="0.3">
      <c r="A329" s="3" t="s">
        <v>783</v>
      </c>
      <c r="B329" s="4">
        <v>42353</v>
      </c>
      <c r="C329" s="12" t="str">
        <f t="shared" si="5"/>
        <v>2015/12</v>
      </c>
      <c r="D329" s="4">
        <v>42357</v>
      </c>
      <c r="E329" s="3" t="s">
        <v>21</v>
      </c>
      <c r="F329" s="3" t="s">
        <v>784</v>
      </c>
      <c r="G329" s="3" t="s">
        <v>785</v>
      </c>
      <c r="H329" s="5">
        <v>328</v>
      </c>
      <c r="I329" s="2">
        <v>1</v>
      </c>
      <c r="J329" s="2">
        <v>0</v>
      </c>
      <c r="K329" s="2">
        <v>1.4104000000000001</v>
      </c>
      <c r="L329" s="18" t="str">
        <f>VLOOKUP(F329,'BD customers'!$1:$1048576,2,FALSE)</f>
        <v>Jim Kriz</v>
      </c>
      <c r="M329" s="2">
        <f>MATCH(orders[[#This Row],[Product ID]],'BD product'!A:A,0)</f>
        <v>171</v>
      </c>
      <c r="N329" s="2" t="str" cm="1">
        <f t="array" ref="N329">INDEX('BD product'!A:D,M329,2)</f>
        <v>Office Supplies</v>
      </c>
    </row>
    <row r="330" spans="1:14" x14ac:dyDescent="0.3">
      <c r="A330" s="3" t="s">
        <v>787</v>
      </c>
      <c r="B330" s="4">
        <v>42982</v>
      </c>
      <c r="C330" s="12" t="str">
        <f t="shared" si="5"/>
        <v>2017/09</v>
      </c>
      <c r="D330" s="4">
        <v>42986</v>
      </c>
      <c r="E330" s="3" t="s">
        <v>21</v>
      </c>
      <c r="F330" s="3" t="s">
        <v>788</v>
      </c>
      <c r="G330" s="3" t="s">
        <v>785</v>
      </c>
      <c r="H330" s="5">
        <v>1312</v>
      </c>
      <c r="I330" s="2">
        <v>5</v>
      </c>
      <c r="J330" s="2">
        <v>2</v>
      </c>
      <c r="K330" s="2">
        <v>0.37719999999999998</v>
      </c>
      <c r="L330" s="18" t="str">
        <f>VLOOKUP(F330,'BD customers'!$1:$1048576,2,FALSE)</f>
        <v>John Dryer</v>
      </c>
      <c r="M330" s="2">
        <f>MATCH(orders[[#This Row],[Product ID]],'BD product'!A:A,0)</f>
        <v>171</v>
      </c>
      <c r="N330" s="2" t="str" cm="1">
        <f t="array" ref="N330">INDEX('BD product'!A:D,M330,2)</f>
        <v>Office Supplies</v>
      </c>
    </row>
    <row r="331" spans="1:14" x14ac:dyDescent="0.3">
      <c r="A331" s="3" t="s">
        <v>789</v>
      </c>
      <c r="B331" s="4">
        <v>41978</v>
      </c>
      <c r="C331" s="12" t="str">
        <f t="shared" si="5"/>
        <v>2014/12</v>
      </c>
      <c r="D331" s="4">
        <v>41982</v>
      </c>
      <c r="E331" s="3" t="s">
        <v>11</v>
      </c>
      <c r="F331" s="3" t="s">
        <v>790</v>
      </c>
      <c r="G331" s="3" t="s">
        <v>791</v>
      </c>
      <c r="H331" s="5">
        <v>24816</v>
      </c>
      <c r="I331" s="2">
        <v>2</v>
      </c>
      <c r="J331" s="2">
        <v>2</v>
      </c>
      <c r="K331" s="2">
        <v>1.8612</v>
      </c>
      <c r="L331" s="18" t="str">
        <f>VLOOKUP(F331,'BD customers'!$1:$1048576,2,FALSE)</f>
        <v>David Kendrick</v>
      </c>
      <c r="M331" s="2">
        <f>MATCH(orders[[#This Row],[Product ID]],'BD product'!A:A,0)</f>
        <v>172</v>
      </c>
      <c r="N331" s="2" t="str" cm="1">
        <f t="array" ref="N331">INDEX('BD product'!A:D,M331,2)</f>
        <v>Office Supplies</v>
      </c>
    </row>
    <row r="332" spans="1:14" x14ac:dyDescent="0.3">
      <c r="A332" s="3" t="s">
        <v>789</v>
      </c>
      <c r="B332" s="4">
        <v>41978</v>
      </c>
      <c r="C332" s="12" t="str">
        <f t="shared" si="5"/>
        <v>2014/12</v>
      </c>
      <c r="D332" s="4">
        <v>41982</v>
      </c>
      <c r="E332" s="3" t="s">
        <v>11</v>
      </c>
      <c r="F332" s="3" t="s">
        <v>790</v>
      </c>
      <c r="G332" s="3" t="s">
        <v>793</v>
      </c>
      <c r="H332" s="5">
        <v>408744</v>
      </c>
      <c r="I332" s="2">
        <v>7</v>
      </c>
      <c r="J332" s="2">
        <v>2</v>
      </c>
      <c r="K332" s="2">
        <v>76.639499999999998</v>
      </c>
      <c r="L332" s="18" t="str">
        <f>VLOOKUP(F332,'BD customers'!$1:$1048576,2,FALSE)</f>
        <v>David Kendrick</v>
      </c>
      <c r="M332" s="2">
        <f>MATCH(orders[[#This Row],[Product ID]],'BD product'!A:A,0)</f>
        <v>173</v>
      </c>
      <c r="N332" s="2" t="str" cm="1">
        <f t="array" ref="N332">INDEX('BD product'!A:D,M332,2)</f>
        <v>Technology</v>
      </c>
    </row>
    <row r="333" spans="1:14" x14ac:dyDescent="0.3">
      <c r="A333" s="3" t="s">
        <v>795</v>
      </c>
      <c r="B333" s="4">
        <v>42475</v>
      </c>
      <c r="C333" s="12" t="str">
        <f t="shared" si="5"/>
        <v>2016/04</v>
      </c>
      <c r="D333" s="4">
        <v>42481</v>
      </c>
      <c r="E333" s="3" t="s">
        <v>21</v>
      </c>
      <c r="F333" s="3" t="s">
        <v>796</v>
      </c>
      <c r="G333" s="3" t="s">
        <v>793</v>
      </c>
      <c r="H333" s="5">
        <v>408744</v>
      </c>
      <c r="I333" s="2">
        <v>7</v>
      </c>
      <c r="J333" s="2">
        <v>2</v>
      </c>
      <c r="K333" s="2">
        <v>76.639499999999998</v>
      </c>
      <c r="L333" s="18" t="str">
        <f>VLOOKUP(F333,'BD customers'!$1:$1048576,2,FALSE)</f>
        <v>Ross Baird</v>
      </c>
      <c r="M333" s="2">
        <f>MATCH(orders[[#This Row],[Product ID]],'BD product'!A:A,0)</f>
        <v>173</v>
      </c>
      <c r="N333" s="2" t="str" cm="1">
        <f t="array" ref="N333">INDEX('BD product'!A:D,M333,2)</f>
        <v>Technology</v>
      </c>
    </row>
    <row r="334" spans="1:14" x14ac:dyDescent="0.3">
      <c r="A334" s="3" t="s">
        <v>795</v>
      </c>
      <c r="B334" s="4">
        <v>42475</v>
      </c>
      <c r="C334" s="12" t="str">
        <f t="shared" si="5"/>
        <v>2016/04</v>
      </c>
      <c r="D334" s="4">
        <v>42481</v>
      </c>
      <c r="E334" s="3" t="s">
        <v>21</v>
      </c>
      <c r="F334" s="3" t="s">
        <v>796</v>
      </c>
      <c r="G334" s="3" t="s">
        <v>793</v>
      </c>
      <c r="H334" s="5">
        <v>29196</v>
      </c>
      <c r="I334" s="2">
        <v>5</v>
      </c>
      <c r="J334" s="2">
        <v>2</v>
      </c>
      <c r="K334" s="2">
        <v>54.7425</v>
      </c>
      <c r="L334" s="18" t="str">
        <f>VLOOKUP(F334,'BD customers'!$1:$1048576,2,FALSE)</f>
        <v>Ross Baird</v>
      </c>
      <c r="M334" s="2">
        <f>MATCH(orders[[#This Row],[Product ID]],'BD product'!A:A,0)</f>
        <v>173</v>
      </c>
      <c r="N334" s="2" t="str" cm="1">
        <f t="array" ref="N334">INDEX('BD product'!A:D,M334,2)</f>
        <v>Technology</v>
      </c>
    </row>
    <row r="335" spans="1:14" x14ac:dyDescent="0.3">
      <c r="A335" s="3" t="s">
        <v>797</v>
      </c>
      <c r="B335" s="4">
        <v>41735</v>
      </c>
      <c r="C335" s="12" t="str">
        <f t="shared" si="5"/>
        <v>2014/04</v>
      </c>
      <c r="D335" s="4">
        <v>41737</v>
      </c>
      <c r="E335" s="3" t="s">
        <v>64</v>
      </c>
      <c r="F335" s="3" t="s">
        <v>798</v>
      </c>
      <c r="G335" s="3" t="s">
        <v>793</v>
      </c>
      <c r="H335" s="5">
        <v>116784</v>
      </c>
      <c r="I335" s="2">
        <v>2</v>
      </c>
      <c r="J335" s="2">
        <v>2</v>
      </c>
      <c r="K335" s="2">
        <v>2.1897000000000002</v>
      </c>
      <c r="L335" s="18" t="str">
        <f>VLOOKUP(F335,'BD customers'!$1:$1048576,2,FALSE)</f>
        <v>Shirley Daniels</v>
      </c>
      <c r="M335" s="2">
        <f>MATCH(orders[[#This Row],[Product ID]],'BD product'!A:A,0)</f>
        <v>173</v>
      </c>
      <c r="N335" s="2" t="str" cm="1">
        <f t="array" ref="N335">INDEX('BD product'!A:D,M335,2)</f>
        <v>Technology</v>
      </c>
    </row>
    <row r="336" spans="1:14" x14ac:dyDescent="0.3">
      <c r="A336" s="3" t="s">
        <v>799</v>
      </c>
      <c r="B336" s="4">
        <v>41962</v>
      </c>
      <c r="C336" s="12" t="str">
        <f t="shared" si="5"/>
        <v>2014/11</v>
      </c>
      <c r="D336" s="4">
        <v>41967</v>
      </c>
      <c r="E336" s="3" t="s">
        <v>11</v>
      </c>
      <c r="F336" s="3" t="s">
        <v>800</v>
      </c>
      <c r="G336" s="3" t="s">
        <v>801</v>
      </c>
      <c r="H336" s="5">
        <v>50396</v>
      </c>
      <c r="I336" s="2">
        <v>4</v>
      </c>
      <c r="J336" s="2">
        <v>0</v>
      </c>
      <c r="K336" s="2">
        <v>131.02959999999999</v>
      </c>
      <c r="L336" s="18" t="str">
        <f>VLOOKUP(F336,'BD customers'!$1:$1048576,2,FALSE)</f>
        <v>Robert Marley</v>
      </c>
      <c r="M336" s="2">
        <f>MATCH(orders[[#This Row],[Product ID]],'BD product'!A:A,0)</f>
        <v>174</v>
      </c>
      <c r="N336" s="2" t="str" cm="1">
        <f t="array" ref="N336">INDEX('BD product'!A:D,M336,2)</f>
        <v>Technology</v>
      </c>
    </row>
    <row r="337" spans="1:14" x14ac:dyDescent="0.3">
      <c r="A337" s="3" t="s">
        <v>803</v>
      </c>
      <c r="B337" s="4">
        <v>42715</v>
      </c>
      <c r="C337" s="12" t="str">
        <f t="shared" si="5"/>
        <v>2016/12</v>
      </c>
      <c r="D337" s="4">
        <v>42720</v>
      </c>
      <c r="E337" s="3" t="s">
        <v>11</v>
      </c>
      <c r="F337" s="3" t="s">
        <v>804</v>
      </c>
      <c r="G337" s="3" t="s">
        <v>801</v>
      </c>
      <c r="H337" s="5">
        <v>302376</v>
      </c>
      <c r="I337" s="2">
        <v>3</v>
      </c>
      <c r="J337" s="2">
        <v>2</v>
      </c>
      <c r="K337" s="2">
        <v>22.6782</v>
      </c>
      <c r="L337" s="18" t="str">
        <f>VLOOKUP(F337,'BD customers'!$1:$1048576,2,FALSE)</f>
        <v>Anthony Rawles</v>
      </c>
      <c r="M337" s="2">
        <f>MATCH(orders[[#This Row],[Product ID]],'BD product'!A:A,0)</f>
        <v>174</v>
      </c>
      <c r="N337" s="2" t="str" cm="1">
        <f t="array" ref="N337">INDEX('BD product'!A:D,M337,2)</f>
        <v>Technology</v>
      </c>
    </row>
    <row r="338" spans="1:14" x14ac:dyDescent="0.3">
      <c r="A338" s="3" t="s">
        <v>799</v>
      </c>
      <c r="B338" s="4">
        <v>41962</v>
      </c>
      <c r="C338" s="12" t="str">
        <f t="shared" si="5"/>
        <v>2014/11</v>
      </c>
      <c r="D338" s="4">
        <v>41967</v>
      </c>
      <c r="E338" s="3" t="s">
        <v>11</v>
      </c>
      <c r="F338" s="3" t="s">
        <v>800</v>
      </c>
      <c r="G338" s="3" t="s">
        <v>805</v>
      </c>
      <c r="H338" s="5">
        <v>14995</v>
      </c>
      <c r="I338" s="2">
        <v>5</v>
      </c>
      <c r="J338" s="2">
        <v>0</v>
      </c>
      <c r="K338" s="2">
        <v>4.1985999999999999</v>
      </c>
      <c r="L338" s="18" t="str">
        <f>VLOOKUP(F338,'BD customers'!$1:$1048576,2,FALSE)</f>
        <v>Robert Marley</v>
      </c>
      <c r="M338" s="2">
        <f>MATCH(orders[[#This Row],[Product ID]],'BD product'!A:A,0)</f>
        <v>175</v>
      </c>
      <c r="N338" s="2" t="str" cm="1">
        <f t="array" ref="N338">INDEX('BD product'!A:D,M338,2)</f>
        <v>Technology</v>
      </c>
    </row>
    <row r="339" spans="1:14" x14ac:dyDescent="0.3">
      <c r="A339" s="3" t="s">
        <v>807</v>
      </c>
      <c r="B339" s="4">
        <v>42597</v>
      </c>
      <c r="C339" s="12" t="str">
        <f t="shared" si="5"/>
        <v>2016/08</v>
      </c>
      <c r="D339" s="4">
        <v>42602</v>
      </c>
      <c r="E339" s="3" t="s">
        <v>11</v>
      </c>
      <c r="F339" s="3" t="s">
        <v>808</v>
      </c>
      <c r="G339" s="3" t="s">
        <v>805</v>
      </c>
      <c r="H339" s="5">
        <v>71976</v>
      </c>
      <c r="I339" s="2">
        <v>3</v>
      </c>
      <c r="J339" s="2">
        <v>2</v>
      </c>
      <c r="K339" s="2">
        <v>7.1976000000000004</v>
      </c>
      <c r="L339" s="18" t="str">
        <f>VLOOKUP(F339,'BD customers'!$1:$1048576,2,FALSE)</f>
        <v>Craig Yedwab</v>
      </c>
      <c r="M339" s="2">
        <f>MATCH(orders[[#This Row],[Product ID]],'BD product'!A:A,0)</f>
        <v>175</v>
      </c>
      <c r="N339" s="2" t="str" cm="1">
        <f t="array" ref="N339">INDEX('BD product'!A:D,M339,2)</f>
        <v>Technology</v>
      </c>
    </row>
    <row r="340" spans="1:14" x14ac:dyDescent="0.3">
      <c r="A340" s="3" t="s">
        <v>809</v>
      </c>
      <c r="B340" s="4">
        <v>42820</v>
      </c>
      <c r="C340" s="12" t="str">
        <f t="shared" si="5"/>
        <v>2017/03</v>
      </c>
      <c r="D340" s="4">
        <v>42821</v>
      </c>
      <c r="E340" s="3" t="s">
        <v>64</v>
      </c>
      <c r="F340" s="3" t="s">
        <v>810</v>
      </c>
      <c r="G340" s="3" t="s">
        <v>805</v>
      </c>
      <c r="H340" s="5">
        <v>11996</v>
      </c>
      <c r="I340" s="2">
        <v>4</v>
      </c>
      <c r="J340" s="2">
        <v>0</v>
      </c>
      <c r="K340" s="2">
        <v>33.588799999999999</v>
      </c>
      <c r="L340" s="18" t="str">
        <f>VLOOKUP(F340,'BD customers'!$1:$1048576,2,FALSE)</f>
        <v>Gary McGarr</v>
      </c>
      <c r="M340" s="2">
        <f>MATCH(orders[[#This Row],[Product ID]],'BD product'!A:A,0)</f>
        <v>175</v>
      </c>
      <c r="N340" s="2" t="str" cm="1">
        <f t="array" ref="N340">INDEX('BD product'!A:D,M340,2)</f>
        <v>Technology</v>
      </c>
    </row>
    <row r="341" spans="1:14" x14ac:dyDescent="0.3">
      <c r="A341" s="3" t="s">
        <v>799</v>
      </c>
      <c r="B341" s="4">
        <v>41962</v>
      </c>
      <c r="C341" s="12" t="str">
        <f t="shared" si="5"/>
        <v>2014/11</v>
      </c>
      <c r="D341" s="4">
        <v>41967</v>
      </c>
      <c r="E341" s="3" t="s">
        <v>11</v>
      </c>
      <c r="F341" s="3" t="s">
        <v>800</v>
      </c>
      <c r="G341" s="3" t="s">
        <v>811</v>
      </c>
      <c r="H341" s="5">
        <v>290</v>
      </c>
      <c r="I341" s="2">
        <v>2</v>
      </c>
      <c r="J341" s="2">
        <v>0</v>
      </c>
      <c r="K341" s="2">
        <v>7.2499999999999995E-2</v>
      </c>
      <c r="L341" s="18" t="str">
        <f>VLOOKUP(F341,'BD customers'!$1:$1048576,2,FALSE)</f>
        <v>Robert Marley</v>
      </c>
      <c r="M341" s="2">
        <f>MATCH(orders[[#This Row],[Product ID]],'BD product'!A:A,0)</f>
        <v>176</v>
      </c>
      <c r="N341" s="2" t="str" cm="1">
        <f t="array" ref="N341">INDEX('BD product'!A:D,M341,2)</f>
        <v>Technology</v>
      </c>
    </row>
    <row r="342" spans="1:14" x14ac:dyDescent="0.3">
      <c r="A342" s="3" t="s">
        <v>813</v>
      </c>
      <c r="B342" s="4">
        <v>42702</v>
      </c>
      <c r="C342" s="12" t="str">
        <f t="shared" si="5"/>
        <v>2016/11</v>
      </c>
      <c r="D342" s="4">
        <v>42706</v>
      </c>
      <c r="E342" s="3" t="s">
        <v>21</v>
      </c>
      <c r="F342" s="3" t="s">
        <v>814</v>
      </c>
      <c r="G342" s="3" t="s">
        <v>815</v>
      </c>
      <c r="H342" s="5">
        <v>716</v>
      </c>
      <c r="I342" s="2">
        <v>2</v>
      </c>
      <c r="J342" s="2">
        <v>0</v>
      </c>
      <c r="K342" s="2">
        <v>3.4367999999999999</v>
      </c>
      <c r="L342" s="18" t="str">
        <f>VLOOKUP(F342,'BD customers'!$1:$1048576,2,FALSE)</f>
        <v>Sally Knutson</v>
      </c>
      <c r="M342" s="2">
        <f>MATCH(orders[[#This Row],[Product ID]],'BD product'!A:A,0)</f>
        <v>177</v>
      </c>
      <c r="N342" s="2" t="str" cm="1">
        <f t="array" ref="N342">INDEX('BD product'!A:D,M342,2)</f>
        <v>Office Supplies</v>
      </c>
    </row>
    <row r="343" spans="1:14" x14ac:dyDescent="0.3">
      <c r="A343" s="3" t="s">
        <v>817</v>
      </c>
      <c r="B343" s="4">
        <v>41877</v>
      </c>
      <c r="C343" s="12" t="str">
        <f t="shared" si="5"/>
        <v>2014/08</v>
      </c>
      <c r="D343" s="4">
        <v>41881</v>
      </c>
      <c r="E343" s="3" t="s">
        <v>21</v>
      </c>
      <c r="F343" s="3" t="s">
        <v>818</v>
      </c>
      <c r="G343" s="3" t="s">
        <v>819</v>
      </c>
      <c r="H343" s="5">
        <v>1768</v>
      </c>
      <c r="I343" s="2">
        <v>8</v>
      </c>
      <c r="J343" s="2">
        <v>0</v>
      </c>
      <c r="K343" s="2">
        <v>2.2984</v>
      </c>
      <c r="L343" s="18" t="str">
        <f>VLOOKUP(F343,'BD customers'!$1:$1048576,2,FALSE)</f>
        <v>Frank Merwin</v>
      </c>
      <c r="M343" s="2">
        <f>MATCH(orders[[#This Row],[Product ID]],'BD product'!A:A,0)</f>
        <v>178</v>
      </c>
      <c r="N343" s="2" t="str" cm="1">
        <f t="array" ref="N343">INDEX('BD product'!A:D,M343,2)</f>
        <v>Technology</v>
      </c>
    </row>
    <row r="344" spans="1:14" x14ac:dyDescent="0.3">
      <c r="A344" s="3" t="s">
        <v>821</v>
      </c>
      <c r="B344" s="4">
        <v>42698</v>
      </c>
      <c r="C344" s="12" t="str">
        <f t="shared" si="5"/>
        <v>2016/11</v>
      </c>
      <c r="D344" s="4">
        <v>42700</v>
      </c>
      <c r="E344" s="3" t="s">
        <v>64</v>
      </c>
      <c r="F344" s="3" t="s">
        <v>822</v>
      </c>
      <c r="G344" s="3" t="s">
        <v>819</v>
      </c>
      <c r="H344" s="5">
        <v>884</v>
      </c>
      <c r="I344" s="2">
        <v>4</v>
      </c>
      <c r="J344" s="2">
        <v>0</v>
      </c>
      <c r="K344" s="2">
        <v>1.1492</v>
      </c>
      <c r="L344" s="18" t="str">
        <f>VLOOKUP(F344,'BD customers'!$1:$1048576,2,FALSE)</f>
        <v>Nat Carroll</v>
      </c>
      <c r="M344" s="2">
        <f>MATCH(orders[[#This Row],[Product ID]],'BD product'!A:A,0)</f>
        <v>178</v>
      </c>
      <c r="N344" s="2" t="str" cm="1">
        <f t="array" ref="N344">INDEX('BD product'!A:D,M344,2)</f>
        <v>Technology</v>
      </c>
    </row>
    <row r="345" spans="1:14" x14ac:dyDescent="0.3">
      <c r="A345" s="3" t="s">
        <v>823</v>
      </c>
      <c r="B345" s="4">
        <v>42309</v>
      </c>
      <c r="C345" s="12" t="str">
        <f t="shared" si="5"/>
        <v>2015/11</v>
      </c>
      <c r="D345" s="4">
        <v>42311</v>
      </c>
      <c r="E345" s="3" t="s">
        <v>64</v>
      </c>
      <c r="F345" s="3" t="s">
        <v>824</v>
      </c>
      <c r="G345" s="3" t="s">
        <v>819</v>
      </c>
      <c r="H345" s="5">
        <v>3536</v>
      </c>
      <c r="I345" s="2">
        <v>2</v>
      </c>
      <c r="J345" s="2">
        <v>2</v>
      </c>
      <c r="K345" s="2">
        <v>-0.30940000000000001</v>
      </c>
      <c r="L345" s="18" t="str">
        <f>VLOOKUP(F345,'BD customers'!$1:$1048576,2,FALSE)</f>
        <v>Valerie Mitchum</v>
      </c>
      <c r="M345" s="2">
        <f>MATCH(orders[[#This Row],[Product ID]],'BD product'!A:A,0)</f>
        <v>178</v>
      </c>
      <c r="N345" s="2" t="str" cm="1">
        <f t="array" ref="N345">INDEX('BD product'!A:D,M345,2)</f>
        <v>Technology</v>
      </c>
    </row>
    <row r="346" spans="1:14" x14ac:dyDescent="0.3">
      <c r="A346" s="3" t="s">
        <v>689</v>
      </c>
      <c r="B346" s="4">
        <v>42567</v>
      </c>
      <c r="C346" s="12" t="str">
        <f t="shared" si="5"/>
        <v>2016/07</v>
      </c>
      <c r="D346" s="4">
        <v>42573</v>
      </c>
      <c r="E346" s="3" t="s">
        <v>21</v>
      </c>
      <c r="F346" s="3" t="s">
        <v>690</v>
      </c>
      <c r="G346" s="3" t="s">
        <v>825</v>
      </c>
      <c r="H346" s="5">
        <v>37224</v>
      </c>
      <c r="I346" s="2">
        <v>3</v>
      </c>
      <c r="J346" s="2">
        <v>2</v>
      </c>
      <c r="K346" s="2">
        <v>3.7223999999999999</v>
      </c>
      <c r="L346" s="18" t="str">
        <f>VLOOKUP(F346,'BD customers'!$1:$1048576,2,FALSE)</f>
        <v>Alice McCarthy</v>
      </c>
      <c r="M346" s="2">
        <f>MATCH(orders[[#This Row],[Product ID]],'BD product'!A:A,0)</f>
        <v>179</v>
      </c>
      <c r="N346" s="2" t="str" cm="1">
        <f t="array" ref="N346">INDEX('BD product'!A:D,M346,2)</f>
        <v>Office Supplies</v>
      </c>
    </row>
    <row r="347" spans="1:14" x14ac:dyDescent="0.3">
      <c r="A347" s="3" t="s">
        <v>827</v>
      </c>
      <c r="B347" s="4">
        <v>42671</v>
      </c>
      <c r="C347" s="12" t="str">
        <f t="shared" si="5"/>
        <v>2016/10</v>
      </c>
      <c r="D347" s="4">
        <v>42675</v>
      </c>
      <c r="E347" s="3" t="s">
        <v>21</v>
      </c>
      <c r="F347" s="3" t="s">
        <v>828</v>
      </c>
      <c r="G347" s="3" t="s">
        <v>825</v>
      </c>
      <c r="H347" s="5">
        <v>9306</v>
      </c>
      <c r="I347" s="2">
        <v>6</v>
      </c>
      <c r="J347" s="2">
        <v>0</v>
      </c>
      <c r="K347" s="2">
        <v>26.056799999999999</v>
      </c>
      <c r="L347" s="18" t="str">
        <f>VLOOKUP(F347,'BD customers'!$1:$1048576,2,FALSE)</f>
        <v>Jonathan Howell</v>
      </c>
      <c r="M347" s="2">
        <f>MATCH(orders[[#This Row],[Product ID]],'BD product'!A:A,0)</f>
        <v>179</v>
      </c>
      <c r="N347" s="2" t="str" cm="1">
        <f t="array" ref="N347">INDEX('BD product'!A:D,M347,2)</f>
        <v>Office Supplies</v>
      </c>
    </row>
    <row r="348" spans="1:14" x14ac:dyDescent="0.3">
      <c r="A348" s="3" t="s">
        <v>829</v>
      </c>
      <c r="B348" s="4">
        <v>41955</v>
      </c>
      <c r="C348" s="12" t="str">
        <f t="shared" si="5"/>
        <v>2014/11</v>
      </c>
      <c r="D348" s="4">
        <v>41955</v>
      </c>
      <c r="E348" s="3" t="s">
        <v>41</v>
      </c>
      <c r="F348" s="3" t="s">
        <v>830</v>
      </c>
      <c r="G348" s="3" t="s">
        <v>825</v>
      </c>
      <c r="H348" s="5">
        <v>49632</v>
      </c>
      <c r="I348" s="2">
        <v>4</v>
      </c>
      <c r="J348" s="2">
        <v>2</v>
      </c>
      <c r="K348" s="2">
        <v>4.9631999999999996</v>
      </c>
      <c r="L348" s="18" t="str">
        <f>VLOOKUP(F348,'BD customers'!$1:$1048576,2,FALSE)</f>
        <v>Roy FranzÃ¶sisch</v>
      </c>
      <c r="M348" s="2">
        <f>MATCH(orders[[#This Row],[Product ID]],'BD product'!A:A,0)</f>
        <v>179</v>
      </c>
      <c r="N348" s="2" t="str" cm="1">
        <f t="array" ref="N348">INDEX('BD product'!A:D,M348,2)</f>
        <v>Office Supplies</v>
      </c>
    </row>
    <row r="349" spans="1:14" x14ac:dyDescent="0.3">
      <c r="A349" s="3" t="s">
        <v>204</v>
      </c>
      <c r="B349" s="4">
        <v>42289</v>
      </c>
      <c r="C349" s="12" t="str">
        <f t="shared" si="5"/>
        <v>2015/10</v>
      </c>
      <c r="D349" s="4">
        <v>42291</v>
      </c>
      <c r="E349" s="3" t="s">
        <v>64</v>
      </c>
      <c r="F349" s="3" t="s">
        <v>205</v>
      </c>
      <c r="G349" s="3" t="s">
        <v>831</v>
      </c>
      <c r="H349" s="5">
        <v>899136</v>
      </c>
      <c r="I349" s="2">
        <v>4</v>
      </c>
      <c r="J349" s="2">
        <v>2</v>
      </c>
      <c r="K349" s="2">
        <v>11.2392</v>
      </c>
      <c r="L349" s="18" t="str">
        <f>VLOOKUP(F349,'BD customers'!$1:$1048576,2,FALSE)</f>
        <v>Mark Packer</v>
      </c>
      <c r="M349" s="2">
        <f>MATCH(orders[[#This Row],[Product ID]],'BD product'!A:A,0)</f>
        <v>180</v>
      </c>
      <c r="N349" s="2" t="str" cm="1">
        <f t="array" ref="N349">INDEX('BD product'!A:D,M349,2)</f>
        <v>Furniture</v>
      </c>
    </row>
    <row r="350" spans="1:14" x14ac:dyDescent="0.3">
      <c r="A350" s="3" t="s">
        <v>833</v>
      </c>
      <c r="B350" s="4">
        <v>42362</v>
      </c>
      <c r="C350" s="12" t="str">
        <f t="shared" si="5"/>
        <v>2015/12</v>
      </c>
      <c r="D350" s="4">
        <v>42366</v>
      </c>
      <c r="E350" s="3" t="s">
        <v>21</v>
      </c>
      <c r="F350" s="3" t="s">
        <v>834</v>
      </c>
      <c r="G350" s="3" t="s">
        <v>831</v>
      </c>
      <c r="H350" s="5">
        <v>590058</v>
      </c>
      <c r="I350" s="2">
        <v>7</v>
      </c>
      <c r="J350" s="2">
        <v>7</v>
      </c>
      <c r="K350" s="2">
        <v>-78.674400000000006</v>
      </c>
      <c r="L350" s="18" t="str">
        <f>VLOOKUP(F350,'BD customers'!$1:$1048576,2,FALSE)</f>
        <v>Jim Radford</v>
      </c>
      <c r="M350" s="2">
        <f>MATCH(orders[[#This Row],[Product ID]],'BD product'!A:A,0)</f>
        <v>180</v>
      </c>
      <c r="N350" s="2" t="str" cm="1">
        <f t="array" ref="N350">INDEX('BD product'!A:D,M350,2)</f>
        <v>Furniture</v>
      </c>
    </row>
    <row r="351" spans="1:14" x14ac:dyDescent="0.3">
      <c r="A351" s="3" t="s">
        <v>835</v>
      </c>
      <c r="B351" s="4">
        <v>42004</v>
      </c>
      <c r="C351" s="12" t="str">
        <f t="shared" si="5"/>
        <v>2014/12</v>
      </c>
      <c r="D351" s="4">
        <v>42008</v>
      </c>
      <c r="E351" s="3" t="s">
        <v>11</v>
      </c>
      <c r="F351" s="3" t="s">
        <v>836</v>
      </c>
      <c r="G351" s="3" t="s">
        <v>831</v>
      </c>
      <c r="H351" s="5">
        <v>1573488</v>
      </c>
      <c r="I351" s="2">
        <v>7</v>
      </c>
      <c r="J351" s="2">
        <v>2</v>
      </c>
      <c r="K351" s="2">
        <v>19.668600000000001</v>
      </c>
      <c r="L351" s="18" t="str">
        <f>VLOOKUP(F351,'BD customers'!$1:$1048576,2,FALSE)</f>
        <v>Pamela Coakley</v>
      </c>
      <c r="M351" s="2">
        <f>MATCH(orders[[#This Row],[Product ID]],'BD product'!A:A,0)</f>
        <v>180</v>
      </c>
      <c r="N351" s="2" t="str" cm="1">
        <f t="array" ref="N351">INDEX('BD product'!A:D,M351,2)</f>
        <v>Furniture</v>
      </c>
    </row>
    <row r="352" spans="1:14" x14ac:dyDescent="0.3">
      <c r="A352" s="3" t="s">
        <v>204</v>
      </c>
      <c r="B352" s="4">
        <v>42289</v>
      </c>
      <c r="C352" s="12" t="str">
        <f t="shared" si="5"/>
        <v>2015/10</v>
      </c>
      <c r="D352" s="4">
        <v>42291</v>
      </c>
      <c r="E352" s="3" t="s">
        <v>64</v>
      </c>
      <c r="F352" s="3" t="s">
        <v>205</v>
      </c>
      <c r="G352" s="3" t="s">
        <v>837</v>
      </c>
      <c r="H352" s="5">
        <v>7176</v>
      </c>
      <c r="I352" s="2">
        <v>6</v>
      </c>
      <c r="J352" s="2">
        <v>0</v>
      </c>
      <c r="K352" s="2">
        <v>20.0928</v>
      </c>
      <c r="L352" s="18" t="str">
        <f>VLOOKUP(F352,'BD customers'!$1:$1048576,2,FALSE)</f>
        <v>Mark Packer</v>
      </c>
      <c r="M352" s="2">
        <f>MATCH(orders[[#This Row],[Product ID]],'BD product'!A:A,0)</f>
        <v>181</v>
      </c>
      <c r="N352" s="2" t="str" cm="1">
        <f t="array" ref="N352">INDEX('BD product'!A:D,M352,2)</f>
        <v>Technology</v>
      </c>
    </row>
    <row r="353" spans="1:14" x14ac:dyDescent="0.3">
      <c r="A353" s="3" t="s">
        <v>839</v>
      </c>
      <c r="B353" s="4">
        <v>42290</v>
      </c>
      <c r="C353" s="12" t="str">
        <f t="shared" si="5"/>
        <v>2015/10</v>
      </c>
      <c r="D353" s="4">
        <v>42294</v>
      </c>
      <c r="E353" s="3" t="s">
        <v>21</v>
      </c>
      <c r="F353" s="3" t="s">
        <v>840</v>
      </c>
      <c r="G353" s="3" t="s">
        <v>837</v>
      </c>
      <c r="H353" s="5">
        <v>8372</v>
      </c>
      <c r="I353" s="2">
        <v>7</v>
      </c>
      <c r="J353" s="2">
        <v>0</v>
      </c>
      <c r="K353" s="2">
        <v>23.441600000000001</v>
      </c>
      <c r="L353" s="18" t="str">
        <f>VLOOKUP(F353,'BD customers'!$1:$1048576,2,FALSE)</f>
        <v>Art Foster</v>
      </c>
      <c r="M353" s="2">
        <f>MATCH(orders[[#This Row],[Product ID]],'BD product'!A:A,0)</f>
        <v>181</v>
      </c>
      <c r="N353" s="2" t="str" cm="1">
        <f t="array" ref="N353">INDEX('BD product'!A:D,M353,2)</f>
        <v>Technology</v>
      </c>
    </row>
    <row r="354" spans="1:14" x14ac:dyDescent="0.3">
      <c r="A354" s="3" t="s">
        <v>204</v>
      </c>
      <c r="B354" s="4">
        <v>42289</v>
      </c>
      <c r="C354" s="12" t="str">
        <f t="shared" si="5"/>
        <v>2015/10</v>
      </c>
      <c r="D354" s="4">
        <v>42291</v>
      </c>
      <c r="E354" s="3" t="s">
        <v>64</v>
      </c>
      <c r="F354" s="3" t="s">
        <v>205</v>
      </c>
      <c r="G354" s="3" t="s">
        <v>841</v>
      </c>
      <c r="H354" s="5">
        <v>5184</v>
      </c>
      <c r="I354" s="2">
        <v>8</v>
      </c>
      <c r="J354" s="2">
        <v>0</v>
      </c>
      <c r="K354" s="2">
        <v>24.883199999999999</v>
      </c>
      <c r="L354" s="18" t="str">
        <f>VLOOKUP(F354,'BD customers'!$1:$1048576,2,FALSE)</f>
        <v>Mark Packer</v>
      </c>
      <c r="M354" s="2">
        <f>MATCH(orders[[#This Row],[Product ID]],'BD product'!A:A,0)</f>
        <v>182</v>
      </c>
      <c r="N354" s="2" t="str" cm="1">
        <f t="array" ref="N354">INDEX('BD product'!A:D,M354,2)</f>
        <v>Office Supplies</v>
      </c>
    </row>
    <row r="355" spans="1:14" x14ac:dyDescent="0.3">
      <c r="A355" s="3" t="s">
        <v>591</v>
      </c>
      <c r="B355" s="4">
        <v>41791</v>
      </c>
      <c r="C355" s="12" t="str">
        <f t="shared" si="5"/>
        <v>2014/06</v>
      </c>
      <c r="D355" s="4">
        <v>41796</v>
      </c>
      <c r="E355" s="3" t="s">
        <v>11</v>
      </c>
      <c r="F355" s="3" t="s">
        <v>592</v>
      </c>
      <c r="G355" s="3" t="s">
        <v>841</v>
      </c>
      <c r="H355" s="5">
        <v>2592</v>
      </c>
      <c r="I355" s="2">
        <v>4</v>
      </c>
      <c r="J355" s="2">
        <v>0</v>
      </c>
      <c r="K355" s="2">
        <v>12.441599999999999</v>
      </c>
      <c r="L355" s="18" t="str">
        <f>VLOOKUP(F355,'BD customers'!$1:$1048576,2,FALSE)</f>
        <v>Dianna Wilson</v>
      </c>
      <c r="M355" s="2">
        <f>MATCH(orders[[#This Row],[Product ID]],'BD product'!A:A,0)</f>
        <v>182</v>
      </c>
      <c r="N355" s="2" t="str" cm="1">
        <f t="array" ref="N355">INDEX('BD product'!A:D,M355,2)</f>
        <v>Office Supplies</v>
      </c>
    </row>
    <row r="356" spans="1:14" x14ac:dyDescent="0.3">
      <c r="A356" s="3" t="s">
        <v>843</v>
      </c>
      <c r="B356" s="4">
        <v>42083</v>
      </c>
      <c r="C356" s="12" t="str">
        <f t="shared" si="5"/>
        <v>2015/03</v>
      </c>
      <c r="D356" s="4">
        <v>42086</v>
      </c>
      <c r="E356" s="3" t="s">
        <v>64</v>
      </c>
      <c r="F356" s="3" t="s">
        <v>736</v>
      </c>
      <c r="G356" s="3" t="s">
        <v>841</v>
      </c>
      <c r="H356" s="5">
        <v>5184</v>
      </c>
      <c r="I356" s="2">
        <v>8</v>
      </c>
      <c r="J356" s="2">
        <v>0</v>
      </c>
      <c r="K356" s="2">
        <v>24.883199999999999</v>
      </c>
      <c r="L356" s="18" t="str">
        <f>VLOOKUP(F356,'BD customers'!$1:$1048576,2,FALSE)</f>
        <v>Bart Watters</v>
      </c>
      <c r="M356" s="2">
        <f>MATCH(orders[[#This Row],[Product ID]],'BD product'!A:A,0)</f>
        <v>182</v>
      </c>
      <c r="N356" s="2" t="str" cm="1">
        <f t="array" ref="N356">INDEX('BD product'!A:D,M356,2)</f>
        <v>Office Supplies</v>
      </c>
    </row>
    <row r="357" spans="1:14" x14ac:dyDescent="0.3">
      <c r="A357" s="3" t="s">
        <v>204</v>
      </c>
      <c r="B357" s="4">
        <v>42289</v>
      </c>
      <c r="C357" s="12" t="str">
        <f t="shared" si="5"/>
        <v>2015/10</v>
      </c>
      <c r="D357" s="4">
        <v>42291</v>
      </c>
      <c r="E357" s="3" t="s">
        <v>64</v>
      </c>
      <c r="F357" s="3" t="s">
        <v>205</v>
      </c>
      <c r="G357" s="3" t="s">
        <v>844</v>
      </c>
      <c r="H357" s="5">
        <v>199</v>
      </c>
      <c r="I357" s="2">
        <v>5</v>
      </c>
      <c r="J357" s="2">
        <v>0</v>
      </c>
      <c r="K357" s="2">
        <v>0.65669999999999995</v>
      </c>
      <c r="L357" s="18" t="str">
        <f>VLOOKUP(F357,'BD customers'!$1:$1048576,2,FALSE)</f>
        <v>Mark Packer</v>
      </c>
      <c r="M357" s="2">
        <f>MATCH(orders[[#This Row],[Product ID]],'BD product'!A:A,0)</f>
        <v>183</v>
      </c>
      <c r="N357" s="2" t="str" cm="1">
        <f t="array" ref="N357">INDEX('BD product'!A:D,M357,2)</f>
        <v>Office Supplies</v>
      </c>
    </row>
    <row r="358" spans="1:14" x14ac:dyDescent="0.3">
      <c r="A358" s="3" t="s">
        <v>846</v>
      </c>
      <c r="B358" s="4">
        <v>42919</v>
      </c>
      <c r="C358" s="12" t="str">
        <f t="shared" si="5"/>
        <v>2017/07</v>
      </c>
      <c r="D358" s="4">
        <v>42920</v>
      </c>
      <c r="E358" s="3" t="s">
        <v>64</v>
      </c>
      <c r="F358" s="3" t="s">
        <v>847</v>
      </c>
      <c r="G358" s="3" t="s">
        <v>844</v>
      </c>
      <c r="H358" s="5">
        <v>9552</v>
      </c>
      <c r="I358" s="2">
        <v>3</v>
      </c>
      <c r="J358" s="2">
        <v>2</v>
      </c>
      <c r="K358" s="2">
        <v>1.5522</v>
      </c>
      <c r="L358" s="18" t="str">
        <f>VLOOKUP(F358,'BD customers'!$1:$1048576,2,FALSE)</f>
        <v>Yana Sorensen</v>
      </c>
      <c r="M358" s="2">
        <f>MATCH(orders[[#This Row],[Product ID]],'BD product'!A:A,0)</f>
        <v>183</v>
      </c>
      <c r="N358" s="2" t="str" cm="1">
        <f t="array" ref="N358">INDEX('BD product'!A:D,M358,2)</f>
        <v>Office Supplies</v>
      </c>
    </row>
    <row r="359" spans="1:14" x14ac:dyDescent="0.3">
      <c r="A359" s="3" t="s">
        <v>848</v>
      </c>
      <c r="B359" s="4">
        <v>42910</v>
      </c>
      <c r="C359" s="12" t="str">
        <f t="shared" si="5"/>
        <v>2017/06</v>
      </c>
      <c r="D359" s="4">
        <v>42917</v>
      </c>
      <c r="E359" s="3" t="s">
        <v>21</v>
      </c>
      <c r="F359" s="3" t="s">
        <v>750</v>
      </c>
      <c r="G359" s="3" t="s">
        <v>844</v>
      </c>
      <c r="H359" s="5">
        <v>3582</v>
      </c>
      <c r="I359" s="2">
        <v>9</v>
      </c>
      <c r="J359" s="2">
        <v>0</v>
      </c>
      <c r="K359" s="2">
        <v>11.820600000000001</v>
      </c>
      <c r="L359" s="18" t="str">
        <f>VLOOKUP(F359,'BD customers'!$1:$1048576,2,FALSE)</f>
        <v>Nicole Hansen</v>
      </c>
      <c r="M359" s="2">
        <f>MATCH(orders[[#This Row],[Product ID]],'BD product'!A:A,0)</f>
        <v>183</v>
      </c>
      <c r="N359" s="2" t="str" cm="1">
        <f t="array" ref="N359">INDEX('BD product'!A:D,M359,2)</f>
        <v>Office Supplies</v>
      </c>
    </row>
    <row r="360" spans="1:14" x14ac:dyDescent="0.3">
      <c r="A360" s="3" t="s">
        <v>282</v>
      </c>
      <c r="B360" s="4">
        <v>43038</v>
      </c>
      <c r="C360" s="12" t="str">
        <f t="shared" si="5"/>
        <v>2017/10</v>
      </c>
      <c r="D360" s="4">
        <v>43044</v>
      </c>
      <c r="E360" s="3" t="s">
        <v>21</v>
      </c>
      <c r="F360" s="3" t="s">
        <v>283</v>
      </c>
      <c r="G360" s="3" t="s">
        <v>844</v>
      </c>
      <c r="H360" s="5">
        <v>199</v>
      </c>
      <c r="I360" s="2">
        <v>5</v>
      </c>
      <c r="J360" s="2">
        <v>0</v>
      </c>
      <c r="K360" s="2">
        <v>0.65669999999999995</v>
      </c>
      <c r="L360" s="18" t="str">
        <f>VLOOKUP(F360,'BD customers'!$1:$1048576,2,FALSE)</f>
        <v>Jamie Kunitz</v>
      </c>
      <c r="M360" s="2">
        <f>MATCH(orders[[#This Row],[Product ID]],'BD product'!A:A,0)</f>
        <v>183</v>
      </c>
      <c r="N360" s="2" t="str" cm="1">
        <f t="array" ref="N360">INDEX('BD product'!A:D,M360,2)</f>
        <v>Office Supplies</v>
      </c>
    </row>
    <row r="361" spans="1:14" x14ac:dyDescent="0.3">
      <c r="A361" s="3" t="s">
        <v>849</v>
      </c>
      <c r="B361" s="4">
        <v>41719</v>
      </c>
      <c r="C361" s="12" t="str">
        <f t="shared" si="5"/>
        <v>2014/03</v>
      </c>
      <c r="D361" s="4">
        <v>41723</v>
      </c>
      <c r="E361" s="3" t="s">
        <v>21</v>
      </c>
      <c r="F361" s="3" t="s">
        <v>542</v>
      </c>
      <c r="G361" s="3" t="s">
        <v>850</v>
      </c>
      <c r="H361" s="5">
        <v>7408</v>
      </c>
      <c r="I361" s="2">
        <v>2</v>
      </c>
      <c r="J361" s="2">
        <v>2</v>
      </c>
      <c r="K361" s="2">
        <v>1.2038</v>
      </c>
      <c r="L361" s="18" t="str">
        <f>VLOOKUP(F361,'BD customers'!$1:$1048576,2,FALSE)</f>
        <v>Cassandra Brandow</v>
      </c>
      <c r="M361" s="2">
        <f>MATCH(orders[[#This Row],[Product ID]],'BD product'!A:A,0)</f>
        <v>184</v>
      </c>
      <c r="N361" s="2" t="str" cm="1">
        <f t="array" ref="N361">INDEX('BD product'!A:D,M361,2)</f>
        <v>Office Supplies</v>
      </c>
    </row>
    <row r="362" spans="1:14" x14ac:dyDescent="0.3">
      <c r="A362" s="3" t="s">
        <v>852</v>
      </c>
      <c r="B362" s="4">
        <v>42525</v>
      </c>
      <c r="C362" s="12" t="str">
        <f t="shared" si="5"/>
        <v>2016/06</v>
      </c>
      <c r="D362" s="4">
        <v>42530</v>
      </c>
      <c r="E362" s="3" t="s">
        <v>11</v>
      </c>
      <c r="F362" s="3" t="s">
        <v>853</v>
      </c>
      <c r="G362" s="3" t="s">
        <v>850</v>
      </c>
      <c r="H362" s="5">
        <v>7408</v>
      </c>
      <c r="I362" s="2">
        <v>2</v>
      </c>
      <c r="J362" s="2">
        <v>2</v>
      </c>
      <c r="K362" s="2">
        <v>1.2038</v>
      </c>
      <c r="L362" s="18" t="str">
        <f>VLOOKUP(F362,'BD customers'!$1:$1048576,2,FALSE)</f>
        <v>Ken Lonsdale</v>
      </c>
      <c r="M362" s="2">
        <f>MATCH(orders[[#This Row],[Product ID]],'BD product'!A:A,0)</f>
        <v>184</v>
      </c>
      <c r="N362" s="2" t="str" cm="1">
        <f t="array" ref="N362">INDEX('BD product'!A:D,M362,2)</f>
        <v>Office Supplies</v>
      </c>
    </row>
    <row r="363" spans="1:14" x14ac:dyDescent="0.3">
      <c r="A363" s="3" t="s">
        <v>854</v>
      </c>
      <c r="B363" s="4">
        <v>42159</v>
      </c>
      <c r="C363" s="12" t="str">
        <f t="shared" si="5"/>
        <v>2015/06</v>
      </c>
      <c r="D363" s="4">
        <v>42159</v>
      </c>
      <c r="E363" s="3" t="s">
        <v>41</v>
      </c>
      <c r="F363" s="3" t="s">
        <v>855</v>
      </c>
      <c r="G363" s="3" t="s">
        <v>850</v>
      </c>
      <c r="H363" s="5">
        <v>926</v>
      </c>
      <c r="I363" s="2">
        <v>2</v>
      </c>
      <c r="J363" s="2">
        <v>0</v>
      </c>
      <c r="K363" s="2">
        <v>3.0558000000000001</v>
      </c>
      <c r="L363" s="18" t="str">
        <f>VLOOKUP(F363,'BD customers'!$1:$1048576,2,FALSE)</f>
        <v>Lauren Leatherbury</v>
      </c>
      <c r="M363" s="2">
        <f>MATCH(orders[[#This Row],[Product ID]],'BD product'!A:A,0)</f>
        <v>184</v>
      </c>
      <c r="N363" s="2" t="str" cm="1">
        <f t="array" ref="N363">INDEX('BD product'!A:D,M363,2)</f>
        <v>Office Supplies</v>
      </c>
    </row>
    <row r="364" spans="1:14" x14ac:dyDescent="0.3">
      <c r="A364" s="3" t="s">
        <v>849</v>
      </c>
      <c r="B364" s="4">
        <v>41719</v>
      </c>
      <c r="C364" s="12" t="str">
        <f t="shared" si="5"/>
        <v>2014/03</v>
      </c>
      <c r="D364" s="4">
        <v>41723</v>
      </c>
      <c r="E364" s="3" t="s">
        <v>21</v>
      </c>
      <c r="F364" s="3" t="s">
        <v>542</v>
      </c>
      <c r="G364" s="3" t="s">
        <v>856</v>
      </c>
      <c r="H364" s="5">
        <v>6048</v>
      </c>
      <c r="I364" s="2">
        <v>3</v>
      </c>
      <c r="J364" s="2">
        <v>2</v>
      </c>
      <c r="K364" s="2">
        <v>1.5875999999999999</v>
      </c>
      <c r="L364" s="18" t="str">
        <f>VLOOKUP(F364,'BD customers'!$1:$1048576,2,FALSE)</f>
        <v>Cassandra Brandow</v>
      </c>
      <c r="M364" s="2">
        <f>MATCH(orders[[#This Row],[Product ID]],'BD product'!A:A,0)</f>
        <v>185</v>
      </c>
      <c r="N364" s="2" t="str" cm="1">
        <f t="array" ref="N364">INDEX('BD product'!A:D,M364,2)</f>
        <v>Office Supplies</v>
      </c>
    </row>
    <row r="365" spans="1:14" x14ac:dyDescent="0.3">
      <c r="A365" s="3" t="s">
        <v>184</v>
      </c>
      <c r="B365" s="4">
        <v>42924</v>
      </c>
      <c r="C365" s="12" t="str">
        <f t="shared" si="5"/>
        <v>2017/07</v>
      </c>
      <c r="D365" s="4">
        <v>42928</v>
      </c>
      <c r="E365" s="3" t="s">
        <v>21</v>
      </c>
      <c r="F365" s="3" t="s">
        <v>185</v>
      </c>
      <c r="G365" s="3" t="s">
        <v>856</v>
      </c>
      <c r="H365" s="5">
        <v>756</v>
      </c>
      <c r="I365" s="2">
        <v>3</v>
      </c>
      <c r="J365" s="2">
        <v>0</v>
      </c>
      <c r="K365" s="2">
        <v>3.0996000000000001</v>
      </c>
      <c r="L365" s="18" t="str">
        <f>VLOOKUP(F365,'BD customers'!$1:$1048576,2,FALSE)</f>
        <v>Tamara Dahlen</v>
      </c>
      <c r="M365" s="2">
        <f>MATCH(orders[[#This Row],[Product ID]],'BD product'!A:A,0)</f>
        <v>185</v>
      </c>
      <c r="N365" s="2" t="str" cm="1">
        <f t="array" ref="N365">INDEX('BD product'!A:D,M365,2)</f>
        <v>Office Supplies</v>
      </c>
    </row>
    <row r="366" spans="1:14" x14ac:dyDescent="0.3">
      <c r="A366" s="3" t="s">
        <v>858</v>
      </c>
      <c r="B366" s="4">
        <v>43045</v>
      </c>
      <c r="C366" s="12" t="str">
        <f t="shared" si="5"/>
        <v>2017/11</v>
      </c>
      <c r="D366" s="4">
        <v>43052</v>
      </c>
      <c r="E366" s="3" t="s">
        <v>21</v>
      </c>
      <c r="F366" s="3" t="s">
        <v>824</v>
      </c>
      <c r="G366" s="3" t="s">
        <v>859</v>
      </c>
      <c r="H366" s="5">
        <v>4626</v>
      </c>
      <c r="I366" s="2">
        <v>3</v>
      </c>
      <c r="J366" s="2">
        <v>0</v>
      </c>
      <c r="K366" s="2">
        <v>12.0276</v>
      </c>
      <c r="L366" s="18" t="str">
        <f>VLOOKUP(F366,'BD customers'!$1:$1048576,2,FALSE)</f>
        <v>Valerie Mitchum</v>
      </c>
      <c r="M366" s="2">
        <f>MATCH(orders[[#This Row],[Product ID]],'BD product'!A:A,0)</f>
        <v>186</v>
      </c>
      <c r="N366" s="2" t="str" cm="1">
        <f t="array" ref="N366">INDEX('BD product'!A:D,M366,2)</f>
        <v>Office Supplies</v>
      </c>
    </row>
    <row r="367" spans="1:14" x14ac:dyDescent="0.3">
      <c r="A367" s="3" t="s">
        <v>861</v>
      </c>
      <c r="B367" s="4">
        <v>42922</v>
      </c>
      <c r="C367" s="12" t="str">
        <f t="shared" si="5"/>
        <v>2017/07</v>
      </c>
      <c r="D367" s="4">
        <v>42929</v>
      </c>
      <c r="E367" s="3" t="s">
        <v>21</v>
      </c>
      <c r="F367" s="3" t="s">
        <v>862</v>
      </c>
      <c r="G367" s="3" t="s">
        <v>863</v>
      </c>
      <c r="H367" s="5">
        <v>2946</v>
      </c>
      <c r="I367" s="2">
        <v>2</v>
      </c>
      <c r="J367" s="2">
        <v>7</v>
      </c>
      <c r="K367" s="2">
        <v>-2.2585999999999999</v>
      </c>
      <c r="L367" s="18" t="str">
        <f>VLOOKUP(F367,'BD customers'!$1:$1048576,2,FALSE)</f>
        <v>Fred Hopkins</v>
      </c>
      <c r="M367" s="2">
        <f>MATCH(orders[[#This Row],[Product ID]],'BD product'!A:A,0)</f>
        <v>187</v>
      </c>
      <c r="N367" s="2" t="str" cm="1">
        <f t="array" ref="N367">INDEX('BD product'!A:D,M367,2)</f>
        <v>Office Supplies</v>
      </c>
    </row>
    <row r="368" spans="1:14" x14ac:dyDescent="0.3">
      <c r="A368" s="3" t="s">
        <v>861</v>
      </c>
      <c r="B368" s="4">
        <v>42922</v>
      </c>
      <c r="C368" s="12" t="str">
        <f t="shared" si="5"/>
        <v>2017/07</v>
      </c>
      <c r="D368" s="4">
        <v>42929</v>
      </c>
      <c r="E368" s="3" t="s">
        <v>21</v>
      </c>
      <c r="F368" s="3" t="s">
        <v>862</v>
      </c>
      <c r="G368" s="3" t="s">
        <v>865</v>
      </c>
      <c r="H368" s="5">
        <v>16056</v>
      </c>
      <c r="I368" s="2">
        <v>3</v>
      </c>
      <c r="J368" s="2">
        <v>2</v>
      </c>
      <c r="K368" s="2">
        <v>5.8202999999999996</v>
      </c>
      <c r="L368" s="18" t="str">
        <f>VLOOKUP(F368,'BD customers'!$1:$1048576,2,FALSE)</f>
        <v>Fred Hopkins</v>
      </c>
      <c r="M368" s="2">
        <f>MATCH(orders[[#This Row],[Product ID]],'BD product'!A:A,0)</f>
        <v>188</v>
      </c>
      <c r="N368" s="2" t="str" cm="1">
        <f t="array" ref="N368">INDEX('BD product'!A:D,M368,2)</f>
        <v>Office Supplies</v>
      </c>
    </row>
    <row r="369" spans="1:14" x14ac:dyDescent="0.3">
      <c r="A369" s="3" t="s">
        <v>867</v>
      </c>
      <c r="B369" s="4">
        <v>43051</v>
      </c>
      <c r="C369" s="12" t="str">
        <f t="shared" si="5"/>
        <v>2017/11</v>
      </c>
      <c r="D369" s="4">
        <v>43057</v>
      </c>
      <c r="E369" s="3" t="s">
        <v>21</v>
      </c>
      <c r="F369" s="3" t="s">
        <v>868</v>
      </c>
      <c r="G369" s="3" t="s">
        <v>865</v>
      </c>
      <c r="H369" s="5">
        <v>16056</v>
      </c>
      <c r="I369" s="2">
        <v>3</v>
      </c>
      <c r="J369" s="2">
        <v>2</v>
      </c>
      <c r="K369" s="2">
        <v>5.8202999999999996</v>
      </c>
      <c r="L369" s="18" t="str">
        <f>VLOOKUP(F369,'BD customers'!$1:$1048576,2,FALSE)</f>
        <v>Nathan Gelder</v>
      </c>
      <c r="M369" s="2">
        <f>MATCH(orders[[#This Row],[Product ID]],'BD product'!A:A,0)</f>
        <v>188</v>
      </c>
      <c r="N369" s="2" t="str" cm="1">
        <f t="array" ref="N369">INDEX('BD product'!A:D,M369,2)</f>
        <v>Office Supplies</v>
      </c>
    </row>
    <row r="370" spans="1:14" x14ac:dyDescent="0.3">
      <c r="A370" s="3" t="s">
        <v>869</v>
      </c>
      <c r="B370" s="4">
        <v>42910</v>
      </c>
      <c r="C370" s="12" t="str">
        <f t="shared" si="5"/>
        <v>2017/06</v>
      </c>
      <c r="D370" s="4">
        <v>42915</v>
      </c>
      <c r="E370" s="3" t="s">
        <v>21</v>
      </c>
      <c r="F370" s="3" t="s">
        <v>495</v>
      </c>
      <c r="G370" s="3" t="s">
        <v>870</v>
      </c>
      <c r="H370" s="5">
        <v>21744</v>
      </c>
      <c r="I370" s="2">
        <v>3</v>
      </c>
      <c r="J370" s="2">
        <v>2</v>
      </c>
      <c r="K370" s="2">
        <v>0.67949999999999999</v>
      </c>
      <c r="L370" s="18" t="str">
        <f>VLOOKUP(F370,'BD customers'!$1:$1048576,2,FALSE)</f>
        <v>Maria Bertelson</v>
      </c>
      <c r="M370" s="2">
        <f>MATCH(orders[[#This Row],[Product ID]],'BD product'!A:A,0)</f>
        <v>189</v>
      </c>
      <c r="N370" s="2" t="str" cm="1">
        <f t="array" ref="N370">INDEX('BD product'!A:D,M370,2)</f>
        <v>Office Supplies</v>
      </c>
    </row>
    <row r="371" spans="1:14" x14ac:dyDescent="0.3">
      <c r="A371" s="3" t="s">
        <v>872</v>
      </c>
      <c r="B371" s="4">
        <v>42483</v>
      </c>
      <c r="C371" s="12" t="str">
        <f t="shared" si="5"/>
        <v>2016/04</v>
      </c>
      <c r="D371" s="4">
        <v>42488</v>
      </c>
      <c r="E371" s="3" t="s">
        <v>21</v>
      </c>
      <c r="F371" s="3" t="s">
        <v>873</v>
      </c>
      <c r="G371" s="3" t="s">
        <v>870</v>
      </c>
      <c r="H371" s="5">
        <v>3624</v>
      </c>
      <c r="I371" s="2">
        <v>5</v>
      </c>
      <c r="J371" s="2">
        <v>2</v>
      </c>
      <c r="K371" s="2">
        <v>1.1325000000000001</v>
      </c>
      <c r="L371" s="18" t="str">
        <f>VLOOKUP(F371,'BD customers'!$1:$1048576,2,FALSE)</f>
        <v>Heather Kirkland</v>
      </c>
      <c r="M371" s="2">
        <f>MATCH(orders[[#This Row],[Product ID]],'BD product'!A:A,0)</f>
        <v>189</v>
      </c>
      <c r="N371" s="2" t="str" cm="1">
        <f t="array" ref="N371">INDEX('BD product'!A:D,M371,2)</f>
        <v>Office Supplies</v>
      </c>
    </row>
    <row r="372" spans="1:14" x14ac:dyDescent="0.3">
      <c r="A372" s="3" t="s">
        <v>874</v>
      </c>
      <c r="B372" s="4">
        <v>41854</v>
      </c>
      <c r="C372" s="12" t="str">
        <f t="shared" si="5"/>
        <v>2014/08</v>
      </c>
      <c r="D372" s="4">
        <v>41856</v>
      </c>
      <c r="E372" s="3" t="s">
        <v>64</v>
      </c>
      <c r="F372" s="3" t="s">
        <v>875</v>
      </c>
      <c r="G372" s="3" t="s">
        <v>876</v>
      </c>
      <c r="H372" s="5">
        <v>21875</v>
      </c>
      <c r="I372" s="2">
        <v>2</v>
      </c>
      <c r="J372" s="2">
        <v>5</v>
      </c>
      <c r="K372" s="2">
        <v>-16.1875</v>
      </c>
      <c r="L372" s="18" t="str">
        <f>VLOOKUP(F372,'BD customers'!$1:$1048576,2,FALSE)</f>
        <v>Bruce Stewart</v>
      </c>
      <c r="M372" s="2">
        <f>MATCH(orders[[#This Row],[Product ID]],'BD product'!A:A,0)</f>
        <v>190</v>
      </c>
      <c r="N372" s="2" t="str" cm="1">
        <f t="array" ref="N372">INDEX('BD product'!A:D,M372,2)</f>
        <v>Furniture</v>
      </c>
    </row>
    <row r="373" spans="1:14" x14ac:dyDescent="0.3">
      <c r="A373" s="3" t="s">
        <v>878</v>
      </c>
      <c r="B373" s="4">
        <v>42986</v>
      </c>
      <c r="C373" s="12" t="str">
        <f t="shared" si="5"/>
        <v>2017/09</v>
      </c>
      <c r="D373" s="4">
        <v>42991</v>
      </c>
      <c r="E373" s="3" t="s">
        <v>11</v>
      </c>
      <c r="F373" s="3" t="s">
        <v>879</v>
      </c>
      <c r="G373" s="3" t="s">
        <v>876</v>
      </c>
      <c r="H373" s="5">
        <v>765625</v>
      </c>
      <c r="I373" s="2">
        <v>7</v>
      </c>
      <c r="J373" s="2">
        <v>5</v>
      </c>
      <c r="K373" s="2">
        <v>-566.5625</v>
      </c>
      <c r="L373" s="18" t="str">
        <f>VLOOKUP(F373,'BD customers'!$1:$1048576,2,FALSE)</f>
        <v>Michelle Moray</v>
      </c>
      <c r="M373" s="2">
        <f>MATCH(orders[[#This Row],[Product ID]],'BD product'!A:A,0)</f>
        <v>190</v>
      </c>
      <c r="N373" s="2" t="str" cm="1">
        <f t="array" ref="N373">INDEX('BD product'!A:D,M373,2)</f>
        <v>Furniture</v>
      </c>
    </row>
    <row r="374" spans="1:14" x14ac:dyDescent="0.3">
      <c r="A374" s="3" t="s">
        <v>874</v>
      </c>
      <c r="B374" s="4">
        <v>41854</v>
      </c>
      <c r="C374" s="12" t="str">
        <f t="shared" si="5"/>
        <v>2014/08</v>
      </c>
      <c r="D374" s="4">
        <v>41856</v>
      </c>
      <c r="E374" s="3" t="s">
        <v>64</v>
      </c>
      <c r="F374" s="3" t="s">
        <v>875</v>
      </c>
      <c r="G374" s="3" t="s">
        <v>880</v>
      </c>
      <c r="H374" s="5">
        <v>26</v>
      </c>
      <c r="I374" s="2">
        <v>1</v>
      </c>
      <c r="J374" s="2">
        <v>2</v>
      </c>
      <c r="K374" s="2">
        <v>0.29249999999999998</v>
      </c>
      <c r="L374" s="18" t="str">
        <f>VLOOKUP(F374,'BD customers'!$1:$1048576,2,FALSE)</f>
        <v>Bruce Stewart</v>
      </c>
      <c r="M374" s="2">
        <f>MATCH(orders[[#This Row],[Product ID]],'BD product'!A:A,0)</f>
        <v>191</v>
      </c>
      <c r="N374" s="2" t="str" cm="1">
        <f t="array" ref="N374">INDEX('BD product'!A:D,M374,2)</f>
        <v>Office Supplies</v>
      </c>
    </row>
    <row r="375" spans="1:14" x14ac:dyDescent="0.3">
      <c r="A375" s="3" t="s">
        <v>882</v>
      </c>
      <c r="B375" s="4">
        <v>43086</v>
      </c>
      <c r="C375" s="12" t="str">
        <f t="shared" si="5"/>
        <v>2017/12</v>
      </c>
      <c r="D375" s="4">
        <v>43090</v>
      </c>
      <c r="E375" s="3" t="s">
        <v>11</v>
      </c>
      <c r="F375" s="3" t="s">
        <v>195</v>
      </c>
      <c r="G375" s="3" t="s">
        <v>883</v>
      </c>
      <c r="H375" s="5">
        <v>66284</v>
      </c>
      <c r="I375" s="2">
        <v>2</v>
      </c>
      <c r="J375" s="2">
        <v>8</v>
      </c>
      <c r="K375" s="2">
        <v>-178.96680000000001</v>
      </c>
      <c r="L375" s="18" t="str">
        <f>VLOOKUP(F375,'BD customers'!$1:$1048576,2,FALSE)</f>
        <v>Logan Currie</v>
      </c>
      <c r="M375" s="2">
        <f>MATCH(orders[[#This Row],[Product ID]],'BD product'!A:A,0)</f>
        <v>192</v>
      </c>
      <c r="N375" s="2" t="str" cm="1">
        <f t="array" ref="N375">INDEX('BD product'!A:D,M375,2)</f>
        <v>Office Supplies</v>
      </c>
    </row>
    <row r="376" spans="1:14" x14ac:dyDescent="0.3">
      <c r="A376" s="3" t="s">
        <v>885</v>
      </c>
      <c r="B376" s="4">
        <v>42889</v>
      </c>
      <c r="C376" s="12" t="str">
        <f t="shared" si="5"/>
        <v>2017/06</v>
      </c>
      <c r="D376" s="4">
        <v>42893</v>
      </c>
      <c r="E376" s="3" t="s">
        <v>21</v>
      </c>
      <c r="F376" s="3" t="s">
        <v>873</v>
      </c>
      <c r="G376" s="3" t="s">
        <v>886</v>
      </c>
      <c r="H376" s="5">
        <v>35168</v>
      </c>
      <c r="I376" s="2">
        <v>7</v>
      </c>
      <c r="J376" s="2">
        <v>2</v>
      </c>
      <c r="K376" s="2">
        <v>9.6712000000000007</v>
      </c>
      <c r="L376" s="18" t="str">
        <f>VLOOKUP(F376,'BD customers'!$1:$1048576,2,FALSE)</f>
        <v>Heather Kirkland</v>
      </c>
      <c r="M376" s="2">
        <f>MATCH(orders[[#This Row],[Product ID]],'BD product'!A:A,0)</f>
        <v>193</v>
      </c>
      <c r="N376" s="2" t="str" cm="1">
        <f t="array" ref="N376">INDEX('BD product'!A:D,M376,2)</f>
        <v>Furniture</v>
      </c>
    </row>
    <row r="377" spans="1:14" x14ac:dyDescent="0.3">
      <c r="A377" s="3" t="s">
        <v>888</v>
      </c>
      <c r="B377" s="4">
        <v>42980</v>
      </c>
      <c r="C377" s="12" t="str">
        <f t="shared" si="5"/>
        <v>2017/09</v>
      </c>
      <c r="D377" s="4">
        <v>42986</v>
      </c>
      <c r="E377" s="3" t="s">
        <v>21</v>
      </c>
      <c r="F377" s="3" t="s">
        <v>889</v>
      </c>
      <c r="G377" s="3" t="s">
        <v>886</v>
      </c>
      <c r="H377" s="5">
        <v>15072</v>
      </c>
      <c r="I377" s="2">
        <v>3</v>
      </c>
      <c r="J377" s="2">
        <v>2</v>
      </c>
      <c r="K377" s="2">
        <v>4.1448</v>
      </c>
      <c r="L377" s="18" t="str">
        <f>VLOOKUP(F377,'BD customers'!$1:$1048576,2,FALSE)</f>
        <v>Dorris liebe</v>
      </c>
      <c r="M377" s="2">
        <f>MATCH(orders[[#This Row],[Product ID]],'BD product'!A:A,0)</f>
        <v>193</v>
      </c>
      <c r="N377" s="2" t="str" cm="1">
        <f t="array" ref="N377">INDEX('BD product'!A:D,M377,2)</f>
        <v>Furniture</v>
      </c>
    </row>
    <row r="378" spans="1:14" x14ac:dyDescent="0.3">
      <c r="A378" s="3" t="s">
        <v>890</v>
      </c>
      <c r="B378" s="4">
        <v>43078</v>
      </c>
      <c r="C378" s="12" t="str">
        <f t="shared" si="5"/>
        <v>2017/12</v>
      </c>
      <c r="D378" s="4">
        <v>43083</v>
      </c>
      <c r="E378" s="3" t="s">
        <v>21</v>
      </c>
      <c r="F378" s="3" t="s">
        <v>891</v>
      </c>
      <c r="G378" s="3" t="s">
        <v>892</v>
      </c>
      <c r="H378" s="5">
        <v>444768</v>
      </c>
      <c r="I378" s="2">
        <v>4</v>
      </c>
      <c r="J378" s="2">
        <v>2</v>
      </c>
      <c r="K378" s="2">
        <v>44.476799999999997</v>
      </c>
      <c r="L378" s="18" t="str">
        <f>VLOOKUP(F378,'BD customers'!$1:$1048576,2,FALSE)</f>
        <v>Laurel Elliston</v>
      </c>
      <c r="M378" s="2">
        <f>MATCH(orders[[#This Row],[Product ID]],'BD product'!A:A,0)</f>
        <v>194</v>
      </c>
      <c r="N378" s="2" t="str" cm="1">
        <f t="array" ref="N378">INDEX('BD product'!A:D,M378,2)</f>
        <v>Technology</v>
      </c>
    </row>
    <row r="379" spans="1:14" x14ac:dyDescent="0.3">
      <c r="A379" s="3" t="s">
        <v>601</v>
      </c>
      <c r="B379" s="4">
        <v>43070</v>
      </c>
      <c r="C379" s="12" t="str">
        <f t="shared" si="5"/>
        <v>2017/12</v>
      </c>
      <c r="D379" s="4">
        <v>43076</v>
      </c>
      <c r="E379" s="3" t="s">
        <v>21</v>
      </c>
      <c r="F379" s="3" t="s">
        <v>602</v>
      </c>
      <c r="G379" s="3" t="s">
        <v>894</v>
      </c>
      <c r="H379" s="5">
        <v>8392</v>
      </c>
      <c r="I379" s="2">
        <v>4</v>
      </c>
      <c r="J379" s="2">
        <v>0</v>
      </c>
      <c r="K379" s="2">
        <v>5.8743999999999996</v>
      </c>
      <c r="L379" s="18" t="str">
        <f>VLOOKUP(F379,'BD customers'!$1:$1048576,2,FALSE)</f>
        <v>Joseph Holt</v>
      </c>
      <c r="M379" s="2">
        <f>MATCH(orders[[#This Row],[Product ID]],'BD product'!A:A,0)</f>
        <v>195</v>
      </c>
      <c r="N379" s="2" t="str" cm="1">
        <f t="array" ref="N379">INDEX('BD product'!A:D,M379,2)</f>
        <v>Office Supplies</v>
      </c>
    </row>
    <row r="380" spans="1:14" x14ac:dyDescent="0.3">
      <c r="A380" s="3" t="s">
        <v>498</v>
      </c>
      <c r="B380" s="4">
        <v>42693</v>
      </c>
      <c r="C380" s="12" t="str">
        <f t="shared" si="5"/>
        <v>2016/11</v>
      </c>
      <c r="D380" s="4">
        <v>42698</v>
      </c>
      <c r="E380" s="3" t="s">
        <v>21</v>
      </c>
      <c r="F380" s="3" t="s">
        <v>137</v>
      </c>
      <c r="G380" s="3" t="s">
        <v>894</v>
      </c>
      <c r="H380" s="5">
        <v>100704</v>
      </c>
      <c r="I380" s="2">
        <v>6</v>
      </c>
      <c r="J380" s="2">
        <v>2</v>
      </c>
      <c r="K380" s="2">
        <v>-16.3644</v>
      </c>
      <c r="L380" s="18" t="str">
        <f>VLOOKUP(F380,'BD customers'!$1:$1048576,2,FALSE)</f>
        <v>Eric Hoffmann</v>
      </c>
      <c r="M380" s="2">
        <f>MATCH(orders[[#This Row],[Product ID]],'BD product'!A:A,0)</f>
        <v>195</v>
      </c>
      <c r="N380" s="2" t="str" cm="1">
        <f t="array" ref="N380">INDEX('BD product'!A:D,M380,2)</f>
        <v>Office Supplies</v>
      </c>
    </row>
    <row r="381" spans="1:14" x14ac:dyDescent="0.3">
      <c r="A381" s="3" t="s">
        <v>279</v>
      </c>
      <c r="B381" s="4">
        <v>42225</v>
      </c>
      <c r="C381" s="12" t="str">
        <f t="shared" si="5"/>
        <v>2015/08</v>
      </c>
      <c r="D381" s="4">
        <v>42228</v>
      </c>
      <c r="E381" s="3" t="s">
        <v>64</v>
      </c>
      <c r="F381" s="3" t="s">
        <v>82</v>
      </c>
      <c r="G381" s="3" t="s">
        <v>894</v>
      </c>
      <c r="H381" s="5">
        <v>4196</v>
      </c>
      <c r="I381" s="2">
        <v>2</v>
      </c>
      <c r="J381" s="2">
        <v>0</v>
      </c>
      <c r="K381" s="2">
        <v>2.9371999999999998</v>
      </c>
      <c r="L381" s="18" t="str">
        <f>VLOOKUP(F381,'BD customers'!$1:$1048576,2,FALSE)</f>
        <v>Naresj Patel</v>
      </c>
      <c r="M381" s="2">
        <f>MATCH(orders[[#This Row],[Product ID]],'BD product'!A:A,0)</f>
        <v>195</v>
      </c>
      <c r="N381" s="2" t="str" cm="1">
        <f t="array" ref="N381">INDEX('BD product'!A:D,M381,2)</f>
        <v>Office Supplies</v>
      </c>
    </row>
    <row r="382" spans="1:14" x14ac:dyDescent="0.3">
      <c r="A382" s="3" t="s">
        <v>601</v>
      </c>
      <c r="B382" s="4">
        <v>43070</v>
      </c>
      <c r="C382" s="12" t="str">
        <f t="shared" si="5"/>
        <v>2017/12</v>
      </c>
      <c r="D382" s="4">
        <v>43076</v>
      </c>
      <c r="E382" s="3" t="s">
        <v>21</v>
      </c>
      <c r="F382" s="3" t="s">
        <v>602</v>
      </c>
      <c r="G382" s="3" t="s">
        <v>896</v>
      </c>
      <c r="H382" s="5">
        <v>13198</v>
      </c>
      <c r="I382" s="2">
        <v>2</v>
      </c>
      <c r="J382" s="2">
        <v>0</v>
      </c>
      <c r="K382" s="2">
        <v>35.634599999999999</v>
      </c>
      <c r="L382" s="18" t="str">
        <f>VLOOKUP(F382,'BD customers'!$1:$1048576,2,FALSE)</f>
        <v>Joseph Holt</v>
      </c>
      <c r="M382" s="2">
        <f>MATCH(orders[[#This Row],[Product ID]],'BD product'!A:A,0)</f>
        <v>196</v>
      </c>
      <c r="N382" s="2" t="str" cm="1">
        <f t="array" ref="N382">INDEX('BD product'!A:D,M382,2)</f>
        <v>Technology</v>
      </c>
    </row>
    <row r="383" spans="1:14" x14ac:dyDescent="0.3">
      <c r="A383" s="3" t="s">
        <v>601</v>
      </c>
      <c r="B383" s="4">
        <v>43070</v>
      </c>
      <c r="C383" s="12" t="str">
        <f t="shared" si="5"/>
        <v>2017/12</v>
      </c>
      <c r="D383" s="4">
        <v>43076</v>
      </c>
      <c r="E383" s="3" t="s">
        <v>21</v>
      </c>
      <c r="F383" s="3" t="s">
        <v>602</v>
      </c>
      <c r="G383" s="3" t="s">
        <v>898</v>
      </c>
      <c r="H383" s="5">
        <v>5229</v>
      </c>
      <c r="I383" s="2">
        <v>9</v>
      </c>
      <c r="J383" s="2">
        <v>0</v>
      </c>
      <c r="K383" s="2">
        <v>16.209900000000001</v>
      </c>
      <c r="L383" s="18" t="str">
        <f>VLOOKUP(F383,'BD customers'!$1:$1048576,2,FALSE)</f>
        <v>Joseph Holt</v>
      </c>
      <c r="M383" s="2">
        <f>MATCH(orders[[#This Row],[Product ID]],'BD product'!A:A,0)</f>
        <v>197</v>
      </c>
      <c r="N383" s="2" t="str" cm="1">
        <f t="array" ref="N383">INDEX('BD product'!A:D,M383,2)</f>
        <v>Office Supplies</v>
      </c>
    </row>
    <row r="384" spans="1:14" x14ac:dyDescent="0.3">
      <c r="A384" s="3" t="s">
        <v>601</v>
      </c>
      <c r="B384" s="4">
        <v>43070</v>
      </c>
      <c r="C384" s="12" t="str">
        <f t="shared" si="5"/>
        <v>2017/12</v>
      </c>
      <c r="D384" s="4">
        <v>43076</v>
      </c>
      <c r="E384" s="3" t="s">
        <v>21</v>
      </c>
      <c r="F384" s="3" t="s">
        <v>602</v>
      </c>
      <c r="G384" s="3" t="s">
        <v>900</v>
      </c>
      <c r="H384" s="5">
        <v>9199</v>
      </c>
      <c r="I384" s="2">
        <v>1</v>
      </c>
      <c r="J384" s="2">
        <v>0</v>
      </c>
      <c r="K384" s="2">
        <v>3.6796000000000002</v>
      </c>
      <c r="L384" s="18" t="str">
        <f>VLOOKUP(F384,'BD customers'!$1:$1048576,2,FALSE)</f>
        <v>Joseph Holt</v>
      </c>
      <c r="M384" s="2">
        <f>MATCH(orders[[#This Row],[Product ID]],'BD product'!A:A,0)</f>
        <v>198</v>
      </c>
      <c r="N384" s="2" t="str" cm="1">
        <f t="array" ref="N384">INDEX('BD product'!A:D,M384,2)</f>
        <v>Office Supplies</v>
      </c>
    </row>
    <row r="385" spans="1:14" x14ac:dyDescent="0.3">
      <c r="A385" s="3" t="s">
        <v>902</v>
      </c>
      <c r="B385" s="4">
        <v>42455</v>
      </c>
      <c r="C385" s="12" t="str">
        <f t="shared" si="5"/>
        <v>2016/03</v>
      </c>
      <c r="D385" s="4">
        <v>42459</v>
      </c>
      <c r="E385" s="3" t="s">
        <v>21</v>
      </c>
      <c r="F385" s="3" t="s">
        <v>903</v>
      </c>
      <c r="G385" s="3" t="s">
        <v>900</v>
      </c>
      <c r="H385" s="5">
        <v>45995</v>
      </c>
      <c r="I385" s="2">
        <v>5</v>
      </c>
      <c r="J385" s="2">
        <v>0</v>
      </c>
      <c r="K385" s="2">
        <v>1.8398000000000001</v>
      </c>
      <c r="L385" s="18" t="str">
        <f>VLOOKUP(F385,'BD customers'!$1:$1048576,2,FALSE)</f>
        <v>Sibella Parks</v>
      </c>
      <c r="M385" s="2">
        <f>MATCH(orders[[#This Row],[Product ID]],'BD product'!A:A,0)</f>
        <v>198</v>
      </c>
      <c r="N385" s="2" t="str" cm="1">
        <f t="array" ref="N385">INDEX('BD product'!A:D,M385,2)</f>
        <v>Office Supplies</v>
      </c>
    </row>
    <row r="386" spans="1:14" x14ac:dyDescent="0.3">
      <c r="A386" s="3" t="s">
        <v>904</v>
      </c>
      <c r="B386" s="4">
        <v>41825</v>
      </c>
      <c r="C386" s="12" t="str">
        <f t="shared" ref="C386:C449" si="6">TEXT(B386,"aaaa/mm")</f>
        <v>2014/07</v>
      </c>
      <c r="D386" s="4">
        <v>41825</v>
      </c>
      <c r="E386" s="3" t="s">
        <v>41</v>
      </c>
      <c r="F386" s="3" t="s">
        <v>905</v>
      </c>
      <c r="G386" s="3" t="s">
        <v>900</v>
      </c>
      <c r="H386" s="5">
        <v>220776</v>
      </c>
      <c r="I386" s="2">
        <v>3</v>
      </c>
      <c r="J386" s="2">
        <v>2</v>
      </c>
      <c r="K386" s="2">
        <v>-44.155200000000001</v>
      </c>
      <c r="L386" s="18" t="str">
        <f>VLOOKUP(F386,'BD customers'!$1:$1048576,2,FALSE)</f>
        <v>Dan Campbell</v>
      </c>
      <c r="M386" s="2">
        <f>MATCH(orders[[#This Row],[Product ID]],'BD product'!A:A,0)</f>
        <v>198</v>
      </c>
      <c r="N386" s="2" t="str" cm="1">
        <f t="array" ref="N386">INDEX('BD product'!A:D,M386,2)</f>
        <v>Office Supplies</v>
      </c>
    </row>
    <row r="387" spans="1:14" x14ac:dyDescent="0.3">
      <c r="A387" s="3" t="s">
        <v>906</v>
      </c>
      <c r="B387" s="4">
        <v>42044</v>
      </c>
      <c r="C387" s="12" t="str">
        <f t="shared" si="6"/>
        <v>2015/02</v>
      </c>
      <c r="D387" s="4">
        <v>42048</v>
      </c>
      <c r="E387" s="3" t="s">
        <v>11</v>
      </c>
      <c r="F387" s="3" t="s">
        <v>907</v>
      </c>
      <c r="G387" s="3" t="s">
        <v>908</v>
      </c>
      <c r="H387" s="5">
        <v>208</v>
      </c>
      <c r="I387" s="2">
        <v>2</v>
      </c>
      <c r="J387" s="2">
        <v>2</v>
      </c>
      <c r="K387" s="2">
        <v>6.4999999999999997E-3</v>
      </c>
      <c r="L387" s="18" t="str">
        <f>VLOOKUP(F387,'BD customers'!$1:$1048576,2,FALSE)</f>
        <v>Michael Stewart</v>
      </c>
      <c r="M387" s="2">
        <f>MATCH(orders[[#This Row],[Product ID]],'BD product'!A:A,0)</f>
        <v>199</v>
      </c>
      <c r="N387" s="2" t="str" cm="1">
        <f t="array" ref="N387">INDEX('BD product'!A:D,M387,2)</f>
        <v>Technology</v>
      </c>
    </row>
    <row r="388" spans="1:14" x14ac:dyDescent="0.3">
      <c r="A388" s="3" t="s">
        <v>910</v>
      </c>
      <c r="B388" s="4">
        <v>41648</v>
      </c>
      <c r="C388" s="12" t="str">
        <f t="shared" si="6"/>
        <v>2014/01</v>
      </c>
      <c r="D388" s="4">
        <v>41652</v>
      </c>
      <c r="E388" s="3" t="s">
        <v>21</v>
      </c>
      <c r="F388" s="3" t="s">
        <v>911</v>
      </c>
      <c r="G388" s="3" t="s">
        <v>908</v>
      </c>
      <c r="H388" s="5">
        <v>312</v>
      </c>
      <c r="I388" s="2">
        <v>3</v>
      </c>
      <c r="J388" s="2">
        <v>2</v>
      </c>
      <c r="K388" s="2">
        <v>9.7500000000000003E-2</v>
      </c>
      <c r="L388" s="18" t="str">
        <f>VLOOKUP(F388,'BD customers'!$1:$1048576,2,FALSE)</f>
        <v>Melanie Seite</v>
      </c>
      <c r="M388" s="2">
        <f>MATCH(orders[[#This Row],[Product ID]],'BD product'!A:A,0)</f>
        <v>199</v>
      </c>
      <c r="N388" s="2" t="str" cm="1">
        <f t="array" ref="N388">INDEX('BD product'!A:D,M388,2)</f>
        <v>Technology</v>
      </c>
    </row>
    <row r="389" spans="1:14" x14ac:dyDescent="0.3">
      <c r="A389" s="3" t="s">
        <v>912</v>
      </c>
      <c r="B389" s="4">
        <v>42701</v>
      </c>
      <c r="C389" s="12" t="str">
        <f t="shared" si="6"/>
        <v>2016/11</v>
      </c>
      <c r="D389" s="4">
        <v>42703</v>
      </c>
      <c r="E389" s="3" t="s">
        <v>11</v>
      </c>
      <c r="F389" s="3" t="s">
        <v>568</v>
      </c>
      <c r="G389" s="3" t="s">
        <v>908</v>
      </c>
      <c r="H389" s="5">
        <v>624</v>
      </c>
      <c r="I389" s="2">
        <v>6</v>
      </c>
      <c r="J389" s="2">
        <v>2</v>
      </c>
      <c r="K389" s="2">
        <v>1.95E-2</v>
      </c>
      <c r="L389" s="18" t="str">
        <f>VLOOKUP(F389,'BD customers'!$1:$1048576,2,FALSE)</f>
        <v>Greg Guthrie</v>
      </c>
      <c r="M389" s="2">
        <f>MATCH(orders[[#This Row],[Product ID]],'BD product'!A:A,0)</f>
        <v>199</v>
      </c>
      <c r="N389" s="2" t="str" cm="1">
        <f t="array" ref="N389">INDEX('BD product'!A:D,M389,2)</f>
        <v>Technology</v>
      </c>
    </row>
    <row r="390" spans="1:14" x14ac:dyDescent="0.3">
      <c r="A390" s="3" t="s">
        <v>523</v>
      </c>
      <c r="B390" s="4">
        <v>42006</v>
      </c>
      <c r="C390" s="12" t="str">
        <f t="shared" si="6"/>
        <v>2015/01</v>
      </c>
      <c r="D390" s="4">
        <v>42013</v>
      </c>
      <c r="E390" s="3" t="s">
        <v>21</v>
      </c>
      <c r="F390" s="3" t="s">
        <v>524</v>
      </c>
      <c r="G390" s="3" t="s">
        <v>913</v>
      </c>
      <c r="H390" s="5">
        <v>2368</v>
      </c>
      <c r="I390" s="2">
        <v>2</v>
      </c>
      <c r="J390" s="2">
        <v>2</v>
      </c>
      <c r="K390" s="2">
        <v>8.8800000000000004E-2</v>
      </c>
      <c r="L390" s="18" t="str">
        <f>VLOOKUP(F390,'BD customers'!$1:$1048576,2,FALSE)</f>
        <v>Victoria Wilson</v>
      </c>
      <c r="M390" s="2">
        <f>MATCH(orders[[#This Row],[Product ID]],'BD product'!A:A,0)</f>
        <v>200</v>
      </c>
      <c r="N390" s="2" t="str" cm="1">
        <f t="array" ref="N390">INDEX('BD product'!A:D,M390,2)</f>
        <v>Office Supplies</v>
      </c>
    </row>
    <row r="391" spans="1:14" x14ac:dyDescent="0.3">
      <c r="A391" s="3" t="s">
        <v>523</v>
      </c>
      <c r="B391" s="4">
        <v>42006</v>
      </c>
      <c r="C391" s="12" t="str">
        <f t="shared" si="6"/>
        <v>2015/01</v>
      </c>
      <c r="D391" s="4">
        <v>42013</v>
      </c>
      <c r="E391" s="3" t="s">
        <v>21</v>
      </c>
      <c r="F391" s="3" t="s">
        <v>524</v>
      </c>
      <c r="G391" s="3" t="s">
        <v>915</v>
      </c>
      <c r="H391" s="5">
        <v>45245</v>
      </c>
      <c r="I391" s="2">
        <v>5</v>
      </c>
      <c r="J391" s="2">
        <v>5</v>
      </c>
      <c r="K391" s="2">
        <v>-24.432300000000001</v>
      </c>
      <c r="L391" s="18" t="str">
        <f>VLOOKUP(F391,'BD customers'!$1:$1048576,2,FALSE)</f>
        <v>Victoria Wilson</v>
      </c>
      <c r="M391" s="2">
        <f>MATCH(orders[[#This Row],[Product ID]],'BD product'!A:A,0)</f>
        <v>201</v>
      </c>
      <c r="N391" s="2" t="str" cm="1">
        <f t="array" ref="N391">INDEX('BD product'!A:D,M391,2)</f>
        <v>Furniture</v>
      </c>
    </row>
    <row r="392" spans="1:14" x14ac:dyDescent="0.3">
      <c r="A392" s="3" t="s">
        <v>640</v>
      </c>
      <c r="B392" s="4">
        <v>42565</v>
      </c>
      <c r="C392" s="12" t="str">
        <f t="shared" si="6"/>
        <v>2016/07</v>
      </c>
      <c r="D392" s="4">
        <v>42569</v>
      </c>
      <c r="E392" s="3" t="s">
        <v>11</v>
      </c>
      <c r="F392" s="3" t="s">
        <v>641</v>
      </c>
      <c r="G392" s="3" t="s">
        <v>915</v>
      </c>
      <c r="H392" s="5">
        <v>579136</v>
      </c>
      <c r="I392" s="2">
        <v>4</v>
      </c>
      <c r="J392" s="2">
        <v>2</v>
      </c>
      <c r="K392" s="2">
        <v>21.717600000000001</v>
      </c>
      <c r="L392" s="18" t="str">
        <f>VLOOKUP(F392,'BD customers'!$1:$1048576,2,FALSE)</f>
        <v>Steven Ward</v>
      </c>
      <c r="M392" s="2">
        <f>MATCH(orders[[#This Row],[Product ID]],'BD product'!A:A,0)</f>
        <v>201</v>
      </c>
      <c r="N392" s="2" t="str" cm="1">
        <f t="array" ref="N392">INDEX('BD product'!A:D,M392,2)</f>
        <v>Furniture</v>
      </c>
    </row>
    <row r="393" spans="1:14" x14ac:dyDescent="0.3">
      <c r="A393" s="3" t="s">
        <v>523</v>
      </c>
      <c r="B393" s="4">
        <v>42006</v>
      </c>
      <c r="C393" s="12" t="str">
        <f t="shared" si="6"/>
        <v>2015/01</v>
      </c>
      <c r="D393" s="4">
        <v>42013</v>
      </c>
      <c r="E393" s="3" t="s">
        <v>21</v>
      </c>
      <c r="F393" s="3" t="s">
        <v>524</v>
      </c>
      <c r="G393" s="3" t="s">
        <v>917</v>
      </c>
      <c r="H393" s="5">
        <v>11880</v>
      </c>
      <c r="I393" s="2">
        <v>9</v>
      </c>
      <c r="J393" s="2">
        <v>7</v>
      </c>
      <c r="K393" s="2">
        <v>-0.95040000000000002</v>
      </c>
      <c r="L393" s="18" t="str">
        <f>VLOOKUP(F393,'BD customers'!$1:$1048576,2,FALSE)</f>
        <v>Victoria Wilson</v>
      </c>
      <c r="M393" s="2">
        <f>MATCH(orders[[#This Row],[Product ID]],'BD product'!A:A,0)</f>
        <v>202</v>
      </c>
      <c r="N393" s="2" t="str" cm="1">
        <f t="array" ref="N393">INDEX('BD product'!A:D,M393,2)</f>
        <v>Technology</v>
      </c>
    </row>
    <row r="394" spans="1:14" x14ac:dyDescent="0.3">
      <c r="A394" s="3" t="s">
        <v>523</v>
      </c>
      <c r="B394" s="4">
        <v>42006</v>
      </c>
      <c r="C394" s="12" t="str">
        <f t="shared" si="6"/>
        <v>2015/01</v>
      </c>
      <c r="D394" s="4">
        <v>42013</v>
      </c>
      <c r="E394" s="3" t="s">
        <v>21</v>
      </c>
      <c r="F394" s="3" t="s">
        <v>524</v>
      </c>
      <c r="G394" s="3" t="s">
        <v>919</v>
      </c>
      <c r="H394" s="5">
        <v>89584</v>
      </c>
      <c r="I394" s="2">
        <v>2</v>
      </c>
      <c r="J394" s="2">
        <v>2</v>
      </c>
      <c r="K394" s="2">
        <v>4.4791999999999996</v>
      </c>
      <c r="L394" s="18" t="str">
        <f>VLOOKUP(F394,'BD customers'!$1:$1048576,2,FALSE)</f>
        <v>Victoria Wilson</v>
      </c>
      <c r="M394" s="2">
        <f>MATCH(orders[[#This Row],[Product ID]],'BD product'!A:A,0)</f>
        <v>203</v>
      </c>
      <c r="N394" s="2" t="str" cm="1">
        <f t="array" ref="N394">INDEX('BD product'!A:D,M394,2)</f>
        <v>Technology</v>
      </c>
    </row>
    <row r="395" spans="1:14" x14ac:dyDescent="0.3">
      <c r="A395" s="3" t="s">
        <v>921</v>
      </c>
      <c r="B395" s="4">
        <v>41768</v>
      </c>
      <c r="C395" s="12" t="str">
        <f t="shared" si="6"/>
        <v>2014/05</v>
      </c>
      <c r="D395" s="4">
        <v>41774</v>
      </c>
      <c r="E395" s="3" t="s">
        <v>21</v>
      </c>
      <c r="F395" s="3" t="s">
        <v>290</v>
      </c>
      <c r="G395" s="3" t="s">
        <v>919</v>
      </c>
      <c r="H395" s="5">
        <v>16797</v>
      </c>
      <c r="I395" s="2">
        <v>3</v>
      </c>
      <c r="J395" s="2">
        <v>0</v>
      </c>
      <c r="K395" s="2">
        <v>40.312800000000003</v>
      </c>
      <c r="L395" s="18" t="str">
        <f>VLOOKUP(F395,'BD customers'!$1:$1048576,2,FALSE)</f>
        <v>Patrick Gardner</v>
      </c>
      <c r="M395" s="2">
        <f>MATCH(orders[[#This Row],[Product ID]],'BD product'!A:A,0)</f>
        <v>203</v>
      </c>
      <c r="N395" s="2" t="str" cm="1">
        <f t="array" ref="N395">INDEX('BD product'!A:D,M395,2)</f>
        <v>Technology</v>
      </c>
    </row>
    <row r="396" spans="1:14" x14ac:dyDescent="0.3">
      <c r="A396" s="3" t="s">
        <v>827</v>
      </c>
      <c r="B396" s="4">
        <v>42671</v>
      </c>
      <c r="C396" s="12" t="str">
        <f t="shared" si="6"/>
        <v>2016/10</v>
      </c>
      <c r="D396" s="4">
        <v>42675</v>
      </c>
      <c r="E396" s="3" t="s">
        <v>21</v>
      </c>
      <c r="F396" s="3" t="s">
        <v>828</v>
      </c>
      <c r="G396" s="3" t="s">
        <v>922</v>
      </c>
      <c r="H396" s="5">
        <v>302376</v>
      </c>
      <c r="I396" s="2">
        <v>3</v>
      </c>
      <c r="J396" s="2">
        <v>2</v>
      </c>
      <c r="K396" s="2">
        <v>22.6782</v>
      </c>
      <c r="L396" s="18" t="str">
        <f>VLOOKUP(F396,'BD customers'!$1:$1048576,2,FALSE)</f>
        <v>Jonathan Howell</v>
      </c>
      <c r="M396" s="2">
        <f>MATCH(orders[[#This Row],[Product ID]],'BD product'!A:A,0)</f>
        <v>204</v>
      </c>
      <c r="N396" s="2" t="str" cm="1">
        <f t="array" ref="N396">INDEX('BD product'!A:D,M396,2)</f>
        <v>Technology</v>
      </c>
    </row>
    <row r="397" spans="1:14" x14ac:dyDescent="0.3">
      <c r="A397" s="3" t="s">
        <v>924</v>
      </c>
      <c r="B397" s="4">
        <v>43049</v>
      </c>
      <c r="C397" s="12" t="str">
        <f t="shared" si="6"/>
        <v>2017/11</v>
      </c>
      <c r="D397" s="4">
        <v>43050</v>
      </c>
      <c r="E397" s="3" t="s">
        <v>64</v>
      </c>
      <c r="F397" s="3" t="s">
        <v>925</v>
      </c>
      <c r="G397" s="3" t="s">
        <v>922</v>
      </c>
      <c r="H397" s="5">
        <v>201584</v>
      </c>
      <c r="I397" s="2">
        <v>2</v>
      </c>
      <c r="J397" s="2">
        <v>2</v>
      </c>
      <c r="K397" s="2">
        <v>15.1188</v>
      </c>
      <c r="L397" s="18" t="str">
        <f>VLOOKUP(F397,'BD customers'!$1:$1048576,2,FALSE)</f>
        <v>Ann Blume</v>
      </c>
      <c r="M397" s="2">
        <f>MATCH(orders[[#This Row],[Product ID]],'BD product'!A:A,0)</f>
        <v>204</v>
      </c>
      <c r="N397" s="2" t="str" cm="1">
        <f t="array" ref="N397">INDEX('BD product'!A:D,M397,2)</f>
        <v>Technology</v>
      </c>
    </row>
    <row r="398" spans="1:14" x14ac:dyDescent="0.3">
      <c r="A398" s="3" t="s">
        <v>466</v>
      </c>
      <c r="B398" s="4">
        <v>42362</v>
      </c>
      <c r="C398" s="12" t="str">
        <f t="shared" si="6"/>
        <v>2015/12</v>
      </c>
      <c r="D398" s="4">
        <v>42365</v>
      </c>
      <c r="E398" s="3" t="s">
        <v>64</v>
      </c>
      <c r="F398" s="3" t="s">
        <v>467</v>
      </c>
      <c r="G398" s="3" t="s">
        <v>926</v>
      </c>
      <c r="H398" s="5">
        <v>5584</v>
      </c>
      <c r="I398" s="2">
        <v>2</v>
      </c>
      <c r="J398" s="2">
        <v>2</v>
      </c>
      <c r="K398" s="2">
        <v>1.8148</v>
      </c>
      <c r="L398" s="18" t="str">
        <f>VLOOKUP(F398,'BD customers'!$1:$1048576,2,FALSE)</f>
        <v>Joni Blumstein</v>
      </c>
      <c r="M398" s="2">
        <f>MATCH(orders[[#This Row],[Product ID]],'BD product'!A:A,0)</f>
        <v>205</v>
      </c>
      <c r="N398" s="2" t="str" cm="1">
        <f t="array" ref="N398">INDEX('BD product'!A:D,M398,2)</f>
        <v>Office Supplies</v>
      </c>
    </row>
    <row r="399" spans="1:14" x14ac:dyDescent="0.3">
      <c r="A399" s="3" t="s">
        <v>928</v>
      </c>
      <c r="B399" s="4">
        <v>43097</v>
      </c>
      <c r="C399" s="12" t="str">
        <f t="shared" si="6"/>
        <v>2017/12</v>
      </c>
      <c r="D399" s="4">
        <v>43104</v>
      </c>
      <c r="E399" s="3" t="s">
        <v>21</v>
      </c>
      <c r="F399" s="3" t="s">
        <v>929</v>
      </c>
      <c r="G399" s="3" t="s">
        <v>926</v>
      </c>
      <c r="H399" s="5">
        <v>1396</v>
      </c>
      <c r="I399" s="2">
        <v>4</v>
      </c>
      <c r="J399" s="2">
        <v>0</v>
      </c>
      <c r="K399" s="2">
        <v>6.4215999999999998</v>
      </c>
      <c r="L399" s="18" t="str">
        <f>VLOOKUP(F399,'BD customers'!$1:$1048576,2,FALSE)</f>
        <v>Jennifer Ferguson</v>
      </c>
      <c r="M399" s="2">
        <f>MATCH(orders[[#This Row],[Product ID]],'BD product'!A:A,0)</f>
        <v>205</v>
      </c>
      <c r="N399" s="2" t="str" cm="1">
        <f t="array" ref="N399">INDEX('BD product'!A:D,M399,2)</f>
        <v>Office Supplies</v>
      </c>
    </row>
    <row r="400" spans="1:14" x14ac:dyDescent="0.3">
      <c r="A400" s="3" t="s">
        <v>930</v>
      </c>
      <c r="B400" s="4">
        <v>42978</v>
      </c>
      <c r="C400" s="12" t="str">
        <f t="shared" si="6"/>
        <v>2017/08</v>
      </c>
      <c r="D400" s="4">
        <v>42983</v>
      </c>
      <c r="E400" s="3" t="s">
        <v>21</v>
      </c>
      <c r="F400" s="3" t="s">
        <v>931</v>
      </c>
      <c r="G400" s="3" t="s">
        <v>926</v>
      </c>
      <c r="H400" s="5">
        <v>8376</v>
      </c>
      <c r="I400" s="2">
        <v>3</v>
      </c>
      <c r="J400" s="2">
        <v>2</v>
      </c>
      <c r="K400" s="2">
        <v>2.7222</v>
      </c>
      <c r="L400" s="18" t="str">
        <f>VLOOKUP(F400,'BD customers'!$1:$1048576,2,FALSE)</f>
        <v>Jeremy Farry</v>
      </c>
      <c r="M400" s="2">
        <f>MATCH(orders[[#This Row],[Product ID]],'BD product'!A:A,0)</f>
        <v>205</v>
      </c>
      <c r="N400" s="2" t="str" cm="1">
        <f t="array" ref="N400">INDEX('BD product'!A:D,M400,2)</f>
        <v>Office Supplies</v>
      </c>
    </row>
    <row r="401" spans="1:14" x14ac:dyDescent="0.3">
      <c r="A401" s="3" t="s">
        <v>932</v>
      </c>
      <c r="B401" s="4">
        <v>42590</v>
      </c>
      <c r="C401" s="12" t="str">
        <f t="shared" si="6"/>
        <v>2016/08</v>
      </c>
      <c r="D401" s="4">
        <v>42592</v>
      </c>
      <c r="E401" s="3" t="s">
        <v>11</v>
      </c>
      <c r="F401" s="3" t="s">
        <v>933</v>
      </c>
      <c r="G401" s="3" t="s">
        <v>926</v>
      </c>
      <c r="H401" s="5">
        <v>11168</v>
      </c>
      <c r="I401" s="2">
        <v>4</v>
      </c>
      <c r="J401" s="2">
        <v>2</v>
      </c>
      <c r="K401" s="2">
        <v>3.6295999999999999</v>
      </c>
      <c r="L401" s="18" t="str">
        <f>VLOOKUP(F401,'BD customers'!$1:$1048576,2,FALSE)</f>
        <v>Jill Fjeld</v>
      </c>
      <c r="M401" s="2">
        <f>MATCH(orders[[#This Row],[Product ID]],'BD product'!A:A,0)</f>
        <v>205</v>
      </c>
      <c r="N401" s="2" t="str" cm="1">
        <f t="array" ref="N401">INDEX('BD product'!A:D,M401,2)</f>
        <v>Office Supplies</v>
      </c>
    </row>
    <row r="402" spans="1:14" x14ac:dyDescent="0.3">
      <c r="A402" s="3" t="s">
        <v>466</v>
      </c>
      <c r="B402" s="4">
        <v>42362</v>
      </c>
      <c r="C402" s="12" t="str">
        <f t="shared" si="6"/>
        <v>2015/12</v>
      </c>
      <c r="D402" s="4">
        <v>42365</v>
      </c>
      <c r="E402" s="3" t="s">
        <v>64</v>
      </c>
      <c r="F402" s="3" t="s">
        <v>467</v>
      </c>
      <c r="G402" s="3" t="s">
        <v>934</v>
      </c>
      <c r="H402" s="5">
        <v>22704</v>
      </c>
      <c r="I402" s="2">
        <v>6</v>
      </c>
      <c r="J402" s="2">
        <v>2</v>
      </c>
      <c r="K402" s="2">
        <v>8.2302</v>
      </c>
      <c r="L402" s="18" t="str">
        <f>VLOOKUP(F402,'BD customers'!$1:$1048576,2,FALSE)</f>
        <v>Joni Blumstein</v>
      </c>
      <c r="M402" s="2">
        <f>MATCH(orders[[#This Row],[Product ID]],'BD product'!A:A,0)</f>
        <v>206</v>
      </c>
      <c r="N402" s="2" t="str" cm="1">
        <f t="array" ref="N402">INDEX('BD product'!A:D,M402,2)</f>
        <v>Office Supplies</v>
      </c>
    </row>
    <row r="403" spans="1:14" x14ac:dyDescent="0.3">
      <c r="A403" s="3" t="s">
        <v>936</v>
      </c>
      <c r="B403" s="4">
        <v>42317</v>
      </c>
      <c r="C403" s="12" t="str">
        <f t="shared" si="6"/>
        <v>2015/11</v>
      </c>
      <c r="D403" s="4">
        <v>42317</v>
      </c>
      <c r="E403" s="3" t="s">
        <v>41</v>
      </c>
      <c r="F403" s="3" t="s">
        <v>937</v>
      </c>
      <c r="G403" s="3" t="s">
        <v>934</v>
      </c>
      <c r="H403" s="5">
        <v>11352</v>
      </c>
      <c r="I403" s="2">
        <v>3</v>
      </c>
      <c r="J403" s="2">
        <v>2</v>
      </c>
      <c r="K403" s="2">
        <v>4.1151</v>
      </c>
      <c r="L403" s="18" t="str">
        <f>VLOOKUP(F403,'BD customers'!$1:$1048576,2,FALSE)</f>
        <v>Charlotte Melton</v>
      </c>
      <c r="M403" s="2">
        <f>MATCH(orders[[#This Row],[Product ID]],'BD product'!A:A,0)</f>
        <v>206</v>
      </c>
      <c r="N403" s="2" t="str" cm="1">
        <f t="array" ref="N403">INDEX('BD product'!A:D,M403,2)</f>
        <v>Office Supplies</v>
      </c>
    </row>
    <row r="404" spans="1:14" x14ac:dyDescent="0.3">
      <c r="A404" s="3" t="s">
        <v>466</v>
      </c>
      <c r="B404" s="4">
        <v>42362</v>
      </c>
      <c r="C404" s="12" t="str">
        <f t="shared" si="6"/>
        <v>2015/12</v>
      </c>
      <c r="D404" s="4">
        <v>42365</v>
      </c>
      <c r="E404" s="3" t="s">
        <v>64</v>
      </c>
      <c r="F404" s="3" t="s">
        <v>467</v>
      </c>
      <c r="G404" s="3" t="s">
        <v>938</v>
      </c>
      <c r="H404" s="5">
        <v>72704</v>
      </c>
      <c r="I404" s="2">
        <v>4</v>
      </c>
      <c r="J404" s="2">
        <v>2</v>
      </c>
      <c r="K404" s="2">
        <v>19.084800000000001</v>
      </c>
      <c r="L404" s="18" t="str">
        <f>VLOOKUP(F404,'BD customers'!$1:$1048576,2,FALSE)</f>
        <v>Joni Blumstein</v>
      </c>
      <c r="M404" s="2">
        <f>MATCH(orders[[#This Row],[Product ID]],'BD product'!A:A,0)</f>
        <v>207</v>
      </c>
      <c r="N404" s="2" t="str" cm="1">
        <f t="array" ref="N404">INDEX('BD product'!A:D,M404,2)</f>
        <v>Furniture</v>
      </c>
    </row>
    <row r="405" spans="1:14" x14ac:dyDescent="0.3">
      <c r="A405" s="3" t="s">
        <v>466</v>
      </c>
      <c r="B405" s="4">
        <v>42362</v>
      </c>
      <c r="C405" s="12" t="str">
        <f t="shared" si="6"/>
        <v>2015/12</v>
      </c>
      <c r="D405" s="4">
        <v>42365</v>
      </c>
      <c r="E405" s="3" t="s">
        <v>64</v>
      </c>
      <c r="F405" s="3" t="s">
        <v>467</v>
      </c>
      <c r="G405" s="3" t="s">
        <v>940</v>
      </c>
      <c r="H405" s="5">
        <v>479988</v>
      </c>
      <c r="I405" s="2">
        <v>4</v>
      </c>
      <c r="J405" s="2">
        <v>7</v>
      </c>
      <c r="K405" s="2">
        <v>-383.99040000000002</v>
      </c>
      <c r="L405" s="18" t="str">
        <f>VLOOKUP(F405,'BD customers'!$1:$1048576,2,FALSE)</f>
        <v>Joni Blumstein</v>
      </c>
      <c r="M405" s="2">
        <f>MATCH(orders[[#This Row],[Product ID]],'BD product'!A:A,0)</f>
        <v>208</v>
      </c>
      <c r="N405" s="2" t="str" cm="1">
        <f t="array" ref="N405">INDEX('BD product'!A:D,M405,2)</f>
        <v>Technology</v>
      </c>
    </row>
    <row r="406" spans="1:14" x14ac:dyDescent="0.3">
      <c r="A406" s="3" t="s">
        <v>466</v>
      </c>
      <c r="B406" s="4">
        <v>42362</v>
      </c>
      <c r="C406" s="12" t="str">
        <f t="shared" si="6"/>
        <v>2015/12</v>
      </c>
      <c r="D406" s="4">
        <v>42365</v>
      </c>
      <c r="E406" s="3" t="s">
        <v>64</v>
      </c>
      <c r="F406" s="3" t="s">
        <v>467</v>
      </c>
      <c r="G406" s="3" t="s">
        <v>942</v>
      </c>
      <c r="H406" s="5">
        <v>27168</v>
      </c>
      <c r="I406" s="2">
        <v>2</v>
      </c>
      <c r="J406" s="2">
        <v>2</v>
      </c>
      <c r="K406" s="2">
        <v>2.7168000000000001</v>
      </c>
      <c r="L406" s="18" t="str">
        <f>VLOOKUP(F406,'BD customers'!$1:$1048576,2,FALSE)</f>
        <v>Joni Blumstein</v>
      </c>
      <c r="M406" s="2">
        <f>MATCH(orders[[#This Row],[Product ID]],'BD product'!A:A,0)</f>
        <v>209</v>
      </c>
      <c r="N406" s="2" t="str" cm="1">
        <f t="array" ref="N406">INDEX('BD product'!A:D,M406,2)</f>
        <v>Office Supplies</v>
      </c>
    </row>
    <row r="407" spans="1:14" x14ac:dyDescent="0.3">
      <c r="A407" s="3" t="s">
        <v>944</v>
      </c>
      <c r="B407" s="4">
        <v>43097</v>
      </c>
      <c r="C407" s="12" t="str">
        <f t="shared" si="6"/>
        <v>2017/12</v>
      </c>
      <c r="D407" s="4">
        <v>43101</v>
      </c>
      <c r="E407" s="3" t="s">
        <v>21</v>
      </c>
      <c r="F407" s="3" t="s">
        <v>945</v>
      </c>
      <c r="G407" s="3" t="s">
        <v>942</v>
      </c>
      <c r="H407" s="5">
        <v>27168</v>
      </c>
      <c r="I407" s="2">
        <v>2</v>
      </c>
      <c r="J407" s="2">
        <v>2</v>
      </c>
      <c r="K407" s="2">
        <v>2.7168000000000001</v>
      </c>
      <c r="L407" s="18" t="str">
        <f>VLOOKUP(F407,'BD customers'!$1:$1048576,2,FALSE)</f>
        <v>Greg Hansen</v>
      </c>
      <c r="M407" s="2">
        <f>MATCH(orders[[#This Row],[Product ID]],'BD product'!A:A,0)</f>
        <v>209</v>
      </c>
      <c r="N407" s="2" t="str" cm="1">
        <f t="array" ref="N407">INDEX('BD product'!A:D,M407,2)</f>
        <v>Office Supplies</v>
      </c>
    </row>
    <row r="408" spans="1:14" x14ac:dyDescent="0.3">
      <c r="A408" s="3" t="s">
        <v>946</v>
      </c>
      <c r="B408" s="4">
        <v>42225</v>
      </c>
      <c r="C408" s="12" t="str">
        <f t="shared" si="6"/>
        <v>2015/08</v>
      </c>
      <c r="D408" s="4">
        <v>42232</v>
      </c>
      <c r="E408" s="3" t="s">
        <v>21</v>
      </c>
      <c r="F408" s="3" t="s">
        <v>947</v>
      </c>
      <c r="G408" s="3" t="s">
        <v>948</v>
      </c>
      <c r="H408" s="5">
        <v>22</v>
      </c>
      <c r="I408" s="2">
        <v>1</v>
      </c>
      <c r="J408" s="2">
        <v>0</v>
      </c>
      <c r="K408" s="2">
        <v>9.6799999999999997E-2</v>
      </c>
      <c r="L408" s="18" t="str">
        <f>VLOOKUP(F408,'BD customers'!$1:$1048576,2,FALSE)</f>
        <v>David Smith</v>
      </c>
      <c r="M408" s="2">
        <f>MATCH(orders[[#This Row],[Product ID]],'BD product'!A:A,0)</f>
        <v>210</v>
      </c>
      <c r="N408" s="2" t="str" cm="1">
        <f t="array" ref="N408">INDEX('BD product'!A:D,M408,2)</f>
        <v>Office Supplies</v>
      </c>
    </row>
    <row r="409" spans="1:14" x14ac:dyDescent="0.3">
      <c r="A409" s="3" t="s">
        <v>946</v>
      </c>
      <c r="B409" s="4">
        <v>42225</v>
      </c>
      <c r="C409" s="12" t="str">
        <f t="shared" si="6"/>
        <v>2015/08</v>
      </c>
      <c r="D409" s="4">
        <v>42232</v>
      </c>
      <c r="E409" s="3" t="s">
        <v>21</v>
      </c>
      <c r="F409" s="3" t="s">
        <v>947</v>
      </c>
      <c r="G409" s="3" t="s">
        <v>950</v>
      </c>
      <c r="H409" s="5">
        <v>62245</v>
      </c>
      <c r="I409" s="2">
        <v>5</v>
      </c>
      <c r="J409" s="2">
        <v>0</v>
      </c>
      <c r="K409" s="2">
        <v>13.693899999999999</v>
      </c>
      <c r="L409" s="18" t="str">
        <f>VLOOKUP(F409,'BD customers'!$1:$1048576,2,FALSE)</f>
        <v>David Smith</v>
      </c>
      <c r="M409" s="2">
        <f>MATCH(orders[[#This Row],[Product ID]],'BD product'!A:A,0)</f>
        <v>211</v>
      </c>
      <c r="N409" s="2" t="str" cm="1">
        <f t="array" ref="N409">INDEX('BD product'!A:D,M409,2)</f>
        <v>Furniture</v>
      </c>
    </row>
    <row r="410" spans="1:14" x14ac:dyDescent="0.3">
      <c r="A410" s="3" t="s">
        <v>952</v>
      </c>
      <c r="B410" s="4">
        <v>42359</v>
      </c>
      <c r="C410" s="12" t="str">
        <f t="shared" si="6"/>
        <v>2015/12</v>
      </c>
      <c r="D410" s="4">
        <v>42362</v>
      </c>
      <c r="E410" s="3" t="s">
        <v>11</v>
      </c>
      <c r="F410" s="3" t="s">
        <v>953</v>
      </c>
      <c r="G410" s="3" t="s">
        <v>950</v>
      </c>
      <c r="H410" s="5">
        <v>161837</v>
      </c>
      <c r="I410" s="2">
        <v>13</v>
      </c>
      <c r="J410" s="2">
        <v>0</v>
      </c>
      <c r="K410" s="2">
        <v>356.04140000000001</v>
      </c>
      <c r="L410" s="18" t="str">
        <f>VLOOKUP(F410,'BD customers'!$1:$1048576,2,FALSE)</f>
        <v>John Stevenson</v>
      </c>
      <c r="M410" s="2">
        <f>MATCH(orders[[#This Row],[Product ID]],'BD product'!A:A,0)</f>
        <v>211</v>
      </c>
      <c r="N410" s="2" t="str" cm="1">
        <f t="array" ref="N410">INDEX('BD product'!A:D,M410,2)</f>
        <v>Furniture</v>
      </c>
    </row>
    <row r="411" spans="1:14" x14ac:dyDescent="0.3">
      <c r="A411" s="3" t="s">
        <v>946</v>
      </c>
      <c r="B411" s="4">
        <v>42225</v>
      </c>
      <c r="C411" s="12" t="str">
        <f t="shared" si="6"/>
        <v>2015/08</v>
      </c>
      <c r="D411" s="4">
        <v>42232</v>
      </c>
      <c r="E411" s="3" t="s">
        <v>21</v>
      </c>
      <c r="F411" s="3" t="s">
        <v>947</v>
      </c>
      <c r="G411" s="3" t="s">
        <v>954</v>
      </c>
      <c r="H411" s="5">
        <v>2198</v>
      </c>
      <c r="I411" s="2">
        <v>1</v>
      </c>
      <c r="J411" s="2">
        <v>0</v>
      </c>
      <c r="K411" s="2">
        <v>0.2198</v>
      </c>
      <c r="L411" s="18" t="str">
        <f>VLOOKUP(F411,'BD customers'!$1:$1048576,2,FALSE)</f>
        <v>David Smith</v>
      </c>
      <c r="M411" s="2">
        <f>MATCH(orders[[#This Row],[Product ID]],'BD product'!A:A,0)</f>
        <v>212</v>
      </c>
      <c r="N411" s="2" t="str" cm="1">
        <f t="array" ref="N411">INDEX('BD product'!A:D,M411,2)</f>
        <v>Office Supplies</v>
      </c>
    </row>
    <row r="412" spans="1:14" x14ac:dyDescent="0.3">
      <c r="A412" s="3" t="s">
        <v>956</v>
      </c>
      <c r="B412" s="4">
        <v>42063</v>
      </c>
      <c r="C412" s="12" t="str">
        <f t="shared" si="6"/>
        <v>2015/02</v>
      </c>
      <c r="D412" s="4">
        <v>42067</v>
      </c>
      <c r="E412" s="3" t="s">
        <v>21</v>
      </c>
      <c r="F412" s="3" t="s">
        <v>469</v>
      </c>
      <c r="G412" s="3" t="s">
        <v>957</v>
      </c>
      <c r="H412" s="5">
        <v>161568</v>
      </c>
      <c r="I412" s="2">
        <v>2</v>
      </c>
      <c r="J412" s="2">
        <v>2</v>
      </c>
      <c r="K412" s="2">
        <v>-28.2744</v>
      </c>
      <c r="L412" s="18" t="str">
        <f>VLOOKUP(F412,'BD customers'!$1:$1048576,2,FALSE)</f>
        <v>Valerie Dominguez</v>
      </c>
      <c r="M412" s="2">
        <f>MATCH(orders[[#This Row],[Product ID]],'BD product'!A:A,0)</f>
        <v>213</v>
      </c>
      <c r="N412" s="2" t="str" cm="1">
        <f t="array" ref="N412">INDEX('BD product'!A:D,M412,2)</f>
        <v>Furniture</v>
      </c>
    </row>
    <row r="413" spans="1:14" x14ac:dyDescent="0.3">
      <c r="A413" s="3" t="s">
        <v>959</v>
      </c>
      <c r="B413" s="4">
        <v>42987</v>
      </c>
      <c r="C413" s="12" t="str">
        <f t="shared" si="6"/>
        <v>2017/09</v>
      </c>
      <c r="D413" s="4">
        <v>42991</v>
      </c>
      <c r="E413" s="3" t="s">
        <v>21</v>
      </c>
      <c r="F413" s="3" t="s">
        <v>960</v>
      </c>
      <c r="G413" s="3" t="s">
        <v>957</v>
      </c>
      <c r="H413" s="5">
        <v>141372</v>
      </c>
      <c r="I413" s="2">
        <v>2</v>
      </c>
      <c r="J413" s="2">
        <v>3</v>
      </c>
      <c r="K413" s="2">
        <v>-48.470399999999998</v>
      </c>
      <c r="L413" s="18" t="str">
        <f>VLOOKUP(F413,'BD customers'!$1:$1048576,2,FALSE)</f>
        <v>Stefania Perrino</v>
      </c>
      <c r="M413" s="2">
        <f>MATCH(orders[[#This Row],[Product ID]],'BD product'!A:A,0)</f>
        <v>213</v>
      </c>
      <c r="N413" s="2" t="str" cm="1">
        <f t="array" ref="N413">INDEX('BD product'!A:D,M413,2)</f>
        <v>Furniture</v>
      </c>
    </row>
    <row r="414" spans="1:14" x14ac:dyDescent="0.3">
      <c r="A414" s="3" t="s">
        <v>956</v>
      </c>
      <c r="B414" s="4">
        <v>42063</v>
      </c>
      <c r="C414" s="12" t="str">
        <f t="shared" si="6"/>
        <v>2015/02</v>
      </c>
      <c r="D414" s="4">
        <v>42067</v>
      </c>
      <c r="E414" s="3" t="s">
        <v>21</v>
      </c>
      <c r="F414" s="3" t="s">
        <v>469</v>
      </c>
      <c r="G414" s="3" t="s">
        <v>961</v>
      </c>
      <c r="H414" s="5">
        <v>389696</v>
      </c>
      <c r="I414" s="2">
        <v>8</v>
      </c>
      <c r="J414" s="2">
        <v>2</v>
      </c>
      <c r="K414" s="2">
        <v>43.840800000000002</v>
      </c>
      <c r="L414" s="18" t="str">
        <f>VLOOKUP(F414,'BD customers'!$1:$1048576,2,FALSE)</f>
        <v>Valerie Dominguez</v>
      </c>
      <c r="M414" s="2">
        <f>MATCH(orders[[#This Row],[Product ID]],'BD product'!A:A,0)</f>
        <v>214</v>
      </c>
      <c r="N414" s="2" t="str" cm="1">
        <f t="array" ref="N414">INDEX('BD product'!A:D,M414,2)</f>
        <v>Furniture</v>
      </c>
    </row>
    <row r="415" spans="1:14" x14ac:dyDescent="0.3">
      <c r="A415" s="3" t="s">
        <v>963</v>
      </c>
      <c r="B415" s="4">
        <v>41895</v>
      </c>
      <c r="C415" s="12" t="str">
        <f t="shared" si="6"/>
        <v>2014/09</v>
      </c>
      <c r="D415" s="4">
        <v>41899</v>
      </c>
      <c r="E415" s="3" t="s">
        <v>21</v>
      </c>
      <c r="F415" s="3" t="s">
        <v>292</v>
      </c>
      <c r="G415" s="3" t="s">
        <v>964</v>
      </c>
      <c r="H415" s="5">
        <v>18648</v>
      </c>
      <c r="I415" s="2">
        <v>7</v>
      </c>
      <c r="J415" s="2">
        <v>7</v>
      </c>
      <c r="K415" s="2">
        <v>-1.2432000000000001</v>
      </c>
      <c r="L415" s="18" t="str">
        <f>VLOOKUP(F415,'BD customers'!$1:$1048576,2,FALSE)</f>
        <v>Erin Ashbrook</v>
      </c>
      <c r="M415" s="2">
        <f>MATCH(orders[[#This Row],[Product ID]],'BD product'!A:A,0)</f>
        <v>215</v>
      </c>
      <c r="N415" s="2" t="str" cm="1">
        <f t="array" ref="N415">INDEX('BD product'!A:D,M415,2)</f>
        <v>Office Supplies</v>
      </c>
    </row>
    <row r="416" spans="1:14" x14ac:dyDescent="0.3">
      <c r="A416" s="3" t="s">
        <v>966</v>
      </c>
      <c r="B416" s="4">
        <v>42832</v>
      </c>
      <c r="C416" s="12" t="str">
        <f t="shared" si="6"/>
        <v>2017/04</v>
      </c>
      <c r="D416" s="4">
        <v>42837</v>
      </c>
      <c r="E416" s="3" t="s">
        <v>21</v>
      </c>
      <c r="F416" s="3" t="s">
        <v>423</v>
      </c>
      <c r="G416" s="3" t="s">
        <v>964</v>
      </c>
      <c r="H416" s="5">
        <v>5328</v>
      </c>
      <c r="I416" s="2">
        <v>2</v>
      </c>
      <c r="J416" s="2">
        <v>7</v>
      </c>
      <c r="K416" s="2">
        <v>-0.35520000000000002</v>
      </c>
      <c r="L416" s="18" t="str">
        <f>VLOOKUP(F416,'BD customers'!$1:$1048576,2,FALSE)</f>
        <v>Christopher Schild</v>
      </c>
      <c r="M416" s="2">
        <f>MATCH(orders[[#This Row],[Product ID]],'BD product'!A:A,0)</f>
        <v>215</v>
      </c>
      <c r="N416" s="2" t="str" cm="1">
        <f t="array" ref="N416">INDEX('BD product'!A:D,M416,2)</f>
        <v>Office Supplies</v>
      </c>
    </row>
    <row r="417" spans="1:14" x14ac:dyDescent="0.3">
      <c r="A417" s="3" t="s">
        <v>966</v>
      </c>
      <c r="B417" s="4">
        <v>42832</v>
      </c>
      <c r="C417" s="12" t="str">
        <f t="shared" si="6"/>
        <v>2017/04</v>
      </c>
      <c r="D417" s="4">
        <v>42837</v>
      </c>
      <c r="E417" s="3" t="s">
        <v>21</v>
      </c>
      <c r="F417" s="3" t="s">
        <v>423</v>
      </c>
      <c r="G417" s="3" t="s">
        <v>967</v>
      </c>
      <c r="H417" s="5">
        <v>23386</v>
      </c>
      <c r="I417" s="2">
        <v>2</v>
      </c>
      <c r="J417" s="2">
        <v>45</v>
      </c>
      <c r="K417" s="2">
        <v>-10.204800000000001</v>
      </c>
      <c r="L417" s="18" t="str">
        <f>VLOOKUP(F417,'BD customers'!$1:$1048576,2,FALSE)</f>
        <v>Christopher Schild</v>
      </c>
      <c r="M417" s="2">
        <f>MATCH(orders[[#This Row],[Product ID]],'BD product'!A:A,0)</f>
        <v>216</v>
      </c>
      <c r="N417" s="2" t="str" cm="1">
        <f t="array" ref="N417">INDEX('BD product'!A:D,M417,2)</f>
        <v>Furniture</v>
      </c>
    </row>
    <row r="418" spans="1:14" x14ac:dyDescent="0.3">
      <c r="A418" s="3" t="s">
        <v>966</v>
      </c>
      <c r="B418" s="4">
        <v>42832</v>
      </c>
      <c r="C418" s="12" t="str">
        <f t="shared" si="6"/>
        <v>2017/04</v>
      </c>
      <c r="D418" s="4">
        <v>42837</v>
      </c>
      <c r="E418" s="3" t="s">
        <v>21</v>
      </c>
      <c r="F418" s="3" t="s">
        <v>423</v>
      </c>
      <c r="G418" s="3" t="s">
        <v>969</v>
      </c>
      <c r="H418" s="5">
        <v>6206145</v>
      </c>
      <c r="I418" s="2">
        <v>3</v>
      </c>
      <c r="J418" s="2">
        <v>45</v>
      </c>
      <c r="K418" s="2">
        <v>-248.2458</v>
      </c>
      <c r="L418" s="18" t="str">
        <f>VLOOKUP(F418,'BD customers'!$1:$1048576,2,FALSE)</f>
        <v>Christopher Schild</v>
      </c>
      <c r="M418" s="2">
        <f>MATCH(orders[[#This Row],[Product ID]],'BD product'!A:A,0)</f>
        <v>217</v>
      </c>
      <c r="N418" s="2" t="str" cm="1">
        <f t="array" ref="N418">INDEX('BD product'!A:D,M418,2)</f>
        <v>Furniture</v>
      </c>
    </row>
    <row r="419" spans="1:14" x14ac:dyDescent="0.3">
      <c r="A419" s="3" t="s">
        <v>971</v>
      </c>
      <c r="B419" s="4">
        <v>41985</v>
      </c>
      <c r="C419" s="12" t="str">
        <f t="shared" si="6"/>
        <v>2014/12</v>
      </c>
      <c r="D419" s="4">
        <v>41987</v>
      </c>
      <c r="E419" s="3" t="s">
        <v>11</v>
      </c>
      <c r="F419" s="3" t="s">
        <v>972</v>
      </c>
      <c r="G419" s="3" t="s">
        <v>969</v>
      </c>
      <c r="H419" s="5">
        <v>3610848</v>
      </c>
      <c r="I419" s="2">
        <v>12</v>
      </c>
      <c r="J419" s="2">
        <v>2</v>
      </c>
      <c r="K419" s="2">
        <v>135.4068</v>
      </c>
      <c r="L419" s="18" t="str">
        <f>VLOOKUP(F419,'BD customers'!$1:$1048576,2,FALSE)</f>
        <v>Nora Preis</v>
      </c>
      <c r="M419" s="2">
        <f>MATCH(orders[[#This Row],[Product ID]],'BD product'!A:A,0)</f>
        <v>217</v>
      </c>
      <c r="N419" s="2" t="str" cm="1">
        <f t="array" ref="N419">INDEX('BD product'!A:D,M419,2)</f>
        <v>Furniture</v>
      </c>
    </row>
    <row r="420" spans="1:14" x14ac:dyDescent="0.3">
      <c r="A420" s="3" t="s">
        <v>973</v>
      </c>
      <c r="B420" s="4">
        <v>42859</v>
      </c>
      <c r="C420" s="12" t="str">
        <f t="shared" si="6"/>
        <v>2017/05</v>
      </c>
      <c r="D420" s="4">
        <v>42864</v>
      </c>
      <c r="E420" s="3" t="s">
        <v>21</v>
      </c>
      <c r="F420" s="3" t="s">
        <v>974</v>
      </c>
      <c r="G420" s="3" t="s">
        <v>969</v>
      </c>
      <c r="H420" s="5">
        <v>300904</v>
      </c>
      <c r="I420" s="2">
        <v>1</v>
      </c>
      <c r="J420" s="2">
        <v>2</v>
      </c>
      <c r="K420" s="2">
        <v>11.283899999999999</v>
      </c>
      <c r="L420" s="18" t="str">
        <f>VLOOKUP(F420,'BD customers'!$1:$1048576,2,FALSE)</f>
        <v>Lindsay Williams</v>
      </c>
      <c r="M420" s="2">
        <f>MATCH(orders[[#This Row],[Product ID]],'BD product'!A:A,0)</f>
        <v>217</v>
      </c>
      <c r="N420" s="2" t="str" cm="1">
        <f t="array" ref="N420">INDEX('BD product'!A:D,M420,2)</f>
        <v>Furniture</v>
      </c>
    </row>
    <row r="421" spans="1:14" x14ac:dyDescent="0.3">
      <c r="A421" s="3" t="s">
        <v>966</v>
      </c>
      <c r="B421" s="4">
        <v>42832</v>
      </c>
      <c r="C421" s="12" t="str">
        <f t="shared" si="6"/>
        <v>2017/04</v>
      </c>
      <c r="D421" s="4">
        <v>42837</v>
      </c>
      <c r="E421" s="3" t="s">
        <v>21</v>
      </c>
      <c r="F421" s="3" t="s">
        <v>423</v>
      </c>
      <c r="G421" s="3" t="s">
        <v>975</v>
      </c>
      <c r="H421" s="5">
        <v>258072</v>
      </c>
      <c r="I421" s="2">
        <v>3</v>
      </c>
      <c r="J421" s="2">
        <v>2</v>
      </c>
      <c r="K421" s="2">
        <v>0</v>
      </c>
      <c r="L421" s="18" t="str">
        <f>VLOOKUP(F421,'BD customers'!$1:$1048576,2,FALSE)</f>
        <v>Christopher Schild</v>
      </c>
      <c r="M421" s="2">
        <f>MATCH(orders[[#This Row],[Product ID]],'BD product'!A:A,0)</f>
        <v>218</v>
      </c>
      <c r="N421" s="2" t="str" cm="1">
        <f t="array" ref="N421">INDEX('BD product'!A:D,M421,2)</f>
        <v>Furniture</v>
      </c>
    </row>
    <row r="422" spans="1:14" x14ac:dyDescent="0.3">
      <c r="A422" s="3" t="s">
        <v>977</v>
      </c>
      <c r="B422" s="4">
        <v>42386</v>
      </c>
      <c r="C422" s="12" t="str">
        <f t="shared" si="6"/>
        <v>2016/01</v>
      </c>
      <c r="D422" s="4">
        <v>42390</v>
      </c>
      <c r="E422" s="3" t="s">
        <v>21</v>
      </c>
      <c r="F422" s="3" t="s">
        <v>978</v>
      </c>
      <c r="G422" s="3" t="s">
        <v>975</v>
      </c>
      <c r="H422" s="5">
        <v>32259</v>
      </c>
      <c r="I422" s="2">
        <v>3</v>
      </c>
      <c r="J422" s="2">
        <v>0</v>
      </c>
      <c r="K422" s="2">
        <v>6.4518000000000004</v>
      </c>
      <c r="L422" s="18" t="str">
        <f>VLOOKUP(F422,'BD customers'!$1:$1048576,2,FALSE)</f>
        <v>Chuck Clark</v>
      </c>
      <c r="M422" s="2">
        <f>MATCH(orders[[#This Row],[Product ID]],'BD product'!A:A,0)</f>
        <v>218</v>
      </c>
      <c r="N422" s="2" t="str" cm="1">
        <f t="array" ref="N422">INDEX('BD product'!A:D,M422,2)</f>
        <v>Furniture</v>
      </c>
    </row>
    <row r="423" spans="1:14" x14ac:dyDescent="0.3">
      <c r="A423" s="3" t="s">
        <v>966</v>
      </c>
      <c r="B423" s="4">
        <v>42832</v>
      </c>
      <c r="C423" s="12" t="str">
        <f t="shared" si="6"/>
        <v>2017/04</v>
      </c>
      <c r="D423" s="4">
        <v>42837</v>
      </c>
      <c r="E423" s="3" t="s">
        <v>21</v>
      </c>
      <c r="F423" s="3" t="s">
        <v>423</v>
      </c>
      <c r="G423" s="3" t="s">
        <v>979</v>
      </c>
      <c r="H423" s="5">
        <v>617976</v>
      </c>
      <c r="I423" s="2">
        <v>3</v>
      </c>
      <c r="J423" s="2">
        <v>2</v>
      </c>
      <c r="K423" s="2">
        <v>-7.7247000000000003</v>
      </c>
      <c r="L423" s="18" t="str">
        <f>VLOOKUP(F423,'BD customers'!$1:$1048576,2,FALSE)</f>
        <v>Christopher Schild</v>
      </c>
      <c r="M423" s="2">
        <f>MATCH(orders[[#This Row],[Product ID]],'BD product'!A:A,0)</f>
        <v>219</v>
      </c>
      <c r="N423" s="2" t="str" cm="1">
        <f t="array" ref="N423">INDEX('BD product'!A:D,M423,2)</f>
        <v>Technology</v>
      </c>
    </row>
    <row r="424" spans="1:14" x14ac:dyDescent="0.3">
      <c r="A424" s="3" t="s">
        <v>981</v>
      </c>
      <c r="B424" s="4">
        <v>42624</v>
      </c>
      <c r="C424" s="12" t="str">
        <f t="shared" si="6"/>
        <v>2016/09</v>
      </c>
      <c r="D424" s="4">
        <v>42630</v>
      </c>
      <c r="E424" s="3" t="s">
        <v>21</v>
      </c>
      <c r="F424" s="3" t="s">
        <v>510</v>
      </c>
      <c r="G424" s="3" t="s">
        <v>979</v>
      </c>
      <c r="H424" s="5">
        <v>334737</v>
      </c>
      <c r="I424" s="2">
        <v>13</v>
      </c>
      <c r="J424" s="2">
        <v>0</v>
      </c>
      <c r="K424" s="2">
        <v>636.00030000000004</v>
      </c>
      <c r="L424" s="18" t="str">
        <f>VLOOKUP(F424,'BD customers'!$1:$1048576,2,FALSE)</f>
        <v>Kelly Collister</v>
      </c>
      <c r="M424" s="2">
        <f>MATCH(orders[[#This Row],[Product ID]],'BD product'!A:A,0)</f>
        <v>219</v>
      </c>
      <c r="N424" s="2" t="str" cm="1">
        <f t="array" ref="N424">INDEX('BD product'!A:D,M424,2)</f>
        <v>Technology</v>
      </c>
    </row>
    <row r="425" spans="1:14" x14ac:dyDescent="0.3">
      <c r="A425" s="3" t="s">
        <v>982</v>
      </c>
      <c r="B425" s="4">
        <v>42511</v>
      </c>
      <c r="C425" s="12" t="str">
        <f t="shared" si="6"/>
        <v>2016/05</v>
      </c>
      <c r="D425" s="4">
        <v>42513</v>
      </c>
      <c r="E425" s="3" t="s">
        <v>64</v>
      </c>
      <c r="F425" s="3" t="s">
        <v>983</v>
      </c>
      <c r="G425" s="3" t="s">
        <v>979</v>
      </c>
      <c r="H425" s="5">
        <v>6626</v>
      </c>
      <c r="I425" s="2">
        <v>2</v>
      </c>
      <c r="J425" s="2">
        <v>0</v>
      </c>
      <c r="K425" s="2">
        <v>27.166599999999999</v>
      </c>
      <c r="L425" s="18" t="str">
        <f>VLOOKUP(F425,'BD customers'!$1:$1048576,2,FALSE)</f>
        <v>Logan Haushalter</v>
      </c>
      <c r="M425" s="2">
        <f>MATCH(orders[[#This Row],[Product ID]],'BD product'!A:A,0)</f>
        <v>219</v>
      </c>
      <c r="N425" s="2" t="str" cm="1">
        <f t="array" ref="N425">INDEX('BD product'!A:D,M425,2)</f>
        <v>Technology</v>
      </c>
    </row>
    <row r="426" spans="1:14" x14ac:dyDescent="0.3">
      <c r="A426" s="3" t="s">
        <v>984</v>
      </c>
      <c r="B426" s="4">
        <v>42896</v>
      </c>
      <c r="C426" s="12" t="str">
        <f t="shared" si="6"/>
        <v>2017/06</v>
      </c>
      <c r="D426" s="4">
        <v>42901</v>
      </c>
      <c r="E426" s="3" t="s">
        <v>21</v>
      </c>
      <c r="F426" s="3" t="s">
        <v>985</v>
      </c>
      <c r="G426" s="3" t="s">
        <v>979</v>
      </c>
      <c r="H426" s="5">
        <v>13252</v>
      </c>
      <c r="I426" s="2">
        <v>4</v>
      </c>
      <c r="J426" s="2">
        <v>0</v>
      </c>
      <c r="K426" s="2">
        <v>54.333199999999998</v>
      </c>
      <c r="L426" s="18" t="str">
        <f>VLOOKUP(F426,'BD customers'!$1:$1048576,2,FALSE)</f>
        <v>Sean Christensen</v>
      </c>
      <c r="M426" s="2">
        <f>MATCH(orders[[#This Row],[Product ID]],'BD product'!A:A,0)</f>
        <v>219</v>
      </c>
      <c r="N426" s="2" t="str" cm="1">
        <f t="array" ref="N426">INDEX('BD product'!A:D,M426,2)</f>
        <v>Technology</v>
      </c>
    </row>
    <row r="427" spans="1:14" x14ac:dyDescent="0.3">
      <c r="A427" s="3" t="s">
        <v>986</v>
      </c>
      <c r="B427" s="4">
        <v>43074</v>
      </c>
      <c r="C427" s="12" t="str">
        <f t="shared" si="6"/>
        <v>2017/12</v>
      </c>
      <c r="D427" s="4">
        <v>43077</v>
      </c>
      <c r="E427" s="3" t="s">
        <v>64</v>
      </c>
      <c r="F427" s="3" t="s">
        <v>562</v>
      </c>
      <c r="G427" s="3" t="s">
        <v>979</v>
      </c>
      <c r="H427" s="5">
        <v>9939</v>
      </c>
      <c r="I427" s="2">
        <v>3</v>
      </c>
      <c r="J427" s="2">
        <v>0</v>
      </c>
      <c r="K427" s="2">
        <v>40.749899999999997</v>
      </c>
      <c r="L427" s="18" t="str">
        <f>VLOOKUP(F427,'BD customers'!$1:$1048576,2,FALSE)</f>
        <v>Rob Beeghly</v>
      </c>
      <c r="M427" s="2">
        <f>MATCH(orders[[#This Row],[Product ID]],'BD product'!A:A,0)</f>
        <v>219</v>
      </c>
      <c r="N427" s="2" t="str" cm="1">
        <f t="array" ref="N427">INDEX('BD product'!A:D,M427,2)</f>
        <v>Technology</v>
      </c>
    </row>
    <row r="428" spans="1:14" x14ac:dyDescent="0.3">
      <c r="A428" s="3" t="s">
        <v>446</v>
      </c>
      <c r="B428" s="4">
        <v>43057</v>
      </c>
      <c r="C428" s="12" t="str">
        <f t="shared" si="6"/>
        <v>2017/11</v>
      </c>
      <c r="D428" s="4">
        <v>43060</v>
      </c>
      <c r="E428" s="3" t="s">
        <v>64</v>
      </c>
      <c r="F428" s="3" t="s">
        <v>447</v>
      </c>
      <c r="G428" s="3" t="s">
        <v>979</v>
      </c>
      <c r="H428" s="5">
        <v>13252</v>
      </c>
      <c r="I428" s="2">
        <v>4</v>
      </c>
      <c r="J428" s="2">
        <v>0</v>
      </c>
      <c r="K428" s="2">
        <v>54.333199999999998</v>
      </c>
      <c r="L428" s="18" t="str">
        <f>VLOOKUP(F428,'BD customers'!$1:$1048576,2,FALSE)</f>
        <v>Christina DeMoss</v>
      </c>
      <c r="M428" s="2">
        <f>MATCH(orders[[#This Row],[Product ID]],'BD product'!A:A,0)</f>
        <v>219</v>
      </c>
      <c r="N428" s="2" t="str" cm="1">
        <f t="array" ref="N428">INDEX('BD product'!A:D,M428,2)</f>
        <v>Technology</v>
      </c>
    </row>
    <row r="429" spans="1:14" x14ac:dyDescent="0.3">
      <c r="A429" s="3" t="s">
        <v>987</v>
      </c>
      <c r="B429" s="4">
        <v>43051</v>
      </c>
      <c r="C429" s="12" t="str">
        <f t="shared" si="6"/>
        <v>2017/11</v>
      </c>
      <c r="D429" s="4">
        <v>43055</v>
      </c>
      <c r="E429" s="3" t="s">
        <v>21</v>
      </c>
      <c r="F429" s="3" t="s">
        <v>89</v>
      </c>
      <c r="G429" s="3" t="s">
        <v>988</v>
      </c>
      <c r="H429" s="5">
        <v>1056</v>
      </c>
      <c r="I429" s="2">
        <v>2</v>
      </c>
      <c r="J429" s="2">
        <v>0</v>
      </c>
      <c r="K429" s="2">
        <v>0.47520000000000001</v>
      </c>
      <c r="L429" s="18" t="str">
        <f>VLOOKUP(F429,'BD customers'!$1:$1048576,2,FALSE)</f>
        <v>David Bremer</v>
      </c>
      <c r="M429" s="2">
        <f>MATCH(orders[[#This Row],[Product ID]],'BD product'!A:A,0)</f>
        <v>220</v>
      </c>
      <c r="N429" s="2" t="str" cm="1">
        <f t="array" ref="N429">INDEX('BD product'!A:D,M429,2)</f>
        <v>Office Supplies</v>
      </c>
    </row>
    <row r="430" spans="1:14" x14ac:dyDescent="0.3">
      <c r="A430" s="3" t="s">
        <v>990</v>
      </c>
      <c r="B430" s="4">
        <v>43067</v>
      </c>
      <c r="C430" s="12" t="str">
        <f t="shared" si="6"/>
        <v>2017/11</v>
      </c>
      <c r="D430" s="4">
        <v>43071</v>
      </c>
      <c r="E430" s="3" t="s">
        <v>21</v>
      </c>
      <c r="F430" s="3" t="s">
        <v>796</v>
      </c>
      <c r="G430" s="3" t="s">
        <v>988</v>
      </c>
      <c r="H430" s="5">
        <v>25344</v>
      </c>
      <c r="I430" s="2">
        <v>6</v>
      </c>
      <c r="J430" s="2">
        <v>2</v>
      </c>
      <c r="K430" s="2">
        <v>7.9200000000000007E-2</v>
      </c>
      <c r="L430" s="18" t="str">
        <f>VLOOKUP(F430,'BD customers'!$1:$1048576,2,FALSE)</f>
        <v>Ross Baird</v>
      </c>
      <c r="M430" s="2">
        <f>MATCH(orders[[#This Row],[Product ID]],'BD product'!A:A,0)</f>
        <v>220</v>
      </c>
      <c r="N430" s="2" t="str" cm="1">
        <f t="array" ref="N430">INDEX('BD product'!A:D,M430,2)</f>
        <v>Office Supplies</v>
      </c>
    </row>
    <row r="431" spans="1:14" x14ac:dyDescent="0.3">
      <c r="A431" s="3" t="s">
        <v>852</v>
      </c>
      <c r="B431" s="4">
        <v>42525</v>
      </c>
      <c r="C431" s="12" t="str">
        <f t="shared" si="6"/>
        <v>2016/06</v>
      </c>
      <c r="D431" s="4">
        <v>42530</v>
      </c>
      <c r="E431" s="3" t="s">
        <v>11</v>
      </c>
      <c r="F431" s="3" t="s">
        <v>853</v>
      </c>
      <c r="G431" s="3" t="s">
        <v>991</v>
      </c>
      <c r="H431" s="5">
        <v>2592</v>
      </c>
      <c r="I431" s="2">
        <v>5</v>
      </c>
      <c r="J431" s="2">
        <v>2</v>
      </c>
      <c r="K431" s="2">
        <v>0.93959999999999999</v>
      </c>
      <c r="L431" s="18" t="str">
        <f>VLOOKUP(F431,'BD customers'!$1:$1048576,2,FALSE)</f>
        <v>Ken Lonsdale</v>
      </c>
      <c r="M431" s="2">
        <f>MATCH(orders[[#This Row],[Product ID]],'BD product'!A:A,0)</f>
        <v>221</v>
      </c>
      <c r="N431" s="2" t="str" cm="1">
        <f t="array" ref="N431">INDEX('BD product'!A:D,M431,2)</f>
        <v>Office Supplies</v>
      </c>
    </row>
    <row r="432" spans="1:14" x14ac:dyDescent="0.3">
      <c r="A432" s="3" t="s">
        <v>852</v>
      </c>
      <c r="B432" s="4">
        <v>42525</v>
      </c>
      <c r="C432" s="12" t="str">
        <f t="shared" si="6"/>
        <v>2016/06</v>
      </c>
      <c r="D432" s="4">
        <v>42530</v>
      </c>
      <c r="E432" s="3" t="s">
        <v>11</v>
      </c>
      <c r="F432" s="3" t="s">
        <v>853</v>
      </c>
      <c r="G432" s="3" t="s">
        <v>993</v>
      </c>
      <c r="H432" s="5">
        <v>41968</v>
      </c>
      <c r="I432" s="2">
        <v>5</v>
      </c>
      <c r="J432" s="2">
        <v>6</v>
      </c>
      <c r="K432" s="2">
        <v>-35.672800000000002</v>
      </c>
      <c r="L432" s="18" t="str">
        <f>VLOOKUP(F432,'BD customers'!$1:$1048576,2,FALSE)</f>
        <v>Ken Lonsdale</v>
      </c>
      <c r="M432" s="2">
        <f>MATCH(orders[[#This Row],[Product ID]],'BD product'!A:A,0)</f>
        <v>222</v>
      </c>
      <c r="N432" s="2" t="str" cm="1">
        <f t="array" ref="N432">INDEX('BD product'!A:D,M432,2)</f>
        <v>Furniture</v>
      </c>
    </row>
    <row r="433" spans="1:14" x14ac:dyDescent="0.3">
      <c r="A433" s="3" t="s">
        <v>995</v>
      </c>
      <c r="B433" s="4">
        <v>42510</v>
      </c>
      <c r="C433" s="12" t="str">
        <f t="shared" si="6"/>
        <v>2016/05</v>
      </c>
      <c r="D433" s="4">
        <v>42515</v>
      </c>
      <c r="E433" s="3" t="s">
        <v>21</v>
      </c>
      <c r="F433" s="3" t="s">
        <v>489</v>
      </c>
      <c r="G433" s="3" t="s">
        <v>993</v>
      </c>
      <c r="H433" s="5">
        <v>10492</v>
      </c>
      <c r="I433" s="2">
        <v>5</v>
      </c>
      <c r="J433" s="2">
        <v>0</v>
      </c>
      <c r="K433" s="2">
        <v>27.279199999999999</v>
      </c>
      <c r="L433" s="18" t="str">
        <f>VLOOKUP(F433,'BD customers'!$1:$1048576,2,FALSE)</f>
        <v>Rick Bensley</v>
      </c>
      <c r="M433" s="2">
        <f>MATCH(orders[[#This Row],[Product ID]],'BD product'!A:A,0)</f>
        <v>222</v>
      </c>
      <c r="N433" s="2" t="str" cm="1">
        <f t="array" ref="N433">INDEX('BD product'!A:D,M433,2)</f>
        <v>Furniture</v>
      </c>
    </row>
    <row r="434" spans="1:14" x14ac:dyDescent="0.3">
      <c r="A434" s="3" t="s">
        <v>990</v>
      </c>
      <c r="B434" s="4">
        <v>43067</v>
      </c>
      <c r="C434" s="12" t="str">
        <f t="shared" si="6"/>
        <v>2017/11</v>
      </c>
      <c r="D434" s="4">
        <v>43071</v>
      </c>
      <c r="E434" s="3" t="s">
        <v>21</v>
      </c>
      <c r="F434" s="3" t="s">
        <v>796</v>
      </c>
      <c r="G434" s="3" t="s">
        <v>993</v>
      </c>
      <c r="H434" s="5">
        <v>1007232</v>
      </c>
      <c r="I434" s="2">
        <v>6</v>
      </c>
      <c r="J434" s="2">
        <v>2</v>
      </c>
      <c r="K434" s="2">
        <v>75.542400000000001</v>
      </c>
      <c r="L434" s="18" t="str">
        <f>VLOOKUP(F434,'BD customers'!$1:$1048576,2,FALSE)</f>
        <v>Ross Baird</v>
      </c>
      <c r="M434" s="2">
        <f>MATCH(orders[[#This Row],[Product ID]],'BD product'!A:A,0)</f>
        <v>222</v>
      </c>
      <c r="N434" s="2" t="str" cm="1">
        <f t="array" ref="N434">INDEX('BD product'!A:D,M434,2)</f>
        <v>Furniture</v>
      </c>
    </row>
    <row r="435" spans="1:14" x14ac:dyDescent="0.3">
      <c r="A435" s="3" t="s">
        <v>852</v>
      </c>
      <c r="B435" s="4">
        <v>42525</v>
      </c>
      <c r="C435" s="12" t="str">
        <f t="shared" si="6"/>
        <v>2016/06</v>
      </c>
      <c r="D435" s="4">
        <v>42530</v>
      </c>
      <c r="E435" s="3" t="s">
        <v>11</v>
      </c>
      <c r="F435" s="3" t="s">
        <v>853</v>
      </c>
      <c r="G435" s="3" t="s">
        <v>996</v>
      </c>
      <c r="H435" s="5">
        <v>11688</v>
      </c>
      <c r="I435" s="2">
        <v>3</v>
      </c>
      <c r="J435" s="2">
        <v>6</v>
      </c>
      <c r="K435" s="2">
        <v>-4.6752000000000002</v>
      </c>
      <c r="L435" s="18" t="str">
        <f>VLOOKUP(F435,'BD customers'!$1:$1048576,2,FALSE)</f>
        <v>Ken Lonsdale</v>
      </c>
      <c r="M435" s="2">
        <f>MATCH(orders[[#This Row],[Product ID]],'BD product'!A:A,0)</f>
        <v>223</v>
      </c>
      <c r="N435" s="2" t="str" cm="1">
        <f t="array" ref="N435">INDEX('BD product'!A:D,M435,2)</f>
        <v>Furniture</v>
      </c>
    </row>
    <row r="436" spans="1:14" x14ac:dyDescent="0.3">
      <c r="A436" s="3" t="s">
        <v>852</v>
      </c>
      <c r="B436" s="4">
        <v>42525</v>
      </c>
      <c r="C436" s="12" t="str">
        <f t="shared" si="6"/>
        <v>2016/06</v>
      </c>
      <c r="D436" s="4">
        <v>42530</v>
      </c>
      <c r="E436" s="3" t="s">
        <v>11</v>
      </c>
      <c r="F436" s="3" t="s">
        <v>853</v>
      </c>
      <c r="G436" s="3" t="s">
        <v>998</v>
      </c>
      <c r="H436" s="5">
        <v>31984</v>
      </c>
      <c r="I436" s="2">
        <v>2</v>
      </c>
      <c r="J436" s="2">
        <v>2</v>
      </c>
      <c r="K436" s="2">
        <v>11.1944</v>
      </c>
      <c r="L436" s="18" t="str">
        <f>VLOOKUP(F436,'BD customers'!$1:$1048576,2,FALSE)</f>
        <v>Ken Lonsdale</v>
      </c>
      <c r="M436" s="2">
        <f>MATCH(orders[[#This Row],[Product ID]],'BD product'!A:A,0)</f>
        <v>224</v>
      </c>
      <c r="N436" s="2" t="str" cm="1">
        <f t="array" ref="N436">INDEX('BD product'!A:D,M436,2)</f>
        <v>Technology</v>
      </c>
    </row>
    <row r="437" spans="1:14" x14ac:dyDescent="0.3">
      <c r="A437" s="3" t="s">
        <v>1000</v>
      </c>
      <c r="B437" s="4">
        <v>43053</v>
      </c>
      <c r="C437" s="12" t="str">
        <f t="shared" si="6"/>
        <v>2017/11</v>
      </c>
      <c r="D437" s="4">
        <v>43056</v>
      </c>
      <c r="E437" s="3" t="s">
        <v>11</v>
      </c>
      <c r="F437" s="3" t="s">
        <v>1001</v>
      </c>
      <c r="G437" s="3" t="s">
        <v>998</v>
      </c>
      <c r="H437" s="5">
        <v>11994</v>
      </c>
      <c r="I437" s="2">
        <v>10</v>
      </c>
      <c r="J437" s="2">
        <v>4</v>
      </c>
      <c r="K437" s="2">
        <v>1.5992</v>
      </c>
      <c r="L437" s="18" t="str">
        <f>VLOOKUP(F437,'BD customers'!$1:$1048576,2,FALSE)</f>
        <v>Clytie Kelty</v>
      </c>
      <c r="M437" s="2">
        <f>MATCH(orders[[#This Row],[Product ID]],'BD product'!A:A,0)</f>
        <v>224</v>
      </c>
      <c r="N437" s="2" t="str" cm="1">
        <f t="array" ref="N437">INDEX('BD product'!A:D,M437,2)</f>
        <v>Technology</v>
      </c>
    </row>
    <row r="438" spans="1:14" x14ac:dyDescent="0.3">
      <c r="A438" s="3" t="s">
        <v>852</v>
      </c>
      <c r="B438" s="4">
        <v>42525</v>
      </c>
      <c r="C438" s="12" t="str">
        <f t="shared" si="6"/>
        <v>2016/06</v>
      </c>
      <c r="D438" s="4">
        <v>42530</v>
      </c>
      <c r="E438" s="3" t="s">
        <v>11</v>
      </c>
      <c r="F438" s="3" t="s">
        <v>853</v>
      </c>
      <c r="G438" s="3" t="s">
        <v>1002</v>
      </c>
      <c r="H438" s="5">
        <v>177225</v>
      </c>
      <c r="I438" s="2">
        <v>5</v>
      </c>
      <c r="J438" s="2">
        <v>5</v>
      </c>
      <c r="K438" s="2">
        <v>-12.051299999999999</v>
      </c>
      <c r="L438" s="18" t="str">
        <f>VLOOKUP(F438,'BD customers'!$1:$1048576,2,FALSE)</f>
        <v>Ken Lonsdale</v>
      </c>
      <c r="M438" s="2">
        <f>MATCH(orders[[#This Row],[Product ID]],'BD product'!A:A,0)</f>
        <v>225</v>
      </c>
      <c r="N438" s="2" t="str" cm="1">
        <f t="array" ref="N438">INDEX('BD product'!A:D,M438,2)</f>
        <v>Furniture</v>
      </c>
    </row>
    <row r="439" spans="1:14" x14ac:dyDescent="0.3">
      <c r="A439" s="3" t="s">
        <v>1004</v>
      </c>
      <c r="B439" s="4">
        <v>41786</v>
      </c>
      <c r="C439" s="12" t="str">
        <f t="shared" si="6"/>
        <v>2014/05</v>
      </c>
      <c r="D439" s="4">
        <v>41786</v>
      </c>
      <c r="E439" s="3" t="s">
        <v>41</v>
      </c>
      <c r="F439" s="3" t="s">
        <v>1005</v>
      </c>
      <c r="G439" s="3" t="s">
        <v>1002</v>
      </c>
      <c r="H439" s="5">
        <v>56712</v>
      </c>
      <c r="I439" s="2">
        <v>10</v>
      </c>
      <c r="J439" s="2">
        <v>2</v>
      </c>
      <c r="K439" s="2">
        <v>-2.8355999999999999</v>
      </c>
      <c r="L439" s="18" t="str">
        <f>VLOOKUP(F439,'BD customers'!$1:$1048576,2,FALSE)</f>
        <v>Maya Herman</v>
      </c>
      <c r="M439" s="2">
        <f>MATCH(orders[[#This Row],[Product ID]],'BD product'!A:A,0)</f>
        <v>225</v>
      </c>
      <c r="N439" s="2" t="str" cm="1">
        <f t="array" ref="N439">INDEX('BD product'!A:D,M439,2)</f>
        <v>Furniture</v>
      </c>
    </row>
    <row r="440" spans="1:14" x14ac:dyDescent="0.3">
      <c r="A440" s="3" t="s">
        <v>279</v>
      </c>
      <c r="B440" s="4">
        <v>42225</v>
      </c>
      <c r="C440" s="12" t="str">
        <f t="shared" si="6"/>
        <v>2015/08</v>
      </c>
      <c r="D440" s="4">
        <v>42228</v>
      </c>
      <c r="E440" s="3" t="s">
        <v>64</v>
      </c>
      <c r="F440" s="3" t="s">
        <v>82</v>
      </c>
      <c r="G440" s="3" t="s">
        <v>1002</v>
      </c>
      <c r="H440" s="5">
        <v>382806</v>
      </c>
      <c r="I440" s="2">
        <v>9</v>
      </c>
      <c r="J440" s="2">
        <v>4</v>
      </c>
      <c r="K440" s="2">
        <v>-153.1224</v>
      </c>
      <c r="L440" s="18" t="str">
        <f>VLOOKUP(F440,'BD customers'!$1:$1048576,2,FALSE)</f>
        <v>Naresj Patel</v>
      </c>
      <c r="M440" s="2">
        <f>MATCH(orders[[#This Row],[Product ID]],'BD product'!A:A,0)</f>
        <v>225</v>
      </c>
      <c r="N440" s="2" t="str" cm="1">
        <f t="array" ref="N440">INDEX('BD product'!A:D,M440,2)</f>
        <v>Furniture</v>
      </c>
    </row>
    <row r="441" spans="1:14" x14ac:dyDescent="0.3">
      <c r="A441" s="3" t="s">
        <v>1006</v>
      </c>
      <c r="B441" s="4">
        <v>42261</v>
      </c>
      <c r="C441" s="12" t="str">
        <f t="shared" si="6"/>
        <v>2015/09</v>
      </c>
      <c r="D441" s="4">
        <v>42265</v>
      </c>
      <c r="E441" s="3" t="s">
        <v>21</v>
      </c>
      <c r="F441" s="3" t="s">
        <v>960</v>
      </c>
      <c r="G441" s="3" t="s">
        <v>1002</v>
      </c>
      <c r="H441" s="5">
        <v>170136</v>
      </c>
      <c r="I441" s="2">
        <v>3</v>
      </c>
      <c r="J441" s="2">
        <v>2</v>
      </c>
      <c r="K441" s="2">
        <v>-8.5068000000000001</v>
      </c>
      <c r="L441" s="18" t="str">
        <f>VLOOKUP(F441,'BD customers'!$1:$1048576,2,FALSE)</f>
        <v>Stefania Perrino</v>
      </c>
      <c r="M441" s="2">
        <f>MATCH(orders[[#This Row],[Product ID]],'BD product'!A:A,0)</f>
        <v>225</v>
      </c>
      <c r="N441" s="2" t="str" cm="1">
        <f t="array" ref="N441">INDEX('BD product'!A:D,M441,2)</f>
        <v>Furniture</v>
      </c>
    </row>
    <row r="442" spans="1:14" x14ac:dyDescent="0.3">
      <c r="A442" s="3" t="s">
        <v>852</v>
      </c>
      <c r="B442" s="4">
        <v>42525</v>
      </c>
      <c r="C442" s="12" t="str">
        <f t="shared" si="6"/>
        <v>2016/06</v>
      </c>
      <c r="D442" s="4">
        <v>42530</v>
      </c>
      <c r="E442" s="3" t="s">
        <v>11</v>
      </c>
      <c r="F442" s="3" t="s">
        <v>853</v>
      </c>
      <c r="G442" s="3" t="s">
        <v>1007</v>
      </c>
      <c r="H442" s="5">
        <v>4044</v>
      </c>
      <c r="I442" s="2">
        <v>3</v>
      </c>
      <c r="J442" s="2">
        <v>6</v>
      </c>
      <c r="K442" s="2">
        <v>-2.8308</v>
      </c>
      <c r="L442" s="18" t="str">
        <f>VLOOKUP(F442,'BD customers'!$1:$1048576,2,FALSE)</f>
        <v>Ken Lonsdale</v>
      </c>
      <c r="M442" s="2">
        <f>MATCH(orders[[#This Row],[Product ID]],'BD product'!A:A,0)</f>
        <v>226</v>
      </c>
      <c r="N442" s="2" t="str" cm="1">
        <f t="array" ref="N442">INDEX('BD product'!A:D,M442,2)</f>
        <v>Furniture</v>
      </c>
    </row>
    <row r="443" spans="1:14" x14ac:dyDescent="0.3">
      <c r="A443" s="3" t="s">
        <v>695</v>
      </c>
      <c r="B443" s="4">
        <v>42336</v>
      </c>
      <c r="C443" s="12" t="str">
        <f t="shared" si="6"/>
        <v>2015/11</v>
      </c>
      <c r="D443" s="4">
        <v>42342</v>
      </c>
      <c r="E443" s="3" t="s">
        <v>21</v>
      </c>
      <c r="F443" s="3" t="s">
        <v>696</v>
      </c>
      <c r="G443" s="3" t="s">
        <v>1007</v>
      </c>
      <c r="H443" s="5">
        <v>12132</v>
      </c>
      <c r="I443" s="2">
        <v>9</v>
      </c>
      <c r="J443" s="2">
        <v>6</v>
      </c>
      <c r="K443" s="2">
        <v>-8.4923999999999999</v>
      </c>
      <c r="L443" s="18" t="str">
        <f>VLOOKUP(F443,'BD customers'!$1:$1048576,2,FALSE)</f>
        <v>Dan Reichenbach</v>
      </c>
      <c r="M443" s="2">
        <f>MATCH(orders[[#This Row],[Product ID]],'BD product'!A:A,0)</f>
        <v>226</v>
      </c>
      <c r="N443" s="2" t="str" cm="1">
        <f t="array" ref="N443">INDEX('BD product'!A:D,M443,2)</f>
        <v>Furniture</v>
      </c>
    </row>
    <row r="444" spans="1:14" x14ac:dyDescent="0.3">
      <c r="A444" s="3" t="s">
        <v>591</v>
      </c>
      <c r="B444" s="4">
        <v>41791</v>
      </c>
      <c r="C444" s="12" t="str">
        <f t="shared" si="6"/>
        <v>2014/06</v>
      </c>
      <c r="D444" s="4">
        <v>41796</v>
      </c>
      <c r="E444" s="3" t="s">
        <v>11</v>
      </c>
      <c r="F444" s="3" t="s">
        <v>592</v>
      </c>
      <c r="G444" s="3" t="s">
        <v>1009</v>
      </c>
      <c r="H444" s="5">
        <v>16672</v>
      </c>
      <c r="I444" s="2">
        <v>2</v>
      </c>
      <c r="J444" s="2">
        <v>0</v>
      </c>
      <c r="K444" s="2">
        <v>0.4168</v>
      </c>
      <c r="L444" s="18" t="str">
        <f>VLOOKUP(F444,'BD customers'!$1:$1048576,2,FALSE)</f>
        <v>Dianna Wilson</v>
      </c>
      <c r="M444" s="2">
        <f>MATCH(orders[[#This Row],[Product ID]],'BD product'!A:A,0)</f>
        <v>227</v>
      </c>
      <c r="N444" s="2" t="str" cm="1">
        <f t="array" ref="N444">INDEX('BD product'!A:D,M444,2)</f>
        <v>Office Supplies</v>
      </c>
    </row>
    <row r="445" spans="1:14" x14ac:dyDescent="0.3">
      <c r="A445" s="3" t="s">
        <v>1011</v>
      </c>
      <c r="B445" s="4">
        <v>42965</v>
      </c>
      <c r="C445" s="12" t="str">
        <f t="shared" si="6"/>
        <v>2017/08</v>
      </c>
      <c r="D445" s="4">
        <v>42969</v>
      </c>
      <c r="E445" s="3" t="s">
        <v>21</v>
      </c>
      <c r="F445" s="3" t="s">
        <v>1012</v>
      </c>
      <c r="G445" s="3" t="s">
        <v>1009</v>
      </c>
      <c r="H445" s="5">
        <v>200064</v>
      </c>
      <c r="I445" s="2">
        <v>3</v>
      </c>
      <c r="J445" s="2">
        <v>2</v>
      </c>
      <c r="K445" s="2">
        <v>1.2504</v>
      </c>
      <c r="L445" s="18" t="str">
        <f>VLOOKUP(F445,'BD customers'!$1:$1048576,2,FALSE)</f>
        <v>Russell Applegate</v>
      </c>
      <c r="M445" s="2">
        <f>MATCH(orders[[#This Row],[Product ID]],'BD product'!A:A,0)</f>
        <v>227</v>
      </c>
      <c r="N445" s="2" t="str" cm="1">
        <f t="array" ref="N445">INDEX('BD product'!A:D,M445,2)</f>
        <v>Office Supplies</v>
      </c>
    </row>
    <row r="446" spans="1:14" x14ac:dyDescent="0.3">
      <c r="A446" s="3" t="s">
        <v>1013</v>
      </c>
      <c r="B446" s="4">
        <v>42685</v>
      </c>
      <c r="C446" s="12" t="str">
        <f t="shared" si="6"/>
        <v>2016/11</v>
      </c>
      <c r="D446" s="4">
        <v>42690</v>
      </c>
      <c r="E446" s="3" t="s">
        <v>21</v>
      </c>
      <c r="F446" s="3" t="s">
        <v>1014</v>
      </c>
      <c r="G446" s="3" t="s">
        <v>1009</v>
      </c>
      <c r="H446" s="5">
        <v>8336</v>
      </c>
      <c r="I446" s="2">
        <v>1</v>
      </c>
      <c r="J446" s="2">
        <v>0</v>
      </c>
      <c r="K446" s="2">
        <v>0.2084</v>
      </c>
      <c r="L446" s="18" t="str">
        <f>VLOOKUP(F446,'BD customers'!$1:$1048576,2,FALSE)</f>
        <v>Bryan Davis</v>
      </c>
      <c r="M446" s="2">
        <f>MATCH(orders[[#This Row],[Product ID]],'BD product'!A:A,0)</f>
        <v>227</v>
      </c>
      <c r="N446" s="2" t="str" cm="1">
        <f t="array" ref="N446">INDEX('BD product'!A:D,M446,2)</f>
        <v>Office Supplies</v>
      </c>
    </row>
    <row r="447" spans="1:14" x14ac:dyDescent="0.3">
      <c r="A447" s="3" t="s">
        <v>591</v>
      </c>
      <c r="B447" s="4">
        <v>41791</v>
      </c>
      <c r="C447" s="12" t="str">
        <f t="shared" si="6"/>
        <v>2014/06</v>
      </c>
      <c r="D447" s="4">
        <v>41796</v>
      </c>
      <c r="E447" s="3" t="s">
        <v>11</v>
      </c>
      <c r="F447" s="3" t="s">
        <v>592</v>
      </c>
      <c r="G447" s="3" t="s">
        <v>1015</v>
      </c>
      <c r="H447" s="5">
        <v>4788</v>
      </c>
      <c r="I447" s="2">
        <v>6</v>
      </c>
      <c r="J447" s="2">
        <v>0</v>
      </c>
      <c r="K447" s="2">
        <v>0.2394</v>
      </c>
      <c r="L447" s="18" t="str">
        <f>VLOOKUP(F447,'BD customers'!$1:$1048576,2,FALSE)</f>
        <v>Dianna Wilson</v>
      </c>
      <c r="M447" s="2">
        <f>MATCH(orders[[#This Row],[Product ID]],'BD product'!A:A,0)</f>
        <v>228</v>
      </c>
      <c r="N447" s="2" t="str" cm="1">
        <f t="array" ref="N447">INDEX('BD product'!A:D,M447,2)</f>
        <v>Office Supplies</v>
      </c>
    </row>
    <row r="448" spans="1:14" x14ac:dyDescent="0.3">
      <c r="A448" s="3" t="s">
        <v>591</v>
      </c>
      <c r="B448" s="4">
        <v>41791</v>
      </c>
      <c r="C448" s="12" t="str">
        <f t="shared" si="6"/>
        <v>2014/06</v>
      </c>
      <c r="D448" s="4">
        <v>41796</v>
      </c>
      <c r="E448" s="3" t="s">
        <v>11</v>
      </c>
      <c r="F448" s="3" t="s">
        <v>592</v>
      </c>
      <c r="G448" s="3" t="s">
        <v>1017</v>
      </c>
      <c r="H448" s="5">
        <v>150325</v>
      </c>
      <c r="I448" s="2">
        <v>5</v>
      </c>
      <c r="J448" s="2">
        <v>0</v>
      </c>
      <c r="K448" s="2">
        <v>496.07249999999999</v>
      </c>
      <c r="L448" s="18" t="str">
        <f>VLOOKUP(F448,'BD customers'!$1:$1048576,2,FALSE)</f>
        <v>Dianna Wilson</v>
      </c>
      <c r="M448" s="2">
        <f>MATCH(orders[[#This Row],[Product ID]],'BD product'!A:A,0)</f>
        <v>229</v>
      </c>
      <c r="N448" s="2" t="str" cm="1">
        <f t="array" ref="N448">INDEX('BD product'!A:D,M448,2)</f>
        <v>Office Supplies</v>
      </c>
    </row>
    <row r="449" spans="1:14" x14ac:dyDescent="0.3">
      <c r="A449" s="3" t="s">
        <v>1019</v>
      </c>
      <c r="B449" s="4">
        <v>42714</v>
      </c>
      <c r="C449" s="12" t="str">
        <f t="shared" si="6"/>
        <v>2016/12</v>
      </c>
      <c r="D449" s="4">
        <v>42719</v>
      </c>
      <c r="E449" s="3" t="s">
        <v>11</v>
      </c>
      <c r="F449" s="3" t="s">
        <v>983</v>
      </c>
      <c r="G449" s="3" t="s">
        <v>1020</v>
      </c>
      <c r="H449" s="5">
        <v>321568</v>
      </c>
      <c r="I449" s="2">
        <v>2</v>
      </c>
      <c r="J449" s="2">
        <v>2</v>
      </c>
      <c r="K449" s="2">
        <v>28.1372</v>
      </c>
      <c r="L449" s="18" t="str">
        <f>VLOOKUP(F449,'BD customers'!$1:$1048576,2,FALSE)</f>
        <v>Logan Haushalter</v>
      </c>
      <c r="M449" s="2">
        <f>MATCH(orders[[#This Row],[Product ID]],'BD product'!A:A,0)</f>
        <v>230</v>
      </c>
      <c r="N449" s="2" t="str" cm="1">
        <f t="array" ref="N449">INDEX('BD product'!A:D,M449,2)</f>
        <v>Furniture</v>
      </c>
    </row>
    <row r="450" spans="1:14" x14ac:dyDescent="0.3">
      <c r="A450" s="3" t="s">
        <v>1022</v>
      </c>
      <c r="B450" s="4">
        <v>42707</v>
      </c>
      <c r="C450" s="12" t="str">
        <f t="shared" ref="C450:C513" si="7">TEXT(B450,"aaaa/mm")</f>
        <v>2016/12</v>
      </c>
      <c r="D450" s="4">
        <v>42710</v>
      </c>
      <c r="E450" s="3" t="s">
        <v>64</v>
      </c>
      <c r="F450" s="3" t="s">
        <v>1023</v>
      </c>
      <c r="G450" s="3" t="s">
        <v>1020</v>
      </c>
      <c r="H450" s="5">
        <v>542646</v>
      </c>
      <c r="I450" s="2">
        <v>3</v>
      </c>
      <c r="J450" s="2">
        <v>1</v>
      </c>
      <c r="K450" s="2">
        <v>102.49979999999999</v>
      </c>
      <c r="L450" s="18" t="str">
        <f>VLOOKUP(F450,'BD customers'!$1:$1048576,2,FALSE)</f>
        <v>Emily Grady</v>
      </c>
      <c r="M450" s="2">
        <f>MATCH(orders[[#This Row],[Product ID]],'BD product'!A:A,0)</f>
        <v>230</v>
      </c>
      <c r="N450" s="2" t="str" cm="1">
        <f t="array" ref="N450">INDEX('BD product'!A:D,M450,2)</f>
        <v>Furniture</v>
      </c>
    </row>
    <row r="451" spans="1:14" x14ac:dyDescent="0.3">
      <c r="A451" s="3" t="s">
        <v>1024</v>
      </c>
      <c r="B451" s="4">
        <v>43053</v>
      </c>
      <c r="C451" s="12" t="str">
        <f t="shared" si="7"/>
        <v>2017/11</v>
      </c>
      <c r="D451" s="4">
        <v>43058</v>
      </c>
      <c r="E451" s="3" t="s">
        <v>21</v>
      </c>
      <c r="F451" s="3" t="s">
        <v>974</v>
      </c>
      <c r="G451" s="3" t="s">
        <v>1020</v>
      </c>
      <c r="H451" s="5">
        <v>321568</v>
      </c>
      <c r="I451" s="2">
        <v>2</v>
      </c>
      <c r="J451" s="2">
        <v>2</v>
      </c>
      <c r="K451" s="2">
        <v>28.1372</v>
      </c>
      <c r="L451" s="18" t="str">
        <f>VLOOKUP(F451,'BD customers'!$1:$1048576,2,FALSE)</f>
        <v>Lindsay Williams</v>
      </c>
      <c r="M451" s="2">
        <f>MATCH(orders[[#This Row],[Product ID]],'BD product'!A:A,0)</f>
        <v>230</v>
      </c>
      <c r="N451" s="2" t="str" cm="1">
        <f t="array" ref="N451">INDEX('BD product'!A:D,M451,2)</f>
        <v>Furniture</v>
      </c>
    </row>
    <row r="452" spans="1:14" x14ac:dyDescent="0.3">
      <c r="A452" s="3" t="s">
        <v>981</v>
      </c>
      <c r="B452" s="4">
        <v>42624</v>
      </c>
      <c r="C452" s="12" t="str">
        <f t="shared" si="7"/>
        <v>2016/09</v>
      </c>
      <c r="D452" s="4">
        <v>42630</v>
      </c>
      <c r="E452" s="3" t="s">
        <v>21</v>
      </c>
      <c r="F452" s="3" t="s">
        <v>510</v>
      </c>
      <c r="G452" s="3" t="s">
        <v>1025</v>
      </c>
      <c r="H452" s="5">
        <v>761</v>
      </c>
      <c r="I452" s="2">
        <v>1</v>
      </c>
      <c r="J452" s="2">
        <v>0</v>
      </c>
      <c r="K452" s="2">
        <v>3.5767000000000002</v>
      </c>
      <c r="L452" s="18" t="str">
        <f>VLOOKUP(F452,'BD customers'!$1:$1048576,2,FALSE)</f>
        <v>Kelly Collister</v>
      </c>
      <c r="M452" s="2">
        <f>MATCH(orders[[#This Row],[Product ID]],'BD product'!A:A,0)</f>
        <v>231</v>
      </c>
      <c r="N452" s="2" t="str" cm="1">
        <f t="array" ref="N452">INDEX('BD product'!A:D,M452,2)</f>
        <v>Office Supplies</v>
      </c>
    </row>
    <row r="453" spans="1:14" x14ac:dyDescent="0.3">
      <c r="A453" s="3" t="s">
        <v>1027</v>
      </c>
      <c r="B453" s="4">
        <v>42835</v>
      </c>
      <c r="C453" s="12" t="str">
        <f t="shared" si="7"/>
        <v>2017/04</v>
      </c>
      <c r="D453" s="4">
        <v>42840</v>
      </c>
      <c r="E453" s="3" t="s">
        <v>21</v>
      </c>
      <c r="F453" s="3" t="s">
        <v>1028</v>
      </c>
      <c r="G453" s="3" t="s">
        <v>1025</v>
      </c>
      <c r="H453" s="5">
        <v>761</v>
      </c>
      <c r="I453" s="2">
        <v>1</v>
      </c>
      <c r="J453" s="2">
        <v>0</v>
      </c>
      <c r="K453" s="2">
        <v>3.5767000000000002</v>
      </c>
      <c r="L453" s="18" t="str">
        <f>VLOOKUP(F453,'BD customers'!$1:$1048576,2,FALSE)</f>
        <v>Sanjit Jacobs</v>
      </c>
      <c r="M453" s="2">
        <f>MATCH(orders[[#This Row],[Product ID]],'BD product'!A:A,0)</f>
        <v>231</v>
      </c>
      <c r="N453" s="2" t="str" cm="1">
        <f t="array" ref="N453">INDEX('BD product'!A:D,M453,2)</f>
        <v>Office Supplies</v>
      </c>
    </row>
    <row r="454" spans="1:14" x14ac:dyDescent="0.3">
      <c r="A454" s="3" t="s">
        <v>1029</v>
      </c>
      <c r="B454" s="4">
        <v>42714</v>
      </c>
      <c r="C454" s="12" t="str">
        <f t="shared" si="7"/>
        <v>2016/12</v>
      </c>
      <c r="D454" s="4">
        <v>42717</v>
      </c>
      <c r="E454" s="3" t="s">
        <v>64</v>
      </c>
      <c r="F454" s="3" t="s">
        <v>384</v>
      </c>
      <c r="G454" s="3" t="s">
        <v>1030</v>
      </c>
      <c r="H454" s="5">
        <v>8058</v>
      </c>
      <c r="I454" s="2">
        <v>6</v>
      </c>
      <c r="J454" s="2">
        <v>0</v>
      </c>
      <c r="K454" s="2">
        <v>22.5624</v>
      </c>
      <c r="L454" s="18" t="str">
        <f>VLOOKUP(F454,'BD customers'!$1:$1048576,2,FALSE)</f>
        <v>Delfina Latchford</v>
      </c>
      <c r="M454" s="2">
        <f>MATCH(orders[[#This Row],[Product ID]],'BD product'!A:A,0)</f>
        <v>232</v>
      </c>
      <c r="N454" s="2" t="str" cm="1">
        <f t="array" ref="N454">INDEX('BD product'!A:D,M454,2)</f>
        <v>Office Supplies</v>
      </c>
    </row>
    <row r="455" spans="1:14" x14ac:dyDescent="0.3">
      <c r="A455" s="3" t="s">
        <v>1032</v>
      </c>
      <c r="B455" s="4">
        <v>42079</v>
      </c>
      <c r="C455" s="12" t="str">
        <f t="shared" si="7"/>
        <v>2015/03</v>
      </c>
      <c r="D455" s="4">
        <v>42085</v>
      </c>
      <c r="E455" s="3" t="s">
        <v>21</v>
      </c>
      <c r="F455" s="3" t="s">
        <v>1033</v>
      </c>
      <c r="G455" s="3" t="s">
        <v>1030</v>
      </c>
      <c r="H455" s="5">
        <v>4674</v>
      </c>
      <c r="I455" s="2">
        <v>3</v>
      </c>
      <c r="J455" s="2">
        <v>0</v>
      </c>
      <c r="K455" s="2">
        <v>1.1685000000000001</v>
      </c>
      <c r="L455" s="18" t="str">
        <f>VLOOKUP(F455,'BD customers'!$1:$1048576,2,FALSE)</f>
        <v>Christopher Martinez</v>
      </c>
      <c r="M455" s="2">
        <f>MATCH(orders[[#This Row],[Product ID]],'BD product'!A:A,0)</f>
        <v>232</v>
      </c>
      <c r="N455" s="2" t="str" cm="1">
        <f t="array" ref="N455">INDEX('BD product'!A:D,M455,2)</f>
        <v>Office Supplies</v>
      </c>
    </row>
    <row r="456" spans="1:14" x14ac:dyDescent="0.3">
      <c r="A456" s="3" t="s">
        <v>1029</v>
      </c>
      <c r="B456" s="4">
        <v>42714</v>
      </c>
      <c r="C456" s="12" t="str">
        <f t="shared" si="7"/>
        <v>2016/12</v>
      </c>
      <c r="D456" s="4">
        <v>42717</v>
      </c>
      <c r="E456" s="3" t="s">
        <v>64</v>
      </c>
      <c r="F456" s="3" t="s">
        <v>384</v>
      </c>
      <c r="G456" s="3" t="s">
        <v>1034</v>
      </c>
      <c r="H456" s="5">
        <v>36192</v>
      </c>
      <c r="I456" s="2">
        <v>4</v>
      </c>
      <c r="J456" s="2">
        <v>0</v>
      </c>
      <c r="K456" s="2">
        <v>16.2864</v>
      </c>
      <c r="L456" s="18" t="str">
        <f>VLOOKUP(F456,'BD customers'!$1:$1048576,2,FALSE)</f>
        <v>Delfina Latchford</v>
      </c>
      <c r="M456" s="2">
        <f>MATCH(orders[[#This Row],[Product ID]],'BD product'!A:A,0)</f>
        <v>233</v>
      </c>
      <c r="N456" s="2" t="str" cm="1">
        <f t="array" ref="N456">INDEX('BD product'!A:D,M456,2)</f>
        <v>Office Supplies</v>
      </c>
    </row>
    <row r="457" spans="1:14" x14ac:dyDescent="0.3">
      <c r="A457" s="3" t="s">
        <v>695</v>
      </c>
      <c r="B457" s="4">
        <v>42336</v>
      </c>
      <c r="C457" s="12" t="str">
        <f t="shared" si="7"/>
        <v>2015/11</v>
      </c>
      <c r="D457" s="4">
        <v>42342</v>
      </c>
      <c r="E457" s="3" t="s">
        <v>21</v>
      </c>
      <c r="F457" s="3" t="s">
        <v>696</v>
      </c>
      <c r="G457" s="3" t="s">
        <v>1036</v>
      </c>
      <c r="H457" s="5">
        <v>82368</v>
      </c>
      <c r="I457" s="2">
        <v>2</v>
      </c>
      <c r="J457" s="2">
        <v>2</v>
      </c>
      <c r="K457" s="2">
        <v>-19.5624</v>
      </c>
      <c r="L457" s="18" t="str">
        <f>VLOOKUP(F457,'BD customers'!$1:$1048576,2,FALSE)</f>
        <v>Dan Reichenbach</v>
      </c>
      <c r="M457" s="2">
        <f>MATCH(orders[[#This Row],[Product ID]],'BD product'!A:A,0)</f>
        <v>234</v>
      </c>
      <c r="N457" s="2" t="str" cm="1">
        <f t="array" ref="N457">INDEX('BD product'!A:D,M457,2)</f>
        <v>Office Supplies</v>
      </c>
    </row>
    <row r="458" spans="1:14" x14ac:dyDescent="0.3">
      <c r="A458" s="3" t="s">
        <v>327</v>
      </c>
      <c r="B458" s="4">
        <v>42405</v>
      </c>
      <c r="C458" s="12" t="str">
        <f t="shared" si="7"/>
        <v>2016/02</v>
      </c>
      <c r="D458" s="4">
        <v>42405</v>
      </c>
      <c r="E458" s="3" t="s">
        <v>41</v>
      </c>
      <c r="F458" s="3" t="s">
        <v>328</v>
      </c>
      <c r="G458" s="3" t="s">
        <v>1036</v>
      </c>
      <c r="H458" s="5">
        <v>15444</v>
      </c>
      <c r="I458" s="2">
        <v>3</v>
      </c>
      <c r="J458" s="2">
        <v>0</v>
      </c>
      <c r="K458" s="2">
        <v>1.5444</v>
      </c>
      <c r="L458" s="18" t="str">
        <f>VLOOKUP(F458,'BD customers'!$1:$1048576,2,FALSE)</f>
        <v>Paul Prost</v>
      </c>
      <c r="M458" s="2">
        <f>MATCH(orders[[#This Row],[Product ID]],'BD product'!A:A,0)</f>
        <v>234</v>
      </c>
      <c r="N458" s="2" t="str" cm="1">
        <f t="array" ref="N458">INDEX('BD product'!A:D,M458,2)</f>
        <v>Office Supplies</v>
      </c>
    </row>
    <row r="459" spans="1:14" x14ac:dyDescent="0.3">
      <c r="A459" s="3" t="s">
        <v>1038</v>
      </c>
      <c r="B459" s="4">
        <v>42899</v>
      </c>
      <c r="C459" s="12" t="str">
        <f t="shared" si="7"/>
        <v>2017/06</v>
      </c>
      <c r="D459" s="4">
        <v>42902</v>
      </c>
      <c r="E459" s="3" t="s">
        <v>64</v>
      </c>
      <c r="F459" s="3" t="s">
        <v>798</v>
      </c>
      <c r="G459" s="3" t="s">
        <v>1036</v>
      </c>
      <c r="H459" s="5">
        <v>164736</v>
      </c>
      <c r="I459" s="2">
        <v>4</v>
      </c>
      <c r="J459" s="2">
        <v>2</v>
      </c>
      <c r="K459" s="2">
        <v>-39.1248</v>
      </c>
      <c r="L459" s="18" t="str">
        <f>VLOOKUP(F459,'BD customers'!$1:$1048576,2,FALSE)</f>
        <v>Shirley Daniels</v>
      </c>
      <c r="M459" s="2">
        <f>MATCH(orders[[#This Row],[Product ID]],'BD product'!A:A,0)</f>
        <v>234</v>
      </c>
      <c r="N459" s="2" t="str" cm="1">
        <f t="array" ref="N459">INDEX('BD product'!A:D,M459,2)</f>
        <v>Office Supplies</v>
      </c>
    </row>
    <row r="460" spans="1:14" x14ac:dyDescent="0.3">
      <c r="A460" s="3" t="s">
        <v>174</v>
      </c>
      <c r="B460" s="4">
        <v>42344</v>
      </c>
      <c r="C460" s="12" t="str">
        <f t="shared" si="7"/>
        <v>2015/12</v>
      </c>
      <c r="D460" s="4">
        <v>42349</v>
      </c>
      <c r="E460" s="3" t="s">
        <v>21</v>
      </c>
      <c r="F460" s="3" t="s">
        <v>175</v>
      </c>
      <c r="G460" s="3" t="s">
        <v>1036</v>
      </c>
      <c r="H460" s="5">
        <v>247104</v>
      </c>
      <c r="I460" s="2">
        <v>6</v>
      </c>
      <c r="J460" s="2">
        <v>2</v>
      </c>
      <c r="K460" s="2">
        <v>-58.687199999999997</v>
      </c>
      <c r="L460" s="18" t="str">
        <f>VLOOKUP(F460,'BD customers'!$1:$1048576,2,FALSE)</f>
        <v>Gary Hwang</v>
      </c>
      <c r="M460" s="2">
        <f>MATCH(orders[[#This Row],[Product ID]],'BD product'!A:A,0)</f>
        <v>234</v>
      </c>
      <c r="N460" s="2" t="str" cm="1">
        <f t="array" ref="N460">INDEX('BD product'!A:D,M460,2)</f>
        <v>Office Supplies</v>
      </c>
    </row>
    <row r="461" spans="1:14" x14ac:dyDescent="0.3">
      <c r="A461" s="3" t="s">
        <v>695</v>
      </c>
      <c r="B461" s="4">
        <v>42336</v>
      </c>
      <c r="C461" s="12" t="str">
        <f t="shared" si="7"/>
        <v>2015/11</v>
      </c>
      <c r="D461" s="4">
        <v>42342</v>
      </c>
      <c r="E461" s="3" t="s">
        <v>21</v>
      </c>
      <c r="F461" s="3" t="s">
        <v>696</v>
      </c>
      <c r="G461" s="3" t="s">
        <v>1039</v>
      </c>
      <c r="H461" s="5">
        <v>647904</v>
      </c>
      <c r="I461" s="2">
        <v>6</v>
      </c>
      <c r="J461" s="2">
        <v>2</v>
      </c>
      <c r="K461" s="2">
        <v>56.691600000000001</v>
      </c>
      <c r="L461" s="18" t="str">
        <f>VLOOKUP(F461,'BD customers'!$1:$1048576,2,FALSE)</f>
        <v>Dan Reichenbach</v>
      </c>
      <c r="M461" s="2">
        <f>MATCH(orders[[#This Row],[Product ID]],'BD product'!A:A,0)</f>
        <v>235</v>
      </c>
      <c r="N461" s="2" t="str" cm="1">
        <f t="array" ref="N461">INDEX('BD product'!A:D,M461,2)</f>
        <v>Technology</v>
      </c>
    </row>
    <row r="462" spans="1:14" x14ac:dyDescent="0.3">
      <c r="A462" s="3" t="s">
        <v>1041</v>
      </c>
      <c r="B462" s="4">
        <v>42786</v>
      </c>
      <c r="C462" s="12" t="str">
        <f t="shared" si="7"/>
        <v>2017/02</v>
      </c>
      <c r="D462" s="4">
        <v>42789</v>
      </c>
      <c r="E462" s="3" t="s">
        <v>64</v>
      </c>
      <c r="F462" s="3" t="s">
        <v>1042</v>
      </c>
      <c r="G462" s="3" t="s">
        <v>1039</v>
      </c>
      <c r="H462" s="5">
        <v>215968</v>
      </c>
      <c r="I462" s="2">
        <v>2</v>
      </c>
      <c r="J462" s="2">
        <v>2</v>
      </c>
      <c r="K462" s="2">
        <v>18.897200000000002</v>
      </c>
      <c r="L462" s="18" t="str">
        <f>VLOOKUP(F462,'BD customers'!$1:$1048576,2,FALSE)</f>
        <v>Helen Wasserman</v>
      </c>
      <c r="M462" s="2">
        <f>MATCH(orders[[#This Row],[Product ID]],'BD product'!A:A,0)</f>
        <v>235</v>
      </c>
      <c r="N462" s="2" t="str" cm="1">
        <f t="array" ref="N462">INDEX('BD product'!A:D,M462,2)</f>
        <v>Technology</v>
      </c>
    </row>
    <row r="463" spans="1:14" x14ac:dyDescent="0.3">
      <c r="A463" s="3" t="s">
        <v>1043</v>
      </c>
      <c r="B463" s="4">
        <v>43070</v>
      </c>
      <c r="C463" s="12" t="str">
        <f t="shared" si="7"/>
        <v>2017/12</v>
      </c>
      <c r="D463" s="4">
        <v>43072</v>
      </c>
      <c r="E463" s="3" t="s">
        <v>11</v>
      </c>
      <c r="F463" s="3" t="s">
        <v>1044</v>
      </c>
      <c r="G463" s="3" t="s">
        <v>1045</v>
      </c>
      <c r="H463" s="5">
        <v>2037</v>
      </c>
      <c r="I463" s="2">
        <v>3</v>
      </c>
      <c r="J463" s="2">
        <v>0</v>
      </c>
      <c r="K463" s="2">
        <v>6.9257999999999997</v>
      </c>
      <c r="L463" s="18" t="str">
        <f>VLOOKUP(F463,'BD customers'!$1:$1048576,2,FALSE)</f>
        <v>Craig Carreira</v>
      </c>
      <c r="M463" s="2">
        <f>MATCH(orders[[#This Row],[Product ID]],'BD product'!A:A,0)</f>
        <v>236</v>
      </c>
      <c r="N463" s="2" t="str" cm="1">
        <f t="array" ref="N463">INDEX('BD product'!A:D,M463,2)</f>
        <v>Technology</v>
      </c>
    </row>
    <row r="464" spans="1:14" x14ac:dyDescent="0.3">
      <c r="A464" s="3" t="s">
        <v>1047</v>
      </c>
      <c r="B464" s="4">
        <v>42614</v>
      </c>
      <c r="C464" s="12" t="str">
        <f t="shared" si="7"/>
        <v>2016/09</v>
      </c>
      <c r="D464" s="4">
        <v>42616</v>
      </c>
      <c r="E464" s="3" t="s">
        <v>64</v>
      </c>
      <c r="F464" s="3" t="s">
        <v>1048</v>
      </c>
      <c r="G464" s="3" t="s">
        <v>1045</v>
      </c>
      <c r="H464" s="5">
        <v>679</v>
      </c>
      <c r="I464" s="2">
        <v>1</v>
      </c>
      <c r="J464" s="2">
        <v>0</v>
      </c>
      <c r="K464" s="2">
        <v>2.3086000000000002</v>
      </c>
      <c r="L464" s="18" t="str">
        <f>VLOOKUP(F464,'BD customers'!$1:$1048576,2,FALSE)</f>
        <v>Adam Bellavance</v>
      </c>
      <c r="M464" s="2">
        <f>MATCH(orders[[#This Row],[Product ID]],'BD product'!A:A,0)</f>
        <v>236</v>
      </c>
      <c r="N464" s="2" t="str" cm="1">
        <f t="array" ref="N464">INDEX('BD product'!A:D,M464,2)</f>
        <v>Technology</v>
      </c>
    </row>
    <row r="465" spans="1:14" x14ac:dyDescent="0.3">
      <c r="A465" s="3" t="s">
        <v>1043</v>
      </c>
      <c r="B465" s="4">
        <v>43070</v>
      </c>
      <c r="C465" s="12" t="str">
        <f t="shared" si="7"/>
        <v>2017/12</v>
      </c>
      <c r="D465" s="4">
        <v>43072</v>
      </c>
      <c r="E465" s="3" t="s">
        <v>11</v>
      </c>
      <c r="F465" s="3" t="s">
        <v>1044</v>
      </c>
      <c r="G465" s="3" t="s">
        <v>1049</v>
      </c>
      <c r="H465" s="5">
        <v>22155</v>
      </c>
      <c r="I465" s="2">
        <v>3</v>
      </c>
      <c r="J465" s="2">
        <v>0</v>
      </c>
      <c r="K465" s="2">
        <v>6.6464999999999996</v>
      </c>
      <c r="L465" s="18" t="str">
        <f>VLOOKUP(F465,'BD customers'!$1:$1048576,2,FALSE)</f>
        <v>Craig Carreira</v>
      </c>
      <c r="M465" s="2">
        <f>MATCH(orders[[#This Row],[Product ID]],'BD product'!A:A,0)</f>
        <v>237</v>
      </c>
      <c r="N465" s="2" t="str" cm="1">
        <f t="array" ref="N465">INDEX('BD product'!A:D,M465,2)</f>
        <v>Office Supplies</v>
      </c>
    </row>
    <row r="466" spans="1:14" x14ac:dyDescent="0.3">
      <c r="A466" s="3" t="s">
        <v>1043</v>
      </c>
      <c r="B466" s="4">
        <v>43070</v>
      </c>
      <c r="C466" s="12" t="str">
        <f t="shared" si="7"/>
        <v>2017/12</v>
      </c>
      <c r="D466" s="4">
        <v>43072</v>
      </c>
      <c r="E466" s="3" t="s">
        <v>11</v>
      </c>
      <c r="F466" s="3" t="s">
        <v>1044</v>
      </c>
      <c r="G466" s="3" t="s">
        <v>1051</v>
      </c>
      <c r="H466" s="5">
        <v>1752</v>
      </c>
      <c r="I466" s="2">
        <v>5</v>
      </c>
      <c r="J466" s="2">
        <v>2</v>
      </c>
      <c r="K466" s="2">
        <v>0.61319999999999997</v>
      </c>
      <c r="L466" s="18" t="str">
        <f>VLOOKUP(F466,'BD customers'!$1:$1048576,2,FALSE)</f>
        <v>Craig Carreira</v>
      </c>
      <c r="M466" s="2">
        <f>MATCH(orders[[#This Row],[Product ID]],'BD product'!A:A,0)</f>
        <v>238</v>
      </c>
      <c r="N466" s="2" t="str" cm="1">
        <f t="array" ref="N466">INDEX('BD product'!A:D,M466,2)</f>
        <v>Office Supplies</v>
      </c>
    </row>
    <row r="467" spans="1:14" x14ac:dyDescent="0.3">
      <c r="A467" s="3" t="s">
        <v>154</v>
      </c>
      <c r="B467" s="4">
        <v>42694</v>
      </c>
      <c r="C467" s="12" t="str">
        <f t="shared" si="7"/>
        <v>2016/11</v>
      </c>
      <c r="D467" s="4">
        <v>42696</v>
      </c>
      <c r="E467" s="3" t="s">
        <v>64</v>
      </c>
      <c r="F467" s="3" t="s">
        <v>155</v>
      </c>
      <c r="G467" s="3" t="s">
        <v>1051</v>
      </c>
      <c r="H467" s="5">
        <v>2628</v>
      </c>
      <c r="I467" s="2">
        <v>2</v>
      </c>
      <c r="J467" s="2">
        <v>7</v>
      </c>
      <c r="K467" s="2">
        <v>-1.9272</v>
      </c>
      <c r="L467" s="18" t="str">
        <f>VLOOKUP(F467,'BD customers'!$1:$1048576,2,FALSE)</f>
        <v>Allen Goldenen</v>
      </c>
      <c r="M467" s="2">
        <f>MATCH(orders[[#This Row],[Product ID]],'BD product'!A:A,0)</f>
        <v>238</v>
      </c>
      <c r="N467" s="2" t="str" cm="1">
        <f t="array" ref="N467">INDEX('BD product'!A:D,M467,2)</f>
        <v>Office Supplies</v>
      </c>
    </row>
    <row r="468" spans="1:14" x14ac:dyDescent="0.3">
      <c r="A468" s="3" t="s">
        <v>1053</v>
      </c>
      <c r="B468" s="4">
        <v>42894</v>
      </c>
      <c r="C468" s="12" t="str">
        <f t="shared" si="7"/>
        <v>2017/06</v>
      </c>
      <c r="D468" s="4">
        <v>42898</v>
      </c>
      <c r="E468" s="3" t="s">
        <v>21</v>
      </c>
      <c r="F468" s="3" t="s">
        <v>889</v>
      </c>
      <c r="G468" s="3" t="s">
        <v>1054</v>
      </c>
      <c r="H468" s="5">
        <v>1624</v>
      </c>
      <c r="I468" s="2">
        <v>2</v>
      </c>
      <c r="J468" s="2">
        <v>8</v>
      </c>
      <c r="K468" s="2">
        <v>-0.4466</v>
      </c>
      <c r="L468" s="18" t="str">
        <f>VLOOKUP(F468,'BD customers'!$1:$1048576,2,FALSE)</f>
        <v>Dorris liebe</v>
      </c>
      <c r="M468" s="2">
        <f>MATCH(orders[[#This Row],[Product ID]],'BD product'!A:A,0)</f>
        <v>239</v>
      </c>
      <c r="N468" s="2" t="str" cm="1">
        <f t="array" ref="N468">INDEX('BD product'!A:D,M468,2)</f>
        <v>Office Supplies</v>
      </c>
    </row>
    <row r="469" spans="1:14" x14ac:dyDescent="0.3">
      <c r="A469" s="3" t="s">
        <v>733</v>
      </c>
      <c r="B469" s="4">
        <v>41901</v>
      </c>
      <c r="C469" s="12" t="str">
        <f t="shared" si="7"/>
        <v>2014/09</v>
      </c>
      <c r="D469" s="4">
        <v>41903</v>
      </c>
      <c r="E469" s="3" t="s">
        <v>11</v>
      </c>
      <c r="F469" s="3" t="s">
        <v>734</v>
      </c>
      <c r="G469" s="3" t="s">
        <v>1056</v>
      </c>
      <c r="H469" s="5">
        <v>2519958</v>
      </c>
      <c r="I469" s="2">
        <v>7</v>
      </c>
      <c r="J469" s="2">
        <v>4</v>
      </c>
      <c r="K469" s="2">
        <v>-251.9958</v>
      </c>
      <c r="L469" s="18" t="str">
        <f>VLOOKUP(F469,'BD customers'!$1:$1048576,2,FALSE)</f>
        <v>Sean Braxton</v>
      </c>
      <c r="M469" s="2">
        <f>MATCH(orders[[#This Row],[Product ID]],'BD product'!A:A,0)</f>
        <v>240</v>
      </c>
      <c r="N469" s="2" t="str" cm="1">
        <f t="array" ref="N469">INDEX('BD product'!A:D,M469,2)</f>
        <v>Technology</v>
      </c>
    </row>
    <row r="470" spans="1:14" x14ac:dyDescent="0.3">
      <c r="A470" s="3" t="s">
        <v>1058</v>
      </c>
      <c r="B470" s="4">
        <v>42527</v>
      </c>
      <c r="C470" s="12" t="str">
        <f t="shared" si="7"/>
        <v>2016/06</v>
      </c>
      <c r="D470" s="4">
        <v>42534</v>
      </c>
      <c r="E470" s="3" t="s">
        <v>21</v>
      </c>
      <c r="F470" s="3" t="s">
        <v>550</v>
      </c>
      <c r="G470" s="3" t="s">
        <v>1059</v>
      </c>
      <c r="H470" s="5">
        <v>328224</v>
      </c>
      <c r="I470" s="2">
        <v>4</v>
      </c>
      <c r="J470" s="2">
        <v>2</v>
      </c>
      <c r="K470" s="2">
        <v>28.7196</v>
      </c>
      <c r="L470" s="18" t="str">
        <f>VLOOKUP(F470,'BD customers'!$1:$1048576,2,FALSE)</f>
        <v>Roy Collins</v>
      </c>
      <c r="M470" s="2">
        <f>MATCH(orders[[#This Row],[Product ID]],'BD product'!A:A,0)</f>
        <v>241</v>
      </c>
      <c r="N470" s="2" t="str" cm="1">
        <f t="array" ref="N470">INDEX('BD product'!A:D,M470,2)</f>
        <v>Technology</v>
      </c>
    </row>
    <row r="471" spans="1:14" x14ac:dyDescent="0.3">
      <c r="A471" s="3" t="s">
        <v>1061</v>
      </c>
      <c r="B471" s="4">
        <v>42318</v>
      </c>
      <c r="C471" s="12" t="str">
        <f t="shared" si="7"/>
        <v>2015/11</v>
      </c>
      <c r="D471" s="4">
        <v>42323</v>
      </c>
      <c r="E471" s="3" t="s">
        <v>21</v>
      </c>
      <c r="F471" s="3" t="s">
        <v>1062</v>
      </c>
      <c r="G471" s="3" t="s">
        <v>1063</v>
      </c>
      <c r="H471" s="5">
        <v>799</v>
      </c>
      <c r="I471" s="2">
        <v>2</v>
      </c>
      <c r="J471" s="2">
        <v>0</v>
      </c>
      <c r="K471" s="2">
        <v>3.5156000000000001</v>
      </c>
      <c r="L471" s="18" t="str">
        <f>VLOOKUP(F471,'BD customers'!$1:$1048576,2,FALSE)</f>
        <v>Alan Hwang</v>
      </c>
      <c r="M471" s="2">
        <f>MATCH(orders[[#This Row],[Product ID]],'BD product'!A:A,0)</f>
        <v>242</v>
      </c>
      <c r="N471" s="2" t="str" cm="1">
        <f t="array" ref="N471">INDEX('BD product'!A:D,M471,2)</f>
        <v>Technology</v>
      </c>
    </row>
    <row r="472" spans="1:14" x14ac:dyDescent="0.3">
      <c r="A472" s="3" t="s">
        <v>959</v>
      </c>
      <c r="B472" s="4">
        <v>42987</v>
      </c>
      <c r="C472" s="12" t="str">
        <f t="shared" si="7"/>
        <v>2017/09</v>
      </c>
      <c r="D472" s="4">
        <v>42991</v>
      </c>
      <c r="E472" s="3" t="s">
        <v>21</v>
      </c>
      <c r="F472" s="3" t="s">
        <v>960</v>
      </c>
      <c r="G472" s="3" t="s">
        <v>1063</v>
      </c>
      <c r="H472" s="5">
        <v>9588</v>
      </c>
      <c r="I472" s="2">
        <v>3</v>
      </c>
      <c r="J472" s="2">
        <v>2</v>
      </c>
      <c r="K472" s="2">
        <v>2.8763999999999998</v>
      </c>
      <c r="L472" s="18" t="str">
        <f>VLOOKUP(F472,'BD customers'!$1:$1048576,2,FALSE)</f>
        <v>Stefania Perrino</v>
      </c>
      <c r="M472" s="2">
        <f>MATCH(orders[[#This Row],[Product ID]],'BD product'!A:A,0)</f>
        <v>242</v>
      </c>
      <c r="N472" s="2" t="str" cm="1">
        <f t="array" ref="N472">INDEX('BD product'!A:D,M472,2)</f>
        <v>Technology</v>
      </c>
    </row>
    <row r="473" spans="1:14" x14ac:dyDescent="0.3">
      <c r="A473" s="3" t="s">
        <v>1065</v>
      </c>
      <c r="B473" s="4">
        <v>42728</v>
      </c>
      <c r="C473" s="12" t="str">
        <f t="shared" si="7"/>
        <v>2016/12</v>
      </c>
      <c r="D473" s="4">
        <v>42732</v>
      </c>
      <c r="E473" s="3" t="s">
        <v>11</v>
      </c>
      <c r="F473" s="3" t="s">
        <v>796</v>
      </c>
      <c r="G473" s="3" t="s">
        <v>1063</v>
      </c>
      <c r="H473" s="5">
        <v>25568</v>
      </c>
      <c r="I473" s="2">
        <v>8</v>
      </c>
      <c r="J473" s="2">
        <v>2</v>
      </c>
      <c r="K473" s="2">
        <v>7.6703999999999999</v>
      </c>
      <c r="L473" s="18" t="str">
        <f>VLOOKUP(F473,'BD customers'!$1:$1048576,2,FALSE)</f>
        <v>Ross Baird</v>
      </c>
      <c r="M473" s="2">
        <f>MATCH(orders[[#This Row],[Product ID]],'BD product'!A:A,0)</f>
        <v>242</v>
      </c>
      <c r="N473" s="2" t="str" cm="1">
        <f t="array" ref="N473">INDEX('BD product'!A:D,M473,2)</f>
        <v>Technology</v>
      </c>
    </row>
    <row r="474" spans="1:14" x14ac:dyDescent="0.3">
      <c r="A474" s="3" t="s">
        <v>1066</v>
      </c>
      <c r="B474" s="4">
        <v>42902</v>
      </c>
      <c r="C474" s="12" t="str">
        <f t="shared" si="7"/>
        <v>2017/06</v>
      </c>
      <c r="D474" s="4">
        <v>42906</v>
      </c>
      <c r="E474" s="3" t="s">
        <v>21</v>
      </c>
      <c r="F474" s="3" t="s">
        <v>1067</v>
      </c>
      <c r="G474" s="3" t="s">
        <v>1068</v>
      </c>
      <c r="H474" s="5">
        <v>14016</v>
      </c>
      <c r="I474" s="2">
        <v>3</v>
      </c>
      <c r="J474" s="2">
        <v>2</v>
      </c>
      <c r="K474" s="2">
        <v>4.7304000000000004</v>
      </c>
      <c r="L474" s="18" t="str">
        <f>VLOOKUP(F474,'BD customers'!$1:$1048576,2,FALSE)</f>
        <v>Claudia Bergmann</v>
      </c>
      <c r="M474" s="2">
        <f>MATCH(orders[[#This Row],[Product ID]],'BD product'!A:A,0)</f>
        <v>243</v>
      </c>
      <c r="N474" s="2" t="str" cm="1">
        <f t="array" ref="N474">INDEX('BD product'!A:D,M474,2)</f>
        <v>Office Supplies</v>
      </c>
    </row>
    <row r="475" spans="1:14" x14ac:dyDescent="0.3">
      <c r="A475" s="3" t="s">
        <v>959</v>
      </c>
      <c r="B475" s="4">
        <v>42987</v>
      </c>
      <c r="C475" s="12" t="str">
        <f t="shared" si="7"/>
        <v>2017/09</v>
      </c>
      <c r="D475" s="4">
        <v>42991</v>
      </c>
      <c r="E475" s="3" t="s">
        <v>21</v>
      </c>
      <c r="F475" s="3" t="s">
        <v>960</v>
      </c>
      <c r="G475" s="3" t="s">
        <v>1068</v>
      </c>
      <c r="H475" s="5">
        <v>4672</v>
      </c>
      <c r="I475" s="2">
        <v>1</v>
      </c>
      <c r="J475" s="2">
        <v>2</v>
      </c>
      <c r="K475" s="2">
        <v>1.5768</v>
      </c>
      <c r="L475" s="18" t="str">
        <f>VLOOKUP(F475,'BD customers'!$1:$1048576,2,FALSE)</f>
        <v>Stefania Perrino</v>
      </c>
      <c r="M475" s="2">
        <f>MATCH(orders[[#This Row],[Product ID]],'BD product'!A:A,0)</f>
        <v>243</v>
      </c>
      <c r="N475" s="2" t="str" cm="1">
        <f t="array" ref="N475">INDEX('BD product'!A:D,M475,2)</f>
        <v>Office Supplies</v>
      </c>
    </row>
    <row r="476" spans="1:14" x14ac:dyDescent="0.3">
      <c r="A476" s="3" t="s">
        <v>1070</v>
      </c>
      <c r="B476" s="4">
        <v>42391</v>
      </c>
      <c r="C476" s="12" t="str">
        <f t="shared" si="7"/>
        <v>2016/01</v>
      </c>
      <c r="D476" s="4">
        <v>42397</v>
      </c>
      <c r="E476" s="3" t="s">
        <v>21</v>
      </c>
      <c r="F476" s="3" t="s">
        <v>434</v>
      </c>
      <c r="G476" s="3" t="s">
        <v>1071</v>
      </c>
      <c r="H476" s="5">
        <v>756</v>
      </c>
      <c r="I476" s="2">
        <v>6</v>
      </c>
      <c r="J476" s="2">
        <v>0</v>
      </c>
      <c r="K476" s="2">
        <v>0.3024</v>
      </c>
      <c r="L476" s="18" t="str">
        <f>VLOOKUP(F476,'BD customers'!$1:$1048576,2,FALSE)</f>
        <v>Paul Gonzalez</v>
      </c>
      <c r="M476" s="2">
        <f>MATCH(orders[[#This Row],[Product ID]],'BD product'!A:A,0)</f>
        <v>244</v>
      </c>
      <c r="N476" s="2" t="str" cm="1">
        <f t="array" ref="N476">INDEX('BD product'!A:D,M476,2)</f>
        <v>Office Supplies</v>
      </c>
    </row>
    <row r="477" spans="1:14" x14ac:dyDescent="0.3">
      <c r="A477" s="3" t="s">
        <v>1073</v>
      </c>
      <c r="B477" s="4">
        <v>43078</v>
      </c>
      <c r="C477" s="12" t="str">
        <f t="shared" si="7"/>
        <v>2017/12</v>
      </c>
      <c r="D477" s="4">
        <v>43082</v>
      </c>
      <c r="E477" s="3" t="s">
        <v>21</v>
      </c>
      <c r="F477" s="3" t="s">
        <v>1074</v>
      </c>
      <c r="G477" s="3" t="s">
        <v>1075</v>
      </c>
      <c r="H477" s="5">
        <v>37208</v>
      </c>
      <c r="I477" s="2">
        <v>1</v>
      </c>
      <c r="J477" s="2">
        <v>2</v>
      </c>
      <c r="K477" s="2">
        <v>-7.4416000000000002</v>
      </c>
      <c r="L477" s="18" t="str">
        <f>VLOOKUP(F477,'BD customers'!$1:$1048576,2,FALSE)</f>
        <v>Christine Abelman</v>
      </c>
      <c r="M477" s="2">
        <f>MATCH(orders[[#This Row],[Product ID]],'BD product'!A:A,0)</f>
        <v>245</v>
      </c>
      <c r="N477" s="2" t="str" cm="1">
        <f t="array" ref="N477">INDEX('BD product'!A:D,M477,2)</f>
        <v>Office Supplies</v>
      </c>
    </row>
    <row r="478" spans="1:14" x14ac:dyDescent="0.3">
      <c r="A478" s="3" t="s">
        <v>1073</v>
      </c>
      <c r="B478" s="4">
        <v>43078</v>
      </c>
      <c r="C478" s="12" t="str">
        <f t="shared" si="7"/>
        <v>2017/12</v>
      </c>
      <c r="D478" s="4">
        <v>43082</v>
      </c>
      <c r="E478" s="3" t="s">
        <v>21</v>
      </c>
      <c r="F478" s="3" t="s">
        <v>1074</v>
      </c>
      <c r="G478" s="3" t="s">
        <v>1077</v>
      </c>
      <c r="H478" s="5">
        <v>57576</v>
      </c>
      <c r="I478" s="2">
        <v>3</v>
      </c>
      <c r="J478" s="2">
        <v>2</v>
      </c>
      <c r="K478" s="2">
        <v>2.1591</v>
      </c>
      <c r="L478" s="18" t="str">
        <f>VLOOKUP(F478,'BD customers'!$1:$1048576,2,FALSE)</f>
        <v>Christine Abelman</v>
      </c>
      <c r="M478" s="2">
        <f>MATCH(orders[[#This Row],[Product ID]],'BD product'!A:A,0)</f>
        <v>246</v>
      </c>
      <c r="N478" s="2" t="str" cm="1">
        <f t="array" ref="N478">INDEX('BD product'!A:D,M478,2)</f>
        <v>Office Supplies</v>
      </c>
    </row>
    <row r="479" spans="1:14" x14ac:dyDescent="0.3">
      <c r="A479" s="3" t="s">
        <v>1079</v>
      </c>
      <c r="B479" s="4">
        <v>43097</v>
      </c>
      <c r="C479" s="12" t="str">
        <f t="shared" si="7"/>
        <v>2017/12</v>
      </c>
      <c r="D479" s="4">
        <v>43102</v>
      </c>
      <c r="E479" s="3" t="s">
        <v>11</v>
      </c>
      <c r="F479" s="3" t="s">
        <v>1080</v>
      </c>
      <c r="G479" s="3" t="s">
        <v>1081</v>
      </c>
      <c r="H479" s="5">
        <v>72584</v>
      </c>
      <c r="I479" s="2">
        <v>4</v>
      </c>
      <c r="J479" s="2">
        <v>0</v>
      </c>
      <c r="K479" s="2">
        <v>210.49359999999999</v>
      </c>
      <c r="L479" s="18" t="str">
        <f>VLOOKUP(F479,'BD customers'!$1:$1048576,2,FALSE)</f>
        <v>Kristen Hastings</v>
      </c>
      <c r="M479" s="2">
        <f>MATCH(orders[[#This Row],[Product ID]],'BD product'!A:A,0)</f>
        <v>247</v>
      </c>
      <c r="N479" s="2" t="str" cm="1">
        <f t="array" ref="N479">INDEX('BD product'!A:D,M479,2)</f>
        <v>Office Supplies</v>
      </c>
    </row>
    <row r="480" spans="1:14" x14ac:dyDescent="0.3">
      <c r="A480" s="3" t="s">
        <v>1083</v>
      </c>
      <c r="B480" s="4">
        <v>42430</v>
      </c>
      <c r="C480" s="12" t="str">
        <f t="shared" si="7"/>
        <v>2016/03</v>
      </c>
      <c r="D480" s="4">
        <v>42434</v>
      </c>
      <c r="E480" s="3" t="s">
        <v>21</v>
      </c>
      <c r="F480" s="3" t="s">
        <v>356</v>
      </c>
      <c r="G480" s="3" t="s">
        <v>1081</v>
      </c>
      <c r="H480" s="5">
        <v>36292</v>
      </c>
      <c r="I480" s="2">
        <v>2</v>
      </c>
      <c r="J480" s="2">
        <v>0</v>
      </c>
      <c r="K480" s="2">
        <v>105.24679999999999</v>
      </c>
      <c r="L480" s="18" t="str">
        <f>VLOOKUP(F480,'BD customers'!$1:$1048576,2,FALSE)</f>
        <v>Karen Daniels</v>
      </c>
      <c r="M480" s="2">
        <f>MATCH(orders[[#This Row],[Product ID]],'BD product'!A:A,0)</f>
        <v>247</v>
      </c>
      <c r="N480" s="2" t="str" cm="1">
        <f t="array" ref="N480">INDEX('BD product'!A:D,M480,2)</f>
        <v>Office Supplies</v>
      </c>
    </row>
    <row r="481" spans="1:14" x14ac:dyDescent="0.3">
      <c r="A481" s="3" t="s">
        <v>1084</v>
      </c>
      <c r="B481" s="4">
        <v>42215</v>
      </c>
      <c r="C481" s="12" t="str">
        <f t="shared" si="7"/>
        <v>2015/07</v>
      </c>
      <c r="D481" s="4">
        <v>42216</v>
      </c>
      <c r="E481" s="3" t="s">
        <v>64</v>
      </c>
      <c r="F481" s="3" t="s">
        <v>427</v>
      </c>
      <c r="G481" s="3" t="s">
        <v>1085</v>
      </c>
      <c r="H481" s="5">
        <v>20993</v>
      </c>
      <c r="I481" s="2">
        <v>7</v>
      </c>
      <c r="J481" s="2">
        <v>0</v>
      </c>
      <c r="K481" s="2">
        <v>92.369200000000006</v>
      </c>
      <c r="L481" s="18" t="str">
        <f>VLOOKUP(F481,'BD customers'!$1:$1048576,2,FALSE)</f>
        <v>Helen Andreada</v>
      </c>
      <c r="M481" s="2">
        <f>MATCH(orders[[#This Row],[Product ID]],'BD product'!A:A,0)</f>
        <v>248</v>
      </c>
      <c r="N481" s="2" t="str" cm="1">
        <f t="array" ref="N481">INDEX('BD product'!A:D,M481,2)</f>
        <v>Technology</v>
      </c>
    </row>
    <row r="482" spans="1:14" x14ac:dyDescent="0.3">
      <c r="A482" s="3" t="s">
        <v>1087</v>
      </c>
      <c r="B482" s="4">
        <v>41975</v>
      </c>
      <c r="C482" s="12" t="str">
        <f t="shared" si="7"/>
        <v>2014/12</v>
      </c>
      <c r="D482" s="4">
        <v>41977</v>
      </c>
      <c r="E482" s="3" t="s">
        <v>64</v>
      </c>
      <c r="F482" s="3" t="s">
        <v>1088</v>
      </c>
      <c r="G482" s="3" t="s">
        <v>1085</v>
      </c>
      <c r="H482" s="5">
        <v>11996</v>
      </c>
      <c r="I482" s="2">
        <v>4</v>
      </c>
      <c r="J482" s="2">
        <v>0</v>
      </c>
      <c r="K482" s="2">
        <v>52.782400000000003</v>
      </c>
      <c r="L482" s="18" t="str">
        <f>VLOOKUP(F482,'BD customers'!$1:$1048576,2,FALSE)</f>
        <v>David Philippe</v>
      </c>
      <c r="M482" s="2">
        <f>MATCH(orders[[#This Row],[Product ID]],'BD product'!A:A,0)</f>
        <v>248</v>
      </c>
      <c r="N482" s="2" t="str" cm="1">
        <f t="array" ref="N482">INDEX('BD product'!A:D,M482,2)</f>
        <v>Technology</v>
      </c>
    </row>
    <row r="483" spans="1:14" x14ac:dyDescent="0.3">
      <c r="A483" s="3" t="s">
        <v>977</v>
      </c>
      <c r="B483" s="4">
        <v>42386</v>
      </c>
      <c r="C483" s="12" t="str">
        <f t="shared" si="7"/>
        <v>2016/01</v>
      </c>
      <c r="D483" s="4">
        <v>42390</v>
      </c>
      <c r="E483" s="3" t="s">
        <v>21</v>
      </c>
      <c r="F483" s="3" t="s">
        <v>978</v>
      </c>
      <c r="G483" s="3" t="s">
        <v>1085</v>
      </c>
      <c r="H483" s="5">
        <v>2999</v>
      </c>
      <c r="I483" s="2">
        <v>1</v>
      </c>
      <c r="J483" s="2">
        <v>0</v>
      </c>
      <c r="K483" s="2">
        <v>13.195600000000001</v>
      </c>
      <c r="L483" s="18" t="str">
        <f>VLOOKUP(F483,'BD customers'!$1:$1048576,2,FALSE)</f>
        <v>Chuck Clark</v>
      </c>
      <c r="M483" s="2">
        <f>MATCH(orders[[#This Row],[Product ID]],'BD product'!A:A,0)</f>
        <v>248</v>
      </c>
      <c r="N483" s="2" t="str" cm="1">
        <f t="array" ref="N483">INDEX('BD product'!A:D,M483,2)</f>
        <v>Technology</v>
      </c>
    </row>
    <row r="484" spans="1:14" x14ac:dyDescent="0.3">
      <c r="A484" s="3" t="s">
        <v>1084</v>
      </c>
      <c r="B484" s="4">
        <v>42215</v>
      </c>
      <c r="C484" s="12" t="str">
        <f t="shared" si="7"/>
        <v>2015/07</v>
      </c>
      <c r="D484" s="4">
        <v>42216</v>
      </c>
      <c r="E484" s="3" t="s">
        <v>64</v>
      </c>
      <c r="F484" s="3" t="s">
        <v>427</v>
      </c>
      <c r="G484" s="3" t="s">
        <v>1089</v>
      </c>
      <c r="H484" s="5">
        <v>528</v>
      </c>
      <c r="I484" s="2">
        <v>3</v>
      </c>
      <c r="J484" s="2">
        <v>0</v>
      </c>
      <c r="K484" s="2">
        <v>2.3231999999999999</v>
      </c>
      <c r="L484" s="18" t="str">
        <f>VLOOKUP(F484,'BD customers'!$1:$1048576,2,FALSE)</f>
        <v>Helen Andreada</v>
      </c>
      <c r="M484" s="2">
        <f>MATCH(orders[[#This Row],[Product ID]],'BD product'!A:A,0)</f>
        <v>249</v>
      </c>
      <c r="N484" s="2" t="str" cm="1">
        <f t="array" ref="N484">INDEX('BD product'!A:D,M484,2)</f>
        <v>Furniture</v>
      </c>
    </row>
    <row r="485" spans="1:14" x14ac:dyDescent="0.3">
      <c r="A485" s="3" t="s">
        <v>1084</v>
      </c>
      <c r="B485" s="4">
        <v>42215</v>
      </c>
      <c r="C485" s="12" t="str">
        <f t="shared" si="7"/>
        <v>2015/07</v>
      </c>
      <c r="D485" s="4">
        <v>42216</v>
      </c>
      <c r="E485" s="3" t="s">
        <v>64</v>
      </c>
      <c r="F485" s="3" t="s">
        <v>427</v>
      </c>
      <c r="G485" s="3" t="s">
        <v>1091</v>
      </c>
      <c r="H485" s="5">
        <v>1092</v>
      </c>
      <c r="I485" s="2">
        <v>3</v>
      </c>
      <c r="J485" s="2">
        <v>2</v>
      </c>
      <c r="K485" s="2">
        <v>0.40949999999999998</v>
      </c>
      <c r="L485" s="18" t="str">
        <f>VLOOKUP(F485,'BD customers'!$1:$1048576,2,FALSE)</f>
        <v>Helen Andreada</v>
      </c>
      <c r="M485" s="2">
        <f>MATCH(orders[[#This Row],[Product ID]],'BD product'!A:A,0)</f>
        <v>250</v>
      </c>
      <c r="N485" s="2" t="str" cm="1">
        <f t="array" ref="N485">INDEX('BD product'!A:D,M485,2)</f>
        <v>Office Supplies</v>
      </c>
    </row>
    <row r="486" spans="1:14" x14ac:dyDescent="0.3">
      <c r="A486" s="3" t="s">
        <v>1093</v>
      </c>
      <c r="B486" s="4">
        <v>42519</v>
      </c>
      <c r="C486" s="12" t="str">
        <f t="shared" si="7"/>
        <v>2016/05</v>
      </c>
      <c r="D486" s="4">
        <v>42522</v>
      </c>
      <c r="E486" s="3" t="s">
        <v>11</v>
      </c>
      <c r="F486" s="3" t="s">
        <v>1094</v>
      </c>
      <c r="G486" s="3" t="s">
        <v>1091</v>
      </c>
      <c r="H486" s="5">
        <v>2275</v>
      </c>
      <c r="I486" s="2">
        <v>5</v>
      </c>
      <c r="J486" s="2">
        <v>0</v>
      </c>
      <c r="K486" s="2">
        <v>1.1375</v>
      </c>
      <c r="L486" s="18" t="str">
        <f>VLOOKUP(F486,'BD customers'!$1:$1048576,2,FALSE)</f>
        <v>Rob Lucas</v>
      </c>
      <c r="M486" s="2">
        <f>MATCH(orders[[#This Row],[Product ID]],'BD product'!A:A,0)</f>
        <v>250</v>
      </c>
      <c r="N486" s="2" t="str" cm="1">
        <f t="array" ref="N486">INDEX('BD product'!A:D,M486,2)</f>
        <v>Office Supplies</v>
      </c>
    </row>
    <row r="487" spans="1:14" x14ac:dyDescent="0.3">
      <c r="A487" s="3" t="s">
        <v>1095</v>
      </c>
      <c r="B487" s="4">
        <v>42994</v>
      </c>
      <c r="C487" s="12" t="str">
        <f t="shared" si="7"/>
        <v>2017/09</v>
      </c>
      <c r="D487" s="4">
        <v>42995</v>
      </c>
      <c r="E487" s="3" t="s">
        <v>64</v>
      </c>
      <c r="F487" s="3" t="s">
        <v>1096</v>
      </c>
      <c r="G487" s="3" t="s">
        <v>1097</v>
      </c>
      <c r="H487" s="5">
        <v>882</v>
      </c>
      <c r="I487" s="2">
        <v>2</v>
      </c>
      <c r="J487" s="2">
        <v>0</v>
      </c>
      <c r="K487" s="2">
        <v>4.0571999999999999</v>
      </c>
      <c r="L487" s="18" t="str">
        <f>VLOOKUP(F487,'BD customers'!$1:$1048576,2,FALSE)</f>
        <v>Barry Blumstein</v>
      </c>
      <c r="M487" s="2">
        <f>MATCH(orders[[#This Row],[Product ID]],'BD product'!A:A,0)</f>
        <v>251</v>
      </c>
      <c r="N487" s="2" t="str" cm="1">
        <f t="array" ref="N487">INDEX('BD product'!A:D,M487,2)</f>
        <v>Office Supplies</v>
      </c>
    </row>
    <row r="488" spans="1:14" x14ac:dyDescent="0.3">
      <c r="A488" s="3" t="s">
        <v>1099</v>
      </c>
      <c r="B488" s="4">
        <v>43086</v>
      </c>
      <c r="C488" s="12" t="str">
        <f t="shared" si="7"/>
        <v>2017/12</v>
      </c>
      <c r="D488" s="4">
        <v>43090</v>
      </c>
      <c r="E488" s="3" t="s">
        <v>21</v>
      </c>
      <c r="F488" s="3" t="s">
        <v>195</v>
      </c>
      <c r="G488" s="3" t="s">
        <v>1097</v>
      </c>
      <c r="H488" s="5">
        <v>1323</v>
      </c>
      <c r="I488" s="2">
        <v>3</v>
      </c>
      <c r="J488" s="2">
        <v>0</v>
      </c>
      <c r="K488" s="2">
        <v>6.0857999999999999</v>
      </c>
      <c r="L488" s="18" t="str">
        <f>VLOOKUP(F488,'BD customers'!$1:$1048576,2,FALSE)</f>
        <v>Logan Currie</v>
      </c>
      <c r="M488" s="2">
        <f>MATCH(orders[[#This Row],[Product ID]],'BD product'!A:A,0)</f>
        <v>251</v>
      </c>
      <c r="N488" s="2" t="str" cm="1">
        <f t="array" ref="N488">INDEX('BD product'!A:D,M488,2)</f>
        <v>Office Supplies</v>
      </c>
    </row>
    <row r="489" spans="1:14" x14ac:dyDescent="0.3">
      <c r="A489" s="3" t="s">
        <v>1100</v>
      </c>
      <c r="B489" s="4">
        <v>42609</v>
      </c>
      <c r="C489" s="12" t="str">
        <f t="shared" si="7"/>
        <v>2016/08</v>
      </c>
      <c r="D489" s="4">
        <v>42614</v>
      </c>
      <c r="E489" s="3" t="s">
        <v>21</v>
      </c>
      <c r="F489" s="3" t="s">
        <v>1101</v>
      </c>
      <c r="G489" s="3" t="s">
        <v>1097</v>
      </c>
      <c r="H489" s="5">
        <v>3528</v>
      </c>
      <c r="I489" s="2">
        <v>1</v>
      </c>
      <c r="J489" s="2">
        <v>2</v>
      </c>
      <c r="K489" s="2">
        <v>1.1466000000000001</v>
      </c>
      <c r="L489" s="18" t="str">
        <f>VLOOKUP(F489,'BD customers'!$1:$1048576,2,FALSE)</f>
        <v>Sung Shariari</v>
      </c>
      <c r="M489" s="2">
        <f>MATCH(orders[[#This Row],[Product ID]],'BD product'!A:A,0)</f>
        <v>251</v>
      </c>
      <c r="N489" s="2" t="str" cm="1">
        <f t="array" ref="N489">INDEX('BD product'!A:D,M489,2)</f>
        <v>Office Supplies</v>
      </c>
    </row>
    <row r="490" spans="1:14" x14ac:dyDescent="0.3">
      <c r="A490" s="3" t="s">
        <v>1095</v>
      </c>
      <c r="B490" s="4">
        <v>42994</v>
      </c>
      <c r="C490" s="12" t="str">
        <f t="shared" si="7"/>
        <v>2017/09</v>
      </c>
      <c r="D490" s="4">
        <v>42995</v>
      </c>
      <c r="E490" s="3" t="s">
        <v>64</v>
      </c>
      <c r="F490" s="3" t="s">
        <v>1096</v>
      </c>
      <c r="G490" s="3" t="s">
        <v>1102</v>
      </c>
      <c r="H490" s="5">
        <v>598</v>
      </c>
      <c r="I490" s="2">
        <v>1</v>
      </c>
      <c r="J490" s="2">
        <v>0</v>
      </c>
      <c r="K490" s="2">
        <v>1.5548</v>
      </c>
      <c r="L490" s="18" t="str">
        <f>VLOOKUP(F490,'BD customers'!$1:$1048576,2,FALSE)</f>
        <v>Barry Blumstein</v>
      </c>
      <c r="M490" s="2">
        <f>MATCH(orders[[#This Row],[Product ID]],'BD product'!A:A,0)</f>
        <v>252</v>
      </c>
      <c r="N490" s="2" t="str" cm="1">
        <f t="array" ref="N490">INDEX('BD product'!A:D,M490,2)</f>
        <v>Office Supplies</v>
      </c>
    </row>
    <row r="491" spans="1:14" x14ac:dyDescent="0.3">
      <c r="A491" s="3" t="s">
        <v>1104</v>
      </c>
      <c r="B491" s="4">
        <v>43021</v>
      </c>
      <c r="C491" s="12" t="str">
        <f t="shared" si="7"/>
        <v>2017/10</v>
      </c>
      <c r="D491" s="4">
        <v>43025</v>
      </c>
      <c r="E491" s="3" t="s">
        <v>21</v>
      </c>
      <c r="F491" s="3" t="s">
        <v>1105</v>
      </c>
      <c r="G491" s="3" t="s">
        <v>1106</v>
      </c>
      <c r="H491" s="5">
        <v>11648</v>
      </c>
      <c r="I491" s="2">
        <v>2</v>
      </c>
      <c r="J491" s="2">
        <v>2</v>
      </c>
      <c r="K491" s="2">
        <v>4.0768000000000004</v>
      </c>
      <c r="L491" s="18" t="str">
        <f>VLOOKUP(F491,'BD customers'!$1:$1048576,2,FALSE)</f>
        <v>Andrew Gjertsen</v>
      </c>
      <c r="M491" s="2">
        <f>MATCH(orders[[#This Row],[Product ID]],'BD product'!A:A,0)</f>
        <v>253</v>
      </c>
      <c r="N491" s="2" t="str" cm="1">
        <f t="array" ref="N491">INDEX('BD product'!A:D,M491,2)</f>
        <v>Office Supplies</v>
      </c>
    </row>
    <row r="492" spans="1:14" x14ac:dyDescent="0.3">
      <c r="A492" s="3" t="s">
        <v>1104</v>
      </c>
      <c r="B492" s="4">
        <v>43021</v>
      </c>
      <c r="C492" s="12" t="str">
        <f t="shared" si="7"/>
        <v>2017/10</v>
      </c>
      <c r="D492" s="4">
        <v>43025</v>
      </c>
      <c r="E492" s="3" t="s">
        <v>21</v>
      </c>
      <c r="F492" s="3" t="s">
        <v>1105</v>
      </c>
      <c r="G492" s="3" t="s">
        <v>1108</v>
      </c>
      <c r="H492" s="5">
        <v>18176</v>
      </c>
      <c r="I492" s="2">
        <v>4</v>
      </c>
      <c r="J492" s="2">
        <v>2</v>
      </c>
      <c r="K492" s="2">
        <v>5.9071999999999996</v>
      </c>
      <c r="L492" s="18" t="str">
        <f>VLOOKUP(F492,'BD customers'!$1:$1048576,2,FALSE)</f>
        <v>Andrew Gjertsen</v>
      </c>
      <c r="M492" s="2">
        <f>MATCH(orders[[#This Row],[Product ID]],'BD product'!A:A,0)</f>
        <v>254</v>
      </c>
      <c r="N492" s="2" t="str" cm="1">
        <f t="array" ref="N492">INDEX('BD product'!A:D,M492,2)</f>
        <v>Office Supplies</v>
      </c>
    </row>
    <row r="493" spans="1:14" x14ac:dyDescent="0.3">
      <c r="A493" s="3" t="s">
        <v>1110</v>
      </c>
      <c r="B493" s="4">
        <v>41983</v>
      </c>
      <c r="C493" s="12" t="str">
        <f t="shared" si="7"/>
        <v>2014/12</v>
      </c>
      <c r="D493" s="4">
        <v>41988</v>
      </c>
      <c r="E493" s="3" t="s">
        <v>21</v>
      </c>
      <c r="F493" s="3" t="s">
        <v>1111</v>
      </c>
      <c r="G493" s="3" t="s">
        <v>1108</v>
      </c>
      <c r="H493" s="5">
        <v>1136</v>
      </c>
      <c r="I493" s="2">
        <v>2</v>
      </c>
      <c r="J493" s="2">
        <v>0</v>
      </c>
      <c r="K493" s="2">
        <v>5.2256</v>
      </c>
      <c r="L493" s="18" t="str">
        <f>VLOOKUP(F493,'BD customers'!$1:$1048576,2,FALSE)</f>
        <v>Sally Matthias</v>
      </c>
      <c r="M493" s="2">
        <f>MATCH(orders[[#This Row],[Product ID]],'BD product'!A:A,0)</f>
        <v>254</v>
      </c>
      <c r="N493" s="2" t="str" cm="1">
        <f t="array" ref="N493">INDEX('BD product'!A:D,M493,2)</f>
        <v>Office Supplies</v>
      </c>
    </row>
    <row r="494" spans="1:14" x14ac:dyDescent="0.3">
      <c r="A494" s="3" t="s">
        <v>1104</v>
      </c>
      <c r="B494" s="4">
        <v>43021</v>
      </c>
      <c r="C494" s="12" t="str">
        <f t="shared" si="7"/>
        <v>2017/10</v>
      </c>
      <c r="D494" s="4">
        <v>43025</v>
      </c>
      <c r="E494" s="3" t="s">
        <v>21</v>
      </c>
      <c r="F494" s="3" t="s">
        <v>1105</v>
      </c>
      <c r="G494" s="3" t="s">
        <v>1112</v>
      </c>
      <c r="H494" s="5">
        <v>59712</v>
      </c>
      <c r="I494" s="2">
        <v>6</v>
      </c>
      <c r="J494" s="2">
        <v>2</v>
      </c>
      <c r="K494" s="2">
        <v>5.9711999999999996</v>
      </c>
      <c r="L494" s="18" t="str">
        <f>VLOOKUP(F494,'BD customers'!$1:$1048576,2,FALSE)</f>
        <v>Andrew Gjertsen</v>
      </c>
      <c r="M494" s="2">
        <f>MATCH(orders[[#This Row],[Product ID]],'BD product'!A:A,0)</f>
        <v>255</v>
      </c>
      <c r="N494" s="2" t="str" cm="1">
        <f t="array" ref="N494">INDEX('BD product'!A:D,M494,2)</f>
        <v>Office Supplies</v>
      </c>
    </row>
    <row r="495" spans="1:14" x14ac:dyDescent="0.3">
      <c r="A495" s="3" t="s">
        <v>1104</v>
      </c>
      <c r="B495" s="4">
        <v>43021</v>
      </c>
      <c r="C495" s="12" t="str">
        <f t="shared" si="7"/>
        <v>2017/10</v>
      </c>
      <c r="D495" s="4">
        <v>43025</v>
      </c>
      <c r="E495" s="3" t="s">
        <v>21</v>
      </c>
      <c r="F495" s="3" t="s">
        <v>1105</v>
      </c>
      <c r="G495" s="3" t="s">
        <v>1114</v>
      </c>
      <c r="H495" s="5">
        <v>2484</v>
      </c>
      <c r="I495" s="2">
        <v>3</v>
      </c>
      <c r="J495" s="2">
        <v>2</v>
      </c>
      <c r="K495" s="2">
        <v>0.86939999999999995</v>
      </c>
      <c r="L495" s="18" t="str">
        <f>VLOOKUP(F495,'BD customers'!$1:$1048576,2,FALSE)</f>
        <v>Andrew Gjertsen</v>
      </c>
      <c r="M495" s="2">
        <f>MATCH(orders[[#This Row],[Product ID]],'BD product'!A:A,0)</f>
        <v>256</v>
      </c>
      <c r="N495" s="2" t="str" cm="1">
        <f t="array" ref="N495">INDEX('BD product'!A:D,M495,2)</f>
        <v>Office Supplies</v>
      </c>
    </row>
    <row r="496" spans="1:14" x14ac:dyDescent="0.3">
      <c r="A496" s="3" t="s">
        <v>1116</v>
      </c>
      <c r="B496" s="4">
        <v>42226</v>
      </c>
      <c r="C496" s="12" t="str">
        <f t="shared" si="7"/>
        <v>2015/08</v>
      </c>
      <c r="D496" s="4">
        <v>42232</v>
      </c>
      <c r="E496" s="3" t="s">
        <v>21</v>
      </c>
      <c r="F496" s="3" t="s">
        <v>1117</v>
      </c>
      <c r="G496" s="3" t="s">
        <v>1114</v>
      </c>
      <c r="H496" s="5">
        <v>414</v>
      </c>
      <c r="I496" s="2">
        <v>4</v>
      </c>
      <c r="J496" s="2">
        <v>0</v>
      </c>
      <c r="K496" s="2">
        <v>1.9872000000000001</v>
      </c>
      <c r="L496" s="18" t="str">
        <f>VLOOKUP(F496,'BD customers'!$1:$1048576,2,FALSE)</f>
        <v>Julie Kriz</v>
      </c>
      <c r="M496" s="2">
        <f>MATCH(orders[[#This Row],[Product ID]],'BD product'!A:A,0)</f>
        <v>256</v>
      </c>
      <c r="N496" s="2" t="str" cm="1">
        <f t="array" ref="N496">INDEX('BD product'!A:D,M496,2)</f>
        <v>Office Supplies</v>
      </c>
    </row>
    <row r="497" spans="1:14" x14ac:dyDescent="0.3">
      <c r="A497" s="3" t="s">
        <v>1118</v>
      </c>
      <c r="B497" s="4">
        <v>42273</v>
      </c>
      <c r="C497" s="12" t="str">
        <f t="shared" si="7"/>
        <v>2015/09</v>
      </c>
      <c r="D497" s="4">
        <v>42275</v>
      </c>
      <c r="E497" s="3" t="s">
        <v>11</v>
      </c>
      <c r="F497" s="3" t="s">
        <v>65</v>
      </c>
      <c r="G497" s="3" t="s">
        <v>1119</v>
      </c>
      <c r="H497" s="5">
        <v>208</v>
      </c>
      <c r="I497" s="2">
        <v>5</v>
      </c>
      <c r="J497" s="2">
        <v>8</v>
      </c>
      <c r="K497" s="2">
        <v>-0.34320000000000001</v>
      </c>
      <c r="L497" s="18" t="str">
        <f>VLOOKUP(F497,'BD customers'!$1:$1048576,2,FALSE)</f>
        <v>Steven Cartwright</v>
      </c>
      <c r="M497" s="2">
        <f>MATCH(orders[[#This Row],[Product ID]],'BD product'!A:A,0)</f>
        <v>257</v>
      </c>
      <c r="N497" s="2" t="str" cm="1">
        <f t="array" ref="N497">INDEX('BD product'!A:D,M497,2)</f>
        <v>Office Supplies</v>
      </c>
    </row>
    <row r="498" spans="1:14" x14ac:dyDescent="0.3">
      <c r="A498" s="3" t="s">
        <v>1121</v>
      </c>
      <c r="B498" s="4">
        <v>42686</v>
      </c>
      <c r="C498" s="12" t="str">
        <f t="shared" si="7"/>
        <v>2016/11</v>
      </c>
      <c r="D498" s="4">
        <v>42693</v>
      </c>
      <c r="E498" s="3" t="s">
        <v>21</v>
      </c>
      <c r="F498" s="3" t="s">
        <v>504</v>
      </c>
      <c r="G498" s="3" t="s">
        <v>1119</v>
      </c>
      <c r="H498" s="5">
        <v>4368</v>
      </c>
      <c r="I498" s="2">
        <v>7</v>
      </c>
      <c r="J498" s="2">
        <v>7</v>
      </c>
      <c r="K498" s="2">
        <v>-3.3488000000000002</v>
      </c>
      <c r="L498" s="18" t="str">
        <f>VLOOKUP(F498,'BD customers'!$1:$1048576,2,FALSE)</f>
        <v>Maurice Satty</v>
      </c>
      <c r="M498" s="2">
        <f>MATCH(orders[[#This Row],[Product ID]],'BD product'!A:A,0)</f>
        <v>257</v>
      </c>
      <c r="N498" s="2" t="str" cm="1">
        <f t="array" ref="N498">INDEX('BD product'!A:D,M498,2)</f>
        <v>Office Supplies</v>
      </c>
    </row>
    <row r="499" spans="1:14" x14ac:dyDescent="0.3">
      <c r="A499" s="3" t="s">
        <v>1122</v>
      </c>
      <c r="B499" s="4">
        <v>42569</v>
      </c>
      <c r="C499" s="12" t="str">
        <f t="shared" si="7"/>
        <v>2016/07</v>
      </c>
      <c r="D499" s="4">
        <v>42575</v>
      </c>
      <c r="E499" s="3" t="s">
        <v>21</v>
      </c>
      <c r="F499" s="3" t="s">
        <v>1123</v>
      </c>
      <c r="G499" s="3" t="s">
        <v>1119</v>
      </c>
      <c r="H499" s="5">
        <v>1872</v>
      </c>
      <c r="I499" s="2">
        <v>3</v>
      </c>
      <c r="J499" s="2">
        <v>7</v>
      </c>
      <c r="K499" s="2">
        <v>-1.4352</v>
      </c>
      <c r="L499" s="18" t="str">
        <f>VLOOKUP(F499,'BD customers'!$1:$1048576,2,FALSE)</f>
        <v>Linda Southworth</v>
      </c>
      <c r="M499" s="2">
        <f>MATCH(orders[[#This Row],[Product ID]],'BD product'!A:A,0)</f>
        <v>257</v>
      </c>
      <c r="N499" s="2" t="str" cm="1">
        <f t="array" ref="N499">INDEX('BD product'!A:D,M499,2)</f>
        <v>Office Supplies</v>
      </c>
    </row>
    <row r="500" spans="1:14" x14ac:dyDescent="0.3">
      <c r="A500" s="3" t="s">
        <v>1118</v>
      </c>
      <c r="B500" s="4">
        <v>42273</v>
      </c>
      <c r="C500" s="12" t="str">
        <f t="shared" si="7"/>
        <v>2015/09</v>
      </c>
      <c r="D500" s="4">
        <v>42275</v>
      </c>
      <c r="E500" s="3" t="s">
        <v>11</v>
      </c>
      <c r="F500" s="3" t="s">
        <v>65</v>
      </c>
      <c r="G500" s="3" t="s">
        <v>1124</v>
      </c>
      <c r="H500" s="5">
        <v>11144</v>
      </c>
      <c r="I500" s="2">
        <v>7</v>
      </c>
      <c r="J500" s="2">
        <v>2</v>
      </c>
      <c r="K500" s="2">
        <v>3.7610999999999999</v>
      </c>
      <c r="L500" s="18" t="str">
        <f>VLOOKUP(F500,'BD customers'!$1:$1048576,2,FALSE)</f>
        <v>Steven Cartwright</v>
      </c>
      <c r="M500" s="2">
        <f>MATCH(orders[[#This Row],[Product ID]],'BD product'!A:A,0)</f>
        <v>258</v>
      </c>
      <c r="N500" s="2" t="str" cm="1">
        <f t="array" ref="N500">INDEX('BD product'!A:D,M500,2)</f>
        <v>Technology</v>
      </c>
    </row>
    <row r="501" spans="1:14" x14ac:dyDescent="0.3">
      <c r="A501" s="3" t="s">
        <v>1126</v>
      </c>
      <c r="B501" s="4">
        <v>42310</v>
      </c>
      <c r="C501" s="12" t="str">
        <f t="shared" si="7"/>
        <v>2015/11</v>
      </c>
      <c r="D501" s="4">
        <v>42314</v>
      </c>
      <c r="E501" s="3" t="s">
        <v>21</v>
      </c>
      <c r="F501" s="3" t="s">
        <v>625</v>
      </c>
      <c r="G501" s="3" t="s">
        <v>1127</v>
      </c>
      <c r="H501" s="5">
        <v>103884</v>
      </c>
      <c r="I501" s="2">
        <v>5</v>
      </c>
      <c r="J501" s="2">
        <v>2</v>
      </c>
      <c r="K501" s="2">
        <v>5.1942000000000004</v>
      </c>
      <c r="L501" s="18" t="str">
        <f>VLOOKUP(F501,'BD customers'!$1:$1048576,2,FALSE)</f>
        <v>Jas O'Carroll</v>
      </c>
      <c r="M501" s="2">
        <f>MATCH(orders[[#This Row],[Product ID]],'BD product'!A:A,0)</f>
        <v>259</v>
      </c>
      <c r="N501" s="2" t="str" cm="1">
        <f t="array" ref="N501">INDEX('BD product'!A:D,M501,2)</f>
        <v>Furniture</v>
      </c>
    </row>
    <row r="502" spans="1:14" x14ac:dyDescent="0.3">
      <c r="A502" s="3" t="s">
        <v>1129</v>
      </c>
      <c r="B502" s="4">
        <v>41925</v>
      </c>
      <c r="C502" s="12" t="str">
        <f t="shared" si="7"/>
        <v>2014/10</v>
      </c>
      <c r="D502" s="4">
        <v>41927</v>
      </c>
      <c r="E502" s="3" t="s">
        <v>64</v>
      </c>
      <c r="F502" s="3" t="s">
        <v>514</v>
      </c>
      <c r="G502" s="3" t="s">
        <v>1127</v>
      </c>
      <c r="H502" s="5">
        <v>129855</v>
      </c>
      <c r="I502" s="2">
        <v>5</v>
      </c>
      <c r="J502" s="2">
        <v>0</v>
      </c>
      <c r="K502" s="2">
        <v>31.165199999999999</v>
      </c>
      <c r="L502" s="18" t="str">
        <f>VLOOKUP(F502,'BD customers'!$1:$1048576,2,FALSE)</f>
        <v>Zuschuss Carroll</v>
      </c>
      <c r="M502" s="2">
        <f>MATCH(orders[[#This Row],[Product ID]],'BD product'!A:A,0)</f>
        <v>259</v>
      </c>
      <c r="N502" s="2" t="str" cm="1">
        <f t="array" ref="N502">INDEX('BD product'!A:D,M502,2)</f>
        <v>Furniture</v>
      </c>
    </row>
    <row r="503" spans="1:14" x14ac:dyDescent="0.3">
      <c r="A503" s="3" t="s">
        <v>1130</v>
      </c>
      <c r="B503" s="4">
        <v>42216</v>
      </c>
      <c r="C503" s="12" t="str">
        <f t="shared" si="7"/>
        <v>2015/07</v>
      </c>
      <c r="D503" s="4">
        <v>42216</v>
      </c>
      <c r="E503" s="3" t="s">
        <v>41</v>
      </c>
      <c r="F503" s="3" t="s">
        <v>1131</v>
      </c>
      <c r="G503" s="3" t="s">
        <v>1127</v>
      </c>
      <c r="H503" s="5">
        <v>1090782</v>
      </c>
      <c r="I503" s="2">
        <v>7</v>
      </c>
      <c r="J503" s="2">
        <v>4</v>
      </c>
      <c r="K503" s="2">
        <v>-290.87520000000001</v>
      </c>
      <c r="L503" s="18" t="str">
        <f>VLOOKUP(F503,'BD customers'!$1:$1048576,2,FALSE)</f>
        <v>Rick Hansen</v>
      </c>
      <c r="M503" s="2">
        <f>MATCH(orders[[#This Row],[Product ID]],'BD product'!A:A,0)</f>
        <v>259</v>
      </c>
      <c r="N503" s="2" t="str" cm="1">
        <f t="array" ref="N503">INDEX('BD product'!A:D,M503,2)</f>
        <v>Furniture</v>
      </c>
    </row>
    <row r="504" spans="1:14" x14ac:dyDescent="0.3">
      <c r="A504" s="3" t="s">
        <v>1132</v>
      </c>
      <c r="B504" s="4">
        <v>42273</v>
      </c>
      <c r="C504" s="12" t="str">
        <f t="shared" si="7"/>
        <v>2015/09</v>
      </c>
      <c r="D504" s="4">
        <v>42279</v>
      </c>
      <c r="E504" s="3" t="s">
        <v>21</v>
      </c>
      <c r="F504" s="3" t="s">
        <v>148</v>
      </c>
      <c r="G504" s="3" t="s">
        <v>1133</v>
      </c>
      <c r="H504" s="5">
        <v>14176</v>
      </c>
      <c r="I504" s="2">
        <v>5</v>
      </c>
      <c r="J504" s="2">
        <v>2</v>
      </c>
      <c r="K504" s="2">
        <v>4.7843999999999998</v>
      </c>
      <c r="L504" s="18" t="str">
        <f>VLOOKUP(F504,'BD customers'!$1:$1048576,2,FALSE)</f>
        <v>Tracy Blumstein</v>
      </c>
      <c r="M504" s="2">
        <f>MATCH(orders[[#This Row],[Product ID]],'BD product'!A:A,0)</f>
        <v>260</v>
      </c>
      <c r="N504" s="2" t="str" cm="1">
        <f t="array" ref="N504">INDEX('BD product'!A:D,M504,2)</f>
        <v>Office Supplies</v>
      </c>
    </row>
    <row r="505" spans="1:14" x14ac:dyDescent="0.3">
      <c r="A505" s="3" t="s">
        <v>1134</v>
      </c>
      <c r="B505" s="4">
        <v>42894</v>
      </c>
      <c r="C505" s="12" t="str">
        <f t="shared" si="7"/>
        <v>2017/06</v>
      </c>
      <c r="D505" s="4">
        <v>42896</v>
      </c>
      <c r="E505" s="3" t="s">
        <v>11</v>
      </c>
      <c r="F505" s="3" t="s">
        <v>1135</v>
      </c>
      <c r="G505" s="3" t="s">
        <v>1133</v>
      </c>
      <c r="H505" s="5">
        <v>85056</v>
      </c>
      <c r="I505" s="2">
        <v>3</v>
      </c>
      <c r="J505" s="2">
        <v>2</v>
      </c>
      <c r="K505" s="2">
        <v>28.706399999999999</v>
      </c>
      <c r="L505" s="18" t="str">
        <f>VLOOKUP(F505,'BD customers'!$1:$1048576,2,FALSE)</f>
        <v>Tiffany House</v>
      </c>
      <c r="M505" s="2">
        <f>MATCH(orders[[#This Row],[Product ID]],'BD product'!A:A,0)</f>
        <v>260</v>
      </c>
      <c r="N505" s="2" t="str" cm="1">
        <f t="array" ref="N505">INDEX('BD product'!A:D,M505,2)</f>
        <v>Office Supplies</v>
      </c>
    </row>
    <row r="506" spans="1:14" x14ac:dyDescent="0.3">
      <c r="A506" s="3" t="s">
        <v>478</v>
      </c>
      <c r="B506" s="4">
        <v>41831</v>
      </c>
      <c r="C506" s="12" t="str">
        <f t="shared" si="7"/>
        <v>2014/07</v>
      </c>
      <c r="D506" s="4">
        <v>41835</v>
      </c>
      <c r="E506" s="3" t="s">
        <v>21</v>
      </c>
      <c r="F506" s="3" t="s">
        <v>479</v>
      </c>
      <c r="G506" s="3" t="s">
        <v>1133</v>
      </c>
      <c r="H506" s="5">
        <v>1772</v>
      </c>
      <c r="I506" s="2">
        <v>5</v>
      </c>
      <c r="J506" s="2">
        <v>0</v>
      </c>
      <c r="K506" s="2">
        <v>8.3284000000000002</v>
      </c>
      <c r="L506" s="18" t="str">
        <f>VLOOKUP(F506,'BD customers'!$1:$1048576,2,FALSE)</f>
        <v>Laura Armstrong</v>
      </c>
      <c r="M506" s="2">
        <f>MATCH(orders[[#This Row],[Product ID]],'BD product'!A:A,0)</f>
        <v>260</v>
      </c>
      <c r="N506" s="2" t="str" cm="1">
        <f t="array" ref="N506">INDEX('BD product'!A:D,M506,2)</f>
        <v>Office Supplies</v>
      </c>
    </row>
    <row r="507" spans="1:14" x14ac:dyDescent="0.3">
      <c r="A507" s="3" t="s">
        <v>1132</v>
      </c>
      <c r="B507" s="4">
        <v>42273</v>
      </c>
      <c r="C507" s="12" t="str">
        <f t="shared" si="7"/>
        <v>2015/09</v>
      </c>
      <c r="D507" s="4">
        <v>42279</v>
      </c>
      <c r="E507" s="3" t="s">
        <v>21</v>
      </c>
      <c r="F507" s="3" t="s">
        <v>148</v>
      </c>
      <c r="G507" s="3" t="s">
        <v>1136</v>
      </c>
      <c r="H507" s="5">
        <v>2398</v>
      </c>
      <c r="I507" s="2">
        <v>5</v>
      </c>
      <c r="J507" s="2">
        <v>2</v>
      </c>
      <c r="K507" s="2">
        <v>0.47960000000000003</v>
      </c>
      <c r="L507" s="18" t="str">
        <f>VLOOKUP(F507,'BD customers'!$1:$1048576,2,FALSE)</f>
        <v>Tracy Blumstein</v>
      </c>
      <c r="M507" s="2">
        <f>MATCH(orders[[#This Row],[Product ID]],'BD product'!A:A,0)</f>
        <v>261</v>
      </c>
      <c r="N507" s="2" t="str" cm="1">
        <f t="array" ref="N507">INDEX('BD product'!A:D,M507,2)</f>
        <v>Technology</v>
      </c>
    </row>
    <row r="508" spans="1:14" x14ac:dyDescent="0.3">
      <c r="A508" s="3" t="s">
        <v>1132</v>
      </c>
      <c r="B508" s="4">
        <v>42273</v>
      </c>
      <c r="C508" s="12" t="str">
        <f t="shared" si="7"/>
        <v>2015/09</v>
      </c>
      <c r="D508" s="4">
        <v>42279</v>
      </c>
      <c r="E508" s="3" t="s">
        <v>21</v>
      </c>
      <c r="F508" s="3" t="s">
        <v>148</v>
      </c>
      <c r="G508" s="3" t="s">
        <v>1138</v>
      </c>
      <c r="H508" s="5">
        <v>31104</v>
      </c>
      <c r="I508" s="2">
        <v>6</v>
      </c>
      <c r="J508" s="2">
        <v>2</v>
      </c>
      <c r="K508" s="2">
        <v>10.8864</v>
      </c>
      <c r="L508" s="18" t="str">
        <f>VLOOKUP(F508,'BD customers'!$1:$1048576,2,FALSE)</f>
        <v>Tracy Blumstein</v>
      </c>
      <c r="M508" s="2">
        <f>MATCH(orders[[#This Row],[Product ID]],'BD product'!A:A,0)</f>
        <v>262</v>
      </c>
      <c r="N508" s="2" t="str" cm="1">
        <f t="array" ref="N508">INDEX('BD product'!A:D,M508,2)</f>
        <v>Office Supplies</v>
      </c>
    </row>
    <row r="509" spans="1:14" x14ac:dyDescent="0.3">
      <c r="A509" s="3" t="s">
        <v>1140</v>
      </c>
      <c r="B509" s="4">
        <v>42264</v>
      </c>
      <c r="C509" s="12" t="str">
        <f t="shared" si="7"/>
        <v>2015/09</v>
      </c>
      <c r="D509" s="4">
        <v>42266</v>
      </c>
      <c r="E509" s="3" t="s">
        <v>11</v>
      </c>
      <c r="F509" s="3" t="s">
        <v>621</v>
      </c>
      <c r="G509" s="3" t="s">
        <v>1138</v>
      </c>
      <c r="H509" s="5">
        <v>324</v>
      </c>
      <c r="I509" s="2">
        <v>5</v>
      </c>
      <c r="J509" s="2">
        <v>0</v>
      </c>
      <c r="K509" s="2">
        <v>1.5551999999999999</v>
      </c>
      <c r="L509" s="18" t="str">
        <f>VLOOKUP(F509,'BD customers'!$1:$1048576,2,FALSE)</f>
        <v>Meg O'Connel</v>
      </c>
      <c r="M509" s="2">
        <f>MATCH(orders[[#This Row],[Product ID]],'BD product'!A:A,0)</f>
        <v>262</v>
      </c>
      <c r="N509" s="2" t="str" cm="1">
        <f t="array" ref="N509">INDEX('BD product'!A:D,M509,2)</f>
        <v>Office Supplies</v>
      </c>
    </row>
    <row r="510" spans="1:14" x14ac:dyDescent="0.3">
      <c r="A510" s="3" t="s">
        <v>1141</v>
      </c>
      <c r="B510" s="4">
        <v>42710</v>
      </c>
      <c r="C510" s="12" t="str">
        <f t="shared" si="7"/>
        <v>2016/12</v>
      </c>
      <c r="D510" s="4">
        <v>42711</v>
      </c>
      <c r="E510" s="3" t="s">
        <v>64</v>
      </c>
      <c r="F510" s="3" t="s">
        <v>568</v>
      </c>
      <c r="G510" s="3" t="s">
        <v>1138</v>
      </c>
      <c r="H510" s="5">
        <v>1944</v>
      </c>
      <c r="I510" s="2">
        <v>3</v>
      </c>
      <c r="J510" s="2">
        <v>0</v>
      </c>
      <c r="K510" s="2">
        <v>9.3312000000000008</v>
      </c>
      <c r="L510" s="18" t="str">
        <f>VLOOKUP(F510,'BD customers'!$1:$1048576,2,FALSE)</f>
        <v>Greg Guthrie</v>
      </c>
      <c r="M510" s="2">
        <f>MATCH(orders[[#This Row],[Product ID]],'BD product'!A:A,0)</f>
        <v>262</v>
      </c>
      <c r="N510" s="2" t="str" cm="1">
        <f t="array" ref="N510">INDEX('BD product'!A:D,M510,2)</f>
        <v>Office Supplies</v>
      </c>
    </row>
    <row r="511" spans="1:14" x14ac:dyDescent="0.3">
      <c r="A511" s="3" t="s">
        <v>776</v>
      </c>
      <c r="B511" s="4">
        <v>42722</v>
      </c>
      <c r="C511" s="12" t="str">
        <f t="shared" si="7"/>
        <v>2016/12</v>
      </c>
      <c r="D511" s="4">
        <v>42724</v>
      </c>
      <c r="E511" s="3" t="s">
        <v>11</v>
      </c>
      <c r="F511" s="3" t="s">
        <v>777</v>
      </c>
      <c r="G511" s="3" t="s">
        <v>1142</v>
      </c>
      <c r="H511" s="5">
        <v>254058</v>
      </c>
      <c r="I511" s="2">
        <v>7</v>
      </c>
      <c r="J511" s="2">
        <v>7</v>
      </c>
      <c r="K511" s="2">
        <v>-16.937200000000001</v>
      </c>
      <c r="L511" s="18" t="str">
        <f>VLOOKUP(F511,'BD customers'!$1:$1048576,2,FALSE)</f>
        <v>Alan Haines</v>
      </c>
      <c r="M511" s="2">
        <f>MATCH(orders[[#This Row],[Product ID]],'BD product'!A:A,0)</f>
        <v>263</v>
      </c>
      <c r="N511" s="2" t="str" cm="1">
        <f t="array" ref="N511">INDEX('BD product'!A:D,M511,2)</f>
        <v>Office Supplies</v>
      </c>
    </row>
    <row r="512" spans="1:14" x14ac:dyDescent="0.3">
      <c r="A512" s="3" t="s">
        <v>1144</v>
      </c>
      <c r="B512" s="4">
        <v>42273</v>
      </c>
      <c r="C512" s="12" t="str">
        <f t="shared" si="7"/>
        <v>2015/09</v>
      </c>
      <c r="D512" s="4">
        <v>42277</v>
      </c>
      <c r="E512" s="3" t="s">
        <v>21</v>
      </c>
      <c r="F512" s="3" t="s">
        <v>1145</v>
      </c>
      <c r="G512" s="3" t="s">
        <v>1142</v>
      </c>
      <c r="H512" s="5">
        <v>72588</v>
      </c>
      <c r="I512" s="2">
        <v>2</v>
      </c>
      <c r="J512" s="2">
        <v>7</v>
      </c>
      <c r="K512" s="2">
        <v>-4.8391999999999999</v>
      </c>
      <c r="L512" s="18" t="str">
        <f>VLOOKUP(F512,'BD customers'!$1:$1048576,2,FALSE)</f>
        <v>Rick Wilson</v>
      </c>
      <c r="M512" s="2">
        <f>MATCH(orders[[#This Row],[Product ID]],'BD product'!A:A,0)</f>
        <v>263</v>
      </c>
      <c r="N512" s="2" t="str" cm="1">
        <f t="array" ref="N512">INDEX('BD product'!A:D,M512,2)</f>
        <v>Office Supplies</v>
      </c>
    </row>
    <row r="513" spans="1:14" x14ac:dyDescent="0.3">
      <c r="A513" s="3" t="s">
        <v>776</v>
      </c>
      <c r="B513" s="4">
        <v>42722</v>
      </c>
      <c r="C513" s="12" t="str">
        <f t="shared" si="7"/>
        <v>2016/12</v>
      </c>
      <c r="D513" s="4">
        <v>42724</v>
      </c>
      <c r="E513" s="3" t="s">
        <v>11</v>
      </c>
      <c r="F513" s="3" t="s">
        <v>777</v>
      </c>
      <c r="G513" s="3" t="s">
        <v>1146</v>
      </c>
      <c r="H513" s="5">
        <v>96148</v>
      </c>
      <c r="I513" s="2">
        <v>5</v>
      </c>
      <c r="J513" s="2">
        <v>2</v>
      </c>
      <c r="K513" s="2">
        <v>-204.31450000000001</v>
      </c>
      <c r="L513" s="18" t="str">
        <f>VLOOKUP(F513,'BD customers'!$1:$1048576,2,FALSE)</f>
        <v>Alan Haines</v>
      </c>
      <c r="M513" s="2">
        <f>MATCH(orders[[#This Row],[Product ID]],'BD product'!A:A,0)</f>
        <v>264</v>
      </c>
      <c r="N513" s="2" t="str" cm="1">
        <f t="array" ref="N513">INDEX('BD product'!A:D,M513,2)</f>
        <v>Office Supplies</v>
      </c>
    </row>
    <row r="514" spans="1:14" x14ac:dyDescent="0.3">
      <c r="A514" s="3" t="s">
        <v>1148</v>
      </c>
      <c r="B514" s="4">
        <v>42694</v>
      </c>
      <c r="C514" s="12" t="str">
        <f t="shared" ref="C514:C577" si="8">TEXT(B514,"aaaa/mm")</f>
        <v>2016/11</v>
      </c>
      <c r="D514" s="4">
        <v>42698</v>
      </c>
      <c r="E514" s="3" t="s">
        <v>11</v>
      </c>
      <c r="F514" s="3" t="s">
        <v>1149</v>
      </c>
      <c r="G514" s="3" t="s">
        <v>1150</v>
      </c>
      <c r="H514" s="5">
        <v>19096</v>
      </c>
      <c r="I514" s="2">
        <v>7</v>
      </c>
      <c r="J514" s="2">
        <v>2</v>
      </c>
      <c r="K514" s="2">
        <v>6.6836000000000002</v>
      </c>
      <c r="L514" s="18" t="str">
        <f>VLOOKUP(F514,'BD customers'!$1:$1048576,2,FALSE)</f>
        <v>Nick Zandusky</v>
      </c>
      <c r="M514" s="2">
        <f>MATCH(orders[[#This Row],[Product ID]],'BD product'!A:A,0)</f>
        <v>265</v>
      </c>
      <c r="N514" s="2" t="str" cm="1">
        <f t="array" ref="N514">INDEX('BD product'!A:D,M514,2)</f>
        <v>Office Supplies</v>
      </c>
    </row>
    <row r="515" spans="1:14" x14ac:dyDescent="0.3">
      <c r="A515" s="3" t="s">
        <v>1152</v>
      </c>
      <c r="B515" s="4">
        <v>42608</v>
      </c>
      <c r="C515" s="12" t="str">
        <f t="shared" si="8"/>
        <v>2016/08</v>
      </c>
      <c r="D515" s="4">
        <v>42609</v>
      </c>
      <c r="E515" s="3" t="s">
        <v>64</v>
      </c>
      <c r="F515" s="3" t="s">
        <v>1153</v>
      </c>
      <c r="G515" s="3" t="s">
        <v>1150</v>
      </c>
      <c r="H515" s="5">
        <v>1023</v>
      </c>
      <c r="I515" s="2">
        <v>3</v>
      </c>
      <c r="J515" s="2">
        <v>0</v>
      </c>
      <c r="K515" s="2">
        <v>4.9104000000000001</v>
      </c>
      <c r="L515" s="18" t="str">
        <f>VLOOKUP(F515,'BD customers'!$1:$1048576,2,FALSE)</f>
        <v>Roland Fjeld</v>
      </c>
      <c r="M515" s="2">
        <f>MATCH(orders[[#This Row],[Product ID]],'BD product'!A:A,0)</f>
        <v>265</v>
      </c>
      <c r="N515" s="2" t="str" cm="1">
        <f t="array" ref="N515">INDEX('BD product'!A:D,M515,2)</f>
        <v>Office Supplies</v>
      </c>
    </row>
    <row r="516" spans="1:14" x14ac:dyDescent="0.3">
      <c r="A516" s="3" t="s">
        <v>1148</v>
      </c>
      <c r="B516" s="4">
        <v>42694</v>
      </c>
      <c r="C516" s="12" t="str">
        <f t="shared" si="8"/>
        <v>2016/11</v>
      </c>
      <c r="D516" s="4">
        <v>42698</v>
      </c>
      <c r="E516" s="3" t="s">
        <v>11</v>
      </c>
      <c r="F516" s="3" t="s">
        <v>1149</v>
      </c>
      <c r="G516" s="3" t="s">
        <v>1154</v>
      </c>
      <c r="H516" s="5">
        <v>18496</v>
      </c>
      <c r="I516" s="2">
        <v>8</v>
      </c>
      <c r="J516" s="2">
        <v>2</v>
      </c>
      <c r="K516" s="2">
        <v>6.2423999999999999</v>
      </c>
      <c r="L516" s="18" t="str">
        <f>VLOOKUP(F516,'BD customers'!$1:$1048576,2,FALSE)</f>
        <v>Nick Zandusky</v>
      </c>
      <c r="M516" s="2">
        <f>MATCH(orders[[#This Row],[Product ID]],'BD product'!A:A,0)</f>
        <v>266</v>
      </c>
      <c r="N516" s="2" t="str" cm="1">
        <f t="array" ref="N516">INDEX('BD product'!A:D,M516,2)</f>
        <v>Office Supplies</v>
      </c>
    </row>
    <row r="517" spans="1:14" x14ac:dyDescent="0.3">
      <c r="A517" s="3" t="s">
        <v>1148</v>
      </c>
      <c r="B517" s="4">
        <v>42694</v>
      </c>
      <c r="C517" s="12" t="str">
        <f t="shared" si="8"/>
        <v>2016/11</v>
      </c>
      <c r="D517" s="4">
        <v>42698</v>
      </c>
      <c r="E517" s="3" t="s">
        <v>11</v>
      </c>
      <c r="F517" s="3" t="s">
        <v>1149</v>
      </c>
      <c r="G517" s="3" t="s">
        <v>1156</v>
      </c>
      <c r="H517" s="5">
        <v>255984</v>
      </c>
      <c r="I517" s="2">
        <v>2</v>
      </c>
      <c r="J517" s="2">
        <v>2</v>
      </c>
      <c r="K517" s="2">
        <v>54.396599999999999</v>
      </c>
      <c r="L517" s="18" t="str">
        <f>VLOOKUP(F517,'BD customers'!$1:$1048576,2,FALSE)</f>
        <v>Nick Zandusky</v>
      </c>
      <c r="M517" s="2">
        <f>MATCH(orders[[#This Row],[Product ID]],'BD product'!A:A,0)</f>
        <v>267</v>
      </c>
      <c r="N517" s="2" t="str" cm="1">
        <f t="array" ref="N517">INDEX('BD product'!A:D,M517,2)</f>
        <v>Technology</v>
      </c>
    </row>
    <row r="518" spans="1:14" x14ac:dyDescent="0.3">
      <c r="A518" s="3" t="s">
        <v>1148</v>
      </c>
      <c r="B518" s="4">
        <v>42694</v>
      </c>
      <c r="C518" s="12" t="str">
        <f t="shared" si="8"/>
        <v>2016/11</v>
      </c>
      <c r="D518" s="4">
        <v>42698</v>
      </c>
      <c r="E518" s="3" t="s">
        <v>11</v>
      </c>
      <c r="F518" s="3" t="s">
        <v>1149</v>
      </c>
      <c r="G518" s="3" t="s">
        <v>1158</v>
      </c>
      <c r="H518" s="5">
        <v>8697</v>
      </c>
      <c r="I518" s="2">
        <v>3</v>
      </c>
      <c r="J518" s="2">
        <v>5</v>
      </c>
      <c r="K518" s="2">
        <v>-48.703200000000002</v>
      </c>
      <c r="L518" s="18" t="str">
        <f>VLOOKUP(F518,'BD customers'!$1:$1048576,2,FALSE)</f>
        <v>Nick Zandusky</v>
      </c>
      <c r="M518" s="2">
        <f>MATCH(orders[[#This Row],[Product ID]],'BD product'!A:A,0)</f>
        <v>268</v>
      </c>
      <c r="N518" s="2" t="str" cm="1">
        <f t="array" ref="N518">INDEX('BD product'!A:D,M518,2)</f>
        <v>Furniture</v>
      </c>
    </row>
    <row r="519" spans="1:14" x14ac:dyDescent="0.3">
      <c r="A519" s="3" t="s">
        <v>944</v>
      </c>
      <c r="B519" s="4">
        <v>43097</v>
      </c>
      <c r="C519" s="12" t="str">
        <f t="shared" si="8"/>
        <v>2017/12</v>
      </c>
      <c r="D519" s="4">
        <v>43101</v>
      </c>
      <c r="E519" s="3" t="s">
        <v>21</v>
      </c>
      <c r="F519" s="3" t="s">
        <v>945</v>
      </c>
      <c r="G519" s="3" t="s">
        <v>1158</v>
      </c>
      <c r="H519" s="5">
        <v>788528</v>
      </c>
      <c r="I519" s="2">
        <v>2</v>
      </c>
      <c r="J519" s="2">
        <v>32</v>
      </c>
      <c r="K519" s="2">
        <v>-1.1596</v>
      </c>
      <c r="L519" s="18" t="str">
        <f>VLOOKUP(F519,'BD customers'!$1:$1048576,2,FALSE)</f>
        <v>Greg Hansen</v>
      </c>
      <c r="M519" s="2">
        <f>MATCH(orders[[#This Row],[Product ID]],'BD product'!A:A,0)</f>
        <v>268</v>
      </c>
      <c r="N519" s="2" t="str" cm="1">
        <f t="array" ref="N519">INDEX('BD product'!A:D,M519,2)</f>
        <v>Furniture</v>
      </c>
    </row>
    <row r="520" spans="1:14" x14ac:dyDescent="0.3">
      <c r="A520" s="3" t="s">
        <v>1160</v>
      </c>
      <c r="B520" s="4">
        <v>41999</v>
      </c>
      <c r="C520" s="12" t="str">
        <f t="shared" si="8"/>
        <v>2014/12</v>
      </c>
      <c r="D520" s="4">
        <v>42001</v>
      </c>
      <c r="E520" s="3" t="s">
        <v>64</v>
      </c>
      <c r="F520" s="3" t="s">
        <v>1161</v>
      </c>
      <c r="G520" s="3" t="s">
        <v>1162</v>
      </c>
      <c r="H520" s="5">
        <v>300416</v>
      </c>
      <c r="I520" s="2">
        <v>8</v>
      </c>
      <c r="J520" s="2">
        <v>2</v>
      </c>
      <c r="K520" s="2">
        <v>78.859200000000001</v>
      </c>
      <c r="L520" s="18" t="str">
        <f>VLOOKUP(F520,'BD customers'!$1:$1048576,2,FALSE)</f>
        <v>Kelly Lampkin</v>
      </c>
      <c r="M520" s="2">
        <f>MATCH(orders[[#This Row],[Product ID]],'BD product'!A:A,0)</f>
        <v>269</v>
      </c>
      <c r="N520" s="2" t="str" cm="1">
        <f t="array" ref="N520">INDEX('BD product'!A:D,M520,2)</f>
        <v>Furniture</v>
      </c>
    </row>
    <row r="521" spans="1:14" x14ac:dyDescent="0.3">
      <c r="A521" s="3" t="s">
        <v>1164</v>
      </c>
      <c r="B521" s="4">
        <v>43066</v>
      </c>
      <c r="C521" s="12" t="str">
        <f t="shared" si="8"/>
        <v>2017/11</v>
      </c>
      <c r="D521" s="4">
        <v>43068</v>
      </c>
      <c r="E521" s="3" t="s">
        <v>64</v>
      </c>
      <c r="F521" s="3" t="s">
        <v>1165</v>
      </c>
      <c r="G521" s="3" t="s">
        <v>1162</v>
      </c>
      <c r="H521" s="5">
        <v>4694</v>
      </c>
      <c r="I521" s="2">
        <v>1</v>
      </c>
      <c r="J521" s="2">
        <v>0</v>
      </c>
      <c r="K521" s="2">
        <v>19.2454</v>
      </c>
      <c r="L521" s="18" t="str">
        <f>VLOOKUP(F521,'BD customers'!$1:$1048576,2,FALSE)</f>
        <v>Brian Moss</v>
      </c>
      <c r="M521" s="2">
        <f>MATCH(orders[[#This Row],[Product ID]],'BD product'!A:A,0)</f>
        <v>269</v>
      </c>
      <c r="N521" s="2" t="str" cm="1">
        <f t="array" ref="N521">INDEX('BD product'!A:D,M521,2)</f>
        <v>Furniture</v>
      </c>
    </row>
    <row r="522" spans="1:14" x14ac:dyDescent="0.3">
      <c r="A522" s="3" t="s">
        <v>327</v>
      </c>
      <c r="B522" s="4">
        <v>42405</v>
      </c>
      <c r="C522" s="12" t="str">
        <f t="shared" si="8"/>
        <v>2016/02</v>
      </c>
      <c r="D522" s="4">
        <v>42405</v>
      </c>
      <c r="E522" s="3" t="s">
        <v>41</v>
      </c>
      <c r="F522" s="3" t="s">
        <v>328</v>
      </c>
      <c r="G522" s="3" t="s">
        <v>1162</v>
      </c>
      <c r="H522" s="5">
        <v>1884</v>
      </c>
      <c r="I522" s="2">
        <v>3</v>
      </c>
      <c r="J522" s="2">
        <v>0</v>
      </c>
      <c r="K522" s="2">
        <v>7.1592000000000002</v>
      </c>
      <c r="L522" s="18" t="str">
        <f>VLOOKUP(F522,'BD customers'!$1:$1048576,2,FALSE)</f>
        <v>Paul Prost</v>
      </c>
      <c r="M522" s="2">
        <f>MATCH(orders[[#This Row],[Product ID]],'BD product'!A:A,0)</f>
        <v>269</v>
      </c>
      <c r="N522" s="2" t="str" cm="1">
        <f t="array" ref="N522">INDEX('BD product'!A:D,M522,2)</f>
        <v>Furniture</v>
      </c>
    </row>
    <row r="523" spans="1:14" x14ac:dyDescent="0.3">
      <c r="A523" s="3" t="s">
        <v>1160</v>
      </c>
      <c r="B523" s="4">
        <v>41999</v>
      </c>
      <c r="C523" s="12" t="str">
        <f t="shared" si="8"/>
        <v>2014/12</v>
      </c>
      <c r="D523" s="4">
        <v>42001</v>
      </c>
      <c r="E523" s="3" t="s">
        <v>64</v>
      </c>
      <c r="F523" s="3" t="s">
        <v>1161</v>
      </c>
      <c r="G523" s="3" t="s">
        <v>1166</v>
      </c>
      <c r="H523" s="5">
        <v>230352</v>
      </c>
      <c r="I523" s="2">
        <v>3</v>
      </c>
      <c r="J523" s="2">
        <v>2</v>
      </c>
      <c r="K523" s="2">
        <v>20.155799999999999</v>
      </c>
      <c r="L523" s="18" t="str">
        <f>VLOOKUP(F523,'BD customers'!$1:$1048576,2,FALSE)</f>
        <v>Kelly Lampkin</v>
      </c>
      <c r="M523" s="2">
        <f>MATCH(orders[[#This Row],[Product ID]],'BD product'!A:A,0)</f>
        <v>270</v>
      </c>
      <c r="N523" s="2" t="str" cm="1">
        <f t="array" ref="N523">INDEX('BD product'!A:D,M523,2)</f>
        <v>Furniture</v>
      </c>
    </row>
    <row r="524" spans="1:14" x14ac:dyDescent="0.3">
      <c r="A524" s="3" t="s">
        <v>1168</v>
      </c>
      <c r="B524" s="4">
        <v>43042</v>
      </c>
      <c r="C524" s="12" t="str">
        <f t="shared" si="8"/>
        <v>2017/11</v>
      </c>
      <c r="D524" s="4">
        <v>43046</v>
      </c>
      <c r="E524" s="3" t="s">
        <v>21</v>
      </c>
      <c r="F524" s="3" t="s">
        <v>1169</v>
      </c>
      <c r="G524" s="3" t="s">
        <v>1166</v>
      </c>
      <c r="H524" s="5">
        <v>307136</v>
      </c>
      <c r="I524" s="2">
        <v>4</v>
      </c>
      <c r="J524" s="2">
        <v>2</v>
      </c>
      <c r="K524" s="2">
        <v>26.874400000000001</v>
      </c>
      <c r="L524" s="18" t="str">
        <f>VLOOKUP(F524,'BD customers'!$1:$1048576,2,FALSE)</f>
        <v>Kimberly Carter</v>
      </c>
      <c r="M524" s="2">
        <f>MATCH(orders[[#This Row],[Product ID]],'BD product'!A:A,0)</f>
        <v>270</v>
      </c>
      <c r="N524" s="2" t="str" cm="1">
        <f t="array" ref="N524">INDEX('BD product'!A:D,M524,2)</f>
        <v>Furniture</v>
      </c>
    </row>
    <row r="525" spans="1:14" x14ac:dyDescent="0.3">
      <c r="A525" s="3" t="s">
        <v>839</v>
      </c>
      <c r="B525" s="4">
        <v>42290</v>
      </c>
      <c r="C525" s="12" t="str">
        <f t="shared" si="8"/>
        <v>2015/10</v>
      </c>
      <c r="D525" s="4">
        <v>42294</v>
      </c>
      <c r="E525" s="3" t="s">
        <v>21</v>
      </c>
      <c r="F525" s="3" t="s">
        <v>840</v>
      </c>
      <c r="G525" s="3" t="s">
        <v>1166</v>
      </c>
      <c r="H525" s="5">
        <v>28794</v>
      </c>
      <c r="I525" s="2">
        <v>3</v>
      </c>
      <c r="J525" s="2">
        <v>0</v>
      </c>
      <c r="K525" s="2">
        <v>77.743799999999993</v>
      </c>
      <c r="L525" s="18" t="str">
        <f>VLOOKUP(F525,'BD customers'!$1:$1048576,2,FALSE)</f>
        <v>Art Foster</v>
      </c>
      <c r="M525" s="2">
        <f>MATCH(orders[[#This Row],[Product ID]],'BD product'!A:A,0)</f>
        <v>270</v>
      </c>
      <c r="N525" s="2" t="str" cm="1">
        <f t="array" ref="N525">INDEX('BD product'!A:D,M525,2)</f>
        <v>Furniture</v>
      </c>
    </row>
    <row r="526" spans="1:14" x14ac:dyDescent="0.3">
      <c r="A526" s="3" t="s">
        <v>1160</v>
      </c>
      <c r="B526" s="4">
        <v>41999</v>
      </c>
      <c r="C526" s="12" t="str">
        <f t="shared" si="8"/>
        <v>2014/12</v>
      </c>
      <c r="D526" s="4">
        <v>42001</v>
      </c>
      <c r="E526" s="3" t="s">
        <v>64</v>
      </c>
      <c r="F526" s="3" t="s">
        <v>1161</v>
      </c>
      <c r="G526" s="3" t="s">
        <v>1170</v>
      </c>
      <c r="H526" s="5">
        <v>218352</v>
      </c>
      <c r="I526" s="2">
        <v>3</v>
      </c>
      <c r="J526" s="2">
        <v>2</v>
      </c>
      <c r="K526" s="2">
        <v>-24.564599999999999</v>
      </c>
      <c r="L526" s="18" t="str">
        <f>VLOOKUP(F526,'BD customers'!$1:$1048576,2,FALSE)</f>
        <v>Kelly Lampkin</v>
      </c>
      <c r="M526" s="2">
        <f>MATCH(orders[[#This Row],[Product ID]],'BD product'!A:A,0)</f>
        <v>271</v>
      </c>
      <c r="N526" s="2" t="str" cm="1">
        <f t="array" ref="N526">INDEX('BD product'!A:D,M526,2)</f>
        <v>Furniture</v>
      </c>
    </row>
    <row r="527" spans="1:14" x14ac:dyDescent="0.3">
      <c r="A527" s="3" t="s">
        <v>1172</v>
      </c>
      <c r="B527" s="4">
        <v>42021</v>
      </c>
      <c r="C527" s="12" t="str">
        <f t="shared" si="8"/>
        <v>2015/01</v>
      </c>
      <c r="D527" s="4">
        <v>42028</v>
      </c>
      <c r="E527" s="3" t="s">
        <v>21</v>
      </c>
      <c r="F527" s="3" t="s">
        <v>229</v>
      </c>
      <c r="G527" s="3" t="s">
        <v>1170</v>
      </c>
      <c r="H527" s="5">
        <v>254744</v>
      </c>
      <c r="I527" s="2">
        <v>7</v>
      </c>
      <c r="J527" s="2">
        <v>6</v>
      </c>
      <c r="K527" s="2">
        <v>-312.06139999999999</v>
      </c>
      <c r="L527" s="18" t="str">
        <f>VLOOKUP(F527,'BD customers'!$1:$1048576,2,FALSE)</f>
        <v>Joni Sundaresam</v>
      </c>
      <c r="M527" s="2">
        <f>MATCH(orders[[#This Row],[Product ID]],'BD product'!A:A,0)</f>
        <v>271</v>
      </c>
      <c r="N527" s="2" t="str" cm="1">
        <f t="array" ref="N527">INDEX('BD product'!A:D,M527,2)</f>
        <v>Furniture</v>
      </c>
    </row>
    <row r="528" spans="1:14" x14ac:dyDescent="0.3">
      <c r="A528" s="3" t="s">
        <v>1160</v>
      </c>
      <c r="B528" s="4">
        <v>41999</v>
      </c>
      <c r="C528" s="12" t="str">
        <f t="shared" si="8"/>
        <v>2014/12</v>
      </c>
      <c r="D528" s="4">
        <v>42001</v>
      </c>
      <c r="E528" s="3" t="s">
        <v>64</v>
      </c>
      <c r="F528" s="3" t="s">
        <v>1161</v>
      </c>
      <c r="G528" s="3" t="s">
        <v>1173</v>
      </c>
      <c r="H528" s="5">
        <v>786</v>
      </c>
      <c r="I528" s="2">
        <v>5</v>
      </c>
      <c r="J528" s="2">
        <v>7</v>
      </c>
      <c r="K528" s="2">
        <v>-0.62880000000000003</v>
      </c>
      <c r="L528" s="18" t="str">
        <f>VLOOKUP(F528,'BD customers'!$1:$1048576,2,FALSE)</f>
        <v>Kelly Lampkin</v>
      </c>
      <c r="M528" s="2">
        <f>MATCH(orders[[#This Row],[Product ID]],'BD product'!A:A,0)</f>
        <v>272</v>
      </c>
      <c r="N528" s="2" t="str" cm="1">
        <f t="array" ref="N528">INDEX('BD product'!A:D,M528,2)</f>
        <v>Office Supplies</v>
      </c>
    </row>
    <row r="529" spans="1:14" x14ac:dyDescent="0.3">
      <c r="A529" s="3" t="s">
        <v>1175</v>
      </c>
      <c r="B529" s="4">
        <v>42483</v>
      </c>
      <c r="C529" s="12" t="str">
        <f t="shared" si="8"/>
        <v>2016/04</v>
      </c>
      <c r="D529" s="4">
        <v>42487</v>
      </c>
      <c r="E529" s="3" t="s">
        <v>21</v>
      </c>
      <c r="F529" s="3" t="s">
        <v>1176</v>
      </c>
      <c r="G529" s="3" t="s">
        <v>1173</v>
      </c>
      <c r="H529" s="5">
        <v>25152</v>
      </c>
      <c r="I529" s="2">
        <v>6</v>
      </c>
      <c r="J529" s="2">
        <v>2</v>
      </c>
      <c r="K529" s="2">
        <v>8.1744000000000003</v>
      </c>
      <c r="L529" s="18" t="str">
        <f>VLOOKUP(F529,'BD customers'!$1:$1048576,2,FALSE)</f>
        <v>Grace Kelly</v>
      </c>
      <c r="M529" s="2">
        <f>MATCH(orders[[#This Row],[Product ID]],'BD product'!A:A,0)</f>
        <v>272</v>
      </c>
      <c r="N529" s="2" t="str" cm="1">
        <f t="array" ref="N529">INDEX('BD product'!A:D,M529,2)</f>
        <v>Office Supplies</v>
      </c>
    </row>
    <row r="530" spans="1:14" x14ac:dyDescent="0.3">
      <c r="A530" s="3" t="s">
        <v>1177</v>
      </c>
      <c r="B530" s="4">
        <v>41701</v>
      </c>
      <c r="C530" s="12" t="str">
        <f t="shared" si="8"/>
        <v>2014/03</v>
      </c>
      <c r="D530" s="4">
        <v>41706</v>
      </c>
      <c r="E530" s="3" t="s">
        <v>21</v>
      </c>
      <c r="F530" s="3" t="s">
        <v>1178</v>
      </c>
      <c r="G530" s="3" t="s">
        <v>1173</v>
      </c>
      <c r="H530" s="5">
        <v>12576</v>
      </c>
      <c r="I530" s="2">
        <v>3</v>
      </c>
      <c r="J530" s="2">
        <v>2</v>
      </c>
      <c r="K530" s="2">
        <v>4.0872000000000002</v>
      </c>
      <c r="L530" s="18" t="str">
        <f>VLOOKUP(F530,'BD customers'!$1:$1048576,2,FALSE)</f>
        <v>Anne Pryor</v>
      </c>
      <c r="M530" s="2">
        <f>MATCH(orders[[#This Row],[Product ID]],'BD product'!A:A,0)</f>
        <v>272</v>
      </c>
      <c r="N530" s="2" t="str" cm="1">
        <f t="array" ref="N530">INDEX('BD product'!A:D,M530,2)</f>
        <v>Office Supplies</v>
      </c>
    </row>
    <row r="531" spans="1:14" x14ac:dyDescent="0.3">
      <c r="A531" s="3" t="s">
        <v>1179</v>
      </c>
      <c r="B531" s="4">
        <v>41673</v>
      </c>
      <c r="C531" s="12" t="str">
        <f t="shared" si="8"/>
        <v>2014/02</v>
      </c>
      <c r="D531" s="4">
        <v>41676</v>
      </c>
      <c r="E531" s="3" t="s">
        <v>11</v>
      </c>
      <c r="F531" s="3" t="s">
        <v>1180</v>
      </c>
      <c r="G531" s="3" t="s">
        <v>1173</v>
      </c>
      <c r="H531" s="5">
        <v>8384</v>
      </c>
      <c r="I531" s="2">
        <v>2</v>
      </c>
      <c r="J531" s="2">
        <v>2</v>
      </c>
      <c r="K531" s="2">
        <v>2.7248000000000001</v>
      </c>
      <c r="L531" s="18" t="str">
        <f>VLOOKUP(F531,'BD customers'!$1:$1048576,2,FALSE)</f>
        <v>Tom Boeckenhauer</v>
      </c>
      <c r="M531" s="2">
        <f>MATCH(orders[[#This Row],[Product ID]],'BD product'!A:A,0)</f>
        <v>272</v>
      </c>
      <c r="N531" s="2" t="str" cm="1">
        <f t="array" ref="N531">INDEX('BD product'!A:D,M531,2)</f>
        <v>Office Supplies</v>
      </c>
    </row>
    <row r="532" spans="1:14" x14ac:dyDescent="0.3">
      <c r="A532" s="3" t="s">
        <v>1160</v>
      </c>
      <c r="B532" s="4">
        <v>41999</v>
      </c>
      <c r="C532" s="12" t="str">
        <f t="shared" si="8"/>
        <v>2014/12</v>
      </c>
      <c r="D532" s="4">
        <v>42001</v>
      </c>
      <c r="E532" s="3" t="s">
        <v>64</v>
      </c>
      <c r="F532" s="3" t="s">
        <v>1161</v>
      </c>
      <c r="G532" s="3" t="s">
        <v>1181</v>
      </c>
      <c r="H532" s="5">
        <v>27552</v>
      </c>
      <c r="I532" s="2">
        <v>3</v>
      </c>
      <c r="J532" s="2">
        <v>2</v>
      </c>
      <c r="K532" s="2">
        <v>9.2988</v>
      </c>
      <c r="L532" s="18" t="str">
        <f>VLOOKUP(F532,'BD customers'!$1:$1048576,2,FALSE)</f>
        <v>Kelly Lampkin</v>
      </c>
      <c r="M532" s="2">
        <f>MATCH(orders[[#This Row],[Product ID]],'BD product'!A:A,0)</f>
        <v>273</v>
      </c>
      <c r="N532" s="2" t="str" cm="1">
        <f t="array" ref="N532">INDEX('BD product'!A:D,M532,2)</f>
        <v>Office Supplies</v>
      </c>
    </row>
    <row r="533" spans="1:14" x14ac:dyDescent="0.3">
      <c r="A533" s="3" t="s">
        <v>1183</v>
      </c>
      <c r="B533" s="4">
        <v>41862</v>
      </c>
      <c r="C533" s="12" t="str">
        <f t="shared" si="8"/>
        <v>2014/08</v>
      </c>
      <c r="D533" s="4">
        <v>41866</v>
      </c>
      <c r="E533" s="3" t="s">
        <v>21</v>
      </c>
      <c r="F533" s="3" t="s">
        <v>1184</v>
      </c>
      <c r="G533" s="3" t="s">
        <v>1181</v>
      </c>
      <c r="H533" s="5">
        <v>2296</v>
      </c>
      <c r="I533" s="2">
        <v>2</v>
      </c>
      <c r="J533" s="2">
        <v>0</v>
      </c>
      <c r="K533" s="2">
        <v>10.7912</v>
      </c>
      <c r="L533" s="18" t="str">
        <f>VLOOKUP(F533,'BD customers'!$1:$1048576,2,FALSE)</f>
        <v>Greg Matthias</v>
      </c>
      <c r="M533" s="2">
        <f>MATCH(orders[[#This Row],[Product ID]],'BD product'!A:A,0)</f>
        <v>273</v>
      </c>
      <c r="N533" s="2" t="str" cm="1">
        <f t="array" ref="N533">INDEX('BD product'!A:D,M533,2)</f>
        <v>Office Supplies</v>
      </c>
    </row>
    <row r="534" spans="1:14" x14ac:dyDescent="0.3">
      <c r="A534" s="3" t="s">
        <v>1185</v>
      </c>
      <c r="B534" s="4">
        <v>42671</v>
      </c>
      <c r="C534" s="12" t="str">
        <f t="shared" si="8"/>
        <v>2016/10</v>
      </c>
      <c r="D534" s="4">
        <v>42677</v>
      </c>
      <c r="E534" s="3" t="s">
        <v>21</v>
      </c>
      <c r="F534" s="3" t="s">
        <v>95</v>
      </c>
      <c r="G534" s="3" t="s">
        <v>1186</v>
      </c>
      <c r="H534" s="5">
        <v>324</v>
      </c>
      <c r="I534" s="2">
        <v>5</v>
      </c>
      <c r="J534" s="2">
        <v>0</v>
      </c>
      <c r="K534" s="2">
        <v>1.5551999999999999</v>
      </c>
      <c r="L534" s="18" t="str">
        <f>VLOOKUP(F534,'BD customers'!$1:$1048576,2,FALSE)</f>
        <v>Jonathan Doherty</v>
      </c>
      <c r="M534" s="2">
        <f>MATCH(orders[[#This Row],[Product ID]],'BD product'!A:A,0)</f>
        <v>274</v>
      </c>
      <c r="N534" s="2" t="str" cm="1">
        <f t="array" ref="N534">INDEX('BD product'!A:D,M534,2)</f>
        <v>Office Supplies</v>
      </c>
    </row>
    <row r="535" spans="1:14" x14ac:dyDescent="0.3">
      <c r="A535" s="3" t="s">
        <v>1188</v>
      </c>
      <c r="B535" s="4">
        <v>41911</v>
      </c>
      <c r="C535" s="12" t="str">
        <f t="shared" si="8"/>
        <v>2014/09</v>
      </c>
      <c r="D535" s="4">
        <v>41915</v>
      </c>
      <c r="E535" s="3" t="s">
        <v>21</v>
      </c>
      <c r="F535" s="3" t="s">
        <v>1189</v>
      </c>
      <c r="G535" s="3" t="s">
        <v>1186</v>
      </c>
      <c r="H535" s="5">
        <v>648</v>
      </c>
      <c r="I535" s="2">
        <v>1</v>
      </c>
      <c r="J535" s="2">
        <v>0</v>
      </c>
      <c r="K535" s="2">
        <v>3.1103999999999998</v>
      </c>
      <c r="L535" s="18" t="str">
        <f>VLOOKUP(F535,'BD customers'!$1:$1048576,2,FALSE)</f>
        <v>Arthur Prichep</v>
      </c>
      <c r="M535" s="2">
        <f>MATCH(orders[[#This Row],[Product ID]],'BD product'!A:A,0)</f>
        <v>274</v>
      </c>
      <c r="N535" s="2" t="str" cm="1">
        <f t="array" ref="N535">INDEX('BD product'!A:D,M535,2)</f>
        <v>Office Supplies</v>
      </c>
    </row>
    <row r="536" spans="1:14" x14ac:dyDescent="0.3">
      <c r="A536" s="3" t="s">
        <v>1185</v>
      </c>
      <c r="B536" s="4">
        <v>42671</v>
      </c>
      <c r="C536" s="12" t="str">
        <f t="shared" si="8"/>
        <v>2016/10</v>
      </c>
      <c r="D536" s="4">
        <v>42677</v>
      </c>
      <c r="E536" s="3" t="s">
        <v>21</v>
      </c>
      <c r="F536" s="3" t="s">
        <v>95</v>
      </c>
      <c r="G536" s="3" t="s">
        <v>1190</v>
      </c>
      <c r="H536" s="5">
        <v>108248</v>
      </c>
      <c r="I536" s="2">
        <v>8</v>
      </c>
      <c r="J536" s="2">
        <v>0</v>
      </c>
      <c r="K536" s="2">
        <v>10.8248</v>
      </c>
      <c r="L536" s="18" t="str">
        <f>VLOOKUP(F536,'BD customers'!$1:$1048576,2,FALSE)</f>
        <v>Jonathan Doherty</v>
      </c>
      <c r="M536" s="2">
        <f>MATCH(orders[[#This Row],[Product ID]],'BD product'!A:A,0)</f>
        <v>275</v>
      </c>
      <c r="N536" s="2" t="str" cm="1">
        <f t="array" ref="N536">INDEX('BD product'!A:D,M536,2)</f>
        <v>Office Supplies</v>
      </c>
    </row>
    <row r="537" spans="1:14" x14ac:dyDescent="0.3">
      <c r="A537" s="3" t="s">
        <v>1185</v>
      </c>
      <c r="B537" s="4">
        <v>42671</v>
      </c>
      <c r="C537" s="12" t="str">
        <f t="shared" si="8"/>
        <v>2016/10</v>
      </c>
      <c r="D537" s="4">
        <v>42677</v>
      </c>
      <c r="E537" s="3" t="s">
        <v>21</v>
      </c>
      <c r="F537" s="3" t="s">
        <v>95</v>
      </c>
      <c r="G537" s="3" t="s">
        <v>1192</v>
      </c>
      <c r="H537" s="5">
        <v>5691</v>
      </c>
      <c r="I537" s="2">
        <v>3</v>
      </c>
      <c r="J537" s="2">
        <v>0</v>
      </c>
      <c r="K537" s="2">
        <v>27.316800000000001</v>
      </c>
      <c r="L537" s="18" t="str">
        <f>VLOOKUP(F537,'BD customers'!$1:$1048576,2,FALSE)</f>
        <v>Jonathan Doherty</v>
      </c>
      <c r="M537" s="2">
        <f>MATCH(orders[[#This Row],[Product ID]],'BD product'!A:A,0)</f>
        <v>276</v>
      </c>
      <c r="N537" s="2" t="str" cm="1">
        <f t="array" ref="N537">INDEX('BD product'!A:D,M537,2)</f>
        <v>Office Supplies</v>
      </c>
    </row>
    <row r="538" spans="1:14" x14ac:dyDescent="0.3">
      <c r="A538" s="3" t="s">
        <v>1185</v>
      </c>
      <c r="B538" s="4">
        <v>42671</v>
      </c>
      <c r="C538" s="12" t="str">
        <f t="shared" si="8"/>
        <v>2016/10</v>
      </c>
      <c r="D538" s="4">
        <v>42677</v>
      </c>
      <c r="E538" s="3" t="s">
        <v>21</v>
      </c>
      <c r="F538" s="3" t="s">
        <v>95</v>
      </c>
      <c r="G538" s="3" t="s">
        <v>1194</v>
      </c>
      <c r="H538" s="5">
        <v>776</v>
      </c>
      <c r="I538" s="2">
        <v>4</v>
      </c>
      <c r="J538" s="2">
        <v>0</v>
      </c>
      <c r="K538" s="2">
        <v>3.8024</v>
      </c>
      <c r="L538" s="18" t="str">
        <f>VLOOKUP(F538,'BD customers'!$1:$1048576,2,FALSE)</f>
        <v>Jonathan Doherty</v>
      </c>
      <c r="M538" s="2">
        <f>MATCH(orders[[#This Row],[Product ID]],'BD product'!A:A,0)</f>
        <v>277</v>
      </c>
      <c r="N538" s="2" t="str" cm="1">
        <f t="array" ref="N538">INDEX('BD product'!A:D,M538,2)</f>
        <v>Furniture</v>
      </c>
    </row>
    <row r="539" spans="1:14" x14ac:dyDescent="0.3">
      <c r="A539" s="3" t="s">
        <v>1196</v>
      </c>
      <c r="B539" s="4">
        <v>43059</v>
      </c>
      <c r="C539" s="12" t="str">
        <f t="shared" si="8"/>
        <v>2017/11</v>
      </c>
      <c r="D539" s="4">
        <v>43065</v>
      </c>
      <c r="E539" s="3" t="s">
        <v>21</v>
      </c>
      <c r="F539" s="3" t="s">
        <v>1197</v>
      </c>
      <c r="G539" s="3" t="s">
        <v>1194</v>
      </c>
      <c r="H539" s="5">
        <v>776</v>
      </c>
      <c r="I539" s="2">
        <v>5</v>
      </c>
      <c r="J539" s="2">
        <v>2</v>
      </c>
      <c r="K539" s="2">
        <v>0.28129999999999999</v>
      </c>
      <c r="L539" s="18" t="str">
        <f>VLOOKUP(F539,'BD customers'!$1:$1048576,2,FALSE)</f>
        <v>Brian Thompson</v>
      </c>
      <c r="M539" s="2">
        <f>MATCH(orders[[#This Row],[Product ID]],'BD product'!A:A,0)</f>
        <v>277</v>
      </c>
      <c r="N539" s="2" t="str" cm="1">
        <f t="array" ref="N539">INDEX('BD product'!A:D,M539,2)</f>
        <v>Furniture</v>
      </c>
    </row>
    <row r="540" spans="1:14" x14ac:dyDescent="0.3">
      <c r="A540" s="3" t="s">
        <v>1185</v>
      </c>
      <c r="B540" s="4">
        <v>42671</v>
      </c>
      <c r="C540" s="12" t="str">
        <f t="shared" si="8"/>
        <v>2016/10</v>
      </c>
      <c r="D540" s="4">
        <v>42677</v>
      </c>
      <c r="E540" s="3" t="s">
        <v>21</v>
      </c>
      <c r="F540" s="3" t="s">
        <v>95</v>
      </c>
      <c r="G540" s="3" t="s">
        <v>1198</v>
      </c>
      <c r="H540" s="5">
        <v>1428</v>
      </c>
      <c r="I540" s="2">
        <v>1</v>
      </c>
      <c r="J540" s="2">
        <v>0</v>
      </c>
      <c r="K540" s="2">
        <v>6.5688000000000004</v>
      </c>
      <c r="L540" s="18" t="str">
        <f>VLOOKUP(F540,'BD customers'!$1:$1048576,2,FALSE)</f>
        <v>Jonathan Doherty</v>
      </c>
      <c r="M540" s="2">
        <f>MATCH(orders[[#This Row],[Product ID]],'BD product'!A:A,0)</f>
        <v>278</v>
      </c>
      <c r="N540" s="2" t="str" cm="1">
        <f t="array" ref="N540">INDEX('BD product'!A:D,M540,2)</f>
        <v>Office Supplies</v>
      </c>
    </row>
    <row r="541" spans="1:14" x14ac:dyDescent="0.3">
      <c r="A541" s="3" t="s">
        <v>1200</v>
      </c>
      <c r="B541" s="4">
        <v>41805</v>
      </c>
      <c r="C541" s="12" t="str">
        <f t="shared" si="8"/>
        <v>2014/06</v>
      </c>
      <c r="D541" s="4">
        <v>41811</v>
      </c>
      <c r="E541" s="3" t="s">
        <v>21</v>
      </c>
      <c r="F541" s="3" t="s">
        <v>1161</v>
      </c>
      <c r="G541" s="3" t="s">
        <v>1198</v>
      </c>
      <c r="H541" s="5">
        <v>8568</v>
      </c>
      <c r="I541" s="2">
        <v>3</v>
      </c>
      <c r="J541" s="2">
        <v>8</v>
      </c>
      <c r="K541" s="2">
        <v>-14.5656</v>
      </c>
      <c r="L541" s="18" t="str">
        <f>VLOOKUP(F541,'BD customers'!$1:$1048576,2,FALSE)</f>
        <v>Kelly Lampkin</v>
      </c>
      <c r="M541" s="2">
        <f>MATCH(orders[[#This Row],[Product ID]],'BD product'!A:A,0)</f>
        <v>278</v>
      </c>
      <c r="N541" s="2" t="str" cm="1">
        <f t="array" ref="N541">INDEX('BD product'!A:D,M541,2)</f>
        <v>Office Supplies</v>
      </c>
    </row>
    <row r="542" spans="1:14" x14ac:dyDescent="0.3">
      <c r="A542" s="3" t="s">
        <v>1201</v>
      </c>
      <c r="B542" s="4">
        <v>43058</v>
      </c>
      <c r="C542" s="12" t="str">
        <f t="shared" si="8"/>
        <v>2017/11</v>
      </c>
      <c r="D542" s="4">
        <v>43062</v>
      </c>
      <c r="E542" s="3" t="s">
        <v>21</v>
      </c>
      <c r="F542" s="3" t="s">
        <v>828</v>
      </c>
      <c r="G542" s="3" t="s">
        <v>1202</v>
      </c>
      <c r="H542" s="5">
        <v>219075</v>
      </c>
      <c r="I542" s="2">
        <v>3</v>
      </c>
      <c r="J542" s="2">
        <v>5</v>
      </c>
      <c r="K542" s="2">
        <v>-13.144500000000001</v>
      </c>
      <c r="L542" s="18" t="str">
        <f>VLOOKUP(F542,'BD customers'!$1:$1048576,2,FALSE)</f>
        <v>Jonathan Howell</v>
      </c>
      <c r="M542" s="2">
        <f>MATCH(orders[[#This Row],[Product ID]],'BD product'!A:A,0)</f>
        <v>279</v>
      </c>
      <c r="N542" s="2" t="str" cm="1">
        <f t="array" ref="N542">INDEX('BD product'!A:D,M542,2)</f>
        <v>Furniture</v>
      </c>
    </row>
    <row r="543" spans="1:14" x14ac:dyDescent="0.3">
      <c r="A543" s="3" t="s">
        <v>1204</v>
      </c>
      <c r="B543" s="4">
        <v>42128</v>
      </c>
      <c r="C543" s="12" t="str">
        <f t="shared" si="8"/>
        <v>2015/05</v>
      </c>
      <c r="D543" s="4">
        <v>42133</v>
      </c>
      <c r="E543" s="3" t="s">
        <v>11</v>
      </c>
      <c r="F543" s="3" t="s">
        <v>1205</v>
      </c>
      <c r="G543" s="3" t="s">
        <v>1206</v>
      </c>
      <c r="H543" s="5">
        <v>268</v>
      </c>
      <c r="I543" s="2">
        <v>2</v>
      </c>
      <c r="J543" s="2">
        <v>0</v>
      </c>
      <c r="K543" s="2">
        <v>1.2864</v>
      </c>
      <c r="L543" s="18" t="str">
        <f>VLOOKUP(F543,'BD customers'!$1:$1048576,2,FALSE)</f>
        <v>Alan Schoenberger</v>
      </c>
      <c r="M543" s="2">
        <f>MATCH(orders[[#This Row],[Product ID]],'BD product'!A:A,0)</f>
        <v>280</v>
      </c>
      <c r="N543" s="2" t="str" cm="1">
        <f t="array" ref="N543">INDEX('BD product'!A:D,M543,2)</f>
        <v>Furniture</v>
      </c>
    </row>
    <row r="544" spans="1:14" x14ac:dyDescent="0.3">
      <c r="A544" s="3" t="s">
        <v>1208</v>
      </c>
      <c r="B544" s="4">
        <v>42670</v>
      </c>
      <c r="C544" s="12" t="str">
        <f t="shared" si="8"/>
        <v>2016/10</v>
      </c>
      <c r="D544" s="4">
        <v>42676</v>
      </c>
      <c r="E544" s="3" t="s">
        <v>21</v>
      </c>
      <c r="F544" s="3" t="s">
        <v>1209</v>
      </c>
      <c r="G544" s="3" t="s">
        <v>1206</v>
      </c>
      <c r="H544" s="5">
        <v>402</v>
      </c>
      <c r="I544" s="2">
        <v>3</v>
      </c>
      <c r="J544" s="2">
        <v>0</v>
      </c>
      <c r="K544" s="2">
        <v>1.9296</v>
      </c>
      <c r="L544" s="18" t="str">
        <f>VLOOKUP(F544,'BD customers'!$1:$1048576,2,FALSE)</f>
        <v>Jeremy Ellison</v>
      </c>
      <c r="M544" s="2">
        <f>MATCH(orders[[#This Row],[Product ID]],'BD product'!A:A,0)</f>
        <v>280</v>
      </c>
      <c r="N544" s="2" t="str" cm="1">
        <f t="array" ref="N544">INDEX('BD product'!A:D,M544,2)</f>
        <v>Furniture</v>
      </c>
    </row>
    <row r="545" spans="1:14" x14ac:dyDescent="0.3">
      <c r="A545" s="3" t="s">
        <v>1210</v>
      </c>
      <c r="B545" s="4">
        <v>42003</v>
      </c>
      <c r="C545" s="12" t="str">
        <f t="shared" si="8"/>
        <v>2014/12</v>
      </c>
      <c r="D545" s="4">
        <v>42008</v>
      </c>
      <c r="E545" s="3" t="s">
        <v>21</v>
      </c>
      <c r="F545" s="3" t="s">
        <v>388</v>
      </c>
      <c r="G545" s="3" t="s">
        <v>1211</v>
      </c>
      <c r="H545" s="5">
        <v>984</v>
      </c>
      <c r="I545" s="2">
        <v>3</v>
      </c>
      <c r="J545" s="2">
        <v>0</v>
      </c>
      <c r="K545" s="2">
        <v>2.8536000000000001</v>
      </c>
      <c r="L545" s="18" t="str">
        <f>VLOOKUP(F545,'BD customers'!$1:$1048576,2,FALSE)</f>
        <v>Ken Brennan</v>
      </c>
      <c r="M545" s="2">
        <f>MATCH(orders[[#This Row],[Product ID]],'BD product'!A:A,0)</f>
        <v>281</v>
      </c>
      <c r="N545" s="2" t="str" cm="1">
        <f t="array" ref="N545">INDEX('BD product'!A:D,M545,2)</f>
        <v>Office Supplies</v>
      </c>
    </row>
    <row r="546" spans="1:14" x14ac:dyDescent="0.3">
      <c r="A546" s="3" t="s">
        <v>1213</v>
      </c>
      <c r="B546" s="4">
        <v>41791</v>
      </c>
      <c r="C546" s="12" t="str">
        <f t="shared" si="8"/>
        <v>2014/06</v>
      </c>
      <c r="D546" s="4">
        <v>41796</v>
      </c>
      <c r="E546" s="3" t="s">
        <v>21</v>
      </c>
      <c r="F546" s="3" t="s">
        <v>1214</v>
      </c>
      <c r="G546" s="3" t="s">
        <v>1215</v>
      </c>
      <c r="H546" s="5">
        <v>4548</v>
      </c>
      <c r="I546" s="2">
        <v>3</v>
      </c>
      <c r="J546" s="2">
        <v>0</v>
      </c>
      <c r="K546" s="2">
        <v>20.9208</v>
      </c>
      <c r="L546" s="18" t="str">
        <f>VLOOKUP(F546,'BD customers'!$1:$1048576,2,FALSE)</f>
        <v>Corey Roper</v>
      </c>
      <c r="M546" s="2">
        <f>MATCH(orders[[#This Row],[Product ID]],'BD product'!A:A,0)</f>
        <v>282</v>
      </c>
      <c r="N546" s="2" t="str" cm="1">
        <f t="array" ref="N546">INDEX('BD product'!A:D,M546,2)</f>
        <v>Office Supplies</v>
      </c>
    </row>
    <row r="547" spans="1:14" x14ac:dyDescent="0.3">
      <c r="A547" s="3" t="s">
        <v>1213</v>
      </c>
      <c r="B547" s="4">
        <v>41791</v>
      </c>
      <c r="C547" s="12" t="str">
        <f t="shared" si="8"/>
        <v>2014/06</v>
      </c>
      <c r="D547" s="4">
        <v>41796</v>
      </c>
      <c r="E547" s="3" t="s">
        <v>21</v>
      </c>
      <c r="F547" s="3" t="s">
        <v>1214</v>
      </c>
      <c r="G547" s="3" t="s">
        <v>1217</v>
      </c>
      <c r="H547" s="5">
        <v>2892</v>
      </c>
      <c r="I547" s="2">
        <v>6</v>
      </c>
      <c r="J547" s="2">
        <v>0</v>
      </c>
      <c r="K547" s="2">
        <v>8.3867999999999991</v>
      </c>
      <c r="L547" s="18" t="str">
        <f>VLOOKUP(F547,'BD customers'!$1:$1048576,2,FALSE)</f>
        <v>Corey Roper</v>
      </c>
      <c r="M547" s="2">
        <f>MATCH(orders[[#This Row],[Product ID]],'BD product'!A:A,0)</f>
        <v>283</v>
      </c>
      <c r="N547" s="2" t="str" cm="1">
        <f t="array" ref="N547">INDEX('BD product'!A:D,M547,2)</f>
        <v>Office Supplies</v>
      </c>
    </row>
    <row r="548" spans="1:14" x14ac:dyDescent="0.3">
      <c r="A548" s="3" t="s">
        <v>848</v>
      </c>
      <c r="B548" s="4">
        <v>42910</v>
      </c>
      <c r="C548" s="12" t="str">
        <f t="shared" si="8"/>
        <v>2017/06</v>
      </c>
      <c r="D548" s="4">
        <v>42917</v>
      </c>
      <c r="E548" s="3" t="s">
        <v>21</v>
      </c>
      <c r="F548" s="3" t="s">
        <v>750</v>
      </c>
      <c r="G548" s="3" t="s">
        <v>1217</v>
      </c>
      <c r="H548" s="5">
        <v>3856</v>
      </c>
      <c r="I548" s="2">
        <v>8</v>
      </c>
      <c r="J548" s="2">
        <v>0</v>
      </c>
      <c r="K548" s="2">
        <v>11.182399999999999</v>
      </c>
      <c r="L548" s="18" t="str">
        <f>VLOOKUP(F548,'BD customers'!$1:$1048576,2,FALSE)</f>
        <v>Nicole Hansen</v>
      </c>
      <c r="M548" s="2">
        <f>MATCH(orders[[#This Row],[Product ID]],'BD product'!A:A,0)</f>
        <v>283</v>
      </c>
      <c r="N548" s="2" t="str" cm="1">
        <f t="array" ref="N548">INDEX('BD product'!A:D,M548,2)</f>
        <v>Office Supplies</v>
      </c>
    </row>
    <row r="549" spans="1:14" x14ac:dyDescent="0.3">
      <c r="A549" s="3" t="s">
        <v>1219</v>
      </c>
      <c r="B549" s="4">
        <v>42561</v>
      </c>
      <c r="C549" s="12" t="str">
        <f t="shared" si="8"/>
        <v>2016/07</v>
      </c>
      <c r="D549" s="4">
        <v>42565</v>
      </c>
      <c r="E549" s="3" t="s">
        <v>21</v>
      </c>
      <c r="F549" s="3" t="s">
        <v>983</v>
      </c>
      <c r="G549" s="3" t="s">
        <v>1217</v>
      </c>
      <c r="H549" s="5">
        <v>15424</v>
      </c>
      <c r="I549" s="2">
        <v>4</v>
      </c>
      <c r="J549" s="2">
        <v>2</v>
      </c>
      <c r="K549" s="2">
        <v>1.7352000000000001</v>
      </c>
      <c r="L549" s="18" t="str">
        <f>VLOOKUP(F549,'BD customers'!$1:$1048576,2,FALSE)</f>
        <v>Logan Haushalter</v>
      </c>
      <c r="M549" s="2">
        <f>MATCH(orders[[#This Row],[Product ID]],'BD product'!A:A,0)</f>
        <v>283</v>
      </c>
      <c r="N549" s="2" t="str" cm="1">
        <f t="array" ref="N549">INDEX('BD product'!A:D,M549,2)</f>
        <v>Office Supplies</v>
      </c>
    </row>
    <row r="550" spans="1:14" x14ac:dyDescent="0.3">
      <c r="A550" s="3" t="s">
        <v>1220</v>
      </c>
      <c r="B550" s="4">
        <v>42840</v>
      </c>
      <c r="C550" s="12" t="str">
        <f t="shared" si="8"/>
        <v>2017/04</v>
      </c>
      <c r="D550" s="4">
        <v>42842</v>
      </c>
      <c r="E550" s="3" t="s">
        <v>64</v>
      </c>
      <c r="F550" s="3" t="s">
        <v>1221</v>
      </c>
      <c r="G550" s="3" t="s">
        <v>1222</v>
      </c>
      <c r="H550" s="5">
        <v>489</v>
      </c>
      <c r="I550" s="2">
        <v>1</v>
      </c>
      <c r="J550" s="2">
        <v>0</v>
      </c>
      <c r="K550" s="2">
        <v>2.0049000000000001</v>
      </c>
      <c r="L550" s="18" t="str">
        <f>VLOOKUP(F550,'BD customers'!$1:$1048576,2,FALSE)</f>
        <v>Shahid Hopkins</v>
      </c>
      <c r="M550" s="2">
        <f>MATCH(orders[[#This Row],[Product ID]],'BD product'!A:A,0)</f>
        <v>284</v>
      </c>
      <c r="N550" s="2" t="str" cm="1">
        <f t="array" ref="N550">INDEX('BD product'!A:D,M550,2)</f>
        <v>Office Supplies</v>
      </c>
    </row>
    <row r="551" spans="1:14" x14ac:dyDescent="0.3">
      <c r="A551" s="3" t="s">
        <v>1224</v>
      </c>
      <c r="B551" s="4">
        <v>42625</v>
      </c>
      <c r="C551" s="12" t="str">
        <f t="shared" si="8"/>
        <v>2016/09</v>
      </c>
      <c r="D551" s="4">
        <v>42627</v>
      </c>
      <c r="E551" s="3" t="s">
        <v>11</v>
      </c>
      <c r="F551" s="3" t="s">
        <v>1225</v>
      </c>
      <c r="G551" s="3" t="s">
        <v>1226</v>
      </c>
      <c r="H551" s="5">
        <v>15136</v>
      </c>
      <c r="I551" s="2">
        <v>4</v>
      </c>
      <c r="J551" s="2">
        <v>2</v>
      </c>
      <c r="K551" s="2">
        <v>3.5948000000000002</v>
      </c>
      <c r="L551" s="18" t="str">
        <f>VLOOKUP(F551,'BD customers'!$1:$1048576,2,FALSE)</f>
        <v>Ben Peterman</v>
      </c>
      <c r="M551" s="2">
        <f>MATCH(orders[[#This Row],[Product ID]],'BD product'!A:A,0)</f>
        <v>285</v>
      </c>
      <c r="N551" s="2" t="str" cm="1">
        <f t="array" ref="N551">INDEX('BD product'!A:D,M551,2)</f>
        <v>Furniture</v>
      </c>
    </row>
    <row r="552" spans="1:14" x14ac:dyDescent="0.3">
      <c r="A552" s="3" t="s">
        <v>1228</v>
      </c>
      <c r="B552" s="4">
        <v>42305</v>
      </c>
      <c r="C552" s="12" t="str">
        <f t="shared" si="8"/>
        <v>2015/10</v>
      </c>
      <c r="D552" s="4">
        <v>42311</v>
      </c>
      <c r="E552" s="3" t="s">
        <v>21</v>
      </c>
      <c r="F552" s="3" t="s">
        <v>352</v>
      </c>
      <c r="G552" s="3" t="s">
        <v>1226</v>
      </c>
      <c r="H552" s="5">
        <v>3311</v>
      </c>
      <c r="I552" s="2">
        <v>7</v>
      </c>
      <c r="J552" s="2">
        <v>0</v>
      </c>
      <c r="K552" s="2">
        <v>12.9129</v>
      </c>
      <c r="L552" s="18" t="str">
        <f>VLOOKUP(F552,'BD customers'!$1:$1048576,2,FALSE)</f>
        <v>Rob Dowd</v>
      </c>
      <c r="M552" s="2">
        <f>MATCH(orders[[#This Row],[Product ID]],'BD product'!A:A,0)</f>
        <v>285</v>
      </c>
      <c r="N552" s="2" t="str" cm="1">
        <f t="array" ref="N552">INDEX('BD product'!A:D,M552,2)</f>
        <v>Furniture</v>
      </c>
    </row>
    <row r="553" spans="1:14" x14ac:dyDescent="0.3">
      <c r="A553" s="3" t="s">
        <v>1229</v>
      </c>
      <c r="B553" s="4">
        <v>43022</v>
      </c>
      <c r="C553" s="12" t="str">
        <f t="shared" si="8"/>
        <v>2017/10</v>
      </c>
      <c r="D553" s="4">
        <v>43025</v>
      </c>
      <c r="E553" s="3" t="s">
        <v>64</v>
      </c>
      <c r="F553" s="3" t="s">
        <v>1230</v>
      </c>
      <c r="G553" s="3" t="s">
        <v>1226</v>
      </c>
      <c r="H553" s="5">
        <v>946</v>
      </c>
      <c r="I553" s="2">
        <v>2</v>
      </c>
      <c r="J553" s="2">
        <v>0</v>
      </c>
      <c r="K553" s="2">
        <v>3.6894</v>
      </c>
      <c r="L553" s="18" t="str">
        <f>VLOOKUP(F553,'BD customers'!$1:$1048576,2,FALSE)</f>
        <v>Joni Wasserman</v>
      </c>
      <c r="M553" s="2">
        <f>MATCH(orders[[#This Row],[Product ID]],'BD product'!A:A,0)</f>
        <v>285</v>
      </c>
      <c r="N553" s="2" t="str" cm="1">
        <f t="array" ref="N553">INDEX('BD product'!A:D,M553,2)</f>
        <v>Furniture</v>
      </c>
    </row>
    <row r="554" spans="1:14" x14ac:dyDescent="0.3">
      <c r="A554" s="3" t="s">
        <v>1224</v>
      </c>
      <c r="B554" s="4">
        <v>42625</v>
      </c>
      <c r="C554" s="12" t="str">
        <f t="shared" si="8"/>
        <v>2016/09</v>
      </c>
      <c r="D554" s="4">
        <v>42627</v>
      </c>
      <c r="E554" s="3" t="s">
        <v>11</v>
      </c>
      <c r="F554" s="3" t="s">
        <v>1225</v>
      </c>
      <c r="G554" s="3" t="s">
        <v>1231</v>
      </c>
      <c r="H554" s="5">
        <v>466768</v>
      </c>
      <c r="I554" s="2">
        <v>2</v>
      </c>
      <c r="J554" s="2">
        <v>2</v>
      </c>
      <c r="K554" s="2">
        <v>52.511400000000002</v>
      </c>
      <c r="L554" s="18" t="str">
        <f>VLOOKUP(F554,'BD customers'!$1:$1048576,2,FALSE)</f>
        <v>Ben Peterman</v>
      </c>
      <c r="M554" s="2">
        <f>MATCH(orders[[#This Row],[Product ID]],'BD product'!A:A,0)</f>
        <v>286</v>
      </c>
      <c r="N554" s="2" t="str" cm="1">
        <f t="array" ref="N554">INDEX('BD product'!A:D,M554,2)</f>
        <v>Furniture</v>
      </c>
    </row>
    <row r="555" spans="1:14" x14ac:dyDescent="0.3">
      <c r="A555" s="3" t="s">
        <v>1233</v>
      </c>
      <c r="B555" s="4">
        <v>42092</v>
      </c>
      <c r="C555" s="12" t="str">
        <f t="shared" si="8"/>
        <v>2015/03</v>
      </c>
      <c r="D555" s="4">
        <v>42094</v>
      </c>
      <c r="E555" s="3" t="s">
        <v>11</v>
      </c>
      <c r="F555" s="3" t="s">
        <v>1234</v>
      </c>
      <c r="G555" s="3" t="s">
        <v>1231</v>
      </c>
      <c r="H555" s="5">
        <v>116692</v>
      </c>
      <c r="I555" s="2">
        <v>5</v>
      </c>
      <c r="J555" s="2">
        <v>2</v>
      </c>
      <c r="K555" s="2">
        <v>131.27850000000001</v>
      </c>
      <c r="L555" s="18" t="str">
        <f>VLOOKUP(F555,'BD customers'!$1:$1048576,2,FALSE)</f>
        <v>Sara Luxemburg</v>
      </c>
      <c r="M555" s="2">
        <f>MATCH(orders[[#This Row],[Product ID]],'BD product'!A:A,0)</f>
        <v>286</v>
      </c>
      <c r="N555" s="2" t="str" cm="1">
        <f t="array" ref="N555">INDEX('BD product'!A:D,M555,2)</f>
        <v>Furniture</v>
      </c>
    </row>
    <row r="556" spans="1:14" x14ac:dyDescent="0.3">
      <c r="A556" s="3" t="s">
        <v>1224</v>
      </c>
      <c r="B556" s="4">
        <v>42625</v>
      </c>
      <c r="C556" s="12" t="str">
        <f t="shared" si="8"/>
        <v>2016/09</v>
      </c>
      <c r="D556" s="4">
        <v>42627</v>
      </c>
      <c r="E556" s="3" t="s">
        <v>11</v>
      </c>
      <c r="F556" s="3" t="s">
        <v>1225</v>
      </c>
      <c r="G556" s="3" t="s">
        <v>1235</v>
      </c>
      <c r="H556" s="5">
        <v>15232</v>
      </c>
      <c r="I556" s="2">
        <v>1</v>
      </c>
      <c r="J556" s="2">
        <v>2</v>
      </c>
      <c r="K556" s="2">
        <v>1.7136</v>
      </c>
      <c r="L556" s="18" t="str">
        <f>VLOOKUP(F556,'BD customers'!$1:$1048576,2,FALSE)</f>
        <v>Ben Peterman</v>
      </c>
      <c r="M556" s="2">
        <f>MATCH(orders[[#This Row],[Product ID]],'BD product'!A:A,0)</f>
        <v>287</v>
      </c>
      <c r="N556" s="2" t="str" cm="1">
        <f t="array" ref="N556">INDEX('BD product'!A:D,M556,2)</f>
        <v>Furniture</v>
      </c>
    </row>
    <row r="557" spans="1:14" x14ac:dyDescent="0.3">
      <c r="A557" s="3" t="s">
        <v>1237</v>
      </c>
      <c r="B557" s="4">
        <v>43029</v>
      </c>
      <c r="C557" s="12" t="str">
        <f t="shared" si="8"/>
        <v>2017/10</v>
      </c>
      <c r="D557" s="4">
        <v>43034</v>
      </c>
      <c r="E557" s="3" t="s">
        <v>21</v>
      </c>
      <c r="F557" s="3" t="s">
        <v>1238</v>
      </c>
      <c r="G557" s="3" t="s">
        <v>1235</v>
      </c>
      <c r="H557" s="5">
        <v>45696</v>
      </c>
      <c r="I557" s="2">
        <v>3</v>
      </c>
      <c r="J557" s="2">
        <v>2</v>
      </c>
      <c r="K557" s="2">
        <v>5.1407999999999996</v>
      </c>
      <c r="L557" s="18" t="str">
        <f>VLOOKUP(F557,'BD customers'!$1:$1048576,2,FALSE)</f>
        <v>Patricia Hirasaki</v>
      </c>
      <c r="M557" s="2">
        <f>MATCH(orders[[#This Row],[Product ID]],'BD product'!A:A,0)</f>
        <v>287</v>
      </c>
      <c r="N557" s="2" t="str" cm="1">
        <f t="array" ref="N557">INDEX('BD product'!A:D,M557,2)</f>
        <v>Furniture</v>
      </c>
    </row>
    <row r="558" spans="1:14" x14ac:dyDescent="0.3">
      <c r="A558" s="3" t="s">
        <v>1239</v>
      </c>
      <c r="B558" s="4">
        <v>41713</v>
      </c>
      <c r="C558" s="12" t="str">
        <f t="shared" si="8"/>
        <v>2014/03</v>
      </c>
      <c r="D558" s="4">
        <v>41717</v>
      </c>
      <c r="E558" s="3" t="s">
        <v>21</v>
      </c>
      <c r="F558" s="3" t="s">
        <v>1240</v>
      </c>
      <c r="G558" s="3" t="s">
        <v>1235</v>
      </c>
      <c r="H558" s="5">
        <v>45696</v>
      </c>
      <c r="I558" s="2">
        <v>3</v>
      </c>
      <c r="J558" s="2">
        <v>2</v>
      </c>
      <c r="K558" s="2">
        <v>5.1407999999999996</v>
      </c>
      <c r="L558" s="18" t="str">
        <f>VLOOKUP(F558,'BD customers'!$1:$1048576,2,FALSE)</f>
        <v>Alan Shonely</v>
      </c>
      <c r="M558" s="2">
        <f>MATCH(orders[[#This Row],[Product ID]],'BD product'!A:A,0)</f>
        <v>287</v>
      </c>
      <c r="N558" s="2" t="str" cm="1">
        <f t="array" ref="N558">INDEX('BD product'!A:D,M558,2)</f>
        <v>Furniture</v>
      </c>
    </row>
    <row r="559" spans="1:14" x14ac:dyDescent="0.3">
      <c r="A559" s="3" t="s">
        <v>1224</v>
      </c>
      <c r="B559" s="4">
        <v>42625</v>
      </c>
      <c r="C559" s="12" t="str">
        <f t="shared" si="8"/>
        <v>2016/09</v>
      </c>
      <c r="D559" s="4">
        <v>42627</v>
      </c>
      <c r="E559" s="3" t="s">
        <v>11</v>
      </c>
      <c r="F559" s="3" t="s">
        <v>1225</v>
      </c>
      <c r="G559" s="3" t="s">
        <v>1241</v>
      </c>
      <c r="H559" s="5">
        <v>6264</v>
      </c>
      <c r="I559" s="2">
        <v>3</v>
      </c>
      <c r="J559" s="2">
        <v>2</v>
      </c>
      <c r="K559" s="2">
        <v>2.0358000000000001</v>
      </c>
      <c r="L559" s="18" t="str">
        <f>VLOOKUP(F559,'BD customers'!$1:$1048576,2,FALSE)</f>
        <v>Ben Peterman</v>
      </c>
      <c r="M559" s="2">
        <f>MATCH(orders[[#This Row],[Product ID]],'BD product'!A:A,0)</f>
        <v>288</v>
      </c>
      <c r="N559" s="2" t="str" cm="1">
        <f t="array" ref="N559">INDEX('BD product'!A:D,M559,2)</f>
        <v>Office Supplies</v>
      </c>
    </row>
    <row r="560" spans="1:14" x14ac:dyDescent="0.3">
      <c r="A560" s="3" t="s">
        <v>1243</v>
      </c>
      <c r="B560" s="4">
        <v>42345</v>
      </c>
      <c r="C560" s="12" t="str">
        <f t="shared" si="8"/>
        <v>2015/12</v>
      </c>
      <c r="D560" s="4">
        <v>42347</v>
      </c>
      <c r="E560" s="3" t="s">
        <v>64</v>
      </c>
      <c r="F560" s="3" t="s">
        <v>931</v>
      </c>
      <c r="G560" s="3" t="s">
        <v>1241</v>
      </c>
      <c r="H560" s="5">
        <v>261</v>
      </c>
      <c r="I560" s="2">
        <v>1</v>
      </c>
      <c r="J560" s="2">
        <v>0</v>
      </c>
      <c r="K560" s="2">
        <v>1.2005999999999999</v>
      </c>
      <c r="L560" s="18" t="str">
        <f>VLOOKUP(F560,'BD customers'!$1:$1048576,2,FALSE)</f>
        <v>Jeremy Farry</v>
      </c>
      <c r="M560" s="2">
        <f>MATCH(orders[[#This Row],[Product ID]],'BD product'!A:A,0)</f>
        <v>288</v>
      </c>
      <c r="N560" s="2" t="str" cm="1">
        <f t="array" ref="N560">INDEX('BD product'!A:D,M560,2)</f>
        <v>Office Supplies</v>
      </c>
    </row>
    <row r="561" spans="1:14" x14ac:dyDescent="0.3">
      <c r="A561" s="3" t="s">
        <v>1244</v>
      </c>
      <c r="B561" s="4">
        <v>41909</v>
      </c>
      <c r="C561" s="12" t="str">
        <f t="shared" si="8"/>
        <v>2014/09</v>
      </c>
      <c r="D561" s="4">
        <v>41915</v>
      </c>
      <c r="E561" s="3" t="s">
        <v>21</v>
      </c>
      <c r="F561" s="3" t="s">
        <v>1245</v>
      </c>
      <c r="G561" s="3" t="s">
        <v>1246</v>
      </c>
      <c r="H561" s="5">
        <v>8754</v>
      </c>
      <c r="I561" s="2">
        <v>3</v>
      </c>
      <c r="J561" s="2">
        <v>0</v>
      </c>
      <c r="K561" s="2">
        <v>37.642200000000003</v>
      </c>
      <c r="L561" s="18" t="str">
        <f>VLOOKUP(F561,'BD customers'!$1:$1048576,2,FALSE)</f>
        <v>Thomas Seio</v>
      </c>
      <c r="M561" s="2">
        <f>MATCH(orders[[#This Row],[Product ID]],'BD product'!A:A,0)</f>
        <v>289</v>
      </c>
      <c r="N561" s="2" t="str" cm="1">
        <f t="array" ref="N561">INDEX('BD product'!A:D,M561,2)</f>
        <v>Furniture</v>
      </c>
    </row>
    <row r="562" spans="1:14" x14ac:dyDescent="0.3">
      <c r="A562" s="3" t="s">
        <v>1248</v>
      </c>
      <c r="B562" s="4">
        <v>42924</v>
      </c>
      <c r="C562" s="12" t="str">
        <f t="shared" si="8"/>
        <v>2017/07</v>
      </c>
      <c r="D562" s="4">
        <v>42927</v>
      </c>
      <c r="E562" s="3" t="s">
        <v>64</v>
      </c>
      <c r="F562" s="3" t="s">
        <v>1249</v>
      </c>
      <c r="G562" s="3" t="s">
        <v>1246</v>
      </c>
      <c r="H562" s="5">
        <v>1459</v>
      </c>
      <c r="I562" s="2">
        <v>5</v>
      </c>
      <c r="J562" s="2">
        <v>0</v>
      </c>
      <c r="K562" s="2">
        <v>6.2736999999999998</v>
      </c>
      <c r="L562" s="18" t="str">
        <f>VLOOKUP(F562,'BD customers'!$1:$1048576,2,FALSE)</f>
        <v>Sam Zeldin</v>
      </c>
      <c r="M562" s="2">
        <f>MATCH(orders[[#This Row],[Product ID]],'BD product'!A:A,0)</f>
        <v>289</v>
      </c>
      <c r="N562" s="2" t="str" cm="1">
        <f t="array" ref="N562">INDEX('BD product'!A:D,M562,2)</f>
        <v>Furniture</v>
      </c>
    </row>
    <row r="563" spans="1:14" x14ac:dyDescent="0.3">
      <c r="A563" s="3" t="s">
        <v>1250</v>
      </c>
      <c r="B563" s="4">
        <v>41860</v>
      </c>
      <c r="C563" s="12" t="str">
        <f t="shared" si="8"/>
        <v>2014/08</v>
      </c>
      <c r="D563" s="4">
        <v>41867</v>
      </c>
      <c r="E563" s="3" t="s">
        <v>21</v>
      </c>
      <c r="F563" s="3" t="s">
        <v>1251</v>
      </c>
      <c r="G563" s="3" t="s">
        <v>1252</v>
      </c>
      <c r="H563" s="5">
        <v>178384</v>
      </c>
      <c r="I563" s="2">
        <v>2</v>
      </c>
      <c r="J563" s="2">
        <v>2</v>
      </c>
      <c r="K563" s="2">
        <v>2.2298</v>
      </c>
      <c r="L563" s="18" t="str">
        <f>VLOOKUP(F563,'BD customers'!$1:$1048576,2,FALSE)</f>
        <v>Andy Gerbode</v>
      </c>
      <c r="M563" s="2">
        <f>MATCH(orders[[#This Row],[Product ID]],'BD product'!A:A,0)</f>
        <v>290</v>
      </c>
      <c r="N563" s="2" t="str" cm="1">
        <f t="array" ref="N563">INDEX('BD product'!A:D,M563,2)</f>
        <v>Technology</v>
      </c>
    </row>
    <row r="564" spans="1:14" x14ac:dyDescent="0.3">
      <c r="A564" s="3" t="s">
        <v>1254</v>
      </c>
      <c r="B564" s="4">
        <v>41859</v>
      </c>
      <c r="C564" s="12" t="str">
        <f t="shared" si="8"/>
        <v>2014/08</v>
      </c>
      <c r="D564" s="4">
        <v>41866</v>
      </c>
      <c r="E564" s="3" t="s">
        <v>21</v>
      </c>
      <c r="F564" s="3" t="s">
        <v>1255</v>
      </c>
      <c r="G564" s="3" t="s">
        <v>1252</v>
      </c>
      <c r="H564" s="5">
        <v>44596</v>
      </c>
      <c r="I564" s="2">
        <v>5</v>
      </c>
      <c r="J564" s="2">
        <v>2</v>
      </c>
      <c r="K564" s="2">
        <v>5.5744999999999996</v>
      </c>
      <c r="L564" s="18" t="str">
        <f>VLOOKUP(F564,'BD customers'!$1:$1048576,2,FALSE)</f>
        <v>Lena Radford</v>
      </c>
      <c r="M564" s="2">
        <f>MATCH(orders[[#This Row],[Product ID]],'BD product'!A:A,0)</f>
        <v>290</v>
      </c>
      <c r="N564" s="2" t="str" cm="1">
        <f t="array" ref="N564">INDEX('BD product'!A:D,M564,2)</f>
        <v>Technology</v>
      </c>
    </row>
    <row r="565" spans="1:14" x14ac:dyDescent="0.3">
      <c r="A565" s="3" t="s">
        <v>1250</v>
      </c>
      <c r="B565" s="4">
        <v>41860</v>
      </c>
      <c r="C565" s="12" t="str">
        <f t="shared" si="8"/>
        <v>2014/08</v>
      </c>
      <c r="D565" s="4">
        <v>41867</v>
      </c>
      <c r="E565" s="3" t="s">
        <v>21</v>
      </c>
      <c r="F565" s="3" t="s">
        <v>1251</v>
      </c>
      <c r="G565" s="3" t="s">
        <v>1256</v>
      </c>
      <c r="H565" s="5">
        <v>15552</v>
      </c>
      <c r="I565" s="2">
        <v>3</v>
      </c>
      <c r="J565" s="2">
        <v>2</v>
      </c>
      <c r="K565" s="2">
        <v>5.4432</v>
      </c>
      <c r="L565" s="18" t="str">
        <f>VLOOKUP(F565,'BD customers'!$1:$1048576,2,FALSE)</f>
        <v>Andy Gerbode</v>
      </c>
      <c r="M565" s="2">
        <f>MATCH(orders[[#This Row],[Product ID]],'BD product'!A:A,0)</f>
        <v>291</v>
      </c>
      <c r="N565" s="2" t="str" cm="1">
        <f t="array" ref="N565">INDEX('BD product'!A:D,M565,2)</f>
        <v>Office Supplies</v>
      </c>
    </row>
    <row r="566" spans="1:14" x14ac:dyDescent="0.3">
      <c r="A566" s="3" t="s">
        <v>1258</v>
      </c>
      <c r="B566" s="4">
        <v>42262</v>
      </c>
      <c r="C566" s="12" t="str">
        <f t="shared" si="8"/>
        <v>2015/09</v>
      </c>
      <c r="D566" s="4">
        <v>42262</v>
      </c>
      <c r="E566" s="3" t="s">
        <v>41</v>
      </c>
      <c r="F566" s="3" t="s">
        <v>668</v>
      </c>
      <c r="G566" s="3" t="s">
        <v>1256</v>
      </c>
      <c r="H566" s="5">
        <v>15552</v>
      </c>
      <c r="I566" s="2">
        <v>3</v>
      </c>
      <c r="J566" s="2">
        <v>2</v>
      </c>
      <c r="K566" s="2">
        <v>5.4432</v>
      </c>
      <c r="L566" s="18" t="str">
        <f>VLOOKUP(F566,'BD customers'!$1:$1048576,2,FALSE)</f>
        <v>Nat Gilpin</v>
      </c>
      <c r="M566" s="2">
        <f>MATCH(orders[[#This Row],[Product ID]],'BD product'!A:A,0)</f>
        <v>291</v>
      </c>
      <c r="N566" s="2" t="str" cm="1">
        <f t="array" ref="N566">INDEX('BD product'!A:D,M566,2)</f>
        <v>Office Supplies</v>
      </c>
    </row>
    <row r="567" spans="1:14" x14ac:dyDescent="0.3">
      <c r="A567" s="3" t="s">
        <v>1259</v>
      </c>
      <c r="B567" s="4">
        <v>42001</v>
      </c>
      <c r="C567" s="12" t="str">
        <f t="shared" si="8"/>
        <v>2014/12</v>
      </c>
      <c r="D567" s="4">
        <v>42003</v>
      </c>
      <c r="E567" s="3" t="s">
        <v>64</v>
      </c>
      <c r="F567" s="3" t="s">
        <v>1260</v>
      </c>
      <c r="G567" s="3" t="s">
        <v>1261</v>
      </c>
      <c r="H567" s="5">
        <v>99136</v>
      </c>
      <c r="I567" s="2">
        <v>4</v>
      </c>
      <c r="J567" s="2">
        <v>2</v>
      </c>
      <c r="K567" s="2">
        <v>8.6744000000000003</v>
      </c>
      <c r="L567" s="18" t="str">
        <f>VLOOKUP(F567,'BD customers'!$1:$1048576,2,FALSE)</f>
        <v>Sung Pak</v>
      </c>
      <c r="M567" s="2">
        <f>MATCH(orders[[#This Row],[Product ID]],'BD product'!A:A,0)</f>
        <v>292</v>
      </c>
      <c r="N567" s="2" t="str" cm="1">
        <f t="array" ref="N567">INDEX('BD product'!A:D,M567,2)</f>
        <v>Office Supplies</v>
      </c>
    </row>
    <row r="568" spans="1:14" x14ac:dyDescent="0.3">
      <c r="A568" s="3" t="s">
        <v>420</v>
      </c>
      <c r="B568" s="4">
        <v>42138</v>
      </c>
      <c r="C568" s="12" t="str">
        <f t="shared" si="8"/>
        <v>2015/05</v>
      </c>
      <c r="D568" s="4">
        <v>42141</v>
      </c>
      <c r="E568" s="3" t="s">
        <v>64</v>
      </c>
      <c r="F568" s="3" t="s">
        <v>421</v>
      </c>
      <c r="G568" s="3" t="s">
        <v>1261</v>
      </c>
      <c r="H568" s="5">
        <v>198272</v>
      </c>
      <c r="I568" s="2">
        <v>8</v>
      </c>
      <c r="J568" s="2">
        <v>2</v>
      </c>
      <c r="K568" s="2">
        <v>17.348800000000001</v>
      </c>
      <c r="L568" s="18" t="str">
        <f>VLOOKUP(F568,'BD customers'!$1:$1048576,2,FALSE)</f>
        <v>Jesus Ocampo</v>
      </c>
      <c r="M568" s="2">
        <f>MATCH(orders[[#This Row],[Product ID]],'BD product'!A:A,0)</f>
        <v>292</v>
      </c>
      <c r="N568" s="2" t="str" cm="1">
        <f t="array" ref="N568">INDEX('BD product'!A:D,M568,2)</f>
        <v>Office Supplies</v>
      </c>
    </row>
    <row r="569" spans="1:14" x14ac:dyDescent="0.3">
      <c r="A569" s="3" t="s">
        <v>1263</v>
      </c>
      <c r="B569" s="4">
        <v>42518</v>
      </c>
      <c r="C569" s="12" t="str">
        <f t="shared" si="8"/>
        <v>2016/05</v>
      </c>
      <c r="D569" s="4">
        <v>42525</v>
      </c>
      <c r="E569" s="3" t="s">
        <v>21</v>
      </c>
      <c r="F569" s="3" t="s">
        <v>469</v>
      </c>
      <c r="G569" s="3" t="s">
        <v>1261</v>
      </c>
      <c r="H569" s="5">
        <v>18588</v>
      </c>
      <c r="I569" s="2">
        <v>6</v>
      </c>
      <c r="J569" s="2">
        <v>0</v>
      </c>
      <c r="K569" s="2">
        <v>50.187600000000003</v>
      </c>
      <c r="L569" s="18" t="str">
        <f>VLOOKUP(F569,'BD customers'!$1:$1048576,2,FALSE)</f>
        <v>Valerie Dominguez</v>
      </c>
      <c r="M569" s="2">
        <f>MATCH(orders[[#This Row],[Product ID]],'BD product'!A:A,0)</f>
        <v>292</v>
      </c>
      <c r="N569" s="2" t="str" cm="1">
        <f t="array" ref="N569">INDEX('BD product'!A:D,M569,2)</f>
        <v>Office Supplies</v>
      </c>
    </row>
    <row r="570" spans="1:14" x14ac:dyDescent="0.3">
      <c r="A570" s="3" t="s">
        <v>1264</v>
      </c>
      <c r="B570" s="4">
        <v>43058</v>
      </c>
      <c r="C570" s="12" t="str">
        <f t="shared" si="8"/>
        <v>2017/11</v>
      </c>
      <c r="D570" s="4">
        <v>43060</v>
      </c>
      <c r="E570" s="3" t="s">
        <v>11</v>
      </c>
      <c r="F570" s="3" t="s">
        <v>241</v>
      </c>
      <c r="G570" s="3" t="s">
        <v>1261</v>
      </c>
      <c r="H570" s="5">
        <v>99136</v>
      </c>
      <c r="I570" s="2">
        <v>4</v>
      </c>
      <c r="J570" s="2">
        <v>2</v>
      </c>
      <c r="K570" s="2">
        <v>8.6744000000000003</v>
      </c>
      <c r="L570" s="18" t="str">
        <f>VLOOKUP(F570,'BD customers'!$1:$1048576,2,FALSE)</f>
        <v>Aimee Bixby</v>
      </c>
      <c r="M570" s="2">
        <f>MATCH(orders[[#This Row],[Product ID]],'BD product'!A:A,0)</f>
        <v>292</v>
      </c>
      <c r="N570" s="2" t="str" cm="1">
        <f t="array" ref="N570">INDEX('BD product'!A:D,M570,2)</f>
        <v>Office Supplies</v>
      </c>
    </row>
    <row r="571" spans="1:14" x14ac:dyDescent="0.3">
      <c r="A571" s="3" t="s">
        <v>222</v>
      </c>
      <c r="B571" s="4">
        <v>41947</v>
      </c>
      <c r="C571" s="12" t="str">
        <f t="shared" si="8"/>
        <v>2014/11</v>
      </c>
      <c r="D571" s="4">
        <v>41952</v>
      </c>
      <c r="E571" s="3" t="s">
        <v>21</v>
      </c>
      <c r="F571" s="3" t="s">
        <v>223</v>
      </c>
      <c r="G571" s="3" t="s">
        <v>1265</v>
      </c>
      <c r="H571" s="5">
        <v>135882</v>
      </c>
      <c r="I571" s="2">
        <v>1</v>
      </c>
      <c r="J571" s="2">
        <v>1</v>
      </c>
      <c r="K571" s="2">
        <v>24.1568</v>
      </c>
      <c r="L571" s="18" t="str">
        <f>VLOOKUP(F571,'BD customers'!$1:$1048576,2,FALSE)</f>
        <v>Nathan Mautz</v>
      </c>
      <c r="M571" s="2">
        <f>MATCH(orders[[#This Row],[Product ID]],'BD product'!A:A,0)</f>
        <v>293</v>
      </c>
      <c r="N571" s="2" t="str" cm="1">
        <f t="array" ref="N571">INDEX('BD product'!A:D,M571,2)</f>
        <v>Furniture</v>
      </c>
    </row>
    <row r="572" spans="1:14" x14ac:dyDescent="0.3">
      <c r="A572" s="3" t="s">
        <v>1267</v>
      </c>
      <c r="B572" s="4">
        <v>42576</v>
      </c>
      <c r="C572" s="12" t="str">
        <f t="shared" si="8"/>
        <v>2016/07</v>
      </c>
      <c r="D572" s="4">
        <v>42582</v>
      </c>
      <c r="E572" s="3" t="s">
        <v>21</v>
      </c>
      <c r="F572" s="3" t="s">
        <v>432</v>
      </c>
      <c r="G572" s="3" t="s">
        <v>1265</v>
      </c>
      <c r="H572" s="5">
        <v>241568</v>
      </c>
      <c r="I572" s="2">
        <v>2</v>
      </c>
      <c r="J572" s="2">
        <v>2</v>
      </c>
      <c r="K572" s="2">
        <v>18.117599999999999</v>
      </c>
      <c r="L572" s="18" t="str">
        <f>VLOOKUP(F572,'BD customers'!$1:$1048576,2,FALSE)</f>
        <v>Sanjit Chand</v>
      </c>
      <c r="M572" s="2">
        <f>MATCH(orders[[#This Row],[Product ID]],'BD product'!A:A,0)</f>
        <v>293</v>
      </c>
      <c r="N572" s="2" t="str" cm="1">
        <f t="array" ref="N572">INDEX('BD product'!A:D,M572,2)</f>
        <v>Furniture</v>
      </c>
    </row>
    <row r="573" spans="1:14" x14ac:dyDescent="0.3">
      <c r="A573" s="3" t="s">
        <v>1268</v>
      </c>
      <c r="B573" s="4">
        <v>42988</v>
      </c>
      <c r="C573" s="12" t="str">
        <f t="shared" si="8"/>
        <v>2017/09</v>
      </c>
      <c r="D573" s="4">
        <v>42988</v>
      </c>
      <c r="E573" s="3" t="s">
        <v>41</v>
      </c>
      <c r="F573" s="3" t="s">
        <v>1269</v>
      </c>
      <c r="G573" s="3" t="s">
        <v>1265</v>
      </c>
      <c r="H573" s="5">
        <v>362352</v>
      </c>
      <c r="I573" s="2">
        <v>3</v>
      </c>
      <c r="J573" s="2">
        <v>2</v>
      </c>
      <c r="K573" s="2">
        <v>27.176400000000001</v>
      </c>
      <c r="L573" s="18" t="str">
        <f>VLOOKUP(F573,'BD customers'!$1:$1048576,2,FALSE)</f>
        <v>Frank Hawley</v>
      </c>
      <c r="M573" s="2">
        <f>MATCH(orders[[#This Row],[Product ID]],'BD product'!A:A,0)</f>
        <v>293</v>
      </c>
      <c r="N573" s="2" t="str" cm="1">
        <f t="array" ref="N573">INDEX('BD product'!A:D,M573,2)</f>
        <v>Furniture</v>
      </c>
    </row>
    <row r="574" spans="1:14" x14ac:dyDescent="0.3">
      <c r="A574" s="3" t="s">
        <v>222</v>
      </c>
      <c r="B574" s="4">
        <v>41947</v>
      </c>
      <c r="C574" s="12" t="str">
        <f t="shared" si="8"/>
        <v>2014/11</v>
      </c>
      <c r="D574" s="4">
        <v>41952</v>
      </c>
      <c r="E574" s="3" t="s">
        <v>21</v>
      </c>
      <c r="F574" s="3" t="s">
        <v>223</v>
      </c>
      <c r="G574" s="3" t="s">
        <v>1270</v>
      </c>
      <c r="H574" s="5">
        <v>399198</v>
      </c>
      <c r="I574" s="2">
        <v>2</v>
      </c>
      <c r="J574" s="2">
        <v>0</v>
      </c>
      <c r="K574" s="2">
        <v>19.959900000000001</v>
      </c>
      <c r="L574" s="18" t="str">
        <f>VLOOKUP(F574,'BD customers'!$1:$1048576,2,FALSE)</f>
        <v>Nathan Mautz</v>
      </c>
      <c r="M574" s="2">
        <f>MATCH(orders[[#This Row],[Product ID]],'BD product'!A:A,0)</f>
        <v>294</v>
      </c>
      <c r="N574" s="2" t="str" cm="1">
        <f t="array" ref="N574">INDEX('BD product'!A:D,M574,2)</f>
        <v>Technology</v>
      </c>
    </row>
    <row r="575" spans="1:14" x14ac:dyDescent="0.3">
      <c r="A575" s="3" t="s">
        <v>222</v>
      </c>
      <c r="B575" s="4">
        <v>41947</v>
      </c>
      <c r="C575" s="12" t="str">
        <f t="shared" si="8"/>
        <v>2014/11</v>
      </c>
      <c r="D575" s="4">
        <v>41952</v>
      </c>
      <c r="E575" s="3" t="s">
        <v>21</v>
      </c>
      <c r="F575" s="3" t="s">
        <v>223</v>
      </c>
      <c r="G575" s="3" t="s">
        <v>1272</v>
      </c>
      <c r="H575" s="5">
        <v>3600</v>
      </c>
      <c r="I575" s="2">
        <v>4</v>
      </c>
      <c r="J575" s="2">
        <v>0</v>
      </c>
      <c r="K575" s="2">
        <v>0.12959999999999999</v>
      </c>
      <c r="L575" s="18" t="str">
        <f>VLOOKUP(F575,'BD customers'!$1:$1048576,2,FALSE)</f>
        <v>Nathan Mautz</v>
      </c>
      <c r="M575" s="2">
        <f>MATCH(orders[[#This Row],[Product ID]],'BD product'!A:A,0)</f>
        <v>295</v>
      </c>
      <c r="N575" s="2" t="str" cm="1">
        <f t="array" ref="N575">INDEX('BD product'!A:D,M575,2)</f>
        <v>Technology</v>
      </c>
    </row>
    <row r="576" spans="1:14" x14ac:dyDescent="0.3">
      <c r="A576" s="3" t="s">
        <v>1274</v>
      </c>
      <c r="B576" s="4">
        <v>41901</v>
      </c>
      <c r="C576" s="12" t="str">
        <f t="shared" si="8"/>
        <v>2014/09</v>
      </c>
      <c r="D576" s="4">
        <v>41906</v>
      </c>
      <c r="E576" s="3" t="s">
        <v>21</v>
      </c>
      <c r="F576" s="3" t="s">
        <v>1275</v>
      </c>
      <c r="G576" s="3" t="s">
        <v>1276</v>
      </c>
      <c r="H576" s="5">
        <v>716</v>
      </c>
      <c r="I576" s="2">
        <v>2</v>
      </c>
      <c r="J576" s="2">
        <v>0</v>
      </c>
      <c r="K576" s="2">
        <v>3.5799999999999998E-2</v>
      </c>
      <c r="L576" s="18" t="str">
        <f>VLOOKUP(F576,'BD customers'!$1:$1048576,2,FALSE)</f>
        <v>Frank Atkinson</v>
      </c>
      <c r="M576" s="2">
        <f>MATCH(orders[[#This Row],[Product ID]],'BD product'!A:A,0)</f>
        <v>296</v>
      </c>
      <c r="N576" s="2" t="str" cm="1">
        <f t="array" ref="N576">INDEX('BD product'!A:D,M576,2)</f>
        <v>Office Supplies</v>
      </c>
    </row>
    <row r="577" spans="1:14" x14ac:dyDescent="0.3">
      <c r="A577" s="3" t="s">
        <v>1027</v>
      </c>
      <c r="B577" s="4">
        <v>42835</v>
      </c>
      <c r="C577" s="12" t="str">
        <f t="shared" si="8"/>
        <v>2017/04</v>
      </c>
      <c r="D577" s="4">
        <v>42840</v>
      </c>
      <c r="E577" s="3" t="s">
        <v>21</v>
      </c>
      <c r="F577" s="3" t="s">
        <v>1028</v>
      </c>
      <c r="G577" s="3" t="s">
        <v>1276</v>
      </c>
      <c r="H577" s="5">
        <v>716</v>
      </c>
      <c r="I577" s="2">
        <v>2</v>
      </c>
      <c r="J577" s="2">
        <v>0</v>
      </c>
      <c r="K577" s="2">
        <v>3.5799999999999998E-2</v>
      </c>
      <c r="L577" s="18" t="str">
        <f>VLOOKUP(F577,'BD customers'!$1:$1048576,2,FALSE)</f>
        <v>Sanjit Jacobs</v>
      </c>
      <c r="M577" s="2">
        <f>MATCH(orders[[#This Row],[Product ID]],'BD product'!A:A,0)</f>
        <v>296</v>
      </c>
      <c r="N577" s="2" t="str" cm="1">
        <f t="array" ref="N577">INDEX('BD product'!A:D,M577,2)</f>
        <v>Office Supplies</v>
      </c>
    </row>
    <row r="578" spans="1:14" x14ac:dyDescent="0.3">
      <c r="A578" s="3" t="s">
        <v>1175</v>
      </c>
      <c r="B578" s="4">
        <v>42483</v>
      </c>
      <c r="C578" s="12" t="str">
        <f t="shared" ref="C578:C641" si="9">TEXT(B578,"aaaa/mm")</f>
        <v>2016/04</v>
      </c>
      <c r="D578" s="4">
        <v>42487</v>
      </c>
      <c r="E578" s="3" t="s">
        <v>21</v>
      </c>
      <c r="F578" s="3" t="s">
        <v>1176</v>
      </c>
      <c r="G578" s="3" t="s">
        <v>1278</v>
      </c>
      <c r="H578" s="5">
        <v>9999</v>
      </c>
      <c r="I578" s="2">
        <v>1</v>
      </c>
      <c r="J578" s="2">
        <v>0</v>
      </c>
      <c r="K578" s="2">
        <v>34.996499999999997</v>
      </c>
      <c r="L578" s="18" t="str">
        <f>VLOOKUP(F578,'BD customers'!$1:$1048576,2,FALSE)</f>
        <v>Grace Kelly</v>
      </c>
      <c r="M578" s="2">
        <f>MATCH(orders[[#This Row],[Product ID]],'BD product'!A:A,0)</f>
        <v>297</v>
      </c>
      <c r="N578" s="2" t="str" cm="1">
        <f t="array" ref="N578">INDEX('BD product'!A:D,M578,2)</f>
        <v>Technology</v>
      </c>
    </row>
    <row r="579" spans="1:14" x14ac:dyDescent="0.3">
      <c r="A579" s="3" t="s">
        <v>1280</v>
      </c>
      <c r="B579" s="4">
        <v>43042</v>
      </c>
      <c r="C579" s="12" t="str">
        <f t="shared" si="9"/>
        <v>2017/11</v>
      </c>
      <c r="D579" s="4">
        <v>43044</v>
      </c>
      <c r="E579" s="3" t="s">
        <v>11</v>
      </c>
      <c r="F579" s="3" t="s">
        <v>1281</v>
      </c>
      <c r="G579" s="3" t="s">
        <v>1282</v>
      </c>
      <c r="H579" s="5">
        <v>15992</v>
      </c>
      <c r="I579" s="2">
        <v>1</v>
      </c>
      <c r="J579" s="2">
        <v>2</v>
      </c>
      <c r="K579" s="2">
        <v>0.99950000000000006</v>
      </c>
      <c r="L579" s="18" t="str">
        <f>VLOOKUP(F579,'BD customers'!$1:$1048576,2,FALSE)</f>
        <v>Don Jones</v>
      </c>
      <c r="M579" s="2">
        <f>MATCH(orders[[#This Row],[Product ID]],'BD product'!A:A,0)</f>
        <v>298</v>
      </c>
      <c r="N579" s="2" t="str" cm="1">
        <f t="array" ref="N579">INDEX('BD product'!A:D,M579,2)</f>
        <v>Furniture</v>
      </c>
    </row>
    <row r="580" spans="1:14" x14ac:dyDescent="0.3">
      <c r="A580" s="3" t="s">
        <v>1284</v>
      </c>
      <c r="B580" s="4">
        <v>42890</v>
      </c>
      <c r="C580" s="12" t="str">
        <f t="shared" si="9"/>
        <v>2017/06</v>
      </c>
      <c r="D580" s="4">
        <v>42896</v>
      </c>
      <c r="E580" s="3" t="s">
        <v>21</v>
      </c>
      <c r="F580" s="3" t="s">
        <v>974</v>
      </c>
      <c r="G580" s="3" t="s">
        <v>1282</v>
      </c>
      <c r="H580" s="5">
        <v>31984</v>
      </c>
      <c r="I580" s="2">
        <v>2</v>
      </c>
      <c r="J580" s="2">
        <v>2</v>
      </c>
      <c r="K580" s="2">
        <v>0.19989999999999999</v>
      </c>
      <c r="L580" s="18" t="str">
        <f>VLOOKUP(F580,'BD customers'!$1:$1048576,2,FALSE)</f>
        <v>Lindsay Williams</v>
      </c>
      <c r="M580" s="2">
        <f>MATCH(orders[[#This Row],[Product ID]],'BD product'!A:A,0)</f>
        <v>298</v>
      </c>
      <c r="N580" s="2" t="str" cm="1">
        <f t="array" ref="N580">INDEX('BD product'!A:D,M580,2)</f>
        <v>Furniture</v>
      </c>
    </row>
    <row r="581" spans="1:14" x14ac:dyDescent="0.3">
      <c r="A581" s="3" t="s">
        <v>1285</v>
      </c>
      <c r="B581" s="4">
        <v>42615</v>
      </c>
      <c r="C581" s="12" t="str">
        <f t="shared" si="9"/>
        <v>2016/09</v>
      </c>
      <c r="D581" s="4">
        <v>42619</v>
      </c>
      <c r="E581" s="3" t="s">
        <v>21</v>
      </c>
      <c r="F581" s="3" t="s">
        <v>356</v>
      </c>
      <c r="G581" s="3" t="s">
        <v>1282</v>
      </c>
      <c r="H581" s="5">
        <v>3998</v>
      </c>
      <c r="I581" s="2">
        <v>2</v>
      </c>
      <c r="J581" s="2">
        <v>0</v>
      </c>
      <c r="K581" s="2">
        <v>0.99950000000000006</v>
      </c>
      <c r="L581" s="18" t="str">
        <f>VLOOKUP(F581,'BD customers'!$1:$1048576,2,FALSE)</f>
        <v>Karen Daniels</v>
      </c>
      <c r="M581" s="2">
        <f>MATCH(orders[[#This Row],[Product ID]],'BD product'!A:A,0)</f>
        <v>298</v>
      </c>
      <c r="N581" s="2" t="str" cm="1">
        <f t="array" ref="N581">INDEX('BD product'!A:D,M581,2)</f>
        <v>Furniture</v>
      </c>
    </row>
    <row r="582" spans="1:14" x14ac:dyDescent="0.3">
      <c r="A582" s="3" t="s">
        <v>1264</v>
      </c>
      <c r="B582" s="4">
        <v>43058</v>
      </c>
      <c r="C582" s="12" t="str">
        <f t="shared" si="9"/>
        <v>2017/11</v>
      </c>
      <c r="D582" s="4">
        <v>43060</v>
      </c>
      <c r="E582" s="3" t="s">
        <v>11</v>
      </c>
      <c r="F582" s="3" t="s">
        <v>241</v>
      </c>
      <c r="G582" s="3" t="s">
        <v>1282</v>
      </c>
      <c r="H582" s="5">
        <v>15992</v>
      </c>
      <c r="I582" s="2">
        <v>2</v>
      </c>
      <c r="J582" s="2">
        <v>6</v>
      </c>
      <c r="K582" s="2">
        <v>-1.3993</v>
      </c>
      <c r="L582" s="18" t="str">
        <f>VLOOKUP(F582,'BD customers'!$1:$1048576,2,FALSE)</f>
        <v>Aimee Bixby</v>
      </c>
      <c r="M582" s="2">
        <f>MATCH(orders[[#This Row],[Product ID]],'BD product'!A:A,0)</f>
        <v>298</v>
      </c>
      <c r="N582" s="2" t="str" cm="1">
        <f t="array" ref="N582">INDEX('BD product'!A:D,M582,2)</f>
        <v>Furniture</v>
      </c>
    </row>
    <row r="583" spans="1:14" x14ac:dyDescent="0.3">
      <c r="A583" s="3" t="s">
        <v>1286</v>
      </c>
      <c r="B583" s="4">
        <v>42612</v>
      </c>
      <c r="C583" s="12" t="str">
        <f t="shared" si="9"/>
        <v>2016/08</v>
      </c>
      <c r="D583" s="4">
        <v>42614</v>
      </c>
      <c r="E583" s="3" t="s">
        <v>64</v>
      </c>
      <c r="F583" s="3" t="s">
        <v>1287</v>
      </c>
      <c r="G583" s="3" t="s">
        <v>1288</v>
      </c>
      <c r="H583" s="5">
        <v>290898</v>
      </c>
      <c r="I583" s="2">
        <v>3</v>
      </c>
      <c r="J583" s="2">
        <v>4</v>
      </c>
      <c r="K583" s="2">
        <v>-67.876199999999997</v>
      </c>
      <c r="L583" s="18" t="str">
        <f>VLOOKUP(F583,'BD customers'!$1:$1048576,2,FALSE)</f>
        <v>Patrick O'Brill</v>
      </c>
      <c r="M583" s="2">
        <f>MATCH(orders[[#This Row],[Product ID]],'BD product'!A:A,0)</f>
        <v>299</v>
      </c>
      <c r="N583" s="2" t="str" cm="1">
        <f t="array" ref="N583">INDEX('BD product'!A:D,M583,2)</f>
        <v>Technology</v>
      </c>
    </row>
    <row r="584" spans="1:14" x14ac:dyDescent="0.3">
      <c r="A584" s="3" t="s">
        <v>327</v>
      </c>
      <c r="B584" s="4">
        <v>42405</v>
      </c>
      <c r="C584" s="12" t="str">
        <f t="shared" si="9"/>
        <v>2016/02</v>
      </c>
      <c r="D584" s="4">
        <v>42405</v>
      </c>
      <c r="E584" s="3" t="s">
        <v>41</v>
      </c>
      <c r="F584" s="3" t="s">
        <v>328</v>
      </c>
      <c r="G584" s="3" t="s">
        <v>1288</v>
      </c>
      <c r="H584" s="5">
        <v>48483</v>
      </c>
      <c r="I584" s="2">
        <v>3</v>
      </c>
      <c r="J584" s="2">
        <v>0</v>
      </c>
      <c r="K584" s="2">
        <v>126.0558</v>
      </c>
      <c r="L584" s="18" t="str">
        <f>VLOOKUP(F584,'BD customers'!$1:$1048576,2,FALSE)</f>
        <v>Paul Prost</v>
      </c>
      <c r="M584" s="2">
        <f>MATCH(orders[[#This Row],[Product ID]],'BD product'!A:A,0)</f>
        <v>299</v>
      </c>
      <c r="N584" s="2" t="str" cm="1">
        <f t="array" ref="N584">INDEX('BD product'!A:D,M584,2)</f>
        <v>Technology</v>
      </c>
    </row>
    <row r="585" spans="1:14" x14ac:dyDescent="0.3">
      <c r="A585" s="3" t="s">
        <v>1286</v>
      </c>
      <c r="B585" s="4">
        <v>42612</v>
      </c>
      <c r="C585" s="12" t="str">
        <f t="shared" si="9"/>
        <v>2016/08</v>
      </c>
      <c r="D585" s="4">
        <v>42614</v>
      </c>
      <c r="E585" s="3" t="s">
        <v>64</v>
      </c>
      <c r="F585" s="3" t="s">
        <v>1287</v>
      </c>
      <c r="G585" s="3" t="s">
        <v>1290</v>
      </c>
      <c r="H585" s="5">
        <v>54224</v>
      </c>
      <c r="I585" s="2">
        <v>2</v>
      </c>
      <c r="J585" s="2">
        <v>2</v>
      </c>
      <c r="K585" s="2">
        <v>0.33889999999999998</v>
      </c>
      <c r="L585" s="18" t="str">
        <f>VLOOKUP(F585,'BD customers'!$1:$1048576,2,FALSE)</f>
        <v>Patrick O'Brill</v>
      </c>
      <c r="M585" s="2">
        <f>MATCH(orders[[#This Row],[Product ID]],'BD product'!A:A,0)</f>
        <v>300</v>
      </c>
      <c r="N585" s="2" t="str" cm="1">
        <f t="array" ref="N585">INDEX('BD product'!A:D,M585,2)</f>
        <v>Office Supplies</v>
      </c>
    </row>
    <row r="586" spans="1:14" x14ac:dyDescent="0.3">
      <c r="A586" s="3" t="s">
        <v>1286</v>
      </c>
      <c r="B586" s="4">
        <v>42612</v>
      </c>
      <c r="C586" s="12" t="str">
        <f t="shared" si="9"/>
        <v>2016/08</v>
      </c>
      <c r="D586" s="4">
        <v>42614</v>
      </c>
      <c r="E586" s="3" t="s">
        <v>64</v>
      </c>
      <c r="F586" s="3" t="s">
        <v>1287</v>
      </c>
      <c r="G586" s="3" t="s">
        <v>1292</v>
      </c>
      <c r="H586" s="5">
        <v>786744</v>
      </c>
      <c r="I586" s="2">
        <v>4</v>
      </c>
      <c r="J586" s="2">
        <v>3</v>
      </c>
      <c r="K586" s="2">
        <v>-258.5016</v>
      </c>
      <c r="L586" s="18" t="str">
        <f>VLOOKUP(F586,'BD customers'!$1:$1048576,2,FALSE)</f>
        <v>Patrick O'Brill</v>
      </c>
      <c r="M586" s="2">
        <f>MATCH(orders[[#This Row],[Product ID]],'BD product'!A:A,0)</f>
        <v>301</v>
      </c>
      <c r="N586" s="2" t="str" cm="1">
        <f t="array" ref="N586">INDEX('BD product'!A:D,M586,2)</f>
        <v>Furniture</v>
      </c>
    </row>
    <row r="587" spans="1:14" x14ac:dyDescent="0.3">
      <c r="A587" s="3" t="s">
        <v>924</v>
      </c>
      <c r="B587" s="4">
        <v>43049</v>
      </c>
      <c r="C587" s="12" t="str">
        <f t="shared" si="9"/>
        <v>2017/11</v>
      </c>
      <c r="D587" s="4">
        <v>43050</v>
      </c>
      <c r="E587" s="3" t="s">
        <v>64</v>
      </c>
      <c r="F587" s="3" t="s">
        <v>925</v>
      </c>
      <c r="G587" s="3" t="s">
        <v>1292</v>
      </c>
      <c r="H587" s="5">
        <v>899136</v>
      </c>
      <c r="I587" s="2">
        <v>4</v>
      </c>
      <c r="J587" s="2">
        <v>2</v>
      </c>
      <c r="K587" s="2">
        <v>-146.1096</v>
      </c>
      <c r="L587" s="18" t="str">
        <f>VLOOKUP(F587,'BD customers'!$1:$1048576,2,FALSE)</f>
        <v>Ann Blume</v>
      </c>
      <c r="M587" s="2">
        <f>MATCH(orders[[#This Row],[Product ID]],'BD product'!A:A,0)</f>
        <v>301</v>
      </c>
      <c r="N587" s="2" t="str" cm="1">
        <f t="array" ref="N587">INDEX('BD product'!A:D,M587,2)</f>
        <v>Furniture</v>
      </c>
    </row>
    <row r="588" spans="1:14" x14ac:dyDescent="0.3">
      <c r="A588" s="3" t="s">
        <v>1286</v>
      </c>
      <c r="B588" s="4">
        <v>42612</v>
      </c>
      <c r="C588" s="12" t="str">
        <f t="shared" si="9"/>
        <v>2016/08</v>
      </c>
      <c r="D588" s="4">
        <v>42614</v>
      </c>
      <c r="E588" s="3" t="s">
        <v>64</v>
      </c>
      <c r="F588" s="3" t="s">
        <v>1287</v>
      </c>
      <c r="G588" s="3" t="s">
        <v>1294</v>
      </c>
      <c r="H588" s="5">
        <v>10024</v>
      </c>
      <c r="I588" s="2">
        <v>10</v>
      </c>
      <c r="J588" s="2">
        <v>2</v>
      </c>
      <c r="K588" s="2">
        <v>3.3831000000000002</v>
      </c>
      <c r="L588" s="18" t="str">
        <f>VLOOKUP(F588,'BD customers'!$1:$1048576,2,FALSE)</f>
        <v>Patrick O'Brill</v>
      </c>
      <c r="M588" s="2">
        <f>MATCH(orders[[#This Row],[Product ID]],'BD product'!A:A,0)</f>
        <v>302</v>
      </c>
      <c r="N588" s="2" t="str" cm="1">
        <f t="array" ref="N588">INDEX('BD product'!A:D,M588,2)</f>
        <v>Office Supplies</v>
      </c>
    </row>
    <row r="589" spans="1:14" x14ac:dyDescent="0.3">
      <c r="A589" s="3" t="s">
        <v>1296</v>
      </c>
      <c r="B589" s="4">
        <v>41655</v>
      </c>
      <c r="C589" s="12" t="str">
        <f t="shared" si="9"/>
        <v>2014/01</v>
      </c>
      <c r="D589" s="4">
        <v>41657</v>
      </c>
      <c r="E589" s="3" t="s">
        <v>11</v>
      </c>
      <c r="F589" s="3" t="s">
        <v>384</v>
      </c>
      <c r="G589" s="3" t="s">
        <v>1294</v>
      </c>
      <c r="H589" s="5">
        <v>30072</v>
      </c>
      <c r="I589" s="2">
        <v>3</v>
      </c>
      <c r="J589" s="2">
        <v>2</v>
      </c>
      <c r="K589" s="2">
        <v>10.1493</v>
      </c>
      <c r="L589" s="18" t="str">
        <f>VLOOKUP(F589,'BD customers'!$1:$1048576,2,FALSE)</f>
        <v>Delfina Latchford</v>
      </c>
      <c r="M589" s="2">
        <f>MATCH(orders[[#This Row],[Product ID]],'BD product'!A:A,0)</f>
        <v>302</v>
      </c>
      <c r="N589" s="2" t="str" cm="1">
        <f t="array" ref="N589">INDEX('BD product'!A:D,M589,2)</f>
        <v>Office Supplies</v>
      </c>
    </row>
    <row r="590" spans="1:14" x14ac:dyDescent="0.3">
      <c r="A590" s="3" t="s">
        <v>1297</v>
      </c>
      <c r="B590" s="4">
        <v>42044</v>
      </c>
      <c r="C590" s="12" t="str">
        <f t="shared" si="9"/>
        <v>2015/02</v>
      </c>
      <c r="D590" s="4">
        <v>42046</v>
      </c>
      <c r="E590" s="3" t="s">
        <v>11</v>
      </c>
      <c r="F590" s="3" t="s">
        <v>1275</v>
      </c>
      <c r="G590" s="3" t="s">
        <v>1294</v>
      </c>
      <c r="H590" s="5">
        <v>40096</v>
      </c>
      <c r="I590" s="2">
        <v>4</v>
      </c>
      <c r="J590" s="2">
        <v>2</v>
      </c>
      <c r="K590" s="2">
        <v>13.532400000000001</v>
      </c>
      <c r="L590" s="18" t="str">
        <f>VLOOKUP(F590,'BD customers'!$1:$1048576,2,FALSE)</f>
        <v>Frank Atkinson</v>
      </c>
      <c r="M590" s="2">
        <f>MATCH(orders[[#This Row],[Product ID]],'BD product'!A:A,0)</f>
        <v>302</v>
      </c>
      <c r="N590" s="2" t="str" cm="1">
        <f t="array" ref="N590">INDEX('BD product'!A:D,M590,2)</f>
        <v>Office Supplies</v>
      </c>
    </row>
    <row r="591" spans="1:14" x14ac:dyDescent="0.3">
      <c r="A591" s="3" t="s">
        <v>1286</v>
      </c>
      <c r="B591" s="4">
        <v>42612</v>
      </c>
      <c r="C591" s="12" t="str">
        <f t="shared" si="9"/>
        <v>2016/08</v>
      </c>
      <c r="D591" s="4">
        <v>42614</v>
      </c>
      <c r="E591" s="3" t="s">
        <v>64</v>
      </c>
      <c r="F591" s="3" t="s">
        <v>1287</v>
      </c>
      <c r="G591" s="3" t="s">
        <v>1298</v>
      </c>
      <c r="H591" s="5">
        <v>37764</v>
      </c>
      <c r="I591" s="2">
        <v>6</v>
      </c>
      <c r="J591" s="2">
        <v>7</v>
      </c>
      <c r="K591" s="2">
        <v>-27.6936</v>
      </c>
      <c r="L591" s="18" t="str">
        <f>VLOOKUP(F591,'BD customers'!$1:$1048576,2,FALSE)</f>
        <v>Patrick O'Brill</v>
      </c>
      <c r="M591" s="2">
        <f>MATCH(orders[[#This Row],[Product ID]],'BD product'!A:A,0)</f>
        <v>303</v>
      </c>
      <c r="N591" s="2" t="str" cm="1">
        <f t="array" ref="N591">INDEX('BD product'!A:D,M591,2)</f>
        <v>Office Supplies</v>
      </c>
    </row>
    <row r="592" spans="1:14" x14ac:dyDescent="0.3">
      <c r="A592" s="3" t="s">
        <v>1300</v>
      </c>
      <c r="B592" s="4">
        <v>42210</v>
      </c>
      <c r="C592" s="12" t="str">
        <f t="shared" si="9"/>
        <v>2015/07</v>
      </c>
      <c r="D592" s="4">
        <v>42214</v>
      </c>
      <c r="E592" s="3" t="s">
        <v>21</v>
      </c>
      <c r="F592" s="3" t="s">
        <v>796</v>
      </c>
      <c r="G592" s="3" t="s">
        <v>1298</v>
      </c>
      <c r="H592" s="5">
        <v>25176</v>
      </c>
      <c r="I592" s="2">
        <v>4</v>
      </c>
      <c r="J592" s="2">
        <v>7</v>
      </c>
      <c r="K592" s="2">
        <v>-18.462399999999999</v>
      </c>
      <c r="L592" s="18" t="str">
        <f>VLOOKUP(F592,'BD customers'!$1:$1048576,2,FALSE)</f>
        <v>Ross Baird</v>
      </c>
      <c r="M592" s="2">
        <f>MATCH(orders[[#This Row],[Product ID]],'BD product'!A:A,0)</f>
        <v>303</v>
      </c>
      <c r="N592" s="2" t="str" cm="1">
        <f t="array" ref="N592">INDEX('BD product'!A:D,M592,2)</f>
        <v>Office Supplies</v>
      </c>
    </row>
    <row r="593" spans="1:14" x14ac:dyDescent="0.3">
      <c r="A593" s="3" t="s">
        <v>1301</v>
      </c>
      <c r="B593" s="4">
        <v>42485</v>
      </c>
      <c r="C593" s="12" t="str">
        <f t="shared" si="9"/>
        <v>2016/04</v>
      </c>
      <c r="D593" s="4">
        <v>42489</v>
      </c>
      <c r="E593" s="3" t="s">
        <v>11</v>
      </c>
      <c r="F593" s="3" t="s">
        <v>1302</v>
      </c>
      <c r="G593" s="3" t="s">
        <v>1303</v>
      </c>
      <c r="H593" s="5">
        <v>828</v>
      </c>
      <c r="I593" s="2">
        <v>2</v>
      </c>
      <c r="J593" s="2">
        <v>4</v>
      </c>
      <c r="K593" s="2">
        <v>-2.07E-2</v>
      </c>
      <c r="L593" s="18" t="str">
        <f>VLOOKUP(F593,'BD customers'!$1:$1048576,2,FALSE)</f>
        <v>John Lucas</v>
      </c>
      <c r="M593" s="2">
        <f>MATCH(orders[[#This Row],[Product ID]],'BD product'!A:A,0)</f>
        <v>304</v>
      </c>
      <c r="N593" s="2" t="str" cm="1">
        <f t="array" ref="N593">INDEX('BD product'!A:D,M593,2)</f>
        <v>Technology</v>
      </c>
    </row>
    <row r="594" spans="1:14" x14ac:dyDescent="0.3">
      <c r="A594" s="3" t="s">
        <v>66</v>
      </c>
      <c r="B594" s="4">
        <v>42765</v>
      </c>
      <c r="C594" s="12" t="str">
        <f t="shared" si="9"/>
        <v>2017/01</v>
      </c>
      <c r="D594" s="4">
        <v>42771</v>
      </c>
      <c r="E594" s="3" t="s">
        <v>21</v>
      </c>
      <c r="F594" s="3" t="s">
        <v>67</v>
      </c>
      <c r="G594" s="3" t="s">
        <v>1303</v>
      </c>
      <c r="H594" s="5">
        <v>2070</v>
      </c>
      <c r="I594" s="2">
        <v>3</v>
      </c>
      <c r="J594" s="2">
        <v>0</v>
      </c>
      <c r="K594" s="2">
        <v>0.51749999999999996</v>
      </c>
      <c r="L594" s="18" t="str">
        <f>VLOOKUP(F594,'BD customers'!$1:$1048576,2,FALSE)</f>
        <v>Benjamin Venier</v>
      </c>
      <c r="M594" s="2">
        <f>MATCH(orders[[#This Row],[Product ID]],'BD product'!A:A,0)</f>
        <v>304</v>
      </c>
      <c r="N594" s="2" t="str" cm="1">
        <f t="array" ref="N594">INDEX('BD product'!A:D,M594,2)</f>
        <v>Technology</v>
      </c>
    </row>
    <row r="595" spans="1:14" x14ac:dyDescent="0.3">
      <c r="A595" s="3" t="s">
        <v>1296</v>
      </c>
      <c r="B595" s="4">
        <v>41655</v>
      </c>
      <c r="C595" s="12" t="str">
        <f t="shared" si="9"/>
        <v>2014/01</v>
      </c>
      <c r="D595" s="4">
        <v>41657</v>
      </c>
      <c r="E595" s="3" t="s">
        <v>11</v>
      </c>
      <c r="F595" s="3" t="s">
        <v>384</v>
      </c>
      <c r="G595" s="3" t="s">
        <v>1303</v>
      </c>
      <c r="H595" s="5">
        <v>1242</v>
      </c>
      <c r="I595" s="2">
        <v>3</v>
      </c>
      <c r="J595" s="2">
        <v>4</v>
      </c>
      <c r="K595" s="2">
        <v>-0.3105</v>
      </c>
      <c r="L595" s="18" t="str">
        <f>VLOOKUP(F595,'BD customers'!$1:$1048576,2,FALSE)</f>
        <v>Delfina Latchford</v>
      </c>
      <c r="M595" s="2">
        <f>MATCH(orders[[#This Row],[Product ID]],'BD product'!A:A,0)</f>
        <v>304</v>
      </c>
      <c r="N595" s="2" t="str" cm="1">
        <f t="array" ref="N595">INDEX('BD product'!A:D,M595,2)</f>
        <v>Technology</v>
      </c>
    </row>
    <row r="596" spans="1:14" x14ac:dyDescent="0.3">
      <c r="A596" s="3" t="s">
        <v>1301</v>
      </c>
      <c r="B596" s="4">
        <v>42485</v>
      </c>
      <c r="C596" s="12" t="str">
        <f t="shared" si="9"/>
        <v>2016/04</v>
      </c>
      <c r="D596" s="4">
        <v>42489</v>
      </c>
      <c r="E596" s="3" t="s">
        <v>11</v>
      </c>
      <c r="F596" s="3" t="s">
        <v>1302</v>
      </c>
      <c r="G596" s="3" t="s">
        <v>1305</v>
      </c>
      <c r="H596" s="5">
        <v>20724</v>
      </c>
      <c r="I596" s="2">
        <v>2</v>
      </c>
      <c r="J596" s="2">
        <v>7</v>
      </c>
      <c r="K596" s="2">
        <v>-1.3815999999999999</v>
      </c>
      <c r="L596" s="18" t="str">
        <f>VLOOKUP(F596,'BD customers'!$1:$1048576,2,FALSE)</f>
        <v>John Lucas</v>
      </c>
      <c r="M596" s="2">
        <f>MATCH(orders[[#This Row],[Product ID]],'BD product'!A:A,0)</f>
        <v>305</v>
      </c>
      <c r="N596" s="2" t="str" cm="1">
        <f t="array" ref="N596">INDEX('BD product'!A:D,M596,2)</f>
        <v>Office Supplies</v>
      </c>
    </row>
    <row r="597" spans="1:14" x14ac:dyDescent="0.3">
      <c r="A597" s="3" t="s">
        <v>1301</v>
      </c>
      <c r="B597" s="4">
        <v>42485</v>
      </c>
      <c r="C597" s="12" t="str">
        <f t="shared" si="9"/>
        <v>2016/04</v>
      </c>
      <c r="D597" s="4">
        <v>42489</v>
      </c>
      <c r="E597" s="3" t="s">
        <v>11</v>
      </c>
      <c r="F597" s="3" t="s">
        <v>1302</v>
      </c>
      <c r="G597" s="3" t="s">
        <v>1307</v>
      </c>
      <c r="H597" s="5">
        <v>4896</v>
      </c>
      <c r="I597" s="2">
        <v>3</v>
      </c>
      <c r="J597" s="2">
        <v>7</v>
      </c>
      <c r="K597" s="2">
        <v>-3.4272</v>
      </c>
      <c r="L597" s="18" t="str">
        <f>VLOOKUP(F597,'BD customers'!$1:$1048576,2,FALSE)</f>
        <v>John Lucas</v>
      </c>
      <c r="M597" s="2">
        <f>MATCH(orders[[#This Row],[Product ID]],'BD product'!A:A,0)</f>
        <v>306</v>
      </c>
      <c r="N597" s="2" t="str" cm="1">
        <f t="array" ref="N597">INDEX('BD product'!A:D,M597,2)</f>
        <v>Office Supplies</v>
      </c>
    </row>
    <row r="598" spans="1:14" x14ac:dyDescent="0.3">
      <c r="A598" s="3" t="s">
        <v>1309</v>
      </c>
      <c r="B598" s="4">
        <v>41843</v>
      </c>
      <c r="C598" s="12" t="str">
        <f t="shared" si="9"/>
        <v>2014/07</v>
      </c>
      <c r="D598" s="4">
        <v>41847</v>
      </c>
      <c r="E598" s="3" t="s">
        <v>21</v>
      </c>
      <c r="F598" s="3" t="s">
        <v>1310</v>
      </c>
      <c r="G598" s="3" t="s">
        <v>1307</v>
      </c>
      <c r="H598" s="5">
        <v>816</v>
      </c>
      <c r="I598" s="2">
        <v>5</v>
      </c>
      <c r="J598" s="2">
        <v>7</v>
      </c>
      <c r="K598" s="2">
        <v>-0.57120000000000004</v>
      </c>
      <c r="L598" s="18" t="str">
        <f>VLOOKUP(F598,'BD customers'!$1:$1048576,2,FALSE)</f>
        <v>Arthur Gainer</v>
      </c>
      <c r="M598" s="2">
        <f>MATCH(orders[[#This Row],[Product ID]],'BD product'!A:A,0)</f>
        <v>306</v>
      </c>
      <c r="N598" s="2" t="str" cm="1">
        <f t="array" ref="N598">INDEX('BD product'!A:D,M598,2)</f>
        <v>Office Supplies</v>
      </c>
    </row>
    <row r="599" spans="1:14" x14ac:dyDescent="0.3">
      <c r="A599" s="3" t="s">
        <v>420</v>
      </c>
      <c r="B599" s="4">
        <v>42138</v>
      </c>
      <c r="C599" s="12" t="str">
        <f t="shared" si="9"/>
        <v>2015/05</v>
      </c>
      <c r="D599" s="4">
        <v>42141</v>
      </c>
      <c r="E599" s="3" t="s">
        <v>64</v>
      </c>
      <c r="F599" s="3" t="s">
        <v>421</v>
      </c>
      <c r="G599" s="3" t="s">
        <v>1307</v>
      </c>
      <c r="H599" s="5">
        <v>4896</v>
      </c>
      <c r="I599" s="2">
        <v>3</v>
      </c>
      <c r="J599" s="2">
        <v>7</v>
      </c>
      <c r="K599" s="2">
        <v>-3.4272</v>
      </c>
      <c r="L599" s="18" t="str">
        <f>VLOOKUP(F599,'BD customers'!$1:$1048576,2,FALSE)</f>
        <v>Jesus Ocampo</v>
      </c>
      <c r="M599" s="2">
        <f>MATCH(orders[[#This Row],[Product ID]],'BD product'!A:A,0)</f>
        <v>306</v>
      </c>
      <c r="N599" s="2" t="str" cm="1">
        <f t="array" ref="N599">INDEX('BD product'!A:D,M599,2)</f>
        <v>Office Supplies</v>
      </c>
    </row>
    <row r="600" spans="1:14" x14ac:dyDescent="0.3">
      <c r="A600" s="3" t="s">
        <v>1311</v>
      </c>
      <c r="B600" s="4">
        <v>42248</v>
      </c>
      <c r="C600" s="12" t="str">
        <f t="shared" si="9"/>
        <v>2015/09</v>
      </c>
      <c r="D600" s="4">
        <v>42251</v>
      </c>
      <c r="E600" s="3" t="s">
        <v>11</v>
      </c>
      <c r="F600" s="3" t="s">
        <v>1312</v>
      </c>
      <c r="G600" s="3" t="s">
        <v>1313</v>
      </c>
      <c r="H600" s="5">
        <v>4752</v>
      </c>
      <c r="I600" s="2">
        <v>1</v>
      </c>
      <c r="J600" s="2">
        <v>2</v>
      </c>
      <c r="K600" s="2">
        <v>1.6037999999999999</v>
      </c>
      <c r="L600" s="18" t="str">
        <f>VLOOKUP(F600,'BD customers'!$1:$1048576,2,FALSE)</f>
        <v>Doug Bickford</v>
      </c>
      <c r="M600" s="2">
        <f>MATCH(orders[[#This Row],[Product ID]],'BD product'!A:A,0)</f>
        <v>307</v>
      </c>
      <c r="N600" s="2" t="str" cm="1">
        <f t="array" ref="N600">INDEX('BD product'!A:D,M600,2)</f>
        <v>Office Supplies</v>
      </c>
    </row>
    <row r="601" spans="1:14" x14ac:dyDescent="0.3">
      <c r="A601" s="3" t="s">
        <v>928</v>
      </c>
      <c r="B601" s="4">
        <v>43097</v>
      </c>
      <c r="C601" s="12" t="str">
        <f t="shared" si="9"/>
        <v>2017/12</v>
      </c>
      <c r="D601" s="4">
        <v>43104</v>
      </c>
      <c r="E601" s="3" t="s">
        <v>21</v>
      </c>
      <c r="F601" s="3" t="s">
        <v>929</v>
      </c>
      <c r="G601" s="3" t="s">
        <v>1313</v>
      </c>
      <c r="H601" s="5">
        <v>33264</v>
      </c>
      <c r="I601" s="2">
        <v>7</v>
      </c>
      <c r="J601" s="2">
        <v>2</v>
      </c>
      <c r="K601" s="2">
        <v>11.226599999999999</v>
      </c>
      <c r="L601" s="18" t="str">
        <f>VLOOKUP(F601,'BD customers'!$1:$1048576,2,FALSE)</f>
        <v>Jennifer Ferguson</v>
      </c>
      <c r="M601" s="2">
        <f>MATCH(orders[[#This Row],[Product ID]],'BD product'!A:A,0)</f>
        <v>307</v>
      </c>
      <c r="N601" s="2" t="str" cm="1">
        <f t="array" ref="N601">INDEX('BD product'!A:D,M601,2)</f>
        <v>Office Supplies</v>
      </c>
    </row>
    <row r="602" spans="1:14" x14ac:dyDescent="0.3">
      <c r="A602" s="3" t="s">
        <v>1311</v>
      </c>
      <c r="B602" s="4">
        <v>42248</v>
      </c>
      <c r="C602" s="12" t="str">
        <f t="shared" si="9"/>
        <v>2015/09</v>
      </c>
      <c r="D602" s="4">
        <v>42251</v>
      </c>
      <c r="E602" s="3" t="s">
        <v>11</v>
      </c>
      <c r="F602" s="3" t="s">
        <v>1312</v>
      </c>
      <c r="G602" s="3" t="s">
        <v>1315</v>
      </c>
      <c r="H602" s="5">
        <v>959984</v>
      </c>
      <c r="I602" s="2">
        <v>2</v>
      </c>
      <c r="J602" s="2">
        <v>2</v>
      </c>
      <c r="K602" s="2">
        <v>335.99439999999998</v>
      </c>
      <c r="L602" s="18" t="str">
        <f>VLOOKUP(F602,'BD customers'!$1:$1048576,2,FALSE)</f>
        <v>Doug Bickford</v>
      </c>
      <c r="M602" s="2">
        <f>MATCH(orders[[#This Row],[Product ID]],'BD product'!A:A,0)</f>
        <v>308</v>
      </c>
      <c r="N602" s="2" t="str" cm="1">
        <f t="array" ref="N602">INDEX('BD product'!A:D,M602,2)</f>
        <v>Technology</v>
      </c>
    </row>
    <row r="603" spans="1:14" x14ac:dyDescent="0.3">
      <c r="A603" s="3" t="s">
        <v>1311</v>
      </c>
      <c r="B603" s="4">
        <v>42248</v>
      </c>
      <c r="C603" s="12" t="str">
        <f t="shared" si="9"/>
        <v>2015/09</v>
      </c>
      <c r="D603" s="4">
        <v>42251</v>
      </c>
      <c r="E603" s="3" t="s">
        <v>11</v>
      </c>
      <c r="F603" s="3" t="s">
        <v>1312</v>
      </c>
      <c r="G603" s="3" t="s">
        <v>1318</v>
      </c>
      <c r="H603" s="5">
        <v>14368</v>
      </c>
      <c r="I603" s="2">
        <v>4</v>
      </c>
      <c r="J603" s="2">
        <v>2</v>
      </c>
      <c r="K603" s="2">
        <v>4.4900000000000002E-2</v>
      </c>
      <c r="L603" s="18" t="str">
        <f>VLOOKUP(F603,'BD customers'!$1:$1048576,2,FALSE)</f>
        <v>Doug Bickford</v>
      </c>
      <c r="M603" s="2">
        <f>MATCH(orders[[#This Row],[Product ID]],'BD product'!A:A,0)</f>
        <v>309</v>
      </c>
      <c r="N603" s="2" t="str" cm="1">
        <f t="array" ref="N603">INDEX('BD product'!A:D,M603,2)</f>
        <v>Office Supplies</v>
      </c>
    </row>
    <row r="604" spans="1:14" x14ac:dyDescent="0.3">
      <c r="A604" s="3" t="s">
        <v>1320</v>
      </c>
      <c r="B604" s="4">
        <v>42846</v>
      </c>
      <c r="C604" s="12" t="str">
        <f t="shared" si="9"/>
        <v>2017/04</v>
      </c>
      <c r="D604" s="4">
        <v>42852</v>
      </c>
      <c r="E604" s="3" t="s">
        <v>21</v>
      </c>
      <c r="F604" s="3" t="s">
        <v>1321</v>
      </c>
      <c r="G604" s="3" t="s">
        <v>1318</v>
      </c>
      <c r="H604" s="5">
        <v>2694</v>
      </c>
      <c r="I604" s="2">
        <v>3</v>
      </c>
      <c r="J604" s="2">
        <v>8</v>
      </c>
      <c r="K604" s="2">
        <v>-4.7145000000000001</v>
      </c>
      <c r="L604" s="18" t="str">
        <f>VLOOKUP(F604,'BD customers'!$1:$1048576,2,FALSE)</f>
        <v>Resi PÃ¶lking</v>
      </c>
      <c r="M604" s="2">
        <f>MATCH(orders[[#This Row],[Product ID]],'BD product'!A:A,0)</f>
        <v>309</v>
      </c>
      <c r="N604" s="2" t="str" cm="1">
        <f t="array" ref="N604">INDEX('BD product'!A:D,M604,2)</f>
        <v>Office Supplies</v>
      </c>
    </row>
    <row r="605" spans="1:14" x14ac:dyDescent="0.3">
      <c r="A605" s="3" t="s">
        <v>1268</v>
      </c>
      <c r="B605" s="4">
        <v>42988</v>
      </c>
      <c r="C605" s="12" t="str">
        <f t="shared" si="9"/>
        <v>2017/09</v>
      </c>
      <c r="D605" s="4">
        <v>42988</v>
      </c>
      <c r="E605" s="3" t="s">
        <v>41</v>
      </c>
      <c r="F605" s="3" t="s">
        <v>1269</v>
      </c>
      <c r="G605" s="3" t="s">
        <v>1318</v>
      </c>
      <c r="H605" s="5">
        <v>7184</v>
      </c>
      <c r="I605" s="2">
        <v>2</v>
      </c>
      <c r="J605" s="2">
        <v>2</v>
      </c>
      <c r="K605" s="2">
        <v>0.22450000000000001</v>
      </c>
      <c r="L605" s="18" t="str">
        <f>VLOOKUP(F605,'BD customers'!$1:$1048576,2,FALSE)</f>
        <v>Frank Hawley</v>
      </c>
      <c r="M605" s="2">
        <f>MATCH(orders[[#This Row],[Product ID]],'BD product'!A:A,0)</f>
        <v>309</v>
      </c>
      <c r="N605" s="2" t="str" cm="1">
        <f t="array" ref="N605">INDEX('BD product'!A:D,M605,2)</f>
        <v>Office Supplies</v>
      </c>
    </row>
    <row r="606" spans="1:14" x14ac:dyDescent="0.3">
      <c r="A606" s="3" t="s">
        <v>1322</v>
      </c>
      <c r="B606" s="4">
        <v>41832</v>
      </c>
      <c r="C606" s="12" t="str">
        <f t="shared" si="9"/>
        <v>2014/07</v>
      </c>
      <c r="D606" s="4">
        <v>41837</v>
      </c>
      <c r="E606" s="3" t="s">
        <v>21</v>
      </c>
      <c r="F606" s="3" t="s">
        <v>1323</v>
      </c>
      <c r="G606" s="3" t="s">
        <v>1324</v>
      </c>
      <c r="H606" s="5">
        <v>7712</v>
      </c>
      <c r="I606" s="2">
        <v>2</v>
      </c>
      <c r="J606" s="2">
        <v>2</v>
      </c>
      <c r="K606" s="2">
        <v>2.7955999999999999</v>
      </c>
      <c r="L606" s="18" t="str">
        <f>VLOOKUP(F606,'BD customers'!$1:$1048576,2,FALSE)</f>
        <v>Alyssa Crouse</v>
      </c>
      <c r="M606" s="2">
        <f>MATCH(orders[[#This Row],[Product ID]],'BD product'!A:A,0)</f>
        <v>310</v>
      </c>
      <c r="N606" s="2" t="str" cm="1">
        <f t="array" ref="N606">INDEX('BD product'!A:D,M606,2)</f>
        <v>Office Supplies</v>
      </c>
    </row>
    <row r="607" spans="1:14" x14ac:dyDescent="0.3">
      <c r="A607" s="3" t="s">
        <v>353</v>
      </c>
      <c r="B607" s="4">
        <v>42272</v>
      </c>
      <c r="C607" s="12" t="str">
        <f t="shared" si="9"/>
        <v>2015/09</v>
      </c>
      <c r="D607" s="4">
        <v>42275</v>
      </c>
      <c r="E607" s="3" t="s">
        <v>11</v>
      </c>
      <c r="F607" s="3" t="s">
        <v>354</v>
      </c>
      <c r="G607" s="3" t="s">
        <v>1324</v>
      </c>
      <c r="H607" s="5">
        <v>1446</v>
      </c>
      <c r="I607" s="2">
        <v>3</v>
      </c>
      <c r="J607" s="2">
        <v>0</v>
      </c>
      <c r="K607" s="2">
        <v>7.0853999999999999</v>
      </c>
      <c r="L607" s="18" t="str">
        <f>VLOOKUP(F607,'BD customers'!$1:$1048576,2,FALSE)</f>
        <v>Phillina Ober</v>
      </c>
      <c r="M607" s="2">
        <f>MATCH(orders[[#This Row],[Product ID]],'BD product'!A:A,0)</f>
        <v>310</v>
      </c>
      <c r="N607" s="2" t="str" cm="1">
        <f t="array" ref="N607">INDEX('BD product'!A:D,M607,2)</f>
        <v>Office Supplies</v>
      </c>
    </row>
    <row r="608" spans="1:14" x14ac:dyDescent="0.3">
      <c r="A608" s="3" t="s">
        <v>1326</v>
      </c>
      <c r="B608" s="4">
        <v>42490</v>
      </c>
      <c r="C608" s="12" t="str">
        <f t="shared" si="9"/>
        <v>2016/04</v>
      </c>
      <c r="D608" s="4">
        <v>42494</v>
      </c>
      <c r="E608" s="3" t="s">
        <v>21</v>
      </c>
      <c r="F608" s="3" t="s">
        <v>1327</v>
      </c>
      <c r="G608" s="3" t="s">
        <v>1324</v>
      </c>
      <c r="H608" s="5">
        <v>7712</v>
      </c>
      <c r="I608" s="2">
        <v>2</v>
      </c>
      <c r="J608" s="2">
        <v>2</v>
      </c>
      <c r="K608" s="2">
        <v>2.7955999999999999</v>
      </c>
      <c r="L608" s="18" t="str">
        <f>VLOOKUP(F608,'BD customers'!$1:$1048576,2,FALSE)</f>
        <v>John Lee</v>
      </c>
      <c r="M608" s="2">
        <f>MATCH(orders[[#This Row],[Product ID]],'BD product'!A:A,0)</f>
        <v>310</v>
      </c>
      <c r="N608" s="2" t="str" cm="1">
        <f t="array" ref="N608">INDEX('BD product'!A:D,M608,2)</f>
        <v>Office Supplies</v>
      </c>
    </row>
    <row r="609" spans="1:14" x14ac:dyDescent="0.3">
      <c r="A609" s="3" t="s">
        <v>1322</v>
      </c>
      <c r="B609" s="4">
        <v>41832</v>
      </c>
      <c r="C609" s="12" t="str">
        <f t="shared" si="9"/>
        <v>2014/07</v>
      </c>
      <c r="D609" s="4">
        <v>41837</v>
      </c>
      <c r="E609" s="3" t="s">
        <v>21</v>
      </c>
      <c r="F609" s="3" t="s">
        <v>1323</v>
      </c>
      <c r="G609" s="3" t="s">
        <v>1328</v>
      </c>
      <c r="H609" s="5">
        <v>698352</v>
      </c>
      <c r="I609" s="2">
        <v>3</v>
      </c>
      <c r="J609" s="2">
        <v>2</v>
      </c>
      <c r="K609" s="2">
        <v>-17.4588</v>
      </c>
      <c r="L609" s="18" t="str">
        <f>VLOOKUP(F609,'BD customers'!$1:$1048576,2,FALSE)</f>
        <v>Alyssa Crouse</v>
      </c>
      <c r="M609" s="2">
        <f>MATCH(orders[[#This Row],[Product ID]],'BD product'!A:A,0)</f>
        <v>311</v>
      </c>
      <c r="N609" s="2" t="str" cm="1">
        <f t="array" ref="N609">INDEX('BD product'!A:D,M609,2)</f>
        <v>Furniture</v>
      </c>
    </row>
    <row r="610" spans="1:14" x14ac:dyDescent="0.3">
      <c r="A610" s="3" t="s">
        <v>1330</v>
      </c>
      <c r="B610" s="4">
        <v>42177</v>
      </c>
      <c r="C610" s="12" t="str">
        <f t="shared" si="9"/>
        <v>2015/06</v>
      </c>
      <c r="D610" s="4">
        <v>42181</v>
      </c>
      <c r="E610" s="3" t="s">
        <v>11</v>
      </c>
      <c r="F610" s="3" t="s">
        <v>853</v>
      </c>
      <c r="G610" s="3" t="s">
        <v>1331</v>
      </c>
      <c r="H610" s="5">
        <v>496</v>
      </c>
      <c r="I610" s="2">
        <v>4</v>
      </c>
      <c r="J610" s="2">
        <v>0</v>
      </c>
      <c r="K610" s="2">
        <v>2.3311999999999999</v>
      </c>
      <c r="L610" s="18" t="str">
        <f>VLOOKUP(F610,'BD customers'!$1:$1048576,2,FALSE)</f>
        <v>Ken Lonsdale</v>
      </c>
      <c r="M610" s="2">
        <f>MATCH(orders[[#This Row],[Product ID]],'BD product'!A:A,0)</f>
        <v>312</v>
      </c>
      <c r="N610" s="2" t="str" cm="1">
        <f t="array" ref="N610">INDEX('BD product'!A:D,M610,2)</f>
        <v>Office Supplies</v>
      </c>
    </row>
    <row r="611" spans="1:14" x14ac:dyDescent="0.3">
      <c r="A611" s="3" t="s">
        <v>94</v>
      </c>
      <c r="B611" s="4">
        <v>41742</v>
      </c>
      <c r="C611" s="12" t="str">
        <f t="shared" si="9"/>
        <v>2014/04</v>
      </c>
      <c r="D611" s="4">
        <v>41746</v>
      </c>
      <c r="E611" s="3" t="s">
        <v>11</v>
      </c>
      <c r="F611" s="3" t="s">
        <v>95</v>
      </c>
      <c r="G611" s="3" t="s">
        <v>1333</v>
      </c>
      <c r="H611" s="5">
        <v>17856</v>
      </c>
      <c r="I611" s="2">
        <v>4</v>
      </c>
      <c r="J611" s="2">
        <v>2</v>
      </c>
      <c r="K611" s="2">
        <v>0.1116</v>
      </c>
      <c r="L611" s="18" t="str">
        <f>VLOOKUP(F611,'BD customers'!$1:$1048576,2,FALSE)</f>
        <v>Jonathan Doherty</v>
      </c>
      <c r="M611" s="2">
        <f>MATCH(orders[[#This Row],[Product ID]],'BD product'!A:A,0)</f>
        <v>313</v>
      </c>
      <c r="N611" s="2" t="str" cm="1">
        <f t="array" ref="N611">INDEX('BD product'!A:D,M611,2)</f>
        <v>Office Supplies</v>
      </c>
    </row>
    <row r="612" spans="1:14" x14ac:dyDescent="0.3">
      <c r="A612" s="3" t="s">
        <v>94</v>
      </c>
      <c r="B612" s="4">
        <v>41742</v>
      </c>
      <c r="C612" s="12" t="str">
        <f t="shared" si="9"/>
        <v>2014/04</v>
      </c>
      <c r="D612" s="4">
        <v>41746</v>
      </c>
      <c r="E612" s="3" t="s">
        <v>11</v>
      </c>
      <c r="F612" s="3" t="s">
        <v>95</v>
      </c>
      <c r="G612" s="3" t="s">
        <v>1335</v>
      </c>
      <c r="H612" s="5">
        <v>71928</v>
      </c>
      <c r="I612" s="2">
        <v>12</v>
      </c>
      <c r="J612" s="2">
        <v>4</v>
      </c>
      <c r="K612" s="2">
        <v>8.3916000000000004</v>
      </c>
      <c r="L612" s="18" t="str">
        <f>VLOOKUP(F612,'BD customers'!$1:$1048576,2,FALSE)</f>
        <v>Jonathan Doherty</v>
      </c>
      <c r="M612" s="2">
        <f>MATCH(orders[[#This Row],[Product ID]],'BD product'!A:A,0)</f>
        <v>314</v>
      </c>
      <c r="N612" s="2" t="str" cm="1">
        <f t="array" ref="N612">INDEX('BD product'!A:D,M612,2)</f>
        <v>Technology</v>
      </c>
    </row>
    <row r="613" spans="1:14" x14ac:dyDescent="0.3">
      <c r="A613" s="3" t="s">
        <v>184</v>
      </c>
      <c r="B613" s="4">
        <v>42924</v>
      </c>
      <c r="C613" s="12" t="str">
        <f t="shared" si="9"/>
        <v>2017/07</v>
      </c>
      <c r="D613" s="4">
        <v>42928</v>
      </c>
      <c r="E613" s="3" t="s">
        <v>21</v>
      </c>
      <c r="F613" s="3" t="s">
        <v>185</v>
      </c>
      <c r="G613" s="3" t="s">
        <v>1337</v>
      </c>
      <c r="H613" s="5">
        <v>1296</v>
      </c>
      <c r="I613" s="2">
        <v>2</v>
      </c>
      <c r="J613" s="2">
        <v>0</v>
      </c>
      <c r="K613" s="2">
        <v>4.1471999999999998</v>
      </c>
      <c r="L613" s="18" t="str">
        <f>VLOOKUP(F613,'BD customers'!$1:$1048576,2,FALSE)</f>
        <v>Tamara Dahlen</v>
      </c>
      <c r="M613" s="2">
        <f>MATCH(orders[[#This Row],[Product ID]],'BD product'!A:A,0)</f>
        <v>315</v>
      </c>
      <c r="N613" s="2" t="str" cm="1">
        <f t="array" ref="N613">INDEX('BD product'!A:D,M613,2)</f>
        <v>Office Supplies</v>
      </c>
    </row>
    <row r="614" spans="1:14" x14ac:dyDescent="0.3">
      <c r="A614" s="3" t="s">
        <v>1047</v>
      </c>
      <c r="B614" s="4">
        <v>42614</v>
      </c>
      <c r="C614" s="12" t="str">
        <f t="shared" si="9"/>
        <v>2016/09</v>
      </c>
      <c r="D614" s="4">
        <v>42616</v>
      </c>
      <c r="E614" s="3" t="s">
        <v>64</v>
      </c>
      <c r="F614" s="3" t="s">
        <v>1048</v>
      </c>
      <c r="G614" s="3" t="s">
        <v>1339</v>
      </c>
      <c r="H614" s="5">
        <v>2456</v>
      </c>
      <c r="I614" s="2">
        <v>2</v>
      </c>
      <c r="J614" s="2">
        <v>0</v>
      </c>
      <c r="K614" s="2">
        <v>11.543200000000001</v>
      </c>
      <c r="L614" s="18" t="str">
        <f>VLOOKUP(F614,'BD customers'!$1:$1048576,2,FALSE)</f>
        <v>Adam Bellavance</v>
      </c>
      <c r="M614" s="2">
        <f>MATCH(orders[[#This Row],[Product ID]],'BD product'!A:A,0)</f>
        <v>316</v>
      </c>
      <c r="N614" s="2" t="str" cm="1">
        <f t="array" ref="N614">INDEX('BD product'!A:D,M614,2)</f>
        <v>Office Supplies</v>
      </c>
    </row>
    <row r="615" spans="1:14" x14ac:dyDescent="0.3">
      <c r="A615" s="3" t="s">
        <v>1047</v>
      </c>
      <c r="B615" s="4">
        <v>42614</v>
      </c>
      <c r="C615" s="12" t="str">
        <f t="shared" si="9"/>
        <v>2016/09</v>
      </c>
      <c r="D615" s="4">
        <v>42616</v>
      </c>
      <c r="E615" s="3" t="s">
        <v>64</v>
      </c>
      <c r="F615" s="3" t="s">
        <v>1048</v>
      </c>
      <c r="G615" s="3" t="s">
        <v>1339</v>
      </c>
      <c r="H615" s="5">
        <v>4912</v>
      </c>
      <c r="I615" s="2">
        <v>4</v>
      </c>
      <c r="J615" s="2">
        <v>0</v>
      </c>
      <c r="K615" s="2">
        <v>23.086400000000001</v>
      </c>
      <c r="L615" s="18" t="str">
        <f>VLOOKUP(F615,'BD customers'!$1:$1048576,2,FALSE)</f>
        <v>Adam Bellavance</v>
      </c>
      <c r="M615" s="2">
        <f>MATCH(orders[[#This Row],[Product ID]],'BD product'!A:A,0)</f>
        <v>316</v>
      </c>
      <c r="N615" s="2" t="str" cm="1">
        <f t="array" ref="N615">INDEX('BD product'!A:D,M615,2)</f>
        <v>Office Supplies</v>
      </c>
    </row>
    <row r="616" spans="1:14" x14ac:dyDescent="0.3">
      <c r="A616" s="3" t="s">
        <v>1341</v>
      </c>
      <c r="B616" s="4">
        <v>43077</v>
      </c>
      <c r="C616" s="12" t="str">
        <f t="shared" si="9"/>
        <v>2017/12</v>
      </c>
      <c r="D616" s="4">
        <v>43081</v>
      </c>
      <c r="E616" s="3" t="s">
        <v>21</v>
      </c>
      <c r="F616" s="3" t="s">
        <v>1342</v>
      </c>
      <c r="G616" s="3" t="s">
        <v>1339</v>
      </c>
      <c r="H616" s="5">
        <v>5598</v>
      </c>
      <c r="I616" s="2">
        <v>1</v>
      </c>
      <c r="J616" s="2">
        <v>0</v>
      </c>
      <c r="K616" s="2">
        <v>27.430199999999999</v>
      </c>
      <c r="L616" s="18" t="str">
        <f>VLOOKUP(F616,'BD customers'!$1:$1048576,2,FALSE)</f>
        <v>Keith Herrera</v>
      </c>
      <c r="M616" s="2">
        <f>MATCH(orders[[#This Row],[Product ID]],'BD product'!A:A,0)</f>
        <v>316</v>
      </c>
      <c r="N616" s="2" t="str" cm="1">
        <f t="array" ref="N616">INDEX('BD product'!A:D,M616,2)</f>
        <v>Office Supplies</v>
      </c>
    </row>
    <row r="617" spans="1:14" x14ac:dyDescent="0.3">
      <c r="A617" s="3" t="s">
        <v>1343</v>
      </c>
      <c r="B617" s="4">
        <v>42533</v>
      </c>
      <c r="C617" s="12" t="str">
        <f t="shared" si="9"/>
        <v>2016/06</v>
      </c>
      <c r="D617" s="4">
        <v>42535</v>
      </c>
      <c r="E617" s="3" t="s">
        <v>11</v>
      </c>
      <c r="F617" s="3" t="s">
        <v>1344</v>
      </c>
      <c r="G617" s="3" t="s">
        <v>1339</v>
      </c>
      <c r="H617" s="5">
        <v>313488</v>
      </c>
      <c r="I617" s="2">
        <v>7</v>
      </c>
      <c r="J617" s="2">
        <v>2</v>
      </c>
      <c r="K617" s="2">
        <v>113.63939999999999</v>
      </c>
      <c r="L617" s="18" t="str">
        <f>VLOOKUP(F617,'BD customers'!$1:$1048576,2,FALSE)</f>
        <v>Philisse Overcash</v>
      </c>
      <c r="M617" s="2">
        <f>MATCH(orders[[#This Row],[Product ID]],'BD product'!A:A,0)</f>
        <v>316</v>
      </c>
      <c r="N617" s="2" t="str" cm="1">
        <f t="array" ref="N617">INDEX('BD product'!A:D,M617,2)</f>
        <v>Office Supplies</v>
      </c>
    </row>
    <row r="618" spans="1:14" x14ac:dyDescent="0.3">
      <c r="A618" s="3" t="s">
        <v>1345</v>
      </c>
      <c r="B618" s="4">
        <v>42488</v>
      </c>
      <c r="C618" s="12" t="str">
        <f t="shared" si="9"/>
        <v>2016/04</v>
      </c>
      <c r="D618" s="4">
        <v>42492</v>
      </c>
      <c r="E618" s="3" t="s">
        <v>21</v>
      </c>
      <c r="F618" s="3" t="s">
        <v>1346</v>
      </c>
      <c r="G618" s="3" t="s">
        <v>1339</v>
      </c>
      <c r="H618" s="5">
        <v>29472</v>
      </c>
      <c r="I618" s="2">
        <v>3</v>
      </c>
      <c r="J618" s="2">
        <v>2</v>
      </c>
      <c r="K618" s="2">
        <v>9.9467999999999996</v>
      </c>
      <c r="L618" s="18" t="str">
        <f>VLOOKUP(F618,'BD customers'!$1:$1048576,2,FALSE)</f>
        <v>Erica Hernandez</v>
      </c>
      <c r="M618" s="2">
        <f>MATCH(orders[[#This Row],[Product ID]],'BD product'!A:A,0)</f>
        <v>316</v>
      </c>
      <c r="N618" s="2" t="str" cm="1">
        <f t="array" ref="N618">INDEX('BD product'!A:D,M618,2)</f>
        <v>Office Supplies</v>
      </c>
    </row>
    <row r="619" spans="1:14" x14ac:dyDescent="0.3">
      <c r="A619" s="3" t="s">
        <v>1347</v>
      </c>
      <c r="B619" s="4">
        <v>42251</v>
      </c>
      <c r="C619" s="12" t="str">
        <f t="shared" si="9"/>
        <v>2015/09</v>
      </c>
      <c r="D619" s="4">
        <v>42255</v>
      </c>
      <c r="E619" s="3" t="s">
        <v>21</v>
      </c>
      <c r="F619" s="3" t="s">
        <v>141</v>
      </c>
      <c r="G619" s="3" t="s">
        <v>1339</v>
      </c>
      <c r="H619" s="5">
        <v>2799</v>
      </c>
      <c r="I619" s="2">
        <v>5</v>
      </c>
      <c r="J619" s="2">
        <v>0</v>
      </c>
      <c r="K619" s="2">
        <v>13.7151</v>
      </c>
      <c r="L619" s="18" t="str">
        <f>VLOOKUP(F619,'BD customers'!$1:$1048576,2,FALSE)</f>
        <v>Christine Sundaresam</v>
      </c>
      <c r="M619" s="2">
        <f>MATCH(orders[[#This Row],[Product ID]],'BD product'!A:A,0)</f>
        <v>316</v>
      </c>
      <c r="N619" s="2" t="str" cm="1">
        <f t="array" ref="N619">INDEX('BD product'!A:D,M619,2)</f>
        <v>Office Supplies</v>
      </c>
    </row>
    <row r="620" spans="1:14" x14ac:dyDescent="0.3">
      <c r="A620" s="3" t="s">
        <v>1348</v>
      </c>
      <c r="B620" s="4">
        <v>42792</v>
      </c>
      <c r="C620" s="12" t="str">
        <f t="shared" si="9"/>
        <v>2017/02</v>
      </c>
      <c r="D620" s="4">
        <v>42794</v>
      </c>
      <c r="E620" s="3" t="s">
        <v>11</v>
      </c>
      <c r="F620" s="3" t="s">
        <v>1349</v>
      </c>
      <c r="G620" s="3" t="s">
        <v>1339</v>
      </c>
      <c r="H620" s="5">
        <v>22392</v>
      </c>
      <c r="I620" s="2">
        <v>4</v>
      </c>
      <c r="J620" s="2">
        <v>0</v>
      </c>
      <c r="K620" s="2">
        <v>109.7208</v>
      </c>
      <c r="L620" s="18" t="str">
        <f>VLOOKUP(F620,'BD customers'!$1:$1048576,2,FALSE)</f>
        <v>Bradley Talbott</v>
      </c>
      <c r="M620" s="2">
        <f>MATCH(orders[[#This Row],[Product ID]],'BD product'!A:A,0)</f>
        <v>316</v>
      </c>
      <c r="N620" s="2" t="str" cm="1">
        <f t="array" ref="N620">INDEX('BD product'!A:D,M620,2)</f>
        <v>Office Supplies</v>
      </c>
    </row>
    <row r="621" spans="1:14" x14ac:dyDescent="0.3">
      <c r="A621" s="3" t="s">
        <v>1047</v>
      </c>
      <c r="B621" s="4">
        <v>42614</v>
      </c>
      <c r="C621" s="12" t="str">
        <f t="shared" si="9"/>
        <v>2016/09</v>
      </c>
      <c r="D621" s="4">
        <v>42616</v>
      </c>
      <c r="E621" s="3" t="s">
        <v>64</v>
      </c>
      <c r="F621" s="3" t="s">
        <v>1048</v>
      </c>
      <c r="G621" s="3" t="s">
        <v>1350</v>
      </c>
      <c r="H621" s="5">
        <v>3048</v>
      </c>
      <c r="I621" s="2">
        <v>1</v>
      </c>
      <c r="J621" s="2">
        <v>2</v>
      </c>
      <c r="K621" s="2">
        <v>1.0668</v>
      </c>
      <c r="L621" s="18" t="str">
        <f>VLOOKUP(F621,'BD customers'!$1:$1048576,2,FALSE)</f>
        <v>Adam Bellavance</v>
      </c>
      <c r="M621" s="2">
        <f>MATCH(orders[[#This Row],[Product ID]],'BD product'!A:A,0)</f>
        <v>317</v>
      </c>
      <c r="N621" s="2" t="str" cm="1">
        <f t="array" ref="N621">INDEX('BD product'!A:D,M621,2)</f>
        <v>Office Supplies</v>
      </c>
    </row>
    <row r="622" spans="1:14" x14ac:dyDescent="0.3">
      <c r="A622" s="3" t="s">
        <v>640</v>
      </c>
      <c r="B622" s="4">
        <v>42565</v>
      </c>
      <c r="C622" s="12" t="str">
        <f t="shared" si="9"/>
        <v>2016/07</v>
      </c>
      <c r="D622" s="4">
        <v>42569</v>
      </c>
      <c r="E622" s="3" t="s">
        <v>11</v>
      </c>
      <c r="F622" s="3" t="s">
        <v>641</v>
      </c>
      <c r="G622" s="3" t="s">
        <v>1350</v>
      </c>
      <c r="H622" s="5">
        <v>9144</v>
      </c>
      <c r="I622" s="2">
        <v>3</v>
      </c>
      <c r="J622" s="2">
        <v>2</v>
      </c>
      <c r="K622" s="2">
        <v>3.2004000000000001</v>
      </c>
      <c r="L622" s="18" t="str">
        <f>VLOOKUP(F622,'BD customers'!$1:$1048576,2,FALSE)</f>
        <v>Steven Ward</v>
      </c>
      <c r="M622" s="2">
        <f>MATCH(orders[[#This Row],[Product ID]],'BD product'!A:A,0)</f>
        <v>317</v>
      </c>
      <c r="N622" s="2" t="str" cm="1">
        <f t="array" ref="N622">INDEX('BD product'!A:D,M622,2)</f>
        <v>Office Supplies</v>
      </c>
    </row>
    <row r="623" spans="1:14" x14ac:dyDescent="0.3">
      <c r="A623" s="3" t="s">
        <v>1047</v>
      </c>
      <c r="B623" s="4">
        <v>42614</v>
      </c>
      <c r="C623" s="12" t="str">
        <f t="shared" si="9"/>
        <v>2016/09</v>
      </c>
      <c r="D623" s="4">
        <v>42616</v>
      </c>
      <c r="E623" s="3" t="s">
        <v>64</v>
      </c>
      <c r="F623" s="3" t="s">
        <v>1048</v>
      </c>
      <c r="G623" s="3" t="s">
        <v>1352</v>
      </c>
      <c r="H623" s="5">
        <v>4355168</v>
      </c>
      <c r="I623" s="2">
        <v>4</v>
      </c>
      <c r="J623" s="2">
        <v>2</v>
      </c>
      <c r="K623" s="2">
        <v>1415.4295999999999</v>
      </c>
      <c r="L623" s="18" t="str">
        <f>VLOOKUP(F623,'BD customers'!$1:$1048576,2,FALSE)</f>
        <v>Adam Bellavance</v>
      </c>
      <c r="M623" s="2">
        <f>MATCH(orders[[#This Row],[Product ID]],'BD product'!A:A,0)</f>
        <v>318</v>
      </c>
      <c r="N623" s="2" t="str" cm="1">
        <f t="array" ref="N623">INDEX('BD product'!A:D,M623,2)</f>
        <v>Office Supplies</v>
      </c>
    </row>
    <row r="624" spans="1:14" x14ac:dyDescent="0.3">
      <c r="A624" s="3" t="s">
        <v>1354</v>
      </c>
      <c r="B624" s="4">
        <v>42468</v>
      </c>
      <c r="C624" s="12" t="str">
        <f t="shared" si="9"/>
        <v>2016/04</v>
      </c>
      <c r="D624" s="4">
        <v>42472</v>
      </c>
      <c r="E624" s="3" t="s">
        <v>21</v>
      </c>
      <c r="F624" s="3" t="s">
        <v>514</v>
      </c>
      <c r="G624" s="3" t="s">
        <v>1352</v>
      </c>
      <c r="H624" s="5">
        <v>1088792</v>
      </c>
      <c r="I624" s="2">
        <v>4</v>
      </c>
      <c r="J624" s="2">
        <v>8</v>
      </c>
      <c r="K624" s="2">
        <v>-1850.9464</v>
      </c>
      <c r="L624" s="18" t="str">
        <f>VLOOKUP(F624,'BD customers'!$1:$1048576,2,FALSE)</f>
        <v>Zuschuss Carroll</v>
      </c>
      <c r="M624" s="2">
        <f>MATCH(orders[[#This Row],[Product ID]],'BD product'!A:A,0)</f>
        <v>318</v>
      </c>
      <c r="N624" s="2" t="str" cm="1">
        <f t="array" ref="N624">INDEX('BD product'!A:D,M624,2)</f>
        <v>Office Supplies</v>
      </c>
    </row>
    <row r="625" spans="1:14" x14ac:dyDescent="0.3">
      <c r="A625" s="3" t="s">
        <v>1355</v>
      </c>
      <c r="B625" s="4">
        <v>42468</v>
      </c>
      <c r="C625" s="12" t="str">
        <f t="shared" si="9"/>
        <v>2016/04</v>
      </c>
      <c r="D625" s="4">
        <v>42473</v>
      </c>
      <c r="E625" s="3" t="s">
        <v>21</v>
      </c>
      <c r="F625" s="3" t="s">
        <v>1356</v>
      </c>
      <c r="G625" s="3" t="s">
        <v>1357</v>
      </c>
      <c r="H625" s="5">
        <v>388704</v>
      </c>
      <c r="I625" s="2">
        <v>6</v>
      </c>
      <c r="J625" s="2">
        <v>2</v>
      </c>
      <c r="K625" s="2">
        <v>-4.8587999999999996</v>
      </c>
      <c r="L625" s="18" t="str">
        <f>VLOOKUP(F625,'BD customers'!$1:$1048576,2,FALSE)</f>
        <v>Jeremy Lonsdale</v>
      </c>
      <c r="M625" s="2">
        <f>MATCH(orders[[#This Row],[Product ID]],'BD product'!A:A,0)</f>
        <v>319</v>
      </c>
      <c r="N625" s="2" t="str" cm="1">
        <f t="array" ref="N625">INDEX('BD product'!A:D,M625,2)</f>
        <v>Furniture</v>
      </c>
    </row>
    <row r="626" spans="1:14" x14ac:dyDescent="0.3">
      <c r="A626" s="3" t="s">
        <v>1355</v>
      </c>
      <c r="B626" s="4">
        <v>42468</v>
      </c>
      <c r="C626" s="12" t="str">
        <f t="shared" si="9"/>
        <v>2016/04</v>
      </c>
      <c r="D626" s="4">
        <v>42473</v>
      </c>
      <c r="E626" s="3" t="s">
        <v>21</v>
      </c>
      <c r="F626" s="3" t="s">
        <v>1356</v>
      </c>
      <c r="G626" s="3" t="s">
        <v>1359</v>
      </c>
      <c r="H626" s="5">
        <v>826</v>
      </c>
      <c r="I626" s="2">
        <v>2</v>
      </c>
      <c r="J626" s="2">
        <v>0</v>
      </c>
      <c r="K626" s="2">
        <v>3.7995999999999999</v>
      </c>
      <c r="L626" s="18" t="str">
        <f>VLOOKUP(F626,'BD customers'!$1:$1048576,2,FALSE)</f>
        <v>Jeremy Lonsdale</v>
      </c>
      <c r="M626" s="2">
        <f>MATCH(orders[[#This Row],[Product ID]],'BD product'!A:A,0)</f>
        <v>320</v>
      </c>
      <c r="N626" s="2" t="str" cm="1">
        <f t="array" ref="N626">INDEX('BD product'!A:D,M626,2)</f>
        <v>Office Supplies</v>
      </c>
    </row>
    <row r="627" spans="1:14" x14ac:dyDescent="0.3">
      <c r="A627" s="3" t="s">
        <v>1355</v>
      </c>
      <c r="B627" s="4">
        <v>42468</v>
      </c>
      <c r="C627" s="12" t="str">
        <f t="shared" si="9"/>
        <v>2016/04</v>
      </c>
      <c r="D627" s="4">
        <v>42473</v>
      </c>
      <c r="E627" s="3" t="s">
        <v>21</v>
      </c>
      <c r="F627" s="3" t="s">
        <v>1356</v>
      </c>
      <c r="G627" s="3" t="s">
        <v>1361</v>
      </c>
      <c r="H627" s="5">
        <v>1704</v>
      </c>
      <c r="I627" s="2">
        <v>4</v>
      </c>
      <c r="J627" s="2">
        <v>0</v>
      </c>
      <c r="K627" s="2">
        <v>6.9863999999999997</v>
      </c>
      <c r="L627" s="18" t="str">
        <f>VLOOKUP(F627,'BD customers'!$1:$1048576,2,FALSE)</f>
        <v>Jeremy Lonsdale</v>
      </c>
      <c r="M627" s="2">
        <f>MATCH(orders[[#This Row],[Product ID]],'BD product'!A:A,0)</f>
        <v>321</v>
      </c>
      <c r="N627" s="2" t="str" cm="1">
        <f t="array" ref="N627">INDEX('BD product'!A:D,M627,2)</f>
        <v>Office Supplies</v>
      </c>
    </row>
    <row r="628" spans="1:14" x14ac:dyDescent="0.3">
      <c r="A628" s="3" t="s">
        <v>1355</v>
      </c>
      <c r="B628" s="4">
        <v>42468</v>
      </c>
      <c r="C628" s="12" t="str">
        <f t="shared" si="9"/>
        <v>2016/04</v>
      </c>
      <c r="D628" s="4">
        <v>42473</v>
      </c>
      <c r="E628" s="3" t="s">
        <v>21</v>
      </c>
      <c r="F628" s="3" t="s">
        <v>1356</v>
      </c>
      <c r="G628" s="3" t="s">
        <v>1363</v>
      </c>
      <c r="H628" s="5">
        <v>344</v>
      </c>
      <c r="I628" s="2">
        <v>5</v>
      </c>
      <c r="J628" s="2">
        <v>0</v>
      </c>
      <c r="K628" s="2">
        <v>1.5824</v>
      </c>
      <c r="L628" s="18" t="str">
        <f>VLOOKUP(F628,'BD customers'!$1:$1048576,2,FALSE)</f>
        <v>Jeremy Lonsdale</v>
      </c>
      <c r="M628" s="2">
        <f>MATCH(orders[[#This Row],[Product ID]],'BD product'!A:A,0)</f>
        <v>322</v>
      </c>
      <c r="N628" s="2" t="str" cm="1">
        <f t="array" ref="N628">INDEX('BD product'!A:D,M628,2)</f>
        <v>Office Supplies</v>
      </c>
    </row>
    <row r="629" spans="1:14" x14ac:dyDescent="0.3">
      <c r="A629" s="3" t="s">
        <v>1365</v>
      </c>
      <c r="B629" s="4">
        <v>42952</v>
      </c>
      <c r="C629" s="12" t="str">
        <f t="shared" si="9"/>
        <v>2017/08</v>
      </c>
      <c r="D629" s="4">
        <v>42955</v>
      </c>
      <c r="E629" s="3" t="s">
        <v>64</v>
      </c>
      <c r="F629" s="3" t="s">
        <v>1366</v>
      </c>
      <c r="G629" s="3" t="s">
        <v>1363</v>
      </c>
      <c r="H629" s="5">
        <v>1376</v>
      </c>
      <c r="I629" s="2">
        <v>2</v>
      </c>
      <c r="J629" s="2">
        <v>0</v>
      </c>
      <c r="K629" s="2">
        <v>6.3296000000000001</v>
      </c>
      <c r="L629" s="18" t="str">
        <f>VLOOKUP(F629,'BD customers'!$1:$1048576,2,FALSE)</f>
        <v>Pauline Webber</v>
      </c>
      <c r="M629" s="2">
        <f>MATCH(orders[[#This Row],[Product ID]],'BD product'!A:A,0)</f>
        <v>322</v>
      </c>
      <c r="N629" s="2" t="str" cm="1">
        <f t="array" ref="N629">INDEX('BD product'!A:D,M629,2)</f>
        <v>Office Supplies</v>
      </c>
    </row>
    <row r="630" spans="1:14" x14ac:dyDescent="0.3">
      <c r="A630" s="3" t="s">
        <v>1367</v>
      </c>
      <c r="B630" s="4">
        <v>42802</v>
      </c>
      <c r="C630" s="12" t="str">
        <f t="shared" si="9"/>
        <v>2017/03</v>
      </c>
      <c r="D630" s="4">
        <v>42805</v>
      </c>
      <c r="E630" s="3" t="s">
        <v>64</v>
      </c>
      <c r="F630" s="3" t="s">
        <v>1368</v>
      </c>
      <c r="G630" s="3" t="s">
        <v>1369</v>
      </c>
      <c r="H630" s="5">
        <v>64784</v>
      </c>
      <c r="I630" s="2">
        <v>8</v>
      </c>
      <c r="J630" s="2">
        <v>0</v>
      </c>
      <c r="K630" s="2">
        <v>168.4384</v>
      </c>
      <c r="L630" s="18" t="str">
        <f>VLOOKUP(F630,'BD customers'!$1:$1048576,2,FALSE)</f>
        <v>Victoria Brennan</v>
      </c>
      <c r="M630" s="2">
        <f>MATCH(orders[[#This Row],[Product ID]],'BD product'!A:A,0)</f>
        <v>323</v>
      </c>
      <c r="N630" s="2" t="str" cm="1">
        <f t="array" ref="N630">INDEX('BD product'!A:D,M630,2)</f>
        <v>Office Supplies</v>
      </c>
    </row>
    <row r="631" spans="1:14" x14ac:dyDescent="0.3">
      <c r="A631" s="3" t="s">
        <v>1367</v>
      </c>
      <c r="B631" s="4">
        <v>42802</v>
      </c>
      <c r="C631" s="12" t="str">
        <f t="shared" si="9"/>
        <v>2017/03</v>
      </c>
      <c r="D631" s="4">
        <v>42805</v>
      </c>
      <c r="E631" s="3" t="s">
        <v>64</v>
      </c>
      <c r="F631" s="3" t="s">
        <v>1368</v>
      </c>
      <c r="G631" s="3" t="s">
        <v>1371</v>
      </c>
      <c r="H631" s="5">
        <v>207</v>
      </c>
      <c r="I631" s="2">
        <v>2</v>
      </c>
      <c r="J631" s="2">
        <v>0</v>
      </c>
      <c r="K631" s="2">
        <v>0.99360000000000004</v>
      </c>
      <c r="L631" s="18" t="str">
        <f>VLOOKUP(F631,'BD customers'!$1:$1048576,2,FALSE)</f>
        <v>Victoria Brennan</v>
      </c>
      <c r="M631" s="2">
        <f>MATCH(orders[[#This Row],[Product ID]],'BD product'!A:A,0)</f>
        <v>324</v>
      </c>
      <c r="N631" s="2" t="str" cm="1">
        <f t="array" ref="N631">INDEX('BD product'!A:D,M631,2)</f>
        <v>Office Supplies</v>
      </c>
    </row>
    <row r="632" spans="1:14" x14ac:dyDescent="0.3">
      <c r="A632" s="3" t="s">
        <v>1373</v>
      </c>
      <c r="B632" s="4">
        <v>43003</v>
      </c>
      <c r="C632" s="12" t="str">
        <f t="shared" si="9"/>
        <v>2017/09</v>
      </c>
      <c r="D632" s="4">
        <v>43009</v>
      </c>
      <c r="E632" s="3" t="s">
        <v>21</v>
      </c>
      <c r="F632" s="3" t="s">
        <v>1374</v>
      </c>
      <c r="G632" s="3" t="s">
        <v>1371</v>
      </c>
      <c r="H632" s="5">
        <v>207</v>
      </c>
      <c r="I632" s="2">
        <v>2</v>
      </c>
      <c r="J632" s="2">
        <v>0</v>
      </c>
      <c r="K632" s="2">
        <v>0.99360000000000004</v>
      </c>
      <c r="L632" s="18" t="str">
        <f>VLOOKUP(F632,'BD customers'!$1:$1048576,2,FALSE)</f>
        <v>Katrina Willman</v>
      </c>
      <c r="M632" s="2">
        <f>MATCH(orders[[#This Row],[Product ID]],'BD product'!A:A,0)</f>
        <v>324</v>
      </c>
      <c r="N632" s="2" t="str" cm="1">
        <f t="array" ref="N632">INDEX('BD product'!A:D,M632,2)</f>
        <v>Office Supplies</v>
      </c>
    </row>
    <row r="633" spans="1:14" x14ac:dyDescent="0.3">
      <c r="A633" s="3" t="s">
        <v>1373</v>
      </c>
      <c r="B633" s="4">
        <v>43003</v>
      </c>
      <c r="C633" s="12" t="str">
        <f t="shared" si="9"/>
        <v>2017/09</v>
      </c>
      <c r="D633" s="4">
        <v>43009</v>
      </c>
      <c r="E633" s="3" t="s">
        <v>21</v>
      </c>
      <c r="F633" s="3" t="s">
        <v>1374</v>
      </c>
      <c r="G633" s="3" t="s">
        <v>1375</v>
      </c>
      <c r="H633" s="5">
        <v>488646</v>
      </c>
      <c r="I633" s="2">
        <v>3</v>
      </c>
      <c r="J633" s="2">
        <v>1</v>
      </c>
      <c r="K633" s="2">
        <v>86.870400000000004</v>
      </c>
      <c r="L633" s="18" t="str">
        <f>VLOOKUP(F633,'BD customers'!$1:$1048576,2,FALSE)</f>
        <v>Katrina Willman</v>
      </c>
      <c r="M633" s="2">
        <f>MATCH(orders[[#This Row],[Product ID]],'BD product'!A:A,0)</f>
        <v>325</v>
      </c>
      <c r="N633" s="2" t="str" cm="1">
        <f t="array" ref="N633">INDEX('BD product'!A:D,M633,2)</f>
        <v>Furniture</v>
      </c>
    </row>
    <row r="634" spans="1:14" x14ac:dyDescent="0.3">
      <c r="A634" s="3" t="s">
        <v>1377</v>
      </c>
      <c r="B634" s="4">
        <v>43063</v>
      </c>
      <c r="C634" s="12" t="str">
        <f t="shared" si="9"/>
        <v>2017/11</v>
      </c>
      <c r="D634" s="4">
        <v>43067</v>
      </c>
      <c r="E634" s="3" t="s">
        <v>21</v>
      </c>
      <c r="F634" s="3" t="s">
        <v>1378</v>
      </c>
      <c r="G634" s="3" t="s">
        <v>1375</v>
      </c>
      <c r="H634" s="5">
        <v>977292</v>
      </c>
      <c r="I634" s="2">
        <v>6</v>
      </c>
      <c r="J634" s="2">
        <v>1</v>
      </c>
      <c r="K634" s="2">
        <v>173.74080000000001</v>
      </c>
      <c r="L634" s="18" t="str">
        <f>VLOOKUP(F634,'BD customers'!$1:$1048576,2,FALSE)</f>
        <v>Todd Sumrall</v>
      </c>
      <c r="M634" s="2">
        <f>MATCH(orders[[#This Row],[Product ID]],'BD product'!A:A,0)</f>
        <v>325</v>
      </c>
      <c r="N634" s="2" t="str" cm="1">
        <f t="array" ref="N634">INDEX('BD product'!A:D,M634,2)</f>
        <v>Furniture</v>
      </c>
    </row>
    <row r="635" spans="1:14" x14ac:dyDescent="0.3">
      <c r="A635" s="3" t="s">
        <v>1373</v>
      </c>
      <c r="B635" s="4">
        <v>43003</v>
      </c>
      <c r="C635" s="12" t="str">
        <f t="shared" si="9"/>
        <v>2017/09</v>
      </c>
      <c r="D635" s="4">
        <v>43009</v>
      </c>
      <c r="E635" s="3" t="s">
        <v>21</v>
      </c>
      <c r="F635" s="3" t="s">
        <v>1374</v>
      </c>
      <c r="G635" s="3" t="s">
        <v>1379</v>
      </c>
      <c r="H635" s="5">
        <v>556</v>
      </c>
      <c r="I635" s="2">
        <v>2</v>
      </c>
      <c r="J635" s="2">
        <v>0</v>
      </c>
      <c r="K635" s="2">
        <v>1.4456</v>
      </c>
      <c r="L635" s="18" t="str">
        <f>VLOOKUP(F635,'BD customers'!$1:$1048576,2,FALSE)</f>
        <v>Katrina Willman</v>
      </c>
      <c r="M635" s="2">
        <f>MATCH(orders[[#This Row],[Product ID]],'BD product'!A:A,0)</f>
        <v>326</v>
      </c>
      <c r="N635" s="2" t="str" cm="1">
        <f t="array" ref="N635">INDEX('BD product'!A:D,M635,2)</f>
        <v>Office Supplies</v>
      </c>
    </row>
    <row r="636" spans="1:14" x14ac:dyDescent="0.3">
      <c r="A636" s="3" t="s">
        <v>1381</v>
      </c>
      <c r="B636" s="4">
        <v>42328</v>
      </c>
      <c r="C636" s="12" t="str">
        <f t="shared" si="9"/>
        <v>2015/11</v>
      </c>
      <c r="D636" s="4">
        <v>42334</v>
      </c>
      <c r="E636" s="3" t="s">
        <v>21</v>
      </c>
      <c r="F636" s="3" t="s">
        <v>1382</v>
      </c>
      <c r="G636" s="3" t="s">
        <v>1379</v>
      </c>
      <c r="H636" s="5">
        <v>1946</v>
      </c>
      <c r="I636" s="2">
        <v>7</v>
      </c>
      <c r="J636" s="2">
        <v>0</v>
      </c>
      <c r="K636" s="2">
        <v>5.0595999999999997</v>
      </c>
      <c r="L636" s="18" t="str">
        <f>VLOOKUP(F636,'BD customers'!$1:$1048576,2,FALSE)</f>
        <v>Skye Norling</v>
      </c>
      <c r="M636" s="2">
        <f>MATCH(orders[[#This Row],[Product ID]],'BD product'!A:A,0)</f>
        <v>326</v>
      </c>
      <c r="N636" s="2" t="str" cm="1">
        <f t="array" ref="N636">INDEX('BD product'!A:D,M636,2)</f>
        <v>Office Supplies</v>
      </c>
    </row>
    <row r="637" spans="1:14" x14ac:dyDescent="0.3">
      <c r="A637" s="3" t="s">
        <v>1383</v>
      </c>
      <c r="B637" s="4">
        <v>42983</v>
      </c>
      <c r="C637" s="12" t="str">
        <f t="shared" si="9"/>
        <v>2017/09</v>
      </c>
      <c r="D637" s="4">
        <v>42984</v>
      </c>
      <c r="E637" s="3" t="s">
        <v>64</v>
      </c>
      <c r="F637" s="3" t="s">
        <v>423</v>
      </c>
      <c r="G637" s="3" t="s">
        <v>1379</v>
      </c>
      <c r="H637" s="5">
        <v>278</v>
      </c>
      <c r="I637" s="2">
        <v>1</v>
      </c>
      <c r="J637" s="2">
        <v>0</v>
      </c>
      <c r="K637" s="2">
        <v>0.7228</v>
      </c>
      <c r="L637" s="18" t="str">
        <f>VLOOKUP(F637,'BD customers'!$1:$1048576,2,FALSE)</f>
        <v>Christopher Schild</v>
      </c>
      <c r="M637" s="2">
        <f>MATCH(orders[[#This Row],[Product ID]],'BD product'!A:A,0)</f>
        <v>326</v>
      </c>
      <c r="N637" s="2" t="str" cm="1">
        <f t="array" ref="N637">INDEX('BD product'!A:D,M637,2)</f>
        <v>Office Supplies</v>
      </c>
    </row>
    <row r="638" spans="1:14" x14ac:dyDescent="0.3">
      <c r="A638" s="3" t="s">
        <v>1373</v>
      </c>
      <c r="B638" s="4">
        <v>43003</v>
      </c>
      <c r="C638" s="12" t="str">
        <f t="shared" si="9"/>
        <v>2017/09</v>
      </c>
      <c r="D638" s="4">
        <v>43009</v>
      </c>
      <c r="E638" s="3" t="s">
        <v>21</v>
      </c>
      <c r="F638" s="3" t="s">
        <v>1374</v>
      </c>
      <c r="G638" s="3" t="s">
        <v>1384</v>
      </c>
      <c r="H638" s="5">
        <v>4712</v>
      </c>
      <c r="I638" s="2">
        <v>8</v>
      </c>
      <c r="J638" s="2">
        <v>0</v>
      </c>
      <c r="K638" s="2">
        <v>20.732800000000001</v>
      </c>
      <c r="L638" s="18" t="str">
        <f>VLOOKUP(F638,'BD customers'!$1:$1048576,2,FALSE)</f>
        <v>Katrina Willman</v>
      </c>
      <c r="M638" s="2">
        <f>MATCH(orders[[#This Row],[Product ID]],'BD product'!A:A,0)</f>
        <v>327</v>
      </c>
      <c r="N638" s="2" t="str" cm="1">
        <f t="array" ref="N638">INDEX('BD product'!A:D,M638,2)</f>
        <v>Furniture</v>
      </c>
    </row>
    <row r="639" spans="1:14" x14ac:dyDescent="0.3">
      <c r="A639" s="3" t="s">
        <v>1386</v>
      </c>
      <c r="B639" s="4">
        <v>42482</v>
      </c>
      <c r="C639" s="12" t="str">
        <f t="shared" si="9"/>
        <v>2016/04</v>
      </c>
      <c r="D639" s="4">
        <v>42489</v>
      </c>
      <c r="E639" s="3" t="s">
        <v>21</v>
      </c>
      <c r="F639" s="3" t="s">
        <v>1387</v>
      </c>
      <c r="G639" s="3" t="s">
        <v>1384</v>
      </c>
      <c r="H639" s="5">
        <v>2356</v>
      </c>
      <c r="I639" s="2">
        <v>5</v>
      </c>
      <c r="J639" s="2">
        <v>2</v>
      </c>
      <c r="K639" s="2">
        <v>0.70679999999999998</v>
      </c>
      <c r="L639" s="18" t="str">
        <f>VLOOKUP(F639,'BD customers'!$1:$1048576,2,FALSE)</f>
        <v>Tanja Norvell</v>
      </c>
      <c r="M639" s="2">
        <f>MATCH(orders[[#This Row],[Product ID]],'BD product'!A:A,0)</f>
        <v>327</v>
      </c>
      <c r="N639" s="2" t="str" cm="1">
        <f t="array" ref="N639">INDEX('BD product'!A:D,M639,2)</f>
        <v>Furniture</v>
      </c>
    </row>
    <row r="640" spans="1:14" x14ac:dyDescent="0.3">
      <c r="A640" s="3" t="s">
        <v>206</v>
      </c>
      <c r="B640" s="4">
        <v>42664</v>
      </c>
      <c r="C640" s="12" t="str">
        <f t="shared" si="9"/>
        <v>2016/10</v>
      </c>
      <c r="D640" s="4">
        <v>42664</v>
      </c>
      <c r="E640" s="3" t="s">
        <v>41</v>
      </c>
      <c r="F640" s="3" t="s">
        <v>207</v>
      </c>
      <c r="G640" s="3" t="s">
        <v>1388</v>
      </c>
      <c r="H640" s="5">
        <v>232</v>
      </c>
      <c r="I640" s="2">
        <v>4</v>
      </c>
      <c r="J640" s="2">
        <v>0</v>
      </c>
      <c r="K640" s="2">
        <v>0.10440000000000001</v>
      </c>
      <c r="L640" s="18" t="str">
        <f>VLOOKUP(F640,'BD customers'!$1:$1048576,2,FALSE)</f>
        <v>Michael Kennedy</v>
      </c>
      <c r="M640" s="2">
        <f>MATCH(orders[[#This Row],[Product ID]],'BD product'!A:A,0)</f>
        <v>328</v>
      </c>
      <c r="N640" s="2" t="str" cm="1">
        <f t="array" ref="N640">INDEX('BD product'!A:D,M640,2)</f>
        <v>Office Supplies</v>
      </c>
    </row>
    <row r="641" spans="1:14" x14ac:dyDescent="0.3">
      <c r="A641" s="3" t="s">
        <v>1390</v>
      </c>
      <c r="B641" s="4">
        <v>42233</v>
      </c>
      <c r="C641" s="12" t="str">
        <f t="shared" si="9"/>
        <v>2015/08</v>
      </c>
      <c r="D641" s="4">
        <v>42237</v>
      </c>
      <c r="E641" s="3" t="s">
        <v>21</v>
      </c>
      <c r="F641" s="3" t="s">
        <v>609</v>
      </c>
      <c r="G641" s="3" t="s">
        <v>1388</v>
      </c>
      <c r="H641" s="5">
        <v>522</v>
      </c>
      <c r="I641" s="2">
        <v>9</v>
      </c>
      <c r="J641" s="2">
        <v>0</v>
      </c>
      <c r="K641" s="2">
        <v>0.2349</v>
      </c>
      <c r="L641" s="18" t="str">
        <f>VLOOKUP(F641,'BD customers'!$1:$1048576,2,FALSE)</f>
        <v>Shaun Chance</v>
      </c>
      <c r="M641" s="2">
        <f>MATCH(orders[[#This Row],[Product ID]],'BD product'!A:A,0)</f>
        <v>328</v>
      </c>
      <c r="N641" s="2" t="str" cm="1">
        <f t="array" ref="N641">INDEX('BD product'!A:D,M641,2)</f>
        <v>Office Supplies</v>
      </c>
    </row>
    <row r="642" spans="1:14" x14ac:dyDescent="0.3">
      <c r="A642" s="3" t="s">
        <v>206</v>
      </c>
      <c r="B642" s="4">
        <v>42664</v>
      </c>
      <c r="C642" s="12" t="str">
        <f t="shared" ref="C642:C705" si="10">TEXT(B642,"aaaa/mm")</f>
        <v>2016/10</v>
      </c>
      <c r="D642" s="4">
        <v>42664</v>
      </c>
      <c r="E642" s="3" t="s">
        <v>41</v>
      </c>
      <c r="F642" s="3" t="s">
        <v>207</v>
      </c>
      <c r="G642" s="3" t="s">
        <v>1391</v>
      </c>
      <c r="H642" s="5">
        <v>736</v>
      </c>
      <c r="I642" s="2">
        <v>2</v>
      </c>
      <c r="J642" s="2">
        <v>0</v>
      </c>
      <c r="K642" s="2">
        <v>0.1472</v>
      </c>
      <c r="L642" s="18" t="str">
        <f>VLOOKUP(F642,'BD customers'!$1:$1048576,2,FALSE)</f>
        <v>Michael Kennedy</v>
      </c>
      <c r="M642" s="2">
        <f>MATCH(orders[[#This Row],[Product ID]],'BD product'!A:A,0)</f>
        <v>329</v>
      </c>
      <c r="N642" s="2" t="str" cm="1">
        <f t="array" ref="N642">INDEX('BD product'!A:D,M642,2)</f>
        <v>Office Supplies</v>
      </c>
    </row>
    <row r="643" spans="1:14" x14ac:dyDescent="0.3">
      <c r="A643" s="3" t="s">
        <v>1393</v>
      </c>
      <c r="B643" s="4">
        <v>41799</v>
      </c>
      <c r="C643" s="12" t="str">
        <f t="shared" si="10"/>
        <v>2014/06</v>
      </c>
      <c r="D643" s="4">
        <v>41806</v>
      </c>
      <c r="E643" s="3" t="s">
        <v>21</v>
      </c>
      <c r="F643" s="3" t="s">
        <v>1394</v>
      </c>
      <c r="G643" s="3" t="s">
        <v>1391</v>
      </c>
      <c r="H643" s="5">
        <v>736</v>
      </c>
      <c r="I643" s="2">
        <v>2</v>
      </c>
      <c r="J643" s="2">
        <v>0</v>
      </c>
      <c r="K643" s="2">
        <v>0.1472</v>
      </c>
      <c r="L643" s="18" t="str">
        <f>VLOOKUP(F643,'BD customers'!$1:$1048576,2,FALSE)</f>
        <v>Chuck Magee</v>
      </c>
      <c r="M643" s="2">
        <f>MATCH(orders[[#This Row],[Product ID]],'BD product'!A:A,0)</f>
        <v>329</v>
      </c>
      <c r="N643" s="2" t="str" cm="1">
        <f t="array" ref="N643">INDEX('BD product'!A:D,M643,2)</f>
        <v>Office Supplies</v>
      </c>
    </row>
    <row r="644" spans="1:14" x14ac:dyDescent="0.3">
      <c r="A644" s="3" t="s">
        <v>206</v>
      </c>
      <c r="B644" s="4">
        <v>42664</v>
      </c>
      <c r="C644" s="12" t="str">
        <f t="shared" si="10"/>
        <v>2016/10</v>
      </c>
      <c r="D644" s="4">
        <v>42664</v>
      </c>
      <c r="E644" s="3" t="s">
        <v>41</v>
      </c>
      <c r="F644" s="3" t="s">
        <v>207</v>
      </c>
      <c r="G644" s="3" t="s">
        <v>1395</v>
      </c>
      <c r="H644" s="5">
        <v>10479</v>
      </c>
      <c r="I644" s="2">
        <v>7</v>
      </c>
      <c r="J644" s="2">
        <v>0</v>
      </c>
      <c r="K644" s="2">
        <v>29.341200000000001</v>
      </c>
      <c r="L644" s="18" t="str">
        <f>VLOOKUP(F644,'BD customers'!$1:$1048576,2,FALSE)</f>
        <v>Michael Kennedy</v>
      </c>
      <c r="M644" s="2">
        <f>MATCH(orders[[#This Row],[Product ID]],'BD product'!A:A,0)</f>
        <v>330</v>
      </c>
      <c r="N644" s="2" t="str" cm="1">
        <f t="array" ref="N644">INDEX('BD product'!A:D,M644,2)</f>
        <v>Office Supplies</v>
      </c>
    </row>
    <row r="645" spans="1:14" x14ac:dyDescent="0.3">
      <c r="A645" s="3" t="s">
        <v>1397</v>
      </c>
      <c r="B645" s="4">
        <v>42482</v>
      </c>
      <c r="C645" s="12" t="str">
        <f t="shared" si="10"/>
        <v>2016/04</v>
      </c>
      <c r="D645" s="4">
        <v>42487</v>
      </c>
      <c r="E645" s="3" t="s">
        <v>21</v>
      </c>
      <c r="F645" s="3" t="s">
        <v>1398</v>
      </c>
      <c r="G645" s="3" t="s">
        <v>1395</v>
      </c>
      <c r="H645" s="5">
        <v>23952</v>
      </c>
      <c r="I645" s="2">
        <v>2</v>
      </c>
      <c r="J645" s="2">
        <v>2</v>
      </c>
      <c r="K645" s="2">
        <v>2.3952</v>
      </c>
      <c r="L645" s="18" t="str">
        <f>VLOOKUP(F645,'BD customers'!$1:$1048576,2,FALSE)</f>
        <v>Tonja Turnell</v>
      </c>
      <c r="M645" s="2">
        <f>MATCH(orders[[#This Row],[Product ID]],'BD product'!A:A,0)</f>
        <v>330</v>
      </c>
      <c r="N645" s="2" t="str" cm="1">
        <f t="array" ref="N645">INDEX('BD product'!A:D,M645,2)</f>
        <v>Office Supplies</v>
      </c>
    </row>
    <row r="646" spans="1:14" x14ac:dyDescent="0.3">
      <c r="A646" s="3" t="s">
        <v>1399</v>
      </c>
      <c r="B646" s="4">
        <v>42884</v>
      </c>
      <c r="C646" s="12" t="str">
        <f t="shared" si="10"/>
        <v>2017/05</v>
      </c>
      <c r="D646" s="4">
        <v>42890</v>
      </c>
      <c r="E646" s="3" t="s">
        <v>21</v>
      </c>
      <c r="F646" s="3" t="s">
        <v>1400</v>
      </c>
      <c r="G646" s="3" t="s">
        <v>1401</v>
      </c>
      <c r="H646" s="5">
        <v>2592</v>
      </c>
      <c r="I646" s="2">
        <v>5</v>
      </c>
      <c r="J646" s="2">
        <v>2</v>
      </c>
      <c r="K646" s="2">
        <v>0.93959999999999999</v>
      </c>
      <c r="L646" s="18" t="str">
        <f>VLOOKUP(F646,'BD customers'!$1:$1048576,2,FALSE)</f>
        <v>Guy Thornton</v>
      </c>
      <c r="M646" s="2">
        <f>MATCH(orders[[#This Row],[Product ID]],'BD product'!A:A,0)</f>
        <v>331</v>
      </c>
      <c r="N646" s="2" t="str" cm="1">
        <f t="array" ref="N646">INDEX('BD product'!A:D,M646,2)</f>
        <v>Office Supplies</v>
      </c>
    </row>
    <row r="647" spans="1:14" x14ac:dyDescent="0.3">
      <c r="A647" s="3" t="s">
        <v>1399</v>
      </c>
      <c r="B647" s="4">
        <v>42884</v>
      </c>
      <c r="C647" s="12" t="str">
        <f t="shared" si="10"/>
        <v>2017/05</v>
      </c>
      <c r="D647" s="4">
        <v>42890</v>
      </c>
      <c r="E647" s="3" t="s">
        <v>21</v>
      </c>
      <c r="F647" s="3" t="s">
        <v>1400</v>
      </c>
      <c r="G647" s="3" t="s">
        <v>1403</v>
      </c>
      <c r="H647" s="5">
        <v>53424</v>
      </c>
      <c r="I647" s="2">
        <v>3</v>
      </c>
      <c r="J647" s="2">
        <v>2</v>
      </c>
      <c r="K647" s="2">
        <v>4.6745999999999999</v>
      </c>
      <c r="L647" s="18" t="str">
        <f>VLOOKUP(F647,'BD customers'!$1:$1048576,2,FALSE)</f>
        <v>Guy Thornton</v>
      </c>
      <c r="M647" s="2">
        <f>MATCH(orders[[#This Row],[Product ID]],'BD product'!A:A,0)</f>
        <v>332</v>
      </c>
      <c r="N647" s="2" t="str" cm="1">
        <f t="array" ref="N647">INDEX('BD product'!A:D,M647,2)</f>
        <v>Office Supplies</v>
      </c>
    </row>
    <row r="648" spans="1:14" x14ac:dyDescent="0.3">
      <c r="A648" s="3" t="s">
        <v>1405</v>
      </c>
      <c r="B648" s="4">
        <v>42684</v>
      </c>
      <c r="C648" s="12" t="str">
        <f t="shared" si="10"/>
        <v>2016/11</v>
      </c>
      <c r="D648" s="4">
        <v>42686</v>
      </c>
      <c r="E648" s="3" t="s">
        <v>64</v>
      </c>
      <c r="F648" s="3" t="s">
        <v>836</v>
      </c>
      <c r="G648" s="3" t="s">
        <v>1403</v>
      </c>
      <c r="H648" s="5">
        <v>15582</v>
      </c>
      <c r="I648" s="2">
        <v>7</v>
      </c>
      <c r="J648" s="2">
        <v>0</v>
      </c>
      <c r="K648" s="2">
        <v>42.071399999999997</v>
      </c>
      <c r="L648" s="18" t="str">
        <f>VLOOKUP(F648,'BD customers'!$1:$1048576,2,FALSE)</f>
        <v>Pamela Coakley</v>
      </c>
      <c r="M648" s="2">
        <f>MATCH(orders[[#This Row],[Product ID]],'BD product'!A:A,0)</f>
        <v>332</v>
      </c>
      <c r="N648" s="2" t="str" cm="1">
        <f t="array" ref="N648">INDEX('BD product'!A:D,M648,2)</f>
        <v>Office Supplies</v>
      </c>
    </row>
    <row r="649" spans="1:14" x14ac:dyDescent="0.3">
      <c r="A649" s="3" t="s">
        <v>1309</v>
      </c>
      <c r="B649" s="4">
        <v>41843</v>
      </c>
      <c r="C649" s="12" t="str">
        <f t="shared" si="10"/>
        <v>2014/07</v>
      </c>
      <c r="D649" s="4">
        <v>41847</v>
      </c>
      <c r="E649" s="3" t="s">
        <v>21</v>
      </c>
      <c r="F649" s="3" t="s">
        <v>1310</v>
      </c>
      <c r="G649" s="3" t="s">
        <v>1406</v>
      </c>
      <c r="H649" s="5">
        <v>1023936</v>
      </c>
      <c r="I649" s="2">
        <v>8</v>
      </c>
      <c r="J649" s="2">
        <v>2</v>
      </c>
      <c r="K649" s="2">
        <v>179.18879999999999</v>
      </c>
      <c r="L649" s="18" t="str">
        <f>VLOOKUP(F649,'BD customers'!$1:$1048576,2,FALSE)</f>
        <v>Arthur Gainer</v>
      </c>
      <c r="M649" s="2">
        <f>MATCH(orders[[#This Row],[Product ID]],'BD product'!A:A,0)</f>
        <v>333</v>
      </c>
      <c r="N649" s="2" t="str" cm="1">
        <f t="array" ref="N649">INDEX('BD product'!A:D,M649,2)</f>
        <v>Technology</v>
      </c>
    </row>
    <row r="650" spans="1:14" x14ac:dyDescent="0.3">
      <c r="A650" s="3" t="s">
        <v>454</v>
      </c>
      <c r="B650" s="4">
        <v>41825</v>
      </c>
      <c r="C650" s="12" t="str">
        <f t="shared" si="10"/>
        <v>2014/07</v>
      </c>
      <c r="D650" s="4">
        <v>41828</v>
      </c>
      <c r="E650" s="3" t="s">
        <v>64</v>
      </c>
      <c r="F650" s="3" t="s">
        <v>455</v>
      </c>
      <c r="G650" s="3" t="s">
        <v>1406</v>
      </c>
      <c r="H650" s="5">
        <v>47997</v>
      </c>
      <c r="I650" s="2">
        <v>3</v>
      </c>
      <c r="J650" s="2">
        <v>0</v>
      </c>
      <c r="K650" s="2">
        <v>163.18979999999999</v>
      </c>
      <c r="L650" s="18" t="str">
        <f>VLOOKUP(F650,'BD customers'!$1:$1048576,2,FALSE)</f>
        <v>Michael Chen</v>
      </c>
      <c r="M650" s="2">
        <f>MATCH(orders[[#This Row],[Product ID]],'BD product'!A:A,0)</f>
        <v>333</v>
      </c>
      <c r="N650" s="2" t="str" cm="1">
        <f t="array" ref="N650">INDEX('BD product'!A:D,M650,2)</f>
        <v>Technology</v>
      </c>
    </row>
    <row r="651" spans="1:14" x14ac:dyDescent="0.3">
      <c r="A651" s="3" t="s">
        <v>1408</v>
      </c>
      <c r="B651" s="4">
        <v>43044</v>
      </c>
      <c r="C651" s="12" t="str">
        <f t="shared" si="10"/>
        <v>2017/11</v>
      </c>
      <c r="D651" s="4">
        <v>43045</v>
      </c>
      <c r="E651" s="3" t="s">
        <v>64</v>
      </c>
      <c r="F651" s="3" t="s">
        <v>225</v>
      </c>
      <c r="G651" s="3" t="s">
        <v>1406</v>
      </c>
      <c r="H651" s="5">
        <v>15999</v>
      </c>
      <c r="I651" s="2">
        <v>1</v>
      </c>
      <c r="J651" s="2">
        <v>0</v>
      </c>
      <c r="K651" s="2">
        <v>54.396599999999999</v>
      </c>
      <c r="L651" s="18" t="str">
        <f>VLOOKUP(F651,'BD customers'!$1:$1048576,2,FALSE)</f>
        <v>Ruben Ausman</v>
      </c>
      <c r="M651" s="2">
        <f>MATCH(orders[[#This Row],[Product ID]],'BD product'!A:A,0)</f>
        <v>333</v>
      </c>
      <c r="N651" s="2" t="str" cm="1">
        <f t="array" ref="N651">INDEX('BD product'!A:D,M651,2)</f>
        <v>Technology</v>
      </c>
    </row>
    <row r="652" spans="1:14" x14ac:dyDescent="0.3">
      <c r="A652" s="3" t="s">
        <v>1309</v>
      </c>
      <c r="B652" s="4">
        <v>41843</v>
      </c>
      <c r="C652" s="12" t="str">
        <f t="shared" si="10"/>
        <v>2014/07</v>
      </c>
      <c r="D652" s="4">
        <v>41847</v>
      </c>
      <c r="E652" s="3" t="s">
        <v>21</v>
      </c>
      <c r="F652" s="3" t="s">
        <v>1310</v>
      </c>
      <c r="G652" s="3" t="s">
        <v>1409</v>
      </c>
      <c r="H652" s="5">
        <v>924</v>
      </c>
      <c r="I652" s="2">
        <v>1</v>
      </c>
      <c r="J652" s="2">
        <v>2</v>
      </c>
      <c r="K652" s="2">
        <v>9.2399999999999996E-2</v>
      </c>
      <c r="L652" s="18" t="str">
        <f>VLOOKUP(F652,'BD customers'!$1:$1048576,2,FALSE)</f>
        <v>Arthur Gainer</v>
      </c>
      <c r="M652" s="2">
        <f>MATCH(orders[[#This Row],[Product ID]],'BD product'!A:A,0)</f>
        <v>334</v>
      </c>
      <c r="N652" s="2" t="str" cm="1">
        <f t="array" ref="N652">INDEX('BD product'!A:D,M652,2)</f>
        <v>Office Supplies</v>
      </c>
    </row>
    <row r="653" spans="1:14" x14ac:dyDescent="0.3">
      <c r="A653" s="3" t="s">
        <v>1411</v>
      </c>
      <c r="B653" s="4">
        <v>42282</v>
      </c>
      <c r="C653" s="12" t="str">
        <f t="shared" si="10"/>
        <v>2015/10</v>
      </c>
      <c r="D653" s="4">
        <v>42286</v>
      </c>
      <c r="E653" s="3" t="s">
        <v>21</v>
      </c>
      <c r="F653" s="3" t="s">
        <v>1412</v>
      </c>
      <c r="G653" s="3" t="s">
        <v>1409</v>
      </c>
      <c r="H653" s="5">
        <v>462</v>
      </c>
      <c r="I653" s="2">
        <v>4</v>
      </c>
      <c r="J653" s="2">
        <v>0</v>
      </c>
      <c r="K653" s="2">
        <v>1.2936000000000001</v>
      </c>
      <c r="L653" s="18" t="str">
        <f>VLOOKUP(F653,'BD customers'!$1:$1048576,2,FALSE)</f>
        <v>Joel Jenkins</v>
      </c>
      <c r="M653" s="2">
        <f>MATCH(orders[[#This Row],[Product ID]],'BD product'!A:A,0)</f>
        <v>334</v>
      </c>
      <c r="N653" s="2" t="str" cm="1">
        <f t="array" ref="N653">INDEX('BD product'!A:D,M653,2)</f>
        <v>Office Supplies</v>
      </c>
    </row>
    <row r="654" spans="1:14" x14ac:dyDescent="0.3">
      <c r="A654" s="3" t="s">
        <v>1309</v>
      </c>
      <c r="B654" s="4">
        <v>41843</v>
      </c>
      <c r="C654" s="12" t="str">
        <f t="shared" si="10"/>
        <v>2014/07</v>
      </c>
      <c r="D654" s="4">
        <v>41847</v>
      </c>
      <c r="E654" s="3" t="s">
        <v>21</v>
      </c>
      <c r="F654" s="3" t="s">
        <v>1310</v>
      </c>
      <c r="G654" s="3" t="s">
        <v>1413</v>
      </c>
      <c r="H654" s="5">
        <v>47904</v>
      </c>
      <c r="I654" s="2">
        <v>10</v>
      </c>
      <c r="J654" s="2">
        <v>2</v>
      </c>
      <c r="K654" s="2">
        <v>-0.2994</v>
      </c>
      <c r="L654" s="18" t="str">
        <f>VLOOKUP(F654,'BD customers'!$1:$1048576,2,FALSE)</f>
        <v>Arthur Gainer</v>
      </c>
      <c r="M654" s="2">
        <f>MATCH(orders[[#This Row],[Product ID]],'BD product'!A:A,0)</f>
        <v>335</v>
      </c>
      <c r="N654" s="2" t="str" cm="1">
        <f t="array" ref="N654">INDEX('BD product'!A:D,M654,2)</f>
        <v>Technology</v>
      </c>
    </row>
    <row r="655" spans="1:14" x14ac:dyDescent="0.3">
      <c r="A655" s="3" t="s">
        <v>1415</v>
      </c>
      <c r="B655" s="4">
        <v>42641</v>
      </c>
      <c r="C655" s="12" t="str">
        <f t="shared" si="10"/>
        <v>2016/09</v>
      </c>
      <c r="D655" s="4">
        <v>42644</v>
      </c>
      <c r="E655" s="3" t="s">
        <v>64</v>
      </c>
      <c r="F655" s="3" t="s">
        <v>1416</v>
      </c>
      <c r="G655" s="3" t="s">
        <v>1417</v>
      </c>
      <c r="H655" s="5">
        <v>99136</v>
      </c>
      <c r="I655" s="2">
        <v>4</v>
      </c>
      <c r="J655" s="2">
        <v>2</v>
      </c>
      <c r="K655" s="2">
        <v>0.30980000000000002</v>
      </c>
      <c r="L655" s="18" t="str">
        <f>VLOOKUP(F655,'BD customers'!$1:$1048576,2,FALSE)</f>
        <v>Muhammed MacIntyre</v>
      </c>
      <c r="M655" s="2">
        <f>MATCH(orders[[#This Row],[Product ID]],'BD product'!A:A,0)</f>
        <v>336</v>
      </c>
      <c r="N655" s="2" t="str" cm="1">
        <f t="array" ref="N655">INDEX('BD product'!A:D,M655,2)</f>
        <v>Office Supplies</v>
      </c>
    </row>
    <row r="656" spans="1:14" x14ac:dyDescent="0.3">
      <c r="A656" s="3" t="s">
        <v>174</v>
      </c>
      <c r="B656" s="4">
        <v>42344</v>
      </c>
      <c r="C656" s="12" t="str">
        <f t="shared" si="10"/>
        <v>2015/12</v>
      </c>
      <c r="D656" s="4">
        <v>42349</v>
      </c>
      <c r="E656" s="3" t="s">
        <v>21</v>
      </c>
      <c r="F656" s="3" t="s">
        <v>175</v>
      </c>
      <c r="G656" s="3" t="s">
        <v>1417</v>
      </c>
      <c r="H656" s="5">
        <v>198272</v>
      </c>
      <c r="I656" s="2">
        <v>8</v>
      </c>
      <c r="J656" s="2">
        <v>2</v>
      </c>
      <c r="K656" s="2">
        <v>0.61960000000000004</v>
      </c>
      <c r="L656" s="18" t="str">
        <f>VLOOKUP(F656,'BD customers'!$1:$1048576,2,FALSE)</f>
        <v>Gary Hwang</v>
      </c>
      <c r="M656" s="2">
        <f>MATCH(orders[[#This Row],[Product ID]],'BD product'!A:A,0)</f>
        <v>336</v>
      </c>
      <c r="N656" s="2" t="str" cm="1">
        <f t="array" ref="N656">INDEX('BD product'!A:D,M656,2)</f>
        <v>Office Supplies</v>
      </c>
    </row>
    <row r="657" spans="1:14" x14ac:dyDescent="0.3">
      <c r="A657" s="3" t="s">
        <v>1419</v>
      </c>
      <c r="B657" s="4">
        <v>42974</v>
      </c>
      <c r="C657" s="12" t="str">
        <f t="shared" si="10"/>
        <v>2017/08</v>
      </c>
      <c r="D657" s="4">
        <v>42979</v>
      </c>
      <c r="E657" s="3" t="s">
        <v>21</v>
      </c>
      <c r="F657" s="3" t="s">
        <v>326</v>
      </c>
      <c r="G657" s="3" t="s">
        <v>1420</v>
      </c>
      <c r="H657" s="5">
        <v>1488424</v>
      </c>
      <c r="I657" s="2">
        <v>7</v>
      </c>
      <c r="J657" s="2">
        <v>3</v>
      </c>
      <c r="K657" s="2">
        <v>-297.6848</v>
      </c>
      <c r="L657" s="18" t="str">
        <f>VLOOKUP(F657,'BD customers'!$1:$1048576,2,FALSE)</f>
        <v>Allen Rosenblatt</v>
      </c>
      <c r="M657" s="2">
        <f>MATCH(orders[[#This Row],[Product ID]],'BD product'!A:A,0)</f>
        <v>337</v>
      </c>
      <c r="N657" s="2" t="str" cm="1">
        <f t="array" ref="N657">INDEX('BD product'!A:D,M657,2)</f>
        <v>Furniture</v>
      </c>
    </row>
    <row r="658" spans="1:14" x14ac:dyDescent="0.3">
      <c r="A658" s="3" t="s">
        <v>1422</v>
      </c>
      <c r="B658" s="4">
        <v>42122</v>
      </c>
      <c r="C658" s="12" t="str">
        <f t="shared" si="10"/>
        <v>2015/04</v>
      </c>
      <c r="D658" s="4">
        <v>42129</v>
      </c>
      <c r="E658" s="3" t="s">
        <v>21</v>
      </c>
      <c r="F658" s="3" t="s">
        <v>1012</v>
      </c>
      <c r="G658" s="3" t="s">
        <v>1423</v>
      </c>
      <c r="H658" s="5">
        <v>8652</v>
      </c>
      <c r="I658" s="2">
        <v>3</v>
      </c>
      <c r="J658" s="2">
        <v>8</v>
      </c>
      <c r="K658" s="2">
        <v>-20.3322</v>
      </c>
      <c r="L658" s="18" t="str">
        <f>VLOOKUP(F658,'BD customers'!$1:$1048576,2,FALSE)</f>
        <v>Russell Applegate</v>
      </c>
      <c r="M658" s="2">
        <f>MATCH(orders[[#This Row],[Product ID]],'BD product'!A:A,0)</f>
        <v>338</v>
      </c>
      <c r="N658" s="2" t="str" cm="1">
        <f t="array" ref="N658">INDEX('BD product'!A:D,M658,2)</f>
        <v>Office Supplies</v>
      </c>
    </row>
    <row r="659" spans="1:14" x14ac:dyDescent="0.3">
      <c r="A659" s="3" t="s">
        <v>1411</v>
      </c>
      <c r="B659" s="4">
        <v>42282</v>
      </c>
      <c r="C659" s="12" t="str">
        <f t="shared" si="10"/>
        <v>2015/10</v>
      </c>
      <c r="D659" s="4">
        <v>42286</v>
      </c>
      <c r="E659" s="3" t="s">
        <v>21</v>
      </c>
      <c r="F659" s="3" t="s">
        <v>1412</v>
      </c>
      <c r="G659" s="3" t="s">
        <v>1423</v>
      </c>
      <c r="H659" s="5">
        <v>2884</v>
      </c>
      <c r="I659" s="2">
        <v>2</v>
      </c>
      <c r="J659" s="2">
        <v>0</v>
      </c>
      <c r="K659" s="2">
        <v>9.5172000000000008</v>
      </c>
      <c r="L659" s="18" t="str">
        <f>VLOOKUP(F659,'BD customers'!$1:$1048576,2,FALSE)</f>
        <v>Joel Jenkins</v>
      </c>
      <c r="M659" s="2">
        <f>MATCH(orders[[#This Row],[Product ID]],'BD product'!A:A,0)</f>
        <v>338</v>
      </c>
      <c r="N659" s="2" t="str" cm="1">
        <f t="array" ref="N659">INDEX('BD product'!A:D,M659,2)</f>
        <v>Office Supplies</v>
      </c>
    </row>
    <row r="660" spans="1:14" x14ac:dyDescent="0.3">
      <c r="A660" s="3" t="s">
        <v>1422</v>
      </c>
      <c r="B660" s="4">
        <v>42122</v>
      </c>
      <c r="C660" s="12" t="str">
        <f t="shared" si="10"/>
        <v>2015/04</v>
      </c>
      <c r="D660" s="4">
        <v>42129</v>
      </c>
      <c r="E660" s="3" t="s">
        <v>21</v>
      </c>
      <c r="F660" s="3" t="s">
        <v>1012</v>
      </c>
      <c r="G660" s="3" t="s">
        <v>1425</v>
      </c>
      <c r="H660" s="5">
        <v>23832</v>
      </c>
      <c r="I660" s="2">
        <v>3</v>
      </c>
      <c r="J660" s="2">
        <v>2</v>
      </c>
      <c r="K660" s="2">
        <v>2.6810999999999998</v>
      </c>
      <c r="L660" s="18" t="str">
        <f>VLOOKUP(F660,'BD customers'!$1:$1048576,2,FALSE)</f>
        <v>Russell Applegate</v>
      </c>
      <c r="M660" s="2">
        <f>MATCH(orders[[#This Row],[Product ID]],'BD product'!A:A,0)</f>
        <v>339</v>
      </c>
      <c r="N660" s="2" t="str" cm="1">
        <f t="array" ref="N660">INDEX('BD product'!A:D,M660,2)</f>
        <v>Office Supplies</v>
      </c>
    </row>
    <row r="661" spans="1:14" x14ac:dyDescent="0.3">
      <c r="A661" s="3" t="s">
        <v>1422</v>
      </c>
      <c r="B661" s="4">
        <v>42122</v>
      </c>
      <c r="C661" s="12" t="str">
        <f t="shared" si="10"/>
        <v>2015/04</v>
      </c>
      <c r="D661" s="4">
        <v>42129</v>
      </c>
      <c r="E661" s="3" t="s">
        <v>21</v>
      </c>
      <c r="F661" s="3" t="s">
        <v>1012</v>
      </c>
      <c r="G661" s="3" t="s">
        <v>1427</v>
      </c>
      <c r="H661" s="5">
        <v>12176</v>
      </c>
      <c r="I661" s="2">
        <v>4</v>
      </c>
      <c r="J661" s="2">
        <v>8</v>
      </c>
      <c r="K661" s="2">
        <v>-18.872800000000002</v>
      </c>
      <c r="L661" s="18" t="str">
        <f>VLOOKUP(F661,'BD customers'!$1:$1048576,2,FALSE)</f>
        <v>Russell Applegate</v>
      </c>
      <c r="M661" s="2">
        <f>MATCH(orders[[#This Row],[Product ID]],'BD product'!A:A,0)</f>
        <v>340</v>
      </c>
      <c r="N661" s="2" t="str" cm="1">
        <f t="array" ref="N661">INDEX('BD product'!A:D,M661,2)</f>
        <v>Office Supplies</v>
      </c>
    </row>
    <row r="662" spans="1:14" x14ac:dyDescent="0.3">
      <c r="A662" s="3" t="s">
        <v>1429</v>
      </c>
      <c r="B662" s="4">
        <v>42671</v>
      </c>
      <c r="C662" s="12" t="str">
        <f t="shared" si="10"/>
        <v>2016/10</v>
      </c>
      <c r="D662" s="4">
        <v>42672</v>
      </c>
      <c r="E662" s="3" t="s">
        <v>64</v>
      </c>
      <c r="F662" s="3" t="s">
        <v>1430</v>
      </c>
      <c r="G662" s="3" t="s">
        <v>1431</v>
      </c>
      <c r="H662" s="5">
        <v>5096</v>
      </c>
      <c r="I662" s="2">
        <v>7</v>
      </c>
      <c r="J662" s="2">
        <v>0</v>
      </c>
      <c r="K662" s="2">
        <v>0.25480000000000003</v>
      </c>
      <c r="L662" s="18" t="str">
        <f>VLOOKUP(F662,'BD customers'!$1:$1048576,2,FALSE)</f>
        <v>Alejandro Savely</v>
      </c>
      <c r="M662" s="2">
        <f>MATCH(orders[[#This Row],[Product ID]],'BD product'!A:A,0)</f>
        <v>341</v>
      </c>
      <c r="N662" s="2" t="str" cm="1">
        <f t="array" ref="N662">INDEX('BD product'!A:D,M662,2)</f>
        <v>Office Supplies</v>
      </c>
    </row>
    <row r="663" spans="1:14" x14ac:dyDescent="0.3">
      <c r="A663" s="3" t="s">
        <v>1429</v>
      </c>
      <c r="B663" s="4">
        <v>42671</v>
      </c>
      <c r="C663" s="12" t="str">
        <f t="shared" si="10"/>
        <v>2016/10</v>
      </c>
      <c r="D663" s="4">
        <v>42672</v>
      </c>
      <c r="E663" s="3" t="s">
        <v>64</v>
      </c>
      <c r="F663" s="3" t="s">
        <v>1430</v>
      </c>
      <c r="G663" s="3" t="s">
        <v>1433</v>
      </c>
      <c r="H663" s="5">
        <v>49536</v>
      </c>
      <c r="I663" s="2">
        <v>3</v>
      </c>
      <c r="J663" s="2">
        <v>2</v>
      </c>
      <c r="K663" s="2">
        <v>17.337599999999998</v>
      </c>
      <c r="L663" s="18" t="str">
        <f>VLOOKUP(F663,'BD customers'!$1:$1048576,2,FALSE)</f>
        <v>Alejandro Savely</v>
      </c>
      <c r="M663" s="2">
        <f>MATCH(orders[[#This Row],[Product ID]],'BD product'!A:A,0)</f>
        <v>342</v>
      </c>
      <c r="N663" s="2" t="str" cm="1">
        <f t="array" ref="N663">INDEX('BD product'!A:D,M663,2)</f>
        <v>Office Supplies</v>
      </c>
    </row>
    <row r="664" spans="1:14" x14ac:dyDescent="0.3">
      <c r="A664" s="3" t="s">
        <v>1435</v>
      </c>
      <c r="B664" s="4">
        <v>42181</v>
      </c>
      <c r="C664" s="12" t="str">
        <f t="shared" si="10"/>
        <v>2015/06</v>
      </c>
      <c r="D664" s="4">
        <v>42184</v>
      </c>
      <c r="E664" s="3" t="s">
        <v>11</v>
      </c>
      <c r="F664" s="3" t="s">
        <v>479</v>
      </c>
      <c r="G664" s="3" t="s">
        <v>1436</v>
      </c>
      <c r="H664" s="5">
        <v>419</v>
      </c>
      <c r="I664" s="2">
        <v>2</v>
      </c>
      <c r="J664" s="2">
        <v>0</v>
      </c>
      <c r="K664" s="2">
        <v>0.87990000000000002</v>
      </c>
      <c r="L664" s="18" t="str">
        <f>VLOOKUP(F664,'BD customers'!$1:$1048576,2,FALSE)</f>
        <v>Laura Armstrong</v>
      </c>
      <c r="M664" s="2">
        <f>MATCH(orders[[#This Row],[Product ID]],'BD product'!A:A,0)</f>
        <v>343</v>
      </c>
      <c r="N664" s="2" t="str" cm="1">
        <f t="array" ref="N664">INDEX('BD product'!A:D,M664,2)</f>
        <v>Technology</v>
      </c>
    </row>
    <row r="665" spans="1:14" x14ac:dyDescent="0.3">
      <c r="A665" s="3" t="s">
        <v>1438</v>
      </c>
      <c r="B665" s="4">
        <v>42335</v>
      </c>
      <c r="C665" s="12" t="str">
        <f t="shared" si="10"/>
        <v>2015/11</v>
      </c>
      <c r="D665" s="4">
        <v>42340</v>
      </c>
      <c r="E665" s="3" t="s">
        <v>21</v>
      </c>
      <c r="F665" s="3" t="s">
        <v>1439</v>
      </c>
      <c r="G665" s="3" t="s">
        <v>1440</v>
      </c>
      <c r="H665" s="5">
        <v>3754575</v>
      </c>
      <c r="I665" s="2">
        <v>3</v>
      </c>
      <c r="J665" s="2">
        <v>45</v>
      </c>
      <c r="K665" s="2">
        <v>-157.0095</v>
      </c>
      <c r="L665" s="18" t="str">
        <f>VLOOKUP(F665,'BD customers'!$1:$1048576,2,FALSE)</f>
        <v>Denny Ordway</v>
      </c>
      <c r="M665" s="2">
        <f>MATCH(orders[[#This Row],[Product ID]],'BD product'!A:A,0)</f>
        <v>344</v>
      </c>
      <c r="N665" s="2" t="str" cm="1">
        <f t="array" ref="N665">INDEX('BD product'!A:D,M665,2)</f>
        <v>Furniture</v>
      </c>
    </row>
    <row r="666" spans="1:14" x14ac:dyDescent="0.3">
      <c r="A666" s="3" t="s">
        <v>1442</v>
      </c>
      <c r="B666" s="4">
        <v>41993</v>
      </c>
      <c r="C666" s="12" t="str">
        <f t="shared" si="10"/>
        <v>2014/12</v>
      </c>
      <c r="D666" s="4">
        <v>41994</v>
      </c>
      <c r="E666" s="3" t="s">
        <v>64</v>
      </c>
      <c r="F666" s="3" t="s">
        <v>1443</v>
      </c>
      <c r="G666" s="3" t="s">
        <v>1440</v>
      </c>
      <c r="H666" s="5">
        <v>4551</v>
      </c>
      <c r="I666" s="2">
        <v>2</v>
      </c>
      <c r="J666" s="2">
        <v>0</v>
      </c>
      <c r="K666" s="2">
        <v>10.0122</v>
      </c>
      <c r="L666" s="18" t="str">
        <f>VLOOKUP(F666,'BD customers'!$1:$1048576,2,FALSE)</f>
        <v>Penelope Sewall</v>
      </c>
      <c r="M666" s="2">
        <f>MATCH(orders[[#This Row],[Product ID]],'BD product'!A:A,0)</f>
        <v>344</v>
      </c>
      <c r="N666" s="2" t="str" cm="1">
        <f t="array" ref="N666">INDEX('BD product'!A:D,M666,2)</f>
        <v>Furniture</v>
      </c>
    </row>
    <row r="667" spans="1:14" x14ac:dyDescent="0.3">
      <c r="A667" s="3" t="s">
        <v>1438</v>
      </c>
      <c r="B667" s="4">
        <v>42335</v>
      </c>
      <c r="C667" s="12" t="str">
        <f t="shared" si="10"/>
        <v>2015/11</v>
      </c>
      <c r="D667" s="4">
        <v>42340</v>
      </c>
      <c r="E667" s="3" t="s">
        <v>21</v>
      </c>
      <c r="F667" s="3" t="s">
        <v>1439</v>
      </c>
      <c r="G667" s="3" t="s">
        <v>1444</v>
      </c>
      <c r="H667" s="5">
        <v>83976</v>
      </c>
      <c r="I667" s="2">
        <v>3</v>
      </c>
      <c r="J667" s="2">
        <v>2</v>
      </c>
      <c r="K667" s="2">
        <v>-1.0497000000000001</v>
      </c>
      <c r="L667" s="18" t="str">
        <f>VLOOKUP(F667,'BD customers'!$1:$1048576,2,FALSE)</f>
        <v>Denny Ordway</v>
      </c>
      <c r="M667" s="2">
        <f>MATCH(orders[[#This Row],[Product ID]],'BD product'!A:A,0)</f>
        <v>345</v>
      </c>
      <c r="N667" s="2" t="str" cm="1">
        <f t="array" ref="N667">INDEX('BD product'!A:D,M667,2)</f>
        <v>Technology</v>
      </c>
    </row>
    <row r="668" spans="1:14" x14ac:dyDescent="0.3">
      <c r="A668" s="3" t="s">
        <v>1446</v>
      </c>
      <c r="B668" s="4">
        <v>42341</v>
      </c>
      <c r="C668" s="12" t="str">
        <f t="shared" si="10"/>
        <v>2015/12</v>
      </c>
      <c r="D668" s="4">
        <v>42345</v>
      </c>
      <c r="E668" s="3" t="s">
        <v>21</v>
      </c>
      <c r="F668" s="3" t="s">
        <v>298</v>
      </c>
      <c r="G668" s="3" t="s">
        <v>1447</v>
      </c>
      <c r="H668" s="5">
        <v>48234</v>
      </c>
      <c r="I668" s="2">
        <v>4</v>
      </c>
      <c r="J668" s="2">
        <v>7</v>
      </c>
      <c r="K668" s="2">
        <v>-33.763800000000003</v>
      </c>
      <c r="L668" s="18" t="str">
        <f>VLOOKUP(F668,'BD customers'!$1:$1048576,2,FALSE)</f>
        <v>Dean Katz</v>
      </c>
      <c r="M668" s="2">
        <f>MATCH(orders[[#This Row],[Product ID]],'BD product'!A:A,0)</f>
        <v>346</v>
      </c>
      <c r="N668" s="2" t="str" cm="1">
        <f t="array" ref="N668">INDEX('BD product'!A:D,M668,2)</f>
        <v>Technology</v>
      </c>
    </row>
    <row r="669" spans="1:14" x14ac:dyDescent="0.3">
      <c r="A669" s="3" t="s">
        <v>1446</v>
      </c>
      <c r="B669" s="4">
        <v>42341</v>
      </c>
      <c r="C669" s="12" t="str">
        <f t="shared" si="10"/>
        <v>2015/12</v>
      </c>
      <c r="D669" s="4">
        <v>42345</v>
      </c>
      <c r="E669" s="3" t="s">
        <v>21</v>
      </c>
      <c r="F669" s="3" t="s">
        <v>298</v>
      </c>
      <c r="G669" s="3" t="s">
        <v>1449</v>
      </c>
      <c r="H669" s="5">
        <v>296</v>
      </c>
      <c r="I669" s="2">
        <v>1</v>
      </c>
      <c r="J669" s="2">
        <v>2</v>
      </c>
      <c r="K669" s="2">
        <v>7.7700000000000005E-2</v>
      </c>
      <c r="L669" s="18" t="str">
        <f>VLOOKUP(F669,'BD customers'!$1:$1048576,2,FALSE)</f>
        <v>Dean Katz</v>
      </c>
      <c r="M669" s="2">
        <f>MATCH(orders[[#This Row],[Product ID]],'BD product'!A:A,0)</f>
        <v>347</v>
      </c>
      <c r="N669" s="2" t="str" cm="1">
        <f t="array" ref="N669">INDEX('BD product'!A:D,M669,2)</f>
        <v>Furniture</v>
      </c>
    </row>
    <row r="670" spans="1:14" x14ac:dyDescent="0.3">
      <c r="A670" s="3" t="s">
        <v>803</v>
      </c>
      <c r="B670" s="4">
        <v>42715</v>
      </c>
      <c r="C670" s="12" t="str">
        <f t="shared" si="10"/>
        <v>2016/12</v>
      </c>
      <c r="D670" s="4">
        <v>42720</v>
      </c>
      <c r="E670" s="3" t="s">
        <v>11</v>
      </c>
      <c r="F670" s="3" t="s">
        <v>804</v>
      </c>
      <c r="G670" s="3" t="s">
        <v>1449</v>
      </c>
      <c r="H670" s="5">
        <v>148</v>
      </c>
      <c r="I670" s="2">
        <v>4</v>
      </c>
      <c r="J670" s="2">
        <v>0</v>
      </c>
      <c r="K670" s="2">
        <v>0.60680000000000001</v>
      </c>
      <c r="L670" s="18" t="str">
        <f>VLOOKUP(F670,'BD customers'!$1:$1048576,2,FALSE)</f>
        <v>Anthony Rawles</v>
      </c>
      <c r="M670" s="2">
        <f>MATCH(orders[[#This Row],[Product ID]],'BD product'!A:A,0)</f>
        <v>347</v>
      </c>
      <c r="N670" s="2" t="str" cm="1">
        <f t="array" ref="N670">INDEX('BD product'!A:D,M670,2)</f>
        <v>Furniture</v>
      </c>
    </row>
    <row r="671" spans="1:14" x14ac:dyDescent="0.3">
      <c r="A671" s="3" t="s">
        <v>1451</v>
      </c>
      <c r="B671" s="4">
        <v>42155</v>
      </c>
      <c r="C671" s="12" t="str">
        <f t="shared" si="10"/>
        <v>2015/05</v>
      </c>
      <c r="D671" s="4">
        <v>42162</v>
      </c>
      <c r="E671" s="3" t="s">
        <v>21</v>
      </c>
      <c r="F671" s="3" t="s">
        <v>1452</v>
      </c>
      <c r="G671" s="3" t="s">
        <v>1449</v>
      </c>
      <c r="H671" s="5">
        <v>222</v>
      </c>
      <c r="I671" s="2">
        <v>6</v>
      </c>
      <c r="J671" s="2">
        <v>0</v>
      </c>
      <c r="K671" s="2">
        <v>0.91020000000000001</v>
      </c>
      <c r="L671" s="18" t="str">
        <f>VLOOKUP(F671,'BD customers'!$1:$1048576,2,FALSE)</f>
        <v>Sample Company A</v>
      </c>
      <c r="M671" s="2">
        <f>MATCH(orders[[#This Row],[Product ID]],'BD product'!A:A,0)</f>
        <v>347</v>
      </c>
      <c r="N671" s="2" t="str" cm="1">
        <f t="array" ref="N671">INDEX('BD product'!A:D,M671,2)</f>
        <v>Furniture</v>
      </c>
    </row>
    <row r="672" spans="1:14" x14ac:dyDescent="0.3">
      <c r="A672" s="3" t="s">
        <v>1453</v>
      </c>
      <c r="B672" s="4">
        <v>42726</v>
      </c>
      <c r="C672" s="12" t="str">
        <f t="shared" si="10"/>
        <v>2016/12</v>
      </c>
      <c r="D672" s="4">
        <v>42732</v>
      </c>
      <c r="E672" s="3" t="s">
        <v>21</v>
      </c>
      <c r="F672" s="3" t="s">
        <v>1454</v>
      </c>
      <c r="G672" s="3" t="s">
        <v>1449</v>
      </c>
      <c r="H672" s="5">
        <v>1184</v>
      </c>
      <c r="I672" s="2">
        <v>4</v>
      </c>
      <c r="J672" s="2">
        <v>2</v>
      </c>
      <c r="K672" s="2">
        <v>0.31080000000000002</v>
      </c>
      <c r="L672" s="18" t="str">
        <f>VLOOKUP(F672,'BD customers'!$1:$1048576,2,FALSE)</f>
        <v>Sue Ann Reed</v>
      </c>
      <c r="M672" s="2">
        <f>MATCH(orders[[#This Row],[Product ID]],'BD product'!A:A,0)</f>
        <v>347</v>
      </c>
      <c r="N672" s="2" t="str" cm="1">
        <f t="array" ref="N672">INDEX('BD product'!A:D,M672,2)</f>
        <v>Furniture</v>
      </c>
    </row>
    <row r="673" spans="1:14" x14ac:dyDescent="0.3">
      <c r="A673" s="3" t="s">
        <v>1455</v>
      </c>
      <c r="B673" s="4">
        <v>41967</v>
      </c>
      <c r="C673" s="12" t="str">
        <f t="shared" si="10"/>
        <v>2014/11</v>
      </c>
      <c r="D673" s="4">
        <v>41969</v>
      </c>
      <c r="E673" s="3" t="s">
        <v>64</v>
      </c>
      <c r="F673" s="3" t="s">
        <v>868</v>
      </c>
      <c r="G673" s="3" t="s">
        <v>1456</v>
      </c>
      <c r="H673" s="5">
        <v>2624</v>
      </c>
      <c r="I673" s="2">
        <v>1</v>
      </c>
      <c r="J673" s="2">
        <v>2</v>
      </c>
      <c r="K673" s="2">
        <v>0.4264</v>
      </c>
      <c r="L673" s="18" t="str">
        <f>VLOOKUP(F673,'BD customers'!$1:$1048576,2,FALSE)</f>
        <v>Nathan Gelder</v>
      </c>
      <c r="M673" s="2">
        <f>MATCH(orders[[#This Row],[Product ID]],'BD product'!A:A,0)</f>
        <v>348</v>
      </c>
      <c r="N673" s="2" t="str" cm="1">
        <f t="array" ref="N673">INDEX('BD product'!A:D,M673,2)</f>
        <v>Office Supplies</v>
      </c>
    </row>
    <row r="674" spans="1:14" x14ac:dyDescent="0.3">
      <c r="A674" s="3" t="s">
        <v>1458</v>
      </c>
      <c r="B674" s="4">
        <v>42110</v>
      </c>
      <c r="C674" s="12" t="str">
        <f t="shared" si="10"/>
        <v>2015/04</v>
      </c>
      <c r="D674" s="4">
        <v>42115</v>
      </c>
      <c r="E674" s="3" t="s">
        <v>21</v>
      </c>
      <c r="F674" s="3" t="s">
        <v>1459</v>
      </c>
      <c r="G674" s="3" t="s">
        <v>1456</v>
      </c>
      <c r="H674" s="5">
        <v>7872</v>
      </c>
      <c r="I674" s="2">
        <v>3</v>
      </c>
      <c r="J674" s="2">
        <v>2</v>
      </c>
      <c r="K674" s="2">
        <v>1.2791999999999999</v>
      </c>
      <c r="L674" s="18" t="str">
        <f>VLOOKUP(F674,'BD customers'!$1:$1048576,2,FALSE)</f>
        <v>Theresa Swint</v>
      </c>
      <c r="M674" s="2">
        <f>MATCH(orders[[#This Row],[Product ID]],'BD product'!A:A,0)</f>
        <v>348</v>
      </c>
      <c r="N674" s="2" t="str" cm="1">
        <f t="array" ref="N674">INDEX('BD product'!A:D,M674,2)</f>
        <v>Office Supplies</v>
      </c>
    </row>
    <row r="675" spans="1:14" x14ac:dyDescent="0.3">
      <c r="A675" s="3" t="s">
        <v>437</v>
      </c>
      <c r="B675" s="4">
        <v>43080</v>
      </c>
      <c r="C675" s="12" t="str">
        <f t="shared" si="10"/>
        <v>2017/12</v>
      </c>
      <c r="D675" s="4">
        <v>43084</v>
      </c>
      <c r="E675" s="3" t="s">
        <v>21</v>
      </c>
      <c r="F675" s="3" t="s">
        <v>438</v>
      </c>
      <c r="G675" s="3" t="s">
        <v>1460</v>
      </c>
      <c r="H675" s="5">
        <v>2336</v>
      </c>
      <c r="I675" s="2">
        <v>4</v>
      </c>
      <c r="J675" s="2">
        <v>2</v>
      </c>
      <c r="K675" s="2">
        <v>0.78839999999999999</v>
      </c>
      <c r="L675" s="18" t="str">
        <f>VLOOKUP(F675,'BD customers'!$1:$1048576,2,FALSE)</f>
        <v>Mike Vittorini</v>
      </c>
      <c r="M675" s="2">
        <f>MATCH(orders[[#This Row],[Product ID]],'BD product'!A:A,0)</f>
        <v>349</v>
      </c>
      <c r="N675" s="2" t="str" cm="1">
        <f t="array" ref="N675">INDEX('BD product'!A:D,M675,2)</f>
        <v>Office Supplies</v>
      </c>
    </row>
    <row r="676" spans="1:14" x14ac:dyDescent="0.3">
      <c r="A676" s="3" t="s">
        <v>1087</v>
      </c>
      <c r="B676" s="4">
        <v>41975</v>
      </c>
      <c r="C676" s="12" t="str">
        <f t="shared" si="10"/>
        <v>2014/12</v>
      </c>
      <c r="D676" s="4">
        <v>41977</v>
      </c>
      <c r="E676" s="3" t="s">
        <v>64</v>
      </c>
      <c r="F676" s="3" t="s">
        <v>1088</v>
      </c>
      <c r="G676" s="3" t="s">
        <v>1460</v>
      </c>
      <c r="H676" s="5">
        <v>4672</v>
      </c>
      <c r="I676" s="2">
        <v>8</v>
      </c>
      <c r="J676" s="2">
        <v>2</v>
      </c>
      <c r="K676" s="2">
        <v>1.5768</v>
      </c>
      <c r="L676" s="18" t="str">
        <f>VLOOKUP(F676,'BD customers'!$1:$1048576,2,FALSE)</f>
        <v>David Philippe</v>
      </c>
      <c r="M676" s="2">
        <f>MATCH(orders[[#This Row],[Product ID]],'BD product'!A:A,0)</f>
        <v>349</v>
      </c>
      <c r="N676" s="2" t="str" cm="1">
        <f t="array" ref="N676">INDEX('BD product'!A:D,M676,2)</f>
        <v>Office Supplies</v>
      </c>
    </row>
    <row r="677" spans="1:14" x14ac:dyDescent="0.3">
      <c r="A677" s="3" t="s">
        <v>624</v>
      </c>
      <c r="B677" s="4">
        <v>42479</v>
      </c>
      <c r="C677" s="12" t="str">
        <f t="shared" si="10"/>
        <v>2016/04</v>
      </c>
      <c r="D677" s="4">
        <v>42484</v>
      </c>
      <c r="E677" s="3" t="s">
        <v>11</v>
      </c>
      <c r="F677" s="3" t="s">
        <v>625</v>
      </c>
      <c r="G677" s="3" t="s">
        <v>1460</v>
      </c>
      <c r="H677" s="5">
        <v>584</v>
      </c>
      <c r="I677" s="2">
        <v>1</v>
      </c>
      <c r="J677" s="2">
        <v>2</v>
      </c>
      <c r="K677" s="2">
        <v>0.1971</v>
      </c>
      <c r="L677" s="18" t="str">
        <f>VLOOKUP(F677,'BD customers'!$1:$1048576,2,FALSE)</f>
        <v>Jas O'Carroll</v>
      </c>
      <c r="M677" s="2">
        <f>MATCH(orders[[#This Row],[Product ID]],'BD product'!A:A,0)</f>
        <v>349</v>
      </c>
      <c r="N677" s="2" t="str" cm="1">
        <f t="array" ref="N677">INDEX('BD product'!A:D,M677,2)</f>
        <v>Office Supplies</v>
      </c>
    </row>
    <row r="678" spans="1:14" x14ac:dyDescent="0.3">
      <c r="A678" s="3" t="s">
        <v>1462</v>
      </c>
      <c r="B678" s="4">
        <v>41903</v>
      </c>
      <c r="C678" s="12" t="str">
        <f t="shared" si="10"/>
        <v>2014/09</v>
      </c>
      <c r="D678" s="4">
        <v>41905</v>
      </c>
      <c r="E678" s="3" t="s">
        <v>11</v>
      </c>
      <c r="F678" s="3" t="s">
        <v>1463</v>
      </c>
      <c r="G678" s="3" t="s">
        <v>1464</v>
      </c>
      <c r="H678" s="5">
        <v>246384</v>
      </c>
      <c r="I678" s="2">
        <v>2</v>
      </c>
      <c r="J678" s="2">
        <v>2</v>
      </c>
      <c r="K678" s="2">
        <v>27.7182</v>
      </c>
      <c r="L678" s="18" t="str">
        <f>VLOOKUP(F678,'BD customers'!$1:$1048576,2,FALSE)</f>
        <v>Jack Garza</v>
      </c>
      <c r="M678" s="2">
        <f>MATCH(orders[[#This Row],[Product ID]],'BD product'!A:A,0)</f>
        <v>350</v>
      </c>
      <c r="N678" s="2" t="str" cm="1">
        <f t="array" ref="N678">INDEX('BD product'!A:D,M678,2)</f>
        <v>Technology</v>
      </c>
    </row>
    <row r="679" spans="1:14" x14ac:dyDescent="0.3">
      <c r="A679" s="3" t="s">
        <v>1466</v>
      </c>
      <c r="B679" s="4">
        <v>42488</v>
      </c>
      <c r="C679" s="12" t="str">
        <f t="shared" si="10"/>
        <v>2016/04</v>
      </c>
      <c r="D679" s="4">
        <v>42491</v>
      </c>
      <c r="E679" s="3" t="s">
        <v>64</v>
      </c>
      <c r="F679" s="3" t="s">
        <v>1467</v>
      </c>
      <c r="G679" s="3" t="s">
        <v>1464</v>
      </c>
      <c r="H679" s="5">
        <v>369576</v>
      </c>
      <c r="I679" s="2">
        <v>3</v>
      </c>
      <c r="J679" s="2">
        <v>2</v>
      </c>
      <c r="K679" s="2">
        <v>41.577300000000001</v>
      </c>
      <c r="L679" s="18" t="str">
        <f>VLOOKUP(F679,'BD customers'!$1:$1048576,2,FALSE)</f>
        <v>Nona Balk</v>
      </c>
      <c r="M679" s="2">
        <f>MATCH(orders[[#This Row],[Product ID]],'BD product'!A:A,0)</f>
        <v>350</v>
      </c>
      <c r="N679" s="2" t="str" cm="1">
        <f t="array" ref="N679">INDEX('BD product'!A:D,M679,2)</f>
        <v>Technology</v>
      </c>
    </row>
    <row r="680" spans="1:14" x14ac:dyDescent="0.3">
      <c r="A680" s="3" t="s">
        <v>1468</v>
      </c>
      <c r="B680" s="4">
        <v>42874</v>
      </c>
      <c r="C680" s="12" t="str">
        <f t="shared" si="10"/>
        <v>2017/05</v>
      </c>
      <c r="D680" s="4">
        <v>42879</v>
      </c>
      <c r="E680" s="3" t="s">
        <v>21</v>
      </c>
      <c r="F680" s="3" t="s">
        <v>1469</v>
      </c>
      <c r="G680" s="3" t="s">
        <v>1464</v>
      </c>
      <c r="H680" s="5">
        <v>30798</v>
      </c>
      <c r="I680" s="2">
        <v>2</v>
      </c>
      <c r="J680" s="2">
        <v>0</v>
      </c>
      <c r="K680" s="2">
        <v>89.3142</v>
      </c>
      <c r="L680" s="18" t="str">
        <f>VLOOKUP(F680,'BD customers'!$1:$1048576,2,FALSE)</f>
        <v>Roland Schwarz</v>
      </c>
      <c r="M680" s="2">
        <f>MATCH(orders[[#This Row],[Product ID]],'BD product'!A:A,0)</f>
        <v>350</v>
      </c>
      <c r="N680" s="2" t="str" cm="1">
        <f t="array" ref="N680">INDEX('BD product'!A:D,M680,2)</f>
        <v>Technology</v>
      </c>
    </row>
    <row r="681" spans="1:14" x14ac:dyDescent="0.3">
      <c r="A681" s="3" t="s">
        <v>279</v>
      </c>
      <c r="B681" s="4">
        <v>42225</v>
      </c>
      <c r="C681" s="12" t="str">
        <f t="shared" si="10"/>
        <v>2015/08</v>
      </c>
      <c r="D681" s="4">
        <v>42228</v>
      </c>
      <c r="E681" s="3" t="s">
        <v>64</v>
      </c>
      <c r="F681" s="3" t="s">
        <v>82</v>
      </c>
      <c r="G681" s="3" t="s">
        <v>1464</v>
      </c>
      <c r="H681" s="5">
        <v>30798</v>
      </c>
      <c r="I681" s="2">
        <v>2</v>
      </c>
      <c r="J681" s="2">
        <v>0</v>
      </c>
      <c r="K681" s="2">
        <v>89.3142</v>
      </c>
      <c r="L681" s="18" t="str">
        <f>VLOOKUP(F681,'BD customers'!$1:$1048576,2,FALSE)</f>
        <v>Naresj Patel</v>
      </c>
      <c r="M681" s="2">
        <f>MATCH(orders[[#This Row],[Product ID]],'BD product'!A:A,0)</f>
        <v>350</v>
      </c>
      <c r="N681" s="2" t="str" cm="1">
        <f t="array" ref="N681">INDEX('BD product'!A:D,M681,2)</f>
        <v>Technology</v>
      </c>
    </row>
    <row r="682" spans="1:14" x14ac:dyDescent="0.3">
      <c r="A682" s="3" t="s">
        <v>1462</v>
      </c>
      <c r="B682" s="4">
        <v>41903</v>
      </c>
      <c r="C682" s="12" t="str">
        <f t="shared" si="10"/>
        <v>2014/09</v>
      </c>
      <c r="D682" s="4">
        <v>41905</v>
      </c>
      <c r="E682" s="3" t="s">
        <v>11</v>
      </c>
      <c r="F682" s="3" t="s">
        <v>1463</v>
      </c>
      <c r="G682" s="3" t="s">
        <v>1470</v>
      </c>
      <c r="H682" s="5">
        <v>179997</v>
      </c>
      <c r="I682" s="2">
        <v>3</v>
      </c>
      <c r="J682" s="2">
        <v>0</v>
      </c>
      <c r="K682" s="2">
        <v>701.98829999999998</v>
      </c>
      <c r="L682" s="18" t="str">
        <f>VLOOKUP(F682,'BD customers'!$1:$1048576,2,FALSE)</f>
        <v>Jack Garza</v>
      </c>
      <c r="M682" s="2">
        <f>MATCH(orders[[#This Row],[Product ID]],'BD product'!A:A,0)</f>
        <v>351</v>
      </c>
      <c r="N682" s="2" t="str" cm="1">
        <f t="array" ref="N682">INDEX('BD product'!A:D,M682,2)</f>
        <v>Technology</v>
      </c>
    </row>
    <row r="683" spans="1:14" x14ac:dyDescent="0.3">
      <c r="A683" s="3" t="s">
        <v>1472</v>
      </c>
      <c r="B683" s="4">
        <v>41797</v>
      </c>
      <c r="C683" s="12" t="str">
        <f t="shared" si="10"/>
        <v>2014/06</v>
      </c>
      <c r="D683" s="4">
        <v>41800</v>
      </c>
      <c r="E683" s="3" t="s">
        <v>11</v>
      </c>
      <c r="F683" s="3" t="s">
        <v>1473</v>
      </c>
      <c r="G683" s="3" t="s">
        <v>1474</v>
      </c>
      <c r="H683" s="5">
        <v>12462</v>
      </c>
      <c r="I683" s="2">
        <v>3</v>
      </c>
      <c r="J683" s="2">
        <v>8</v>
      </c>
      <c r="K683" s="2">
        <v>-20.5623</v>
      </c>
      <c r="L683" s="18" t="str">
        <f>VLOOKUP(F683,'BD customers'!$1:$1048576,2,FALSE)</f>
        <v>Bart Pistole</v>
      </c>
      <c r="M683" s="2">
        <f>MATCH(orders[[#This Row],[Product ID]],'BD product'!A:A,0)</f>
        <v>352</v>
      </c>
      <c r="N683" s="2" t="str" cm="1">
        <f t="array" ref="N683">INDEX('BD product'!A:D,M683,2)</f>
        <v>Office Supplies</v>
      </c>
    </row>
    <row r="684" spans="1:14" x14ac:dyDescent="0.3">
      <c r="A684" s="3" t="s">
        <v>244</v>
      </c>
      <c r="B684" s="4">
        <v>42756</v>
      </c>
      <c r="C684" s="12" t="str">
        <f t="shared" si="10"/>
        <v>2017/01</v>
      </c>
      <c r="D684" s="4">
        <v>42760</v>
      </c>
      <c r="E684" s="3" t="s">
        <v>21</v>
      </c>
      <c r="F684" s="3" t="s">
        <v>245</v>
      </c>
      <c r="G684" s="3" t="s">
        <v>1474</v>
      </c>
      <c r="H684" s="5">
        <v>99696</v>
      </c>
      <c r="I684" s="2">
        <v>6</v>
      </c>
      <c r="J684" s="2">
        <v>2</v>
      </c>
      <c r="K684" s="2">
        <v>33.647399999999998</v>
      </c>
      <c r="L684" s="18" t="str">
        <f>VLOOKUP(F684,'BD customers'!$1:$1048576,2,FALSE)</f>
        <v>Darrin Sayre</v>
      </c>
      <c r="M684" s="2">
        <f>MATCH(orders[[#This Row],[Product ID]],'BD product'!A:A,0)</f>
        <v>352</v>
      </c>
      <c r="N684" s="2" t="str" cm="1">
        <f t="array" ref="N684">INDEX('BD product'!A:D,M684,2)</f>
        <v>Office Supplies</v>
      </c>
    </row>
    <row r="685" spans="1:14" x14ac:dyDescent="0.3">
      <c r="A685" s="3" t="s">
        <v>1442</v>
      </c>
      <c r="B685" s="4">
        <v>41993</v>
      </c>
      <c r="C685" s="12" t="str">
        <f t="shared" si="10"/>
        <v>2014/12</v>
      </c>
      <c r="D685" s="4">
        <v>41994</v>
      </c>
      <c r="E685" s="3" t="s">
        <v>64</v>
      </c>
      <c r="F685" s="3" t="s">
        <v>1443</v>
      </c>
      <c r="G685" s="3" t="s">
        <v>1474</v>
      </c>
      <c r="H685" s="5">
        <v>6231</v>
      </c>
      <c r="I685" s="2">
        <v>3</v>
      </c>
      <c r="J685" s="2">
        <v>0</v>
      </c>
      <c r="K685" s="2">
        <v>29.285699999999999</v>
      </c>
      <c r="L685" s="18" t="str">
        <f>VLOOKUP(F685,'BD customers'!$1:$1048576,2,FALSE)</f>
        <v>Penelope Sewall</v>
      </c>
      <c r="M685" s="2">
        <f>MATCH(orders[[#This Row],[Product ID]],'BD product'!A:A,0)</f>
        <v>352</v>
      </c>
      <c r="N685" s="2" t="str" cm="1">
        <f t="array" ref="N685">INDEX('BD product'!A:D,M685,2)</f>
        <v>Office Supplies</v>
      </c>
    </row>
    <row r="686" spans="1:14" x14ac:dyDescent="0.3">
      <c r="A686" s="3" t="s">
        <v>1476</v>
      </c>
      <c r="B686" s="4">
        <v>43078</v>
      </c>
      <c r="C686" s="12" t="str">
        <f t="shared" si="10"/>
        <v>2017/12</v>
      </c>
      <c r="D686" s="4">
        <v>43082</v>
      </c>
      <c r="E686" s="3" t="s">
        <v>21</v>
      </c>
      <c r="F686" s="3" t="s">
        <v>556</v>
      </c>
      <c r="G686" s="3" t="s">
        <v>1474</v>
      </c>
      <c r="H686" s="5">
        <v>4154</v>
      </c>
      <c r="I686" s="2">
        <v>2</v>
      </c>
      <c r="J686" s="2">
        <v>0</v>
      </c>
      <c r="K686" s="2">
        <v>19.523800000000001</v>
      </c>
      <c r="L686" s="18" t="str">
        <f>VLOOKUP(F686,'BD customers'!$1:$1048576,2,FALSE)</f>
        <v>Damala Kotsonis</v>
      </c>
      <c r="M686" s="2">
        <f>MATCH(orders[[#This Row],[Product ID]],'BD product'!A:A,0)</f>
        <v>352</v>
      </c>
      <c r="N686" s="2" t="str" cm="1">
        <f t="array" ref="N686">INDEX('BD product'!A:D,M686,2)</f>
        <v>Office Supplies</v>
      </c>
    </row>
    <row r="687" spans="1:14" x14ac:dyDescent="0.3">
      <c r="A687" s="3" t="s">
        <v>1477</v>
      </c>
      <c r="B687" s="4">
        <v>42916</v>
      </c>
      <c r="C687" s="12" t="str">
        <f t="shared" si="10"/>
        <v>2017/06</v>
      </c>
      <c r="D687" s="4">
        <v>42921</v>
      </c>
      <c r="E687" s="3" t="s">
        <v>21</v>
      </c>
      <c r="F687" s="3" t="s">
        <v>1478</v>
      </c>
      <c r="G687" s="3" t="s">
        <v>1479</v>
      </c>
      <c r="H687" s="5">
        <v>75792</v>
      </c>
      <c r="I687" s="2">
        <v>3</v>
      </c>
      <c r="J687" s="2">
        <v>2</v>
      </c>
      <c r="K687" s="2">
        <v>25.579799999999999</v>
      </c>
      <c r="L687" s="18" t="str">
        <f>VLOOKUP(F687,'BD customers'!$1:$1048576,2,FALSE)</f>
        <v>Victor Preis</v>
      </c>
      <c r="M687" s="2">
        <f>MATCH(orders[[#This Row],[Product ID]],'BD product'!A:A,0)</f>
        <v>353</v>
      </c>
      <c r="N687" s="2" t="str" cm="1">
        <f t="array" ref="N687">INDEX('BD product'!A:D,M687,2)</f>
        <v>Office Supplies</v>
      </c>
    </row>
    <row r="688" spans="1:14" x14ac:dyDescent="0.3">
      <c r="A688" s="3" t="s">
        <v>1481</v>
      </c>
      <c r="B688" s="4">
        <v>43013</v>
      </c>
      <c r="C688" s="12" t="str">
        <f t="shared" si="10"/>
        <v>2017/10</v>
      </c>
      <c r="D688" s="4">
        <v>43016</v>
      </c>
      <c r="E688" s="3" t="s">
        <v>11</v>
      </c>
      <c r="F688" s="3" t="s">
        <v>354</v>
      </c>
      <c r="G688" s="3" t="s">
        <v>1479</v>
      </c>
      <c r="H688" s="5">
        <v>75792</v>
      </c>
      <c r="I688" s="2">
        <v>3</v>
      </c>
      <c r="J688" s="2">
        <v>2</v>
      </c>
      <c r="K688" s="2">
        <v>25.579799999999999</v>
      </c>
      <c r="L688" s="18" t="str">
        <f>VLOOKUP(F688,'BD customers'!$1:$1048576,2,FALSE)</f>
        <v>Phillina Ober</v>
      </c>
      <c r="M688" s="2">
        <f>MATCH(orders[[#This Row],[Product ID]],'BD product'!A:A,0)</f>
        <v>353</v>
      </c>
      <c r="N688" s="2" t="str" cm="1">
        <f t="array" ref="N688">INDEX('BD product'!A:D,M688,2)</f>
        <v>Office Supplies</v>
      </c>
    </row>
    <row r="689" spans="1:14" x14ac:dyDescent="0.3">
      <c r="A689" s="3" t="s">
        <v>1482</v>
      </c>
      <c r="B689" s="4">
        <v>43025</v>
      </c>
      <c r="C689" s="12" t="str">
        <f t="shared" si="10"/>
        <v>2017/10</v>
      </c>
      <c r="D689" s="4">
        <v>43027</v>
      </c>
      <c r="E689" s="3" t="s">
        <v>11</v>
      </c>
      <c r="F689" s="3" t="s">
        <v>1483</v>
      </c>
      <c r="G689" s="3" t="s">
        <v>1484</v>
      </c>
      <c r="H689" s="5">
        <v>4996</v>
      </c>
      <c r="I689" s="2">
        <v>2</v>
      </c>
      <c r="J689" s="2">
        <v>0</v>
      </c>
      <c r="K689" s="2">
        <v>9.4923999999999999</v>
      </c>
      <c r="L689" s="18" t="str">
        <f>VLOOKUP(F689,'BD customers'!$1:$1048576,2,FALSE)</f>
        <v>Saphhira Shifley</v>
      </c>
      <c r="M689" s="2">
        <f>MATCH(orders[[#This Row],[Product ID]],'BD product'!A:A,0)</f>
        <v>354</v>
      </c>
      <c r="N689" s="2" t="str" cm="1">
        <f t="array" ref="N689">INDEX('BD product'!A:D,M689,2)</f>
        <v>Office Supplies</v>
      </c>
    </row>
    <row r="690" spans="1:14" x14ac:dyDescent="0.3">
      <c r="A690" s="3" t="s">
        <v>1144</v>
      </c>
      <c r="B690" s="4">
        <v>42273</v>
      </c>
      <c r="C690" s="12" t="str">
        <f t="shared" si="10"/>
        <v>2015/09</v>
      </c>
      <c r="D690" s="4">
        <v>42277</v>
      </c>
      <c r="E690" s="3" t="s">
        <v>21</v>
      </c>
      <c r="F690" s="3" t="s">
        <v>1145</v>
      </c>
      <c r="G690" s="3" t="s">
        <v>1484</v>
      </c>
      <c r="H690" s="5">
        <v>119904</v>
      </c>
      <c r="I690" s="2">
        <v>6</v>
      </c>
      <c r="J690" s="2">
        <v>2</v>
      </c>
      <c r="K690" s="2">
        <v>-1.4987999999999999</v>
      </c>
      <c r="L690" s="18" t="str">
        <f>VLOOKUP(F690,'BD customers'!$1:$1048576,2,FALSE)</f>
        <v>Rick Wilson</v>
      </c>
      <c r="M690" s="2">
        <f>MATCH(orders[[#This Row],[Product ID]],'BD product'!A:A,0)</f>
        <v>354</v>
      </c>
      <c r="N690" s="2" t="str" cm="1">
        <f t="array" ref="N690">INDEX('BD product'!A:D,M690,2)</f>
        <v>Office Supplies</v>
      </c>
    </row>
    <row r="691" spans="1:14" x14ac:dyDescent="0.3">
      <c r="A691" s="3" t="s">
        <v>1482</v>
      </c>
      <c r="B691" s="4">
        <v>43025</v>
      </c>
      <c r="C691" s="12" t="str">
        <f t="shared" si="10"/>
        <v>2017/10</v>
      </c>
      <c r="D691" s="4">
        <v>43027</v>
      </c>
      <c r="E691" s="3" t="s">
        <v>11</v>
      </c>
      <c r="F691" s="3" t="s">
        <v>1483</v>
      </c>
      <c r="G691" s="3" t="s">
        <v>1486</v>
      </c>
      <c r="H691" s="5">
        <v>1296</v>
      </c>
      <c r="I691" s="2">
        <v>2</v>
      </c>
      <c r="J691" s="2">
        <v>0</v>
      </c>
      <c r="K691" s="2">
        <v>6.2207999999999997</v>
      </c>
      <c r="L691" s="18" t="str">
        <f>VLOOKUP(F691,'BD customers'!$1:$1048576,2,FALSE)</f>
        <v>Saphhira Shifley</v>
      </c>
      <c r="M691" s="2">
        <f>MATCH(orders[[#This Row],[Product ID]],'BD product'!A:A,0)</f>
        <v>355</v>
      </c>
      <c r="N691" s="2" t="str" cm="1">
        <f t="array" ref="N691">INDEX('BD product'!A:D,M691,2)</f>
        <v>Office Supplies</v>
      </c>
    </row>
    <row r="692" spans="1:14" x14ac:dyDescent="0.3">
      <c r="A692" s="3" t="s">
        <v>1488</v>
      </c>
      <c r="B692" s="4">
        <v>42308</v>
      </c>
      <c r="C692" s="12" t="str">
        <f t="shared" si="10"/>
        <v>2015/10</v>
      </c>
      <c r="D692" s="4">
        <v>42312</v>
      </c>
      <c r="E692" s="3" t="s">
        <v>21</v>
      </c>
      <c r="F692" s="3" t="s">
        <v>97</v>
      </c>
      <c r="G692" s="3" t="s">
        <v>1489</v>
      </c>
      <c r="H692" s="5">
        <v>7012</v>
      </c>
      <c r="I692" s="2">
        <v>4</v>
      </c>
      <c r="J692" s="2">
        <v>0</v>
      </c>
      <c r="K692" s="2">
        <v>2.1036000000000001</v>
      </c>
      <c r="L692" s="18" t="str">
        <f>VLOOKUP(F692,'BD customers'!$1:$1048576,2,FALSE)</f>
        <v>Harold Pawlan</v>
      </c>
      <c r="M692" s="2">
        <f>MATCH(orders[[#This Row],[Product ID]],'BD product'!A:A,0)</f>
        <v>356</v>
      </c>
      <c r="N692" s="2" t="str" cm="1">
        <f t="array" ref="N692">INDEX('BD product'!A:D,M692,2)</f>
        <v>Office Supplies</v>
      </c>
    </row>
    <row r="693" spans="1:14" x14ac:dyDescent="0.3">
      <c r="A693" s="3" t="s">
        <v>1491</v>
      </c>
      <c r="B693" s="4">
        <v>42586</v>
      </c>
      <c r="C693" s="12" t="str">
        <f t="shared" si="10"/>
        <v>2016/08</v>
      </c>
      <c r="D693" s="4">
        <v>42590</v>
      </c>
      <c r="E693" s="3" t="s">
        <v>21</v>
      </c>
      <c r="F693" s="3" t="s">
        <v>1492</v>
      </c>
      <c r="G693" s="3" t="s">
        <v>1489</v>
      </c>
      <c r="H693" s="5">
        <v>3506</v>
      </c>
      <c r="I693" s="2">
        <v>2</v>
      </c>
      <c r="J693" s="2">
        <v>0</v>
      </c>
      <c r="K693" s="2">
        <v>1.0518000000000001</v>
      </c>
      <c r="L693" s="18" t="str">
        <f>VLOOKUP(F693,'BD customers'!$1:$1048576,2,FALSE)</f>
        <v>Max Ludwig</v>
      </c>
      <c r="M693" s="2">
        <f>MATCH(orders[[#This Row],[Product ID]],'BD product'!A:A,0)</f>
        <v>356</v>
      </c>
      <c r="N693" s="2" t="str" cm="1">
        <f t="array" ref="N693">INDEX('BD product'!A:D,M693,2)</f>
        <v>Office Supplies</v>
      </c>
    </row>
    <row r="694" spans="1:14" x14ac:dyDescent="0.3">
      <c r="A694" s="3" t="s">
        <v>151</v>
      </c>
      <c r="B694" s="4">
        <v>42621</v>
      </c>
      <c r="C694" s="12" t="str">
        <f t="shared" si="10"/>
        <v>2016/09</v>
      </c>
      <c r="D694" s="4">
        <v>42623</v>
      </c>
      <c r="E694" s="3" t="s">
        <v>11</v>
      </c>
      <c r="F694" s="3" t="s">
        <v>55</v>
      </c>
      <c r="G694" s="3" t="s">
        <v>1493</v>
      </c>
      <c r="H694" s="5">
        <v>35952</v>
      </c>
      <c r="I694" s="2">
        <v>3</v>
      </c>
      <c r="J694" s="2">
        <v>2</v>
      </c>
      <c r="K694" s="2">
        <v>3.5952000000000002</v>
      </c>
      <c r="L694" s="18" t="str">
        <f>VLOOKUP(F694,'BD customers'!$1:$1048576,2,FALSE)</f>
        <v>Anna Gayman</v>
      </c>
      <c r="M694" s="2">
        <f>MATCH(orders[[#This Row],[Product ID]],'BD product'!A:A,0)</f>
        <v>357</v>
      </c>
      <c r="N694" s="2" t="str" cm="1">
        <f t="array" ref="N694">INDEX('BD product'!A:D,M694,2)</f>
        <v>Office Supplies</v>
      </c>
    </row>
    <row r="695" spans="1:14" x14ac:dyDescent="0.3">
      <c r="A695" s="3" t="s">
        <v>151</v>
      </c>
      <c r="B695" s="4">
        <v>42621</v>
      </c>
      <c r="C695" s="12" t="str">
        <f t="shared" si="10"/>
        <v>2016/09</v>
      </c>
      <c r="D695" s="4">
        <v>42623</v>
      </c>
      <c r="E695" s="3" t="s">
        <v>11</v>
      </c>
      <c r="F695" s="3" t="s">
        <v>55</v>
      </c>
      <c r="G695" s="3" t="s">
        <v>1495</v>
      </c>
      <c r="H695" s="5">
        <v>131136</v>
      </c>
      <c r="I695" s="2">
        <v>4</v>
      </c>
      <c r="J695" s="2">
        <v>2</v>
      </c>
      <c r="K695" s="2">
        <v>-3.2784</v>
      </c>
      <c r="L695" s="18" t="str">
        <f>VLOOKUP(F695,'BD customers'!$1:$1048576,2,FALSE)</f>
        <v>Anna Gayman</v>
      </c>
      <c r="M695" s="2">
        <f>MATCH(orders[[#This Row],[Product ID]],'BD product'!A:A,0)</f>
        <v>358</v>
      </c>
      <c r="N695" s="2" t="str" cm="1">
        <f t="array" ref="N695">INDEX('BD product'!A:D,M695,2)</f>
        <v>Office Supplies</v>
      </c>
    </row>
    <row r="696" spans="1:14" x14ac:dyDescent="0.3">
      <c r="A696" s="3" t="s">
        <v>151</v>
      </c>
      <c r="B696" s="4">
        <v>42621</v>
      </c>
      <c r="C696" s="12" t="str">
        <f t="shared" si="10"/>
        <v>2016/09</v>
      </c>
      <c r="D696" s="4">
        <v>42623</v>
      </c>
      <c r="E696" s="3" t="s">
        <v>11</v>
      </c>
      <c r="F696" s="3" t="s">
        <v>55</v>
      </c>
      <c r="G696" s="3" t="s">
        <v>1497</v>
      </c>
      <c r="H696" s="5">
        <v>57584</v>
      </c>
      <c r="I696" s="2">
        <v>2</v>
      </c>
      <c r="J696" s="2">
        <v>2</v>
      </c>
      <c r="K696" s="2">
        <v>0.7198</v>
      </c>
      <c r="L696" s="18" t="str">
        <f>VLOOKUP(F696,'BD customers'!$1:$1048576,2,FALSE)</f>
        <v>Anna Gayman</v>
      </c>
      <c r="M696" s="2">
        <f>MATCH(orders[[#This Row],[Product ID]],'BD product'!A:A,0)</f>
        <v>359</v>
      </c>
      <c r="N696" s="2" t="str" cm="1">
        <f t="array" ref="N696">INDEX('BD product'!A:D,M696,2)</f>
        <v>Technology</v>
      </c>
    </row>
    <row r="697" spans="1:14" x14ac:dyDescent="0.3">
      <c r="A697" s="3" t="s">
        <v>1341</v>
      </c>
      <c r="B697" s="4">
        <v>43077</v>
      </c>
      <c r="C697" s="12" t="str">
        <f t="shared" si="10"/>
        <v>2017/12</v>
      </c>
      <c r="D697" s="4">
        <v>43081</v>
      </c>
      <c r="E697" s="3" t="s">
        <v>21</v>
      </c>
      <c r="F697" s="3" t="s">
        <v>1342</v>
      </c>
      <c r="G697" s="3" t="s">
        <v>1497</v>
      </c>
      <c r="H697" s="5">
        <v>17995</v>
      </c>
      <c r="I697" s="2">
        <v>5</v>
      </c>
      <c r="J697" s="2">
        <v>0</v>
      </c>
      <c r="K697" s="2">
        <v>37.789499999999997</v>
      </c>
      <c r="L697" s="18" t="str">
        <f>VLOOKUP(F697,'BD customers'!$1:$1048576,2,FALSE)</f>
        <v>Keith Herrera</v>
      </c>
      <c r="M697" s="2">
        <f>MATCH(orders[[#This Row],[Product ID]],'BD product'!A:A,0)</f>
        <v>359</v>
      </c>
      <c r="N697" s="2" t="str" cm="1">
        <f t="array" ref="N697">INDEX('BD product'!A:D,M697,2)</f>
        <v>Technology</v>
      </c>
    </row>
    <row r="698" spans="1:14" x14ac:dyDescent="0.3">
      <c r="A698" s="3" t="s">
        <v>1499</v>
      </c>
      <c r="B698" s="4">
        <v>41997</v>
      </c>
      <c r="C698" s="12" t="str">
        <f t="shared" si="10"/>
        <v>2014/12</v>
      </c>
      <c r="D698" s="4">
        <v>41999</v>
      </c>
      <c r="E698" s="3" t="s">
        <v>64</v>
      </c>
      <c r="F698" s="3" t="s">
        <v>414</v>
      </c>
      <c r="G698" s="3" t="s">
        <v>1500</v>
      </c>
      <c r="H698" s="5">
        <v>9568</v>
      </c>
      <c r="I698" s="2">
        <v>2</v>
      </c>
      <c r="J698" s="2">
        <v>2</v>
      </c>
      <c r="K698" s="2">
        <v>3.4683999999999999</v>
      </c>
      <c r="L698" s="18" t="str">
        <f>VLOOKUP(F698,'BD customers'!$1:$1048576,2,FALSE)</f>
        <v>Luke Foster</v>
      </c>
      <c r="M698" s="2">
        <f>MATCH(orders[[#This Row],[Product ID]],'BD product'!A:A,0)</f>
        <v>360</v>
      </c>
      <c r="N698" s="2" t="str" cm="1">
        <f t="array" ref="N698">INDEX('BD product'!A:D,M698,2)</f>
        <v>Office Supplies</v>
      </c>
    </row>
    <row r="699" spans="1:14" x14ac:dyDescent="0.3">
      <c r="A699" s="3" t="s">
        <v>1502</v>
      </c>
      <c r="B699" s="4">
        <v>42237</v>
      </c>
      <c r="C699" s="12" t="str">
        <f t="shared" si="10"/>
        <v>2015/08</v>
      </c>
      <c r="D699" s="4">
        <v>42239</v>
      </c>
      <c r="E699" s="3" t="s">
        <v>64</v>
      </c>
      <c r="F699" s="3" t="s">
        <v>1149</v>
      </c>
      <c r="G699" s="3" t="s">
        <v>1500</v>
      </c>
      <c r="H699" s="5">
        <v>2392</v>
      </c>
      <c r="I699" s="2">
        <v>4</v>
      </c>
      <c r="J699" s="2">
        <v>0</v>
      </c>
      <c r="K699" s="2">
        <v>11.720800000000001</v>
      </c>
      <c r="L699" s="18" t="str">
        <f>VLOOKUP(F699,'BD customers'!$1:$1048576,2,FALSE)</f>
        <v>Nick Zandusky</v>
      </c>
      <c r="M699" s="2">
        <f>MATCH(orders[[#This Row],[Product ID]],'BD product'!A:A,0)</f>
        <v>360</v>
      </c>
      <c r="N699" s="2" t="str" cm="1">
        <f t="array" ref="N699">INDEX('BD product'!A:D,M699,2)</f>
        <v>Office Supplies</v>
      </c>
    </row>
    <row r="700" spans="1:14" x14ac:dyDescent="0.3">
      <c r="A700" s="3" t="s">
        <v>1503</v>
      </c>
      <c r="B700" s="4">
        <v>41745</v>
      </c>
      <c r="C700" s="12" t="str">
        <f t="shared" si="10"/>
        <v>2014/04</v>
      </c>
      <c r="D700" s="4">
        <v>41749</v>
      </c>
      <c r="E700" s="3" t="s">
        <v>21</v>
      </c>
      <c r="F700" s="3" t="s">
        <v>686</v>
      </c>
      <c r="G700" s="3" t="s">
        <v>1504</v>
      </c>
      <c r="H700" s="5">
        <v>39072</v>
      </c>
      <c r="I700" s="2">
        <v>6</v>
      </c>
      <c r="J700" s="2">
        <v>2</v>
      </c>
      <c r="K700" s="2">
        <v>0.9768</v>
      </c>
      <c r="L700" s="18" t="str">
        <f>VLOOKUP(F700,'BD customers'!$1:$1048576,2,FALSE)</f>
        <v>Stephanie Phelps</v>
      </c>
      <c r="M700" s="2">
        <f>MATCH(orders[[#This Row],[Product ID]],'BD product'!A:A,0)</f>
        <v>361</v>
      </c>
      <c r="N700" s="2" t="str" cm="1">
        <f t="array" ref="N700">INDEX('BD product'!A:D,M700,2)</f>
        <v>Office Supplies</v>
      </c>
    </row>
    <row r="701" spans="1:14" x14ac:dyDescent="0.3">
      <c r="A701" s="3" t="s">
        <v>1506</v>
      </c>
      <c r="B701" s="4">
        <v>43010</v>
      </c>
      <c r="C701" s="12" t="str">
        <f t="shared" si="10"/>
        <v>2017/10</v>
      </c>
      <c r="D701" s="4">
        <v>43014</v>
      </c>
      <c r="E701" s="3" t="s">
        <v>21</v>
      </c>
      <c r="F701" s="3" t="s">
        <v>1153</v>
      </c>
      <c r="G701" s="3" t="s">
        <v>1504</v>
      </c>
      <c r="H701" s="5">
        <v>5698</v>
      </c>
      <c r="I701" s="2">
        <v>7</v>
      </c>
      <c r="J701" s="2">
        <v>0</v>
      </c>
      <c r="K701" s="2">
        <v>2.2791999999999999</v>
      </c>
      <c r="L701" s="18" t="str">
        <f>VLOOKUP(F701,'BD customers'!$1:$1048576,2,FALSE)</f>
        <v>Roland Fjeld</v>
      </c>
      <c r="M701" s="2">
        <f>MATCH(orders[[#This Row],[Product ID]],'BD product'!A:A,0)</f>
        <v>361</v>
      </c>
      <c r="N701" s="2" t="str" cm="1">
        <f t="array" ref="N701">INDEX('BD product'!A:D,M701,2)</f>
        <v>Office Supplies</v>
      </c>
    </row>
    <row r="702" spans="1:14" x14ac:dyDescent="0.3">
      <c r="A702" s="3" t="s">
        <v>208</v>
      </c>
      <c r="B702" s="4">
        <v>42993</v>
      </c>
      <c r="C702" s="12" t="str">
        <f t="shared" si="10"/>
        <v>2017/09</v>
      </c>
      <c r="D702" s="4">
        <v>42995</v>
      </c>
      <c r="E702" s="3" t="s">
        <v>11</v>
      </c>
      <c r="F702" s="3" t="s">
        <v>209</v>
      </c>
      <c r="G702" s="3" t="s">
        <v>1504</v>
      </c>
      <c r="H702" s="5">
        <v>1628</v>
      </c>
      <c r="I702" s="2">
        <v>2</v>
      </c>
      <c r="J702" s="2">
        <v>0</v>
      </c>
      <c r="K702" s="2">
        <v>0.6512</v>
      </c>
      <c r="L702" s="18" t="str">
        <f>VLOOKUP(F702,'BD customers'!$1:$1048576,2,FALSE)</f>
        <v>Carl Ludwig</v>
      </c>
      <c r="M702" s="2">
        <f>MATCH(orders[[#This Row],[Product ID]],'BD product'!A:A,0)</f>
        <v>361</v>
      </c>
      <c r="N702" s="2" t="str" cm="1">
        <f t="array" ref="N702">INDEX('BD product'!A:D,M702,2)</f>
        <v>Office Supplies</v>
      </c>
    </row>
    <row r="703" spans="1:14" x14ac:dyDescent="0.3">
      <c r="A703" s="3" t="s">
        <v>1507</v>
      </c>
      <c r="B703" s="4">
        <v>41644</v>
      </c>
      <c r="C703" s="12" t="str">
        <f t="shared" si="10"/>
        <v>2014/01</v>
      </c>
      <c r="D703" s="4">
        <v>41651</v>
      </c>
      <c r="E703" s="3" t="s">
        <v>21</v>
      </c>
      <c r="F703" s="3" t="s">
        <v>1508</v>
      </c>
      <c r="G703" s="3" t="s">
        <v>1504</v>
      </c>
      <c r="H703" s="5">
        <v>19536</v>
      </c>
      <c r="I703" s="2">
        <v>3</v>
      </c>
      <c r="J703" s="2">
        <v>2</v>
      </c>
      <c r="K703" s="2">
        <v>0.4884</v>
      </c>
      <c r="L703" s="18" t="str">
        <f>VLOOKUP(F703,'BD customers'!$1:$1048576,2,FALSE)</f>
        <v>Mick Brown</v>
      </c>
      <c r="M703" s="2">
        <f>MATCH(orders[[#This Row],[Product ID]],'BD product'!A:A,0)</f>
        <v>361</v>
      </c>
      <c r="N703" s="2" t="str" cm="1">
        <f t="array" ref="N703">INDEX('BD product'!A:D,M703,2)</f>
        <v>Office Supplies</v>
      </c>
    </row>
    <row r="704" spans="1:14" x14ac:dyDescent="0.3">
      <c r="A704" s="3" t="s">
        <v>1509</v>
      </c>
      <c r="B704" s="4">
        <v>43093</v>
      </c>
      <c r="C704" s="12" t="str">
        <f t="shared" si="10"/>
        <v>2017/12</v>
      </c>
      <c r="D704" s="4">
        <v>43098</v>
      </c>
      <c r="E704" s="3" t="s">
        <v>21</v>
      </c>
      <c r="F704" s="3" t="s">
        <v>830</v>
      </c>
      <c r="G704" s="3" t="s">
        <v>1510</v>
      </c>
      <c r="H704" s="5">
        <v>3591</v>
      </c>
      <c r="I704" s="2">
        <v>3</v>
      </c>
      <c r="J704" s="2">
        <v>0</v>
      </c>
      <c r="K704" s="2">
        <v>9.6957000000000004</v>
      </c>
      <c r="L704" s="18" t="str">
        <f>VLOOKUP(F704,'BD customers'!$1:$1048576,2,FALSE)</f>
        <v>Roy FranzÃ¶sisch</v>
      </c>
      <c r="M704" s="2">
        <f>MATCH(orders[[#This Row],[Product ID]],'BD product'!A:A,0)</f>
        <v>362</v>
      </c>
      <c r="N704" s="2" t="str" cm="1">
        <f t="array" ref="N704">INDEX('BD product'!A:D,M704,2)</f>
        <v>Office Supplies</v>
      </c>
    </row>
    <row r="705" spans="1:14" x14ac:dyDescent="0.3">
      <c r="A705" s="3" t="s">
        <v>1341</v>
      </c>
      <c r="B705" s="4">
        <v>43077</v>
      </c>
      <c r="C705" s="12" t="str">
        <f t="shared" si="10"/>
        <v>2017/12</v>
      </c>
      <c r="D705" s="4">
        <v>43081</v>
      </c>
      <c r="E705" s="3" t="s">
        <v>21</v>
      </c>
      <c r="F705" s="3" t="s">
        <v>1342</v>
      </c>
      <c r="G705" s="3" t="s">
        <v>1512</v>
      </c>
      <c r="H705" s="5">
        <v>1199976</v>
      </c>
      <c r="I705" s="2">
        <v>3</v>
      </c>
      <c r="J705" s="2">
        <v>2</v>
      </c>
      <c r="K705" s="2">
        <v>434.99130000000002</v>
      </c>
      <c r="L705" s="18" t="str">
        <f>VLOOKUP(F705,'BD customers'!$1:$1048576,2,FALSE)</f>
        <v>Keith Herrera</v>
      </c>
      <c r="M705" s="2">
        <f>MATCH(orders[[#This Row],[Product ID]],'BD product'!A:A,0)</f>
        <v>363</v>
      </c>
      <c r="N705" s="2" t="str" cm="1">
        <f t="array" ref="N705">INDEX('BD product'!A:D,M705,2)</f>
        <v>Technology</v>
      </c>
    </row>
    <row r="706" spans="1:14" x14ac:dyDescent="0.3">
      <c r="A706" s="3" t="s">
        <v>1254</v>
      </c>
      <c r="B706" s="4">
        <v>41859</v>
      </c>
      <c r="C706" s="12" t="str">
        <f t="shared" ref="C706:C769" si="11">TEXT(B706,"aaaa/mm")</f>
        <v>2014/08</v>
      </c>
      <c r="D706" s="4">
        <v>41866</v>
      </c>
      <c r="E706" s="3" t="s">
        <v>21</v>
      </c>
      <c r="F706" s="3" t="s">
        <v>1255</v>
      </c>
      <c r="G706" s="3" t="s">
        <v>1512</v>
      </c>
      <c r="H706" s="5">
        <v>1199976</v>
      </c>
      <c r="I706" s="2">
        <v>3</v>
      </c>
      <c r="J706" s="2">
        <v>2</v>
      </c>
      <c r="K706" s="2">
        <v>434.99130000000002</v>
      </c>
      <c r="L706" s="18" t="str">
        <f>VLOOKUP(F706,'BD customers'!$1:$1048576,2,FALSE)</f>
        <v>Lena Radford</v>
      </c>
      <c r="M706" s="2">
        <f>MATCH(orders[[#This Row],[Product ID]],'BD product'!A:A,0)</f>
        <v>363</v>
      </c>
      <c r="N706" s="2" t="str" cm="1">
        <f t="array" ref="N706">INDEX('BD product'!A:D,M706,2)</f>
        <v>Technology</v>
      </c>
    </row>
    <row r="707" spans="1:14" x14ac:dyDescent="0.3">
      <c r="A707" s="3" t="s">
        <v>1341</v>
      </c>
      <c r="B707" s="4">
        <v>43077</v>
      </c>
      <c r="C707" s="12" t="str">
        <f t="shared" si="11"/>
        <v>2017/12</v>
      </c>
      <c r="D707" s="4">
        <v>43081</v>
      </c>
      <c r="E707" s="3" t="s">
        <v>21</v>
      </c>
      <c r="F707" s="3" t="s">
        <v>1342</v>
      </c>
      <c r="G707" s="3" t="s">
        <v>1514</v>
      </c>
      <c r="H707" s="5">
        <v>2715</v>
      </c>
      <c r="I707" s="2">
        <v>5</v>
      </c>
      <c r="J707" s="2">
        <v>0</v>
      </c>
      <c r="K707" s="2">
        <v>13.3035</v>
      </c>
      <c r="L707" s="18" t="str">
        <f>VLOOKUP(F707,'BD customers'!$1:$1048576,2,FALSE)</f>
        <v>Keith Herrera</v>
      </c>
      <c r="M707" s="2">
        <f>MATCH(orders[[#This Row],[Product ID]],'BD product'!A:A,0)</f>
        <v>364</v>
      </c>
      <c r="N707" s="2" t="str" cm="1">
        <f t="array" ref="N707">INDEX('BD product'!A:D,M707,2)</f>
        <v>Office Supplies</v>
      </c>
    </row>
    <row r="708" spans="1:14" x14ac:dyDescent="0.3">
      <c r="A708" s="3" t="s">
        <v>1516</v>
      </c>
      <c r="B708" s="4">
        <v>41902</v>
      </c>
      <c r="C708" s="12" t="str">
        <f t="shared" si="11"/>
        <v>2014/09</v>
      </c>
      <c r="D708" s="4">
        <v>41908</v>
      </c>
      <c r="E708" s="3" t="s">
        <v>21</v>
      </c>
      <c r="F708" s="3" t="s">
        <v>1517</v>
      </c>
      <c r="G708" s="3" t="s">
        <v>1514</v>
      </c>
      <c r="H708" s="5">
        <v>2172</v>
      </c>
      <c r="I708" s="2">
        <v>4</v>
      </c>
      <c r="J708" s="2">
        <v>0</v>
      </c>
      <c r="K708" s="2">
        <v>10.642799999999999</v>
      </c>
      <c r="L708" s="18" t="str">
        <f>VLOOKUP(F708,'BD customers'!$1:$1048576,2,FALSE)</f>
        <v>Erica Smith</v>
      </c>
      <c r="M708" s="2">
        <f>MATCH(orders[[#This Row],[Product ID]],'BD product'!A:A,0)</f>
        <v>364</v>
      </c>
      <c r="N708" s="2" t="str" cm="1">
        <f t="array" ref="N708">INDEX('BD product'!A:D,M708,2)</f>
        <v>Office Supplies</v>
      </c>
    </row>
    <row r="709" spans="1:14" x14ac:dyDescent="0.3">
      <c r="A709" s="3" t="s">
        <v>1341</v>
      </c>
      <c r="B709" s="4">
        <v>43077</v>
      </c>
      <c r="C709" s="12" t="str">
        <f t="shared" si="11"/>
        <v>2017/12</v>
      </c>
      <c r="D709" s="4">
        <v>43081</v>
      </c>
      <c r="E709" s="3" t="s">
        <v>21</v>
      </c>
      <c r="F709" s="3" t="s">
        <v>1342</v>
      </c>
      <c r="G709" s="3" t="s">
        <v>1518</v>
      </c>
      <c r="H709" s="5">
        <v>1004024</v>
      </c>
      <c r="I709" s="2">
        <v>7</v>
      </c>
      <c r="J709" s="2">
        <v>2</v>
      </c>
      <c r="K709" s="2">
        <v>-112.95269999999999</v>
      </c>
      <c r="L709" s="18" t="str">
        <f>VLOOKUP(F709,'BD customers'!$1:$1048576,2,FALSE)</f>
        <v>Keith Herrera</v>
      </c>
      <c r="M709" s="2">
        <f>MATCH(orders[[#This Row],[Product ID]],'BD product'!A:A,0)</f>
        <v>365</v>
      </c>
      <c r="N709" s="2" t="str" cm="1">
        <f t="array" ref="N709">INDEX('BD product'!A:D,M709,2)</f>
        <v>Furniture</v>
      </c>
    </row>
    <row r="710" spans="1:14" x14ac:dyDescent="0.3">
      <c r="A710" s="3" t="s">
        <v>1341</v>
      </c>
      <c r="B710" s="4">
        <v>43077</v>
      </c>
      <c r="C710" s="12" t="str">
        <f t="shared" si="11"/>
        <v>2017/12</v>
      </c>
      <c r="D710" s="4">
        <v>43081</v>
      </c>
      <c r="E710" s="3" t="s">
        <v>21</v>
      </c>
      <c r="F710" s="3" t="s">
        <v>1342</v>
      </c>
      <c r="G710" s="3" t="s">
        <v>1520</v>
      </c>
      <c r="H710" s="5">
        <v>968</v>
      </c>
      <c r="I710" s="2">
        <v>1</v>
      </c>
      <c r="J710" s="2">
        <v>0</v>
      </c>
      <c r="K710" s="2">
        <v>4.6463999999999999</v>
      </c>
      <c r="L710" s="18" t="str">
        <f>VLOOKUP(F710,'BD customers'!$1:$1048576,2,FALSE)</f>
        <v>Keith Herrera</v>
      </c>
      <c r="M710" s="2">
        <f>MATCH(orders[[#This Row],[Product ID]],'BD product'!A:A,0)</f>
        <v>366</v>
      </c>
      <c r="N710" s="2" t="str" cm="1">
        <f t="array" ref="N710">INDEX('BD product'!A:D,M710,2)</f>
        <v>Office Supplies</v>
      </c>
    </row>
    <row r="711" spans="1:14" x14ac:dyDescent="0.3">
      <c r="A711" s="3" t="s">
        <v>1341</v>
      </c>
      <c r="B711" s="4">
        <v>43077</v>
      </c>
      <c r="C711" s="12" t="str">
        <f t="shared" si="11"/>
        <v>2017/12</v>
      </c>
      <c r="D711" s="4">
        <v>43081</v>
      </c>
      <c r="E711" s="3" t="s">
        <v>21</v>
      </c>
      <c r="F711" s="3" t="s">
        <v>1342</v>
      </c>
      <c r="G711" s="3" t="s">
        <v>1522</v>
      </c>
      <c r="H711" s="5">
        <v>2835</v>
      </c>
      <c r="I711" s="2">
        <v>9</v>
      </c>
      <c r="J711" s="2">
        <v>0</v>
      </c>
      <c r="K711" s="2">
        <v>1.3608</v>
      </c>
      <c r="L711" s="18" t="str">
        <f>VLOOKUP(F711,'BD customers'!$1:$1048576,2,FALSE)</f>
        <v>Keith Herrera</v>
      </c>
      <c r="M711" s="2">
        <f>MATCH(orders[[#This Row],[Product ID]],'BD product'!A:A,0)</f>
        <v>367</v>
      </c>
      <c r="N711" s="2" t="str" cm="1">
        <f t="array" ref="N711">INDEX('BD product'!A:D,M711,2)</f>
        <v>Office Supplies</v>
      </c>
    </row>
    <row r="712" spans="1:14" x14ac:dyDescent="0.3">
      <c r="A712" s="3" t="s">
        <v>1524</v>
      </c>
      <c r="B712" s="4">
        <v>42573</v>
      </c>
      <c r="C712" s="12" t="str">
        <f t="shared" si="11"/>
        <v>2016/07</v>
      </c>
      <c r="D712" s="4">
        <v>42575</v>
      </c>
      <c r="E712" s="3" t="s">
        <v>11</v>
      </c>
      <c r="F712" s="3" t="s">
        <v>201</v>
      </c>
      <c r="G712" s="3" t="s">
        <v>1522</v>
      </c>
      <c r="H712" s="5">
        <v>63</v>
      </c>
      <c r="I712" s="2">
        <v>2</v>
      </c>
      <c r="J712" s="2">
        <v>0</v>
      </c>
      <c r="K712" s="2">
        <v>0.3024</v>
      </c>
      <c r="L712" s="18" t="str">
        <f>VLOOKUP(F712,'BD customers'!$1:$1048576,2,FALSE)</f>
        <v>Dionis Lloyd</v>
      </c>
      <c r="M712" s="2">
        <f>MATCH(orders[[#This Row],[Product ID]],'BD product'!A:A,0)</f>
        <v>367</v>
      </c>
      <c r="N712" s="2" t="str" cm="1">
        <f t="array" ref="N712">INDEX('BD product'!A:D,M712,2)</f>
        <v>Office Supplies</v>
      </c>
    </row>
    <row r="713" spans="1:14" x14ac:dyDescent="0.3">
      <c r="A713" s="3" t="s">
        <v>1341</v>
      </c>
      <c r="B713" s="4">
        <v>43077</v>
      </c>
      <c r="C713" s="12" t="str">
        <f t="shared" si="11"/>
        <v>2017/12</v>
      </c>
      <c r="D713" s="4">
        <v>43081</v>
      </c>
      <c r="E713" s="3" t="s">
        <v>21</v>
      </c>
      <c r="F713" s="3" t="s">
        <v>1342</v>
      </c>
      <c r="G713" s="3" t="s">
        <v>1525</v>
      </c>
      <c r="H713" s="5">
        <v>1336829</v>
      </c>
      <c r="I713" s="2">
        <v>13</v>
      </c>
      <c r="J713" s="2">
        <v>15</v>
      </c>
      <c r="K713" s="2">
        <v>31.454799999999999</v>
      </c>
      <c r="L713" s="18" t="str">
        <f>VLOOKUP(F713,'BD customers'!$1:$1048576,2,FALSE)</f>
        <v>Keith Herrera</v>
      </c>
      <c r="M713" s="2">
        <f>MATCH(orders[[#This Row],[Product ID]],'BD product'!A:A,0)</f>
        <v>368</v>
      </c>
      <c r="N713" s="2" t="str" cm="1">
        <f t="array" ref="N713">INDEX('BD product'!A:D,M713,2)</f>
        <v>Furniture</v>
      </c>
    </row>
    <row r="714" spans="1:14" x14ac:dyDescent="0.3">
      <c r="A714" s="3" t="s">
        <v>1341</v>
      </c>
      <c r="B714" s="4">
        <v>43077</v>
      </c>
      <c r="C714" s="12" t="str">
        <f t="shared" si="11"/>
        <v>2017/12</v>
      </c>
      <c r="D714" s="4">
        <v>43081</v>
      </c>
      <c r="E714" s="3" t="s">
        <v>21</v>
      </c>
      <c r="F714" s="3" t="s">
        <v>1342</v>
      </c>
      <c r="G714" s="3" t="s">
        <v>1527</v>
      </c>
      <c r="H714" s="5">
        <v>113568</v>
      </c>
      <c r="I714" s="2">
        <v>2</v>
      </c>
      <c r="J714" s="2">
        <v>2</v>
      </c>
      <c r="K714" s="2">
        <v>-18.454799999999999</v>
      </c>
      <c r="L714" s="18" t="str">
        <f>VLOOKUP(F714,'BD customers'!$1:$1048576,2,FALSE)</f>
        <v>Keith Herrera</v>
      </c>
      <c r="M714" s="2">
        <f>MATCH(orders[[#This Row],[Product ID]],'BD product'!A:A,0)</f>
        <v>369</v>
      </c>
      <c r="N714" s="2" t="str" cm="1">
        <f t="array" ref="N714">INDEX('BD product'!A:D,M714,2)</f>
        <v>Furniture</v>
      </c>
    </row>
    <row r="715" spans="1:14" x14ac:dyDescent="0.3">
      <c r="A715" s="3" t="s">
        <v>1529</v>
      </c>
      <c r="B715" s="4">
        <v>42188</v>
      </c>
      <c r="C715" s="12" t="str">
        <f t="shared" si="11"/>
        <v>2015/07</v>
      </c>
      <c r="D715" s="4">
        <v>42194</v>
      </c>
      <c r="E715" s="3" t="s">
        <v>21</v>
      </c>
      <c r="F715" s="3" t="s">
        <v>1530</v>
      </c>
      <c r="G715" s="3" t="s">
        <v>1527</v>
      </c>
      <c r="H715" s="5">
        <v>7098</v>
      </c>
      <c r="I715" s="2">
        <v>1</v>
      </c>
      <c r="J715" s="2">
        <v>0</v>
      </c>
      <c r="K715" s="2">
        <v>4.9686000000000003</v>
      </c>
      <c r="L715" s="18" t="str">
        <f>VLOOKUP(F715,'BD customers'!$1:$1048576,2,FALSE)</f>
        <v>Bruce Degenhardt</v>
      </c>
      <c r="M715" s="2">
        <f>MATCH(orders[[#This Row],[Product ID]],'BD product'!A:A,0)</f>
        <v>369</v>
      </c>
      <c r="N715" s="2" t="str" cm="1">
        <f t="array" ref="N715">INDEX('BD product'!A:D,M715,2)</f>
        <v>Furniture</v>
      </c>
    </row>
    <row r="716" spans="1:14" x14ac:dyDescent="0.3">
      <c r="A716" s="3" t="s">
        <v>1168</v>
      </c>
      <c r="B716" s="4">
        <v>43042</v>
      </c>
      <c r="C716" s="12" t="str">
        <f t="shared" si="11"/>
        <v>2017/11</v>
      </c>
      <c r="D716" s="4">
        <v>43046</v>
      </c>
      <c r="E716" s="3" t="s">
        <v>21</v>
      </c>
      <c r="F716" s="3" t="s">
        <v>1169</v>
      </c>
      <c r="G716" s="3" t="s">
        <v>1531</v>
      </c>
      <c r="H716" s="5">
        <v>13986</v>
      </c>
      <c r="I716" s="2">
        <v>7</v>
      </c>
      <c r="J716" s="2">
        <v>0</v>
      </c>
      <c r="K716" s="2">
        <v>65.734200000000001</v>
      </c>
      <c r="L716" s="18" t="str">
        <f>VLOOKUP(F716,'BD customers'!$1:$1048576,2,FALSE)</f>
        <v>Kimberly Carter</v>
      </c>
      <c r="M716" s="2">
        <f>MATCH(orders[[#This Row],[Product ID]],'BD product'!A:A,0)</f>
        <v>370</v>
      </c>
      <c r="N716" s="2" t="str" cm="1">
        <f t="array" ref="N716">INDEX('BD product'!A:D,M716,2)</f>
        <v>Office Supplies</v>
      </c>
    </row>
    <row r="717" spans="1:14" x14ac:dyDescent="0.3">
      <c r="A717" s="3" t="s">
        <v>1502</v>
      </c>
      <c r="B717" s="4">
        <v>42237</v>
      </c>
      <c r="C717" s="12" t="str">
        <f t="shared" si="11"/>
        <v>2015/08</v>
      </c>
      <c r="D717" s="4">
        <v>42239</v>
      </c>
      <c r="E717" s="3" t="s">
        <v>64</v>
      </c>
      <c r="F717" s="3" t="s">
        <v>1149</v>
      </c>
      <c r="G717" s="3" t="s">
        <v>1531</v>
      </c>
      <c r="H717" s="5">
        <v>5994</v>
      </c>
      <c r="I717" s="2">
        <v>3</v>
      </c>
      <c r="J717" s="2">
        <v>0</v>
      </c>
      <c r="K717" s="2">
        <v>28.171800000000001</v>
      </c>
      <c r="L717" s="18" t="str">
        <f>VLOOKUP(F717,'BD customers'!$1:$1048576,2,FALSE)</f>
        <v>Nick Zandusky</v>
      </c>
      <c r="M717" s="2">
        <f>MATCH(orders[[#This Row],[Product ID]],'BD product'!A:A,0)</f>
        <v>370</v>
      </c>
      <c r="N717" s="2" t="str" cm="1">
        <f t="array" ref="N717">INDEX('BD product'!A:D,M717,2)</f>
        <v>Office Supplies</v>
      </c>
    </row>
    <row r="718" spans="1:14" x14ac:dyDescent="0.3">
      <c r="A718" s="3" t="s">
        <v>1533</v>
      </c>
      <c r="B718" s="4">
        <v>42910</v>
      </c>
      <c r="C718" s="12" t="str">
        <f t="shared" si="11"/>
        <v>2017/06</v>
      </c>
      <c r="D718" s="4">
        <v>42914</v>
      </c>
      <c r="E718" s="3" t="s">
        <v>21</v>
      </c>
      <c r="F718" s="3" t="s">
        <v>1534</v>
      </c>
      <c r="G718" s="3" t="s">
        <v>1535</v>
      </c>
      <c r="H718" s="5">
        <v>9592</v>
      </c>
      <c r="I718" s="2">
        <v>8</v>
      </c>
      <c r="J718" s="2">
        <v>0</v>
      </c>
      <c r="K718" s="2">
        <v>25.898399999999999</v>
      </c>
      <c r="L718" s="18" t="str">
        <f>VLOOKUP(F718,'BD customers'!$1:$1048576,2,FALSE)</f>
        <v>Caroline Jumper</v>
      </c>
      <c r="M718" s="2">
        <f>MATCH(orders[[#This Row],[Product ID]],'BD product'!A:A,0)</f>
        <v>371</v>
      </c>
      <c r="N718" s="2" t="str" cm="1">
        <f t="array" ref="N718">INDEX('BD product'!A:D,M718,2)</f>
        <v>Office Supplies</v>
      </c>
    </row>
    <row r="719" spans="1:14" x14ac:dyDescent="0.3">
      <c r="A719" s="3" t="s">
        <v>1537</v>
      </c>
      <c r="B719" s="4">
        <v>42834</v>
      </c>
      <c r="C719" s="12" t="str">
        <f t="shared" si="11"/>
        <v>2017/04</v>
      </c>
      <c r="D719" s="4">
        <v>42836</v>
      </c>
      <c r="E719" s="3" t="s">
        <v>64</v>
      </c>
      <c r="F719" s="3" t="s">
        <v>1538</v>
      </c>
      <c r="G719" s="3" t="s">
        <v>1535</v>
      </c>
      <c r="H719" s="5">
        <v>3597</v>
      </c>
      <c r="I719" s="2">
        <v>3</v>
      </c>
      <c r="J719" s="2">
        <v>0</v>
      </c>
      <c r="K719" s="2">
        <v>9.7119</v>
      </c>
      <c r="L719" s="18" t="str">
        <f>VLOOKUP(F719,'BD customers'!$1:$1048576,2,FALSE)</f>
        <v>Bryan Spruell</v>
      </c>
      <c r="M719" s="2">
        <f>MATCH(orders[[#This Row],[Product ID]],'BD product'!A:A,0)</f>
        <v>371</v>
      </c>
      <c r="N719" s="2" t="str" cm="1">
        <f t="array" ref="N719">INDEX('BD product'!A:D,M719,2)</f>
        <v>Office Supplies</v>
      </c>
    </row>
    <row r="720" spans="1:14" x14ac:dyDescent="0.3">
      <c r="A720" s="3" t="s">
        <v>1539</v>
      </c>
      <c r="B720" s="4">
        <v>42474</v>
      </c>
      <c r="C720" s="12" t="str">
        <f t="shared" si="11"/>
        <v>2016/04</v>
      </c>
      <c r="D720" s="4">
        <v>42478</v>
      </c>
      <c r="E720" s="3" t="s">
        <v>21</v>
      </c>
      <c r="F720" s="3" t="s">
        <v>1540</v>
      </c>
      <c r="G720" s="3" t="s">
        <v>1541</v>
      </c>
      <c r="H720" s="5">
        <v>3838</v>
      </c>
      <c r="I720" s="2">
        <v>5</v>
      </c>
      <c r="J720" s="2">
        <v>2</v>
      </c>
      <c r="K720" s="2">
        <v>0.38379999999999997</v>
      </c>
      <c r="L720" s="18" t="str">
        <f>VLOOKUP(F720,'BD customers'!$1:$1048576,2,FALSE)</f>
        <v>Philip Brown</v>
      </c>
      <c r="M720" s="2">
        <f>MATCH(orders[[#This Row],[Product ID]],'BD product'!A:A,0)</f>
        <v>372</v>
      </c>
      <c r="N720" s="2" t="str" cm="1">
        <f t="array" ref="N720">INDEX('BD product'!A:D,M720,2)</f>
        <v>Furniture</v>
      </c>
    </row>
    <row r="721" spans="1:14" x14ac:dyDescent="0.3">
      <c r="A721" s="3" t="s">
        <v>1543</v>
      </c>
      <c r="B721" s="4">
        <v>43045</v>
      </c>
      <c r="C721" s="12" t="str">
        <f t="shared" si="11"/>
        <v>2017/11</v>
      </c>
      <c r="D721" s="4">
        <v>43049</v>
      </c>
      <c r="E721" s="3" t="s">
        <v>21</v>
      </c>
      <c r="F721" s="3" t="s">
        <v>1368</v>
      </c>
      <c r="G721" s="3" t="s">
        <v>1544</v>
      </c>
      <c r="H721" s="5">
        <v>578</v>
      </c>
      <c r="I721" s="2">
        <v>1</v>
      </c>
      <c r="J721" s="2">
        <v>0</v>
      </c>
      <c r="K721" s="2">
        <v>2.8321999999999998</v>
      </c>
      <c r="L721" s="18" t="str">
        <f>VLOOKUP(F721,'BD customers'!$1:$1048576,2,FALSE)</f>
        <v>Victoria Brennan</v>
      </c>
      <c r="M721" s="2">
        <f>MATCH(orders[[#This Row],[Product ID]],'BD product'!A:A,0)</f>
        <v>373</v>
      </c>
      <c r="N721" s="2" t="str" cm="1">
        <f t="array" ref="N721">INDEX('BD product'!A:D,M721,2)</f>
        <v>Office Supplies</v>
      </c>
    </row>
    <row r="722" spans="1:14" x14ac:dyDescent="0.3">
      <c r="A722" s="3" t="s">
        <v>1546</v>
      </c>
      <c r="B722" s="4">
        <v>41982</v>
      </c>
      <c r="C722" s="12" t="str">
        <f t="shared" si="11"/>
        <v>2014/12</v>
      </c>
      <c r="D722" s="4">
        <v>41989</v>
      </c>
      <c r="E722" s="3" t="s">
        <v>21</v>
      </c>
      <c r="F722" s="3" t="s">
        <v>1547</v>
      </c>
      <c r="G722" s="3" t="s">
        <v>1544</v>
      </c>
      <c r="H722" s="5">
        <v>3468</v>
      </c>
      <c r="I722" s="2">
        <v>6</v>
      </c>
      <c r="J722" s="2">
        <v>0</v>
      </c>
      <c r="K722" s="2">
        <v>16.993200000000002</v>
      </c>
      <c r="L722" s="18" t="str">
        <f>VLOOKUP(F722,'BD customers'!$1:$1048576,2,FALSE)</f>
        <v>Cyma Kinney</v>
      </c>
      <c r="M722" s="2">
        <f>MATCH(orders[[#This Row],[Product ID]],'BD product'!A:A,0)</f>
        <v>373</v>
      </c>
      <c r="N722" s="2" t="str" cm="1">
        <f t="array" ref="N722">INDEX('BD product'!A:D,M722,2)</f>
        <v>Office Supplies</v>
      </c>
    </row>
    <row r="723" spans="1:14" x14ac:dyDescent="0.3">
      <c r="A723" s="3" t="s">
        <v>1548</v>
      </c>
      <c r="B723" s="4">
        <v>42798</v>
      </c>
      <c r="C723" s="12" t="str">
        <f t="shared" si="11"/>
        <v>2017/03</v>
      </c>
      <c r="D723" s="4">
        <v>42803</v>
      </c>
      <c r="E723" s="3" t="s">
        <v>21</v>
      </c>
      <c r="F723" s="3" t="s">
        <v>1260</v>
      </c>
      <c r="G723" s="3" t="s">
        <v>1549</v>
      </c>
      <c r="H723" s="5">
        <v>932</v>
      </c>
      <c r="I723" s="2">
        <v>4</v>
      </c>
      <c r="J723" s="2">
        <v>0</v>
      </c>
      <c r="K723" s="2">
        <v>2.7027999999999999</v>
      </c>
      <c r="L723" s="18" t="str">
        <f>VLOOKUP(F723,'BD customers'!$1:$1048576,2,FALSE)</f>
        <v>Sung Pak</v>
      </c>
      <c r="M723" s="2">
        <f>MATCH(orders[[#This Row],[Product ID]],'BD product'!A:A,0)</f>
        <v>374</v>
      </c>
      <c r="N723" s="2" t="str" cm="1">
        <f t="array" ref="N723">INDEX('BD product'!A:D,M723,2)</f>
        <v>Office Supplies</v>
      </c>
    </row>
    <row r="724" spans="1:14" x14ac:dyDescent="0.3">
      <c r="A724" s="3" t="s">
        <v>1548</v>
      </c>
      <c r="B724" s="4">
        <v>42798</v>
      </c>
      <c r="C724" s="12" t="str">
        <f t="shared" si="11"/>
        <v>2017/03</v>
      </c>
      <c r="D724" s="4">
        <v>42803</v>
      </c>
      <c r="E724" s="3" t="s">
        <v>21</v>
      </c>
      <c r="F724" s="3" t="s">
        <v>1260</v>
      </c>
      <c r="G724" s="3" t="s">
        <v>1551</v>
      </c>
      <c r="H724" s="5">
        <v>1525</v>
      </c>
      <c r="I724" s="2">
        <v>1</v>
      </c>
      <c r="J724" s="2">
        <v>0</v>
      </c>
      <c r="K724" s="2">
        <v>0.70150000000000001</v>
      </c>
      <c r="L724" s="18" t="str">
        <f>VLOOKUP(F724,'BD customers'!$1:$1048576,2,FALSE)</f>
        <v>Sung Pak</v>
      </c>
      <c r="M724" s="2">
        <f>MATCH(orders[[#This Row],[Product ID]],'BD product'!A:A,0)</f>
        <v>375</v>
      </c>
      <c r="N724" s="2" t="str" cm="1">
        <f t="array" ref="N724">INDEX('BD product'!A:D,M724,2)</f>
        <v>Office Supplies</v>
      </c>
    </row>
    <row r="725" spans="1:14" x14ac:dyDescent="0.3">
      <c r="A725" s="3" t="s">
        <v>448</v>
      </c>
      <c r="B725" s="4">
        <v>42205</v>
      </c>
      <c r="C725" s="12" t="str">
        <f t="shared" si="11"/>
        <v>2015/07</v>
      </c>
      <c r="D725" s="4">
        <v>42210</v>
      </c>
      <c r="E725" s="3" t="s">
        <v>11</v>
      </c>
      <c r="F725" s="3" t="s">
        <v>449</v>
      </c>
      <c r="G725" s="3" t="s">
        <v>1551</v>
      </c>
      <c r="H725" s="5">
        <v>10675</v>
      </c>
      <c r="I725" s="2">
        <v>7</v>
      </c>
      <c r="J725" s="2">
        <v>0</v>
      </c>
      <c r="K725" s="2">
        <v>4.9104999999999999</v>
      </c>
      <c r="L725" s="18" t="str">
        <f>VLOOKUP(F725,'BD customers'!$1:$1048576,2,FALSE)</f>
        <v>Ralph Kennedy</v>
      </c>
      <c r="M725" s="2">
        <f>MATCH(orders[[#This Row],[Product ID]],'BD product'!A:A,0)</f>
        <v>375</v>
      </c>
      <c r="N725" s="2" t="str" cm="1">
        <f t="array" ref="N725">INDEX('BD product'!A:D,M725,2)</f>
        <v>Office Supplies</v>
      </c>
    </row>
    <row r="726" spans="1:14" x14ac:dyDescent="0.3">
      <c r="A726" s="3" t="s">
        <v>1553</v>
      </c>
      <c r="B726" s="4">
        <v>41812</v>
      </c>
      <c r="C726" s="12" t="str">
        <f t="shared" si="11"/>
        <v>2014/06</v>
      </c>
      <c r="D726" s="4">
        <v>41815</v>
      </c>
      <c r="E726" s="3" t="s">
        <v>64</v>
      </c>
      <c r="F726" s="3" t="s">
        <v>375</v>
      </c>
      <c r="G726" s="3" t="s">
        <v>1554</v>
      </c>
      <c r="H726" s="5">
        <v>196752</v>
      </c>
      <c r="I726" s="2">
        <v>6</v>
      </c>
      <c r="J726" s="2">
        <v>2</v>
      </c>
      <c r="K726" s="2">
        <v>56.566200000000002</v>
      </c>
      <c r="L726" s="18" t="str">
        <f>VLOOKUP(F726,'BD customers'!$1:$1048576,2,FALSE)</f>
        <v>Joel Eaton</v>
      </c>
      <c r="M726" s="2">
        <f>MATCH(orders[[#This Row],[Product ID]],'BD product'!A:A,0)</f>
        <v>376</v>
      </c>
      <c r="N726" s="2" t="str" cm="1">
        <f t="array" ref="N726">INDEX('BD product'!A:D,M726,2)</f>
        <v>Technology</v>
      </c>
    </row>
    <row r="727" spans="1:14" x14ac:dyDescent="0.3">
      <c r="A727" s="3" t="s">
        <v>1556</v>
      </c>
      <c r="B727" s="4">
        <v>43027</v>
      </c>
      <c r="C727" s="12" t="str">
        <f t="shared" si="11"/>
        <v>2017/10</v>
      </c>
      <c r="D727" s="4">
        <v>43031</v>
      </c>
      <c r="E727" s="3" t="s">
        <v>21</v>
      </c>
      <c r="F727" s="3" t="s">
        <v>1557</v>
      </c>
      <c r="G727" s="3" t="s">
        <v>1558</v>
      </c>
      <c r="H727" s="5">
        <v>5656</v>
      </c>
      <c r="I727" s="2">
        <v>4</v>
      </c>
      <c r="J727" s="2">
        <v>0</v>
      </c>
      <c r="K727" s="2">
        <v>14.7056</v>
      </c>
      <c r="L727" s="18" t="str">
        <f>VLOOKUP(F727,'BD customers'!$1:$1048576,2,FALSE)</f>
        <v>Michael Paige</v>
      </c>
      <c r="M727" s="2">
        <f>MATCH(orders[[#This Row],[Product ID]],'BD product'!A:A,0)</f>
        <v>377</v>
      </c>
      <c r="N727" s="2" t="str" cm="1">
        <f t="array" ref="N727">INDEX('BD product'!A:D,M727,2)</f>
        <v>Furniture</v>
      </c>
    </row>
    <row r="728" spans="1:14" x14ac:dyDescent="0.3">
      <c r="A728" s="3" t="s">
        <v>1556</v>
      </c>
      <c r="B728" s="4">
        <v>43027</v>
      </c>
      <c r="C728" s="12" t="str">
        <f t="shared" si="11"/>
        <v>2017/10</v>
      </c>
      <c r="D728" s="4">
        <v>43031</v>
      </c>
      <c r="E728" s="3" t="s">
        <v>21</v>
      </c>
      <c r="F728" s="3" t="s">
        <v>1557</v>
      </c>
      <c r="G728" s="3" t="s">
        <v>1560</v>
      </c>
      <c r="H728" s="5">
        <v>327</v>
      </c>
      <c r="I728" s="2">
        <v>3</v>
      </c>
      <c r="J728" s="2">
        <v>0</v>
      </c>
      <c r="K728" s="2">
        <v>0.85019999999999996</v>
      </c>
      <c r="L728" s="18" t="str">
        <f>VLOOKUP(F728,'BD customers'!$1:$1048576,2,FALSE)</f>
        <v>Michael Paige</v>
      </c>
      <c r="M728" s="2">
        <f>MATCH(orders[[#This Row],[Product ID]],'BD product'!A:A,0)</f>
        <v>378</v>
      </c>
      <c r="N728" s="2" t="str" cm="1">
        <f t="array" ref="N728">INDEX('BD product'!A:D,M728,2)</f>
        <v>Office Supplies</v>
      </c>
    </row>
    <row r="729" spans="1:14" x14ac:dyDescent="0.3">
      <c r="A729" s="3" t="s">
        <v>1562</v>
      </c>
      <c r="B729" s="4">
        <v>42968</v>
      </c>
      <c r="C729" s="12" t="str">
        <f t="shared" si="11"/>
        <v>2017/08</v>
      </c>
      <c r="D729" s="4">
        <v>42970</v>
      </c>
      <c r="E729" s="3" t="s">
        <v>11</v>
      </c>
      <c r="F729" s="3" t="s">
        <v>1563</v>
      </c>
      <c r="G729" s="3" t="s">
        <v>1564</v>
      </c>
      <c r="H729" s="5">
        <v>8664</v>
      </c>
      <c r="I729" s="2">
        <v>4</v>
      </c>
      <c r="J729" s="2">
        <v>0</v>
      </c>
      <c r="K729" s="2">
        <v>22.526399999999999</v>
      </c>
      <c r="L729" s="18" t="str">
        <f>VLOOKUP(F729,'BD customers'!$1:$1048576,2,FALSE)</f>
        <v>Natalie Fritzler</v>
      </c>
      <c r="M729" s="2">
        <f>MATCH(orders[[#This Row],[Product ID]],'BD product'!A:A,0)</f>
        <v>379</v>
      </c>
      <c r="N729" s="2" t="str" cm="1">
        <f t="array" ref="N729">INDEX('BD product'!A:D,M729,2)</f>
        <v>Furniture</v>
      </c>
    </row>
    <row r="730" spans="1:14" x14ac:dyDescent="0.3">
      <c r="A730" s="3" t="s">
        <v>1566</v>
      </c>
      <c r="B730" s="4">
        <v>43062</v>
      </c>
      <c r="C730" s="12" t="str">
        <f t="shared" si="11"/>
        <v>2017/11</v>
      </c>
      <c r="D730" s="4">
        <v>43065</v>
      </c>
      <c r="E730" s="3" t="s">
        <v>11</v>
      </c>
      <c r="F730" s="3" t="s">
        <v>285</v>
      </c>
      <c r="G730" s="3" t="s">
        <v>1567</v>
      </c>
      <c r="H730" s="5">
        <v>284</v>
      </c>
      <c r="I730" s="2">
        <v>2</v>
      </c>
      <c r="J730" s="2">
        <v>0</v>
      </c>
      <c r="K730" s="2">
        <v>1.1075999999999999</v>
      </c>
      <c r="L730" s="18" t="str">
        <f>VLOOKUP(F730,'BD customers'!$1:$1048576,2,FALSE)</f>
        <v>Janet Molinari</v>
      </c>
      <c r="M730" s="2">
        <f>MATCH(orders[[#This Row],[Product ID]],'BD product'!A:A,0)</f>
        <v>380</v>
      </c>
      <c r="N730" s="2" t="str" cm="1">
        <f t="array" ref="N730">INDEX('BD product'!A:D,M730,2)</f>
        <v>Furniture</v>
      </c>
    </row>
    <row r="731" spans="1:14" x14ac:dyDescent="0.3">
      <c r="A731" s="3" t="s">
        <v>1569</v>
      </c>
      <c r="B731" s="4">
        <v>43059</v>
      </c>
      <c r="C731" s="12" t="str">
        <f t="shared" si="11"/>
        <v>2017/11</v>
      </c>
      <c r="D731" s="4">
        <v>43061</v>
      </c>
      <c r="E731" s="3" t="s">
        <v>11</v>
      </c>
      <c r="F731" s="3" t="s">
        <v>1570</v>
      </c>
      <c r="G731" s="3" t="s">
        <v>1567</v>
      </c>
      <c r="H731" s="5">
        <v>426</v>
      </c>
      <c r="I731" s="2">
        <v>3</v>
      </c>
      <c r="J731" s="2">
        <v>0</v>
      </c>
      <c r="K731" s="2">
        <v>1.6614</v>
      </c>
      <c r="L731" s="18" t="str">
        <f>VLOOKUP(F731,'BD customers'!$1:$1048576,2,FALSE)</f>
        <v>Liz Pelletier</v>
      </c>
      <c r="M731" s="2">
        <f>MATCH(orders[[#This Row],[Product ID]],'BD product'!A:A,0)</f>
        <v>380</v>
      </c>
      <c r="N731" s="2" t="str" cm="1">
        <f t="array" ref="N731">INDEX('BD product'!A:D,M731,2)</f>
        <v>Furniture</v>
      </c>
    </row>
    <row r="732" spans="1:14" x14ac:dyDescent="0.3">
      <c r="A732" s="3" t="s">
        <v>1571</v>
      </c>
      <c r="B732" s="4">
        <v>42038</v>
      </c>
      <c r="C732" s="12" t="str">
        <f t="shared" si="11"/>
        <v>2015/02</v>
      </c>
      <c r="D732" s="4">
        <v>42040</v>
      </c>
      <c r="E732" s="3" t="s">
        <v>64</v>
      </c>
      <c r="F732" s="3" t="s">
        <v>1572</v>
      </c>
      <c r="G732" s="3" t="s">
        <v>1567</v>
      </c>
      <c r="H732" s="5">
        <v>284</v>
      </c>
      <c r="I732" s="2">
        <v>2</v>
      </c>
      <c r="J732" s="2">
        <v>0</v>
      </c>
      <c r="K732" s="2">
        <v>1.1075999999999999</v>
      </c>
      <c r="L732" s="18" t="str">
        <f>VLOOKUP(F732,'BD customers'!$1:$1048576,2,FALSE)</f>
        <v>Allen Armold</v>
      </c>
      <c r="M732" s="2">
        <f>MATCH(orders[[#This Row],[Product ID]],'BD product'!A:A,0)</f>
        <v>380</v>
      </c>
      <c r="N732" s="2" t="str" cm="1">
        <f t="array" ref="N732">INDEX('BD product'!A:D,M732,2)</f>
        <v>Furniture</v>
      </c>
    </row>
    <row r="733" spans="1:14" x14ac:dyDescent="0.3">
      <c r="A733" s="3" t="s">
        <v>1573</v>
      </c>
      <c r="B733" s="4">
        <v>42311</v>
      </c>
      <c r="C733" s="12" t="str">
        <f t="shared" si="11"/>
        <v>2015/11</v>
      </c>
      <c r="D733" s="4">
        <v>42315</v>
      </c>
      <c r="E733" s="3" t="s">
        <v>21</v>
      </c>
      <c r="F733" s="3" t="s">
        <v>1574</v>
      </c>
      <c r="G733" s="3" t="s">
        <v>1567</v>
      </c>
      <c r="H733" s="5">
        <v>426</v>
      </c>
      <c r="I733" s="2">
        <v>3</v>
      </c>
      <c r="J733" s="2">
        <v>0</v>
      </c>
      <c r="K733" s="2">
        <v>1.6614</v>
      </c>
      <c r="L733" s="18" t="str">
        <f>VLOOKUP(F733,'BD customers'!$1:$1048576,2,FALSE)</f>
        <v>Corinna Mitchell</v>
      </c>
      <c r="M733" s="2">
        <f>MATCH(orders[[#This Row],[Product ID]],'BD product'!A:A,0)</f>
        <v>380</v>
      </c>
      <c r="N733" s="2" t="str" cm="1">
        <f t="array" ref="N733">INDEX('BD product'!A:D,M733,2)</f>
        <v>Furniture</v>
      </c>
    </row>
    <row r="734" spans="1:14" x14ac:dyDescent="0.3">
      <c r="A734" s="3" t="s">
        <v>1566</v>
      </c>
      <c r="B734" s="4">
        <v>43062</v>
      </c>
      <c r="C734" s="12" t="str">
        <f t="shared" si="11"/>
        <v>2017/11</v>
      </c>
      <c r="D734" s="4">
        <v>43065</v>
      </c>
      <c r="E734" s="3" t="s">
        <v>11</v>
      </c>
      <c r="F734" s="3" t="s">
        <v>285</v>
      </c>
      <c r="G734" s="3" t="s">
        <v>1575</v>
      </c>
      <c r="H734" s="5">
        <v>28792</v>
      </c>
      <c r="I734" s="2">
        <v>8</v>
      </c>
      <c r="J734" s="2">
        <v>0</v>
      </c>
      <c r="K734" s="2">
        <v>138.20160000000001</v>
      </c>
      <c r="L734" s="18" t="str">
        <f>VLOOKUP(F734,'BD customers'!$1:$1048576,2,FALSE)</f>
        <v>Janet Molinari</v>
      </c>
      <c r="M734" s="2">
        <f>MATCH(orders[[#This Row],[Product ID]],'BD product'!A:A,0)</f>
        <v>381</v>
      </c>
      <c r="N734" s="2" t="str" cm="1">
        <f t="array" ref="N734">INDEX('BD product'!A:D,M734,2)</f>
        <v>Office Supplies</v>
      </c>
    </row>
    <row r="735" spans="1:14" x14ac:dyDescent="0.3">
      <c r="A735" s="3" t="s">
        <v>1239</v>
      </c>
      <c r="B735" s="4">
        <v>41713</v>
      </c>
      <c r="C735" s="12" t="str">
        <f t="shared" si="11"/>
        <v>2014/03</v>
      </c>
      <c r="D735" s="4">
        <v>41717</v>
      </c>
      <c r="E735" s="3" t="s">
        <v>21</v>
      </c>
      <c r="F735" s="3" t="s">
        <v>1240</v>
      </c>
      <c r="G735" s="3" t="s">
        <v>1575</v>
      </c>
      <c r="H735" s="5">
        <v>43188</v>
      </c>
      <c r="I735" s="2">
        <v>4</v>
      </c>
      <c r="J735" s="2">
        <v>7</v>
      </c>
      <c r="K735" s="2">
        <v>-31.671199999999999</v>
      </c>
      <c r="L735" s="18" t="str">
        <f>VLOOKUP(F735,'BD customers'!$1:$1048576,2,FALSE)</f>
        <v>Alan Shonely</v>
      </c>
      <c r="M735" s="2">
        <f>MATCH(orders[[#This Row],[Product ID]],'BD product'!A:A,0)</f>
        <v>381</v>
      </c>
      <c r="N735" s="2" t="str" cm="1">
        <f t="array" ref="N735">INDEX('BD product'!A:D,M735,2)</f>
        <v>Office Supplies</v>
      </c>
    </row>
    <row r="736" spans="1:14" x14ac:dyDescent="0.3">
      <c r="A736" s="3" t="s">
        <v>1577</v>
      </c>
      <c r="B736" s="4">
        <v>42181</v>
      </c>
      <c r="C736" s="12" t="str">
        <f t="shared" si="11"/>
        <v>2015/06</v>
      </c>
      <c r="D736" s="4">
        <v>42185</v>
      </c>
      <c r="E736" s="3" t="s">
        <v>21</v>
      </c>
      <c r="F736" s="3" t="s">
        <v>1454</v>
      </c>
      <c r="G736" s="3" t="s">
        <v>1575</v>
      </c>
      <c r="H736" s="5">
        <v>14396</v>
      </c>
      <c r="I736" s="2">
        <v>4</v>
      </c>
      <c r="J736" s="2">
        <v>0</v>
      </c>
      <c r="K736" s="2">
        <v>69.100800000000007</v>
      </c>
      <c r="L736" s="18" t="str">
        <f>VLOOKUP(F736,'BD customers'!$1:$1048576,2,FALSE)</f>
        <v>Sue Ann Reed</v>
      </c>
      <c r="M736" s="2">
        <f>MATCH(orders[[#This Row],[Product ID]],'BD product'!A:A,0)</f>
        <v>381</v>
      </c>
      <c r="N736" s="2" t="str" cm="1">
        <f t="array" ref="N736">INDEX('BD product'!A:D,M736,2)</f>
        <v>Office Supplies</v>
      </c>
    </row>
    <row r="737" spans="1:14" x14ac:dyDescent="0.3">
      <c r="A737" s="3" t="s">
        <v>1578</v>
      </c>
      <c r="B737" s="4">
        <v>41894</v>
      </c>
      <c r="C737" s="12" t="str">
        <f t="shared" si="11"/>
        <v>2014/09</v>
      </c>
      <c r="D737" s="4">
        <v>41895</v>
      </c>
      <c r="E737" s="3" t="s">
        <v>64</v>
      </c>
      <c r="F737" s="3" t="s">
        <v>798</v>
      </c>
      <c r="G737" s="3" t="s">
        <v>1579</v>
      </c>
      <c r="H737" s="5">
        <v>6999</v>
      </c>
      <c r="I737" s="2">
        <v>1</v>
      </c>
      <c r="J737" s="2">
        <v>0</v>
      </c>
      <c r="K737" s="2">
        <v>30.095700000000001</v>
      </c>
      <c r="L737" s="18" t="str">
        <f>VLOOKUP(F737,'BD customers'!$1:$1048576,2,FALSE)</f>
        <v>Shirley Daniels</v>
      </c>
      <c r="M737" s="2">
        <f>MATCH(orders[[#This Row],[Product ID]],'BD product'!A:A,0)</f>
        <v>382</v>
      </c>
      <c r="N737" s="2" t="str" cm="1">
        <f t="array" ref="N737">INDEX('BD product'!A:D,M737,2)</f>
        <v>Technology</v>
      </c>
    </row>
    <row r="738" spans="1:14" x14ac:dyDescent="0.3">
      <c r="A738" s="3" t="s">
        <v>1581</v>
      </c>
      <c r="B738" s="4">
        <v>43009</v>
      </c>
      <c r="C738" s="12" t="str">
        <f t="shared" si="11"/>
        <v>2017/10</v>
      </c>
      <c r="D738" s="4">
        <v>43016</v>
      </c>
      <c r="E738" s="3" t="s">
        <v>21</v>
      </c>
      <c r="F738" s="3" t="s">
        <v>1582</v>
      </c>
      <c r="G738" s="3" t="s">
        <v>1583</v>
      </c>
      <c r="H738" s="5">
        <v>6672</v>
      </c>
      <c r="I738" s="2">
        <v>6</v>
      </c>
      <c r="J738" s="2">
        <v>2</v>
      </c>
      <c r="K738" s="2">
        <v>0.50039999999999996</v>
      </c>
      <c r="L738" s="18" t="str">
        <f>VLOOKUP(F738,'BD customers'!$1:$1048576,2,FALSE)</f>
        <v>Ken Heidel</v>
      </c>
      <c r="M738" s="2">
        <f>MATCH(orders[[#This Row],[Product ID]],'BD product'!A:A,0)</f>
        <v>383</v>
      </c>
      <c r="N738" s="2" t="str" cm="1">
        <f t="array" ref="N738">INDEX('BD product'!A:D,M738,2)</f>
        <v>Office Supplies</v>
      </c>
    </row>
    <row r="739" spans="1:14" x14ac:dyDescent="0.3">
      <c r="A739" s="3" t="s">
        <v>1585</v>
      </c>
      <c r="B739" s="4">
        <v>42308</v>
      </c>
      <c r="C739" s="12" t="str">
        <f t="shared" si="11"/>
        <v>2015/10</v>
      </c>
      <c r="D739" s="4">
        <v>42310</v>
      </c>
      <c r="E739" s="3" t="s">
        <v>11</v>
      </c>
      <c r="F739" s="3" t="s">
        <v>1586</v>
      </c>
      <c r="G739" s="3" t="s">
        <v>1583</v>
      </c>
      <c r="H739" s="5">
        <v>278</v>
      </c>
      <c r="I739" s="2">
        <v>2</v>
      </c>
      <c r="J739" s="2">
        <v>0</v>
      </c>
      <c r="K739" s="2">
        <v>0.7228</v>
      </c>
      <c r="L739" s="18" t="str">
        <f>VLOOKUP(F739,'BD customers'!$1:$1048576,2,FALSE)</f>
        <v>Kean Thornton</v>
      </c>
      <c r="M739" s="2">
        <f>MATCH(orders[[#This Row],[Product ID]],'BD product'!A:A,0)</f>
        <v>383</v>
      </c>
      <c r="N739" s="2" t="str" cm="1">
        <f t="array" ref="N739">INDEX('BD product'!A:D,M739,2)</f>
        <v>Office Supplies</v>
      </c>
    </row>
    <row r="740" spans="1:14" x14ac:dyDescent="0.3">
      <c r="A740" s="3" t="s">
        <v>795</v>
      </c>
      <c r="B740" s="4">
        <v>42475</v>
      </c>
      <c r="C740" s="12" t="str">
        <f t="shared" si="11"/>
        <v>2016/04</v>
      </c>
      <c r="D740" s="4">
        <v>42481</v>
      </c>
      <c r="E740" s="3" t="s">
        <v>21</v>
      </c>
      <c r="F740" s="3" t="s">
        <v>796</v>
      </c>
      <c r="G740" s="3" t="s">
        <v>1587</v>
      </c>
      <c r="H740" s="5">
        <v>189588</v>
      </c>
      <c r="I740" s="2">
        <v>2</v>
      </c>
      <c r="J740" s="2">
        <v>7</v>
      </c>
      <c r="K740" s="2">
        <v>-145.35079999999999</v>
      </c>
      <c r="L740" s="18" t="str">
        <f>VLOOKUP(F740,'BD customers'!$1:$1048576,2,FALSE)</f>
        <v>Ross Baird</v>
      </c>
      <c r="M740" s="2">
        <f>MATCH(orders[[#This Row],[Product ID]],'BD product'!A:A,0)</f>
        <v>384</v>
      </c>
      <c r="N740" s="2" t="str" cm="1">
        <f t="array" ref="N740">INDEX('BD product'!A:D,M740,2)</f>
        <v>Office Supplies</v>
      </c>
    </row>
    <row r="741" spans="1:14" x14ac:dyDescent="0.3">
      <c r="A741" s="3" t="s">
        <v>795</v>
      </c>
      <c r="B741" s="4">
        <v>42475</v>
      </c>
      <c r="C741" s="12" t="str">
        <f t="shared" si="11"/>
        <v>2016/04</v>
      </c>
      <c r="D741" s="4">
        <v>42481</v>
      </c>
      <c r="E741" s="3" t="s">
        <v>21</v>
      </c>
      <c r="F741" s="3" t="s">
        <v>796</v>
      </c>
      <c r="G741" s="3" t="s">
        <v>1589</v>
      </c>
      <c r="H741" s="5">
        <v>4768</v>
      </c>
      <c r="I741" s="2">
        <v>2</v>
      </c>
      <c r="J741" s="2">
        <v>2</v>
      </c>
      <c r="K741" s="2">
        <v>-0.77480000000000004</v>
      </c>
      <c r="L741" s="18" t="str">
        <f>VLOOKUP(F741,'BD customers'!$1:$1048576,2,FALSE)</f>
        <v>Ross Baird</v>
      </c>
      <c r="M741" s="2">
        <f>MATCH(orders[[#This Row],[Product ID]],'BD product'!A:A,0)</f>
        <v>385</v>
      </c>
      <c r="N741" s="2" t="str" cm="1">
        <f t="array" ref="N741">INDEX('BD product'!A:D,M741,2)</f>
        <v>Office Supplies</v>
      </c>
    </row>
    <row r="742" spans="1:14" x14ac:dyDescent="0.3">
      <c r="A742" s="3" t="s">
        <v>1591</v>
      </c>
      <c r="B742" s="4">
        <v>42547</v>
      </c>
      <c r="C742" s="12" t="str">
        <f t="shared" si="11"/>
        <v>2016/06</v>
      </c>
      <c r="D742" s="4">
        <v>42554</v>
      </c>
      <c r="E742" s="3" t="s">
        <v>21</v>
      </c>
      <c r="F742" s="3" t="s">
        <v>1592</v>
      </c>
      <c r="G742" s="3" t="s">
        <v>1589</v>
      </c>
      <c r="H742" s="5">
        <v>149</v>
      </c>
      <c r="I742" s="2">
        <v>5</v>
      </c>
      <c r="J742" s="2">
        <v>0</v>
      </c>
      <c r="K742" s="2">
        <v>0.1043</v>
      </c>
      <c r="L742" s="18" t="str">
        <f>VLOOKUP(F742,'BD customers'!$1:$1048576,2,FALSE)</f>
        <v>Gene McClure</v>
      </c>
      <c r="M742" s="2">
        <f>MATCH(orders[[#This Row],[Product ID]],'BD product'!A:A,0)</f>
        <v>385</v>
      </c>
      <c r="N742" s="2" t="str" cm="1">
        <f t="array" ref="N742">INDEX('BD product'!A:D,M742,2)</f>
        <v>Office Supplies</v>
      </c>
    </row>
    <row r="743" spans="1:14" x14ac:dyDescent="0.3">
      <c r="A743" s="3" t="s">
        <v>1593</v>
      </c>
      <c r="B743" s="4">
        <v>42527</v>
      </c>
      <c r="C743" s="12" t="str">
        <f t="shared" si="11"/>
        <v>2016/06</v>
      </c>
      <c r="D743" s="4">
        <v>42528</v>
      </c>
      <c r="E743" s="3" t="s">
        <v>64</v>
      </c>
      <c r="F743" s="3" t="s">
        <v>590</v>
      </c>
      <c r="G743" s="3" t="s">
        <v>1594</v>
      </c>
      <c r="H743" s="5">
        <v>7143</v>
      </c>
      <c r="I743" s="2">
        <v>5</v>
      </c>
      <c r="J743" s="2">
        <v>0</v>
      </c>
      <c r="K743" s="2">
        <v>20.714700000000001</v>
      </c>
      <c r="L743" s="18" t="str">
        <f>VLOOKUP(F743,'BD customers'!$1:$1048576,2,FALSE)</f>
        <v>Dave Brooks</v>
      </c>
      <c r="M743" s="2">
        <f>MATCH(orders[[#This Row],[Product ID]],'BD product'!A:A,0)</f>
        <v>386</v>
      </c>
      <c r="N743" s="2" t="str" cm="1">
        <f t="array" ref="N743">INDEX('BD product'!A:D,M743,2)</f>
        <v>Office Supplies</v>
      </c>
    </row>
    <row r="744" spans="1:14" x14ac:dyDescent="0.3">
      <c r="A744" s="3" t="s">
        <v>341</v>
      </c>
      <c r="B744" s="4">
        <v>41997</v>
      </c>
      <c r="C744" s="12" t="str">
        <f t="shared" si="11"/>
        <v>2014/12</v>
      </c>
      <c r="D744" s="4">
        <v>42002</v>
      </c>
      <c r="E744" s="3" t="s">
        <v>21</v>
      </c>
      <c r="F744" s="3" t="s">
        <v>342</v>
      </c>
      <c r="G744" s="3" t="s">
        <v>1594</v>
      </c>
      <c r="H744" s="5">
        <v>14286</v>
      </c>
      <c r="I744" s="2">
        <v>1</v>
      </c>
      <c r="J744" s="2">
        <v>0</v>
      </c>
      <c r="K744" s="2">
        <v>41.429400000000001</v>
      </c>
      <c r="L744" s="18" t="str">
        <f>VLOOKUP(F744,'BD customers'!$1:$1048576,2,FALSE)</f>
        <v>Julie Creighton</v>
      </c>
      <c r="M744" s="2">
        <f>MATCH(orders[[#This Row],[Product ID]],'BD product'!A:A,0)</f>
        <v>386</v>
      </c>
      <c r="N744" s="2" t="str" cm="1">
        <f t="array" ref="N744">INDEX('BD product'!A:D,M744,2)</f>
        <v>Office Supplies</v>
      </c>
    </row>
    <row r="745" spans="1:14" x14ac:dyDescent="0.3">
      <c r="A745" s="3" t="s">
        <v>1596</v>
      </c>
      <c r="B745" s="4">
        <v>43090</v>
      </c>
      <c r="C745" s="12" t="str">
        <f t="shared" si="11"/>
        <v>2017/12</v>
      </c>
      <c r="D745" s="4">
        <v>43094</v>
      </c>
      <c r="E745" s="3" t="s">
        <v>21</v>
      </c>
      <c r="F745" s="3" t="s">
        <v>847</v>
      </c>
      <c r="G745" s="3" t="s">
        <v>1594</v>
      </c>
      <c r="H745" s="5">
        <v>100002</v>
      </c>
      <c r="I745" s="2">
        <v>7</v>
      </c>
      <c r="J745" s="2">
        <v>0</v>
      </c>
      <c r="K745" s="2">
        <v>290.00580000000002</v>
      </c>
      <c r="L745" s="18" t="str">
        <f>VLOOKUP(F745,'BD customers'!$1:$1048576,2,FALSE)</f>
        <v>Yana Sorensen</v>
      </c>
      <c r="M745" s="2">
        <f>MATCH(orders[[#This Row],[Product ID]],'BD product'!A:A,0)</f>
        <v>386</v>
      </c>
      <c r="N745" s="2" t="str" cm="1">
        <f t="array" ref="N745">INDEX('BD product'!A:D,M745,2)</f>
        <v>Office Supplies</v>
      </c>
    </row>
    <row r="746" spans="1:14" x14ac:dyDescent="0.3">
      <c r="A746" s="3" t="s">
        <v>1597</v>
      </c>
      <c r="B746" s="4">
        <v>41992</v>
      </c>
      <c r="C746" s="12" t="str">
        <f t="shared" si="11"/>
        <v>2014/12</v>
      </c>
      <c r="D746" s="4">
        <v>41998</v>
      </c>
      <c r="E746" s="3" t="s">
        <v>21</v>
      </c>
      <c r="F746" s="3" t="s">
        <v>1598</v>
      </c>
      <c r="G746" s="3" t="s">
        <v>1599</v>
      </c>
      <c r="H746" s="5">
        <v>4812</v>
      </c>
      <c r="I746" s="2">
        <v>2</v>
      </c>
      <c r="J746" s="2">
        <v>7</v>
      </c>
      <c r="K746" s="2">
        <v>-3.6892</v>
      </c>
      <c r="L746" s="18" t="str">
        <f>VLOOKUP(F746,'BD customers'!$1:$1048576,2,FALSE)</f>
        <v>Mike Kennedy</v>
      </c>
      <c r="M746" s="2">
        <f>MATCH(orders[[#This Row],[Product ID]],'BD product'!A:A,0)</f>
        <v>387</v>
      </c>
      <c r="N746" s="2" t="str" cm="1">
        <f t="array" ref="N746">INDEX('BD product'!A:D,M746,2)</f>
        <v>Office Supplies</v>
      </c>
    </row>
    <row r="747" spans="1:14" x14ac:dyDescent="0.3">
      <c r="A747" s="3" t="s">
        <v>1239</v>
      </c>
      <c r="B747" s="4">
        <v>41713</v>
      </c>
      <c r="C747" s="12" t="str">
        <f t="shared" si="11"/>
        <v>2014/03</v>
      </c>
      <c r="D747" s="4">
        <v>41717</v>
      </c>
      <c r="E747" s="3" t="s">
        <v>21</v>
      </c>
      <c r="F747" s="3" t="s">
        <v>1240</v>
      </c>
      <c r="G747" s="3" t="s">
        <v>1599</v>
      </c>
      <c r="H747" s="5">
        <v>7218</v>
      </c>
      <c r="I747" s="2">
        <v>3</v>
      </c>
      <c r="J747" s="2">
        <v>7</v>
      </c>
      <c r="K747" s="2">
        <v>-5.5338000000000003</v>
      </c>
      <c r="L747" s="18" t="str">
        <f>VLOOKUP(F747,'BD customers'!$1:$1048576,2,FALSE)</f>
        <v>Alan Shonely</v>
      </c>
      <c r="M747" s="2">
        <f>MATCH(orders[[#This Row],[Product ID]],'BD product'!A:A,0)</f>
        <v>387</v>
      </c>
      <c r="N747" s="2" t="str" cm="1">
        <f t="array" ref="N747">INDEX('BD product'!A:D,M747,2)</f>
        <v>Office Supplies</v>
      </c>
    </row>
    <row r="748" spans="1:14" x14ac:dyDescent="0.3">
      <c r="A748" s="3" t="s">
        <v>1597</v>
      </c>
      <c r="B748" s="4">
        <v>41992</v>
      </c>
      <c r="C748" s="12" t="str">
        <f t="shared" si="11"/>
        <v>2014/12</v>
      </c>
      <c r="D748" s="4">
        <v>41998</v>
      </c>
      <c r="E748" s="3" t="s">
        <v>21</v>
      </c>
      <c r="F748" s="3" t="s">
        <v>1598</v>
      </c>
      <c r="G748" s="3" t="s">
        <v>1601</v>
      </c>
      <c r="H748" s="5">
        <v>2478</v>
      </c>
      <c r="I748" s="2">
        <v>5</v>
      </c>
      <c r="J748" s="2">
        <v>2</v>
      </c>
      <c r="K748" s="2">
        <v>-1.8585</v>
      </c>
      <c r="L748" s="18" t="str">
        <f>VLOOKUP(F748,'BD customers'!$1:$1048576,2,FALSE)</f>
        <v>Mike Kennedy</v>
      </c>
      <c r="M748" s="2">
        <f>MATCH(orders[[#This Row],[Product ID]],'BD product'!A:A,0)</f>
        <v>388</v>
      </c>
      <c r="N748" s="2" t="str" cm="1">
        <f t="array" ref="N748">INDEX('BD product'!A:D,M748,2)</f>
        <v>Technology</v>
      </c>
    </row>
    <row r="749" spans="1:14" x14ac:dyDescent="0.3">
      <c r="A749" s="3" t="s">
        <v>279</v>
      </c>
      <c r="B749" s="4">
        <v>42225</v>
      </c>
      <c r="C749" s="12" t="str">
        <f t="shared" si="11"/>
        <v>2015/08</v>
      </c>
      <c r="D749" s="4">
        <v>42228</v>
      </c>
      <c r="E749" s="3" t="s">
        <v>64</v>
      </c>
      <c r="F749" s="3" t="s">
        <v>82</v>
      </c>
      <c r="G749" s="3" t="s">
        <v>1601</v>
      </c>
      <c r="H749" s="5">
        <v>2478</v>
      </c>
      <c r="I749" s="2">
        <v>4</v>
      </c>
      <c r="J749" s="2">
        <v>0</v>
      </c>
      <c r="K749" s="2">
        <v>3.4691999999999998</v>
      </c>
      <c r="L749" s="18" t="str">
        <f>VLOOKUP(F749,'BD customers'!$1:$1048576,2,FALSE)</f>
        <v>Naresj Patel</v>
      </c>
      <c r="M749" s="2">
        <f>MATCH(orders[[#This Row],[Product ID]],'BD product'!A:A,0)</f>
        <v>388</v>
      </c>
      <c r="N749" s="2" t="str" cm="1">
        <f t="array" ref="N749">INDEX('BD product'!A:D,M749,2)</f>
        <v>Technology</v>
      </c>
    </row>
    <row r="750" spans="1:14" x14ac:dyDescent="0.3">
      <c r="A750" s="3" t="s">
        <v>1343</v>
      </c>
      <c r="B750" s="4">
        <v>42533</v>
      </c>
      <c r="C750" s="12" t="str">
        <f t="shared" si="11"/>
        <v>2016/06</v>
      </c>
      <c r="D750" s="4">
        <v>42535</v>
      </c>
      <c r="E750" s="3" t="s">
        <v>11</v>
      </c>
      <c r="F750" s="3" t="s">
        <v>1344</v>
      </c>
      <c r="G750" s="3" t="s">
        <v>1603</v>
      </c>
      <c r="H750" s="5">
        <v>1007979</v>
      </c>
      <c r="I750" s="2">
        <v>3</v>
      </c>
      <c r="J750" s="2">
        <v>3</v>
      </c>
      <c r="K750" s="2">
        <v>43.199100000000001</v>
      </c>
      <c r="L750" s="18" t="str">
        <f>VLOOKUP(F750,'BD customers'!$1:$1048576,2,FALSE)</f>
        <v>Philisse Overcash</v>
      </c>
      <c r="M750" s="2">
        <f>MATCH(orders[[#This Row],[Product ID]],'BD product'!A:A,0)</f>
        <v>389</v>
      </c>
      <c r="N750" s="2" t="str" cm="1">
        <f t="array" ref="N750">INDEX('BD product'!A:D,M750,2)</f>
        <v>Technology</v>
      </c>
    </row>
    <row r="751" spans="1:14" x14ac:dyDescent="0.3">
      <c r="A751" s="3" t="s">
        <v>1605</v>
      </c>
      <c r="B751" s="4">
        <v>42993</v>
      </c>
      <c r="C751" s="12" t="str">
        <f t="shared" si="11"/>
        <v>2017/09</v>
      </c>
      <c r="D751" s="4">
        <v>42997</v>
      </c>
      <c r="E751" s="3" t="s">
        <v>21</v>
      </c>
      <c r="F751" s="3" t="s">
        <v>1606</v>
      </c>
      <c r="G751" s="3" t="s">
        <v>1607</v>
      </c>
      <c r="H751" s="5">
        <v>31872</v>
      </c>
      <c r="I751" s="2">
        <v>8</v>
      </c>
      <c r="J751" s="2">
        <v>2</v>
      </c>
      <c r="K751" s="2">
        <v>11.553599999999999</v>
      </c>
      <c r="L751" s="18" t="str">
        <f>VLOOKUP(F751,'BD customers'!$1:$1048576,2,FALSE)</f>
        <v>Brenda Bowman</v>
      </c>
      <c r="M751" s="2">
        <f>MATCH(orders[[#This Row],[Product ID]],'BD product'!A:A,0)</f>
        <v>390</v>
      </c>
      <c r="N751" s="2" t="str" cm="1">
        <f t="array" ref="N751">INDEX('BD product'!A:D,M751,2)</f>
        <v>Office Supplies</v>
      </c>
    </row>
    <row r="752" spans="1:14" x14ac:dyDescent="0.3">
      <c r="A752" s="3" t="s">
        <v>1609</v>
      </c>
      <c r="B752" s="4">
        <v>42755</v>
      </c>
      <c r="C752" s="12" t="str">
        <f t="shared" si="11"/>
        <v>2017/01</v>
      </c>
      <c r="D752" s="4">
        <v>42758</v>
      </c>
      <c r="E752" s="3" t="s">
        <v>11</v>
      </c>
      <c r="F752" s="3" t="s">
        <v>532</v>
      </c>
      <c r="G752" s="3" t="s">
        <v>1610</v>
      </c>
      <c r="H752" s="5">
        <v>207846</v>
      </c>
      <c r="I752" s="2">
        <v>3</v>
      </c>
      <c r="J752" s="2">
        <v>1</v>
      </c>
      <c r="K752" s="2">
        <v>2.3094000000000001</v>
      </c>
      <c r="L752" s="18" t="str">
        <f>VLOOKUP(F752,'BD customers'!$1:$1048576,2,FALSE)</f>
        <v>Cynthia Voltz</v>
      </c>
      <c r="M752" s="2">
        <f>MATCH(orders[[#This Row],[Product ID]],'BD product'!A:A,0)</f>
        <v>391</v>
      </c>
      <c r="N752" s="2" t="str" cm="1">
        <f t="array" ref="N752">INDEX('BD product'!A:D,M752,2)</f>
        <v>Furniture</v>
      </c>
    </row>
    <row r="753" spans="1:14" x14ac:dyDescent="0.3">
      <c r="A753" s="3" t="s">
        <v>1612</v>
      </c>
      <c r="B753" s="4">
        <v>42086</v>
      </c>
      <c r="C753" s="12" t="str">
        <f t="shared" si="11"/>
        <v>2015/03</v>
      </c>
      <c r="D753" s="4">
        <v>42092</v>
      </c>
      <c r="E753" s="3" t="s">
        <v>21</v>
      </c>
      <c r="F753" s="3" t="s">
        <v>253</v>
      </c>
      <c r="G753" s="3" t="s">
        <v>1610</v>
      </c>
      <c r="H753" s="5">
        <v>107772</v>
      </c>
      <c r="I753" s="2">
        <v>2</v>
      </c>
      <c r="J753" s="2">
        <v>3</v>
      </c>
      <c r="K753" s="2">
        <v>-29.252400000000002</v>
      </c>
      <c r="L753" s="18" t="str">
        <f>VLOOKUP(F753,'BD customers'!$1:$1048576,2,FALSE)</f>
        <v>Julia Dunbar</v>
      </c>
      <c r="M753" s="2">
        <f>MATCH(orders[[#This Row],[Product ID]],'BD product'!A:A,0)</f>
        <v>391</v>
      </c>
      <c r="N753" s="2" t="str" cm="1">
        <f t="array" ref="N753">INDEX('BD product'!A:D,M753,2)</f>
        <v>Furniture</v>
      </c>
    </row>
    <row r="754" spans="1:14" x14ac:dyDescent="0.3">
      <c r="A754" s="3" t="s">
        <v>1613</v>
      </c>
      <c r="B754" s="4">
        <v>42618</v>
      </c>
      <c r="C754" s="12" t="str">
        <f t="shared" si="11"/>
        <v>2016/09</v>
      </c>
      <c r="D754" s="4">
        <v>42620</v>
      </c>
      <c r="E754" s="3" t="s">
        <v>11</v>
      </c>
      <c r="F754" s="3" t="s">
        <v>105</v>
      </c>
      <c r="G754" s="3" t="s">
        <v>1614</v>
      </c>
      <c r="H754" s="5">
        <v>1222</v>
      </c>
      <c r="I754" s="2">
        <v>1</v>
      </c>
      <c r="J754" s="2">
        <v>0</v>
      </c>
      <c r="K754" s="2">
        <v>0.36659999999999998</v>
      </c>
      <c r="L754" s="18" t="str">
        <f>VLOOKUP(F754,'BD customers'!$1:$1048576,2,FALSE)</f>
        <v>Pete Kriz</v>
      </c>
      <c r="M754" s="2">
        <f>MATCH(orders[[#This Row],[Product ID]],'BD product'!A:A,0)</f>
        <v>392</v>
      </c>
      <c r="N754" s="2" t="str" cm="1">
        <f t="array" ref="N754">INDEX('BD product'!A:D,M754,2)</f>
        <v>Furniture</v>
      </c>
    </row>
    <row r="755" spans="1:14" x14ac:dyDescent="0.3">
      <c r="A755" s="3" t="s">
        <v>1616</v>
      </c>
      <c r="B755" s="4">
        <v>41792</v>
      </c>
      <c r="C755" s="12" t="str">
        <f t="shared" si="11"/>
        <v>2014/06</v>
      </c>
      <c r="D755" s="4">
        <v>41797</v>
      </c>
      <c r="E755" s="3" t="s">
        <v>21</v>
      </c>
      <c r="F755" s="3" t="s">
        <v>1617</v>
      </c>
      <c r="G755" s="3" t="s">
        <v>1614</v>
      </c>
      <c r="H755" s="5">
        <v>7332</v>
      </c>
      <c r="I755" s="2">
        <v>6</v>
      </c>
      <c r="J755" s="2">
        <v>0</v>
      </c>
      <c r="K755" s="2">
        <v>2.1996000000000002</v>
      </c>
      <c r="L755" s="18" t="str">
        <f>VLOOKUP(F755,'BD customers'!$1:$1048576,2,FALSE)</f>
        <v>Christine Kargatis</v>
      </c>
      <c r="M755" s="2">
        <f>MATCH(orders[[#This Row],[Product ID]],'BD product'!A:A,0)</f>
        <v>392</v>
      </c>
      <c r="N755" s="2" t="str" cm="1">
        <f t="array" ref="N755">INDEX('BD product'!A:D,M755,2)</f>
        <v>Furniture</v>
      </c>
    </row>
    <row r="756" spans="1:14" x14ac:dyDescent="0.3">
      <c r="A756" s="3" t="s">
        <v>1618</v>
      </c>
      <c r="B756" s="4">
        <v>43001</v>
      </c>
      <c r="C756" s="12" t="str">
        <f t="shared" si="11"/>
        <v>2017/09</v>
      </c>
      <c r="D756" s="4">
        <v>43005</v>
      </c>
      <c r="E756" s="3" t="s">
        <v>21</v>
      </c>
      <c r="F756" s="3" t="s">
        <v>1619</v>
      </c>
      <c r="G756" s="3" t="s">
        <v>1614</v>
      </c>
      <c r="H756" s="5">
        <v>29328</v>
      </c>
      <c r="I756" s="2">
        <v>3</v>
      </c>
      <c r="J756" s="2">
        <v>2</v>
      </c>
      <c r="K756" s="2">
        <v>0.36659999999999998</v>
      </c>
      <c r="L756" s="18" t="str">
        <f>VLOOKUP(F756,'BD customers'!$1:$1048576,2,FALSE)</f>
        <v>Brooke Gillingham</v>
      </c>
      <c r="M756" s="2">
        <f>MATCH(orders[[#This Row],[Product ID]],'BD product'!A:A,0)</f>
        <v>392</v>
      </c>
      <c r="N756" s="2" t="str" cm="1">
        <f t="array" ref="N756">INDEX('BD product'!A:D,M756,2)</f>
        <v>Furniture</v>
      </c>
    </row>
    <row r="757" spans="1:14" x14ac:dyDescent="0.3">
      <c r="A757" s="3" t="s">
        <v>1613</v>
      </c>
      <c r="B757" s="4">
        <v>42618</v>
      </c>
      <c r="C757" s="12" t="str">
        <f t="shared" si="11"/>
        <v>2016/09</v>
      </c>
      <c r="D757" s="4">
        <v>42620</v>
      </c>
      <c r="E757" s="3" t="s">
        <v>11</v>
      </c>
      <c r="F757" s="3" t="s">
        <v>105</v>
      </c>
      <c r="G757" s="3" t="s">
        <v>1620</v>
      </c>
      <c r="H757" s="5">
        <v>19494</v>
      </c>
      <c r="I757" s="2">
        <v>3</v>
      </c>
      <c r="J757" s="2">
        <v>0</v>
      </c>
      <c r="K757" s="2">
        <v>23.392800000000001</v>
      </c>
      <c r="L757" s="18" t="str">
        <f>VLOOKUP(F757,'BD customers'!$1:$1048576,2,FALSE)</f>
        <v>Pete Kriz</v>
      </c>
      <c r="M757" s="2">
        <f>MATCH(orders[[#This Row],[Product ID]],'BD product'!A:A,0)</f>
        <v>393</v>
      </c>
      <c r="N757" s="2" t="str" cm="1">
        <f t="array" ref="N757">INDEX('BD product'!A:D,M757,2)</f>
        <v>Office Supplies</v>
      </c>
    </row>
    <row r="758" spans="1:14" x14ac:dyDescent="0.3">
      <c r="A758" s="3" t="s">
        <v>1613</v>
      </c>
      <c r="B758" s="4">
        <v>42618</v>
      </c>
      <c r="C758" s="12" t="str">
        <f t="shared" si="11"/>
        <v>2016/09</v>
      </c>
      <c r="D758" s="4">
        <v>42620</v>
      </c>
      <c r="E758" s="3" t="s">
        <v>11</v>
      </c>
      <c r="F758" s="3" t="s">
        <v>105</v>
      </c>
      <c r="G758" s="3" t="s">
        <v>1622</v>
      </c>
      <c r="H758" s="5">
        <v>7095</v>
      </c>
      <c r="I758" s="2">
        <v>3</v>
      </c>
      <c r="J758" s="2">
        <v>0</v>
      </c>
      <c r="K758" s="2">
        <v>20.575500000000002</v>
      </c>
      <c r="L758" s="18" t="str">
        <f>VLOOKUP(F758,'BD customers'!$1:$1048576,2,FALSE)</f>
        <v>Pete Kriz</v>
      </c>
      <c r="M758" s="2">
        <f>MATCH(orders[[#This Row],[Product ID]],'BD product'!A:A,0)</f>
        <v>394</v>
      </c>
      <c r="N758" s="2" t="str" cm="1">
        <f t="array" ref="N758">INDEX('BD product'!A:D,M758,2)</f>
        <v>Office Supplies</v>
      </c>
    </row>
    <row r="759" spans="1:14" x14ac:dyDescent="0.3">
      <c r="A759" s="3" t="s">
        <v>1613</v>
      </c>
      <c r="B759" s="4">
        <v>42618</v>
      </c>
      <c r="C759" s="12" t="str">
        <f t="shared" si="11"/>
        <v>2016/09</v>
      </c>
      <c r="D759" s="4">
        <v>42620</v>
      </c>
      <c r="E759" s="3" t="s">
        <v>11</v>
      </c>
      <c r="F759" s="3" t="s">
        <v>105</v>
      </c>
      <c r="G759" s="3" t="s">
        <v>1624</v>
      </c>
      <c r="H759" s="5">
        <v>9136</v>
      </c>
      <c r="I759" s="2">
        <v>4</v>
      </c>
      <c r="J759" s="2">
        <v>0</v>
      </c>
      <c r="K759" s="2">
        <v>42.025599999999997</v>
      </c>
      <c r="L759" s="18" t="str">
        <f>VLOOKUP(F759,'BD customers'!$1:$1048576,2,FALSE)</f>
        <v>Pete Kriz</v>
      </c>
      <c r="M759" s="2">
        <f>MATCH(orders[[#This Row],[Product ID]],'BD product'!A:A,0)</f>
        <v>395</v>
      </c>
      <c r="N759" s="2" t="str" cm="1">
        <f t="array" ref="N759">INDEX('BD product'!A:D,M759,2)</f>
        <v>Office Supplies</v>
      </c>
    </row>
    <row r="760" spans="1:14" x14ac:dyDescent="0.3">
      <c r="A760" s="3" t="s">
        <v>1613</v>
      </c>
      <c r="B760" s="4">
        <v>42618</v>
      </c>
      <c r="C760" s="12" t="str">
        <f t="shared" si="11"/>
        <v>2016/09</v>
      </c>
      <c r="D760" s="4">
        <v>42620</v>
      </c>
      <c r="E760" s="3" t="s">
        <v>11</v>
      </c>
      <c r="F760" s="3" t="s">
        <v>105</v>
      </c>
      <c r="G760" s="3" t="s">
        <v>1626</v>
      </c>
      <c r="H760" s="5">
        <v>24294</v>
      </c>
      <c r="I760" s="2">
        <v>3</v>
      </c>
      <c r="J760" s="2">
        <v>0</v>
      </c>
      <c r="K760" s="2">
        <v>29.152799999999999</v>
      </c>
      <c r="L760" s="18" t="str">
        <f>VLOOKUP(F760,'BD customers'!$1:$1048576,2,FALSE)</f>
        <v>Pete Kriz</v>
      </c>
      <c r="M760" s="2">
        <f>MATCH(orders[[#This Row],[Product ID]],'BD product'!A:A,0)</f>
        <v>396</v>
      </c>
      <c r="N760" s="2" t="str" cm="1">
        <f t="array" ref="N760">INDEX('BD product'!A:D,M760,2)</f>
        <v>Furniture</v>
      </c>
    </row>
    <row r="761" spans="1:14" x14ac:dyDescent="0.3">
      <c r="A761" s="3" t="s">
        <v>1613</v>
      </c>
      <c r="B761" s="4">
        <v>42618</v>
      </c>
      <c r="C761" s="12" t="str">
        <f t="shared" si="11"/>
        <v>2016/09</v>
      </c>
      <c r="D761" s="4">
        <v>42620</v>
      </c>
      <c r="E761" s="3" t="s">
        <v>11</v>
      </c>
      <c r="F761" s="3" t="s">
        <v>105</v>
      </c>
      <c r="G761" s="3" t="s">
        <v>1628</v>
      </c>
      <c r="H761" s="5">
        <v>2205</v>
      </c>
      <c r="I761" s="2">
        <v>7</v>
      </c>
      <c r="J761" s="2">
        <v>0</v>
      </c>
      <c r="K761" s="2">
        <v>1.0584</v>
      </c>
      <c r="L761" s="18" t="str">
        <f>VLOOKUP(F761,'BD customers'!$1:$1048576,2,FALSE)</f>
        <v>Pete Kriz</v>
      </c>
      <c r="M761" s="2">
        <f>MATCH(orders[[#This Row],[Product ID]],'BD product'!A:A,0)</f>
        <v>397</v>
      </c>
      <c r="N761" s="2" t="str" cm="1">
        <f t="array" ref="N761">INDEX('BD product'!A:D,M761,2)</f>
        <v>Office Supplies</v>
      </c>
    </row>
    <row r="762" spans="1:14" x14ac:dyDescent="0.3">
      <c r="A762" s="3" t="s">
        <v>1022</v>
      </c>
      <c r="B762" s="4">
        <v>42707</v>
      </c>
      <c r="C762" s="12" t="str">
        <f t="shared" si="11"/>
        <v>2016/12</v>
      </c>
      <c r="D762" s="4">
        <v>42710</v>
      </c>
      <c r="E762" s="3" t="s">
        <v>64</v>
      </c>
      <c r="F762" s="3" t="s">
        <v>1023</v>
      </c>
      <c r="G762" s="3" t="s">
        <v>1628</v>
      </c>
      <c r="H762" s="5">
        <v>63</v>
      </c>
      <c r="I762" s="2">
        <v>2</v>
      </c>
      <c r="J762" s="2">
        <v>0</v>
      </c>
      <c r="K762" s="2">
        <v>0.3024</v>
      </c>
      <c r="L762" s="18" t="str">
        <f>VLOOKUP(F762,'BD customers'!$1:$1048576,2,FALSE)</f>
        <v>Emily Grady</v>
      </c>
      <c r="M762" s="2">
        <f>MATCH(orders[[#This Row],[Product ID]],'BD product'!A:A,0)</f>
        <v>397</v>
      </c>
      <c r="N762" s="2" t="str" cm="1">
        <f t="array" ref="N762">INDEX('BD product'!A:D,M762,2)</f>
        <v>Office Supplies</v>
      </c>
    </row>
    <row r="763" spans="1:14" x14ac:dyDescent="0.3">
      <c r="A763" s="3" t="s">
        <v>1630</v>
      </c>
      <c r="B763" s="4">
        <v>42814</v>
      </c>
      <c r="C763" s="12" t="str">
        <f t="shared" si="11"/>
        <v>2017/03</v>
      </c>
      <c r="D763" s="4">
        <v>42819</v>
      </c>
      <c r="E763" s="3" t="s">
        <v>11</v>
      </c>
      <c r="F763" s="3" t="s">
        <v>1631</v>
      </c>
      <c r="G763" s="3" t="s">
        <v>1632</v>
      </c>
      <c r="H763" s="5">
        <v>291</v>
      </c>
      <c r="I763" s="2">
        <v>1</v>
      </c>
      <c r="J763" s="2">
        <v>0</v>
      </c>
      <c r="K763" s="2">
        <v>1.3676999999999999</v>
      </c>
      <c r="L763" s="18" t="str">
        <f>VLOOKUP(F763,'BD customers'!$1:$1048576,2,FALSE)</f>
        <v>Troy Blackwell</v>
      </c>
      <c r="M763" s="2">
        <f>MATCH(orders[[#This Row],[Product ID]],'BD product'!A:A,0)</f>
        <v>398</v>
      </c>
      <c r="N763" s="2" t="str" cm="1">
        <f t="array" ref="N763">INDEX('BD product'!A:D,M763,2)</f>
        <v>Furniture</v>
      </c>
    </row>
    <row r="764" spans="1:14" x14ac:dyDescent="0.3">
      <c r="A764" s="3" t="s">
        <v>1634</v>
      </c>
      <c r="B764" s="4">
        <v>42535</v>
      </c>
      <c r="C764" s="12" t="str">
        <f t="shared" si="11"/>
        <v>2016/06</v>
      </c>
      <c r="D764" s="4">
        <v>42538</v>
      </c>
      <c r="E764" s="3" t="s">
        <v>64</v>
      </c>
      <c r="F764" s="3" t="s">
        <v>1635</v>
      </c>
      <c r="G764" s="3" t="s">
        <v>1632</v>
      </c>
      <c r="H764" s="5">
        <v>873</v>
      </c>
      <c r="I764" s="2">
        <v>3</v>
      </c>
      <c r="J764" s="2">
        <v>0</v>
      </c>
      <c r="K764" s="2">
        <v>4.1031000000000004</v>
      </c>
      <c r="L764" s="18" t="str">
        <f>VLOOKUP(F764,'BD customers'!$1:$1048576,2,FALSE)</f>
        <v>Paul Van Hugh</v>
      </c>
      <c r="M764" s="2">
        <f>MATCH(orders[[#This Row],[Product ID]],'BD product'!A:A,0)</f>
        <v>398</v>
      </c>
      <c r="N764" s="2" t="str" cm="1">
        <f t="array" ref="N764">INDEX('BD product'!A:D,M764,2)</f>
        <v>Furniture</v>
      </c>
    </row>
    <row r="765" spans="1:14" x14ac:dyDescent="0.3">
      <c r="A765" s="3" t="s">
        <v>498</v>
      </c>
      <c r="B765" s="4">
        <v>42693</v>
      </c>
      <c r="C765" s="12" t="str">
        <f t="shared" si="11"/>
        <v>2016/11</v>
      </c>
      <c r="D765" s="4">
        <v>42698</v>
      </c>
      <c r="E765" s="3" t="s">
        <v>21</v>
      </c>
      <c r="F765" s="3" t="s">
        <v>137</v>
      </c>
      <c r="G765" s="3" t="s">
        <v>1632</v>
      </c>
      <c r="H765" s="5">
        <v>2328</v>
      </c>
      <c r="I765" s="2">
        <v>2</v>
      </c>
      <c r="J765" s="2">
        <v>6</v>
      </c>
      <c r="K765" s="2">
        <v>-0.75660000000000005</v>
      </c>
      <c r="L765" s="18" t="str">
        <f>VLOOKUP(F765,'BD customers'!$1:$1048576,2,FALSE)</f>
        <v>Eric Hoffmann</v>
      </c>
      <c r="M765" s="2">
        <f>MATCH(orders[[#This Row],[Product ID]],'BD product'!A:A,0)</f>
        <v>398</v>
      </c>
      <c r="N765" s="2" t="str" cm="1">
        <f t="array" ref="N765">INDEX('BD product'!A:D,M765,2)</f>
        <v>Furniture</v>
      </c>
    </row>
    <row r="766" spans="1:14" x14ac:dyDescent="0.3">
      <c r="A766" s="3" t="s">
        <v>1196</v>
      </c>
      <c r="B766" s="4">
        <v>43059</v>
      </c>
      <c r="C766" s="12" t="str">
        <f t="shared" si="11"/>
        <v>2017/11</v>
      </c>
      <c r="D766" s="4">
        <v>43065</v>
      </c>
      <c r="E766" s="3" t="s">
        <v>21</v>
      </c>
      <c r="F766" s="3" t="s">
        <v>1197</v>
      </c>
      <c r="G766" s="3" t="s">
        <v>1632</v>
      </c>
      <c r="H766" s="5">
        <v>4656</v>
      </c>
      <c r="I766" s="2">
        <v>2</v>
      </c>
      <c r="J766" s="2">
        <v>2</v>
      </c>
      <c r="K766" s="2">
        <v>1.5713999999999999</v>
      </c>
      <c r="L766" s="18" t="str">
        <f>VLOOKUP(F766,'BD customers'!$1:$1048576,2,FALSE)</f>
        <v>Brian Thompson</v>
      </c>
      <c r="M766" s="2">
        <f>MATCH(orders[[#This Row],[Product ID]],'BD product'!A:A,0)</f>
        <v>398</v>
      </c>
      <c r="N766" s="2" t="str" cm="1">
        <f t="array" ref="N766">INDEX('BD product'!A:D,M766,2)</f>
        <v>Furniture</v>
      </c>
    </row>
    <row r="767" spans="1:14" x14ac:dyDescent="0.3">
      <c r="A767" s="3" t="s">
        <v>1636</v>
      </c>
      <c r="B767" s="4">
        <v>42461</v>
      </c>
      <c r="C767" s="12" t="str">
        <f t="shared" si="11"/>
        <v>2016/04</v>
      </c>
      <c r="D767" s="4">
        <v>42463</v>
      </c>
      <c r="E767" s="3" t="s">
        <v>11</v>
      </c>
      <c r="F767" s="3" t="s">
        <v>1637</v>
      </c>
      <c r="G767" s="3" t="s">
        <v>1638</v>
      </c>
      <c r="H767" s="5">
        <v>5952</v>
      </c>
      <c r="I767" s="2">
        <v>3</v>
      </c>
      <c r="J767" s="2">
        <v>0</v>
      </c>
      <c r="K767" s="2">
        <v>15.475199999999999</v>
      </c>
      <c r="L767" s="18" t="str">
        <f>VLOOKUP(F767,'BD customers'!$1:$1048576,2,FALSE)</f>
        <v>Raymond Buch</v>
      </c>
      <c r="M767" s="2">
        <f>MATCH(orders[[#This Row],[Product ID]],'BD product'!A:A,0)</f>
        <v>399</v>
      </c>
      <c r="N767" s="2" t="str" cm="1">
        <f t="array" ref="N767">INDEX('BD product'!A:D,M767,2)</f>
        <v>Office Supplies</v>
      </c>
    </row>
    <row r="768" spans="1:14" x14ac:dyDescent="0.3">
      <c r="A768" s="3" t="s">
        <v>1636</v>
      </c>
      <c r="B768" s="4">
        <v>42461</v>
      </c>
      <c r="C768" s="12" t="str">
        <f t="shared" si="11"/>
        <v>2016/04</v>
      </c>
      <c r="D768" s="4">
        <v>42463</v>
      </c>
      <c r="E768" s="3" t="s">
        <v>11</v>
      </c>
      <c r="F768" s="3" t="s">
        <v>1637</v>
      </c>
      <c r="G768" s="3" t="s">
        <v>1640</v>
      </c>
      <c r="H768" s="5">
        <v>16194</v>
      </c>
      <c r="I768" s="2">
        <v>3</v>
      </c>
      <c r="J768" s="2">
        <v>0</v>
      </c>
      <c r="K768" s="2">
        <v>9.7164000000000001</v>
      </c>
      <c r="L768" s="18" t="str">
        <f>VLOOKUP(F768,'BD customers'!$1:$1048576,2,FALSE)</f>
        <v>Raymond Buch</v>
      </c>
      <c r="M768" s="2">
        <f>MATCH(orders[[#This Row],[Product ID]],'BD product'!A:A,0)</f>
        <v>400</v>
      </c>
      <c r="N768" s="2" t="str" cm="1">
        <f t="array" ref="N768">INDEX('BD product'!A:D,M768,2)</f>
        <v>Office Supplies</v>
      </c>
    </row>
    <row r="769" spans="1:14" x14ac:dyDescent="0.3">
      <c r="A769" s="3" t="s">
        <v>1642</v>
      </c>
      <c r="B769" s="4">
        <v>42541</v>
      </c>
      <c r="C769" s="12" t="str">
        <f t="shared" si="11"/>
        <v>2016/06</v>
      </c>
      <c r="D769" s="4">
        <v>42542</v>
      </c>
      <c r="E769" s="3" t="s">
        <v>64</v>
      </c>
      <c r="F769" s="3" t="s">
        <v>550</v>
      </c>
      <c r="G769" s="3" t="s">
        <v>1640</v>
      </c>
      <c r="H769" s="5">
        <v>16194</v>
      </c>
      <c r="I769" s="2">
        <v>3</v>
      </c>
      <c r="J769" s="2">
        <v>0</v>
      </c>
      <c r="K769" s="2">
        <v>9.7164000000000001</v>
      </c>
      <c r="L769" s="18" t="str">
        <f>VLOOKUP(F769,'BD customers'!$1:$1048576,2,FALSE)</f>
        <v>Roy Collins</v>
      </c>
      <c r="M769" s="2">
        <f>MATCH(orders[[#This Row],[Product ID]],'BD product'!A:A,0)</f>
        <v>400</v>
      </c>
      <c r="N769" s="2" t="str" cm="1">
        <f t="array" ref="N769">INDEX('BD product'!A:D,M769,2)</f>
        <v>Office Supplies</v>
      </c>
    </row>
    <row r="770" spans="1:14" x14ac:dyDescent="0.3">
      <c r="A770" s="3" t="s">
        <v>1636</v>
      </c>
      <c r="B770" s="4">
        <v>42461</v>
      </c>
      <c r="C770" s="12" t="str">
        <f t="shared" ref="C770:C833" si="12">TEXT(B770,"aaaa/mm")</f>
        <v>2016/04</v>
      </c>
      <c r="D770" s="4">
        <v>42463</v>
      </c>
      <c r="E770" s="3" t="s">
        <v>11</v>
      </c>
      <c r="F770" s="3" t="s">
        <v>1637</v>
      </c>
      <c r="G770" s="3" t="s">
        <v>1643</v>
      </c>
      <c r="H770" s="5">
        <v>26388</v>
      </c>
      <c r="I770" s="2">
        <v>6</v>
      </c>
      <c r="J770" s="2">
        <v>0</v>
      </c>
      <c r="K770" s="2">
        <v>71.247600000000006</v>
      </c>
      <c r="L770" s="18" t="str">
        <f>VLOOKUP(F770,'BD customers'!$1:$1048576,2,FALSE)</f>
        <v>Raymond Buch</v>
      </c>
      <c r="M770" s="2">
        <f>MATCH(orders[[#This Row],[Product ID]],'BD product'!A:A,0)</f>
        <v>401</v>
      </c>
      <c r="N770" s="2" t="str" cm="1">
        <f t="array" ref="N770">INDEX('BD product'!A:D,M770,2)</f>
        <v>Office Supplies</v>
      </c>
    </row>
    <row r="771" spans="1:14" x14ac:dyDescent="0.3">
      <c r="A771" s="3" t="s">
        <v>1645</v>
      </c>
      <c r="B771" s="4">
        <v>41799</v>
      </c>
      <c r="C771" s="12" t="str">
        <f t="shared" si="12"/>
        <v>2014/06</v>
      </c>
      <c r="D771" s="4">
        <v>41803</v>
      </c>
      <c r="E771" s="3" t="s">
        <v>11</v>
      </c>
      <c r="F771" s="3" t="s">
        <v>1646</v>
      </c>
      <c r="G771" s="3" t="s">
        <v>1643</v>
      </c>
      <c r="H771" s="5">
        <v>70368</v>
      </c>
      <c r="I771" s="2">
        <v>2</v>
      </c>
      <c r="J771" s="2">
        <v>2</v>
      </c>
      <c r="K771" s="2">
        <v>6.1571999999999996</v>
      </c>
      <c r="L771" s="18" t="str">
        <f>VLOOKUP(F771,'BD customers'!$1:$1048576,2,FALSE)</f>
        <v>Carl Weiss</v>
      </c>
      <c r="M771" s="2">
        <f>MATCH(orders[[#This Row],[Product ID]],'BD product'!A:A,0)</f>
        <v>401</v>
      </c>
      <c r="N771" s="2" t="str" cm="1">
        <f t="array" ref="N771">INDEX('BD product'!A:D,M771,2)</f>
        <v>Office Supplies</v>
      </c>
    </row>
    <row r="772" spans="1:14" x14ac:dyDescent="0.3">
      <c r="A772" s="3" t="s">
        <v>1636</v>
      </c>
      <c r="B772" s="4">
        <v>42461</v>
      </c>
      <c r="C772" s="12" t="str">
        <f t="shared" si="12"/>
        <v>2016/04</v>
      </c>
      <c r="D772" s="4">
        <v>42463</v>
      </c>
      <c r="E772" s="3" t="s">
        <v>11</v>
      </c>
      <c r="F772" s="3" t="s">
        <v>1637</v>
      </c>
      <c r="G772" s="3" t="s">
        <v>1647</v>
      </c>
      <c r="H772" s="5">
        <v>3048</v>
      </c>
      <c r="I772" s="2">
        <v>3</v>
      </c>
      <c r="J772" s="2">
        <v>0</v>
      </c>
      <c r="K772" s="2">
        <v>7.9248000000000003</v>
      </c>
      <c r="L772" s="18" t="str">
        <f>VLOOKUP(F772,'BD customers'!$1:$1048576,2,FALSE)</f>
        <v>Raymond Buch</v>
      </c>
      <c r="M772" s="2">
        <f>MATCH(orders[[#This Row],[Product ID]],'BD product'!A:A,0)</f>
        <v>402</v>
      </c>
      <c r="N772" s="2" t="str" cm="1">
        <f t="array" ref="N772">INDEX('BD product'!A:D,M772,2)</f>
        <v>Office Supplies</v>
      </c>
    </row>
    <row r="773" spans="1:14" x14ac:dyDescent="0.3">
      <c r="A773" s="3" t="s">
        <v>1649</v>
      </c>
      <c r="B773" s="4">
        <v>42065</v>
      </c>
      <c r="C773" s="12" t="str">
        <f t="shared" si="12"/>
        <v>2015/03</v>
      </c>
      <c r="D773" s="4">
        <v>42070</v>
      </c>
      <c r="E773" s="3" t="s">
        <v>21</v>
      </c>
      <c r="F773" s="3" t="s">
        <v>528</v>
      </c>
      <c r="G773" s="3" t="s">
        <v>1647</v>
      </c>
      <c r="H773" s="5">
        <v>1016</v>
      </c>
      <c r="I773" s="2">
        <v>1</v>
      </c>
      <c r="J773" s="2">
        <v>0</v>
      </c>
      <c r="K773" s="2">
        <v>2.6415999999999999</v>
      </c>
      <c r="L773" s="18" t="str">
        <f>VLOOKUP(F773,'BD customers'!$1:$1048576,2,FALSE)</f>
        <v>Pete Armstrong</v>
      </c>
      <c r="M773" s="2">
        <f>MATCH(orders[[#This Row],[Product ID]],'BD product'!A:A,0)</f>
        <v>402</v>
      </c>
      <c r="N773" s="2" t="str" cm="1">
        <f t="array" ref="N773">INDEX('BD product'!A:D,M773,2)</f>
        <v>Office Supplies</v>
      </c>
    </row>
    <row r="774" spans="1:14" x14ac:dyDescent="0.3">
      <c r="A774" s="3" t="s">
        <v>1636</v>
      </c>
      <c r="B774" s="4">
        <v>42461</v>
      </c>
      <c r="C774" s="12" t="str">
        <f t="shared" si="12"/>
        <v>2016/04</v>
      </c>
      <c r="D774" s="4">
        <v>42463</v>
      </c>
      <c r="E774" s="3" t="s">
        <v>11</v>
      </c>
      <c r="F774" s="3" t="s">
        <v>1637</v>
      </c>
      <c r="G774" s="3" t="s">
        <v>1650</v>
      </c>
      <c r="H774" s="5">
        <v>984</v>
      </c>
      <c r="I774" s="2">
        <v>3</v>
      </c>
      <c r="J774" s="2">
        <v>0</v>
      </c>
      <c r="K774" s="2">
        <v>2.8536000000000001</v>
      </c>
      <c r="L774" s="18" t="str">
        <f>VLOOKUP(F774,'BD customers'!$1:$1048576,2,FALSE)</f>
        <v>Raymond Buch</v>
      </c>
      <c r="M774" s="2">
        <f>MATCH(orders[[#This Row],[Product ID]],'BD product'!A:A,0)</f>
        <v>403</v>
      </c>
      <c r="N774" s="2" t="str" cm="1">
        <f t="array" ref="N774">INDEX('BD product'!A:D,M774,2)</f>
        <v>Office Supplies</v>
      </c>
    </row>
    <row r="775" spans="1:14" x14ac:dyDescent="0.3">
      <c r="A775" s="3" t="s">
        <v>1636</v>
      </c>
      <c r="B775" s="4">
        <v>42461</v>
      </c>
      <c r="C775" s="12" t="str">
        <f t="shared" si="12"/>
        <v>2016/04</v>
      </c>
      <c r="D775" s="4">
        <v>42463</v>
      </c>
      <c r="E775" s="3" t="s">
        <v>11</v>
      </c>
      <c r="F775" s="3" t="s">
        <v>1637</v>
      </c>
      <c r="G775" s="3" t="s">
        <v>1652</v>
      </c>
      <c r="H775" s="5">
        <v>3512</v>
      </c>
      <c r="I775" s="2">
        <v>4</v>
      </c>
      <c r="J775" s="2">
        <v>0</v>
      </c>
      <c r="K775" s="2">
        <v>9.1311999999999998</v>
      </c>
      <c r="L775" s="18" t="str">
        <f>VLOOKUP(F775,'BD customers'!$1:$1048576,2,FALSE)</f>
        <v>Raymond Buch</v>
      </c>
      <c r="M775" s="2">
        <f>MATCH(orders[[#This Row],[Product ID]],'BD product'!A:A,0)</f>
        <v>404</v>
      </c>
      <c r="N775" s="2" t="str" cm="1">
        <f t="array" ref="N775">INDEX('BD product'!A:D,M775,2)</f>
        <v>Technology</v>
      </c>
    </row>
    <row r="776" spans="1:14" x14ac:dyDescent="0.3">
      <c r="A776" s="3" t="s">
        <v>1654</v>
      </c>
      <c r="B776" s="4">
        <v>42436</v>
      </c>
      <c r="C776" s="12" t="str">
        <f t="shared" si="12"/>
        <v>2016/03</v>
      </c>
      <c r="D776" s="4">
        <v>42441</v>
      </c>
      <c r="E776" s="3" t="s">
        <v>21</v>
      </c>
      <c r="F776" s="3" t="s">
        <v>76</v>
      </c>
      <c r="G776" s="3" t="s">
        <v>1652</v>
      </c>
      <c r="H776" s="5">
        <v>21072</v>
      </c>
      <c r="I776" s="2">
        <v>3</v>
      </c>
      <c r="J776" s="2">
        <v>2</v>
      </c>
      <c r="K776" s="2">
        <v>1.5804</v>
      </c>
      <c r="L776" s="18" t="str">
        <f>VLOOKUP(F776,'BD customers'!$1:$1048576,2,FALSE)</f>
        <v>Ed Braxton</v>
      </c>
      <c r="M776" s="2">
        <f>MATCH(orders[[#This Row],[Product ID]],'BD product'!A:A,0)</f>
        <v>404</v>
      </c>
      <c r="N776" s="2" t="str" cm="1">
        <f t="array" ref="N776">INDEX('BD product'!A:D,M776,2)</f>
        <v>Technology</v>
      </c>
    </row>
    <row r="777" spans="1:14" x14ac:dyDescent="0.3">
      <c r="A777" s="3" t="s">
        <v>75</v>
      </c>
      <c r="B777" s="4">
        <v>43028</v>
      </c>
      <c r="C777" s="12" t="str">
        <f t="shared" si="12"/>
        <v>2017/10</v>
      </c>
      <c r="D777" s="4">
        <v>43032</v>
      </c>
      <c r="E777" s="3" t="s">
        <v>21</v>
      </c>
      <c r="F777" s="3" t="s">
        <v>76</v>
      </c>
      <c r="G777" s="3" t="s">
        <v>1655</v>
      </c>
      <c r="H777" s="5">
        <v>665408</v>
      </c>
      <c r="I777" s="2">
        <v>2</v>
      </c>
      <c r="J777" s="2">
        <v>2</v>
      </c>
      <c r="K777" s="2">
        <v>66.540800000000004</v>
      </c>
      <c r="L777" s="18" t="str">
        <f>VLOOKUP(F777,'BD customers'!$1:$1048576,2,FALSE)</f>
        <v>Ed Braxton</v>
      </c>
      <c r="M777" s="2">
        <f>MATCH(orders[[#This Row],[Product ID]],'BD product'!A:A,0)</f>
        <v>405</v>
      </c>
      <c r="N777" s="2" t="str" cm="1">
        <f t="array" ref="N777">INDEX('BD product'!A:D,M777,2)</f>
        <v>Office Supplies</v>
      </c>
    </row>
    <row r="778" spans="1:14" x14ac:dyDescent="0.3">
      <c r="A778" s="3" t="s">
        <v>1657</v>
      </c>
      <c r="B778" s="4">
        <v>42082</v>
      </c>
      <c r="C778" s="12" t="str">
        <f t="shared" si="12"/>
        <v>2015/03</v>
      </c>
      <c r="D778" s="4">
        <v>42083</v>
      </c>
      <c r="E778" s="3" t="s">
        <v>64</v>
      </c>
      <c r="F778" s="3" t="s">
        <v>862</v>
      </c>
      <c r="G778" s="3" t="s">
        <v>1655</v>
      </c>
      <c r="H778" s="5">
        <v>124764</v>
      </c>
      <c r="I778" s="2">
        <v>3</v>
      </c>
      <c r="J778" s="2">
        <v>0</v>
      </c>
      <c r="K778" s="2">
        <v>349.33920000000001</v>
      </c>
      <c r="L778" s="18" t="str">
        <f>VLOOKUP(F778,'BD customers'!$1:$1048576,2,FALSE)</f>
        <v>Fred Hopkins</v>
      </c>
      <c r="M778" s="2">
        <f>MATCH(orders[[#This Row],[Product ID]],'BD product'!A:A,0)</f>
        <v>405</v>
      </c>
      <c r="N778" s="2" t="str" cm="1">
        <f t="array" ref="N778">INDEX('BD product'!A:D,M778,2)</f>
        <v>Office Supplies</v>
      </c>
    </row>
    <row r="779" spans="1:14" x14ac:dyDescent="0.3">
      <c r="A779" s="3" t="s">
        <v>1658</v>
      </c>
      <c r="B779" s="4">
        <v>42717</v>
      </c>
      <c r="C779" s="12" t="str">
        <f t="shared" si="12"/>
        <v>2016/12</v>
      </c>
      <c r="D779" s="4">
        <v>42721</v>
      </c>
      <c r="E779" s="3" t="s">
        <v>21</v>
      </c>
      <c r="F779" s="3" t="s">
        <v>1582</v>
      </c>
      <c r="G779" s="3" t="s">
        <v>1659</v>
      </c>
      <c r="H779" s="5">
        <v>6388</v>
      </c>
      <c r="I779" s="2">
        <v>4</v>
      </c>
      <c r="J779" s="2">
        <v>0</v>
      </c>
      <c r="K779" s="2">
        <v>24.9132</v>
      </c>
      <c r="L779" s="18" t="str">
        <f>VLOOKUP(F779,'BD customers'!$1:$1048576,2,FALSE)</f>
        <v>Ken Heidel</v>
      </c>
      <c r="M779" s="2">
        <f>MATCH(orders[[#This Row],[Product ID]],'BD product'!A:A,0)</f>
        <v>406</v>
      </c>
      <c r="N779" s="2" t="str" cm="1">
        <f t="array" ref="N779">INDEX('BD product'!A:D,M779,2)</f>
        <v>Technology</v>
      </c>
    </row>
    <row r="780" spans="1:14" x14ac:dyDescent="0.3">
      <c r="A780" s="3" t="s">
        <v>1164</v>
      </c>
      <c r="B780" s="4">
        <v>43066</v>
      </c>
      <c r="C780" s="12" t="str">
        <f t="shared" si="12"/>
        <v>2017/11</v>
      </c>
      <c r="D780" s="4">
        <v>43068</v>
      </c>
      <c r="E780" s="3" t="s">
        <v>64</v>
      </c>
      <c r="F780" s="3" t="s">
        <v>1165</v>
      </c>
      <c r="G780" s="3" t="s">
        <v>1659</v>
      </c>
      <c r="H780" s="5">
        <v>14373</v>
      </c>
      <c r="I780" s="2">
        <v>9</v>
      </c>
      <c r="J780" s="2">
        <v>0</v>
      </c>
      <c r="K780" s="2">
        <v>56.054699999999997</v>
      </c>
      <c r="L780" s="18" t="str">
        <f>VLOOKUP(F780,'BD customers'!$1:$1048576,2,FALSE)</f>
        <v>Brian Moss</v>
      </c>
      <c r="M780" s="2">
        <f>MATCH(orders[[#This Row],[Product ID]],'BD product'!A:A,0)</f>
        <v>406</v>
      </c>
      <c r="N780" s="2" t="str" cm="1">
        <f t="array" ref="N780">INDEX('BD product'!A:D,M780,2)</f>
        <v>Technology</v>
      </c>
    </row>
    <row r="781" spans="1:14" x14ac:dyDescent="0.3">
      <c r="A781" s="3" t="s">
        <v>1661</v>
      </c>
      <c r="B781" s="4">
        <v>41682</v>
      </c>
      <c r="C781" s="12" t="str">
        <f t="shared" si="12"/>
        <v>2014/02</v>
      </c>
      <c r="D781" s="4">
        <v>41688</v>
      </c>
      <c r="E781" s="3" t="s">
        <v>21</v>
      </c>
      <c r="F781" s="3" t="s">
        <v>432</v>
      </c>
      <c r="G781" s="3" t="s">
        <v>1662</v>
      </c>
      <c r="H781" s="5">
        <v>129568</v>
      </c>
      <c r="I781" s="2">
        <v>2</v>
      </c>
      <c r="J781" s="2">
        <v>2</v>
      </c>
      <c r="K781" s="2">
        <v>-2.4293999999999998</v>
      </c>
      <c r="L781" s="18" t="str">
        <f>VLOOKUP(F781,'BD customers'!$1:$1048576,2,FALSE)</f>
        <v>Sanjit Chand</v>
      </c>
      <c r="M781" s="2">
        <f>MATCH(orders[[#This Row],[Product ID]],'BD product'!A:A,0)</f>
        <v>407</v>
      </c>
      <c r="N781" s="2" t="str" cm="1">
        <f t="array" ref="N781">INDEX('BD product'!A:D,M781,2)</f>
        <v>Furniture</v>
      </c>
    </row>
    <row r="782" spans="1:14" x14ac:dyDescent="0.3">
      <c r="A782" s="3" t="s">
        <v>1664</v>
      </c>
      <c r="B782" s="4">
        <v>42639</v>
      </c>
      <c r="C782" s="12" t="str">
        <f t="shared" si="12"/>
        <v>2016/09</v>
      </c>
      <c r="D782" s="4">
        <v>42644</v>
      </c>
      <c r="E782" s="3" t="s">
        <v>21</v>
      </c>
      <c r="F782" s="3" t="s">
        <v>1563</v>
      </c>
      <c r="G782" s="3" t="s">
        <v>1665</v>
      </c>
      <c r="H782" s="5">
        <v>747558</v>
      </c>
      <c r="I782" s="2">
        <v>3</v>
      </c>
      <c r="J782" s="2">
        <v>3</v>
      </c>
      <c r="K782" s="2">
        <v>-96.114599999999996</v>
      </c>
      <c r="L782" s="18" t="str">
        <f>VLOOKUP(F782,'BD customers'!$1:$1048576,2,FALSE)</f>
        <v>Natalie Fritzler</v>
      </c>
      <c r="M782" s="2">
        <f>MATCH(orders[[#This Row],[Product ID]],'BD product'!A:A,0)</f>
        <v>408</v>
      </c>
      <c r="N782" s="2" t="str" cm="1">
        <f t="array" ref="N782">INDEX('BD product'!A:D,M782,2)</f>
        <v>Furniture</v>
      </c>
    </row>
    <row r="783" spans="1:14" x14ac:dyDescent="0.3">
      <c r="A783" s="3" t="s">
        <v>400</v>
      </c>
      <c r="B783" s="4">
        <v>41659</v>
      </c>
      <c r="C783" s="12" t="str">
        <f t="shared" si="12"/>
        <v>2014/01</v>
      </c>
      <c r="D783" s="4">
        <v>41665</v>
      </c>
      <c r="E783" s="3" t="s">
        <v>21</v>
      </c>
      <c r="F783" s="3" t="s">
        <v>401</v>
      </c>
      <c r="G783" s="3" t="s">
        <v>1665</v>
      </c>
      <c r="H783" s="5">
        <v>106794</v>
      </c>
      <c r="I783" s="2">
        <v>3</v>
      </c>
      <c r="J783" s="2">
        <v>0</v>
      </c>
      <c r="K783" s="2">
        <v>224.26740000000001</v>
      </c>
      <c r="L783" s="18" t="str">
        <f>VLOOKUP(F783,'BD customers'!$1:$1048576,2,FALSE)</f>
        <v>Hunter Lopez</v>
      </c>
      <c r="M783" s="2">
        <f>MATCH(orders[[#This Row],[Product ID]],'BD product'!A:A,0)</f>
        <v>408</v>
      </c>
      <c r="N783" s="2" t="str" cm="1">
        <f t="array" ref="N783">INDEX('BD product'!A:D,M783,2)</f>
        <v>Furniture</v>
      </c>
    </row>
    <row r="784" spans="1:14" x14ac:dyDescent="0.3">
      <c r="A784" s="3" t="s">
        <v>1122</v>
      </c>
      <c r="B784" s="4">
        <v>42569</v>
      </c>
      <c r="C784" s="12" t="str">
        <f t="shared" si="12"/>
        <v>2016/07</v>
      </c>
      <c r="D784" s="4">
        <v>42575</v>
      </c>
      <c r="E784" s="3" t="s">
        <v>21</v>
      </c>
      <c r="F784" s="3" t="s">
        <v>1123</v>
      </c>
      <c r="G784" s="3" t="s">
        <v>1665</v>
      </c>
      <c r="H784" s="5">
        <v>854352</v>
      </c>
      <c r="I784" s="2">
        <v>3</v>
      </c>
      <c r="J784" s="2">
        <v>2</v>
      </c>
      <c r="K784" s="2">
        <v>10.679399999999999</v>
      </c>
      <c r="L784" s="18" t="str">
        <f>VLOOKUP(F784,'BD customers'!$1:$1048576,2,FALSE)</f>
        <v>Linda Southworth</v>
      </c>
      <c r="M784" s="2">
        <f>MATCH(orders[[#This Row],[Product ID]],'BD product'!A:A,0)</f>
        <v>408</v>
      </c>
      <c r="N784" s="2" t="str" cm="1">
        <f t="array" ref="N784">INDEX('BD product'!A:D,M784,2)</f>
        <v>Furniture</v>
      </c>
    </row>
    <row r="785" spans="1:14" x14ac:dyDescent="0.3">
      <c r="A785" s="3" t="s">
        <v>1664</v>
      </c>
      <c r="B785" s="4">
        <v>42639</v>
      </c>
      <c r="C785" s="12" t="str">
        <f t="shared" si="12"/>
        <v>2016/09</v>
      </c>
      <c r="D785" s="4">
        <v>42644</v>
      </c>
      <c r="E785" s="3" t="s">
        <v>21</v>
      </c>
      <c r="F785" s="3" t="s">
        <v>1563</v>
      </c>
      <c r="G785" s="3" t="s">
        <v>1667</v>
      </c>
      <c r="H785" s="5">
        <v>8928</v>
      </c>
      <c r="I785" s="2">
        <v>2</v>
      </c>
      <c r="J785" s="2">
        <v>2</v>
      </c>
      <c r="K785" s="2">
        <v>0.33479999999999999</v>
      </c>
      <c r="L785" s="18" t="str">
        <f>VLOOKUP(F785,'BD customers'!$1:$1048576,2,FALSE)</f>
        <v>Natalie Fritzler</v>
      </c>
      <c r="M785" s="2">
        <f>MATCH(orders[[#This Row],[Product ID]],'BD product'!A:A,0)</f>
        <v>409</v>
      </c>
      <c r="N785" s="2" t="str" cm="1">
        <f t="array" ref="N785">INDEX('BD product'!A:D,M785,2)</f>
        <v>Office Supplies</v>
      </c>
    </row>
    <row r="786" spans="1:14" x14ac:dyDescent="0.3">
      <c r="A786" s="3" t="s">
        <v>1668</v>
      </c>
      <c r="B786" s="4">
        <v>42353</v>
      </c>
      <c r="C786" s="12" t="str">
        <f t="shared" si="12"/>
        <v>2015/12</v>
      </c>
      <c r="D786" s="4">
        <v>42360</v>
      </c>
      <c r="E786" s="3" t="s">
        <v>21</v>
      </c>
      <c r="F786" s="3" t="s">
        <v>602</v>
      </c>
      <c r="G786" s="3" t="s">
        <v>1669</v>
      </c>
      <c r="H786" s="5">
        <v>10392</v>
      </c>
      <c r="I786" s="2">
        <v>4</v>
      </c>
      <c r="J786" s="2">
        <v>0</v>
      </c>
      <c r="K786" s="2">
        <v>3.6372</v>
      </c>
      <c r="L786" s="18" t="str">
        <f>VLOOKUP(F786,'BD customers'!$1:$1048576,2,FALSE)</f>
        <v>Joseph Holt</v>
      </c>
      <c r="M786" s="2">
        <f>MATCH(orders[[#This Row],[Product ID]],'BD product'!A:A,0)</f>
        <v>410</v>
      </c>
      <c r="N786" s="2" t="str" cm="1">
        <f t="array" ref="N786">INDEX('BD product'!A:D,M786,2)</f>
        <v>Office Supplies</v>
      </c>
    </row>
    <row r="787" spans="1:14" x14ac:dyDescent="0.3">
      <c r="A787" s="3" t="s">
        <v>1668</v>
      </c>
      <c r="B787" s="4">
        <v>42353</v>
      </c>
      <c r="C787" s="12" t="str">
        <f t="shared" si="12"/>
        <v>2015/12</v>
      </c>
      <c r="D787" s="4">
        <v>42360</v>
      </c>
      <c r="E787" s="3" t="s">
        <v>21</v>
      </c>
      <c r="F787" s="3" t="s">
        <v>602</v>
      </c>
      <c r="G787" s="3" t="s">
        <v>1671</v>
      </c>
      <c r="H787" s="5">
        <v>89991</v>
      </c>
      <c r="I787" s="2">
        <v>9</v>
      </c>
      <c r="J787" s="2">
        <v>0</v>
      </c>
      <c r="K787" s="2">
        <v>377.9622</v>
      </c>
      <c r="L787" s="18" t="str">
        <f>VLOOKUP(F787,'BD customers'!$1:$1048576,2,FALSE)</f>
        <v>Joseph Holt</v>
      </c>
      <c r="M787" s="2">
        <f>MATCH(orders[[#This Row],[Product ID]],'BD product'!A:A,0)</f>
        <v>411</v>
      </c>
      <c r="N787" s="2" t="str" cm="1">
        <f t="array" ref="N787">INDEX('BD product'!A:D,M787,2)</f>
        <v>Technology</v>
      </c>
    </row>
    <row r="788" spans="1:14" x14ac:dyDescent="0.3">
      <c r="A788" s="3" t="s">
        <v>1673</v>
      </c>
      <c r="B788" s="4">
        <v>42608</v>
      </c>
      <c r="C788" s="12" t="str">
        <f t="shared" si="12"/>
        <v>2016/08</v>
      </c>
      <c r="D788" s="4">
        <v>42610</v>
      </c>
      <c r="E788" s="3" t="s">
        <v>64</v>
      </c>
      <c r="F788" s="3" t="s">
        <v>217</v>
      </c>
      <c r="G788" s="3" t="s">
        <v>1671</v>
      </c>
      <c r="H788" s="5">
        <v>159984</v>
      </c>
      <c r="I788" s="2">
        <v>2</v>
      </c>
      <c r="J788" s="2">
        <v>2</v>
      </c>
      <c r="K788" s="2">
        <v>43.995600000000003</v>
      </c>
      <c r="L788" s="18" t="str">
        <f>VLOOKUP(F788,'BD customers'!$1:$1048576,2,FALSE)</f>
        <v>Linda Cazamias</v>
      </c>
      <c r="M788" s="2">
        <f>MATCH(orders[[#This Row],[Product ID]],'BD product'!A:A,0)</f>
        <v>411</v>
      </c>
      <c r="N788" s="2" t="str" cm="1">
        <f t="array" ref="N788">INDEX('BD product'!A:D,M788,2)</f>
        <v>Technology</v>
      </c>
    </row>
    <row r="789" spans="1:14" x14ac:dyDescent="0.3">
      <c r="A789" s="3" t="s">
        <v>1668</v>
      </c>
      <c r="B789" s="4">
        <v>42353</v>
      </c>
      <c r="C789" s="12" t="str">
        <f t="shared" si="12"/>
        <v>2015/12</v>
      </c>
      <c r="D789" s="4">
        <v>42360</v>
      </c>
      <c r="E789" s="3" t="s">
        <v>21</v>
      </c>
      <c r="F789" s="3" t="s">
        <v>602</v>
      </c>
      <c r="G789" s="3" t="s">
        <v>1674</v>
      </c>
      <c r="H789" s="5">
        <v>51312</v>
      </c>
      <c r="I789" s="2">
        <v>3</v>
      </c>
      <c r="J789" s="2">
        <v>2</v>
      </c>
      <c r="K789" s="2">
        <v>18.6006</v>
      </c>
      <c r="L789" s="18" t="str">
        <f>VLOOKUP(F789,'BD customers'!$1:$1048576,2,FALSE)</f>
        <v>Joseph Holt</v>
      </c>
      <c r="M789" s="2">
        <f>MATCH(orders[[#This Row],[Product ID]],'BD product'!A:A,0)</f>
        <v>412</v>
      </c>
      <c r="N789" s="2" t="str" cm="1">
        <f t="array" ref="N789">INDEX('BD product'!A:D,M789,2)</f>
        <v>Office Supplies</v>
      </c>
    </row>
    <row r="790" spans="1:14" x14ac:dyDescent="0.3">
      <c r="A790" s="3" t="s">
        <v>260</v>
      </c>
      <c r="B790" s="4">
        <v>42280</v>
      </c>
      <c r="C790" s="12" t="str">
        <f t="shared" si="12"/>
        <v>2015/10</v>
      </c>
      <c r="D790" s="4">
        <v>42283</v>
      </c>
      <c r="E790" s="3" t="s">
        <v>11</v>
      </c>
      <c r="F790" s="3" t="s">
        <v>261</v>
      </c>
      <c r="G790" s="3" t="s">
        <v>1674</v>
      </c>
      <c r="H790" s="5">
        <v>3207</v>
      </c>
      <c r="I790" s="2">
        <v>5</v>
      </c>
      <c r="J790" s="2">
        <v>7</v>
      </c>
      <c r="K790" s="2">
        <v>-2.2448999999999999</v>
      </c>
      <c r="L790" s="18" t="str">
        <f>VLOOKUP(F790,'BD customers'!$1:$1048576,2,FALSE)</f>
        <v>Bryan Mills</v>
      </c>
      <c r="M790" s="2">
        <f>MATCH(orders[[#This Row],[Product ID]],'BD product'!A:A,0)</f>
        <v>412</v>
      </c>
      <c r="N790" s="2" t="str" cm="1">
        <f t="array" ref="N790">INDEX('BD product'!A:D,M790,2)</f>
        <v>Office Supplies</v>
      </c>
    </row>
    <row r="791" spans="1:14" x14ac:dyDescent="0.3">
      <c r="A791" s="3" t="s">
        <v>1676</v>
      </c>
      <c r="B791" s="4">
        <v>42906</v>
      </c>
      <c r="C791" s="12" t="str">
        <f t="shared" si="12"/>
        <v>2017/06</v>
      </c>
      <c r="D791" s="4">
        <v>42912</v>
      </c>
      <c r="E791" s="3" t="s">
        <v>21</v>
      </c>
      <c r="F791" s="3" t="s">
        <v>1209</v>
      </c>
      <c r="G791" s="3" t="s">
        <v>1674</v>
      </c>
      <c r="H791" s="5">
        <v>51312</v>
      </c>
      <c r="I791" s="2">
        <v>3</v>
      </c>
      <c r="J791" s="2">
        <v>2</v>
      </c>
      <c r="K791" s="2">
        <v>18.6006</v>
      </c>
      <c r="L791" s="18" t="str">
        <f>VLOOKUP(F791,'BD customers'!$1:$1048576,2,FALSE)</f>
        <v>Jeremy Ellison</v>
      </c>
      <c r="M791" s="2">
        <f>MATCH(orders[[#This Row],[Product ID]],'BD product'!A:A,0)</f>
        <v>412</v>
      </c>
      <c r="N791" s="2" t="str" cm="1">
        <f t="array" ref="N791">INDEX('BD product'!A:D,M791,2)</f>
        <v>Office Supplies</v>
      </c>
    </row>
    <row r="792" spans="1:14" x14ac:dyDescent="0.3">
      <c r="A792" s="3" t="s">
        <v>1011</v>
      </c>
      <c r="B792" s="4">
        <v>42965</v>
      </c>
      <c r="C792" s="12" t="str">
        <f t="shared" si="12"/>
        <v>2017/08</v>
      </c>
      <c r="D792" s="4">
        <v>42969</v>
      </c>
      <c r="E792" s="3" t="s">
        <v>21</v>
      </c>
      <c r="F792" s="3" t="s">
        <v>1012</v>
      </c>
      <c r="G792" s="3" t="s">
        <v>1674</v>
      </c>
      <c r="H792" s="5">
        <v>2138</v>
      </c>
      <c r="I792" s="2">
        <v>5</v>
      </c>
      <c r="J792" s="2">
        <v>8</v>
      </c>
      <c r="K792" s="2">
        <v>-3.3138999999999998</v>
      </c>
      <c r="L792" s="18" t="str">
        <f>VLOOKUP(F792,'BD customers'!$1:$1048576,2,FALSE)</f>
        <v>Russell Applegate</v>
      </c>
      <c r="M792" s="2">
        <f>MATCH(orders[[#This Row],[Product ID]],'BD product'!A:A,0)</f>
        <v>412</v>
      </c>
      <c r="N792" s="2" t="str" cm="1">
        <f t="array" ref="N792">INDEX('BD product'!A:D,M792,2)</f>
        <v>Office Supplies</v>
      </c>
    </row>
    <row r="793" spans="1:14" x14ac:dyDescent="0.3">
      <c r="A793" s="3" t="s">
        <v>1386</v>
      </c>
      <c r="B793" s="4">
        <v>42482</v>
      </c>
      <c r="C793" s="12" t="str">
        <f t="shared" si="12"/>
        <v>2016/04</v>
      </c>
      <c r="D793" s="4">
        <v>42489</v>
      </c>
      <c r="E793" s="3" t="s">
        <v>21</v>
      </c>
      <c r="F793" s="3" t="s">
        <v>1387</v>
      </c>
      <c r="G793" s="3" t="s">
        <v>1677</v>
      </c>
      <c r="H793" s="5">
        <v>127263</v>
      </c>
      <c r="I793" s="2">
        <v>6</v>
      </c>
      <c r="J793" s="2">
        <v>5</v>
      </c>
      <c r="K793" s="2">
        <v>-814.48320000000001</v>
      </c>
      <c r="L793" s="18" t="str">
        <f>VLOOKUP(F793,'BD customers'!$1:$1048576,2,FALSE)</f>
        <v>Tanja Norvell</v>
      </c>
      <c r="M793" s="2">
        <f>MATCH(orders[[#This Row],[Product ID]],'BD product'!A:A,0)</f>
        <v>413</v>
      </c>
      <c r="N793" s="2" t="str" cm="1">
        <f t="array" ref="N793">INDEX('BD product'!A:D,M793,2)</f>
        <v>Furniture</v>
      </c>
    </row>
    <row r="794" spans="1:14" x14ac:dyDescent="0.3">
      <c r="A794" s="3" t="s">
        <v>1679</v>
      </c>
      <c r="B794" s="4">
        <v>42014</v>
      </c>
      <c r="C794" s="12" t="str">
        <f t="shared" si="12"/>
        <v>2015/01</v>
      </c>
      <c r="D794" s="4">
        <v>42019</v>
      </c>
      <c r="E794" s="3" t="s">
        <v>21</v>
      </c>
      <c r="F794" s="3" t="s">
        <v>1680</v>
      </c>
      <c r="G794" s="3" t="s">
        <v>1677</v>
      </c>
      <c r="H794" s="5">
        <v>1018104</v>
      </c>
      <c r="I794" s="2">
        <v>4</v>
      </c>
      <c r="J794" s="2">
        <v>4</v>
      </c>
      <c r="K794" s="2">
        <v>-373.3048</v>
      </c>
      <c r="L794" s="18" t="str">
        <f>VLOOKUP(F794,'BD customers'!$1:$1048576,2,FALSE)</f>
        <v>Michael Moore</v>
      </c>
      <c r="M794" s="2">
        <f>MATCH(orders[[#This Row],[Product ID]],'BD product'!A:A,0)</f>
        <v>413</v>
      </c>
      <c r="N794" s="2" t="str" cm="1">
        <f t="array" ref="N794">INDEX('BD product'!A:D,M794,2)</f>
        <v>Furniture</v>
      </c>
    </row>
    <row r="795" spans="1:14" x14ac:dyDescent="0.3">
      <c r="A795" s="3" t="s">
        <v>1386</v>
      </c>
      <c r="B795" s="4">
        <v>42482</v>
      </c>
      <c r="C795" s="12" t="str">
        <f t="shared" si="12"/>
        <v>2016/04</v>
      </c>
      <c r="D795" s="4">
        <v>42489</v>
      </c>
      <c r="E795" s="3" t="s">
        <v>21</v>
      </c>
      <c r="F795" s="3" t="s">
        <v>1387</v>
      </c>
      <c r="G795" s="3" t="s">
        <v>1681</v>
      </c>
      <c r="H795" s="5">
        <v>28485</v>
      </c>
      <c r="I795" s="2">
        <v>5</v>
      </c>
      <c r="J795" s="2">
        <v>7</v>
      </c>
      <c r="K795" s="2">
        <v>-2.0889000000000002</v>
      </c>
      <c r="L795" s="18" t="str">
        <f>VLOOKUP(F795,'BD customers'!$1:$1048576,2,FALSE)</f>
        <v>Tanja Norvell</v>
      </c>
      <c r="M795" s="2">
        <f>MATCH(orders[[#This Row],[Product ID]],'BD product'!A:A,0)</f>
        <v>414</v>
      </c>
      <c r="N795" s="2" t="str" cm="1">
        <f t="array" ref="N795">INDEX('BD product'!A:D,M795,2)</f>
        <v>Office Supplies</v>
      </c>
    </row>
    <row r="796" spans="1:14" x14ac:dyDescent="0.3">
      <c r="A796" s="3" t="s">
        <v>1110</v>
      </c>
      <c r="B796" s="4">
        <v>41983</v>
      </c>
      <c r="C796" s="12" t="str">
        <f t="shared" si="12"/>
        <v>2014/12</v>
      </c>
      <c r="D796" s="4">
        <v>41988</v>
      </c>
      <c r="E796" s="3" t="s">
        <v>21</v>
      </c>
      <c r="F796" s="3" t="s">
        <v>1111</v>
      </c>
      <c r="G796" s="3" t="s">
        <v>1681</v>
      </c>
      <c r="H796" s="5">
        <v>106344</v>
      </c>
      <c r="I796" s="2">
        <v>7</v>
      </c>
      <c r="J796" s="2">
        <v>2</v>
      </c>
      <c r="K796" s="2">
        <v>37.220399999999998</v>
      </c>
      <c r="L796" s="18" t="str">
        <f>VLOOKUP(F796,'BD customers'!$1:$1048576,2,FALSE)</f>
        <v>Sally Matthias</v>
      </c>
      <c r="M796" s="2">
        <f>MATCH(orders[[#This Row],[Product ID]],'BD product'!A:A,0)</f>
        <v>414</v>
      </c>
      <c r="N796" s="2" t="str" cm="1">
        <f t="array" ref="N796">INDEX('BD product'!A:D,M796,2)</f>
        <v>Office Supplies</v>
      </c>
    </row>
    <row r="797" spans="1:14" x14ac:dyDescent="0.3">
      <c r="A797" s="3" t="s">
        <v>1386</v>
      </c>
      <c r="B797" s="4">
        <v>42482</v>
      </c>
      <c r="C797" s="12" t="str">
        <f t="shared" si="12"/>
        <v>2016/04</v>
      </c>
      <c r="D797" s="4">
        <v>42489</v>
      </c>
      <c r="E797" s="3" t="s">
        <v>21</v>
      </c>
      <c r="F797" s="3" t="s">
        <v>1387</v>
      </c>
      <c r="G797" s="3" t="s">
        <v>1683</v>
      </c>
      <c r="H797" s="5">
        <v>185376</v>
      </c>
      <c r="I797" s="2">
        <v>2</v>
      </c>
      <c r="J797" s="2">
        <v>2</v>
      </c>
      <c r="K797" s="2">
        <v>-3.4758</v>
      </c>
      <c r="L797" s="18" t="str">
        <f>VLOOKUP(F797,'BD customers'!$1:$1048576,2,FALSE)</f>
        <v>Tanja Norvell</v>
      </c>
      <c r="M797" s="2">
        <f>MATCH(orders[[#This Row],[Product ID]],'BD product'!A:A,0)</f>
        <v>415</v>
      </c>
      <c r="N797" s="2" t="str" cm="1">
        <f t="array" ref="N797">INDEX('BD product'!A:D,M797,2)</f>
        <v>Office Supplies</v>
      </c>
    </row>
    <row r="798" spans="1:14" x14ac:dyDescent="0.3">
      <c r="A798" s="3" t="s">
        <v>1685</v>
      </c>
      <c r="B798" s="4">
        <v>42722</v>
      </c>
      <c r="C798" s="12" t="str">
        <f t="shared" si="12"/>
        <v>2016/12</v>
      </c>
      <c r="D798" s="4">
        <v>42727</v>
      </c>
      <c r="E798" s="3" t="s">
        <v>21</v>
      </c>
      <c r="F798" s="3" t="s">
        <v>1686</v>
      </c>
      <c r="G798" s="3" t="s">
        <v>1683</v>
      </c>
      <c r="H798" s="5">
        <v>5793</v>
      </c>
      <c r="I798" s="2">
        <v>5</v>
      </c>
      <c r="J798" s="2">
        <v>0</v>
      </c>
      <c r="K798" s="2">
        <v>2.8965000000000001</v>
      </c>
      <c r="L798" s="18" t="str">
        <f>VLOOKUP(F798,'BD customers'!$1:$1048576,2,FALSE)</f>
        <v>Henry Goldwyn</v>
      </c>
      <c r="M798" s="2">
        <f>MATCH(orders[[#This Row],[Product ID]],'BD product'!A:A,0)</f>
        <v>415</v>
      </c>
      <c r="N798" s="2" t="str" cm="1">
        <f t="array" ref="N798">INDEX('BD product'!A:D,M798,2)</f>
        <v>Office Supplies</v>
      </c>
    </row>
    <row r="799" spans="1:14" x14ac:dyDescent="0.3">
      <c r="A799" s="3" t="s">
        <v>1386</v>
      </c>
      <c r="B799" s="4">
        <v>42482</v>
      </c>
      <c r="C799" s="12" t="str">
        <f t="shared" si="12"/>
        <v>2016/04</v>
      </c>
      <c r="D799" s="4">
        <v>42489</v>
      </c>
      <c r="E799" s="3" t="s">
        <v>21</v>
      </c>
      <c r="F799" s="3" t="s">
        <v>1387</v>
      </c>
      <c r="G799" s="3" t="s">
        <v>1687</v>
      </c>
      <c r="H799" s="5">
        <v>78272</v>
      </c>
      <c r="I799" s="2">
        <v>2</v>
      </c>
      <c r="J799" s="2">
        <v>2</v>
      </c>
      <c r="K799" s="2">
        <v>5.8704000000000001</v>
      </c>
      <c r="L799" s="18" t="str">
        <f>VLOOKUP(F799,'BD customers'!$1:$1048576,2,FALSE)</f>
        <v>Tanja Norvell</v>
      </c>
      <c r="M799" s="2">
        <f>MATCH(orders[[#This Row],[Product ID]],'BD product'!A:A,0)</f>
        <v>416</v>
      </c>
      <c r="N799" s="2" t="str" cm="1">
        <f t="array" ref="N799">INDEX('BD product'!A:D,M799,2)</f>
        <v>Office Supplies</v>
      </c>
    </row>
    <row r="800" spans="1:14" x14ac:dyDescent="0.3">
      <c r="A800" s="3" t="s">
        <v>1689</v>
      </c>
      <c r="B800" s="4">
        <v>42825</v>
      </c>
      <c r="C800" s="12" t="str">
        <f t="shared" si="12"/>
        <v>2017/03</v>
      </c>
      <c r="D800" s="4">
        <v>42829</v>
      </c>
      <c r="E800" s="3" t="s">
        <v>21</v>
      </c>
      <c r="F800" s="3" t="s">
        <v>947</v>
      </c>
      <c r="G800" s="3" t="s">
        <v>1690</v>
      </c>
      <c r="H800" s="5">
        <v>2053328</v>
      </c>
      <c r="I800" s="2">
        <v>2</v>
      </c>
      <c r="J800" s="2">
        <v>32</v>
      </c>
      <c r="K800" s="2">
        <v>-36.235199999999999</v>
      </c>
      <c r="L800" s="18" t="str">
        <f>VLOOKUP(F800,'BD customers'!$1:$1048576,2,FALSE)</f>
        <v>David Smith</v>
      </c>
      <c r="M800" s="2">
        <f>MATCH(orders[[#This Row],[Product ID]],'BD product'!A:A,0)</f>
        <v>417</v>
      </c>
      <c r="N800" s="2" t="str" cm="1">
        <f t="array" ref="N800">INDEX('BD product'!A:D,M800,2)</f>
        <v>Furniture</v>
      </c>
    </row>
    <row r="801" spans="1:14" x14ac:dyDescent="0.3">
      <c r="A801" s="3" t="s">
        <v>1692</v>
      </c>
      <c r="B801" s="4">
        <v>42720</v>
      </c>
      <c r="C801" s="12" t="str">
        <f t="shared" si="12"/>
        <v>2016/12</v>
      </c>
      <c r="D801" s="4">
        <v>42724</v>
      </c>
      <c r="E801" s="3" t="s">
        <v>11</v>
      </c>
      <c r="F801" s="3" t="s">
        <v>1044</v>
      </c>
      <c r="G801" s="3" t="s">
        <v>1693</v>
      </c>
      <c r="H801" s="5">
        <v>4788</v>
      </c>
      <c r="I801" s="2">
        <v>3</v>
      </c>
      <c r="J801" s="2">
        <v>8</v>
      </c>
      <c r="K801" s="2">
        <v>-7.9001999999999999</v>
      </c>
      <c r="L801" s="18" t="str">
        <f>VLOOKUP(F801,'BD customers'!$1:$1048576,2,FALSE)</f>
        <v>Craig Carreira</v>
      </c>
      <c r="M801" s="2">
        <f>MATCH(orders[[#This Row],[Product ID]],'BD product'!A:A,0)</f>
        <v>418</v>
      </c>
      <c r="N801" s="2" t="str" cm="1">
        <f t="array" ref="N801">INDEX('BD product'!A:D,M801,2)</f>
        <v>Office Supplies</v>
      </c>
    </row>
    <row r="802" spans="1:14" x14ac:dyDescent="0.3">
      <c r="A802" s="3" t="s">
        <v>1695</v>
      </c>
      <c r="B802" s="4">
        <v>42358</v>
      </c>
      <c r="C802" s="12" t="str">
        <f t="shared" si="12"/>
        <v>2015/12</v>
      </c>
      <c r="D802" s="4">
        <v>42362</v>
      </c>
      <c r="E802" s="3" t="s">
        <v>21</v>
      </c>
      <c r="F802" s="3" t="s">
        <v>1005</v>
      </c>
      <c r="G802" s="3" t="s">
        <v>1696</v>
      </c>
      <c r="H802" s="5">
        <v>5548</v>
      </c>
      <c r="I802" s="2">
        <v>1</v>
      </c>
      <c r="J802" s="2">
        <v>0</v>
      </c>
      <c r="K802" s="2">
        <v>26.630400000000002</v>
      </c>
      <c r="L802" s="18" t="str">
        <f>VLOOKUP(F802,'BD customers'!$1:$1048576,2,FALSE)</f>
        <v>Maya Herman</v>
      </c>
      <c r="M802" s="2">
        <f>MATCH(orders[[#This Row],[Product ID]],'BD product'!A:A,0)</f>
        <v>419</v>
      </c>
      <c r="N802" s="2" t="str" cm="1">
        <f t="array" ref="N802">INDEX('BD product'!A:D,M802,2)</f>
        <v>Office Supplies</v>
      </c>
    </row>
    <row r="803" spans="1:14" x14ac:dyDescent="0.3">
      <c r="A803" s="3" t="s">
        <v>1698</v>
      </c>
      <c r="B803" s="4">
        <v>41734</v>
      </c>
      <c r="C803" s="12" t="str">
        <f t="shared" si="12"/>
        <v>2014/04</v>
      </c>
      <c r="D803" s="4">
        <v>41736</v>
      </c>
      <c r="E803" s="3" t="s">
        <v>64</v>
      </c>
      <c r="F803" s="3" t="s">
        <v>1699</v>
      </c>
      <c r="G803" s="3" t="s">
        <v>1696</v>
      </c>
      <c r="H803" s="5">
        <v>5548</v>
      </c>
      <c r="I803" s="2">
        <v>1</v>
      </c>
      <c r="J803" s="2">
        <v>0</v>
      </c>
      <c r="K803" s="2">
        <v>26.630400000000002</v>
      </c>
      <c r="L803" s="18" t="str">
        <f>VLOOKUP(F803,'BD customers'!$1:$1048576,2,FALSE)</f>
        <v>Tracy Hopkins</v>
      </c>
      <c r="M803" s="2">
        <f>MATCH(orders[[#This Row],[Product ID]],'BD product'!A:A,0)</f>
        <v>419</v>
      </c>
      <c r="N803" s="2" t="str" cm="1">
        <f t="array" ref="N803">INDEX('BD product'!A:D,M803,2)</f>
        <v>Office Supplies</v>
      </c>
    </row>
    <row r="804" spans="1:14" x14ac:dyDescent="0.3">
      <c r="A804" s="3" t="s">
        <v>1700</v>
      </c>
      <c r="B804" s="4">
        <v>41952</v>
      </c>
      <c r="C804" s="12" t="str">
        <f t="shared" si="12"/>
        <v>2014/11</v>
      </c>
      <c r="D804" s="4">
        <v>41954</v>
      </c>
      <c r="E804" s="3" t="s">
        <v>11</v>
      </c>
      <c r="F804" s="3" t="s">
        <v>1701</v>
      </c>
      <c r="G804" s="3" t="s">
        <v>1702</v>
      </c>
      <c r="H804" s="5">
        <v>34092</v>
      </c>
      <c r="I804" s="2">
        <v>3</v>
      </c>
      <c r="J804" s="2">
        <v>0</v>
      </c>
      <c r="K804" s="2">
        <v>3.4091999999999998</v>
      </c>
      <c r="L804" s="18" t="str">
        <f>VLOOKUP(F804,'BD customers'!$1:$1048576,2,FALSE)</f>
        <v>Jeremy Pistek</v>
      </c>
      <c r="M804" s="2">
        <f>MATCH(orders[[#This Row],[Product ID]],'BD product'!A:A,0)</f>
        <v>420</v>
      </c>
      <c r="N804" s="2" t="str" cm="1">
        <f t="array" ref="N804">INDEX('BD product'!A:D,M804,2)</f>
        <v>Office Supplies</v>
      </c>
    </row>
    <row r="805" spans="1:14" x14ac:dyDescent="0.3">
      <c r="A805" s="3" t="s">
        <v>1704</v>
      </c>
      <c r="B805" s="4">
        <v>41643</v>
      </c>
      <c r="C805" s="12" t="str">
        <f t="shared" si="12"/>
        <v>2014/01</v>
      </c>
      <c r="D805" s="4">
        <v>41647</v>
      </c>
      <c r="E805" s="3" t="s">
        <v>21</v>
      </c>
      <c r="F805" s="3" t="s">
        <v>354</v>
      </c>
      <c r="G805" s="3" t="s">
        <v>1702</v>
      </c>
      <c r="H805" s="5">
        <v>272736</v>
      </c>
      <c r="I805" s="2">
        <v>3</v>
      </c>
      <c r="J805" s="2">
        <v>2</v>
      </c>
      <c r="K805" s="2">
        <v>-64.774799999999999</v>
      </c>
      <c r="L805" s="18" t="str">
        <f>VLOOKUP(F805,'BD customers'!$1:$1048576,2,FALSE)</f>
        <v>Phillina Ober</v>
      </c>
      <c r="M805" s="2">
        <f>MATCH(orders[[#This Row],[Product ID]],'BD product'!A:A,0)</f>
        <v>420</v>
      </c>
      <c r="N805" s="2" t="str" cm="1">
        <f t="array" ref="N805">INDEX('BD product'!A:D,M805,2)</f>
        <v>Office Supplies</v>
      </c>
    </row>
    <row r="806" spans="1:14" x14ac:dyDescent="0.3">
      <c r="A806" s="3" t="s">
        <v>1144</v>
      </c>
      <c r="B806" s="4">
        <v>42273</v>
      </c>
      <c r="C806" s="12" t="str">
        <f t="shared" si="12"/>
        <v>2015/09</v>
      </c>
      <c r="D806" s="4">
        <v>42277</v>
      </c>
      <c r="E806" s="3" t="s">
        <v>21</v>
      </c>
      <c r="F806" s="3" t="s">
        <v>1145</v>
      </c>
      <c r="G806" s="3" t="s">
        <v>1702</v>
      </c>
      <c r="H806" s="5">
        <v>363648</v>
      </c>
      <c r="I806" s="2">
        <v>4</v>
      </c>
      <c r="J806" s="2">
        <v>2</v>
      </c>
      <c r="K806" s="2">
        <v>-86.366399999999999</v>
      </c>
      <c r="L806" s="18" t="str">
        <f>VLOOKUP(F806,'BD customers'!$1:$1048576,2,FALSE)</f>
        <v>Rick Wilson</v>
      </c>
      <c r="M806" s="2">
        <f>MATCH(orders[[#This Row],[Product ID]],'BD product'!A:A,0)</f>
        <v>420</v>
      </c>
      <c r="N806" s="2" t="str" cm="1">
        <f t="array" ref="N806">INDEX('BD product'!A:D,M806,2)</f>
        <v>Office Supplies</v>
      </c>
    </row>
    <row r="807" spans="1:14" x14ac:dyDescent="0.3">
      <c r="A807" s="3" t="s">
        <v>1700</v>
      </c>
      <c r="B807" s="4">
        <v>41952</v>
      </c>
      <c r="C807" s="12" t="str">
        <f t="shared" si="12"/>
        <v>2014/11</v>
      </c>
      <c r="D807" s="4">
        <v>41954</v>
      </c>
      <c r="E807" s="3" t="s">
        <v>11</v>
      </c>
      <c r="F807" s="3" t="s">
        <v>1701</v>
      </c>
      <c r="G807" s="3" t="s">
        <v>1705</v>
      </c>
      <c r="H807" s="5">
        <v>222666</v>
      </c>
      <c r="I807" s="2">
        <v>2</v>
      </c>
      <c r="J807" s="2">
        <v>15</v>
      </c>
      <c r="K807" s="2">
        <v>10.478400000000001</v>
      </c>
      <c r="L807" s="18" t="str">
        <f>VLOOKUP(F807,'BD customers'!$1:$1048576,2,FALSE)</f>
        <v>Jeremy Pistek</v>
      </c>
      <c r="M807" s="2">
        <f>MATCH(orders[[#This Row],[Product ID]],'BD product'!A:A,0)</f>
        <v>421</v>
      </c>
      <c r="N807" s="2" t="str" cm="1">
        <f t="array" ref="N807">INDEX('BD product'!A:D,M807,2)</f>
        <v>Furniture</v>
      </c>
    </row>
    <row r="808" spans="1:14" x14ac:dyDescent="0.3">
      <c r="A808" s="3" t="s">
        <v>1700</v>
      </c>
      <c r="B808" s="4">
        <v>41952</v>
      </c>
      <c r="C808" s="12" t="str">
        <f t="shared" si="12"/>
        <v>2014/11</v>
      </c>
      <c r="D808" s="4">
        <v>41954</v>
      </c>
      <c r="E808" s="3" t="s">
        <v>11</v>
      </c>
      <c r="F808" s="3" t="s">
        <v>1701</v>
      </c>
      <c r="G808" s="3" t="s">
        <v>1707</v>
      </c>
      <c r="H808" s="5">
        <v>703968</v>
      </c>
      <c r="I808" s="2">
        <v>4</v>
      </c>
      <c r="J808" s="2">
        <v>2</v>
      </c>
      <c r="K808" s="2">
        <v>8.7995999999999999</v>
      </c>
      <c r="L808" s="18" t="str">
        <f>VLOOKUP(F808,'BD customers'!$1:$1048576,2,FALSE)</f>
        <v>Jeremy Pistek</v>
      </c>
      <c r="M808" s="2">
        <f>MATCH(orders[[#This Row],[Product ID]],'BD product'!A:A,0)</f>
        <v>422</v>
      </c>
      <c r="N808" s="2" t="str" cm="1">
        <f t="array" ref="N808">INDEX('BD product'!A:D,M808,2)</f>
        <v>Technology</v>
      </c>
    </row>
    <row r="809" spans="1:14" x14ac:dyDescent="0.3">
      <c r="A809" s="3" t="s">
        <v>1700</v>
      </c>
      <c r="B809" s="4">
        <v>41952</v>
      </c>
      <c r="C809" s="12" t="str">
        <f t="shared" si="12"/>
        <v>2014/11</v>
      </c>
      <c r="D809" s="4">
        <v>41954</v>
      </c>
      <c r="E809" s="3" t="s">
        <v>11</v>
      </c>
      <c r="F809" s="3" t="s">
        <v>1701</v>
      </c>
      <c r="G809" s="3" t="s">
        <v>1709</v>
      </c>
      <c r="H809" s="5">
        <v>9252</v>
      </c>
      <c r="I809" s="2">
        <v>6</v>
      </c>
      <c r="J809" s="2">
        <v>0</v>
      </c>
      <c r="K809" s="2">
        <v>24.980399999999999</v>
      </c>
      <c r="L809" s="18" t="str">
        <f>VLOOKUP(F809,'BD customers'!$1:$1048576,2,FALSE)</f>
        <v>Jeremy Pistek</v>
      </c>
      <c r="M809" s="2">
        <f>MATCH(orders[[#This Row],[Product ID]],'BD product'!A:A,0)</f>
        <v>423</v>
      </c>
      <c r="N809" s="2" t="str" cm="1">
        <f t="array" ref="N809">INDEX('BD product'!A:D,M809,2)</f>
        <v>Office Supplies</v>
      </c>
    </row>
    <row r="810" spans="1:14" x14ac:dyDescent="0.3">
      <c r="A810" s="3" t="s">
        <v>1577</v>
      </c>
      <c r="B810" s="4">
        <v>42181</v>
      </c>
      <c r="C810" s="12" t="str">
        <f t="shared" si="12"/>
        <v>2015/06</v>
      </c>
      <c r="D810" s="4">
        <v>42185</v>
      </c>
      <c r="E810" s="3" t="s">
        <v>21</v>
      </c>
      <c r="F810" s="3" t="s">
        <v>1454</v>
      </c>
      <c r="G810" s="3" t="s">
        <v>1709</v>
      </c>
      <c r="H810" s="5">
        <v>1542</v>
      </c>
      <c r="I810" s="2">
        <v>1</v>
      </c>
      <c r="J810" s="2">
        <v>0</v>
      </c>
      <c r="K810" s="2">
        <v>4.1634000000000002</v>
      </c>
      <c r="L810" s="18" t="str">
        <f>VLOOKUP(F810,'BD customers'!$1:$1048576,2,FALSE)</f>
        <v>Sue Ann Reed</v>
      </c>
      <c r="M810" s="2">
        <f>MATCH(orders[[#This Row],[Product ID]],'BD product'!A:A,0)</f>
        <v>423</v>
      </c>
      <c r="N810" s="2" t="str" cm="1">
        <f t="array" ref="N810">INDEX('BD product'!A:D,M810,2)</f>
        <v>Office Supplies</v>
      </c>
    </row>
    <row r="811" spans="1:14" x14ac:dyDescent="0.3">
      <c r="A811" s="3" t="s">
        <v>1711</v>
      </c>
      <c r="B811" s="4">
        <v>42286</v>
      </c>
      <c r="C811" s="12" t="str">
        <f t="shared" si="12"/>
        <v>2015/10</v>
      </c>
      <c r="D811" s="4">
        <v>42290</v>
      </c>
      <c r="E811" s="3" t="s">
        <v>21</v>
      </c>
      <c r="F811" s="3" t="s">
        <v>564</v>
      </c>
      <c r="G811" s="3" t="s">
        <v>1709</v>
      </c>
      <c r="H811" s="5">
        <v>3084</v>
      </c>
      <c r="I811" s="2">
        <v>2</v>
      </c>
      <c r="J811" s="2">
        <v>0</v>
      </c>
      <c r="K811" s="2">
        <v>8.3268000000000004</v>
      </c>
      <c r="L811" s="18" t="str">
        <f>VLOOKUP(F811,'BD customers'!$1:$1048576,2,FALSE)</f>
        <v>Dave Kipp</v>
      </c>
      <c r="M811" s="2">
        <f>MATCH(orders[[#This Row],[Product ID]],'BD product'!A:A,0)</f>
        <v>423</v>
      </c>
      <c r="N811" s="2" t="str" cm="1">
        <f t="array" ref="N811">INDEX('BD product'!A:D,M811,2)</f>
        <v>Office Supplies</v>
      </c>
    </row>
    <row r="812" spans="1:14" x14ac:dyDescent="0.3">
      <c r="A812" s="3" t="s">
        <v>1258</v>
      </c>
      <c r="B812" s="4">
        <v>42262</v>
      </c>
      <c r="C812" s="12" t="str">
        <f t="shared" si="12"/>
        <v>2015/09</v>
      </c>
      <c r="D812" s="4">
        <v>42262</v>
      </c>
      <c r="E812" s="3" t="s">
        <v>41</v>
      </c>
      <c r="F812" s="3" t="s">
        <v>668</v>
      </c>
      <c r="G812" s="3" t="s">
        <v>1709</v>
      </c>
      <c r="H812" s="5">
        <v>24672</v>
      </c>
      <c r="I812" s="2">
        <v>2</v>
      </c>
      <c r="J812" s="2">
        <v>2</v>
      </c>
      <c r="K812" s="2">
        <v>2.1587999999999998</v>
      </c>
      <c r="L812" s="18" t="str">
        <f>VLOOKUP(F812,'BD customers'!$1:$1048576,2,FALSE)</f>
        <v>Nat Gilpin</v>
      </c>
      <c r="M812" s="2">
        <f>MATCH(orders[[#This Row],[Product ID]],'BD product'!A:A,0)</f>
        <v>423</v>
      </c>
      <c r="N812" s="2" t="str" cm="1">
        <f t="array" ref="N812">INDEX('BD product'!A:D,M812,2)</f>
        <v>Office Supplies</v>
      </c>
    </row>
    <row r="813" spans="1:14" x14ac:dyDescent="0.3">
      <c r="A813" s="3" t="s">
        <v>1712</v>
      </c>
      <c r="B813" s="4">
        <v>41910</v>
      </c>
      <c r="C813" s="12" t="str">
        <f t="shared" si="12"/>
        <v>2014/09</v>
      </c>
      <c r="D813" s="4">
        <v>41915</v>
      </c>
      <c r="E813" s="3" t="s">
        <v>21</v>
      </c>
      <c r="F813" s="3" t="s">
        <v>1713</v>
      </c>
      <c r="G813" s="3" t="s">
        <v>1709</v>
      </c>
      <c r="H813" s="5">
        <v>4626</v>
      </c>
      <c r="I813" s="2">
        <v>3</v>
      </c>
      <c r="J813" s="2">
        <v>0</v>
      </c>
      <c r="K813" s="2">
        <v>12.4902</v>
      </c>
      <c r="L813" s="18" t="str">
        <f>VLOOKUP(F813,'BD customers'!$1:$1048576,2,FALSE)</f>
        <v>George Zrebassa</v>
      </c>
      <c r="M813" s="2">
        <f>MATCH(orders[[#This Row],[Product ID]],'BD product'!A:A,0)</f>
        <v>423</v>
      </c>
      <c r="N813" s="2" t="str" cm="1">
        <f t="array" ref="N813">INDEX('BD product'!A:D,M813,2)</f>
        <v>Office Supplies</v>
      </c>
    </row>
    <row r="814" spans="1:14" x14ac:dyDescent="0.3">
      <c r="A814" s="3" t="s">
        <v>1700</v>
      </c>
      <c r="B814" s="4">
        <v>41952</v>
      </c>
      <c r="C814" s="12" t="str">
        <f t="shared" si="12"/>
        <v>2014/11</v>
      </c>
      <c r="D814" s="4">
        <v>41954</v>
      </c>
      <c r="E814" s="3" t="s">
        <v>11</v>
      </c>
      <c r="F814" s="3" t="s">
        <v>1701</v>
      </c>
      <c r="G814" s="3" t="s">
        <v>1714</v>
      </c>
      <c r="H814" s="5">
        <v>6265</v>
      </c>
      <c r="I814" s="2">
        <v>7</v>
      </c>
      <c r="J814" s="2">
        <v>0</v>
      </c>
      <c r="K814" s="2">
        <v>2.8818999999999999</v>
      </c>
      <c r="L814" s="18" t="str">
        <f>VLOOKUP(F814,'BD customers'!$1:$1048576,2,FALSE)</f>
        <v>Jeremy Pistek</v>
      </c>
      <c r="M814" s="2">
        <f>MATCH(orders[[#This Row],[Product ID]],'BD product'!A:A,0)</f>
        <v>424</v>
      </c>
      <c r="N814" s="2" t="str" cm="1">
        <f t="array" ref="N814">INDEX('BD product'!A:D,M814,2)</f>
        <v>Office Supplies</v>
      </c>
    </row>
    <row r="815" spans="1:14" x14ac:dyDescent="0.3">
      <c r="A815" s="3" t="s">
        <v>1716</v>
      </c>
      <c r="B815" s="4">
        <v>43095</v>
      </c>
      <c r="C815" s="12" t="str">
        <f t="shared" si="12"/>
        <v>2017/12</v>
      </c>
      <c r="D815" s="4">
        <v>43101</v>
      </c>
      <c r="E815" s="3" t="s">
        <v>21</v>
      </c>
      <c r="F815" s="3" t="s">
        <v>1287</v>
      </c>
      <c r="G815" s="3" t="s">
        <v>1714</v>
      </c>
      <c r="H815" s="5">
        <v>4475</v>
      </c>
      <c r="I815" s="2">
        <v>5</v>
      </c>
      <c r="J815" s="2">
        <v>0</v>
      </c>
      <c r="K815" s="2">
        <v>2.0585</v>
      </c>
      <c r="L815" s="18" t="str">
        <f>VLOOKUP(F815,'BD customers'!$1:$1048576,2,FALSE)</f>
        <v>Patrick O'Brill</v>
      </c>
      <c r="M815" s="2">
        <f>MATCH(orders[[#This Row],[Product ID]],'BD product'!A:A,0)</f>
        <v>424</v>
      </c>
      <c r="N815" s="2" t="str" cm="1">
        <f t="array" ref="N815">INDEX('BD product'!A:D,M815,2)</f>
        <v>Office Supplies</v>
      </c>
    </row>
    <row r="816" spans="1:14" x14ac:dyDescent="0.3">
      <c r="A816" s="3" t="s">
        <v>1700</v>
      </c>
      <c r="B816" s="4">
        <v>41952</v>
      </c>
      <c r="C816" s="12" t="str">
        <f t="shared" si="12"/>
        <v>2014/11</v>
      </c>
      <c r="D816" s="4">
        <v>41954</v>
      </c>
      <c r="E816" s="3" t="s">
        <v>11</v>
      </c>
      <c r="F816" s="3" t="s">
        <v>1701</v>
      </c>
      <c r="G816" s="3" t="s">
        <v>1717</v>
      </c>
      <c r="H816" s="5">
        <v>9485</v>
      </c>
      <c r="I816" s="2">
        <v>5</v>
      </c>
      <c r="J816" s="2">
        <v>0</v>
      </c>
      <c r="K816" s="2">
        <v>4.5528000000000004</v>
      </c>
      <c r="L816" s="18" t="str">
        <f>VLOOKUP(F816,'BD customers'!$1:$1048576,2,FALSE)</f>
        <v>Jeremy Pistek</v>
      </c>
      <c r="M816" s="2">
        <f>MATCH(orders[[#This Row],[Product ID]],'BD product'!A:A,0)</f>
        <v>425</v>
      </c>
      <c r="N816" s="2" t="str" cm="1">
        <f t="array" ref="N816">INDEX('BD product'!A:D,M816,2)</f>
        <v>Office Supplies</v>
      </c>
    </row>
    <row r="817" spans="1:14" x14ac:dyDescent="0.3">
      <c r="A817" s="3" t="s">
        <v>1719</v>
      </c>
      <c r="B817" s="4">
        <v>42563</v>
      </c>
      <c r="C817" s="12" t="str">
        <f t="shared" si="12"/>
        <v>2016/07</v>
      </c>
      <c r="D817" s="4">
        <v>42570</v>
      </c>
      <c r="E817" s="3" t="s">
        <v>21</v>
      </c>
      <c r="F817" s="3" t="s">
        <v>1080</v>
      </c>
      <c r="G817" s="3" t="s">
        <v>1720</v>
      </c>
      <c r="H817" s="5">
        <v>9576</v>
      </c>
      <c r="I817" s="2">
        <v>6</v>
      </c>
      <c r="J817" s="2">
        <v>2</v>
      </c>
      <c r="K817" s="2">
        <v>0.71819999999999995</v>
      </c>
      <c r="L817" s="18" t="str">
        <f>VLOOKUP(F817,'BD customers'!$1:$1048576,2,FALSE)</f>
        <v>Kristen Hastings</v>
      </c>
      <c r="M817" s="2">
        <f>MATCH(orders[[#This Row],[Product ID]],'BD product'!A:A,0)</f>
        <v>426</v>
      </c>
      <c r="N817" s="2" t="str" cm="1">
        <f t="array" ref="N817">INDEX('BD product'!A:D,M817,2)</f>
        <v>Technology</v>
      </c>
    </row>
    <row r="818" spans="1:14" x14ac:dyDescent="0.3">
      <c r="A818" s="3" t="s">
        <v>1722</v>
      </c>
      <c r="B818" s="4">
        <v>42804</v>
      </c>
      <c r="C818" s="12" t="str">
        <f t="shared" si="12"/>
        <v>2017/03</v>
      </c>
      <c r="D818" s="4">
        <v>42808</v>
      </c>
      <c r="E818" s="3" t="s">
        <v>21</v>
      </c>
      <c r="F818" s="3" t="s">
        <v>1723</v>
      </c>
      <c r="G818" s="3" t="s">
        <v>1720</v>
      </c>
      <c r="H818" s="5">
        <v>3591</v>
      </c>
      <c r="I818" s="2">
        <v>3</v>
      </c>
      <c r="J818" s="2">
        <v>4</v>
      </c>
      <c r="K818" s="2">
        <v>-0.83789999999999998</v>
      </c>
      <c r="L818" s="18" t="str">
        <f>VLOOKUP(F818,'BD customers'!$1:$1048576,2,FALSE)</f>
        <v>Mick Hernandez</v>
      </c>
      <c r="M818" s="2">
        <f>MATCH(orders[[#This Row],[Product ID]],'BD product'!A:A,0)</f>
        <v>426</v>
      </c>
      <c r="N818" s="2" t="str" cm="1">
        <f t="array" ref="N818">INDEX('BD product'!A:D,M818,2)</f>
        <v>Technology</v>
      </c>
    </row>
    <row r="819" spans="1:14" x14ac:dyDescent="0.3">
      <c r="A819" s="3" t="s">
        <v>1724</v>
      </c>
      <c r="B819" s="4">
        <v>42547</v>
      </c>
      <c r="C819" s="12" t="str">
        <f t="shared" si="12"/>
        <v>2016/06</v>
      </c>
      <c r="D819" s="4">
        <v>42553</v>
      </c>
      <c r="E819" s="3" t="s">
        <v>21</v>
      </c>
      <c r="F819" s="3" t="s">
        <v>1725</v>
      </c>
      <c r="G819" s="3" t="s">
        <v>1726</v>
      </c>
      <c r="H819" s="5">
        <v>147</v>
      </c>
      <c r="I819" s="2">
        <v>5</v>
      </c>
      <c r="J819" s="2">
        <v>0</v>
      </c>
      <c r="K819" s="2">
        <v>0.66149999999999998</v>
      </c>
      <c r="L819" s="18" t="str">
        <f>VLOOKUP(F819,'BD customers'!$1:$1048576,2,FALSE)</f>
        <v>John Grady</v>
      </c>
      <c r="M819" s="2">
        <f>MATCH(orders[[#This Row],[Product ID]],'BD product'!A:A,0)</f>
        <v>427</v>
      </c>
      <c r="N819" s="2" t="str" cm="1">
        <f t="array" ref="N819">INDEX('BD product'!A:D,M819,2)</f>
        <v>Office Supplies</v>
      </c>
    </row>
    <row r="820" spans="1:14" x14ac:dyDescent="0.3">
      <c r="A820" s="3" t="s">
        <v>1728</v>
      </c>
      <c r="B820" s="4">
        <v>42332</v>
      </c>
      <c r="C820" s="12" t="str">
        <f t="shared" si="12"/>
        <v>2015/11</v>
      </c>
      <c r="D820" s="4">
        <v>42336</v>
      </c>
      <c r="E820" s="3" t="s">
        <v>21</v>
      </c>
      <c r="F820" s="3" t="s">
        <v>267</v>
      </c>
      <c r="G820" s="3" t="s">
        <v>1726</v>
      </c>
      <c r="H820" s="5">
        <v>147</v>
      </c>
      <c r="I820" s="2">
        <v>5</v>
      </c>
      <c r="J820" s="2">
        <v>0</v>
      </c>
      <c r="K820" s="2">
        <v>0.66149999999999998</v>
      </c>
      <c r="L820" s="18" t="str">
        <f>VLOOKUP(F820,'BD customers'!$1:$1048576,2,FALSE)</f>
        <v>Darren Powers</v>
      </c>
      <c r="M820" s="2">
        <f>MATCH(orders[[#This Row],[Product ID]],'BD product'!A:A,0)</f>
        <v>427</v>
      </c>
      <c r="N820" s="2" t="str" cm="1">
        <f t="array" ref="N820">INDEX('BD product'!A:D,M820,2)</f>
        <v>Office Supplies</v>
      </c>
    </row>
    <row r="821" spans="1:14" x14ac:dyDescent="0.3">
      <c r="A821" s="3" t="s">
        <v>1724</v>
      </c>
      <c r="B821" s="4">
        <v>42547</v>
      </c>
      <c r="C821" s="12" t="str">
        <f t="shared" si="12"/>
        <v>2016/06</v>
      </c>
      <c r="D821" s="4">
        <v>42553</v>
      </c>
      <c r="E821" s="3" t="s">
        <v>21</v>
      </c>
      <c r="F821" s="3" t="s">
        <v>1725</v>
      </c>
      <c r="G821" s="3" t="s">
        <v>1729</v>
      </c>
      <c r="H821" s="5">
        <v>70425</v>
      </c>
      <c r="I821" s="2">
        <v>5</v>
      </c>
      <c r="J821" s="2">
        <v>0</v>
      </c>
      <c r="K821" s="2">
        <v>0.84509999999999996</v>
      </c>
      <c r="L821" s="18" t="str">
        <f>VLOOKUP(F821,'BD customers'!$1:$1048576,2,FALSE)</f>
        <v>John Grady</v>
      </c>
      <c r="M821" s="2">
        <f>MATCH(orders[[#This Row],[Product ID]],'BD product'!A:A,0)</f>
        <v>428</v>
      </c>
      <c r="N821" s="2" t="str" cm="1">
        <f t="array" ref="N821">INDEX('BD product'!A:D,M821,2)</f>
        <v>Office Supplies</v>
      </c>
    </row>
    <row r="822" spans="1:14" x14ac:dyDescent="0.3">
      <c r="A822" s="3" t="s">
        <v>1122</v>
      </c>
      <c r="B822" s="4">
        <v>42569</v>
      </c>
      <c r="C822" s="12" t="str">
        <f t="shared" si="12"/>
        <v>2016/07</v>
      </c>
      <c r="D822" s="4">
        <v>42575</v>
      </c>
      <c r="E822" s="3" t="s">
        <v>21</v>
      </c>
      <c r="F822" s="3" t="s">
        <v>1123</v>
      </c>
      <c r="G822" s="3" t="s">
        <v>1729</v>
      </c>
      <c r="H822" s="5">
        <v>33804</v>
      </c>
      <c r="I822" s="2">
        <v>3</v>
      </c>
      <c r="J822" s="2">
        <v>2</v>
      </c>
      <c r="K822" s="2">
        <v>-3.3803999999999998</v>
      </c>
      <c r="L822" s="18" t="str">
        <f>VLOOKUP(F822,'BD customers'!$1:$1048576,2,FALSE)</f>
        <v>Linda Southworth</v>
      </c>
      <c r="M822" s="2">
        <f>MATCH(orders[[#This Row],[Product ID]],'BD product'!A:A,0)</f>
        <v>428</v>
      </c>
      <c r="N822" s="2" t="str" cm="1">
        <f t="array" ref="N822">INDEX('BD product'!A:D,M822,2)</f>
        <v>Office Supplies</v>
      </c>
    </row>
    <row r="823" spans="1:14" x14ac:dyDescent="0.3">
      <c r="A823" s="3" t="s">
        <v>1219</v>
      </c>
      <c r="B823" s="4">
        <v>42561</v>
      </c>
      <c r="C823" s="12" t="str">
        <f t="shared" si="12"/>
        <v>2016/07</v>
      </c>
      <c r="D823" s="4">
        <v>42565</v>
      </c>
      <c r="E823" s="3" t="s">
        <v>21</v>
      </c>
      <c r="F823" s="3" t="s">
        <v>983</v>
      </c>
      <c r="G823" s="3" t="s">
        <v>1729</v>
      </c>
      <c r="H823" s="5">
        <v>33804</v>
      </c>
      <c r="I823" s="2">
        <v>3</v>
      </c>
      <c r="J823" s="2">
        <v>2</v>
      </c>
      <c r="K823" s="2">
        <v>-3.3803999999999998</v>
      </c>
      <c r="L823" s="18" t="str">
        <f>VLOOKUP(F823,'BD customers'!$1:$1048576,2,FALSE)</f>
        <v>Logan Haushalter</v>
      </c>
      <c r="M823" s="2">
        <f>MATCH(orders[[#This Row],[Product ID]],'BD product'!A:A,0)</f>
        <v>428</v>
      </c>
      <c r="N823" s="2" t="str" cm="1">
        <f t="array" ref="N823">INDEX('BD product'!A:D,M823,2)</f>
        <v>Office Supplies</v>
      </c>
    </row>
    <row r="824" spans="1:14" x14ac:dyDescent="0.3">
      <c r="A824" s="3" t="s">
        <v>1731</v>
      </c>
      <c r="B824" s="4">
        <v>41918</v>
      </c>
      <c r="C824" s="12" t="str">
        <f t="shared" si="12"/>
        <v>2014/10</v>
      </c>
      <c r="D824" s="4">
        <v>41922</v>
      </c>
      <c r="E824" s="3" t="s">
        <v>21</v>
      </c>
      <c r="F824" s="3" t="s">
        <v>1732</v>
      </c>
      <c r="G824" s="3" t="s">
        <v>1733</v>
      </c>
      <c r="H824" s="5">
        <v>909</v>
      </c>
      <c r="I824" s="2">
        <v>3</v>
      </c>
      <c r="J824" s="2">
        <v>0</v>
      </c>
      <c r="K824" s="2">
        <v>1.9089</v>
      </c>
      <c r="L824" s="18" t="str">
        <f>VLOOKUP(F824,'BD customers'!$1:$1048576,2,FALSE)</f>
        <v>Xylona Preis</v>
      </c>
      <c r="M824" s="2">
        <f>MATCH(orders[[#This Row],[Product ID]],'BD product'!A:A,0)</f>
        <v>429</v>
      </c>
      <c r="N824" s="2" t="str" cm="1">
        <f t="array" ref="N824">INDEX('BD product'!A:D,M824,2)</f>
        <v>Technology</v>
      </c>
    </row>
    <row r="825" spans="1:14" x14ac:dyDescent="0.3">
      <c r="A825" s="3" t="s">
        <v>411</v>
      </c>
      <c r="B825" s="4">
        <v>41842</v>
      </c>
      <c r="C825" s="12" t="str">
        <f t="shared" si="12"/>
        <v>2014/07</v>
      </c>
      <c r="D825" s="4">
        <v>41847</v>
      </c>
      <c r="E825" s="3" t="s">
        <v>21</v>
      </c>
      <c r="F825" s="3" t="s">
        <v>412</v>
      </c>
      <c r="G825" s="3" t="s">
        <v>1735</v>
      </c>
      <c r="H825" s="5">
        <v>15998</v>
      </c>
      <c r="I825" s="2">
        <v>2</v>
      </c>
      <c r="J825" s="2">
        <v>0</v>
      </c>
      <c r="K825" s="2">
        <v>57.592799999999997</v>
      </c>
      <c r="L825" s="18" t="str">
        <f>VLOOKUP(F825,'BD customers'!$1:$1048576,2,FALSE)</f>
        <v>Erin Mull</v>
      </c>
      <c r="M825" s="2">
        <f>MATCH(orders[[#This Row],[Product ID]],'BD product'!A:A,0)</f>
        <v>430</v>
      </c>
      <c r="N825" s="2" t="str" cm="1">
        <f t="array" ref="N825">INDEX('BD product'!A:D,M825,2)</f>
        <v>Technology</v>
      </c>
    </row>
    <row r="826" spans="1:14" x14ac:dyDescent="0.3">
      <c r="A826" s="3" t="s">
        <v>1737</v>
      </c>
      <c r="B826" s="4">
        <v>42896</v>
      </c>
      <c r="C826" s="12" t="str">
        <f t="shared" si="12"/>
        <v>2017/06</v>
      </c>
      <c r="D826" s="4">
        <v>42899</v>
      </c>
      <c r="E826" s="3" t="s">
        <v>64</v>
      </c>
      <c r="F826" s="3" t="s">
        <v>1738</v>
      </c>
      <c r="G826" s="3" t="s">
        <v>1739</v>
      </c>
      <c r="H826" s="5">
        <v>296</v>
      </c>
      <c r="I826" s="2">
        <v>2</v>
      </c>
      <c r="J826" s="2">
        <v>0</v>
      </c>
      <c r="K826" s="2">
        <v>1.4800000000000001E-2</v>
      </c>
      <c r="L826" s="18" t="str">
        <f>VLOOKUP(F826,'BD customers'!$1:$1048576,2,FALSE)</f>
        <v>Michelle Tran</v>
      </c>
      <c r="M826" s="2">
        <f>MATCH(orders[[#This Row],[Product ID]],'BD product'!A:A,0)</f>
        <v>431</v>
      </c>
      <c r="N826" s="2" t="str" cm="1">
        <f t="array" ref="N826">INDEX('BD product'!A:D,M826,2)</f>
        <v>Office Supplies</v>
      </c>
    </row>
    <row r="827" spans="1:14" x14ac:dyDescent="0.3">
      <c r="A827" s="3" t="s">
        <v>1741</v>
      </c>
      <c r="B827" s="4">
        <v>41891</v>
      </c>
      <c r="C827" s="12" t="str">
        <f t="shared" si="12"/>
        <v>2014/09</v>
      </c>
      <c r="D827" s="4">
        <v>41897</v>
      </c>
      <c r="E827" s="3" t="s">
        <v>21</v>
      </c>
      <c r="F827" s="3" t="s">
        <v>1742</v>
      </c>
      <c r="G827" s="3" t="s">
        <v>1739</v>
      </c>
      <c r="H827" s="5">
        <v>1036</v>
      </c>
      <c r="I827" s="2">
        <v>7</v>
      </c>
      <c r="J827" s="2">
        <v>0</v>
      </c>
      <c r="K827" s="2">
        <v>5.1799999999999999E-2</v>
      </c>
      <c r="L827" s="18" t="str">
        <f>VLOOKUP(F827,'BD customers'!$1:$1048576,2,FALSE)</f>
        <v>Maribeth Schnelling</v>
      </c>
      <c r="M827" s="2">
        <f>MATCH(orders[[#This Row],[Product ID]],'BD product'!A:A,0)</f>
        <v>431</v>
      </c>
      <c r="N827" s="2" t="str" cm="1">
        <f t="array" ref="N827">INDEX('BD product'!A:D,M827,2)</f>
        <v>Office Supplies</v>
      </c>
    </row>
    <row r="828" spans="1:14" x14ac:dyDescent="0.3">
      <c r="A828" s="3" t="s">
        <v>1743</v>
      </c>
      <c r="B828" s="4">
        <v>43043</v>
      </c>
      <c r="C828" s="12" t="str">
        <f t="shared" si="12"/>
        <v>2017/11</v>
      </c>
      <c r="D828" s="4">
        <v>43050</v>
      </c>
      <c r="E828" s="3" t="s">
        <v>21</v>
      </c>
      <c r="F828" s="3" t="s">
        <v>1249</v>
      </c>
      <c r="G828" s="3" t="s">
        <v>1739</v>
      </c>
      <c r="H828" s="5">
        <v>2368</v>
      </c>
      <c r="I828" s="2">
        <v>2</v>
      </c>
      <c r="J828" s="2">
        <v>2</v>
      </c>
      <c r="K828" s="2">
        <v>8.8800000000000004E-2</v>
      </c>
      <c r="L828" s="18" t="str">
        <f>VLOOKUP(F828,'BD customers'!$1:$1048576,2,FALSE)</f>
        <v>Sam Zeldin</v>
      </c>
      <c r="M828" s="2">
        <f>MATCH(orders[[#This Row],[Product ID]],'BD product'!A:A,0)</f>
        <v>431</v>
      </c>
      <c r="N828" s="2" t="str" cm="1">
        <f t="array" ref="N828">INDEX('BD product'!A:D,M828,2)</f>
        <v>Office Supplies</v>
      </c>
    </row>
    <row r="829" spans="1:14" x14ac:dyDescent="0.3">
      <c r="A829" s="3" t="s">
        <v>1737</v>
      </c>
      <c r="B829" s="4">
        <v>42896</v>
      </c>
      <c r="C829" s="12" t="str">
        <f t="shared" si="12"/>
        <v>2017/06</v>
      </c>
      <c r="D829" s="4">
        <v>42899</v>
      </c>
      <c r="E829" s="3" t="s">
        <v>64</v>
      </c>
      <c r="F829" s="3" t="s">
        <v>1738</v>
      </c>
      <c r="G829" s="3" t="s">
        <v>1744</v>
      </c>
      <c r="H829" s="5">
        <v>514165</v>
      </c>
      <c r="I829" s="2">
        <v>5</v>
      </c>
      <c r="J829" s="2">
        <v>15</v>
      </c>
      <c r="K829" s="2">
        <v>-3.0245000000000002</v>
      </c>
      <c r="L829" s="18" t="str">
        <f>VLOOKUP(F829,'BD customers'!$1:$1048576,2,FALSE)</f>
        <v>Michelle Tran</v>
      </c>
      <c r="M829" s="2">
        <f>MATCH(orders[[#This Row],[Product ID]],'BD product'!A:A,0)</f>
        <v>432</v>
      </c>
      <c r="N829" s="2" t="str" cm="1">
        <f t="array" ref="N829">INDEX('BD product'!A:D,M829,2)</f>
        <v>Furniture</v>
      </c>
    </row>
    <row r="830" spans="1:14" x14ac:dyDescent="0.3">
      <c r="A830" s="3" t="s">
        <v>1737</v>
      </c>
      <c r="B830" s="4">
        <v>42896</v>
      </c>
      <c r="C830" s="12" t="str">
        <f t="shared" si="12"/>
        <v>2017/06</v>
      </c>
      <c r="D830" s="4">
        <v>42899</v>
      </c>
      <c r="E830" s="3" t="s">
        <v>64</v>
      </c>
      <c r="F830" s="3" t="s">
        <v>1738</v>
      </c>
      <c r="G830" s="3" t="s">
        <v>1746</v>
      </c>
      <c r="H830" s="5">
        <v>27996</v>
      </c>
      <c r="I830" s="2">
        <v>5</v>
      </c>
      <c r="J830" s="2">
        <v>2</v>
      </c>
      <c r="K830" s="2">
        <v>17.497499999999999</v>
      </c>
      <c r="L830" s="18" t="str">
        <f>VLOOKUP(F830,'BD customers'!$1:$1048576,2,FALSE)</f>
        <v>Michelle Tran</v>
      </c>
      <c r="M830" s="2">
        <f>MATCH(orders[[#This Row],[Product ID]],'BD product'!A:A,0)</f>
        <v>433</v>
      </c>
      <c r="N830" s="2" t="str" cm="1">
        <f t="array" ref="N830">INDEX('BD product'!A:D,M830,2)</f>
        <v>Technology</v>
      </c>
    </row>
    <row r="831" spans="1:14" x14ac:dyDescent="0.3">
      <c r="A831" s="3" t="s">
        <v>1748</v>
      </c>
      <c r="B831" s="4">
        <v>41941</v>
      </c>
      <c r="C831" s="12" t="str">
        <f t="shared" si="12"/>
        <v>2014/10</v>
      </c>
      <c r="D831" s="4">
        <v>41943</v>
      </c>
      <c r="E831" s="3" t="s">
        <v>64</v>
      </c>
      <c r="F831" s="3" t="s">
        <v>1454</v>
      </c>
      <c r="G831" s="3" t="s">
        <v>1749</v>
      </c>
      <c r="H831" s="5">
        <v>2735952</v>
      </c>
      <c r="I831" s="2">
        <v>6</v>
      </c>
      <c r="J831" s="2">
        <v>2</v>
      </c>
      <c r="K831" s="2">
        <v>34.199399999999997</v>
      </c>
      <c r="L831" s="18" t="str">
        <f>VLOOKUP(F831,'BD customers'!$1:$1048576,2,FALSE)</f>
        <v>Sue Ann Reed</v>
      </c>
      <c r="M831" s="2">
        <f>MATCH(orders[[#This Row],[Product ID]],'BD product'!A:A,0)</f>
        <v>434</v>
      </c>
      <c r="N831" s="2" t="str" cm="1">
        <f t="array" ref="N831">INDEX('BD product'!A:D,M831,2)</f>
        <v>Technology</v>
      </c>
    </row>
    <row r="832" spans="1:14" x14ac:dyDescent="0.3">
      <c r="A832" s="3" t="s">
        <v>1645</v>
      </c>
      <c r="B832" s="4">
        <v>41799</v>
      </c>
      <c r="C832" s="12" t="str">
        <f t="shared" si="12"/>
        <v>2014/06</v>
      </c>
      <c r="D832" s="4">
        <v>41803</v>
      </c>
      <c r="E832" s="3" t="s">
        <v>11</v>
      </c>
      <c r="F832" s="3" t="s">
        <v>1646</v>
      </c>
      <c r="G832" s="3" t="s">
        <v>1751</v>
      </c>
      <c r="H832" s="5">
        <v>7992</v>
      </c>
      <c r="I832" s="2">
        <v>1</v>
      </c>
      <c r="J832" s="2">
        <v>2</v>
      </c>
      <c r="K832" s="2">
        <v>0.59940000000000004</v>
      </c>
      <c r="L832" s="18" t="str">
        <f>VLOOKUP(F832,'BD customers'!$1:$1048576,2,FALSE)</f>
        <v>Carl Weiss</v>
      </c>
      <c r="M832" s="2">
        <f>MATCH(orders[[#This Row],[Product ID]],'BD product'!A:A,0)</f>
        <v>435</v>
      </c>
      <c r="N832" s="2" t="str" cm="1">
        <f t="array" ref="N832">INDEX('BD product'!A:D,M832,2)</f>
        <v>Technology</v>
      </c>
    </row>
    <row r="833" spans="1:14" x14ac:dyDescent="0.3">
      <c r="A833" s="3" t="s">
        <v>1753</v>
      </c>
      <c r="B833" s="4">
        <v>43058</v>
      </c>
      <c r="C833" s="12" t="str">
        <f t="shared" si="12"/>
        <v>2017/11</v>
      </c>
      <c r="D833" s="4">
        <v>43059</v>
      </c>
      <c r="E833" s="3" t="s">
        <v>64</v>
      </c>
      <c r="F833" s="3" t="s">
        <v>481</v>
      </c>
      <c r="G833" s="3" t="s">
        <v>1751</v>
      </c>
      <c r="H833" s="5">
        <v>31968</v>
      </c>
      <c r="I833" s="2">
        <v>4</v>
      </c>
      <c r="J833" s="2">
        <v>2</v>
      </c>
      <c r="K833" s="2">
        <v>2.3976000000000002</v>
      </c>
      <c r="L833" s="18" t="str">
        <f>VLOOKUP(F833,'BD customers'!$1:$1048576,2,FALSE)</f>
        <v>Katherine Ducich</v>
      </c>
      <c r="M833" s="2">
        <f>MATCH(orders[[#This Row],[Product ID]],'BD product'!A:A,0)</f>
        <v>435</v>
      </c>
      <c r="N833" s="2" t="str" cm="1">
        <f t="array" ref="N833">INDEX('BD product'!A:D,M833,2)</f>
        <v>Technology</v>
      </c>
    </row>
    <row r="834" spans="1:14" x14ac:dyDescent="0.3">
      <c r="A834" s="3" t="s">
        <v>1645</v>
      </c>
      <c r="B834" s="4">
        <v>41799</v>
      </c>
      <c r="C834" s="12" t="str">
        <f t="shared" ref="C834:C897" si="13">TEXT(B834,"aaaa/mm")</f>
        <v>2014/06</v>
      </c>
      <c r="D834" s="4">
        <v>41803</v>
      </c>
      <c r="E834" s="3" t="s">
        <v>11</v>
      </c>
      <c r="F834" s="3" t="s">
        <v>1646</v>
      </c>
      <c r="G834" s="3" t="s">
        <v>1754</v>
      </c>
      <c r="H834" s="5">
        <v>63984</v>
      </c>
      <c r="I834" s="2">
        <v>2</v>
      </c>
      <c r="J834" s="2">
        <v>2</v>
      </c>
      <c r="K834" s="2">
        <v>10.397399999999999</v>
      </c>
      <c r="L834" s="18" t="str">
        <f>VLOOKUP(F834,'BD customers'!$1:$1048576,2,FALSE)</f>
        <v>Carl Weiss</v>
      </c>
      <c r="M834" s="2">
        <f>MATCH(orders[[#This Row],[Product ID]],'BD product'!A:A,0)</f>
        <v>436</v>
      </c>
      <c r="N834" s="2" t="str" cm="1">
        <f t="array" ref="N834">INDEX('BD product'!A:D,M834,2)</f>
        <v>Technology</v>
      </c>
    </row>
    <row r="835" spans="1:14" x14ac:dyDescent="0.3">
      <c r="A835" s="3" t="s">
        <v>1756</v>
      </c>
      <c r="B835" s="4">
        <v>41896</v>
      </c>
      <c r="C835" s="12" t="str">
        <f t="shared" si="13"/>
        <v>2014/09</v>
      </c>
      <c r="D835" s="4">
        <v>41901</v>
      </c>
      <c r="E835" s="3" t="s">
        <v>21</v>
      </c>
      <c r="F835" s="3" t="s">
        <v>1757</v>
      </c>
      <c r="G835" s="3" t="s">
        <v>1758</v>
      </c>
      <c r="H835" s="5">
        <v>44915</v>
      </c>
      <c r="I835" s="2">
        <v>5</v>
      </c>
      <c r="J835" s="2">
        <v>0</v>
      </c>
      <c r="K835" s="2">
        <v>0.89829999999999999</v>
      </c>
      <c r="L835" s="18" t="str">
        <f>VLOOKUP(F835,'BD customers'!$1:$1048576,2,FALSE)</f>
        <v>Astrea Jones</v>
      </c>
      <c r="M835" s="2">
        <f>MATCH(orders[[#This Row],[Product ID]],'BD product'!A:A,0)</f>
        <v>437</v>
      </c>
      <c r="N835" s="2" t="str" cm="1">
        <f t="array" ref="N835">INDEX('BD product'!A:D,M835,2)</f>
        <v>Office Supplies</v>
      </c>
    </row>
    <row r="836" spans="1:14" x14ac:dyDescent="0.3">
      <c r="A836" s="3" t="s">
        <v>1760</v>
      </c>
      <c r="B836" s="4">
        <v>42356</v>
      </c>
      <c r="C836" s="12" t="str">
        <f t="shared" si="13"/>
        <v>2015/12</v>
      </c>
      <c r="D836" s="4">
        <v>42361</v>
      </c>
      <c r="E836" s="3" t="s">
        <v>21</v>
      </c>
      <c r="F836" s="3" t="s">
        <v>1761</v>
      </c>
      <c r="G836" s="3" t="s">
        <v>1758</v>
      </c>
      <c r="H836" s="5">
        <v>646776</v>
      </c>
      <c r="I836" s="2">
        <v>9</v>
      </c>
      <c r="J836" s="2">
        <v>2</v>
      </c>
      <c r="K836" s="2">
        <v>-145.52459999999999</v>
      </c>
      <c r="L836" s="18" t="str">
        <f>VLOOKUP(F836,'BD customers'!$1:$1048576,2,FALSE)</f>
        <v>Liz MacKendrick</v>
      </c>
      <c r="M836" s="2">
        <f>MATCH(orders[[#This Row],[Product ID]],'BD product'!A:A,0)</f>
        <v>437</v>
      </c>
      <c r="N836" s="2" t="str" cm="1">
        <f t="array" ref="N836">INDEX('BD product'!A:D,M836,2)</f>
        <v>Office Supplies</v>
      </c>
    </row>
    <row r="837" spans="1:14" x14ac:dyDescent="0.3">
      <c r="A837" s="3" t="s">
        <v>1004</v>
      </c>
      <c r="B837" s="4">
        <v>41786</v>
      </c>
      <c r="C837" s="12" t="str">
        <f t="shared" si="13"/>
        <v>2014/05</v>
      </c>
      <c r="D837" s="4">
        <v>41786</v>
      </c>
      <c r="E837" s="3" t="s">
        <v>41</v>
      </c>
      <c r="F837" s="3" t="s">
        <v>1005</v>
      </c>
      <c r="G837" s="3" t="s">
        <v>1758</v>
      </c>
      <c r="H837" s="5">
        <v>35932</v>
      </c>
      <c r="I837" s="2">
        <v>4</v>
      </c>
      <c r="J837" s="2">
        <v>0</v>
      </c>
      <c r="K837" s="2">
        <v>7.1863999999999999</v>
      </c>
      <c r="L837" s="18" t="str">
        <f>VLOOKUP(F837,'BD customers'!$1:$1048576,2,FALSE)</f>
        <v>Maya Herman</v>
      </c>
      <c r="M837" s="2">
        <f>MATCH(orders[[#This Row],[Product ID]],'BD product'!A:A,0)</f>
        <v>437</v>
      </c>
      <c r="N837" s="2" t="str" cm="1">
        <f t="array" ref="N837">INDEX('BD product'!A:D,M837,2)</f>
        <v>Office Supplies</v>
      </c>
    </row>
    <row r="838" spans="1:14" x14ac:dyDescent="0.3">
      <c r="A838" s="3" t="s">
        <v>1756</v>
      </c>
      <c r="B838" s="4">
        <v>41896</v>
      </c>
      <c r="C838" s="12" t="str">
        <f t="shared" si="13"/>
        <v>2014/09</v>
      </c>
      <c r="D838" s="4">
        <v>41901</v>
      </c>
      <c r="E838" s="3" t="s">
        <v>21</v>
      </c>
      <c r="F838" s="3" t="s">
        <v>1757</v>
      </c>
      <c r="G838" s="3" t="s">
        <v>1762</v>
      </c>
      <c r="H838" s="5">
        <v>1107</v>
      </c>
      <c r="I838" s="2">
        <v>3</v>
      </c>
      <c r="J838" s="2">
        <v>0</v>
      </c>
      <c r="K838" s="2">
        <v>5.0922000000000001</v>
      </c>
      <c r="L838" s="18" t="str">
        <f>VLOOKUP(F838,'BD customers'!$1:$1048576,2,FALSE)</f>
        <v>Astrea Jones</v>
      </c>
      <c r="M838" s="2">
        <f>MATCH(orders[[#This Row],[Product ID]],'BD product'!A:A,0)</f>
        <v>438</v>
      </c>
      <c r="N838" s="2" t="str" cm="1">
        <f t="array" ref="N838">INDEX('BD product'!A:D,M838,2)</f>
        <v>Office Supplies</v>
      </c>
    </row>
    <row r="839" spans="1:14" x14ac:dyDescent="0.3">
      <c r="A839" s="3" t="s">
        <v>1764</v>
      </c>
      <c r="B839" s="4">
        <v>42499</v>
      </c>
      <c r="C839" s="12" t="str">
        <f t="shared" si="13"/>
        <v>2016/05</v>
      </c>
      <c r="D839" s="4">
        <v>42504</v>
      </c>
      <c r="E839" s="3" t="s">
        <v>21</v>
      </c>
      <c r="F839" s="3" t="s">
        <v>1765</v>
      </c>
      <c r="G839" s="3" t="s">
        <v>1766</v>
      </c>
      <c r="H839" s="5">
        <v>9398</v>
      </c>
      <c r="I839" s="2">
        <v>2</v>
      </c>
      <c r="J839" s="2">
        <v>0</v>
      </c>
      <c r="K839" s="2">
        <v>13.1572</v>
      </c>
      <c r="L839" s="18" t="str">
        <f>VLOOKUP(F839,'BD customers'!$1:$1048576,2,FALSE)</f>
        <v>Sonia Sunley</v>
      </c>
      <c r="M839" s="2">
        <f>MATCH(orders[[#This Row],[Product ID]],'BD product'!A:A,0)</f>
        <v>439</v>
      </c>
      <c r="N839" s="2" t="str" cm="1">
        <f t="array" ref="N839">INDEX('BD product'!A:D,M839,2)</f>
        <v>Technology</v>
      </c>
    </row>
    <row r="840" spans="1:14" x14ac:dyDescent="0.3">
      <c r="A840" s="3" t="s">
        <v>1768</v>
      </c>
      <c r="B840" s="4">
        <v>42447</v>
      </c>
      <c r="C840" s="12" t="str">
        <f t="shared" si="13"/>
        <v>2016/03</v>
      </c>
      <c r="D840" s="4">
        <v>42450</v>
      </c>
      <c r="E840" s="3" t="s">
        <v>11</v>
      </c>
      <c r="F840" s="3" t="s">
        <v>1769</v>
      </c>
      <c r="G840" s="3" t="s">
        <v>1770</v>
      </c>
      <c r="H840" s="5">
        <v>189882</v>
      </c>
      <c r="I840" s="2">
        <v>3</v>
      </c>
      <c r="J840" s="2">
        <v>4</v>
      </c>
      <c r="K840" s="2">
        <v>-9.4940999999999995</v>
      </c>
      <c r="L840" s="18" t="str">
        <f>VLOOKUP(F840,'BD customers'!$1:$1048576,2,FALSE)</f>
        <v>Rose O'Brian</v>
      </c>
      <c r="M840" s="2">
        <f>MATCH(orders[[#This Row],[Product ID]],'BD product'!A:A,0)</f>
        <v>440</v>
      </c>
      <c r="N840" s="2" t="str" cm="1">
        <f t="array" ref="N840">INDEX('BD product'!A:D,M840,2)</f>
        <v>Furniture</v>
      </c>
    </row>
    <row r="841" spans="1:14" x14ac:dyDescent="0.3">
      <c r="A841" s="3" t="s">
        <v>1772</v>
      </c>
      <c r="B841" s="4">
        <v>42758</v>
      </c>
      <c r="C841" s="12" t="str">
        <f t="shared" si="13"/>
        <v>2017/01</v>
      </c>
      <c r="D841" s="4">
        <v>42760</v>
      </c>
      <c r="E841" s="3" t="s">
        <v>64</v>
      </c>
      <c r="F841" s="3" t="s">
        <v>1773</v>
      </c>
      <c r="G841" s="3" t="s">
        <v>1770</v>
      </c>
      <c r="H841" s="5">
        <v>21098</v>
      </c>
      <c r="I841" s="2">
        <v>2</v>
      </c>
      <c r="J841" s="2">
        <v>0</v>
      </c>
      <c r="K841" s="2">
        <v>2.1097999999999999</v>
      </c>
      <c r="L841" s="18" t="str">
        <f>VLOOKUP(F841,'BD customers'!$1:$1048576,2,FALSE)</f>
        <v>Matt Connell</v>
      </c>
      <c r="M841" s="2">
        <f>MATCH(orders[[#This Row],[Product ID]],'BD product'!A:A,0)</f>
        <v>440</v>
      </c>
      <c r="N841" s="2" t="str" cm="1">
        <f t="array" ref="N841">INDEX('BD product'!A:D,M841,2)</f>
        <v>Furniture</v>
      </c>
    </row>
    <row r="842" spans="1:14" x14ac:dyDescent="0.3">
      <c r="A842" s="3" t="s">
        <v>1774</v>
      </c>
      <c r="B842" s="4">
        <v>42365</v>
      </c>
      <c r="C842" s="12" t="str">
        <f t="shared" si="13"/>
        <v>2015/12</v>
      </c>
      <c r="D842" s="4">
        <v>42369</v>
      </c>
      <c r="E842" s="3" t="s">
        <v>21</v>
      </c>
      <c r="F842" s="3" t="s">
        <v>1775</v>
      </c>
      <c r="G842" s="3" t="s">
        <v>1776</v>
      </c>
      <c r="H842" s="5">
        <v>10542</v>
      </c>
      <c r="I842" s="2">
        <v>2</v>
      </c>
      <c r="J842" s="2">
        <v>0</v>
      </c>
      <c r="K842" s="2">
        <v>51.655799999999999</v>
      </c>
      <c r="L842" s="18" t="str">
        <f>VLOOKUP(F842,'BD customers'!$1:$1048576,2,FALSE)</f>
        <v>Maribeth Dona</v>
      </c>
      <c r="M842" s="2">
        <f>MATCH(orders[[#This Row],[Product ID]],'BD product'!A:A,0)</f>
        <v>441</v>
      </c>
      <c r="N842" s="2" t="str" cm="1">
        <f t="array" ref="N842">INDEX('BD product'!A:D,M842,2)</f>
        <v>Office Supplies</v>
      </c>
    </row>
    <row r="843" spans="1:14" x14ac:dyDescent="0.3">
      <c r="A843" s="3" t="s">
        <v>1267</v>
      </c>
      <c r="B843" s="4">
        <v>42576</v>
      </c>
      <c r="C843" s="12" t="str">
        <f t="shared" si="13"/>
        <v>2016/07</v>
      </c>
      <c r="D843" s="4">
        <v>42582</v>
      </c>
      <c r="E843" s="3" t="s">
        <v>21</v>
      </c>
      <c r="F843" s="3" t="s">
        <v>432</v>
      </c>
      <c r="G843" s="3" t="s">
        <v>1778</v>
      </c>
      <c r="H843" s="5">
        <v>119616</v>
      </c>
      <c r="I843" s="2">
        <v>8</v>
      </c>
      <c r="J843" s="2">
        <v>2</v>
      </c>
      <c r="K843" s="2">
        <v>40.370399999999997</v>
      </c>
      <c r="L843" s="18" t="str">
        <f>VLOOKUP(F843,'BD customers'!$1:$1048576,2,FALSE)</f>
        <v>Sanjit Chand</v>
      </c>
      <c r="M843" s="2">
        <f>MATCH(orders[[#This Row],[Product ID]],'BD product'!A:A,0)</f>
        <v>442</v>
      </c>
      <c r="N843" s="2" t="str" cm="1">
        <f t="array" ref="N843">INDEX('BD product'!A:D,M843,2)</f>
        <v>Office Supplies</v>
      </c>
    </row>
    <row r="844" spans="1:14" x14ac:dyDescent="0.3">
      <c r="A844" s="3" t="s">
        <v>1780</v>
      </c>
      <c r="B844" s="4">
        <v>42449</v>
      </c>
      <c r="C844" s="12" t="str">
        <f t="shared" si="13"/>
        <v>2016/03</v>
      </c>
      <c r="D844" s="4">
        <v>42453</v>
      </c>
      <c r="E844" s="3" t="s">
        <v>21</v>
      </c>
      <c r="F844" s="3" t="s">
        <v>514</v>
      </c>
      <c r="G844" s="3" t="s">
        <v>1778</v>
      </c>
      <c r="H844" s="5">
        <v>16821</v>
      </c>
      <c r="I844" s="2">
        <v>3</v>
      </c>
      <c r="J844" s="2">
        <v>7</v>
      </c>
      <c r="K844" s="2">
        <v>-12.896100000000001</v>
      </c>
      <c r="L844" s="18" t="str">
        <f>VLOOKUP(F844,'BD customers'!$1:$1048576,2,FALSE)</f>
        <v>Zuschuss Carroll</v>
      </c>
      <c r="M844" s="2">
        <f>MATCH(orders[[#This Row],[Product ID]],'BD product'!A:A,0)</f>
        <v>442</v>
      </c>
      <c r="N844" s="2" t="str" cm="1">
        <f t="array" ref="N844">INDEX('BD product'!A:D,M844,2)</f>
        <v>Office Supplies</v>
      </c>
    </row>
    <row r="845" spans="1:14" x14ac:dyDescent="0.3">
      <c r="A845" s="3" t="s">
        <v>1781</v>
      </c>
      <c r="B845" s="4">
        <v>43000</v>
      </c>
      <c r="C845" s="12" t="str">
        <f t="shared" si="13"/>
        <v>2017/09</v>
      </c>
      <c r="D845" s="4">
        <v>43004</v>
      </c>
      <c r="E845" s="3" t="s">
        <v>11</v>
      </c>
      <c r="F845" s="3" t="s">
        <v>1782</v>
      </c>
      <c r="G845" s="3" t="s">
        <v>1778</v>
      </c>
      <c r="H845" s="5">
        <v>5607</v>
      </c>
      <c r="I845" s="2">
        <v>1</v>
      </c>
      <c r="J845" s="2">
        <v>7</v>
      </c>
      <c r="K845" s="2">
        <v>-4.2987000000000002</v>
      </c>
      <c r="L845" s="18" t="str">
        <f>VLOOKUP(F845,'BD customers'!$1:$1048576,2,FALSE)</f>
        <v>Joseph Airdo</v>
      </c>
      <c r="M845" s="2">
        <f>MATCH(orders[[#This Row],[Product ID]],'BD product'!A:A,0)</f>
        <v>442</v>
      </c>
      <c r="N845" s="2" t="str" cm="1">
        <f t="array" ref="N845">INDEX('BD product'!A:D,M845,2)</f>
        <v>Office Supplies</v>
      </c>
    </row>
    <row r="846" spans="1:14" x14ac:dyDescent="0.3">
      <c r="A846" s="3" t="s">
        <v>1267</v>
      </c>
      <c r="B846" s="4">
        <v>42576</v>
      </c>
      <c r="C846" s="12" t="str">
        <f t="shared" si="13"/>
        <v>2016/07</v>
      </c>
      <c r="D846" s="4">
        <v>42582</v>
      </c>
      <c r="E846" s="3" t="s">
        <v>21</v>
      </c>
      <c r="F846" s="3" t="s">
        <v>432</v>
      </c>
      <c r="G846" s="3" t="s">
        <v>1783</v>
      </c>
      <c r="H846" s="5">
        <v>25576</v>
      </c>
      <c r="I846" s="2">
        <v>4</v>
      </c>
      <c r="J846" s="2">
        <v>0</v>
      </c>
      <c r="K846" s="2">
        <v>81.843199999999996</v>
      </c>
      <c r="L846" s="18" t="str">
        <f>VLOOKUP(F846,'BD customers'!$1:$1048576,2,FALSE)</f>
        <v>Sanjit Chand</v>
      </c>
      <c r="M846" s="2">
        <f>MATCH(orders[[#This Row],[Product ID]],'BD product'!A:A,0)</f>
        <v>443</v>
      </c>
      <c r="N846" s="2" t="str" cm="1">
        <f t="array" ref="N846">INDEX('BD product'!A:D,M846,2)</f>
        <v>Furniture</v>
      </c>
    </row>
    <row r="847" spans="1:14" x14ac:dyDescent="0.3">
      <c r="A847" s="3" t="s">
        <v>1267</v>
      </c>
      <c r="B847" s="4">
        <v>42576</v>
      </c>
      <c r="C847" s="12" t="str">
        <f t="shared" si="13"/>
        <v>2016/07</v>
      </c>
      <c r="D847" s="4">
        <v>42582</v>
      </c>
      <c r="E847" s="3" t="s">
        <v>21</v>
      </c>
      <c r="F847" s="3" t="s">
        <v>432</v>
      </c>
      <c r="G847" s="3" t="s">
        <v>1785</v>
      </c>
      <c r="H847" s="5">
        <v>693</v>
      </c>
      <c r="I847" s="2">
        <v>9</v>
      </c>
      <c r="J847" s="2">
        <v>0</v>
      </c>
      <c r="K847" s="2">
        <v>2.2869000000000002</v>
      </c>
      <c r="L847" s="18" t="str">
        <f>VLOOKUP(F847,'BD customers'!$1:$1048576,2,FALSE)</f>
        <v>Sanjit Chand</v>
      </c>
      <c r="M847" s="2">
        <f>MATCH(orders[[#This Row],[Product ID]],'BD product'!A:A,0)</f>
        <v>444</v>
      </c>
      <c r="N847" s="2" t="str" cm="1">
        <f t="array" ref="N847">INDEX('BD product'!A:D,M847,2)</f>
        <v>Furniture</v>
      </c>
    </row>
    <row r="848" spans="1:14" x14ac:dyDescent="0.3">
      <c r="A848" s="3" t="s">
        <v>1787</v>
      </c>
      <c r="B848" s="4">
        <v>42520</v>
      </c>
      <c r="C848" s="12" t="str">
        <f t="shared" si="13"/>
        <v>2016/05</v>
      </c>
      <c r="D848" s="4">
        <v>42525</v>
      </c>
      <c r="E848" s="3" t="s">
        <v>21</v>
      </c>
      <c r="F848" s="3" t="s">
        <v>1788</v>
      </c>
      <c r="G848" s="3" t="s">
        <v>1789</v>
      </c>
      <c r="H848" s="5">
        <v>2262</v>
      </c>
      <c r="I848" s="2">
        <v>2</v>
      </c>
      <c r="J848" s="2">
        <v>7</v>
      </c>
      <c r="K848" s="2">
        <v>-0.15079999999999999</v>
      </c>
      <c r="L848" s="18" t="str">
        <f>VLOOKUP(F848,'BD customers'!$1:$1048576,2,FALSE)</f>
        <v>Maribeth Yedwab</v>
      </c>
      <c r="M848" s="2">
        <f>MATCH(orders[[#This Row],[Product ID]],'BD product'!A:A,0)</f>
        <v>445</v>
      </c>
      <c r="N848" s="2" t="str" cm="1">
        <f t="array" ref="N848">INDEX('BD product'!A:D,M848,2)</f>
        <v>Office Supplies</v>
      </c>
    </row>
    <row r="849" spans="1:14" x14ac:dyDescent="0.3">
      <c r="A849" s="3" t="s">
        <v>1787</v>
      </c>
      <c r="B849" s="4">
        <v>42520</v>
      </c>
      <c r="C849" s="12" t="str">
        <f t="shared" si="13"/>
        <v>2016/05</v>
      </c>
      <c r="D849" s="4">
        <v>42525</v>
      </c>
      <c r="E849" s="3" t="s">
        <v>21</v>
      </c>
      <c r="F849" s="3" t="s">
        <v>1788</v>
      </c>
      <c r="G849" s="3" t="s">
        <v>1791</v>
      </c>
      <c r="H849" s="5">
        <v>14952</v>
      </c>
      <c r="I849" s="2">
        <v>2</v>
      </c>
      <c r="J849" s="2">
        <v>7</v>
      </c>
      <c r="K849" s="2">
        <v>-11.961600000000001</v>
      </c>
      <c r="L849" s="18" t="str">
        <f>VLOOKUP(F849,'BD customers'!$1:$1048576,2,FALSE)</f>
        <v>Maribeth Yedwab</v>
      </c>
      <c r="M849" s="2">
        <f>MATCH(orders[[#This Row],[Product ID]],'BD product'!A:A,0)</f>
        <v>446</v>
      </c>
      <c r="N849" s="2" t="str" cm="1">
        <f t="array" ref="N849">INDEX('BD product'!A:D,M849,2)</f>
        <v>Office Supplies</v>
      </c>
    </row>
    <row r="850" spans="1:14" x14ac:dyDescent="0.3">
      <c r="A850" s="3" t="s">
        <v>1616</v>
      </c>
      <c r="B850" s="4">
        <v>41792</v>
      </c>
      <c r="C850" s="12" t="str">
        <f t="shared" si="13"/>
        <v>2014/06</v>
      </c>
      <c r="D850" s="4">
        <v>41797</v>
      </c>
      <c r="E850" s="3" t="s">
        <v>21</v>
      </c>
      <c r="F850" s="3" t="s">
        <v>1617</v>
      </c>
      <c r="G850" s="3" t="s">
        <v>1791</v>
      </c>
      <c r="H850" s="5">
        <v>59808</v>
      </c>
      <c r="I850" s="2">
        <v>3</v>
      </c>
      <c r="J850" s="2">
        <v>2</v>
      </c>
      <c r="K850" s="2">
        <v>19.4376</v>
      </c>
      <c r="L850" s="18" t="str">
        <f>VLOOKUP(F850,'BD customers'!$1:$1048576,2,FALSE)</f>
        <v>Christine Kargatis</v>
      </c>
      <c r="M850" s="2">
        <f>MATCH(orders[[#This Row],[Product ID]],'BD product'!A:A,0)</f>
        <v>446</v>
      </c>
      <c r="N850" s="2" t="str" cm="1">
        <f t="array" ref="N850">INDEX('BD product'!A:D,M850,2)</f>
        <v>Office Supplies</v>
      </c>
    </row>
    <row r="851" spans="1:14" x14ac:dyDescent="0.3">
      <c r="A851" s="3" t="s">
        <v>1787</v>
      </c>
      <c r="B851" s="4">
        <v>42520</v>
      </c>
      <c r="C851" s="12" t="str">
        <f t="shared" si="13"/>
        <v>2016/05</v>
      </c>
      <c r="D851" s="4">
        <v>42525</v>
      </c>
      <c r="E851" s="3" t="s">
        <v>21</v>
      </c>
      <c r="F851" s="3" t="s">
        <v>1788</v>
      </c>
      <c r="G851" s="3" t="s">
        <v>1793</v>
      </c>
      <c r="H851" s="5">
        <v>801568</v>
      </c>
      <c r="I851" s="2">
        <v>2</v>
      </c>
      <c r="J851" s="2">
        <v>2</v>
      </c>
      <c r="K851" s="2">
        <v>5.0098000000000003</v>
      </c>
      <c r="L851" s="18" t="str">
        <f>VLOOKUP(F851,'BD customers'!$1:$1048576,2,FALSE)</f>
        <v>Maribeth Yedwab</v>
      </c>
      <c r="M851" s="2">
        <f>MATCH(orders[[#This Row],[Product ID]],'BD product'!A:A,0)</f>
        <v>447</v>
      </c>
      <c r="N851" s="2" t="str" cm="1">
        <f t="array" ref="N851">INDEX('BD product'!A:D,M851,2)</f>
        <v>Furniture</v>
      </c>
    </row>
    <row r="852" spans="1:14" x14ac:dyDescent="0.3">
      <c r="A852" s="3" t="s">
        <v>365</v>
      </c>
      <c r="B852" s="4">
        <v>42632</v>
      </c>
      <c r="C852" s="12" t="str">
        <f t="shared" si="13"/>
        <v>2016/09</v>
      </c>
      <c r="D852" s="4">
        <v>42632</v>
      </c>
      <c r="E852" s="3" t="s">
        <v>41</v>
      </c>
      <c r="F852" s="3" t="s">
        <v>366</v>
      </c>
      <c r="G852" s="3" t="s">
        <v>1793</v>
      </c>
      <c r="H852" s="5">
        <v>701372</v>
      </c>
      <c r="I852" s="2">
        <v>2</v>
      </c>
      <c r="J852" s="2">
        <v>3</v>
      </c>
      <c r="K852" s="2">
        <v>-5.0098000000000003</v>
      </c>
      <c r="L852" s="18" t="str">
        <f>VLOOKUP(F852,'BD customers'!$1:$1048576,2,FALSE)</f>
        <v>Eugene Hildebrand</v>
      </c>
      <c r="M852" s="2">
        <f>MATCH(orders[[#This Row],[Product ID]],'BD product'!A:A,0)</f>
        <v>447</v>
      </c>
      <c r="N852" s="2" t="str" cm="1">
        <f t="array" ref="N852">INDEX('BD product'!A:D,M852,2)</f>
        <v>Furniture</v>
      </c>
    </row>
    <row r="853" spans="1:14" x14ac:dyDescent="0.3">
      <c r="A853" s="3" t="s">
        <v>1787</v>
      </c>
      <c r="B853" s="4">
        <v>42520</v>
      </c>
      <c r="C853" s="12" t="str">
        <f t="shared" si="13"/>
        <v>2016/05</v>
      </c>
      <c r="D853" s="4">
        <v>42525</v>
      </c>
      <c r="E853" s="3" t="s">
        <v>21</v>
      </c>
      <c r="F853" s="3" t="s">
        <v>1788</v>
      </c>
      <c r="G853" s="3" t="s">
        <v>1795</v>
      </c>
      <c r="H853" s="5">
        <v>2376</v>
      </c>
      <c r="I853" s="2">
        <v>3</v>
      </c>
      <c r="J853" s="2">
        <v>7</v>
      </c>
      <c r="K853" s="2">
        <v>-1.9008</v>
      </c>
      <c r="L853" s="18" t="str">
        <f>VLOOKUP(F853,'BD customers'!$1:$1048576,2,FALSE)</f>
        <v>Maribeth Yedwab</v>
      </c>
      <c r="M853" s="2">
        <f>MATCH(orders[[#This Row],[Product ID]],'BD product'!A:A,0)</f>
        <v>448</v>
      </c>
      <c r="N853" s="2" t="str" cm="1">
        <f t="array" ref="N853">INDEX('BD product'!A:D,M853,2)</f>
        <v>Office Supplies</v>
      </c>
    </row>
    <row r="854" spans="1:14" x14ac:dyDescent="0.3">
      <c r="A854" s="3" t="s">
        <v>1787</v>
      </c>
      <c r="B854" s="4">
        <v>42520</v>
      </c>
      <c r="C854" s="12" t="str">
        <f t="shared" si="13"/>
        <v>2016/05</v>
      </c>
      <c r="D854" s="4">
        <v>42525</v>
      </c>
      <c r="E854" s="3" t="s">
        <v>21</v>
      </c>
      <c r="F854" s="3" t="s">
        <v>1788</v>
      </c>
      <c r="G854" s="3" t="s">
        <v>1797</v>
      </c>
      <c r="H854" s="5">
        <v>32792</v>
      </c>
      <c r="I854" s="2">
        <v>1</v>
      </c>
      <c r="J854" s="2">
        <v>2</v>
      </c>
      <c r="K854" s="2">
        <v>11.8871</v>
      </c>
      <c r="L854" s="18" t="str">
        <f>VLOOKUP(F854,'BD customers'!$1:$1048576,2,FALSE)</f>
        <v>Maribeth Yedwab</v>
      </c>
      <c r="M854" s="2">
        <f>MATCH(orders[[#This Row],[Product ID]],'BD product'!A:A,0)</f>
        <v>449</v>
      </c>
      <c r="N854" s="2" t="str" cm="1">
        <f t="array" ref="N854">INDEX('BD product'!A:D,M854,2)</f>
        <v>Office Supplies</v>
      </c>
    </row>
    <row r="855" spans="1:14" x14ac:dyDescent="0.3">
      <c r="A855" s="3" t="s">
        <v>327</v>
      </c>
      <c r="B855" s="4">
        <v>42405</v>
      </c>
      <c r="C855" s="12" t="str">
        <f t="shared" si="13"/>
        <v>2016/02</v>
      </c>
      <c r="D855" s="4">
        <v>42405</v>
      </c>
      <c r="E855" s="3" t="s">
        <v>41</v>
      </c>
      <c r="F855" s="3" t="s">
        <v>328</v>
      </c>
      <c r="G855" s="3" t="s">
        <v>1797</v>
      </c>
      <c r="H855" s="5">
        <v>12297</v>
      </c>
      <c r="I855" s="2">
        <v>3</v>
      </c>
      <c r="J855" s="2">
        <v>0</v>
      </c>
      <c r="K855" s="2">
        <v>60.255299999999998</v>
      </c>
      <c r="L855" s="18" t="str">
        <f>VLOOKUP(F855,'BD customers'!$1:$1048576,2,FALSE)</f>
        <v>Paul Prost</v>
      </c>
      <c r="M855" s="2">
        <f>MATCH(orders[[#This Row],[Product ID]],'BD product'!A:A,0)</f>
        <v>449</v>
      </c>
      <c r="N855" s="2" t="str" cm="1">
        <f t="array" ref="N855">INDEX('BD product'!A:D,M855,2)</f>
        <v>Office Supplies</v>
      </c>
    </row>
    <row r="856" spans="1:14" x14ac:dyDescent="0.3">
      <c r="A856" s="3" t="s">
        <v>1799</v>
      </c>
      <c r="B856" s="4">
        <v>42897</v>
      </c>
      <c r="C856" s="12" t="str">
        <f t="shared" si="13"/>
        <v>2017/06</v>
      </c>
      <c r="D856" s="4">
        <v>42897</v>
      </c>
      <c r="E856" s="3" t="s">
        <v>41</v>
      </c>
      <c r="F856" s="3" t="s">
        <v>191</v>
      </c>
      <c r="G856" s="3" t="s">
        <v>1797</v>
      </c>
      <c r="H856" s="5">
        <v>12297</v>
      </c>
      <c r="I856" s="2">
        <v>3</v>
      </c>
      <c r="J856" s="2">
        <v>0</v>
      </c>
      <c r="K856" s="2">
        <v>60.255299999999998</v>
      </c>
      <c r="L856" s="18" t="str">
        <f>VLOOKUP(F856,'BD customers'!$1:$1048576,2,FALSE)</f>
        <v>Dianna Vittorini</v>
      </c>
      <c r="M856" s="2">
        <f>MATCH(orders[[#This Row],[Product ID]],'BD product'!A:A,0)</f>
        <v>449</v>
      </c>
      <c r="N856" s="2" t="str" cm="1">
        <f t="array" ref="N856">INDEX('BD product'!A:D,M856,2)</f>
        <v>Office Supplies</v>
      </c>
    </row>
    <row r="857" spans="1:14" x14ac:dyDescent="0.3">
      <c r="A857" s="3" t="s">
        <v>1032</v>
      </c>
      <c r="B857" s="4">
        <v>42079</v>
      </c>
      <c r="C857" s="12" t="str">
        <f t="shared" si="13"/>
        <v>2015/03</v>
      </c>
      <c r="D857" s="4">
        <v>42085</v>
      </c>
      <c r="E857" s="3" t="s">
        <v>21</v>
      </c>
      <c r="F857" s="3" t="s">
        <v>1033</v>
      </c>
      <c r="G857" s="3" t="s">
        <v>1800</v>
      </c>
      <c r="H857" s="5">
        <v>274</v>
      </c>
      <c r="I857" s="2">
        <v>1</v>
      </c>
      <c r="J857" s="2">
        <v>0</v>
      </c>
      <c r="K857" s="2">
        <v>0.73980000000000001</v>
      </c>
      <c r="L857" s="18" t="str">
        <f>VLOOKUP(F857,'BD customers'!$1:$1048576,2,FALSE)</f>
        <v>Christopher Martinez</v>
      </c>
      <c r="M857" s="2">
        <f>MATCH(orders[[#This Row],[Product ID]],'BD product'!A:A,0)</f>
        <v>450</v>
      </c>
      <c r="N857" s="2" t="str" cm="1">
        <f t="array" ref="N857">INDEX('BD product'!A:D,M857,2)</f>
        <v>Office Supplies</v>
      </c>
    </row>
    <row r="858" spans="1:14" x14ac:dyDescent="0.3">
      <c r="A858" s="3" t="s">
        <v>1802</v>
      </c>
      <c r="B858" s="4">
        <v>42502</v>
      </c>
      <c r="C858" s="12" t="str">
        <f t="shared" si="13"/>
        <v>2016/05</v>
      </c>
      <c r="D858" s="4">
        <v>42506</v>
      </c>
      <c r="E858" s="3" t="s">
        <v>21</v>
      </c>
      <c r="F858" s="3" t="s">
        <v>1803</v>
      </c>
      <c r="G858" s="3" t="s">
        <v>1800</v>
      </c>
      <c r="H858" s="5">
        <v>1096</v>
      </c>
      <c r="I858" s="2">
        <v>4</v>
      </c>
      <c r="J858" s="2">
        <v>0</v>
      </c>
      <c r="K858" s="2">
        <v>2.9592000000000001</v>
      </c>
      <c r="L858" s="18" t="str">
        <f>VLOOKUP(F858,'BD customers'!$1:$1048576,2,FALSE)</f>
        <v>Vivek Grady</v>
      </c>
      <c r="M858" s="2">
        <f>MATCH(orders[[#This Row],[Product ID]],'BD product'!A:A,0)</f>
        <v>450</v>
      </c>
      <c r="N858" s="2" t="str" cm="1">
        <f t="array" ref="N858">INDEX('BD product'!A:D,M858,2)</f>
        <v>Office Supplies</v>
      </c>
    </row>
    <row r="859" spans="1:14" x14ac:dyDescent="0.3">
      <c r="A859" s="3" t="s">
        <v>1032</v>
      </c>
      <c r="B859" s="4">
        <v>42079</v>
      </c>
      <c r="C859" s="12" t="str">
        <f t="shared" si="13"/>
        <v>2015/03</v>
      </c>
      <c r="D859" s="4">
        <v>42085</v>
      </c>
      <c r="E859" s="3" t="s">
        <v>21</v>
      </c>
      <c r="F859" s="3" t="s">
        <v>1033</v>
      </c>
      <c r="G859" s="3" t="s">
        <v>1804</v>
      </c>
      <c r="H859" s="5">
        <v>834</v>
      </c>
      <c r="I859" s="2">
        <v>3</v>
      </c>
      <c r="J859" s="2">
        <v>0</v>
      </c>
      <c r="K859" s="2">
        <v>2.1684000000000001</v>
      </c>
      <c r="L859" s="18" t="str">
        <f>VLOOKUP(F859,'BD customers'!$1:$1048576,2,FALSE)</f>
        <v>Christopher Martinez</v>
      </c>
      <c r="M859" s="2">
        <f>MATCH(orders[[#This Row],[Product ID]],'BD product'!A:A,0)</f>
        <v>451</v>
      </c>
      <c r="N859" s="2" t="str" cm="1">
        <f t="array" ref="N859">INDEX('BD product'!A:D,M859,2)</f>
        <v>Office Supplies</v>
      </c>
    </row>
    <row r="860" spans="1:14" x14ac:dyDescent="0.3">
      <c r="A860" s="3" t="s">
        <v>1032</v>
      </c>
      <c r="B860" s="4">
        <v>42079</v>
      </c>
      <c r="C860" s="12" t="str">
        <f t="shared" si="13"/>
        <v>2015/03</v>
      </c>
      <c r="D860" s="4">
        <v>42085</v>
      </c>
      <c r="E860" s="3" t="s">
        <v>21</v>
      </c>
      <c r="F860" s="3" t="s">
        <v>1033</v>
      </c>
      <c r="G860" s="3" t="s">
        <v>1806</v>
      </c>
      <c r="H860" s="5">
        <v>635495</v>
      </c>
      <c r="I860" s="2">
        <v>5</v>
      </c>
      <c r="J860" s="2">
        <v>0</v>
      </c>
      <c r="K860" s="2">
        <v>317.7475</v>
      </c>
      <c r="L860" s="18" t="str">
        <f>VLOOKUP(F860,'BD customers'!$1:$1048576,2,FALSE)</f>
        <v>Christopher Martinez</v>
      </c>
      <c r="M860" s="2">
        <f>MATCH(orders[[#This Row],[Product ID]],'BD product'!A:A,0)</f>
        <v>452</v>
      </c>
      <c r="N860" s="2" t="str" cm="1">
        <f t="array" ref="N860">INDEX('BD product'!A:D,M860,2)</f>
        <v>Office Supplies</v>
      </c>
    </row>
    <row r="861" spans="1:14" x14ac:dyDescent="0.3">
      <c r="A861" s="3" t="s">
        <v>1808</v>
      </c>
      <c r="B861" s="4">
        <v>43065</v>
      </c>
      <c r="C861" s="12" t="str">
        <f t="shared" si="13"/>
        <v>2017/11</v>
      </c>
      <c r="D861" s="4">
        <v>43066</v>
      </c>
      <c r="E861" s="3" t="s">
        <v>64</v>
      </c>
      <c r="F861" s="3" t="s">
        <v>1809</v>
      </c>
      <c r="G861" s="3" t="s">
        <v>1810</v>
      </c>
      <c r="H861" s="5">
        <v>1263</v>
      </c>
      <c r="I861" s="2">
        <v>3</v>
      </c>
      <c r="J861" s="2">
        <v>0</v>
      </c>
      <c r="K861" s="2">
        <v>4.0415999999999999</v>
      </c>
      <c r="L861" s="18" t="str">
        <f>VLOOKUP(F861,'BD customers'!$1:$1048576,2,FALSE)</f>
        <v>Lynn Smith</v>
      </c>
      <c r="M861" s="2">
        <f>MATCH(orders[[#This Row],[Product ID]],'BD product'!A:A,0)</f>
        <v>453</v>
      </c>
      <c r="N861" s="2" t="str" cm="1">
        <f t="array" ref="N861">INDEX('BD product'!A:D,M861,2)</f>
        <v>Furniture</v>
      </c>
    </row>
    <row r="862" spans="1:14" x14ac:dyDescent="0.3">
      <c r="A862" s="3" t="s">
        <v>1812</v>
      </c>
      <c r="B862" s="4">
        <v>43024</v>
      </c>
      <c r="C862" s="12" t="str">
        <f t="shared" si="13"/>
        <v>2017/10</v>
      </c>
      <c r="D862" s="4">
        <v>43026</v>
      </c>
      <c r="E862" s="3" t="s">
        <v>64</v>
      </c>
      <c r="F862" s="3" t="s">
        <v>1788</v>
      </c>
      <c r="G862" s="3" t="s">
        <v>1810</v>
      </c>
      <c r="H862" s="5">
        <v>5473</v>
      </c>
      <c r="I862" s="2">
        <v>13</v>
      </c>
      <c r="J862" s="2">
        <v>0</v>
      </c>
      <c r="K862" s="2">
        <v>17.5136</v>
      </c>
      <c r="L862" s="18" t="str">
        <f>VLOOKUP(F862,'BD customers'!$1:$1048576,2,FALSE)</f>
        <v>Maribeth Yedwab</v>
      </c>
      <c r="M862" s="2">
        <f>MATCH(orders[[#This Row],[Product ID]],'BD product'!A:A,0)</f>
        <v>453</v>
      </c>
      <c r="N862" s="2" t="str" cm="1">
        <f t="array" ref="N862">INDEX('BD product'!A:D,M862,2)</f>
        <v>Furniture</v>
      </c>
    </row>
    <row r="863" spans="1:14" x14ac:dyDescent="0.3">
      <c r="A863" s="3" t="s">
        <v>1808</v>
      </c>
      <c r="B863" s="4">
        <v>43065</v>
      </c>
      <c r="C863" s="12" t="str">
        <f t="shared" si="13"/>
        <v>2017/11</v>
      </c>
      <c r="D863" s="4">
        <v>43066</v>
      </c>
      <c r="E863" s="3" t="s">
        <v>64</v>
      </c>
      <c r="F863" s="3" t="s">
        <v>1809</v>
      </c>
      <c r="G863" s="3" t="s">
        <v>1813</v>
      </c>
      <c r="H863" s="5">
        <v>3804</v>
      </c>
      <c r="I863" s="2">
        <v>2</v>
      </c>
      <c r="J863" s="2">
        <v>0</v>
      </c>
      <c r="K863" s="2">
        <v>12.172800000000001</v>
      </c>
      <c r="L863" s="18" t="str">
        <f>VLOOKUP(F863,'BD customers'!$1:$1048576,2,FALSE)</f>
        <v>Lynn Smith</v>
      </c>
      <c r="M863" s="2">
        <f>MATCH(orders[[#This Row],[Product ID]],'BD product'!A:A,0)</f>
        <v>454</v>
      </c>
      <c r="N863" s="2" t="str" cm="1">
        <f t="array" ref="N863">INDEX('BD product'!A:D,M863,2)</f>
        <v>Technology</v>
      </c>
    </row>
    <row r="864" spans="1:14" x14ac:dyDescent="0.3">
      <c r="A864" s="3" t="s">
        <v>1815</v>
      </c>
      <c r="B864" s="4">
        <v>41894</v>
      </c>
      <c r="C864" s="12" t="str">
        <f t="shared" si="13"/>
        <v>2014/09</v>
      </c>
      <c r="D864" s="4">
        <v>41899</v>
      </c>
      <c r="E864" s="3" t="s">
        <v>21</v>
      </c>
      <c r="F864" s="3" t="s">
        <v>1816</v>
      </c>
      <c r="G864" s="3" t="s">
        <v>1813</v>
      </c>
      <c r="H864" s="5">
        <v>15216</v>
      </c>
      <c r="I864" s="2">
        <v>1</v>
      </c>
      <c r="J864" s="2">
        <v>2</v>
      </c>
      <c r="K864" s="2">
        <v>2.2824</v>
      </c>
      <c r="L864" s="18" t="str">
        <f>VLOOKUP(F864,'BD customers'!$1:$1048576,2,FALSE)</f>
        <v>Brad Norvell</v>
      </c>
      <c r="M864" s="2">
        <f>MATCH(orders[[#This Row],[Product ID]],'BD product'!A:A,0)</f>
        <v>454</v>
      </c>
      <c r="N864" s="2" t="str" cm="1">
        <f t="array" ref="N864">INDEX('BD product'!A:D,M864,2)</f>
        <v>Technology</v>
      </c>
    </row>
    <row r="865" spans="1:14" x14ac:dyDescent="0.3">
      <c r="A865" s="3" t="s">
        <v>1817</v>
      </c>
      <c r="B865" s="4">
        <v>43090</v>
      </c>
      <c r="C865" s="12" t="str">
        <f t="shared" si="13"/>
        <v>2017/12</v>
      </c>
      <c r="D865" s="4">
        <v>43094</v>
      </c>
      <c r="E865" s="3" t="s">
        <v>21</v>
      </c>
      <c r="F865" s="3" t="s">
        <v>386</v>
      </c>
      <c r="G865" s="3" t="s">
        <v>1818</v>
      </c>
      <c r="H865" s="5">
        <v>663</v>
      </c>
      <c r="I865" s="2">
        <v>3</v>
      </c>
      <c r="J865" s="2">
        <v>0</v>
      </c>
      <c r="K865" s="2">
        <v>1.7901</v>
      </c>
      <c r="L865" s="18" t="str">
        <f>VLOOKUP(F865,'BD customers'!$1:$1048576,2,FALSE)</f>
        <v>Bradley Nguyen</v>
      </c>
      <c r="M865" s="2">
        <f>MATCH(orders[[#This Row],[Product ID]],'BD product'!A:A,0)</f>
        <v>455</v>
      </c>
      <c r="N865" s="2" t="str" cm="1">
        <f t="array" ref="N865">INDEX('BD product'!A:D,M865,2)</f>
        <v>Office Supplies</v>
      </c>
    </row>
    <row r="866" spans="1:14" x14ac:dyDescent="0.3">
      <c r="A866" s="3" t="s">
        <v>400</v>
      </c>
      <c r="B866" s="4">
        <v>41659</v>
      </c>
      <c r="C866" s="12" t="str">
        <f t="shared" si="13"/>
        <v>2014/01</v>
      </c>
      <c r="D866" s="4">
        <v>41665</v>
      </c>
      <c r="E866" s="3" t="s">
        <v>21</v>
      </c>
      <c r="F866" s="3" t="s">
        <v>401</v>
      </c>
      <c r="G866" s="3" t="s">
        <v>1818</v>
      </c>
      <c r="H866" s="5">
        <v>663</v>
      </c>
      <c r="I866" s="2">
        <v>3</v>
      </c>
      <c r="J866" s="2">
        <v>0</v>
      </c>
      <c r="K866" s="2">
        <v>1.7901</v>
      </c>
      <c r="L866" s="18" t="str">
        <f>VLOOKUP(F866,'BD customers'!$1:$1048576,2,FALSE)</f>
        <v>Hunter Lopez</v>
      </c>
      <c r="M866" s="2">
        <f>MATCH(orders[[#This Row],[Product ID]],'BD product'!A:A,0)</f>
        <v>455</v>
      </c>
      <c r="N866" s="2" t="str" cm="1">
        <f t="array" ref="N866">INDEX('BD product'!A:D,M866,2)</f>
        <v>Office Supplies</v>
      </c>
    </row>
    <row r="867" spans="1:14" x14ac:dyDescent="0.3">
      <c r="A867" s="3" t="s">
        <v>1817</v>
      </c>
      <c r="B867" s="4">
        <v>43090</v>
      </c>
      <c r="C867" s="12" t="str">
        <f t="shared" si="13"/>
        <v>2017/12</v>
      </c>
      <c r="D867" s="4">
        <v>43094</v>
      </c>
      <c r="E867" s="3" t="s">
        <v>21</v>
      </c>
      <c r="F867" s="3" t="s">
        <v>386</v>
      </c>
      <c r="G867" s="3" t="s">
        <v>1820</v>
      </c>
      <c r="H867" s="5">
        <v>588</v>
      </c>
      <c r="I867" s="2">
        <v>2</v>
      </c>
      <c r="J867" s="2">
        <v>0</v>
      </c>
      <c r="K867" s="2">
        <v>1.7052</v>
      </c>
      <c r="L867" s="18" t="str">
        <f>VLOOKUP(F867,'BD customers'!$1:$1048576,2,FALSE)</f>
        <v>Bradley Nguyen</v>
      </c>
      <c r="M867" s="2">
        <f>MATCH(orders[[#This Row],[Product ID]],'BD product'!A:A,0)</f>
        <v>456</v>
      </c>
      <c r="N867" s="2" t="str" cm="1">
        <f t="array" ref="N867">INDEX('BD product'!A:D,M867,2)</f>
        <v>Office Supplies</v>
      </c>
    </row>
    <row r="868" spans="1:14" x14ac:dyDescent="0.3">
      <c r="A868" s="3" t="s">
        <v>1822</v>
      </c>
      <c r="B868" s="4">
        <v>41782</v>
      </c>
      <c r="C868" s="12" t="str">
        <f t="shared" si="13"/>
        <v>2014/05</v>
      </c>
      <c r="D868" s="4">
        <v>41786</v>
      </c>
      <c r="E868" s="3" t="s">
        <v>21</v>
      </c>
      <c r="F868" s="3" t="s">
        <v>1823</v>
      </c>
      <c r="G868" s="3" t="s">
        <v>1820</v>
      </c>
      <c r="H868" s="5">
        <v>21168</v>
      </c>
      <c r="I868" s="2">
        <v>9</v>
      </c>
      <c r="J868" s="2">
        <v>2</v>
      </c>
      <c r="K868" s="2">
        <v>2.3814000000000002</v>
      </c>
      <c r="L868" s="18" t="str">
        <f>VLOOKUP(F868,'BD customers'!$1:$1048576,2,FALSE)</f>
        <v>Andrew Roberts</v>
      </c>
      <c r="M868" s="2">
        <f>MATCH(orders[[#This Row],[Product ID]],'BD product'!A:A,0)</f>
        <v>456</v>
      </c>
      <c r="N868" s="2" t="str" cm="1">
        <f t="array" ref="N868">INDEX('BD product'!A:D,M868,2)</f>
        <v>Office Supplies</v>
      </c>
    </row>
    <row r="869" spans="1:14" x14ac:dyDescent="0.3">
      <c r="A869" s="3" t="s">
        <v>1824</v>
      </c>
      <c r="B869" s="4">
        <v>42757</v>
      </c>
      <c r="C869" s="12" t="str">
        <f t="shared" si="13"/>
        <v>2017/01</v>
      </c>
      <c r="D869" s="4">
        <v>42762</v>
      </c>
      <c r="E869" s="3" t="s">
        <v>21</v>
      </c>
      <c r="F869" s="3" t="s">
        <v>586</v>
      </c>
      <c r="G869" s="3" t="s">
        <v>1825</v>
      </c>
      <c r="H869" s="5">
        <v>299995</v>
      </c>
      <c r="I869" s="2">
        <v>5</v>
      </c>
      <c r="J869" s="2">
        <v>0</v>
      </c>
      <c r="K869" s="2">
        <v>137.99770000000001</v>
      </c>
      <c r="L869" s="18" t="str">
        <f>VLOOKUP(F869,'BD customers'!$1:$1048576,2,FALSE)</f>
        <v>Alan Dominguez</v>
      </c>
      <c r="M869" s="2">
        <f>MATCH(orders[[#This Row],[Product ID]],'BD product'!A:A,0)</f>
        <v>457</v>
      </c>
      <c r="N869" s="2" t="str" cm="1">
        <f t="array" ref="N869">INDEX('BD product'!A:D,M869,2)</f>
        <v>Technology</v>
      </c>
    </row>
    <row r="870" spans="1:14" x14ac:dyDescent="0.3">
      <c r="A870" s="3" t="s">
        <v>1824</v>
      </c>
      <c r="B870" s="4">
        <v>42757</v>
      </c>
      <c r="C870" s="12" t="str">
        <f t="shared" si="13"/>
        <v>2017/01</v>
      </c>
      <c r="D870" s="4">
        <v>42762</v>
      </c>
      <c r="E870" s="3" t="s">
        <v>21</v>
      </c>
      <c r="F870" s="3" t="s">
        <v>586</v>
      </c>
      <c r="G870" s="3" t="s">
        <v>1827</v>
      </c>
      <c r="H870" s="5">
        <v>5145</v>
      </c>
      <c r="I870" s="2">
        <v>3</v>
      </c>
      <c r="J870" s="2">
        <v>0</v>
      </c>
      <c r="K870" s="2">
        <v>13.891500000000001</v>
      </c>
      <c r="L870" s="18" t="str">
        <f>VLOOKUP(F870,'BD customers'!$1:$1048576,2,FALSE)</f>
        <v>Alan Dominguez</v>
      </c>
      <c r="M870" s="2">
        <f>MATCH(orders[[#This Row],[Product ID]],'BD product'!A:A,0)</f>
        <v>458</v>
      </c>
      <c r="N870" s="2" t="str" cm="1">
        <f t="array" ref="N870">INDEX('BD product'!A:D,M870,2)</f>
        <v>Office Supplies</v>
      </c>
    </row>
    <row r="871" spans="1:14" x14ac:dyDescent="0.3">
      <c r="A871" s="3" t="s">
        <v>1829</v>
      </c>
      <c r="B871" s="4">
        <v>42693</v>
      </c>
      <c r="C871" s="12" t="str">
        <f t="shared" si="13"/>
        <v>2016/11</v>
      </c>
      <c r="D871" s="4">
        <v>42698</v>
      </c>
      <c r="E871" s="3" t="s">
        <v>21</v>
      </c>
      <c r="F871" s="3" t="s">
        <v>769</v>
      </c>
      <c r="G871" s="3" t="s">
        <v>1827</v>
      </c>
      <c r="H871" s="5">
        <v>686</v>
      </c>
      <c r="I871" s="2">
        <v>4</v>
      </c>
      <c r="J871" s="2">
        <v>0</v>
      </c>
      <c r="K871" s="2">
        <v>1.8522000000000001</v>
      </c>
      <c r="L871" s="18" t="str">
        <f>VLOOKUP(F871,'BD customers'!$1:$1048576,2,FALSE)</f>
        <v>Doug Jacobs</v>
      </c>
      <c r="M871" s="2">
        <f>MATCH(orders[[#This Row],[Product ID]],'BD product'!A:A,0)</f>
        <v>458</v>
      </c>
      <c r="N871" s="2" t="str" cm="1">
        <f t="array" ref="N871">INDEX('BD product'!A:D,M871,2)</f>
        <v>Office Supplies</v>
      </c>
    </row>
    <row r="872" spans="1:14" x14ac:dyDescent="0.3">
      <c r="A872" s="3" t="s">
        <v>1830</v>
      </c>
      <c r="B872" s="4">
        <v>42888</v>
      </c>
      <c r="C872" s="12" t="str">
        <f t="shared" si="13"/>
        <v>2017/06</v>
      </c>
      <c r="D872" s="4">
        <v>42892</v>
      </c>
      <c r="E872" s="3" t="s">
        <v>21</v>
      </c>
      <c r="F872" s="3" t="s">
        <v>1831</v>
      </c>
      <c r="G872" s="3" t="s">
        <v>1827</v>
      </c>
      <c r="H872" s="5">
        <v>2744</v>
      </c>
      <c r="I872" s="2">
        <v>2</v>
      </c>
      <c r="J872" s="2">
        <v>2</v>
      </c>
      <c r="K872" s="2">
        <v>0.24010000000000001</v>
      </c>
      <c r="L872" s="18" t="str">
        <f>VLOOKUP(F872,'BD customers'!$1:$1048576,2,FALSE)</f>
        <v>Alejandro Ballentine</v>
      </c>
      <c r="M872" s="2">
        <f>MATCH(orders[[#This Row],[Product ID]],'BD product'!A:A,0)</f>
        <v>458</v>
      </c>
      <c r="N872" s="2" t="str" cm="1">
        <f t="array" ref="N872">INDEX('BD product'!A:D,M872,2)</f>
        <v>Office Supplies</v>
      </c>
    </row>
    <row r="873" spans="1:14" x14ac:dyDescent="0.3">
      <c r="A873" s="3" t="s">
        <v>1824</v>
      </c>
      <c r="B873" s="4">
        <v>42757</v>
      </c>
      <c r="C873" s="12" t="str">
        <f t="shared" si="13"/>
        <v>2017/01</v>
      </c>
      <c r="D873" s="4">
        <v>42762</v>
      </c>
      <c r="E873" s="3" t="s">
        <v>21</v>
      </c>
      <c r="F873" s="3" t="s">
        <v>586</v>
      </c>
      <c r="G873" s="3" t="s">
        <v>1832</v>
      </c>
      <c r="H873" s="5">
        <v>1196</v>
      </c>
      <c r="I873" s="2">
        <v>2</v>
      </c>
      <c r="J873" s="2">
        <v>0</v>
      </c>
      <c r="K873" s="2">
        <v>0.53820000000000001</v>
      </c>
      <c r="L873" s="18" t="str">
        <f>VLOOKUP(F873,'BD customers'!$1:$1048576,2,FALSE)</f>
        <v>Alan Dominguez</v>
      </c>
      <c r="M873" s="2">
        <f>MATCH(orders[[#This Row],[Product ID]],'BD product'!A:A,0)</f>
        <v>459</v>
      </c>
      <c r="N873" s="2" t="str" cm="1">
        <f t="array" ref="N873">INDEX('BD product'!A:D,M873,2)</f>
        <v>Office Supplies</v>
      </c>
    </row>
    <row r="874" spans="1:14" x14ac:dyDescent="0.3">
      <c r="A874" s="3" t="s">
        <v>1824</v>
      </c>
      <c r="B874" s="4">
        <v>42757</v>
      </c>
      <c r="C874" s="12" t="str">
        <f t="shared" si="13"/>
        <v>2017/01</v>
      </c>
      <c r="D874" s="4">
        <v>42762</v>
      </c>
      <c r="E874" s="3" t="s">
        <v>21</v>
      </c>
      <c r="F874" s="3" t="s">
        <v>586</v>
      </c>
      <c r="G874" s="3" t="s">
        <v>1834</v>
      </c>
      <c r="H874" s="5">
        <v>112602</v>
      </c>
      <c r="I874" s="2">
        <v>3</v>
      </c>
      <c r="J874" s="2">
        <v>0</v>
      </c>
      <c r="K874" s="2">
        <v>5.6300999999999997</v>
      </c>
      <c r="L874" s="18" t="str">
        <f>VLOOKUP(F874,'BD customers'!$1:$1048576,2,FALSE)</f>
        <v>Alan Dominguez</v>
      </c>
      <c r="M874" s="2">
        <f>MATCH(orders[[#This Row],[Product ID]],'BD product'!A:A,0)</f>
        <v>460</v>
      </c>
      <c r="N874" s="2" t="str" cm="1">
        <f t="array" ref="N874">INDEX('BD product'!A:D,M874,2)</f>
        <v>Office Supplies</v>
      </c>
    </row>
    <row r="875" spans="1:14" x14ac:dyDescent="0.3">
      <c r="A875" s="3" t="s">
        <v>238</v>
      </c>
      <c r="B875" s="4">
        <v>42085</v>
      </c>
      <c r="C875" s="12" t="str">
        <f t="shared" si="13"/>
        <v>2015/03</v>
      </c>
      <c r="D875" s="4">
        <v>42089</v>
      </c>
      <c r="E875" s="3" t="s">
        <v>21</v>
      </c>
      <c r="F875" s="3" t="s">
        <v>239</v>
      </c>
      <c r="G875" s="3" t="s">
        <v>1836</v>
      </c>
      <c r="H875" s="5">
        <v>129568</v>
      </c>
      <c r="I875" s="2">
        <v>2</v>
      </c>
      <c r="J875" s="2">
        <v>2</v>
      </c>
      <c r="K875" s="2">
        <v>-25.913599999999999</v>
      </c>
      <c r="L875" s="18" t="str">
        <f>VLOOKUP(F875,'BD customers'!$1:$1048576,2,FALSE)</f>
        <v>Dean Braden</v>
      </c>
      <c r="M875" s="2">
        <f>MATCH(orders[[#This Row],[Product ID]],'BD product'!A:A,0)</f>
        <v>461</v>
      </c>
      <c r="N875" s="2" t="str" cm="1">
        <f t="array" ref="N875">INDEX('BD product'!A:D,M875,2)</f>
        <v>Office Supplies</v>
      </c>
    </row>
    <row r="876" spans="1:14" x14ac:dyDescent="0.3">
      <c r="A876" s="3" t="s">
        <v>244</v>
      </c>
      <c r="B876" s="4">
        <v>42756</v>
      </c>
      <c r="C876" s="12" t="str">
        <f t="shared" si="13"/>
        <v>2017/01</v>
      </c>
      <c r="D876" s="4">
        <v>42760</v>
      </c>
      <c r="E876" s="3" t="s">
        <v>21</v>
      </c>
      <c r="F876" s="3" t="s">
        <v>245</v>
      </c>
      <c r="G876" s="3" t="s">
        <v>1836</v>
      </c>
      <c r="H876" s="5">
        <v>24294</v>
      </c>
      <c r="I876" s="2">
        <v>3</v>
      </c>
      <c r="J876" s="2">
        <v>0</v>
      </c>
      <c r="K876" s="2">
        <v>9.7175999999999991</v>
      </c>
      <c r="L876" s="18" t="str">
        <f>VLOOKUP(F876,'BD customers'!$1:$1048576,2,FALSE)</f>
        <v>Darrin Sayre</v>
      </c>
      <c r="M876" s="2">
        <f>MATCH(orders[[#This Row],[Product ID]],'BD product'!A:A,0)</f>
        <v>461</v>
      </c>
      <c r="N876" s="2" t="str" cm="1">
        <f t="array" ref="N876">INDEX('BD product'!A:D,M876,2)</f>
        <v>Office Supplies</v>
      </c>
    </row>
    <row r="877" spans="1:14" x14ac:dyDescent="0.3">
      <c r="A877" s="3" t="s">
        <v>1838</v>
      </c>
      <c r="B877" s="4">
        <v>42419</v>
      </c>
      <c r="C877" s="12" t="str">
        <f t="shared" si="13"/>
        <v>2016/02</v>
      </c>
      <c r="D877" s="4">
        <v>42424</v>
      </c>
      <c r="E877" s="3" t="s">
        <v>21</v>
      </c>
      <c r="F877" s="3" t="s">
        <v>1839</v>
      </c>
      <c r="G877" s="3" t="s">
        <v>1836</v>
      </c>
      <c r="H877" s="5">
        <v>24294</v>
      </c>
      <c r="I877" s="2">
        <v>3</v>
      </c>
      <c r="J877" s="2">
        <v>0</v>
      </c>
      <c r="K877" s="2">
        <v>9.7175999999999991</v>
      </c>
      <c r="L877" s="18" t="str">
        <f>VLOOKUP(F877,'BD customers'!$1:$1048576,2,FALSE)</f>
        <v>Greg Tran</v>
      </c>
      <c r="M877" s="2">
        <f>MATCH(orders[[#This Row],[Product ID]],'BD product'!A:A,0)</f>
        <v>461</v>
      </c>
      <c r="N877" s="2" t="str" cm="1">
        <f t="array" ref="N877">INDEX('BD product'!A:D,M877,2)</f>
        <v>Office Supplies</v>
      </c>
    </row>
    <row r="878" spans="1:14" x14ac:dyDescent="0.3">
      <c r="A878" s="3" t="s">
        <v>238</v>
      </c>
      <c r="B878" s="4">
        <v>42085</v>
      </c>
      <c r="C878" s="12" t="str">
        <f t="shared" si="13"/>
        <v>2015/03</v>
      </c>
      <c r="D878" s="4">
        <v>42089</v>
      </c>
      <c r="E878" s="3" t="s">
        <v>21</v>
      </c>
      <c r="F878" s="3" t="s">
        <v>239</v>
      </c>
      <c r="G878" s="3" t="s">
        <v>1840</v>
      </c>
      <c r="H878" s="5">
        <v>14112</v>
      </c>
      <c r="I878" s="2">
        <v>9</v>
      </c>
      <c r="J878" s="2">
        <v>8</v>
      </c>
      <c r="K878" s="2">
        <v>-2.1168</v>
      </c>
      <c r="L878" s="18" t="str">
        <f>VLOOKUP(F878,'BD customers'!$1:$1048576,2,FALSE)</f>
        <v>Dean Braden</v>
      </c>
      <c r="M878" s="2">
        <f>MATCH(orders[[#This Row],[Product ID]],'BD product'!A:A,0)</f>
        <v>462</v>
      </c>
      <c r="N878" s="2" t="str" cm="1">
        <f t="array" ref="N878">INDEX('BD product'!A:D,M878,2)</f>
        <v>Office Supplies</v>
      </c>
    </row>
    <row r="879" spans="1:14" x14ac:dyDescent="0.3">
      <c r="A879" s="3" t="s">
        <v>982</v>
      </c>
      <c r="B879" s="4">
        <v>42511</v>
      </c>
      <c r="C879" s="12" t="str">
        <f t="shared" si="13"/>
        <v>2016/05</v>
      </c>
      <c r="D879" s="4">
        <v>42513</v>
      </c>
      <c r="E879" s="3" t="s">
        <v>64</v>
      </c>
      <c r="F879" s="3" t="s">
        <v>983</v>
      </c>
      <c r="G879" s="3" t="s">
        <v>1842</v>
      </c>
      <c r="H879" s="5">
        <v>55176</v>
      </c>
      <c r="I879" s="2">
        <v>3</v>
      </c>
      <c r="J879" s="2">
        <v>2</v>
      </c>
      <c r="K879" s="2">
        <v>-12.4146</v>
      </c>
      <c r="L879" s="18" t="str">
        <f>VLOOKUP(F879,'BD customers'!$1:$1048576,2,FALSE)</f>
        <v>Logan Haushalter</v>
      </c>
      <c r="M879" s="2">
        <f>MATCH(orders[[#This Row],[Product ID]],'BD product'!A:A,0)</f>
        <v>463</v>
      </c>
      <c r="N879" s="2" t="str" cm="1">
        <f t="array" ref="N879">INDEX('BD product'!A:D,M879,2)</f>
        <v>Technology</v>
      </c>
    </row>
    <row r="880" spans="1:14" x14ac:dyDescent="0.3">
      <c r="A880" s="3" t="s">
        <v>1481</v>
      </c>
      <c r="B880" s="4">
        <v>43013</v>
      </c>
      <c r="C880" s="12" t="str">
        <f t="shared" si="13"/>
        <v>2017/10</v>
      </c>
      <c r="D880" s="4">
        <v>43016</v>
      </c>
      <c r="E880" s="3" t="s">
        <v>11</v>
      </c>
      <c r="F880" s="3" t="s">
        <v>354</v>
      </c>
      <c r="G880" s="3" t="s">
        <v>1842</v>
      </c>
      <c r="H880" s="5">
        <v>16093</v>
      </c>
      <c r="I880" s="2">
        <v>7</v>
      </c>
      <c r="J880" s="2">
        <v>0</v>
      </c>
      <c r="K880" s="2">
        <v>3.2185999999999999</v>
      </c>
      <c r="L880" s="18" t="str">
        <f>VLOOKUP(F880,'BD customers'!$1:$1048576,2,FALSE)</f>
        <v>Phillina Ober</v>
      </c>
      <c r="M880" s="2">
        <f>MATCH(orders[[#This Row],[Product ID]],'BD product'!A:A,0)</f>
        <v>463</v>
      </c>
      <c r="N880" s="2" t="str" cm="1">
        <f t="array" ref="N880">INDEX('BD product'!A:D,M880,2)</f>
        <v>Technology</v>
      </c>
    </row>
    <row r="881" spans="1:14" x14ac:dyDescent="0.3">
      <c r="A881" s="3" t="s">
        <v>1844</v>
      </c>
      <c r="B881" s="4">
        <v>42712</v>
      </c>
      <c r="C881" s="12" t="str">
        <f t="shared" si="13"/>
        <v>2016/12</v>
      </c>
      <c r="D881" s="4">
        <v>42716</v>
      </c>
      <c r="E881" s="3" t="s">
        <v>11</v>
      </c>
      <c r="F881" s="3" t="s">
        <v>1845</v>
      </c>
      <c r="G881" s="3" t="s">
        <v>1842</v>
      </c>
      <c r="H881" s="5">
        <v>11495</v>
      </c>
      <c r="I881" s="2">
        <v>5</v>
      </c>
      <c r="J881" s="2">
        <v>0</v>
      </c>
      <c r="K881" s="2">
        <v>0.22989999999999999</v>
      </c>
      <c r="L881" s="18" t="str">
        <f>VLOOKUP(F881,'BD customers'!$1:$1048576,2,FALSE)</f>
        <v>Quincy Jones</v>
      </c>
      <c r="M881" s="2">
        <f>MATCH(orders[[#This Row],[Product ID]],'BD product'!A:A,0)</f>
        <v>463</v>
      </c>
      <c r="N881" s="2" t="str" cm="1">
        <f t="array" ref="N881">INDEX('BD product'!A:D,M881,2)</f>
        <v>Technology</v>
      </c>
    </row>
    <row r="882" spans="1:14" x14ac:dyDescent="0.3">
      <c r="A882" s="3" t="s">
        <v>1846</v>
      </c>
      <c r="B882" s="4">
        <v>42364</v>
      </c>
      <c r="C882" s="12" t="str">
        <f t="shared" si="13"/>
        <v>2015/12</v>
      </c>
      <c r="D882" s="4">
        <v>42371</v>
      </c>
      <c r="E882" s="3" t="s">
        <v>21</v>
      </c>
      <c r="F882" s="3" t="s">
        <v>582</v>
      </c>
      <c r="G882" s="3" t="s">
        <v>1847</v>
      </c>
      <c r="H882" s="5">
        <v>222</v>
      </c>
      <c r="I882" s="2">
        <v>5</v>
      </c>
      <c r="J882" s="2">
        <v>0</v>
      </c>
      <c r="K882" s="2">
        <v>1.0434000000000001</v>
      </c>
      <c r="L882" s="18" t="str">
        <f>VLOOKUP(F882,'BD customers'!$1:$1048576,2,FALSE)</f>
        <v>Brian Dahlen</v>
      </c>
      <c r="M882" s="2">
        <f>MATCH(orders[[#This Row],[Product ID]],'BD product'!A:A,0)</f>
        <v>464</v>
      </c>
      <c r="N882" s="2" t="str" cm="1">
        <f t="array" ref="N882">INDEX('BD product'!A:D,M882,2)</f>
        <v>Office Supplies</v>
      </c>
    </row>
    <row r="883" spans="1:14" x14ac:dyDescent="0.3">
      <c r="A883" s="3" t="s">
        <v>1237</v>
      </c>
      <c r="B883" s="4">
        <v>43029</v>
      </c>
      <c r="C883" s="12" t="str">
        <f t="shared" si="13"/>
        <v>2017/10</v>
      </c>
      <c r="D883" s="4">
        <v>43034</v>
      </c>
      <c r="E883" s="3" t="s">
        <v>21</v>
      </c>
      <c r="F883" s="3" t="s">
        <v>1238</v>
      </c>
      <c r="G883" s="3" t="s">
        <v>1848</v>
      </c>
      <c r="H883" s="5">
        <v>683952</v>
      </c>
      <c r="I883" s="2">
        <v>3</v>
      </c>
      <c r="J883" s="2">
        <v>2</v>
      </c>
      <c r="K883" s="2">
        <v>4.2747000000000002</v>
      </c>
      <c r="L883" s="18" t="str">
        <f>VLOOKUP(F883,'BD customers'!$1:$1048576,2,FALSE)</f>
        <v>Patricia Hirasaki</v>
      </c>
      <c r="M883" s="2">
        <f>MATCH(orders[[#This Row],[Product ID]],'BD product'!A:A,0)</f>
        <v>465</v>
      </c>
      <c r="N883" s="2" t="str" cm="1">
        <f t="array" ref="N883">INDEX('BD product'!A:D,M883,2)</f>
        <v>Furniture</v>
      </c>
    </row>
    <row r="884" spans="1:14" x14ac:dyDescent="0.3">
      <c r="A884" s="3" t="s">
        <v>1200</v>
      </c>
      <c r="B884" s="4">
        <v>41805</v>
      </c>
      <c r="C884" s="12" t="str">
        <f t="shared" si="13"/>
        <v>2014/06</v>
      </c>
      <c r="D884" s="4">
        <v>41811</v>
      </c>
      <c r="E884" s="3" t="s">
        <v>21</v>
      </c>
      <c r="F884" s="3" t="s">
        <v>1161</v>
      </c>
      <c r="G884" s="3" t="s">
        <v>1848</v>
      </c>
      <c r="H884" s="5">
        <v>797944</v>
      </c>
      <c r="I884" s="2">
        <v>4</v>
      </c>
      <c r="J884" s="2">
        <v>3</v>
      </c>
      <c r="K884" s="2">
        <v>-5.6996000000000002</v>
      </c>
      <c r="L884" s="18" t="str">
        <f>VLOOKUP(F884,'BD customers'!$1:$1048576,2,FALSE)</f>
        <v>Kelly Lampkin</v>
      </c>
      <c r="M884" s="2">
        <f>MATCH(orders[[#This Row],[Product ID]],'BD product'!A:A,0)</f>
        <v>465</v>
      </c>
      <c r="N884" s="2" t="str" cm="1">
        <f t="array" ref="N884">INDEX('BD product'!A:D,M884,2)</f>
        <v>Furniture</v>
      </c>
    </row>
    <row r="885" spans="1:14" x14ac:dyDescent="0.3">
      <c r="A885" s="3" t="s">
        <v>478</v>
      </c>
      <c r="B885" s="4">
        <v>41831</v>
      </c>
      <c r="C885" s="12" t="str">
        <f t="shared" si="13"/>
        <v>2014/07</v>
      </c>
      <c r="D885" s="4">
        <v>41835</v>
      </c>
      <c r="E885" s="3" t="s">
        <v>21</v>
      </c>
      <c r="F885" s="3" t="s">
        <v>479</v>
      </c>
      <c r="G885" s="3" t="s">
        <v>1848</v>
      </c>
      <c r="H885" s="5">
        <v>85494</v>
      </c>
      <c r="I885" s="2">
        <v>3</v>
      </c>
      <c r="J885" s="2">
        <v>0</v>
      </c>
      <c r="K885" s="2">
        <v>21.3735</v>
      </c>
      <c r="L885" s="18" t="str">
        <f>VLOOKUP(F885,'BD customers'!$1:$1048576,2,FALSE)</f>
        <v>Laura Armstrong</v>
      </c>
      <c r="M885" s="2">
        <f>MATCH(orders[[#This Row],[Product ID]],'BD product'!A:A,0)</f>
        <v>465</v>
      </c>
      <c r="N885" s="2" t="str" cm="1">
        <f t="array" ref="N885">INDEX('BD product'!A:D,M885,2)</f>
        <v>Furniture</v>
      </c>
    </row>
    <row r="886" spans="1:14" x14ac:dyDescent="0.3">
      <c r="A886" s="3" t="s">
        <v>1850</v>
      </c>
      <c r="B886" s="4">
        <v>42250</v>
      </c>
      <c r="C886" s="12" t="str">
        <f t="shared" si="13"/>
        <v>2015/09</v>
      </c>
      <c r="D886" s="4">
        <v>42254</v>
      </c>
      <c r="E886" s="3" t="s">
        <v>21</v>
      </c>
      <c r="F886" s="3" t="s">
        <v>1851</v>
      </c>
      <c r="G886" s="3" t="s">
        <v>1852</v>
      </c>
      <c r="H886" s="5">
        <v>36336</v>
      </c>
      <c r="I886" s="2">
        <v>3</v>
      </c>
      <c r="J886" s="2">
        <v>2</v>
      </c>
      <c r="K886" s="2">
        <v>-7.2671999999999999</v>
      </c>
      <c r="L886" s="18" t="str">
        <f>VLOOKUP(F886,'BD customers'!$1:$1048576,2,FALSE)</f>
        <v>Mike Gockenbach</v>
      </c>
      <c r="M886" s="2">
        <f>MATCH(orders[[#This Row],[Product ID]],'BD product'!A:A,0)</f>
        <v>466</v>
      </c>
      <c r="N886" s="2" t="str" cm="1">
        <f t="array" ref="N886">INDEX('BD product'!A:D,M886,2)</f>
        <v>Office Supplies</v>
      </c>
    </row>
    <row r="887" spans="1:14" x14ac:dyDescent="0.3">
      <c r="A887" s="3" t="s">
        <v>1850</v>
      </c>
      <c r="B887" s="4">
        <v>42250</v>
      </c>
      <c r="C887" s="12" t="str">
        <f t="shared" si="13"/>
        <v>2015/09</v>
      </c>
      <c r="D887" s="4">
        <v>42254</v>
      </c>
      <c r="E887" s="3" t="s">
        <v>21</v>
      </c>
      <c r="F887" s="3" t="s">
        <v>1851</v>
      </c>
      <c r="G887" s="3" t="s">
        <v>1854</v>
      </c>
      <c r="H887" s="5">
        <v>666248</v>
      </c>
      <c r="I887" s="2">
        <v>1</v>
      </c>
      <c r="J887" s="2">
        <v>2</v>
      </c>
      <c r="K887" s="2">
        <v>-149.9058</v>
      </c>
      <c r="L887" s="18" t="str">
        <f>VLOOKUP(F887,'BD customers'!$1:$1048576,2,FALSE)</f>
        <v>Mike Gockenbach</v>
      </c>
      <c r="M887" s="2">
        <f>MATCH(orders[[#This Row],[Product ID]],'BD product'!A:A,0)</f>
        <v>467</v>
      </c>
      <c r="N887" s="2" t="str" cm="1">
        <f t="array" ref="N887">INDEX('BD product'!A:D,M887,2)</f>
        <v>Office Supplies</v>
      </c>
    </row>
    <row r="888" spans="1:14" x14ac:dyDescent="0.3">
      <c r="A888" s="3" t="s">
        <v>1781</v>
      </c>
      <c r="B888" s="4">
        <v>43000</v>
      </c>
      <c r="C888" s="12" t="str">
        <f t="shared" si="13"/>
        <v>2017/09</v>
      </c>
      <c r="D888" s="4">
        <v>43004</v>
      </c>
      <c r="E888" s="3" t="s">
        <v>11</v>
      </c>
      <c r="F888" s="3" t="s">
        <v>1782</v>
      </c>
      <c r="G888" s="3" t="s">
        <v>1854</v>
      </c>
      <c r="H888" s="5">
        <v>4663736</v>
      </c>
      <c r="I888" s="2">
        <v>7</v>
      </c>
      <c r="J888" s="2">
        <v>2</v>
      </c>
      <c r="K888" s="2">
        <v>-1049.3406</v>
      </c>
      <c r="L888" s="18" t="str">
        <f>VLOOKUP(F888,'BD customers'!$1:$1048576,2,FALSE)</f>
        <v>Joseph Airdo</v>
      </c>
      <c r="M888" s="2">
        <f>MATCH(orders[[#This Row],[Product ID]],'BD product'!A:A,0)</f>
        <v>467</v>
      </c>
      <c r="N888" s="2" t="str" cm="1">
        <f t="array" ref="N888">INDEX('BD product'!A:D,M888,2)</f>
        <v>Office Supplies</v>
      </c>
    </row>
    <row r="889" spans="1:14" x14ac:dyDescent="0.3">
      <c r="A889" s="3" t="s">
        <v>1850</v>
      </c>
      <c r="B889" s="4">
        <v>42250</v>
      </c>
      <c r="C889" s="12" t="str">
        <f t="shared" si="13"/>
        <v>2015/09</v>
      </c>
      <c r="D889" s="4">
        <v>42254</v>
      </c>
      <c r="E889" s="3" t="s">
        <v>21</v>
      </c>
      <c r="F889" s="3" t="s">
        <v>1851</v>
      </c>
      <c r="G889" s="3" t="s">
        <v>1856</v>
      </c>
      <c r="H889" s="5">
        <v>52512</v>
      </c>
      <c r="I889" s="2">
        <v>6</v>
      </c>
      <c r="J889" s="2">
        <v>2</v>
      </c>
      <c r="K889" s="2">
        <v>1.9692000000000001</v>
      </c>
      <c r="L889" s="18" t="str">
        <f>VLOOKUP(F889,'BD customers'!$1:$1048576,2,FALSE)</f>
        <v>Mike Gockenbach</v>
      </c>
      <c r="M889" s="2">
        <f>MATCH(orders[[#This Row],[Product ID]],'BD product'!A:A,0)</f>
        <v>468</v>
      </c>
      <c r="N889" s="2" t="str" cm="1">
        <f t="array" ref="N889">INDEX('BD product'!A:D,M889,2)</f>
        <v>Office Supplies</v>
      </c>
    </row>
    <row r="890" spans="1:14" x14ac:dyDescent="0.3">
      <c r="A890" s="3" t="s">
        <v>1858</v>
      </c>
      <c r="B890" s="4">
        <v>42614</v>
      </c>
      <c r="C890" s="12" t="str">
        <f t="shared" si="13"/>
        <v>2016/09</v>
      </c>
      <c r="D890" s="4">
        <v>42617</v>
      </c>
      <c r="E890" s="3" t="s">
        <v>64</v>
      </c>
      <c r="F890" s="3" t="s">
        <v>532</v>
      </c>
      <c r="G890" s="3" t="s">
        <v>1856</v>
      </c>
      <c r="H890" s="5">
        <v>2188</v>
      </c>
      <c r="I890" s="2">
        <v>2</v>
      </c>
      <c r="J890" s="2">
        <v>0</v>
      </c>
      <c r="K890" s="2">
        <v>0.1094</v>
      </c>
      <c r="L890" s="18" t="str">
        <f>VLOOKUP(F890,'BD customers'!$1:$1048576,2,FALSE)</f>
        <v>Cynthia Voltz</v>
      </c>
      <c r="M890" s="2">
        <f>MATCH(orders[[#This Row],[Product ID]],'BD product'!A:A,0)</f>
        <v>468</v>
      </c>
      <c r="N890" s="2" t="str" cm="1">
        <f t="array" ref="N890">INDEX('BD product'!A:D,M890,2)</f>
        <v>Office Supplies</v>
      </c>
    </row>
    <row r="891" spans="1:14" x14ac:dyDescent="0.3">
      <c r="A891" s="3" t="s">
        <v>1859</v>
      </c>
      <c r="B891" s="4">
        <v>42315</v>
      </c>
      <c r="C891" s="12" t="str">
        <f t="shared" si="13"/>
        <v>2015/11</v>
      </c>
      <c r="D891" s="4">
        <v>42317</v>
      </c>
      <c r="E891" s="3" t="s">
        <v>11</v>
      </c>
      <c r="F891" s="3" t="s">
        <v>1860</v>
      </c>
      <c r="G891" s="3" t="s">
        <v>1861</v>
      </c>
      <c r="H891" s="5">
        <v>19072</v>
      </c>
      <c r="I891" s="2">
        <v>1</v>
      </c>
      <c r="J891" s="2">
        <v>2</v>
      </c>
      <c r="K891" s="2">
        <v>0.1192</v>
      </c>
      <c r="L891" s="18" t="str">
        <f>VLOOKUP(F891,'BD customers'!$1:$1048576,2,FALSE)</f>
        <v>Karen Bern</v>
      </c>
      <c r="M891" s="2">
        <f>MATCH(orders[[#This Row],[Product ID]],'BD product'!A:A,0)</f>
        <v>469</v>
      </c>
      <c r="N891" s="2" t="str" cm="1">
        <f t="array" ref="N891">INDEX('BD product'!A:D,M891,2)</f>
        <v>Furniture</v>
      </c>
    </row>
    <row r="892" spans="1:14" x14ac:dyDescent="0.3">
      <c r="A892" s="3" t="s">
        <v>431</v>
      </c>
      <c r="B892" s="4">
        <v>41966</v>
      </c>
      <c r="C892" s="12" t="str">
        <f t="shared" si="13"/>
        <v>2014/11</v>
      </c>
      <c r="D892" s="4">
        <v>41968</v>
      </c>
      <c r="E892" s="3" t="s">
        <v>64</v>
      </c>
      <c r="F892" s="3" t="s">
        <v>432</v>
      </c>
      <c r="G892" s="3" t="s">
        <v>1861</v>
      </c>
      <c r="H892" s="5">
        <v>38144</v>
      </c>
      <c r="I892" s="2">
        <v>2</v>
      </c>
      <c r="J892" s="2">
        <v>2</v>
      </c>
      <c r="K892" s="2">
        <v>0.2384</v>
      </c>
      <c r="L892" s="18" t="str">
        <f>VLOOKUP(F892,'BD customers'!$1:$1048576,2,FALSE)</f>
        <v>Sanjit Chand</v>
      </c>
      <c r="M892" s="2">
        <f>MATCH(orders[[#This Row],[Product ID]],'BD product'!A:A,0)</f>
        <v>469</v>
      </c>
      <c r="N892" s="2" t="str" cm="1">
        <f t="array" ref="N892">INDEX('BD product'!A:D,M892,2)</f>
        <v>Furniture</v>
      </c>
    </row>
    <row r="893" spans="1:14" x14ac:dyDescent="0.3">
      <c r="A893" s="3" t="s">
        <v>1863</v>
      </c>
      <c r="B893" s="4">
        <v>42198</v>
      </c>
      <c r="C893" s="12" t="str">
        <f t="shared" si="13"/>
        <v>2015/07</v>
      </c>
      <c r="D893" s="4">
        <v>42200</v>
      </c>
      <c r="E893" s="3" t="s">
        <v>11</v>
      </c>
      <c r="F893" s="3" t="s">
        <v>1864</v>
      </c>
      <c r="G893" s="3" t="s">
        <v>1861</v>
      </c>
      <c r="H893" s="5">
        <v>193104</v>
      </c>
      <c r="I893" s="2">
        <v>9</v>
      </c>
      <c r="J893" s="2">
        <v>1</v>
      </c>
      <c r="K893" s="2">
        <v>3.2183999999999999</v>
      </c>
      <c r="L893" s="18" t="str">
        <f>VLOOKUP(F893,'BD customers'!$1:$1048576,2,FALSE)</f>
        <v>Natalie DeCherney</v>
      </c>
      <c r="M893" s="2">
        <f>MATCH(orders[[#This Row],[Product ID]],'BD product'!A:A,0)</f>
        <v>469</v>
      </c>
      <c r="N893" s="2" t="str" cm="1">
        <f t="array" ref="N893">INDEX('BD product'!A:D,M893,2)</f>
        <v>Furniture</v>
      </c>
    </row>
    <row r="894" spans="1:14" x14ac:dyDescent="0.3">
      <c r="A894" s="3" t="s">
        <v>1865</v>
      </c>
      <c r="B894" s="4">
        <v>42985</v>
      </c>
      <c r="C894" s="12" t="str">
        <f t="shared" si="13"/>
        <v>2017/09</v>
      </c>
      <c r="D894" s="4">
        <v>42989</v>
      </c>
      <c r="E894" s="3" t="s">
        <v>21</v>
      </c>
      <c r="F894" s="3" t="s">
        <v>1866</v>
      </c>
      <c r="G894" s="3" t="s">
        <v>1867</v>
      </c>
      <c r="H894" s="5">
        <v>4794</v>
      </c>
      <c r="I894" s="2">
        <v>3</v>
      </c>
      <c r="J894" s="2">
        <v>0</v>
      </c>
      <c r="K894" s="2">
        <v>0.2397</v>
      </c>
      <c r="L894" s="18" t="str">
        <f>VLOOKUP(F894,'BD customers'!$1:$1048576,2,FALSE)</f>
        <v>Jasper Cacioppo</v>
      </c>
      <c r="M894" s="2">
        <f>MATCH(orders[[#This Row],[Product ID]],'BD product'!A:A,0)</f>
        <v>470</v>
      </c>
      <c r="N894" s="2" t="str" cm="1">
        <f t="array" ref="N894">INDEX('BD product'!A:D,M894,2)</f>
        <v>Furniture</v>
      </c>
    </row>
    <row r="895" spans="1:14" x14ac:dyDescent="0.3">
      <c r="A895" s="3" t="s">
        <v>1093</v>
      </c>
      <c r="B895" s="4">
        <v>42519</v>
      </c>
      <c r="C895" s="12" t="str">
        <f t="shared" si="13"/>
        <v>2016/05</v>
      </c>
      <c r="D895" s="4">
        <v>42522</v>
      </c>
      <c r="E895" s="3" t="s">
        <v>11</v>
      </c>
      <c r="F895" s="3" t="s">
        <v>1094</v>
      </c>
      <c r="G895" s="3" t="s">
        <v>1869</v>
      </c>
      <c r="H895" s="5">
        <v>97995</v>
      </c>
      <c r="I895" s="2">
        <v>5</v>
      </c>
      <c r="J895" s="2">
        <v>0</v>
      </c>
      <c r="K895" s="2">
        <v>27.438600000000001</v>
      </c>
      <c r="L895" s="18" t="str">
        <f>VLOOKUP(F895,'BD customers'!$1:$1048576,2,FALSE)</f>
        <v>Rob Lucas</v>
      </c>
      <c r="M895" s="2">
        <f>MATCH(orders[[#This Row],[Product ID]],'BD product'!A:A,0)</f>
        <v>471</v>
      </c>
      <c r="N895" s="2" t="str" cm="1">
        <f t="array" ref="N895">INDEX('BD product'!A:D,M895,2)</f>
        <v>Technology</v>
      </c>
    </row>
    <row r="896" spans="1:14" x14ac:dyDescent="0.3">
      <c r="A896" s="3" t="s">
        <v>279</v>
      </c>
      <c r="B896" s="4">
        <v>42225</v>
      </c>
      <c r="C896" s="12" t="str">
        <f t="shared" si="13"/>
        <v>2015/08</v>
      </c>
      <c r="D896" s="4">
        <v>42228</v>
      </c>
      <c r="E896" s="3" t="s">
        <v>64</v>
      </c>
      <c r="F896" s="3" t="s">
        <v>82</v>
      </c>
      <c r="G896" s="3" t="s">
        <v>1869</v>
      </c>
      <c r="H896" s="5">
        <v>97995</v>
      </c>
      <c r="I896" s="2">
        <v>5</v>
      </c>
      <c r="J896" s="2">
        <v>0</v>
      </c>
      <c r="K896" s="2">
        <v>27.438600000000001</v>
      </c>
      <c r="L896" s="18" t="str">
        <f>VLOOKUP(F896,'BD customers'!$1:$1048576,2,FALSE)</f>
        <v>Naresj Patel</v>
      </c>
      <c r="M896" s="2">
        <f>MATCH(orders[[#This Row],[Product ID]],'BD product'!A:A,0)</f>
        <v>471</v>
      </c>
      <c r="N896" s="2" t="str" cm="1">
        <f t="array" ref="N896">INDEX('BD product'!A:D,M896,2)</f>
        <v>Technology</v>
      </c>
    </row>
    <row r="897" spans="1:14" x14ac:dyDescent="0.3">
      <c r="A897" s="3" t="s">
        <v>1871</v>
      </c>
      <c r="B897" s="4">
        <v>42561</v>
      </c>
      <c r="C897" s="12" t="str">
        <f t="shared" si="13"/>
        <v>2016/07</v>
      </c>
      <c r="D897" s="4">
        <v>42567</v>
      </c>
      <c r="E897" s="3" t="s">
        <v>21</v>
      </c>
      <c r="F897" s="3" t="s">
        <v>1572</v>
      </c>
      <c r="G897" s="3" t="s">
        <v>1872</v>
      </c>
      <c r="H897" s="5">
        <v>16768</v>
      </c>
      <c r="I897" s="2">
        <v>2</v>
      </c>
      <c r="J897" s="2">
        <v>2</v>
      </c>
      <c r="K897" s="2">
        <v>1.4672000000000001</v>
      </c>
      <c r="L897" s="18" t="str">
        <f>VLOOKUP(F897,'BD customers'!$1:$1048576,2,FALSE)</f>
        <v>Allen Armold</v>
      </c>
      <c r="M897" s="2">
        <f>MATCH(orders[[#This Row],[Product ID]],'BD product'!A:A,0)</f>
        <v>472</v>
      </c>
      <c r="N897" s="2" t="str" cm="1">
        <f t="array" ref="N897">INDEX('BD product'!A:D,M897,2)</f>
        <v>Office Supplies</v>
      </c>
    </row>
    <row r="898" spans="1:14" x14ac:dyDescent="0.3">
      <c r="A898" s="3" t="s">
        <v>1874</v>
      </c>
      <c r="B898" s="4">
        <v>43001</v>
      </c>
      <c r="C898" s="12" t="str">
        <f t="shared" ref="C898:C961" si="14">TEXT(B898,"aaaa/mm")</f>
        <v>2017/09</v>
      </c>
      <c r="D898" s="4">
        <v>43003</v>
      </c>
      <c r="E898" s="3" t="s">
        <v>11</v>
      </c>
      <c r="F898" s="3" t="s">
        <v>1875</v>
      </c>
      <c r="G898" s="3" t="s">
        <v>1872</v>
      </c>
      <c r="H898" s="5">
        <v>3144</v>
      </c>
      <c r="I898" s="2">
        <v>3</v>
      </c>
      <c r="J898" s="2">
        <v>0</v>
      </c>
      <c r="K898" s="2">
        <v>8.4887999999999995</v>
      </c>
      <c r="L898" s="18" t="str">
        <f>VLOOKUP(F898,'BD customers'!$1:$1048576,2,FALSE)</f>
        <v>Don Weiss</v>
      </c>
      <c r="M898" s="2">
        <f>MATCH(orders[[#This Row],[Product ID]],'BD product'!A:A,0)</f>
        <v>472</v>
      </c>
      <c r="N898" s="2" t="str" cm="1">
        <f t="array" ref="N898">INDEX('BD product'!A:D,M898,2)</f>
        <v>Office Supplies</v>
      </c>
    </row>
    <row r="899" spans="1:14" x14ac:dyDescent="0.3">
      <c r="A899" s="3" t="s">
        <v>1876</v>
      </c>
      <c r="B899" s="4">
        <v>42698</v>
      </c>
      <c r="C899" s="12" t="str">
        <f t="shared" si="14"/>
        <v>2016/11</v>
      </c>
      <c r="D899" s="4">
        <v>42700</v>
      </c>
      <c r="E899" s="3" t="s">
        <v>11</v>
      </c>
      <c r="F899" s="3" t="s">
        <v>1877</v>
      </c>
      <c r="G899" s="3" t="s">
        <v>1872</v>
      </c>
      <c r="H899" s="5">
        <v>4192</v>
      </c>
      <c r="I899" s="2">
        <v>5</v>
      </c>
      <c r="J899" s="2">
        <v>2</v>
      </c>
      <c r="K899" s="2">
        <v>0.36680000000000001</v>
      </c>
      <c r="L899" s="18" t="str">
        <f>VLOOKUP(F899,'BD customers'!$1:$1048576,2,FALSE)</f>
        <v>Neola Schneider</v>
      </c>
      <c r="M899" s="2">
        <f>MATCH(orders[[#This Row],[Product ID]],'BD product'!A:A,0)</f>
        <v>472</v>
      </c>
      <c r="N899" s="2" t="str" cm="1">
        <f t="array" ref="N899">INDEX('BD product'!A:D,M899,2)</f>
        <v>Office Supplies</v>
      </c>
    </row>
    <row r="900" spans="1:14" x14ac:dyDescent="0.3">
      <c r="A900" s="3" t="s">
        <v>1878</v>
      </c>
      <c r="B900" s="4">
        <v>42250</v>
      </c>
      <c r="C900" s="12" t="str">
        <f t="shared" si="14"/>
        <v>2015/09</v>
      </c>
      <c r="D900" s="4">
        <v>42256</v>
      </c>
      <c r="E900" s="3" t="s">
        <v>21</v>
      </c>
      <c r="F900" s="3" t="s">
        <v>89</v>
      </c>
      <c r="G900" s="3" t="s">
        <v>1872</v>
      </c>
      <c r="H900" s="5">
        <v>3144</v>
      </c>
      <c r="I900" s="2">
        <v>3</v>
      </c>
      <c r="J900" s="2">
        <v>0</v>
      </c>
      <c r="K900" s="2">
        <v>8.4887999999999995</v>
      </c>
      <c r="L900" s="18" t="str">
        <f>VLOOKUP(F900,'BD customers'!$1:$1048576,2,FALSE)</f>
        <v>David Bremer</v>
      </c>
      <c r="M900" s="2">
        <f>MATCH(orders[[#This Row],[Product ID]],'BD product'!A:A,0)</f>
        <v>472</v>
      </c>
      <c r="N900" s="2" t="str" cm="1">
        <f t="array" ref="N900">INDEX('BD product'!A:D,M900,2)</f>
        <v>Office Supplies</v>
      </c>
    </row>
    <row r="901" spans="1:14" x14ac:dyDescent="0.3">
      <c r="A901" s="3" t="s">
        <v>1879</v>
      </c>
      <c r="B901" s="4">
        <v>42981</v>
      </c>
      <c r="C901" s="12" t="str">
        <f t="shared" si="14"/>
        <v>2017/09</v>
      </c>
      <c r="D901" s="4">
        <v>42986</v>
      </c>
      <c r="E901" s="3" t="s">
        <v>11</v>
      </c>
      <c r="F901" s="3" t="s">
        <v>1880</v>
      </c>
      <c r="G901" s="3" t="s">
        <v>1881</v>
      </c>
      <c r="H901" s="5">
        <v>42616</v>
      </c>
      <c r="I901" s="2">
        <v>7</v>
      </c>
      <c r="J901" s="2">
        <v>8</v>
      </c>
      <c r="K901" s="2">
        <v>-68.185599999999994</v>
      </c>
      <c r="L901" s="18" t="str">
        <f>VLOOKUP(F901,'BD customers'!$1:$1048576,2,FALSE)</f>
        <v>Emily Phan</v>
      </c>
      <c r="M901" s="2">
        <f>MATCH(orders[[#This Row],[Product ID]],'BD product'!A:A,0)</f>
        <v>473</v>
      </c>
      <c r="N901" s="2" t="str" cm="1">
        <f t="array" ref="N901">INDEX('BD product'!A:D,M901,2)</f>
        <v>Office Supplies</v>
      </c>
    </row>
    <row r="902" spans="1:14" x14ac:dyDescent="0.3">
      <c r="A902" s="3" t="s">
        <v>1883</v>
      </c>
      <c r="B902" s="4">
        <v>42341</v>
      </c>
      <c r="C902" s="12" t="str">
        <f t="shared" si="14"/>
        <v>2015/12</v>
      </c>
      <c r="D902" s="4">
        <v>42346</v>
      </c>
      <c r="E902" s="3" t="s">
        <v>21</v>
      </c>
      <c r="F902" s="3" t="s">
        <v>205</v>
      </c>
      <c r="G902" s="3" t="s">
        <v>1884</v>
      </c>
      <c r="H902" s="5">
        <v>10752</v>
      </c>
      <c r="I902" s="2">
        <v>4</v>
      </c>
      <c r="J902" s="2">
        <v>2</v>
      </c>
      <c r="K902" s="2">
        <v>3.3599999999999998E-2</v>
      </c>
      <c r="L902" s="18" t="str">
        <f>VLOOKUP(F902,'BD customers'!$1:$1048576,2,FALSE)</f>
        <v>Mark Packer</v>
      </c>
      <c r="M902" s="2">
        <f>MATCH(orders[[#This Row],[Product ID]],'BD product'!A:A,0)</f>
        <v>474</v>
      </c>
      <c r="N902" s="2" t="str" cm="1">
        <f t="array" ref="N902">INDEX('BD product'!A:D,M902,2)</f>
        <v>Office Supplies</v>
      </c>
    </row>
    <row r="903" spans="1:14" x14ac:dyDescent="0.3">
      <c r="A903" s="3" t="s">
        <v>1886</v>
      </c>
      <c r="B903" s="4">
        <v>42345</v>
      </c>
      <c r="C903" s="12" t="str">
        <f t="shared" si="14"/>
        <v>2015/12</v>
      </c>
      <c r="D903" s="4">
        <v>42349</v>
      </c>
      <c r="E903" s="3" t="s">
        <v>21</v>
      </c>
      <c r="F903" s="3" t="s">
        <v>1887</v>
      </c>
      <c r="G903" s="3" t="s">
        <v>1888</v>
      </c>
      <c r="H903" s="5">
        <v>15294</v>
      </c>
      <c r="I903" s="2">
        <v>3</v>
      </c>
      <c r="J903" s="2">
        <v>0</v>
      </c>
      <c r="K903" s="2">
        <v>41.293799999999997</v>
      </c>
      <c r="L903" s="18" t="str">
        <f>VLOOKUP(F903,'BD customers'!$1:$1048576,2,FALSE)</f>
        <v>Darren Koutras</v>
      </c>
      <c r="M903" s="2">
        <f>MATCH(orders[[#This Row],[Product ID]],'BD product'!A:A,0)</f>
        <v>475</v>
      </c>
      <c r="N903" s="2" t="str" cm="1">
        <f t="array" ref="N903">INDEX('BD product'!A:D,M903,2)</f>
        <v>Office Supplies</v>
      </c>
    </row>
    <row r="904" spans="1:14" x14ac:dyDescent="0.3">
      <c r="A904" s="3" t="s">
        <v>1886</v>
      </c>
      <c r="B904" s="4">
        <v>42345</v>
      </c>
      <c r="C904" s="12" t="str">
        <f t="shared" si="14"/>
        <v>2015/12</v>
      </c>
      <c r="D904" s="4">
        <v>42349</v>
      </c>
      <c r="E904" s="3" t="s">
        <v>21</v>
      </c>
      <c r="F904" s="3" t="s">
        <v>1887</v>
      </c>
      <c r="G904" s="3" t="s">
        <v>1890</v>
      </c>
      <c r="H904" s="5">
        <v>28392</v>
      </c>
      <c r="I904" s="2">
        <v>4</v>
      </c>
      <c r="J904" s="2">
        <v>0</v>
      </c>
      <c r="K904" s="2">
        <v>0.70979999999999999</v>
      </c>
      <c r="L904" s="18" t="str">
        <f>VLOOKUP(F904,'BD customers'!$1:$1048576,2,FALSE)</f>
        <v>Darren Koutras</v>
      </c>
      <c r="M904" s="2">
        <f>MATCH(orders[[#This Row],[Product ID]],'BD product'!A:A,0)</f>
        <v>476</v>
      </c>
      <c r="N904" s="2" t="str" cm="1">
        <f t="array" ref="N904">INDEX('BD product'!A:D,M904,2)</f>
        <v>Furniture</v>
      </c>
    </row>
    <row r="905" spans="1:14" x14ac:dyDescent="0.3">
      <c r="A905" s="3" t="s">
        <v>1892</v>
      </c>
      <c r="B905" s="4">
        <v>42335</v>
      </c>
      <c r="C905" s="12" t="str">
        <f t="shared" si="14"/>
        <v>2015/11</v>
      </c>
      <c r="D905" s="4">
        <v>42341</v>
      </c>
      <c r="E905" s="3" t="s">
        <v>21</v>
      </c>
      <c r="F905" s="3" t="s">
        <v>1893</v>
      </c>
      <c r="G905" s="3" t="s">
        <v>1890</v>
      </c>
      <c r="H905" s="5">
        <v>28392</v>
      </c>
      <c r="I905" s="2">
        <v>5</v>
      </c>
      <c r="J905" s="2">
        <v>2</v>
      </c>
      <c r="K905" s="2">
        <v>1.7745</v>
      </c>
      <c r="L905" s="18" t="str">
        <f>VLOOKUP(F905,'BD customers'!$1:$1048576,2,FALSE)</f>
        <v>Carlos Daly</v>
      </c>
      <c r="M905" s="2">
        <f>MATCH(orders[[#This Row],[Product ID]],'BD product'!A:A,0)</f>
        <v>476</v>
      </c>
      <c r="N905" s="2" t="str" cm="1">
        <f t="array" ref="N905">INDEX('BD product'!A:D,M905,2)</f>
        <v>Furniture</v>
      </c>
    </row>
    <row r="906" spans="1:14" x14ac:dyDescent="0.3">
      <c r="A906" s="3" t="s">
        <v>1894</v>
      </c>
      <c r="B906" s="4">
        <v>41671</v>
      </c>
      <c r="C906" s="12" t="str">
        <f t="shared" si="14"/>
        <v>2014/02</v>
      </c>
      <c r="D906" s="4">
        <v>41673</v>
      </c>
      <c r="E906" s="3" t="s">
        <v>64</v>
      </c>
      <c r="F906" s="3" t="s">
        <v>1895</v>
      </c>
      <c r="G906" s="3" t="s">
        <v>1896</v>
      </c>
      <c r="H906" s="5">
        <v>4689</v>
      </c>
      <c r="I906" s="2">
        <v>6</v>
      </c>
      <c r="J906" s="2">
        <v>0</v>
      </c>
      <c r="K906" s="2">
        <v>20.631599999999999</v>
      </c>
      <c r="L906" s="18" t="str">
        <f>VLOOKUP(F906,'BD customers'!$1:$1048576,2,FALSE)</f>
        <v>Bradley Drucker</v>
      </c>
      <c r="M906" s="2">
        <f>MATCH(orders[[#This Row],[Product ID]],'BD product'!A:A,0)</f>
        <v>477</v>
      </c>
      <c r="N906" s="2" t="str" cm="1">
        <f t="array" ref="N906">INDEX('BD product'!A:D,M906,2)</f>
        <v>Technology</v>
      </c>
    </row>
    <row r="907" spans="1:14" x14ac:dyDescent="0.3">
      <c r="A907" s="3" t="s">
        <v>1898</v>
      </c>
      <c r="B907" s="4">
        <v>42708</v>
      </c>
      <c r="C907" s="12" t="str">
        <f t="shared" si="14"/>
        <v>2016/12</v>
      </c>
      <c r="D907" s="4">
        <v>42709</v>
      </c>
      <c r="E907" s="3" t="s">
        <v>64</v>
      </c>
      <c r="F907" s="3" t="s">
        <v>727</v>
      </c>
      <c r="G907" s="3" t="s">
        <v>1896</v>
      </c>
      <c r="H907" s="5">
        <v>7815</v>
      </c>
      <c r="I907" s="2">
        <v>1</v>
      </c>
      <c r="J907" s="2">
        <v>0</v>
      </c>
      <c r="K907" s="2">
        <v>3.4386000000000001</v>
      </c>
      <c r="L907" s="18" t="str">
        <f>VLOOKUP(F907,'BD customers'!$1:$1048576,2,FALSE)</f>
        <v>Becky Martin</v>
      </c>
      <c r="M907" s="2">
        <f>MATCH(orders[[#This Row],[Product ID]],'BD product'!A:A,0)</f>
        <v>477</v>
      </c>
      <c r="N907" s="2" t="str" cm="1">
        <f t="array" ref="N907">INDEX('BD product'!A:D,M907,2)</f>
        <v>Technology</v>
      </c>
    </row>
    <row r="908" spans="1:14" x14ac:dyDescent="0.3">
      <c r="A908" s="3" t="s">
        <v>1899</v>
      </c>
      <c r="B908" s="4">
        <v>42565</v>
      </c>
      <c r="C908" s="12" t="str">
        <f t="shared" si="14"/>
        <v>2016/07</v>
      </c>
      <c r="D908" s="4">
        <v>42568</v>
      </c>
      <c r="E908" s="3" t="s">
        <v>64</v>
      </c>
      <c r="F908" s="3" t="s">
        <v>231</v>
      </c>
      <c r="G908" s="3" t="s">
        <v>1900</v>
      </c>
      <c r="H908" s="5">
        <v>380864</v>
      </c>
      <c r="I908" s="2">
        <v>8</v>
      </c>
      <c r="J908" s="2">
        <v>2</v>
      </c>
      <c r="K908" s="2">
        <v>38.086399999999998</v>
      </c>
      <c r="L908" s="18" t="str">
        <f>VLOOKUP(F908,'BD customers'!$1:$1048576,2,FALSE)</f>
        <v>Erin Smith</v>
      </c>
      <c r="M908" s="2">
        <f>MATCH(orders[[#This Row],[Product ID]],'BD product'!A:A,0)</f>
        <v>478</v>
      </c>
      <c r="N908" s="2" t="str" cm="1">
        <f t="array" ref="N908">INDEX('BD product'!A:D,M908,2)</f>
        <v>Technology</v>
      </c>
    </row>
    <row r="909" spans="1:14" x14ac:dyDescent="0.3">
      <c r="A909" s="3" t="s">
        <v>1902</v>
      </c>
      <c r="B909" s="4">
        <v>41770</v>
      </c>
      <c r="C909" s="12" t="str">
        <f t="shared" si="14"/>
        <v>2014/05</v>
      </c>
      <c r="D909" s="4">
        <v>41775</v>
      </c>
      <c r="E909" s="3" t="s">
        <v>21</v>
      </c>
      <c r="F909" s="3" t="s">
        <v>434</v>
      </c>
      <c r="G909" s="3" t="s">
        <v>1903</v>
      </c>
      <c r="H909" s="5">
        <v>58112</v>
      </c>
      <c r="I909" s="2">
        <v>2</v>
      </c>
      <c r="J909" s="2">
        <v>2</v>
      </c>
      <c r="K909" s="2">
        <v>0.72640000000000005</v>
      </c>
      <c r="L909" s="18" t="str">
        <f>VLOOKUP(F909,'BD customers'!$1:$1048576,2,FALSE)</f>
        <v>Paul Gonzalez</v>
      </c>
      <c r="M909" s="2">
        <f>MATCH(orders[[#This Row],[Product ID]],'BD product'!A:A,0)</f>
        <v>479</v>
      </c>
      <c r="N909" s="2" t="str" cm="1">
        <f t="array" ref="N909">INDEX('BD product'!A:D,M909,2)</f>
        <v>Technology</v>
      </c>
    </row>
    <row r="910" spans="1:14" x14ac:dyDescent="0.3">
      <c r="A910" s="3" t="s">
        <v>1905</v>
      </c>
      <c r="B910" s="4">
        <v>42498</v>
      </c>
      <c r="C910" s="12" t="str">
        <f t="shared" si="14"/>
        <v>2016/05</v>
      </c>
      <c r="D910" s="4">
        <v>42498</v>
      </c>
      <c r="E910" s="3" t="s">
        <v>41</v>
      </c>
      <c r="F910" s="3" t="s">
        <v>536</v>
      </c>
      <c r="G910" s="3" t="s">
        <v>1903</v>
      </c>
      <c r="H910" s="5">
        <v>58112</v>
      </c>
      <c r="I910" s="2">
        <v>2</v>
      </c>
      <c r="J910" s="2">
        <v>2</v>
      </c>
      <c r="K910" s="2">
        <v>0.72640000000000005</v>
      </c>
      <c r="L910" s="18" t="str">
        <f>VLOOKUP(F910,'BD customers'!$1:$1048576,2,FALSE)</f>
        <v>Clay Ludtke</v>
      </c>
      <c r="M910" s="2">
        <f>MATCH(orders[[#This Row],[Product ID]],'BD product'!A:A,0)</f>
        <v>479</v>
      </c>
      <c r="N910" s="2" t="str" cm="1">
        <f t="array" ref="N910">INDEX('BD product'!A:D,M910,2)</f>
        <v>Technology</v>
      </c>
    </row>
    <row r="911" spans="1:14" x14ac:dyDescent="0.3">
      <c r="A911" s="3" t="s">
        <v>1906</v>
      </c>
      <c r="B911" s="4">
        <v>42729</v>
      </c>
      <c r="C911" s="12" t="str">
        <f t="shared" si="14"/>
        <v>2016/12</v>
      </c>
      <c r="D911" s="4">
        <v>42732</v>
      </c>
      <c r="E911" s="3" t="s">
        <v>64</v>
      </c>
      <c r="F911" s="3" t="s">
        <v>1176</v>
      </c>
      <c r="G911" s="3" t="s">
        <v>1903</v>
      </c>
      <c r="H911" s="5">
        <v>25424</v>
      </c>
      <c r="I911" s="2">
        <v>7</v>
      </c>
      <c r="J911" s="2">
        <v>0</v>
      </c>
      <c r="K911" s="2">
        <v>7.6272000000000002</v>
      </c>
      <c r="L911" s="18" t="str">
        <f>VLOOKUP(F911,'BD customers'!$1:$1048576,2,FALSE)</f>
        <v>Grace Kelly</v>
      </c>
      <c r="M911" s="2">
        <f>MATCH(orders[[#This Row],[Product ID]],'BD product'!A:A,0)</f>
        <v>479</v>
      </c>
      <c r="N911" s="2" t="str" cm="1">
        <f t="array" ref="N911">INDEX('BD product'!A:D,M911,2)</f>
        <v>Technology</v>
      </c>
    </row>
    <row r="912" spans="1:14" x14ac:dyDescent="0.3">
      <c r="A912" s="3" t="s">
        <v>1902</v>
      </c>
      <c r="B912" s="4">
        <v>41770</v>
      </c>
      <c r="C912" s="12" t="str">
        <f t="shared" si="14"/>
        <v>2014/05</v>
      </c>
      <c r="D912" s="4">
        <v>41775</v>
      </c>
      <c r="E912" s="3" t="s">
        <v>21</v>
      </c>
      <c r="F912" s="3" t="s">
        <v>434</v>
      </c>
      <c r="G912" s="3" t="s">
        <v>1907</v>
      </c>
      <c r="H912" s="5">
        <v>100792</v>
      </c>
      <c r="I912" s="2">
        <v>1</v>
      </c>
      <c r="J912" s="2">
        <v>2</v>
      </c>
      <c r="K912" s="2">
        <v>6.2995000000000001</v>
      </c>
      <c r="L912" s="18" t="str">
        <f>VLOOKUP(F912,'BD customers'!$1:$1048576,2,FALSE)</f>
        <v>Paul Gonzalez</v>
      </c>
      <c r="M912" s="2">
        <f>MATCH(orders[[#This Row],[Product ID]],'BD product'!A:A,0)</f>
        <v>480</v>
      </c>
      <c r="N912" s="2" t="str" cm="1">
        <f t="array" ref="N912">INDEX('BD product'!A:D,M912,2)</f>
        <v>Technology</v>
      </c>
    </row>
    <row r="913" spans="1:14" x14ac:dyDescent="0.3">
      <c r="A913" s="3" t="s">
        <v>1902</v>
      </c>
      <c r="B913" s="4">
        <v>41770</v>
      </c>
      <c r="C913" s="12" t="str">
        <f t="shared" si="14"/>
        <v>2014/05</v>
      </c>
      <c r="D913" s="4">
        <v>41775</v>
      </c>
      <c r="E913" s="3" t="s">
        <v>21</v>
      </c>
      <c r="F913" s="3" t="s">
        <v>434</v>
      </c>
      <c r="G913" s="3" t="s">
        <v>1909</v>
      </c>
      <c r="H913" s="5">
        <v>66112</v>
      </c>
      <c r="I913" s="2">
        <v>4</v>
      </c>
      <c r="J913" s="2">
        <v>6</v>
      </c>
      <c r="K913" s="2">
        <v>-84.2928</v>
      </c>
      <c r="L913" s="18" t="str">
        <f>VLOOKUP(F913,'BD customers'!$1:$1048576,2,FALSE)</f>
        <v>Paul Gonzalez</v>
      </c>
      <c r="M913" s="2">
        <f>MATCH(orders[[#This Row],[Product ID]],'BD product'!A:A,0)</f>
        <v>481</v>
      </c>
      <c r="N913" s="2" t="str" cm="1">
        <f t="array" ref="N913">INDEX('BD product'!A:D,M913,2)</f>
        <v>Furniture</v>
      </c>
    </row>
    <row r="914" spans="1:14" x14ac:dyDescent="0.3">
      <c r="A914" s="3" t="s">
        <v>1911</v>
      </c>
      <c r="B914" s="4">
        <v>42560</v>
      </c>
      <c r="C914" s="12" t="str">
        <f t="shared" si="14"/>
        <v>2016/07</v>
      </c>
      <c r="D914" s="4">
        <v>42564</v>
      </c>
      <c r="E914" s="3" t="s">
        <v>21</v>
      </c>
      <c r="F914" s="3" t="s">
        <v>95</v>
      </c>
      <c r="G914" s="3" t="s">
        <v>1909</v>
      </c>
      <c r="H914" s="5">
        <v>16528</v>
      </c>
      <c r="I914" s="2">
        <v>4</v>
      </c>
      <c r="J914" s="2">
        <v>0</v>
      </c>
      <c r="K914" s="2">
        <v>14.8752</v>
      </c>
      <c r="L914" s="18" t="str">
        <f>VLOOKUP(F914,'BD customers'!$1:$1048576,2,FALSE)</f>
        <v>Jonathan Doherty</v>
      </c>
      <c r="M914" s="2">
        <f>MATCH(orders[[#This Row],[Product ID]],'BD product'!A:A,0)</f>
        <v>481</v>
      </c>
      <c r="N914" s="2" t="str" cm="1">
        <f t="array" ref="N914">INDEX('BD product'!A:D,M914,2)</f>
        <v>Furniture</v>
      </c>
    </row>
    <row r="915" spans="1:14" x14ac:dyDescent="0.3">
      <c r="A915" s="3" t="s">
        <v>1912</v>
      </c>
      <c r="B915" s="4">
        <v>43058</v>
      </c>
      <c r="C915" s="12" t="str">
        <f t="shared" si="14"/>
        <v>2017/11</v>
      </c>
      <c r="D915" s="4">
        <v>43061</v>
      </c>
      <c r="E915" s="3" t="s">
        <v>64</v>
      </c>
      <c r="F915" s="3" t="s">
        <v>1913</v>
      </c>
      <c r="G915" s="3" t="s">
        <v>1914</v>
      </c>
      <c r="H915" s="5">
        <v>4128</v>
      </c>
      <c r="I915" s="2">
        <v>6</v>
      </c>
      <c r="J915" s="2">
        <v>2</v>
      </c>
      <c r="K915" s="2">
        <v>1.3932</v>
      </c>
      <c r="L915" s="18" t="str">
        <f>VLOOKUP(F915,'BD customers'!$1:$1048576,2,FALSE)</f>
        <v>Adrian Shami</v>
      </c>
      <c r="M915" s="2">
        <f>MATCH(orders[[#This Row],[Product ID]],'BD product'!A:A,0)</f>
        <v>482</v>
      </c>
      <c r="N915" s="2" t="str" cm="1">
        <f t="array" ref="N915">INDEX('BD product'!A:D,M915,2)</f>
        <v>Office Supplies</v>
      </c>
    </row>
    <row r="916" spans="1:14" x14ac:dyDescent="0.3">
      <c r="A916" s="3" t="s">
        <v>1874</v>
      </c>
      <c r="B916" s="4">
        <v>43001</v>
      </c>
      <c r="C916" s="12" t="str">
        <f t="shared" si="14"/>
        <v>2017/09</v>
      </c>
      <c r="D916" s="4">
        <v>43003</v>
      </c>
      <c r="E916" s="3" t="s">
        <v>11</v>
      </c>
      <c r="F916" s="3" t="s">
        <v>1875</v>
      </c>
      <c r="G916" s="3" t="s">
        <v>1914</v>
      </c>
      <c r="H916" s="5">
        <v>688</v>
      </c>
      <c r="I916" s="2">
        <v>1</v>
      </c>
      <c r="J916" s="2">
        <v>2</v>
      </c>
      <c r="K916" s="2">
        <v>0.23219999999999999</v>
      </c>
      <c r="L916" s="18" t="str">
        <f>VLOOKUP(F916,'BD customers'!$1:$1048576,2,FALSE)</f>
        <v>Don Weiss</v>
      </c>
      <c r="M916" s="2">
        <f>MATCH(orders[[#This Row],[Product ID]],'BD product'!A:A,0)</f>
        <v>482</v>
      </c>
      <c r="N916" s="2" t="str" cm="1">
        <f t="array" ref="N916">INDEX('BD product'!A:D,M916,2)</f>
        <v>Office Supplies</v>
      </c>
    </row>
    <row r="917" spans="1:14" x14ac:dyDescent="0.3">
      <c r="A917" s="3" t="s">
        <v>1912</v>
      </c>
      <c r="B917" s="4">
        <v>43058</v>
      </c>
      <c r="C917" s="12" t="str">
        <f t="shared" si="14"/>
        <v>2017/11</v>
      </c>
      <c r="D917" s="4">
        <v>43061</v>
      </c>
      <c r="E917" s="3" t="s">
        <v>64</v>
      </c>
      <c r="F917" s="3" t="s">
        <v>1913</v>
      </c>
      <c r="G917" s="3" t="s">
        <v>1916</v>
      </c>
      <c r="H917" s="5">
        <v>1336</v>
      </c>
      <c r="I917" s="2">
        <v>2</v>
      </c>
      <c r="J917" s="2">
        <v>0</v>
      </c>
      <c r="K917" s="2">
        <v>6.4127999999999998</v>
      </c>
      <c r="L917" s="18" t="str">
        <f>VLOOKUP(F917,'BD customers'!$1:$1048576,2,FALSE)</f>
        <v>Adrian Shami</v>
      </c>
      <c r="M917" s="2">
        <f>MATCH(orders[[#This Row],[Product ID]],'BD product'!A:A,0)</f>
        <v>483</v>
      </c>
      <c r="N917" s="2" t="str" cm="1">
        <f t="array" ref="N917">INDEX('BD product'!A:D,M917,2)</f>
        <v>Office Supplies</v>
      </c>
    </row>
    <row r="918" spans="1:14" x14ac:dyDescent="0.3">
      <c r="A918" s="3" t="s">
        <v>1642</v>
      </c>
      <c r="B918" s="4">
        <v>42541</v>
      </c>
      <c r="C918" s="12" t="str">
        <f t="shared" si="14"/>
        <v>2016/06</v>
      </c>
      <c r="D918" s="4">
        <v>42542</v>
      </c>
      <c r="E918" s="3" t="s">
        <v>64</v>
      </c>
      <c r="F918" s="3" t="s">
        <v>550</v>
      </c>
      <c r="G918" s="3" t="s">
        <v>1916</v>
      </c>
      <c r="H918" s="5">
        <v>4676</v>
      </c>
      <c r="I918" s="2">
        <v>7</v>
      </c>
      <c r="J918" s="2">
        <v>0</v>
      </c>
      <c r="K918" s="2">
        <v>22.444800000000001</v>
      </c>
      <c r="L918" s="18" t="str">
        <f>VLOOKUP(F918,'BD customers'!$1:$1048576,2,FALSE)</f>
        <v>Roy Collins</v>
      </c>
      <c r="M918" s="2">
        <f>MATCH(orders[[#This Row],[Product ID]],'BD product'!A:A,0)</f>
        <v>483</v>
      </c>
      <c r="N918" s="2" t="str" cm="1">
        <f t="array" ref="N918">INDEX('BD product'!A:D,M918,2)</f>
        <v>Office Supplies</v>
      </c>
    </row>
    <row r="919" spans="1:14" x14ac:dyDescent="0.3">
      <c r="A919" s="3" t="s">
        <v>1905</v>
      </c>
      <c r="B919" s="4">
        <v>42498</v>
      </c>
      <c r="C919" s="12" t="str">
        <f t="shared" si="14"/>
        <v>2016/05</v>
      </c>
      <c r="D919" s="4">
        <v>42498</v>
      </c>
      <c r="E919" s="3" t="s">
        <v>41</v>
      </c>
      <c r="F919" s="3" t="s">
        <v>536</v>
      </c>
      <c r="G919" s="3" t="s">
        <v>1916</v>
      </c>
      <c r="H919" s="5">
        <v>10688</v>
      </c>
      <c r="I919" s="2">
        <v>2</v>
      </c>
      <c r="J919" s="2">
        <v>2</v>
      </c>
      <c r="K919" s="2">
        <v>3.7408000000000001</v>
      </c>
      <c r="L919" s="18" t="str">
        <f>VLOOKUP(F919,'BD customers'!$1:$1048576,2,FALSE)</f>
        <v>Clay Ludtke</v>
      </c>
      <c r="M919" s="2">
        <f>MATCH(orders[[#This Row],[Product ID]],'BD product'!A:A,0)</f>
        <v>483</v>
      </c>
      <c r="N919" s="2" t="str" cm="1">
        <f t="array" ref="N919">INDEX('BD product'!A:D,M919,2)</f>
        <v>Office Supplies</v>
      </c>
    </row>
    <row r="920" spans="1:14" x14ac:dyDescent="0.3">
      <c r="A920" s="3" t="s">
        <v>297</v>
      </c>
      <c r="B920" s="4">
        <v>42323</v>
      </c>
      <c r="C920" s="12" t="str">
        <f t="shared" si="14"/>
        <v>2015/11</v>
      </c>
      <c r="D920" s="4">
        <v>42325</v>
      </c>
      <c r="E920" s="3" t="s">
        <v>11</v>
      </c>
      <c r="F920" s="3" t="s">
        <v>298</v>
      </c>
      <c r="G920" s="3" t="s">
        <v>1918</v>
      </c>
      <c r="H920" s="5">
        <v>872</v>
      </c>
      <c r="I920" s="2">
        <v>5</v>
      </c>
      <c r="J920" s="2">
        <v>2</v>
      </c>
      <c r="K920" s="2">
        <v>-0.1744</v>
      </c>
      <c r="L920" s="18" t="str">
        <f>VLOOKUP(F920,'BD customers'!$1:$1048576,2,FALSE)</f>
        <v>Dean Katz</v>
      </c>
      <c r="M920" s="2">
        <f>MATCH(orders[[#This Row],[Product ID]],'BD product'!A:A,0)</f>
        <v>484</v>
      </c>
      <c r="N920" s="2" t="str" cm="1">
        <f t="array" ref="N920">INDEX('BD product'!A:D,M920,2)</f>
        <v>Office Supplies</v>
      </c>
    </row>
    <row r="921" spans="1:14" x14ac:dyDescent="0.3">
      <c r="A921" s="3" t="s">
        <v>1919</v>
      </c>
      <c r="B921" s="4">
        <v>43006</v>
      </c>
      <c r="C921" s="12" t="str">
        <f t="shared" si="14"/>
        <v>2017/09</v>
      </c>
      <c r="D921" s="4">
        <v>43008</v>
      </c>
      <c r="E921" s="3" t="s">
        <v>11</v>
      </c>
      <c r="F921" s="3" t="s">
        <v>1920</v>
      </c>
      <c r="G921" s="3" t="s">
        <v>1918</v>
      </c>
      <c r="H921" s="5">
        <v>1744</v>
      </c>
      <c r="I921" s="2">
        <v>1</v>
      </c>
      <c r="J921" s="2">
        <v>2</v>
      </c>
      <c r="K921" s="2">
        <v>-0.3488</v>
      </c>
      <c r="L921" s="18" t="str">
        <f>VLOOKUP(F921,'BD customers'!$1:$1048576,2,FALSE)</f>
        <v>Charles McCrossin</v>
      </c>
      <c r="M921" s="2">
        <f>MATCH(orders[[#This Row],[Product ID]],'BD product'!A:A,0)</f>
        <v>484</v>
      </c>
      <c r="N921" s="2" t="str" cm="1">
        <f t="array" ref="N921">INDEX('BD product'!A:D,M921,2)</f>
        <v>Office Supplies</v>
      </c>
    </row>
    <row r="922" spans="1:14" x14ac:dyDescent="0.3">
      <c r="A922" s="3" t="s">
        <v>246</v>
      </c>
      <c r="B922" s="4">
        <v>42796</v>
      </c>
      <c r="C922" s="12" t="str">
        <f t="shared" si="14"/>
        <v>2017/03</v>
      </c>
      <c r="D922" s="4">
        <v>42802</v>
      </c>
      <c r="E922" s="3" t="s">
        <v>21</v>
      </c>
      <c r="F922" s="3" t="s">
        <v>247</v>
      </c>
      <c r="G922" s="3" t="s">
        <v>1918</v>
      </c>
      <c r="H922" s="5">
        <v>6976</v>
      </c>
      <c r="I922" s="2">
        <v>4</v>
      </c>
      <c r="J922" s="2">
        <v>2</v>
      </c>
      <c r="K922" s="2">
        <v>-1.3952</v>
      </c>
      <c r="L922" s="18" t="str">
        <f>VLOOKUP(F922,'BD customers'!$1:$1048576,2,FALSE)</f>
        <v>Stewart Carmichael</v>
      </c>
      <c r="M922" s="2">
        <f>MATCH(orders[[#This Row],[Product ID]],'BD product'!A:A,0)</f>
        <v>484</v>
      </c>
      <c r="N922" s="2" t="str" cm="1">
        <f t="array" ref="N922">INDEX('BD product'!A:D,M922,2)</f>
        <v>Office Supplies</v>
      </c>
    </row>
    <row r="923" spans="1:14" x14ac:dyDescent="0.3">
      <c r="A923" s="3" t="s">
        <v>1921</v>
      </c>
      <c r="B923" s="4">
        <v>42475</v>
      </c>
      <c r="C923" s="12" t="str">
        <f t="shared" si="14"/>
        <v>2016/04</v>
      </c>
      <c r="D923" s="4">
        <v>42477</v>
      </c>
      <c r="E923" s="3" t="s">
        <v>11</v>
      </c>
      <c r="F923" s="3" t="s">
        <v>1922</v>
      </c>
      <c r="G923" s="3" t="s">
        <v>1923</v>
      </c>
      <c r="H923" s="5">
        <v>1121568</v>
      </c>
      <c r="I923" s="2">
        <v>2</v>
      </c>
      <c r="J923" s="2">
        <v>2</v>
      </c>
      <c r="K923" s="2">
        <v>0</v>
      </c>
      <c r="L923" s="18" t="str">
        <f>VLOOKUP(F923,'BD customers'!$1:$1048576,2,FALSE)</f>
        <v>Bill Donatelli</v>
      </c>
      <c r="M923" s="2">
        <f>MATCH(orders[[#This Row],[Product ID]],'BD product'!A:A,0)</f>
        <v>485</v>
      </c>
      <c r="N923" s="2" t="str" cm="1">
        <f t="array" ref="N923">INDEX('BD product'!A:D,M923,2)</f>
        <v>Furniture</v>
      </c>
    </row>
    <row r="924" spans="1:14" x14ac:dyDescent="0.3">
      <c r="A924" s="3" t="s">
        <v>1925</v>
      </c>
      <c r="B924" s="4">
        <v>42292</v>
      </c>
      <c r="C924" s="12" t="str">
        <f t="shared" si="14"/>
        <v>2015/10</v>
      </c>
      <c r="D924" s="4">
        <v>42292</v>
      </c>
      <c r="E924" s="3" t="s">
        <v>41</v>
      </c>
      <c r="F924" s="3" t="s">
        <v>375</v>
      </c>
      <c r="G924" s="3" t="s">
        <v>1923</v>
      </c>
      <c r="H924" s="5">
        <v>245343</v>
      </c>
      <c r="I924" s="2">
        <v>5</v>
      </c>
      <c r="J924" s="2">
        <v>3</v>
      </c>
      <c r="K924" s="2">
        <v>-3.5049000000000001</v>
      </c>
      <c r="L924" s="18" t="str">
        <f>VLOOKUP(F924,'BD customers'!$1:$1048576,2,FALSE)</f>
        <v>Joel Eaton</v>
      </c>
      <c r="M924" s="2">
        <f>MATCH(orders[[#This Row],[Product ID]],'BD product'!A:A,0)</f>
        <v>485</v>
      </c>
      <c r="N924" s="2" t="str" cm="1">
        <f t="array" ref="N924">INDEX('BD product'!A:D,M924,2)</f>
        <v>Furniture</v>
      </c>
    </row>
    <row r="925" spans="1:14" x14ac:dyDescent="0.3">
      <c r="A925" s="3" t="s">
        <v>1926</v>
      </c>
      <c r="B925" s="4">
        <v>42989</v>
      </c>
      <c r="C925" s="12" t="str">
        <f t="shared" si="14"/>
        <v>2017/09</v>
      </c>
      <c r="D925" s="4">
        <v>42990</v>
      </c>
      <c r="E925" s="3" t="s">
        <v>64</v>
      </c>
      <c r="F925" s="3" t="s">
        <v>546</v>
      </c>
      <c r="G925" s="3" t="s">
        <v>1927</v>
      </c>
      <c r="H925" s="5">
        <v>34504</v>
      </c>
      <c r="I925" s="2">
        <v>1</v>
      </c>
      <c r="J925" s="2">
        <v>2</v>
      </c>
      <c r="K925" s="2">
        <v>6.0381999999999998</v>
      </c>
      <c r="L925" s="18" t="str">
        <f>VLOOKUP(F925,'BD customers'!$1:$1048576,2,FALSE)</f>
        <v>Ryan Crowe</v>
      </c>
      <c r="M925" s="2">
        <f>MATCH(orders[[#This Row],[Product ID]],'BD product'!A:A,0)</f>
        <v>486</v>
      </c>
      <c r="N925" s="2" t="str" cm="1">
        <f t="array" ref="N925">INDEX('BD product'!A:D,M925,2)</f>
        <v>Furniture</v>
      </c>
    </row>
    <row r="926" spans="1:14" x14ac:dyDescent="0.3">
      <c r="A926" s="3" t="s">
        <v>1929</v>
      </c>
      <c r="B926" s="4">
        <v>42558</v>
      </c>
      <c r="C926" s="12" t="str">
        <f t="shared" si="14"/>
        <v>2016/07</v>
      </c>
      <c r="D926" s="4">
        <v>42562</v>
      </c>
      <c r="E926" s="3" t="s">
        <v>21</v>
      </c>
      <c r="F926" s="3" t="s">
        <v>121</v>
      </c>
      <c r="G926" s="3" t="s">
        <v>1927</v>
      </c>
      <c r="H926" s="5">
        <v>21565</v>
      </c>
      <c r="I926" s="2">
        <v>5</v>
      </c>
      <c r="J926" s="2">
        <v>0</v>
      </c>
      <c r="K926" s="2">
        <v>7.3320999999999996</v>
      </c>
      <c r="L926" s="18" t="str">
        <f>VLOOKUP(F926,'BD customers'!$1:$1048576,2,FALSE)</f>
        <v>Raymond Messe</v>
      </c>
      <c r="M926" s="2">
        <f>MATCH(orders[[#This Row],[Product ID]],'BD product'!A:A,0)</f>
        <v>486</v>
      </c>
      <c r="N926" s="2" t="str" cm="1">
        <f t="array" ref="N926">INDEX('BD product'!A:D,M926,2)</f>
        <v>Furniture</v>
      </c>
    </row>
    <row r="927" spans="1:14" x14ac:dyDescent="0.3">
      <c r="A927" s="3" t="s">
        <v>1930</v>
      </c>
      <c r="B927" s="4">
        <v>43063</v>
      </c>
      <c r="C927" s="12" t="str">
        <f t="shared" si="14"/>
        <v>2017/11</v>
      </c>
      <c r="D927" s="4">
        <v>43067</v>
      </c>
      <c r="E927" s="3" t="s">
        <v>21</v>
      </c>
      <c r="F927" s="3" t="s">
        <v>1839</v>
      </c>
      <c r="G927" s="3" t="s">
        <v>1931</v>
      </c>
      <c r="H927" s="5">
        <v>10824</v>
      </c>
      <c r="I927" s="2">
        <v>3</v>
      </c>
      <c r="J927" s="2">
        <v>2</v>
      </c>
      <c r="K927" s="2">
        <v>2.5707</v>
      </c>
      <c r="L927" s="18" t="str">
        <f>VLOOKUP(F927,'BD customers'!$1:$1048576,2,FALSE)</f>
        <v>Greg Tran</v>
      </c>
      <c r="M927" s="2">
        <f>MATCH(orders[[#This Row],[Product ID]],'BD product'!A:A,0)</f>
        <v>487</v>
      </c>
      <c r="N927" s="2" t="str" cm="1">
        <f t="array" ref="N927">INDEX('BD product'!A:D,M927,2)</f>
        <v>Office Supplies</v>
      </c>
    </row>
    <row r="928" spans="1:14" x14ac:dyDescent="0.3">
      <c r="A928" s="3" t="s">
        <v>1933</v>
      </c>
      <c r="B928" s="4">
        <v>42915</v>
      </c>
      <c r="C928" s="12" t="str">
        <f t="shared" si="14"/>
        <v>2017/06</v>
      </c>
      <c r="D928" s="4">
        <v>42919</v>
      </c>
      <c r="E928" s="3" t="s">
        <v>11</v>
      </c>
      <c r="F928" s="3" t="s">
        <v>298</v>
      </c>
      <c r="G928" s="3" t="s">
        <v>1934</v>
      </c>
      <c r="H928" s="5">
        <v>129578</v>
      </c>
      <c r="I928" s="2">
        <v>2</v>
      </c>
      <c r="J928" s="2">
        <v>0</v>
      </c>
      <c r="K928" s="2">
        <v>310.98719999999997</v>
      </c>
      <c r="L928" s="18" t="str">
        <f>VLOOKUP(F928,'BD customers'!$1:$1048576,2,FALSE)</f>
        <v>Dean Katz</v>
      </c>
      <c r="M928" s="2">
        <f>MATCH(orders[[#This Row],[Product ID]],'BD product'!A:A,0)</f>
        <v>488</v>
      </c>
      <c r="N928" s="2" t="str" cm="1">
        <f t="array" ref="N928">INDEX('BD product'!A:D,M928,2)</f>
        <v>Office Supplies</v>
      </c>
    </row>
    <row r="929" spans="1:14" x14ac:dyDescent="0.3">
      <c r="A929" s="3" t="s">
        <v>1936</v>
      </c>
      <c r="B929" s="4">
        <v>41701</v>
      </c>
      <c r="C929" s="12" t="str">
        <f t="shared" si="14"/>
        <v>2014/03</v>
      </c>
      <c r="D929" s="4">
        <v>41705</v>
      </c>
      <c r="E929" s="3" t="s">
        <v>11</v>
      </c>
      <c r="F929" s="3" t="s">
        <v>1937</v>
      </c>
      <c r="G929" s="3" t="s">
        <v>1938</v>
      </c>
      <c r="H929" s="5">
        <v>19456</v>
      </c>
      <c r="I929" s="2">
        <v>4</v>
      </c>
      <c r="J929" s="2">
        <v>2</v>
      </c>
      <c r="K929" s="2">
        <v>3.4047999999999998</v>
      </c>
      <c r="L929" s="18" t="str">
        <f>VLOOKUP(F929,'BD customers'!$1:$1048576,2,FALSE)</f>
        <v>Ashley Jarboe</v>
      </c>
      <c r="M929" s="2">
        <f>MATCH(orders[[#This Row],[Product ID]],'BD product'!A:A,0)</f>
        <v>489</v>
      </c>
      <c r="N929" s="2" t="str" cm="1">
        <f t="array" ref="N929">INDEX('BD product'!A:D,M929,2)</f>
        <v>Office Supplies</v>
      </c>
    </row>
    <row r="930" spans="1:14" x14ac:dyDescent="0.3">
      <c r="A930" s="3" t="s">
        <v>1940</v>
      </c>
      <c r="B930" s="4">
        <v>42839</v>
      </c>
      <c r="C930" s="12" t="str">
        <f t="shared" si="14"/>
        <v>2017/04</v>
      </c>
      <c r="D930" s="4">
        <v>42842</v>
      </c>
      <c r="E930" s="3" t="s">
        <v>64</v>
      </c>
      <c r="F930" s="3" t="s">
        <v>1941</v>
      </c>
      <c r="G930" s="3" t="s">
        <v>1938</v>
      </c>
      <c r="H930" s="5">
        <v>14592</v>
      </c>
      <c r="I930" s="2">
        <v>3</v>
      </c>
      <c r="J930" s="2">
        <v>2</v>
      </c>
      <c r="K930" s="2">
        <v>2.5535999999999999</v>
      </c>
      <c r="L930" s="18" t="str">
        <f>VLOOKUP(F930,'BD customers'!$1:$1048576,2,FALSE)</f>
        <v>Alan Barnes</v>
      </c>
      <c r="M930" s="2">
        <f>MATCH(orders[[#This Row],[Product ID]],'BD product'!A:A,0)</f>
        <v>489</v>
      </c>
      <c r="N930" s="2" t="str" cm="1">
        <f t="array" ref="N930">INDEX('BD product'!A:D,M930,2)</f>
        <v>Office Supplies</v>
      </c>
    </row>
    <row r="931" spans="1:14" x14ac:dyDescent="0.3">
      <c r="A931" s="3" t="s">
        <v>1942</v>
      </c>
      <c r="B931" s="4">
        <v>42972</v>
      </c>
      <c r="C931" s="12" t="str">
        <f t="shared" si="14"/>
        <v>2017/08</v>
      </c>
      <c r="D931" s="4">
        <v>42975</v>
      </c>
      <c r="E931" s="3" t="s">
        <v>11</v>
      </c>
      <c r="F931" s="3" t="s">
        <v>1875</v>
      </c>
      <c r="G931" s="3" t="s">
        <v>1938</v>
      </c>
      <c r="H931" s="5">
        <v>9728</v>
      </c>
      <c r="I931" s="2">
        <v>2</v>
      </c>
      <c r="J931" s="2">
        <v>2</v>
      </c>
      <c r="K931" s="2">
        <v>1.7023999999999999</v>
      </c>
      <c r="L931" s="18" t="str">
        <f>VLOOKUP(F931,'BD customers'!$1:$1048576,2,FALSE)</f>
        <v>Don Weiss</v>
      </c>
      <c r="M931" s="2">
        <f>MATCH(orders[[#This Row],[Product ID]],'BD product'!A:A,0)</f>
        <v>489</v>
      </c>
      <c r="N931" s="2" t="str" cm="1">
        <f t="array" ref="N931">INDEX('BD product'!A:D,M931,2)</f>
        <v>Office Supplies</v>
      </c>
    </row>
    <row r="932" spans="1:14" x14ac:dyDescent="0.3">
      <c r="A932" s="3" t="s">
        <v>1943</v>
      </c>
      <c r="B932" s="4">
        <v>42531</v>
      </c>
      <c r="C932" s="12" t="str">
        <f t="shared" si="14"/>
        <v>2016/06</v>
      </c>
      <c r="D932" s="4">
        <v>42536</v>
      </c>
      <c r="E932" s="3" t="s">
        <v>21</v>
      </c>
      <c r="F932" s="3" t="s">
        <v>1944</v>
      </c>
      <c r="G932" s="3" t="s">
        <v>1945</v>
      </c>
      <c r="H932" s="5">
        <v>207</v>
      </c>
      <c r="I932" s="2">
        <v>2</v>
      </c>
      <c r="J932" s="2">
        <v>0</v>
      </c>
      <c r="K932" s="2">
        <v>0.99360000000000004</v>
      </c>
      <c r="L932" s="18" t="str">
        <f>VLOOKUP(F932,'BD customers'!$1:$1048576,2,FALSE)</f>
        <v>Olvera Toch</v>
      </c>
      <c r="M932" s="2">
        <f>MATCH(orders[[#This Row],[Product ID]],'BD product'!A:A,0)</f>
        <v>490</v>
      </c>
      <c r="N932" s="2" t="str" cm="1">
        <f t="array" ref="N932">INDEX('BD product'!A:D,M932,2)</f>
        <v>Office Supplies</v>
      </c>
    </row>
    <row r="933" spans="1:14" x14ac:dyDescent="0.3">
      <c r="A933" s="3" t="s">
        <v>928</v>
      </c>
      <c r="B933" s="4">
        <v>43097</v>
      </c>
      <c r="C933" s="12" t="str">
        <f t="shared" si="14"/>
        <v>2017/12</v>
      </c>
      <c r="D933" s="4">
        <v>43104</v>
      </c>
      <c r="E933" s="3" t="s">
        <v>21</v>
      </c>
      <c r="F933" s="3" t="s">
        <v>929</v>
      </c>
      <c r="G933" s="3" t="s">
        <v>1945</v>
      </c>
      <c r="H933" s="5">
        <v>7245</v>
      </c>
      <c r="I933" s="2">
        <v>7</v>
      </c>
      <c r="J933" s="2">
        <v>0</v>
      </c>
      <c r="K933" s="2">
        <v>3.4775999999999998</v>
      </c>
      <c r="L933" s="18" t="str">
        <f>VLOOKUP(F933,'BD customers'!$1:$1048576,2,FALSE)</f>
        <v>Jennifer Ferguson</v>
      </c>
      <c r="M933" s="2">
        <f>MATCH(orders[[#This Row],[Product ID]],'BD product'!A:A,0)</f>
        <v>490</v>
      </c>
      <c r="N933" s="2" t="str" cm="1">
        <f t="array" ref="N933">INDEX('BD product'!A:D,M933,2)</f>
        <v>Office Supplies</v>
      </c>
    </row>
    <row r="934" spans="1:14" x14ac:dyDescent="0.3">
      <c r="A934" s="3" t="s">
        <v>1943</v>
      </c>
      <c r="B934" s="4">
        <v>42531</v>
      </c>
      <c r="C934" s="12" t="str">
        <f t="shared" si="14"/>
        <v>2016/06</v>
      </c>
      <c r="D934" s="4">
        <v>42536</v>
      </c>
      <c r="E934" s="3" t="s">
        <v>21</v>
      </c>
      <c r="F934" s="3" t="s">
        <v>1944</v>
      </c>
      <c r="G934" s="3" t="s">
        <v>1947</v>
      </c>
      <c r="H934" s="5">
        <v>133568</v>
      </c>
      <c r="I934" s="2">
        <v>4</v>
      </c>
      <c r="J934" s="2">
        <v>2</v>
      </c>
      <c r="K934" s="2">
        <v>-21.704799999999999</v>
      </c>
      <c r="L934" s="18" t="str">
        <f>VLOOKUP(F934,'BD customers'!$1:$1048576,2,FALSE)</f>
        <v>Olvera Toch</v>
      </c>
      <c r="M934" s="2">
        <f>MATCH(orders[[#This Row],[Product ID]],'BD product'!A:A,0)</f>
        <v>491</v>
      </c>
      <c r="N934" s="2" t="str" cm="1">
        <f t="array" ref="N934">INDEX('BD product'!A:D,M934,2)</f>
        <v>Furniture</v>
      </c>
    </row>
    <row r="935" spans="1:14" x14ac:dyDescent="0.3">
      <c r="A935" s="3" t="s">
        <v>1949</v>
      </c>
      <c r="B935" s="4">
        <v>43079</v>
      </c>
      <c r="C935" s="12" t="str">
        <f t="shared" si="14"/>
        <v>2017/12</v>
      </c>
      <c r="D935" s="4">
        <v>43083</v>
      </c>
      <c r="E935" s="3" t="s">
        <v>11</v>
      </c>
      <c r="F935" s="3" t="s">
        <v>455</v>
      </c>
      <c r="G935" s="3" t="s">
        <v>1947</v>
      </c>
      <c r="H935" s="5">
        <v>16696</v>
      </c>
      <c r="I935" s="2">
        <v>4</v>
      </c>
      <c r="J935" s="2">
        <v>0</v>
      </c>
      <c r="K935" s="2">
        <v>11.687200000000001</v>
      </c>
      <c r="L935" s="18" t="str">
        <f>VLOOKUP(F935,'BD customers'!$1:$1048576,2,FALSE)</f>
        <v>Michael Chen</v>
      </c>
      <c r="M935" s="2">
        <f>MATCH(orders[[#This Row],[Product ID]],'BD product'!A:A,0)</f>
        <v>491</v>
      </c>
      <c r="N935" s="2" t="str" cm="1">
        <f t="array" ref="N935">INDEX('BD product'!A:D,M935,2)</f>
        <v>Furniture</v>
      </c>
    </row>
    <row r="936" spans="1:14" x14ac:dyDescent="0.3">
      <c r="A936" s="3" t="s">
        <v>1943</v>
      </c>
      <c r="B936" s="4">
        <v>42531</v>
      </c>
      <c r="C936" s="12" t="str">
        <f t="shared" si="14"/>
        <v>2016/06</v>
      </c>
      <c r="D936" s="4">
        <v>42536</v>
      </c>
      <c r="E936" s="3" t="s">
        <v>21</v>
      </c>
      <c r="F936" s="3" t="s">
        <v>1944</v>
      </c>
      <c r="G936" s="3" t="s">
        <v>1950</v>
      </c>
      <c r="H936" s="5">
        <v>324</v>
      </c>
      <c r="I936" s="2">
        <v>5</v>
      </c>
      <c r="J936" s="2">
        <v>0</v>
      </c>
      <c r="K936" s="2">
        <v>1.5551999999999999</v>
      </c>
      <c r="L936" s="18" t="str">
        <f>VLOOKUP(F936,'BD customers'!$1:$1048576,2,FALSE)</f>
        <v>Olvera Toch</v>
      </c>
      <c r="M936" s="2">
        <f>MATCH(orders[[#This Row],[Product ID]],'BD product'!A:A,0)</f>
        <v>492</v>
      </c>
      <c r="N936" s="2" t="str" cm="1">
        <f t="array" ref="N936">INDEX('BD product'!A:D,M936,2)</f>
        <v>Office Supplies</v>
      </c>
    </row>
    <row r="937" spans="1:14" x14ac:dyDescent="0.3">
      <c r="A937" s="3" t="s">
        <v>1952</v>
      </c>
      <c r="B937" s="4">
        <v>42247</v>
      </c>
      <c r="C937" s="12" t="str">
        <f t="shared" si="14"/>
        <v>2015/08</v>
      </c>
      <c r="D937" s="4">
        <v>42252</v>
      </c>
      <c r="E937" s="3" t="s">
        <v>21</v>
      </c>
      <c r="F937" s="3" t="s">
        <v>1823</v>
      </c>
      <c r="G937" s="3" t="s">
        <v>1950</v>
      </c>
      <c r="H937" s="5">
        <v>5832</v>
      </c>
      <c r="I937" s="2">
        <v>9</v>
      </c>
      <c r="J937" s="2">
        <v>0</v>
      </c>
      <c r="K937" s="2">
        <v>27.993600000000001</v>
      </c>
      <c r="L937" s="18" t="str">
        <f>VLOOKUP(F937,'BD customers'!$1:$1048576,2,FALSE)</f>
        <v>Andrew Roberts</v>
      </c>
      <c r="M937" s="2">
        <f>MATCH(orders[[#This Row],[Product ID]],'BD product'!A:A,0)</f>
        <v>492</v>
      </c>
      <c r="N937" s="2" t="str" cm="1">
        <f t="array" ref="N937">INDEX('BD product'!A:D,M937,2)</f>
        <v>Office Supplies</v>
      </c>
    </row>
    <row r="938" spans="1:14" x14ac:dyDescent="0.3">
      <c r="A938" s="3" t="s">
        <v>1569</v>
      </c>
      <c r="B938" s="4">
        <v>43059</v>
      </c>
      <c r="C938" s="12" t="str">
        <f t="shared" si="14"/>
        <v>2017/11</v>
      </c>
      <c r="D938" s="4">
        <v>43061</v>
      </c>
      <c r="E938" s="3" t="s">
        <v>11</v>
      </c>
      <c r="F938" s="3" t="s">
        <v>1570</v>
      </c>
      <c r="G938" s="3" t="s">
        <v>1953</v>
      </c>
      <c r="H938" s="5">
        <v>84056</v>
      </c>
      <c r="I938" s="2">
        <v>7</v>
      </c>
      <c r="J938" s="2">
        <v>2</v>
      </c>
      <c r="K938" s="2">
        <v>27.318200000000001</v>
      </c>
      <c r="L938" s="18" t="str">
        <f>VLOOKUP(F938,'BD customers'!$1:$1048576,2,FALSE)</f>
        <v>Liz Pelletier</v>
      </c>
      <c r="M938" s="2">
        <f>MATCH(orders[[#This Row],[Product ID]],'BD product'!A:A,0)</f>
        <v>493</v>
      </c>
      <c r="N938" s="2" t="str" cm="1">
        <f t="array" ref="N938">INDEX('BD product'!A:D,M938,2)</f>
        <v>Office Supplies</v>
      </c>
    </row>
    <row r="939" spans="1:14" x14ac:dyDescent="0.3">
      <c r="A939" s="3" t="s">
        <v>959</v>
      </c>
      <c r="B939" s="4">
        <v>42987</v>
      </c>
      <c r="C939" s="12" t="str">
        <f t="shared" si="14"/>
        <v>2017/09</v>
      </c>
      <c r="D939" s="4">
        <v>42991</v>
      </c>
      <c r="E939" s="3" t="s">
        <v>21</v>
      </c>
      <c r="F939" s="3" t="s">
        <v>960</v>
      </c>
      <c r="G939" s="3" t="s">
        <v>1953</v>
      </c>
      <c r="H939" s="5">
        <v>4503</v>
      </c>
      <c r="I939" s="2">
        <v>1</v>
      </c>
      <c r="J939" s="2">
        <v>7</v>
      </c>
      <c r="K939" s="2">
        <v>-3.6023999999999998</v>
      </c>
      <c r="L939" s="18" t="str">
        <f>VLOOKUP(F939,'BD customers'!$1:$1048576,2,FALSE)</f>
        <v>Stefania Perrino</v>
      </c>
      <c r="M939" s="2">
        <f>MATCH(orders[[#This Row],[Product ID]],'BD product'!A:A,0)</f>
        <v>493</v>
      </c>
      <c r="N939" s="2" t="str" cm="1">
        <f t="array" ref="N939">INDEX('BD product'!A:D,M939,2)</f>
        <v>Office Supplies</v>
      </c>
    </row>
    <row r="940" spans="1:14" x14ac:dyDescent="0.3">
      <c r="A940" s="3" t="s">
        <v>1955</v>
      </c>
      <c r="B940" s="4">
        <v>41896</v>
      </c>
      <c r="C940" s="12" t="str">
        <f t="shared" si="14"/>
        <v>2014/09</v>
      </c>
      <c r="D940" s="4">
        <v>41900</v>
      </c>
      <c r="E940" s="3" t="s">
        <v>11</v>
      </c>
      <c r="F940" s="3" t="s">
        <v>457</v>
      </c>
      <c r="G940" s="3" t="s">
        <v>1956</v>
      </c>
      <c r="H940" s="5">
        <v>130</v>
      </c>
      <c r="I940" s="2">
        <v>5</v>
      </c>
      <c r="J940" s="2">
        <v>2</v>
      </c>
      <c r="K940" s="2">
        <v>1.2999999999999999E-3</v>
      </c>
      <c r="L940" s="18" t="str">
        <f>VLOOKUP(F940,'BD customers'!$1:$1048576,2,FALSE)</f>
        <v>Cynthia Arntzen</v>
      </c>
      <c r="M940" s="2">
        <f>MATCH(orders[[#This Row],[Product ID]],'BD product'!A:A,0)</f>
        <v>494</v>
      </c>
      <c r="N940" s="2" t="str" cm="1">
        <f t="array" ref="N940">INDEX('BD product'!A:D,M940,2)</f>
        <v>Office Supplies</v>
      </c>
    </row>
    <row r="941" spans="1:14" x14ac:dyDescent="0.3">
      <c r="A941" s="3" t="s">
        <v>1955</v>
      </c>
      <c r="B941" s="4">
        <v>41896</v>
      </c>
      <c r="C941" s="12" t="str">
        <f t="shared" si="14"/>
        <v>2014/09</v>
      </c>
      <c r="D941" s="4">
        <v>41900</v>
      </c>
      <c r="E941" s="3" t="s">
        <v>11</v>
      </c>
      <c r="F941" s="3" t="s">
        <v>457</v>
      </c>
      <c r="G941" s="3" t="s">
        <v>1958</v>
      </c>
      <c r="H941" s="5">
        <v>13128</v>
      </c>
      <c r="I941" s="2">
        <v>3</v>
      </c>
      <c r="J941" s="2">
        <v>2</v>
      </c>
      <c r="K941" s="2">
        <v>3.7743000000000002</v>
      </c>
      <c r="L941" s="18" t="str">
        <f>VLOOKUP(F941,'BD customers'!$1:$1048576,2,FALSE)</f>
        <v>Cynthia Arntzen</v>
      </c>
      <c r="M941" s="2">
        <f>MATCH(orders[[#This Row],[Product ID]],'BD product'!A:A,0)</f>
        <v>495</v>
      </c>
      <c r="N941" s="2" t="str" cm="1">
        <f t="array" ref="N941">INDEX('BD product'!A:D,M941,2)</f>
        <v>Furniture</v>
      </c>
    </row>
    <row r="942" spans="1:14" x14ac:dyDescent="0.3">
      <c r="A942" s="3" t="s">
        <v>1960</v>
      </c>
      <c r="B942" s="4">
        <v>42443</v>
      </c>
      <c r="C942" s="12" t="str">
        <f t="shared" si="14"/>
        <v>2016/03</v>
      </c>
      <c r="D942" s="4">
        <v>42448</v>
      </c>
      <c r="E942" s="3" t="s">
        <v>21</v>
      </c>
      <c r="F942" s="3" t="s">
        <v>1961</v>
      </c>
      <c r="G942" s="3" t="s">
        <v>1958</v>
      </c>
      <c r="H942" s="5">
        <v>2188</v>
      </c>
      <c r="I942" s="2">
        <v>5</v>
      </c>
      <c r="J942" s="2">
        <v>2</v>
      </c>
      <c r="K942" s="2">
        <v>6.2904999999999998</v>
      </c>
      <c r="L942" s="18" t="str">
        <f>VLOOKUP(F942,'BD customers'!$1:$1048576,2,FALSE)</f>
        <v>Henia Zydlo</v>
      </c>
      <c r="M942" s="2">
        <f>MATCH(orders[[#This Row],[Product ID]],'BD product'!A:A,0)</f>
        <v>495</v>
      </c>
      <c r="N942" s="2" t="str" cm="1">
        <f t="array" ref="N942">INDEX('BD product'!A:D,M942,2)</f>
        <v>Furniture</v>
      </c>
    </row>
    <row r="943" spans="1:14" x14ac:dyDescent="0.3">
      <c r="A943" s="3" t="s">
        <v>1243</v>
      </c>
      <c r="B943" s="4">
        <v>42345</v>
      </c>
      <c r="C943" s="12" t="str">
        <f t="shared" si="14"/>
        <v>2015/12</v>
      </c>
      <c r="D943" s="4">
        <v>42347</v>
      </c>
      <c r="E943" s="3" t="s">
        <v>64</v>
      </c>
      <c r="F943" s="3" t="s">
        <v>931</v>
      </c>
      <c r="G943" s="3" t="s">
        <v>1962</v>
      </c>
      <c r="H943" s="5">
        <v>396</v>
      </c>
      <c r="I943" s="2">
        <v>2</v>
      </c>
      <c r="J943" s="2">
        <v>0</v>
      </c>
      <c r="K943" s="2">
        <v>0</v>
      </c>
      <c r="L943" s="18" t="str">
        <f>VLOOKUP(F943,'BD customers'!$1:$1048576,2,FALSE)</f>
        <v>Jeremy Farry</v>
      </c>
      <c r="M943" s="2">
        <f>MATCH(orders[[#This Row],[Product ID]],'BD product'!A:A,0)</f>
        <v>496</v>
      </c>
      <c r="N943" s="2" t="str" cm="1">
        <f t="array" ref="N943">INDEX('BD product'!A:D,M943,2)</f>
        <v>Office Supplies</v>
      </c>
    </row>
    <row r="944" spans="1:14" x14ac:dyDescent="0.3">
      <c r="A944" s="3" t="s">
        <v>1964</v>
      </c>
      <c r="B944" s="4">
        <v>43076</v>
      </c>
      <c r="C944" s="12" t="str">
        <f t="shared" si="14"/>
        <v>2017/12</v>
      </c>
      <c r="D944" s="4">
        <v>43079</v>
      </c>
      <c r="E944" s="3" t="s">
        <v>64</v>
      </c>
      <c r="F944" s="3" t="s">
        <v>1965</v>
      </c>
      <c r="G944" s="3" t="s">
        <v>1966</v>
      </c>
      <c r="H944" s="5">
        <v>374376</v>
      </c>
      <c r="I944" s="2">
        <v>3</v>
      </c>
      <c r="J944" s="2">
        <v>2</v>
      </c>
      <c r="K944" s="2">
        <v>4.6797000000000004</v>
      </c>
      <c r="L944" s="18" t="str">
        <f>VLOOKUP(F944,'BD customers'!$1:$1048576,2,FALSE)</f>
        <v>Frank Preis</v>
      </c>
      <c r="M944" s="2">
        <f>MATCH(orders[[#This Row],[Product ID]],'BD product'!A:A,0)</f>
        <v>497</v>
      </c>
      <c r="N944" s="2" t="str" cm="1">
        <f t="array" ref="N944">INDEX('BD product'!A:D,M944,2)</f>
        <v>Technology</v>
      </c>
    </row>
    <row r="945" spans="1:14" x14ac:dyDescent="0.3">
      <c r="A945" s="3" t="s">
        <v>1968</v>
      </c>
      <c r="B945" s="4">
        <v>42616</v>
      </c>
      <c r="C945" s="12" t="str">
        <f t="shared" si="14"/>
        <v>2016/09</v>
      </c>
      <c r="D945" s="4">
        <v>42618</v>
      </c>
      <c r="E945" s="3" t="s">
        <v>64</v>
      </c>
      <c r="F945" s="3" t="s">
        <v>1969</v>
      </c>
      <c r="G945" s="3" t="s">
        <v>1966</v>
      </c>
      <c r="H945" s="5">
        <v>280782</v>
      </c>
      <c r="I945" s="2">
        <v>3</v>
      </c>
      <c r="J945" s="2">
        <v>4</v>
      </c>
      <c r="K945" s="2">
        <v>-4.6797000000000004</v>
      </c>
      <c r="L945" s="18" t="str">
        <f>VLOOKUP(F945,'BD customers'!$1:$1048576,2,FALSE)</f>
        <v>Paul Knutson</v>
      </c>
      <c r="M945" s="2">
        <f>MATCH(orders[[#This Row],[Product ID]],'BD product'!A:A,0)</f>
        <v>497</v>
      </c>
      <c r="N945" s="2" t="str" cm="1">
        <f t="array" ref="N945">INDEX('BD product'!A:D,M945,2)</f>
        <v>Technology</v>
      </c>
    </row>
    <row r="946" spans="1:14" x14ac:dyDescent="0.3">
      <c r="A946" s="3" t="s">
        <v>1970</v>
      </c>
      <c r="B946" s="4">
        <v>43009</v>
      </c>
      <c r="C946" s="12" t="str">
        <f t="shared" si="14"/>
        <v>2017/10</v>
      </c>
      <c r="D946" s="4">
        <v>43016</v>
      </c>
      <c r="E946" s="3" t="s">
        <v>21</v>
      </c>
      <c r="F946" s="3" t="s">
        <v>1971</v>
      </c>
      <c r="G946" s="3" t="s">
        <v>1972</v>
      </c>
      <c r="H946" s="5">
        <v>9184</v>
      </c>
      <c r="I946" s="2">
        <v>8</v>
      </c>
      <c r="J946" s="2">
        <v>0</v>
      </c>
      <c r="K946" s="2">
        <v>45.001600000000003</v>
      </c>
      <c r="L946" s="18" t="str">
        <f>VLOOKUP(F946,'BD customers'!$1:$1048576,2,FALSE)</f>
        <v>Ellis Ballard</v>
      </c>
      <c r="M946" s="2">
        <f>MATCH(orders[[#This Row],[Product ID]],'BD product'!A:A,0)</f>
        <v>498</v>
      </c>
      <c r="N946" s="2" t="str" cm="1">
        <f t="array" ref="N946">INDEX('BD product'!A:D,M946,2)</f>
        <v>Office Supplies</v>
      </c>
    </row>
    <row r="947" spans="1:14" x14ac:dyDescent="0.3">
      <c r="A947" s="3" t="s">
        <v>1974</v>
      </c>
      <c r="B947" s="4">
        <v>42265</v>
      </c>
      <c r="C947" s="12" t="str">
        <f t="shared" si="14"/>
        <v>2015/09</v>
      </c>
      <c r="D947" s="4">
        <v>42269</v>
      </c>
      <c r="E947" s="3" t="s">
        <v>11</v>
      </c>
      <c r="F947" s="3" t="s">
        <v>1975</v>
      </c>
      <c r="G947" s="3" t="s">
        <v>1972</v>
      </c>
      <c r="H947" s="5">
        <v>16072</v>
      </c>
      <c r="I947" s="2">
        <v>14</v>
      </c>
      <c r="J947" s="2">
        <v>0</v>
      </c>
      <c r="K947" s="2">
        <v>78.752799999999993</v>
      </c>
      <c r="L947" s="18" t="str">
        <f>VLOOKUP(F947,'BD customers'!$1:$1048576,2,FALSE)</f>
        <v>Trudy Glocke</v>
      </c>
      <c r="M947" s="2">
        <f>MATCH(orders[[#This Row],[Product ID]],'BD product'!A:A,0)</f>
        <v>498</v>
      </c>
      <c r="N947" s="2" t="str" cm="1">
        <f t="array" ref="N947">INDEX('BD product'!A:D,M947,2)</f>
        <v>Office Supplies</v>
      </c>
    </row>
    <row r="948" spans="1:14" x14ac:dyDescent="0.3">
      <c r="A948" s="3" t="s">
        <v>1970</v>
      </c>
      <c r="B948" s="4">
        <v>43009</v>
      </c>
      <c r="C948" s="12" t="str">
        <f t="shared" si="14"/>
        <v>2017/10</v>
      </c>
      <c r="D948" s="4">
        <v>43016</v>
      </c>
      <c r="E948" s="3" t="s">
        <v>21</v>
      </c>
      <c r="F948" s="3" t="s">
        <v>1971</v>
      </c>
      <c r="G948" s="3" t="s">
        <v>1976</v>
      </c>
      <c r="H948" s="5">
        <v>81088</v>
      </c>
      <c r="I948" s="2">
        <v>7</v>
      </c>
      <c r="J948" s="2">
        <v>2</v>
      </c>
      <c r="K948" s="2">
        <v>27.3672</v>
      </c>
      <c r="L948" s="18" t="str">
        <f>VLOOKUP(F948,'BD customers'!$1:$1048576,2,FALSE)</f>
        <v>Ellis Ballard</v>
      </c>
      <c r="M948" s="2">
        <f>MATCH(orders[[#This Row],[Product ID]],'BD product'!A:A,0)</f>
        <v>499</v>
      </c>
      <c r="N948" s="2" t="str" cm="1">
        <f t="array" ref="N948">INDEX('BD product'!A:D,M948,2)</f>
        <v>Office Supplies</v>
      </c>
    </row>
    <row r="949" spans="1:14" x14ac:dyDescent="0.3">
      <c r="A949" s="3" t="s">
        <v>1978</v>
      </c>
      <c r="B949" s="4">
        <v>42924</v>
      </c>
      <c r="C949" s="12" t="str">
        <f t="shared" si="14"/>
        <v>2017/07</v>
      </c>
      <c r="D949" s="4">
        <v>42931</v>
      </c>
      <c r="E949" s="3" t="s">
        <v>21</v>
      </c>
      <c r="F949" s="3" t="s">
        <v>1979</v>
      </c>
      <c r="G949" s="3" t="s">
        <v>1976</v>
      </c>
      <c r="H949" s="5">
        <v>23168</v>
      </c>
      <c r="I949" s="2">
        <v>2</v>
      </c>
      <c r="J949" s="2">
        <v>2</v>
      </c>
      <c r="K949" s="2">
        <v>7.8192000000000004</v>
      </c>
      <c r="L949" s="18" t="str">
        <f>VLOOKUP(F949,'BD customers'!$1:$1048576,2,FALSE)</f>
        <v>Jenna Caffey</v>
      </c>
      <c r="M949" s="2">
        <f>MATCH(orders[[#This Row],[Product ID]],'BD product'!A:A,0)</f>
        <v>499</v>
      </c>
      <c r="N949" s="2" t="str" cm="1">
        <f t="array" ref="N949">INDEX('BD product'!A:D,M949,2)</f>
        <v>Office Supplies</v>
      </c>
    </row>
    <row r="950" spans="1:14" x14ac:dyDescent="0.3">
      <c r="A950" s="3" t="s">
        <v>1970</v>
      </c>
      <c r="B950" s="4">
        <v>43009</v>
      </c>
      <c r="C950" s="12" t="str">
        <f t="shared" si="14"/>
        <v>2017/10</v>
      </c>
      <c r="D950" s="4">
        <v>43016</v>
      </c>
      <c r="E950" s="3" t="s">
        <v>21</v>
      </c>
      <c r="F950" s="3" t="s">
        <v>1971</v>
      </c>
      <c r="G950" s="3" t="s">
        <v>1980</v>
      </c>
      <c r="H950" s="5">
        <v>1944</v>
      </c>
      <c r="I950" s="2">
        <v>3</v>
      </c>
      <c r="J950" s="2">
        <v>0</v>
      </c>
      <c r="K950" s="2">
        <v>9.3312000000000008</v>
      </c>
      <c r="L950" s="18" t="str">
        <f>VLOOKUP(F950,'BD customers'!$1:$1048576,2,FALSE)</f>
        <v>Ellis Ballard</v>
      </c>
      <c r="M950" s="2">
        <f>MATCH(orders[[#This Row],[Product ID]],'BD product'!A:A,0)</f>
        <v>500</v>
      </c>
      <c r="N950" s="2" t="str" cm="1">
        <f t="array" ref="N950">INDEX('BD product'!A:D,M950,2)</f>
        <v>Office Supplies</v>
      </c>
    </row>
    <row r="951" spans="1:14" x14ac:dyDescent="0.3">
      <c r="A951" s="3" t="s">
        <v>1905</v>
      </c>
      <c r="B951" s="4">
        <v>42498</v>
      </c>
      <c r="C951" s="12" t="str">
        <f t="shared" si="14"/>
        <v>2016/05</v>
      </c>
      <c r="D951" s="4">
        <v>42498</v>
      </c>
      <c r="E951" s="3" t="s">
        <v>41</v>
      </c>
      <c r="F951" s="3" t="s">
        <v>536</v>
      </c>
      <c r="G951" s="3" t="s">
        <v>1980</v>
      </c>
      <c r="H951" s="5">
        <v>10368</v>
      </c>
      <c r="I951" s="2">
        <v>2</v>
      </c>
      <c r="J951" s="2">
        <v>2</v>
      </c>
      <c r="K951" s="2">
        <v>3.6288</v>
      </c>
      <c r="L951" s="18" t="str">
        <f>VLOOKUP(F951,'BD customers'!$1:$1048576,2,FALSE)</f>
        <v>Clay Ludtke</v>
      </c>
      <c r="M951" s="2">
        <f>MATCH(orders[[#This Row],[Product ID]],'BD product'!A:A,0)</f>
        <v>500</v>
      </c>
      <c r="N951" s="2" t="str" cm="1">
        <f t="array" ref="N951">INDEX('BD product'!A:D,M951,2)</f>
        <v>Office Supplies</v>
      </c>
    </row>
    <row r="952" spans="1:14" x14ac:dyDescent="0.3">
      <c r="A952" s="3" t="s">
        <v>1970</v>
      </c>
      <c r="B952" s="4">
        <v>43009</v>
      </c>
      <c r="C952" s="12" t="str">
        <f t="shared" si="14"/>
        <v>2017/10</v>
      </c>
      <c r="D952" s="4">
        <v>43016</v>
      </c>
      <c r="E952" s="3" t="s">
        <v>21</v>
      </c>
      <c r="F952" s="3" t="s">
        <v>1971</v>
      </c>
      <c r="G952" s="3" t="s">
        <v>1982</v>
      </c>
      <c r="H952" s="5">
        <v>451152</v>
      </c>
      <c r="I952" s="2">
        <v>3</v>
      </c>
      <c r="J952" s="2">
        <v>2</v>
      </c>
      <c r="K952" s="2">
        <v>0</v>
      </c>
      <c r="L952" s="18" t="str">
        <f>VLOOKUP(F952,'BD customers'!$1:$1048576,2,FALSE)</f>
        <v>Ellis Ballard</v>
      </c>
      <c r="M952" s="2">
        <f>MATCH(orders[[#This Row],[Product ID]],'BD product'!A:A,0)</f>
        <v>501</v>
      </c>
      <c r="N952" s="2" t="str" cm="1">
        <f t="array" ref="N952">INDEX('BD product'!A:D,M952,2)</f>
        <v>Furniture</v>
      </c>
    </row>
    <row r="953" spans="1:14" x14ac:dyDescent="0.3">
      <c r="A953" s="3" t="s">
        <v>928</v>
      </c>
      <c r="B953" s="4">
        <v>43097</v>
      </c>
      <c r="C953" s="12" t="str">
        <f t="shared" si="14"/>
        <v>2017/12</v>
      </c>
      <c r="D953" s="4">
        <v>43104</v>
      </c>
      <c r="E953" s="3" t="s">
        <v>21</v>
      </c>
      <c r="F953" s="3" t="s">
        <v>929</v>
      </c>
      <c r="G953" s="3" t="s">
        <v>1984</v>
      </c>
      <c r="H953" s="5">
        <v>1485</v>
      </c>
      <c r="I953" s="2">
        <v>3</v>
      </c>
      <c r="J953" s="2">
        <v>0</v>
      </c>
      <c r="K953" s="2">
        <v>4.0095000000000001</v>
      </c>
      <c r="L953" s="18" t="str">
        <f>VLOOKUP(F953,'BD customers'!$1:$1048576,2,FALSE)</f>
        <v>Jennifer Ferguson</v>
      </c>
      <c r="M953" s="2">
        <f>MATCH(orders[[#This Row],[Product ID]],'BD product'!A:A,0)</f>
        <v>502</v>
      </c>
      <c r="N953" s="2" t="str" cm="1">
        <f t="array" ref="N953">INDEX('BD product'!A:D,M953,2)</f>
        <v>Technology</v>
      </c>
    </row>
    <row r="954" spans="1:14" x14ac:dyDescent="0.3">
      <c r="A954" s="3" t="s">
        <v>1830</v>
      </c>
      <c r="B954" s="4">
        <v>42888</v>
      </c>
      <c r="C954" s="12" t="str">
        <f t="shared" si="14"/>
        <v>2017/06</v>
      </c>
      <c r="D954" s="4">
        <v>42892</v>
      </c>
      <c r="E954" s="3" t="s">
        <v>21</v>
      </c>
      <c r="F954" s="3" t="s">
        <v>1831</v>
      </c>
      <c r="G954" s="3" t="s">
        <v>1984</v>
      </c>
      <c r="H954" s="5">
        <v>297</v>
      </c>
      <c r="I954" s="2">
        <v>1</v>
      </c>
      <c r="J954" s="2">
        <v>4</v>
      </c>
      <c r="K954" s="2">
        <v>-0.64349999999999996</v>
      </c>
      <c r="L954" s="18" t="str">
        <f>VLOOKUP(F954,'BD customers'!$1:$1048576,2,FALSE)</f>
        <v>Alejandro Ballentine</v>
      </c>
      <c r="M954" s="2">
        <f>MATCH(orders[[#This Row],[Product ID]],'BD product'!A:A,0)</f>
        <v>502</v>
      </c>
      <c r="N954" s="2" t="str" cm="1">
        <f t="array" ref="N954">INDEX('BD product'!A:D,M954,2)</f>
        <v>Technology</v>
      </c>
    </row>
    <row r="955" spans="1:14" x14ac:dyDescent="0.3">
      <c r="A955" s="3" t="s">
        <v>1986</v>
      </c>
      <c r="B955" s="4">
        <v>42677</v>
      </c>
      <c r="C955" s="12" t="str">
        <f t="shared" si="14"/>
        <v>2016/11</v>
      </c>
      <c r="D955" s="4">
        <v>42681</v>
      </c>
      <c r="E955" s="3" t="s">
        <v>21</v>
      </c>
      <c r="F955" s="3" t="s">
        <v>1987</v>
      </c>
      <c r="G955" s="3" t="s">
        <v>1988</v>
      </c>
      <c r="H955" s="5">
        <v>882</v>
      </c>
      <c r="I955" s="2">
        <v>3</v>
      </c>
      <c r="J955" s="2">
        <v>0</v>
      </c>
      <c r="K955" s="2">
        <v>2.3814000000000002</v>
      </c>
      <c r="L955" s="18" t="str">
        <f>VLOOKUP(F955,'BD customers'!$1:$1048576,2,FALSE)</f>
        <v>Sarah Foster</v>
      </c>
      <c r="M955" s="2">
        <f>MATCH(orders[[#This Row],[Product ID]],'BD product'!A:A,0)</f>
        <v>503</v>
      </c>
      <c r="N955" s="2" t="str" cm="1">
        <f t="array" ref="N955">INDEX('BD product'!A:D,M955,2)</f>
        <v>Office Supplies</v>
      </c>
    </row>
    <row r="956" spans="1:14" x14ac:dyDescent="0.3">
      <c r="A956" s="3" t="s">
        <v>1990</v>
      </c>
      <c r="B956" s="4">
        <v>42686</v>
      </c>
      <c r="C956" s="12" t="str">
        <f t="shared" si="14"/>
        <v>2016/11</v>
      </c>
      <c r="D956" s="4">
        <v>42689</v>
      </c>
      <c r="E956" s="3" t="s">
        <v>11</v>
      </c>
      <c r="F956" s="3" t="s">
        <v>1269</v>
      </c>
      <c r="G956" s="3" t="s">
        <v>1988</v>
      </c>
      <c r="H956" s="5">
        <v>2058</v>
      </c>
      <c r="I956" s="2">
        <v>7</v>
      </c>
      <c r="J956" s="2">
        <v>0</v>
      </c>
      <c r="K956" s="2">
        <v>5.5566000000000004</v>
      </c>
      <c r="L956" s="18" t="str">
        <f>VLOOKUP(F956,'BD customers'!$1:$1048576,2,FALSE)</f>
        <v>Frank Hawley</v>
      </c>
      <c r="M956" s="2">
        <f>MATCH(orders[[#This Row],[Product ID]],'BD product'!A:A,0)</f>
        <v>503</v>
      </c>
      <c r="N956" s="2" t="str" cm="1">
        <f t="array" ref="N956">INDEX('BD product'!A:D,M956,2)</f>
        <v>Office Supplies</v>
      </c>
    </row>
    <row r="957" spans="1:14" x14ac:dyDescent="0.3">
      <c r="A957" s="3" t="s">
        <v>1974</v>
      </c>
      <c r="B957" s="4">
        <v>42265</v>
      </c>
      <c r="C957" s="12" t="str">
        <f t="shared" si="14"/>
        <v>2015/09</v>
      </c>
      <c r="D957" s="4">
        <v>42269</v>
      </c>
      <c r="E957" s="3" t="s">
        <v>11</v>
      </c>
      <c r="F957" s="3" t="s">
        <v>1975</v>
      </c>
      <c r="G957" s="3" t="s">
        <v>1991</v>
      </c>
      <c r="H957" s="5">
        <v>1992</v>
      </c>
      <c r="I957" s="2">
        <v>4</v>
      </c>
      <c r="J957" s="2">
        <v>0</v>
      </c>
      <c r="K957" s="2">
        <v>9.7607999999999997</v>
      </c>
      <c r="L957" s="18" t="str">
        <f>VLOOKUP(F957,'BD customers'!$1:$1048576,2,FALSE)</f>
        <v>Trudy Glocke</v>
      </c>
      <c r="M957" s="2">
        <f>MATCH(orders[[#This Row],[Product ID]],'BD product'!A:A,0)</f>
        <v>504</v>
      </c>
      <c r="N957" s="2" t="str" cm="1">
        <f t="array" ref="N957">INDEX('BD product'!A:D,M957,2)</f>
        <v>Office Supplies</v>
      </c>
    </row>
    <row r="958" spans="1:14" x14ac:dyDescent="0.3">
      <c r="A958" s="3" t="s">
        <v>1974</v>
      </c>
      <c r="B958" s="4">
        <v>42265</v>
      </c>
      <c r="C958" s="12" t="str">
        <f t="shared" si="14"/>
        <v>2015/09</v>
      </c>
      <c r="D958" s="4">
        <v>42269</v>
      </c>
      <c r="E958" s="3" t="s">
        <v>11</v>
      </c>
      <c r="F958" s="3" t="s">
        <v>1975</v>
      </c>
      <c r="G958" s="3" t="s">
        <v>1993</v>
      </c>
      <c r="H958" s="5">
        <v>73</v>
      </c>
      <c r="I958" s="2">
        <v>2</v>
      </c>
      <c r="J958" s="2">
        <v>0</v>
      </c>
      <c r="K958" s="2">
        <v>2.1899999999999999E-2</v>
      </c>
      <c r="L958" s="18" t="str">
        <f>VLOOKUP(F958,'BD customers'!$1:$1048576,2,FALSE)</f>
        <v>Trudy Glocke</v>
      </c>
      <c r="M958" s="2">
        <f>MATCH(orders[[#This Row],[Product ID]],'BD product'!A:A,0)</f>
        <v>505</v>
      </c>
      <c r="N958" s="2" t="str" cm="1">
        <f t="array" ref="N958">INDEX('BD product'!A:D,M958,2)</f>
        <v>Office Supplies</v>
      </c>
    </row>
    <row r="959" spans="1:14" x14ac:dyDescent="0.3">
      <c r="A959" s="3" t="s">
        <v>1995</v>
      </c>
      <c r="B959" s="4">
        <v>42567</v>
      </c>
      <c r="C959" s="12" t="str">
        <f t="shared" si="14"/>
        <v>2016/07</v>
      </c>
      <c r="D959" s="4">
        <v>42572</v>
      </c>
      <c r="E959" s="3" t="s">
        <v>21</v>
      </c>
      <c r="F959" s="3" t="s">
        <v>1996</v>
      </c>
      <c r="G959" s="3" t="s">
        <v>1993</v>
      </c>
      <c r="H959" s="5">
        <v>584</v>
      </c>
      <c r="I959" s="2">
        <v>2</v>
      </c>
      <c r="J959" s="2">
        <v>2</v>
      </c>
      <c r="K959" s="2">
        <v>7.3000000000000001E-3</v>
      </c>
      <c r="L959" s="18" t="str">
        <f>VLOOKUP(F959,'BD customers'!$1:$1048576,2,FALSE)</f>
        <v>Chloris Kastensmidt</v>
      </c>
      <c r="M959" s="2">
        <f>MATCH(orders[[#This Row],[Product ID]],'BD product'!A:A,0)</f>
        <v>505</v>
      </c>
      <c r="N959" s="2" t="str" cm="1">
        <f t="array" ref="N959">INDEX('BD product'!A:D,M959,2)</f>
        <v>Office Supplies</v>
      </c>
    </row>
    <row r="960" spans="1:14" x14ac:dyDescent="0.3">
      <c r="A960" s="3" t="s">
        <v>606</v>
      </c>
      <c r="B960" s="4">
        <v>42936</v>
      </c>
      <c r="C960" s="12" t="str">
        <f t="shared" si="14"/>
        <v>2017/07</v>
      </c>
      <c r="D960" s="4">
        <v>42942</v>
      </c>
      <c r="E960" s="3" t="s">
        <v>21</v>
      </c>
      <c r="F960" s="3" t="s">
        <v>607</v>
      </c>
      <c r="G960" s="3" t="s">
        <v>1997</v>
      </c>
      <c r="H960" s="5">
        <v>8792</v>
      </c>
      <c r="I960" s="2">
        <v>1</v>
      </c>
      <c r="J960" s="2">
        <v>6</v>
      </c>
      <c r="K960" s="2">
        <v>-5.7148000000000003</v>
      </c>
      <c r="L960" s="18" t="str">
        <f>VLOOKUP(F960,'BD customers'!$1:$1048576,2,FALSE)</f>
        <v>Carlos Soltero</v>
      </c>
      <c r="M960" s="2">
        <f>MATCH(orders[[#This Row],[Product ID]],'BD product'!A:A,0)</f>
        <v>506</v>
      </c>
      <c r="N960" s="2" t="str" cm="1">
        <f t="array" ref="N960">INDEX('BD product'!A:D,M960,2)</f>
        <v>Furniture</v>
      </c>
    </row>
    <row r="961" spans="1:14" x14ac:dyDescent="0.3">
      <c r="A961" s="3" t="s">
        <v>1999</v>
      </c>
      <c r="B961" s="4">
        <v>42257</v>
      </c>
      <c r="C961" s="12" t="str">
        <f t="shared" si="14"/>
        <v>2015/09</v>
      </c>
      <c r="D961" s="4">
        <v>42261</v>
      </c>
      <c r="E961" s="3" t="s">
        <v>21</v>
      </c>
      <c r="F961" s="3" t="s">
        <v>2000</v>
      </c>
      <c r="G961" s="3" t="s">
        <v>2001</v>
      </c>
      <c r="H961" s="5">
        <v>5152</v>
      </c>
      <c r="I961" s="2">
        <v>4</v>
      </c>
      <c r="J961" s="2">
        <v>0</v>
      </c>
      <c r="K961" s="2">
        <v>1.5456000000000001</v>
      </c>
      <c r="L961" s="18" t="str">
        <f>VLOOKUP(F961,'BD customers'!$1:$1048576,2,FALSE)</f>
        <v>Charles Crestani</v>
      </c>
      <c r="M961" s="2">
        <f>MATCH(orders[[#This Row],[Product ID]],'BD product'!A:A,0)</f>
        <v>507</v>
      </c>
      <c r="N961" s="2" t="str" cm="1">
        <f t="array" ref="N961">INDEX('BD product'!A:D,M961,2)</f>
        <v>Office Supplies</v>
      </c>
    </row>
    <row r="962" spans="1:14" x14ac:dyDescent="0.3">
      <c r="A962" s="3" t="s">
        <v>1100</v>
      </c>
      <c r="B962" s="4">
        <v>42609</v>
      </c>
      <c r="C962" s="12" t="str">
        <f t="shared" ref="C962:C1025" si="15">TEXT(B962,"aaaa/mm")</f>
        <v>2016/08</v>
      </c>
      <c r="D962" s="4">
        <v>42614</v>
      </c>
      <c r="E962" s="3" t="s">
        <v>21</v>
      </c>
      <c r="F962" s="3" t="s">
        <v>1101</v>
      </c>
      <c r="G962" s="3" t="s">
        <v>2001</v>
      </c>
      <c r="H962" s="5">
        <v>5152</v>
      </c>
      <c r="I962" s="2">
        <v>5</v>
      </c>
      <c r="J962" s="2">
        <v>2</v>
      </c>
      <c r="K962" s="2">
        <v>-1.0948</v>
      </c>
      <c r="L962" s="18" t="str">
        <f>VLOOKUP(F962,'BD customers'!$1:$1048576,2,FALSE)</f>
        <v>Sung Shariari</v>
      </c>
      <c r="M962" s="2">
        <f>MATCH(orders[[#This Row],[Product ID]],'BD product'!A:A,0)</f>
        <v>507</v>
      </c>
      <c r="N962" s="2" t="str" cm="1">
        <f t="array" ref="N962">INDEX('BD product'!A:D,M962,2)</f>
        <v>Office Supplies</v>
      </c>
    </row>
    <row r="963" spans="1:14" x14ac:dyDescent="0.3">
      <c r="A963" s="3" t="s">
        <v>797</v>
      </c>
      <c r="B963" s="4">
        <v>41735</v>
      </c>
      <c r="C963" s="12" t="str">
        <f t="shared" si="15"/>
        <v>2014/04</v>
      </c>
      <c r="D963" s="4">
        <v>41737</v>
      </c>
      <c r="E963" s="3" t="s">
        <v>64</v>
      </c>
      <c r="F963" s="3" t="s">
        <v>798</v>
      </c>
      <c r="G963" s="3" t="s">
        <v>2001</v>
      </c>
      <c r="H963" s="5">
        <v>10304</v>
      </c>
      <c r="I963" s="2">
        <v>1</v>
      </c>
      <c r="J963" s="2">
        <v>2</v>
      </c>
      <c r="K963" s="2">
        <v>-2.1896</v>
      </c>
      <c r="L963" s="18" t="str">
        <f>VLOOKUP(F963,'BD customers'!$1:$1048576,2,FALSE)</f>
        <v>Shirley Daniels</v>
      </c>
      <c r="M963" s="2">
        <f>MATCH(orders[[#This Row],[Product ID]],'BD product'!A:A,0)</f>
        <v>507</v>
      </c>
      <c r="N963" s="2" t="str" cm="1">
        <f t="array" ref="N963">INDEX('BD product'!A:D,M963,2)</f>
        <v>Office Supplies</v>
      </c>
    </row>
    <row r="964" spans="1:14" x14ac:dyDescent="0.3">
      <c r="A964" s="3" t="s">
        <v>190</v>
      </c>
      <c r="B964" s="4">
        <v>43070</v>
      </c>
      <c r="C964" s="12" t="str">
        <f t="shared" si="15"/>
        <v>2017/12</v>
      </c>
      <c r="D964" s="4">
        <v>43074</v>
      </c>
      <c r="E964" s="3" t="s">
        <v>21</v>
      </c>
      <c r="F964" s="3" t="s">
        <v>191</v>
      </c>
      <c r="G964" s="3" t="s">
        <v>2003</v>
      </c>
      <c r="H964" s="5">
        <v>105584</v>
      </c>
      <c r="I964" s="2">
        <v>2</v>
      </c>
      <c r="J964" s="2">
        <v>2</v>
      </c>
      <c r="K964" s="2">
        <v>9.2385999999999999</v>
      </c>
      <c r="L964" s="18" t="str">
        <f>VLOOKUP(F964,'BD customers'!$1:$1048576,2,FALSE)</f>
        <v>Dianna Vittorini</v>
      </c>
      <c r="M964" s="2">
        <f>MATCH(orders[[#This Row],[Product ID]],'BD product'!A:A,0)</f>
        <v>508</v>
      </c>
      <c r="N964" s="2" t="str" cm="1">
        <f t="array" ref="N964">INDEX('BD product'!A:D,M964,2)</f>
        <v>Technology</v>
      </c>
    </row>
    <row r="965" spans="1:14" x14ac:dyDescent="0.3">
      <c r="A965" s="3" t="s">
        <v>190</v>
      </c>
      <c r="B965" s="4">
        <v>43070</v>
      </c>
      <c r="C965" s="12" t="str">
        <f t="shared" si="15"/>
        <v>2017/12</v>
      </c>
      <c r="D965" s="4">
        <v>43074</v>
      </c>
      <c r="E965" s="3" t="s">
        <v>21</v>
      </c>
      <c r="F965" s="3" t="s">
        <v>191</v>
      </c>
      <c r="G965" s="3" t="s">
        <v>2005</v>
      </c>
      <c r="H965" s="5">
        <v>6783</v>
      </c>
      <c r="I965" s="2">
        <v>7</v>
      </c>
      <c r="J965" s="2">
        <v>7</v>
      </c>
      <c r="K965" s="2">
        <v>-4.7481</v>
      </c>
      <c r="L965" s="18" t="str">
        <f>VLOOKUP(F965,'BD customers'!$1:$1048576,2,FALSE)</f>
        <v>Dianna Vittorini</v>
      </c>
      <c r="M965" s="2">
        <f>MATCH(orders[[#This Row],[Product ID]],'BD product'!A:A,0)</f>
        <v>509</v>
      </c>
      <c r="N965" s="2" t="str" cm="1">
        <f t="array" ref="N965">INDEX('BD product'!A:D,M965,2)</f>
        <v>Office Supplies</v>
      </c>
    </row>
    <row r="966" spans="1:14" x14ac:dyDescent="0.3">
      <c r="A966" s="3" t="s">
        <v>1529</v>
      </c>
      <c r="B966" s="4">
        <v>42188</v>
      </c>
      <c r="C966" s="12" t="str">
        <f t="shared" si="15"/>
        <v>2015/07</v>
      </c>
      <c r="D966" s="4">
        <v>42194</v>
      </c>
      <c r="E966" s="3" t="s">
        <v>21</v>
      </c>
      <c r="F966" s="3" t="s">
        <v>1530</v>
      </c>
      <c r="G966" s="3" t="s">
        <v>2007</v>
      </c>
      <c r="H966" s="5">
        <v>29493</v>
      </c>
      <c r="I966" s="2">
        <v>3</v>
      </c>
      <c r="J966" s="2">
        <v>0</v>
      </c>
      <c r="K966" s="2">
        <v>144.51570000000001</v>
      </c>
      <c r="L966" s="18" t="str">
        <f>VLOOKUP(F966,'BD customers'!$1:$1048576,2,FALSE)</f>
        <v>Bruce Degenhardt</v>
      </c>
      <c r="M966" s="2">
        <f>MATCH(orders[[#This Row],[Product ID]],'BD product'!A:A,0)</f>
        <v>510</v>
      </c>
      <c r="N966" s="2" t="str" cm="1">
        <f t="array" ref="N966">INDEX('BD product'!A:D,M966,2)</f>
        <v>Office Supplies</v>
      </c>
    </row>
    <row r="967" spans="1:14" x14ac:dyDescent="0.3">
      <c r="A967" s="3" t="s">
        <v>2009</v>
      </c>
      <c r="B967" s="4">
        <v>43002</v>
      </c>
      <c r="C967" s="12" t="str">
        <f t="shared" si="15"/>
        <v>2017/09</v>
      </c>
      <c r="D967" s="4">
        <v>43004</v>
      </c>
      <c r="E967" s="3" t="s">
        <v>11</v>
      </c>
      <c r="F967" s="3" t="s">
        <v>582</v>
      </c>
      <c r="G967" s="3" t="s">
        <v>2007</v>
      </c>
      <c r="H967" s="5">
        <v>235944</v>
      </c>
      <c r="I967" s="2">
        <v>3</v>
      </c>
      <c r="J967" s="2">
        <v>2</v>
      </c>
      <c r="K967" s="2">
        <v>85.529700000000005</v>
      </c>
      <c r="L967" s="18" t="str">
        <f>VLOOKUP(F967,'BD customers'!$1:$1048576,2,FALSE)</f>
        <v>Brian Dahlen</v>
      </c>
      <c r="M967" s="2">
        <f>MATCH(orders[[#This Row],[Product ID]],'BD product'!A:A,0)</f>
        <v>510</v>
      </c>
      <c r="N967" s="2" t="str" cm="1">
        <f t="array" ref="N967">INDEX('BD product'!A:D,M967,2)</f>
        <v>Office Supplies</v>
      </c>
    </row>
    <row r="968" spans="1:14" x14ac:dyDescent="0.3">
      <c r="A968" s="3" t="s">
        <v>1978</v>
      </c>
      <c r="B968" s="4">
        <v>42924</v>
      </c>
      <c r="C968" s="12" t="str">
        <f t="shared" si="15"/>
        <v>2017/07</v>
      </c>
      <c r="D968" s="4">
        <v>42931</v>
      </c>
      <c r="E968" s="3" t="s">
        <v>21</v>
      </c>
      <c r="F968" s="3" t="s">
        <v>1979</v>
      </c>
      <c r="G968" s="3" t="s">
        <v>2007</v>
      </c>
      <c r="H968" s="5">
        <v>78648</v>
      </c>
      <c r="I968" s="2">
        <v>8</v>
      </c>
      <c r="J968" s="2">
        <v>0</v>
      </c>
      <c r="K968" s="2">
        <v>385.37520000000001</v>
      </c>
      <c r="L968" s="18" t="str">
        <f>VLOOKUP(F968,'BD customers'!$1:$1048576,2,FALSE)</f>
        <v>Jenna Caffey</v>
      </c>
      <c r="M968" s="2">
        <f>MATCH(orders[[#This Row],[Product ID]],'BD product'!A:A,0)</f>
        <v>510</v>
      </c>
      <c r="N968" s="2" t="str" cm="1">
        <f t="array" ref="N968">INDEX('BD product'!A:D,M968,2)</f>
        <v>Office Supplies</v>
      </c>
    </row>
    <row r="969" spans="1:14" x14ac:dyDescent="0.3">
      <c r="A969" s="3" t="s">
        <v>2010</v>
      </c>
      <c r="B969" s="4">
        <v>42349</v>
      </c>
      <c r="C969" s="12" t="str">
        <f t="shared" si="15"/>
        <v>2015/12</v>
      </c>
      <c r="D969" s="4">
        <v>42350</v>
      </c>
      <c r="E969" s="3" t="s">
        <v>64</v>
      </c>
      <c r="F969" s="3" t="s">
        <v>2011</v>
      </c>
      <c r="G969" s="3" t="s">
        <v>2007</v>
      </c>
      <c r="H969" s="5">
        <v>19662</v>
      </c>
      <c r="I969" s="2">
        <v>2</v>
      </c>
      <c r="J969" s="2">
        <v>0</v>
      </c>
      <c r="K969" s="2">
        <v>96.343800000000002</v>
      </c>
      <c r="L969" s="18" t="str">
        <f>VLOOKUP(F969,'BD customers'!$1:$1048576,2,FALSE)</f>
        <v>Shaun Weien</v>
      </c>
      <c r="M969" s="2">
        <f>MATCH(orders[[#This Row],[Product ID]],'BD product'!A:A,0)</f>
        <v>510</v>
      </c>
      <c r="N969" s="2" t="str" cm="1">
        <f t="array" ref="N969">INDEX('BD product'!A:D,M969,2)</f>
        <v>Office Supplies</v>
      </c>
    </row>
    <row r="970" spans="1:14" x14ac:dyDescent="0.3">
      <c r="A970" s="3" t="s">
        <v>1780</v>
      </c>
      <c r="B970" s="4">
        <v>42449</v>
      </c>
      <c r="C970" s="12" t="str">
        <f t="shared" si="15"/>
        <v>2016/03</v>
      </c>
      <c r="D970" s="4">
        <v>42453</v>
      </c>
      <c r="E970" s="3" t="s">
        <v>21</v>
      </c>
      <c r="F970" s="3" t="s">
        <v>514</v>
      </c>
      <c r="G970" s="3" t="s">
        <v>2012</v>
      </c>
      <c r="H970" s="5">
        <v>84784</v>
      </c>
      <c r="I970" s="2">
        <v>2</v>
      </c>
      <c r="J970" s="2">
        <v>2</v>
      </c>
      <c r="K970" s="2">
        <v>-20.136199999999999</v>
      </c>
      <c r="L970" s="18" t="str">
        <f>VLOOKUP(F970,'BD customers'!$1:$1048576,2,FALSE)</f>
        <v>Zuschuss Carroll</v>
      </c>
      <c r="M970" s="2">
        <f>MATCH(orders[[#This Row],[Product ID]],'BD product'!A:A,0)</f>
        <v>511</v>
      </c>
      <c r="N970" s="2" t="str" cm="1">
        <f t="array" ref="N970">INDEX('BD product'!A:D,M970,2)</f>
        <v>Technology</v>
      </c>
    </row>
    <row r="971" spans="1:14" x14ac:dyDescent="0.3">
      <c r="A971" s="3" t="s">
        <v>1780</v>
      </c>
      <c r="B971" s="4">
        <v>42449</v>
      </c>
      <c r="C971" s="12" t="str">
        <f t="shared" si="15"/>
        <v>2016/03</v>
      </c>
      <c r="D971" s="4">
        <v>42453</v>
      </c>
      <c r="E971" s="3" t="s">
        <v>21</v>
      </c>
      <c r="F971" s="3" t="s">
        <v>514</v>
      </c>
      <c r="G971" s="3" t="s">
        <v>2014</v>
      </c>
      <c r="H971" s="5">
        <v>20736</v>
      </c>
      <c r="I971" s="2">
        <v>4</v>
      </c>
      <c r="J971" s="2">
        <v>2</v>
      </c>
      <c r="K971" s="2">
        <v>7.2576000000000001</v>
      </c>
      <c r="L971" s="18" t="str">
        <f>VLOOKUP(F971,'BD customers'!$1:$1048576,2,FALSE)</f>
        <v>Zuschuss Carroll</v>
      </c>
      <c r="M971" s="2">
        <f>MATCH(orders[[#This Row],[Product ID]],'BD product'!A:A,0)</f>
        <v>512</v>
      </c>
      <c r="N971" s="2" t="str" cm="1">
        <f t="array" ref="N971">INDEX('BD product'!A:D,M971,2)</f>
        <v>Office Supplies</v>
      </c>
    </row>
    <row r="972" spans="1:14" x14ac:dyDescent="0.3">
      <c r="A972" s="3" t="s">
        <v>1906</v>
      </c>
      <c r="B972" s="4">
        <v>42729</v>
      </c>
      <c r="C972" s="12" t="str">
        <f t="shared" si="15"/>
        <v>2016/12</v>
      </c>
      <c r="D972" s="4">
        <v>42732</v>
      </c>
      <c r="E972" s="3" t="s">
        <v>64</v>
      </c>
      <c r="F972" s="3" t="s">
        <v>1176</v>
      </c>
      <c r="G972" s="3" t="s">
        <v>2014</v>
      </c>
      <c r="H972" s="5">
        <v>4536</v>
      </c>
      <c r="I972" s="2">
        <v>7</v>
      </c>
      <c r="J972" s="2">
        <v>0</v>
      </c>
      <c r="K972" s="2">
        <v>21.7728</v>
      </c>
      <c r="L972" s="18" t="str">
        <f>VLOOKUP(F972,'BD customers'!$1:$1048576,2,FALSE)</f>
        <v>Grace Kelly</v>
      </c>
      <c r="M972" s="2">
        <f>MATCH(orders[[#This Row],[Product ID]],'BD product'!A:A,0)</f>
        <v>512</v>
      </c>
      <c r="N972" s="2" t="str" cm="1">
        <f t="array" ref="N972">INDEX('BD product'!A:D,M972,2)</f>
        <v>Office Supplies</v>
      </c>
    </row>
    <row r="973" spans="1:14" x14ac:dyDescent="0.3">
      <c r="A973" s="3" t="s">
        <v>1780</v>
      </c>
      <c r="B973" s="4">
        <v>42449</v>
      </c>
      <c r="C973" s="12" t="str">
        <f t="shared" si="15"/>
        <v>2016/03</v>
      </c>
      <c r="D973" s="4">
        <v>42453</v>
      </c>
      <c r="E973" s="3" t="s">
        <v>21</v>
      </c>
      <c r="F973" s="3" t="s">
        <v>514</v>
      </c>
      <c r="G973" s="3" t="s">
        <v>2016</v>
      </c>
      <c r="H973" s="5">
        <v>10368</v>
      </c>
      <c r="I973" s="2">
        <v>2</v>
      </c>
      <c r="J973" s="2">
        <v>2</v>
      </c>
      <c r="K973" s="2">
        <v>3.6288</v>
      </c>
      <c r="L973" s="18" t="str">
        <f>VLOOKUP(F973,'BD customers'!$1:$1048576,2,FALSE)</f>
        <v>Zuschuss Carroll</v>
      </c>
      <c r="M973" s="2">
        <f>MATCH(orders[[#This Row],[Product ID]],'BD product'!A:A,0)</f>
        <v>513</v>
      </c>
      <c r="N973" s="2" t="str" cm="1">
        <f t="array" ref="N973">INDEX('BD product'!A:D,M973,2)</f>
        <v>Office Supplies</v>
      </c>
    </row>
    <row r="974" spans="1:14" x14ac:dyDescent="0.3">
      <c r="A974" s="3" t="s">
        <v>2018</v>
      </c>
      <c r="B974" s="4">
        <v>42153</v>
      </c>
      <c r="C974" s="12" t="str">
        <f t="shared" si="15"/>
        <v>2015/05</v>
      </c>
      <c r="D974" s="4">
        <v>42158</v>
      </c>
      <c r="E974" s="3" t="s">
        <v>21</v>
      </c>
      <c r="F974" s="3" t="s">
        <v>1302</v>
      </c>
      <c r="G974" s="3" t="s">
        <v>2016</v>
      </c>
      <c r="H974" s="5">
        <v>324</v>
      </c>
      <c r="I974" s="2">
        <v>5</v>
      </c>
      <c r="J974" s="2">
        <v>0</v>
      </c>
      <c r="K974" s="2">
        <v>1.5551999999999999</v>
      </c>
      <c r="L974" s="18" t="str">
        <f>VLOOKUP(F974,'BD customers'!$1:$1048576,2,FALSE)</f>
        <v>John Lucas</v>
      </c>
      <c r="M974" s="2">
        <f>MATCH(orders[[#This Row],[Product ID]],'BD product'!A:A,0)</f>
        <v>513</v>
      </c>
      <c r="N974" s="2" t="str" cm="1">
        <f t="array" ref="N974">INDEX('BD product'!A:D,M974,2)</f>
        <v>Office Supplies</v>
      </c>
    </row>
    <row r="975" spans="1:14" x14ac:dyDescent="0.3">
      <c r="A975" s="3" t="s">
        <v>910</v>
      </c>
      <c r="B975" s="4">
        <v>41648</v>
      </c>
      <c r="C975" s="12" t="str">
        <f t="shared" si="15"/>
        <v>2014/01</v>
      </c>
      <c r="D975" s="4">
        <v>41652</v>
      </c>
      <c r="E975" s="3" t="s">
        <v>21</v>
      </c>
      <c r="F975" s="3" t="s">
        <v>911</v>
      </c>
      <c r="G975" s="3" t="s">
        <v>2019</v>
      </c>
      <c r="H975" s="5">
        <v>9344</v>
      </c>
      <c r="I975" s="2">
        <v>2</v>
      </c>
      <c r="J975" s="2">
        <v>2</v>
      </c>
      <c r="K975" s="2">
        <v>0.1168</v>
      </c>
      <c r="L975" s="18" t="str">
        <f>VLOOKUP(F975,'BD customers'!$1:$1048576,2,FALSE)</f>
        <v>Melanie Seite</v>
      </c>
      <c r="M975" s="2">
        <f>MATCH(orders[[#This Row],[Product ID]],'BD product'!A:A,0)</f>
        <v>514</v>
      </c>
      <c r="N975" s="2" t="str" cm="1">
        <f t="array" ref="N975">INDEX('BD product'!A:D,M975,2)</f>
        <v>Office Supplies</v>
      </c>
    </row>
    <row r="976" spans="1:14" x14ac:dyDescent="0.3">
      <c r="A976" s="3" t="s">
        <v>1254</v>
      </c>
      <c r="B976" s="4">
        <v>41859</v>
      </c>
      <c r="C976" s="12" t="str">
        <f t="shared" si="15"/>
        <v>2014/08</v>
      </c>
      <c r="D976" s="4">
        <v>41866</v>
      </c>
      <c r="E976" s="3" t="s">
        <v>21</v>
      </c>
      <c r="F976" s="3" t="s">
        <v>1255</v>
      </c>
      <c r="G976" s="3" t="s">
        <v>2021</v>
      </c>
      <c r="H976" s="5">
        <v>7612</v>
      </c>
      <c r="I976" s="2">
        <v>2</v>
      </c>
      <c r="J976" s="2">
        <v>0</v>
      </c>
      <c r="K976" s="2">
        <v>22.0748</v>
      </c>
      <c r="L976" s="18" t="str">
        <f>VLOOKUP(F976,'BD customers'!$1:$1048576,2,FALSE)</f>
        <v>Lena Radford</v>
      </c>
      <c r="M976" s="2">
        <f>MATCH(orders[[#This Row],[Product ID]],'BD product'!A:A,0)</f>
        <v>515</v>
      </c>
      <c r="N976" s="2" t="str" cm="1">
        <f t="array" ref="N976">INDEX('BD product'!A:D,M976,2)</f>
        <v>Office Supplies</v>
      </c>
    </row>
    <row r="977" spans="1:14" x14ac:dyDescent="0.3">
      <c r="A977" s="3" t="s">
        <v>1254</v>
      </c>
      <c r="B977" s="4">
        <v>41859</v>
      </c>
      <c r="C977" s="12" t="str">
        <f t="shared" si="15"/>
        <v>2014/08</v>
      </c>
      <c r="D977" s="4">
        <v>41866</v>
      </c>
      <c r="E977" s="3" t="s">
        <v>21</v>
      </c>
      <c r="F977" s="3" t="s">
        <v>1255</v>
      </c>
      <c r="G977" s="3" t="s">
        <v>2023</v>
      </c>
      <c r="H977" s="5">
        <v>32776</v>
      </c>
      <c r="I977" s="2">
        <v>8</v>
      </c>
      <c r="J977" s="2">
        <v>0</v>
      </c>
      <c r="K977" s="2">
        <v>91.772800000000004</v>
      </c>
      <c r="L977" s="18" t="str">
        <f>VLOOKUP(F977,'BD customers'!$1:$1048576,2,FALSE)</f>
        <v>Lena Radford</v>
      </c>
      <c r="M977" s="2">
        <f>MATCH(orders[[#This Row],[Product ID]],'BD product'!A:A,0)</f>
        <v>516</v>
      </c>
      <c r="N977" s="2" t="str" cm="1">
        <f t="array" ref="N977">INDEX('BD product'!A:D,M977,2)</f>
        <v>Furniture</v>
      </c>
    </row>
    <row r="978" spans="1:14" x14ac:dyDescent="0.3">
      <c r="A978" s="3" t="s">
        <v>2025</v>
      </c>
      <c r="B978" s="4">
        <v>42565</v>
      </c>
      <c r="C978" s="12" t="str">
        <f t="shared" si="15"/>
        <v>2016/07</v>
      </c>
      <c r="D978" s="4">
        <v>42567</v>
      </c>
      <c r="E978" s="3" t="s">
        <v>64</v>
      </c>
      <c r="F978" s="3" t="s">
        <v>2026</v>
      </c>
      <c r="G978" s="3" t="s">
        <v>2027</v>
      </c>
      <c r="H978" s="5">
        <v>11632</v>
      </c>
      <c r="I978" s="2">
        <v>2</v>
      </c>
      <c r="J978" s="2">
        <v>2</v>
      </c>
      <c r="K978" s="2">
        <v>1.0178</v>
      </c>
      <c r="L978" s="18" t="str">
        <f>VLOOKUP(F978,'BD customers'!$1:$1048576,2,FALSE)</f>
        <v>Theone Pippenger</v>
      </c>
      <c r="M978" s="2">
        <f>MATCH(orders[[#This Row],[Product ID]],'BD product'!A:A,0)</f>
        <v>517</v>
      </c>
      <c r="N978" s="2" t="str" cm="1">
        <f t="array" ref="N978">INDEX('BD product'!A:D,M978,2)</f>
        <v>Office Supplies</v>
      </c>
    </row>
    <row r="979" spans="1:14" x14ac:dyDescent="0.3">
      <c r="A979" s="3" t="s">
        <v>378</v>
      </c>
      <c r="B979" s="4">
        <v>41992</v>
      </c>
      <c r="C979" s="12" t="str">
        <f t="shared" si="15"/>
        <v>2014/12</v>
      </c>
      <c r="D979" s="4">
        <v>41994</v>
      </c>
      <c r="E979" s="3" t="s">
        <v>11</v>
      </c>
      <c r="F979" s="3" t="s">
        <v>91</v>
      </c>
      <c r="G979" s="3" t="s">
        <v>2027</v>
      </c>
      <c r="H979" s="5">
        <v>727</v>
      </c>
      <c r="I979" s="2">
        <v>1</v>
      </c>
      <c r="J979" s="2">
        <v>0</v>
      </c>
      <c r="K979" s="2">
        <v>1.9629000000000001</v>
      </c>
      <c r="L979" s="18" t="str">
        <f>VLOOKUP(F979,'BD customers'!$1:$1048576,2,FALSE)</f>
        <v>Irene Maddox</v>
      </c>
      <c r="M979" s="2">
        <f>MATCH(orders[[#This Row],[Product ID]],'BD product'!A:A,0)</f>
        <v>517</v>
      </c>
      <c r="N979" s="2" t="str" cm="1">
        <f t="array" ref="N979">INDEX('BD product'!A:D,M979,2)</f>
        <v>Office Supplies</v>
      </c>
    </row>
    <row r="980" spans="1:14" x14ac:dyDescent="0.3">
      <c r="A980" s="3" t="s">
        <v>1995</v>
      </c>
      <c r="B980" s="4">
        <v>42567</v>
      </c>
      <c r="C980" s="12" t="str">
        <f t="shared" si="15"/>
        <v>2016/07</v>
      </c>
      <c r="D980" s="4">
        <v>42572</v>
      </c>
      <c r="E980" s="3" t="s">
        <v>21</v>
      </c>
      <c r="F980" s="3" t="s">
        <v>1996</v>
      </c>
      <c r="G980" s="3" t="s">
        <v>2029</v>
      </c>
      <c r="H980" s="5">
        <v>143982</v>
      </c>
      <c r="I980" s="2">
        <v>3</v>
      </c>
      <c r="J980" s="2">
        <v>4</v>
      </c>
      <c r="K980" s="2">
        <v>-28.796399999999998</v>
      </c>
      <c r="L980" s="18" t="str">
        <f>VLOOKUP(F980,'BD customers'!$1:$1048576,2,FALSE)</f>
        <v>Chloris Kastensmidt</v>
      </c>
      <c r="M980" s="2">
        <f>MATCH(orders[[#This Row],[Product ID]],'BD product'!A:A,0)</f>
        <v>518</v>
      </c>
      <c r="N980" s="2" t="str" cm="1">
        <f t="array" ref="N980">INDEX('BD product'!A:D,M980,2)</f>
        <v>Technology</v>
      </c>
    </row>
    <row r="981" spans="1:14" x14ac:dyDescent="0.3">
      <c r="A981" s="3" t="s">
        <v>1995</v>
      </c>
      <c r="B981" s="4">
        <v>42567</v>
      </c>
      <c r="C981" s="12" t="str">
        <f t="shared" si="15"/>
        <v>2016/07</v>
      </c>
      <c r="D981" s="4">
        <v>42572</v>
      </c>
      <c r="E981" s="3" t="s">
        <v>21</v>
      </c>
      <c r="F981" s="3" t="s">
        <v>1996</v>
      </c>
      <c r="G981" s="3" t="s">
        <v>2031</v>
      </c>
      <c r="H981" s="5">
        <v>494376</v>
      </c>
      <c r="I981" s="2">
        <v>4</v>
      </c>
      <c r="J981" s="2">
        <v>4</v>
      </c>
      <c r="K981" s="2">
        <v>-115.3544</v>
      </c>
      <c r="L981" s="18" t="str">
        <f>VLOOKUP(F981,'BD customers'!$1:$1048576,2,FALSE)</f>
        <v>Chloris Kastensmidt</v>
      </c>
      <c r="M981" s="2">
        <f>MATCH(orders[[#This Row],[Product ID]],'BD product'!A:A,0)</f>
        <v>519</v>
      </c>
      <c r="N981" s="2" t="str" cm="1">
        <f t="array" ref="N981">INDEX('BD product'!A:D,M981,2)</f>
        <v>Technology</v>
      </c>
    </row>
    <row r="982" spans="1:14" x14ac:dyDescent="0.3">
      <c r="A982" s="3" t="s">
        <v>1239</v>
      </c>
      <c r="B982" s="4">
        <v>41713</v>
      </c>
      <c r="C982" s="12" t="str">
        <f t="shared" si="15"/>
        <v>2014/03</v>
      </c>
      <c r="D982" s="4">
        <v>41717</v>
      </c>
      <c r="E982" s="3" t="s">
        <v>21</v>
      </c>
      <c r="F982" s="3" t="s">
        <v>1240</v>
      </c>
      <c r="G982" s="3" t="s">
        <v>2033</v>
      </c>
      <c r="H982" s="5">
        <v>142776</v>
      </c>
      <c r="I982" s="2">
        <v>1</v>
      </c>
      <c r="J982" s="2">
        <v>2</v>
      </c>
      <c r="K982" s="2">
        <v>1.7847</v>
      </c>
      <c r="L982" s="18" t="str">
        <f>VLOOKUP(F982,'BD customers'!$1:$1048576,2,FALSE)</f>
        <v>Alan Shonely</v>
      </c>
      <c r="M982" s="2">
        <f>MATCH(orders[[#This Row],[Product ID]],'BD product'!A:A,0)</f>
        <v>520</v>
      </c>
      <c r="N982" s="2" t="str" cm="1">
        <f t="array" ref="N982">INDEX('BD product'!A:D,M982,2)</f>
        <v>Office Supplies</v>
      </c>
    </row>
    <row r="983" spans="1:14" x14ac:dyDescent="0.3">
      <c r="A983" s="3" t="s">
        <v>541</v>
      </c>
      <c r="B983" s="4">
        <v>42240</v>
      </c>
      <c r="C983" s="12" t="str">
        <f t="shared" si="15"/>
        <v>2015/08</v>
      </c>
      <c r="D983" s="4">
        <v>42244</v>
      </c>
      <c r="E983" s="3" t="s">
        <v>21</v>
      </c>
      <c r="F983" s="3" t="s">
        <v>542</v>
      </c>
      <c r="G983" s="3" t="s">
        <v>2033</v>
      </c>
      <c r="H983" s="5">
        <v>999432</v>
      </c>
      <c r="I983" s="2">
        <v>7</v>
      </c>
      <c r="J983" s="2">
        <v>2</v>
      </c>
      <c r="K983" s="2">
        <v>12.492900000000001</v>
      </c>
      <c r="L983" s="18" t="str">
        <f>VLOOKUP(F983,'BD customers'!$1:$1048576,2,FALSE)</f>
        <v>Cassandra Brandow</v>
      </c>
      <c r="M983" s="2">
        <f>MATCH(orders[[#This Row],[Product ID]],'BD product'!A:A,0)</f>
        <v>520</v>
      </c>
      <c r="N983" s="2" t="str" cm="1">
        <f t="array" ref="N983">INDEX('BD product'!A:D,M983,2)</f>
        <v>Office Supplies</v>
      </c>
    </row>
    <row r="984" spans="1:14" x14ac:dyDescent="0.3">
      <c r="A984" s="3" t="s">
        <v>2035</v>
      </c>
      <c r="B984" s="4">
        <v>42769</v>
      </c>
      <c r="C984" s="12" t="str">
        <f t="shared" si="15"/>
        <v>2017/02</v>
      </c>
      <c r="D984" s="4">
        <v>42774</v>
      </c>
      <c r="E984" s="3" t="s">
        <v>21</v>
      </c>
      <c r="F984" s="3" t="s">
        <v>2036</v>
      </c>
      <c r="G984" s="3" t="s">
        <v>2033</v>
      </c>
      <c r="H984" s="5">
        <v>285552</v>
      </c>
      <c r="I984" s="2">
        <v>2</v>
      </c>
      <c r="J984" s="2">
        <v>2</v>
      </c>
      <c r="K984" s="2">
        <v>3.5693999999999999</v>
      </c>
      <c r="L984" s="18" t="str">
        <f>VLOOKUP(F984,'BD customers'!$1:$1048576,2,FALSE)</f>
        <v>Matt Collins</v>
      </c>
      <c r="M984" s="2">
        <f>MATCH(orders[[#This Row],[Product ID]],'BD product'!A:A,0)</f>
        <v>520</v>
      </c>
      <c r="N984" s="2" t="str" cm="1">
        <f t="array" ref="N984">INDEX('BD product'!A:D,M984,2)</f>
        <v>Office Supplies</v>
      </c>
    </row>
    <row r="985" spans="1:14" x14ac:dyDescent="0.3">
      <c r="A985" s="3" t="s">
        <v>1239</v>
      </c>
      <c r="B985" s="4">
        <v>41713</v>
      </c>
      <c r="C985" s="12" t="str">
        <f t="shared" si="15"/>
        <v>2014/03</v>
      </c>
      <c r="D985" s="4">
        <v>41717</v>
      </c>
      <c r="E985" s="3" t="s">
        <v>21</v>
      </c>
      <c r="F985" s="3" t="s">
        <v>1240</v>
      </c>
      <c r="G985" s="3" t="s">
        <v>2037</v>
      </c>
      <c r="H985" s="5">
        <v>131904</v>
      </c>
      <c r="I985" s="2">
        <v>3</v>
      </c>
      <c r="J985" s="2">
        <v>2</v>
      </c>
      <c r="K985" s="2">
        <v>47.815199999999997</v>
      </c>
      <c r="L985" s="18" t="str">
        <f>VLOOKUP(F985,'BD customers'!$1:$1048576,2,FALSE)</f>
        <v>Alan Shonely</v>
      </c>
      <c r="M985" s="2">
        <f>MATCH(orders[[#This Row],[Product ID]],'BD product'!A:A,0)</f>
        <v>521</v>
      </c>
      <c r="N985" s="2" t="str" cm="1">
        <f t="array" ref="N985">INDEX('BD product'!A:D,M985,2)</f>
        <v>Office Supplies</v>
      </c>
    </row>
    <row r="986" spans="1:14" x14ac:dyDescent="0.3">
      <c r="A986" s="3" t="s">
        <v>1822</v>
      </c>
      <c r="B986" s="4">
        <v>41782</v>
      </c>
      <c r="C986" s="12" t="str">
        <f t="shared" si="15"/>
        <v>2014/05</v>
      </c>
      <c r="D986" s="4">
        <v>41786</v>
      </c>
      <c r="E986" s="3" t="s">
        <v>21</v>
      </c>
      <c r="F986" s="3" t="s">
        <v>1823</v>
      </c>
      <c r="G986" s="3" t="s">
        <v>2039</v>
      </c>
      <c r="H986" s="5">
        <v>3282</v>
      </c>
      <c r="I986" s="2">
        <v>2</v>
      </c>
      <c r="J986" s="2">
        <v>7</v>
      </c>
      <c r="K986" s="2">
        <v>-2.6255999999999999</v>
      </c>
      <c r="L986" s="18" t="str">
        <f>VLOOKUP(F986,'BD customers'!$1:$1048576,2,FALSE)</f>
        <v>Andrew Roberts</v>
      </c>
      <c r="M986" s="2">
        <f>MATCH(orders[[#This Row],[Product ID]],'BD product'!A:A,0)</f>
        <v>522</v>
      </c>
      <c r="N986" s="2" t="str" cm="1">
        <f t="array" ref="N986">INDEX('BD product'!A:D,M986,2)</f>
        <v>Office Supplies</v>
      </c>
    </row>
    <row r="987" spans="1:14" x14ac:dyDescent="0.3">
      <c r="A987" s="3" t="s">
        <v>2041</v>
      </c>
      <c r="B987" s="4">
        <v>42939</v>
      </c>
      <c r="C987" s="12" t="str">
        <f t="shared" si="15"/>
        <v>2017/07</v>
      </c>
      <c r="D987" s="4">
        <v>42944</v>
      </c>
      <c r="E987" s="3" t="s">
        <v>21</v>
      </c>
      <c r="F987" s="3" t="s">
        <v>2042</v>
      </c>
      <c r="G987" s="3" t="s">
        <v>2039</v>
      </c>
      <c r="H987" s="5">
        <v>13128</v>
      </c>
      <c r="I987" s="2">
        <v>3</v>
      </c>
      <c r="J987" s="2">
        <v>2</v>
      </c>
      <c r="K987" s="2">
        <v>4.2666000000000004</v>
      </c>
      <c r="L987" s="18" t="str">
        <f>VLOOKUP(F987,'BD customers'!$1:$1048576,2,FALSE)</f>
        <v>Christine Phan</v>
      </c>
      <c r="M987" s="2">
        <f>MATCH(orders[[#This Row],[Product ID]],'BD product'!A:A,0)</f>
        <v>522</v>
      </c>
      <c r="N987" s="2" t="str" cm="1">
        <f t="array" ref="N987">INDEX('BD product'!A:D,M987,2)</f>
        <v>Office Supplies</v>
      </c>
    </row>
    <row r="988" spans="1:14" x14ac:dyDescent="0.3">
      <c r="A988" s="3" t="s">
        <v>2043</v>
      </c>
      <c r="B988" s="4">
        <v>42520</v>
      </c>
      <c r="C988" s="12" t="str">
        <f t="shared" si="15"/>
        <v>2016/05</v>
      </c>
      <c r="D988" s="4">
        <v>42521</v>
      </c>
      <c r="E988" s="3" t="s">
        <v>64</v>
      </c>
      <c r="F988" s="3" t="s">
        <v>2044</v>
      </c>
      <c r="G988" s="3" t="s">
        <v>2039</v>
      </c>
      <c r="H988" s="5">
        <v>3282</v>
      </c>
      <c r="I988" s="2">
        <v>2</v>
      </c>
      <c r="J988" s="2">
        <v>7</v>
      </c>
      <c r="K988" s="2">
        <v>-2.6255999999999999</v>
      </c>
      <c r="L988" s="18" t="str">
        <f>VLOOKUP(F988,'BD customers'!$1:$1048576,2,FALSE)</f>
        <v>Robert Waldorf</v>
      </c>
      <c r="M988" s="2">
        <f>MATCH(orders[[#This Row],[Product ID]],'BD product'!A:A,0)</f>
        <v>522</v>
      </c>
      <c r="N988" s="2" t="str" cm="1">
        <f t="array" ref="N988">INDEX('BD product'!A:D,M988,2)</f>
        <v>Office Supplies</v>
      </c>
    </row>
    <row r="989" spans="1:14" x14ac:dyDescent="0.3">
      <c r="A989" s="3" t="s">
        <v>1822</v>
      </c>
      <c r="B989" s="4">
        <v>41782</v>
      </c>
      <c r="C989" s="12" t="str">
        <f t="shared" si="15"/>
        <v>2014/05</v>
      </c>
      <c r="D989" s="4">
        <v>41786</v>
      </c>
      <c r="E989" s="3" t="s">
        <v>21</v>
      </c>
      <c r="F989" s="3" t="s">
        <v>1823</v>
      </c>
      <c r="G989" s="3" t="s">
        <v>2045</v>
      </c>
      <c r="H989" s="5">
        <v>55188</v>
      </c>
      <c r="I989" s="2">
        <v>2</v>
      </c>
      <c r="J989" s="2">
        <v>4</v>
      </c>
      <c r="K989" s="2">
        <v>-10.117800000000001</v>
      </c>
      <c r="L989" s="18" t="str">
        <f>VLOOKUP(F989,'BD customers'!$1:$1048576,2,FALSE)</f>
        <v>Andrew Roberts</v>
      </c>
      <c r="M989" s="2">
        <f>MATCH(orders[[#This Row],[Product ID]],'BD product'!A:A,0)</f>
        <v>523</v>
      </c>
      <c r="N989" s="2" t="str" cm="1">
        <f t="array" ref="N989">INDEX('BD product'!A:D,M989,2)</f>
        <v>Technology</v>
      </c>
    </row>
    <row r="990" spans="1:14" x14ac:dyDescent="0.3">
      <c r="A990" s="3" t="s">
        <v>973</v>
      </c>
      <c r="B990" s="4">
        <v>42859</v>
      </c>
      <c r="C990" s="12" t="str">
        <f t="shared" si="15"/>
        <v>2017/05</v>
      </c>
      <c r="D990" s="4">
        <v>42864</v>
      </c>
      <c r="E990" s="3" t="s">
        <v>21</v>
      </c>
      <c r="F990" s="3" t="s">
        <v>974</v>
      </c>
      <c r="G990" s="3" t="s">
        <v>2045</v>
      </c>
      <c r="H990" s="5">
        <v>18396</v>
      </c>
      <c r="I990" s="2">
        <v>5</v>
      </c>
      <c r="J990" s="2">
        <v>2</v>
      </c>
      <c r="K990" s="2">
        <v>20.695499999999999</v>
      </c>
      <c r="L990" s="18" t="str">
        <f>VLOOKUP(F990,'BD customers'!$1:$1048576,2,FALSE)</f>
        <v>Lindsay Williams</v>
      </c>
      <c r="M990" s="2">
        <f>MATCH(orders[[#This Row],[Product ID]],'BD product'!A:A,0)</f>
        <v>523</v>
      </c>
      <c r="N990" s="2" t="str" cm="1">
        <f t="array" ref="N990">INDEX('BD product'!A:D,M990,2)</f>
        <v>Technology</v>
      </c>
    </row>
    <row r="991" spans="1:14" x14ac:dyDescent="0.3">
      <c r="A991" s="3" t="s">
        <v>2047</v>
      </c>
      <c r="B991" s="4">
        <v>43065</v>
      </c>
      <c r="C991" s="12" t="str">
        <f t="shared" si="15"/>
        <v>2017/11</v>
      </c>
      <c r="D991" s="4">
        <v>43069</v>
      </c>
      <c r="E991" s="3" t="s">
        <v>21</v>
      </c>
      <c r="F991" s="3" t="s">
        <v>2048</v>
      </c>
      <c r="G991" s="3" t="s">
        <v>2045</v>
      </c>
      <c r="H991" s="5">
        <v>220752</v>
      </c>
      <c r="I991" s="2">
        <v>8</v>
      </c>
      <c r="J991" s="2">
        <v>4</v>
      </c>
      <c r="K991" s="2">
        <v>-40.471200000000003</v>
      </c>
      <c r="L991" s="18" t="str">
        <f>VLOOKUP(F991,'BD customers'!$1:$1048576,2,FALSE)</f>
        <v>Liz Thompson</v>
      </c>
      <c r="M991" s="2">
        <f>MATCH(orders[[#This Row],[Product ID]],'BD product'!A:A,0)</f>
        <v>523</v>
      </c>
      <c r="N991" s="2" t="str" cm="1">
        <f t="array" ref="N991">INDEX('BD product'!A:D,M991,2)</f>
        <v>Technology</v>
      </c>
    </row>
    <row r="992" spans="1:14" x14ac:dyDescent="0.3">
      <c r="A992" s="3" t="s">
        <v>1466</v>
      </c>
      <c r="B992" s="4">
        <v>42488</v>
      </c>
      <c r="C992" s="12" t="str">
        <f t="shared" si="15"/>
        <v>2016/04</v>
      </c>
      <c r="D992" s="4">
        <v>42491</v>
      </c>
      <c r="E992" s="3" t="s">
        <v>64</v>
      </c>
      <c r="F992" s="3" t="s">
        <v>1467</v>
      </c>
      <c r="G992" s="3" t="s">
        <v>2049</v>
      </c>
      <c r="H992" s="5">
        <v>15712</v>
      </c>
      <c r="I992" s="2">
        <v>4</v>
      </c>
      <c r="J992" s="2">
        <v>2</v>
      </c>
      <c r="K992" s="2">
        <v>5.6955999999999998</v>
      </c>
      <c r="L992" s="18" t="str">
        <f>VLOOKUP(F992,'BD customers'!$1:$1048576,2,FALSE)</f>
        <v>Nona Balk</v>
      </c>
      <c r="M992" s="2">
        <f>MATCH(orders[[#This Row],[Product ID]],'BD product'!A:A,0)</f>
        <v>524</v>
      </c>
      <c r="N992" s="2" t="str" cm="1">
        <f t="array" ref="N992">INDEX('BD product'!A:D,M992,2)</f>
        <v>Office Supplies</v>
      </c>
    </row>
    <row r="993" spans="1:14" x14ac:dyDescent="0.3">
      <c r="A993" s="3" t="s">
        <v>2051</v>
      </c>
      <c r="B993" s="4">
        <v>42624</v>
      </c>
      <c r="C993" s="12" t="str">
        <f t="shared" si="15"/>
        <v>2016/09</v>
      </c>
      <c r="D993" s="4">
        <v>42626</v>
      </c>
      <c r="E993" s="3" t="s">
        <v>11</v>
      </c>
      <c r="F993" s="3" t="s">
        <v>2052</v>
      </c>
      <c r="G993" s="3" t="s">
        <v>2053</v>
      </c>
      <c r="H993" s="5">
        <v>8448</v>
      </c>
      <c r="I993" s="2">
        <v>2</v>
      </c>
      <c r="J993" s="2">
        <v>2</v>
      </c>
      <c r="K993" s="2">
        <v>2.64E-2</v>
      </c>
      <c r="L993" s="18" t="str">
        <f>VLOOKUP(F993,'BD customers'!$1:$1048576,2,FALSE)</f>
        <v>Giulietta Dortch</v>
      </c>
      <c r="M993" s="2">
        <f>MATCH(orders[[#This Row],[Product ID]],'BD product'!A:A,0)</f>
        <v>525</v>
      </c>
      <c r="N993" s="2" t="str" cm="1">
        <f t="array" ref="N993">INDEX('BD product'!A:D,M993,2)</f>
        <v>Office Supplies</v>
      </c>
    </row>
    <row r="994" spans="1:14" x14ac:dyDescent="0.3">
      <c r="A994" s="3" t="s">
        <v>2051</v>
      </c>
      <c r="B994" s="4">
        <v>42624</v>
      </c>
      <c r="C994" s="12" t="str">
        <f t="shared" si="15"/>
        <v>2016/09</v>
      </c>
      <c r="D994" s="4">
        <v>42626</v>
      </c>
      <c r="E994" s="3" t="s">
        <v>11</v>
      </c>
      <c r="F994" s="3" t="s">
        <v>2052</v>
      </c>
      <c r="G994" s="3" t="s">
        <v>2055</v>
      </c>
      <c r="H994" s="5">
        <v>728946</v>
      </c>
      <c r="I994" s="2">
        <v>9</v>
      </c>
      <c r="J994" s="2">
        <v>4</v>
      </c>
      <c r="K994" s="2">
        <v>-157.9383</v>
      </c>
      <c r="L994" s="18" t="str">
        <f>VLOOKUP(F994,'BD customers'!$1:$1048576,2,FALSE)</f>
        <v>Giulietta Dortch</v>
      </c>
      <c r="M994" s="2">
        <f>MATCH(orders[[#This Row],[Product ID]],'BD product'!A:A,0)</f>
        <v>526</v>
      </c>
      <c r="N994" s="2" t="str" cm="1">
        <f t="array" ref="N994">INDEX('BD product'!A:D,M994,2)</f>
        <v>Technology</v>
      </c>
    </row>
    <row r="995" spans="1:14" x14ac:dyDescent="0.3">
      <c r="A995" s="3" t="s">
        <v>1000</v>
      </c>
      <c r="B995" s="4">
        <v>43053</v>
      </c>
      <c r="C995" s="12" t="str">
        <f t="shared" si="15"/>
        <v>2017/11</v>
      </c>
      <c r="D995" s="4">
        <v>43056</v>
      </c>
      <c r="E995" s="3" t="s">
        <v>11</v>
      </c>
      <c r="F995" s="3" t="s">
        <v>1001</v>
      </c>
      <c r="G995" s="3" t="s">
        <v>2057</v>
      </c>
      <c r="H995" s="5">
        <v>3648</v>
      </c>
      <c r="I995" s="2">
        <v>2</v>
      </c>
      <c r="J995" s="2">
        <v>7</v>
      </c>
      <c r="K995" s="2">
        <v>-2.7968000000000002</v>
      </c>
      <c r="L995" s="18" t="str">
        <f>VLOOKUP(F995,'BD customers'!$1:$1048576,2,FALSE)</f>
        <v>Clytie Kelty</v>
      </c>
      <c r="M995" s="2">
        <f>MATCH(orders[[#This Row],[Product ID]],'BD product'!A:A,0)</f>
        <v>527</v>
      </c>
      <c r="N995" s="2" t="str" cm="1">
        <f t="array" ref="N995">INDEX('BD product'!A:D,M995,2)</f>
        <v>Office Supplies</v>
      </c>
    </row>
    <row r="996" spans="1:14" x14ac:dyDescent="0.3">
      <c r="A996" s="3" t="s">
        <v>555</v>
      </c>
      <c r="B996" s="4">
        <v>42308</v>
      </c>
      <c r="C996" s="12" t="str">
        <f t="shared" si="15"/>
        <v>2015/10</v>
      </c>
      <c r="D996" s="4">
        <v>42312</v>
      </c>
      <c r="E996" s="3" t="s">
        <v>11</v>
      </c>
      <c r="F996" s="3" t="s">
        <v>556</v>
      </c>
      <c r="G996" s="3" t="s">
        <v>2057</v>
      </c>
      <c r="H996" s="5">
        <v>9728</v>
      </c>
      <c r="I996" s="2">
        <v>2</v>
      </c>
      <c r="J996" s="2">
        <v>2</v>
      </c>
      <c r="K996" s="2">
        <v>3.2831999999999999</v>
      </c>
      <c r="L996" s="18" t="str">
        <f>VLOOKUP(F996,'BD customers'!$1:$1048576,2,FALSE)</f>
        <v>Damala Kotsonis</v>
      </c>
      <c r="M996" s="2">
        <f>MATCH(orders[[#This Row],[Product ID]],'BD product'!A:A,0)</f>
        <v>527</v>
      </c>
      <c r="N996" s="2" t="str" cm="1">
        <f t="array" ref="N996">INDEX('BD product'!A:D,M996,2)</f>
        <v>Office Supplies</v>
      </c>
    </row>
    <row r="997" spans="1:14" x14ac:dyDescent="0.3">
      <c r="A997" s="3" t="s">
        <v>667</v>
      </c>
      <c r="B997" s="4">
        <v>42965</v>
      </c>
      <c r="C997" s="12" t="str">
        <f t="shared" si="15"/>
        <v>2017/08</v>
      </c>
      <c r="D997" s="4">
        <v>42970</v>
      </c>
      <c r="E997" s="3" t="s">
        <v>11</v>
      </c>
      <c r="F997" s="3" t="s">
        <v>668</v>
      </c>
      <c r="G997" s="3" t="s">
        <v>2059</v>
      </c>
      <c r="H997" s="5">
        <v>4048</v>
      </c>
      <c r="I997" s="2">
        <v>2</v>
      </c>
      <c r="J997" s="2">
        <v>0</v>
      </c>
      <c r="K997" s="2">
        <v>15.7872</v>
      </c>
      <c r="L997" s="18" t="str">
        <f>VLOOKUP(F997,'BD customers'!$1:$1048576,2,FALSE)</f>
        <v>Nat Gilpin</v>
      </c>
      <c r="M997" s="2">
        <f>MATCH(orders[[#This Row],[Product ID]],'BD product'!A:A,0)</f>
        <v>528</v>
      </c>
      <c r="N997" s="2" t="str" cm="1">
        <f t="array" ref="N997">INDEX('BD product'!A:D,M997,2)</f>
        <v>Furniture</v>
      </c>
    </row>
    <row r="998" spans="1:14" x14ac:dyDescent="0.3">
      <c r="A998" s="3" t="s">
        <v>667</v>
      </c>
      <c r="B998" s="4">
        <v>42965</v>
      </c>
      <c r="C998" s="12" t="str">
        <f t="shared" si="15"/>
        <v>2017/08</v>
      </c>
      <c r="D998" s="4">
        <v>42970</v>
      </c>
      <c r="E998" s="3" t="s">
        <v>11</v>
      </c>
      <c r="F998" s="3" t="s">
        <v>668</v>
      </c>
      <c r="G998" s="3" t="s">
        <v>2061</v>
      </c>
      <c r="H998" s="5">
        <v>994</v>
      </c>
      <c r="I998" s="2">
        <v>2</v>
      </c>
      <c r="J998" s="2">
        <v>0</v>
      </c>
      <c r="K998" s="2">
        <v>3.0813999999999999</v>
      </c>
      <c r="L998" s="18" t="str">
        <f>VLOOKUP(F998,'BD customers'!$1:$1048576,2,FALSE)</f>
        <v>Nat Gilpin</v>
      </c>
      <c r="M998" s="2">
        <f>MATCH(orders[[#This Row],[Product ID]],'BD product'!A:A,0)</f>
        <v>529</v>
      </c>
      <c r="N998" s="2" t="str" cm="1">
        <f t="array" ref="N998">INDEX('BD product'!A:D,M998,2)</f>
        <v>Furniture</v>
      </c>
    </row>
    <row r="999" spans="1:14" x14ac:dyDescent="0.3">
      <c r="A999" s="3" t="s">
        <v>2063</v>
      </c>
      <c r="B999" s="4">
        <v>41650</v>
      </c>
      <c r="C999" s="12" t="str">
        <f t="shared" si="15"/>
        <v>2014/01</v>
      </c>
      <c r="D999" s="4">
        <v>41653</v>
      </c>
      <c r="E999" s="3" t="s">
        <v>64</v>
      </c>
      <c r="F999" s="3" t="s">
        <v>2064</v>
      </c>
      <c r="G999" s="3" t="s">
        <v>2061</v>
      </c>
      <c r="H999" s="5">
        <v>994</v>
      </c>
      <c r="I999" s="2">
        <v>2</v>
      </c>
      <c r="J999" s="2">
        <v>0</v>
      </c>
      <c r="K999" s="2">
        <v>3.0813999999999999</v>
      </c>
      <c r="L999" s="18" t="str">
        <f>VLOOKUP(F999,'BD customers'!$1:$1048576,2,FALSE)</f>
        <v>Seth Vernon</v>
      </c>
      <c r="M999" s="2">
        <f>MATCH(orders[[#This Row],[Product ID]],'BD product'!A:A,0)</f>
        <v>529</v>
      </c>
      <c r="N999" s="2" t="str" cm="1">
        <f t="array" ref="N999">INDEX('BD product'!A:D,M999,2)</f>
        <v>Furniture</v>
      </c>
    </row>
    <row r="1000" spans="1:14" x14ac:dyDescent="0.3">
      <c r="A1000" s="3" t="s">
        <v>2065</v>
      </c>
      <c r="B1000" s="4">
        <v>42851</v>
      </c>
      <c r="C1000" s="12" t="str">
        <f t="shared" si="15"/>
        <v>2017/04</v>
      </c>
      <c r="D1000" s="4">
        <v>42852</v>
      </c>
      <c r="E1000" s="3" t="s">
        <v>64</v>
      </c>
      <c r="F1000" s="3" t="s">
        <v>2066</v>
      </c>
      <c r="G1000" s="3" t="s">
        <v>2061</v>
      </c>
      <c r="H1000" s="5">
        <v>1988</v>
      </c>
      <c r="I1000" s="2">
        <v>1</v>
      </c>
      <c r="J1000" s="2">
        <v>6</v>
      </c>
      <c r="K1000" s="2">
        <v>-1.4413</v>
      </c>
      <c r="L1000" s="18" t="str">
        <f>VLOOKUP(F1000,'BD customers'!$1:$1048576,2,FALSE)</f>
        <v>Larry Blacks</v>
      </c>
      <c r="M1000" s="2">
        <f>MATCH(orders[[#This Row],[Product ID]],'BD product'!A:A,0)</f>
        <v>529</v>
      </c>
      <c r="N1000" s="2" t="str" cm="1">
        <f t="array" ref="N1000">INDEX('BD product'!A:D,M1000,2)</f>
        <v>Furniture</v>
      </c>
    </row>
    <row r="1001" spans="1:14" x14ac:dyDescent="0.3">
      <c r="A1001" s="3" t="s">
        <v>2067</v>
      </c>
      <c r="B1001" s="4">
        <v>42698</v>
      </c>
      <c r="C1001" s="12" t="str">
        <f t="shared" si="15"/>
        <v>2016/11</v>
      </c>
      <c r="D1001" s="4">
        <v>42705</v>
      </c>
      <c r="E1001" s="3" t="s">
        <v>21</v>
      </c>
      <c r="F1001" s="3" t="s">
        <v>2068</v>
      </c>
      <c r="G1001" s="3" t="s">
        <v>2061</v>
      </c>
      <c r="H1001" s="5">
        <v>994</v>
      </c>
      <c r="I1001" s="2">
        <v>2</v>
      </c>
      <c r="J1001" s="2">
        <v>0</v>
      </c>
      <c r="K1001" s="2">
        <v>3.0813999999999999</v>
      </c>
      <c r="L1001" s="18" t="str">
        <f>VLOOKUP(F1001,'BD customers'!$1:$1048576,2,FALSE)</f>
        <v>Alyssa Tate</v>
      </c>
      <c r="M1001" s="2">
        <f>MATCH(orders[[#This Row],[Product ID]],'BD product'!A:A,0)</f>
        <v>529</v>
      </c>
      <c r="N1001" s="2" t="str" cm="1">
        <f t="array" ref="N1001">INDEX('BD product'!A:D,M1001,2)</f>
        <v>Furniture</v>
      </c>
    </row>
    <row r="1002" spans="1:14" x14ac:dyDescent="0.3">
      <c r="A1002" s="3" t="s">
        <v>2069</v>
      </c>
      <c r="B1002" s="4">
        <v>41771</v>
      </c>
      <c r="C1002" s="12" t="str">
        <f t="shared" si="15"/>
        <v>2014/05</v>
      </c>
      <c r="D1002" s="4">
        <v>41774</v>
      </c>
      <c r="E1002" s="3" t="s">
        <v>64</v>
      </c>
      <c r="F1002" s="3" t="s">
        <v>401</v>
      </c>
      <c r="G1002" s="3" t="s">
        <v>2061</v>
      </c>
      <c r="H1002" s="5">
        <v>3479</v>
      </c>
      <c r="I1002" s="2">
        <v>7</v>
      </c>
      <c r="J1002" s="2">
        <v>0</v>
      </c>
      <c r="K1002" s="2">
        <v>10.7849</v>
      </c>
      <c r="L1002" s="18" t="str">
        <f>VLOOKUP(F1002,'BD customers'!$1:$1048576,2,FALSE)</f>
        <v>Hunter Lopez</v>
      </c>
      <c r="M1002" s="2">
        <f>MATCH(orders[[#This Row],[Product ID]],'BD product'!A:A,0)</f>
        <v>529</v>
      </c>
      <c r="N1002" s="2" t="str" cm="1">
        <f t="array" ref="N1002">INDEX('BD product'!A:D,M1002,2)</f>
        <v>Furniture</v>
      </c>
    </row>
    <row r="1003" spans="1:14" x14ac:dyDescent="0.3">
      <c r="A1003" s="3" t="s">
        <v>385</v>
      </c>
      <c r="B1003" s="4">
        <v>42509</v>
      </c>
      <c r="C1003" s="12" t="str">
        <f t="shared" si="15"/>
        <v>2016/05</v>
      </c>
      <c r="D1003" s="4">
        <v>42514</v>
      </c>
      <c r="E1003" s="3" t="s">
        <v>21</v>
      </c>
      <c r="F1003" s="3" t="s">
        <v>386</v>
      </c>
      <c r="G1003" s="3" t="s">
        <v>2061</v>
      </c>
      <c r="H1003" s="5">
        <v>3976</v>
      </c>
      <c r="I1003" s="2">
        <v>8</v>
      </c>
      <c r="J1003" s="2">
        <v>0</v>
      </c>
      <c r="K1003" s="2">
        <v>12.3256</v>
      </c>
      <c r="L1003" s="18" t="str">
        <f>VLOOKUP(F1003,'BD customers'!$1:$1048576,2,FALSE)</f>
        <v>Bradley Nguyen</v>
      </c>
      <c r="M1003" s="2">
        <f>MATCH(orders[[#This Row],[Product ID]],'BD product'!A:A,0)</f>
        <v>529</v>
      </c>
      <c r="N1003" s="2" t="str" cm="1">
        <f t="array" ref="N1003">INDEX('BD product'!A:D,M1003,2)</f>
        <v>Furniture</v>
      </c>
    </row>
    <row r="1004" spans="1:14" x14ac:dyDescent="0.3">
      <c r="A1004" s="3" t="s">
        <v>667</v>
      </c>
      <c r="B1004" s="4">
        <v>42965</v>
      </c>
      <c r="C1004" s="12" t="str">
        <f t="shared" si="15"/>
        <v>2017/08</v>
      </c>
      <c r="D1004" s="4">
        <v>42970</v>
      </c>
      <c r="E1004" s="3" t="s">
        <v>11</v>
      </c>
      <c r="F1004" s="3" t="s">
        <v>668</v>
      </c>
      <c r="G1004" s="3" t="s">
        <v>2070</v>
      </c>
      <c r="H1004" s="5">
        <v>107424</v>
      </c>
      <c r="I1004" s="2">
        <v>9</v>
      </c>
      <c r="J1004" s="2">
        <v>2</v>
      </c>
      <c r="K1004" s="2">
        <v>0.3357</v>
      </c>
      <c r="L1004" s="18" t="str">
        <f>VLOOKUP(F1004,'BD customers'!$1:$1048576,2,FALSE)</f>
        <v>Nat Gilpin</v>
      </c>
      <c r="M1004" s="2">
        <f>MATCH(orders[[#This Row],[Product ID]],'BD product'!A:A,0)</f>
        <v>530</v>
      </c>
      <c r="N1004" s="2" t="str" cm="1">
        <f t="array" ref="N1004">INDEX('BD product'!A:D,M1004,2)</f>
        <v>Office Supplies</v>
      </c>
    </row>
    <row r="1005" spans="1:14" x14ac:dyDescent="0.3">
      <c r="A1005" s="3" t="s">
        <v>385</v>
      </c>
      <c r="B1005" s="4">
        <v>42509</v>
      </c>
      <c r="C1005" s="12" t="str">
        <f t="shared" si="15"/>
        <v>2016/05</v>
      </c>
      <c r="D1005" s="4">
        <v>42514</v>
      </c>
      <c r="E1005" s="3" t="s">
        <v>21</v>
      </c>
      <c r="F1005" s="3" t="s">
        <v>386</v>
      </c>
      <c r="G1005" s="3" t="s">
        <v>2070</v>
      </c>
      <c r="H1005" s="5">
        <v>47744</v>
      </c>
      <c r="I1005" s="2">
        <v>4</v>
      </c>
      <c r="J1005" s="2">
        <v>2</v>
      </c>
      <c r="K1005" s="2">
        <v>0.1492</v>
      </c>
      <c r="L1005" s="18" t="str">
        <f>VLOOKUP(F1005,'BD customers'!$1:$1048576,2,FALSE)</f>
        <v>Bradley Nguyen</v>
      </c>
      <c r="M1005" s="2">
        <f>MATCH(orders[[#This Row],[Product ID]],'BD product'!A:A,0)</f>
        <v>530</v>
      </c>
      <c r="N1005" s="2" t="str" cm="1">
        <f t="array" ref="N1005">INDEX('BD product'!A:D,M1005,2)</f>
        <v>Office Supplies</v>
      </c>
    </row>
    <row r="1006" spans="1:14" x14ac:dyDescent="0.3">
      <c r="A1006" s="3" t="s">
        <v>667</v>
      </c>
      <c r="B1006" s="4">
        <v>42965</v>
      </c>
      <c r="C1006" s="12" t="str">
        <f t="shared" si="15"/>
        <v>2017/08</v>
      </c>
      <c r="D1006" s="4">
        <v>42970</v>
      </c>
      <c r="E1006" s="3" t="s">
        <v>11</v>
      </c>
      <c r="F1006" s="3" t="s">
        <v>668</v>
      </c>
      <c r="G1006" s="3" t="s">
        <v>2072</v>
      </c>
      <c r="H1006" s="5">
        <v>3791</v>
      </c>
      <c r="I1006" s="2">
        <v>1</v>
      </c>
      <c r="J1006" s="2">
        <v>0</v>
      </c>
      <c r="K1006" s="2">
        <v>10.9939</v>
      </c>
      <c r="L1006" s="18" t="str">
        <f>VLOOKUP(F1006,'BD customers'!$1:$1048576,2,FALSE)</f>
        <v>Nat Gilpin</v>
      </c>
      <c r="M1006" s="2">
        <f>MATCH(orders[[#This Row],[Product ID]],'BD product'!A:A,0)</f>
        <v>531</v>
      </c>
      <c r="N1006" s="2" t="str" cm="1">
        <f t="array" ref="N1006">INDEX('BD product'!A:D,M1006,2)</f>
        <v>Technology</v>
      </c>
    </row>
    <row r="1007" spans="1:14" x14ac:dyDescent="0.3">
      <c r="A1007" s="3" t="s">
        <v>2074</v>
      </c>
      <c r="B1007" s="4">
        <v>41999</v>
      </c>
      <c r="C1007" s="12" t="str">
        <f t="shared" si="15"/>
        <v>2014/12</v>
      </c>
      <c r="D1007" s="4">
        <v>42004</v>
      </c>
      <c r="E1007" s="3" t="s">
        <v>21</v>
      </c>
      <c r="F1007" s="3" t="s">
        <v>2075</v>
      </c>
      <c r="G1007" s="3" t="s">
        <v>2076</v>
      </c>
      <c r="H1007" s="5">
        <v>869</v>
      </c>
      <c r="I1007" s="2">
        <v>5</v>
      </c>
      <c r="J1007" s="2">
        <v>8</v>
      </c>
      <c r="K1007" s="2">
        <v>-1.4773000000000001</v>
      </c>
      <c r="L1007" s="18" t="str">
        <f>VLOOKUP(F1007,'BD customers'!$1:$1048576,2,FALSE)</f>
        <v>Christina Anderson</v>
      </c>
      <c r="M1007" s="2">
        <f>MATCH(orders[[#This Row],[Product ID]],'BD product'!A:A,0)</f>
        <v>532</v>
      </c>
      <c r="N1007" s="2" t="str" cm="1">
        <f t="array" ref="N1007">INDEX('BD product'!A:D,M1007,2)</f>
        <v>Office Supplies</v>
      </c>
    </row>
    <row r="1008" spans="1:14" x14ac:dyDescent="0.3">
      <c r="A1008" s="3" t="s">
        <v>2078</v>
      </c>
      <c r="B1008" s="4">
        <v>43099</v>
      </c>
      <c r="C1008" s="12" t="str">
        <f t="shared" si="15"/>
        <v>2017/12</v>
      </c>
      <c r="D1008" s="4">
        <v>43103</v>
      </c>
      <c r="E1008" s="3" t="s">
        <v>21</v>
      </c>
      <c r="F1008" s="3" t="s">
        <v>2079</v>
      </c>
      <c r="G1008" s="3" t="s">
        <v>2076</v>
      </c>
      <c r="H1008" s="5">
        <v>13904</v>
      </c>
      <c r="I1008" s="2">
        <v>2</v>
      </c>
      <c r="J1008" s="2">
        <v>2</v>
      </c>
      <c r="K1008" s="2">
        <v>4.5187999999999997</v>
      </c>
      <c r="L1008" s="18" t="str">
        <f>VLOOKUP(F1008,'BD customers'!$1:$1048576,2,FALSE)</f>
        <v>Erica Bern</v>
      </c>
      <c r="M1008" s="2">
        <f>MATCH(orders[[#This Row],[Product ID]],'BD product'!A:A,0)</f>
        <v>532</v>
      </c>
      <c r="N1008" s="2" t="str" cm="1">
        <f t="array" ref="N1008">INDEX('BD product'!A:D,M1008,2)</f>
        <v>Office Supplies</v>
      </c>
    </row>
    <row r="1009" spans="1:14" x14ac:dyDescent="0.3">
      <c r="A1009" s="3" t="s">
        <v>170</v>
      </c>
      <c r="B1009" s="4">
        <v>42337</v>
      </c>
      <c r="C1009" s="12" t="str">
        <f t="shared" si="15"/>
        <v>2015/11</v>
      </c>
      <c r="D1009" s="4">
        <v>42341</v>
      </c>
      <c r="E1009" s="3" t="s">
        <v>21</v>
      </c>
      <c r="F1009" s="3" t="s">
        <v>171</v>
      </c>
      <c r="G1009" s="3" t="s">
        <v>2080</v>
      </c>
      <c r="H1009" s="5">
        <v>30196</v>
      </c>
      <c r="I1009" s="2">
        <v>2</v>
      </c>
      <c r="J1009" s="2">
        <v>0</v>
      </c>
      <c r="K1009" s="2">
        <v>87.568399999999997</v>
      </c>
      <c r="L1009" s="18" t="str">
        <f>VLOOKUP(F1009,'BD customers'!$1:$1048576,2,FALSE)</f>
        <v>Sylvia Foulston</v>
      </c>
      <c r="M1009" s="2">
        <f>MATCH(orders[[#This Row],[Product ID]],'BD product'!A:A,0)</f>
        <v>533</v>
      </c>
      <c r="N1009" s="2" t="str" cm="1">
        <f t="array" ref="N1009">INDEX('BD product'!A:D,M1009,2)</f>
        <v>Furniture</v>
      </c>
    </row>
    <row r="1010" spans="1:14" x14ac:dyDescent="0.3">
      <c r="A1010" s="3" t="s">
        <v>170</v>
      </c>
      <c r="B1010" s="4">
        <v>42337</v>
      </c>
      <c r="C1010" s="12" t="str">
        <f t="shared" si="15"/>
        <v>2015/11</v>
      </c>
      <c r="D1010" s="4">
        <v>42341</v>
      </c>
      <c r="E1010" s="3" t="s">
        <v>21</v>
      </c>
      <c r="F1010" s="3" t="s">
        <v>171</v>
      </c>
      <c r="G1010" s="3" t="s">
        <v>2082</v>
      </c>
      <c r="H1010" s="5">
        <v>55521</v>
      </c>
      <c r="I1010" s="2">
        <v>5</v>
      </c>
      <c r="J1010" s="2">
        <v>1</v>
      </c>
      <c r="K1010" s="2">
        <v>17.8901</v>
      </c>
      <c r="L1010" s="18" t="str">
        <f>VLOOKUP(F1010,'BD customers'!$1:$1048576,2,FALSE)</f>
        <v>Sylvia Foulston</v>
      </c>
      <c r="M1010" s="2">
        <f>MATCH(orders[[#This Row],[Product ID]],'BD product'!A:A,0)</f>
        <v>534</v>
      </c>
      <c r="N1010" s="2" t="str" cm="1">
        <f t="array" ref="N1010">INDEX('BD product'!A:D,M1010,2)</f>
        <v>Office Supplies</v>
      </c>
    </row>
    <row r="1011" spans="1:14" x14ac:dyDescent="0.3">
      <c r="A1011" s="3" t="s">
        <v>170</v>
      </c>
      <c r="B1011" s="4">
        <v>42337</v>
      </c>
      <c r="C1011" s="12" t="str">
        <f t="shared" si="15"/>
        <v>2015/11</v>
      </c>
      <c r="D1011" s="4">
        <v>42341</v>
      </c>
      <c r="E1011" s="3" t="s">
        <v>21</v>
      </c>
      <c r="F1011" s="3" t="s">
        <v>171</v>
      </c>
      <c r="G1011" s="3" t="s">
        <v>2084</v>
      </c>
      <c r="H1011" s="5">
        <v>52348</v>
      </c>
      <c r="I1011" s="2">
        <v>4</v>
      </c>
      <c r="J1011" s="2">
        <v>0</v>
      </c>
      <c r="K1011" s="2">
        <v>1.3087</v>
      </c>
      <c r="L1011" s="18" t="str">
        <f>VLOOKUP(F1011,'BD customers'!$1:$1048576,2,FALSE)</f>
        <v>Sylvia Foulston</v>
      </c>
      <c r="M1011" s="2">
        <f>MATCH(orders[[#This Row],[Product ID]],'BD product'!A:A,0)</f>
        <v>535</v>
      </c>
      <c r="N1011" s="2" t="str" cm="1">
        <f t="array" ref="N1011">INDEX('BD product'!A:D,M1011,2)</f>
        <v>Office Supplies</v>
      </c>
    </row>
    <row r="1012" spans="1:14" x14ac:dyDescent="0.3">
      <c r="A1012" s="3" t="s">
        <v>2086</v>
      </c>
      <c r="B1012" s="4">
        <v>42993</v>
      </c>
      <c r="C1012" s="12" t="str">
        <f t="shared" si="15"/>
        <v>2017/09</v>
      </c>
      <c r="D1012" s="4">
        <v>42997</v>
      </c>
      <c r="E1012" s="3" t="s">
        <v>21</v>
      </c>
      <c r="F1012" s="3" t="s">
        <v>621</v>
      </c>
      <c r="G1012" s="3" t="s">
        <v>2087</v>
      </c>
      <c r="H1012" s="5">
        <v>3556</v>
      </c>
      <c r="I1012" s="2">
        <v>7</v>
      </c>
      <c r="J1012" s="2">
        <v>0</v>
      </c>
      <c r="K1012" s="2">
        <v>12.090400000000001</v>
      </c>
      <c r="L1012" s="18" t="str">
        <f>VLOOKUP(F1012,'BD customers'!$1:$1048576,2,FALSE)</f>
        <v>Meg O'Connel</v>
      </c>
      <c r="M1012" s="2">
        <f>MATCH(orders[[#This Row],[Product ID]],'BD product'!A:A,0)</f>
        <v>536</v>
      </c>
      <c r="N1012" s="2" t="str" cm="1">
        <f t="array" ref="N1012">INDEX('BD product'!A:D,M1012,2)</f>
        <v>Furniture</v>
      </c>
    </row>
    <row r="1013" spans="1:14" x14ac:dyDescent="0.3">
      <c r="A1013" s="3" t="s">
        <v>2089</v>
      </c>
      <c r="B1013" s="4">
        <v>42874</v>
      </c>
      <c r="C1013" s="12" t="str">
        <f t="shared" si="15"/>
        <v>2017/05</v>
      </c>
      <c r="D1013" s="4">
        <v>42878</v>
      </c>
      <c r="E1013" s="3" t="s">
        <v>21</v>
      </c>
      <c r="F1013" s="3" t="s">
        <v>756</v>
      </c>
      <c r="G1013" s="3" t="s">
        <v>2090</v>
      </c>
      <c r="H1013" s="5">
        <v>9716</v>
      </c>
      <c r="I1013" s="2">
        <v>2</v>
      </c>
      <c r="J1013" s="2">
        <v>0</v>
      </c>
      <c r="K1013" s="2">
        <v>28.176400000000001</v>
      </c>
      <c r="L1013" s="18" t="str">
        <f>VLOOKUP(F1013,'BD customers'!$1:$1048576,2,FALSE)</f>
        <v>Annie Thurman</v>
      </c>
      <c r="M1013" s="2">
        <f>MATCH(orders[[#This Row],[Product ID]],'BD product'!A:A,0)</f>
        <v>537</v>
      </c>
      <c r="N1013" s="2" t="str" cm="1">
        <f t="array" ref="N1013">INDEX('BD product'!A:D,M1013,2)</f>
        <v>Office Supplies</v>
      </c>
    </row>
    <row r="1014" spans="1:14" x14ac:dyDescent="0.3">
      <c r="A1014" s="3" t="s">
        <v>385</v>
      </c>
      <c r="B1014" s="4">
        <v>42509</v>
      </c>
      <c r="C1014" s="12" t="str">
        <f t="shared" si="15"/>
        <v>2016/05</v>
      </c>
      <c r="D1014" s="4">
        <v>42514</v>
      </c>
      <c r="E1014" s="3" t="s">
        <v>21</v>
      </c>
      <c r="F1014" s="3" t="s">
        <v>386</v>
      </c>
      <c r="G1014" s="3" t="s">
        <v>2090</v>
      </c>
      <c r="H1014" s="5">
        <v>2429</v>
      </c>
      <c r="I1014" s="2">
        <v>5</v>
      </c>
      <c r="J1014" s="2">
        <v>0</v>
      </c>
      <c r="K1014" s="2">
        <v>7.0441000000000003</v>
      </c>
      <c r="L1014" s="18" t="str">
        <f>VLOOKUP(F1014,'BD customers'!$1:$1048576,2,FALSE)</f>
        <v>Bradley Nguyen</v>
      </c>
      <c r="M1014" s="2">
        <f>MATCH(orders[[#This Row],[Product ID]],'BD product'!A:A,0)</f>
        <v>537</v>
      </c>
      <c r="N1014" s="2" t="str" cm="1">
        <f t="array" ref="N1014">INDEX('BD product'!A:D,M1014,2)</f>
        <v>Office Supplies</v>
      </c>
    </row>
    <row r="1015" spans="1:14" x14ac:dyDescent="0.3">
      <c r="A1015" s="3" t="s">
        <v>1099</v>
      </c>
      <c r="B1015" s="4">
        <v>43086</v>
      </c>
      <c r="C1015" s="12" t="str">
        <f t="shared" si="15"/>
        <v>2017/12</v>
      </c>
      <c r="D1015" s="4">
        <v>43090</v>
      </c>
      <c r="E1015" s="3" t="s">
        <v>21</v>
      </c>
      <c r="F1015" s="3" t="s">
        <v>195</v>
      </c>
      <c r="G1015" s="3" t="s">
        <v>2092</v>
      </c>
      <c r="H1015" s="5">
        <v>1524</v>
      </c>
      <c r="I1015" s="2">
        <v>5</v>
      </c>
      <c r="J1015" s="2">
        <v>2</v>
      </c>
      <c r="K1015" s="2">
        <v>5.1435000000000004</v>
      </c>
      <c r="L1015" s="18" t="str">
        <f>VLOOKUP(F1015,'BD customers'!$1:$1048576,2,FALSE)</f>
        <v>Logan Currie</v>
      </c>
      <c r="M1015" s="2">
        <f>MATCH(orders[[#This Row],[Product ID]],'BD product'!A:A,0)</f>
        <v>538</v>
      </c>
      <c r="N1015" s="2" t="str" cm="1">
        <f t="array" ref="N1015">INDEX('BD product'!A:D,M1015,2)</f>
        <v>Office Supplies</v>
      </c>
    </row>
    <row r="1016" spans="1:14" x14ac:dyDescent="0.3">
      <c r="A1016" s="3" t="s">
        <v>331</v>
      </c>
      <c r="B1016" s="4">
        <v>42696</v>
      </c>
      <c r="C1016" s="12" t="str">
        <f t="shared" si="15"/>
        <v>2016/11</v>
      </c>
      <c r="D1016" s="4">
        <v>42700</v>
      </c>
      <c r="E1016" s="3" t="s">
        <v>21</v>
      </c>
      <c r="F1016" s="3" t="s">
        <v>332</v>
      </c>
      <c r="G1016" s="3" t="s">
        <v>2092</v>
      </c>
      <c r="H1016" s="5">
        <v>12192</v>
      </c>
      <c r="I1016" s="2">
        <v>4</v>
      </c>
      <c r="J1016" s="2">
        <v>2</v>
      </c>
      <c r="K1016" s="2">
        <v>4.1147999999999998</v>
      </c>
      <c r="L1016" s="18" t="str">
        <f>VLOOKUP(F1016,'BD customers'!$1:$1048576,2,FALSE)</f>
        <v>Todd Boyes</v>
      </c>
      <c r="M1016" s="2">
        <f>MATCH(orders[[#This Row],[Product ID]],'BD product'!A:A,0)</f>
        <v>538</v>
      </c>
      <c r="N1016" s="2" t="str" cm="1">
        <f t="array" ref="N1016">INDEX('BD product'!A:D,M1016,2)</f>
        <v>Office Supplies</v>
      </c>
    </row>
    <row r="1017" spans="1:14" x14ac:dyDescent="0.3">
      <c r="A1017" s="3" t="s">
        <v>2094</v>
      </c>
      <c r="B1017" s="4">
        <v>42715</v>
      </c>
      <c r="C1017" s="12" t="str">
        <f t="shared" si="15"/>
        <v>2016/12</v>
      </c>
      <c r="D1017" s="4">
        <v>42717</v>
      </c>
      <c r="E1017" s="3" t="s">
        <v>11</v>
      </c>
      <c r="F1017" s="3" t="s">
        <v>2095</v>
      </c>
      <c r="G1017" s="3" t="s">
        <v>2096</v>
      </c>
      <c r="H1017" s="5">
        <v>243384</v>
      </c>
      <c r="I1017" s="2">
        <v>3</v>
      </c>
      <c r="J1017" s="2">
        <v>2</v>
      </c>
      <c r="K1017" s="2">
        <v>-51.719099999999997</v>
      </c>
      <c r="L1017" s="18" t="str">
        <f>VLOOKUP(F1017,'BD customers'!$1:$1048576,2,FALSE)</f>
        <v>Fred McMath</v>
      </c>
      <c r="M1017" s="2">
        <f>MATCH(orders[[#This Row],[Product ID]],'BD product'!A:A,0)</f>
        <v>539</v>
      </c>
      <c r="N1017" s="2" t="str" cm="1">
        <f t="array" ref="N1017">INDEX('BD product'!A:D,M1017,2)</f>
        <v>Office Supplies</v>
      </c>
    </row>
    <row r="1018" spans="1:14" x14ac:dyDescent="0.3">
      <c r="A1018" s="3" t="s">
        <v>2094</v>
      </c>
      <c r="B1018" s="4">
        <v>42715</v>
      </c>
      <c r="C1018" s="12" t="str">
        <f t="shared" si="15"/>
        <v>2016/12</v>
      </c>
      <c r="D1018" s="4">
        <v>42717</v>
      </c>
      <c r="E1018" s="3" t="s">
        <v>11</v>
      </c>
      <c r="F1018" s="3" t="s">
        <v>2095</v>
      </c>
      <c r="G1018" s="3" t="s">
        <v>2098</v>
      </c>
      <c r="H1018" s="5">
        <v>1198</v>
      </c>
      <c r="I1018" s="2">
        <v>5</v>
      </c>
      <c r="J1018" s="2">
        <v>2</v>
      </c>
      <c r="K1018" s="2">
        <v>0.29949999999999999</v>
      </c>
      <c r="L1018" s="18" t="str">
        <f>VLOOKUP(F1018,'BD customers'!$1:$1048576,2,FALSE)</f>
        <v>Fred McMath</v>
      </c>
      <c r="M1018" s="2">
        <f>MATCH(orders[[#This Row],[Product ID]],'BD product'!A:A,0)</f>
        <v>540</v>
      </c>
      <c r="N1018" s="2" t="str" cm="1">
        <f t="array" ref="N1018">INDEX('BD product'!A:D,M1018,2)</f>
        <v>Technology</v>
      </c>
    </row>
    <row r="1019" spans="1:14" x14ac:dyDescent="0.3">
      <c r="A1019" s="3" t="s">
        <v>2100</v>
      </c>
      <c r="B1019" s="4">
        <v>42002</v>
      </c>
      <c r="C1019" s="12" t="str">
        <f t="shared" si="15"/>
        <v>2014/12</v>
      </c>
      <c r="D1019" s="4">
        <v>42006</v>
      </c>
      <c r="E1019" s="3" t="s">
        <v>21</v>
      </c>
      <c r="F1019" s="3" t="s">
        <v>2101</v>
      </c>
      <c r="G1019" s="3" t="s">
        <v>2098</v>
      </c>
      <c r="H1019" s="5">
        <v>1198</v>
      </c>
      <c r="I1019" s="2">
        <v>4</v>
      </c>
      <c r="J1019" s="2">
        <v>0</v>
      </c>
      <c r="K1019" s="2">
        <v>0.47920000000000001</v>
      </c>
      <c r="L1019" s="18" t="str">
        <f>VLOOKUP(F1019,'BD customers'!$1:$1048576,2,FALSE)</f>
        <v>Debra Catini</v>
      </c>
      <c r="M1019" s="2">
        <f>MATCH(orders[[#This Row],[Product ID]],'BD product'!A:A,0)</f>
        <v>540</v>
      </c>
      <c r="N1019" s="2" t="str" cm="1">
        <f t="array" ref="N1019">INDEX('BD product'!A:D,M1019,2)</f>
        <v>Technology</v>
      </c>
    </row>
    <row r="1020" spans="1:14" x14ac:dyDescent="0.3">
      <c r="A1020" s="3" t="s">
        <v>2094</v>
      </c>
      <c r="B1020" s="4">
        <v>42715</v>
      </c>
      <c r="C1020" s="12" t="str">
        <f t="shared" si="15"/>
        <v>2016/12</v>
      </c>
      <c r="D1020" s="4">
        <v>42717</v>
      </c>
      <c r="E1020" s="3" t="s">
        <v>11</v>
      </c>
      <c r="F1020" s="3" t="s">
        <v>2095</v>
      </c>
      <c r="G1020" s="3" t="s">
        <v>2102</v>
      </c>
      <c r="H1020" s="5">
        <v>300768</v>
      </c>
      <c r="I1020" s="2">
        <v>4</v>
      </c>
      <c r="J1020" s="2">
        <v>2</v>
      </c>
      <c r="K1020" s="2">
        <v>30.076799999999999</v>
      </c>
      <c r="L1020" s="18" t="str">
        <f>VLOOKUP(F1020,'BD customers'!$1:$1048576,2,FALSE)</f>
        <v>Fred McMath</v>
      </c>
      <c r="M1020" s="2">
        <f>MATCH(orders[[#This Row],[Product ID]],'BD product'!A:A,0)</f>
        <v>541</v>
      </c>
      <c r="N1020" s="2" t="str" cm="1">
        <f t="array" ref="N1020">INDEX('BD product'!A:D,M1020,2)</f>
        <v>Technology</v>
      </c>
    </row>
    <row r="1021" spans="1:14" x14ac:dyDescent="0.3">
      <c r="A1021" s="3" t="s">
        <v>2009</v>
      </c>
      <c r="B1021" s="4">
        <v>43002</v>
      </c>
      <c r="C1021" s="12" t="str">
        <f t="shared" si="15"/>
        <v>2017/09</v>
      </c>
      <c r="D1021" s="4">
        <v>43004</v>
      </c>
      <c r="E1021" s="3" t="s">
        <v>11</v>
      </c>
      <c r="F1021" s="3" t="s">
        <v>582</v>
      </c>
      <c r="G1021" s="3" t="s">
        <v>2104</v>
      </c>
      <c r="H1021" s="5">
        <v>1788</v>
      </c>
      <c r="I1021" s="2">
        <v>3</v>
      </c>
      <c r="J1021" s="2">
        <v>2</v>
      </c>
      <c r="K1021" s="2">
        <v>2.4584999999999999</v>
      </c>
      <c r="L1021" s="18" t="str">
        <f>VLOOKUP(F1021,'BD customers'!$1:$1048576,2,FALSE)</f>
        <v>Brian Dahlen</v>
      </c>
      <c r="M1021" s="2">
        <f>MATCH(orders[[#This Row],[Product ID]],'BD product'!A:A,0)</f>
        <v>542</v>
      </c>
      <c r="N1021" s="2" t="str" cm="1">
        <f t="array" ref="N1021">INDEX('BD product'!A:D,M1021,2)</f>
        <v>Technology</v>
      </c>
    </row>
    <row r="1022" spans="1:14" x14ac:dyDescent="0.3">
      <c r="A1022" s="3" t="s">
        <v>2106</v>
      </c>
      <c r="B1022" s="4">
        <v>42281</v>
      </c>
      <c r="C1022" s="12" t="str">
        <f t="shared" si="15"/>
        <v>2015/10</v>
      </c>
      <c r="D1022" s="4">
        <v>42286</v>
      </c>
      <c r="E1022" s="3" t="s">
        <v>11</v>
      </c>
      <c r="F1022" s="3" t="s">
        <v>2107</v>
      </c>
      <c r="G1022" s="3" t="s">
        <v>2108</v>
      </c>
      <c r="H1022" s="5">
        <v>39294</v>
      </c>
      <c r="I1022" s="2">
        <v>3</v>
      </c>
      <c r="J1022" s="2">
        <v>0</v>
      </c>
      <c r="K1022" s="2">
        <v>43.223399999999998</v>
      </c>
      <c r="L1022" s="18" t="str">
        <f>VLOOKUP(F1022,'BD customers'!$1:$1048576,2,FALSE)</f>
        <v>Denny Joy</v>
      </c>
      <c r="M1022" s="2">
        <f>MATCH(orders[[#This Row],[Product ID]],'BD product'!A:A,0)</f>
        <v>543</v>
      </c>
      <c r="N1022" s="2" t="str" cm="1">
        <f t="array" ref="N1022">INDEX('BD product'!A:D,M1022,2)</f>
        <v>Furniture</v>
      </c>
    </row>
    <row r="1023" spans="1:14" x14ac:dyDescent="0.3">
      <c r="A1023" s="3" t="s">
        <v>2110</v>
      </c>
      <c r="B1023" s="4">
        <v>42597</v>
      </c>
      <c r="C1023" s="12" t="str">
        <f t="shared" si="15"/>
        <v>2016/08</v>
      </c>
      <c r="D1023" s="4">
        <v>42603</v>
      </c>
      <c r="E1023" s="3" t="s">
        <v>21</v>
      </c>
      <c r="F1023" s="3" t="s">
        <v>2111</v>
      </c>
      <c r="G1023" s="3" t="s">
        <v>2112</v>
      </c>
      <c r="H1023" s="5">
        <v>18882</v>
      </c>
      <c r="I1023" s="2">
        <v>3</v>
      </c>
      <c r="J1023" s="2">
        <v>7</v>
      </c>
      <c r="K1023" s="2">
        <v>-13.8468</v>
      </c>
      <c r="L1023" s="18" t="str">
        <f>VLOOKUP(F1023,'BD customers'!$1:$1048576,2,FALSE)</f>
        <v>Max Engle</v>
      </c>
      <c r="M1023" s="2">
        <f>MATCH(orders[[#This Row],[Product ID]],'BD product'!A:A,0)</f>
        <v>544</v>
      </c>
      <c r="N1023" s="2" t="str" cm="1">
        <f t="array" ref="N1023">INDEX('BD product'!A:D,M1023,2)</f>
        <v>Office Supplies</v>
      </c>
    </row>
    <row r="1024" spans="1:14" x14ac:dyDescent="0.3">
      <c r="A1024" s="3" t="s">
        <v>2110</v>
      </c>
      <c r="B1024" s="4">
        <v>42597</v>
      </c>
      <c r="C1024" s="12" t="str">
        <f t="shared" si="15"/>
        <v>2016/08</v>
      </c>
      <c r="D1024" s="4">
        <v>42603</v>
      </c>
      <c r="E1024" s="3" t="s">
        <v>21</v>
      </c>
      <c r="F1024" s="3" t="s">
        <v>2111</v>
      </c>
      <c r="G1024" s="3" t="s">
        <v>2114</v>
      </c>
      <c r="H1024" s="5">
        <v>122328</v>
      </c>
      <c r="I1024" s="2">
        <v>3</v>
      </c>
      <c r="J1024" s="2">
        <v>2</v>
      </c>
      <c r="K1024" s="2">
        <v>12.232799999999999</v>
      </c>
      <c r="L1024" s="18" t="str">
        <f>VLOOKUP(F1024,'BD customers'!$1:$1048576,2,FALSE)</f>
        <v>Max Engle</v>
      </c>
      <c r="M1024" s="2">
        <f>MATCH(orders[[#This Row],[Product ID]],'BD product'!A:A,0)</f>
        <v>545</v>
      </c>
      <c r="N1024" s="2" t="str" cm="1">
        <f t="array" ref="N1024">INDEX('BD product'!A:D,M1024,2)</f>
        <v>Office Supplies</v>
      </c>
    </row>
    <row r="1025" spans="1:14" x14ac:dyDescent="0.3">
      <c r="A1025" s="3" t="s">
        <v>995</v>
      </c>
      <c r="B1025" s="4">
        <v>42510</v>
      </c>
      <c r="C1025" s="12" t="str">
        <f t="shared" si="15"/>
        <v>2016/05</v>
      </c>
      <c r="D1025" s="4">
        <v>42515</v>
      </c>
      <c r="E1025" s="3" t="s">
        <v>21</v>
      </c>
      <c r="F1025" s="3" t="s">
        <v>489</v>
      </c>
      <c r="G1025" s="3" t="s">
        <v>2116</v>
      </c>
      <c r="H1025" s="5">
        <v>15424</v>
      </c>
      <c r="I1025" s="2">
        <v>4</v>
      </c>
      <c r="J1025" s="2">
        <v>2</v>
      </c>
      <c r="K1025" s="2">
        <v>5.0128000000000004</v>
      </c>
      <c r="L1025" s="18" t="str">
        <f>VLOOKUP(F1025,'BD customers'!$1:$1048576,2,FALSE)</f>
        <v>Rick Bensley</v>
      </c>
      <c r="M1025" s="2">
        <f>MATCH(orders[[#This Row],[Product ID]],'BD product'!A:A,0)</f>
        <v>546</v>
      </c>
      <c r="N1025" s="2" t="str" cm="1">
        <f t="array" ref="N1025">INDEX('BD product'!A:D,M1025,2)</f>
        <v>Office Supplies</v>
      </c>
    </row>
    <row r="1026" spans="1:14" x14ac:dyDescent="0.3">
      <c r="A1026" s="3" t="s">
        <v>372</v>
      </c>
      <c r="B1026" s="4">
        <v>42516</v>
      </c>
      <c r="C1026" s="12" t="str">
        <f t="shared" ref="C1026:C1089" si="16">TEXT(B1026,"aaaa/mm")</f>
        <v>2016/05</v>
      </c>
      <c r="D1026" s="4">
        <v>42522</v>
      </c>
      <c r="E1026" s="3" t="s">
        <v>21</v>
      </c>
      <c r="F1026" s="3" t="s">
        <v>373</v>
      </c>
      <c r="G1026" s="3" t="s">
        <v>2116</v>
      </c>
      <c r="H1026" s="5">
        <v>964</v>
      </c>
      <c r="I1026" s="2">
        <v>2</v>
      </c>
      <c r="J1026" s="2">
        <v>0</v>
      </c>
      <c r="K1026" s="2">
        <v>4.4344000000000001</v>
      </c>
      <c r="L1026" s="18" t="str">
        <f>VLOOKUP(F1026,'BD customers'!$1:$1048576,2,FALSE)</f>
        <v>Toby Braunhardt</v>
      </c>
      <c r="M1026" s="2">
        <f>MATCH(orders[[#This Row],[Product ID]],'BD product'!A:A,0)</f>
        <v>546</v>
      </c>
      <c r="N1026" s="2" t="str" cm="1">
        <f t="array" ref="N1026">INDEX('BD product'!A:D,M1026,2)</f>
        <v>Office Supplies</v>
      </c>
    </row>
    <row r="1027" spans="1:14" x14ac:dyDescent="0.3">
      <c r="A1027" s="3" t="s">
        <v>2118</v>
      </c>
      <c r="B1027" s="4">
        <v>42722</v>
      </c>
      <c r="C1027" s="12" t="str">
        <f t="shared" si="16"/>
        <v>2016/12</v>
      </c>
      <c r="D1027" s="4">
        <v>42726</v>
      </c>
      <c r="E1027" s="3" t="s">
        <v>21</v>
      </c>
      <c r="F1027" s="3" t="s">
        <v>2119</v>
      </c>
      <c r="G1027" s="3" t="s">
        <v>2120</v>
      </c>
      <c r="H1027" s="5">
        <v>1884</v>
      </c>
      <c r="I1027" s="2">
        <v>3</v>
      </c>
      <c r="J1027" s="2">
        <v>0</v>
      </c>
      <c r="K1027" s="2">
        <v>6.0288000000000004</v>
      </c>
      <c r="L1027" s="18" t="str">
        <f>VLOOKUP(F1027,'BD customers'!$1:$1048576,2,FALSE)</f>
        <v>Justin Deggeller</v>
      </c>
      <c r="M1027" s="2">
        <f>MATCH(orders[[#This Row],[Product ID]],'BD product'!A:A,0)</f>
        <v>547</v>
      </c>
      <c r="N1027" s="2" t="str" cm="1">
        <f t="array" ref="N1027">INDEX('BD product'!A:D,M1027,2)</f>
        <v>Furniture</v>
      </c>
    </row>
    <row r="1028" spans="1:14" x14ac:dyDescent="0.3">
      <c r="A1028" s="3" t="s">
        <v>2122</v>
      </c>
      <c r="B1028" s="4">
        <v>42665</v>
      </c>
      <c r="C1028" s="12" t="str">
        <f t="shared" si="16"/>
        <v>2016/10</v>
      </c>
      <c r="D1028" s="4">
        <v>42667</v>
      </c>
      <c r="E1028" s="3" t="s">
        <v>64</v>
      </c>
      <c r="F1028" s="3" t="s">
        <v>2123</v>
      </c>
      <c r="G1028" s="3" t="s">
        <v>2120</v>
      </c>
      <c r="H1028" s="5">
        <v>314</v>
      </c>
      <c r="I1028" s="2">
        <v>5</v>
      </c>
      <c r="J1028" s="2">
        <v>0</v>
      </c>
      <c r="K1028" s="2">
        <v>1.0047999999999999</v>
      </c>
      <c r="L1028" s="18" t="str">
        <f>VLOOKUP(F1028,'BD customers'!$1:$1048576,2,FALSE)</f>
        <v>Peter McVee</v>
      </c>
      <c r="M1028" s="2">
        <f>MATCH(orders[[#This Row],[Product ID]],'BD product'!A:A,0)</f>
        <v>547</v>
      </c>
      <c r="N1028" s="2" t="str" cm="1">
        <f t="array" ref="N1028">INDEX('BD product'!A:D,M1028,2)</f>
        <v>Furniture</v>
      </c>
    </row>
    <row r="1029" spans="1:14" x14ac:dyDescent="0.3">
      <c r="A1029" s="3" t="s">
        <v>2124</v>
      </c>
      <c r="B1029" s="4">
        <v>42946</v>
      </c>
      <c r="C1029" s="12" t="str">
        <f t="shared" si="16"/>
        <v>2017/07</v>
      </c>
      <c r="D1029" s="4">
        <v>42950</v>
      </c>
      <c r="E1029" s="3" t="s">
        <v>11</v>
      </c>
      <c r="F1029" s="3" t="s">
        <v>1327</v>
      </c>
      <c r="G1029" s="3" t="s">
        <v>2125</v>
      </c>
      <c r="H1029" s="5">
        <v>3304</v>
      </c>
      <c r="I1029" s="2">
        <v>2</v>
      </c>
      <c r="J1029" s="2">
        <v>0</v>
      </c>
      <c r="K1029" s="2">
        <v>8.5904000000000007</v>
      </c>
      <c r="L1029" s="18" t="str">
        <f>VLOOKUP(F1029,'BD customers'!$1:$1048576,2,FALSE)</f>
        <v>John Lee</v>
      </c>
      <c r="M1029" s="2">
        <f>MATCH(orders[[#This Row],[Product ID]],'BD product'!A:A,0)</f>
        <v>548</v>
      </c>
      <c r="N1029" s="2" t="str" cm="1">
        <f t="array" ref="N1029">INDEX('BD product'!A:D,M1029,2)</f>
        <v>Office Supplies</v>
      </c>
    </row>
    <row r="1030" spans="1:14" x14ac:dyDescent="0.3">
      <c r="A1030" s="3" t="s">
        <v>2124</v>
      </c>
      <c r="B1030" s="4">
        <v>42946</v>
      </c>
      <c r="C1030" s="12" t="str">
        <f t="shared" si="16"/>
        <v>2017/07</v>
      </c>
      <c r="D1030" s="4">
        <v>42950</v>
      </c>
      <c r="E1030" s="3" t="s">
        <v>11</v>
      </c>
      <c r="F1030" s="3" t="s">
        <v>1327</v>
      </c>
      <c r="G1030" s="3" t="s">
        <v>2127</v>
      </c>
      <c r="H1030" s="5">
        <v>2625</v>
      </c>
      <c r="I1030" s="2">
        <v>7</v>
      </c>
      <c r="J1030" s="2">
        <v>0</v>
      </c>
      <c r="K1030" s="2">
        <v>1.26E-2</v>
      </c>
      <c r="L1030" s="18" t="str">
        <f>VLOOKUP(F1030,'BD customers'!$1:$1048576,2,FALSE)</f>
        <v>John Lee</v>
      </c>
      <c r="M1030" s="2">
        <f>MATCH(orders[[#This Row],[Product ID]],'BD product'!A:A,0)</f>
        <v>549</v>
      </c>
      <c r="N1030" s="2" t="str" cm="1">
        <f t="array" ref="N1030">INDEX('BD product'!A:D,M1030,2)</f>
        <v>Office Supplies</v>
      </c>
    </row>
    <row r="1031" spans="1:14" x14ac:dyDescent="0.3">
      <c r="A1031" s="3" t="s">
        <v>1116</v>
      </c>
      <c r="B1031" s="4">
        <v>42226</v>
      </c>
      <c r="C1031" s="12" t="str">
        <f t="shared" si="16"/>
        <v>2015/08</v>
      </c>
      <c r="D1031" s="4">
        <v>42232</v>
      </c>
      <c r="E1031" s="3" t="s">
        <v>21</v>
      </c>
      <c r="F1031" s="3" t="s">
        <v>1117</v>
      </c>
      <c r="G1031" s="3" t="s">
        <v>2127</v>
      </c>
      <c r="H1031" s="5">
        <v>375</v>
      </c>
      <c r="I1031" s="2">
        <v>1</v>
      </c>
      <c r="J1031" s="2">
        <v>0</v>
      </c>
      <c r="K1031" s="2">
        <v>1.8E-3</v>
      </c>
      <c r="L1031" s="18" t="str">
        <f>VLOOKUP(F1031,'BD customers'!$1:$1048576,2,FALSE)</f>
        <v>Julie Kriz</v>
      </c>
      <c r="M1031" s="2">
        <f>MATCH(orders[[#This Row],[Product ID]],'BD product'!A:A,0)</f>
        <v>549</v>
      </c>
      <c r="N1031" s="2" t="str" cm="1">
        <f t="array" ref="N1031">INDEX('BD product'!A:D,M1031,2)</f>
        <v>Office Supplies</v>
      </c>
    </row>
    <row r="1032" spans="1:14" x14ac:dyDescent="0.3">
      <c r="A1032" s="3" t="s">
        <v>2129</v>
      </c>
      <c r="B1032" s="4">
        <v>42937</v>
      </c>
      <c r="C1032" s="12" t="str">
        <f t="shared" si="16"/>
        <v>2017/07</v>
      </c>
      <c r="D1032" s="4">
        <v>42941</v>
      </c>
      <c r="E1032" s="3" t="s">
        <v>21</v>
      </c>
      <c r="F1032" s="3" t="s">
        <v>680</v>
      </c>
      <c r="G1032" s="3" t="s">
        <v>2130</v>
      </c>
      <c r="H1032" s="5">
        <v>648</v>
      </c>
      <c r="I1032" s="2">
        <v>1</v>
      </c>
      <c r="J1032" s="2">
        <v>0</v>
      </c>
      <c r="K1032" s="2">
        <v>3.1751999999999998</v>
      </c>
      <c r="L1032" s="18" t="str">
        <f>VLOOKUP(F1032,'BD customers'!$1:$1048576,2,FALSE)</f>
        <v>Tamara Willingham</v>
      </c>
      <c r="M1032" s="2">
        <f>MATCH(orders[[#This Row],[Product ID]],'BD product'!A:A,0)</f>
        <v>550</v>
      </c>
      <c r="N1032" s="2" t="str" cm="1">
        <f t="array" ref="N1032">INDEX('BD product'!A:D,M1032,2)</f>
        <v>Office Supplies</v>
      </c>
    </row>
    <row r="1033" spans="1:14" x14ac:dyDescent="0.3">
      <c r="A1033" s="3" t="s">
        <v>2132</v>
      </c>
      <c r="B1033" s="4">
        <v>43099</v>
      </c>
      <c r="C1033" s="12" t="str">
        <f t="shared" si="16"/>
        <v>2017/12</v>
      </c>
      <c r="D1033" s="4">
        <v>43105</v>
      </c>
      <c r="E1033" s="3" t="s">
        <v>21</v>
      </c>
      <c r="F1033" s="3" t="s">
        <v>978</v>
      </c>
      <c r="G1033" s="3" t="s">
        <v>2133</v>
      </c>
      <c r="H1033" s="5">
        <v>2093</v>
      </c>
      <c r="I1033" s="2">
        <v>2</v>
      </c>
      <c r="J1033" s="2">
        <v>0</v>
      </c>
      <c r="K1033" s="2">
        <v>5.6510999999999996</v>
      </c>
      <c r="L1033" s="18" t="str">
        <f>VLOOKUP(F1033,'BD customers'!$1:$1048576,2,FALSE)</f>
        <v>Chuck Clark</v>
      </c>
      <c r="M1033" s="2">
        <f>MATCH(orders[[#This Row],[Product ID]],'BD product'!A:A,0)</f>
        <v>551</v>
      </c>
      <c r="N1033" s="2" t="str" cm="1">
        <f t="array" ref="N1033">INDEX('BD product'!A:D,M1033,2)</f>
        <v>Office Supplies</v>
      </c>
    </row>
    <row r="1034" spans="1:14" x14ac:dyDescent="0.3">
      <c r="A1034" s="3" t="s">
        <v>2135</v>
      </c>
      <c r="B1034" s="4">
        <v>43043</v>
      </c>
      <c r="C1034" s="12" t="str">
        <f t="shared" si="16"/>
        <v>2017/11</v>
      </c>
      <c r="D1034" s="4">
        <v>43043</v>
      </c>
      <c r="E1034" s="3" t="s">
        <v>41</v>
      </c>
      <c r="F1034" s="3" t="s">
        <v>2136</v>
      </c>
      <c r="G1034" s="3" t="s">
        <v>2133</v>
      </c>
      <c r="H1034" s="5">
        <v>16744</v>
      </c>
      <c r="I1034" s="2">
        <v>2</v>
      </c>
      <c r="J1034" s="2">
        <v>2</v>
      </c>
      <c r="K1034" s="2">
        <v>1.4651000000000001</v>
      </c>
      <c r="L1034" s="18" t="str">
        <f>VLOOKUP(F1034,'BD customers'!$1:$1048576,2,FALSE)</f>
        <v>Grant Thornton</v>
      </c>
      <c r="M1034" s="2">
        <f>MATCH(orders[[#This Row],[Product ID]],'BD product'!A:A,0)</f>
        <v>551</v>
      </c>
      <c r="N1034" s="2" t="str" cm="1">
        <f t="array" ref="N1034">INDEX('BD product'!A:D,M1034,2)</f>
        <v>Office Supplies</v>
      </c>
    </row>
    <row r="1035" spans="1:14" x14ac:dyDescent="0.3">
      <c r="A1035" s="3" t="s">
        <v>2137</v>
      </c>
      <c r="B1035" s="4">
        <v>42324</v>
      </c>
      <c r="C1035" s="12" t="str">
        <f t="shared" si="16"/>
        <v>2015/11</v>
      </c>
      <c r="D1035" s="4">
        <v>42330</v>
      </c>
      <c r="E1035" s="3" t="s">
        <v>21</v>
      </c>
      <c r="F1035" s="3" t="s">
        <v>1344</v>
      </c>
      <c r="G1035" s="3" t="s">
        <v>2133</v>
      </c>
      <c r="H1035" s="5">
        <v>52325</v>
      </c>
      <c r="I1035" s="2">
        <v>5</v>
      </c>
      <c r="J1035" s="2">
        <v>0</v>
      </c>
      <c r="K1035" s="2">
        <v>141.2775</v>
      </c>
      <c r="L1035" s="18" t="str">
        <f>VLOOKUP(F1035,'BD customers'!$1:$1048576,2,FALSE)</f>
        <v>Philisse Overcash</v>
      </c>
      <c r="M1035" s="2">
        <f>MATCH(orders[[#This Row],[Product ID]],'BD product'!A:A,0)</f>
        <v>551</v>
      </c>
      <c r="N1035" s="2" t="str" cm="1">
        <f t="array" ref="N1035">INDEX('BD product'!A:D,M1035,2)</f>
        <v>Office Supplies</v>
      </c>
    </row>
    <row r="1036" spans="1:14" x14ac:dyDescent="0.3">
      <c r="A1036" s="3" t="s">
        <v>2138</v>
      </c>
      <c r="B1036" s="4">
        <v>42461</v>
      </c>
      <c r="C1036" s="12" t="str">
        <f t="shared" si="16"/>
        <v>2016/04</v>
      </c>
      <c r="D1036" s="4">
        <v>42468</v>
      </c>
      <c r="E1036" s="3" t="s">
        <v>21</v>
      </c>
      <c r="F1036" s="3" t="s">
        <v>1096</v>
      </c>
      <c r="G1036" s="3" t="s">
        <v>2139</v>
      </c>
      <c r="H1036" s="5">
        <v>3156</v>
      </c>
      <c r="I1036" s="2">
        <v>5</v>
      </c>
      <c r="J1036" s="2">
        <v>2</v>
      </c>
      <c r="K1036" s="2">
        <v>9.8625000000000007</v>
      </c>
      <c r="L1036" s="18" t="str">
        <f>VLOOKUP(F1036,'BD customers'!$1:$1048576,2,FALSE)</f>
        <v>Barry Blumstein</v>
      </c>
      <c r="M1036" s="2">
        <f>MATCH(orders[[#This Row],[Product ID]],'BD product'!A:A,0)</f>
        <v>552</v>
      </c>
      <c r="N1036" s="2" t="str" cm="1">
        <f t="array" ref="N1036">INDEX('BD product'!A:D,M1036,2)</f>
        <v>Office Supplies</v>
      </c>
    </row>
    <row r="1037" spans="1:14" x14ac:dyDescent="0.3">
      <c r="A1037" s="3" t="s">
        <v>2140</v>
      </c>
      <c r="B1037" s="4">
        <v>41972</v>
      </c>
      <c r="C1037" s="12" t="str">
        <f t="shared" si="16"/>
        <v>2014/11</v>
      </c>
      <c r="D1037" s="4">
        <v>41977</v>
      </c>
      <c r="E1037" s="3" t="s">
        <v>21</v>
      </c>
      <c r="F1037" s="3" t="s">
        <v>2141</v>
      </c>
      <c r="G1037" s="3" t="s">
        <v>2139</v>
      </c>
      <c r="H1037" s="5">
        <v>12624</v>
      </c>
      <c r="I1037" s="2">
        <v>2</v>
      </c>
      <c r="J1037" s="2">
        <v>2</v>
      </c>
      <c r="K1037" s="2">
        <v>0.39450000000000002</v>
      </c>
      <c r="L1037" s="18" t="str">
        <f>VLOOKUP(F1037,'BD customers'!$1:$1048576,2,FALSE)</f>
        <v>Bill Stewart</v>
      </c>
      <c r="M1037" s="2">
        <f>MATCH(orders[[#This Row],[Product ID]],'BD product'!A:A,0)</f>
        <v>552</v>
      </c>
      <c r="N1037" s="2" t="str" cm="1">
        <f t="array" ref="N1037">INDEX('BD product'!A:D,M1037,2)</f>
        <v>Office Supplies</v>
      </c>
    </row>
    <row r="1038" spans="1:14" x14ac:dyDescent="0.3">
      <c r="A1038" s="3" t="s">
        <v>2138</v>
      </c>
      <c r="B1038" s="4">
        <v>42461</v>
      </c>
      <c r="C1038" s="12" t="str">
        <f t="shared" si="16"/>
        <v>2016/04</v>
      </c>
      <c r="D1038" s="4">
        <v>42468</v>
      </c>
      <c r="E1038" s="3" t="s">
        <v>21</v>
      </c>
      <c r="F1038" s="3" t="s">
        <v>1096</v>
      </c>
      <c r="G1038" s="3" t="s">
        <v>2142</v>
      </c>
      <c r="H1038" s="5">
        <v>30144</v>
      </c>
      <c r="I1038" s="2">
        <v>2</v>
      </c>
      <c r="J1038" s="2">
        <v>2</v>
      </c>
      <c r="K1038" s="2">
        <v>3.0144000000000002</v>
      </c>
      <c r="L1038" s="18" t="str">
        <f>VLOOKUP(F1038,'BD customers'!$1:$1048576,2,FALSE)</f>
        <v>Barry Blumstein</v>
      </c>
      <c r="M1038" s="2">
        <f>MATCH(orders[[#This Row],[Product ID]],'BD product'!A:A,0)</f>
        <v>553</v>
      </c>
      <c r="N1038" s="2" t="str" cm="1">
        <f t="array" ref="N1038">INDEX('BD product'!A:D,M1038,2)</f>
        <v>Office Supplies</v>
      </c>
    </row>
    <row r="1039" spans="1:14" x14ac:dyDescent="0.3">
      <c r="A1039" s="3" t="s">
        <v>1458</v>
      </c>
      <c r="B1039" s="4">
        <v>42110</v>
      </c>
      <c r="C1039" s="12" t="str">
        <f t="shared" si="16"/>
        <v>2015/04</v>
      </c>
      <c r="D1039" s="4">
        <v>42115</v>
      </c>
      <c r="E1039" s="3" t="s">
        <v>21</v>
      </c>
      <c r="F1039" s="3" t="s">
        <v>1459</v>
      </c>
      <c r="G1039" s="3" t="s">
        <v>2142</v>
      </c>
      <c r="H1039" s="5">
        <v>45216</v>
      </c>
      <c r="I1039" s="2">
        <v>3</v>
      </c>
      <c r="J1039" s="2">
        <v>2</v>
      </c>
      <c r="K1039" s="2">
        <v>4.5216000000000003</v>
      </c>
      <c r="L1039" s="18" t="str">
        <f>VLOOKUP(F1039,'BD customers'!$1:$1048576,2,FALSE)</f>
        <v>Theresa Swint</v>
      </c>
      <c r="M1039" s="2">
        <f>MATCH(orders[[#This Row],[Product ID]],'BD product'!A:A,0)</f>
        <v>553</v>
      </c>
      <c r="N1039" s="2" t="str" cm="1">
        <f t="array" ref="N1039">INDEX('BD product'!A:D,M1039,2)</f>
        <v>Office Supplies</v>
      </c>
    </row>
    <row r="1040" spans="1:14" x14ac:dyDescent="0.3">
      <c r="A1040" s="3" t="s">
        <v>1990</v>
      </c>
      <c r="B1040" s="4">
        <v>42686</v>
      </c>
      <c r="C1040" s="12" t="str">
        <f t="shared" si="16"/>
        <v>2016/11</v>
      </c>
      <c r="D1040" s="4">
        <v>42689</v>
      </c>
      <c r="E1040" s="3" t="s">
        <v>11</v>
      </c>
      <c r="F1040" s="3" t="s">
        <v>1269</v>
      </c>
      <c r="G1040" s="3" t="s">
        <v>2142</v>
      </c>
      <c r="H1040" s="5">
        <v>3768</v>
      </c>
      <c r="I1040" s="2">
        <v>2</v>
      </c>
      <c r="J1040" s="2">
        <v>0</v>
      </c>
      <c r="K1040" s="2">
        <v>10.5504</v>
      </c>
      <c r="L1040" s="18" t="str">
        <f>VLOOKUP(F1040,'BD customers'!$1:$1048576,2,FALSE)</f>
        <v>Frank Hawley</v>
      </c>
      <c r="M1040" s="2">
        <f>MATCH(orders[[#This Row],[Product ID]],'BD product'!A:A,0)</f>
        <v>553</v>
      </c>
      <c r="N1040" s="2" t="str" cm="1">
        <f t="array" ref="N1040">INDEX('BD product'!A:D,M1040,2)</f>
        <v>Office Supplies</v>
      </c>
    </row>
    <row r="1041" spans="1:14" x14ac:dyDescent="0.3">
      <c r="A1041" s="3" t="s">
        <v>803</v>
      </c>
      <c r="B1041" s="4">
        <v>42715</v>
      </c>
      <c r="C1041" s="12" t="str">
        <f t="shared" si="16"/>
        <v>2016/12</v>
      </c>
      <c r="D1041" s="4">
        <v>42720</v>
      </c>
      <c r="E1041" s="3" t="s">
        <v>11</v>
      </c>
      <c r="F1041" s="3" t="s">
        <v>804</v>
      </c>
      <c r="G1041" s="3" t="s">
        <v>2144</v>
      </c>
      <c r="H1041" s="5">
        <v>3160</v>
      </c>
      <c r="I1041" s="2">
        <v>4</v>
      </c>
      <c r="J1041" s="2">
        <v>0</v>
      </c>
      <c r="K1041" s="2">
        <v>3.1600000000000003E-2</v>
      </c>
      <c r="L1041" s="18" t="str">
        <f>VLOOKUP(F1041,'BD customers'!$1:$1048576,2,FALSE)</f>
        <v>Anthony Rawles</v>
      </c>
      <c r="M1041" s="2">
        <f>MATCH(orders[[#This Row],[Product ID]],'BD product'!A:A,0)</f>
        <v>554</v>
      </c>
      <c r="N1041" s="2" t="str" cm="1">
        <f t="array" ref="N1041">INDEX('BD product'!A:D,M1041,2)</f>
        <v>Technology</v>
      </c>
    </row>
    <row r="1042" spans="1:14" x14ac:dyDescent="0.3">
      <c r="A1042" s="3" t="s">
        <v>2146</v>
      </c>
      <c r="B1042" s="4">
        <v>43038</v>
      </c>
      <c r="C1042" s="12" t="str">
        <f t="shared" si="16"/>
        <v>2017/10</v>
      </c>
      <c r="D1042" s="4">
        <v>43042</v>
      </c>
      <c r="E1042" s="3" t="s">
        <v>21</v>
      </c>
      <c r="F1042" s="3" t="s">
        <v>2147</v>
      </c>
      <c r="G1042" s="3" t="s">
        <v>2144</v>
      </c>
      <c r="H1042" s="5">
        <v>4424</v>
      </c>
      <c r="I1042" s="2">
        <v>7</v>
      </c>
      <c r="J1042" s="2">
        <v>2</v>
      </c>
      <c r="K1042" s="2">
        <v>-5.5300000000000002E-2</v>
      </c>
      <c r="L1042" s="18" t="str">
        <f>VLOOKUP(F1042,'BD customers'!$1:$1048576,2,FALSE)</f>
        <v>Mick Crebagga</v>
      </c>
      <c r="M1042" s="2">
        <f>MATCH(orders[[#This Row],[Product ID]],'BD product'!A:A,0)</f>
        <v>554</v>
      </c>
      <c r="N1042" s="2" t="str" cm="1">
        <f t="array" ref="N1042">INDEX('BD product'!A:D,M1042,2)</f>
        <v>Technology</v>
      </c>
    </row>
    <row r="1043" spans="1:14" x14ac:dyDescent="0.3">
      <c r="A1043" s="3" t="s">
        <v>325</v>
      </c>
      <c r="B1043" s="4">
        <v>42905</v>
      </c>
      <c r="C1043" s="12" t="str">
        <f t="shared" si="16"/>
        <v>2017/06</v>
      </c>
      <c r="D1043" s="4">
        <v>42909</v>
      </c>
      <c r="E1043" s="3" t="s">
        <v>21</v>
      </c>
      <c r="F1043" s="3" t="s">
        <v>326</v>
      </c>
      <c r="G1043" s="3" t="s">
        <v>2148</v>
      </c>
      <c r="H1043" s="5">
        <v>10312</v>
      </c>
      <c r="I1043" s="2">
        <v>8</v>
      </c>
      <c r="J1043" s="2">
        <v>0</v>
      </c>
      <c r="K1043" s="2">
        <v>1.0311999999999999</v>
      </c>
      <c r="L1043" s="18" t="str">
        <f>VLOOKUP(F1043,'BD customers'!$1:$1048576,2,FALSE)</f>
        <v>Allen Rosenblatt</v>
      </c>
      <c r="M1043" s="2">
        <f>MATCH(orders[[#This Row],[Product ID]],'BD product'!A:A,0)</f>
        <v>555</v>
      </c>
      <c r="N1043" s="2" t="str" cm="1">
        <f t="array" ref="N1043">INDEX('BD product'!A:D,M1043,2)</f>
        <v>Technology</v>
      </c>
    </row>
    <row r="1044" spans="1:14" x14ac:dyDescent="0.3">
      <c r="A1044" s="3" t="s">
        <v>1129</v>
      </c>
      <c r="B1044" s="4">
        <v>41925</v>
      </c>
      <c r="C1044" s="12" t="str">
        <f t="shared" si="16"/>
        <v>2014/10</v>
      </c>
      <c r="D1044" s="4">
        <v>41927</v>
      </c>
      <c r="E1044" s="3" t="s">
        <v>64</v>
      </c>
      <c r="F1044" s="3" t="s">
        <v>514</v>
      </c>
      <c r="G1044" s="3" t="s">
        <v>2148</v>
      </c>
      <c r="H1044" s="5">
        <v>2578</v>
      </c>
      <c r="I1044" s="2">
        <v>2</v>
      </c>
      <c r="J1044" s="2">
        <v>0</v>
      </c>
      <c r="K1044" s="2">
        <v>0.25779999999999997</v>
      </c>
      <c r="L1044" s="18" t="str">
        <f>VLOOKUP(F1044,'BD customers'!$1:$1048576,2,FALSE)</f>
        <v>Zuschuss Carroll</v>
      </c>
      <c r="M1044" s="2">
        <f>MATCH(orders[[#This Row],[Product ID]],'BD product'!A:A,0)</f>
        <v>555</v>
      </c>
      <c r="N1044" s="2" t="str" cm="1">
        <f t="array" ref="N1044">INDEX('BD product'!A:D,M1044,2)</f>
        <v>Technology</v>
      </c>
    </row>
    <row r="1045" spans="1:14" x14ac:dyDescent="0.3">
      <c r="A1045" s="3" t="s">
        <v>2150</v>
      </c>
      <c r="B1045" s="4">
        <v>42604</v>
      </c>
      <c r="C1045" s="12" t="str">
        <f t="shared" si="16"/>
        <v>2016/08</v>
      </c>
      <c r="D1045" s="4">
        <v>42610</v>
      </c>
      <c r="E1045" s="3" t="s">
        <v>21</v>
      </c>
      <c r="F1045" s="3" t="s">
        <v>2151</v>
      </c>
      <c r="G1045" s="3" t="s">
        <v>2152</v>
      </c>
      <c r="H1045" s="5">
        <v>113552</v>
      </c>
      <c r="I1045" s="2">
        <v>2</v>
      </c>
      <c r="J1045" s="2">
        <v>2</v>
      </c>
      <c r="K1045" s="2">
        <v>8.5164000000000009</v>
      </c>
      <c r="L1045" s="18" t="str">
        <f>VLOOKUP(F1045,'BD customers'!$1:$1048576,2,FALSE)</f>
        <v>Craig Reiter</v>
      </c>
      <c r="M1045" s="2">
        <f>MATCH(orders[[#This Row],[Product ID]],'BD product'!A:A,0)</f>
        <v>556</v>
      </c>
      <c r="N1045" s="2" t="str" cm="1">
        <f t="array" ref="N1045">INDEX('BD product'!A:D,M1045,2)</f>
        <v>Office Supplies</v>
      </c>
    </row>
    <row r="1046" spans="1:14" x14ac:dyDescent="0.3">
      <c r="A1046" s="3" t="s">
        <v>2150</v>
      </c>
      <c r="B1046" s="4">
        <v>42604</v>
      </c>
      <c r="C1046" s="12" t="str">
        <f t="shared" si="16"/>
        <v>2016/08</v>
      </c>
      <c r="D1046" s="4">
        <v>42610</v>
      </c>
      <c r="E1046" s="3" t="s">
        <v>21</v>
      </c>
      <c r="F1046" s="3" t="s">
        <v>2151</v>
      </c>
      <c r="G1046" s="3" t="s">
        <v>2154</v>
      </c>
      <c r="H1046" s="5">
        <v>3318</v>
      </c>
      <c r="I1046" s="2">
        <v>2</v>
      </c>
      <c r="J1046" s="2">
        <v>7</v>
      </c>
      <c r="K1046" s="2">
        <v>-2.6543999999999999</v>
      </c>
      <c r="L1046" s="18" t="str">
        <f>VLOOKUP(F1046,'BD customers'!$1:$1048576,2,FALSE)</f>
        <v>Craig Reiter</v>
      </c>
      <c r="M1046" s="2">
        <f>MATCH(orders[[#This Row],[Product ID]],'BD product'!A:A,0)</f>
        <v>557</v>
      </c>
      <c r="N1046" s="2" t="str" cm="1">
        <f t="array" ref="N1046">INDEX('BD product'!A:D,M1046,2)</f>
        <v>Office Supplies</v>
      </c>
    </row>
    <row r="1047" spans="1:14" x14ac:dyDescent="0.3">
      <c r="A1047" s="3" t="s">
        <v>1179</v>
      </c>
      <c r="B1047" s="4">
        <v>41673</v>
      </c>
      <c r="C1047" s="12" t="str">
        <f t="shared" si="16"/>
        <v>2014/02</v>
      </c>
      <c r="D1047" s="4">
        <v>41676</v>
      </c>
      <c r="E1047" s="3" t="s">
        <v>11</v>
      </c>
      <c r="F1047" s="3" t="s">
        <v>1180</v>
      </c>
      <c r="G1047" s="3" t="s">
        <v>2154</v>
      </c>
      <c r="H1047" s="5">
        <v>13272</v>
      </c>
      <c r="I1047" s="2">
        <v>3</v>
      </c>
      <c r="J1047" s="2">
        <v>2</v>
      </c>
      <c r="K1047" s="2">
        <v>4.3133999999999997</v>
      </c>
      <c r="L1047" s="18" t="str">
        <f>VLOOKUP(F1047,'BD customers'!$1:$1048576,2,FALSE)</f>
        <v>Tom Boeckenhauer</v>
      </c>
      <c r="M1047" s="2">
        <f>MATCH(orders[[#This Row],[Product ID]],'BD product'!A:A,0)</f>
        <v>557</v>
      </c>
      <c r="N1047" s="2" t="str" cm="1">
        <f t="array" ref="N1047">INDEX('BD product'!A:D,M1047,2)</f>
        <v>Office Supplies</v>
      </c>
    </row>
    <row r="1048" spans="1:14" x14ac:dyDescent="0.3">
      <c r="A1048" s="3" t="s">
        <v>2150</v>
      </c>
      <c r="B1048" s="4">
        <v>42604</v>
      </c>
      <c r="C1048" s="12" t="str">
        <f t="shared" si="16"/>
        <v>2016/08</v>
      </c>
      <c r="D1048" s="4">
        <v>42610</v>
      </c>
      <c r="E1048" s="3" t="s">
        <v>21</v>
      </c>
      <c r="F1048" s="3" t="s">
        <v>2151</v>
      </c>
      <c r="G1048" s="3" t="s">
        <v>2156</v>
      </c>
      <c r="H1048" s="5">
        <v>134288</v>
      </c>
      <c r="I1048" s="2">
        <v>2</v>
      </c>
      <c r="J1048" s="2">
        <v>2</v>
      </c>
      <c r="K1048" s="2">
        <v>45.322200000000002</v>
      </c>
      <c r="L1048" s="18" t="str">
        <f>VLOOKUP(F1048,'BD customers'!$1:$1048576,2,FALSE)</f>
        <v>Craig Reiter</v>
      </c>
      <c r="M1048" s="2">
        <f>MATCH(orders[[#This Row],[Product ID]],'BD product'!A:A,0)</f>
        <v>558</v>
      </c>
      <c r="N1048" s="2" t="str" cm="1">
        <f t="array" ref="N1048">INDEX('BD product'!A:D,M1048,2)</f>
        <v>Office Supplies</v>
      </c>
    </row>
    <row r="1049" spans="1:14" x14ac:dyDescent="0.3">
      <c r="A1049" s="3" t="s">
        <v>264</v>
      </c>
      <c r="B1049" s="4">
        <v>42675</v>
      </c>
      <c r="C1049" s="12" t="str">
        <f t="shared" si="16"/>
        <v>2016/11</v>
      </c>
      <c r="D1049" s="4">
        <v>42679</v>
      </c>
      <c r="E1049" s="3" t="s">
        <v>21</v>
      </c>
      <c r="F1049" s="3" t="s">
        <v>265</v>
      </c>
      <c r="G1049" s="3" t="s">
        <v>2156</v>
      </c>
      <c r="H1049" s="5">
        <v>25179</v>
      </c>
      <c r="I1049" s="2">
        <v>3</v>
      </c>
      <c r="J1049" s="2">
        <v>0</v>
      </c>
      <c r="K1049" s="2">
        <v>118.3413</v>
      </c>
      <c r="L1049" s="18" t="str">
        <f>VLOOKUP(F1049,'BD customers'!$1:$1048576,2,FALSE)</f>
        <v>Katherine Murray</v>
      </c>
      <c r="M1049" s="2">
        <f>MATCH(orders[[#This Row],[Product ID]],'BD product'!A:A,0)</f>
        <v>558</v>
      </c>
      <c r="N1049" s="2" t="str" cm="1">
        <f t="array" ref="N1049">INDEX('BD product'!A:D,M1049,2)</f>
        <v>Office Supplies</v>
      </c>
    </row>
    <row r="1050" spans="1:14" x14ac:dyDescent="0.3">
      <c r="A1050" s="3" t="s">
        <v>541</v>
      </c>
      <c r="B1050" s="4">
        <v>42240</v>
      </c>
      <c r="C1050" s="12" t="str">
        <f t="shared" si="16"/>
        <v>2015/08</v>
      </c>
      <c r="D1050" s="4">
        <v>42244</v>
      </c>
      <c r="E1050" s="3" t="s">
        <v>21</v>
      </c>
      <c r="F1050" s="3" t="s">
        <v>542</v>
      </c>
      <c r="G1050" s="3" t="s">
        <v>2158</v>
      </c>
      <c r="H1050" s="5">
        <v>72408</v>
      </c>
      <c r="I1050" s="2">
        <v>14</v>
      </c>
      <c r="J1050" s="2">
        <v>2</v>
      </c>
      <c r="K1050" s="2">
        <v>-13.576499999999999</v>
      </c>
      <c r="L1050" s="18" t="str">
        <f>VLOOKUP(F1050,'BD customers'!$1:$1048576,2,FALSE)</f>
        <v>Cassandra Brandow</v>
      </c>
      <c r="M1050" s="2">
        <f>MATCH(orders[[#This Row],[Product ID]],'BD product'!A:A,0)</f>
        <v>559</v>
      </c>
      <c r="N1050" s="2" t="str" cm="1">
        <f t="array" ref="N1050">INDEX('BD product'!A:D,M1050,2)</f>
        <v>Office Supplies</v>
      </c>
    </row>
    <row r="1051" spans="1:14" x14ac:dyDescent="0.3">
      <c r="A1051" s="3" t="s">
        <v>1134</v>
      </c>
      <c r="B1051" s="4">
        <v>42894</v>
      </c>
      <c r="C1051" s="12" t="str">
        <f t="shared" si="16"/>
        <v>2017/06</v>
      </c>
      <c r="D1051" s="4">
        <v>42896</v>
      </c>
      <c r="E1051" s="3" t="s">
        <v>11</v>
      </c>
      <c r="F1051" s="3" t="s">
        <v>1135</v>
      </c>
      <c r="G1051" s="3" t="s">
        <v>2160</v>
      </c>
      <c r="H1051" s="5">
        <v>2376</v>
      </c>
      <c r="I1051" s="2">
        <v>3</v>
      </c>
      <c r="J1051" s="2">
        <v>2</v>
      </c>
      <c r="K1051" s="2">
        <v>0.2079</v>
      </c>
      <c r="L1051" s="18" t="str">
        <f>VLOOKUP(F1051,'BD customers'!$1:$1048576,2,FALSE)</f>
        <v>Tiffany House</v>
      </c>
      <c r="M1051" s="2">
        <f>MATCH(orders[[#This Row],[Product ID]],'BD product'!A:A,0)</f>
        <v>560</v>
      </c>
      <c r="N1051" s="2" t="str" cm="1">
        <f t="array" ref="N1051">INDEX('BD product'!A:D,M1051,2)</f>
        <v>Office Supplies</v>
      </c>
    </row>
    <row r="1052" spans="1:14" x14ac:dyDescent="0.3">
      <c r="A1052" s="3" t="s">
        <v>1134</v>
      </c>
      <c r="B1052" s="4">
        <v>42894</v>
      </c>
      <c r="C1052" s="12" t="str">
        <f t="shared" si="16"/>
        <v>2017/06</v>
      </c>
      <c r="D1052" s="4">
        <v>42896</v>
      </c>
      <c r="E1052" s="3" t="s">
        <v>11</v>
      </c>
      <c r="F1052" s="3" t="s">
        <v>1135</v>
      </c>
      <c r="G1052" s="3" t="s">
        <v>2162</v>
      </c>
      <c r="H1052" s="5">
        <v>381576</v>
      </c>
      <c r="I1052" s="2">
        <v>3</v>
      </c>
      <c r="J1052" s="2">
        <v>2</v>
      </c>
      <c r="K1052" s="2">
        <v>28.618200000000002</v>
      </c>
      <c r="L1052" s="18" t="str">
        <f>VLOOKUP(F1052,'BD customers'!$1:$1048576,2,FALSE)</f>
        <v>Tiffany House</v>
      </c>
      <c r="M1052" s="2">
        <f>MATCH(orders[[#This Row],[Product ID]],'BD product'!A:A,0)</f>
        <v>561</v>
      </c>
      <c r="N1052" s="2" t="str" cm="1">
        <f t="array" ref="N1052">INDEX('BD product'!A:D,M1052,2)</f>
        <v>Technology</v>
      </c>
    </row>
    <row r="1053" spans="1:14" x14ac:dyDescent="0.3">
      <c r="A1053" s="3" t="s">
        <v>2164</v>
      </c>
      <c r="B1053" s="4">
        <v>41997</v>
      </c>
      <c r="C1053" s="12" t="str">
        <f t="shared" si="16"/>
        <v>2014/12</v>
      </c>
      <c r="D1053" s="4">
        <v>41999</v>
      </c>
      <c r="E1053" s="3" t="s">
        <v>64</v>
      </c>
      <c r="F1053" s="3" t="s">
        <v>1321</v>
      </c>
      <c r="G1053" s="3" t="s">
        <v>2165</v>
      </c>
      <c r="H1053" s="5">
        <v>3036</v>
      </c>
      <c r="I1053" s="2">
        <v>5</v>
      </c>
      <c r="J1053" s="2">
        <v>2</v>
      </c>
      <c r="K1053" s="2">
        <v>8.7285000000000004</v>
      </c>
      <c r="L1053" s="18" t="str">
        <f>VLOOKUP(F1053,'BD customers'!$1:$1048576,2,FALSE)</f>
        <v>Resi PÃ¶lking</v>
      </c>
      <c r="M1053" s="2">
        <f>MATCH(orders[[#This Row],[Product ID]],'BD product'!A:A,0)</f>
        <v>562</v>
      </c>
      <c r="N1053" s="2" t="str" cm="1">
        <f t="array" ref="N1053">INDEX('BD product'!A:D,M1053,2)</f>
        <v>Furniture</v>
      </c>
    </row>
    <row r="1054" spans="1:14" x14ac:dyDescent="0.3">
      <c r="A1054" s="3" t="s">
        <v>620</v>
      </c>
      <c r="B1054" s="4">
        <v>42895</v>
      </c>
      <c r="C1054" s="12" t="str">
        <f t="shared" si="16"/>
        <v>2017/06</v>
      </c>
      <c r="D1054" s="4">
        <v>42899</v>
      </c>
      <c r="E1054" s="3" t="s">
        <v>21</v>
      </c>
      <c r="F1054" s="3" t="s">
        <v>621</v>
      </c>
      <c r="G1054" s="3" t="s">
        <v>2167</v>
      </c>
      <c r="H1054" s="5">
        <v>23976</v>
      </c>
      <c r="I1054" s="2">
        <v>3</v>
      </c>
      <c r="J1054" s="2">
        <v>6</v>
      </c>
      <c r="K1054" s="2">
        <v>-14.3856</v>
      </c>
      <c r="L1054" s="18" t="str">
        <f>VLOOKUP(F1054,'BD customers'!$1:$1048576,2,FALSE)</f>
        <v>Meg O'Connel</v>
      </c>
      <c r="M1054" s="2">
        <f>MATCH(orders[[#This Row],[Product ID]],'BD product'!A:A,0)</f>
        <v>563</v>
      </c>
      <c r="N1054" s="2" t="str" cm="1">
        <f t="array" ref="N1054">INDEX('BD product'!A:D,M1054,2)</f>
        <v>Furniture</v>
      </c>
    </row>
    <row r="1055" spans="1:14" x14ac:dyDescent="0.3">
      <c r="A1055" s="3" t="s">
        <v>2169</v>
      </c>
      <c r="B1055" s="4">
        <v>42345</v>
      </c>
      <c r="C1055" s="12" t="str">
        <f t="shared" si="16"/>
        <v>2015/12</v>
      </c>
      <c r="D1055" s="4">
        <v>42350</v>
      </c>
      <c r="E1055" s="3" t="s">
        <v>21</v>
      </c>
      <c r="F1055" s="3" t="s">
        <v>911</v>
      </c>
      <c r="G1055" s="3" t="s">
        <v>2167</v>
      </c>
      <c r="H1055" s="5">
        <v>7992</v>
      </c>
      <c r="I1055" s="2">
        <v>4</v>
      </c>
      <c r="J1055" s="2">
        <v>0</v>
      </c>
      <c r="K1055" s="2">
        <v>28.7712</v>
      </c>
      <c r="L1055" s="18" t="str">
        <f>VLOOKUP(F1055,'BD customers'!$1:$1048576,2,FALSE)</f>
        <v>Melanie Seite</v>
      </c>
      <c r="M1055" s="2">
        <f>MATCH(orders[[#This Row],[Product ID]],'BD product'!A:A,0)</f>
        <v>563</v>
      </c>
      <c r="N1055" s="2" t="str" cm="1">
        <f t="array" ref="N1055">INDEX('BD product'!A:D,M1055,2)</f>
        <v>Furniture</v>
      </c>
    </row>
    <row r="1056" spans="1:14" x14ac:dyDescent="0.3">
      <c r="A1056" s="3" t="s">
        <v>620</v>
      </c>
      <c r="B1056" s="4">
        <v>42895</v>
      </c>
      <c r="C1056" s="12" t="str">
        <f t="shared" si="16"/>
        <v>2017/06</v>
      </c>
      <c r="D1056" s="4">
        <v>42899</v>
      </c>
      <c r="E1056" s="3" t="s">
        <v>21</v>
      </c>
      <c r="F1056" s="3" t="s">
        <v>621</v>
      </c>
      <c r="G1056" s="3" t="s">
        <v>2170</v>
      </c>
      <c r="H1056" s="5">
        <v>108925</v>
      </c>
      <c r="I1056" s="2">
        <v>1</v>
      </c>
      <c r="J1056" s="2">
        <v>5</v>
      </c>
      <c r="K1056" s="2">
        <v>-71.890500000000003</v>
      </c>
      <c r="L1056" s="18" t="str">
        <f>VLOOKUP(F1056,'BD customers'!$1:$1048576,2,FALSE)</f>
        <v>Meg O'Connel</v>
      </c>
      <c r="M1056" s="2">
        <f>MATCH(orders[[#This Row],[Product ID]],'BD product'!A:A,0)</f>
        <v>564</v>
      </c>
      <c r="N1056" s="2" t="str" cm="1">
        <f t="array" ref="N1056">INDEX('BD product'!A:D,M1056,2)</f>
        <v>Furniture</v>
      </c>
    </row>
    <row r="1057" spans="1:14" x14ac:dyDescent="0.3">
      <c r="A1057" s="3" t="s">
        <v>2172</v>
      </c>
      <c r="B1057" s="4">
        <v>42901</v>
      </c>
      <c r="C1057" s="12" t="str">
        <f t="shared" si="16"/>
        <v>2017/06</v>
      </c>
      <c r="D1057" s="4">
        <v>42908</v>
      </c>
      <c r="E1057" s="3" t="s">
        <v>21</v>
      </c>
      <c r="F1057" s="3" t="s">
        <v>185</v>
      </c>
      <c r="G1057" s="3" t="s">
        <v>2173</v>
      </c>
      <c r="H1057" s="5">
        <v>1956</v>
      </c>
      <c r="I1057" s="2">
        <v>5</v>
      </c>
      <c r="J1057" s="2">
        <v>2</v>
      </c>
      <c r="K1057" s="2">
        <v>1.7115</v>
      </c>
      <c r="L1057" s="18" t="str">
        <f>VLOOKUP(F1057,'BD customers'!$1:$1048576,2,FALSE)</f>
        <v>Tamara Dahlen</v>
      </c>
      <c r="M1057" s="2">
        <f>MATCH(orders[[#This Row],[Product ID]],'BD product'!A:A,0)</f>
        <v>565</v>
      </c>
      <c r="N1057" s="2" t="str" cm="1">
        <f t="array" ref="N1057">INDEX('BD product'!A:D,M1057,2)</f>
        <v>Office Supplies</v>
      </c>
    </row>
    <row r="1058" spans="1:14" x14ac:dyDescent="0.3">
      <c r="A1058" s="3" t="s">
        <v>986</v>
      </c>
      <c r="B1058" s="4">
        <v>43074</v>
      </c>
      <c r="C1058" s="12" t="str">
        <f t="shared" si="16"/>
        <v>2017/12</v>
      </c>
      <c r="D1058" s="4">
        <v>43077</v>
      </c>
      <c r="E1058" s="3" t="s">
        <v>64</v>
      </c>
      <c r="F1058" s="3" t="s">
        <v>562</v>
      </c>
      <c r="G1058" s="3" t="s">
        <v>2175</v>
      </c>
      <c r="H1058" s="5">
        <v>6144</v>
      </c>
      <c r="I1058" s="2">
        <v>3</v>
      </c>
      <c r="J1058" s="2">
        <v>0</v>
      </c>
      <c r="K1058" s="2">
        <v>16.588799999999999</v>
      </c>
      <c r="L1058" s="18" t="str">
        <f>VLOOKUP(F1058,'BD customers'!$1:$1048576,2,FALSE)</f>
        <v>Rob Beeghly</v>
      </c>
      <c r="M1058" s="2">
        <f>MATCH(orders[[#This Row],[Product ID]],'BD product'!A:A,0)</f>
        <v>566</v>
      </c>
      <c r="N1058" s="2" t="str" cm="1">
        <f t="array" ref="N1058">INDEX('BD product'!A:D,M1058,2)</f>
        <v>Office Supplies</v>
      </c>
    </row>
    <row r="1059" spans="1:14" x14ac:dyDescent="0.3">
      <c r="A1059" s="3" t="s">
        <v>1348</v>
      </c>
      <c r="B1059" s="4">
        <v>42792</v>
      </c>
      <c r="C1059" s="12" t="str">
        <f t="shared" si="16"/>
        <v>2017/02</v>
      </c>
      <c r="D1059" s="4">
        <v>42794</v>
      </c>
      <c r="E1059" s="3" t="s">
        <v>11</v>
      </c>
      <c r="F1059" s="3" t="s">
        <v>1349</v>
      </c>
      <c r="G1059" s="3" t="s">
        <v>2175</v>
      </c>
      <c r="H1059" s="5">
        <v>8192</v>
      </c>
      <c r="I1059" s="2">
        <v>4</v>
      </c>
      <c r="J1059" s="2">
        <v>0</v>
      </c>
      <c r="K1059" s="2">
        <v>22.118400000000001</v>
      </c>
      <c r="L1059" s="18" t="str">
        <f>VLOOKUP(F1059,'BD customers'!$1:$1048576,2,FALSE)</f>
        <v>Bradley Talbott</v>
      </c>
      <c r="M1059" s="2">
        <f>MATCH(orders[[#This Row],[Product ID]],'BD product'!A:A,0)</f>
        <v>566</v>
      </c>
      <c r="N1059" s="2" t="str" cm="1">
        <f t="array" ref="N1059">INDEX('BD product'!A:D,M1059,2)</f>
        <v>Office Supplies</v>
      </c>
    </row>
    <row r="1060" spans="1:14" x14ac:dyDescent="0.3">
      <c r="A1060" s="3" t="s">
        <v>986</v>
      </c>
      <c r="B1060" s="4">
        <v>43074</v>
      </c>
      <c r="C1060" s="12" t="str">
        <f t="shared" si="16"/>
        <v>2017/12</v>
      </c>
      <c r="D1060" s="4">
        <v>43077</v>
      </c>
      <c r="E1060" s="3" t="s">
        <v>64</v>
      </c>
      <c r="F1060" s="3" t="s">
        <v>562</v>
      </c>
      <c r="G1060" s="3" t="s">
        <v>2177</v>
      </c>
      <c r="H1060" s="5">
        <v>389</v>
      </c>
      <c r="I1060" s="2">
        <v>5</v>
      </c>
      <c r="J1060" s="2">
        <v>0</v>
      </c>
      <c r="K1060" s="2">
        <v>1.7504999999999999</v>
      </c>
      <c r="L1060" s="18" t="str">
        <f>VLOOKUP(F1060,'BD customers'!$1:$1048576,2,FALSE)</f>
        <v>Rob Beeghly</v>
      </c>
      <c r="M1060" s="2">
        <f>MATCH(orders[[#This Row],[Product ID]],'BD product'!A:A,0)</f>
        <v>567</v>
      </c>
      <c r="N1060" s="2" t="str" cm="1">
        <f t="array" ref="N1060">INDEX('BD product'!A:D,M1060,2)</f>
        <v>Office Supplies</v>
      </c>
    </row>
    <row r="1061" spans="1:14" x14ac:dyDescent="0.3">
      <c r="A1061" s="3" t="s">
        <v>2179</v>
      </c>
      <c r="B1061" s="4">
        <v>42812</v>
      </c>
      <c r="C1061" s="12" t="str">
        <f t="shared" si="16"/>
        <v>2017/03</v>
      </c>
      <c r="D1061" s="4">
        <v>42817</v>
      </c>
      <c r="E1061" s="3" t="s">
        <v>21</v>
      </c>
      <c r="F1061" s="3" t="s">
        <v>2180</v>
      </c>
      <c r="G1061" s="3" t="s">
        <v>2181</v>
      </c>
      <c r="H1061" s="5">
        <v>2688</v>
      </c>
      <c r="I1061" s="2">
        <v>3</v>
      </c>
      <c r="J1061" s="2">
        <v>8</v>
      </c>
      <c r="K1061" s="2">
        <v>-0.73919999999999997</v>
      </c>
      <c r="L1061" s="18" t="str">
        <f>VLOOKUP(F1061,'BD customers'!$1:$1048576,2,FALSE)</f>
        <v>Carol Darley</v>
      </c>
      <c r="M1061" s="2">
        <f>MATCH(orders[[#This Row],[Product ID]],'BD product'!A:A,0)</f>
        <v>568</v>
      </c>
      <c r="N1061" s="2" t="str" cm="1">
        <f t="array" ref="N1061">INDEX('BD product'!A:D,M1061,2)</f>
        <v>Office Supplies</v>
      </c>
    </row>
    <row r="1062" spans="1:14" x14ac:dyDescent="0.3">
      <c r="A1062" s="3" t="s">
        <v>2179</v>
      </c>
      <c r="B1062" s="4">
        <v>42812</v>
      </c>
      <c r="C1062" s="12" t="str">
        <f t="shared" si="16"/>
        <v>2017/03</v>
      </c>
      <c r="D1062" s="4">
        <v>42817</v>
      </c>
      <c r="E1062" s="3" t="s">
        <v>21</v>
      </c>
      <c r="F1062" s="3" t="s">
        <v>2180</v>
      </c>
      <c r="G1062" s="3" t="s">
        <v>2183</v>
      </c>
      <c r="H1062" s="5">
        <v>27816</v>
      </c>
      <c r="I1062" s="2">
        <v>3</v>
      </c>
      <c r="J1062" s="2">
        <v>2</v>
      </c>
      <c r="K1062" s="2">
        <v>4.5201000000000002</v>
      </c>
      <c r="L1062" s="18" t="str">
        <f>VLOOKUP(F1062,'BD customers'!$1:$1048576,2,FALSE)</f>
        <v>Carol Darley</v>
      </c>
      <c r="M1062" s="2">
        <f>MATCH(orders[[#This Row],[Product ID]],'BD product'!A:A,0)</f>
        <v>569</v>
      </c>
      <c r="N1062" s="2" t="str" cm="1">
        <f t="array" ref="N1062">INDEX('BD product'!A:D,M1062,2)</f>
        <v>Technology</v>
      </c>
    </row>
    <row r="1063" spans="1:14" x14ac:dyDescent="0.3">
      <c r="A1063" s="3" t="s">
        <v>2179</v>
      </c>
      <c r="B1063" s="4">
        <v>42812</v>
      </c>
      <c r="C1063" s="12" t="str">
        <f t="shared" si="16"/>
        <v>2017/03</v>
      </c>
      <c r="D1063" s="4">
        <v>42817</v>
      </c>
      <c r="E1063" s="3" t="s">
        <v>21</v>
      </c>
      <c r="F1063" s="3" t="s">
        <v>2180</v>
      </c>
      <c r="G1063" s="3" t="s">
        <v>2185</v>
      </c>
      <c r="H1063" s="5">
        <v>82524</v>
      </c>
      <c r="I1063" s="2">
        <v>3</v>
      </c>
      <c r="J1063" s="2">
        <v>6</v>
      </c>
      <c r="K1063" s="2">
        <v>-4.1261999999999999</v>
      </c>
      <c r="L1063" s="18" t="str">
        <f>VLOOKUP(F1063,'BD customers'!$1:$1048576,2,FALSE)</f>
        <v>Carol Darley</v>
      </c>
      <c r="M1063" s="2">
        <f>MATCH(orders[[#This Row],[Product ID]],'BD product'!A:A,0)</f>
        <v>570</v>
      </c>
      <c r="N1063" s="2" t="str" cm="1">
        <f t="array" ref="N1063">INDEX('BD product'!A:D,M1063,2)</f>
        <v>Furniture</v>
      </c>
    </row>
    <row r="1064" spans="1:14" x14ac:dyDescent="0.3">
      <c r="A1064" s="3" t="s">
        <v>2187</v>
      </c>
      <c r="B1064" s="4">
        <v>42671</v>
      </c>
      <c r="C1064" s="12" t="str">
        <f t="shared" si="16"/>
        <v>2016/10</v>
      </c>
      <c r="D1064" s="4">
        <v>42671</v>
      </c>
      <c r="E1064" s="3" t="s">
        <v>41</v>
      </c>
      <c r="F1064" s="3" t="s">
        <v>290</v>
      </c>
      <c r="G1064" s="3" t="s">
        <v>2185</v>
      </c>
      <c r="H1064" s="5">
        <v>165048</v>
      </c>
      <c r="I1064" s="2">
        <v>3</v>
      </c>
      <c r="J1064" s="2">
        <v>2</v>
      </c>
      <c r="K1064" s="2">
        <v>4.1261999999999999</v>
      </c>
      <c r="L1064" s="18" t="str">
        <f>VLOOKUP(F1064,'BD customers'!$1:$1048576,2,FALSE)</f>
        <v>Patrick Gardner</v>
      </c>
      <c r="M1064" s="2">
        <f>MATCH(orders[[#This Row],[Product ID]],'BD product'!A:A,0)</f>
        <v>570</v>
      </c>
      <c r="N1064" s="2" t="str" cm="1">
        <f t="array" ref="N1064">INDEX('BD product'!A:D,M1064,2)</f>
        <v>Furniture</v>
      </c>
    </row>
    <row r="1065" spans="1:14" x14ac:dyDescent="0.3">
      <c r="A1065" s="3" t="s">
        <v>2179</v>
      </c>
      <c r="B1065" s="4">
        <v>42812</v>
      </c>
      <c r="C1065" s="12" t="str">
        <f t="shared" si="16"/>
        <v>2017/03</v>
      </c>
      <c r="D1065" s="4">
        <v>42817</v>
      </c>
      <c r="E1065" s="3" t="s">
        <v>21</v>
      </c>
      <c r="F1065" s="3" t="s">
        <v>2180</v>
      </c>
      <c r="G1065" s="3" t="s">
        <v>2188</v>
      </c>
      <c r="H1065" s="5">
        <v>182994</v>
      </c>
      <c r="I1065" s="2">
        <v>3</v>
      </c>
      <c r="J1065" s="2">
        <v>8</v>
      </c>
      <c r="K1065" s="2">
        <v>-320.23950000000002</v>
      </c>
      <c r="L1065" s="18" t="str">
        <f>VLOOKUP(F1065,'BD customers'!$1:$1048576,2,FALSE)</f>
        <v>Carol Darley</v>
      </c>
      <c r="M1065" s="2">
        <f>MATCH(orders[[#This Row],[Product ID]],'BD product'!A:A,0)</f>
        <v>571</v>
      </c>
      <c r="N1065" s="2" t="str" cm="1">
        <f t="array" ref="N1065">INDEX('BD product'!A:D,M1065,2)</f>
        <v>Office Supplies</v>
      </c>
    </row>
    <row r="1066" spans="1:14" x14ac:dyDescent="0.3">
      <c r="A1066" s="3" t="s">
        <v>2078</v>
      </c>
      <c r="B1066" s="4">
        <v>43099</v>
      </c>
      <c r="C1066" s="12" t="str">
        <f t="shared" si="16"/>
        <v>2017/12</v>
      </c>
      <c r="D1066" s="4">
        <v>43103</v>
      </c>
      <c r="E1066" s="3" t="s">
        <v>21</v>
      </c>
      <c r="F1066" s="3" t="s">
        <v>2079</v>
      </c>
      <c r="G1066" s="3" t="s">
        <v>2188</v>
      </c>
      <c r="H1066" s="5">
        <v>2072</v>
      </c>
      <c r="I1066" s="2">
        <v>2</v>
      </c>
      <c r="J1066" s="2">
        <v>2</v>
      </c>
      <c r="K1066" s="2">
        <v>0.64749999999999996</v>
      </c>
      <c r="L1066" s="18" t="str">
        <f>VLOOKUP(F1066,'BD customers'!$1:$1048576,2,FALSE)</f>
        <v>Erica Bern</v>
      </c>
      <c r="M1066" s="2">
        <f>MATCH(orders[[#This Row],[Product ID]],'BD product'!A:A,0)</f>
        <v>571</v>
      </c>
      <c r="N1066" s="2" t="str" cm="1">
        <f t="array" ref="N1066">INDEX('BD product'!A:D,M1066,2)</f>
        <v>Office Supplies</v>
      </c>
    </row>
    <row r="1067" spans="1:14" x14ac:dyDescent="0.3">
      <c r="A1067" s="3" t="s">
        <v>1829</v>
      </c>
      <c r="B1067" s="4">
        <v>42693</v>
      </c>
      <c r="C1067" s="12" t="str">
        <f t="shared" si="16"/>
        <v>2016/11</v>
      </c>
      <c r="D1067" s="4">
        <v>42698</v>
      </c>
      <c r="E1067" s="3" t="s">
        <v>21</v>
      </c>
      <c r="F1067" s="3" t="s">
        <v>769</v>
      </c>
      <c r="G1067" s="3" t="s">
        <v>2190</v>
      </c>
      <c r="H1067" s="5">
        <v>14352</v>
      </c>
      <c r="I1067" s="2">
        <v>3</v>
      </c>
      <c r="J1067" s="2">
        <v>2</v>
      </c>
      <c r="K1067" s="2">
        <v>4.6643999999999997</v>
      </c>
      <c r="L1067" s="18" t="str">
        <f>VLOOKUP(F1067,'BD customers'!$1:$1048576,2,FALSE)</f>
        <v>Doug Jacobs</v>
      </c>
      <c r="M1067" s="2">
        <f>MATCH(orders[[#This Row],[Product ID]],'BD product'!A:A,0)</f>
        <v>572</v>
      </c>
      <c r="N1067" s="2" t="str" cm="1">
        <f t="array" ref="N1067">INDEX('BD product'!A:D,M1067,2)</f>
        <v>Office Supplies</v>
      </c>
    </row>
    <row r="1068" spans="1:14" x14ac:dyDescent="0.3">
      <c r="A1068" s="3" t="s">
        <v>1829</v>
      </c>
      <c r="B1068" s="4">
        <v>42693</v>
      </c>
      <c r="C1068" s="12" t="str">
        <f t="shared" si="16"/>
        <v>2016/11</v>
      </c>
      <c r="D1068" s="4">
        <v>42698</v>
      </c>
      <c r="E1068" s="3" t="s">
        <v>21</v>
      </c>
      <c r="F1068" s="3" t="s">
        <v>769</v>
      </c>
      <c r="G1068" s="3" t="s">
        <v>2192</v>
      </c>
      <c r="H1068" s="5">
        <v>6496</v>
      </c>
      <c r="I1068" s="2">
        <v>2</v>
      </c>
      <c r="J1068" s="2">
        <v>0</v>
      </c>
      <c r="K1068" s="2">
        <v>2.5983999999999998</v>
      </c>
      <c r="L1068" s="18" t="str">
        <f>VLOOKUP(F1068,'BD customers'!$1:$1048576,2,FALSE)</f>
        <v>Doug Jacobs</v>
      </c>
      <c r="M1068" s="2">
        <f>MATCH(orders[[#This Row],[Product ID]],'BD product'!A:A,0)</f>
        <v>573</v>
      </c>
      <c r="N1068" s="2" t="str" cm="1">
        <f t="array" ref="N1068">INDEX('BD product'!A:D,M1068,2)</f>
        <v>Office Supplies</v>
      </c>
    </row>
    <row r="1069" spans="1:14" x14ac:dyDescent="0.3">
      <c r="A1069" s="3" t="s">
        <v>2194</v>
      </c>
      <c r="B1069" s="4">
        <v>42468</v>
      </c>
      <c r="C1069" s="12" t="str">
        <f t="shared" si="16"/>
        <v>2016/04</v>
      </c>
      <c r="D1069" s="4">
        <v>42472</v>
      </c>
      <c r="E1069" s="3" t="s">
        <v>21</v>
      </c>
      <c r="F1069" s="3" t="s">
        <v>195</v>
      </c>
      <c r="G1069" s="3" t="s">
        <v>2192</v>
      </c>
      <c r="H1069" s="5">
        <v>6496</v>
      </c>
      <c r="I1069" s="2">
        <v>2</v>
      </c>
      <c r="J1069" s="2">
        <v>0</v>
      </c>
      <c r="K1069" s="2">
        <v>2.5983999999999998</v>
      </c>
      <c r="L1069" s="18" t="str">
        <f>VLOOKUP(F1069,'BD customers'!$1:$1048576,2,FALSE)</f>
        <v>Logan Currie</v>
      </c>
      <c r="M1069" s="2">
        <f>MATCH(orders[[#This Row],[Product ID]],'BD product'!A:A,0)</f>
        <v>573</v>
      </c>
      <c r="N1069" s="2" t="str" cm="1">
        <f t="array" ref="N1069">INDEX('BD product'!A:D,M1069,2)</f>
        <v>Office Supplies</v>
      </c>
    </row>
    <row r="1070" spans="1:14" x14ac:dyDescent="0.3">
      <c r="A1070" s="3" t="s">
        <v>2135</v>
      </c>
      <c r="B1070" s="4">
        <v>43043</v>
      </c>
      <c r="C1070" s="12" t="str">
        <f t="shared" si="16"/>
        <v>2017/11</v>
      </c>
      <c r="D1070" s="4">
        <v>43043</v>
      </c>
      <c r="E1070" s="3" t="s">
        <v>41</v>
      </c>
      <c r="F1070" s="3" t="s">
        <v>2136</v>
      </c>
      <c r="G1070" s="3" t="s">
        <v>2195</v>
      </c>
      <c r="H1070" s="5">
        <v>799998</v>
      </c>
      <c r="I1070" s="2">
        <v>4</v>
      </c>
      <c r="J1070" s="2">
        <v>5</v>
      </c>
      <c r="K1070" s="2">
        <v>-3839.9904000000001</v>
      </c>
      <c r="L1070" s="18" t="str">
        <f>VLOOKUP(F1070,'BD customers'!$1:$1048576,2,FALSE)</f>
        <v>Grant Thornton</v>
      </c>
      <c r="M1070" s="2">
        <f>MATCH(orders[[#This Row],[Product ID]],'BD product'!A:A,0)</f>
        <v>574</v>
      </c>
      <c r="N1070" s="2" t="str" cm="1">
        <f t="array" ref="N1070">INDEX('BD product'!A:D,M1070,2)</f>
        <v>Technology</v>
      </c>
    </row>
    <row r="1071" spans="1:14" x14ac:dyDescent="0.3">
      <c r="A1071" s="3" t="s">
        <v>454</v>
      </c>
      <c r="B1071" s="4">
        <v>41825</v>
      </c>
      <c r="C1071" s="12" t="str">
        <f t="shared" si="16"/>
        <v>2014/07</v>
      </c>
      <c r="D1071" s="4">
        <v>41828</v>
      </c>
      <c r="E1071" s="3" t="s">
        <v>64</v>
      </c>
      <c r="F1071" s="3" t="s">
        <v>455</v>
      </c>
      <c r="G1071" s="3" t="s">
        <v>2197</v>
      </c>
      <c r="H1071" s="5">
        <v>1462</v>
      </c>
      <c r="I1071" s="2">
        <v>2</v>
      </c>
      <c r="J1071" s="2">
        <v>0</v>
      </c>
      <c r="K1071" s="2">
        <v>6.8714000000000004</v>
      </c>
      <c r="L1071" s="18" t="str">
        <f>VLOOKUP(F1071,'BD customers'!$1:$1048576,2,FALSE)</f>
        <v>Michael Chen</v>
      </c>
      <c r="M1071" s="2">
        <f>MATCH(orders[[#This Row],[Product ID]],'BD product'!A:A,0)</f>
        <v>575</v>
      </c>
      <c r="N1071" s="2" t="str" cm="1">
        <f t="array" ref="N1071">INDEX('BD product'!A:D,M1071,2)</f>
        <v>Office Supplies</v>
      </c>
    </row>
    <row r="1072" spans="1:14" x14ac:dyDescent="0.3">
      <c r="A1072" s="3" t="s">
        <v>2199</v>
      </c>
      <c r="B1072" s="4">
        <v>43094</v>
      </c>
      <c r="C1072" s="12" t="str">
        <f t="shared" si="16"/>
        <v>2017/12</v>
      </c>
      <c r="D1072" s="4">
        <v>43098</v>
      </c>
      <c r="E1072" s="3" t="s">
        <v>21</v>
      </c>
      <c r="F1072" s="3" t="s">
        <v>2200</v>
      </c>
      <c r="G1072" s="3" t="s">
        <v>2201</v>
      </c>
      <c r="H1072" s="5">
        <v>191984</v>
      </c>
      <c r="I1072" s="2">
        <v>2</v>
      </c>
      <c r="J1072" s="2">
        <v>2</v>
      </c>
      <c r="K1072" s="2">
        <v>4.7995999999999999</v>
      </c>
      <c r="L1072" s="18" t="str">
        <f>VLOOKUP(F1072,'BD customers'!$1:$1048576,2,FALSE)</f>
        <v>Ralph Arnett</v>
      </c>
      <c r="M1072" s="2">
        <f>MATCH(orders[[#This Row],[Product ID]],'BD product'!A:A,0)</f>
        <v>576</v>
      </c>
      <c r="N1072" s="2" t="str" cm="1">
        <f t="array" ref="N1072">INDEX('BD product'!A:D,M1072,2)</f>
        <v>Furniture</v>
      </c>
    </row>
    <row r="1073" spans="1:14" x14ac:dyDescent="0.3">
      <c r="A1073" s="3" t="s">
        <v>327</v>
      </c>
      <c r="B1073" s="4">
        <v>42405</v>
      </c>
      <c r="C1073" s="12" t="str">
        <f t="shared" si="16"/>
        <v>2016/02</v>
      </c>
      <c r="D1073" s="4">
        <v>42405</v>
      </c>
      <c r="E1073" s="3" t="s">
        <v>41</v>
      </c>
      <c r="F1073" s="3" t="s">
        <v>328</v>
      </c>
      <c r="G1073" s="3" t="s">
        <v>2201</v>
      </c>
      <c r="H1073" s="5">
        <v>23998</v>
      </c>
      <c r="I1073" s="2">
        <v>2</v>
      </c>
      <c r="J1073" s="2">
        <v>0</v>
      </c>
      <c r="K1073" s="2">
        <v>52.7956</v>
      </c>
      <c r="L1073" s="18" t="str">
        <f>VLOOKUP(F1073,'BD customers'!$1:$1048576,2,FALSE)</f>
        <v>Paul Prost</v>
      </c>
      <c r="M1073" s="2">
        <f>MATCH(orders[[#This Row],[Product ID]],'BD product'!A:A,0)</f>
        <v>576</v>
      </c>
      <c r="N1073" s="2" t="str" cm="1">
        <f t="array" ref="N1073">INDEX('BD product'!A:D,M1073,2)</f>
        <v>Furniture</v>
      </c>
    </row>
    <row r="1074" spans="1:14" x14ac:dyDescent="0.3">
      <c r="A1074" s="3" t="s">
        <v>2203</v>
      </c>
      <c r="B1074" s="4">
        <v>42776</v>
      </c>
      <c r="C1074" s="12" t="str">
        <f t="shared" si="16"/>
        <v>2017/02</v>
      </c>
      <c r="D1074" s="4">
        <v>42780</v>
      </c>
      <c r="E1074" s="3" t="s">
        <v>21</v>
      </c>
      <c r="F1074" s="3" t="s">
        <v>2204</v>
      </c>
      <c r="G1074" s="3" t="s">
        <v>2201</v>
      </c>
      <c r="H1074" s="5">
        <v>203983</v>
      </c>
      <c r="I1074" s="2">
        <v>2</v>
      </c>
      <c r="J1074" s="2">
        <v>15</v>
      </c>
      <c r="K1074" s="2">
        <v>16.7986</v>
      </c>
      <c r="L1074" s="18" t="str">
        <f>VLOOKUP(F1074,'BD customers'!$1:$1048576,2,FALSE)</f>
        <v>Mike Pelletier</v>
      </c>
      <c r="M1074" s="2">
        <f>MATCH(orders[[#This Row],[Product ID]],'BD product'!A:A,0)</f>
        <v>576</v>
      </c>
      <c r="N1074" s="2" t="str" cm="1">
        <f t="array" ref="N1074">INDEX('BD product'!A:D,M1074,2)</f>
        <v>Furniture</v>
      </c>
    </row>
    <row r="1075" spans="1:14" x14ac:dyDescent="0.3">
      <c r="A1075" s="3" t="s">
        <v>81</v>
      </c>
      <c r="B1075" s="4">
        <v>41811</v>
      </c>
      <c r="C1075" s="12" t="str">
        <f t="shared" si="16"/>
        <v>2014/06</v>
      </c>
      <c r="D1075" s="4">
        <v>41813</v>
      </c>
      <c r="E1075" s="3" t="s">
        <v>11</v>
      </c>
      <c r="F1075" s="3" t="s">
        <v>82</v>
      </c>
      <c r="G1075" s="3" t="s">
        <v>2205</v>
      </c>
      <c r="H1075" s="5">
        <v>10401</v>
      </c>
      <c r="I1075" s="2">
        <v>1</v>
      </c>
      <c r="J1075" s="2">
        <v>0</v>
      </c>
      <c r="K1075" s="2">
        <v>14.561400000000001</v>
      </c>
      <c r="L1075" s="18" t="str">
        <f>VLOOKUP(F1075,'BD customers'!$1:$1048576,2,FALSE)</f>
        <v>Naresj Patel</v>
      </c>
      <c r="M1075" s="2">
        <f>MATCH(orders[[#This Row],[Product ID]],'BD product'!A:A,0)</f>
        <v>577</v>
      </c>
      <c r="N1075" s="2" t="str" cm="1">
        <f t="array" ref="N1075">INDEX('BD product'!A:D,M1075,2)</f>
        <v>Furniture</v>
      </c>
    </row>
    <row r="1076" spans="1:14" x14ac:dyDescent="0.3">
      <c r="A1076" s="3" t="s">
        <v>2207</v>
      </c>
      <c r="B1076" s="4">
        <v>42876</v>
      </c>
      <c r="C1076" s="12" t="str">
        <f t="shared" si="16"/>
        <v>2017/05</v>
      </c>
      <c r="D1076" s="4">
        <v>42881</v>
      </c>
      <c r="E1076" s="3" t="s">
        <v>21</v>
      </c>
      <c r="F1076" s="3" t="s">
        <v>1725</v>
      </c>
      <c r="G1076" s="3" t="s">
        <v>2205</v>
      </c>
      <c r="H1076" s="5">
        <v>52005</v>
      </c>
      <c r="I1076" s="2">
        <v>5</v>
      </c>
      <c r="J1076" s="2">
        <v>0</v>
      </c>
      <c r="K1076" s="2">
        <v>7.2807000000000004</v>
      </c>
      <c r="L1076" s="18" t="str">
        <f>VLOOKUP(F1076,'BD customers'!$1:$1048576,2,FALSE)</f>
        <v>John Grady</v>
      </c>
      <c r="M1076" s="2">
        <f>MATCH(orders[[#This Row],[Product ID]],'BD product'!A:A,0)</f>
        <v>577</v>
      </c>
      <c r="N1076" s="2" t="str" cm="1">
        <f t="array" ref="N1076">INDEX('BD product'!A:D,M1076,2)</f>
        <v>Furniture</v>
      </c>
    </row>
    <row r="1077" spans="1:14" x14ac:dyDescent="0.3">
      <c r="A1077" s="3" t="s">
        <v>81</v>
      </c>
      <c r="B1077" s="4">
        <v>41811</v>
      </c>
      <c r="C1077" s="12" t="str">
        <f t="shared" si="16"/>
        <v>2014/06</v>
      </c>
      <c r="D1077" s="4">
        <v>41813</v>
      </c>
      <c r="E1077" s="3" t="s">
        <v>11</v>
      </c>
      <c r="F1077" s="3" t="s">
        <v>82</v>
      </c>
      <c r="G1077" s="3" t="s">
        <v>2208</v>
      </c>
      <c r="H1077" s="5">
        <v>3684</v>
      </c>
      <c r="I1077" s="2">
        <v>3</v>
      </c>
      <c r="J1077" s="2">
        <v>0</v>
      </c>
      <c r="K1077" s="2">
        <v>10.315200000000001</v>
      </c>
      <c r="L1077" s="18" t="str">
        <f>VLOOKUP(F1077,'BD customers'!$1:$1048576,2,FALSE)</f>
        <v>Naresj Patel</v>
      </c>
      <c r="M1077" s="2">
        <f>MATCH(orders[[#This Row],[Product ID]],'BD product'!A:A,0)</f>
        <v>578</v>
      </c>
      <c r="N1077" s="2" t="str" cm="1">
        <f t="array" ref="N1077">INDEX('BD product'!A:D,M1077,2)</f>
        <v>Office Supplies</v>
      </c>
    </row>
    <row r="1078" spans="1:14" x14ac:dyDescent="0.3">
      <c r="A1078" s="3" t="s">
        <v>2100</v>
      </c>
      <c r="B1078" s="4">
        <v>42002</v>
      </c>
      <c r="C1078" s="12" t="str">
        <f t="shared" si="16"/>
        <v>2014/12</v>
      </c>
      <c r="D1078" s="4">
        <v>42006</v>
      </c>
      <c r="E1078" s="3" t="s">
        <v>21</v>
      </c>
      <c r="F1078" s="3" t="s">
        <v>2101</v>
      </c>
      <c r="G1078" s="3" t="s">
        <v>2208</v>
      </c>
      <c r="H1078" s="5">
        <v>2456</v>
      </c>
      <c r="I1078" s="2">
        <v>2</v>
      </c>
      <c r="J1078" s="2">
        <v>0</v>
      </c>
      <c r="K1078" s="2">
        <v>6.8768000000000002</v>
      </c>
      <c r="L1078" s="18" t="str">
        <f>VLOOKUP(F1078,'BD customers'!$1:$1048576,2,FALSE)</f>
        <v>Debra Catini</v>
      </c>
      <c r="M1078" s="2">
        <f>MATCH(orders[[#This Row],[Product ID]],'BD product'!A:A,0)</f>
        <v>578</v>
      </c>
      <c r="N1078" s="2" t="str" cm="1">
        <f t="array" ref="N1078">INDEX('BD product'!A:D,M1078,2)</f>
        <v>Office Supplies</v>
      </c>
    </row>
    <row r="1079" spans="1:14" x14ac:dyDescent="0.3">
      <c r="A1079" s="3" t="s">
        <v>2210</v>
      </c>
      <c r="B1079" s="4">
        <v>41978</v>
      </c>
      <c r="C1079" s="12" t="str">
        <f t="shared" si="16"/>
        <v>2014/12</v>
      </c>
      <c r="D1079" s="4">
        <v>41985</v>
      </c>
      <c r="E1079" s="3" t="s">
        <v>21</v>
      </c>
      <c r="F1079" s="3" t="s">
        <v>550</v>
      </c>
      <c r="G1079" s="3" t="s">
        <v>2208</v>
      </c>
      <c r="H1079" s="5">
        <v>2456</v>
      </c>
      <c r="I1079" s="2">
        <v>2</v>
      </c>
      <c r="J1079" s="2">
        <v>0</v>
      </c>
      <c r="K1079" s="2">
        <v>6.8768000000000002</v>
      </c>
      <c r="L1079" s="18" t="str">
        <f>VLOOKUP(F1079,'BD customers'!$1:$1048576,2,FALSE)</f>
        <v>Roy Collins</v>
      </c>
      <c r="M1079" s="2">
        <f>MATCH(orders[[#This Row],[Product ID]],'BD product'!A:A,0)</f>
        <v>578</v>
      </c>
      <c r="N1079" s="2" t="str" cm="1">
        <f t="array" ref="N1079">INDEX('BD product'!A:D,M1079,2)</f>
        <v>Office Supplies</v>
      </c>
    </row>
    <row r="1080" spans="1:14" x14ac:dyDescent="0.3">
      <c r="A1080" s="3" t="s">
        <v>2211</v>
      </c>
      <c r="B1080" s="4">
        <v>42091</v>
      </c>
      <c r="C1080" s="12" t="str">
        <f t="shared" si="16"/>
        <v>2015/03</v>
      </c>
      <c r="D1080" s="4">
        <v>42096</v>
      </c>
      <c r="E1080" s="3" t="s">
        <v>21</v>
      </c>
      <c r="F1080" s="3" t="s">
        <v>1941</v>
      </c>
      <c r="G1080" s="3" t="s">
        <v>2212</v>
      </c>
      <c r="H1080" s="5">
        <v>16624</v>
      </c>
      <c r="I1080" s="2">
        <v>1</v>
      </c>
      <c r="J1080" s="2">
        <v>0</v>
      </c>
      <c r="K1080" s="2">
        <v>2.4935999999999998</v>
      </c>
      <c r="L1080" s="18" t="str">
        <f>VLOOKUP(F1080,'BD customers'!$1:$1048576,2,FALSE)</f>
        <v>Alan Barnes</v>
      </c>
      <c r="M1080" s="2">
        <f>MATCH(orders[[#This Row],[Product ID]],'BD product'!A:A,0)</f>
        <v>579</v>
      </c>
      <c r="N1080" s="2" t="str" cm="1">
        <f t="array" ref="N1080">INDEX('BD product'!A:D,M1080,2)</f>
        <v>Technology</v>
      </c>
    </row>
    <row r="1081" spans="1:14" x14ac:dyDescent="0.3">
      <c r="A1081" s="3" t="s">
        <v>448</v>
      </c>
      <c r="B1081" s="4">
        <v>42205</v>
      </c>
      <c r="C1081" s="12" t="str">
        <f t="shared" si="16"/>
        <v>2015/07</v>
      </c>
      <c r="D1081" s="4">
        <v>42210</v>
      </c>
      <c r="E1081" s="3" t="s">
        <v>11</v>
      </c>
      <c r="F1081" s="3" t="s">
        <v>449</v>
      </c>
      <c r="G1081" s="3" t="s">
        <v>2212</v>
      </c>
      <c r="H1081" s="5">
        <v>8312</v>
      </c>
      <c r="I1081" s="2">
        <v>5</v>
      </c>
      <c r="J1081" s="2">
        <v>0</v>
      </c>
      <c r="K1081" s="2">
        <v>1.2467999999999999</v>
      </c>
      <c r="L1081" s="18" t="str">
        <f>VLOOKUP(F1081,'BD customers'!$1:$1048576,2,FALSE)</f>
        <v>Ralph Kennedy</v>
      </c>
      <c r="M1081" s="2">
        <f>MATCH(orders[[#This Row],[Product ID]],'BD product'!A:A,0)</f>
        <v>579</v>
      </c>
      <c r="N1081" s="2" t="str" cm="1">
        <f t="array" ref="N1081">INDEX('BD product'!A:D,M1081,2)</f>
        <v>Technology</v>
      </c>
    </row>
    <row r="1082" spans="1:14" x14ac:dyDescent="0.3">
      <c r="A1082" s="3" t="s">
        <v>2211</v>
      </c>
      <c r="B1082" s="4">
        <v>42091</v>
      </c>
      <c r="C1082" s="12" t="str">
        <f t="shared" si="16"/>
        <v>2015/03</v>
      </c>
      <c r="D1082" s="4">
        <v>42096</v>
      </c>
      <c r="E1082" s="3" t="s">
        <v>21</v>
      </c>
      <c r="F1082" s="3" t="s">
        <v>1941</v>
      </c>
      <c r="G1082" s="3" t="s">
        <v>2214</v>
      </c>
      <c r="H1082" s="5">
        <v>334</v>
      </c>
      <c r="I1082" s="2">
        <v>5</v>
      </c>
      <c r="J1082" s="2">
        <v>0</v>
      </c>
      <c r="K1082" s="2">
        <v>1.6032</v>
      </c>
      <c r="L1082" s="18" t="str">
        <f>VLOOKUP(F1082,'BD customers'!$1:$1048576,2,FALSE)</f>
        <v>Alan Barnes</v>
      </c>
      <c r="M1082" s="2">
        <f>MATCH(orders[[#This Row],[Product ID]],'BD product'!A:A,0)</f>
        <v>580</v>
      </c>
      <c r="N1082" s="2" t="str" cm="1">
        <f t="array" ref="N1082">INDEX('BD product'!A:D,M1082,2)</f>
        <v>Office Supplies</v>
      </c>
    </row>
    <row r="1083" spans="1:14" x14ac:dyDescent="0.3">
      <c r="A1083" s="3" t="s">
        <v>420</v>
      </c>
      <c r="B1083" s="4">
        <v>42138</v>
      </c>
      <c r="C1083" s="12" t="str">
        <f t="shared" si="16"/>
        <v>2015/05</v>
      </c>
      <c r="D1083" s="4">
        <v>42141</v>
      </c>
      <c r="E1083" s="3" t="s">
        <v>64</v>
      </c>
      <c r="F1083" s="3" t="s">
        <v>421</v>
      </c>
      <c r="G1083" s="3" t="s">
        <v>2216</v>
      </c>
      <c r="H1083" s="5">
        <v>4736</v>
      </c>
      <c r="I1083" s="2">
        <v>4</v>
      </c>
      <c r="J1083" s="2">
        <v>2</v>
      </c>
      <c r="K1083" s="2">
        <v>0.17760000000000001</v>
      </c>
      <c r="L1083" s="18" t="str">
        <f>VLOOKUP(F1083,'BD customers'!$1:$1048576,2,FALSE)</f>
        <v>Jesus Ocampo</v>
      </c>
      <c r="M1083" s="2">
        <f>MATCH(orders[[#This Row],[Product ID]],'BD product'!A:A,0)</f>
        <v>581</v>
      </c>
      <c r="N1083" s="2" t="str" cm="1">
        <f t="array" ref="N1083">INDEX('BD product'!A:D,M1083,2)</f>
        <v>Office Supplies</v>
      </c>
    </row>
    <row r="1084" spans="1:14" x14ac:dyDescent="0.3">
      <c r="A1084" s="3" t="s">
        <v>2218</v>
      </c>
      <c r="B1084" s="4">
        <v>41730</v>
      </c>
      <c r="C1084" s="12" t="str">
        <f t="shared" si="16"/>
        <v>2014/04</v>
      </c>
      <c r="D1084" s="4">
        <v>41735</v>
      </c>
      <c r="E1084" s="3" t="s">
        <v>11</v>
      </c>
      <c r="F1084" s="3" t="s">
        <v>316</v>
      </c>
      <c r="G1084" s="3" t="s">
        <v>2216</v>
      </c>
      <c r="H1084" s="5">
        <v>296</v>
      </c>
      <c r="I1084" s="2">
        <v>2</v>
      </c>
      <c r="J1084" s="2">
        <v>0</v>
      </c>
      <c r="K1084" s="2">
        <v>1.4800000000000001E-2</v>
      </c>
      <c r="L1084" s="18" t="str">
        <f>VLOOKUP(F1084,'BD customers'!$1:$1048576,2,FALSE)</f>
        <v>Kunst Miller</v>
      </c>
      <c r="M1084" s="2">
        <f>MATCH(orders[[#This Row],[Product ID]],'BD product'!A:A,0)</f>
        <v>581</v>
      </c>
      <c r="N1084" s="2" t="str" cm="1">
        <f t="array" ref="N1084">INDEX('BD product'!A:D,M1084,2)</f>
        <v>Office Supplies</v>
      </c>
    </row>
    <row r="1085" spans="1:14" x14ac:dyDescent="0.3">
      <c r="A1085" s="3" t="s">
        <v>420</v>
      </c>
      <c r="B1085" s="4">
        <v>42138</v>
      </c>
      <c r="C1085" s="12" t="str">
        <f t="shared" si="16"/>
        <v>2015/05</v>
      </c>
      <c r="D1085" s="4">
        <v>42141</v>
      </c>
      <c r="E1085" s="3" t="s">
        <v>64</v>
      </c>
      <c r="F1085" s="3" t="s">
        <v>421</v>
      </c>
      <c r="G1085" s="3" t="s">
        <v>2219</v>
      </c>
      <c r="H1085" s="5">
        <v>97696</v>
      </c>
      <c r="I1085" s="2">
        <v>4</v>
      </c>
      <c r="J1085" s="2">
        <v>2</v>
      </c>
      <c r="K1085" s="2">
        <v>31.751200000000001</v>
      </c>
      <c r="L1085" s="18" t="str">
        <f>VLOOKUP(F1085,'BD customers'!$1:$1048576,2,FALSE)</f>
        <v>Jesus Ocampo</v>
      </c>
      <c r="M1085" s="2">
        <f>MATCH(orders[[#This Row],[Product ID]],'BD product'!A:A,0)</f>
        <v>582</v>
      </c>
      <c r="N1085" s="2" t="str" cm="1">
        <f t="array" ref="N1085">INDEX('BD product'!A:D,M1085,2)</f>
        <v>Office Supplies</v>
      </c>
    </row>
    <row r="1086" spans="1:14" x14ac:dyDescent="0.3">
      <c r="A1086" s="3" t="s">
        <v>555</v>
      </c>
      <c r="B1086" s="4">
        <v>42308</v>
      </c>
      <c r="C1086" s="12" t="str">
        <f t="shared" si="16"/>
        <v>2015/10</v>
      </c>
      <c r="D1086" s="4">
        <v>42312</v>
      </c>
      <c r="E1086" s="3" t="s">
        <v>11</v>
      </c>
      <c r="F1086" s="3" t="s">
        <v>556</v>
      </c>
      <c r="G1086" s="3" t="s">
        <v>2219</v>
      </c>
      <c r="H1086" s="5">
        <v>42742</v>
      </c>
      <c r="I1086" s="2">
        <v>14</v>
      </c>
      <c r="J1086" s="2">
        <v>0</v>
      </c>
      <c r="K1086" s="2">
        <v>196.61320000000001</v>
      </c>
      <c r="L1086" s="18" t="str">
        <f>VLOOKUP(F1086,'BD customers'!$1:$1048576,2,FALSE)</f>
        <v>Damala Kotsonis</v>
      </c>
      <c r="M1086" s="2">
        <f>MATCH(orders[[#This Row],[Product ID]],'BD product'!A:A,0)</f>
        <v>582</v>
      </c>
      <c r="N1086" s="2" t="str" cm="1">
        <f t="array" ref="N1086">INDEX('BD product'!A:D,M1086,2)</f>
        <v>Office Supplies</v>
      </c>
    </row>
    <row r="1087" spans="1:14" x14ac:dyDescent="0.3">
      <c r="A1087" s="3" t="s">
        <v>420</v>
      </c>
      <c r="B1087" s="4">
        <v>42138</v>
      </c>
      <c r="C1087" s="12" t="str">
        <f t="shared" si="16"/>
        <v>2015/05</v>
      </c>
      <c r="D1087" s="4">
        <v>42141</v>
      </c>
      <c r="E1087" s="3" t="s">
        <v>64</v>
      </c>
      <c r="F1087" s="3" t="s">
        <v>421</v>
      </c>
      <c r="G1087" s="3" t="s">
        <v>2221</v>
      </c>
      <c r="H1087" s="5">
        <v>2696</v>
      </c>
      <c r="I1087" s="2">
        <v>1</v>
      </c>
      <c r="J1087" s="2">
        <v>2</v>
      </c>
      <c r="K1087" s="2">
        <v>0.80879999999999996</v>
      </c>
      <c r="L1087" s="18" t="str">
        <f>VLOOKUP(F1087,'BD customers'!$1:$1048576,2,FALSE)</f>
        <v>Jesus Ocampo</v>
      </c>
      <c r="M1087" s="2">
        <f>MATCH(orders[[#This Row],[Product ID]],'BD product'!A:A,0)</f>
        <v>583</v>
      </c>
      <c r="N1087" s="2" t="str" cm="1">
        <f t="array" ref="N1087">INDEX('BD product'!A:D,M1087,2)</f>
        <v>Office Supplies</v>
      </c>
    </row>
    <row r="1088" spans="1:14" x14ac:dyDescent="0.3">
      <c r="A1088" s="3" t="s">
        <v>2223</v>
      </c>
      <c r="B1088" s="4">
        <v>43092</v>
      </c>
      <c r="C1088" s="12" t="str">
        <f t="shared" si="16"/>
        <v>2017/12</v>
      </c>
      <c r="D1088" s="4">
        <v>43092</v>
      </c>
      <c r="E1088" s="3" t="s">
        <v>41</v>
      </c>
      <c r="F1088" s="3" t="s">
        <v>500</v>
      </c>
      <c r="G1088" s="3" t="s">
        <v>2221</v>
      </c>
      <c r="H1088" s="5">
        <v>1348</v>
      </c>
      <c r="I1088" s="2">
        <v>4</v>
      </c>
      <c r="J1088" s="2">
        <v>0</v>
      </c>
      <c r="K1088" s="2">
        <v>5.9311999999999996</v>
      </c>
      <c r="L1088" s="18" t="str">
        <f>VLOOKUP(F1088,'BD customers'!$1:$1048576,2,FALSE)</f>
        <v>Gary Zandusky</v>
      </c>
      <c r="M1088" s="2">
        <f>MATCH(orders[[#This Row],[Product ID]],'BD product'!A:A,0)</f>
        <v>583</v>
      </c>
      <c r="N1088" s="2" t="str" cm="1">
        <f t="array" ref="N1088">INDEX('BD product'!A:D,M1088,2)</f>
        <v>Office Supplies</v>
      </c>
    </row>
    <row r="1089" spans="1:14" x14ac:dyDescent="0.3">
      <c r="A1089" s="3" t="s">
        <v>420</v>
      </c>
      <c r="B1089" s="4">
        <v>42138</v>
      </c>
      <c r="C1089" s="12" t="str">
        <f t="shared" si="16"/>
        <v>2015/05</v>
      </c>
      <c r="D1089" s="4">
        <v>42141</v>
      </c>
      <c r="E1089" s="3" t="s">
        <v>64</v>
      </c>
      <c r="F1089" s="3" t="s">
        <v>421</v>
      </c>
      <c r="G1089" s="3" t="s">
        <v>2224</v>
      </c>
      <c r="H1089" s="5">
        <v>18588</v>
      </c>
      <c r="I1089" s="2">
        <v>2</v>
      </c>
      <c r="J1089" s="2">
        <v>7</v>
      </c>
      <c r="K1089" s="2">
        <v>-13.6312</v>
      </c>
      <c r="L1089" s="18" t="str">
        <f>VLOOKUP(F1089,'BD customers'!$1:$1048576,2,FALSE)</f>
        <v>Jesus Ocampo</v>
      </c>
      <c r="M1089" s="2">
        <f>MATCH(orders[[#This Row],[Product ID]],'BD product'!A:A,0)</f>
        <v>584</v>
      </c>
      <c r="N1089" s="2" t="str" cm="1">
        <f t="array" ref="N1089">INDEX('BD product'!A:D,M1089,2)</f>
        <v>Office Supplies</v>
      </c>
    </row>
    <row r="1090" spans="1:14" x14ac:dyDescent="0.3">
      <c r="A1090" s="3" t="s">
        <v>1296</v>
      </c>
      <c r="B1090" s="4">
        <v>41655</v>
      </c>
      <c r="C1090" s="12" t="str">
        <f t="shared" ref="C1090:C1153" si="17">TEXT(B1090,"aaaa/mm")</f>
        <v>2014/01</v>
      </c>
      <c r="D1090" s="4">
        <v>41657</v>
      </c>
      <c r="E1090" s="3" t="s">
        <v>11</v>
      </c>
      <c r="F1090" s="3" t="s">
        <v>384</v>
      </c>
      <c r="G1090" s="3" t="s">
        <v>2224</v>
      </c>
      <c r="H1090" s="5">
        <v>18588</v>
      </c>
      <c r="I1090" s="2">
        <v>2</v>
      </c>
      <c r="J1090" s="2">
        <v>7</v>
      </c>
      <c r="K1090" s="2">
        <v>-13.6312</v>
      </c>
      <c r="L1090" s="18" t="str">
        <f>VLOOKUP(F1090,'BD customers'!$1:$1048576,2,FALSE)</f>
        <v>Delfina Latchford</v>
      </c>
      <c r="M1090" s="2">
        <f>MATCH(orders[[#This Row],[Product ID]],'BD product'!A:A,0)</f>
        <v>584</v>
      </c>
      <c r="N1090" s="2" t="str" cm="1">
        <f t="array" ref="N1090">INDEX('BD product'!A:D,M1090,2)</f>
        <v>Office Supplies</v>
      </c>
    </row>
    <row r="1091" spans="1:14" x14ac:dyDescent="0.3">
      <c r="A1091" s="3" t="s">
        <v>1065</v>
      </c>
      <c r="B1091" s="4">
        <v>42728</v>
      </c>
      <c r="C1091" s="12" t="str">
        <f t="shared" si="17"/>
        <v>2016/12</v>
      </c>
      <c r="D1091" s="4">
        <v>42732</v>
      </c>
      <c r="E1091" s="3" t="s">
        <v>11</v>
      </c>
      <c r="F1091" s="3" t="s">
        <v>796</v>
      </c>
      <c r="G1091" s="3" t="s">
        <v>2224</v>
      </c>
      <c r="H1091" s="5">
        <v>27882</v>
      </c>
      <c r="I1091" s="2">
        <v>3</v>
      </c>
      <c r="J1091" s="2">
        <v>7</v>
      </c>
      <c r="K1091" s="2">
        <v>-20.4468</v>
      </c>
      <c r="L1091" s="18" t="str">
        <f>VLOOKUP(F1091,'BD customers'!$1:$1048576,2,FALSE)</f>
        <v>Ross Baird</v>
      </c>
      <c r="M1091" s="2">
        <f>MATCH(orders[[#This Row],[Product ID]],'BD product'!A:A,0)</f>
        <v>584</v>
      </c>
      <c r="N1091" s="2" t="str" cm="1">
        <f t="array" ref="N1091">INDEX('BD product'!A:D,M1091,2)</f>
        <v>Office Supplies</v>
      </c>
    </row>
    <row r="1092" spans="1:14" x14ac:dyDescent="0.3">
      <c r="A1092" s="3" t="s">
        <v>2226</v>
      </c>
      <c r="B1092" s="4">
        <v>42678</v>
      </c>
      <c r="C1092" s="12" t="str">
        <f t="shared" si="17"/>
        <v>2016/11</v>
      </c>
      <c r="D1092" s="4">
        <v>42682</v>
      </c>
      <c r="E1092" s="3" t="s">
        <v>11</v>
      </c>
      <c r="F1092" s="3" t="s">
        <v>1430</v>
      </c>
      <c r="G1092" s="3" t="s">
        <v>2227</v>
      </c>
      <c r="H1092" s="5">
        <v>20988</v>
      </c>
      <c r="I1092" s="2">
        <v>3</v>
      </c>
      <c r="J1092" s="2">
        <v>0</v>
      </c>
      <c r="K1092" s="2">
        <v>35.679600000000001</v>
      </c>
      <c r="L1092" s="18" t="str">
        <f>VLOOKUP(F1092,'BD customers'!$1:$1048576,2,FALSE)</f>
        <v>Alejandro Savely</v>
      </c>
      <c r="M1092" s="2">
        <f>MATCH(orders[[#This Row],[Product ID]],'BD product'!A:A,0)</f>
        <v>585</v>
      </c>
      <c r="N1092" s="2" t="str" cm="1">
        <f t="array" ref="N1092">INDEX('BD product'!A:D,M1092,2)</f>
        <v>Furniture</v>
      </c>
    </row>
    <row r="1093" spans="1:14" x14ac:dyDescent="0.3">
      <c r="A1093" s="3" t="s">
        <v>1258</v>
      </c>
      <c r="B1093" s="4">
        <v>42262</v>
      </c>
      <c r="C1093" s="12" t="str">
        <f t="shared" si="17"/>
        <v>2015/09</v>
      </c>
      <c r="D1093" s="4">
        <v>42262</v>
      </c>
      <c r="E1093" s="3" t="s">
        <v>41</v>
      </c>
      <c r="F1093" s="3" t="s">
        <v>668</v>
      </c>
      <c r="G1093" s="3" t="s">
        <v>2227</v>
      </c>
      <c r="H1093" s="5">
        <v>55968</v>
      </c>
      <c r="I1093" s="2">
        <v>1</v>
      </c>
      <c r="J1093" s="2">
        <v>2</v>
      </c>
      <c r="K1093" s="2">
        <v>-2.0988000000000002</v>
      </c>
      <c r="L1093" s="18" t="str">
        <f>VLOOKUP(F1093,'BD customers'!$1:$1048576,2,FALSE)</f>
        <v>Nat Gilpin</v>
      </c>
      <c r="M1093" s="2">
        <f>MATCH(orders[[#This Row],[Product ID]],'BD product'!A:A,0)</f>
        <v>585</v>
      </c>
      <c r="N1093" s="2" t="str" cm="1">
        <f t="array" ref="N1093">INDEX('BD product'!A:D,M1093,2)</f>
        <v>Furniture</v>
      </c>
    </row>
    <row r="1094" spans="1:14" x14ac:dyDescent="0.3">
      <c r="A1094" s="3" t="s">
        <v>2229</v>
      </c>
      <c r="B1094" s="4">
        <v>42616</v>
      </c>
      <c r="C1094" s="12" t="str">
        <f t="shared" si="17"/>
        <v>2016/09</v>
      </c>
      <c r="D1094" s="4">
        <v>42622</v>
      </c>
      <c r="E1094" s="3" t="s">
        <v>21</v>
      </c>
      <c r="F1094" s="3" t="s">
        <v>1117</v>
      </c>
      <c r="G1094" s="3" t="s">
        <v>2227</v>
      </c>
      <c r="H1094" s="5">
        <v>83952</v>
      </c>
      <c r="I1094" s="2">
        <v>3</v>
      </c>
      <c r="J1094" s="2">
        <v>6</v>
      </c>
      <c r="K1094" s="2">
        <v>-90.248400000000004</v>
      </c>
      <c r="L1094" s="18" t="str">
        <f>VLOOKUP(F1094,'BD customers'!$1:$1048576,2,FALSE)</f>
        <v>Julie Kriz</v>
      </c>
      <c r="M1094" s="2">
        <f>MATCH(orders[[#This Row],[Product ID]],'BD product'!A:A,0)</f>
        <v>585</v>
      </c>
      <c r="N1094" s="2" t="str" cm="1">
        <f t="array" ref="N1094">INDEX('BD product'!A:D,M1094,2)</f>
        <v>Furniture</v>
      </c>
    </row>
    <row r="1095" spans="1:14" x14ac:dyDescent="0.3">
      <c r="A1095" s="3" t="s">
        <v>2230</v>
      </c>
      <c r="B1095" s="4">
        <v>42103</v>
      </c>
      <c r="C1095" s="12" t="str">
        <f t="shared" si="17"/>
        <v>2015/04</v>
      </c>
      <c r="D1095" s="4">
        <v>42108</v>
      </c>
      <c r="E1095" s="3" t="s">
        <v>21</v>
      </c>
      <c r="F1095" s="3" t="s">
        <v>2231</v>
      </c>
      <c r="G1095" s="3" t="s">
        <v>2232</v>
      </c>
      <c r="H1095" s="5">
        <v>369912</v>
      </c>
      <c r="I1095" s="2">
        <v>3</v>
      </c>
      <c r="J1095" s="2">
        <v>2</v>
      </c>
      <c r="K1095" s="2">
        <v>-13.871700000000001</v>
      </c>
      <c r="L1095" s="18" t="str">
        <f>VLOOKUP(F1095,'BD customers'!$1:$1048576,2,FALSE)</f>
        <v>Jay Kimmel</v>
      </c>
      <c r="M1095" s="2">
        <f>MATCH(orders[[#This Row],[Product ID]],'BD product'!A:A,0)</f>
        <v>586</v>
      </c>
      <c r="N1095" s="2" t="str" cm="1">
        <f t="array" ref="N1095">INDEX('BD product'!A:D,M1095,2)</f>
        <v>Furniture</v>
      </c>
    </row>
    <row r="1096" spans="1:14" x14ac:dyDescent="0.3">
      <c r="A1096" s="3" t="s">
        <v>1815</v>
      </c>
      <c r="B1096" s="4">
        <v>41894</v>
      </c>
      <c r="C1096" s="12" t="str">
        <f t="shared" si="17"/>
        <v>2014/09</v>
      </c>
      <c r="D1096" s="4">
        <v>41899</v>
      </c>
      <c r="E1096" s="3" t="s">
        <v>21</v>
      </c>
      <c r="F1096" s="3" t="s">
        <v>1816</v>
      </c>
      <c r="G1096" s="3" t="s">
        <v>2234</v>
      </c>
      <c r="H1096" s="5">
        <v>10368</v>
      </c>
      <c r="I1096" s="2">
        <v>2</v>
      </c>
      <c r="J1096" s="2">
        <v>2</v>
      </c>
      <c r="K1096" s="2">
        <v>3.6288</v>
      </c>
      <c r="L1096" s="18" t="str">
        <f>VLOOKUP(F1096,'BD customers'!$1:$1048576,2,FALSE)</f>
        <v>Brad Norvell</v>
      </c>
      <c r="M1096" s="2">
        <f>MATCH(orders[[#This Row],[Product ID]],'BD product'!A:A,0)</f>
        <v>587</v>
      </c>
      <c r="N1096" s="2" t="str" cm="1">
        <f t="array" ref="N1096">INDEX('BD product'!A:D,M1096,2)</f>
        <v>Office Supplies</v>
      </c>
    </row>
    <row r="1097" spans="1:14" x14ac:dyDescent="0.3">
      <c r="A1097" s="3" t="s">
        <v>2236</v>
      </c>
      <c r="B1097" s="4">
        <v>41967</v>
      </c>
      <c r="C1097" s="12" t="str">
        <f t="shared" si="17"/>
        <v>2014/11</v>
      </c>
      <c r="D1097" s="4">
        <v>41973</v>
      </c>
      <c r="E1097" s="3" t="s">
        <v>21</v>
      </c>
      <c r="F1097" s="3" t="s">
        <v>2237</v>
      </c>
      <c r="G1097" s="3" t="s">
        <v>2234</v>
      </c>
      <c r="H1097" s="5">
        <v>2592</v>
      </c>
      <c r="I1097" s="2">
        <v>4</v>
      </c>
      <c r="J1097" s="2">
        <v>0</v>
      </c>
      <c r="K1097" s="2">
        <v>12.441599999999999</v>
      </c>
      <c r="L1097" s="18" t="str">
        <f>VLOOKUP(F1097,'BD customers'!$1:$1048576,2,FALSE)</f>
        <v>Harold Ryan</v>
      </c>
      <c r="M1097" s="2">
        <f>MATCH(orders[[#This Row],[Product ID]],'BD product'!A:A,0)</f>
        <v>587</v>
      </c>
      <c r="N1097" s="2" t="str" cm="1">
        <f t="array" ref="N1097">INDEX('BD product'!A:D,M1097,2)</f>
        <v>Office Supplies</v>
      </c>
    </row>
    <row r="1098" spans="1:14" x14ac:dyDescent="0.3">
      <c r="A1098" s="3" t="s">
        <v>1815</v>
      </c>
      <c r="B1098" s="4">
        <v>41894</v>
      </c>
      <c r="C1098" s="12" t="str">
        <f t="shared" si="17"/>
        <v>2014/09</v>
      </c>
      <c r="D1098" s="4">
        <v>41899</v>
      </c>
      <c r="E1098" s="3" t="s">
        <v>21</v>
      </c>
      <c r="F1098" s="3" t="s">
        <v>1816</v>
      </c>
      <c r="G1098" s="3" t="s">
        <v>2238</v>
      </c>
      <c r="H1098" s="5">
        <v>16684</v>
      </c>
      <c r="I1098" s="2">
        <v>5</v>
      </c>
      <c r="J1098" s="2">
        <v>2</v>
      </c>
      <c r="K1098" s="2">
        <v>18.769500000000001</v>
      </c>
      <c r="L1098" s="18" t="str">
        <f>VLOOKUP(F1098,'BD customers'!$1:$1048576,2,FALSE)</f>
        <v>Brad Norvell</v>
      </c>
      <c r="M1098" s="2">
        <f>MATCH(orders[[#This Row],[Product ID]],'BD product'!A:A,0)</f>
        <v>588</v>
      </c>
      <c r="N1098" s="2" t="str" cm="1">
        <f t="array" ref="N1098">INDEX('BD product'!A:D,M1098,2)</f>
        <v>Office Supplies</v>
      </c>
    </row>
    <row r="1099" spans="1:14" x14ac:dyDescent="0.3">
      <c r="A1099" s="3" t="s">
        <v>1087</v>
      </c>
      <c r="B1099" s="4">
        <v>41975</v>
      </c>
      <c r="C1099" s="12" t="str">
        <f t="shared" si="17"/>
        <v>2014/12</v>
      </c>
      <c r="D1099" s="4">
        <v>41977</v>
      </c>
      <c r="E1099" s="3" t="s">
        <v>64</v>
      </c>
      <c r="F1099" s="3" t="s">
        <v>1088</v>
      </c>
      <c r="G1099" s="3" t="s">
        <v>2240</v>
      </c>
      <c r="H1099" s="5">
        <v>88392</v>
      </c>
      <c r="I1099" s="2">
        <v>5</v>
      </c>
      <c r="J1099" s="2">
        <v>2</v>
      </c>
      <c r="K1099" s="2">
        <v>-1.1049</v>
      </c>
      <c r="L1099" s="18" t="str">
        <f>VLOOKUP(F1099,'BD customers'!$1:$1048576,2,FALSE)</f>
        <v>David Philippe</v>
      </c>
      <c r="M1099" s="2">
        <f>MATCH(orders[[#This Row],[Product ID]],'BD product'!A:A,0)</f>
        <v>589</v>
      </c>
      <c r="N1099" s="2" t="str" cm="1">
        <f t="array" ref="N1099">INDEX('BD product'!A:D,M1099,2)</f>
        <v>Furniture</v>
      </c>
    </row>
    <row r="1100" spans="1:14" x14ac:dyDescent="0.3">
      <c r="A1100" s="3" t="s">
        <v>2242</v>
      </c>
      <c r="B1100" s="4">
        <v>42981</v>
      </c>
      <c r="C1100" s="12" t="str">
        <f t="shared" si="17"/>
        <v>2017/09</v>
      </c>
      <c r="D1100" s="4">
        <v>42985</v>
      </c>
      <c r="E1100" s="3" t="s">
        <v>21</v>
      </c>
      <c r="F1100" s="3" t="s">
        <v>1189</v>
      </c>
      <c r="G1100" s="3" t="s">
        <v>2243</v>
      </c>
      <c r="H1100" s="5">
        <v>24448</v>
      </c>
      <c r="I1100" s="2">
        <v>4</v>
      </c>
      <c r="J1100" s="2">
        <v>2</v>
      </c>
      <c r="K1100" s="2">
        <v>8.8623999999999992</v>
      </c>
      <c r="L1100" s="18" t="str">
        <f>VLOOKUP(F1100,'BD customers'!$1:$1048576,2,FALSE)</f>
        <v>Arthur Prichep</v>
      </c>
      <c r="M1100" s="2">
        <f>MATCH(orders[[#This Row],[Product ID]],'BD product'!A:A,0)</f>
        <v>590</v>
      </c>
      <c r="N1100" s="2" t="str" cm="1">
        <f t="array" ref="N1100">INDEX('BD product'!A:D,M1100,2)</f>
        <v>Office Supplies</v>
      </c>
    </row>
    <row r="1101" spans="1:14" x14ac:dyDescent="0.3">
      <c r="A1101" s="3" t="s">
        <v>2245</v>
      </c>
      <c r="B1101" s="4">
        <v>43045</v>
      </c>
      <c r="C1101" s="12" t="str">
        <f t="shared" si="17"/>
        <v>2017/11</v>
      </c>
      <c r="D1101" s="4">
        <v>43050</v>
      </c>
      <c r="E1101" s="3" t="s">
        <v>21</v>
      </c>
      <c r="F1101" s="3" t="s">
        <v>514</v>
      </c>
      <c r="G1101" s="3" t="s">
        <v>2243</v>
      </c>
      <c r="H1101" s="5">
        <v>1528</v>
      </c>
      <c r="I1101" s="2">
        <v>2</v>
      </c>
      <c r="J1101" s="2">
        <v>0</v>
      </c>
      <c r="K1101" s="2">
        <v>7.4871999999999996</v>
      </c>
      <c r="L1101" s="18" t="str">
        <f>VLOOKUP(F1101,'BD customers'!$1:$1048576,2,FALSE)</f>
        <v>Zuschuss Carroll</v>
      </c>
      <c r="M1101" s="2">
        <f>MATCH(orders[[#This Row],[Product ID]],'BD product'!A:A,0)</f>
        <v>590</v>
      </c>
      <c r="N1101" s="2" t="str" cm="1">
        <f t="array" ref="N1101">INDEX('BD product'!A:D,M1101,2)</f>
        <v>Office Supplies</v>
      </c>
    </row>
    <row r="1102" spans="1:14" x14ac:dyDescent="0.3">
      <c r="A1102" s="3" t="s">
        <v>1468</v>
      </c>
      <c r="B1102" s="4">
        <v>42874</v>
      </c>
      <c r="C1102" s="12" t="str">
        <f t="shared" si="17"/>
        <v>2017/05</v>
      </c>
      <c r="D1102" s="4">
        <v>42879</v>
      </c>
      <c r="E1102" s="3" t="s">
        <v>21</v>
      </c>
      <c r="F1102" s="3" t="s">
        <v>1469</v>
      </c>
      <c r="G1102" s="3" t="s">
        <v>2246</v>
      </c>
      <c r="H1102" s="5">
        <v>28134</v>
      </c>
      <c r="I1102" s="2">
        <v>6</v>
      </c>
      <c r="J1102" s="2">
        <v>0</v>
      </c>
      <c r="K1102" s="2">
        <v>109.7226</v>
      </c>
      <c r="L1102" s="18" t="str">
        <f>VLOOKUP(F1102,'BD customers'!$1:$1048576,2,FALSE)</f>
        <v>Roland Schwarz</v>
      </c>
      <c r="M1102" s="2">
        <f>MATCH(orders[[#This Row],[Product ID]],'BD product'!A:A,0)</f>
        <v>591</v>
      </c>
      <c r="N1102" s="2" t="str" cm="1">
        <f t="array" ref="N1102">INDEX('BD product'!A:D,M1102,2)</f>
        <v>Office Supplies</v>
      </c>
    </row>
    <row r="1103" spans="1:14" x14ac:dyDescent="0.3">
      <c r="A1103" s="3" t="s">
        <v>2248</v>
      </c>
      <c r="B1103" s="4">
        <v>41715</v>
      </c>
      <c r="C1103" s="12" t="str">
        <f t="shared" si="17"/>
        <v>2014/03</v>
      </c>
      <c r="D1103" s="4">
        <v>41722</v>
      </c>
      <c r="E1103" s="3" t="s">
        <v>21</v>
      </c>
      <c r="F1103" s="3" t="s">
        <v>386</v>
      </c>
      <c r="G1103" s="3" t="s">
        <v>2246</v>
      </c>
      <c r="H1103" s="5">
        <v>9378</v>
      </c>
      <c r="I1103" s="2">
        <v>2</v>
      </c>
      <c r="J1103" s="2">
        <v>0</v>
      </c>
      <c r="K1103" s="2">
        <v>36.574199999999998</v>
      </c>
      <c r="L1103" s="18" t="str">
        <f>VLOOKUP(F1103,'BD customers'!$1:$1048576,2,FALSE)</f>
        <v>Bradley Nguyen</v>
      </c>
      <c r="M1103" s="2">
        <f>MATCH(orders[[#This Row],[Product ID]],'BD product'!A:A,0)</f>
        <v>591</v>
      </c>
      <c r="N1103" s="2" t="str" cm="1">
        <f t="array" ref="N1103">INDEX('BD product'!A:D,M1103,2)</f>
        <v>Office Supplies</v>
      </c>
    </row>
    <row r="1104" spans="1:14" x14ac:dyDescent="0.3">
      <c r="A1104" s="3" t="s">
        <v>1468</v>
      </c>
      <c r="B1104" s="4">
        <v>42874</v>
      </c>
      <c r="C1104" s="12" t="str">
        <f t="shared" si="17"/>
        <v>2017/05</v>
      </c>
      <c r="D1104" s="4">
        <v>42879</v>
      </c>
      <c r="E1104" s="3" t="s">
        <v>21</v>
      </c>
      <c r="F1104" s="3" t="s">
        <v>1469</v>
      </c>
      <c r="G1104" s="3" t="s">
        <v>2249</v>
      </c>
      <c r="H1104" s="5">
        <v>29997</v>
      </c>
      <c r="I1104" s="2">
        <v>3</v>
      </c>
      <c r="J1104" s="2">
        <v>0</v>
      </c>
      <c r="K1104" s="2">
        <v>113.98860000000001</v>
      </c>
      <c r="L1104" s="18" t="str">
        <f>VLOOKUP(F1104,'BD customers'!$1:$1048576,2,FALSE)</f>
        <v>Roland Schwarz</v>
      </c>
      <c r="M1104" s="2">
        <f>MATCH(orders[[#This Row],[Product ID]],'BD product'!A:A,0)</f>
        <v>592</v>
      </c>
      <c r="N1104" s="2" t="str" cm="1">
        <f t="array" ref="N1104">INDEX('BD product'!A:D,M1104,2)</f>
        <v>Technology</v>
      </c>
    </row>
    <row r="1105" spans="1:14" x14ac:dyDescent="0.3">
      <c r="A1105" s="3" t="s">
        <v>214</v>
      </c>
      <c r="B1105" s="4">
        <v>41786</v>
      </c>
      <c r="C1105" s="12" t="str">
        <f t="shared" si="17"/>
        <v>2014/05</v>
      </c>
      <c r="D1105" s="4">
        <v>41791</v>
      </c>
      <c r="E1105" s="3" t="s">
        <v>11</v>
      </c>
      <c r="F1105" s="3" t="s">
        <v>215</v>
      </c>
      <c r="G1105" s="3" t="s">
        <v>2249</v>
      </c>
      <c r="H1105" s="5">
        <v>9999</v>
      </c>
      <c r="I1105" s="2">
        <v>1</v>
      </c>
      <c r="J1105" s="2">
        <v>0</v>
      </c>
      <c r="K1105" s="2">
        <v>37.996200000000002</v>
      </c>
      <c r="L1105" s="18" t="str">
        <f>VLOOKUP(F1105,'BD customers'!$1:$1048576,2,FALSE)</f>
        <v>Lena Creighton</v>
      </c>
      <c r="M1105" s="2">
        <f>MATCH(orders[[#This Row],[Product ID]],'BD product'!A:A,0)</f>
        <v>592</v>
      </c>
      <c r="N1105" s="2" t="str" cm="1">
        <f t="array" ref="N1105">INDEX('BD product'!A:D,M1105,2)</f>
        <v>Technology</v>
      </c>
    </row>
    <row r="1106" spans="1:14" x14ac:dyDescent="0.3">
      <c r="A1106" s="3" t="s">
        <v>2251</v>
      </c>
      <c r="B1106" s="4">
        <v>41821</v>
      </c>
      <c r="C1106" s="12" t="str">
        <f t="shared" si="17"/>
        <v>2014/07</v>
      </c>
      <c r="D1106" s="4">
        <v>41826</v>
      </c>
      <c r="E1106" s="3" t="s">
        <v>11</v>
      </c>
      <c r="F1106" s="3" t="s">
        <v>889</v>
      </c>
      <c r="G1106" s="3" t="s">
        <v>2252</v>
      </c>
      <c r="H1106" s="5">
        <v>1992</v>
      </c>
      <c r="I1106" s="2">
        <v>5</v>
      </c>
      <c r="J1106" s="2">
        <v>2</v>
      </c>
      <c r="K1106" s="2">
        <v>0.69720000000000004</v>
      </c>
      <c r="L1106" s="18" t="str">
        <f>VLOOKUP(F1106,'BD customers'!$1:$1048576,2,FALSE)</f>
        <v>Dorris liebe</v>
      </c>
      <c r="M1106" s="2">
        <f>MATCH(orders[[#This Row],[Product ID]],'BD product'!A:A,0)</f>
        <v>593</v>
      </c>
      <c r="N1106" s="2" t="str" cm="1">
        <f t="array" ref="N1106">INDEX('BD product'!A:D,M1106,2)</f>
        <v>Office Supplies</v>
      </c>
    </row>
    <row r="1107" spans="1:14" x14ac:dyDescent="0.3">
      <c r="A1107" s="3" t="s">
        <v>2254</v>
      </c>
      <c r="B1107" s="4">
        <v>43002</v>
      </c>
      <c r="C1107" s="12" t="str">
        <f t="shared" si="17"/>
        <v>2017/09</v>
      </c>
      <c r="D1107" s="4">
        <v>43007</v>
      </c>
      <c r="E1107" s="3" t="s">
        <v>21</v>
      </c>
      <c r="F1107" s="3" t="s">
        <v>510</v>
      </c>
      <c r="G1107" s="3" t="s">
        <v>2255</v>
      </c>
      <c r="H1107" s="5">
        <v>103056</v>
      </c>
      <c r="I1107" s="2">
        <v>3</v>
      </c>
      <c r="J1107" s="2">
        <v>2</v>
      </c>
      <c r="K1107" s="2">
        <v>24.4758</v>
      </c>
      <c r="L1107" s="18" t="str">
        <f>VLOOKUP(F1107,'BD customers'!$1:$1048576,2,FALSE)</f>
        <v>Kelly Collister</v>
      </c>
      <c r="M1107" s="2">
        <f>MATCH(orders[[#This Row],[Product ID]],'BD product'!A:A,0)</f>
        <v>594</v>
      </c>
      <c r="N1107" s="2" t="str" cm="1">
        <f t="array" ref="N1107">INDEX('BD product'!A:D,M1107,2)</f>
        <v>Furniture</v>
      </c>
    </row>
    <row r="1108" spans="1:14" x14ac:dyDescent="0.3">
      <c r="A1108" s="3" t="s">
        <v>174</v>
      </c>
      <c r="B1108" s="4">
        <v>42344</v>
      </c>
      <c r="C1108" s="12" t="str">
        <f t="shared" si="17"/>
        <v>2015/12</v>
      </c>
      <c r="D1108" s="4">
        <v>42349</v>
      </c>
      <c r="E1108" s="3" t="s">
        <v>21</v>
      </c>
      <c r="F1108" s="3" t="s">
        <v>175</v>
      </c>
      <c r="G1108" s="3" t="s">
        <v>2255</v>
      </c>
      <c r="H1108" s="5">
        <v>206112</v>
      </c>
      <c r="I1108" s="2">
        <v>6</v>
      </c>
      <c r="J1108" s="2">
        <v>2</v>
      </c>
      <c r="K1108" s="2">
        <v>48.951599999999999</v>
      </c>
      <c r="L1108" s="18" t="str">
        <f>VLOOKUP(F1108,'BD customers'!$1:$1048576,2,FALSE)</f>
        <v>Gary Hwang</v>
      </c>
      <c r="M1108" s="2">
        <f>MATCH(orders[[#This Row],[Product ID]],'BD product'!A:A,0)</f>
        <v>594</v>
      </c>
      <c r="N1108" s="2" t="str" cm="1">
        <f t="array" ref="N1108">INDEX('BD product'!A:D,M1108,2)</f>
        <v>Furniture</v>
      </c>
    </row>
    <row r="1109" spans="1:14" x14ac:dyDescent="0.3">
      <c r="A1109" s="3" t="s">
        <v>2257</v>
      </c>
      <c r="B1109" s="4">
        <v>42413</v>
      </c>
      <c r="C1109" s="12" t="str">
        <f t="shared" si="17"/>
        <v>2016/02</v>
      </c>
      <c r="D1109" s="4">
        <v>42418</v>
      </c>
      <c r="E1109" s="3" t="s">
        <v>21</v>
      </c>
      <c r="F1109" s="3" t="s">
        <v>2258</v>
      </c>
      <c r="G1109" s="3" t="s">
        <v>2259</v>
      </c>
      <c r="H1109" s="5">
        <v>14682</v>
      </c>
      <c r="I1109" s="2">
        <v>3</v>
      </c>
      <c r="J1109" s="2">
        <v>0</v>
      </c>
      <c r="K1109" s="2">
        <v>0.73409999999999997</v>
      </c>
      <c r="L1109" s="18" t="str">
        <f>VLOOKUP(F1109,'BD customers'!$1:$1048576,2,FALSE)</f>
        <v>Ross DeVincentis</v>
      </c>
      <c r="M1109" s="2">
        <f>MATCH(orders[[#This Row],[Product ID]],'BD product'!A:A,0)</f>
        <v>595</v>
      </c>
      <c r="N1109" s="2" t="str" cm="1">
        <f t="array" ref="N1109">INDEX('BD product'!A:D,M1109,2)</f>
        <v>Office Supplies</v>
      </c>
    </row>
    <row r="1110" spans="1:14" x14ac:dyDescent="0.3">
      <c r="A1110" s="3" t="s">
        <v>2261</v>
      </c>
      <c r="B1110" s="4">
        <v>41912</v>
      </c>
      <c r="C1110" s="12" t="str">
        <f t="shared" si="17"/>
        <v>2014/09</v>
      </c>
      <c r="D1110" s="4">
        <v>41916</v>
      </c>
      <c r="E1110" s="3" t="s">
        <v>21</v>
      </c>
      <c r="F1110" s="3" t="s">
        <v>1012</v>
      </c>
      <c r="G1110" s="3" t="s">
        <v>2259</v>
      </c>
      <c r="H1110" s="5">
        <v>4894</v>
      </c>
      <c r="I1110" s="2">
        <v>1</v>
      </c>
      <c r="J1110" s="2">
        <v>0</v>
      </c>
      <c r="K1110" s="2">
        <v>0.2447</v>
      </c>
      <c r="L1110" s="18" t="str">
        <f>VLOOKUP(F1110,'BD customers'!$1:$1048576,2,FALSE)</f>
        <v>Russell Applegate</v>
      </c>
      <c r="M1110" s="2">
        <f>MATCH(orders[[#This Row],[Product ID]],'BD product'!A:A,0)</f>
        <v>595</v>
      </c>
      <c r="N1110" s="2" t="str" cm="1">
        <f t="array" ref="N1110">INDEX('BD product'!A:D,M1110,2)</f>
        <v>Office Supplies</v>
      </c>
    </row>
    <row r="1111" spans="1:14" x14ac:dyDescent="0.3">
      <c r="A1111" s="3" t="s">
        <v>2262</v>
      </c>
      <c r="B1111" s="4">
        <v>42719</v>
      </c>
      <c r="C1111" s="12" t="str">
        <f t="shared" si="17"/>
        <v>2016/12</v>
      </c>
      <c r="D1111" s="4">
        <v>42723</v>
      </c>
      <c r="E1111" s="3" t="s">
        <v>21</v>
      </c>
      <c r="F1111" s="3" t="s">
        <v>1557</v>
      </c>
      <c r="G1111" s="3" t="s">
        <v>2263</v>
      </c>
      <c r="H1111" s="5">
        <v>165294</v>
      </c>
      <c r="I1111" s="2">
        <v>3</v>
      </c>
      <c r="J1111" s="2">
        <v>0</v>
      </c>
      <c r="K1111" s="2">
        <v>231.41159999999999</v>
      </c>
      <c r="L1111" s="18" t="str">
        <f>VLOOKUP(F1111,'BD customers'!$1:$1048576,2,FALSE)</f>
        <v>Michael Paige</v>
      </c>
      <c r="M1111" s="2">
        <f>MATCH(orders[[#This Row],[Product ID]],'BD product'!A:A,0)</f>
        <v>596</v>
      </c>
      <c r="N1111" s="2" t="str" cm="1">
        <f t="array" ref="N1111">INDEX('BD product'!A:D,M1111,2)</f>
        <v>Furniture</v>
      </c>
    </row>
    <row r="1112" spans="1:14" x14ac:dyDescent="0.3">
      <c r="A1112" s="3" t="s">
        <v>2262</v>
      </c>
      <c r="B1112" s="4">
        <v>42719</v>
      </c>
      <c r="C1112" s="12" t="str">
        <f t="shared" si="17"/>
        <v>2016/12</v>
      </c>
      <c r="D1112" s="4">
        <v>42723</v>
      </c>
      <c r="E1112" s="3" t="s">
        <v>21</v>
      </c>
      <c r="F1112" s="3" t="s">
        <v>1557</v>
      </c>
      <c r="G1112" s="3" t="s">
        <v>2265</v>
      </c>
      <c r="H1112" s="5">
        <v>29637</v>
      </c>
      <c r="I1112" s="2">
        <v>3</v>
      </c>
      <c r="J1112" s="2">
        <v>0</v>
      </c>
      <c r="K1112" s="2">
        <v>80.019900000000007</v>
      </c>
      <c r="L1112" s="18" t="str">
        <f>VLOOKUP(F1112,'BD customers'!$1:$1048576,2,FALSE)</f>
        <v>Michael Paige</v>
      </c>
      <c r="M1112" s="2">
        <f>MATCH(orders[[#This Row],[Product ID]],'BD product'!A:A,0)</f>
        <v>597</v>
      </c>
      <c r="N1112" s="2" t="str" cm="1">
        <f t="array" ref="N1112">INDEX('BD product'!A:D,M1112,2)</f>
        <v>Office Supplies</v>
      </c>
    </row>
    <row r="1113" spans="1:14" x14ac:dyDescent="0.3">
      <c r="A1113" s="3" t="s">
        <v>2236</v>
      </c>
      <c r="B1113" s="4">
        <v>41967</v>
      </c>
      <c r="C1113" s="12" t="str">
        <f t="shared" si="17"/>
        <v>2014/11</v>
      </c>
      <c r="D1113" s="4">
        <v>41973</v>
      </c>
      <c r="E1113" s="3" t="s">
        <v>21</v>
      </c>
      <c r="F1113" s="3" t="s">
        <v>2237</v>
      </c>
      <c r="G1113" s="3" t="s">
        <v>2265</v>
      </c>
      <c r="H1113" s="5">
        <v>19758</v>
      </c>
      <c r="I1113" s="2">
        <v>2</v>
      </c>
      <c r="J1113" s="2">
        <v>0</v>
      </c>
      <c r="K1113" s="2">
        <v>53.346600000000002</v>
      </c>
      <c r="L1113" s="18" t="str">
        <f>VLOOKUP(F1113,'BD customers'!$1:$1048576,2,FALSE)</f>
        <v>Harold Ryan</v>
      </c>
      <c r="M1113" s="2">
        <f>MATCH(orders[[#This Row],[Product ID]],'BD product'!A:A,0)</f>
        <v>597</v>
      </c>
      <c r="N1113" s="2" t="str" cm="1">
        <f t="array" ref="N1113">INDEX('BD product'!A:D,M1113,2)</f>
        <v>Office Supplies</v>
      </c>
    </row>
    <row r="1114" spans="1:14" x14ac:dyDescent="0.3">
      <c r="A1114" s="3" t="s">
        <v>2267</v>
      </c>
      <c r="B1114" s="4">
        <v>41919</v>
      </c>
      <c r="C1114" s="12" t="str">
        <f t="shared" si="17"/>
        <v>2014/10</v>
      </c>
      <c r="D1114" s="4">
        <v>41925</v>
      </c>
      <c r="E1114" s="3" t="s">
        <v>21</v>
      </c>
      <c r="F1114" s="3" t="s">
        <v>69</v>
      </c>
      <c r="G1114" s="3" t="s">
        <v>2268</v>
      </c>
      <c r="H1114" s="5">
        <v>12992</v>
      </c>
      <c r="I1114" s="2">
        <v>5</v>
      </c>
      <c r="J1114" s="2">
        <v>2</v>
      </c>
      <c r="K1114" s="2">
        <v>2.1112000000000002</v>
      </c>
      <c r="L1114" s="18" t="str">
        <f>VLOOKUP(F1114,'BD customers'!$1:$1048576,2,FALSE)</f>
        <v>Mathew Reese</v>
      </c>
      <c r="M1114" s="2">
        <f>MATCH(orders[[#This Row],[Product ID]],'BD product'!A:A,0)</f>
        <v>598</v>
      </c>
      <c r="N1114" s="2" t="str" cm="1">
        <f t="array" ref="N1114">INDEX('BD product'!A:D,M1114,2)</f>
        <v>Furniture</v>
      </c>
    </row>
    <row r="1115" spans="1:14" x14ac:dyDescent="0.3">
      <c r="A1115" s="3" t="s">
        <v>2270</v>
      </c>
      <c r="B1115" s="4">
        <v>42558</v>
      </c>
      <c r="C1115" s="12" t="str">
        <f t="shared" si="17"/>
        <v>2016/07</v>
      </c>
      <c r="D1115" s="4">
        <v>42563</v>
      </c>
      <c r="E1115" s="3" t="s">
        <v>21</v>
      </c>
      <c r="F1115" s="3" t="s">
        <v>2271</v>
      </c>
      <c r="G1115" s="3" t="s">
        <v>2272</v>
      </c>
      <c r="H1115" s="5">
        <v>45584</v>
      </c>
      <c r="I1115" s="2">
        <v>7</v>
      </c>
      <c r="J1115" s="2">
        <v>2</v>
      </c>
      <c r="K1115" s="2">
        <v>5.1281999999999996</v>
      </c>
      <c r="L1115" s="18" t="str">
        <f>VLOOKUP(F1115,'BD customers'!$1:$1048576,2,FALSE)</f>
        <v>Steve Chapman</v>
      </c>
      <c r="M1115" s="2">
        <f>MATCH(orders[[#This Row],[Product ID]],'BD product'!A:A,0)</f>
        <v>599</v>
      </c>
      <c r="N1115" s="2" t="str" cm="1">
        <f t="array" ref="N1115">INDEX('BD product'!A:D,M1115,2)</f>
        <v>Office Supplies</v>
      </c>
    </row>
    <row r="1116" spans="1:14" x14ac:dyDescent="0.3">
      <c r="A1116" s="3" t="s">
        <v>2274</v>
      </c>
      <c r="B1116" s="4">
        <v>42994</v>
      </c>
      <c r="C1116" s="12" t="str">
        <f t="shared" si="17"/>
        <v>2017/09</v>
      </c>
      <c r="D1116" s="4">
        <v>42998</v>
      </c>
      <c r="E1116" s="3" t="s">
        <v>21</v>
      </c>
      <c r="F1116" s="3" t="s">
        <v>2275</v>
      </c>
      <c r="G1116" s="3" t="s">
        <v>2276</v>
      </c>
      <c r="H1116" s="5">
        <v>17568</v>
      </c>
      <c r="I1116" s="2">
        <v>2</v>
      </c>
      <c r="J1116" s="2">
        <v>2</v>
      </c>
      <c r="K1116" s="2">
        <v>6.3684000000000003</v>
      </c>
      <c r="L1116" s="18" t="str">
        <f>VLOOKUP(F1116,'BD customers'!$1:$1048576,2,FALSE)</f>
        <v>Jay Fein</v>
      </c>
      <c r="M1116" s="2">
        <f>MATCH(orders[[#This Row],[Product ID]],'BD product'!A:A,0)</f>
        <v>600</v>
      </c>
      <c r="N1116" s="2" t="str" cm="1">
        <f t="array" ref="N1116">INDEX('BD product'!A:D,M1116,2)</f>
        <v>Office Supplies</v>
      </c>
    </row>
    <row r="1117" spans="1:14" x14ac:dyDescent="0.3">
      <c r="A1117" s="3" t="s">
        <v>2274</v>
      </c>
      <c r="B1117" s="4">
        <v>42994</v>
      </c>
      <c r="C1117" s="12" t="str">
        <f t="shared" si="17"/>
        <v>2017/09</v>
      </c>
      <c r="D1117" s="4">
        <v>42998</v>
      </c>
      <c r="E1117" s="3" t="s">
        <v>21</v>
      </c>
      <c r="F1117" s="3" t="s">
        <v>2275</v>
      </c>
      <c r="G1117" s="3" t="s">
        <v>2278</v>
      </c>
      <c r="H1117" s="5">
        <v>55992</v>
      </c>
      <c r="I1117" s="2">
        <v>1</v>
      </c>
      <c r="J1117" s="2">
        <v>2</v>
      </c>
      <c r="K1117" s="2">
        <v>5.5991999999999997</v>
      </c>
      <c r="L1117" s="18" t="str">
        <f>VLOOKUP(F1117,'BD customers'!$1:$1048576,2,FALSE)</f>
        <v>Jay Fein</v>
      </c>
      <c r="M1117" s="2">
        <f>MATCH(orders[[#This Row],[Product ID]],'BD product'!A:A,0)</f>
        <v>601</v>
      </c>
      <c r="N1117" s="2" t="str" cm="1">
        <f t="array" ref="N1117">INDEX('BD product'!A:D,M1117,2)</f>
        <v>Technology</v>
      </c>
    </row>
    <row r="1118" spans="1:14" x14ac:dyDescent="0.3">
      <c r="A1118" s="3" t="s">
        <v>1022</v>
      </c>
      <c r="B1118" s="4">
        <v>42707</v>
      </c>
      <c r="C1118" s="12" t="str">
        <f t="shared" si="17"/>
        <v>2016/12</v>
      </c>
      <c r="D1118" s="4">
        <v>42710</v>
      </c>
      <c r="E1118" s="3" t="s">
        <v>64</v>
      </c>
      <c r="F1118" s="3" t="s">
        <v>1023</v>
      </c>
      <c r="G1118" s="3" t="s">
        <v>2280</v>
      </c>
      <c r="H1118" s="5">
        <v>18272</v>
      </c>
      <c r="I1118" s="2">
        <v>8</v>
      </c>
      <c r="J1118" s="2">
        <v>0</v>
      </c>
      <c r="K1118" s="2">
        <v>84.051199999999994</v>
      </c>
      <c r="L1118" s="18" t="str">
        <f>VLOOKUP(F1118,'BD customers'!$1:$1048576,2,FALSE)</f>
        <v>Emily Grady</v>
      </c>
      <c r="M1118" s="2">
        <f>MATCH(orders[[#This Row],[Product ID]],'BD product'!A:A,0)</f>
        <v>602</v>
      </c>
      <c r="N1118" s="2" t="str" cm="1">
        <f t="array" ref="N1118">INDEX('BD product'!A:D,M1118,2)</f>
        <v>Office Supplies</v>
      </c>
    </row>
    <row r="1119" spans="1:14" x14ac:dyDescent="0.3">
      <c r="A1119" s="3" t="s">
        <v>1022</v>
      </c>
      <c r="B1119" s="4">
        <v>42707</v>
      </c>
      <c r="C1119" s="12" t="str">
        <f t="shared" si="17"/>
        <v>2016/12</v>
      </c>
      <c r="D1119" s="4">
        <v>42710</v>
      </c>
      <c r="E1119" s="3" t="s">
        <v>64</v>
      </c>
      <c r="F1119" s="3" t="s">
        <v>1023</v>
      </c>
      <c r="G1119" s="3" t="s">
        <v>2282</v>
      </c>
      <c r="H1119" s="5">
        <v>400032</v>
      </c>
      <c r="I1119" s="2">
        <v>2</v>
      </c>
      <c r="J1119" s="2">
        <v>4</v>
      </c>
      <c r="K1119" s="2">
        <v>-153.34559999999999</v>
      </c>
      <c r="L1119" s="18" t="str">
        <f>VLOOKUP(F1119,'BD customers'!$1:$1048576,2,FALSE)</f>
        <v>Emily Grady</v>
      </c>
      <c r="M1119" s="2">
        <f>MATCH(orders[[#This Row],[Product ID]],'BD product'!A:A,0)</f>
        <v>603</v>
      </c>
      <c r="N1119" s="2" t="str" cm="1">
        <f t="array" ref="N1119">INDEX('BD product'!A:D,M1119,2)</f>
        <v>Furniture</v>
      </c>
    </row>
    <row r="1120" spans="1:14" x14ac:dyDescent="0.3">
      <c r="A1120" s="3" t="s">
        <v>1022</v>
      </c>
      <c r="B1120" s="4">
        <v>42707</v>
      </c>
      <c r="C1120" s="12" t="str">
        <f t="shared" si="17"/>
        <v>2016/12</v>
      </c>
      <c r="D1120" s="4">
        <v>42710</v>
      </c>
      <c r="E1120" s="3" t="s">
        <v>64</v>
      </c>
      <c r="F1120" s="3" t="s">
        <v>1023</v>
      </c>
      <c r="G1120" s="3" t="s">
        <v>2284</v>
      </c>
      <c r="H1120" s="5">
        <v>3363</v>
      </c>
      <c r="I1120" s="2">
        <v>3</v>
      </c>
      <c r="J1120" s="2">
        <v>0</v>
      </c>
      <c r="K1120" s="2">
        <v>1.0088999999999999</v>
      </c>
      <c r="L1120" s="18" t="str">
        <f>VLOOKUP(F1120,'BD customers'!$1:$1048576,2,FALSE)</f>
        <v>Emily Grady</v>
      </c>
      <c r="M1120" s="2">
        <f>MATCH(orders[[#This Row],[Product ID]],'BD product'!A:A,0)</f>
        <v>604</v>
      </c>
      <c r="N1120" s="2" t="str" cm="1">
        <f t="array" ref="N1120">INDEX('BD product'!A:D,M1120,2)</f>
        <v>Office Supplies</v>
      </c>
    </row>
    <row r="1121" spans="1:14" x14ac:dyDescent="0.3">
      <c r="A1121" s="3" t="s">
        <v>640</v>
      </c>
      <c r="B1121" s="4">
        <v>42565</v>
      </c>
      <c r="C1121" s="12" t="str">
        <f t="shared" si="17"/>
        <v>2016/07</v>
      </c>
      <c r="D1121" s="4">
        <v>42569</v>
      </c>
      <c r="E1121" s="3" t="s">
        <v>11</v>
      </c>
      <c r="F1121" s="3" t="s">
        <v>641</v>
      </c>
      <c r="G1121" s="3" t="s">
        <v>2284</v>
      </c>
      <c r="H1121" s="5">
        <v>1121</v>
      </c>
      <c r="I1121" s="2">
        <v>1</v>
      </c>
      <c r="J1121" s="2">
        <v>0</v>
      </c>
      <c r="K1121" s="2">
        <v>0.33629999999999999</v>
      </c>
      <c r="L1121" s="18" t="str">
        <f>VLOOKUP(F1121,'BD customers'!$1:$1048576,2,FALSE)</f>
        <v>Steven Ward</v>
      </c>
      <c r="M1121" s="2">
        <f>MATCH(orders[[#This Row],[Product ID]],'BD product'!A:A,0)</f>
        <v>604</v>
      </c>
      <c r="N1121" s="2" t="str" cm="1">
        <f t="array" ref="N1121">INDEX('BD product'!A:D,M1121,2)</f>
        <v>Office Supplies</v>
      </c>
    </row>
    <row r="1122" spans="1:14" x14ac:dyDescent="0.3">
      <c r="A1122" s="3" t="s">
        <v>244</v>
      </c>
      <c r="B1122" s="4">
        <v>42756</v>
      </c>
      <c r="C1122" s="12" t="str">
        <f t="shared" si="17"/>
        <v>2017/01</v>
      </c>
      <c r="D1122" s="4">
        <v>42760</v>
      </c>
      <c r="E1122" s="3" t="s">
        <v>21</v>
      </c>
      <c r="F1122" s="3" t="s">
        <v>245</v>
      </c>
      <c r="G1122" s="3" t="s">
        <v>2286</v>
      </c>
      <c r="H1122" s="5">
        <v>17997</v>
      </c>
      <c r="I1122" s="2">
        <v>3</v>
      </c>
      <c r="J1122" s="2">
        <v>0</v>
      </c>
      <c r="K1122" s="2">
        <v>86.385599999999997</v>
      </c>
      <c r="L1122" s="18" t="str">
        <f>VLOOKUP(F1122,'BD customers'!$1:$1048576,2,FALSE)</f>
        <v>Darrin Sayre</v>
      </c>
      <c r="M1122" s="2">
        <f>MATCH(orders[[#This Row],[Product ID]],'BD product'!A:A,0)</f>
        <v>605</v>
      </c>
      <c r="N1122" s="2" t="str" cm="1">
        <f t="array" ref="N1122">INDEX('BD product'!A:D,M1122,2)</f>
        <v>Technology</v>
      </c>
    </row>
    <row r="1123" spans="1:14" x14ac:dyDescent="0.3">
      <c r="A1123" s="3" t="s">
        <v>2288</v>
      </c>
      <c r="B1123" s="4">
        <v>43087</v>
      </c>
      <c r="C1123" s="12" t="str">
        <f t="shared" si="17"/>
        <v>2017/12</v>
      </c>
      <c r="D1123" s="4">
        <v>43092</v>
      </c>
      <c r="E1123" s="3" t="s">
        <v>11</v>
      </c>
      <c r="F1123" s="3" t="s">
        <v>1012</v>
      </c>
      <c r="G1123" s="3" t="s">
        <v>2286</v>
      </c>
      <c r="H1123" s="5">
        <v>11998</v>
      </c>
      <c r="I1123" s="2">
        <v>2</v>
      </c>
      <c r="J1123" s="2">
        <v>0</v>
      </c>
      <c r="K1123" s="2">
        <v>57.590400000000002</v>
      </c>
      <c r="L1123" s="18" t="str">
        <f>VLOOKUP(F1123,'BD customers'!$1:$1048576,2,FALSE)</f>
        <v>Russell Applegate</v>
      </c>
      <c r="M1123" s="2">
        <f>MATCH(orders[[#This Row],[Product ID]],'BD product'!A:A,0)</f>
        <v>605</v>
      </c>
      <c r="N1123" s="2" t="str" cm="1">
        <f t="array" ref="N1123">INDEX('BD product'!A:D,M1123,2)</f>
        <v>Technology</v>
      </c>
    </row>
    <row r="1124" spans="1:14" x14ac:dyDescent="0.3">
      <c r="A1124" s="3" t="s">
        <v>244</v>
      </c>
      <c r="B1124" s="4">
        <v>42756</v>
      </c>
      <c r="C1124" s="12" t="str">
        <f t="shared" si="17"/>
        <v>2017/01</v>
      </c>
      <c r="D1124" s="4">
        <v>42760</v>
      </c>
      <c r="E1124" s="3" t="s">
        <v>21</v>
      </c>
      <c r="F1124" s="3" t="s">
        <v>245</v>
      </c>
      <c r="G1124" s="3" t="s">
        <v>2289</v>
      </c>
      <c r="H1124" s="5">
        <v>8498</v>
      </c>
      <c r="I1124" s="2">
        <v>1</v>
      </c>
      <c r="J1124" s="2">
        <v>0</v>
      </c>
      <c r="K1124" s="2">
        <v>18.695599999999999</v>
      </c>
      <c r="L1124" s="18" t="str">
        <f>VLOOKUP(F1124,'BD customers'!$1:$1048576,2,FALSE)</f>
        <v>Darrin Sayre</v>
      </c>
      <c r="M1124" s="2">
        <f>MATCH(orders[[#This Row],[Product ID]],'BD product'!A:A,0)</f>
        <v>606</v>
      </c>
      <c r="N1124" s="2" t="str" cm="1">
        <f t="array" ref="N1124">INDEX('BD product'!A:D,M1124,2)</f>
        <v>Furniture</v>
      </c>
    </row>
    <row r="1125" spans="1:14" x14ac:dyDescent="0.3">
      <c r="A1125" s="3" t="s">
        <v>244</v>
      </c>
      <c r="B1125" s="4">
        <v>42756</v>
      </c>
      <c r="C1125" s="12" t="str">
        <f t="shared" si="17"/>
        <v>2017/01</v>
      </c>
      <c r="D1125" s="4">
        <v>42760</v>
      </c>
      <c r="E1125" s="3" t="s">
        <v>21</v>
      </c>
      <c r="F1125" s="3" t="s">
        <v>245</v>
      </c>
      <c r="G1125" s="3" t="s">
        <v>2291</v>
      </c>
      <c r="H1125" s="5">
        <v>1872</v>
      </c>
      <c r="I1125" s="2">
        <v>5</v>
      </c>
      <c r="J1125" s="2">
        <v>2</v>
      </c>
      <c r="K1125" s="2">
        <v>0.6552</v>
      </c>
      <c r="L1125" s="18" t="str">
        <f>VLOOKUP(F1125,'BD customers'!$1:$1048576,2,FALSE)</f>
        <v>Darrin Sayre</v>
      </c>
      <c r="M1125" s="2">
        <f>MATCH(orders[[#This Row],[Product ID]],'BD product'!A:A,0)</f>
        <v>607</v>
      </c>
      <c r="N1125" s="2" t="str" cm="1">
        <f t="array" ref="N1125">INDEX('BD product'!A:D,M1125,2)</f>
        <v>Office Supplies</v>
      </c>
    </row>
    <row r="1126" spans="1:14" x14ac:dyDescent="0.3">
      <c r="A1126" s="3" t="s">
        <v>2293</v>
      </c>
      <c r="B1126" s="4">
        <v>42595</v>
      </c>
      <c r="C1126" s="12" t="str">
        <f t="shared" si="17"/>
        <v>2016/08</v>
      </c>
      <c r="D1126" s="4">
        <v>42599</v>
      </c>
      <c r="E1126" s="3" t="s">
        <v>11</v>
      </c>
      <c r="F1126" s="3" t="s">
        <v>412</v>
      </c>
      <c r="G1126" s="3" t="s">
        <v>2291</v>
      </c>
      <c r="H1126" s="5">
        <v>11232</v>
      </c>
      <c r="I1126" s="2">
        <v>8</v>
      </c>
      <c r="J1126" s="2">
        <v>7</v>
      </c>
      <c r="K1126" s="2">
        <v>-8.2368000000000006</v>
      </c>
      <c r="L1126" s="18" t="str">
        <f>VLOOKUP(F1126,'BD customers'!$1:$1048576,2,FALSE)</f>
        <v>Erin Mull</v>
      </c>
      <c r="M1126" s="2">
        <f>MATCH(orders[[#This Row],[Product ID]],'BD product'!A:A,0)</f>
        <v>607</v>
      </c>
      <c r="N1126" s="2" t="str" cm="1">
        <f t="array" ref="N1126">INDEX('BD product'!A:D,M1126,2)</f>
        <v>Office Supplies</v>
      </c>
    </row>
    <row r="1127" spans="1:14" x14ac:dyDescent="0.3">
      <c r="A1127" s="3" t="s">
        <v>2294</v>
      </c>
      <c r="B1127" s="4">
        <v>41890</v>
      </c>
      <c r="C1127" s="12" t="str">
        <f t="shared" si="17"/>
        <v>2014/09</v>
      </c>
      <c r="D1127" s="4">
        <v>41894</v>
      </c>
      <c r="E1127" s="3" t="s">
        <v>21</v>
      </c>
      <c r="F1127" s="3" t="s">
        <v>500</v>
      </c>
      <c r="G1127" s="3" t="s">
        <v>2295</v>
      </c>
      <c r="H1127" s="5">
        <v>4998</v>
      </c>
      <c r="I1127" s="2">
        <v>2</v>
      </c>
      <c r="J1127" s="2">
        <v>0</v>
      </c>
      <c r="K1127" s="2">
        <v>8.4966000000000008</v>
      </c>
      <c r="L1127" s="18" t="str">
        <f>VLOOKUP(F1127,'BD customers'!$1:$1048576,2,FALSE)</f>
        <v>Gary Zandusky</v>
      </c>
      <c r="M1127" s="2">
        <f>MATCH(orders[[#This Row],[Product ID]],'BD product'!A:A,0)</f>
        <v>608</v>
      </c>
      <c r="N1127" s="2" t="str" cm="1">
        <f t="array" ref="N1127">INDEX('BD product'!A:D,M1127,2)</f>
        <v>Technology</v>
      </c>
    </row>
    <row r="1128" spans="1:14" x14ac:dyDescent="0.3">
      <c r="A1128" s="3" t="s">
        <v>1704</v>
      </c>
      <c r="B1128" s="4">
        <v>41643</v>
      </c>
      <c r="C1128" s="12" t="str">
        <f t="shared" si="17"/>
        <v>2014/01</v>
      </c>
      <c r="D1128" s="4">
        <v>41647</v>
      </c>
      <c r="E1128" s="3" t="s">
        <v>21</v>
      </c>
      <c r="F1128" s="3" t="s">
        <v>354</v>
      </c>
      <c r="G1128" s="3" t="s">
        <v>2297</v>
      </c>
      <c r="H1128" s="5">
        <v>11784</v>
      </c>
      <c r="I1128" s="2">
        <v>3</v>
      </c>
      <c r="J1128" s="2">
        <v>2</v>
      </c>
      <c r="K1128" s="2">
        <v>4.2717000000000001</v>
      </c>
      <c r="L1128" s="18" t="str">
        <f>VLOOKUP(F1128,'BD customers'!$1:$1048576,2,FALSE)</f>
        <v>Phillina Ober</v>
      </c>
      <c r="M1128" s="2">
        <f>MATCH(orders[[#This Row],[Product ID]],'BD product'!A:A,0)</f>
        <v>609</v>
      </c>
      <c r="N1128" s="2" t="str" cm="1">
        <f t="array" ref="N1128">INDEX('BD product'!A:D,M1128,2)</f>
        <v>Office Supplies</v>
      </c>
    </row>
    <row r="1129" spans="1:14" x14ac:dyDescent="0.3">
      <c r="A1129" s="3" t="s">
        <v>2299</v>
      </c>
      <c r="B1129" s="4">
        <v>42906</v>
      </c>
      <c r="C1129" s="12" t="str">
        <f t="shared" si="17"/>
        <v>2017/06</v>
      </c>
      <c r="D1129" s="4">
        <v>42913</v>
      </c>
      <c r="E1129" s="3" t="s">
        <v>21</v>
      </c>
      <c r="F1129" s="3" t="s">
        <v>2300</v>
      </c>
      <c r="G1129" s="3" t="s">
        <v>2297</v>
      </c>
      <c r="H1129" s="5">
        <v>982</v>
      </c>
      <c r="I1129" s="2">
        <v>2</v>
      </c>
      <c r="J1129" s="2">
        <v>0</v>
      </c>
      <c r="K1129" s="2">
        <v>4.8117999999999999</v>
      </c>
      <c r="L1129" s="18" t="str">
        <f>VLOOKUP(F1129,'BD customers'!$1:$1048576,2,FALSE)</f>
        <v>Toby Ritter</v>
      </c>
      <c r="M1129" s="2">
        <f>MATCH(orders[[#This Row],[Product ID]],'BD product'!A:A,0)</f>
        <v>609</v>
      </c>
      <c r="N1129" s="2" t="str" cm="1">
        <f t="array" ref="N1129">INDEX('BD product'!A:D,M1129,2)</f>
        <v>Office Supplies</v>
      </c>
    </row>
    <row r="1130" spans="1:14" x14ac:dyDescent="0.3">
      <c r="A1130" s="3" t="s">
        <v>1704</v>
      </c>
      <c r="B1130" s="4">
        <v>41643</v>
      </c>
      <c r="C1130" s="12" t="str">
        <f t="shared" si="17"/>
        <v>2014/01</v>
      </c>
      <c r="D1130" s="4">
        <v>41647</v>
      </c>
      <c r="E1130" s="3" t="s">
        <v>21</v>
      </c>
      <c r="F1130" s="3" t="s">
        <v>354</v>
      </c>
      <c r="G1130" s="3" t="s">
        <v>2301</v>
      </c>
      <c r="H1130" s="5">
        <v>354</v>
      </c>
      <c r="I1130" s="2">
        <v>2</v>
      </c>
      <c r="J1130" s="2">
        <v>8</v>
      </c>
      <c r="K1130" s="2">
        <v>-0.54869999999999997</v>
      </c>
      <c r="L1130" s="18" t="str">
        <f>VLOOKUP(F1130,'BD customers'!$1:$1048576,2,FALSE)</f>
        <v>Phillina Ober</v>
      </c>
      <c r="M1130" s="2">
        <f>MATCH(orders[[#This Row],[Product ID]],'BD product'!A:A,0)</f>
        <v>610</v>
      </c>
      <c r="N1130" s="2" t="str" cm="1">
        <f t="array" ref="N1130">INDEX('BD product'!A:D,M1130,2)</f>
        <v>Office Supplies</v>
      </c>
    </row>
    <row r="1131" spans="1:14" x14ac:dyDescent="0.3">
      <c r="A1131" s="3" t="s">
        <v>1100</v>
      </c>
      <c r="B1131" s="4">
        <v>42609</v>
      </c>
      <c r="C1131" s="12" t="str">
        <f t="shared" si="17"/>
        <v>2016/08</v>
      </c>
      <c r="D1131" s="4">
        <v>42614</v>
      </c>
      <c r="E1131" s="3" t="s">
        <v>21</v>
      </c>
      <c r="F1131" s="3" t="s">
        <v>1101</v>
      </c>
      <c r="G1131" s="3" t="s">
        <v>2303</v>
      </c>
      <c r="H1131" s="5">
        <v>4624</v>
      </c>
      <c r="I1131" s="2">
        <v>1</v>
      </c>
      <c r="J1131" s="2">
        <v>2</v>
      </c>
      <c r="K1131" s="2">
        <v>1.6761999999999999</v>
      </c>
      <c r="L1131" s="18" t="str">
        <f>VLOOKUP(F1131,'BD customers'!$1:$1048576,2,FALSE)</f>
        <v>Sung Shariari</v>
      </c>
      <c r="M1131" s="2">
        <f>MATCH(orders[[#This Row],[Product ID]],'BD product'!A:A,0)</f>
        <v>611</v>
      </c>
      <c r="N1131" s="2" t="str" cm="1">
        <f t="array" ref="N1131">INDEX('BD product'!A:D,M1131,2)</f>
        <v>Office Supplies</v>
      </c>
    </row>
    <row r="1132" spans="1:14" x14ac:dyDescent="0.3">
      <c r="A1132" s="3" t="s">
        <v>1940</v>
      </c>
      <c r="B1132" s="4">
        <v>42839</v>
      </c>
      <c r="C1132" s="12" t="str">
        <f t="shared" si="17"/>
        <v>2017/04</v>
      </c>
      <c r="D1132" s="4">
        <v>42842</v>
      </c>
      <c r="E1132" s="3" t="s">
        <v>64</v>
      </c>
      <c r="F1132" s="3" t="s">
        <v>1941</v>
      </c>
      <c r="G1132" s="3" t="s">
        <v>2303</v>
      </c>
      <c r="H1132" s="5">
        <v>13872</v>
      </c>
      <c r="I1132" s="2">
        <v>3</v>
      </c>
      <c r="J1132" s="2">
        <v>2</v>
      </c>
      <c r="K1132" s="2">
        <v>5.0286</v>
      </c>
      <c r="L1132" s="18" t="str">
        <f>VLOOKUP(F1132,'BD customers'!$1:$1048576,2,FALSE)</f>
        <v>Alan Barnes</v>
      </c>
      <c r="M1132" s="2">
        <f>MATCH(orders[[#This Row],[Product ID]],'BD product'!A:A,0)</f>
        <v>611</v>
      </c>
      <c r="N1132" s="2" t="str" cm="1">
        <f t="array" ref="N1132">INDEX('BD product'!A:D,M1132,2)</f>
        <v>Office Supplies</v>
      </c>
    </row>
    <row r="1133" spans="1:14" x14ac:dyDescent="0.3">
      <c r="A1133" s="3" t="s">
        <v>821</v>
      </c>
      <c r="B1133" s="4">
        <v>42698</v>
      </c>
      <c r="C1133" s="12" t="str">
        <f t="shared" si="17"/>
        <v>2016/11</v>
      </c>
      <c r="D1133" s="4">
        <v>42700</v>
      </c>
      <c r="E1133" s="3" t="s">
        <v>64</v>
      </c>
      <c r="F1133" s="3" t="s">
        <v>822</v>
      </c>
      <c r="G1133" s="3" t="s">
        <v>2303</v>
      </c>
      <c r="H1133" s="5">
        <v>1156</v>
      </c>
      <c r="I1133" s="2">
        <v>2</v>
      </c>
      <c r="J1133" s="2">
        <v>0</v>
      </c>
      <c r="K1133" s="2">
        <v>5.6643999999999997</v>
      </c>
      <c r="L1133" s="18" t="str">
        <f>VLOOKUP(F1133,'BD customers'!$1:$1048576,2,FALSE)</f>
        <v>Nat Carroll</v>
      </c>
      <c r="M1133" s="2">
        <f>MATCH(orders[[#This Row],[Product ID]],'BD product'!A:A,0)</f>
        <v>611</v>
      </c>
      <c r="N1133" s="2" t="str" cm="1">
        <f t="array" ref="N1133">INDEX('BD product'!A:D,M1133,2)</f>
        <v>Office Supplies</v>
      </c>
    </row>
    <row r="1134" spans="1:14" x14ac:dyDescent="0.3">
      <c r="A1134" s="3" t="s">
        <v>1100</v>
      </c>
      <c r="B1134" s="4">
        <v>42609</v>
      </c>
      <c r="C1134" s="12" t="str">
        <f t="shared" si="17"/>
        <v>2016/08</v>
      </c>
      <c r="D1134" s="4">
        <v>42614</v>
      </c>
      <c r="E1134" s="3" t="s">
        <v>21</v>
      </c>
      <c r="F1134" s="3" t="s">
        <v>1101</v>
      </c>
      <c r="G1134" s="3" t="s">
        <v>2305</v>
      </c>
      <c r="H1134" s="5">
        <v>55168</v>
      </c>
      <c r="I1134" s="2">
        <v>4</v>
      </c>
      <c r="J1134" s="2">
        <v>2</v>
      </c>
      <c r="K1134" s="2">
        <v>6.2064000000000004</v>
      </c>
      <c r="L1134" s="18" t="str">
        <f>VLOOKUP(F1134,'BD customers'!$1:$1048576,2,FALSE)</f>
        <v>Sung Shariari</v>
      </c>
      <c r="M1134" s="2">
        <f>MATCH(orders[[#This Row],[Product ID]],'BD product'!A:A,0)</f>
        <v>612</v>
      </c>
      <c r="N1134" s="2" t="str" cm="1">
        <f t="array" ref="N1134">INDEX('BD product'!A:D,M1134,2)</f>
        <v>Office Supplies</v>
      </c>
    </row>
    <row r="1135" spans="1:14" x14ac:dyDescent="0.3">
      <c r="A1135" s="3" t="s">
        <v>2307</v>
      </c>
      <c r="B1135" s="4">
        <v>42449</v>
      </c>
      <c r="C1135" s="12" t="str">
        <f t="shared" si="17"/>
        <v>2016/03</v>
      </c>
      <c r="D1135" s="4">
        <v>42451</v>
      </c>
      <c r="E1135" s="3" t="s">
        <v>11</v>
      </c>
      <c r="F1135" s="3" t="s">
        <v>2308</v>
      </c>
      <c r="G1135" s="3" t="s">
        <v>2309</v>
      </c>
      <c r="H1135" s="5">
        <v>11992</v>
      </c>
      <c r="I1135" s="2">
        <v>1</v>
      </c>
      <c r="J1135" s="2">
        <v>2</v>
      </c>
      <c r="K1135" s="2">
        <v>0.89939999999999998</v>
      </c>
      <c r="L1135" s="18" t="str">
        <f>VLOOKUP(F1135,'BD customers'!$1:$1048576,2,FALSE)</f>
        <v>Peter BÃ¼hler</v>
      </c>
      <c r="M1135" s="2">
        <f>MATCH(orders[[#This Row],[Product ID]],'BD product'!A:A,0)</f>
        <v>613</v>
      </c>
      <c r="N1135" s="2" t="str" cm="1">
        <f t="array" ref="N1135">INDEX('BD product'!A:D,M1135,2)</f>
        <v>Technology</v>
      </c>
    </row>
    <row r="1136" spans="1:14" x14ac:dyDescent="0.3">
      <c r="A1136" s="3" t="s">
        <v>1506</v>
      </c>
      <c r="B1136" s="4">
        <v>43010</v>
      </c>
      <c r="C1136" s="12" t="str">
        <f t="shared" si="17"/>
        <v>2017/10</v>
      </c>
      <c r="D1136" s="4">
        <v>43014</v>
      </c>
      <c r="E1136" s="3" t="s">
        <v>21</v>
      </c>
      <c r="F1136" s="3" t="s">
        <v>1153</v>
      </c>
      <c r="G1136" s="3" t="s">
        <v>2311</v>
      </c>
      <c r="H1136" s="5">
        <v>5805</v>
      </c>
      <c r="I1136" s="2">
        <v>3</v>
      </c>
      <c r="J1136" s="2">
        <v>0</v>
      </c>
      <c r="K1136" s="2">
        <v>2.6703000000000001</v>
      </c>
      <c r="L1136" s="18" t="str">
        <f>VLOOKUP(F1136,'BD customers'!$1:$1048576,2,FALSE)</f>
        <v>Roland Fjeld</v>
      </c>
      <c r="M1136" s="2">
        <f>MATCH(orders[[#This Row],[Product ID]],'BD product'!A:A,0)</f>
        <v>614</v>
      </c>
      <c r="N1136" s="2" t="str" cm="1">
        <f t="array" ref="N1136">INDEX('BD product'!A:D,M1136,2)</f>
        <v>Office Supplies</v>
      </c>
    </row>
    <row r="1137" spans="1:14" x14ac:dyDescent="0.3">
      <c r="A1137" s="3" t="s">
        <v>2313</v>
      </c>
      <c r="B1137" s="4">
        <v>42330</v>
      </c>
      <c r="C1137" s="12" t="str">
        <f t="shared" si="17"/>
        <v>2015/11</v>
      </c>
      <c r="D1137" s="4">
        <v>42334</v>
      </c>
      <c r="E1137" s="3" t="s">
        <v>21</v>
      </c>
      <c r="F1137" s="3" t="s">
        <v>91</v>
      </c>
      <c r="G1137" s="3" t="s">
        <v>2311</v>
      </c>
      <c r="H1137" s="5">
        <v>1161</v>
      </c>
      <c r="I1137" s="2">
        <v>2</v>
      </c>
      <c r="J1137" s="2">
        <v>7</v>
      </c>
      <c r="K1137" s="2">
        <v>-0.92879999999999996</v>
      </c>
      <c r="L1137" s="18" t="str">
        <f>VLOOKUP(F1137,'BD customers'!$1:$1048576,2,FALSE)</f>
        <v>Irene Maddox</v>
      </c>
      <c r="M1137" s="2">
        <f>MATCH(orders[[#This Row],[Product ID]],'BD product'!A:A,0)</f>
        <v>614</v>
      </c>
      <c r="N1137" s="2" t="str" cm="1">
        <f t="array" ref="N1137">INDEX('BD product'!A:D,M1137,2)</f>
        <v>Office Supplies</v>
      </c>
    </row>
    <row r="1138" spans="1:14" x14ac:dyDescent="0.3">
      <c r="A1138" s="3" t="s">
        <v>1506</v>
      </c>
      <c r="B1138" s="4">
        <v>43010</v>
      </c>
      <c r="C1138" s="12" t="str">
        <f t="shared" si="17"/>
        <v>2017/10</v>
      </c>
      <c r="D1138" s="4">
        <v>43014</v>
      </c>
      <c r="E1138" s="3" t="s">
        <v>21</v>
      </c>
      <c r="F1138" s="3" t="s">
        <v>1153</v>
      </c>
      <c r="G1138" s="3" t="s">
        <v>2314</v>
      </c>
      <c r="H1138" s="5">
        <v>15774</v>
      </c>
      <c r="I1138" s="2">
        <v>11</v>
      </c>
      <c r="J1138" s="2">
        <v>0</v>
      </c>
      <c r="K1138" s="2">
        <v>56.7864</v>
      </c>
      <c r="L1138" s="18" t="str">
        <f>VLOOKUP(F1138,'BD customers'!$1:$1048576,2,FALSE)</f>
        <v>Roland Fjeld</v>
      </c>
      <c r="M1138" s="2">
        <f>MATCH(orders[[#This Row],[Product ID]],'BD product'!A:A,0)</f>
        <v>615</v>
      </c>
      <c r="N1138" s="2" t="str" cm="1">
        <f t="array" ref="N1138">INDEX('BD product'!A:D,M1138,2)</f>
        <v>Furniture</v>
      </c>
    </row>
    <row r="1139" spans="1:14" x14ac:dyDescent="0.3">
      <c r="A1139" s="3" t="s">
        <v>1506</v>
      </c>
      <c r="B1139" s="4">
        <v>43010</v>
      </c>
      <c r="C1139" s="12" t="str">
        <f t="shared" si="17"/>
        <v>2017/10</v>
      </c>
      <c r="D1139" s="4">
        <v>43014</v>
      </c>
      <c r="E1139" s="3" t="s">
        <v>21</v>
      </c>
      <c r="F1139" s="3" t="s">
        <v>1153</v>
      </c>
      <c r="G1139" s="3" t="s">
        <v>2316</v>
      </c>
      <c r="H1139" s="5">
        <v>288</v>
      </c>
      <c r="I1139" s="2">
        <v>1</v>
      </c>
      <c r="J1139" s="2">
        <v>0</v>
      </c>
      <c r="K1139" s="2">
        <v>1.4112</v>
      </c>
      <c r="L1139" s="18" t="str">
        <f>VLOOKUP(F1139,'BD customers'!$1:$1048576,2,FALSE)</f>
        <v>Roland Fjeld</v>
      </c>
      <c r="M1139" s="2">
        <f>MATCH(orders[[#This Row],[Product ID]],'BD product'!A:A,0)</f>
        <v>616</v>
      </c>
      <c r="N1139" s="2" t="str" cm="1">
        <f t="array" ref="N1139">INDEX('BD product'!A:D,M1139,2)</f>
        <v>Office Supplies</v>
      </c>
    </row>
    <row r="1140" spans="1:14" x14ac:dyDescent="0.3">
      <c r="A1140" s="3" t="s">
        <v>2318</v>
      </c>
      <c r="B1140" s="4">
        <v>42999</v>
      </c>
      <c r="C1140" s="12" t="str">
        <f t="shared" si="17"/>
        <v>2017/09</v>
      </c>
      <c r="D1140" s="4">
        <v>43004</v>
      </c>
      <c r="E1140" s="3" t="s">
        <v>21</v>
      </c>
      <c r="F1140" s="3" t="s">
        <v>1131</v>
      </c>
      <c r="G1140" s="3" t="s">
        <v>2316</v>
      </c>
      <c r="H1140" s="5">
        <v>2016</v>
      </c>
      <c r="I1140" s="2">
        <v>7</v>
      </c>
      <c r="J1140" s="2">
        <v>0</v>
      </c>
      <c r="K1140" s="2">
        <v>9.8783999999999992</v>
      </c>
      <c r="L1140" s="18" t="str">
        <f>VLOOKUP(F1140,'BD customers'!$1:$1048576,2,FALSE)</f>
        <v>Rick Hansen</v>
      </c>
      <c r="M1140" s="2">
        <f>MATCH(orders[[#This Row],[Product ID]],'BD product'!A:A,0)</f>
        <v>616</v>
      </c>
      <c r="N1140" s="2" t="str" cm="1">
        <f t="array" ref="N1140">INDEX('BD product'!A:D,M1140,2)</f>
        <v>Office Supplies</v>
      </c>
    </row>
    <row r="1141" spans="1:14" x14ac:dyDescent="0.3">
      <c r="A1141" s="3" t="s">
        <v>2319</v>
      </c>
      <c r="B1141" s="4">
        <v>41821</v>
      </c>
      <c r="C1141" s="12" t="str">
        <f t="shared" si="17"/>
        <v>2014/07</v>
      </c>
      <c r="D1141" s="4">
        <v>41825</v>
      </c>
      <c r="E1141" s="3" t="s">
        <v>21</v>
      </c>
      <c r="F1141" s="3" t="s">
        <v>2320</v>
      </c>
      <c r="G1141" s="3" t="s">
        <v>2316</v>
      </c>
      <c r="H1141" s="5">
        <v>5184</v>
      </c>
      <c r="I1141" s="2">
        <v>6</v>
      </c>
      <c r="J1141" s="2">
        <v>7</v>
      </c>
      <c r="K1141" s="2">
        <v>-3.6288</v>
      </c>
      <c r="L1141" s="18" t="str">
        <f>VLOOKUP(F1141,'BD customers'!$1:$1048576,2,FALSE)</f>
        <v>Laurel Workman</v>
      </c>
      <c r="M1141" s="2">
        <f>MATCH(orders[[#This Row],[Product ID]],'BD product'!A:A,0)</f>
        <v>616</v>
      </c>
      <c r="N1141" s="2" t="str" cm="1">
        <f t="array" ref="N1141">INDEX('BD product'!A:D,M1141,2)</f>
        <v>Office Supplies</v>
      </c>
    </row>
    <row r="1142" spans="1:14" x14ac:dyDescent="0.3">
      <c r="A1142" s="3" t="s">
        <v>2321</v>
      </c>
      <c r="B1142" s="4">
        <v>42467</v>
      </c>
      <c r="C1142" s="12" t="str">
        <f t="shared" si="17"/>
        <v>2016/04</v>
      </c>
      <c r="D1142" s="4">
        <v>42469</v>
      </c>
      <c r="E1142" s="3" t="s">
        <v>64</v>
      </c>
      <c r="F1142" s="3" t="s">
        <v>2322</v>
      </c>
      <c r="G1142" s="3" t="s">
        <v>2323</v>
      </c>
      <c r="H1142" s="5">
        <v>1199976</v>
      </c>
      <c r="I1142" s="2">
        <v>3</v>
      </c>
      <c r="J1142" s="2">
        <v>2</v>
      </c>
      <c r="K1142" s="2">
        <v>374.99250000000001</v>
      </c>
      <c r="L1142" s="18" t="str">
        <f>VLOOKUP(F1142,'BD customers'!$1:$1048576,2,FALSE)</f>
        <v>Yoseph Carroll</v>
      </c>
      <c r="M1142" s="2">
        <f>MATCH(orders[[#This Row],[Product ID]],'BD product'!A:A,0)</f>
        <v>617</v>
      </c>
      <c r="N1142" s="2" t="str" cm="1">
        <f t="array" ref="N1142">INDEX('BD product'!A:D,M1142,2)</f>
        <v>Technology</v>
      </c>
    </row>
    <row r="1143" spans="1:14" x14ac:dyDescent="0.3">
      <c r="A1143" s="3" t="s">
        <v>2325</v>
      </c>
      <c r="B1143" s="4">
        <v>42631</v>
      </c>
      <c r="C1143" s="12" t="str">
        <f t="shared" si="17"/>
        <v>2016/09</v>
      </c>
      <c r="D1143" s="4">
        <v>42635</v>
      </c>
      <c r="E1143" s="3" t="s">
        <v>21</v>
      </c>
      <c r="F1143" s="3" t="s">
        <v>1467</v>
      </c>
      <c r="G1143" s="3" t="s">
        <v>2326</v>
      </c>
      <c r="H1143" s="5">
        <v>383438</v>
      </c>
      <c r="I1143" s="2">
        <v>4</v>
      </c>
      <c r="J1143" s="2">
        <v>45</v>
      </c>
      <c r="K1143" s="2">
        <v>-167.3184</v>
      </c>
      <c r="L1143" s="18" t="str">
        <f>VLOOKUP(F1143,'BD customers'!$1:$1048576,2,FALSE)</f>
        <v>Nona Balk</v>
      </c>
      <c r="M1143" s="2">
        <f>MATCH(orders[[#This Row],[Product ID]],'BD product'!A:A,0)</f>
        <v>618</v>
      </c>
      <c r="N1143" s="2" t="str" cm="1">
        <f t="array" ref="N1143">INDEX('BD product'!A:D,M1143,2)</f>
        <v>Furniture</v>
      </c>
    </row>
    <row r="1144" spans="1:14" x14ac:dyDescent="0.3">
      <c r="A1144" s="3" t="s">
        <v>2328</v>
      </c>
      <c r="B1144" s="4">
        <v>42449</v>
      </c>
      <c r="C1144" s="12" t="str">
        <f t="shared" si="17"/>
        <v>2016/03</v>
      </c>
      <c r="D1144" s="4">
        <v>42453</v>
      </c>
      <c r="E1144" s="3" t="s">
        <v>21</v>
      </c>
      <c r="F1144" s="3" t="s">
        <v>2329</v>
      </c>
      <c r="G1144" s="3" t="s">
        <v>2326</v>
      </c>
      <c r="H1144" s="5">
        <v>69716</v>
      </c>
      <c r="I1144" s="2">
        <v>4</v>
      </c>
      <c r="J1144" s="2">
        <v>0</v>
      </c>
      <c r="K1144" s="2">
        <v>146.40360000000001</v>
      </c>
      <c r="L1144" s="18" t="str">
        <f>VLOOKUP(F1144,'BD customers'!$1:$1048576,2,FALSE)</f>
        <v>Robert Dilbeck</v>
      </c>
      <c r="M1144" s="2">
        <f>MATCH(orders[[#This Row],[Product ID]],'BD product'!A:A,0)</f>
        <v>618</v>
      </c>
      <c r="N1144" s="2" t="str" cm="1">
        <f t="array" ref="N1144">INDEX('BD product'!A:D,M1144,2)</f>
        <v>Furniture</v>
      </c>
    </row>
    <row r="1145" spans="1:14" x14ac:dyDescent="0.3">
      <c r="A1145" s="3" t="s">
        <v>1083</v>
      </c>
      <c r="B1145" s="4">
        <v>42430</v>
      </c>
      <c r="C1145" s="12" t="str">
        <f t="shared" si="17"/>
        <v>2016/03</v>
      </c>
      <c r="D1145" s="4">
        <v>42434</v>
      </c>
      <c r="E1145" s="3" t="s">
        <v>21</v>
      </c>
      <c r="F1145" s="3" t="s">
        <v>356</v>
      </c>
      <c r="G1145" s="3" t="s">
        <v>2326</v>
      </c>
      <c r="H1145" s="5">
        <v>836592</v>
      </c>
      <c r="I1145" s="2">
        <v>8</v>
      </c>
      <c r="J1145" s="2">
        <v>4</v>
      </c>
      <c r="K1145" s="2">
        <v>-264.92079999999999</v>
      </c>
      <c r="L1145" s="18" t="str">
        <f>VLOOKUP(F1145,'BD customers'!$1:$1048576,2,FALSE)</f>
        <v>Karen Daniels</v>
      </c>
      <c r="M1145" s="2">
        <f>MATCH(orders[[#This Row],[Product ID]],'BD product'!A:A,0)</f>
        <v>618</v>
      </c>
      <c r="N1145" s="2" t="str" cm="1">
        <f t="array" ref="N1145">INDEX('BD product'!A:D,M1145,2)</f>
        <v>Furniture</v>
      </c>
    </row>
    <row r="1146" spans="1:14" x14ac:dyDescent="0.3">
      <c r="A1146" s="3" t="s">
        <v>2330</v>
      </c>
      <c r="B1146" s="4">
        <v>42440</v>
      </c>
      <c r="C1146" s="12" t="str">
        <f t="shared" si="17"/>
        <v>2016/03</v>
      </c>
      <c r="D1146" s="4">
        <v>42444</v>
      </c>
      <c r="E1146" s="3" t="s">
        <v>21</v>
      </c>
      <c r="F1146" s="3" t="s">
        <v>1508</v>
      </c>
      <c r="G1146" s="3" t="s">
        <v>2326</v>
      </c>
      <c r="H1146" s="5">
        <v>244006</v>
      </c>
      <c r="I1146" s="2">
        <v>2</v>
      </c>
      <c r="J1146" s="2">
        <v>3</v>
      </c>
      <c r="K1146" s="2">
        <v>-31.372199999999999</v>
      </c>
      <c r="L1146" s="18" t="str">
        <f>VLOOKUP(F1146,'BD customers'!$1:$1048576,2,FALSE)</f>
        <v>Mick Brown</v>
      </c>
      <c r="M1146" s="2">
        <f>MATCH(orders[[#This Row],[Product ID]],'BD product'!A:A,0)</f>
        <v>618</v>
      </c>
      <c r="N1146" s="2" t="str" cm="1">
        <f t="array" ref="N1146">INDEX('BD product'!A:D,M1146,2)</f>
        <v>Furniture</v>
      </c>
    </row>
    <row r="1147" spans="1:14" x14ac:dyDescent="0.3">
      <c r="A1147" s="3" t="s">
        <v>2331</v>
      </c>
      <c r="B1147" s="4">
        <v>43042</v>
      </c>
      <c r="C1147" s="12" t="str">
        <f t="shared" si="17"/>
        <v>2017/11</v>
      </c>
      <c r="D1147" s="4">
        <v>43046</v>
      </c>
      <c r="E1147" s="3" t="s">
        <v>21</v>
      </c>
      <c r="F1147" s="3" t="s">
        <v>342</v>
      </c>
      <c r="G1147" s="3" t="s">
        <v>2332</v>
      </c>
      <c r="H1147" s="5">
        <v>1239</v>
      </c>
      <c r="I1147" s="2">
        <v>3</v>
      </c>
      <c r="J1147" s="2">
        <v>0</v>
      </c>
      <c r="K1147" s="2">
        <v>5.6993999999999998</v>
      </c>
      <c r="L1147" s="18" t="str">
        <f>VLOOKUP(F1147,'BD customers'!$1:$1048576,2,FALSE)</f>
        <v>Julie Creighton</v>
      </c>
      <c r="M1147" s="2">
        <f>MATCH(orders[[#This Row],[Product ID]],'BD product'!A:A,0)</f>
        <v>619</v>
      </c>
      <c r="N1147" s="2" t="str" cm="1">
        <f t="array" ref="N1147">INDEX('BD product'!A:D,M1147,2)</f>
        <v>Office Supplies</v>
      </c>
    </row>
    <row r="1148" spans="1:14" x14ac:dyDescent="0.3">
      <c r="A1148" s="3" t="s">
        <v>1491</v>
      </c>
      <c r="B1148" s="4">
        <v>42586</v>
      </c>
      <c r="C1148" s="12" t="str">
        <f t="shared" si="17"/>
        <v>2016/08</v>
      </c>
      <c r="D1148" s="4">
        <v>42590</v>
      </c>
      <c r="E1148" s="3" t="s">
        <v>21</v>
      </c>
      <c r="F1148" s="3" t="s">
        <v>1492</v>
      </c>
      <c r="G1148" s="3" t="s">
        <v>2332</v>
      </c>
      <c r="H1148" s="5">
        <v>413</v>
      </c>
      <c r="I1148" s="2">
        <v>1</v>
      </c>
      <c r="J1148" s="2">
        <v>0</v>
      </c>
      <c r="K1148" s="2">
        <v>1.8997999999999999</v>
      </c>
      <c r="L1148" s="18" t="str">
        <f>VLOOKUP(F1148,'BD customers'!$1:$1048576,2,FALSE)</f>
        <v>Max Ludwig</v>
      </c>
      <c r="M1148" s="2">
        <f>MATCH(orders[[#This Row],[Product ID]],'BD product'!A:A,0)</f>
        <v>619</v>
      </c>
      <c r="N1148" s="2" t="str" cm="1">
        <f t="array" ref="N1148">INDEX('BD product'!A:D,M1148,2)</f>
        <v>Office Supplies</v>
      </c>
    </row>
    <row r="1149" spans="1:14" x14ac:dyDescent="0.3">
      <c r="A1149" s="3" t="s">
        <v>720</v>
      </c>
      <c r="B1149" s="4">
        <v>41652</v>
      </c>
      <c r="C1149" s="12" t="str">
        <f t="shared" si="17"/>
        <v>2014/01</v>
      </c>
      <c r="D1149" s="4">
        <v>41654</v>
      </c>
      <c r="E1149" s="3" t="s">
        <v>11</v>
      </c>
      <c r="F1149" s="3" t="s">
        <v>721</v>
      </c>
      <c r="G1149" s="3" t="s">
        <v>2334</v>
      </c>
      <c r="H1149" s="5">
        <v>5094</v>
      </c>
      <c r="I1149" s="2">
        <v>3</v>
      </c>
      <c r="J1149" s="2">
        <v>0</v>
      </c>
      <c r="K1149" s="2">
        <v>0.25469999999999998</v>
      </c>
      <c r="L1149" s="18" t="str">
        <f>VLOOKUP(F1149,'BD customers'!$1:$1048576,2,FALSE)</f>
        <v>Chris Selesnick</v>
      </c>
      <c r="M1149" s="2">
        <f>MATCH(orders[[#This Row],[Product ID]],'BD product'!A:A,0)</f>
        <v>620</v>
      </c>
      <c r="N1149" s="2" t="str" cm="1">
        <f t="array" ref="N1149">INDEX('BD product'!A:D,M1149,2)</f>
        <v>Office Supplies</v>
      </c>
    </row>
    <row r="1150" spans="1:14" x14ac:dyDescent="0.3">
      <c r="A1150" s="3" t="s">
        <v>1649</v>
      </c>
      <c r="B1150" s="4">
        <v>42065</v>
      </c>
      <c r="C1150" s="12" t="str">
        <f t="shared" si="17"/>
        <v>2015/03</v>
      </c>
      <c r="D1150" s="4">
        <v>42070</v>
      </c>
      <c r="E1150" s="3" t="s">
        <v>21</v>
      </c>
      <c r="F1150" s="3" t="s">
        <v>528</v>
      </c>
      <c r="G1150" s="3" t="s">
        <v>2334</v>
      </c>
      <c r="H1150" s="5">
        <v>10188</v>
      </c>
      <c r="I1150" s="2">
        <v>6</v>
      </c>
      <c r="J1150" s="2">
        <v>0</v>
      </c>
      <c r="K1150" s="2">
        <v>0.50939999999999996</v>
      </c>
      <c r="L1150" s="18" t="str">
        <f>VLOOKUP(F1150,'BD customers'!$1:$1048576,2,FALSE)</f>
        <v>Pete Armstrong</v>
      </c>
      <c r="M1150" s="2">
        <f>MATCH(orders[[#This Row],[Product ID]],'BD product'!A:A,0)</f>
        <v>620</v>
      </c>
      <c r="N1150" s="2" t="str" cm="1">
        <f t="array" ref="N1150">INDEX('BD product'!A:D,M1150,2)</f>
        <v>Office Supplies</v>
      </c>
    </row>
    <row r="1151" spans="1:14" x14ac:dyDescent="0.3">
      <c r="A1151" s="3" t="s">
        <v>720</v>
      </c>
      <c r="B1151" s="4">
        <v>41652</v>
      </c>
      <c r="C1151" s="12" t="str">
        <f t="shared" si="17"/>
        <v>2014/01</v>
      </c>
      <c r="D1151" s="4">
        <v>41654</v>
      </c>
      <c r="E1151" s="3" t="s">
        <v>11</v>
      </c>
      <c r="F1151" s="3" t="s">
        <v>721</v>
      </c>
      <c r="G1151" s="3" t="s">
        <v>2336</v>
      </c>
      <c r="H1151" s="5">
        <v>64674</v>
      </c>
      <c r="I1151" s="2">
        <v>6</v>
      </c>
      <c r="J1151" s="2">
        <v>0</v>
      </c>
      <c r="K1151" s="2">
        <v>25.869599999999998</v>
      </c>
      <c r="L1151" s="18" t="str">
        <f>VLOOKUP(F1151,'BD customers'!$1:$1048576,2,FALSE)</f>
        <v>Chris Selesnick</v>
      </c>
      <c r="M1151" s="2">
        <f>MATCH(orders[[#This Row],[Product ID]],'BD product'!A:A,0)</f>
        <v>621</v>
      </c>
      <c r="N1151" s="2" t="str" cm="1">
        <f t="array" ref="N1151">INDEX('BD product'!A:D,M1151,2)</f>
        <v>Technology</v>
      </c>
    </row>
    <row r="1152" spans="1:14" x14ac:dyDescent="0.3">
      <c r="A1152" s="3" t="s">
        <v>2338</v>
      </c>
      <c r="B1152" s="4">
        <v>42484</v>
      </c>
      <c r="C1152" s="12" t="str">
        <f t="shared" si="17"/>
        <v>2016/04</v>
      </c>
      <c r="D1152" s="4">
        <v>42487</v>
      </c>
      <c r="E1152" s="3" t="s">
        <v>11</v>
      </c>
      <c r="F1152" s="3" t="s">
        <v>2339</v>
      </c>
      <c r="G1152" s="3" t="s">
        <v>2336</v>
      </c>
      <c r="H1152" s="5">
        <v>258696</v>
      </c>
      <c r="I1152" s="2">
        <v>3</v>
      </c>
      <c r="J1152" s="2">
        <v>2</v>
      </c>
      <c r="K1152" s="2">
        <v>6.4673999999999996</v>
      </c>
      <c r="L1152" s="18" t="str">
        <f>VLOOKUP(F1152,'BD customers'!$1:$1048576,2,FALSE)</f>
        <v>Cathy Armstrong</v>
      </c>
      <c r="M1152" s="2">
        <f>MATCH(orders[[#This Row],[Product ID]],'BD product'!A:A,0)</f>
        <v>621</v>
      </c>
      <c r="N1152" s="2" t="str" cm="1">
        <f t="array" ref="N1152">INDEX('BD product'!A:D,M1152,2)</f>
        <v>Technology</v>
      </c>
    </row>
    <row r="1153" spans="1:14" x14ac:dyDescent="0.3">
      <c r="A1153" s="3" t="s">
        <v>959</v>
      </c>
      <c r="B1153" s="4">
        <v>42987</v>
      </c>
      <c r="C1153" s="12" t="str">
        <f t="shared" si="17"/>
        <v>2017/09</v>
      </c>
      <c r="D1153" s="4">
        <v>42991</v>
      </c>
      <c r="E1153" s="3" t="s">
        <v>21</v>
      </c>
      <c r="F1153" s="3" t="s">
        <v>960</v>
      </c>
      <c r="G1153" s="3" t="s">
        <v>2336</v>
      </c>
      <c r="H1153" s="5">
        <v>258696</v>
      </c>
      <c r="I1153" s="2">
        <v>3</v>
      </c>
      <c r="J1153" s="2">
        <v>2</v>
      </c>
      <c r="K1153" s="2">
        <v>6.4673999999999996</v>
      </c>
      <c r="L1153" s="18" t="str">
        <f>VLOOKUP(F1153,'BD customers'!$1:$1048576,2,FALSE)</f>
        <v>Stefania Perrino</v>
      </c>
      <c r="M1153" s="2">
        <f>MATCH(orders[[#This Row],[Product ID]],'BD product'!A:A,0)</f>
        <v>621</v>
      </c>
      <c r="N1153" s="2" t="str" cm="1">
        <f t="array" ref="N1153">INDEX('BD product'!A:D,M1153,2)</f>
        <v>Technology</v>
      </c>
    </row>
    <row r="1154" spans="1:14" x14ac:dyDescent="0.3">
      <c r="A1154" s="3" t="s">
        <v>720</v>
      </c>
      <c r="B1154" s="4">
        <v>41652</v>
      </c>
      <c r="C1154" s="12" t="str">
        <f t="shared" ref="C1154:C1217" si="18">TEXT(B1154,"aaaa/mm")</f>
        <v>2014/01</v>
      </c>
      <c r="D1154" s="4">
        <v>41654</v>
      </c>
      <c r="E1154" s="3" t="s">
        <v>11</v>
      </c>
      <c r="F1154" s="3" t="s">
        <v>721</v>
      </c>
      <c r="G1154" s="3" t="s">
        <v>2340</v>
      </c>
      <c r="H1154" s="5">
        <v>564</v>
      </c>
      <c r="I1154" s="2">
        <v>3</v>
      </c>
      <c r="J1154" s="2">
        <v>0</v>
      </c>
      <c r="K1154" s="2">
        <v>2.7071999999999998</v>
      </c>
      <c r="L1154" s="18" t="str">
        <f>VLOOKUP(F1154,'BD customers'!$1:$1048576,2,FALSE)</f>
        <v>Chris Selesnick</v>
      </c>
      <c r="M1154" s="2">
        <f>MATCH(orders[[#This Row],[Product ID]],'BD product'!A:A,0)</f>
        <v>622</v>
      </c>
      <c r="N1154" s="2" t="str" cm="1">
        <f t="array" ref="N1154">INDEX('BD product'!A:D,M1154,2)</f>
        <v>Office Supplies</v>
      </c>
    </row>
    <row r="1155" spans="1:14" x14ac:dyDescent="0.3">
      <c r="A1155" s="3" t="s">
        <v>720</v>
      </c>
      <c r="B1155" s="4">
        <v>41652</v>
      </c>
      <c r="C1155" s="12" t="str">
        <f t="shared" si="18"/>
        <v>2014/01</v>
      </c>
      <c r="D1155" s="4">
        <v>41654</v>
      </c>
      <c r="E1155" s="3" t="s">
        <v>11</v>
      </c>
      <c r="F1155" s="3" t="s">
        <v>721</v>
      </c>
      <c r="G1155" s="3" t="s">
        <v>2342</v>
      </c>
      <c r="H1155" s="5">
        <v>57258</v>
      </c>
      <c r="I1155" s="2">
        <v>6</v>
      </c>
      <c r="J1155" s="2">
        <v>0</v>
      </c>
      <c r="K1155" s="2">
        <v>34.354799999999997</v>
      </c>
      <c r="L1155" s="18" t="str">
        <f>VLOOKUP(F1155,'BD customers'!$1:$1048576,2,FALSE)</f>
        <v>Chris Selesnick</v>
      </c>
      <c r="M1155" s="2">
        <f>MATCH(orders[[#This Row],[Product ID]],'BD product'!A:A,0)</f>
        <v>623</v>
      </c>
      <c r="N1155" s="2" t="str" cm="1">
        <f t="array" ref="N1155">INDEX('BD product'!A:D,M1155,2)</f>
        <v>Office Supplies</v>
      </c>
    </row>
    <row r="1156" spans="1:14" x14ac:dyDescent="0.3">
      <c r="A1156" s="3" t="s">
        <v>2344</v>
      </c>
      <c r="B1156" s="4">
        <v>41773</v>
      </c>
      <c r="C1156" s="12" t="str">
        <f t="shared" si="18"/>
        <v>2014/05</v>
      </c>
      <c r="D1156" s="4">
        <v>41779</v>
      </c>
      <c r="E1156" s="3" t="s">
        <v>21</v>
      </c>
      <c r="F1156" s="3" t="s">
        <v>2345</v>
      </c>
      <c r="G1156" s="3" t="s">
        <v>2346</v>
      </c>
      <c r="H1156" s="5">
        <v>31088</v>
      </c>
      <c r="I1156" s="2">
        <v>2</v>
      </c>
      <c r="J1156" s="2">
        <v>2</v>
      </c>
      <c r="K1156" s="2">
        <v>2.3315999999999999</v>
      </c>
      <c r="L1156" s="18" t="str">
        <f>VLOOKUP(F1156,'BD customers'!$1:$1048576,2,FALSE)</f>
        <v>Anthony Johnson</v>
      </c>
      <c r="M1156" s="2">
        <f>MATCH(orders[[#This Row],[Product ID]],'BD product'!A:A,0)</f>
        <v>624</v>
      </c>
      <c r="N1156" s="2" t="str" cm="1">
        <f t="array" ref="N1156">INDEX('BD product'!A:D,M1156,2)</f>
        <v>Furniture</v>
      </c>
    </row>
    <row r="1157" spans="1:14" x14ac:dyDescent="0.3">
      <c r="A1157" s="3" t="s">
        <v>2348</v>
      </c>
      <c r="B1157" s="4">
        <v>43079</v>
      </c>
      <c r="C1157" s="12" t="str">
        <f t="shared" si="18"/>
        <v>2017/12</v>
      </c>
      <c r="D1157" s="4">
        <v>43081</v>
      </c>
      <c r="E1157" s="3" t="s">
        <v>64</v>
      </c>
      <c r="F1157" s="3" t="s">
        <v>2349</v>
      </c>
      <c r="G1157" s="3" t="s">
        <v>2346</v>
      </c>
      <c r="H1157" s="5">
        <v>31088</v>
      </c>
      <c r="I1157" s="2">
        <v>2</v>
      </c>
      <c r="J1157" s="2">
        <v>2</v>
      </c>
      <c r="K1157" s="2">
        <v>2.3315999999999999</v>
      </c>
      <c r="L1157" s="18" t="str">
        <f>VLOOKUP(F1157,'BD customers'!$1:$1048576,2,FALSE)</f>
        <v>Anthony Witt</v>
      </c>
      <c r="M1157" s="2">
        <f>MATCH(orders[[#This Row],[Product ID]],'BD product'!A:A,0)</f>
        <v>624</v>
      </c>
      <c r="N1157" s="2" t="str" cm="1">
        <f t="array" ref="N1157">INDEX('BD product'!A:D,M1157,2)</f>
        <v>Furniture</v>
      </c>
    </row>
    <row r="1158" spans="1:14" x14ac:dyDescent="0.3">
      <c r="A1158" s="3" t="s">
        <v>2350</v>
      </c>
      <c r="B1158" s="4">
        <v>42509</v>
      </c>
      <c r="C1158" s="12" t="str">
        <f t="shared" si="18"/>
        <v>2016/05</v>
      </c>
      <c r="D1158" s="4">
        <v>42514</v>
      </c>
      <c r="E1158" s="3" t="s">
        <v>21</v>
      </c>
      <c r="F1158" s="3" t="s">
        <v>891</v>
      </c>
      <c r="G1158" s="3" t="s">
        <v>2351</v>
      </c>
      <c r="H1158" s="5">
        <v>64196</v>
      </c>
      <c r="I1158" s="2">
        <v>2</v>
      </c>
      <c r="J1158" s="2">
        <v>0</v>
      </c>
      <c r="K1158" s="2">
        <v>179.74879999999999</v>
      </c>
      <c r="L1158" s="18" t="str">
        <f>VLOOKUP(F1158,'BD customers'!$1:$1048576,2,FALSE)</f>
        <v>Laurel Elliston</v>
      </c>
      <c r="M1158" s="2">
        <f>MATCH(orders[[#This Row],[Product ID]],'BD product'!A:A,0)</f>
        <v>625</v>
      </c>
      <c r="N1158" s="2" t="str" cm="1">
        <f t="array" ref="N1158">INDEX('BD product'!A:D,M1158,2)</f>
        <v>Furniture</v>
      </c>
    </row>
    <row r="1159" spans="1:14" x14ac:dyDescent="0.3">
      <c r="A1159" s="3" t="s">
        <v>66</v>
      </c>
      <c r="B1159" s="4">
        <v>42765</v>
      </c>
      <c r="C1159" s="12" t="str">
        <f t="shared" si="18"/>
        <v>2017/01</v>
      </c>
      <c r="D1159" s="4">
        <v>42771</v>
      </c>
      <c r="E1159" s="3" t="s">
        <v>21</v>
      </c>
      <c r="F1159" s="3" t="s">
        <v>67</v>
      </c>
      <c r="G1159" s="3" t="s">
        <v>2353</v>
      </c>
      <c r="H1159" s="5">
        <v>1828</v>
      </c>
      <c r="I1159" s="2">
        <v>2</v>
      </c>
      <c r="J1159" s="2">
        <v>0</v>
      </c>
      <c r="K1159" s="2">
        <v>9.1399999999999995E-2</v>
      </c>
      <c r="L1159" s="18" t="str">
        <f>VLOOKUP(F1159,'BD customers'!$1:$1048576,2,FALSE)</f>
        <v>Benjamin Venier</v>
      </c>
      <c r="M1159" s="2">
        <f>MATCH(orders[[#This Row],[Product ID]],'BD product'!A:A,0)</f>
        <v>626</v>
      </c>
      <c r="N1159" s="2" t="str" cm="1">
        <f t="array" ref="N1159">INDEX('BD product'!A:D,M1159,2)</f>
        <v>Office Supplies</v>
      </c>
    </row>
    <row r="1160" spans="1:14" x14ac:dyDescent="0.3">
      <c r="A1160" s="3" t="s">
        <v>2355</v>
      </c>
      <c r="B1160" s="4">
        <v>42622</v>
      </c>
      <c r="C1160" s="12" t="str">
        <f t="shared" si="18"/>
        <v>2016/09</v>
      </c>
      <c r="D1160" s="4">
        <v>42624</v>
      </c>
      <c r="E1160" s="3" t="s">
        <v>64</v>
      </c>
      <c r="F1160" s="3" t="s">
        <v>78</v>
      </c>
      <c r="G1160" s="3" t="s">
        <v>2353</v>
      </c>
      <c r="H1160" s="5">
        <v>14624</v>
      </c>
      <c r="I1160" s="2">
        <v>2</v>
      </c>
      <c r="J1160" s="2">
        <v>2</v>
      </c>
      <c r="K1160" s="2">
        <v>0.5484</v>
      </c>
      <c r="L1160" s="18" t="str">
        <f>VLOOKUP(F1160,'BD customers'!$1:$1048576,2,FALSE)</f>
        <v>Troy Staebel</v>
      </c>
      <c r="M1160" s="2">
        <f>MATCH(orders[[#This Row],[Product ID]],'BD product'!A:A,0)</f>
        <v>626</v>
      </c>
      <c r="N1160" s="2" t="str" cm="1">
        <f t="array" ref="N1160">INDEX('BD product'!A:D,M1160,2)</f>
        <v>Office Supplies</v>
      </c>
    </row>
    <row r="1161" spans="1:14" x14ac:dyDescent="0.3">
      <c r="A1161" s="3" t="s">
        <v>924</v>
      </c>
      <c r="B1161" s="4">
        <v>43049</v>
      </c>
      <c r="C1161" s="12" t="str">
        <f t="shared" si="18"/>
        <v>2017/11</v>
      </c>
      <c r="D1161" s="4">
        <v>43050</v>
      </c>
      <c r="E1161" s="3" t="s">
        <v>64</v>
      </c>
      <c r="F1161" s="3" t="s">
        <v>925</v>
      </c>
      <c r="G1161" s="3" t="s">
        <v>2353</v>
      </c>
      <c r="H1161" s="5">
        <v>38388</v>
      </c>
      <c r="I1161" s="2">
        <v>14</v>
      </c>
      <c r="J1161" s="2">
        <v>7</v>
      </c>
      <c r="K1161" s="2">
        <v>-2.5592000000000001</v>
      </c>
      <c r="L1161" s="18" t="str">
        <f>VLOOKUP(F1161,'BD customers'!$1:$1048576,2,FALSE)</f>
        <v>Ann Blume</v>
      </c>
      <c r="M1161" s="2">
        <f>MATCH(orders[[#This Row],[Product ID]],'BD product'!A:A,0)</f>
        <v>626</v>
      </c>
      <c r="N1161" s="2" t="str" cm="1">
        <f t="array" ref="N1161">INDEX('BD product'!A:D,M1161,2)</f>
        <v>Office Supplies</v>
      </c>
    </row>
    <row r="1162" spans="1:14" x14ac:dyDescent="0.3">
      <c r="A1162" s="3" t="s">
        <v>66</v>
      </c>
      <c r="B1162" s="4">
        <v>42765</v>
      </c>
      <c r="C1162" s="12" t="str">
        <f t="shared" si="18"/>
        <v>2017/01</v>
      </c>
      <c r="D1162" s="4">
        <v>42771</v>
      </c>
      <c r="E1162" s="3" t="s">
        <v>21</v>
      </c>
      <c r="F1162" s="3" t="s">
        <v>67</v>
      </c>
      <c r="G1162" s="3" t="s">
        <v>2356</v>
      </c>
      <c r="H1162" s="5">
        <v>3235</v>
      </c>
      <c r="I1162" s="2">
        <v>5</v>
      </c>
      <c r="J1162" s="2">
        <v>0</v>
      </c>
      <c r="K1162" s="2">
        <v>1.6174999999999999</v>
      </c>
      <c r="L1162" s="18" t="str">
        <f>VLOOKUP(F1162,'BD customers'!$1:$1048576,2,FALSE)</f>
        <v>Benjamin Venier</v>
      </c>
      <c r="M1162" s="2">
        <f>MATCH(orders[[#This Row],[Product ID]],'BD product'!A:A,0)</f>
        <v>627</v>
      </c>
      <c r="N1162" s="2" t="str" cm="1">
        <f t="array" ref="N1162">INDEX('BD product'!A:D,M1162,2)</f>
        <v>Office Supplies</v>
      </c>
    </row>
    <row r="1163" spans="1:14" x14ac:dyDescent="0.3">
      <c r="A1163" s="3" t="s">
        <v>2358</v>
      </c>
      <c r="B1163" s="4">
        <v>42299</v>
      </c>
      <c r="C1163" s="12" t="str">
        <f t="shared" si="18"/>
        <v>2015/10</v>
      </c>
      <c r="D1163" s="4">
        <v>42303</v>
      </c>
      <c r="E1163" s="3" t="s">
        <v>21</v>
      </c>
      <c r="F1163" s="3" t="s">
        <v>2048</v>
      </c>
      <c r="G1163" s="3" t="s">
        <v>2356</v>
      </c>
      <c r="H1163" s="5">
        <v>5176</v>
      </c>
      <c r="I1163" s="2">
        <v>4</v>
      </c>
      <c r="J1163" s="2">
        <v>8</v>
      </c>
      <c r="K1163" s="2">
        <v>-0.77639999999999998</v>
      </c>
      <c r="L1163" s="18" t="str">
        <f>VLOOKUP(F1163,'BD customers'!$1:$1048576,2,FALSE)</f>
        <v>Liz Thompson</v>
      </c>
      <c r="M1163" s="2">
        <f>MATCH(orders[[#This Row],[Product ID]],'BD product'!A:A,0)</f>
        <v>627</v>
      </c>
      <c r="N1163" s="2" t="str" cm="1">
        <f t="array" ref="N1163">INDEX('BD product'!A:D,M1163,2)</f>
        <v>Office Supplies</v>
      </c>
    </row>
    <row r="1164" spans="1:14" x14ac:dyDescent="0.3">
      <c r="A1164" s="3" t="s">
        <v>66</v>
      </c>
      <c r="B1164" s="4">
        <v>42765</v>
      </c>
      <c r="C1164" s="12" t="str">
        <f t="shared" si="18"/>
        <v>2017/01</v>
      </c>
      <c r="D1164" s="4">
        <v>42771</v>
      </c>
      <c r="E1164" s="3" t="s">
        <v>21</v>
      </c>
      <c r="F1164" s="3" t="s">
        <v>67</v>
      </c>
      <c r="G1164" s="3" t="s">
        <v>2359</v>
      </c>
      <c r="H1164" s="5">
        <v>403</v>
      </c>
      <c r="I1164" s="2">
        <v>2</v>
      </c>
      <c r="J1164" s="2">
        <v>0</v>
      </c>
      <c r="K1164" s="2">
        <v>1.0881000000000001</v>
      </c>
      <c r="L1164" s="18" t="str">
        <f>VLOOKUP(F1164,'BD customers'!$1:$1048576,2,FALSE)</f>
        <v>Benjamin Venier</v>
      </c>
      <c r="M1164" s="2">
        <f>MATCH(orders[[#This Row],[Product ID]],'BD product'!A:A,0)</f>
        <v>628</v>
      </c>
      <c r="N1164" s="2" t="str" cm="1">
        <f t="array" ref="N1164">INDEX('BD product'!A:D,M1164,2)</f>
        <v>Office Supplies</v>
      </c>
    </row>
    <row r="1165" spans="1:14" x14ac:dyDescent="0.3">
      <c r="A1165" s="3" t="s">
        <v>2361</v>
      </c>
      <c r="B1165" s="4">
        <v>42328</v>
      </c>
      <c r="C1165" s="12" t="str">
        <f t="shared" si="18"/>
        <v>2015/11</v>
      </c>
      <c r="D1165" s="4">
        <v>42333</v>
      </c>
      <c r="E1165" s="3" t="s">
        <v>21</v>
      </c>
      <c r="F1165" s="3" t="s">
        <v>1165</v>
      </c>
      <c r="G1165" s="3" t="s">
        <v>2359</v>
      </c>
      <c r="H1165" s="5">
        <v>6045</v>
      </c>
      <c r="I1165" s="2">
        <v>3</v>
      </c>
      <c r="J1165" s="2">
        <v>0</v>
      </c>
      <c r="K1165" s="2">
        <v>16.3215</v>
      </c>
      <c r="L1165" s="18" t="str">
        <f>VLOOKUP(F1165,'BD customers'!$1:$1048576,2,FALSE)</f>
        <v>Brian Moss</v>
      </c>
      <c r="M1165" s="2">
        <f>MATCH(orders[[#This Row],[Product ID]],'BD product'!A:A,0)</f>
        <v>628</v>
      </c>
      <c r="N1165" s="2" t="str" cm="1">
        <f t="array" ref="N1165">INDEX('BD product'!A:D,M1165,2)</f>
        <v>Office Supplies</v>
      </c>
    </row>
    <row r="1166" spans="1:14" x14ac:dyDescent="0.3">
      <c r="A1166" s="3" t="s">
        <v>66</v>
      </c>
      <c r="B1166" s="4">
        <v>42765</v>
      </c>
      <c r="C1166" s="12" t="str">
        <f t="shared" si="18"/>
        <v>2017/01</v>
      </c>
      <c r="D1166" s="4">
        <v>42771</v>
      </c>
      <c r="E1166" s="3" t="s">
        <v>21</v>
      </c>
      <c r="F1166" s="3" t="s">
        <v>67</v>
      </c>
      <c r="G1166" s="3" t="s">
        <v>2362</v>
      </c>
      <c r="H1166" s="5">
        <v>3458</v>
      </c>
      <c r="I1166" s="2">
        <v>7</v>
      </c>
      <c r="J1166" s="2">
        <v>0</v>
      </c>
      <c r="K1166" s="2">
        <v>14.5236</v>
      </c>
      <c r="L1166" s="18" t="str">
        <f>VLOOKUP(F1166,'BD customers'!$1:$1048576,2,FALSE)</f>
        <v>Benjamin Venier</v>
      </c>
      <c r="M1166" s="2">
        <f>MATCH(orders[[#This Row],[Product ID]],'BD product'!A:A,0)</f>
        <v>629</v>
      </c>
      <c r="N1166" s="2" t="str" cm="1">
        <f t="array" ref="N1166">INDEX('BD product'!A:D,M1166,2)</f>
        <v>Furniture</v>
      </c>
    </row>
    <row r="1167" spans="1:14" x14ac:dyDescent="0.3">
      <c r="A1167" s="3" t="s">
        <v>2364</v>
      </c>
      <c r="B1167" s="4">
        <v>42681</v>
      </c>
      <c r="C1167" s="12" t="str">
        <f t="shared" si="18"/>
        <v>2016/11</v>
      </c>
      <c r="D1167" s="4">
        <v>42686</v>
      </c>
      <c r="E1167" s="3" t="s">
        <v>21</v>
      </c>
      <c r="F1167" s="3" t="s">
        <v>1067</v>
      </c>
      <c r="G1167" s="3" t="s">
        <v>2362</v>
      </c>
      <c r="H1167" s="5">
        <v>1482</v>
      </c>
      <c r="I1167" s="2">
        <v>3</v>
      </c>
      <c r="J1167" s="2">
        <v>0</v>
      </c>
      <c r="K1167" s="2">
        <v>6.2244000000000002</v>
      </c>
      <c r="L1167" s="18" t="str">
        <f>VLOOKUP(F1167,'BD customers'!$1:$1048576,2,FALSE)</f>
        <v>Claudia Bergmann</v>
      </c>
      <c r="M1167" s="2">
        <f>MATCH(orders[[#This Row],[Product ID]],'BD product'!A:A,0)</f>
        <v>629</v>
      </c>
      <c r="N1167" s="2" t="str" cm="1">
        <f t="array" ref="N1167">INDEX('BD product'!A:D,M1167,2)</f>
        <v>Furniture</v>
      </c>
    </row>
    <row r="1168" spans="1:14" x14ac:dyDescent="0.3">
      <c r="A1168" s="3" t="s">
        <v>2365</v>
      </c>
      <c r="B1168" s="4">
        <v>41819</v>
      </c>
      <c r="C1168" s="12" t="str">
        <f t="shared" si="18"/>
        <v>2014/06</v>
      </c>
      <c r="D1168" s="4">
        <v>41826</v>
      </c>
      <c r="E1168" s="3" t="s">
        <v>21</v>
      </c>
      <c r="F1168" s="3" t="s">
        <v>2366</v>
      </c>
      <c r="G1168" s="3" t="s">
        <v>2367</v>
      </c>
      <c r="H1168" s="5">
        <v>3276</v>
      </c>
      <c r="I1168" s="2">
        <v>7</v>
      </c>
      <c r="J1168" s="2">
        <v>2</v>
      </c>
      <c r="K1168" s="2">
        <v>3.6855000000000002</v>
      </c>
      <c r="L1168" s="18" t="str">
        <f>VLOOKUP(F1168,'BD customers'!$1:$1048576,2,FALSE)</f>
        <v>Dan Lawera</v>
      </c>
      <c r="M1168" s="2">
        <f>MATCH(orders[[#This Row],[Product ID]],'BD product'!A:A,0)</f>
        <v>630</v>
      </c>
      <c r="N1168" s="2" t="str" cm="1">
        <f t="array" ref="N1168">INDEX('BD product'!A:D,M1168,2)</f>
        <v>Office Supplies</v>
      </c>
    </row>
    <row r="1169" spans="1:14" x14ac:dyDescent="0.3">
      <c r="A1169" s="3" t="s">
        <v>833</v>
      </c>
      <c r="B1169" s="4">
        <v>42362</v>
      </c>
      <c r="C1169" s="12" t="str">
        <f t="shared" si="18"/>
        <v>2015/12</v>
      </c>
      <c r="D1169" s="4">
        <v>42366</v>
      </c>
      <c r="E1169" s="3" t="s">
        <v>21</v>
      </c>
      <c r="F1169" s="3" t="s">
        <v>834</v>
      </c>
      <c r="G1169" s="3" t="s">
        <v>2367</v>
      </c>
      <c r="H1169" s="5">
        <v>1404</v>
      </c>
      <c r="I1169" s="2">
        <v>3</v>
      </c>
      <c r="J1169" s="2">
        <v>2</v>
      </c>
      <c r="K1169" s="2">
        <v>1.5794999999999999</v>
      </c>
      <c r="L1169" s="18" t="str">
        <f>VLOOKUP(F1169,'BD customers'!$1:$1048576,2,FALSE)</f>
        <v>Jim Radford</v>
      </c>
      <c r="M1169" s="2">
        <f>MATCH(orders[[#This Row],[Product ID]],'BD product'!A:A,0)</f>
        <v>630</v>
      </c>
      <c r="N1169" s="2" t="str" cm="1">
        <f t="array" ref="N1169">INDEX('BD product'!A:D,M1169,2)</f>
        <v>Office Supplies</v>
      </c>
    </row>
    <row r="1170" spans="1:14" x14ac:dyDescent="0.3">
      <c r="A1170" s="3" t="s">
        <v>1876</v>
      </c>
      <c r="B1170" s="4">
        <v>42698</v>
      </c>
      <c r="C1170" s="12" t="str">
        <f t="shared" si="18"/>
        <v>2016/11</v>
      </c>
      <c r="D1170" s="4">
        <v>42700</v>
      </c>
      <c r="E1170" s="3" t="s">
        <v>11</v>
      </c>
      <c r="F1170" s="3" t="s">
        <v>1877</v>
      </c>
      <c r="G1170" s="3" t="s">
        <v>2367</v>
      </c>
      <c r="H1170" s="5">
        <v>1404</v>
      </c>
      <c r="I1170" s="2">
        <v>3</v>
      </c>
      <c r="J1170" s="2">
        <v>2</v>
      </c>
      <c r="K1170" s="2">
        <v>1.5794999999999999</v>
      </c>
      <c r="L1170" s="18" t="str">
        <f>VLOOKUP(F1170,'BD customers'!$1:$1048576,2,FALSE)</f>
        <v>Neola Schneider</v>
      </c>
      <c r="M1170" s="2">
        <f>MATCH(orders[[#This Row],[Product ID]],'BD product'!A:A,0)</f>
        <v>630</v>
      </c>
      <c r="N1170" s="2" t="str" cm="1">
        <f t="array" ref="N1170">INDEX('BD product'!A:D,M1170,2)</f>
        <v>Office Supplies</v>
      </c>
    </row>
    <row r="1171" spans="1:14" x14ac:dyDescent="0.3">
      <c r="A1171" s="3" t="s">
        <v>1502</v>
      </c>
      <c r="B1171" s="4">
        <v>42237</v>
      </c>
      <c r="C1171" s="12" t="str">
        <f t="shared" si="18"/>
        <v>2015/08</v>
      </c>
      <c r="D1171" s="4">
        <v>42239</v>
      </c>
      <c r="E1171" s="3" t="s">
        <v>64</v>
      </c>
      <c r="F1171" s="3" t="s">
        <v>1149</v>
      </c>
      <c r="G1171" s="3" t="s">
        <v>2369</v>
      </c>
      <c r="H1171" s="5">
        <v>544008</v>
      </c>
      <c r="I1171" s="2">
        <v>3</v>
      </c>
      <c r="J1171" s="2">
        <v>2</v>
      </c>
      <c r="K1171" s="2">
        <v>40.800600000000003</v>
      </c>
      <c r="L1171" s="18" t="str">
        <f>VLOOKUP(F1171,'BD customers'!$1:$1048576,2,FALSE)</f>
        <v>Nick Zandusky</v>
      </c>
      <c r="M1171" s="2">
        <f>MATCH(orders[[#This Row],[Product ID]],'BD product'!A:A,0)</f>
        <v>631</v>
      </c>
      <c r="N1171" s="2" t="str" cm="1">
        <f t="array" ref="N1171">INDEX('BD product'!A:D,M1171,2)</f>
        <v>Furniture</v>
      </c>
    </row>
    <row r="1172" spans="1:14" x14ac:dyDescent="0.3">
      <c r="A1172" s="3" t="s">
        <v>1122</v>
      </c>
      <c r="B1172" s="4">
        <v>42569</v>
      </c>
      <c r="C1172" s="12" t="str">
        <f t="shared" si="18"/>
        <v>2016/07</v>
      </c>
      <c r="D1172" s="4">
        <v>42575</v>
      </c>
      <c r="E1172" s="3" t="s">
        <v>21</v>
      </c>
      <c r="F1172" s="3" t="s">
        <v>1123</v>
      </c>
      <c r="G1172" s="3" t="s">
        <v>2369</v>
      </c>
      <c r="H1172" s="5">
        <v>544008</v>
      </c>
      <c r="I1172" s="2">
        <v>3</v>
      </c>
      <c r="J1172" s="2">
        <v>2</v>
      </c>
      <c r="K1172" s="2">
        <v>40.800600000000003</v>
      </c>
      <c r="L1172" s="18" t="str">
        <f>VLOOKUP(F1172,'BD customers'!$1:$1048576,2,FALSE)</f>
        <v>Linda Southworth</v>
      </c>
      <c r="M1172" s="2">
        <f>MATCH(orders[[#This Row],[Product ID]],'BD product'!A:A,0)</f>
        <v>631</v>
      </c>
      <c r="N1172" s="2" t="str" cm="1">
        <f t="array" ref="N1172">INDEX('BD product'!A:D,M1172,2)</f>
        <v>Furniture</v>
      </c>
    </row>
    <row r="1173" spans="1:14" x14ac:dyDescent="0.3">
      <c r="A1173" s="3" t="s">
        <v>1911</v>
      </c>
      <c r="B1173" s="4">
        <v>42560</v>
      </c>
      <c r="C1173" s="12" t="str">
        <f t="shared" si="18"/>
        <v>2016/07</v>
      </c>
      <c r="D1173" s="4">
        <v>42564</v>
      </c>
      <c r="E1173" s="3" t="s">
        <v>21</v>
      </c>
      <c r="F1173" s="3" t="s">
        <v>95</v>
      </c>
      <c r="G1173" s="3" t="s">
        <v>2369</v>
      </c>
      <c r="H1173" s="5">
        <v>408006</v>
      </c>
      <c r="I1173" s="2">
        <v>2</v>
      </c>
      <c r="J1173" s="2">
        <v>1</v>
      </c>
      <c r="K1173" s="2">
        <v>72.534400000000005</v>
      </c>
      <c r="L1173" s="18" t="str">
        <f>VLOOKUP(F1173,'BD customers'!$1:$1048576,2,FALSE)</f>
        <v>Jonathan Doherty</v>
      </c>
      <c r="M1173" s="2">
        <f>MATCH(orders[[#This Row],[Product ID]],'BD product'!A:A,0)</f>
        <v>631</v>
      </c>
      <c r="N1173" s="2" t="str" cm="1">
        <f t="array" ref="N1173">INDEX('BD product'!A:D,M1173,2)</f>
        <v>Furniture</v>
      </c>
    </row>
    <row r="1174" spans="1:14" x14ac:dyDescent="0.3">
      <c r="A1174" s="3" t="s">
        <v>1502</v>
      </c>
      <c r="B1174" s="4">
        <v>42237</v>
      </c>
      <c r="C1174" s="12" t="str">
        <f t="shared" si="18"/>
        <v>2015/08</v>
      </c>
      <c r="D1174" s="4">
        <v>42239</v>
      </c>
      <c r="E1174" s="3" t="s">
        <v>64</v>
      </c>
      <c r="F1174" s="3" t="s">
        <v>1149</v>
      </c>
      <c r="G1174" s="3" t="s">
        <v>2371</v>
      </c>
      <c r="H1174" s="5">
        <v>428</v>
      </c>
      <c r="I1174" s="2">
        <v>1</v>
      </c>
      <c r="J1174" s="2">
        <v>0</v>
      </c>
      <c r="K1174" s="2">
        <v>0.19259999999999999</v>
      </c>
      <c r="L1174" s="18" t="str">
        <f>VLOOKUP(F1174,'BD customers'!$1:$1048576,2,FALSE)</f>
        <v>Nick Zandusky</v>
      </c>
      <c r="M1174" s="2">
        <f>MATCH(orders[[#This Row],[Product ID]],'BD product'!A:A,0)</f>
        <v>632</v>
      </c>
      <c r="N1174" s="2" t="str" cm="1">
        <f t="array" ref="N1174">INDEX('BD product'!A:D,M1174,2)</f>
        <v>Office Supplies</v>
      </c>
    </row>
    <row r="1175" spans="1:14" x14ac:dyDescent="0.3">
      <c r="A1175" s="3" t="s">
        <v>260</v>
      </c>
      <c r="B1175" s="4">
        <v>42280</v>
      </c>
      <c r="C1175" s="12" t="str">
        <f t="shared" si="18"/>
        <v>2015/10</v>
      </c>
      <c r="D1175" s="4">
        <v>42283</v>
      </c>
      <c r="E1175" s="3" t="s">
        <v>11</v>
      </c>
      <c r="F1175" s="3" t="s">
        <v>261</v>
      </c>
      <c r="G1175" s="3" t="s">
        <v>2373</v>
      </c>
      <c r="H1175" s="5">
        <v>3549</v>
      </c>
      <c r="I1175" s="2">
        <v>1</v>
      </c>
      <c r="J1175" s="2">
        <v>5</v>
      </c>
      <c r="K1175" s="2">
        <v>-15.615600000000001</v>
      </c>
      <c r="L1175" s="18" t="str">
        <f>VLOOKUP(F1175,'BD customers'!$1:$1048576,2,FALSE)</f>
        <v>Bryan Mills</v>
      </c>
      <c r="M1175" s="2">
        <f>MATCH(orders[[#This Row],[Product ID]],'BD product'!A:A,0)</f>
        <v>633</v>
      </c>
      <c r="N1175" s="2" t="str" cm="1">
        <f t="array" ref="N1175">INDEX('BD product'!A:D,M1175,2)</f>
        <v>Furniture</v>
      </c>
    </row>
    <row r="1176" spans="1:14" x14ac:dyDescent="0.3">
      <c r="A1176" s="3" t="s">
        <v>260</v>
      </c>
      <c r="B1176" s="4">
        <v>42280</v>
      </c>
      <c r="C1176" s="12" t="str">
        <f t="shared" si="18"/>
        <v>2015/10</v>
      </c>
      <c r="D1176" s="4">
        <v>42283</v>
      </c>
      <c r="E1176" s="3" t="s">
        <v>11</v>
      </c>
      <c r="F1176" s="3" t="s">
        <v>261</v>
      </c>
      <c r="G1176" s="3" t="s">
        <v>2375</v>
      </c>
      <c r="H1176" s="5">
        <v>47984</v>
      </c>
      <c r="I1176" s="2">
        <v>2</v>
      </c>
      <c r="J1176" s="2">
        <v>2</v>
      </c>
      <c r="K1176" s="2">
        <v>0.5998</v>
      </c>
      <c r="L1176" s="18" t="str">
        <f>VLOOKUP(F1176,'BD customers'!$1:$1048576,2,FALSE)</f>
        <v>Bryan Mills</v>
      </c>
      <c r="M1176" s="2">
        <f>MATCH(orders[[#This Row],[Product ID]],'BD product'!A:A,0)</f>
        <v>634</v>
      </c>
      <c r="N1176" s="2" t="str" cm="1">
        <f t="array" ref="N1176">INDEX('BD product'!A:D,M1176,2)</f>
        <v>Technology</v>
      </c>
    </row>
    <row r="1177" spans="1:14" x14ac:dyDescent="0.3">
      <c r="A1177" s="3" t="s">
        <v>2377</v>
      </c>
      <c r="B1177" s="4">
        <v>42147</v>
      </c>
      <c r="C1177" s="12" t="str">
        <f t="shared" si="18"/>
        <v>2015/05</v>
      </c>
      <c r="D1177" s="4">
        <v>42152</v>
      </c>
      <c r="E1177" s="3" t="s">
        <v>21</v>
      </c>
      <c r="F1177" s="3" t="s">
        <v>292</v>
      </c>
      <c r="G1177" s="3" t="s">
        <v>2378</v>
      </c>
      <c r="H1177" s="5">
        <v>18669</v>
      </c>
      <c r="I1177" s="2">
        <v>3</v>
      </c>
      <c r="J1177" s="2">
        <v>0</v>
      </c>
      <c r="K1177" s="2">
        <v>87.744299999999996</v>
      </c>
      <c r="L1177" s="18" t="str">
        <f>VLOOKUP(F1177,'BD customers'!$1:$1048576,2,FALSE)</f>
        <v>Erin Ashbrook</v>
      </c>
      <c r="M1177" s="2">
        <f>MATCH(orders[[#This Row],[Product ID]],'BD product'!A:A,0)</f>
        <v>635</v>
      </c>
      <c r="N1177" s="2" t="str" cm="1">
        <f t="array" ref="N1177">INDEX('BD product'!A:D,M1177,2)</f>
        <v>Office Supplies</v>
      </c>
    </row>
    <row r="1178" spans="1:14" x14ac:dyDescent="0.3">
      <c r="A1178" s="3" t="s">
        <v>2380</v>
      </c>
      <c r="B1178" s="4">
        <v>42434</v>
      </c>
      <c r="C1178" s="12" t="str">
        <f t="shared" si="18"/>
        <v>2016/03</v>
      </c>
      <c r="D1178" s="4">
        <v>42440</v>
      </c>
      <c r="E1178" s="3" t="s">
        <v>21</v>
      </c>
      <c r="F1178" s="3" t="s">
        <v>39</v>
      </c>
      <c r="G1178" s="3" t="s">
        <v>2378</v>
      </c>
      <c r="H1178" s="5">
        <v>149352</v>
      </c>
      <c r="I1178" s="2">
        <v>3</v>
      </c>
      <c r="J1178" s="2">
        <v>2</v>
      </c>
      <c r="K1178" s="2">
        <v>50.406300000000002</v>
      </c>
      <c r="L1178" s="18" t="str">
        <f>VLOOKUP(F1178,'BD customers'!$1:$1048576,2,FALSE)</f>
        <v>Rob Williams</v>
      </c>
      <c r="M1178" s="2">
        <f>MATCH(orders[[#This Row],[Product ID]],'BD product'!A:A,0)</f>
        <v>635</v>
      </c>
      <c r="N1178" s="2" t="str" cm="1">
        <f t="array" ref="N1178">INDEX('BD product'!A:D,M1178,2)</f>
        <v>Office Supplies</v>
      </c>
    </row>
    <row r="1179" spans="1:14" x14ac:dyDescent="0.3">
      <c r="A1179" s="3" t="s">
        <v>2381</v>
      </c>
      <c r="B1179" s="4">
        <v>42811</v>
      </c>
      <c r="C1179" s="12" t="str">
        <f t="shared" si="18"/>
        <v>2017/03</v>
      </c>
      <c r="D1179" s="4">
        <v>42815</v>
      </c>
      <c r="E1179" s="3" t="s">
        <v>11</v>
      </c>
      <c r="F1179" s="3" t="s">
        <v>536</v>
      </c>
      <c r="G1179" s="3" t="s">
        <v>2382</v>
      </c>
      <c r="H1179" s="5">
        <v>17456</v>
      </c>
      <c r="I1179" s="2">
        <v>2</v>
      </c>
      <c r="J1179" s="2">
        <v>2</v>
      </c>
      <c r="K1179" s="2">
        <v>5.8914</v>
      </c>
      <c r="L1179" s="18" t="str">
        <f>VLOOKUP(F1179,'BD customers'!$1:$1048576,2,FALSE)</f>
        <v>Clay Ludtke</v>
      </c>
      <c r="M1179" s="2">
        <f>MATCH(orders[[#This Row],[Product ID]],'BD product'!A:A,0)</f>
        <v>636</v>
      </c>
      <c r="N1179" s="2" t="str" cm="1">
        <f t="array" ref="N1179">INDEX('BD product'!A:D,M1179,2)</f>
        <v>Office Supplies</v>
      </c>
    </row>
    <row r="1180" spans="1:14" x14ac:dyDescent="0.3">
      <c r="A1180" s="3" t="s">
        <v>2384</v>
      </c>
      <c r="B1180" s="4">
        <v>42350</v>
      </c>
      <c r="C1180" s="12" t="str">
        <f t="shared" si="18"/>
        <v>2015/12</v>
      </c>
      <c r="D1180" s="4">
        <v>42354</v>
      </c>
      <c r="E1180" s="3" t="s">
        <v>21</v>
      </c>
      <c r="F1180" s="3" t="s">
        <v>2048</v>
      </c>
      <c r="G1180" s="3" t="s">
        <v>2385</v>
      </c>
      <c r="H1180" s="5">
        <v>348928</v>
      </c>
      <c r="I1180" s="2">
        <v>2</v>
      </c>
      <c r="J1180" s="2">
        <v>2</v>
      </c>
      <c r="K1180" s="2">
        <v>34.892800000000001</v>
      </c>
      <c r="L1180" s="18" t="str">
        <f>VLOOKUP(F1180,'BD customers'!$1:$1048576,2,FALSE)</f>
        <v>Liz Thompson</v>
      </c>
      <c r="M1180" s="2">
        <f>MATCH(orders[[#This Row],[Product ID]],'BD product'!A:A,0)</f>
        <v>637</v>
      </c>
      <c r="N1180" s="2" t="str" cm="1">
        <f t="array" ref="N1180">INDEX('BD product'!A:D,M1180,2)</f>
        <v>Furniture</v>
      </c>
    </row>
    <row r="1181" spans="1:14" x14ac:dyDescent="0.3">
      <c r="A1181" s="3" t="s">
        <v>2387</v>
      </c>
      <c r="B1181" s="4">
        <v>41988</v>
      </c>
      <c r="C1181" s="12" t="str">
        <f t="shared" si="18"/>
        <v>2014/12</v>
      </c>
      <c r="D1181" s="4">
        <v>41991</v>
      </c>
      <c r="E1181" s="3" t="s">
        <v>64</v>
      </c>
      <c r="F1181" s="3" t="s">
        <v>2147</v>
      </c>
      <c r="G1181" s="3" t="s">
        <v>2385</v>
      </c>
      <c r="H1181" s="5">
        <v>76328</v>
      </c>
      <c r="I1181" s="2">
        <v>5</v>
      </c>
      <c r="J1181" s="2">
        <v>3</v>
      </c>
      <c r="K1181" s="2">
        <v>-2.1808000000000001</v>
      </c>
      <c r="L1181" s="18" t="str">
        <f>VLOOKUP(F1181,'BD customers'!$1:$1048576,2,FALSE)</f>
        <v>Mick Crebagga</v>
      </c>
      <c r="M1181" s="2">
        <f>MATCH(orders[[#This Row],[Product ID]],'BD product'!A:A,0)</f>
        <v>637</v>
      </c>
      <c r="N1181" s="2" t="str" cm="1">
        <f t="array" ref="N1181">INDEX('BD product'!A:D,M1181,2)</f>
        <v>Furniture</v>
      </c>
    </row>
    <row r="1182" spans="1:14" x14ac:dyDescent="0.3">
      <c r="A1182" s="3" t="s">
        <v>1577</v>
      </c>
      <c r="B1182" s="4">
        <v>42181</v>
      </c>
      <c r="C1182" s="12" t="str">
        <f t="shared" si="18"/>
        <v>2015/06</v>
      </c>
      <c r="D1182" s="4">
        <v>42185</v>
      </c>
      <c r="E1182" s="3" t="s">
        <v>21</v>
      </c>
      <c r="F1182" s="3" t="s">
        <v>1454</v>
      </c>
      <c r="G1182" s="3" t="s">
        <v>2388</v>
      </c>
      <c r="H1182" s="5">
        <v>4304</v>
      </c>
      <c r="I1182" s="2">
        <v>8</v>
      </c>
      <c r="J1182" s="2">
        <v>0</v>
      </c>
      <c r="K1182" s="2">
        <v>21.089600000000001</v>
      </c>
      <c r="L1182" s="18" t="str">
        <f>VLOOKUP(F1182,'BD customers'!$1:$1048576,2,FALSE)</f>
        <v>Sue Ann Reed</v>
      </c>
      <c r="M1182" s="2">
        <f>MATCH(orders[[#This Row],[Product ID]],'BD product'!A:A,0)</f>
        <v>638</v>
      </c>
      <c r="N1182" s="2" t="str" cm="1">
        <f t="array" ref="N1182">INDEX('BD product'!A:D,M1182,2)</f>
        <v>Office Supplies</v>
      </c>
    </row>
    <row r="1183" spans="1:14" x14ac:dyDescent="0.3">
      <c r="A1183" s="3" t="s">
        <v>1577</v>
      </c>
      <c r="B1183" s="4">
        <v>42181</v>
      </c>
      <c r="C1183" s="12" t="str">
        <f t="shared" si="18"/>
        <v>2015/06</v>
      </c>
      <c r="D1183" s="4">
        <v>42185</v>
      </c>
      <c r="E1183" s="3" t="s">
        <v>21</v>
      </c>
      <c r="F1183" s="3" t="s">
        <v>1454</v>
      </c>
      <c r="G1183" s="3" t="s">
        <v>2390</v>
      </c>
      <c r="H1183" s="5">
        <v>33294</v>
      </c>
      <c r="I1183" s="2">
        <v>3</v>
      </c>
      <c r="J1183" s="2">
        <v>0</v>
      </c>
      <c r="K1183" s="2">
        <v>79.905600000000007</v>
      </c>
      <c r="L1183" s="18" t="str">
        <f>VLOOKUP(F1183,'BD customers'!$1:$1048576,2,FALSE)</f>
        <v>Sue Ann Reed</v>
      </c>
      <c r="M1183" s="2">
        <f>MATCH(orders[[#This Row],[Product ID]],'BD product'!A:A,0)</f>
        <v>639</v>
      </c>
      <c r="N1183" s="2" t="str" cm="1">
        <f t="array" ref="N1183">INDEX('BD product'!A:D,M1183,2)</f>
        <v>Furniture</v>
      </c>
    </row>
    <row r="1184" spans="1:14" x14ac:dyDescent="0.3">
      <c r="A1184" s="3" t="s">
        <v>2392</v>
      </c>
      <c r="B1184" s="4">
        <v>42646</v>
      </c>
      <c r="C1184" s="12" t="str">
        <f t="shared" si="18"/>
        <v>2016/10</v>
      </c>
      <c r="D1184" s="4">
        <v>42651</v>
      </c>
      <c r="E1184" s="3" t="s">
        <v>21</v>
      </c>
      <c r="F1184" s="3" t="s">
        <v>37</v>
      </c>
      <c r="G1184" s="3" t="s">
        <v>2390</v>
      </c>
      <c r="H1184" s="5">
        <v>599292</v>
      </c>
      <c r="I1184" s="2">
        <v>6</v>
      </c>
      <c r="J1184" s="2">
        <v>1</v>
      </c>
      <c r="K1184" s="2">
        <v>93.223200000000006</v>
      </c>
      <c r="L1184" s="18" t="str">
        <f>VLOOKUP(F1184,'BD customers'!$1:$1048576,2,FALSE)</f>
        <v>Emily Burns</v>
      </c>
      <c r="M1184" s="2">
        <f>MATCH(orders[[#This Row],[Product ID]],'BD product'!A:A,0)</f>
        <v>639</v>
      </c>
      <c r="N1184" s="2" t="str" cm="1">
        <f t="array" ref="N1184">INDEX('BD product'!A:D,M1184,2)</f>
        <v>Furniture</v>
      </c>
    </row>
    <row r="1185" spans="1:14" x14ac:dyDescent="0.3">
      <c r="A1185" s="3" t="s">
        <v>2393</v>
      </c>
      <c r="B1185" s="4">
        <v>42637</v>
      </c>
      <c r="C1185" s="12" t="str">
        <f t="shared" si="18"/>
        <v>2016/09</v>
      </c>
      <c r="D1185" s="4">
        <v>42644</v>
      </c>
      <c r="E1185" s="3" t="s">
        <v>21</v>
      </c>
      <c r="F1185" s="3" t="s">
        <v>105</v>
      </c>
      <c r="G1185" s="3" t="s">
        <v>2390</v>
      </c>
      <c r="H1185" s="5">
        <v>155372</v>
      </c>
      <c r="I1185" s="2">
        <v>2</v>
      </c>
      <c r="J1185" s="2">
        <v>3</v>
      </c>
      <c r="K1185" s="2">
        <v>-13.317600000000001</v>
      </c>
      <c r="L1185" s="18" t="str">
        <f>VLOOKUP(F1185,'BD customers'!$1:$1048576,2,FALSE)</f>
        <v>Pete Kriz</v>
      </c>
      <c r="M1185" s="2">
        <f>MATCH(orders[[#This Row],[Product ID]],'BD product'!A:A,0)</f>
        <v>639</v>
      </c>
      <c r="N1185" s="2" t="str" cm="1">
        <f t="array" ref="N1185">INDEX('BD product'!A:D,M1185,2)</f>
        <v>Furniture</v>
      </c>
    </row>
    <row r="1186" spans="1:14" x14ac:dyDescent="0.3">
      <c r="A1186" s="3" t="s">
        <v>2394</v>
      </c>
      <c r="B1186" s="4">
        <v>42510</v>
      </c>
      <c r="C1186" s="12" t="str">
        <f t="shared" si="18"/>
        <v>2016/05</v>
      </c>
      <c r="D1186" s="4">
        <v>42510</v>
      </c>
      <c r="E1186" s="3" t="s">
        <v>41</v>
      </c>
      <c r="F1186" s="3" t="s">
        <v>2395</v>
      </c>
      <c r="G1186" s="3" t="s">
        <v>2396</v>
      </c>
      <c r="H1186" s="5">
        <v>136396</v>
      </c>
      <c r="I1186" s="2">
        <v>5</v>
      </c>
      <c r="J1186" s="2">
        <v>2</v>
      </c>
      <c r="K1186" s="2">
        <v>85.247500000000002</v>
      </c>
      <c r="L1186" s="18" t="str">
        <f>VLOOKUP(F1186,'BD customers'!$1:$1048576,2,FALSE)</f>
        <v>Joe Kamberova</v>
      </c>
      <c r="M1186" s="2">
        <f>MATCH(orders[[#This Row],[Product ID]],'BD product'!A:A,0)</f>
        <v>640</v>
      </c>
      <c r="N1186" s="2" t="str" cm="1">
        <f t="array" ref="N1186">INDEX('BD product'!A:D,M1186,2)</f>
        <v>Technology</v>
      </c>
    </row>
    <row r="1187" spans="1:14" x14ac:dyDescent="0.3">
      <c r="A1187" s="3" t="s">
        <v>2398</v>
      </c>
      <c r="B1187" s="4">
        <v>41780</v>
      </c>
      <c r="C1187" s="12" t="str">
        <f t="shared" si="18"/>
        <v>2014/05</v>
      </c>
      <c r="D1187" s="4">
        <v>41784</v>
      </c>
      <c r="E1187" s="3" t="s">
        <v>21</v>
      </c>
      <c r="F1187" s="3" t="s">
        <v>2399</v>
      </c>
      <c r="G1187" s="3" t="s">
        <v>2396</v>
      </c>
      <c r="H1187" s="5">
        <v>61797</v>
      </c>
      <c r="I1187" s="2">
        <v>3</v>
      </c>
      <c r="J1187" s="2">
        <v>0</v>
      </c>
      <c r="K1187" s="2">
        <v>173.0316</v>
      </c>
      <c r="L1187" s="18" t="str">
        <f>VLOOKUP(F1187,'BD customers'!$1:$1048576,2,FALSE)</f>
        <v>Mitch Willingham</v>
      </c>
      <c r="M1187" s="2">
        <f>MATCH(orders[[#This Row],[Product ID]],'BD product'!A:A,0)</f>
        <v>640</v>
      </c>
      <c r="N1187" s="2" t="str" cm="1">
        <f t="array" ref="N1187">INDEX('BD product'!A:D,M1187,2)</f>
        <v>Technology</v>
      </c>
    </row>
    <row r="1188" spans="1:14" x14ac:dyDescent="0.3">
      <c r="A1188" s="3" t="s">
        <v>513</v>
      </c>
      <c r="B1188" s="4">
        <v>42437</v>
      </c>
      <c r="C1188" s="12" t="str">
        <f t="shared" si="18"/>
        <v>2016/03</v>
      </c>
      <c r="D1188" s="4">
        <v>42442</v>
      </c>
      <c r="E1188" s="3" t="s">
        <v>21</v>
      </c>
      <c r="F1188" s="3" t="s">
        <v>514</v>
      </c>
      <c r="G1188" s="3" t="s">
        <v>2396</v>
      </c>
      <c r="H1188" s="5">
        <v>136396</v>
      </c>
      <c r="I1188" s="2">
        <v>5</v>
      </c>
      <c r="J1188" s="2">
        <v>2</v>
      </c>
      <c r="K1188" s="2">
        <v>85.247500000000002</v>
      </c>
      <c r="L1188" s="18" t="str">
        <f>VLOOKUP(F1188,'BD customers'!$1:$1048576,2,FALSE)</f>
        <v>Zuschuss Carroll</v>
      </c>
      <c r="M1188" s="2">
        <f>MATCH(orders[[#This Row],[Product ID]],'BD product'!A:A,0)</f>
        <v>640</v>
      </c>
      <c r="N1188" s="2" t="str" cm="1">
        <f t="array" ref="N1188">INDEX('BD product'!A:D,M1188,2)</f>
        <v>Technology</v>
      </c>
    </row>
    <row r="1189" spans="1:14" x14ac:dyDescent="0.3">
      <c r="A1189" s="3" t="s">
        <v>1516</v>
      </c>
      <c r="B1189" s="4">
        <v>41902</v>
      </c>
      <c r="C1189" s="12" t="str">
        <f t="shared" si="18"/>
        <v>2014/09</v>
      </c>
      <c r="D1189" s="4">
        <v>41908</v>
      </c>
      <c r="E1189" s="3" t="s">
        <v>21</v>
      </c>
      <c r="F1189" s="3" t="s">
        <v>1517</v>
      </c>
      <c r="G1189" s="3" t="s">
        <v>2400</v>
      </c>
      <c r="H1189" s="5">
        <v>996</v>
      </c>
      <c r="I1189" s="2">
        <v>2</v>
      </c>
      <c r="J1189" s="2">
        <v>0</v>
      </c>
      <c r="K1189" s="2">
        <v>4.5815999999999999</v>
      </c>
      <c r="L1189" s="18" t="str">
        <f>VLOOKUP(F1189,'BD customers'!$1:$1048576,2,FALSE)</f>
        <v>Erica Smith</v>
      </c>
      <c r="M1189" s="2">
        <f>MATCH(orders[[#This Row],[Product ID]],'BD product'!A:A,0)</f>
        <v>641</v>
      </c>
      <c r="N1189" s="2" t="str" cm="1">
        <f t="array" ref="N1189">INDEX('BD product'!A:D,M1189,2)</f>
        <v>Office Supplies</v>
      </c>
    </row>
    <row r="1190" spans="1:14" x14ac:dyDescent="0.3">
      <c r="A1190" s="3" t="s">
        <v>2402</v>
      </c>
      <c r="B1190" s="4">
        <v>43007</v>
      </c>
      <c r="C1190" s="12" t="str">
        <f t="shared" si="18"/>
        <v>2017/09</v>
      </c>
      <c r="D1190" s="4">
        <v>43013</v>
      </c>
      <c r="E1190" s="3" t="s">
        <v>21</v>
      </c>
      <c r="F1190" s="3" t="s">
        <v>2403</v>
      </c>
      <c r="G1190" s="3" t="s">
        <v>2400</v>
      </c>
      <c r="H1190" s="5">
        <v>7968</v>
      </c>
      <c r="I1190" s="2">
        <v>2</v>
      </c>
      <c r="J1190" s="2">
        <v>2</v>
      </c>
      <c r="K1190" s="2">
        <v>2.5895999999999999</v>
      </c>
      <c r="L1190" s="18" t="str">
        <f>VLOOKUP(F1190,'BD customers'!$1:$1048576,2,FALSE)</f>
        <v>Ann Steele</v>
      </c>
      <c r="M1190" s="2">
        <f>MATCH(orders[[#This Row],[Product ID]],'BD product'!A:A,0)</f>
        <v>641</v>
      </c>
      <c r="N1190" s="2" t="str" cm="1">
        <f t="array" ref="N1190">INDEX('BD product'!A:D,M1190,2)</f>
        <v>Office Supplies</v>
      </c>
    </row>
    <row r="1191" spans="1:14" x14ac:dyDescent="0.3">
      <c r="A1191" s="3" t="s">
        <v>2404</v>
      </c>
      <c r="B1191" s="4">
        <v>42638</v>
      </c>
      <c r="C1191" s="12" t="str">
        <f t="shared" si="18"/>
        <v>2016/09</v>
      </c>
      <c r="D1191" s="4">
        <v>42644</v>
      </c>
      <c r="E1191" s="3" t="s">
        <v>21</v>
      </c>
      <c r="F1191" s="3" t="s">
        <v>750</v>
      </c>
      <c r="G1191" s="3" t="s">
        <v>2400</v>
      </c>
      <c r="H1191" s="5">
        <v>15936</v>
      </c>
      <c r="I1191" s="2">
        <v>4</v>
      </c>
      <c r="J1191" s="2">
        <v>2</v>
      </c>
      <c r="K1191" s="2">
        <v>5.1791999999999998</v>
      </c>
      <c r="L1191" s="18" t="str">
        <f>VLOOKUP(F1191,'BD customers'!$1:$1048576,2,FALSE)</f>
        <v>Nicole Hansen</v>
      </c>
      <c r="M1191" s="2">
        <f>MATCH(orders[[#This Row],[Product ID]],'BD product'!A:A,0)</f>
        <v>641</v>
      </c>
      <c r="N1191" s="2" t="str" cm="1">
        <f t="array" ref="N1191">INDEX('BD product'!A:D,M1191,2)</f>
        <v>Office Supplies</v>
      </c>
    </row>
    <row r="1192" spans="1:14" x14ac:dyDescent="0.3">
      <c r="A1192" s="3" t="s">
        <v>88</v>
      </c>
      <c r="B1192" s="4">
        <v>42362</v>
      </c>
      <c r="C1192" s="12" t="str">
        <f t="shared" si="18"/>
        <v>2015/12</v>
      </c>
      <c r="D1192" s="4">
        <v>42364</v>
      </c>
      <c r="E1192" s="3" t="s">
        <v>64</v>
      </c>
      <c r="F1192" s="3" t="s">
        <v>89</v>
      </c>
      <c r="G1192" s="3" t="s">
        <v>2405</v>
      </c>
      <c r="H1192" s="5">
        <v>13279</v>
      </c>
      <c r="I1192" s="2">
        <v>7</v>
      </c>
      <c r="J1192" s="2">
        <v>0</v>
      </c>
      <c r="K1192" s="2">
        <v>63.739199999999997</v>
      </c>
      <c r="L1192" s="18" t="str">
        <f>VLOOKUP(F1192,'BD customers'!$1:$1048576,2,FALSE)</f>
        <v>David Bremer</v>
      </c>
      <c r="M1192" s="2">
        <f>MATCH(orders[[#This Row],[Product ID]],'BD product'!A:A,0)</f>
        <v>642</v>
      </c>
      <c r="N1192" s="2" t="str" cm="1">
        <f t="array" ref="N1192">INDEX('BD product'!A:D,M1192,2)</f>
        <v>Office Supplies</v>
      </c>
    </row>
    <row r="1193" spans="1:14" x14ac:dyDescent="0.3">
      <c r="A1193" s="3" t="s">
        <v>2407</v>
      </c>
      <c r="B1193" s="4">
        <v>42642</v>
      </c>
      <c r="C1193" s="12" t="str">
        <f t="shared" si="18"/>
        <v>2016/09</v>
      </c>
      <c r="D1193" s="4">
        <v>42644</v>
      </c>
      <c r="E1193" s="3" t="s">
        <v>11</v>
      </c>
      <c r="F1193" s="3" t="s">
        <v>2408</v>
      </c>
      <c r="G1193" s="3" t="s">
        <v>2405</v>
      </c>
      <c r="H1193" s="5">
        <v>1897</v>
      </c>
      <c r="I1193" s="2">
        <v>1</v>
      </c>
      <c r="J1193" s="2">
        <v>0</v>
      </c>
      <c r="K1193" s="2">
        <v>9.1056000000000008</v>
      </c>
      <c r="L1193" s="18" t="str">
        <f>VLOOKUP(F1193,'BD customers'!$1:$1048576,2,FALSE)</f>
        <v>Pamela Stobb</v>
      </c>
      <c r="M1193" s="2">
        <f>MATCH(orders[[#This Row],[Product ID]],'BD product'!A:A,0)</f>
        <v>642</v>
      </c>
      <c r="N1193" s="2" t="str" cm="1">
        <f t="array" ref="N1193">INDEX('BD product'!A:D,M1193,2)</f>
        <v>Office Supplies</v>
      </c>
    </row>
    <row r="1194" spans="1:14" x14ac:dyDescent="0.3">
      <c r="A1194" s="3" t="s">
        <v>88</v>
      </c>
      <c r="B1194" s="4">
        <v>42362</v>
      </c>
      <c r="C1194" s="12" t="str">
        <f t="shared" si="18"/>
        <v>2015/12</v>
      </c>
      <c r="D1194" s="4">
        <v>42364</v>
      </c>
      <c r="E1194" s="3" t="s">
        <v>64</v>
      </c>
      <c r="F1194" s="3" t="s">
        <v>89</v>
      </c>
      <c r="G1194" s="3" t="s">
        <v>2409</v>
      </c>
      <c r="H1194" s="5">
        <v>2156</v>
      </c>
      <c r="I1194" s="2">
        <v>7</v>
      </c>
      <c r="J1194" s="2">
        <v>0</v>
      </c>
      <c r="K1194" s="2">
        <v>10.348800000000001</v>
      </c>
      <c r="L1194" s="18" t="str">
        <f>VLOOKUP(F1194,'BD customers'!$1:$1048576,2,FALSE)</f>
        <v>David Bremer</v>
      </c>
      <c r="M1194" s="2">
        <f>MATCH(orders[[#This Row],[Product ID]],'BD product'!A:A,0)</f>
        <v>643</v>
      </c>
      <c r="N1194" s="2" t="str" cm="1">
        <f t="array" ref="N1194">INDEX('BD product'!A:D,M1194,2)</f>
        <v>Office Supplies</v>
      </c>
    </row>
    <row r="1195" spans="1:14" x14ac:dyDescent="0.3">
      <c r="A1195" s="3" t="s">
        <v>1041</v>
      </c>
      <c r="B1195" s="4">
        <v>42786</v>
      </c>
      <c r="C1195" s="12" t="str">
        <f t="shared" si="18"/>
        <v>2017/02</v>
      </c>
      <c r="D1195" s="4">
        <v>42789</v>
      </c>
      <c r="E1195" s="3" t="s">
        <v>64</v>
      </c>
      <c r="F1195" s="3" t="s">
        <v>1042</v>
      </c>
      <c r="G1195" s="3" t="s">
        <v>2411</v>
      </c>
      <c r="H1195" s="5">
        <v>2223</v>
      </c>
      <c r="I1195" s="2">
        <v>1</v>
      </c>
      <c r="J1195" s="2">
        <v>0</v>
      </c>
      <c r="K1195" s="2">
        <v>7.3358999999999996</v>
      </c>
      <c r="L1195" s="18" t="str">
        <f>VLOOKUP(F1195,'BD customers'!$1:$1048576,2,FALSE)</f>
        <v>Helen Wasserman</v>
      </c>
      <c r="M1195" s="2">
        <f>MATCH(orders[[#This Row],[Product ID]],'BD product'!A:A,0)</f>
        <v>644</v>
      </c>
      <c r="N1195" s="2" t="str" cm="1">
        <f t="array" ref="N1195">INDEX('BD product'!A:D,M1195,2)</f>
        <v>Furniture</v>
      </c>
    </row>
    <row r="1196" spans="1:14" x14ac:dyDescent="0.3">
      <c r="A1196" s="3" t="s">
        <v>1838</v>
      </c>
      <c r="B1196" s="4">
        <v>42419</v>
      </c>
      <c r="C1196" s="12" t="str">
        <f t="shared" si="18"/>
        <v>2016/02</v>
      </c>
      <c r="D1196" s="4">
        <v>42424</v>
      </c>
      <c r="E1196" s="3" t="s">
        <v>21</v>
      </c>
      <c r="F1196" s="3" t="s">
        <v>1839</v>
      </c>
      <c r="G1196" s="3" t="s">
        <v>2411</v>
      </c>
      <c r="H1196" s="5">
        <v>4446</v>
      </c>
      <c r="I1196" s="2">
        <v>2</v>
      </c>
      <c r="J1196" s="2">
        <v>0</v>
      </c>
      <c r="K1196" s="2">
        <v>14.671799999999999</v>
      </c>
      <c r="L1196" s="18" t="str">
        <f>VLOOKUP(F1196,'BD customers'!$1:$1048576,2,FALSE)</f>
        <v>Greg Tran</v>
      </c>
      <c r="M1196" s="2">
        <f>MATCH(orders[[#This Row],[Product ID]],'BD product'!A:A,0)</f>
        <v>644</v>
      </c>
      <c r="N1196" s="2" t="str" cm="1">
        <f t="array" ref="N1196">INDEX('BD product'!A:D,M1196,2)</f>
        <v>Furniture</v>
      </c>
    </row>
    <row r="1197" spans="1:14" x14ac:dyDescent="0.3">
      <c r="A1197" s="3" t="s">
        <v>2413</v>
      </c>
      <c r="B1197" s="4">
        <v>42600</v>
      </c>
      <c r="C1197" s="12" t="str">
        <f t="shared" si="18"/>
        <v>2016/08</v>
      </c>
      <c r="D1197" s="4">
        <v>42605</v>
      </c>
      <c r="E1197" s="3" t="s">
        <v>11</v>
      </c>
      <c r="F1197" s="3" t="s">
        <v>1042</v>
      </c>
      <c r="G1197" s="3" t="s">
        <v>2414</v>
      </c>
      <c r="H1197" s="5">
        <v>35532</v>
      </c>
      <c r="I1197" s="2">
        <v>9</v>
      </c>
      <c r="J1197" s="2">
        <v>0</v>
      </c>
      <c r="K1197" s="2">
        <v>99.489599999999996</v>
      </c>
      <c r="L1197" s="18" t="str">
        <f>VLOOKUP(F1197,'BD customers'!$1:$1048576,2,FALSE)</f>
        <v>Helen Wasserman</v>
      </c>
      <c r="M1197" s="2">
        <f>MATCH(orders[[#This Row],[Product ID]],'BD product'!A:A,0)</f>
        <v>645</v>
      </c>
      <c r="N1197" s="2" t="str" cm="1">
        <f t="array" ref="N1197">INDEX('BD product'!A:D,M1197,2)</f>
        <v>Office Supplies</v>
      </c>
    </row>
    <row r="1198" spans="1:14" x14ac:dyDescent="0.3">
      <c r="A1198" s="3" t="s">
        <v>367</v>
      </c>
      <c r="B1198" s="4">
        <v>42915</v>
      </c>
      <c r="C1198" s="12" t="str">
        <f t="shared" si="18"/>
        <v>2017/06</v>
      </c>
      <c r="D1198" s="4">
        <v>42920</v>
      </c>
      <c r="E1198" s="3" t="s">
        <v>21</v>
      </c>
      <c r="F1198" s="3" t="s">
        <v>368</v>
      </c>
      <c r="G1198" s="3" t="s">
        <v>2414</v>
      </c>
      <c r="H1198" s="5">
        <v>36294</v>
      </c>
      <c r="I1198" s="2">
        <v>3</v>
      </c>
      <c r="J1198" s="2">
        <v>0</v>
      </c>
      <c r="K1198" s="2">
        <v>9.0734999999999992</v>
      </c>
      <c r="L1198" s="18" t="str">
        <f>VLOOKUP(F1198,'BD customers'!$1:$1048576,2,FALSE)</f>
        <v>Alex Avila</v>
      </c>
      <c r="M1198" s="2">
        <f>MATCH(orders[[#This Row],[Product ID]],'BD product'!A:A,0)</f>
        <v>645</v>
      </c>
      <c r="N1198" s="2" t="str" cm="1">
        <f t="array" ref="N1198">INDEX('BD product'!A:D,M1198,2)</f>
        <v>Office Supplies</v>
      </c>
    </row>
    <row r="1199" spans="1:14" x14ac:dyDescent="0.3">
      <c r="A1199" s="3" t="s">
        <v>2416</v>
      </c>
      <c r="B1199" s="4">
        <v>42441</v>
      </c>
      <c r="C1199" s="12" t="str">
        <f t="shared" si="18"/>
        <v>2016/03</v>
      </c>
      <c r="D1199" s="4">
        <v>42446</v>
      </c>
      <c r="E1199" s="3" t="s">
        <v>21</v>
      </c>
      <c r="F1199" s="3" t="s">
        <v>2417</v>
      </c>
      <c r="G1199" s="3" t="s">
        <v>2418</v>
      </c>
      <c r="H1199" s="5">
        <v>1296</v>
      </c>
      <c r="I1199" s="2">
        <v>2</v>
      </c>
      <c r="J1199" s="2">
        <v>0</v>
      </c>
      <c r="K1199" s="2">
        <v>6.2207999999999997</v>
      </c>
      <c r="L1199" s="18" t="str">
        <f>VLOOKUP(F1199,'BD customers'!$1:$1048576,2,FALSE)</f>
        <v>Mike Caudle</v>
      </c>
      <c r="M1199" s="2">
        <f>MATCH(orders[[#This Row],[Product ID]],'BD product'!A:A,0)</f>
        <v>646</v>
      </c>
      <c r="N1199" s="2" t="str" cm="1">
        <f t="array" ref="N1199">INDEX('BD product'!A:D,M1199,2)</f>
        <v>Office Supplies</v>
      </c>
    </row>
    <row r="1200" spans="1:14" x14ac:dyDescent="0.3">
      <c r="A1200" s="3" t="s">
        <v>2420</v>
      </c>
      <c r="B1200" s="4">
        <v>42847</v>
      </c>
      <c r="C1200" s="12" t="str">
        <f t="shared" si="18"/>
        <v>2017/04</v>
      </c>
      <c r="D1200" s="4">
        <v>42849</v>
      </c>
      <c r="E1200" s="3" t="s">
        <v>64</v>
      </c>
      <c r="F1200" s="3" t="s">
        <v>810</v>
      </c>
      <c r="G1200" s="3" t="s">
        <v>2421</v>
      </c>
      <c r="H1200" s="5">
        <v>1828</v>
      </c>
      <c r="I1200" s="2">
        <v>2</v>
      </c>
      <c r="J1200" s="2">
        <v>0</v>
      </c>
      <c r="K1200" s="2">
        <v>6.2152000000000003</v>
      </c>
      <c r="L1200" s="18" t="str">
        <f>VLOOKUP(F1200,'BD customers'!$1:$1048576,2,FALSE)</f>
        <v>Gary McGarr</v>
      </c>
      <c r="M1200" s="2">
        <f>MATCH(orders[[#This Row],[Product ID]],'BD product'!A:A,0)</f>
        <v>647</v>
      </c>
      <c r="N1200" s="2" t="str" cm="1">
        <f t="array" ref="N1200">INDEX('BD product'!A:D,M1200,2)</f>
        <v>Furniture</v>
      </c>
    </row>
    <row r="1201" spans="1:14" x14ac:dyDescent="0.3">
      <c r="A1201" s="3" t="s">
        <v>2423</v>
      </c>
      <c r="B1201" s="4">
        <v>42869</v>
      </c>
      <c r="C1201" s="12" t="str">
        <f t="shared" si="18"/>
        <v>2017/05</v>
      </c>
      <c r="D1201" s="4">
        <v>42869</v>
      </c>
      <c r="E1201" s="3" t="s">
        <v>41</v>
      </c>
      <c r="F1201" s="3" t="s">
        <v>2424</v>
      </c>
      <c r="G1201" s="3" t="s">
        <v>2421</v>
      </c>
      <c r="H1201" s="5">
        <v>1828</v>
      </c>
      <c r="I1201" s="2">
        <v>2</v>
      </c>
      <c r="J1201" s="2">
        <v>0</v>
      </c>
      <c r="K1201" s="2">
        <v>6.2152000000000003</v>
      </c>
      <c r="L1201" s="18" t="str">
        <f>VLOOKUP(F1201,'BD customers'!$1:$1048576,2,FALSE)</f>
        <v>Pauline Johnson</v>
      </c>
      <c r="M1201" s="2">
        <f>MATCH(orders[[#This Row],[Product ID]],'BD product'!A:A,0)</f>
        <v>647</v>
      </c>
      <c r="N1201" s="2" t="str" cm="1">
        <f t="array" ref="N1201">INDEX('BD product'!A:D,M1201,2)</f>
        <v>Furniture</v>
      </c>
    </row>
    <row r="1202" spans="1:14" x14ac:dyDescent="0.3">
      <c r="A1202" s="3" t="s">
        <v>2425</v>
      </c>
      <c r="B1202" s="4">
        <v>41944</v>
      </c>
      <c r="C1202" s="12" t="str">
        <f t="shared" si="18"/>
        <v>2014/11</v>
      </c>
      <c r="D1202" s="4">
        <v>41950</v>
      </c>
      <c r="E1202" s="3" t="s">
        <v>21</v>
      </c>
      <c r="F1202" s="3" t="s">
        <v>1012</v>
      </c>
      <c r="G1202" s="3" t="s">
        <v>2426</v>
      </c>
      <c r="H1202" s="5">
        <v>43176</v>
      </c>
      <c r="I1202" s="2">
        <v>3</v>
      </c>
      <c r="J1202" s="2">
        <v>2</v>
      </c>
      <c r="K1202" s="2">
        <v>4.3175999999999997</v>
      </c>
      <c r="L1202" s="18" t="str">
        <f>VLOOKUP(F1202,'BD customers'!$1:$1048576,2,FALSE)</f>
        <v>Russell Applegate</v>
      </c>
      <c r="M1202" s="2">
        <f>MATCH(orders[[#This Row],[Product ID]],'BD product'!A:A,0)</f>
        <v>648</v>
      </c>
      <c r="N1202" s="2" t="str" cm="1">
        <f t="array" ref="N1202">INDEX('BD product'!A:D,M1202,2)</f>
        <v>Office Supplies</v>
      </c>
    </row>
    <row r="1203" spans="1:14" x14ac:dyDescent="0.3">
      <c r="A1203" s="3" t="s">
        <v>2425</v>
      </c>
      <c r="B1203" s="4">
        <v>41944</v>
      </c>
      <c r="C1203" s="12" t="str">
        <f t="shared" si="18"/>
        <v>2014/11</v>
      </c>
      <c r="D1203" s="4">
        <v>41950</v>
      </c>
      <c r="E1203" s="3" t="s">
        <v>21</v>
      </c>
      <c r="F1203" s="3" t="s">
        <v>1012</v>
      </c>
      <c r="G1203" s="3" t="s">
        <v>2428</v>
      </c>
      <c r="H1203" s="5">
        <v>1983968</v>
      </c>
      <c r="I1203" s="2">
        <v>4</v>
      </c>
      <c r="J1203" s="2">
        <v>2</v>
      </c>
      <c r="K1203" s="2">
        <v>24.799600000000002</v>
      </c>
      <c r="L1203" s="18" t="str">
        <f>VLOOKUP(F1203,'BD customers'!$1:$1048576,2,FALSE)</f>
        <v>Russell Applegate</v>
      </c>
      <c r="M1203" s="2">
        <f>MATCH(orders[[#This Row],[Product ID]],'BD product'!A:A,0)</f>
        <v>649</v>
      </c>
      <c r="N1203" s="2" t="str" cm="1">
        <f t="array" ref="N1203">INDEX('BD product'!A:D,M1203,2)</f>
        <v>Technology</v>
      </c>
    </row>
    <row r="1204" spans="1:14" x14ac:dyDescent="0.3">
      <c r="A1204" s="3" t="s">
        <v>1571</v>
      </c>
      <c r="B1204" s="4">
        <v>42038</v>
      </c>
      <c r="C1204" s="12" t="str">
        <f t="shared" si="18"/>
        <v>2015/02</v>
      </c>
      <c r="D1204" s="4">
        <v>42040</v>
      </c>
      <c r="E1204" s="3" t="s">
        <v>64</v>
      </c>
      <c r="F1204" s="3" t="s">
        <v>1572</v>
      </c>
      <c r="G1204" s="3" t="s">
        <v>2430</v>
      </c>
      <c r="H1204" s="5">
        <v>14997</v>
      </c>
      <c r="I1204" s="2">
        <v>3</v>
      </c>
      <c r="J1204" s="2">
        <v>0</v>
      </c>
      <c r="K1204" s="2">
        <v>50.989800000000002</v>
      </c>
      <c r="L1204" s="18" t="str">
        <f>VLOOKUP(F1204,'BD customers'!$1:$1048576,2,FALSE)</f>
        <v>Allen Armold</v>
      </c>
      <c r="M1204" s="2">
        <f>MATCH(orders[[#This Row],[Product ID]],'BD product'!A:A,0)</f>
        <v>650</v>
      </c>
      <c r="N1204" s="2" t="str" cm="1">
        <f t="array" ref="N1204">INDEX('BD product'!A:D,M1204,2)</f>
        <v>Technology</v>
      </c>
    </row>
    <row r="1205" spans="1:14" x14ac:dyDescent="0.3">
      <c r="A1205" s="3" t="s">
        <v>1129</v>
      </c>
      <c r="B1205" s="4">
        <v>41925</v>
      </c>
      <c r="C1205" s="12" t="str">
        <f t="shared" si="18"/>
        <v>2014/10</v>
      </c>
      <c r="D1205" s="4">
        <v>41927</v>
      </c>
      <c r="E1205" s="3" t="s">
        <v>64</v>
      </c>
      <c r="F1205" s="3" t="s">
        <v>514</v>
      </c>
      <c r="G1205" s="3" t="s">
        <v>2432</v>
      </c>
      <c r="H1205" s="5">
        <v>1152</v>
      </c>
      <c r="I1205" s="2">
        <v>4</v>
      </c>
      <c r="J1205" s="2">
        <v>0</v>
      </c>
      <c r="K1205" s="2">
        <v>3.2256</v>
      </c>
      <c r="L1205" s="18" t="str">
        <f>VLOOKUP(F1205,'BD customers'!$1:$1048576,2,FALSE)</f>
        <v>Zuschuss Carroll</v>
      </c>
      <c r="M1205" s="2">
        <f>MATCH(orders[[#This Row],[Product ID]],'BD product'!A:A,0)</f>
        <v>651</v>
      </c>
      <c r="N1205" s="2" t="str" cm="1">
        <f t="array" ref="N1205">INDEX('BD product'!A:D,M1205,2)</f>
        <v>Office Supplies</v>
      </c>
    </row>
    <row r="1206" spans="1:14" x14ac:dyDescent="0.3">
      <c r="A1206" s="3" t="s">
        <v>1129</v>
      </c>
      <c r="B1206" s="4">
        <v>41925</v>
      </c>
      <c r="C1206" s="12" t="str">
        <f t="shared" si="18"/>
        <v>2014/10</v>
      </c>
      <c r="D1206" s="4">
        <v>41927</v>
      </c>
      <c r="E1206" s="3" t="s">
        <v>64</v>
      </c>
      <c r="F1206" s="3" t="s">
        <v>514</v>
      </c>
      <c r="G1206" s="3" t="s">
        <v>2434</v>
      </c>
      <c r="H1206" s="5">
        <v>21392</v>
      </c>
      <c r="I1206" s="2">
        <v>4</v>
      </c>
      <c r="J1206" s="2">
        <v>0</v>
      </c>
      <c r="K1206" s="2">
        <v>62.036799999999999</v>
      </c>
      <c r="L1206" s="18" t="str">
        <f>VLOOKUP(F1206,'BD customers'!$1:$1048576,2,FALSE)</f>
        <v>Zuschuss Carroll</v>
      </c>
      <c r="M1206" s="2">
        <f>MATCH(orders[[#This Row],[Product ID]],'BD product'!A:A,0)</f>
        <v>652</v>
      </c>
      <c r="N1206" s="2" t="str" cm="1">
        <f t="array" ref="N1206">INDEX('BD product'!A:D,M1206,2)</f>
        <v>Office Supplies</v>
      </c>
    </row>
    <row r="1207" spans="1:14" x14ac:dyDescent="0.3">
      <c r="A1207" s="3" t="s">
        <v>2436</v>
      </c>
      <c r="B1207" s="4">
        <v>42365</v>
      </c>
      <c r="C1207" s="12" t="str">
        <f t="shared" si="18"/>
        <v>2015/12</v>
      </c>
      <c r="D1207" s="4">
        <v>42369</v>
      </c>
      <c r="E1207" s="3" t="s">
        <v>21</v>
      </c>
      <c r="F1207" s="3" t="s">
        <v>1310</v>
      </c>
      <c r="G1207" s="3" t="s">
        <v>2434</v>
      </c>
      <c r="H1207" s="5">
        <v>10696</v>
      </c>
      <c r="I1207" s="2">
        <v>2</v>
      </c>
      <c r="J1207" s="2">
        <v>0</v>
      </c>
      <c r="K1207" s="2">
        <v>31.0184</v>
      </c>
      <c r="L1207" s="18" t="str">
        <f>VLOOKUP(F1207,'BD customers'!$1:$1048576,2,FALSE)</f>
        <v>Arthur Gainer</v>
      </c>
      <c r="M1207" s="2">
        <f>MATCH(orders[[#This Row],[Product ID]],'BD product'!A:A,0)</f>
        <v>652</v>
      </c>
      <c r="N1207" s="2" t="str" cm="1">
        <f t="array" ref="N1207">INDEX('BD product'!A:D,M1207,2)</f>
        <v>Office Supplies</v>
      </c>
    </row>
    <row r="1208" spans="1:14" x14ac:dyDescent="0.3">
      <c r="A1208" s="3" t="s">
        <v>2423</v>
      </c>
      <c r="B1208" s="4">
        <v>42869</v>
      </c>
      <c r="C1208" s="12" t="str">
        <f t="shared" si="18"/>
        <v>2017/05</v>
      </c>
      <c r="D1208" s="4">
        <v>42869</v>
      </c>
      <c r="E1208" s="3" t="s">
        <v>41</v>
      </c>
      <c r="F1208" s="3" t="s">
        <v>2424</v>
      </c>
      <c r="G1208" s="3" t="s">
        <v>2437</v>
      </c>
      <c r="H1208" s="5">
        <v>139993</v>
      </c>
      <c r="I1208" s="2">
        <v>7</v>
      </c>
      <c r="J1208" s="2">
        <v>0</v>
      </c>
      <c r="K1208" s="2">
        <v>601.96990000000005</v>
      </c>
      <c r="L1208" s="18" t="str">
        <f>VLOOKUP(F1208,'BD customers'!$1:$1048576,2,FALSE)</f>
        <v>Pauline Johnson</v>
      </c>
      <c r="M1208" s="2">
        <f>MATCH(orders[[#This Row],[Product ID]],'BD product'!A:A,0)</f>
        <v>653</v>
      </c>
      <c r="N1208" s="2" t="str" cm="1">
        <f t="array" ref="N1208">INDEX('BD product'!A:D,M1208,2)</f>
        <v>Technology</v>
      </c>
    </row>
    <row r="1209" spans="1:14" x14ac:dyDescent="0.3">
      <c r="A1209" s="3" t="s">
        <v>2439</v>
      </c>
      <c r="B1209" s="4">
        <v>42628</v>
      </c>
      <c r="C1209" s="12" t="str">
        <f t="shared" si="18"/>
        <v>2016/09</v>
      </c>
      <c r="D1209" s="4">
        <v>42632</v>
      </c>
      <c r="E1209" s="3" t="s">
        <v>21</v>
      </c>
      <c r="F1209" s="3" t="s">
        <v>239</v>
      </c>
      <c r="G1209" s="3" t="s">
        <v>2440</v>
      </c>
      <c r="H1209" s="5">
        <v>5344</v>
      </c>
      <c r="I1209" s="2">
        <v>1</v>
      </c>
      <c r="J1209" s="2">
        <v>2</v>
      </c>
      <c r="K1209" s="2">
        <v>1.8704000000000001</v>
      </c>
      <c r="L1209" s="18" t="str">
        <f>VLOOKUP(F1209,'BD customers'!$1:$1048576,2,FALSE)</f>
        <v>Dean Braden</v>
      </c>
      <c r="M1209" s="2">
        <f>MATCH(orders[[#This Row],[Product ID]],'BD product'!A:A,0)</f>
        <v>654</v>
      </c>
      <c r="N1209" s="2" t="str" cm="1">
        <f t="array" ref="N1209">INDEX('BD product'!A:D,M1209,2)</f>
        <v>Office Supplies</v>
      </c>
    </row>
    <row r="1210" spans="1:14" x14ac:dyDescent="0.3">
      <c r="A1210" s="3" t="s">
        <v>456</v>
      </c>
      <c r="B1210" s="4">
        <v>41818</v>
      </c>
      <c r="C1210" s="12" t="str">
        <f t="shared" si="18"/>
        <v>2014/06</v>
      </c>
      <c r="D1210" s="4">
        <v>41822</v>
      </c>
      <c r="E1210" s="3" t="s">
        <v>21</v>
      </c>
      <c r="F1210" s="3" t="s">
        <v>457</v>
      </c>
      <c r="G1210" s="3" t="s">
        <v>2442</v>
      </c>
      <c r="H1210" s="5">
        <v>3168</v>
      </c>
      <c r="I1210" s="2">
        <v>3</v>
      </c>
      <c r="J1210" s="2">
        <v>7</v>
      </c>
      <c r="K1210" s="2">
        <v>-2.4287999999999998</v>
      </c>
      <c r="L1210" s="18" t="str">
        <f>VLOOKUP(F1210,'BD customers'!$1:$1048576,2,FALSE)</f>
        <v>Cynthia Arntzen</v>
      </c>
      <c r="M1210" s="2">
        <f>MATCH(orders[[#This Row],[Product ID]],'BD product'!A:A,0)</f>
        <v>655</v>
      </c>
      <c r="N1210" s="2" t="str" cm="1">
        <f t="array" ref="N1210">INDEX('BD product'!A:D,M1210,2)</f>
        <v>Office Supplies</v>
      </c>
    </row>
    <row r="1211" spans="1:14" x14ac:dyDescent="0.3">
      <c r="A1211" s="3" t="s">
        <v>456</v>
      </c>
      <c r="B1211" s="4">
        <v>41818</v>
      </c>
      <c r="C1211" s="12" t="str">
        <f t="shared" si="18"/>
        <v>2014/06</v>
      </c>
      <c r="D1211" s="4">
        <v>41822</v>
      </c>
      <c r="E1211" s="3" t="s">
        <v>21</v>
      </c>
      <c r="F1211" s="3" t="s">
        <v>457</v>
      </c>
      <c r="G1211" s="3" t="s">
        <v>2444</v>
      </c>
      <c r="H1211" s="5">
        <v>1228465</v>
      </c>
      <c r="I1211" s="2">
        <v>5</v>
      </c>
      <c r="J1211" s="2">
        <v>3</v>
      </c>
      <c r="K1211" s="2">
        <v>0</v>
      </c>
      <c r="L1211" s="18" t="str">
        <f>VLOOKUP(F1211,'BD customers'!$1:$1048576,2,FALSE)</f>
        <v>Cynthia Arntzen</v>
      </c>
      <c r="M1211" s="2">
        <f>MATCH(orders[[#This Row],[Product ID]],'BD product'!A:A,0)</f>
        <v>656</v>
      </c>
      <c r="N1211" s="2" t="str" cm="1">
        <f t="array" ref="N1211">INDEX('BD product'!A:D,M1211,2)</f>
        <v>Furniture</v>
      </c>
    </row>
    <row r="1212" spans="1:14" x14ac:dyDescent="0.3">
      <c r="A1212" s="3" t="s">
        <v>456</v>
      </c>
      <c r="B1212" s="4">
        <v>41818</v>
      </c>
      <c r="C1212" s="12" t="str">
        <f t="shared" si="18"/>
        <v>2014/06</v>
      </c>
      <c r="D1212" s="4">
        <v>41822</v>
      </c>
      <c r="E1212" s="3" t="s">
        <v>21</v>
      </c>
      <c r="F1212" s="3" t="s">
        <v>457</v>
      </c>
      <c r="G1212" s="3" t="s">
        <v>2446</v>
      </c>
      <c r="H1212" s="5">
        <v>31086</v>
      </c>
      <c r="I1212" s="2">
        <v>3</v>
      </c>
      <c r="J1212" s="2">
        <v>7</v>
      </c>
      <c r="K1212" s="2">
        <v>-22.796399999999998</v>
      </c>
      <c r="L1212" s="18" t="str">
        <f>VLOOKUP(F1212,'BD customers'!$1:$1048576,2,FALSE)</f>
        <v>Cynthia Arntzen</v>
      </c>
      <c r="M1212" s="2">
        <f>MATCH(orders[[#This Row],[Product ID]],'BD product'!A:A,0)</f>
        <v>657</v>
      </c>
      <c r="N1212" s="2" t="str" cm="1">
        <f t="array" ref="N1212">INDEX('BD product'!A:D,M1212,2)</f>
        <v>Office Supplies</v>
      </c>
    </row>
    <row r="1213" spans="1:14" x14ac:dyDescent="0.3">
      <c r="A1213" s="3" t="s">
        <v>2448</v>
      </c>
      <c r="B1213" s="4">
        <v>41674</v>
      </c>
      <c r="C1213" s="12" t="str">
        <f t="shared" si="18"/>
        <v>2014/02</v>
      </c>
      <c r="D1213" s="4">
        <v>41678</v>
      </c>
      <c r="E1213" s="3" t="s">
        <v>21</v>
      </c>
      <c r="F1213" s="3" t="s">
        <v>2449</v>
      </c>
      <c r="G1213" s="3" t="s">
        <v>2446</v>
      </c>
      <c r="H1213" s="5">
        <v>82896</v>
      </c>
      <c r="I1213" s="2">
        <v>3</v>
      </c>
      <c r="J1213" s="2">
        <v>2</v>
      </c>
      <c r="K1213" s="2">
        <v>29.0136</v>
      </c>
      <c r="L1213" s="18" t="str">
        <f>VLOOKUP(F1213,'BD customers'!$1:$1048576,2,FALSE)</f>
        <v>Deborah Brumfield</v>
      </c>
      <c r="M1213" s="2">
        <f>MATCH(orders[[#This Row],[Product ID]],'BD product'!A:A,0)</f>
        <v>657</v>
      </c>
      <c r="N1213" s="2" t="str" cm="1">
        <f t="array" ref="N1213">INDEX('BD product'!A:D,M1213,2)</f>
        <v>Office Supplies</v>
      </c>
    </row>
    <row r="1214" spans="1:14" x14ac:dyDescent="0.3">
      <c r="A1214" s="3" t="s">
        <v>456</v>
      </c>
      <c r="B1214" s="4">
        <v>41818</v>
      </c>
      <c r="C1214" s="12" t="str">
        <f t="shared" si="18"/>
        <v>2014/06</v>
      </c>
      <c r="D1214" s="4">
        <v>41822</v>
      </c>
      <c r="E1214" s="3" t="s">
        <v>21</v>
      </c>
      <c r="F1214" s="3" t="s">
        <v>457</v>
      </c>
      <c r="G1214" s="3" t="s">
        <v>2450</v>
      </c>
      <c r="H1214" s="5">
        <v>33552</v>
      </c>
      <c r="I1214" s="2">
        <v>4</v>
      </c>
      <c r="J1214" s="2">
        <v>2</v>
      </c>
      <c r="K1214" s="2">
        <v>11.7432</v>
      </c>
      <c r="L1214" s="18" t="str">
        <f>VLOOKUP(F1214,'BD customers'!$1:$1048576,2,FALSE)</f>
        <v>Cynthia Arntzen</v>
      </c>
      <c r="M1214" s="2">
        <f>MATCH(orders[[#This Row],[Product ID]],'BD product'!A:A,0)</f>
        <v>658</v>
      </c>
      <c r="N1214" s="2" t="str" cm="1">
        <f t="array" ref="N1214">INDEX('BD product'!A:D,M1214,2)</f>
        <v>Office Supplies</v>
      </c>
    </row>
    <row r="1215" spans="1:14" x14ac:dyDescent="0.3">
      <c r="A1215" s="3" t="s">
        <v>2299</v>
      </c>
      <c r="B1215" s="4">
        <v>42906</v>
      </c>
      <c r="C1215" s="12" t="str">
        <f t="shared" si="18"/>
        <v>2017/06</v>
      </c>
      <c r="D1215" s="4">
        <v>42913</v>
      </c>
      <c r="E1215" s="3" t="s">
        <v>21</v>
      </c>
      <c r="F1215" s="3" t="s">
        <v>2300</v>
      </c>
      <c r="G1215" s="3" t="s">
        <v>2452</v>
      </c>
      <c r="H1215" s="5">
        <v>23997</v>
      </c>
      <c r="I1215" s="2">
        <v>3</v>
      </c>
      <c r="J1215" s="2">
        <v>0</v>
      </c>
      <c r="K1215" s="2">
        <v>7.1990999999999996</v>
      </c>
      <c r="L1215" s="18" t="str">
        <f>VLOOKUP(F1215,'BD customers'!$1:$1048576,2,FALSE)</f>
        <v>Toby Ritter</v>
      </c>
      <c r="M1215" s="2">
        <f>MATCH(orders[[#This Row],[Product ID]],'BD product'!A:A,0)</f>
        <v>659</v>
      </c>
      <c r="N1215" s="2" t="str" cm="1">
        <f t="array" ref="N1215">INDEX('BD product'!A:D,M1215,2)</f>
        <v>Technology</v>
      </c>
    </row>
    <row r="1216" spans="1:14" x14ac:dyDescent="0.3">
      <c r="A1216" s="3" t="s">
        <v>2454</v>
      </c>
      <c r="B1216" s="4">
        <v>42140</v>
      </c>
      <c r="C1216" s="12" t="str">
        <f t="shared" si="18"/>
        <v>2015/05</v>
      </c>
      <c r="D1216" s="4">
        <v>42140</v>
      </c>
      <c r="E1216" s="3" t="s">
        <v>41</v>
      </c>
      <c r="F1216" s="3" t="s">
        <v>1699</v>
      </c>
      <c r="G1216" s="3" t="s">
        <v>2452</v>
      </c>
      <c r="H1216" s="5">
        <v>255968</v>
      </c>
      <c r="I1216" s="2">
        <v>4</v>
      </c>
      <c r="J1216" s="2">
        <v>2</v>
      </c>
      <c r="K1216" s="2">
        <v>3.1996000000000002</v>
      </c>
      <c r="L1216" s="18" t="str">
        <f>VLOOKUP(F1216,'BD customers'!$1:$1048576,2,FALSE)</f>
        <v>Tracy Hopkins</v>
      </c>
      <c r="M1216" s="2">
        <f>MATCH(orders[[#This Row],[Product ID]],'BD product'!A:A,0)</f>
        <v>659</v>
      </c>
      <c r="N1216" s="2" t="str" cm="1">
        <f t="array" ref="N1216">INDEX('BD product'!A:D,M1216,2)</f>
        <v>Technology</v>
      </c>
    </row>
    <row r="1217" spans="1:14" x14ac:dyDescent="0.3">
      <c r="A1217" s="3" t="s">
        <v>921</v>
      </c>
      <c r="B1217" s="4">
        <v>41768</v>
      </c>
      <c r="C1217" s="12" t="str">
        <f t="shared" si="18"/>
        <v>2014/05</v>
      </c>
      <c r="D1217" s="4">
        <v>41774</v>
      </c>
      <c r="E1217" s="3" t="s">
        <v>21</v>
      </c>
      <c r="F1217" s="3" t="s">
        <v>290</v>
      </c>
      <c r="G1217" s="3" t="s">
        <v>2455</v>
      </c>
      <c r="H1217" s="5">
        <v>678</v>
      </c>
      <c r="I1217" s="2">
        <v>4</v>
      </c>
      <c r="J1217" s="2">
        <v>0</v>
      </c>
      <c r="K1217" s="2">
        <v>0.40679999999999999</v>
      </c>
      <c r="L1217" s="18" t="str">
        <f>VLOOKUP(F1217,'BD customers'!$1:$1048576,2,FALSE)</f>
        <v>Patrick Gardner</v>
      </c>
      <c r="M1217" s="2">
        <f>MATCH(orders[[#This Row],[Product ID]],'BD product'!A:A,0)</f>
        <v>660</v>
      </c>
      <c r="N1217" s="2" t="str" cm="1">
        <f t="array" ref="N1217">INDEX('BD product'!A:D,M1217,2)</f>
        <v>Technology</v>
      </c>
    </row>
    <row r="1218" spans="1:14" x14ac:dyDescent="0.3">
      <c r="A1218" s="3" t="s">
        <v>2457</v>
      </c>
      <c r="B1218" s="4">
        <v>42968</v>
      </c>
      <c r="C1218" s="12" t="str">
        <f t="shared" ref="C1218:C1281" si="19">TEXT(B1218,"aaaa/mm")</f>
        <v>2017/08</v>
      </c>
      <c r="D1218" s="4">
        <v>42975</v>
      </c>
      <c r="E1218" s="3" t="s">
        <v>21</v>
      </c>
      <c r="F1218" s="3" t="s">
        <v>1839</v>
      </c>
      <c r="G1218" s="3" t="s">
        <v>2458</v>
      </c>
      <c r="H1218" s="5">
        <v>350</v>
      </c>
      <c r="I1218" s="2">
        <v>7</v>
      </c>
      <c r="J1218" s="2">
        <v>0</v>
      </c>
      <c r="K1218" s="2">
        <v>1.6799999999999999E-2</v>
      </c>
      <c r="L1218" s="18" t="str">
        <f>VLOOKUP(F1218,'BD customers'!$1:$1048576,2,FALSE)</f>
        <v>Greg Tran</v>
      </c>
      <c r="M1218" s="2">
        <f>MATCH(orders[[#This Row],[Product ID]],'BD product'!A:A,0)</f>
        <v>661</v>
      </c>
      <c r="N1218" s="2" t="str" cm="1">
        <f t="array" ref="N1218">INDEX('BD product'!A:D,M1218,2)</f>
        <v>Office Supplies</v>
      </c>
    </row>
    <row r="1219" spans="1:14" x14ac:dyDescent="0.3">
      <c r="A1219" s="3" t="s">
        <v>2457</v>
      </c>
      <c r="B1219" s="4">
        <v>42968</v>
      </c>
      <c r="C1219" s="12" t="str">
        <f t="shared" si="19"/>
        <v>2017/08</v>
      </c>
      <c r="D1219" s="4">
        <v>42975</v>
      </c>
      <c r="E1219" s="3" t="s">
        <v>21</v>
      </c>
      <c r="F1219" s="3" t="s">
        <v>1839</v>
      </c>
      <c r="G1219" s="3" t="s">
        <v>2460</v>
      </c>
      <c r="H1219" s="5">
        <v>3724</v>
      </c>
      <c r="I1219" s="2">
        <v>4</v>
      </c>
      <c r="J1219" s="2">
        <v>0</v>
      </c>
      <c r="K1219" s="2">
        <v>10.7996</v>
      </c>
      <c r="L1219" s="18" t="str">
        <f>VLOOKUP(F1219,'BD customers'!$1:$1048576,2,FALSE)</f>
        <v>Greg Tran</v>
      </c>
      <c r="M1219" s="2">
        <f>MATCH(orders[[#This Row],[Product ID]],'BD product'!A:A,0)</f>
        <v>662</v>
      </c>
      <c r="N1219" s="2" t="str" cm="1">
        <f t="array" ref="N1219">INDEX('BD product'!A:D,M1219,2)</f>
        <v>Office Supplies</v>
      </c>
    </row>
    <row r="1220" spans="1:14" x14ac:dyDescent="0.3">
      <c r="A1220" s="3" t="s">
        <v>2462</v>
      </c>
      <c r="B1220" s="4">
        <v>42611</v>
      </c>
      <c r="C1220" s="12" t="str">
        <f t="shared" si="19"/>
        <v>2016/08</v>
      </c>
      <c r="D1220" s="4">
        <v>42616</v>
      </c>
      <c r="E1220" s="3" t="s">
        <v>21</v>
      </c>
      <c r="F1220" s="3" t="s">
        <v>1048</v>
      </c>
      <c r="G1220" s="3" t="s">
        <v>2460</v>
      </c>
      <c r="H1220" s="5">
        <v>2793</v>
      </c>
      <c r="I1220" s="2">
        <v>3</v>
      </c>
      <c r="J1220" s="2">
        <v>0</v>
      </c>
      <c r="K1220" s="2">
        <v>8.0997000000000003</v>
      </c>
      <c r="L1220" s="18" t="str">
        <f>VLOOKUP(F1220,'BD customers'!$1:$1048576,2,FALSE)</f>
        <v>Adam Bellavance</v>
      </c>
      <c r="M1220" s="2">
        <f>MATCH(orders[[#This Row],[Product ID]],'BD product'!A:A,0)</f>
        <v>662</v>
      </c>
      <c r="N1220" s="2" t="str" cm="1">
        <f t="array" ref="N1220">INDEX('BD product'!A:D,M1220,2)</f>
        <v>Office Supplies</v>
      </c>
    </row>
    <row r="1221" spans="1:14" x14ac:dyDescent="0.3">
      <c r="A1221" s="3" t="s">
        <v>2463</v>
      </c>
      <c r="B1221" s="4">
        <v>42687</v>
      </c>
      <c r="C1221" s="12" t="str">
        <f t="shared" si="19"/>
        <v>2016/11</v>
      </c>
      <c r="D1221" s="4">
        <v>42691</v>
      </c>
      <c r="E1221" s="3" t="s">
        <v>21</v>
      </c>
      <c r="F1221" s="3" t="s">
        <v>2464</v>
      </c>
      <c r="G1221" s="3" t="s">
        <v>2460</v>
      </c>
      <c r="H1221" s="5">
        <v>52136</v>
      </c>
      <c r="I1221" s="2">
        <v>7</v>
      </c>
      <c r="J1221" s="2">
        <v>2</v>
      </c>
      <c r="K1221" s="2">
        <v>5.8653000000000004</v>
      </c>
      <c r="L1221" s="18" t="str">
        <f>VLOOKUP(F1221,'BD customers'!$1:$1048576,2,FALSE)</f>
        <v>Cindy Stewart</v>
      </c>
      <c r="M1221" s="2">
        <f>MATCH(orders[[#This Row],[Product ID]],'BD product'!A:A,0)</f>
        <v>662</v>
      </c>
      <c r="N1221" s="2" t="str" cm="1">
        <f t="array" ref="N1221">INDEX('BD product'!A:D,M1221,2)</f>
        <v>Office Supplies</v>
      </c>
    </row>
    <row r="1222" spans="1:14" x14ac:dyDescent="0.3">
      <c r="A1222" s="3" t="s">
        <v>2457</v>
      </c>
      <c r="B1222" s="4">
        <v>42968</v>
      </c>
      <c r="C1222" s="12" t="str">
        <f t="shared" si="19"/>
        <v>2017/08</v>
      </c>
      <c r="D1222" s="4">
        <v>42975</v>
      </c>
      <c r="E1222" s="3" t="s">
        <v>21</v>
      </c>
      <c r="F1222" s="3" t="s">
        <v>1839</v>
      </c>
      <c r="G1222" s="3" t="s">
        <v>2465</v>
      </c>
      <c r="H1222" s="5">
        <v>1528</v>
      </c>
      <c r="I1222" s="2">
        <v>2</v>
      </c>
      <c r="J1222" s="2">
        <v>0</v>
      </c>
      <c r="K1222" s="2">
        <v>7.4871999999999996</v>
      </c>
      <c r="L1222" s="18" t="str">
        <f>VLOOKUP(F1222,'BD customers'!$1:$1048576,2,FALSE)</f>
        <v>Greg Tran</v>
      </c>
      <c r="M1222" s="2">
        <f>MATCH(orders[[#This Row],[Product ID]],'BD product'!A:A,0)</f>
        <v>663</v>
      </c>
      <c r="N1222" s="2" t="str" cm="1">
        <f t="array" ref="N1222">INDEX('BD product'!A:D,M1222,2)</f>
        <v>Office Supplies</v>
      </c>
    </row>
    <row r="1223" spans="1:14" x14ac:dyDescent="0.3">
      <c r="A1223" s="3" t="s">
        <v>1347</v>
      </c>
      <c r="B1223" s="4">
        <v>42251</v>
      </c>
      <c r="C1223" s="12" t="str">
        <f t="shared" si="19"/>
        <v>2015/09</v>
      </c>
      <c r="D1223" s="4">
        <v>42255</v>
      </c>
      <c r="E1223" s="3" t="s">
        <v>21</v>
      </c>
      <c r="F1223" s="3" t="s">
        <v>141</v>
      </c>
      <c r="G1223" s="3" t="s">
        <v>2465</v>
      </c>
      <c r="H1223" s="5">
        <v>1528</v>
      </c>
      <c r="I1223" s="2">
        <v>2</v>
      </c>
      <c r="J1223" s="2">
        <v>0</v>
      </c>
      <c r="K1223" s="2">
        <v>7.4871999999999996</v>
      </c>
      <c r="L1223" s="18" t="str">
        <f>VLOOKUP(F1223,'BD customers'!$1:$1048576,2,FALSE)</f>
        <v>Christine Sundaresam</v>
      </c>
      <c r="M1223" s="2">
        <f>MATCH(orders[[#This Row],[Product ID]],'BD product'!A:A,0)</f>
        <v>663</v>
      </c>
      <c r="N1223" s="2" t="str" cm="1">
        <f t="array" ref="N1223">INDEX('BD product'!A:D,M1223,2)</f>
        <v>Office Supplies</v>
      </c>
    </row>
    <row r="1224" spans="1:14" x14ac:dyDescent="0.3">
      <c r="A1224" s="3" t="s">
        <v>2467</v>
      </c>
      <c r="B1224" s="4">
        <v>42902</v>
      </c>
      <c r="C1224" s="12" t="str">
        <f t="shared" si="19"/>
        <v>2017/06</v>
      </c>
      <c r="D1224" s="4">
        <v>42907</v>
      </c>
      <c r="E1224" s="3" t="s">
        <v>11</v>
      </c>
      <c r="F1224" s="3" t="s">
        <v>375</v>
      </c>
      <c r="G1224" s="3" t="s">
        <v>2468</v>
      </c>
      <c r="H1224" s="5">
        <v>30196</v>
      </c>
      <c r="I1224" s="2">
        <v>2</v>
      </c>
      <c r="J1224" s="2">
        <v>0</v>
      </c>
      <c r="K1224" s="2">
        <v>9.0587999999999997</v>
      </c>
      <c r="L1224" s="18" t="str">
        <f>VLOOKUP(F1224,'BD customers'!$1:$1048576,2,FALSE)</f>
        <v>Joel Eaton</v>
      </c>
      <c r="M1224" s="2">
        <f>MATCH(orders[[#This Row],[Product ID]],'BD product'!A:A,0)</f>
        <v>664</v>
      </c>
      <c r="N1224" s="2" t="str" cm="1">
        <f t="array" ref="N1224">INDEX('BD product'!A:D,M1224,2)</f>
        <v>Furniture</v>
      </c>
    </row>
    <row r="1225" spans="1:14" x14ac:dyDescent="0.3">
      <c r="A1225" s="3" t="s">
        <v>2470</v>
      </c>
      <c r="B1225" s="4">
        <v>41954</v>
      </c>
      <c r="C1225" s="12" t="str">
        <f t="shared" si="19"/>
        <v>2014/11</v>
      </c>
      <c r="D1225" s="4">
        <v>41957</v>
      </c>
      <c r="E1225" s="3" t="s">
        <v>11</v>
      </c>
      <c r="F1225" s="3" t="s">
        <v>2471</v>
      </c>
      <c r="G1225" s="3" t="s">
        <v>2468</v>
      </c>
      <c r="H1225" s="5">
        <v>60392</v>
      </c>
      <c r="I1225" s="2">
        <v>5</v>
      </c>
      <c r="J1225" s="2">
        <v>2</v>
      </c>
      <c r="K1225" s="2">
        <v>0.75490000000000002</v>
      </c>
      <c r="L1225" s="18" t="str">
        <f>VLOOKUP(F1225,'BD customers'!$1:$1048576,2,FALSE)</f>
        <v>Tracy Zic</v>
      </c>
      <c r="M1225" s="2">
        <f>MATCH(orders[[#This Row],[Product ID]],'BD product'!A:A,0)</f>
        <v>664</v>
      </c>
      <c r="N1225" s="2" t="str" cm="1">
        <f t="array" ref="N1225">INDEX('BD product'!A:D,M1225,2)</f>
        <v>Furniture</v>
      </c>
    </row>
    <row r="1226" spans="1:14" x14ac:dyDescent="0.3">
      <c r="A1226" s="3" t="s">
        <v>2467</v>
      </c>
      <c r="B1226" s="4">
        <v>42902</v>
      </c>
      <c r="C1226" s="12" t="str">
        <f t="shared" si="19"/>
        <v>2017/06</v>
      </c>
      <c r="D1226" s="4">
        <v>42907</v>
      </c>
      <c r="E1226" s="3" t="s">
        <v>11</v>
      </c>
      <c r="F1226" s="3" t="s">
        <v>375</v>
      </c>
      <c r="G1226" s="3" t="s">
        <v>2472</v>
      </c>
      <c r="H1226" s="5">
        <v>18066</v>
      </c>
      <c r="I1226" s="2">
        <v>3</v>
      </c>
      <c r="J1226" s="2">
        <v>0</v>
      </c>
      <c r="K1226" s="2">
        <v>50.584800000000001</v>
      </c>
      <c r="L1226" s="18" t="str">
        <f>VLOOKUP(F1226,'BD customers'!$1:$1048576,2,FALSE)</f>
        <v>Joel Eaton</v>
      </c>
      <c r="M1226" s="2">
        <f>MATCH(orders[[#This Row],[Product ID]],'BD product'!A:A,0)</f>
        <v>665</v>
      </c>
      <c r="N1226" s="2" t="str" cm="1">
        <f t="array" ref="N1226">INDEX('BD product'!A:D,M1226,2)</f>
        <v>Office Supplies</v>
      </c>
    </row>
    <row r="1227" spans="1:14" x14ac:dyDescent="0.3">
      <c r="A1227" s="3" t="s">
        <v>2467</v>
      </c>
      <c r="B1227" s="4">
        <v>42902</v>
      </c>
      <c r="C1227" s="12" t="str">
        <f t="shared" si="19"/>
        <v>2017/06</v>
      </c>
      <c r="D1227" s="4">
        <v>42907</v>
      </c>
      <c r="E1227" s="3" t="s">
        <v>11</v>
      </c>
      <c r="F1227" s="3" t="s">
        <v>375</v>
      </c>
      <c r="G1227" s="3" t="s">
        <v>2474</v>
      </c>
      <c r="H1227" s="5">
        <v>19198</v>
      </c>
      <c r="I1227" s="2">
        <v>2</v>
      </c>
      <c r="J1227" s="2">
        <v>0</v>
      </c>
      <c r="K1227" s="2">
        <v>51.834600000000002</v>
      </c>
      <c r="L1227" s="18" t="str">
        <f>VLOOKUP(F1227,'BD customers'!$1:$1048576,2,FALSE)</f>
        <v>Joel Eaton</v>
      </c>
      <c r="M1227" s="2">
        <f>MATCH(orders[[#This Row],[Product ID]],'BD product'!A:A,0)</f>
        <v>666</v>
      </c>
      <c r="N1227" s="2" t="str" cm="1">
        <f t="array" ref="N1227">INDEX('BD product'!A:D,M1227,2)</f>
        <v>Technology</v>
      </c>
    </row>
    <row r="1228" spans="1:14" x14ac:dyDescent="0.3">
      <c r="A1228" s="3" t="s">
        <v>2476</v>
      </c>
      <c r="B1228" s="4">
        <v>42919</v>
      </c>
      <c r="C1228" s="12" t="str">
        <f t="shared" si="19"/>
        <v>2017/07</v>
      </c>
      <c r="D1228" s="4">
        <v>42923</v>
      </c>
      <c r="E1228" s="3" t="s">
        <v>21</v>
      </c>
      <c r="F1228" s="3" t="s">
        <v>2477</v>
      </c>
      <c r="G1228" s="3" t="s">
        <v>2474</v>
      </c>
      <c r="H1228" s="5">
        <v>28797</v>
      </c>
      <c r="I1228" s="2">
        <v>3</v>
      </c>
      <c r="J1228" s="2">
        <v>0</v>
      </c>
      <c r="K1228" s="2">
        <v>77.751900000000006</v>
      </c>
      <c r="L1228" s="18" t="str">
        <f>VLOOKUP(F1228,'BD customers'!$1:$1048576,2,FALSE)</f>
        <v>Chuck Sachs</v>
      </c>
      <c r="M1228" s="2">
        <f>MATCH(orders[[#This Row],[Product ID]],'BD product'!A:A,0)</f>
        <v>666</v>
      </c>
      <c r="N1228" s="2" t="str" cm="1">
        <f t="array" ref="N1228">INDEX('BD product'!A:D,M1228,2)</f>
        <v>Technology</v>
      </c>
    </row>
    <row r="1229" spans="1:14" x14ac:dyDescent="0.3">
      <c r="A1229" s="3" t="s">
        <v>2467</v>
      </c>
      <c r="B1229" s="4">
        <v>42902</v>
      </c>
      <c r="C1229" s="12" t="str">
        <f t="shared" si="19"/>
        <v>2017/06</v>
      </c>
      <c r="D1229" s="4">
        <v>42907</v>
      </c>
      <c r="E1229" s="3" t="s">
        <v>11</v>
      </c>
      <c r="F1229" s="3" t="s">
        <v>375</v>
      </c>
      <c r="G1229" s="3" t="s">
        <v>2478</v>
      </c>
      <c r="H1229" s="5">
        <v>6599</v>
      </c>
      <c r="I1229" s="2">
        <v>1</v>
      </c>
      <c r="J1229" s="2">
        <v>0</v>
      </c>
      <c r="K1229" s="2">
        <v>17.157399999999999</v>
      </c>
      <c r="L1229" s="18" t="str">
        <f>VLOOKUP(F1229,'BD customers'!$1:$1048576,2,FALSE)</f>
        <v>Joel Eaton</v>
      </c>
      <c r="M1229" s="2">
        <f>MATCH(orders[[#This Row],[Product ID]],'BD product'!A:A,0)</f>
        <v>667</v>
      </c>
      <c r="N1229" s="2" t="str" cm="1">
        <f t="array" ref="N1229">INDEX('BD product'!A:D,M1229,2)</f>
        <v>Technology</v>
      </c>
    </row>
    <row r="1230" spans="1:14" x14ac:dyDescent="0.3">
      <c r="A1230" s="3" t="s">
        <v>2480</v>
      </c>
      <c r="B1230" s="4">
        <v>42574</v>
      </c>
      <c r="C1230" s="12" t="str">
        <f t="shared" si="19"/>
        <v>2016/07</v>
      </c>
      <c r="D1230" s="4">
        <v>42578</v>
      </c>
      <c r="E1230" s="3" t="s">
        <v>21</v>
      </c>
      <c r="F1230" s="3" t="s">
        <v>101</v>
      </c>
      <c r="G1230" s="3" t="s">
        <v>2481</v>
      </c>
      <c r="H1230" s="5">
        <v>35216</v>
      </c>
      <c r="I1230" s="2">
        <v>2</v>
      </c>
      <c r="J1230" s="2">
        <v>2</v>
      </c>
      <c r="K1230" s="2">
        <v>2.6412</v>
      </c>
      <c r="L1230" s="18" t="str">
        <f>VLOOKUP(F1230,'BD customers'!$1:$1048576,2,FALSE)</f>
        <v>Jennifer Braxton</v>
      </c>
      <c r="M1230" s="2">
        <f>MATCH(orders[[#This Row],[Product ID]],'BD product'!A:A,0)</f>
        <v>668</v>
      </c>
      <c r="N1230" s="2" t="str" cm="1">
        <f t="array" ref="N1230">INDEX('BD product'!A:D,M1230,2)</f>
        <v>Office Supplies</v>
      </c>
    </row>
    <row r="1231" spans="1:14" x14ac:dyDescent="0.3">
      <c r="A1231" s="3" t="s">
        <v>2483</v>
      </c>
      <c r="B1231" s="4">
        <v>42687</v>
      </c>
      <c r="C1231" s="12" t="str">
        <f t="shared" si="19"/>
        <v>2016/11</v>
      </c>
      <c r="D1231" s="4">
        <v>42691</v>
      </c>
      <c r="E1231" s="3" t="s">
        <v>21</v>
      </c>
      <c r="F1231" s="3" t="s">
        <v>818</v>
      </c>
      <c r="G1231" s="3" t="s">
        <v>2481</v>
      </c>
      <c r="H1231" s="5">
        <v>4402</v>
      </c>
      <c r="I1231" s="2">
        <v>2</v>
      </c>
      <c r="J1231" s="2">
        <v>0</v>
      </c>
      <c r="K1231" s="2">
        <v>11.4452</v>
      </c>
      <c r="L1231" s="18" t="str">
        <f>VLOOKUP(F1231,'BD customers'!$1:$1048576,2,FALSE)</f>
        <v>Frank Merwin</v>
      </c>
      <c r="M1231" s="2">
        <f>MATCH(orders[[#This Row],[Product ID]],'BD product'!A:A,0)</f>
        <v>668</v>
      </c>
      <c r="N1231" s="2" t="str" cm="1">
        <f t="array" ref="N1231">INDEX('BD product'!A:D,M1231,2)</f>
        <v>Office Supplies</v>
      </c>
    </row>
    <row r="1232" spans="1:14" x14ac:dyDescent="0.3">
      <c r="A1232" s="3" t="s">
        <v>2484</v>
      </c>
      <c r="B1232" s="4">
        <v>43027</v>
      </c>
      <c r="C1232" s="12" t="str">
        <f t="shared" si="19"/>
        <v>2017/10</v>
      </c>
      <c r="D1232" s="4">
        <v>43033</v>
      </c>
      <c r="E1232" s="3" t="s">
        <v>21</v>
      </c>
      <c r="F1232" s="3" t="s">
        <v>2485</v>
      </c>
      <c r="G1232" s="3" t="s">
        <v>2481</v>
      </c>
      <c r="H1232" s="5">
        <v>123256</v>
      </c>
      <c r="I1232" s="2">
        <v>7</v>
      </c>
      <c r="J1232" s="2">
        <v>2</v>
      </c>
      <c r="K1232" s="2">
        <v>9.2441999999999993</v>
      </c>
      <c r="L1232" s="18" t="str">
        <f>VLOOKUP(F1232,'BD customers'!$1:$1048576,2,FALSE)</f>
        <v>Harry Marie</v>
      </c>
      <c r="M1232" s="2">
        <f>MATCH(orders[[#This Row],[Product ID]],'BD product'!A:A,0)</f>
        <v>668</v>
      </c>
      <c r="N1232" s="2" t="str" cm="1">
        <f t="array" ref="N1232">INDEX('BD product'!A:D,M1232,2)</f>
        <v>Office Supplies</v>
      </c>
    </row>
    <row r="1233" spans="1:14" x14ac:dyDescent="0.3">
      <c r="A1233" s="3" t="s">
        <v>2480</v>
      </c>
      <c r="B1233" s="4">
        <v>42574</v>
      </c>
      <c r="C1233" s="12" t="str">
        <f t="shared" si="19"/>
        <v>2016/07</v>
      </c>
      <c r="D1233" s="4">
        <v>42578</v>
      </c>
      <c r="E1233" s="3" t="s">
        <v>21</v>
      </c>
      <c r="F1233" s="3" t="s">
        <v>101</v>
      </c>
      <c r="G1233" s="3" t="s">
        <v>2486</v>
      </c>
      <c r="H1233" s="5">
        <v>23696</v>
      </c>
      <c r="I1233" s="2">
        <v>2</v>
      </c>
      <c r="J1233" s="2">
        <v>2</v>
      </c>
      <c r="K1233" s="2">
        <v>6.5164</v>
      </c>
      <c r="L1233" s="18" t="str">
        <f>VLOOKUP(F1233,'BD customers'!$1:$1048576,2,FALSE)</f>
        <v>Jennifer Braxton</v>
      </c>
      <c r="M1233" s="2">
        <f>MATCH(orders[[#This Row],[Product ID]],'BD product'!A:A,0)</f>
        <v>669</v>
      </c>
      <c r="N1233" s="2" t="str" cm="1">
        <f t="array" ref="N1233">INDEX('BD product'!A:D,M1233,2)</f>
        <v>Office Supplies</v>
      </c>
    </row>
    <row r="1234" spans="1:14" x14ac:dyDescent="0.3">
      <c r="A1234" s="3" t="s">
        <v>2480</v>
      </c>
      <c r="B1234" s="4">
        <v>42574</v>
      </c>
      <c r="C1234" s="12" t="str">
        <f t="shared" si="19"/>
        <v>2016/07</v>
      </c>
      <c r="D1234" s="4">
        <v>42578</v>
      </c>
      <c r="E1234" s="3" t="s">
        <v>21</v>
      </c>
      <c r="F1234" s="3" t="s">
        <v>101</v>
      </c>
      <c r="G1234" s="3" t="s">
        <v>2488</v>
      </c>
      <c r="H1234" s="5">
        <v>265475</v>
      </c>
      <c r="I1234" s="2">
        <v>1</v>
      </c>
      <c r="J1234" s="2">
        <v>5</v>
      </c>
      <c r="K1234" s="2">
        <v>-111.4995</v>
      </c>
      <c r="L1234" s="18" t="str">
        <f>VLOOKUP(F1234,'BD customers'!$1:$1048576,2,FALSE)</f>
        <v>Jennifer Braxton</v>
      </c>
      <c r="M1234" s="2">
        <f>MATCH(orders[[#This Row],[Product ID]],'BD product'!A:A,0)</f>
        <v>670</v>
      </c>
      <c r="N1234" s="2" t="str" cm="1">
        <f t="array" ref="N1234">INDEX('BD product'!A:D,M1234,2)</f>
        <v>Technology</v>
      </c>
    </row>
    <row r="1235" spans="1:14" x14ac:dyDescent="0.3">
      <c r="A1235" s="3" t="s">
        <v>2490</v>
      </c>
      <c r="B1235" s="4">
        <v>41890</v>
      </c>
      <c r="C1235" s="12" t="str">
        <f t="shared" si="19"/>
        <v>2014/09</v>
      </c>
      <c r="D1235" s="4">
        <v>41895</v>
      </c>
      <c r="E1235" s="3" t="s">
        <v>11</v>
      </c>
      <c r="F1235" s="3" t="s">
        <v>754</v>
      </c>
      <c r="G1235" s="3" t="s">
        <v>2491</v>
      </c>
      <c r="H1235" s="5">
        <v>51184</v>
      </c>
      <c r="I1235" s="2">
        <v>4</v>
      </c>
      <c r="J1235" s="2">
        <v>8</v>
      </c>
      <c r="K1235" s="2">
        <v>-79.3352</v>
      </c>
      <c r="L1235" s="18" t="str">
        <f>VLOOKUP(F1235,'BD customers'!$1:$1048576,2,FALSE)</f>
        <v>Lisa Hazard</v>
      </c>
      <c r="M1235" s="2">
        <f>MATCH(orders[[#This Row],[Product ID]],'BD product'!A:A,0)</f>
        <v>671</v>
      </c>
      <c r="N1235" s="2" t="str" cm="1">
        <f t="array" ref="N1235">INDEX('BD product'!A:D,M1235,2)</f>
        <v>Office Supplies</v>
      </c>
    </row>
    <row r="1236" spans="1:14" x14ac:dyDescent="0.3">
      <c r="A1236" s="3" t="s">
        <v>2493</v>
      </c>
      <c r="B1236" s="4">
        <v>43043</v>
      </c>
      <c r="C1236" s="12" t="str">
        <f t="shared" si="19"/>
        <v>2017/11</v>
      </c>
      <c r="D1236" s="4">
        <v>43050</v>
      </c>
      <c r="E1236" s="3" t="s">
        <v>21</v>
      </c>
      <c r="F1236" s="3" t="s">
        <v>2494</v>
      </c>
      <c r="G1236" s="3" t="s">
        <v>2495</v>
      </c>
      <c r="H1236" s="5">
        <v>9664</v>
      </c>
      <c r="I1236" s="2">
        <v>2</v>
      </c>
      <c r="J1236" s="2">
        <v>2</v>
      </c>
      <c r="K1236" s="2">
        <v>3.2616000000000001</v>
      </c>
      <c r="L1236" s="18" t="str">
        <f>VLOOKUP(F1236,'BD customers'!$1:$1048576,2,FALSE)</f>
        <v>James Lanier</v>
      </c>
      <c r="M1236" s="2">
        <f>MATCH(orders[[#This Row],[Product ID]],'BD product'!A:A,0)</f>
        <v>672</v>
      </c>
      <c r="N1236" s="2" t="str" cm="1">
        <f t="array" ref="N1236">INDEX('BD product'!A:D,M1236,2)</f>
        <v>Office Supplies</v>
      </c>
    </row>
    <row r="1237" spans="1:14" x14ac:dyDescent="0.3">
      <c r="A1237" s="3" t="s">
        <v>2361</v>
      </c>
      <c r="B1237" s="4">
        <v>42328</v>
      </c>
      <c r="C1237" s="12" t="str">
        <f t="shared" si="19"/>
        <v>2015/11</v>
      </c>
      <c r="D1237" s="4">
        <v>42333</v>
      </c>
      <c r="E1237" s="3" t="s">
        <v>21</v>
      </c>
      <c r="F1237" s="3" t="s">
        <v>1165</v>
      </c>
      <c r="G1237" s="3" t="s">
        <v>2497</v>
      </c>
      <c r="H1237" s="5">
        <v>1152</v>
      </c>
      <c r="I1237" s="2">
        <v>4</v>
      </c>
      <c r="J1237" s="2">
        <v>0</v>
      </c>
      <c r="K1237" s="2">
        <v>3.3408000000000002</v>
      </c>
      <c r="L1237" s="18" t="str">
        <f>VLOOKUP(F1237,'BD customers'!$1:$1048576,2,FALSE)</f>
        <v>Brian Moss</v>
      </c>
      <c r="M1237" s="2">
        <f>MATCH(orders[[#This Row],[Product ID]],'BD product'!A:A,0)</f>
        <v>673</v>
      </c>
      <c r="N1237" s="2" t="str" cm="1">
        <f t="array" ref="N1237">INDEX('BD product'!A:D,M1237,2)</f>
        <v>Office Supplies</v>
      </c>
    </row>
    <row r="1238" spans="1:14" x14ac:dyDescent="0.3">
      <c r="A1238" s="3" t="s">
        <v>2361</v>
      </c>
      <c r="B1238" s="4">
        <v>42328</v>
      </c>
      <c r="C1238" s="12" t="str">
        <f t="shared" si="19"/>
        <v>2015/11</v>
      </c>
      <c r="D1238" s="4">
        <v>42333</v>
      </c>
      <c r="E1238" s="3" t="s">
        <v>21</v>
      </c>
      <c r="F1238" s="3" t="s">
        <v>1165</v>
      </c>
      <c r="G1238" s="3" t="s">
        <v>2499</v>
      </c>
      <c r="H1238" s="5">
        <v>186048</v>
      </c>
      <c r="I1238" s="2">
        <v>4</v>
      </c>
      <c r="J1238" s="2">
        <v>2</v>
      </c>
      <c r="K1238" s="2">
        <v>9.3024000000000004</v>
      </c>
      <c r="L1238" s="18" t="str">
        <f>VLOOKUP(F1238,'BD customers'!$1:$1048576,2,FALSE)</f>
        <v>Brian Moss</v>
      </c>
      <c r="M1238" s="2">
        <f>MATCH(orders[[#This Row],[Product ID]],'BD product'!A:A,0)</f>
        <v>674</v>
      </c>
      <c r="N1238" s="2" t="str" cm="1">
        <f t="array" ref="N1238">INDEX('BD product'!A:D,M1238,2)</f>
        <v>Furniture</v>
      </c>
    </row>
    <row r="1239" spans="1:14" x14ac:dyDescent="0.3">
      <c r="A1239" s="3" t="s">
        <v>2501</v>
      </c>
      <c r="B1239" s="4">
        <v>42681</v>
      </c>
      <c r="C1239" s="12" t="str">
        <f t="shared" si="19"/>
        <v>2016/11</v>
      </c>
      <c r="D1239" s="4">
        <v>42683</v>
      </c>
      <c r="E1239" s="3" t="s">
        <v>64</v>
      </c>
      <c r="F1239" s="3" t="s">
        <v>2502</v>
      </c>
      <c r="G1239" s="3" t="s">
        <v>2503</v>
      </c>
      <c r="H1239" s="5">
        <v>3744</v>
      </c>
      <c r="I1239" s="2">
        <v>4</v>
      </c>
      <c r="J1239" s="2">
        <v>2</v>
      </c>
      <c r="K1239" s="2">
        <v>1.17E-2</v>
      </c>
      <c r="L1239" s="18" t="str">
        <f>VLOOKUP(F1239,'BD customers'!$1:$1048576,2,FALSE)</f>
        <v>Eudokia Martin</v>
      </c>
      <c r="M1239" s="2">
        <f>MATCH(orders[[#This Row],[Product ID]],'BD product'!A:A,0)</f>
        <v>675</v>
      </c>
      <c r="N1239" s="2" t="str" cm="1">
        <f t="array" ref="N1239">INDEX('BD product'!A:D,M1239,2)</f>
        <v>Office Supplies</v>
      </c>
    </row>
    <row r="1240" spans="1:14" x14ac:dyDescent="0.3">
      <c r="A1240" s="3" t="s">
        <v>2505</v>
      </c>
      <c r="B1240" s="4">
        <v>41763</v>
      </c>
      <c r="C1240" s="12" t="str">
        <f t="shared" si="19"/>
        <v>2014/05</v>
      </c>
      <c r="D1240" s="4">
        <v>41767</v>
      </c>
      <c r="E1240" s="3" t="s">
        <v>21</v>
      </c>
      <c r="F1240" s="3" t="s">
        <v>2506</v>
      </c>
      <c r="G1240" s="3" t="s">
        <v>2503</v>
      </c>
      <c r="H1240" s="5">
        <v>468</v>
      </c>
      <c r="I1240" s="2">
        <v>4</v>
      </c>
      <c r="J1240" s="2">
        <v>0</v>
      </c>
      <c r="K1240" s="2">
        <v>0.21060000000000001</v>
      </c>
      <c r="L1240" s="18" t="str">
        <f>VLOOKUP(F1240,'BD customers'!$1:$1048576,2,FALSE)</f>
        <v>Paul MacIntyre</v>
      </c>
      <c r="M1240" s="2">
        <f>MATCH(orders[[#This Row],[Product ID]],'BD product'!A:A,0)</f>
        <v>675</v>
      </c>
      <c r="N1240" s="2" t="str" cm="1">
        <f t="array" ref="N1240">INDEX('BD product'!A:D,M1240,2)</f>
        <v>Office Supplies</v>
      </c>
    </row>
    <row r="1241" spans="1:14" x14ac:dyDescent="0.3">
      <c r="A1241" s="3" t="s">
        <v>2501</v>
      </c>
      <c r="B1241" s="4">
        <v>42681</v>
      </c>
      <c r="C1241" s="12" t="str">
        <f t="shared" si="19"/>
        <v>2016/11</v>
      </c>
      <c r="D1241" s="4">
        <v>42683</v>
      </c>
      <c r="E1241" s="3" t="s">
        <v>64</v>
      </c>
      <c r="F1241" s="3" t="s">
        <v>2502</v>
      </c>
      <c r="G1241" s="3" t="s">
        <v>2507</v>
      </c>
      <c r="H1241" s="5">
        <v>26976</v>
      </c>
      <c r="I1241" s="2">
        <v>4</v>
      </c>
      <c r="J1241" s="2">
        <v>2</v>
      </c>
      <c r="K1241" s="2">
        <v>8.7672000000000008</v>
      </c>
      <c r="L1241" s="18" t="str">
        <f>VLOOKUP(F1241,'BD customers'!$1:$1048576,2,FALSE)</f>
        <v>Eudokia Martin</v>
      </c>
      <c r="M1241" s="2">
        <f>MATCH(orders[[#This Row],[Product ID]],'BD product'!A:A,0)</f>
        <v>676</v>
      </c>
      <c r="N1241" s="2" t="str" cm="1">
        <f t="array" ref="N1241">INDEX('BD product'!A:D,M1241,2)</f>
        <v>Office Supplies</v>
      </c>
    </row>
    <row r="1242" spans="1:14" x14ac:dyDescent="0.3">
      <c r="A1242" s="3" t="s">
        <v>1011</v>
      </c>
      <c r="B1242" s="4">
        <v>42965</v>
      </c>
      <c r="C1242" s="12" t="str">
        <f t="shared" si="19"/>
        <v>2017/08</v>
      </c>
      <c r="D1242" s="4">
        <v>42969</v>
      </c>
      <c r="E1242" s="3" t="s">
        <v>21</v>
      </c>
      <c r="F1242" s="3" t="s">
        <v>1012</v>
      </c>
      <c r="G1242" s="3" t="s">
        <v>2507</v>
      </c>
      <c r="H1242" s="5">
        <v>6744</v>
      </c>
      <c r="I1242" s="2">
        <v>4</v>
      </c>
      <c r="J1242" s="2">
        <v>8</v>
      </c>
      <c r="K1242" s="2">
        <v>-11.4648</v>
      </c>
      <c r="L1242" s="18" t="str">
        <f>VLOOKUP(F1242,'BD customers'!$1:$1048576,2,FALSE)</f>
        <v>Russell Applegate</v>
      </c>
      <c r="M1242" s="2">
        <f>MATCH(orders[[#This Row],[Product ID]],'BD product'!A:A,0)</f>
        <v>676</v>
      </c>
      <c r="N1242" s="2" t="str" cm="1">
        <f t="array" ref="N1242">INDEX('BD product'!A:D,M1242,2)</f>
        <v>Office Supplies</v>
      </c>
    </row>
    <row r="1243" spans="1:14" x14ac:dyDescent="0.3">
      <c r="A1243" s="3" t="s">
        <v>2501</v>
      </c>
      <c r="B1243" s="4">
        <v>42681</v>
      </c>
      <c r="C1243" s="12" t="str">
        <f t="shared" si="19"/>
        <v>2016/11</v>
      </c>
      <c r="D1243" s="4">
        <v>42683</v>
      </c>
      <c r="E1243" s="3" t="s">
        <v>64</v>
      </c>
      <c r="F1243" s="3" t="s">
        <v>2502</v>
      </c>
      <c r="G1243" s="3" t="s">
        <v>2509</v>
      </c>
      <c r="H1243" s="5">
        <v>1136</v>
      </c>
      <c r="I1243" s="2">
        <v>2</v>
      </c>
      <c r="J1243" s="2">
        <v>0</v>
      </c>
      <c r="K1243" s="2">
        <v>3.2944</v>
      </c>
      <c r="L1243" s="18" t="str">
        <f>VLOOKUP(F1243,'BD customers'!$1:$1048576,2,FALSE)</f>
        <v>Eudokia Martin</v>
      </c>
      <c r="M1243" s="2">
        <f>MATCH(orders[[#This Row],[Product ID]],'BD product'!A:A,0)</f>
        <v>677</v>
      </c>
      <c r="N1243" s="2" t="str" cm="1">
        <f t="array" ref="N1243">INDEX('BD product'!A:D,M1243,2)</f>
        <v>Office Supplies</v>
      </c>
    </row>
    <row r="1244" spans="1:14" x14ac:dyDescent="0.3">
      <c r="A1244" s="3" t="s">
        <v>2501</v>
      </c>
      <c r="B1244" s="4">
        <v>42681</v>
      </c>
      <c r="C1244" s="12" t="str">
        <f t="shared" si="19"/>
        <v>2016/11</v>
      </c>
      <c r="D1244" s="4">
        <v>42683</v>
      </c>
      <c r="E1244" s="3" t="s">
        <v>64</v>
      </c>
      <c r="F1244" s="3" t="s">
        <v>2502</v>
      </c>
      <c r="G1244" s="3" t="s">
        <v>2511</v>
      </c>
      <c r="H1244" s="5">
        <v>1462</v>
      </c>
      <c r="I1244" s="2">
        <v>2</v>
      </c>
      <c r="J1244" s="2">
        <v>0</v>
      </c>
      <c r="K1244" s="2">
        <v>6.8714000000000004</v>
      </c>
      <c r="L1244" s="18" t="str">
        <f>VLOOKUP(F1244,'BD customers'!$1:$1048576,2,FALSE)</f>
        <v>Eudokia Martin</v>
      </c>
      <c r="M1244" s="2">
        <f>MATCH(orders[[#This Row],[Product ID]],'BD product'!A:A,0)</f>
        <v>678</v>
      </c>
      <c r="N1244" s="2" t="str" cm="1">
        <f t="array" ref="N1244">INDEX('BD product'!A:D,M1244,2)</f>
        <v>Office Supplies</v>
      </c>
    </row>
    <row r="1245" spans="1:14" x14ac:dyDescent="0.3">
      <c r="A1245" s="3" t="s">
        <v>2513</v>
      </c>
      <c r="B1245" s="4">
        <v>42736</v>
      </c>
      <c r="C1245" s="12" t="str">
        <f t="shared" si="19"/>
        <v>2017/01</v>
      </c>
      <c r="D1245" s="4">
        <v>42741</v>
      </c>
      <c r="E1245" s="3" t="s">
        <v>21</v>
      </c>
      <c r="F1245" s="3" t="s">
        <v>2514</v>
      </c>
      <c r="G1245" s="3" t="s">
        <v>2515</v>
      </c>
      <c r="H1245" s="5">
        <v>48896</v>
      </c>
      <c r="I1245" s="2">
        <v>4</v>
      </c>
      <c r="J1245" s="2">
        <v>2</v>
      </c>
      <c r="K1245" s="2">
        <v>8.5568000000000008</v>
      </c>
      <c r="L1245" s="18" t="str">
        <f>VLOOKUP(F1245,'BD customers'!$1:$1048576,2,FALSE)</f>
        <v>Guy Armstrong</v>
      </c>
      <c r="M1245" s="2">
        <f>MATCH(orders[[#This Row],[Product ID]],'BD product'!A:A,0)</f>
        <v>679</v>
      </c>
      <c r="N1245" s="2" t="str" cm="1">
        <f t="array" ref="N1245">INDEX('BD product'!A:D,M1245,2)</f>
        <v>Furniture</v>
      </c>
    </row>
    <row r="1246" spans="1:14" x14ac:dyDescent="0.3">
      <c r="A1246" s="3" t="s">
        <v>2517</v>
      </c>
      <c r="B1246" s="4">
        <v>41677</v>
      </c>
      <c r="C1246" s="12" t="str">
        <f t="shared" si="19"/>
        <v>2014/02</v>
      </c>
      <c r="D1246" s="4">
        <v>41682</v>
      </c>
      <c r="E1246" s="3" t="s">
        <v>21</v>
      </c>
      <c r="F1246" s="3" t="s">
        <v>1547</v>
      </c>
      <c r="G1246" s="3" t="s">
        <v>2518</v>
      </c>
      <c r="H1246" s="5">
        <v>11536</v>
      </c>
      <c r="I1246" s="2">
        <v>7</v>
      </c>
      <c r="J1246" s="2">
        <v>0</v>
      </c>
      <c r="K1246" s="2">
        <v>49.604799999999997</v>
      </c>
      <c r="L1246" s="18" t="str">
        <f>VLOOKUP(F1246,'BD customers'!$1:$1048576,2,FALSE)</f>
        <v>Cyma Kinney</v>
      </c>
      <c r="M1246" s="2">
        <f>MATCH(orders[[#This Row],[Product ID]],'BD product'!A:A,0)</f>
        <v>680</v>
      </c>
      <c r="N1246" s="2" t="str" cm="1">
        <f t="array" ref="N1246">INDEX('BD product'!A:D,M1246,2)</f>
        <v>Technology</v>
      </c>
    </row>
    <row r="1247" spans="1:14" x14ac:dyDescent="0.3">
      <c r="A1247" s="3" t="s">
        <v>2520</v>
      </c>
      <c r="B1247" s="4">
        <v>42541</v>
      </c>
      <c r="C1247" s="12" t="str">
        <f t="shared" si="19"/>
        <v>2016/06</v>
      </c>
      <c r="D1247" s="4">
        <v>42546</v>
      </c>
      <c r="E1247" s="3" t="s">
        <v>11</v>
      </c>
      <c r="F1247" s="3" t="s">
        <v>2521</v>
      </c>
      <c r="G1247" s="3" t="s">
        <v>2522</v>
      </c>
      <c r="H1247" s="5">
        <v>516</v>
      </c>
      <c r="I1247" s="2">
        <v>2</v>
      </c>
      <c r="J1247" s="2">
        <v>0</v>
      </c>
      <c r="K1247" s="2">
        <v>1.3415999999999999</v>
      </c>
      <c r="L1247" s="18" t="str">
        <f>VLOOKUP(F1247,'BD customers'!$1:$1048576,2,FALSE)</f>
        <v>Dave Poirier</v>
      </c>
      <c r="M1247" s="2">
        <f>MATCH(orders[[#This Row],[Product ID]],'BD product'!A:A,0)</f>
        <v>681</v>
      </c>
      <c r="N1247" s="2" t="str" cm="1">
        <f t="array" ref="N1247">INDEX('BD product'!A:D,M1247,2)</f>
        <v>Office Supplies</v>
      </c>
    </row>
    <row r="1248" spans="1:14" x14ac:dyDescent="0.3">
      <c r="A1248" s="3" t="s">
        <v>2520</v>
      </c>
      <c r="B1248" s="4">
        <v>42541</v>
      </c>
      <c r="C1248" s="12" t="str">
        <f t="shared" si="19"/>
        <v>2016/06</v>
      </c>
      <c r="D1248" s="4">
        <v>42546</v>
      </c>
      <c r="E1248" s="3" t="s">
        <v>11</v>
      </c>
      <c r="F1248" s="3" t="s">
        <v>2521</v>
      </c>
      <c r="G1248" s="3" t="s">
        <v>2524</v>
      </c>
      <c r="H1248" s="5">
        <v>3888</v>
      </c>
      <c r="I1248" s="2">
        <v>6</v>
      </c>
      <c r="J1248" s="2">
        <v>0</v>
      </c>
      <c r="K1248" s="2">
        <v>18.662400000000002</v>
      </c>
      <c r="L1248" s="18" t="str">
        <f>VLOOKUP(F1248,'BD customers'!$1:$1048576,2,FALSE)</f>
        <v>Dave Poirier</v>
      </c>
      <c r="M1248" s="2">
        <f>MATCH(orders[[#This Row],[Product ID]],'BD product'!A:A,0)</f>
        <v>682</v>
      </c>
      <c r="N1248" s="2" t="str" cm="1">
        <f t="array" ref="N1248">INDEX('BD product'!A:D,M1248,2)</f>
        <v>Office Supplies</v>
      </c>
    </row>
    <row r="1249" spans="1:14" x14ac:dyDescent="0.3">
      <c r="A1249" s="3" t="s">
        <v>661</v>
      </c>
      <c r="B1249" s="4">
        <v>42541</v>
      </c>
      <c r="C1249" s="12" t="str">
        <f t="shared" si="19"/>
        <v>2016/06</v>
      </c>
      <c r="D1249" s="4">
        <v>42545</v>
      </c>
      <c r="E1249" s="3" t="s">
        <v>21</v>
      </c>
      <c r="F1249" s="3" t="s">
        <v>662</v>
      </c>
      <c r="G1249" s="3" t="s">
        <v>2524</v>
      </c>
      <c r="H1249" s="5">
        <v>15552</v>
      </c>
      <c r="I1249" s="2">
        <v>3</v>
      </c>
      <c r="J1249" s="2">
        <v>2</v>
      </c>
      <c r="K1249" s="2">
        <v>5.4432</v>
      </c>
      <c r="L1249" s="18" t="str">
        <f>VLOOKUP(F1249,'BD customers'!$1:$1048576,2,FALSE)</f>
        <v>Catherine Glotzbach</v>
      </c>
      <c r="M1249" s="2">
        <f>MATCH(orders[[#This Row],[Product ID]],'BD product'!A:A,0)</f>
        <v>682</v>
      </c>
      <c r="N1249" s="2" t="str" cm="1">
        <f t="array" ref="N1249">INDEX('BD product'!A:D,M1249,2)</f>
        <v>Office Supplies</v>
      </c>
    </row>
    <row r="1250" spans="1:14" x14ac:dyDescent="0.3">
      <c r="A1250" s="3" t="s">
        <v>2526</v>
      </c>
      <c r="B1250" s="4">
        <v>41854</v>
      </c>
      <c r="C1250" s="12" t="str">
        <f t="shared" si="19"/>
        <v>2014/08</v>
      </c>
      <c r="D1250" s="4">
        <v>41859</v>
      </c>
      <c r="E1250" s="3" t="s">
        <v>21</v>
      </c>
      <c r="F1250" s="3" t="s">
        <v>2527</v>
      </c>
      <c r="G1250" s="3" t="s">
        <v>2528</v>
      </c>
      <c r="H1250" s="5">
        <v>3996</v>
      </c>
      <c r="I1250" s="2">
        <v>2</v>
      </c>
      <c r="J1250" s="2">
        <v>0</v>
      </c>
      <c r="K1250" s="2">
        <v>18.781199999999998</v>
      </c>
      <c r="L1250" s="18" t="str">
        <f>VLOOKUP(F1250,'BD customers'!$1:$1048576,2,FALSE)</f>
        <v>Berenike Kampe</v>
      </c>
      <c r="M1250" s="2">
        <f>MATCH(orders[[#This Row],[Product ID]],'BD product'!A:A,0)</f>
        <v>683</v>
      </c>
      <c r="N1250" s="2" t="str" cm="1">
        <f t="array" ref="N1250">INDEX('BD product'!A:D,M1250,2)</f>
        <v>Office Supplies</v>
      </c>
    </row>
    <row r="1251" spans="1:14" x14ac:dyDescent="0.3">
      <c r="A1251" s="3" t="s">
        <v>2526</v>
      </c>
      <c r="B1251" s="4">
        <v>41854</v>
      </c>
      <c r="C1251" s="12" t="str">
        <f t="shared" si="19"/>
        <v>2014/08</v>
      </c>
      <c r="D1251" s="4">
        <v>41859</v>
      </c>
      <c r="E1251" s="3" t="s">
        <v>21</v>
      </c>
      <c r="F1251" s="3" t="s">
        <v>2527</v>
      </c>
      <c r="G1251" s="3" t="s">
        <v>2530</v>
      </c>
      <c r="H1251" s="5">
        <v>1023</v>
      </c>
      <c r="I1251" s="2">
        <v>10</v>
      </c>
      <c r="J1251" s="2">
        <v>0</v>
      </c>
      <c r="K1251" s="2">
        <v>2.6598000000000002</v>
      </c>
      <c r="L1251" s="18" t="str">
        <f>VLOOKUP(F1251,'BD customers'!$1:$1048576,2,FALSE)</f>
        <v>Berenike Kampe</v>
      </c>
      <c r="M1251" s="2">
        <f>MATCH(orders[[#This Row],[Product ID]],'BD product'!A:A,0)</f>
        <v>684</v>
      </c>
      <c r="N1251" s="2" t="str" cm="1">
        <f t="array" ref="N1251">INDEX('BD product'!A:D,M1251,2)</f>
        <v>Office Supplies</v>
      </c>
    </row>
    <row r="1252" spans="1:14" x14ac:dyDescent="0.3">
      <c r="A1252" s="3" t="s">
        <v>2526</v>
      </c>
      <c r="B1252" s="4">
        <v>41854</v>
      </c>
      <c r="C1252" s="12" t="str">
        <f t="shared" si="19"/>
        <v>2014/08</v>
      </c>
      <c r="D1252" s="4">
        <v>41859</v>
      </c>
      <c r="E1252" s="3" t="s">
        <v>21</v>
      </c>
      <c r="F1252" s="3" t="s">
        <v>2527</v>
      </c>
      <c r="G1252" s="3" t="s">
        <v>2532</v>
      </c>
      <c r="H1252" s="5">
        <v>2136</v>
      </c>
      <c r="I1252" s="2">
        <v>2</v>
      </c>
      <c r="J1252" s="2">
        <v>0</v>
      </c>
      <c r="K1252" s="2">
        <v>5.7671999999999999</v>
      </c>
      <c r="L1252" s="18" t="str">
        <f>VLOOKUP(F1252,'BD customers'!$1:$1048576,2,FALSE)</f>
        <v>Berenike Kampe</v>
      </c>
      <c r="M1252" s="2">
        <f>MATCH(orders[[#This Row],[Product ID]],'BD product'!A:A,0)</f>
        <v>685</v>
      </c>
      <c r="N1252" s="2" t="str" cm="1">
        <f t="array" ref="N1252">INDEX('BD product'!A:D,M1252,2)</f>
        <v>Office Supplies</v>
      </c>
    </row>
    <row r="1253" spans="1:14" x14ac:dyDescent="0.3">
      <c r="A1253" s="3" t="s">
        <v>1393</v>
      </c>
      <c r="B1253" s="4">
        <v>41799</v>
      </c>
      <c r="C1253" s="12" t="str">
        <f t="shared" si="19"/>
        <v>2014/06</v>
      </c>
      <c r="D1253" s="4">
        <v>41806</v>
      </c>
      <c r="E1253" s="3" t="s">
        <v>21</v>
      </c>
      <c r="F1253" s="3" t="s">
        <v>1394</v>
      </c>
      <c r="G1253" s="3" t="s">
        <v>2534</v>
      </c>
      <c r="H1253" s="5">
        <v>231</v>
      </c>
      <c r="I1253" s="2">
        <v>2</v>
      </c>
      <c r="J1253" s="2">
        <v>0</v>
      </c>
      <c r="K1253" s="2">
        <v>1.0626</v>
      </c>
      <c r="L1253" s="18" t="str">
        <f>VLOOKUP(F1253,'BD customers'!$1:$1048576,2,FALSE)</f>
        <v>Chuck Magee</v>
      </c>
      <c r="M1253" s="2">
        <f>MATCH(orders[[#This Row],[Product ID]],'BD product'!A:A,0)</f>
        <v>686</v>
      </c>
      <c r="N1253" s="2" t="str" cm="1">
        <f t="array" ref="N1253">INDEX('BD product'!A:D,M1253,2)</f>
        <v>Office Supplies</v>
      </c>
    </row>
    <row r="1254" spans="1:14" x14ac:dyDescent="0.3">
      <c r="A1254" s="3" t="s">
        <v>2536</v>
      </c>
      <c r="B1254" s="4">
        <v>42374</v>
      </c>
      <c r="C1254" s="12" t="str">
        <f t="shared" si="19"/>
        <v>2016/01</v>
      </c>
      <c r="D1254" s="4">
        <v>42376</v>
      </c>
      <c r="E1254" s="3" t="s">
        <v>11</v>
      </c>
      <c r="F1254" s="3" t="s">
        <v>2345</v>
      </c>
      <c r="G1254" s="3" t="s">
        <v>2537</v>
      </c>
      <c r="H1254" s="5">
        <v>191472</v>
      </c>
      <c r="I1254" s="2">
        <v>6</v>
      </c>
      <c r="J1254" s="2">
        <v>2</v>
      </c>
      <c r="K1254" s="2">
        <v>40.687800000000003</v>
      </c>
      <c r="L1254" s="18" t="str">
        <f>VLOOKUP(F1254,'BD customers'!$1:$1048576,2,FALSE)</f>
        <v>Anthony Johnson</v>
      </c>
      <c r="M1254" s="2">
        <f>MATCH(orders[[#This Row],[Product ID]],'BD product'!A:A,0)</f>
        <v>687</v>
      </c>
      <c r="N1254" s="2" t="str" cm="1">
        <f t="array" ref="N1254">INDEX('BD product'!A:D,M1254,2)</f>
        <v>Technology</v>
      </c>
    </row>
    <row r="1255" spans="1:14" x14ac:dyDescent="0.3">
      <c r="A1255" s="3" t="s">
        <v>2536</v>
      </c>
      <c r="B1255" s="4">
        <v>42374</v>
      </c>
      <c r="C1255" s="12" t="str">
        <f t="shared" si="19"/>
        <v>2016/01</v>
      </c>
      <c r="D1255" s="4">
        <v>42376</v>
      </c>
      <c r="E1255" s="3" t="s">
        <v>11</v>
      </c>
      <c r="F1255" s="3" t="s">
        <v>2345</v>
      </c>
      <c r="G1255" s="3" t="s">
        <v>2539</v>
      </c>
      <c r="H1255" s="5">
        <v>5248</v>
      </c>
      <c r="I1255" s="2">
        <v>2</v>
      </c>
      <c r="J1255" s="2">
        <v>2</v>
      </c>
      <c r="K1255" s="2">
        <v>0.59040000000000004</v>
      </c>
      <c r="L1255" s="18" t="str">
        <f>VLOOKUP(F1255,'BD customers'!$1:$1048576,2,FALSE)</f>
        <v>Anthony Johnson</v>
      </c>
      <c r="M1255" s="2">
        <f>MATCH(orders[[#This Row],[Product ID]],'BD product'!A:A,0)</f>
        <v>688</v>
      </c>
      <c r="N1255" s="2" t="str" cm="1">
        <f t="array" ref="N1255">INDEX('BD product'!A:D,M1255,2)</f>
        <v>Office Supplies</v>
      </c>
    </row>
    <row r="1256" spans="1:14" x14ac:dyDescent="0.3">
      <c r="A1256" s="3" t="s">
        <v>1722</v>
      </c>
      <c r="B1256" s="4">
        <v>42804</v>
      </c>
      <c r="C1256" s="12" t="str">
        <f t="shared" si="19"/>
        <v>2017/03</v>
      </c>
      <c r="D1256" s="4">
        <v>42808</v>
      </c>
      <c r="E1256" s="3" t="s">
        <v>21</v>
      </c>
      <c r="F1256" s="3" t="s">
        <v>1723</v>
      </c>
      <c r="G1256" s="3" t="s">
        <v>2539</v>
      </c>
      <c r="H1256" s="5">
        <v>5248</v>
      </c>
      <c r="I1256" s="2">
        <v>2</v>
      </c>
      <c r="J1256" s="2">
        <v>2</v>
      </c>
      <c r="K1256" s="2">
        <v>0.59040000000000004</v>
      </c>
      <c r="L1256" s="18" t="str">
        <f>VLOOKUP(F1256,'BD customers'!$1:$1048576,2,FALSE)</f>
        <v>Mick Hernandez</v>
      </c>
      <c r="M1256" s="2">
        <f>MATCH(orders[[#This Row],[Product ID]],'BD product'!A:A,0)</f>
        <v>688</v>
      </c>
      <c r="N1256" s="2" t="str" cm="1">
        <f t="array" ref="N1256">INDEX('BD product'!A:D,M1256,2)</f>
        <v>Office Supplies</v>
      </c>
    </row>
    <row r="1257" spans="1:14" x14ac:dyDescent="0.3">
      <c r="A1257" s="3" t="s">
        <v>2536</v>
      </c>
      <c r="B1257" s="4">
        <v>42374</v>
      </c>
      <c r="C1257" s="12" t="str">
        <f t="shared" si="19"/>
        <v>2016/01</v>
      </c>
      <c r="D1257" s="4">
        <v>42376</v>
      </c>
      <c r="E1257" s="3" t="s">
        <v>11</v>
      </c>
      <c r="F1257" s="3" t="s">
        <v>2345</v>
      </c>
      <c r="G1257" s="3" t="s">
        <v>2541</v>
      </c>
      <c r="H1257" s="5">
        <v>59184</v>
      </c>
      <c r="I1257" s="2">
        <v>2</v>
      </c>
      <c r="J1257" s="2">
        <v>2</v>
      </c>
      <c r="K1257" s="2">
        <v>5.1786000000000003</v>
      </c>
      <c r="L1257" s="18" t="str">
        <f>VLOOKUP(F1257,'BD customers'!$1:$1048576,2,FALSE)</f>
        <v>Anthony Johnson</v>
      </c>
      <c r="M1257" s="2">
        <f>MATCH(orders[[#This Row],[Product ID]],'BD product'!A:A,0)</f>
        <v>689</v>
      </c>
      <c r="N1257" s="2" t="str" cm="1">
        <f t="array" ref="N1257">INDEX('BD product'!A:D,M1257,2)</f>
        <v>Technology</v>
      </c>
    </row>
    <row r="1258" spans="1:14" x14ac:dyDescent="0.3">
      <c r="A1258" s="3" t="s">
        <v>2543</v>
      </c>
      <c r="B1258" s="4">
        <v>42870</v>
      </c>
      <c r="C1258" s="12" t="str">
        <f t="shared" si="19"/>
        <v>2017/05</v>
      </c>
      <c r="D1258" s="4">
        <v>42873</v>
      </c>
      <c r="E1258" s="3" t="s">
        <v>11</v>
      </c>
      <c r="F1258" s="3" t="s">
        <v>1782</v>
      </c>
      <c r="G1258" s="3" t="s">
        <v>2541</v>
      </c>
      <c r="H1258" s="5">
        <v>29592</v>
      </c>
      <c r="I1258" s="2">
        <v>1</v>
      </c>
      <c r="J1258" s="2">
        <v>2</v>
      </c>
      <c r="K1258" s="2">
        <v>2.5893000000000002</v>
      </c>
      <c r="L1258" s="18" t="str">
        <f>VLOOKUP(F1258,'BD customers'!$1:$1048576,2,FALSE)</f>
        <v>Joseph Airdo</v>
      </c>
      <c r="M1258" s="2">
        <f>MATCH(orders[[#This Row],[Product ID]],'BD product'!A:A,0)</f>
        <v>689</v>
      </c>
      <c r="N1258" s="2" t="str" cm="1">
        <f t="array" ref="N1258">INDEX('BD product'!A:D,M1258,2)</f>
        <v>Technology</v>
      </c>
    </row>
    <row r="1259" spans="1:14" x14ac:dyDescent="0.3">
      <c r="A1259" s="3" t="s">
        <v>2544</v>
      </c>
      <c r="B1259" s="4">
        <v>41649</v>
      </c>
      <c r="C1259" s="12" t="str">
        <f t="shared" si="19"/>
        <v>2014/01</v>
      </c>
      <c r="D1259" s="4">
        <v>41654</v>
      </c>
      <c r="E1259" s="3" t="s">
        <v>21</v>
      </c>
      <c r="F1259" s="3" t="s">
        <v>2545</v>
      </c>
      <c r="G1259" s="3" t="s">
        <v>2546</v>
      </c>
      <c r="H1259" s="5">
        <v>289</v>
      </c>
      <c r="I1259" s="2">
        <v>1</v>
      </c>
      <c r="J1259" s="2">
        <v>0</v>
      </c>
      <c r="K1259" s="2">
        <v>1.3583000000000001</v>
      </c>
      <c r="L1259" s="18" t="str">
        <f>VLOOKUP(F1259,'BD customers'!$1:$1048576,2,FALSE)</f>
        <v>Anthony Jacobs</v>
      </c>
      <c r="M1259" s="2">
        <f>MATCH(orders[[#This Row],[Product ID]],'BD product'!A:A,0)</f>
        <v>690</v>
      </c>
      <c r="N1259" s="2" t="str" cm="1">
        <f t="array" ref="N1259">INDEX('BD product'!A:D,M1259,2)</f>
        <v>Office Supplies</v>
      </c>
    </row>
    <row r="1260" spans="1:14" x14ac:dyDescent="0.3">
      <c r="A1260" s="3" t="s">
        <v>2548</v>
      </c>
      <c r="B1260" s="4">
        <v>42927</v>
      </c>
      <c r="C1260" s="12" t="str">
        <f t="shared" si="19"/>
        <v>2017/07</v>
      </c>
      <c r="D1260" s="4">
        <v>42931</v>
      </c>
      <c r="E1260" s="3" t="s">
        <v>21</v>
      </c>
      <c r="F1260" s="3" t="s">
        <v>2549</v>
      </c>
      <c r="G1260" s="3" t="s">
        <v>2546</v>
      </c>
      <c r="H1260" s="5">
        <v>867</v>
      </c>
      <c r="I1260" s="2">
        <v>3</v>
      </c>
      <c r="J1260" s="2">
        <v>0</v>
      </c>
      <c r="K1260" s="2">
        <v>4.0749000000000004</v>
      </c>
      <c r="L1260" s="18" t="str">
        <f>VLOOKUP(F1260,'BD customers'!$1:$1048576,2,FALSE)</f>
        <v>Katherine Nockton</v>
      </c>
      <c r="M1260" s="2">
        <f>MATCH(orders[[#This Row],[Product ID]],'BD product'!A:A,0)</f>
        <v>690</v>
      </c>
      <c r="N1260" s="2" t="str" cm="1">
        <f t="array" ref="N1260">INDEX('BD product'!A:D,M1260,2)</f>
        <v>Office Supplies</v>
      </c>
    </row>
    <row r="1261" spans="1:14" x14ac:dyDescent="0.3">
      <c r="A1261" s="3" t="s">
        <v>2544</v>
      </c>
      <c r="B1261" s="4">
        <v>41649</v>
      </c>
      <c r="C1261" s="12" t="str">
        <f t="shared" si="19"/>
        <v>2014/01</v>
      </c>
      <c r="D1261" s="4">
        <v>41654</v>
      </c>
      <c r="E1261" s="3" t="s">
        <v>21</v>
      </c>
      <c r="F1261" s="3" t="s">
        <v>2545</v>
      </c>
      <c r="G1261" s="3" t="s">
        <v>2550</v>
      </c>
      <c r="H1261" s="5">
        <v>5194</v>
      </c>
      <c r="I1261" s="2">
        <v>1</v>
      </c>
      <c r="J1261" s="2">
        <v>0</v>
      </c>
      <c r="K1261" s="2">
        <v>21.295400000000001</v>
      </c>
      <c r="L1261" s="18" t="str">
        <f>VLOOKUP(F1261,'BD customers'!$1:$1048576,2,FALSE)</f>
        <v>Anthony Jacobs</v>
      </c>
      <c r="M1261" s="2">
        <f>MATCH(orders[[#This Row],[Product ID]],'BD product'!A:A,0)</f>
        <v>691</v>
      </c>
      <c r="N1261" s="2" t="str" cm="1">
        <f t="array" ref="N1261">INDEX('BD product'!A:D,M1261,2)</f>
        <v>Furniture</v>
      </c>
    </row>
    <row r="1262" spans="1:14" x14ac:dyDescent="0.3">
      <c r="A1262" s="3" t="s">
        <v>2552</v>
      </c>
      <c r="B1262" s="4">
        <v>42191</v>
      </c>
      <c r="C1262" s="12" t="str">
        <f t="shared" si="19"/>
        <v>2015/07</v>
      </c>
      <c r="D1262" s="4">
        <v>42195</v>
      </c>
      <c r="E1262" s="3" t="s">
        <v>21</v>
      </c>
      <c r="F1262" s="3" t="s">
        <v>2553</v>
      </c>
      <c r="G1262" s="3" t="s">
        <v>2550</v>
      </c>
      <c r="H1262" s="5">
        <v>15582</v>
      </c>
      <c r="I1262" s="2">
        <v>3</v>
      </c>
      <c r="J1262" s="2">
        <v>0</v>
      </c>
      <c r="K1262" s="2">
        <v>63.886200000000002</v>
      </c>
      <c r="L1262" s="18" t="str">
        <f>VLOOKUP(F1262,'BD customers'!$1:$1048576,2,FALSE)</f>
        <v>Kalyca Meade</v>
      </c>
      <c r="M1262" s="2">
        <f>MATCH(orders[[#This Row],[Product ID]],'BD product'!A:A,0)</f>
        <v>691</v>
      </c>
      <c r="N1262" s="2" t="str" cm="1">
        <f t="array" ref="N1262">INDEX('BD product'!A:D,M1262,2)</f>
        <v>Furniture</v>
      </c>
    </row>
    <row r="1263" spans="1:14" x14ac:dyDescent="0.3">
      <c r="A1263" s="3" t="s">
        <v>2554</v>
      </c>
      <c r="B1263" s="4">
        <v>42642</v>
      </c>
      <c r="C1263" s="12" t="str">
        <f t="shared" si="19"/>
        <v>2016/09</v>
      </c>
      <c r="D1263" s="4">
        <v>42645</v>
      </c>
      <c r="E1263" s="3" t="s">
        <v>64</v>
      </c>
      <c r="F1263" s="3" t="s">
        <v>1123</v>
      </c>
      <c r="G1263" s="3" t="s">
        <v>2555</v>
      </c>
      <c r="H1263" s="5">
        <v>15936</v>
      </c>
      <c r="I1263" s="2">
        <v>4</v>
      </c>
      <c r="J1263" s="2">
        <v>2</v>
      </c>
      <c r="K1263" s="2">
        <v>5.1791999999999998</v>
      </c>
      <c r="L1263" s="18" t="str">
        <f>VLOOKUP(F1263,'BD customers'!$1:$1048576,2,FALSE)</f>
        <v>Linda Southworth</v>
      </c>
      <c r="M1263" s="2">
        <f>MATCH(orders[[#This Row],[Product ID]],'BD product'!A:A,0)</f>
        <v>692</v>
      </c>
      <c r="N1263" s="2" t="str" cm="1">
        <f t="array" ref="N1263">INDEX('BD product'!A:D,M1263,2)</f>
        <v>Office Supplies</v>
      </c>
    </row>
    <row r="1264" spans="1:14" x14ac:dyDescent="0.3">
      <c r="A1264" s="3" t="s">
        <v>2557</v>
      </c>
      <c r="B1264" s="4">
        <v>41735</v>
      </c>
      <c r="C1264" s="12" t="str">
        <f t="shared" si="19"/>
        <v>2014/04</v>
      </c>
      <c r="D1264" s="4">
        <v>41739</v>
      </c>
      <c r="E1264" s="3" t="s">
        <v>21</v>
      </c>
      <c r="F1264" s="3" t="s">
        <v>2558</v>
      </c>
      <c r="G1264" s="3" t="s">
        <v>2559</v>
      </c>
      <c r="H1264" s="5">
        <v>4491</v>
      </c>
      <c r="I1264" s="2">
        <v>6</v>
      </c>
      <c r="J1264" s="2">
        <v>7</v>
      </c>
      <c r="K1264" s="2">
        <v>-3.5928</v>
      </c>
      <c r="L1264" s="18" t="str">
        <f>VLOOKUP(F1264,'BD customers'!$1:$1048576,2,FALSE)</f>
        <v>Guy Phonely</v>
      </c>
      <c r="M1264" s="2">
        <f>MATCH(orders[[#This Row],[Product ID]],'BD product'!A:A,0)</f>
        <v>693</v>
      </c>
      <c r="N1264" s="2" t="str" cm="1">
        <f t="array" ref="N1264">INDEX('BD product'!A:D,M1264,2)</f>
        <v>Office Supplies</v>
      </c>
    </row>
    <row r="1265" spans="1:14" x14ac:dyDescent="0.3">
      <c r="A1265" s="3" t="s">
        <v>2187</v>
      </c>
      <c r="B1265" s="4">
        <v>42671</v>
      </c>
      <c r="C1265" s="12" t="str">
        <f t="shared" si="19"/>
        <v>2016/10</v>
      </c>
      <c r="D1265" s="4">
        <v>42671</v>
      </c>
      <c r="E1265" s="3" t="s">
        <v>41</v>
      </c>
      <c r="F1265" s="3" t="s">
        <v>290</v>
      </c>
      <c r="G1265" s="3" t="s">
        <v>2559</v>
      </c>
      <c r="H1265" s="5">
        <v>37425</v>
      </c>
      <c r="I1265" s="2">
        <v>5</v>
      </c>
      <c r="J1265" s="2">
        <v>7</v>
      </c>
      <c r="K1265" s="2">
        <v>-0.2994</v>
      </c>
      <c r="L1265" s="18" t="str">
        <f>VLOOKUP(F1265,'BD customers'!$1:$1048576,2,FALSE)</f>
        <v>Patrick Gardner</v>
      </c>
      <c r="M1265" s="2">
        <f>MATCH(orders[[#This Row],[Product ID]],'BD product'!A:A,0)</f>
        <v>693</v>
      </c>
      <c r="N1265" s="2" t="str" cm="1">
        <f t="array" ref="N1265">INDEX('BD product'!A:D,M1265,2)</f>
        <v>Office Supplies</v>
      </c>
    </row>
    <row r="1266" spans="1:14" x14ac:dyDescent="0.3">
      <c r="A1266" s="3" t="s">
        <v>2561</v>
      </c>
      <c r="B1266" s="4">
        <v>43024</v>
      </c>
      <c r="C1266" s="12" t="str">
        <f t="shared" si="19"/>
        <v>2017/10</v>
      </c>
      <c r="D1266" s="4">
        <v>43029</v>
      </c>
      <c r="E1266" s="3" t="s">
        <v>21</v>
      </c>
      <c r="F1266" s="3" t="s">
        <v>2562</v>
      </c>
      <c r="G1266" s="3" t="s">
        <v>2559</v>
      </c>
      <c r="H1266" s="5">
        <v>12475</v>
      </c>
      <c r="I1266" s="2">
        <v>5</v>
      </c>
      <c r="J1266" s="2">
        <v>0</v>
      </c>
      <c r="K1266" s="2">
        <v>5.7385000000000002</v>
      </c>
      <c r="L1266" s="18" t="str">
        <f>VLOOKUP(F1266,'BD customers'!$1:$1048576,2,FALSE)</f>
        <v>Bobby Odegard</v>
      </c>
      <c r="M1266" s="2">
        <f>MATCH(orders[[#This Row],[Product ID]],'BD product'!A:A,0)</f>
        <v>693</v>
      </c>
      <c r="N1266" s="2" t="str" cm="1">
        <f t="array" ref="N1266">INDEX('BD product'!A:D,M1266,2)</f>
        <v>Office Supplies</v>
      </c>
    </row>
    <row r="1267" spans="1:14" x14ac:dyDescent="0.3">
      <c r="A1267" s="3" t="s">
        <v>1968</v>
      </c>
      <c r="B1267" s="4">
        <v>42616</v>
      </c>
      <c r="C1267" s="12" t="str">
        <f t="shared" si="19"/>
        <v>2016/09</v>
      </c>
      <c r="D1267" s="4">
        <v>42618</v>
      </c>
      <c r="E1267" s="3" t="s">
        <v>64</v>
      </c>
      <c r="F1267" s="3" t="s">
        <v>1969</v>
      </c>
      <c r="G1267" s="3" t="s">
        <v>2563</v>
      </c>
      <c r="H1267" s="5">
        <v>114147</v>
      </c>
      <c r="I1267" s="2">
        <v>5</v>
      </c>
      <c r="J1267" s="2">
        <v>7</v>
      </c>
      <c r="K1267" s="2">
        <v>-7.6097999999999999</v>
      </c>
      <c r="L1267" s="18" t="str">
        <f>VLOOKUP(F1267,'BD customers'!$1:$1048576,2,FALSE)</f>
        <v>Paul Knutson</v>
      </c>
      <c r="M1267" s="2">
        <f>MATCH(orders[[#This Row],[Product ID]],'BD product'!A:A,0)</f>
        <v>694</v>
      </c>
      <c r="N1267" s="2" t="str" cm="1">
        <f t="array" ref="N1267">INDEX('BD product'!A:D,M1267,2)</f>
        <v>Office Supplies</v>
      </c>
    </row>
    <row r="1268" spans="1:14" x14ac:dyDescent="0.3">
      <c r="A1268" s="3" t="s">
        <v>279</v>
      </c>
      <c r="B1268" s="4">
        <v>42225</v>
      </c>
      <c r="C1268" s="12" t="str">
        <f t="shared" si="19"/>
        <v>2015/08</v>
      </c>
      <c r="D1268" s="4">
        <v>42228</v>
      </c>
      <c r="E1268" s="3" t="s">
        <v>64</v>
      </c>
      <c r="F1268" s="3" t="s">
        <v>82</v>
      </c>
      <c r="G1268" s="3" t="s">
        <v>2563</v>
      </c>
      <c r="H1268" s="5">
        <v>1217568</v>
      </c>
      <c r="I1268" s="2">
        <v>2</v>
      </c>
      <c r="J1268" s="2">
        <v>2</v>
      </c>
      <c r="K1268" s="2">
        <v>45.658799999999999</v>
      </c>
      <c r="L1268" s="18" t="str">
        <f>VLOOKUP(F1268,'BD customers'!$1:$1048576,2,FALSE)</f>
        <v>Naresj Patel</v>
      </c>
      <c r="M1268" s="2">
        <f>MATCH(orders[[#This Row],[Product ID]],'BD product'!A:A,0)</f>
        <v>694</v>
      </c>
      <c r="N1268" s="2" t="str" cm="1">
        <f t="array" ref="N1268">INDEX('BD product'!A:D,M1268,2)</f>
        <v>Office Supplies</v>
      </c>
    </row>
    <row r="1269" spans="1:14" x14ac:dyDescent="0.3">
      <c r="A1269" s="3" t="s">
        <v>2565</v>
      </c>
      <c r="B1269" s="4">
        <v>42296</v>
      </c>
      <c r="C1269" s="12" t="str">
        <f t="shared" si="19"/>
        <v>2015/10</v>
      </c>
      <c r="D1269" s="4">
        <v>42297</v>
      </c>
      <c r="E1269" s="3" t="s">
        <v>64</v>
      </c>
      <c r="F1269" s="3" t="s">
        <v>148</v>
      </c>
      <c r="G1269" s="3" t="s">
        <v>2566</v>
      </c>
      <c r="H1269" s="5">
        <v>3444</v>
      </c>
      <c r="I1269" s="2">
        <v>3</v>
      </c>
      <c r="J1269" s="2">
        <v>0</v>
      </c>
      <c r="K1269" s="2">
        <v>0.17219999999999999</v>
      </c>
      <c r="L1269" s="18" t="str">
        <f>VLOOKUP(F1269,'BD customers'!$1:$1048576,2,FALSE)</f>
        <v>Tracy Blumstein</v>
      </c>
      <c r="M1269" s="2">
        <f>MATCH(orders[[#This Row],[Product ID]],'BD product'!A:A,0)</f>
        <v>695</v>
      </c>
      <c r="N1269" s="2" t="str" cm="1">
        <f t="array" ref="N1269">INDEX('BD product'!A:D,M1269,2)</f>
        <v>Office Supplies</v>
      </c>
    </row>
    <row r="1270" spans="1:14" x14ac:dyDescent="0.3">
      <c r="A1270" s="3" t="s">
        <v>2568</v>
      </c>
      <c r="B1270" s="4">
        <v>42972</v>
      </c>
      <c r="C1270" s="12" t="str">
        <f t="shared" si="19"/>
        <v>2017/08</v>
      </c>
      <c r="D1270" s="4">
        <v>42976</v>
      </c>
      <c r="E1270" s="3" t="s">
        <v>21</v>
      </c>
      <c r="F1270" s="3" t="s">
        <v>2514</v>
      </c>
      <c r="G1270" s="3" t="s">
        <v>2569</v>
      </c>
      <c r="H1270" s="5">
        <v>19216</v>
      </c>
      <c r="I1270" s="2">
        <v>5</v>
      </c>
      <c r="J1270" s="2">
        <v>2</v>
      </c>
      <c r="K1270" s="2">
        <v>6.7256</v>
      </c>
      <c r="L1270" s="18" t="str">
        <f>VLOOKUP(F1270,'BD customers'!$1:$1048576,2,FALSE)</f>
        <v>Guy Armstrong</v>
      </c>
      <c r="M1270" s="2">
        <f>MATCH(orders[[#This Row],[Product ID]],'BD product'!A:A,0)</f>
        <v>696</v>
      </c>
      <c r="N1270" s="2" t="str" cm="1">
        <f t="array" ref="N1270">INDEX('BD product'!A:D,M1270,2)</f>
        <v>Office Supplies</v>
      </c>
    </row>
    <row r="1271" spans="1:14" x14ac:dyDescent="0.3">
      <c r="A1271" s="3" t="s">
        <v>2571</v>
      </c>
      <c r="B1271" s="4">
        <v>42321</v>
      </c>
      <c r="C1271" s="12" t="str">
        <f t="shared" si="19"/>
        <v>2015/11</v>
      </c>
      <c r="D1271" s="4">
        <v>42325</v>
      </c>
      <c r="E1271" s="3" t="s">
        <v>21</v>
      </c>
      <c r="F1271" s="3" t="s">
        <v>2395</v>
      </c>
      <c r="G1271" s="3" t="s">
        <v>2569</v>
      </c>
      <c r="H1271" s="5">
        <v>115296</v>
      </c>
      <c r="I1271" s="2">
        <v>3</v>
      </c>
      <c r="J1271" s="2">
        <v>2</v>
      </c>
      <c r="K1271" s="2">
        <v>40.3536</v>
      </c>
      <c r="L1271" s="18" t="str">
        <f>VLOOKUP(F1271,'BD customers'!$1:$1048576,2,FALSE)</f>
        <v>Joe Kamberova</v>
      </c>
      <c r="M1271" s="2">
        <f>MATCH(orders[[#This Row],[Product ID]],'BD product'!A:A,0)</f>
        <v>696</v>
      </c>
      <c r="N1271" s="2" t="str" cm="1">
        <f t="array" ref="N1271">INDEX('BD product'!A:D,M1271,2)</f>
        <v>Office Supplies</v>
      </c>
    </row>
    <row r="1272" spans="1:14" x14ac:dyDescent="0.3">
      <c r="A1272" s="3" t="s">
        <v>977</v>
      </c>
      <c r="B1272" s="4">
        <v>42386</v>
      </c>
      <c r="C1272" s="12" t="str">
        <f t="shared" si="19"/>
        <v>2016/01</v>
      </c>
      <c r="D1272" s="4">
        <v>42390</v>
      </c>
      <c r="E1272" s="3" t="s">
        <v>21</v>
      </c>
      <c r="F1272" s="3" t="s">
        <v>978</v>
      </c>
      <c r="G1272" s="3" t="s">
        <v>2572</v>
      </c>
      <c r="H1272" s="5">
        <v>37197</v>
      </c>
      <c r="I1272" s="2">
        <v>3</v>
      </c>
      <c r="J1272" s="2">
        <v>0</v>
      </c>
      <c r="K1272" s="2">
        <v>66.954599999999999</v>
      </c>
      <c r="L1272" s="18" t="str">
        <f>VLOOKUP(F1272,'BD customers'!$1:$1048576,2,FALSE)</f>
        <v>Chuck Clark</v>
      </c>
      <c r="M1272" s="2">
        <f>MATCH(orders[[#This Row],[Product ID]],'BD product'!A:A,0)</f>
        <v>697</v>
      </c>
      <c r="N1272" s="2" t="str" cm="1">
        <f t="array" ref="N1272">INDEX('BD product'!A:D,M1272,2)</f>
        <v>Technology</v>
      </c>
    </row>
    <row r="1273" spans="1:14" x14ac:dyDescent="0.3">
      <c r="A1273" s="3" t="s">
        <v>1347</v>
      </c>
      <c r="B1273" s="4">
        <v>42251</v>
      </c>
      <c r="C1273" s="12" t="str">
        <f t="shared" si="19"/>
        <v>2015/09</v>
      </c>
      <c r="D1273" s="4">
        <v>42255</v>
      </c>
      <c r="E1273" s="3" t="s">
        <v>21</v>
      </c>
      <c r="F1273" s="3" t="s">
        <v>141</v>
      </c>
      <c r="G1273" s="3" t="s">
        <v>2572</v>
      </c>
      <c r="H1273" s="5">
        <v>61995</v>
      </c>
      <c r="I1273" s="2">
        <v>5</v>
      </c>
      <c r="J1273" s="2">
        <v>0</v>
      </c>
      <c r="K1273" s="2">
        <v>11.1591</v>
      </c>
      <c r="L1273" s="18" t="str">
        <f>VLOOKUP(F1273,'BD customers'!$1:$1048576,2,FALSE)</f>
        <v>Christine Sundaresam</v>
      </c>
      <c r="M1273" s="2">
        <f>MATCH(orders[[#This Row],[Product ID]],'BD product'!A:A,0)</f>
        <v>697</v>
      </c>
      <c r="N1273" s="2" t="str" cm="1">
        <f t="array" ref="N1273">INDEX('BD product'!A:D,M1273,2)</f>
        <v>Technology</v>
      </c>
    </row>
    <row r="1274" spans="1:14" x14ac:dyDescent="0.3">
      <c r="A1274" s="3" t="s">
        <v>2574</v>
      </c>
      <c r="B1274" s="4">
        <v>42357</v>
      </c>
      <c r="C1274" s="12" t="str">
        <f t="shared" si="19"/>
        <v>2015/12</v>
      </c>
      <c r="D1274" s="4">
        <v>42362</v>
      </c>
      <c r="E1274" s="3" t="s">
        <v>21</v>
      </c>
      <c r="F1274" s="3" t="s">
        <v>2575</v>
      </c>
      <c r="G1274" s="3" t="s">
        <v>2572</v>
      </c>
      <c r="H1274" s="5">
        <v>126585</v>
      </c>
      <c r="I1274" s="2">
        <v>3</v>
      </c>
      <c r="J1274" s="2">
        <v>0</v>
      </c>
      <c r="K1274" s="2">
        <v>55.697400000000002</v>
      </c>
      <c r="L1274" s="18" t="str">
        <f>VLOOKUP(F1274,'BD customers'!$1:$1048576,2,FALSE)</f>
        <v>James Galang</v>
      </c>
      <c r="M1274" s="2">
        <f>MATCH(orders[[#This Row],[Product ID]],'BD product'!A:A,0)</f>
        <v>697</v>
      </c>
      <c r="N1274" s="2" t="str" cm="1">
        <f t="array" ref="N1274">INDEX('BD product'!A:D,M1274,2)</f>
        <v>Technology</v>
      </c>
    </row>
    <row r="1275" spans="1:14" x14ac:dyDescent="0.3">
      <c r="A1275" s="3" t="s">
        <v>1876</v>
      </c>
      <c r="B1275" s="4">
        <v>42698</v>
      </c>
      <c r="C1275" s="12" t="str">
        <f t="shared" si="19"/>
        <v>2016/11</v>
      </c>
      <c r="D1275" s="4">
        <v>42700</v>
      </c>
      <c r="E1275" s="3" t="s">
        <v>11</v>
      </c>
      <c r="F1275" s="3" t="s">
        <v>1877</v>
      </c>
      <c r="G1275" s="3" t="s">
        <v>2572</v>
      </c>
      <c r="H1275" s="5">
        <v>297576</v>
      </c>
      <c r="I1275" s="2">
        <v>3</v>
      </c>
      <c r="J1275" s="2">
        <v>2</v>
      </c>
      <c r="K1275" s="2">
        <v>-7.4394</v>
      </c>
      <c r="L1275" s="18" t="str">
        <f>VLOOKUP(F1275,'BD customers'!$1:$1048576,2,FALSE)</f>
        <v>Neola Schneider</v>
      </c>
      <c r="M1275" s="2">
        <f>MATCH(orders[[#This Row],[Product ID]],'BD product'!A:A,0)</f>
        <v>697</v>
      </c>
      <c r="N1275" s="2" t="str" cm="1">
        <f t="array" ref="N1275">INDEX('BD product'!A:D,M1275,2)</f>
        <v>Technology</v>
      </c>
    </row>
    <row r="1276" spans="1:14" x14ac:dyDescent="0.3">
      <c r="A1276" s="3" t="s">
        <v>2576</v>
      </c>
      <c r="B1276" s="4">
        <v>41899</v>
      </c>
      <c r="C1276" s="12" t="str">
        <f t="shared" si="19"/>
        <v>2014/09</v>
      </c>
      <c r="D1276" s="4">
        <v>41903</v>
      </c>
      <c r="E1276" s="3" t="s">
        <v>21</v>
      </c>
      <c r="F1276" s="3" t="s">
        <v>2577</v>
      </c>
      <c r="G1276" s="3" t="s">
        <v>2578</v>
      </c>
      <c r="H1276" s="5">
        <v>5892</v>
      </c>
      <c r="I1276" s="2">
        <v>4</v>
      </c>
      <c r="J1276" s="2">
        <v>7</v>
      </c>
      <c r="K1276" s="2">
        <v>-4.1243999999999996</v>
      </c>
      <c r="L1276" s="18" t="str">
        <f>VLOOKUP(F1276,'BD customers'!$1:$1048576,2,FALSE)</f>
        <v>Anthony Garverick</v>
      </c>
      <c r="M1276" s="2">
        <f>MATCH(orders[[#This Row],[Product ID]],'BD product'!A:A,0)</f>
        <v>698</v>
      </c>
      <c r="N1276" s="2" t="str" cm="1">
        <f t="array" ref="N1276">INDEX('BD product'!A:D,M1276,2)</f>
        <v>Office Supplies</v>
      </c>
    </row>
    <row r="1277" spans="1:14" x14ac:dyDescent="0.3">
      <c r="A1277" s="3" t="s">
        <v>2580</v>
      </c>
      <c r="B1277" s="4">
        <v>42469</v>
      </c>
      <c r="C1277" s="12" t="str">
        <f t="shared" si="19"/>
        <v>2016/04</v>
      </c>
      <c r="D1277" s="4">
        <v>42473</v>
      </c>
      <c r="E1277" s="3" t="s">
        <v>21</v>
      </c>
      <c r="F1277" s="3" t="s">
        <v>2581</v>
      </c>
      <c r="G1277" s="3" t="s">
        <v>2578</v>
      </c>
      <c r="H1277" s="5">
        <v>35352</v>
      </c>
      <c r="I1277" s="2">
        <v>9</v>
      </c>
      <c r="J1277" s="2">
        <v>2</v>
      </c>
      <c r="K1277" s="2">
        <v>12.815099999999999</v>
      </c>
      <c r="L1277" s="18" t="str">
        <f>VLOOKUP(F1277,'BD customers'!$1:$1048576,2,FALSE)</f>
        <v>Edward Becker</v>
      </c>
      <c r="M1277" s="2">
        <f>MATCH(orders[[#This Row],[Product ID]],'BD product'!A:A,0)</f>
        <v>698</v>
      </c>
      <c r="N1277" s="2" t="str" cm="1">
        <f t="array" ref="N1277">INDEX('BD product'!A:D,M1277,2)</f>
        <v>Office Supplies</v>
      </c>
    </row>
    <row r="1278" spans="1:14" x14ac:dyDescent="0.3">
      <c r="A1278" s="3" t="s">
        <v>741</v>
      </c>
      <c r="B1278" s="4">
        <v>43069</v>
      </c>
      <c r="C1278" s="12" t="str">
        <f t="shared" si="19"/>
        <v>2017/11</v>
      </c>
      <c r="D1278" s="4">
        <v>43071</v>
      </c>
      <c r="E1278" s="3" t="s">
        <v>11</v>
      </c>
      <c r="F1278" s="3" t="s">
        <v>97</v>
      </c>
      <c r="G1278" s="3" t="s">
        <v>2582</v>
      </c>
      <c r="H1278" s="5">
        <v>68472</v>
      </c>
      <c r="I1278" s="2">
        <v>3</v>
      </c>
      <c r="J1278" s="2">
        <v>2</v>
      </c>
      <c r="K1278" s="2">
        <v>23.109300000000001</v>
      </c>
      <c r="L1278" s="18" t="str">
        <f>VLOOKUP(F1278,'BD customers'!$1:$1048576,2,FALSE)</f>
        <v>Harold Pawlan</v>
      </c>
      <c r="M1278" s="2">
        <f>MATCH(orders[[#This Row],[Product ID]],'BD product'!A:A,0)</f>
        <v>699</v>
      </c>
      <c r="N1278" s="2" t="str" cm="1">
        <f t="array" ref="N1278">INDEX('BD product'!A:D,M1278,2)</f>
        <v>Office Supplies</v>
      </c>
    </row>
    <row r="1279" spans="1:14" x14ac:dyDescent="0.3">
      <c r="A1279" s="3" t="s">
        <v>2584</v>
      </c>
      <c r="B1279" s="4">
        <v>42735</v>
      </c>
      <c r="C1279" s="12" t="str">
        <f t="shared" si="19"/>
        <v>2016/12</v>
      </c>
      <c r="D1279" s="4">
        <v>42741</v>
      </c>
      <c r="E1279" s="3" t="s">
        <v>21</v>
      </c>
      <c r="F1279" s="3" t="s">
        <v>1161</v>
      </c>
      <c r="G1279" s="3" t="s">
        <v>2582</v>
      </c>
      <c r="H1279" s="5">
        <v>159768</v>
      </c>
      <c r="I1279" s="2">
        <v>7</v>
      </c>
      <c r="J1279" s="2">
        <v>2</v>
      </c>
      <c r="K1279" s="2">
        <v>53.921700000000001</v>
      </c>
      <c r="L1279" s="18" t="str">
        <f>VLOOKUP(F1279,'BD customers'!$1:$1048576,2,FALSE)</f>
        <v>Kelly Lampkin</v>
      </c>
      <c r="M1279" s="2">
        <f>MATCH(orders[[#This Row],[Product ID]],'BD product'!A:A,0)</f>
        <v>699</v>
      </c>
      <c r="N1279" s="2" t="str" cm="1">
        <f t="array" ref="N1279">INDEX('BD product'!A:D,M1279,2)</f>
        <v>Office Supplies</v>
      </c>
    </row>
    <row r="1280" spans="1:14" x14ac:dyDescent="0.3">
      <c r="A1280" s="3" t="s">
        <v>1144</v>
      </c>
      <c r="B1280" s="4">
        <v>42273</v>
      </c>
      <c r="C1280" s="12" t="str">
        <f t="shared" si="19"/>
        <v>2015/09</v>
      </c>
      <c r="D1280" s="4">
        <v>42277</v>
      </c>
      <c r="E1280" s="3" t="s">
        <v>21</v>
      </c>
      <c r="F1280" s="3" t="s">
        <v>1145</v>
      </c>
      <c r="G1280" s="3" t="s">
        <v>2582</v>
      </c>
      <c r="H1280" s="5">
        <v>77031</v>
      </c>
      <c r="I1280" s="2">
        <v>9</v>
      </c>
      <c r="J1280" s="2">
        <v>7</v>
      </c>
      <c r="K1280" s="2">
        <v>-59.057099999999998</v>
      </c>
      <c r="L1280" s="18" t="str">
        <f>VLOOKUP(F1280,'BD customers'!$1:$1048576,2,FALSE)</f>
        <v>Rick Wilson</v>
      </c>
      <c r="M1280" s="2">
        <f>MATCH(orders[[#This Row],[Product ID]],'BD product'!A:A,0)</f>
        <v>699</v>
      </c>
      <c r="N1280" s="2" t="str" cm="1">
        <f t="array" ref="N1280">INDEX('BD product'!A:D,M1280,2)</f>
        <v>Office Supplies</v>
      </c>
    </row>
    <row r="1281" spans="1:14" x14ac:dyDescent="0.3">
      <c r="A1281" s="3" t="s">
        <v>2585</v>
      </c>
      <c r="B1281" s="4">
        <v>41758</v>
      </c>
      <c r="C1281" s="12" t="str">
        <f t="shared" si="19"/>
        <v>2014/04</v>
      </c>
      <c r="D1281" s="4">
        <v>41763</v>
      </c>
      <c r="E1281" s="3" t="s">
        <v>21</v>
      </c>
      <c r="F1281" s="3" t="s">
        <v>855</v>
      </c>
      <c r="G1281" s="3" t="s">
        <v>2586</v>
      </c>
      <c r="H1281" s="5">
        <v>1746</v>
      </c>
      <c r="I1281" s="2">
        <v>2</v>
      </c>
      <c r="J1281" s="2">
        <v>0</v>
      </c>
      <c r="K1281" s="2">
        <v>5.9363999999999999</v>
      </c>
      <c r="L1281" s="18" t="str">
        <f>VLOOKUP(F1281,'BD customers'!$1:$1048576,2,FALSE)</f>
        <v>Lauren Leatherbury</v>
      </c>
      <c r="M1281" s="2">
        <f>MATCH(orders[[#This Row],[Product ID]],'BD product'!A:A,0)</f>
        <v>700</v>
      </c>
      <c r="N1281" s="2" t="str" cm="1">
        <f t="array" ref="N1281">INDEX('BD product'!A:D,M1281,2)</f>
        <v>Furniture</v>
      </c>
    </row>
    <row r="1282" spans="1:14" x14ac:dyDescent="0.3">
      <c r="A1282" s="3" t="s">
        <v>2245</v>
      </c>
      <c r="B1282" s="4">
        <v>43045</v>
      </c>
      <c r="C1282" s="12" t="str">
        <f t="shared" ref="C1282:C1345" si="20">TEXT(B1282,"aaaa/mm")</f>
        <v>2017/11</v>
      </c>
      <c r="D1282" s="4">
        <v>43050</v>
      </c>
      <c r="E1282" s="3" t="s">
        <v>21</v>
      </c>
      <c r="F1282" s="3" t="s">
        <v>514</v>
      </c>
      <c r="G1282" s="3" t="s">
        <v>2586</v>
      </c>
      <c r="H1282" s="5">
        <v>873</v>
      </c>
      <c r="I1282" s="2">
        <v>1</v>
      </c>
      <c r="J1282" s="2">
        <v>0</v>
      </c>
      <c r="K1282" s="2">
        <v>2.9681999999999999</v>
      </c>
      <c r="L1282" s="18" t="str">
        <f>VLOOKUP(F1282,'BD customers'!$1:$1048576,2,FALSE)</f>
        <v>Zuschuss Carroll</v>
      </c>
      <c r="M1282" s="2">
        <f>MATCH(orders[[#This Row],[Product ID]],'BD product'!A:A,0)</f>
        <v>700</v>
      </c>
      <c r="N1282" s="2" t="str" cm="1">
        <f t="array" ref="N1282">INDEX('BD product'!A:D,M1282,2)</f>
        <v>Furniture</v>
      </c>
    </row>
    <row r="1283" spans="1:14" x14ac:dyDescent="0.3">
      <c r="A1283" s="3" t="s">
        <v>2588</v>
      </c>
      <c r="B1283" s="4">
        <v>42119</v>
      </c>
      <c r="C1283" s="12" t="str">
        <f t="shared" si="20"/>
        <v>2015/04</v>
      </c>
      <c r="D1283" s="4">
        <v>42122</v>
      </c>
      <c r="E1283" s="3" t="s">
        <v>11</v>
      </c>
      <c r="F1283" s="3" t="s">
        <v>2589</v>
      </c>
      <c r="G1283" s="3" t="s">
        <v>2590</v>
      </c>
      <c r="H1283" s="5">
        <v>13944</v>
      </c>
      <c r="I1283" s="2">
        <v>3</v>
      </c>
      <c r="J1283" s="2">
        <v>2</v>
      </c>
      <c r="K1283" s="2">
        <v>4.5317999999999996</v>
      </c>
      <c r="L1283" s="18" t="str">
        <f>VLOOKUP(F1283,'BD customers'!$1:$1048576,2,FALSE)</f>
        <v>Jill Stevenson</v>
      </c>
      <c r="M1283" s="2">
        <f>MATCH(orders[[#This Row],[Product ID]],'BD product'!A:A,0)</f>
        <v>701</v>
      </c>
      <c r="N1283" s="2" t="str" cm="1">
        <f t="array" ref="N1283">INDEX('BD product'!A:D,M1283,2)</f>
        <v>Office Supplies</v>
      </c>
    </row>
    <row r="1284" spans="1:14" x14ac:dyDescent="0.3">
      <c r="A1284" s="3" t="s">
        <v>2035</v>
      </c>
      <c r="B1284" s="4">
        <v>42769</v>
      </c>
      <c r="C1284" s="12" t="str">
        <f t="shared" si="20"/>
        <v>2017/02</v>
      </c>
      <c r="D1284" s="4">
        <v>42774</v>
      </c>
      <c r="E1284" s="3" t="s">
        <v>21</v>
      </c>
      <c r="F1284" s="3" t="s">
        <v>2036</v>
      </c>
      <c r="G1284" s="3" t="s">
        <v>2590</v>
      </c>
      <c r="H1284" s="5">
        <v>5229</v>
      </c>
      <c r="I1284" s="2">
        <v>3</v>
      </c>
      <c r="J1284" s="2">
        <v>7</v>
      </c>
      <c r="K1284" s="2">
        <v>-4.1832000000000003</v>
      </c>
      <c r="L1284" s="18" t="str">
        <f>VLOOKUP(F1284,'BD customers'!$1:$1048576,2,FALSE)</f>
        <v>Matt Collins</v>
      </c>
      <c r="M1284" s="2">
        <f>MATCH(orders[[#This Row],[Product ID]],'BD product'!A:A,0)</f>
        <v>701</v>
      </c>
      <c r="N1284" s="2" t="str" cm="1">
        <f t="array" ref="N1284">INDEX('BD product'!A:D,M1284,2)</f>
        <v>Office Supplies</v>
      </c>
    </row>
    <row r="1285" spans="1:14" x14ac:dyDescent="0.3">
      <c r="A1285" s="3" t="s">
        <v>2592</v>
      </c>
      <c r="B1285" s="4">
        <v>42912</v>
      </c>
      <c r="C1285" s="12" t="str">
        <f t="shared" si="20"/>
        <v>2017/06</v>
      </c>
      <c r="D1285" s="4">
        <v>42918</v>
      </c>
      <c r="E1285" s="3" t="s">
        <v>21</v>
      </c>
      <c r="F1285" s="3" t="s">
        <v>1944</v>
      </c>
      <c r="G1285" s="3" t="s">
        <v>2593</v>
      </c>
      <c r="H1285" s="5">
        <v>8376</v>
      </c>
      <c r="I1285" s="2">
        <v>12</v>
      </c>
      <c r="J1285" s="2">
        <v>0</v>
      </c>
      <c r="K1285" s="2">
        <v>1.6752</v>
      </c>
      <c r="L1285" s="18" t="str">
        <f>VLOOKUP(F1285,'BD customers'!$1:$1048576,2,FALSE)</f>
        <v>Olvera Toch</v>
      </c>
      <c r="M1285" s="2">
        <f>MATCH(orders[[#This Row],[Product ID]],'BD product'!A:A,0)</f>
        <v>702</v>
      </c>
      <c r="N1285" s="2" t="str" cm="1">
        <f t="array" ref="N1285">INDEX('BD product'!A:D,M1285,2)</f>
        <v>Office Supplies</v>
      </c>
    </row>
    <row r="1286" spans="1:14" x14ac:dyDescent="0.3">
      <c r="A1286" s="3" t="s">
        <v>2146</v>
      </c>
      <c r="B1286" s="4">
        <v>43038</v>
      </c>
      <c r="C1286" s="12" t="str">
        <f t="shared" si="20"/>
        <v>2017/10</v>
      </c>
      <c r="D1286" s="4">
        <v>43042</v>
      </c>
      <c r="E1286" s="3" t="s">
        <v>21</v>
      </c>
      <c r="F1286" s="3" t="s">
        <v>2147</v>
      </c>
      <c r="G1286" s="3" t="s">
        <v>2593</v>
      </c>
      <c r="H1286" s="5">
        <v>11168</v>
      </c>
      <c r="I1286" s="2">
        <v>2</v>
      </c>
      <c r="J1286" s="2">
        <v>2</v>
      </c>
      <c r="K1286" s="2">
        <v>-2.5127999999999999</v>
      </c>
      <c r="L1286" s="18" t="str">
        <f>VLOOKUP(F1286,'BD customers'!$1:$1048576,2,FALSE)</f>
        <v>Mick Crebagga</v>
      </c>
      <c r="M1286" s="2">
        <f>MATCH(orders[[#This Row],[Product ID]],'BD product'!A:A,0)</f>
        <v>702</v>
      </c>
      <c r="N1286" s="2" t="str" cm="1">
        <f t="array" ref="N1286">INDEX('BD product'!A:D,M1286,2)</f>
        <v>Office Supplies</v>
      </c>
    </row>
    <row r="1287" spans="1:14" x14ac:dyDescent="0.3">
      <c r="A1287" s="3" t="s">
        <v>1676</v>
      </c>
      <c r="B1287" s="4">
        <v>42906</v>
      </c>
      <c r="C1287" s="12" t="str">
        <f t="shared" si="20"/>
        <v>2017/06</v>
      </c>
      <c r="D1287" s="4">
        <v>42912</v>
      </c>
      <c r="E1287" s="3" t="s">
        <v>21</v>
      </c>
      <c r="F1287" s="3" t="s">
        <v>1209</v>
      </c>
      <c r="G1287" s="3" t="s">
        <v>2595</v>
      </c>
      <c r="H1287" s="5">
        <v>14995</v>
      </c>
      <c r="I1287" s="2">
        <v>5</v>
      </c>
      <c r="J1287" s="2">
        <v>0</v>
      </c>
      <c r="K1287" s="2">
        <v>1.4995000000000001</v>
      </c>
      <c r="L1287" s="18" t="str">
        <f>VLOOKUP(F1287,'BD customers'!$1:$1048576,2,FALSE)</f>
        <v>Jeremy Ellison</v>
      </c>
      <c r="M1287" s="2">
        <f>MATCH(orders[[#This Row],[Product ID]],'BD product'!A:A,0)</f>
        <v>703</v>
      </c>
      <c r="N1287" s="2" t="str" cm="1">
        <f t="array" ref="N1287">INDEX('BD product'!A:D,M1287,2)</f>
        <v>Technology</v>
      </c>
    </row>
    <row r="1288" spans="1:14" x14ac:dyDescent="0.3">
      <c r="A1288" s="3" t="s">
        <v>2597</v>
      </c>
      <c r="B1288" s="4">
        <v>42912</v>
      </c>
      <c r="C1288" s="12" t="str">
        <f t="shared" si="20"/>
        <v>2017/06</v>
      </c>
      <c r="D1288" s="4">
        <v>42913</v>
      </c>
      <c r="E1288" s="3" t="s">
        <v>64</v>
      </c>
      <c r="F1288" s="3" t="s">
        <v>1699</v>
      </c>
      <c r="G1288" s="3" t="s">
        <v>2598</v>
      </c>
      <c r="H1288" s="5">
        <v>454</v>
      </c>
      <c r="I1288" s="2">
        <v>1</v>
      </c>
      <c r="J1288" s="2">
        <v>0</v>
      </c>
      <c r="K1288" s="2">
        <v>0.20430000000000001</v>
      </c>
      <c r="L1288" s="18" t="str">
        <f>VLOOKUP(F1288,'BD customers'!$1:$1048576,2,FALSE)</f>
        <v>Tracy Hopkins</v>
      </c>
      <c r="M1288" s="2">
        <f>MATCH(orders[[#This Row],[Product ID]],'BD product'!A:A,0)</f>
        <v>704</v>
      </c>
      <c r="N1288" s="2" t="str" cm="1">
        <f t="array" ref="N1288">INDEX('BD product'!A:D,M1288,2)</f>
        <v>Office Supplies</v>
      </c>
    </row>
    <row r="1289" spans="1:14" x14ac:dyDescent="0.3">
      <c r="A1289" s="3" t="s">
        <v>2597</v>
      </c>
      <c r="B1289" s="4">
        <v>42912</v>
      </c>
      <c r="C1289" s="12" t="str">
        <f t="shared" si="20"/>
        <v>2017/06</v>
      </c>
      <c r="D1289" s="4">
        <v>42913</v>
      </c>
      <c r="E1289" s="3" t="s">
        <v>64</v>
      </c>
      <c r="F1289" s="3" t="s">
        <v>1699</v>
      </c>
      <c r="G1289" s="3" t="s">
        <v>2600</v>
      </c>
      <c r="H1289" s="5">
        <v>1592</v>
      </c>
      <c r="I1289" s="2">
        <v>4</v>
      </c>
      <c r="J1289" s="2">
        <v>0</v>
      </c>
      <c r="K1289" s="2">
        <v>5.4127999999999998</v>
      </c>
      <c r="L1289" s="18" t="str">
        <f>VLOOKUP(F1289,'BD customers'!$1:$1048576,2,FALSE)</f>
        <v>Tracy Hopkins</v>
      </c>
      <c r="M1289" s="2">
        <f>MATCH(orders[[#This Row],[Product ID]],'BD product'!A:A,0)</f>
        <v>705</v>
      </c>
      <c r="N1289" s="2" t="str" cm="1">
        <f t="array" ref="N1289">INDEX('BD product'!A:D,M1289,2)</f>
        <v>Office Supplies</v>
      </c>
    </row>
    <row r="1290" spans="1:14" x14ac:dyDescent="0.3">
      <c r="A1290" s="3" t="s">
        <v>2597</v>
      </c>
      <c r="B1290" s="4">
        <v>42912</v>
      </c>
      <c r="C1290" s="12" t="str">
        <f t="shared" si="20"/>
        <v>2017/06</v>
      </c>
      <c r="D1290" s="4">
        <v>42913</v>
      </c>
      <c r="E1290" s="3" t="s">
        <v>64</v>
      </c>
      <c r="F1290" s="3" t="s">
        <v>1699</v>
      </c>
      <c r="G1290" s="3" t="s">
        <v>2602</v>
      </c>
      <c r="H1290" s="5">
        <v>54392</v>
      </c>
      <c r="I1290" s="2">
        <v>8</v>
      </c>
      <c r="J1290" s="2">
        <v>0</v>
      </c>
      <c r="K1290" s="2">
        <v>1.3597999999999999</v>
      </c>
      <c r="L1290" s="18" t="str">
        <f>VLOOKUP(F1290,'BD customers'!$1:$1048576,2,FALSE)</f>
        <v>Tracy Hopkins</v>
      </c>
      <c r="M1290" s="2">
        <f>MATCH(orders[[#This Row],[Product ID]],'BD product'!A:A,0)</f>
        <v>706</v>
      </c>
      <c r="N1290" s="2" t="str" cm="1">
        <f t="array" ref="N1290">INDEX('BD product'!A:D,M1290,2)</f>
        <v>Technology</v>
      </c>
    </row>
    <row r="1291" spans="1:14" x14ac:dyDescent="0.3">
      <c r="A1291" s="3" t="s">
        <v>2604</v>
      </c>
      <c r="B1291" s="4">
        <v>42948</v>
      </c>
      <c r="C1291" s="12" t="str">
        <f t="shared" si="20"/>
        <v>2017/08</v>
      </c>
      <c r="D1291" s="4">
        <v>42951</v>
      </c>
      <c r="E1291" s="3" t="s">
        <v>64</v>
      </c>
      <c r="F1291" s="3" t="s">
        <v>2605</v>
      </c>
      <c r="G1291" s="3" t="s">
        <v>2602</v>
      </c>
      <c r="H1291" s="5">
        <v>27196</v>
      </c>
      <c r="I1291" s="2">
        <v>5</v>
      </c>
      <c r="J1291" s="2">
        <v>2</v>
      </c>
      <c r="K1291" s="2">
        <v>16.997499999999999</v>
      </c>
      <c r="L1291" s="18" t="str">
        <f>VLOOKUP(F1291,'BD customers'!$1:$1048576,2,FALSE)</f>
        <v>Larry Hughes</v>
      </c>
      <c r="M1291" s="2">
        <f>MATCH(orders[[#This Row],[Product ID]],'BD product'!A:A,0)</f>
        <v>706</v>
      </c>
      <c r="N1291" s="2" t="str" cm="1">
        <f t="array" ref="N1291">INDEX('BD product'!A:D,M1291,2)</f>
        <v>Technology</v>
      </c>
    </row>
    <row r="1292" spans="1:14" x14ac:dyDescent="0.3">
      <c r="A1292" s="3" t="s">
        <v>1405</v>
      </c>
      <c r="B1292" s="4">
        <v>42684</v>
      </c>
      <c r="C1292" s="12" t="str">
        <f t="shared" si="20"/>
        <v>2016/11</v>
      </c>
      <c r="D1292" s="4">
        <v>42686</v>
      </c>
      <c r="E1292" s="3" t="s">
        <v>64</v>
      </c>
      <c r="F1292" s="3" t="s">
        <v>836</v>
      </c>
      <c r="G1292" s="3" t="s">
        <v>2606</v>
      </c>
      <c r="H1292" s="5">
        <v>70008</v>
      </c>
      <c r="I1292" s="2">
        <v>3</v>
      </c>
      <c r="J1292" s="2">
        <v>2</v>
      </c>
      <c r="K1292" s="2">
        <v>24.502800000000001</v>
      </c>
      <c r="L1292" s="18" t="str">
        <f>VLOOKUP(F1292,'BD customers'!$1:$1048576,2,FALSE)</f>
        <v>Pamela Coakley</v>
      </c>
      <c r="M1292" s="2">
        <f>MATCH(orders[[#This Row],[Product ID]],'BD product'!A:A,0)</f>
        <v>707</v>
      </c>
      <c r="N1292" s="2" t="str" cm="1">
        <f t="array" ref="N1292">INDEX('BD product'!A:D,M1292,2)</f>
        <v>Office Supplies</v>
      </c>
    </row>
    <row r="1293" spans="1:14" x14ac:dyDescent="0.3">
      <c r="A1293" s="3" t="s">
        <v>2288</v>
      </c>
      <c r="B1293" s="4">
        <v>43087</v>
      </c>
      <c r="C1293" s="12" t="str">
        <f t="shared" si="20"/>
        <v>2017/12</v>
      </c>
      <c r="D1293" s="4">
        <v>43092</v>
      </c>
      <c r="E1293" s="3" t="s">
        <v>11</v>
      </c>
      <c r="F1293" s="3" t="s">
        <v>1012</v>
      </c>
      <c r="G1293" s="3" t="s">
        <v>2606</v>
      </c>
      <c r="H1293" s="5">
        <v>46672</v>
      </c>
      <c r="I1293" s="2">
        <v>2</v>
      </c>
      <c r="J1293" s="2">
        <v>2</v>
      </c>
      <c r="K1293" s="2">
        <v>16.3352</v>
      </c>
      <c r="L1293" s="18" t="str">
        <f>VLOOKUP(F1293,'BD customers'!$1:$1048576,2,FALSE)</f>
        <v>Russell Applegate</v>
      </c>
      <c r="M1293" s="2">
        <f>MATCH(orders[[#This Row],[Product ID]],'BD product'!A:A,0)</f>
        <v>707</v>
      </c>
      <c r="N1293" s="2" t="str" cm="1">
        <f t="array" ref="N1293">INDEX('BD product'!A:D,M1293,2)</f>
        <v>Office Supplies</v>
      </c>
    </row>
    <row r="1294" spans="1:14" x14ac:dyDescent="0.3">
      <c r="A1294" s="3" t="s">
        <v>2608</v>
      </c>
      <c r="B1294" s="4">
        <v>42646</v>
      </c>
      <c r="C1294" s="12" t="str">
        <f t="shared" si="20"/>
        <v>2016/10</v>
      </c>
      <c r="D1294" s="4">
        <v>42649</v>
      </c>
      <c r="E1294" s="3" t="s">
        <v>11</v>
      </c>
      <c r="F1294" s="3" t="s">
        <v>401</v>
      </c>
      <c r="G1294" s="3" t="s">
        <v>2609</v>
      </c>
      <c r="H1294" s="5">
        <v>15648</v>
      </c>
      <c r="I1294" s="2">
        <v>2</v>
      </c>
      <c r="J1294" s="2">
        <v>2</v>
      </c>
      <c r="K1294" s="2">
        <v>5.0856000000000003</v>
      </c>
      <c r="L1294" s="18" t="str">
        <f>VLOOKUP(F1294,'BD customers'!$1:$1048576,2,FALSE)</f>
        <v>Hunter Lopez</v>
      </c>
      <c r="M1294" s="2">
        <f>MATCH(orders[[#This Row],[Product ID]],'BD product'!A:A,0)</f>
        <v>708</v>
      </c>
      <c r="N1294" s="2" t="str" cm="1">
        <f t="array" ref="N1294">INDEX('BD product'!A:D,M1294,2)</f>
        <v>Office Supplies</v>
      </c>
    </row>
    <row r="1295" spans="1:14" x14ac:dyDescent="0.3">
      <c r="A1295" s="3" t="s">
        <v>2610</v>
      </c>
      <c r="B1295" s="4">
        <v>43037</v>
      </c>
      <c r="C1295" s="12" t="str">
        <f t="shared" si="20"/>
        <v>2017/10</v>
      </c>
      <c r="D1295" s="4">
        <v>43039</v>
      </c>
      <c r="E1295" s="3" t="s">
        <v>11</v>
      </c>
      <c r="F1295" s="3" t="s">
        <v>2611</v>
      </c>
      <c r="G1295" s="3" t="s">
        <v>2612</v>
      </c>
      <c r="H1295" s="5">
        <v>4696</v>
      </c>
      <c r="I1295" s="2">
        <v>8</v>
      </c>
      <c r="J1295" s="2">
        <v>0</v>
      </c>
      <c r="K1295" s="2">
        <v>22.540800000000001</v>
      </c>
      <c r="L1295" s="18" t="str">
        <f>VLOOKUP(F1295,'BD customers'!$1:$1048576,2,FALSE)</f>
        <v>George Bell</v>
      </c>
      <c r="M1295" s="2">
        <f>MATCH(orders[[#This Row],[Product ID]],'BD product'!A:A,0)</f>
        <v>709</v>
      </c>
      <c r="N1295" s="2" t="str" cm="1">
        <f t="array" ref="N1295">INDEX('BD product'!A:D,M1295,2)</f>
        <v>Office Supplies</v>
      </c>
    </row>
    <row r="1296" spans="1:14" x14ac:dyDescent="0.3">
      <c r="A1296" s="3" t="s">
        <v>973</v>
      </c>
      <c r="B1296" s="4">
        <v>42859</v>
      </c>
      <c r="C1296" s="12" t="str">
        <f t="shared" si="20"/>
        <v>2017/05</v>
      </c>
      <c r="D1296" s="4">
        <v>42864</v>
      </c>
      <c r="E1296" s="3" t="s">
        <v>21</v>
      </c>
      <c r="F1296" s="3" t="s">
        <v>974</v>
      </c>
      <c r="G1296" s="3" t="s">
        <v>2612</v>
      </c>
      <c r="H1296" s="5">
        <v>1761</v>
      </c>
      <c r="I1296" s="2">
        <v>3</v>
      </c>
      <c r="J1296" s="2">
        <v>0</v>
      </c>
      <c r="K1296" s="2">
        <v>8.4527999999999999</v>
      </c>
      <c r="L1296" s="18" t="str">
        <f>VLOOKUP(F1296,'BD customers'!$1:$1048576,2,FALSE)</f>
        <v>Lindsay Williams</v>
      </c>
      <c r="M1296" s="2">
        <f>MATCH(orders[[#This Row],[Product ID]],'BD product'!A:A,0)</f>
        <v>709</v>
      </c>
      <c r="N1296" s="2" t="str" cm="1">
        <f t="array" ref="N1296">INDEX('BD product'!A:D,M1296,2)</f>
        <v>Office Supplies</v>
      </c>
    </row>
    <row r="1297" spans="1:14" x14ac:dyDescent="0.3">
      <c r="A1297" s="3" t="s">
        <v>2614</v>
      </c>
      <c r="B1297" s="4">
        <v>42470</v>
      </c>
      <c r="C1297" s="12" t="str">
        <f t="shared" si="20"/>
        <v>2016/04</v>
      </c>
      <c r="D1297" s="4">
        <v>42472</v>
      </c>
      <c r="E1297" s="3" t="s">
        <v>64</v>
      </c>
      <c r="F1297" s="3" t="s">
        <v>2615</v>
      </c>
      <c r="G1297" s="3" t="s">
        <v>2616</v>
      </c>
      <c r="H1297" s="5">
        <v>8904</v>
      </c>
      <c r="I1297" s="2">
        <v>2</v>
      </c>
      <c r="J1297" s="2">
        <v>7</v>
      </c>
      <c r="K1297" s="2">
        <v>-6.5296000000000003</v>
      </c>
      <c r="L1297" s="18" t="str">
        <f>VLOOKUP(F1297,'BD customers'!$1:$1048576,2,FALSE)</f>
        <v>Justin Ritter</v>
      </c>
      <c r="M1297" s="2">
        <f>MATCH(orders[[#This Row],[Product ID]],'BD product'!A:A,0)</f>
        <v>710</v>
      </c>
      <c r="N1297" s="2" t="str" cm="1">
        <f t="array" ref="N1297">INDEX('BD product'!A:D,M1297,2)</f>
        <v>Office Supplies</v>
      </c>
    </row>
    <row r="1298" spans="1:14" x14ac:dyDescent="0.3">
      <c r="A1298" s="3" t="s">
        <v>2618</v>
      </c>
      <c r="B1298" s="4">
        <v>43050</v>
      </c>
      <c r="C1298" s="12" t="str">
        <f t="shared" si="20"/>
        <v>2017/11</v>
      </c>
      <c r="D1298" s="4">
        <v>43052</v>
      </c>
      <c r="E1298" s="3" t="s">
        <v>64</v>
      </c>
      <c r="F1298" s="3" t="s">
        <v>185</v>
      </c>
      <c r="G1298" s="3" t="s">
        <v>2619</v>
      </c>
      <c r="H1298" s="5">
        <v>1044</v>
      </c>
      <c r="I1298" s="2">
        <v>5</v>
      </c>
      <c r="J1298" s="2">
        <v>2</v>
      </c>
      <c r="K1298" s="2">
        <v>0.33929999999999999</v>
      </c>
      <c r="L1298" s="18" t="str">
        <f>VLOOKUP(F1298,'BD customers'!$1:$1048576,2,FALSE)</f>
        <v>Tamara Dahlen</v>
      </c>
      <c r="M1298" s="2">
        <f>MATCH(orders[[#This Row],[Product ID]],'BD product'!A:A,0)</f>
        <v>711</v>
      </c>
      <c r="N1298" s="2" t="str" cm="1">
        <f t="array" ref="N1298">INDEX('BD product'!A:D,M1298,2)</f>
        <v>Office Supplies</v>
      </c>
    </row>
    <row r="1299" spans="1:14" x14ac:dyDescent="0.3">
      <c r="A1299" s="3" t="s">
        <v>2621</v>
      </c>
      <c r="B1299" s="4">
        <v>42407</v>
      </c>
      <c r="C1299" s="12" t="str">
        <f t="shared" si="20"/>
        <v>2016/02</v>
      </c>
      <c r="D1299" s="4">
        <v>42407</v>
      </c>
      <c r="E1299" s="3" t="s">
        <v>41</v>
      </c>
      <c r="F1299" s="3" t="s">
        <v>2075</v>
      </c>
      <c r="G1299" s="3" t="s">
        <v>2619</v>
      </c>
      <c r="H1299" s="5">
        <v>783</v>
      </c>
      <c r="I1299" s="2">
        <v>3</v>
      </c>
      <c r="J1299" s="2">
        <v>0</v>
      </c>
      <c r="K1299" s="2">
        <v>3.6017999999999999</v>
      </c>
      <c r="L1299" s="18" t="str">
        <f>VLOOKUP(F1299,'BD customers'!$1:$1048576,2,FALSE)</f>
        <v>Christina Anderson</v>
      </c>
      <c r="M1299" s="2">
        <f>MATCH(orders[[#This Row],[Product ID]],'BD product'!A:A,0)</f>
        <v>711</v>
      </c>
      <c r="N1299" s="2" t="str" cm="1">
        <f t="array" ref="N1299">INDEX('BD product'!A:D,M1299,2)</f>
        <v>Office Supplies</v>
      </c>
    </row>
    <row r="1300" spans="1:14" x14ac:dyDescent="0.3">
      <c r="A1300" s="3" t="s">
        <v>2618</v>
      </c>
      <c r="B1300" s="4">
        <v>43050</v>
      </c>
      <c r="C1300" s="12" t="str">
        <f t="shared" si="20"/>
        <v>2017/11</v>
      </c>
      <c r="D1300" s="4">
        <v>43052</v>
      </c>
      <c r="E1300" s="3" t="s">
        <v>64</v>
      </c>
      <c r="F1300" s="3" t="s">
        <v>185</v>
      </c>
      <c r="G1300" s="3" t="s">
        <v>2622</v>
      </c>
      <c r="H1300" s="5">
        <v>18336</v>
      </c>
      <c r="I1300" s="2">
        <v>4</v>
      </c>
      <c r="J1300" s="2">
        <v>8</v>
      </c>
      <c r="K1300" s="2">
        <v>-3.2088000000000001</v>
      </c>
      <c r="L1300" s="18" t="str">
        <f>VLOOKUP(F1300,'BD customers'!$1:$1048576,2,FALSE)</f>
        <v>Tamara Dahlen</v>
      </c>
      <c r="M1300" s="2">
        <f>MATCH(orders[[#This Row],[Product ID]],'BD product'!A:A,0)</f>
        <v>712</v>
      </c>
      <c r="N1300" s="2" t="str" cm="1">
        <f t="array" ref="N1300">INDEX('BD product'!A:D,M1300,2)</f>
        <v>Office Supplies</v>
      </c>
    </row>
    <row r="1301" spans="1:14" x14ac:dyDescent="0.3">
      <c r="A1301" s="3" t="s">
        <v>2624</v>
      </c>
      <c r="B1301" s="4">
        <v>43088</v>
      </c>
      <c r="C1301" s="12" t="str">
        <f t="shared" si="20"/>
        <v>2017/12</v>
      </c>
      <c r="D1301" s="4">
        <v>43093</v>
      </c>
      <c r="E1301" s="3" t="s">
        <v>11</v>
      </c>
      <c r="F1301" s="3" t="s">
        <v>1680</v>
      </c>
      <c r="G1301" s="3" t="s">
        <v>2622</v>
      </c>
      <c r="H1301" s="5">
        <v>36672</v>
      </c>
      <c r="I1301" s="2">
        <v>2</v>
      </c>
      <c r="J1301" s="2">
        <v>2</v>
      </c>
      <c r="K1301" s="2">
        <v>0.11459999999999999</v>
      </c>
      <c r="L1301" s="18" t="str">
        <f>VLOOKUP(F1301,'BD customers'!$1:$1048576,2,FALSE)</f>
        <v>Michael Moore</v>
      </c>
      <c r="M1301" s="2">
        <f>MATCH(orders[[#This Row],[Product ID]],'BD product'!A:A,0)</f>
        <v>712</v>
      </c>
      <c r="N1301" s="2" t="str" cm="1">
        <f t="array" ref="N1301">INDEX('BD product'!A:D,M1301,2)</f>
        <v>Office Supplies</v>
      </c>
    </row>
    <row r="1302" spans="1:14" x14ac:dyDescent="0.3">
      <c r="A1302" s="3" t="s">
        <v>2625</v>
      </c>
      <c r="B1302" s="4">
        <v>42907</v>
      </c>
      <c r="C1302" s="12" t="str">
        <f t="shared" si="20"/>
        <v>2017/06</v>
      </c>
      <c r="D1302" s="4">
        <v>42911</v>
      </c>
      <c r="E1302" s="3" t="s">
        <v>11</v>
      </c>
      <c r="F1302" s="3" t="s">
        <v>1240</v>
      </c>
      <c r="G1302" s="3" t="s">
        <v>2622</v>
      </c>
      <c r="H1302" s="5">
        <v>41256</v>
      </c>
      <c r="I1302" s="2">
        <v>6</v>
      </c>
      <c r="J1302" s="2">
        <v>7</v>
      </c>
      <c r="K1302" s="2">
        <v>-0.34379999999999999</v>
      </c>
      <c r="L1302" s="18" t="str">
        <f>VLOOKUP(F1302,'BD customers'!$1:$1048576,2,FALSE)</f>
        <v>Alan Shonely</v>
      </c>
      <c r="M1302" s="2">
        <f>MATCH(orders[[#This Row],[Product ID]],'BD product'!A:A,0)</f>
        <v>712</v>
      </c>
      <c r="N1302" s="2" t="str" cm="1">
        <f t="array" ref="N1302">INDEX('BD product'!A:D,M1302,2)</f>
        <v>Office Supplies</v>
      </c>
    </row>
    <row r="1303" spans="1:14" x14ac:dyDescent="0.3">
      <c r="A1303" s="3" t="s">
        <v>2194</v>
      </c>
      <c r="B1303" s="4">
        <v>42468</v>
      </c>
      <c r="C1303" s="12" t="str">
        <f t="shared" si="20"/>
        <v>2016/04</v>
      </c>
      <c r="D1303" s="4">
        <v>42472</v>
      </c>
      <c r="E1303" s="3" t="s">
        <v>21</v>
      </c>
      <c r="F1303" s="3" t="s">
        <v>195</v>
      </c>
      <c r="G1303" s="3" t="s">
        <v>2626</v>
      </c>
      <c r="H1303" s="5">
        <v>2004</v>
      </c>
      <c r="I1303" s="2">
        <v>3</v>
      </c>
      <c r="J1303" s="2">
        <v>0</v>
      </c>
      <c r="K1303" s="2">
        <v>9.6191999999999993</v>
      </c>
      <c r="L1303" s="18" t="str">
        <f>VLOOKUP(F1303,'BD customers'!$1:$1048576,2,FALSE)</f>
        <v>Logan Currie</v>
      </c>
      <c r="M1303" s="2">
        <f>MATCH(orders[[#This Row],[Product ID]],'BD product'!A:A,0)</f>
        <v>713</v>
      </c>
      <c r="N1303" s="2" t="str" cm="1">
        <f t="array" ref="N1303">INDEX('BD product'!A:D,M1303,2)</f>
        <v>Office Supplies</v>
      </c>
    </row>
    <row r="1304" spans="1:14" x14ac:dyDescent="0.3">
      <c r="A1304" s="3" t="s">
        <v>2194</v>
      </c>
      <c r="B1304" s="4">
        <v>42468</v>
      </c>
      <c r="C1304" s="12" t="str">
        <f t="shared" si="20"/>
        <v>2016/04</v>
      </c>
      <c r="D1304" s="4">
        <v>42472</v>
      </c>
      <c r="E1304" s="3" t="s">
        <v>21</v>
      </c>
      <c r="F1304" s="3" t="s">
        <v>195</v>
      </c>
      <c r="G1304" s="3" t="s">
        <v>2628</v>
      </c>
      <c r="H1304" s="5">
        <v>1296</v>
      </c>
      <c r="I1304" s="2">
        <v>2</v>
      </c>
      <c r="J1304" s="2">
        <v>0</v>
      </c>
      <c r="K1304" s="2">
        <v>6.2207999999999997</v>
      </c>
      <c r="L1304" s="18" t="str">
        <f>VLOOKUP(F1304,'BD customers'!$1:$1048576,2,FALSE)</f>
        <v>Logan Currie</v>
      </c>
      <c r="M1304" s="2">
        <f>MATCH(orders[[#This Row],[Product ID]],'BD product'!A:A,0)</f>
        <v>714</v>
      </c>
      <c r="N1304" s="2" t="str" cm="1">
        <f t="array" ref="N1304">INDEX('BD product'!A:D,M1304,2)</f>
        <v>Office Supplies</v>
      </c>
    </row>
    <row r="1305" spans="1:14" x14ac:dyDescent="0.3">
      <c r="A1305" s="3" t="s">
        <v>2630</v>
      </c>
      <c r="B1305" s="4">
        <v>42198</v>
      </c>
      <c r="C1305" s="12" t="str">
        <f t="shared" si="20"/>
        <v>2015/07</v>
      </c>
      <c r="D1305" s="4">
        <v>42200</v>
      </c>
      <c r="E1305" s="3" t="s">
        <v>11</v>
      </c>
      <c r="F1305" s="3" t="s">
        <v>2631</v>
      </c>
      <c r="G1305" s="3" t="s">
        <v>2628</v>
      </c>
      <c r="H1305" s="5">
        <v>3888</v>
      </c>
      <c r="I1305" s="2">
        <v>6</v>
      </c>
      <c r="J1305" s="2">
        <v>0</v>
      </c>
      <c r="K1305" s="2">
        <v>18.662400000000002</v>
      </c>
      <c r="L1305" s="18" t="str">
        <f>VLOOKUP(F1305,'BD customers'!$1:$1048576,2,FALSE)</f>
        <v>Neil Ducich</v>
      </c>
      <c r="M1305" s="2">
        <f>MATCH(orders[[#This Row],[Product ID]],'BD product'!A:A,0)</f>
        <v>714</v>
      </c>
      <c r="N1305" s="2" t="str" cm="1">
        <f t="array" ref="N1305">INDEX('BD product'!A:D,M1305,2)</f>
        <v>Office Supplies</v>
      </c>
    </row>
    <row r="1306" spans="1:14" x14ac:dyDescent="0.3">
      <c r="A1306" s="3" t="s">
        <v>2632</v>
      </c>
      <c r="B1306" s="4">
        <v>43099</v>
      </c>
      <c r="C1306" s="12" t="str">
        <f t="shared" si="20"/>
        <v>2017/12</v>
      </c>
      <c r="D1306" s="4">
        <v>43103</v>
      </c>
      <c r="E1306" s="3" t="s">
        <v>21</v>
      </c>
      <c r="F1306" s="3" t="s">
        <v>249</v>
      </c>
      <c r="G1306" s="3" t="s">
        <v>2633</v>
      </c>
      <c r="H1306" s="5">
        <v>323136</v>
      </c>
      <c r="I1306" s="2">
        <v>4</v>
      </c>
      <c r="J1306" s="2">
        <v>2</v>
      </c>
      <c r="K1306" s="2">
        <v>12.117599999999999</v>
      </c>
      <c r="L1306" s="18" t="str">
        <f>VLOOKUP(F1306,'BD customers'!$1:$1048576,2,FALSE)</f>
        <v>Patrick O'Donnell</v>
      </c>
      <c r="M1306" s="2">
        <f>MATCH(orders[[#This Row],[Product ID]],'BD product'!A:A,0)</f>
        <v>715</v>
      </c>
      <c r="N1306" s="2" t="str" cm="1">
        <f t="array" ref="N1306">INDEX('BD product'!A:D,M1306,2)</f>
        <v>Furniture</v>
      </c>
    </row>
    <row r="1307" spans="1:14" x14ac:dyDescent="0.3">
      <c r="A1307" s="3" t="s">
        <v>2632</v>
      </c>
      <c r="B1307" s="4">
        <v>43099</v>
      </c>
      <c r="C1307" s="12" t="str">
        <f t="shared" si="20"/>
        <v>2017/12</v>
      </c>
      <c r="D1307" s="4">
        <v>43103</v>
      </c>
      <c r="E1307" s="3" t="s">
        <v>21</v>
      </c>
      <c r="F1307" s="3" t="s">
        <v>249</v>
      </c>
      <c r="G1307" s="3" t="s">
        <v>2635</v>
      </c>
      <c r="H1307" s="5">
        <v>9093</v>
      </c>
      <c r="I1307" s="2">
        <v>7</v>
      </c>
      <c r="J1307" s="2">
        <v>0</v>
      </c>
      <c r="K1307" s="2">
        <v>2.7279</v>
      </c>
      <c r="L1307" s="18" t="str">
        <f>VLOOKUP(F1307,'BD customers'!$1:$1048576,2,FALSE)</f>
        <v>Patrick O'Donnell</v>
      </c>
      <c r="M1307" s="2">
        <f>MATCH(orders[[#This Row],[Product ID]],'BD product'!A:A,0)</f>
        <v>716</v>
      </c>
      <c r="N1307" s="2" t="str" cm="1">
        <f t="array" ref="N1307">INDEX('BD product'!A:D,M1307,2)</f>
        <v>Technology</v>
      </c>
    </row>
    <row r="1308" spans="1:14" x14ac:dyDescent="0.3">
      <c r="A1308" s="3" t="s">
        <v>2632</v>
      </c>
      <c r="B1308" s="4">
        <v>43099</v>
      </c>
      <c r="C1308" s="12" t="str">
        <f t="shared" si="20"/>
        <v>2017/12</v>
      </c>
      <c r="D1308" s="4">
        <v>43103</v>
      </c>
      <c r="E1308" s="3" t="s">
        <v>21</v>
      </c>
      <c r="F1308" s="3" t="s">
        <v>249</v>
      </c>
      <c r="G1308" s="3" t="s">
        <v>2637</v>
      </c>
      <c r="H1308" s="5">
        <v>52776</v>
      </c>
      <c r="I1308" s="2">
        <v>3</v>
      </c>
      <c r="J1308" s="2">
        <v>2</v>
      </c>
      <c r="K1308" s="2">
        <v>1.9791000000000001</v>
      </c>
      <c r="L1308" s="18" t="str">
        <f>VLOOKUP(F1308,'BD customers'!$1:$1048576,2,FALSE)</f>
        <v>Patrick O'Donnell</v>
      </c>
      <c r="M1308" s="2">
        <f>MATCH(orders[[#This Row],[Product ID]],'BD product'!A:A,0)</f>
        <v>717</v>
      </c>
      <c r="N1308" s="2" t="str" cm="1">
        <f t="array" ref="N1308">INDEX('BD product'!A:D,M1308,2)</f>
        <v>Office Supplies</v>
      </c>
    </row>
    <row r="1309" spans="1:14" x14ac:dyDescent="0.3">
      <c r="A1309" s="3" t="s">
        <v>2639</v>
      </c>
      <c r="B1309" s="4">
        <v>41765</v>
      </c>
      <c r="C1309" s="12" t="str">
        <f t="shared" si="20"/>
        <v>2014/05</v>
      </c>
      <c r="D1309" s="4">
        <v>41769</v>
      </c>
      <c r="E1309" s="3" t="s">
        <v>21</v>
      </c>
      <c r="F1309" s="3" t="s">
        <v>97</v>
      </c>
      <c r="G1309" s="3" t="s">
        <v>2637</v>
      </c>
      <c r="H1309" s="5">
        <v>140736</v>
      </c>
      <c r="I1309" s="2">
        <v>8</v>
      </c>
      <c r="J1309" s="2">
        <v>2</v>
      </c>
      <c r="K1309" s="2">
        <v>5.2775999999999996</v>
      </c>
      <c r="L1309" s="18" t="str">
        <f>VLOOKUP(F1309,'BD customers'!$1:$1048576,2,FALSE)</f>
        <v>Harold Pawlan</v>
      </c>
      <c r="M1309" s="2">
        <f>MATCH(orders[[#This Row],[Product ID]],'BD product'!A:A,0)</f>
        <v>717</v>
      </c>
      <c r="N1309" s="2" t="str" cm="1">
        <f t="array" ref="N1309">INDEX('BD product'!A:D,M1309,2)</f>
        <v>Office Supplies</v>
      </c>
    </row>
    <row r="1310" spans="1:14" x14ac:dyDescent="0.3">
      <c r="A1310" s="3" t="s">
        <v>2640</v>
      </c>
      <c r="B1310" s="4">
        <v>42980</v>
      </c>
      <c r="C1310" s="12" t="str">
        <f t="shared" si="20"/>
        <v>2017/09</v>
      </c>
      <c r="D1310" s="4">
        <v>42985</v>
      </c>
      <c r="E1310" s="3" t="s">
        <v>21</v>
      </c>
      <c r="F1310" s="3" t="s">
        <v>2641</v>
      </c>
      <c r="G1310" s="3" t="s">
        <v>2642</v>
      </c>
      <c r="H1310" s="5">
        <v>11998</v>
      </c>
      <c r="I1310" s="2">
        <v>4</v>
      </c>
      <c r="J1310" s="2">
        <v>0</v>
      </c>
      <c r="K1310" s="2">
        <v>32.394599999999997</v>
      </c>
      <c r="L1310" s="18" t="str">
        <f>VLOOKUP(F1310,'BD customers'!$1:$1048576,2,FALSE)</f>
        <v>Bill Eplett</v>
      </c>
      <c r="M1310" s="2">
        <f>MATCH(orders[[#This Row],[Product ID]],'BD product'!A:A,0)</f>
        <v>718</v>
      </c>
      <c r="N1310" s="2" t="str" cm="1">
        <f t="array" ref="N1310">INDEX('BD product'!A:D,M1310,2)</f>
        <v>Technology</v>
      </c>
    </row>
    <row r="1311" spans="1:14" x14ac:dyDescent="0.3">
      <c r="A1311" s="3" t="s">
        <v>2640</v>
      </c>
      <c r="B1311" s="4">
        <v>42980</v>
      </c>
      <c r="C1311" s="12" t="str">
        <f t="shared" si="20"/>
        <v>2017/09</v>
      </c>
      <c r="D1311" s="4">
        <v>42985</v>
      </c>
      <c r="E1311" s="3" t="s">
        <v>21</v>
      </c>
      <c r="F1311" s="3" t="s">
        <v>2641</v>
      </c>
      <c r="G1311" s="3" t="s">
        <v>2644</v>
      </c>
      <c r="H1311" s="5">
        <v>192878</v>
      </c>
      <c r="I1311" s="2">
        <v>7</v>
      </c>
      <c r="J1311" s="2">
        <v>0</v>
      </c>
      <c r="K1311" s="2">
        <v>829.37540000000001</v>
      </c>
      <c r="L1311" s="18" t="str">
        <f>VLOOKUP(F1311,'BD customers'!$1:$1048576,2,FALSE)</f>
        <v>Bill Eplett</v>
      </c>
      <c r="M1311" s="2">
        <f>MATCH(orders[[#This Row],[Product ID]],'BD product'!A:A,0)</f>
        <v>719</v>
      </c>
      <c r="N1311" s="2" t="str" cm="1">
        <f t="array" ref="N1311">INDEX('BD product'!A:D,M1311,2)</f>
        <v>Technology</v>
      </c>
    </row>
    <row r="1312" spans="1:14" x14ac:dyDescent="0.3">
      <c r="A1312" s="3" t="s">
        <v>2640</v>
      </c>
      <c r="B1312" s="4">
        <v>42980</v>
      </c>
      <c r="C1312" s="12" t="str">
        <f t="shared" si="20"/>
        <v>2017/09</v>
      </c>
      <c r="D1312" s="4">
        <v>42985</v>
      </c>
      <c r="E1312" s="3" t="s">
        <v>21</v>
      </c>
      <c r="F1312" s="3" t="s">
        <v>2641</v>
      </c>
      <c r="G1312" s="3" t="s">
        <v>2646</v>
      </c>
      <c r="H1312" s="5">
        <v>35238</v>
      </c>
      <c r="I1312" s="2">
        <v>2</v>
      </c>
      <c r="J1312" s="2">
        <v>0</v>
      </c>
      <c r="K1312" s="2">
        <v>81.047399999999996</v>
      </c>
      <c r="L1312" s="18" t="str">
        <f>VLOOKUP(F1312,'BD customers'!$1:$1048576,2,FALSE)</f>
        <v>Bill Eplett</v>
      </c>
      <c r="M1312" s="2">
        <f>MATCH(orders[[#This Row],[Product ID]],'BD product'!A:A,0)</f>
        <v>720</v>
      </c>
      <c r="N1312" s="2" t="str" cm="1">
        <f t="array" ref="N1312">INDEX('BD product'!A:D,M1312,2)</f>
        <v>Office Supplies</v>
      </c>
    </row>
    <row r="1313" spans="1:14" x14ac:dyDescent="0.3">
      <c r="A1313" s="3" t="s">
        <v>1200</v>
      </c>
      <c r="B1313" s="4">
        <v>41805</v>
      </c>
      <c r="C1313" s="12" t="str">
        <f t="shared" si="20"/>
        <v>2014/06</v>
      </c>
      <c r="D1313" s="4">
        <v>41811</v>
      </c>
      <c r="E1313" s="3" t="s">
        <v>21</v>
      </c>
      <c r="F1313" s="3" t="s">
        <v>1161</v>
      </c>
      <c r="G1313" s="3" t="s">
        <v>2648</v>
      </c>
      <c r="H1313" s="5">
        <v>99918</v>
      </c>
      <c r="I1313" s="2">
        <v>2</v>
      </c>
      <c r="J1313" s="2">
        <v>3</v>
      </c>
      <c r="K1313" s="2">
        <v>-18.5562</v>
      </c>
      <c r="L1313" s="18" t="str">
        <f>VLOOKUP(F1313,'BD customers'!$1:$1048576,2,FALSE)</f>
        <v>Kelly Lampkin</v>
      </c>
      <c r="M1313" s="2">
        <f>MATCH(orders[[#This Row],[Product ID]],'BD product'!A:A,0)</f>
        <v>721</v>
      </c>
      <c r="N1313" s="2" t="str" cm="1">
        <f t="array" ref="N1313">INDEX('BD product'!A:D,M1313,2)</f>
        <v>Furniture</v>
      </c>
    </row>
    <row r="1314" spans="1:14" x14ac:dyDescent="0.3">
      <c r="A1314" s="3" t="s">
        <v>2380</v>
      </c>
      <c r="B1314" s="4">
        <v>42434</v>
      </c>
      <c r="C1314" s="12" t="str">
        <f t="shared" si="20"/>
        <v>2016/03</v>
      </c>
      <c r="D1314" s="4">
        <v>42440</v>
      </c>
      <c r="E1314" s="3" t="s">
        <v>21</v>
      </c>
      <c r="F1314" s="3" t="s">
        <v>39</v>
      </c>
      <c r="G1314" s="3" t="s">
        <v>2650</v>
      </c>
      <c r="H1314" s="5">
        <v>12992</v>
      </c>
      <c r="I1314" s="2">
        <v>1</v>
      </c>
      <c r="J1314" s="2">
        <v>2</v>
      </c>
      <c r="K1314" s="2">
        <v>-8.1199999999999994E-2</v>
      </c>
      <c r="L1314" s="18" t="str">
        <f>VLOOKUP(F1314,'BD customers'!$1:$1048576,2,FALSE)</f>
        <v>Rob Williams</v>
      </c>
      <c r="M1314" s="2">
        <f>MATCH(orders[[#This Row],[Product ID]],'BD product'!A:A,0)</f>
        <v>722</v>
      </c>
      <c r="N1314" s="2" t="str" cm="1">
        <f t="array" ref="N1314">INDEX('BD product'!A:D,M1314,2)</f>
        <v>Office Supplies</v>
      </c>
    </row>
    <row r="1315" spans="1:14" x14ac:dyDescent="0.3">
      <c r="A1315" s="3" t="s">
        <v>2652</v>
      </c>
      <c r="B1315" s="4">
        <v>42105</v>
      </c>
      <c r="C1315" s="12" t="str">
        <f t="shared" si="20"/>
        <v>2015/04</v>
      </c>
      <c r="D1315" s="4">
        <v>42109</v>
      </c>
      <c r="E1315" s="3" t="s">
        <v>21</v>
      </c>
      <c r="F1315" s="3" t="s">
        <v>2653</v>
      </c>
      <c r="G1315" s="3" t="s">
        <v>2654</v>
      </c>
      <c r="H1315" s="5">
        <v>8514</v>
      </c>
      <c r="I1315" s="2">
        <v>3</v>
      </c>
      <c r="J1315" s="2">
        <v>0</v>
      </c>
      <c r="K1315" s="2">
        <v>34.907400000000003</v>
      </c>
      <c r="L1315" s="18" t="str">
        <f>VLOOKUP(F1315,'BD customers'!$1:$1048576,2,FALSE)</f>
        <v>Sanjit Engle</v>
      </c>
      <c r="M1315" s="2">
        <f>MATCH(orders[[#This Row],[Product ID]],'BD product'!A:A,0)</f>
        <v>723</v>
      </c>
      <c r="N1315" s="2" t="str" cm="1">
        <f t="array" ref="N1315">INDEX('BD product'!A:D,M1315,2)</f>
        <v>Technology</v>
      </c>
    </row>
    <row r="1316" spans="1:14" x14ac:dyDescent="0.3">
      <c r="A1316" s="3" t="s">
        <v>2652</v>
      </c>
      <c r="B1316" s="4">
        <v>42105</v>
      </c>
      <c r="C1316" s="12" t="str">
        <f t="shared" si="20"/>
        <v>2015/04</v>
      </c>
      <c r="D1316" s="4">
        <v>42109</v>
      </c>
      <c r="E1316" s="3" t="s">
        <v>21</v>
      </c>
      <c r="F1316" s="3" t="s">
        <v>2653</v>
      </c>
      <c r="G1316" s="3" t="s">
        <v>2656</v>
      </c>
      <c r="H1316" s="5">
        <v>2199</v>
      </c>
      <c r="I1316" s="2">
        <v>1</v>
      </c>
      <c r="J1316" s="2">
        <v>0</v>
      </c>
      <c r="K1316" s="2">
        <v>10.555199999999999</v>
      </c>
      <c r="L1316" s="18" t="str">
        <f>VLOOKUP(F1316,'BD customers'!$1:$1048576,2,FALSE)</f>
        <v>Sanjit Engle</v>
      </c>
      <c r="M1316" s="2">
        <f>MATCH(orders[[#This Row],[Product ID]],'BD product'!A:A,0)</f>
        <v>724</v>
      </c>
      <c r="N1316" s="2" t="str" cm="1">
        <f t="array" ref="N1316">INDEX('BD product'!A:D,M1316,2)</f>
        <v>Technology</v>
      </c>
    </row>
    <row r="1317" spans="1:14" x14ac:dyDescent="0.3">
      <c r="A1317" s="3" t="s">
        <v>2652</v>
      </c>
      <c r="B1317" s="4">
        <v>42105</v>
      </c>
      <c r="C1317" s="12" t="str">
        <f t="shared" si="20"/>
        <v>2015/04</v>
      </c>
      <c r="D1317" s="4">
        <v>42109</v>
      </c>
      <c r="E1317" s="3" t="s">
        <v>21</v>
      </c>
      <c r="F1317" s="3" t="s">
        <v>2653</v>
      </c>
      <c r="G1317" s="3" t="s">
        <v>2658</v>
      </c>
      <c r="H1317" s="5">
        <v>4066</v>
      </c>
      <c r="I1317" s="2">
        <v>5</v>
      </c>
      <c r="J1317" s="2">
        <v>0</v>
      </c>
      <c r="K1317" s="2">
        <v>11.3848</v>
      </c>
      <c r="L1317" s="18" t="str">
        <f>VLOOKUP(F1317,'BD customers'!$1:$1048576,2,FALSE)</f>
        <v>Sanjit Engle</v>
      </c>
      <c r="M1317" s="2">
        <f>MATCH(orders[[#This Row],[Product ID]],'BD product'!A:A,0)</f>
        <v>725</v>
      </c>
      <c r="N1317" s="2" t="str" cm="1">
        <f t="array" ref="N1317">INDEX('BD product'!A:D,M1317,2)</f>
        <v>Office Supplies</v>
      </c>
    </row>
    <row r="1318" spans="1:14" x14ac:dyDescent="0.3">
      <c r="A1318" s="3" t="s">
        <v>2660</v>
      </c>
      <c r="B1318" s="4">
        <v>42481</v>
      </c>
      <c r="C1318" s="12" t="str">
        <f t="shared" si="20"/>
        <v>2016/04</v>
      </c>
      <c r="D1318" s="4">
        <v>42486</v>
      </c>
      <c r="E1318" s="3" t="s">
        <v>21</v>
      </c>
      <c r="F1318" s="3" t="s">
        <v>903</v>
      </c>
      <c r="G1318" s="3" t="s">
        <v>2658</v>
      </c>
      <c r="H1318" s="5">
        <v>48792</v>
      </c>
      <c r="I1318" s="2">
        <v>3</v>
      </c>
      <c r="J1318" s="2">
        <v>8</v>
      </c>
      <c r="K1318" s="2">
        <v>-126.8592</v>
      </c>
      <c r="L1318" s="18" t="str">
        <f>VLOOKUP(F1318,'BD customers'!$1:$1048576,2,FALSE)</f>
        <v>Sibella Parks</v>
      </c>
      <c r="M1318" s="2">
        <f>MATCH(orders[[#This Row],[Product ID]],'BD product'!A:A,0)</f>
        <v>725</v>
      </c>
      <c r="N1318" s="2" t="str" cm="1">
        <f t="array" ref="N1318">INDEX('BD product'!A:D,M1318,2)</f>
        <v>Office Supplies</v>
      </c>
    </row>
    <row r="1319" spans="1:14" x14ac:dyDescent="0.3">
      <c r="A1319" s="3" t="s">
        <v>2661</v>
      </c>
      <c r="B1319" s="4">
        <v>42149</v>
      </c>
      <c r="C1319" s="12" t="str">
        <f t="shared" si="20"/>
        <v>2015/05</v>
      </c>
      <c r="D1319" s="4">
        <v>42153</v>
      </c>
      <c r="E1319" s="3" t="s">
        <v>21</v>
      </c>
      <c r="F1319" s="3" t="s">
        <v>2662</v>
      </c>
      <c r="G1319" s="3" t="s">
        <v>2658</v>
      </c>
      <c r="H1319" s="5">
        <v>845728</v>
      </c>
      <c r="I1319" s="2">
        <v>13</v>
      </c>
      <c r="J1319" s="2">
        <v>2</v>
      </c>
      <c r="K1319" s="2">
        <v>84.572800000000001</v>
      </c>
      <c r="L1319" s="18" t="str">
        <f>VLOOKUP(F1319,'BD customers'!$1:$1048576,2,FALSE)</f>
        <v>Justin Hirsh</v>
      </c>
      <c r="M1319" s="2">
        <f>MATCH(orders[[#This Row],[Product ID]],'BD product'!A:A,0)</f>
        <v>725</v>
      </c>
      <c r="N1319" s="2" t="str" cm="1">
        <f t="array" ref="N1319">INDEX('BD product'!A:D,M1319,2)</f>
        <v>Office Supplies</v>
      </c>
    </row>
    <row r="1320" spans="1:14" x14ac:dyDescent="0.3">
      <c r="A1320" s="3" t="s">
        <v>2663</v>
      </c>
      <c r="B1320" s="4">
        <v>41895</v>
      </c>
      <c r="C1320" s="12" t="str">
        <f t="shared" si="20"/>
        <v>2014/09</v>
      </c>
      <c r="D1320" s="4">
        <v>41898</v>
      </c>
      <c r="E1320" s="3" t="s">
        <v>64</v>
      </c>
      <c r="F1320" s="3" t="s">
        <v>2664</v>
      </c>
      <c r="G1320" s="3" t="s">
        <v>2665</v>
      </c>
      <c r="H1320" s="5">
        <v>15552</v>
      </c>
      <c r="I1320" s="2">
        <v>3</v>
      </c>
      <c r="J1320" s="2">
        <v>2</v>
      </c>
      <c r="K1320" s="2">
        <v>5.4432</v>
      </c>
      <c r="L1320" s="18" t="str">
        <f>VLOOKUP(F1320,'BD customers'!$1:$1048576,2,FALSE)</f>
        <v>Jessica Myrick</v>
      </c>
      <c r="M1320" s="2">
        <f>MATCH(orders[[#This Row],[Product ID]],'BD product'!A:A,0)</f>
        <v>726</v>
      </c>
      <c r="N1320" s="2" t="str" cm="1">
        <f t="array" ref="N1320">INDEX('BD product'!A:D,M1320,2)</f>
        <v>Office Supplies</v>
      </c>
    </row>
    <row r="1321" spans="1:14" x14ac:dyDescent="0.3">
      <c r="A1321" s="3" t="s">
        <v>2667</v>
      </c>
      <c r="B1321" s="4">
        <v>41754</v>
      </c>
      <c r="C1321" s="12" t="str">
        <f t="shared" si="20"/>
        <v>2014/04</v>
      </c>
      <c r="D1321" s="4">
        <v>41758</v>
      </c>
      <c r="E1321" s="3" t="s">
        <v>21</v>
      </c>
      <c r="F1321" s="3" t="s">
        <v>633</v>
      </c>
      <c r="G1321" s="3" t="s">
        <v>2665</v>
      </c>
      <c r="H1321" s="5">
        <v>10368</v>
      </c>
      <c r="I1321" s="2">
        <v>2</v>
      </c>
      <c r="J1321" s="2">
        <v>2</v>
      </c>
      <c r="K1321" s="2">
        <v>3.6288</v>
      </c>
      <c r="L1321" s="18" t="str">
        <f>VLOOKUP(F1321,'BD customers'!$1:$1048576,2,FALSE)</f>
        <v>Dianna Arnett</v>
      </c>
      <c r="M1321" s="2">
        <f>MATCH(orders[[#This Row],[Product ID]],'BD product'!A:A,0)</f>
        <v>726</v>
      </c>
      <c r="N1321" s="2" t="str" cm="1">
        <f t="array" ref="N1321">INDEX('BD product'!A:D,M1321,2)</f>
        <v>Office Supplies</v>
      </c>
    </row>
    <row r="1322" spans="1:14" x14ac:dyDescent="0.3">
      <c r="A1322" s="3" t="s">
        <v>2663</v>
      </c>
      <c r="B1322" s="4">
        <v>41895</v>
      </c>
      <c r="C1322" s="12" t="str">
        <f t="shared" si="20"/>
        <v>2014/09</v>
      </c>
      <c r="D1322" s="4">
        <v>41898</v>
      </c>
      <c r="E1322" s="3" t="s">
        <v>64</v>
      </c>
      <c r="F1322" s="3" t="s">
        <v>2664</v>
      </c>
      <c r="G1322" s="3" t="s">
        <v>2668</v>
      </c>
      <c r="H1322" s="5">
        <v>2520</v>
      </c>
      <c r="I1322" s="2">
        <v>5</v>
      </c>
      <c r="J1322" s="2">
        <v>2</v>
      </c>
      <c r="K1322" s="2">
        <v>0.53549999999999998</v>
      </c>
      <c r="L1322" s="18" t="str">
        <f>VLOOKUP(F1322,'BD customers'!$1:$1048576,2,FALSE)</f>
        <v>Jessica Myrick</v>
      </c>
      <c r="M1322" s="2">
        <f>MATCH(orders[[#This Row],[Product ID]],'BD product'!A:A,0)</f>
        <v>727</v>
      </c>
      <c r="N1322" s="2" t="str" cm="1">
        <f t="array" ref="N1322">INDEX('BD product'!A:D,M1322,2)</f>
        <v>Technology</v>
      </c>
    </row>
    <row r="1323" spans="1:14" x14ac:dyDescent="0.3">
      <c r="A1323" s="3" t="s">
        <v>277</v>
      </c>
      <c r="B1323" s="4">
        <v>42268</v>
      </c>
      <c r="C1323" s="12" t="str">
        <f t="shared" si="20"/>
        <v>2015/09</v>
      </c>
      <c r="D1323" s="4">
        <v>42271</v>
      </c>
      <c r="E1323" s="3" t="s">
        <v>64</v>
      </c>
      <c r="F1323" s="3" t="s">
        <v>278</v>
      </c>
      <c r="G1323" s="3" t="s">
        <v>2668</v>
      </c>
      <c r="H1323" s="5">
        <v>1512</v>
      </c>
      <c r="I1323" s="2">
        <v>3</v>
      </c>
      <c r="J1323" s="2">
        <v>2</v>
      </c>
      <c r="K1323" s="2">
        <v>0.32129999999999997</v>
      </c>
      <c r="L1323" s="18" t="str">
        <f>VLOOKUP(F1323,'BD customers'!$1:$1048576,2,FALSE)</f>
        <v>Stuart Van</v>
      </c>
      <c r="M1323" s="2">
        <f>MATCH(orders[[#This Row],[Product ID]],'BD product'!A:A,0)</f>
        <v>727</v>
      </c>
      <c r="N1323" s="2" t="str" cm="1">
        <f t="array" ref="N1323">INDEX('BD product'!A:D,M1323,2)</f>
        <v>Technology</v>
      </c>
    </row>
    <row r="1324" spans="1:14" x14ac:dyDescent="0.3">
      <c r="A1324" s="3" t="s">
        <v>1940</v>
      </c>
      <c r="B1324" s="4">
        <v>42839</v>
      </c>
      <c r="C1324" s="12" t="str">
        <f t="shared" si="20"/>
        <v>2017/04</v>
      </c>
      <c r="D1324" s="4">
        <v>42842</v>
      </c>
      <c r="E1324" s="3" t="s">
        <v>64</v>
      </c>
      <c r="F1324" s="3" t="s">
        <v>1941</v>
      </c>
      <c r="G1324" s="3" t="s">
        <v>2670</v>
      </c>
      <c r="H1324" s="5">
        <v>89856</v>
      </c>
      <c r="I1324" s="2">
        <v>3</v>
      </c>
      <c r="J1324" s="2">
        <v>2</v>
      </c>
      <c r="K1324" s="2">
        <v>21.340800000000002</v>
      </c>
      <c r="L1324" s="18" t="str">
        <f>VLOOKUP(F1324,'BD customers'!$1:$1048576,2,FALSE)</f>
        <v>Alan Barnes</v>
      </c>
      <c r="M1324" s="2">
        <f>MATCH(orders[[#This Row],[Product ID]],'BD product'!A:A,0)</f>
        <v>728</v>
      </c>
      <c r="N1324" s="2" t="str" cm="1">
        <f t="array" ref="N1324">INDEX('BD product'!A:D,M1324,2)</f>
        <v>Office Supplies</v>
      </c>
    </row>
    <row r="1325" spans="1:14" x14ac:dyDescent="0.3">
      <c r="A1325" s="3" t="s">
        <v>2672</v>
      </c>
      <c r="B1325" s="4">
        <v>42980</v>
      </c>
      <c r="C1325" s="12" t="str">
        <f t="shared" si="20"/>
        <v>2017/09</v>
      </c>
      <c r="D1325" s="4">
        <v>42984</v>
      </c>
      <c r="E1325" s="3" t="s">
        <v>21</v>
      </c>
      <c r="F1325" s="3" t="s">
        <v>449</v>
      </c>
      <c r="G1325" s="3" t="s">
        <v>2673</v>
      </c>
      <c r="H1325" s="5">
        <v>12192</v>
      </c>
      <c r="I1325" s="2">
        <v>3</v>
      </c>
      <c r="J1325" s="2">
        <v>2</v>
      </c>
      <c r="K1325" s="2">
        <v>4.1147999999999998</v>
      </c>
      <c r="L1325" s="18" t="str">
        <f>VLOOKUP(F1325,'BD customers'!$1:$1048576,2,FALSE)</f>
        <v>Ralph Kennedy</v>
      </c>
      <c r="M1325" s="2">
        <f>MATCH(orders[[#This Row],[Product ID]],'BD product'!A:A,0)</f>
        <v>729</v>
      </c>
      <c r="N1325" s="2" t="str" cm="1">
        <f t="array" ref="N1325">INDEX('BD product'!A:D,M1325,2)</f>
        <v>Office Supplies</v>
      </c>
    </row>
    <row r="1326" spans="1:14" x14ac:dyDescent="0.3">
      <c r="A1326" s="3" t="s">
        <v>661</v>
      </c>
      <c r="B1326" s="4">
        <v>42541</v>
      </c>
      <c r="C1326" s="12" t="str">
        <f t="shared" si="20"/>
        <v>2016/06</v>
      </c>
      <c r="D1326" s="4">
        <v>42545</v>
      </c>
      <c r="E1326" s="3" t="s">
        <v>21</v>
      </c>
      <c r="F1326" s="3" t="s">
        <v>662</v>
      </c>
      <c r="G1326" s="3" t="s">
        <v>2675</v>
      </c>
      <c r="H1326" s="5">
        <v>45056</v>
      </c>
      <c r="I1326" s="2">
        <v>8</v>
      </c>
      <c r="J1326" s="2">
        <v>2</v>
      </c>
      <c r="K1326" s="2">
        <v>15.2064</v>
      </c>
      <c r="L1326" s="18" t="str">
        <f>VLOOKUP(F1326,'BD customers'!$1:$1048576,2,FALSE)</f>
        <v>Catherine Glotzbach</v>
      </c>
      <c r="M1326" s="2">
        <f>MATCH(orders[[#This Row],[Product ID]],'BD product'!A:A,0)</f>
        <v>730</v>
      </c>
      <c r="N1326" s="2" t="str" cm="1">
        <f t="array" ref="N1326">INDEX('BD product'!A:D,M1326,2)</f>
        <v>Office Supplies</v>
      </c>
    </row>
    <row r="1327" spans="1:14" x14ac:dyDescent="0.3">
      <c r="A1327" s="3" t="s">
        <v>661</v>
      </c>
      <c r="B1327" s="4">
        <v>42541</v>
      </c>
      <c r="C1327" s="12" t="str">
        <f t="shared" si="20"/>
        <v>2016/06</v>
      </c>
      <c r="D1327" s="4">
        <v>42545</v>
      </c>
      <c r="E1327" s="3" t="s">
        <v>21</v>
      </c>
      <c r="F1327" s="3" t="s">
        <v>662</v>
      </c>
      <c r="G1327" s="3" t="s">
        <v>2677</v>
      </c>
      <c r="H1327" s="5">
        <v>29718</v>
      </c>
      <c r="I1327" s="2">
        <v>6</v>
      </c>
      <c r="J1327" s="2">
        <v>7</v>
      </c>
      <c r="K1327" s="2">
        <v>-21.793199999999999</v>
      </c>
      <c r="L1327" s="18" t="str">
        <f>VLOOKUP(F1327,'BD customers'!$1:$1048576,2,FALSE)</f>
        <v>Catherine Glotzbach</v>
      </c>
      <c r="M1327" s="2">
        <f>MATCH(orders[[#This Row],[Product ID]],'BD product'!A:A,0)</f>
        <v>731</v>
      </c>
      <c r="N1327" s="2" t="str" cm="1">
        <f t="array" ref="N1327">INDEX('BD product'!A:D,M1327,2)</f>
        <v>Office Supplies</v>
      </c>
    </row>
    <row r="1328" spans="1:14" x14ac:dyDescent="0.3">
      <c r="A1328" s="3" t="s">
        <v>2679</v>
      </c>
      <c r="B1328" s="4">
        <v>42351</v>
      </c>
      <c r="C1328" s="12" t="str">
        <f t="shared" si="20"/>
        <v>2015/12</v>
      </c>
      <c r="D1328" s="4">
        <v>42355</v>
      </c>
      <c r="E1328" s="3" t="s">
        <v>21</v>
      </c>
      <c r="F1328" s="3" t="s">
        <v>2680</v>
      </c>
      <c r="G1328" s="3" t="s">
        <v>2681</v>
      </c>
      <c r="H1328" s="5">
        <v>1296</v>
      </c>
      <c r="I1328" s="2">
        <v>2</v>
      </c>
      <c r="J1328" s="2">
        <v>0</v>
      </c>
      <c r="K1328" s="2">
        <v>6.2207999999999997</v>
      </c>
      <c r="L1328" s="18" t="str">
        <f>VLOOKUP(F1328,'BD customers'!$1:$1048576,2,FALSE)</f>
        <v>Rachel Payne</v>
      </c>
      <c r="M1328" s="2">
        <f>MATCH(orders[[#This Row],[Product ID]],'BD product'!A:A,0)</f>
        <v>732</v>
      </c>
      <c r="N1328" s="2" t="str" cm="1">
        <f t="array" ref="N1328">INDEX('BD product'!A:D,M1328,2)</f>
        <v>Office Supplies</v>
      </c>
    </row>
    <row r="1329" spans="1:14" x14ac:dyDescent="0.3">
      <c r="A1329" s="3" t="s">
        <v>2679</v>
      </c>
      <c r="B1329" s="4">
        <v>42351</v>
      </c>
      <c r="C1329" s="12" t="str">
        <f t="shared" si="20"/>
        <v>2015/12</v>
      </c>
      <c r="D1329" s="4">
        <v>42355</v>
      </c>
      <c r="E1329" s="3" t="s">
        <v>21</v>
      </c>
      <c r="F1329" s="3" t="s">
        <v>2680</v>
      </c>
      <c r="G1329" s="3" t="s">
        <v>2683</v>
      </c>
      <c r="H1329" s="5">
        <v>13448</v>
      </c>
      <c r="I1329" s="2">
        <v>4</v>
      </c>
      <c r="J1329" s="2">
        <v>0</v>
      </c>
      <c r="K1329" s="2">
        <v>34.964799999999997</v>
      </c>
      <c r="L1329" s="18" t="str">
        <f>VLOOKUP(F1329,'BD customers'!$1:$1048576,2,FALSE)</f>
        <v>Rachel Payne</v>
      </c>
      <c r="M1329" s="2">
        <f>MATCH(orders[[#This Row],[Product ID]],'BD product'!A:A,0)</f>
        <v>733</v>
      </c>
      <c r="N1329" s="2" t="str" cm="1">
        <f t="array" ref="N1329">INDEX('BD product'!A:D,M1329,2)</f>
        <v>Office Supplies</v>
      </c>
    </row>
    <row r="1330" spans="1:14" x14ac:dyDescent="0.3">
      <c r="A1330" s="3" t="s">
        <v>2685</v>
      </c>
      <c r="B1330" s="4">
        <v>42540</v>
      </c>
      <c r="C1330" s="12" t="str">
        <f t="shared" si="20"/>
        <v>2016/06</v>
      </c>
      <c r="D1330" s="4">
        <v>42541</v>
      </c>
      <c r="E1330" s="3" t="s">
        <v>64</v>
      </c>
      <c r="F1330" s="3" t="s">
        <v>2686</v>
      </c>
      <c r="G1330" s="3" t="s">
        <v>2687</v>
      </c>
      <c r="H1330" s="5">
        <v>1712</v>
      </c>
      <c r="I1330" s="2">
        <v>2</v>
      </c>
      <c r="J1330" s="2">
        <v>0</v>
      </c>
      <c r="K1330" s="2">
        <v>8.0464000000000002</v>
      </c>
      <c r="L1330" s="18" t="str">
        <f>VLOOKUP(F1330,'BD customers'!$1:$1048576,2,FALSE)</f>
        <v>Karen Carlisle</v>
      </c>
      <c r="M1330" s="2">
        <f>MATCH(orders[[#This Row],[Product ID]],'BD product'!A:A,0)</f>
        <v>734</v>
      </c>
      <c r="N1330" s="2" t="str" cm="1">
        <f t="array" ref="N1330">INDEX('BD product'!A:D,M1330,2)</f>
        <v>Office Supplies</v>
      </c>
    </row>
    <row r="1331" spans="1:14" x14ac:dyDescent="0.3">
      <c r="A1331" s="3" t="s">
        <v>2448</v>
      </c>
      <c r="B1331" s="4">
        <v>41674</v>
      </c>
      <c r="C1331" s="12" t="str">
        <f t="shared" si="20"/>
        <v>2014/02</v>
      </c>
      <c r="D1331" s="4">
        <v>41678</v>
      </c>
      <c r="E1331" s="3" t="s">
        <v>21</v>
      </c>
      <c r="F1331" s="3" t="s">
        <v>2449</v>
      </c>
      <c r="G1331" s="3" t="s">
        <v>2687</v>
      </c>
      <c r="H1331" s="5">
        <v>3424</v>
      </c>
      <c r="I1331" s="2">
        <v>4</v>
      </c>
      <c r="J1331" s="2">
        <v>0</v>
      </c>
      <c r="K1331" s="2">
        <v>16.0928</v>
      </c>
      <c r="L1331" s="18" t="str">
        <f>VLOOKUP(F1331,'BD customers'!$1:$1048576,2,FALSE)</f>
        <v>Deborah Brumfield</v>
      </c>
      <c r="M1331" s="2">
        <f>MATCH(orders[[#This Row],[Product ID]],'BD product'!A:A,0)</f>
        <v>734</v>
      </c>
      <c r="N1331" s="2" t="str" cm="1">
        <f t="array" ref="N1331">INDEX('BD product'!A:D,M1331,2)</f>
        <v>Office Supplies</v>
      </c>
    </row>
    <row r="1332" spans="1:14" x14ac:dyDescent="0.3">
      <c r="A1332" s="3" t="s">
        <v>38</v>
      </c>
      <c r="B1332" s="4">
        <v>42717</v>
      </c>
      <c r="C1332" s="12" t="str">
        <f t="shared" si="20"/>
        <v>2016/12</v>
      </c>
      <c r="D1332" s="4">
        <v>42724</v>
      </c>
      <c r="E1332" s="3" t="s">
        <v>21</v>
      </c>
      <c r="F1332" s="3" t="s">
        <v>39</v>
      </c>
      <c r="G1332" s="3" t="s">
        <v>2689</v>
      </c>
      <c r="H1332" s="5">
        <v>6096</v>
      </c>
      <c r="I1332" s="2">
        <v>2</v>
      </c>
      <c r="J1332" s="2">
        <v>2</v>
      </c>
      <c r="K1332" s="2">
        <v>2.2098</v>
      </c>
      <c r="L1332" s="18" t="str">
        <f>VLOOKUP(F1332,'BD customers'!$1:$1048576,2,FALSE)</f>
        <v>Rob Williams</v>
      </c>
      <c r="M1332" s="2">
        <f>MATCH(orders[[#This Row],[Product ID]],'BD product'!A:A,0)</f>
        <v>735</v>
      </c>
      <c r="N1332" s="2" t="str" cm="1">
        <f t="array" ref="N1332">INDEX('BD product'!A:D,M1332,2)</f>
        <v>Office Supplies</v>
      </c>
    </row>
    <row r="1333" spans="1:14" x14ac:dyDescent="0.3">
      <c r="A1333" s="3" t="s">
        <v>2691</v>
      </c>
      <c r="B1333" s="4">
        <v>42777</v>
      </c>
      <c r="C1333" s="12" t="str">
        <f t="shared" si="20"/>
        <v>2017/02</v>
      </c>
      <c r="D1333" s="4">
        <v>42780</v>
      </c>
      <c r="E1333" s="3" t="s">
        <v>11</v>
      </c>
      <c r="F1333" s="3" t="s">
        <v>524</v>
      </c>
      <c r="G1333" s="3" t="s">
        <v>2689</v>
      </c>
      <c r="H1333" s="5">
        <v>21336</v>
      </c>
      <c r="I1333" s="2">
        <v>7</v>
      </c>
      <c r="J1333" s="2">
        <v>2</v>
      </c>
      <c r="K1333" s="2">
        <v>7.7343000000000002</v>
      </c>
      <c r="L1333" s="18" t="str">
        <f>VLOOKUP(F1333,'BD customers'!$1:$1048576,2,FALSE)</f>
        <v>Victoria Wilson</v>
      </c>
      <c r="M1333" s="2">
        <f>MATCH(orders[[#This Row],[Product ID]],'BD product'!A:A,0)</f>
        <v>735</v>
      </c>
      <c r="N1333" s="2" t="str" cm="1">
        <f t="array" ref="N1333">INDEX('BD product'!A:D,M1333,2)</f>
        <v>Office Supplies</v>
      </c>
    </row>
    <row r="1334" spans="1:14" x14ac:dyDescent="0.3">
      <c r="A1334" s="3" t="s">
        <v>2018</v>
      </c>
      <c r="B1334" s="4">
        <v>42153</v>
      </c>
      <c r="C1334" s="12" t="str">
        <f t="shared" si="20"/>
        <v>2015/05</v>
      </c>
      <c r="D1334" s="4">
        <v>42158</v>
      </c>
      <c r="E1334" s="3" t="s">
        <v>21</v>
      </c>
      <c r="F1334" s="3" t="s">
        <v>1302</v>
      </c>
      <c r="G1334" s="3" t="s">
        <v>2692</v>
      </c>
      <c r="H1334" s="5">
        <v>54057</v>
      </c>
      <c r="I1334" s="2">
        <v>3</v>
      </c>
      <c r="J1334" s="2">
        <v>0</v>
      </c>
      <c r="K1334" s="2">
        <v>140.54820000000001</v>
      </c>
      <c r="L1334" s="18" t="str">
        <f>VLOOKUP(F1334,'BD customers'!$1:$1048576,2,FALSE)</f>
        <v>John Lucas</v>
      </c>
      <c r="M1334" s="2">
        <f>MATCH(orders[[#This Row],[Product ID]],'BD product'!A:A,0)</f>
        <v>736</v>
      </c>
      <c r="N1334" s="2" t="str" cm="1">
        <f t="array" ref="N1334">INDEX('BD product'!A:D,M1334,2)</f>
        <v>Office Supplies</v>
      </c>
    </row>
    <row r="1335" spans="1:14" x14ac:dyDescent="0.3">
      <c r="A1335" s="3" t="s">
        <v>2018</v>
      </c>
      <c r="B1335" s="4">
        <v>42153</v>
      </c>
      <c r="C1335" s="12" t="str">
        <f t="shared" si="20"/>
        <v>2015/05</v>
      </c>
      <c r="D1335" s="4">
        <v>42158</v>
      </c>
      <c r="E1335" s="3" t="s">
        <v>21</v>
      </c>
      <c r="F1335" s="3" t="s">
        <v>1302</v>
      </c>
      <c r="G1335" s="3" t="s">
        <v>2694</v>
      </c>
      <c r="H1335" s="5">
        <v>16776</v>
      </c>
      <c r="I1335" s="2">
        <v>5</v>
      </c>
      <c r="J1335" s="2">
        <v>2</v>
      </c>
      <c r="K1335" s="2">
        <v>0.62909999999999999</v>
      </c>
      <c r="L1335" s="18" t="str">
        <f>VLOOKUP(F1335,'BD customers'!$1:$1048576,2,FALSE)</f>
        <v>John Lucas</v>
      </c>
      <c r="M1335" s="2">
        <f>MATCH(orders[[#This Row],[Product ID]],'BD product'!A:A,0)</f>
        <v>737</v>
      </c>
      <c r="N1335" s="2" t="str" cm="1">
        <f t="array" ref="N1335">INDEX('BD product'!A:D,M1335,2)</f>
        <v>Office Supplies</v>
      </c>
    </row>
    <row r="1336" spans="1:14" x14ac:dyDescent="0.3">
      <c r="A1336" s="3" t="s">
        <v>2696</v>
      </c>
      <c r="B1336" s="4">
        <v>42211</v>
      </c>
      <c r="C1336" s="12" t="str">
        <f t="shared" si="20"/>
        <v>2015/07</v>
      </c>
      <c r="D1336" s="4">
        <v>42213</v>
      </c>
      <c r="E1336" s="3" t="s">
        <v>64</v>
      </c>
      <c r="F1336" s="3" t="s">
        <v>457</v>
      </c>
      <c r="G1336" s="3" t="s">
        <v>2697</v>
      </c>
      <c r="H1336" s="5">
        <v>393165</v>
      </c>
      <c r="I1336" s="2">
        <v>3</v>
      </c>
      <c r="J1336" s="2">
        <v>5</v>
      </c>
      <c r="K1336" s="2">
        <v>-204.44579999999999</v>
      </c>
      <c r="L1336" s="18" t="str">
        <f>VLOOKUP(F1336,'BD customers'!$1:$1048576,2,FALSE)</f>
        <v>Cynthia Arntzen</v>
      </c>
      <c r="M1336" s="2">
        <f>MATCH(orders[[#This Row],[Product ID]],'BD product'!A:A,0)</f>
        <v>738</v>
      </c>
      <c r="N1336" s="2" t="str" cm="1">
        <f t="array" ref="N1336">INDEX('BD product'!A:D,M1336,2)</f>
        <v>Furniture</v>
      </c>
    </row>
    <row r="1337" spans="1:14" x14ac:dyDescent="0.3">
      <c r="A1337" s="3" t="s">
        <v>2699</v>
      </c>
      <c r="B1337" s="4">
        <v>42638</v>
      </c>
      <c r="C1337" s="12" t="str">
        <f t="shared" si="20"/>
        <v>2016/09</v>
      </c>
      <c r="D1337" s="4">
        <v>42643</v>
      </c>
      <c r="E1337" s="3" t="s">
        <v>21</v>
      </c>
      <c r="F1337" s="3" t="s">
        <v>2700</v>
      </c>
      <c r="G1337" s="3" t="s">
        <v>2697</v>
      </c>
      <c r="H1337" s="5">
        <v>393165</v>
      </c>
      <c r="I1337" s="2">
        <v>3</v>
      </c>
      <c r="J1337" s="2">
        <v>5</v>
      </c>
      <c r="K1337" s="2">
        <v>-204.44579999999999</v>
      </c>
      <c r="L1337" s="18" t="str">
        <f>VLOOKUP(F1337,'BD customers'!$1:$1048576,2,FALSE)</f>
        <v>Adrian Barton</v>
      </c>
      <c r="M1337" s="2">
        <f>MATCH(orders[[#This Row],[Product ID]],'BD product'!A:A,0)</f>
        <v>738</v>
      </c>
      <c r="N1337" s="2" t="str" cm="1">
        <f t="array" ref="N1337">INDEX('BD product'!A:D,M1337,2)</f>
        <v>Furniture</v>
      </c>
    </row>
    <row r="1338" spans="1:14" x14ac:dyDescent="0.3">
      <c r="A1338" s="3" t="s">
        <v>2701</v>
      </c>
      <c r="B1338" s="4">
        <v>43029</v>
      </c>
      <c r="C1338" s="12" t="str">
        <f t="shared" si="20"/>
        <v>2017/10</v>
      </c>
      <c r="D1338" s="4">
        <v>43029</v>
      </c>
      <c r="E1338" s="3" t="s">
        <v>41</v>
      </c>
      <c r="F1338" s="3" t="s">
        <v>1234</v>
      </c>
      <c r="G1338" s="3" t="s">
        <v>2697</v>
      </c>
      <c r="H1338" s="5">
        <v>26211</v>
      </c>
      <c r="I1338" s="2">
        <v>1</v>
      </c>
      <c r="J1338" s="2">
        <v>0</v>
      </c>
      <c r="K1338" s="2">
        <v>62.906399999999998</v>
      </c>
      <c r="L1338" s="18" t="str">
        <f>VLOOKUP(F1338,'BD customers'!$1:$1048576,2,FALSE)</f>
        <v>Sara Luxemburg</v>
      </c>
      <c r="M1338" s="2">
        <f>MATCH(orders[[#This Row],[Product ID]],'BD product'!A:A,0)</f>
        <v>738</v>
      </c>
      <c r="N1338" s="2" t="str" cm="1">
        <f t="array" ref="N1338">INDEX('BD product'!A:D,M1338,2)</f>
        <v>Furniture</v>
      </c>
    </row>
    <row r="1339" spans="1:14" x14ac:dyDescent="0.3">
      <c r="A1339" s="3" t="s">
        <v>990</v>
      </c>
      <c r="B1339" s="4">
        <v>43067</v>
      </c>
      <c r="C1339" s="12" t="str">
        <f t="shared" si="20"/>
        <v>2017/11</v>
      </c>
      <c r="D1339" s="4">
        <v>43071</v>
      </c>
      <c r="E1339" s="3" t="s">
        <v>21</v>
      </c>
      <c r="F1339" s="3" t="s">
        <v>796</v>
      </c>
      <c r="G1339" s="3" t="s">
        <v>2702</v>
      </c>
      <c r="H1339" s="5">
        <v>516488</v>
      </c>
      <c r="I1339" s="2">
        <v>7</v>
      </c>
      <c r="J1339" s="2">
        <v>2</v>
      </c>
      <c r="K1339" s="2">
        <v>-12.9122</v>
      </c>
      <c r="L1339" s="18" t="str">
        <f>VLOOKUP(F1339,'BD customers'!$1:$1048576,2,FALSE)</f>
        <v>Ross Baird</v>
      </c>
      <c r="M1339" s="2">
        <f>MATCH(orders[[#This Row],[Product ID]],'BD product'!A:A,0)</f>
        <v>739</v>
      </c>
      <c r="N1339" s="2" t="str" cm="1">
        <f t="array" ref="N1339">INDEX('BD product'!A:D,M1339,2)</f>
        <v>Furniture</v>
      </c>
    </row>
    <row r="1340" spans="1:14" x14ac:dyDescent="0.3">
      <c r="A1340" s="3" t="s">
        <v>990</v>
      </c>
      <c r="B1340" s="4">
        <v>43067</v>
      </c>
      <c r="C1340" s="12" t="str">
        <f t="shared" si="20"/>
        <v>2017/11</v>
      </c>
      <c r="D1340" s="4">
        <v>43071</v>
      </c>
      <c r="E1340" s="3" t="s">
        <v>21</v>
      </c>
      <c r="F1340" s="3" t="s">
        <v>796</v>
      </c>
      <c r="G1340" s="3" t="s">
        <v>2704</v>
      </c>
      <c r="H1340" s="5">
        <v>206532</v>
      </c>
      <c r="I1340" s="2">
        <v>12</v>
      </c>
      <c r="J1340" s="2">
        <v>4</v>
      </c>
      <c r="K1340" s="2">
        <v>-61.959600000000002</v>
      </c>
      <c r="L1340" s="18" t="str">
        <f>VLOOKUP(F1340,'BD customers'!$1:$1048576,2,FALSE)</f>
        <v>Ross Baird</v>
      </c>
      <c r="M1340" s="2">
        <f>MATCH(orders[[#This Row],[Product ID]],'BD product'!A:A,0)</f>
        <v>740</v>
      </c>
      <c r="N1340" s="2" t="str" cm="1">
        <f t="array" ref="N1340">INDEX('BD product'!A:D,M1340,2)</f>
        <v>Furniture</v>
      </c>
    </row>
    <row r="1341" spans="1:14" x14ac:dyDescent="0.3">
      <c r="A1341" s="3" t="s">
        <v>990</v>
      </c>
      <c r="B1341" s="4">
        <v>43067</v>
      </c>
      <c r="C1341" s="12" t="str">
        <f t="shared" si="20"/>
        <v>2017/11</v>
      </c>
      <c r="D1341" s="4">
        <v>43071</v>
      </c>
      <c r="E1341" s="3" t="s">
        <v>21</v>
      </c>
      <c r="F1341" s="3" t="s">
        <v>796</v>
      </c>
      <c r="G1341" s="3" t="s">
        <v>2706</v>
      </c>
      <c r="H1341" s="5">
        <v>15552</v>
      </c>
      <c r="I1341" s="2">
        <v>3</v>
      </c>
      <c r="J1341" s="2">
        <v>2</v>
      </c>
      <c r="K1341" s="2">
        <v>5.4432</v>
      </c>
      <c r="L1341" s="18" t="str">
        <f>VLOOKUP(F1341,'BD customers'!$1:$1048576,2,FALSE)</f>
        <v>Ross Baird</v>
      </c>
      <c r="M1341" s="2">
        <f>MATCH(orders[[#This Row],[Product ID]],'BD product'!A:A,0)</f>
        <v>741</v>
      </c>
      <c r="N1341" s="2" t="str" cm="1">
        <f t="array" ref="N1341">INDEX('BD product'!A:D,M1341,2)</f>
        <v>Office Supplies</v>
      </c>
    </row>
    <row r="1342" spans="1:14" x14ac:dyDescent="0.3">
      <c r="A1342" s="3" t="s">
        <v>2348</v>
      </c>
      <c r="B1342" s="4">
        <v>43079</v>
      </c>
      <c r="C1342" s="12" t="str">
        <f t="shared" si="20"/>
        <v>2017/12</v>
      </c>
      <c r="D1342" s="4">
        <v>43081</v>
      </c>
      <c r="E1342" s="3" t="s">
        <v>64</v>
      </c>
      <c r="F1342" s="3" t="s">
        <v>2349</v>
      </c>
      <c r="G1342" s="3" t="s">
        <v>2706</v>
      </c>
      <c r="H1342" s="5">
        <v>10368</v>
      </c>
      <c r="I1342" s="2">
        <v>2</v>
      </c>
      <c r="J1342" s="2">
        <v>2</v>
      </c>
      <c r="K1342" s="2">
        <v>3.6288</v>
      </c>
      <c r="L1342" s="18" t="str">
        <f>VLOOKUP(F1342,'BD customers'!$1:$1048576,2,FALSE)</f>
        <v>Anthony Witt</v>
      </c>
      <c r="M1342" s="2">
        <f>MATCH(orders[[#This Row],[Product ID]],'BD product'!A:A,0)</f>
        <v>741</v>
      </c>
      <c r="N1342" s="2" t="str" cm="1">
        <f t="array" ref="N1342">INDEX('BD product'!A:D,M1342,2)</f>
        <v>Office Supplies</v>
      </c>
    </row>
    <row r="1343" spans="1:14" x14ac:dyDescent="0.3">
      <c r="A1343" s="3" t="s">
        <v>2708</v>
      </c>
      <c r="B1343" s="4">
        <v>42828</v>
      </c>
      <c r="C1343" s="12" t="str">
        <f t="shared" si="20"/>
        <v>2017/04</v>
      </c>
      <c r="D1343" s="4">
        <v>42832</v>
      </c>
      <c r="E1343" s="3" t="s">
        <v>21</v>
      </c>
      <c r="F1343" s="3" t="s">
        <v>2709</v>
      </c>
      <c r="G1343" s="3" t="s">
        <v>2710</v>
      </c>
      <c r="H1343" s="5">
        <v>25472</v>
      </c>
      <c r="I1343" s="2">
        <v>4</v>
      </c>
      <c r="J1343" s="2">
        <v>2</v>
      </c>
      <c r="K1343" s="2">
        <v>7.6416000000000004</v>
      </c>
      <c r="L1343" s="18" t="str">
        <f>VLOOKUP(F1343,'BD customers'!$1:$1048576,2,FALSE)</f>
        <v>Katherine Hughes</v>
      </c>
      <c r="M1343" s="2">
        <f>MATCH(orders[[#This Row],[Product ID]],'BD product'!A:A,0)</f>
        <v>742</v>
      </c>
      <c r="N1343" s="2" t="str" cm="1">
        <f t="array" ref="N1343">INDEX('BD product'!A:D,M1343,2)</f>
        <v>Furniture</v>
      </c>
    </row>
    <row r="1344" spans="1:14" x14ac:dyDescent="0.3">
      <c r="A1344" s="3" t="s">
        <v>2543</v>
      </c>
      <c r="B1344" s="4">
        <v>42870</v>
      </c>
      <c r="C1344" s="12" t="str">
        <f t="shared" si="20"/>
        <v>2017/05</v>
      </c>
      <c r="D1344" s="4">
        <v>42873</v>
      </c>
      <c r="E1344" s="3" t="s">
        <v>11</v>
      </c>
      <c r="F1344" s="3" t="s">
        <v>1782</v>
      </c>
      <c r="G1344" s="3" t="s">
        <v>2711</v>
      </c>
      <c r="H1344" s="5">
        <v>4752</v>
      </c>
      <c r="I1344" s="2">
        <v>2</v>
      </c>
      <c r="J1344" s="2">
        <v>7</v>
      </c>
      <c r="K1344" s="2">
        <v>-0.31680000000000003</v>
      </c>
      <c r="L1344" s="18" t="str">
        <f>VLOOKUP(F1344,'BD customers'!$1:$1048576,2,FALSE)</f>
        <v>Joseph Airdo</v>
      </c>
      <c r="M1344" s="2">
        <f>MATCH(orders[[#This Row],[Product ID]],'BD product'!A:A,0)</f>
        <v>743</v>
      </c>
      <c r="N1344" s="2" t="str" cm="1">
        <f t="array" ref="N1344">INDEX('BD product'!A:D,M1344,2)</f>
        <v>Office Supplies</v>
      </c>
    </row>
    <row r="1345" spans="1:14" x14ac:dyDescent="0.3">
      <c r="A1345" s="3" t="s">
        <v>2543</v>
      </c>
      <c r="B1345" s="4">
        <v>42870</v>
      </c>
      <c r="C1345" s="12" t="str">
        <f t="shared" si="20"/>
        <v>2017/05</v>
      </c>
      <c r="D1345" s="4">
        <v>42873</v>
      </c>
      <c r="E1345" s="3" t="s">
        <v>11</v>
      </c>
      <c r="F1345" s="3" t="s">
        <v>1782</v>
      </c>
      <c r="G1345" s="3" t="s">
        <v>2713</v>
      </c>
      <c r="H1345" s="5">
        <v>15552</v>
      </c>
      <c r="I1345" s="2">
        <v>3</v>
      </c>
      <c r="J1345" s="2">
        <v>2</v>
      </c>
      <c r="K1345" s="2">
        <v>5.6375999999999999</v>
      </c>
      <c r="L1345" s="18" t="str">
        <f>VLOOKUP(F1345,'BD customers'!$1:$1048576,2,FALSE)</f>
        <v>Joseph Airdo</v>
      </c>
      <c r="M1345" s="2">
        <f>MATCH(orders[[#This Row],[Product ID]],'BD product'!A:A,0)</f>
        <v>744</v>
      </c>
      <c r="N1345" s="2" t="str" cm="1">
        <f t="array" ref="N1345">INDEX('BD product'!A:D,M1345,2)</f>
        <v>Office Supplies</v>
      </c>
    </row>
    <row r="1346" spans="1:14" x14ac:dyDescent="0.3">
      <c r="A1346" s="3" t="s">
        <v>2715</v>
      </c>
      <c r="B1346" s="4">
        <v>42269</v>
      </c>
      <c r="C1346" s="12" t="str">
        <f t="shared" ref="C1346:C1409" si="21">TEXT(B1346,"aaaa/mm")</f>
        <v>2015/09</v>
      </c>
      <c r="D1346" s="4">
        <v>42269</v>
      </c>
      <c r="E1346" s="3" t="s">
        <v>41</v>
      </c>
      <c r="F1346" s="3" t="s">
        <v>2716</v>
      </c>
      <c r="G1346" s="3" t="s">
        <v>2717</v>
      </c>
      <c r="H1346" s="5">
        <v>2046</v>
      </c>
      <c r="I1346" s="2">
        <v>2</v>
      </c>
      <c r="J1346" s="2">
        <v>0</v>
      </c>
      <c r="K1346" s="2">
        <v>5.3196000000000003</v>
      </c>
      <c r="L1346" s="18" t="str">
        <f>VLOOKUP(F1346,'BD customers'!$1:$1048576,2,FALSE)</f>
        <v>Daniel Lacy</v>
      </c>
      <c r="M1346" s="2">
        <f>MATCH(orders[[#This Row],[Product ID]],'BD product'!A:A,0)</f>
        <v>745</v>
      </c>
      <c r="N1346" s="2" t="str" cm="1">
        <f t="array" ref="N1346">INDEX('BD product'!A:D,M1346,2)</f>
        <v>Furniture</v>
      </c>
    </row>
    <row r="1347" spans="1:14" x14ac:dyDescent="0.3">
      <c r="A1347" s="3" t="s">
        <v>1188</v>
      </c>
      <c r="B1347" s="4">
        <v>41911</v>
      </c>
      <c r="C1347" s="12" t="str">
        <f t="shared" si="21"/>
        <v>2014/09</v>
      </c>
      <c r="D1347" s="4">
        <v>41915</v>
      </c>
      <c r="E1347" s="3" t="s">
        <v>21</v>
      </c>
      <c r="F1347" s="3" t="s">
        <v>1189</v>
      </c>
      <c r="G1347" s="3" t="s">
        <v>2717</v>
      </c>
      <c r="H1347" s="5">
        <v>2046</v>
      </c>
      <c r="I1347" s="2">
        <v>2</v>
      </c>
      <c r="J1347" s="2">
        <v>0</v>
      </c>
      <c r="K1347" s="2">
        <v>5.3196000000000003</v>
      </c>
      <c r="L1347" s="18" t="str">
        <f>VLOOKUP(F1347,'BD customers'!$1:$1048576,2,FALSE)</f>
        <v>Arthur Prichep</v>
      </c>
      <c r="M1347" s="2">
        <f>MATCH(orders[[#This Row],[Product ID]],'BD product'!A:A,0)</f>
        <v>745</v>
      </c>
      <c r="N1347" s="2" t="str" cm="1">
        <f t="array" ref="N1347">INDEX('BD product'!A:D,M1347,2)</f>
        <v>Furniture</v>
      </c>
    </row>
    <row r="1348" spans="1:14" x14ac:dyDescent="0.3">
      <c r="A1348" s="3" t="s">
        <v>2719</v>
      </c>
      <c r="B1348" s="4">
        <v>42335</v>
      </c>
      <c r="C1348" s="12" t="str">
        <f t="shared" si="21"/>
        <v>2015/11</v>
      </c>
      <c r="D1348" s="4">
        <v>42339</v>
      </c>
      <c r="E1348" s="3" t="s">
        <v>21</v>
      </c>
      <c r="F1348" s="3" t="s">
        <v>2720</v>
      </c>
      <c r="G1348" s="3" t="s">
        <v>2721</v>
      </c>
      <c r="H1348" s="5">
        <v>624</v>
      </c>
      <c r="I1348" s="2">
        <v>2</v>
      </c>
      <c r="J1348" s="2">
        <v>0</v>
      </c>
      <c r="K1348" s="2">
        <v>3.0575999999999999</v>
      </c>
      <c r="L1348" s="18" t="str">
        <f>VLOOKUP(F1348,'BD customers'!$1:$1048576,2,FALSE)</f>
        <v>Thomas Brumley</v>
      </c>
      <c r="M1348" s="2">
        <f>MATCH(orders[[#This Row],[Product ID]],'BD product'!A:A,0)</f>
        <v>746</v>
      </c>
      <c r="N1348" s="2" t="str" cm="1">
        <f t="array" ref="N1348">INDEX('BD product'!A:D,M1348,2)</f>
        <v>Office Supplies</v>
      </c>
    </row>
    <row r="1349" spans="1:14" x14ac:dyDescent="0.3">
      <c r="A1349" s="3" t="s">
        <v>2723</v>
      </c>
      <c r="B1349" s="4">
        <v>41904</v>
      </c>
      <c r="C1349" s="12" t="str">
        <f t="shared" si="21"/>
        <v>2014/09</v>
      </c>
      <c r="D1349" s="4">
        <v>41906</v>
      </c>
      <c r="E1349" s="3" t="s">
        <v>11</v>
      </c>
      <c r="F1349" s="3" t="s">
        <v>1742</v>
      </c>
      <c r="G1349" s="3" t="s">
        <v>2724</v>
      </c>
      <c r="H1349" s="5">
        <v>4608</v>
      </c>
      <c r="I1349" s="2">
        <v>2</v>
      </c>
      <c r="J1349" s="2">
        <v>2</v>
      </c>
      <c r="K1349" s="2">
        <v>1.6704000000000001</v>
      </c>
      <c r="L1349" s="18" t="str">
        <f>VLOOKUP(F1349,'BD customers'!$1:$1048576,2,FALSE)</f>
        <v>Maribeth Schnelling</v>
      </c>
      <c r="M1349" s="2">
        <f>MATCH(orders[[#This Row],[Product ID]],'BD product'!A:A,0)</f>
        <v>747</v>
      </c>
      <c r="N1349" s="2" t="str" cm="1">
        <f t="array" ref="N1349">INDEX('BD product'!A:D,M1349,2)</f>
        <v>Office Supplies</v>
      </c>
    </row>
    <row r="1350" spans="1:14" x14ac:dyDescent="0.3">
      <c r="A1350" s="3" t="s">
        <v>1537</v>
      </c>
      <c r="B1350" s="4">
        <v>42834</v>
      </c>
      <c r="C1350" s="12" t="str">
        <f t="shared" si="21"/>
        <v>2017/04</v>
      </c>
      <c r="D1350" s="4">
        <v>42836</v>
      </c>
      <c r="E1350" s="3" t="s">
        <v>64</v>
      </c>
      <c r="F1350" s="3" t="s">
        <v>1538</v>
      </c>
      <c r="G1350" s="3" t="s">
        <v>2724</v>
      </c>
      <c r="H1350" s="5">
        <v>864</v>
      </c>
      <c r="I1350" s="2">
        <v>3</v>
      </c>
      <c r="J1350" s="2">
        <v>0</v>
      </c>
      <c r="K1350" s="2">
        <v>4.2336</v>
      </c>
      <c r="L1350" s="18" t="str">
        <f>VLOOKUP(F1350,'BD customers'!$1:$1048576,2,FALSE)</f>
        <v>Bryan Spruell</v>
      </c>
      <c r="M1350" s="2">
        <f>MATCH(orders[[#This Row],[Product ID]],'BD product'!A:A,0)</f>
        <v>747</v>
      </c>
      <c r="N1350" s="2" t="str" cm="1">
        <f t="array" ref="N1350">INDEX('BD product'!A:D,M1350,2)</f>
        <v>Office Supplies</v>
      </c>
    </row>
    <row r="1351" spans="1:14" x14ac:dyDescent="0.3">
      <c r="A1351" s="3" t="s">
        <v>1537</v>
      </c>
      <c r="B1351" s="4">
        <v>42834</v>
      </c>
      <c r="C1351" s="12" t="str">
        <f t="shared" si="21"/>
        <v>2017/04</v>
      </c>
      <c r="D1351" s="4">
        <v>42836</v>
      </c>
      <c r="E1351" s="3" t="s">
        <v>64</v>
      </c>
      <c r="F1351" s="3" t="s">
        <v>1538</v>
      </c>
      <c r="G1351" s="3" t="s">
        <v>2726</v>
      </c>
      <c r="H1351" s="5">
        <v>982</v>
      </c>
      <c r="I1351" s="2">
        <v>2</v>
      </c>
      <c r="J1351" s="2">
        <v>0</v>
      </c>
      <c r="K1351" s="2">
        <v>4.8117999999999999</v>
      </c>
      <c r="L1351" s="18" t="str">
        <f>VLOOKUP(F1351,'BD customers'!$1:$1048576,2,FALSE)</f>
        <v>Bryan Spruell</v>
      </c>
      <c r="M1351" s="2">
        <f>MATCH(orders[[#This Row],[Product ID]],'BD product'!A:A,0)</f>
        <v>748</v>
      </c>
      <c r="N1351" s="2" t="str" cm="1">
        <f t="array" ref="N1351">INDEX('BD product'!A:D,M1351,2)</f>
        <v>Office Supplies</v>
      </c>
    </row>
    <row r="1352" spans="1:14" x14ac:dyDescent="0.3">
      <c r="A1352" s="3" t="s">
        <v>1537</v>
      </c>
      <c r="B1352" s="4">
        <v>42834</v>
      </c>
      <c r="C1352" s="12" t="str">
        <f t="shared" si="21"/>
        <v>2017/04</v>
      </c>
      <c r="D1352" s="4">
        <v>42836</v>
      </c>
      <c r="E1352" s="3" t="s">
        <v>64</v>
      </c>
      <c r="F1352" s="3" t="s">
        <v>1538</v>
      </c>
      <c r="G1352" s="3" t="s">
        <v>2728</v>
      </c>
      <c r="H1352" s="5">
        <v>1296</v>
      </c>
      <c r="I1352" s="2">
        <v>2</v>
      </c>
      <c r="J1352" s="2">
        <v>0</v>
      </c>
      <c r="K1352" s="2">
        <v>6.2207999999999997</v>
      </c>
      <c r="L1352" s="18" t="str">
        <f>VLOOKUP(F1352,'BD customers'!$1:$1048576,2,FALSE)</f>
        <v>Bryan Spruell</v>
      </c>
      <c r="M1352" s="2">
        <f>MATCH(orders[[#This Row],[Product ID]],'BD product'!A:A,0)</f>
        <v>749</v>
      </c>
      <c r="N1352" s="2" t="str" cm="1">
        <f t="array" ref="N1352">INDEX('BD product'!A:D,M1352,2)</f>
        <v>Office Supplies</v>
      </c>
    </row>
    <row r="1353" spans="1:14" x14ac:dyDescent="0.3">
      <c r="A1353" s="3" t="s">
        <v>1130</v>
      </c>
      <c r="B1353" s="4">
        <v>42216</v>
      </c>
      <c r="C1353" s="12" t="str">
        <f t="shared" si="21"/>
        <v>2015/07</v>
      </c>
      <c r="D1353" s="4">
        <v>42216</v>
      </c>
      <c r="E1353" s="3" t="s">
        <v>41</v>
      </c>
      <c r="F1353" s="3" t="s">
        <v>1131</v>
      </c>
      <c r="G1353" s="3" t="s">
        <v>2728</v>
      </c>
      <c r="H1353" s="5">
        <v>1944</v>
      </c>
      <c r="I1353" s="2">
        <v>3</v>
      </c>
      <c r="J1353" s="2">
        <v>0</v>
      </c>
      <c r="K1353" s="2">
        <v>9.3312000000000008</v>
      </c>
      <c r="L1353" s="18" t="str">
        <f>VLOOKUP(F1353,'BD customers'!$1:$1048576,2,FALSE)</f>
        <v>Rick Hansen</v>
      </c>
      <c r="M1353" s="2">
        <f>MATCH(orders[[#This Row],[Product ID]],'BD product'!A:A,0)</f>
        <v>749</v>
      </c>
      <c r="N1353" s="2" t="str" cm="1">
        <f t="array" ref="N1353">INDEX('BD product'!A:D,M1353,2)</f>
        <v>Office Supplies</v>
      </c>
    </row>
    <row r="1354" spans="1:14" x14ac:dyDescent="0.3">
      <c r="A1354" s="3" t="s">
        <v>503</v>
      </c>
      <c r="B1354" s="4">
        <v>42516</v>
      </c>
      <c r="C1354" s="12" t="str">
        <f t="shared" si="21"/>
        <v>2016/05</v>
      </c>
      <c r="D1354" s="4">
        <v>42516</v>
      </c>
      <c r="E1354" s="3" t="s">
        <v>41</v>
      </c>
      <c r="F1354" s="3" t="s">
        <v>504</v>
      </c>
      <c r="G1354" s="3" t="s">
        <v>2728</v>
      </c>
      <c r="H1354" s="5">
        <v>10368</v>
      </c>
      <c r="I1354" s="2">
        <v>2</v>
      </c>
      <c r="J1354" s="2">
        <v>2</v>
      </c>
      <c r="K1354" s="2">
        <v>3.6288</v>
      </c>
      <c r="L1354" s="18" t="str">
        <f>VLOOKUP(F1354,'BD customers'!$1:$1048576,2,FALSE)</f>
        <v>Maurice Satty</v>
      </c>
      <c r="M1354" s="2">
        <f>MATCH(orders[[#This Row],[Product ID]],'BD product'!A:A,0)</f>
        <v>749</v>
      </c>
      <c r="N1354" s="2" t="str" cm="1">
        <f t="array" ref="N1354">INDEX('BD product'!A:D,M1354,2)</f>
        <v>Office Supplies</v>
      </c>
    </row>
    <row r="1355" spans="1:14" x14ac:dyDescent="0.3">
      <c r="A1355" s="3" t="s">
        <v>1537</v>
      </c>
      <c r="B1355" s="4">
        <v>42834</v>
      </c>
      <c r="C1355" s="12" t="str">
        <f t="shared" si="21"/>
        <v>2017/04</v>
      </c>
      <c r="D1355" s="4">
        <v>42836</v>
      </c>
      <c r="E1355" s="3" t="s">
        <v>64</v>
      </c>
      <c r="F1355" s="3" t="s">
        <v>1538</v>
      </c>
      <c r="G1355" s="3" t="s">
        <v>2730</v>
      </c>
      <c r="H1355" s="5">
        <v>1916</v>
      </c>
      <c r="I1355" s="2">
        <v>4</v>
      </c>
      <c r="J1355" s="2">
        <v>0</v>
      </c>
      <c r="K1355" s="2">
        <v>9.1967999999999996</v>
      </c>
      <c r="L1355" s="18" t="str">
        <f>VLOOKUP(F1355,'BD customers'!$1:$1048576,2,FALSE)</f>
        <v>Bryan Spruell</v>
      </c>
      <c r="M1355" s="2">
        <f>MATCH(orders[[#This Row],[Product ID]],'BD product'!A:A,0)</f>
        <v>750</v>
      </c>
      <c r="N1355" s="2" t="str" cm="1">
        <f t="array" ref="N1355">INDEX('BD product'!A:D,M1355,2)</f>
        <v>Office Supplies</v>
      </c>
    </row>
    <row r="1356" spans="1:14" x14ac:dyDescent="0.3">
      <c r="A1356" s="3" t="s">
        <v>1537</v>
      </c>
      <c r="B1356" s="4">
        <v>42834</v>
      </c>
      <c r="C1356" s="12" t="str">
        <f t="shared" si="21"/>
        <v>2017/04</v>
      </c>
      <c r="D1356" s="4">
        <v>42836</v>
      </c>
      <c r="E1356" s="3" t="s">
        <v>64</v>
      </c>
      <c r="F1356" s="3" t="s">
        <v>1538</v>
      </c>
      <c r="G1356" s="3" t="s">
        <v>2732</v>
      </c>
      <c r="H1356" s="5">
        <v>50181</v>
      </c>
      <c r="I1356" s="2">
        <v>3</v>
      </c>
      <c r="J1356" s="2">
        <v>0</v>
      </c>
      <c r="K1356" s="2">
        <v>0</v>
      </c>
      <c r="L1356" s="18" t="str">
        <f>VLOOKUP(F1356,'BD customers'!$1:$1048576,2,FALSE)</f>
        <v>Bryan Spruell</v>
      </c>
      <c r="M1356" s="2">
        <f>MATCH(orders[[#This Row],[Product ID]],'BD product'!A:A,0)</f>
        <v>751</v>
      </c>
      <c r="N1356" s="2" t="str" cm="1">
        <f t="array" ref="N1356">INDEX('BD product'!A:D,M1356,2)</f>
        <v>Office Supplies</v>
      </c>
    </row>
    <row r="1357" spans="1:14" x14ac:dyDescent="0.3">
      <c r="A1357" s="3" t="s">
        <v>2734</v>
      </c>
      <c r="B1357" s="4">
        <v>41969</v>
      </c>
      <c r="C1357" s="12" t="str">
        <f t="shared" si="21"/>
        <v>2014/11</v>
      </c>
      <c r="D1357" s="4">
        <v>41975</v>
      </c>
      <c r="E1357" s="3" t="s">
        <v>21</v>
      </c>
      <c r="F1357" s="3" t="s">
        <v>2735</v>
      </c>
      <c r="G1357" s="3" t="s">
        <v>2732</v>
      </c>
      <c r="H1357" s="5">
        <v>66908</v>
      </c>
      <c r="I1357" s="2">
        <v>5</v>
      </c>
      <c r="J1357" s="2">
        <v>2</v>
      </c>
      <c r="K1357" s="2">
        <v>-1.6727000000000001</v>
      </c>
      <c r="L1357" s="18" t="str">
        <f>VLOOKUP(F1357,'BD customers'!$1:$1048576,2,FALSE)</f>
        <v>Natalie Webber</v>
      </c>
      <c r="M1357" s="2">
        <f>MATCH(orders[[#This Row],[Product ID]],'BD product'!A:A,0)</f>
        <v>751</v>
      </c>
      <c r="N1357" s="2" t="str" cm="1">
        <f t="array" ref="N1357">INDEX('BD product'!A:D,M1357,2)</f>
        <v>Office Supplies</v>
      </c>
    </row>
    <row r="1358" spans="1:14" x14ac:dyDescent="0.3">
      <c r="A1358" s="3" t="s">
        <v>1296</v>
      </c>
      <c r="B1358" s="4">
        <v>41655</v>
      </c>
      <c r="C1358" s="12" t="str">
        <f t="shared" si="21"/>
        <v>2014/01</v>
      </c>
      <c r="D1358" s="4">
        <v>41657</v>
      </c>
      <c r="E1358" s="3" t="s">
        <v>11</v>
      </c>
      <c r="F1358" s="3" t="s">
        <v>384</v>
      </c>
      <c r="G1358" s="3" t="s">
        <v>2736</v>
      </c>
      <c r="H1358" s="5">
        <v>127104</v>
      </c>
      <c r="I1358" s="2">
        <v>6</v>
      </c>
      <c r="J1358" s="2">
        <v>2</v>
      </c>
      <c r="K1358" s="2">
        <v>28.598400000000002</v>
      </c>
      <c r="L1358" s="18" t="str">
        <f>VLOOKUP(F1358,'BD customers'!$1:$1048576,2,FALSE)</f>
        <v>Delfina Latchford</v>
      </c>
      <c r="M1358" s="2">
        <f>MATCH(orders[[#This Row],[Product ID]],'BD product'!A:A,0)</f>
        <v>752</v>
      </c>
      <c r="N1358" s="2" t="str" cm="1">
        <f t="array" ref="N1358">INDEX('BD product'!A:D,M1358,2)</f>
        <v>Furniture</v>
      </c>
    </row>
    <row r="1359" spans="1:14" x14ac:dyDescent="0.3">
      <c r="A1359" s="3" t="s">
        <v>2738</v>
      </c>
      <c r="B1359" s="4">
        <v>42925</v>
      </c>
      <c r="C1359" s="12" t="str">
        <f t="shared" si="21"/>
        <v>2017/07</v>
      </c>
      <c r="D1359" s="4">
        <v>42931</v>
      </c>
      <c r="E1359" s="3" t="s">
        <v>21</v>
      </c>
      <c r="F1359" s="3" t="s">
        <v>185</v>
      </c>
      <c r="G1359" s="3" t="s">
        <v>2739</v>
      </c>
      <c r="H1359" s="5">
        <v>108</v>
      </c>
      <c r="I1359" s="2">
        <v>2</v>
      </c>
      <c r="J1359" s="2">
        <v>7</v>
      </c>
      <c r="K1359" s="2">
        <v>-7.9200000000000007E-2</v>
      </c>
      <c r="L1359" s="18" t="str">
        <f>VLOOKUP(F1359,'BD customers'!$1:$1048576,2,FALSE)</f>
        <v>Tamara Dahlen</v>
      </c>
      <c r="M1359" s="2">
        <f>MATCH(orders[[#This Row],[Product ID]],'BD product'!A:A,0)</f>
        <v>753</v>
      </c>
      <c r="N1359" s="2" t="str" cm="1">
        <f t="array" ref="N1359">INDEX('BD product'!A:D,M1359,2)</f>
        <v>Office Supplies</v>
      </c>
    </row>
    <row r="1360" spans="1:14" x14ac:dyDescent="0.3">
      <c r="A1360" s="3" t="s">
        <v>2741</v>
      </c>
      <c r="B1360" s="4">
        <v>41686</v>
      </c>
      <c r="C1360" s="12" t="str">
        <f t="shared" si="21"/>
        <v>2014/02</v>
      </c>
      <c r="D1360" s="4">
        <v>41691</v>
      </c>
      <c r="E1360" s="3" t="s">
        <v>21</v>
      </c>
      <c r="F1360" s="3" t="s">
        <v>2742</v>
      </c>
      <c r="G1360" s="3" t="s">
        <v>2739</v>
      </c>
      <c r="H1360" s="5">
        <v>108</v>
      </c>
      <c r="I1360" s="2">
        <v>3</v>
      </c>
      <c r="J1360" s="2">
        <v>8</v>
      </c>
      <c r="K1360" s="2">
        <v>-0.17280000000000001</v>
      </c>
      <c r="L1360" s="18" t="str">
        <f>VLOOKUP(F1360,'BD customers'!$1:$1048576,2,FALSE)</f>
        <v>Michael Nguyen</v>
      </c>
      <c r="M1360" s="2">
        <f>MATCH(orders[[#This Row],[Product ID]],'BD product'!A:A,0)</f>
        <v>753</v>
      </c>
      <c r="N1360" s="2" t="str" cm="1">
        <f t="array" ref="N1360">INDEX('BD product'!A:D,M1360,2)</f>
        <v>Office Supplies</v>
      </c>
    </row>
    <row r="1361" spans="1:14" x14ac:dyDescent="0.3">
      <c r="A1361" s="3" t="s">
        <v>2743</v>
      </c>
      <c r="B1361" s="4">
        <v>42347</v>
      </c>
      <c r="C1361" s="12" t="str">
        <f t="shared" si="21"/>
        <v>2015/12</v>
      </c>
      <c r="D1361" s="4">
        <v>42350</v>
      </c>
      <c r="E1361" s="3" t="s">
        <v>64</v>
      </c>
      <c r="F1361" s="3" t="s">
        <v>388</v>
      </c>
      <c r="G1361" s="3" t="s">
        <v>2744</v>
      </c>
      <c r="H1361" s="5">
        <v>3402</v>
      </c>
      <c r="I1361" s="2">
        <v>3</v>
      </c>
      <c r="J1361" s="2">
        <v>0</v>
      </c>
      <c r="K1361" s="2">
        <v>16.669799999999999</v>
      </c>
      <c r="L1361" s="18" t="str">
        <f>VLOOKUP(F1361,'BD customers'!$1:$1048576,2,FALSE)</f>
        <v>Ken Brennan</v>
      </c>
      <c r="M1361" s="2">
        <f>MATCH(orders[[#This Row],[Product ID]],'BD product'!A:A,0)</f>
        <v>754</v>
      </c>
      <c r="N1361" s="2" t="str" cm="1">
        <f t="array" ref="N1361">INDEX('BD product'!A:D,M1361,2)</f>
        <v>Office Supplies</v>
      </c>
    </row>
    <row r="1362" spans="1:14" x14ac:dyDescent="0.3">
      <c r="A1362" s="3" t="s">
        <v>2746</v>
      </c>
      <c r="B1362" s="4">
        <v>42459</v>
      </c>
      <c r="C1362" s="12" t="str">
        <f t="shared" si="21"/>
        <v>2016/03</v>
      </c>
      <c r="D1362" s="4">
        <v>42461</v>
      </c>
      <c r="E1362" s="3" t="s">
        <v>64</v>
      </c>
      <c r="F1362" s="3" t="s">
        <v>2747</v>
      </c>
      <c r="G1362" s="3" t="s">
        <v>2744</v>
      </c>
      <c r="H1362" s="5">
        <v>1134</v>
      </c>
      <c r="I1362" s="2">
        <v>1</v>
      </c>
      <c r="J1362" s="2">
        <v>0</v>
      </c>
      <c r="K1362" s="2">
        <v>5.5566000000000004</v>
      </c>
      <c r="L1362" s="18" t="str">
        <f>VLOOKUP(F1362,'BD customers'!$1:$1048576,2,FALSE)</f>
        <v>Cathy Prescott</v>
      </c>
      <c r="M1362" s="2">
        <f>MATCH(orders[[#This Row],[Product ID]],'BD product'!A:A,0)</f>
        <v>754</v>
      </c>
      <c r="N1362" s="2" t="str" cm="1">
        <f t="array" ref="N1362">INDEX('BD product'!A:D,M1362,2)</f>
        <v>Office Supplies</v>
      </c>
    </row>
    <row r="1363" spans="1:14" x14ac:dyDescent="0.3">
      <c r="A1363" s="3" t="s">
        <v>2470</v>
      </c>
      <c r="B1363" s="4">
        <v>41954</v>
      </c>
      <c r="C1363" s="12" t="str">
        <f t="shared" si="21"/>
        <v>2014/11</v>
      </c>
      <c r="D1363" s="4">
        <v>41957</v>
      </c>
      <c r="E1363" s="3" t="s">
        <v>11</v>
      </c>
      <c r="F1363" s="3" t="s">
        <v>2471</v>
      </c>
      <c r="G1363" s="3" t="s">
        <v>2748</v>
      </c>
      <c r="H1363" s="5">
        <v>3392</v>
      </c>
      <c r="I1363" s="2">
        <v>1</v>
      </c>
      <c r="J1363" s="2">
        <v>2</v>
      </c>
      <c r="K1363" s="2">
        <v>0.80559999999999998</v>
      </c>
      <c r="L1363" s="18" t="str">
        <f>VLOOKUP(F1363,'BD customers'!$1:$1048576,2,FALSE)</f>
        <v>Tracy Zic</v>
      </c>
      <c r="M1363" s="2">
        <f>MATCH(orders[[#This Row],[Product ID]],'BD product'!A:A,0)</f>
        <v>755</v>
      </c>
      <c r="N1363" s="2" t="str" cm="1">
        <f t="array" ref="N1363">INDEX('BD product'!A:D,M1363,2)</f>
        <v>Office Supplies</v>
      </c>
    </row>
    <row r="1364" spans="1:14" x14ac:dyDescent="0.3">
      <c r="A1364" s="3" t="s">
        <v>2470</v>
      </c>
      <c r="B1364" s="4">
        <v>41954</v>
      </c>
      <c r="C1364" s="12" t="str">
        <f t="shared" si="21"/>
        <v>2014/11</v>
      </c>
      <c r="D1364" s="4">
        <v>41957</v>
      </c>
      <c r="E1364" s="3" t="s">
        <v>11</v>
      </c>
      <c r="F1364" s="3" t="s">
        <v>2471</v>
      </c>
      <c r="G1364" s="3" t="s">
        <v>2750</v>
      </c>
      <c r="H1364" s="5">
        <v>559984</v>
      </c>
      <c r="I1364" s="2">
        <v>2</v>
      </c>
      <c r="J1364" s="2">
        <v>2</v>
      </c>
      <c r="K1364" s="2">
        <v>55.998399999999997</v>
      </c>
      <c r="L1364" s="18" t="str">
        <f>VLOOKUP(F1364,'BD customers'!$1:$1048576,2,FALSE)</f>
        <v>Tracy Zic</v>
      </c>
      <c r="M1364" s="2">
        <f>MATCH(orders[[#This Row],[Product ID]],'BD product'!A:A,0)</f>
        <v>756</v>
      </c>
      <c r="N1364" s="2" t="str" cm="1">
        <f t="array" ref="N1364">INDEX('BD product'!A:D,M1364,2)</f>
        <v>Technology</v>
      </c>
    </row>
    <row r="1365" spans="1:14" x14ac:dyDescent="0.3">
      <c r="A1365" s="3" t="s">
        <v>2752</v>
      </c>
      <c r="B1365" s="4">
        <v>42050</v>
      </c>
      <c r="C1365" s="12" t="str">
        <f t="shared" si="21"/>
        <v>2015/02</v>
      </c>
      <c r="D1365" s="4">
        <v>42054</v>
      </c>
      <c r="E1365" s="3" t="s">
        <v>21</v>
      </c>
      <c r="F1365" s="3" t="s">
        <v>2753</v>
      </c>
      <c r="G1365" s="3" t="s">
        <v>2750</v>
      </c>
      <c r="H1365" s="5">
        <v>69998</v>
      </c>
      <c r="I1365" s="2">
        <v>2</v>
      </c>
      <c r="J1365" s="2">
        <v>0</v>
      </c>
      <c r="K1365" s="2">
        <v>195.99440000000001</v>
      </c>
      <c r="L1365" s="18" t="str">
        <f>VLOOKUP(F1365,'BD customers'!$1:$1048576,2,FALSE)</f>
        <v>Roy Phan</v>
      </c>
      <c r="M1365" s="2">
        <f>MATCH(orders[[#This Row],[Product ID]],'BD product'!A:A,0)</f>
        <v>756</v>
      </c>
      <c r="N1365" s="2" t="str" cm="1">
        <f t="array" ref="N1365">INDEX('BD product'!A:D,M1365,2)</f>
        <v>Technology</v>
      </c>
    </row>
    <row r="1366" spans="1:14" x14ac:dyDescent="0.3">
      <c r="A1366" s="3" t="s">
        <v>2402</v>
      </c>
      <c r="B1366" s="4">
        <v>43007</v>
      </c>
      <c r="C1366" s="12" t="str">
        <f t="shared" si="21"/>
        <v>2017/09</v>
      </c>
      <c r="D1366" s="4">
        <v>43013</v>
      </c>
      <c r="E1366" s="3" t="s">
        <v>21</v>
      </c>
      <c r="F1366" s="3" t="s">
        <v>2403</v>
      </c>
      <c r="G1366" s="3" t="s">
        <v>2754</v>
      </c>
      <c r="H1366" s="5">
        <v>27968</v>
      </c>
      <c r="I1366" s="2">
        <v>4</v>
      </c>
      <c r="J1366" s="2">
        <v>2</v>
      </c>
      <c r="K1366" s="2">
        <v>9.4391999999999996</v>
      </c>
      <c r="L1366" s="18" t="str">
        <f>VLOOKUP(F1366,'BD customers'!$1:$1048576,2,FALSE)</f>
        <v>Ann Steele</v>
      </c>
      <c r="M1366" s="2">
        <f>MATCH(orders[[#This Row],[Product ID]],'BD product'!A:A,0)</f>
        <v>757</v>
      </c>
      <c r="N1366" s="2" t="str" cm="1">
        <f t="array" ref="N1366">INDEX('BD product'!A:D,M1366,2)</f>
        <v>Office Supplies</v>
      </c>
    </row>
    <row r="1367" spans="1:14" x14ac:dyDescent="0.3">
      <c r="A1367" s="3" t="s">
        <v>2402</v>
      </c>
      <c r="B1367" s="4">
        <v>43007</v>
      </c>
      <c r="C1367" s="12" t="str">
        <f t="shared" si="21"/>
        <v>2017/09</v>
      </c>
      <c r="D1367" s="4">
        <v>43013</v>
      </c>
      <c r="E1367" s="3" t="s">
        <v>21</v>
      </c>
      <c r="F1367" s="3" t="s">
        <v>2403</v>
      </c>
      <c r="G1367" s="3" t="s">
        <v>2756</v>
      </c>
      <c r="H1367" s="5">
        <v>33651</v>
      </c>
      <c r="I1367" s="2">
        <v>3</v>
      </c>
      <c r="J1367" s="2">
        <v>4</v>
      </c>
      <c r="K1367" s="2">
        <v>4.4867999999999997</v>
      </c>
      <c r="L1367" s="18" t="str">
        <f>VLOOKUP(F1367,'BD customers'!$1:$1048576,2,FALSE)</f>
        <v>Ann Steele</v>
      </c>
      <c r="M1367" s="2">
        <f>MATCH(orders[[#This Row],[Product ID]],'BD product'!A:A,0)</f>
        <v>758</v>
      </c>
      <c r="N1367" s="2" t="str" cm="1">
        <f t="array" ref="N1367">INDEX('BD product'!A:D,M1367,2)</f>
        <v>Technology</v>
      </c>
    </row>
    <row r="1368" spans="1:14" x14ac:dyDescent="0.3">
      <c r="A1368" s="3" t="s">
        <v>2758</v>
      </c>
      <c r="B1368" s="4">
        <v>42073</v>
      </c>
      <c r="C1368" s="12" t="str">
        <f t="shared" si="21"/>
        <v>2015/03</v>
      </c>
      <c r="D1368" s="4">
        <v>42073</v>
      </c>
      <c r="E1368" s="3" t="s">
        <v>41</v>
      </c>
      <c r="F1368" s="3" t="s">
        <v>2759</v>
      </c>
      <c r="G1368" s="3" t="s">
        <v>2760</v>
      </c>
      <c r="H1368" s="5">
        <v>1112</v>
      </c>
      <c r="I1368" s="2">
        <v>2</v>
      </c>
      <c r="J1368" s="2">
        <v>8</v>
      </c>
      <c r="K1368" s="2">
        <v>-1.8904000000000001</v>
      </c>
      <c r="L1368" s="18" t="str">
        <f>VLOOKUP(F1368,'BD customers'!$1:$1048576,2,FALSE)</f>
        <v>Toby Swindell</v>
      </c>
      <c r="M1368" s="2">
        <f>MATCH(orders[[#This Row],[Product ID]],'BD product'!A:A,0)</f>
        <v>759</v>
      </c>
      <c r="N1368" s="2" t="str" cm="1">
        <f t="array" ref="N1368">INDEX('BD product'!A:D,M1368,2)</f>
        <v>Office Supplies</v>
      </c>
    </row>
    <row r="1369" spans="1:14" x14ac:dyDescent="0.3">
      <c r="A1369" s="3" t="s">
        <v>2207</v>
      </c>
      <c r="B1369" s="4">
        <v>42876</v>
      </c>
      <c r="C1369" s="12" t="str">
        <f t="shared" si="21"/>
        <v>2017/05</v>
      </c>
      <c r="D1369" s="4">
        <v>42881</v>
      </c>
      <c r="E1369" s="3" t="s">
        <v>21</v>
      </c>
      <c r="F1369" s="3" t="s">
        <v>1725</v>
      </c>
      <c r="G1369" s="3" t="s">
        <v>2762</v>
      </c>
      <c r="H1369" s="5">
        <v>1797</v>
      </c>
      <c r="I1369" s="2">
        <v>3</v>
      </c>
      <c r="J1369" s="2">
        <v>0</v>
      </c>
      <c r="K1369" s="2">
        <v>5.2112999999999996</v>
      </c>
      <c r="L1369" s="18" t="str">
        <f>VLOOKUP(F1369,'BD customers'!$1:$1048576,2,FALSE)</f>
        <v>John Grady</v>
      </c>
      <c r="M1369" s="2">
        <f>MATCH(orders[[#This Row],[Product ID]],'BD product'!A:A,0)</f>
        <v>760</v>
      </c>
      <c r="N1369" s="2" t="str" cm="1">
        <f t="array" ref="N1369">INDEX('BD product'!A:D,M1369,2)</f>
        <v>Office Supplies</v>
      </c>
    </row>
    <row r="1370" spans="1:14" x14ac:dyDescent="0.3">
      <c r="A1370" s="3" t="s">
        <v>1152</v>
      </c>
      <c r="B1370" s="4">
        <v>42608</v>
      </c>
      <c r="C1370" s="12" t="str">
        <f t="shared" si="21"/>
        <v>2016/08</v>
      </c>
      <c r="D1370" s="4">
        <v>42609</v>
      </c>
      <c r="E1370" s="3" t="s">
        <v>64</v>
      </c>
      <c r="F1370" s="3" t="s">
        <v>1153</v>
      </c>
      <c r="G1370" s="3" t="s">
        <v>2764</v>
      </c>
      <c r="H1370" s="5">
        <v>1549</v>
      </c>
      <c r="I1370" s="2">
        <v>5</v>
      </c>
      <c r="J1370" s="2">
        <v>0</v>
      </c>
      <c r="K1370" s="2">
        <v>6.9705000000000004</v>
      </c>
      <c r="L1370" s="18" t="str">
        <f>VLOOKUP(F1370,'BD customers'!$1:$1048576,2,FALSE)</f>
        <v>Roland Fjeld</v>
      </c>
      <c r="M1370" s="2">
        <f>MATCH(orders[[#This Row],[Product ID]],'BD product'!A:A,0)</f>
        <v>761</v>
      </c>
      <c r="N1370" s="2" t="str" cm="1">
        <f t="array" ref="N1370">INDEX('BD product'!A:D,M1370,2)</f>
        <v>Office Supplies</v>
      </c>
    </row>
    <row r="1371" spans="1:14" x14ac:dyDescent="0.3">
      <c r="A1371" s="3" t="s">
        <v>2398</v>
      </c>
      <c r="B1371" s="4">
        <v>41780</v>
      </c>
      <c r="C1371" s="12" t="str">
        <f t="shared" si="21"/>
        <v>2014/05</v>
      </c>
      <c r="D1371" s="4">
        <v>41784</v>
      </c>
      <c r="E1371" s="3" t="s">
        <v>21</v>
      </c>
      <c r="F1371" s="3" t="s">
        <v>2399</v>
      </c>
      <c r="G1371" s="3" t="s">
        <v>2766</v>
      </c>
      <c r="H1371" s="5">
        <v>271593</v>
      </c>
      <c r="I1371" s="2">
        <v>7</v>
      </c>
      <c r="J1371" s="2">
        <v>0</v>
      </c>
      <c r="K1371" s="2">
        <v>1276.4871000000001</v>
      </c>
      <c r="L1371" s="18" t="str">
        <f>VLOOKUP(F1371,'BD customers'!$1:$1048576,2,FALSE)</f>
        <v>Mitch Willingham</v>
      </c>
      <c r="M1371" s="2">
        <f>MATCH(orders[[#This Row],[Product ID]],'BD product'!A:A,0)</f>
        <v>762</v>
      </c>
      <c r="N1371" s="2" t="str" cm="1">
        <f t="array" ref="N1371">INDEX('BD product'!A:D,M1371,2)</f>
        <v>Office Supplies</v>
      </c>
    </row>
    <row r="1372" spans="1:14" x14ac:dyDescent="0.3">
      <c r="A1372" s="3" t="s">
        <v>1228</v>
      </c>
      <c r="B1372" s="4">
        <v>42305</v>
      </c>
      <c r="C1372" s="12" t="str">
        <f t="shared" si="21"/>
        <v>2015/10</v>
      </c>
      <c r="D1372" s="4">
        <v>42311</v>
      </c>
      <c r="E1372" s="3" t="s">
        <v>21</v>
      </c>
      <c r="F1372" s="3" t="s">
        <v>352</v>
      </c>
      <c r="G1372" s="3" t="s">
        <v>2768</v>
      </c>
      <c r="H1372" s="5">
        <v>1067</v>
      </c>
      <c r="I1372" s="2">
        <v>1</v>
      </c>
      <c r="J1372" s="2">
        <v>0</v>
      </c>
      <c r="K1372" s="2">
        <v>4.9081999999999999</v>
      </c>
      <c r="L1372" s="18" t="str">
        <f>VLOOKUP(F1372,'BD customers'!$1:$1048576,2,FALSE)</f>
        <v>Rob Dowd</v>
      </c>
      <c r="M1372" s="2">
        <f>MATCH(orders[[#This Row],[Product ID]],'BD product'!A:A,0)</f>
        <v>763</v>
      </c>
      <c r="N1372" s="2" t="str" cm="1">
        <f t="array" ref="N1372">INDEX('BD product'!A:D,M1372,2)</f>
        <v>Office Supplies</v>
      </c>
    </row>
    <row r="1373" spans="1:14" x14ac:dyDescent="0.3">
      <c r="A1373" s="3" t="s">
        <v>1228</v>
      </c>
      <c r="B1373" s="4">
        <v>42305</v>
      </c>
      <c r="C1373" s="12" t="str">
        <f t="shared" si="21"/>
        <v>2015/10</v>
      </c>
      <c r="D1373" s="4">
        <v>42311</v>
      </c>
      <c r="E1373" s="3" t="s">
        <v>21</v>
      </c>
      <c r="F1373" s="3" t="s">
        <v>352</v>
      </c>
      <c r="G1373" s="3" t="s">
        <v>2770</v>
      </c>
      <c r="H1373" s="5">
        <v>3663</v>
      </c>
      <c r="I1373" s="2">
        <v>3</v>
      </c>
      <c r="J1373" s="2">
        <v>0</v>
      </c>
      <c r="K1373" s="2">
        <v>9.8901000000000003</v>
      </c>
      <c r="L1373" s="18" t="str">
        <f>VLOOKUP(F1373,'BD customers'!$1:$1048576,2,FALSE)</f>
        <v>Rob Dowd</v>
      </c>
      <c r="M1373" s="2">
        <f>MATCH(orders[[#This Row],[Product ID]],'BD product'!A:A,0)</f>
        <v>764</v>
      </c>
      <c r="N1373" s="2" t="str" cm="1">
        <f t="array" ref="N1373">INDEX('BD product'!A:D,M1373,2)</f>
        <v>Office Supplies</v>
      </c>
    </row>
    <row r="1374" spans="1:14" x14ac:dyDescent="0.3">
      <c r="A1374" s="3" t="s">
        <v>1228</v>
      </c>
      <c r="B1374" s="4">
        <v>42305</v>
      </c>
      <c r="C1374" s="12" t="str">
        <f t="shared" si="21"/>
        <v>2015/10</v>
      </c>
      <c r="D1374" s="4">
        <v>42311</v>
      </c>
      <c r="E1374" s="3" t="s">
        <v>21</v>
      </c>
      <c r="F1374" s="3" t="s">
        <v>352</v>
      </c>
      <c r="G1374" s="3" t="s">
        <v>2772</v>
      </c>
      <c r="H1374" s="5">
        <v>241</v>
      </c>
      <c r="I1374" s="2">
        <v>5</v>
      </c>
      <c r="J1374" s="2">
        <v>0</v>
      </c>
      <c r="K1374" s="2">
        <v>0.91579999999999995</v>
      </c>
      <c r="L1374" s="18" t="str">
        <f>VLOOKUP(F1374,'BD customers'!$1:$1048576,2,FALSE)</f>
        <v>Rob Dowd</v>
      </c>
      <c r="M1374" s="2">
        <f>MATCH(orders[[#This Row],[Product ID]],'BD product'!A:A,0)</f>
        <v>765</v>
      </c>
      <c r="N1374" s="2" t="str" cm="1">
        <f t="array" ref="N1374">INDEX('BD product'!A:D,M1374,2)</f>
        <v>Furniture</v>
      </c>
    </row>
    <row r="1375" spans="1:14" x14ac:dyDescent="0.3">
      <c r="A1375" s="3" t="s">
        <v>2774</v>
      </c>
      <c r="B1375" s="4">
        <v>43038</v>
      </c>
      <c r="C1375" s="12" t="str">
        <f t="shared" si="21"/>
        <v>2017/10</v>
      </c>
      <c r="D1375" s="4">
        <v>43042</v>
      </c>
      <c r="E1375" s="3" t="s">
        <v>21</v>
      </c>
      <c r="F1375" s="3" t="s">
        <v>2775</v>
      </c>
      <c r="G1375" s="3" t="s">
        <v>2772</v>
      </c>
      <c r="H1375" s="5">
        <v>964</v>
      </c>
      <c r="I1375" s="2">
        <v>2</v>
      </c>
      <c r="J1375" s="2">
        <v>0</v>
      </c>
      <c r="K1375" s="2">
        <v>3.6631999999999998</v>
      </c>
      <c r="L1375" s="18" t="str">
        <f>VLOOKUP(F1375,'BD customers'!$1:$1048576,2,FALSE)</f>
        <v>Jane Waco</v>
      </c>
      <c r="M1375" s="2">
        <f>MATCH(orders[[#This Row],[Product ID]],'BD product'!A:A,0)</f>
        <v>765</v>
      </c>
      <c r="N1375" s="2" t="str" cm="1">
        <f t="array" ref="N1375">INDEX('BD product'!A:D,M1375,2)</f>
        <v>Furniture</v>
      </c>
    </row>
    <row r="1376" spans="1:14" x14ac:dyDescent="0.3">
      <c r="A1376" s="3" t="s">
        <v>1130</v>
      </c>
      <c r="B1376" s="4">
        <v>42216</v>
      </c>
      <c r="C1376" s="12" t="str">
        <f t="shared" si="21"/>
        <v>2015/07</v>
      </c>
      <c r="D1376" s="4">
        <v>42216</v>
      </c>
      <c r="E1376" s="3" t="s">
        <v>41</v>
      </c>
      <c r="F1376" s="3" t="s">
        <v>1131</v>
      </c>
      <c r="G1376" s="3" t="s">
        <v>2776</v>
      </c>
      <c r="H1376" s="5">
        <v>230965</v>
      </c>
      <c r="I1376" s="2">
        <v>7</v>
      </c>
      <c r="J1376" s="2">
        <v>0</v>
      </c>
      <c r="K1376" s="2">
        <v>762.18449999999996</v>
      </c>
      <c r="L1376" s="18" t="str">
        <f>VLOOKUP(F1376,'BD customers'!$1:$1048576,2,FALSE)</f>
        <v>Rick Hansen</v>
      </c>
      <c r="M1376" s="2">
        <f>MATCH(orders[[#This Row],[Product ID]],'BD product'!A:A,0)</f>
        <v>766</v>
      </c>
      <c r="N1376" s="2" t="str" cm="1">
        <f t="array" ref="N1376">INDEX('BD product'!A:D,M1376,2)</f>
        <v>Technology</v>
      </c>
    </row>
    <row r="1377" spans="1:14" x14ac:dyDescent="0.3">
      <c r="A1377" s="3" t="s">
        <v>2778</v>
      </c>
      <c r="B1377" s="4">
        <v>42243</v>
      </c>
      <c r="C1377" s="12" t="str">
        <f t="shared" si="21"/>
        <v>2015/08</v>
      </c>
      <c r="D1377" s="4">
        <v>42247</v>
      </c>
      <c r="E1377" s="3" t="s">
        <v>21</v>
      </c>
      <c r="F1377" s="3" t="s">
        <v>2779</v>
      </c>
      <c r="G1377" s="3" t="s">
        <v>2780</v>
      </c>
      <c r="H1377" s="5">
        <v>48465</v>
      </c>
      <c r="I1377" s="2">
        <v>3</v>
      </c>
      <c r="J1377" s="2">
        <v>0</v>
      </c>
      <c r="K1377" s="2">
        <v>92.083500000000001</v>
      </c>
      <c r="L1377" s="18" t="str">
        <f>VLOOKUP(F1377,'BD customers'!$1:$1048576,2,FALSE)</f>
        <v>Ryan Akin</v>
      </c>
      <c r="M1377" s="2">
        <f>MATCH(orders[[#This Row],[Product ID]],'BD product'!A:A,0)</f>
        <v>767</v>
      </c>
      <c r="N1377" s="2" t="str" cm="1">
        <f t="array" ref="N1377">INDEX('BD product'!A:D,M1377,2)</f>
        <v>Office Supplies</v>
      </c>
    </row>
    <row r="1378" spans="1:14" x14ac:dyDescent="0.3">
      <c r="A1378" s="3" t="s">
        <v>553</v>
      </c>
      <c r="B1378" s="4">
        <v>42314</v>
      </c>
      <c r="C1378" s="12" t="str">
        <f t="shared" si="21"/>
        <v>2015/11</v>
      </c>
      <c r="D1378" s="4">
        <v>42317</v>
      </c>
      <c r="E1378" s="3" t="s">
        <v>64</v>
      </c>
      <c r="F1378" s="3" t="s">
        <v>554</v>
      </c>
      <c r="G1378" s="3" t="s">
        <v>2782</v>
      </c>
      <c r="H1378" s="5">
        <v>4401</v>
      </c>
      <c r="I1378" s="2">
        <v>3</v>
      </c>
      <c r="J1378" s="2">
        <v>7</v>
      </c>
      <c r="K1378" s="2">
        <v>-3.5207999999999999</v>
      </c>
      <c r="L1378" s="18" t="str">
        <f>VLOOKUP(F1378,'BD customers'!$1:$1048576,2,FALSE)</f>
        <v>Meg Tillman</v>
      </c>
      <c r="M1378" s="2">
        <f>MATCH(orders[[#This Row],[Product ID]],'BD product'!A:A,0)</f>
        <v>768</v>
      </c>
      <c r="N1378" s="2" t="str" cm="1">
        <f t="array" ref="N1378">INDEX('BD product'!A:D,M1378,2)</f>
        <v>Office Supplies</v>
      </c>
    </row>
    <row r="1379" spans="1:14" x14ac:dyDescent="0.3">
      <c r="A1379" s="3" t="s">
        <v>1320</v>
      </c>
      <c r="B1379" s="4">
        <v>42846</v>
      </c>
      <c r="C1379" s="12" t="str">
        <f t="shared" si="21"/>
        <v>2017/04</v>
      </c>
      <c r="D1379" s="4">
        <v>42852</v>
      </c>
      <c r="E1379" s="3" t="s">
        <v>21</v>
      </c>
      <c r="F1379" s="3" t="s">
        <v>1321</v>
      </c>
      <c r="G1379" s="3" t="s">
        <v>2782</v>
      </c>
      <c r="H1379" s="5">
        <v>2934</v>
      </c>
      <c r="I1379" s="2">
        <v>3</v>
      </c>
      <c r="J1379" s="2">
        <v>8</v>
      </c>
      <c r="K1379" s="2">
        <v>-4.9878</v>
      </c>
      <c r="L1379" s="18" t="str">
        <f>VLOOKUP(F1379,'BD customers'!$1:$1048576,2,FALSE)</f>
        <v>Resi PÃ¶lking</v>
      </c>
      <c r="M1379" s="2">
        <f>MATCH(orders[[#This Row],[Product ID]],'BD product'!A:A,0)</f>
        <v>768</v>
      </c>
      <c r="N1379" s="2" t="str" cm="1">
        <f t="array" ref="N1379">INDEX('BD product'!A:D,M1379,2)</f>
        <v>Office Supplies</v>
      </c>
    </row>
    <row r="1380" spans="1:14" x14ac:dyDescent="0.3">
      <c r="A1380" s="3" t="s">
        <v>2784</v>
      </c>
      <c r="B1380" s="4">
        <v>41967</v>
      </c>
      <c r="C1380" s="12" t="str">
        <f t="shared" si="21"/>
        <v>2014/11</v>
      </c>
      <c r="D1380" s="4">
        <v>41969</v>
      </c>
      <c r="E1380" s="3" t="s">
        <v>64</v>
      </c>
      <c r="F1380" s="3" t="s">
        <v>2785</v>
      </c>
      <c r="G1380" s="3" t="s">
        <v>2786</v>
      </c>
      <c r="H1380" s="5">
        <v>15172</v>
      </c>
      <c r="I1380" s="2">
        <v>4</v>
      </c>
      <c r="J1380" s="2">
        <v>0</v>
      </c>
      <c r="K1380" s="2">
        <v>27.3096</v>
      </c>
      <c r="L1380" s="18" t="str">
        <f>VLOOKUP(F1380,'BD customers'!$1:$1048576,2,FALSE)</f>
        <v>Vivek Gonzalez</v>
      </c>
      <c r="M1380" s="2">
        <f>MATCH(orders[[#This Row],[Product ID]],'BD product'!A:A,0)</f>
        <v>769</v>
      </c>
      <c r="N1380" s="2" t="str" cm="1">
        <f t="array" ref="N1380">INDEX('BD product'!A:D,M1380,2)</f>
        <v>Furniture</v>
      </c>
    </row>
    <row r="1381" spans="1:14" x14ac:dyDescent="0.3">
      <c r="A1381" s="3" t="s">
        <v>1898</v>
      </c>
      <c r="B1381" s="4">
        <v>42708</v>
      </c>
      <c r="C1381" s="12" t="str">
        <f t="shared" si="21"/>
        <v>2016/12</v>
      </c>
      <c r="D1381" s="4">
        <v>42709</v>
      </c>
      <c r="E1381" s="3" t="s">
        <v>64</v>
      </c>
      <c r="F1381" s="3" t="s">
        <v>727</v>
      </c>
      <c r="G1381" s="3" t="s">
        <v>2786</v>
      </c>
      <c r="H1381" s="5">
        <v>11379</v>
      </c>
      <c r="I1381" s="2">
        <v>3</v>
      </c>
      <c r="J1381" s="2">
        <v>0</v>
      </c>
      <c r="K1381" s="2">
        <v>20.482199999999999</v>
      </c>
      <c r="L1381" s="18" t="str">
        <f>VLOOKUP(F1381,'BD customers'!$1:$1048576,2,FALSE)</f>
        <v>Becky Martin</v>
      </c>
      <c r="M1381" s="2">
        <f>MATCH(orders[[#This Row],[Product ID]],'BD product'!A:A,0)</f>
        <v>769</v>
      </c>
      <c r="N1381" s="2" t="str" cm="1">
        <f t="array" ref="N1381">INDEX('BD product'!A:D,M1381,2)</f>
        <v>Furniture</v>
      </c>
    </row>
    <row r="1382" spans="1:14" x14ac:dyDescent="0.3">
      <c r="A1382" s="3" t="s">
        <v>494</v>
      </c>
      <c r="B1382" s="4">
        <v>41859</v>
      </c>
      <c r="C1382" s="12" t="str">
        <f t="shared" si="21"/>
        <v>2014/08</v>
      </c>
      <c r="D1382" s="4">
        <v>41865</v>
      </c>
      <c r="E1382" s="3" t="s">
        <v>21</v>
      </c>
      <c r="F1382" s="3" t="s">
        <v>495</v>
      </c>
      <c r="G1382" s="3" t="s">
        <v>2786</v>
      </c>
      <c r="H1382" s="5">
        <v>121376</v>
      </c>
      <c r="I1382" s="2">
        <v>4</v>
      </c>
      <c r="J1382" s="2">
        <v>2</v>
      </c>
      <c r="K1382" s="2">
        <v>-3.0344000000000002</v>
      </c>
      <c r="L1382" s="18" t="str">
        <f>VLOOKUP(F1382,'BD customers'!$1:$1048576,2,FALSE)</f>
        <v>Maria Bertelson</v>
      </c>
      <c r="M1382" s="2">
        <f>MATCH(orders[[#This Row],[Product ID]],'BD product'!A:A,0)</f>
        <v>769</v>
      </c>
      <c r="N1382" s="2" t="str" cm="1">
        <f t="array" ref="N1382">INDEX('BD product'!A:D,M1382,2)</f>
        <v>Furniture</v>
      </c>
    </row>
    <row r="1383" spans="1:14" x14ac:dyDescent="0.3">
      <c r="A1383" s="3" t="s">
        <v>161</v>
      </c>
      <c r="B1383" s="4">
        <v>42903</v>
      </c>
      <c r="C1383" s="12" t="str">
        <f t="shared" si="21"/>
        <v>2017/06</v>
      </c>
      <c r="D1383" s="4">
        <v>42907</v>
      </c>
      <c r="E1383" s="3" t="s">
        <v>11</v>
      </c>
      <c r="F1383" s="3" t="s">
        <v>162</v>
      </c>
      <c r="G1383" s="3" t="s">
        <v>2788</v>
      </c>
      <c r="H1383" s="5">
        <v>1403</v>
      </c>
      <c r="I1383" s="2">
        <v>1</v>
      </c>
      <c r="J1383" s="2">
        <v>0</v>
      </c>
      <c r="K1383" s="2">
        <v>4.0686999999999998</v>
      </c>
      <c r="L1383" s="18" t="str">
        <f>VLOOKUP(F1383,'BD customers'!$1:$1048576,2,FALSE)</f>
        <v>Philip Fox</v>
      </c>
      <c r="M1383" s="2">
        <f>MATCH(orders[[#This Row],[Product ID]],'BD product'!A:A,0)</f>
        <v>770</v>
      </c>
      <c r="N1383" s="2" t="str" cm="1">
        <f t="array" ref="N1383">INDEX('BD product'!A:D,M1383,2)</f>
        <v>Office Supplies</v>
      </c>
    </row>
    <row r="1384" spans="1:14" x14ac:dyDescent="0.3">
      <c r="A1384" s="3" t="s">
        <v>952</v>
      </c>
      <c r="B1384" s="4">
        <v>42359</v>
      </c>
      <c r="C1384" s="12" t="str">
        <f t="shared" si="21"/>
        <v>2015/12</v>
      </c>
      <c r="D1384" s="4">
        <v>42362</v>
      </c>
      <c r="E1384" s="3" t="s">
        <v>11</v>
      </c>
      <c r="F1384" s="3" t="s">
        <v>953</v>
      </c>
      <c r="G1384" s="3" t="s">
        <v>2790</v>
      </c>
      <c r="H1384" s="5">
        <v>996</v>
      </c>
      <c r="I1384" s="2">
        <v>1</v>
      </c>
      <c r="J1384" s="2">
        <v>0</v>
      </c>
      <c r="K1384" s="2">
        <v>3.6852</v>
      </c>
      <c r="L1384" s="18" t="str">
        <f>VLOOKUP(F1384,'BD customers'!$1:$1048576,2,FALSE)</f>
        <v>John Stevenson</v>
      </c>
      <c r="M1384" s="2">
        <f>MATCH(orders[[#This Row],[Product ID]],'BD product'!A:A,0)</f>
        <v>771</v>
      </c>
      <c r="N1384" s="2" t="str" cm="1">
        <f t="array" ref="N1384">INDEX('BD product'!A:D,M1384,2)</f>
        <v>Technology</v>
      </c>
    </row>
    <row r="1385" spans="1:14" x14ac:dyDescent="0.3">
      <c r="A1385" s="3" t="s">
        <v>2552</v>
      </c>
      <c r="B1385" s="4">
        <v>42191</v>
      </c>
      <c r="C1385" s="12" t="str">
        <f t="shared" si="21"/>
        <v>2015/07</v>
      </c>
      <c r="D1385" s="4">
        <v>42195</v>
      </c>
      <c r="E1385" s="3" t="s">
        <v>21</v>
      </c>
      <c r="F1385" s="3" t="s">
        <v>2553</v>
      </c>
      <c r="G1385" s="3" t="s">
        <v>2792</v>
      </c>
      <c r="H1385" s="5">
        <v>1396</v>
      </c>
      <c r="I1385" s="2">
        <v>2</v>
      </c>
      <c r="J1385" s="2">
        <v>0</v>
      </c>
      <c r="K1385" s="2">
        <v>6.7008000000000001</v>
      </c>
      <c r="L1385" s="18" t="str">
        <f>VLOOKUP(F1385,'BD customers'!$1:$1048576,2,FALSE)</f>
        <v>Kalyca Meade</v>
      </c>
      <c r="M1385" s="2">
        <f>MATCH(orders[[#This Row],[Product ID]],'BD product'!A:A,0)</f>
        <v>772</v>
      </c>
      <c r="N1385" s="2" t="str" cm="1">
        <f t="array" ref="N1385">INDEX('BD product'!A:D,M1385,2)</f>
        <v>Furniture</v>
      </c>
    </row>
    <row r="1386" spans="1:14" x14ac:dyDescent="0.3">
      <c r="A1386" s="3" t="s">
        <v>2552</v>
      </c>
      <c r="B1386" s="4">
        <v>42191</v>
      </c>
      <c r="C1386" s="12" t="str">
        <f t="shared" si="21"/>
        <v>2015/07</v>
      </c>
      <c r="D1386" s="4">
        <v>42195</v>
      </c>
      <c r="E1386" s="3" t="s">
        <v>21</v>
      </c>
      <c r="F1386" s="3" t="s">
        <v>2553</v>
      </c>
      <c r="G1386" s="3" t="s">
        <v>2794</v>
      </c>
      <c r="H1386" s="5">
        <v>12495</v>
      </c>
      <c r="I1386" s="2">
        <v>5</v>
      </c>
      <c r="J1386" s="2">
        <v>0</v>
      </c>
      <c r="K1386" s="2">
        <v>0.24990000000000001</v>
      </c>
      <c r="L1386" s="18" t="str">
        <f>VLOOKUP(F1386,'BD customers'!$1:$1048576,2,FALSE)</f>
        <v>Kalyca Meade</v>
      </c>
      <c r="M1386" s="2">
        <f>MATCH(orders[[#This Row],[Product ID]],'BD product'!A:A,0)</f>
        <v>773</v>
      </c>
      <c r="N1386" s="2" t="str" cm="1">
        <f t="array" ref="N1386">INDEX('BD product'!A:D,M1386,2)</f>
        <v>Technology</v>
      </c>
    </row>
    <row r="1387" spans="1:14" x14ac:dyDescent="0.3">
      <c r="A1387" s="3" t="s">
        <v>2552</v>
      </c>
      <c r="B1387" s="4">
        <v>42191</v>
      </c>
      <c r="C1387" s="12" t="str">
        <f t="shared" si="21"/>
        <v>2015/07</v>
      </c>
      <c r="D1387" s="4">
        <v>42195</v>
      </c>
      <c r="E1387" s="3" t="s">
        <v>21</v>
      </c>
      <c r="F1387" s="3" t="s">
        <v>2553</v>
      </c>
      <c r="G1387" s="3" t="s">
        <v>2796</v>
      </c>
      <c r="H1387" s="5">
        <v>60165</v>
      </c>
      <c r="I1387" s="2">
        <v>5</v>
      </c>
      <c r="J1387" s="2">
        <v>0</v>
      </c>
      <c r="K1387" s="2">
        <v>15.642899999999999</v>
      </c>
      <c r="L1387" s="18" t="str">
        <f>VLOOKUP(F1387,'BD customers'!$1:$1048576,2,FALSE)</f>
        <v>Kalyca Meade</v>
      </c>
      <c r="M1387" s="2">
        <f>MATCH(orders[[#This Row],[Product ID]],'BD product'!A:A,0)</f>
        <v>774</v>
      </c>
      <c r="N1387" s="2" t="str" cm="1">
        <f t="array" ref="N1387">INDEX('BD product'!A:D,M1387,2)</f>
        <v>Office Supplies</v>
      </c>
    </row>
    <row r="1388" spans="1:14" x14ac:dyDescent="0.3">
      <c r="A1388" s="3" t="s">
        <v>2798</v>
      </c>
      <c r="B1388" s="4">
        <v>42121</v>
      </c>
      <c r="C1388" s="12" t="str">
        <f t="shared" si="21"/>
        <v>2015/04</v>
      </c>
      <c r="D1388" s="4">
        <v>42127</v>
      </c>
      <c r="E1388" s="3" t="s">
        <v>21</v>
      </c>
      <c r="F1388" s="3" t="s">
        <v>1839</v>
      </c>
      <c r="G1388" s="3" t="s">
        <v>2799</v>
      </c>
      <c r="H1388" s="5">
        <v>2274</v>
      </c>
      <c r="I1388" s="2">
        <v>3</v>
      </c>
      <c r="J1388" s="2">
        <v>0</v>
      </c>
      <c r="K1388" s="2">
        <v>8.8686000000000007</v>
      </c>
      <c r="L1388" s="18" t="str">
        <f>VLOOKUP(F1388,'BD customers'!$1:$1048576,2,FALSE)</f>
        <v>Greg Tran</v>
      </c>
      <c r="M1388" s="2">
        <f>MATCH(orders[[#This Row],[Product ID]],'BD product'!A:A,0)</f>
        <v>775</v>
      </c>
      <c r="N1388" s="2" t="str" cm="1">
        <f t="array" ref="N1388">INDEX('BD product'!A:D,M1388,2)</f>
        <v>Office Supplies</v>
      </c>
    </row>
    <row r="1389" spans="1:14" x14ac:dyDescent="0.3">
      <c r="A1389" s="3" t="s">
        <v>2798</v>
      </c>
      <c r="B1389" s="4">
        <v>42121</v>
      </c>
      <c r="C1389" s="12" t="str">
        <f t="shared" si="21"/>
        <v>2015/04</v>
      </c>
      <c r="D1389" s="4">
        <v>42127</v>
      </c>
      <c r="E1389" s="3" t="s">
        <v>21</v>
      </c>
      <c r="F1389" s="3" t="s">
        <v>1839</v>
      </c>
      <c r="G1389" s="3" t="s">
        <v>2801</v>
      </c>
      <c r="H1389" s="5">
        <v>126753</v>
      </c>
      <c r="I1389" s="2">
        <v>3</v>
      </c>
      <c r="J1389" s="2">
        <v>0</v>
      </c>
      <c r="K1389" s="2">
        <v>316.88249999999999</v>
      </c>
      <c r="L1389" s="18" t="str">
        <f>VLOOKUP(F1389,'BD customers'!$1:$1048576,2,FALSE)</f>
        <v>Greg Tran</v>
      </c>
      <c r="M1389" s="2">
        <f>MATCH(orders[[#This Row],[Product ID]],'BD product'!A:A,0)</f>
        <v>776</v>
      </c>
      <c r="N1389" s="2" t="str" cm="1">
        <f t="array" ref="N1389">INDEX('BD product'!A:D,M1389,2)</f>
        <v>Furniture</v>
      </c>
    </row>
    <row r="1390" spans="1:14" x14ac:dyDescent="0.3">
      <c r="A1390" s="3" t="s">
        <v>2798</v>
      </c>
      <c r="B1390" s="4">
        <v>42121</v>
      </c>
      <c r="C1390" s="12" t="str">
        <f t="shared" si="21"/>
        <v>2015/04</v>
      </c>
      <c r="D1390" s="4">
        <v>42127</v>
      </c>
      <c r="E1390" s="3" t="s">
        <v>21</v>
      </c>
      <c r="F1390" s="3" t="s">
        <v>1839</v>
      </c>
      <c r="G1390" s="3" t="s">
        <v>2803</v>
      </c>
      <c r="H1390" s="5">
        <v>137992</v>
      </c>
      <c r="I1390" s="2">
        <v>8</v>
      </c>
      <c r="J1390" s="2">
        <v>0</v>
      </c>
      <c r="K1390" s="2">
        <v>648.56240000000003</v>
      </c>
      <c r="L1390" s="18" t="str">
        <f>VLOOKUP(F1390,'BD customers'!$1:$1048576,2,FALSE)</f>
        <v>Greg Tran</v>
      </c>
      <c r="M1390" s="2">
        <f>MATCH(orders[[#This Row],[Product ID]],'BD product'!A:A,0)</f>
        <v>777</v>
      </c>
      <c r="N1390" s="2" t="str" cm="1">
        <f t="array" ref="N1390">INDEX('BD product'!A:D,M1390,2)</f>
        <v>Technology</v>
      </c>
    </row>
    <row r="1391" spans="1:14" x14ac:dyDescent="0.3">
      <c r="A1391" s="3" t="s">
        <v>2805</v>
      </c>
      <c r="B1391" s="4">
        <v>42171</v>
      </c>
      <c r="C1391" s="12" t="str">
        <f t="shared" si="21"/>
        <v>2015/06</v>
      </c>
      <c r="D1391" s="4">
        <v>42175</v>
      </c>
      <c r="E1391" s="3" t="s">
        <v>21</v>
      </c>
      <c r="F1391" s="3" t="s">
        <v>1540</v>
      </c>
      <c r="G1391" s="3" t="s">
        <v>2806</v>
      </c>
      <c r="H1391" s="5">
        <v>6208</v>
      </c>
      <c r="I1391" s="2">
        <v>2</v>
      </c>
      <c r="J1391" s="2">
        <v>2</v>
      </c>
      <c r="K1391" s="2">
        <v>2.1728000000000001</v>
      </c>
      <c r="L1391" s="18" t="str">
        <f>VLOOKUP(F1391,'BD customers'!$1:$1048576,2,FALSE)</f>
        <v>Philip Brown</v>
      </c>
      <c r="M1391" s="2">
        <f>MATCH(orders[[#This Row],[Product ID]],'BD product'!A:A,0)</f>
        <v>778</v>
      </c>
      <c r="N1391" s="2" t="str" cm="1">
        <f t="array" ref="N1391">INDEX('BD product'!A:D,M1391,2)</f>
        <v>Office Supplies</v>
      </c>
    </row>
    <row r="1392" spans="1:14" x14ac:dyDescent="0.3">
      <c r="A1392" s="3" t="s">
        <v>2808</v>
      </c>
      <c r="B1392" s="4">
        <v>43086</v>
      </c>
      <c r="C1392" s="12" t="str">
        <f t="shared" si="21"/>
        <v>2017/12</v>
      </c>
      <c r="D1392" s="4">
        <v>43089</v>
      </c>
      <c r="E1392" s="3" t="s">
        <v>64</v>
      </c>
      <c r="F1392" s="3" t="s">
        <v>2809</v>
      </c>
      <c r="G1392" s="3" t="s">
        <v>2810</v>
      </c>
      <c r="H1392" s="5">
        <v>11808</v>
      </c>
      <c r="I1392" s="2">
        <v>2</v>
      </c>
      <c r="J1392" s="2">
        <v>2</v>
      </c>
      <c r="K1392" s="2">
        <v>4.2804000000000002</v>
      </c>
      <c r="L1392" s="18" t="str">
        <f>VLOOKUP(F1392,'BD customers'!$1:$1048576,2,FALSE)</f>
        <v>Hallie Redmond</v>
      </c>
      <c r="M1392" s="2">
        <f>MATCH(orders[[#This Row],[Product ID]],'BD product'!A:A,0)</f>
        <v>779</v>
      </c>
      <c r="N1392" s="2" t="str" cm="1">
        <f t="array" ref="N1392">INDEX('BD product'!A:D,M1392,2)</f>
        <v>Office Supplies</v>
      </c>
    </row>
    <row r="1393" spans="1:14" x14ac:dyDescent="0.3">
      <c r="A1393" s="3" t="s">
        <v>1642</v>
      </c>
      <c r="B1393" s="4">
        <v>42541</v>
      </c>
      <c r="C1393" s="12" t="str">
        <f t="shared" si="21"/>
        <v>2016/06</v>
      </c>
      <c r="D1393" s="4">
        <v>42542</v>
      </c>
      <c r="E1393" s="3" t="s">
        <v>64</v>
      </c>
      <c r="F1393" s="3" t="s">
        <v>550</v>
      </c>
      <c r="G1393" s="3" t="s">
        <v>2810</v>
      </c>
      <c r="H1393" s="5">
        <v>17712</v>
      </c>
      <c r="I1393" s="2">
        <v>3</v>
      </c>
      <c r="J1393" s="2">
        <v>2</v>
      </c>
      <c r="K1393" s="2">
        <v>6.4206000000000003</v>
      </c>
      <c r="L1393" s="18" t="str">
        <f>VLOOKUP(F1393,'BD customers'!$1:$1048576,2,FALSE)</f>
        <v>Roy Collins</v>
      </c>
      <c r="M1393" s="2">
        <f>MATCH(orders[[#This Row],[Product ID]],'BD product'!A:A,0)</f>
        <v>779</v>
      </c>
      <c r="N1393" s="2" t="str" cm="1">
        <f t="array" ref="N1393">INDEX('BD product'!A:D,M1393,2)</f>
        <v>Office Supplies</v>
      </c>
    </row>
    <row r="1394" spans="1:14" x14ac:dyDescent="0.3">
      <c r="A1394" s="3" t="s">
        <v>2812</v>
      </c>
      <c r="B1394" s="4">
        <v>42693</v>
      </c>
      <c r="C1394" s="12" t="str">
        <f t="shared" si="21"/>
        <v>2016/11</v>
      </c>
      <c r="D1394" s="4">
        <v>42699</v>
      </c>
      <c r="E1394" s="3" t="s">
        <v>21</v>
      </c>
      <c r="F1394" s="3" t="s">
        <v>2813</v>
      </c>
      <c r="G1394" s="3" t="s">
        <v>2810</v>
      </c>
      <c r="H1394" s="5">
        <v>17712</v>
      </c>
      <c r="I1394" s="2">
        <v>3</v>
      </c>
      <c r="J1394" s="2">
        <v>2</v>
      </c>
      <c r="K1394" s="2">
        <v>6.4206000000000003</v>
      </c>
      <c r="L1394" s="18" t="str">
        <f>VLOOKUP(F1394,'BD customers'!$1:$1048576,2,FALSE)</f>
        <v>Nora Pelletier</v>
      </c>
      <c r="M1394" s="2">
        <f>MATCH(orders[[#This Row],[Product ID]],'BD product'!A:A,0)</f>
        <v>779</v>
      </c>
      <c r="N1394" s="2" t="str" cm="1">
        <f t="array" ref="N1394">INDEX('BD product'!A:D,M1394,2)</f>
        <v>Office Supplies</v>
      </c>
    </row>
    <row r="1395" spans="1:14" x14ac:dyDescent="0.3">
      <c r="A1395" s="3" t="s">
        <v>1863</v>
      </c>
      <c r="B1395" s="4">
        <v>42198</v>
      </c>
      <c r="C1395" s="12" t="str">
        <f t="shared" si="21"/>
        <v>2015/07</v>
      </c>
      <c r="D1395" s="4">
        <v>42200</v>
      </c>
      <c r="E1395" s="3" t="s">
        <v>11</v>
      </c>
      <c r="F1395" s="3" t="s">
        <v>1864</v>
      </c>
      <c r="G1395" s="3" t="s">
        <v>2810</v>
      </c>
      <c r="H1395" s="5">
        <v>11808</v>
      </c>
      <c r="I1395" s="2">
        <v>2</v>
      </c>
      <c r="J1395" s="2">
        <v>2</v>
      </c>
      <c r="K1395" s="2">
        <v>4.2804000000000002</v>
      </c>
      <c r="L1395" s="18" t="str">
        <f>VLOOKUP(F1395,'BD customers'!$1:$1048576,2,FALSE)</f>
        <v>Natalie DeCherney</v>
      </c>
      <c r="M1395" s="2">
        <f>MATCH(orders[[#This Row],[Product ID]],'BD product'!A:A,0)</f>
        <v>779</v>
      </c>
      <c r="N1395" s="2" t="str" cm="1">
        <f t="array" ref="N1395">INDEX('BD product'!A:D,M1395,2)</f>
        <v>Office Supplies</v>
      </c>
    </row>
    <row r="1396" spans="1:14" x14ac:dyDescent="0.3">
      <c r="A1396" s="3" t="s">
        <v>2814</v>
      </c>
      <c r="B1396" s="4">
        <v>42380</v>
      </c>
      <c r="C1396" s="12" t="str">
        <f t="shared" si="21"/>
        <v>2016/01</v>
      </c>
      <c r="D1396" s="4">
        <v>42382</v>
      </c>
      <c r="E1396" s="3" t="s">
        <v>11</v>
      </c>
      <c r="F1396" s="3" t="s">
        <v>2815</v>
      </c>
      <c r="G1396" s="3" t="s">
        <v>2816</v>
      </c>
      <c r="H1396" s="5">
        <v>15552</v>
      </c>
      <c r="I1396" s="2">
        <v>3</v>
      </c>
      <c r="J1396" s="2">
        <v>2</v>
      </c>
      <c r="K1396" s="2">
        <v>5.4432</v>
      </c>
      <c r="L1396" s="18" t="str">
        <f>VLOOKUP(F1396,'BD customers'!$1:$1048576,2,FALSE)</f>
        <v>Deanra Eno</v>
      </c>
      <c r="M1396" s="2">
        <f>MATCH(orders[[#This Row],[Product ID]],'BD product'!A:A,0)</f>
        <v>780</v>
      </c>
      <c r="N1396" s="2" t="str" cm="1">
        <f t="array" ref="N1396">INDEX('BD product'!A:D,M1396,2)</f>
        <v>Office Supplies</v>
      </c>
    </row>
    <row r="1397" spans="1:14" x14ac:dyDescent="0.3">
      <c r="A1397" s="3" t="s">
        <v>2734</v>
      </c>
      <c r="B1397" s="4">
        <v>41969</v>
      </c>
      <c r="C1397" s="12" t="str">
        <f t="shared" si="21"/>
        <v>2014/11</v>
      </c>
      <c r="D1397" s="4">
        <v>41975</v>
      </c>
      <c r="E1397" s="3" t="s">
        <v>21</v>
      </c>
      <c r="F1397" s="3" t="s">
        <v>2735</v>
      </c>
      <c r="G1397" s="3" t="s">
        <v>2816</v>
      </c>
      <c r="H1397" s="5">
        <v>15552</v>
      </c>
      <c r="I1397" s="2">
        <v>3</v>
      </c>
      <c r="J1397" s="2">
        <v>2</v>
      </c>
      <c r="K1397" s="2">
        <v>5.4432</v>
      </c>
      <c r="L1397" s="18" t="str">
        <f>VLOOKUP(F1397,'BD customers'!$1:$1048576,2,FALSE)</f>
        <v>Natalie Webber</v>
      </c>
      <c r="M1397" s="2">
        <f>MATCH(orders[[#This Row],[Product ID]],'BD product'!A:A,0)</f>
        <v>780</v>
      </c>
      <c r="N1397" s="2" t="str" cm="1">
        <f t="array" ref="N1397">INDEX('BD product'!A:D,M1397,2)</f>
        <v>Office Supplies</v>
      </c>
    </row>
    <row r="1398" spans="1:14" x14ac:dyDescent="0.3">
      <c r="A1398" s="3" t="s">
        <v>2814</v>
      </c>
      <c r="B1398" s="4">
        <v>42380</v>
      </c>
      <c r="C1398" s="12" t="str">
        <f t="shared" si="21"/>
        <v>2016/01</v>
      </c>
      <c r="D1398" s="4">
        <v>42382</v>
      </c>
      <c r="E1398" s="3" t="s">
        <v>11</v>
      </c>
      <c r="F1398" s="3" t="s">
        <v>2815</v>
      </c>
      <c r="G1398" s="3" t="s">
        <v>2818</v>
      </c>
      <c r="H1398" s="5">
        <v>63312</v>
      </c>
      <c r="I1398" s="2">
        <v>3</v>
      </c>
      <c r="J1398" s="2">
        <v>2</v>
      </c>
      <c r="K1398" s="2">
        <v>20.5764</v>
      </c>
      <c r="L1398" s="18" t="str">
        <f>VLOOKUP(F1398,'BD customers'!$1:$1048576,2,FALSE)</f>
        <v>Deanra Eno</v>
      </c>
      <c r="M1398" s="2">
        <f>MATCH(orders[[#This Row],[Product ID]],'BD product'!A:A,0)</f>
        <v>781</v>
      </c>
      <c r="N1398" s="2" t="str" cm="1">
        <f t="array" ref="N1398">INDEX('BD product'!A:D,M1398,2)</f>
        <v>Office Supplies</v>
      </c>
    </row>
    <row r="1399" spans="1:14" x14ac:dyDescent="0.3">
      <c r="A1399" s="3" t="s">
        <v>2814</v>
      </c>
      <c r="B1399" s="4">
        <v>42380</v>
      </c>
      <c r="C1399" s="12" t="str">
        <f t="shared" si="21"/>
        <v>2016/01</v>
      </c>
      <c r="D1399" s="4">
        <v>42382</v>
      </c>
      <c r="E1399" s="3" t="s">
        <v>11</v>
      </c>
      <c r="F1399" s="3" t="s">
        <v>2815</v>
      </c>
      <c r="G1399" s="3" t="s">
        <v>2820</v>
      </c>
      <c r="H1399" s="5">
        <v>15588</v>
      </c>
      <c r="I1399" s="2">
        <v>2</v>
      </c>
      <c r="J1399" s="2">
        <v>4</v>
      </c>
      <c r="K1399" s="2">
        <v>-9.8724000000000007</v>
      </c>
      <c r="L1399" s="18" t="str">
        <f>VLOOKUP(F1399,'BD customers'!$1:$1048576,2,FALSE)</f>
        <v>Deanra Eno</v>
      </c>
      <c r="M1399" s="2">
        <f>MATCH(orders[[#This Row],[Product ID]],'BD product'!A:A,0)</f>
        <v>782</v>
      </c>
      <c r="N1399" s="2" t="str" cm="1">
        <f t="array" ref="N1399">INDEX('BD product'!A:D,M1399,2)</f>
        <v>Technology</v>
      </c>
    </row>
    <row r="1400" spans="1:14" x14ac:dyDescent="0.3">
      <c r="A1400" s="3" t="s">
        <v>478</v>
      </c>
      <c r="B1400" s="4">
        <v>41831</v>
      </c>
      <c r="C1400" s="12" t="str">
        <f t="shared" si="21"/>
        <v>2014/07</v>
      </c>
      <c r="D1400" s="4">
        <v>41835</v>
      </c>
      <c r="E1400" s="3" t="s">
        <v>21</v>
      </c>
      <c r="F1400" s="3" t="s">
        <v>479</v>
      </c>
      <c r="G1400" s="3" t="s">
        <v>2822</v>
      </c>
      <c r="H1400" s="5">
        <v>19797</v>
      </c>
      <c r="I1400" s="2">
        <v>3</v>
      </c>
      <c r="J1400" s="2">
        <v>0</v>
      </c>
      <c r="K1400" s="2">
        <v>57.411299999999997</v>
      </c>
      <c r="L1400" s="18" t="str">
        <f>VLOOKUP(F1400,'BD customers'!$1:$1048576,2,FALSE)</f>
        <v>Laura Armstrong</v>
      </c>
      <c r="M1400" s="2">
        <f>MATCH(orders[[#This Row],[Product ID]],'BD product'!A:A,0)</f>
        <v>783</v>
      </c>
      <c r="N1400" s="2" t="str" cm="1">
        <f t="array" ref="N1400">INDEX('BD product'!A:D,M1400,2)</f>
        <v>Technology</v>
      </c>
    </row>
    <row r="1401" spans="1:14" x14ac:dyDescent="0.3">
      <c r="A1401" s="3" t="s">
        <v>478</v>
      </c>
      <c r="B1401" s="4">
        <v>41831</v>
      </c>
      <c r="C1401" s="12" t="str">
        <f t="shared" si="21"/>
        <v>2014/07</v>
      </c>
      <c r="D1401" s="4">
        <v>41835</v>
      </c>
      <c r="E1401" s="3" t="s">
        <v>21</v>
      </c>
      <c r="F1401" s="3" t="s">
        <v>479</v>
      </c>
      <c r="G1401" s="3" t="s">
        <v>2824</v>
      </c>
      <c r="H1401" s="5">
        <v>144</v>
      </c>
      <c r="I1401" s="2">
        <v>5</v>
      </c>
      <c r="J1401" s="2">
        <v>0</v>
      </c>
      <c r="K1401" s="2">
        <v>0.7056</v>
      </c>
      <c r="L1401" s="18" t="str">
        <f>VLOOKUP(F1401,'BD customers'!$1:$1048576,2,FALSE)</f>
        <v>Laura Armstrong</v>
      </c>
      <c r="M1401" s="2">
        <f>MATCH(orders[[#This Row],[Product ID]],'BD product'!A:A,0)</f>
        <v>784</v>
      </c>
      <c r="N1401" s="2" t="str" cm="1">
        <f t="array" ref="N1401">INDEX('BD product'!A:D,M1401,2)</f>
        <v>Office Supplies</v>
      </c>
    </row>
    <row r="1402" spans="1:14" x14ac:dyDescent="0.3">
      <c r="A1402" s="3" t="s">
        <v>154</v>
      </c>
      <c r="B1402" s="4">
        <v>42694</v>
      </c>
      <c r="C1402" s="12" t="str">
        <f t="shared" si="21"/>
        <v>2016/11</v>
      </c>
      <c r="D1402" s="4">
        <v>42696</v>
      </c>
      <c r="E1402" s="3" t="s">
        <v>64</v>
      </c>
      <c r="F1402" s="3" t="s">
        <v>155</v>
      </c>
      <c r="G1402" s="3" t="s">
        <v>2826</v>
      </c>
      <c r="H1402" s="5">
        <v>15696</v>
      </c>
      <c r="I1402" s="2">
        <v>3</v>
      </c>
      <c r="J1402" s="2">
        <v>2</v>
      </c>
      <c r="K1402" s="2">
        <v>5.1012000000000004</v>
      </c>
      <c r="L1402" s="18" t="str">
        <f>VLOOKUP(F1402,'BD customers'!$1:$1048576,2,FALSE)</f>
        <v>Allen Goldenen</v>
      </c>
      <c r="M1402" s="2">
        <f>MATCH(orders[[#This Row],[Product ID]],'BD product'!A:A,0)</f>
        <v>785</v>
      </c>
      <c r="N1402" s="2" t="str" cm="1">
        <f t="array" ref="N1402">INDEX('BD product'!A:D,M1402,2)</f>
        <v>Office Supplies</v>
      </c>
    </row>
    <row r="1403" spans="1:14" x14ac:dyDescent="0.3">
      <c r="A1403" s="3" t="s">
        <v>2828</v>
      </c>
      <c r="B1403" s="4">
        <v>42482</v>
      </c>
      <c r="C1403" s="12" t="str">
        <f t="shared" si="21"/>
        <v>2016/04</v>
      </c>
      <c r="D1403" s="4">
        <v>42486</v>
      </c>
      <c r="E1403" s="3" t="s">
        <v>21</v>
      </c>
      <c r="F1403" s="3" t="s">
        <v>322</v>
      </c>
      <c r="G1403" s="3" t="s">
        <v>2829</v>
      </c>
      <c r="H1403" s="5">
        <v>8662</v>
      </c>
      <c r="I1403" s="2">
        <v>2</v>
      </c>
      <c r="J1403" s="2">
        <v>0</v>
      </c>
      <c r="K1403" s="2">
        <v>0.86619999999999997</v>
      </c>
      <c r="L1403" s="18" t="str">
        <f>VLOOKUP(F1403,'BD customers'!$1:$1048576,2,FALSE)</f>
        <v>Ed Ludwig</v>
      </c>
      <c r="M1403" s="2">
        <f>MATCH(orders[[#This Row],[Product ID]],'BD product'!A:A,0)</f>
        <v>786</v>
      </c>
      <c r="N1403" s="2" t="str" cm="1">
        <f t="array" ref="N1403">INDEX('BD product'!A:D,M1403,2)</f>
        <v>Furniture</v>
      </c>
    </row>
    <row r="1404" spans="1:14" x14ac:dyDescent="0.3">
      <c r="A1404" s="3" t="s">
        <v>2831</v>
      </c>
      <c r="B1404" s="4">
        <v>42168</v>
      </c>
      <c r="C1404" s="12" t="str">
        <f t="shared" si="21"/>
        <v>2015/06</v>
      </c>
      <c r="D1404" s="4">
        <v>42169</v>
      </c>
      <c r="E1404" s="3" t="s">
        <v>64</v>
      </c>
      <c r="F1404" s="3" t="s">
        <v>2832</v>
      </c>
      <c r="G1404" s="3" t="s">
        <v>2833</v>
      </c>
      <c r="H1404" s="5">
        <v>36624</v>
      </c>
      <c r="I1404" s="2">
        <v>3</v>
      </c>
      <c r="J1404" s="2">
        <v>2</v>
      </c>
      <c r="K1404" s="2">
        <v>1.3734</v>
      </c>
      <c r="L1404" s="18" t="str">
        <f>VLOOKUP(F1404,'BD customers'!$1:$1048576,2,FALSE)</f>
        <v>Jennifer Jackson</v>
      </c>
      <c r="M1404" s="2">
        <f>MATCH(orders[[#This Row],[Product ID]],'BD product'!A:A,0)</f>
        <v>787</v>
      </c>
      <c r="N1404" s="2" t="str" cm="1">
        <f t="array" ref="N1404">INDEX('BD product'!A:D,M1404,2)</f>
        <v>Office Supplies</v>
      </c>
    </row>
    <row r="1405" spans="1:14" x14ac:dyDescent="0.3">
      <c r="A1405" s="3" t="s">
        <v>2835</v>
      </c>
      <c r="B1405" s="4">
        <v>43059</v>
      </c>
      <c r="C1405" s="12" t="str">
        <f t="shared" si="21"/>
        <v>2017/11</v>
      </c>
      <c r="D1405" s="4">
        <v>43060</v>
      </c>
      <c r="E1405" s="3" t="s">
        <v>64</v>
      </c>
      <c r="F1405" s="3" t="s">
        <v>2836</v>
      </c>
      <c r="G1405" s="3" t="s">
        <v>2837</v>
      </c>
      <c r="H1405" s="5">
        <v>23968</v>
      </c>
      <c r="I1405" s="2">
        <v>7</v>
      </c>
      <c r="J1405" s="2">
        <v>2</v>
      </c>
      <c r="K1405" s="2">
        <v>2.6964000000000001</v>
      </c>
      <c r="L1405" s="18" t="str">
        <f>VLOOKUP(F1405,'BD customers'!$1:$1048576,2,FALSE)</f>
        <v>Jennifer Halladay</v>
      </c>
      <c r="M1405" s="2">
        <f>MATCH(orders[[#This Row],[Product ID]],'BD product'!A:A,0)</f>
        <v>788</v>
      </c>
      <c r="N1405" s="2" t="str" cm="1">
        <f t="array" ref="N1405">INDEX('BD product'!A:D,M1405,2)</f>
        <v>Office Supplies</v>
      </c>
    </row>
    <row r="1406" spans="1:14" x14ac:dyDescent="0.3">
      <c r="A1406" s="3" t="s">
        <v>2835</v>
      </c>
      <c r="B1406" s="4">
        <v>43059</v>
      </c>
      <c r="C1406" s="12" t="str">
        <f t="shared" si="21"/>
        <v>2017/11</v>
      </c>
      <c r="D1406" s="4">
        <v>43060</v>
      </c>
      <c r="E1406" s="3" t="s">
        <v>64</v>
      </c>
      <c r="F1406" s="3" t="s">
        <v>2836</v>
      </c>
      <c r="G1406" s="3" t="s">
        <v>2839</v>
      </c>
      <c r="H1406" s="5">
        <v>28728</v>
      </c>
      <c r="I1406" s="2">
        <v>3</v>
      </c>
      <c r="J1406" s="2">
        <v>2</v>
      </c>
      <c r="K1406" s="2">
        <v>1.7955000000000001</v>
      </c>
      <c r="L1406" s="18" t="str">
        <f>VLOOKUP(F1406,'BD customers'!$1:$1048576,2,FALSE)</f>
        <v>Jennifer Halladay</v>
      </c>
      <c r="M1406" s="2">
        <f>MATCH(orders[[#This Row],[Product ID]],'BD product'!A:A,0)</f>
        <v>789</v>
      </c>
      <c r="N1406" s="2" t="str" cm="1">
        <f t="array" ref="N1406">INDEX('BD product'!A:D,M1406,2)</f>
        <v>Office Supplies</v>
      </c>
    </row>
    <row r="1407" spans="1:14" x14ac:dyDescent="0.3">
      <c r="A1407" s="3" t="s">
        <v>2840</v>
      </c>
      <c r="B1407" s="4">
        <v>42619</v>
      </c>
      <c r="C1407" s="12" t="str">
        <f t="shared" si="21"/>
        <v>2016/09</v>
      </c>
      <c r="D1407" s="4">
        <v>42622</v>
      </c>
      <c r="E1407" s="3" t="s">
        <v>11</v>
      </c>
      <c r="F1407" s="3" t="s">
        <v>2841</v>
      </c>
      <c r="G1407" s="3" t="s">
        <v>2842</v>
      </c>
      <c r="H1407" s="5">
        <v>3186</v>
      </c>
      <c r="I1407" s="2">
        <v>2</v>
      </c>
      <c r="J1407" s="2">
        <v>0</v>
      </c>
      <c r="K1407" s="2">
        <v>1.1151</v>
      </c>
      <c r="L1407" s="18" t="str">
        <f>VLOOKUP(F1407,'BD customers'!$1:$1048576,2,FALSE)</f>
        <v>Mary O'Rourke</v>
      </c>
      <c r="M1407" s="2">
        <f>MATCH(orders[[#This Row],[Product ID]],'BD product'!A:A,0)</f>
        <v>790</v>
      </c>
      <c r="N1407" s="2" t="str" cm="1">
        <f t="array" ref="N1407">INDEX('BD product'!A:D,M1407,2)</f>
        <v>Technology</v>
      </c>
    </row>
    <row r="1408" spans="1:14" x14ac:dyDescent="0.3">
      <c r="A1408" s="3" t="s">
        <v>2840</v>
      </c>
      <c r="B1408" s="4">
        <v>42619</v>
      </c>
      <c r="C1408" s="12" t="str">
        <f t="shared" si="21"/>
        <v>2016/09</v>
      </c>
      <c r="D1408" s="4">
        <v>42622</v>
      </c>
      <c r="E1408" s="3" t="s">
        <v>11</v>
      </c>
      <c r="F1408" s="3" t="s">
        <v>2841</v>
      </c>
      <c r="G1408" s="3" t="s">
        <v>2844</v>
      </c>
      <c r="H1408" s="5">
        <v>722352</v>
      </c>
      <c r="I1408" s="2">
        <v>3</v>
      </c>
      <c r="J1408" s="2">
        <v>2</v>
      </c>
      <c r="K1408" s="2">
        <v>9.0294000000000008</v>
      </c>
      <c r="L1408" s="18" t="str">
        <f>VLOOKUP(F1408,'BD customers'!$1:$1048576,2,FALSE)</f>
        <v>Mary O'Rourke</v>
      </c>
      <c r="M1408" s="2">
        <f>MATCH(orders[[#This Row],[Product ID]],'BD product'!A:A,0)</f>
        <v>791</v>
      </c>
      <c r="N1408" s="2" t="str" cm="1">
        <f t="array" ref="N1408">INDEX('BD product'!A:D,M1408,2)</f>
        <v>Furniture</v>
      </c>
    </row>
    <row r="1409" spans="1:14" x14ac:dyDescent="0.3">
      <c r="A1409" s="3" t="s">
        <v>2846</v>
      </c>
      <c r="B1409" s="4">
        <v>42925</v>
      </c>
      <c r="C1409" s="12" t="str">
        <f t="shared" si="21"/>
        <v>2017/07</v>
      </c>
      <c r="D1409" s="4">
        <v>42928</v>
      </c>
      <c r="E1409" s="3" t="s">
        <v>64</v>
      </c>
      <c r="F1409" s="3" t="s">
        <v>2847</v>
      </c>
      <c r="G1409" s="3" t="s">
        <v>2848</v>
      </c>
      <c r="H1409" s="5">
        <v>884</v>
      </c>
      <c r="I1409" s="2">
        <v>5</v>
      </c>
      <c r="J1409" s="2">
        <v>2</v>
      </c>
      <c r="K1409" s="2">
        <v>2.9834999999999998</v>
      </c>
      <c r="L1409" s="18" t="str">
        <f>VLOOKUP(F1409,'BD customers'!$1:$1048576,2,FALSE)</f>
        <v>Noel Staavos</v>
      </c>
      <c r="M1409" s="2">
        <f>MATCH(orders[[#This Row],[Product ID]],'BD product'!A:A,0)</f>
        <v>792</v>
      </c>
      <c r="N1409" s="2" t="str" cm="1">
        <f t="array" ref="N1409">INDEX('BD product'!A:D,M1409,2)</f>
        <v>Office Supplies</v>
      </c>
    </row>
    <row r="1410" spans="1:14" x14ac:dyDescent="0.3">
      <c r="A1410" s="3" t="s">
        <v>2846</v>
      </c>
      <c r="B1410" s="4">
        <v>42925</v>
      </c>
      <c r="C1410" s="12" t="str">
        <f t="shared" ref="C1410:C1473" si="22">TEXT(B1410,"aaaa/mm")</f>
        <v>2017/07</v>
      </c>
      <c r="D1410" s="4">
        <v>42928</v>
      </c>
      <c r="E1410" s="3" t="s">
        <v>64</v>
      </c>
      <c r="F1410" s="3" t="s">
        <v>2847</v>
      </c>
      <c r="G1410" s="3" t="s">
        <v>2850</v>
      </c>
      <c r="H1410" s="5">
        <v>58464</v>
      </c>
      <c r="I1410" s="2">
        <v>9</v>
      </c>
      <c r="J1410" s="2">
        <v>8</v>
      </c>
      <c r="K1410" s="2">
        <v>-1.4616</v>
      </c>
      <c r="L1410" s="18" t="str">
        <f>VLOOKUP(F1410,'BD customers'!$1:$1048576,2,FALSE)</f>
        <v>Noel Staavos</v>
      </c>
      <c r="M1410" s="2">
        <f>MATCH(orders[[#This Row],[Product ID]],'BD product'!A:A,0)</f>
        <v>793</v>
      </c>
      <c r="N1410" s="2" t="str" cm="1">
        <f t="array" ref="N1410">INDEX('BD product'!A:D,M1410,2)</f>
        <v>Office Supplies</v>
      </c>
    </row>
    <row r="1411" spans="1:14" x14ac:dyDescent="0.3">
      <c r="A1411" s="3" t="s">
        <v>2852</v>
      </c>
      <c r="B1411" s="4">
        <v>43020</v>
      </c>
      <c r="C1411" s="12" t="str">
        <f t="shared" si="22"/>
        <v>2017/10</v>
      </c>
      <c r="D1411" s="4">
        <v>43024</v>
      </c>
      <c r="E1411" s="3" t="s">
        <v>21</v>
      </c>
      <c r="F1411" s="3" t="s">
        <v>197</v>
      </c>
      <c r="G1411" s="3" t="s">
        <v>2853</v>
      </c>
      <c r="H1411" s="5">
        <v>254604</v>
      </c>
      <c r="I1411" s="2">
        <v>14</v>
      </c>
      <c r="J1411" s="2">
        <v>3</v>
      </c>
      <c r="K1411" s="2">
        <v>-1.8186</v>
      </c>
      <c r="L1411" s="18" t="str">
        <f>VLOOKUP(F1411,'BD customers'!$1:$1048576,2,FALSE)</f>
        <v>Steve Nguyen</v>
      </c>
      <c r="M1411" s="2">
        <f>MATCH(orders[[#This Row],[Product ID]],'BD product'!A:A,0)</f>
        <v>794</v>
      </c>
      <c r="N1411" s="2" t="str" cm="1">
        <f t="array" ref="N1411">INDEX('BD product'!A:D,M1411,2)</f>
        <v>Furniture</v>
      </c>
    </row>
    <row r="1412" spans="1:14" x14ac:dyDescent="0.3">
      <c r="A1412" s="3" t="s">
        <v>2855</v>
      </c>
      <c r="B1412" s="4">
        <v>42188</v>
      </c>
      <c r="C1412" s="12" t="str">
        <f t="shared" si="22"/>
        <v>2015/07</v>
      </c>
      <c r="D1412" s="4">
        <v>42190</v>
      </c>
      <c r="E1412" s="3" t="s">
        <v>64</v>
      </c>
      <c r="F1412" s="3" t="s">
        <v>2856</v>
      </c>
      <c r="G1412" s="3" t="s">
        <v>2857</v>
      </c>
      <c r="H1412" s="5">
        <v>168464</v>
      </c>
      <c r="I1412" s="2">
        <v>2</v>
      </c>
      <c r="J1412" s="2">
        <v>2</v>
      </c>
      <c r="K1412" s="2">
        <v>-29.481200000000001</v>
      </c>
      <c r="L1412" s="18" t="str">
        <f>VLOOKUP(F1412,'BD customers'!$1:$1048576,2,FALSE)</f>
        <v>Deirdre Greer</v>
      </c>
      <c r="M1412" s="2">
        <f>MATCH(orders[[#This Row],[Product ID]],'BD product'!A:A,0)</f>
        <v>795</v>
      </c>
      <c r="N1412" s="2" t="str" cm="1">
        <f t="array" ref="N1412">INDEX('BD product'!A:D,M1412,2)</f>
        <v>Furniture</v>
      </c>
    </row>
    <row r="1413" spans="1:14" x14ac:dyDescent="0.3">
      <c r="A1413" s="3" t="s">
        <v>2855</v>
      </c>
      <c r="B1413" s="4">
        <v>42188</v>
      </c>
      <c r="C1413" s="12" t="str">
        <f t="shared" si="22"/>
        <v>2015/07</v>
      </c>
      <c r="D1413" s="4">
        <v>42190</v>
      </c>
      <c r="E1413" s="3" t="s">
        <v>64</v>
      </c>
      <c r="F1413" s="3" t="s">
        <v>2856</v>
      </c>
      <c r="G1413" s="3" t="s">
        <v>2859</v>
      </c>
      <c r="H1413" s="5">
        <v>672</v>
      </c>
      <c r="I1413" s="2">
        <v>2</v>
      </c>
      <c r="J1413" s="2">
        <v>2</v>
      </c>
      <c r="K1413" s="2">
        <v>0.24360000000000001</v>
      </c>
      <c r="L1413" s="18" t="str">
        <f>VLOOKUP(F1413,'BD customers'!$1:$1048576,2,FALSE)</f>
        <v>Deirdre Greer</v>
      </c>
      <c r="M1413" s="2">
        <f>MATCH(orders[[#This Row],[Product ID]],'BD product'!A:A,0)</f>
        <v>796</v>
      </c>
      <c r="N1413" s="2" t="str" cm="1">
        <f t="array" ref="N1413">INDEX('BD product'!A:D,M1413,2)</f>
        <v>Office Supplies</v>
      </c>
    </row>
    <row r="1414" spans="1:14" x14ac:dyDescent="0.3">
      <c r="A1414" s="3" t="s">
        <v>2855</v>
      </c>
      <c r="B1414" s="4">
        <v>42188</v>
      </c>
      <c r="C1414" s="12" t="str">
        <f t="shared" si="22"/>
        <v>2015/07</v>
      </c>
      <c r="D1414" s="4">
        <v>42190</v>
      </c>
      <c r="E1414" s="3" t="s">
        <v>64</v>
      </c>
      <c r="F1414" s="3" t="s">
        <v>2856</v>
      </c>
      <c r="G1414" s="3" t="s">
        <v>2861</v>
      </c>
      <c r="H1414" s="5">
        <v>282888</v>
      </c>
      <c r="I1414" s="2">
        <v>9</v>
      </c>
      <c r="J1414" s="2">
        <v>2</v>
      </c>
      <c r="K1414" s="2">
        <v>56.577599999999997</v>
      </c>
      <c r="L1414" s="18" t="str">
        <f>VLOOKUP(F1414,'BD customers'!$1:$1048576,2,FALSE)</f>
        <v>Deirdre Greer</v>
      </c>
      <c r="M1414" s="2">
        <f>MATCH(orders[[#This Row],[Product ID]],'BD product'!A:A,0)</f>
        <v>797</v>
      </c>
      <c r="N1414" s="2" t="str" cm="1">
        <f t="array" ref="N1414">INDEX('BD product'!A:D,M1414,2)</f>
        <v>Furniture</v>
      </c>
    </row>
    <row r="1415" spans="1:14" x14ac:dyDescent="0.3">
      <c r="A1415" s="3" t="s">
        <v>677</v>
      </c>
      <c r="B1415" s="4">
        <v>42098</v>
      </c>
      <c r="C1415" s="12" t="str">
        <f t="shared" si="22"/>
        <v>2015/04</v>
      </c>
      <c r="D1415" s="4">
        <v>42102</v>
      </c>
      <c r="E1415" s="3" t="s">
        <v>21</v>
      </c>
      <c r="F1415" s="3" t="s">
        <v>678</v>
      </c>
      <c r="G1415" s="3" t="s">
        <v>2863</v>
      </c>
      <c r="H1415" s="5">
        <v>1116</v>
      </c>
      <c r="I1415" s="2">
        <v>2</v>
      </c>
      <c r="J1415" s="2">
        <v>0</v>
      </c>
      <c r="K1415" s="2">
        <v>4.3524000000000003</v>
      </c>
      <c r="L1415" s="18" t="str">
        <f>VLOOKUP(F1415,'BD customers'!$1:$1048576,2,FALSE)</f>
        <v>Nicole Fjeld</v>
      </c>
      <c r="M1415" s="2">
        <f>MATCH(orders[[#This Row],[Product ID]],'BD product'!A:A,0)</f>
        <v>798</v>
      </c>
      <c r="N1415" s="2" t="str" cm="1">
        <f t="array" ref="N1415">INDEX('BD product'!A:D,M1415,2)</f>
        <v>Office Supplies</v>
      </c>
    </row>
    <row r="1416" spans="1:14" x14ac:dyDescent="0.3">
      <c r="A1416" s="3" t="s">
        <v>677</v>
      </c>
      <c r="B1416" s="4">
        <v>42098</v>
      </c>
      <c r="C1416" s="12" t="str">
        <f t="shared" si="22"/>
        <v>2015/04</v>
      </c>
      <c r="D1416" s="4">
        <v>42102</v>
      </c>
      <c r="E1416" s="3" t="s">
        <v>21</v>
      </c>
      <c r="F1416" s="3" t="s">
        <v>678</v>
      </c>
      <c r="G1416" s="3" t="s">
        <v>2865</v>
      </c>
      <c r="H1416" s="5">
        <v>1084</v>
      </c>
      <c r="I1416" s="2">
        <v>2</v>
      </c>
      <c r="J1416" s="2">
        <v>0</v>
      </c>
      <c r="K1416" s="2">
        <v>2.2764000000000002</v>
      </c>
      <c r="L1416" s="18" t="str">
        <f>VLOOKUP(F1416,'BD customers'!$1:$1048576,2,FALSE)</f>
        <v>Nicole Fjeld</v>
      </c>
      <c r="M1416" s="2">
        <f>MATCH(orders[[#This Row],[Product ID]],'BD product'!A:A,0)</f>
        <v>799</v>
      </c>
      <c r="N1416" s="2" t="str" cm="1">
        <f t="array" ref="N1416">INDEX('BD product'!A:D,M1416,2)</f>
        <v>Furniture</v>
      </c>
    </row>
    <row r="1417" spans="1:14" x14ac:dyDescent="0.3">
      <c r="A1417" s="3" t="s">
        <v>677</v>
      </c>
      <c r="B1417" s="4">
        <v>42098</v>
      </c>
      <c r="C1417" s="12" t="str">
        <f t="shared" si="22"/>
        <v>2015/04</v>
      </c>
      <c r="D1417" s="4">
        <v>42102</v>
      </c>
      <c r="E1417" s="3" t="s">
        <v>21</v>
      </c>
      <c r="F1417" s="3" t="s">
        <v>678</v>
      </c>
      <c r="G1417" s="3" t="s">
        <v>2867</v>
      </c>
      <c r="H1417" s="5">
        <v>9088</v>
      </c>
      <c r="I1417" s="2">
        <v>4</v>
      </c>
      <c r="J1417" s="2">
        <v>2</v>
      </c>
      <c r="K1417" s="2">
        <v>3.2944</v>
      </c>
      <c r="L1417" s="18" t="str">
        <f>VLOOKUP(F1417,'BD customers'!$1:$1048576,2,FALSE)</f>
        <v>Nicole Fjeld</v>
      </c>
      <c r="M1417" s="2">
        <f>MATCH(orders[[#This Row],[Product ID]],'BD product'!A:A,0)</f>
        <v>800</v>
      </c>
      <c r="N1417" s="2" t="str" cm="1">
        <f t="array" ref="N1417">INDEX('BD product'!A:D,M1417,2)</f>
        <v>Office Supplies</v>
      </c>
    </row>
    <row r="1418" spans="1:14" x14ac:dyDescent="0.3">
      <c r="A1418" s="3" t="s">
        <v>2869</v>
      </c>
      <c r="B1418" s="4">
        <v>43079</v>
      </c>
      <c r="C1418" s="12" t="str">
        <f t="shared" si="22"/>
        <v>2017/12</v>
      </c>
      <c r="D1418" s="4">
        <v>43086</v>
      </c>
      <c r="E1418" s="3" t="s">
        <v>21</v>
      </c>
      <c r="F1418" s="3" t="s">
        <v>1225</v>
      </c>
      <c r="G1418" s="3" t="s">
        <v>2870</v>
      </c>
      <c r="H1418" s="5">
        <v>19936</v>
      </c>
      <c r="I1418" s="2">
        <v>4</v>
      </c>
      <c r="J1418" s="2">
        <v>2</v>
      </c>
      <c r="K1418" s="2">
        <v>7.2267999999999999</v>
      </c>
      <c r="L1418" s="18" t="str">
        <f>VLOOKUP(F1418,'BD customers'!$1:$1048576,2,FALSE)</f>
        <v>Ben Peterman</v>
      </c>
      <c r="M1418" s="2">
        <f>MATCH(orders[[#This Row],[Product ID]],'BD product'!A:A,0)</f>
        <v>801</v>
      </c>
      <c r="N1418" s="2" t="str" cm="1">
        <f t="array" ref="N1418">INDEX('BD product'!A:D,M1418,2)</f>
        <v>Office Supplies</v>
      </c>
    </row>
    <row r="1419" spans="1:14" x14ac:dyDescent="0.3">
      <c r="A1419" s="3" t="s">
        <v>2869</v>
      </c>
      <c r="B1419" s="4">
        <v>43079</v>
      </c>
      <c r="C1419" s="12" t="str">
        <f t="shared" si="22"/>
        <v>2017/12</v>
      </c>
      <c r="D1419" s="4">
        <v>43086</v>
      </c>
      <c r="E1419" s="3" t="s">
        <v>21</v>
      </c>
      <c r="F1419" s="3" t="s">
        <v>1225</v>
      </c>
      <c r="G1419" s="3" t="s">
        <v>2872</v>
      </c>
      <c r="H1419" s="5">
        <v>65568</v>
      </c>
      <c r="I1419" s="2">
        <v>2</v>
      </c>
      <c r="J1419" s="2">
        <v>2</v>
      </c>
      <c r="K1419" s="2">
        <v>22.948799999999999</v>
      </c>
      <c r="L1419" s="18" t="str">
        <f>VLOOKUP(F1419,'BD customers'!$1:$1048576,2,FALSE)</f>
        <v>Ben Peterman</v>
      </c>
      <c r="M1419" s="2">
        <f>MATCH(orders[[#This Row],[Product ID]],'BD product'!A:A,0)</f>
        <v>802</v>
      </c>
      <c r="N1419" s="2" t="str" cm="1">
        <f t="array" ref="N1419">INDEX('BD product'!A:D,M1419,2)</f>
        <v>Office Supplies</v>
      </c>
    </row>
    <row r="1420" spans="1:14" x14ac:dyDescent="0.3">
      <c r="A1420" s="3" t="s">
        <v>2874</v>
      </c>
      <c r="B1420" s="4">
        <v>42194</v>
      </c>
      <c r="C1420" s="12" t="str">
        <f t="shared" si="22"/>
        <v>2015/07</v>
      </c>
      <c r="D1420" s="4">
        <v>42198</v>
      </c>
      <c r="E1420" s="3" t="s">
        <v>21</v>
      </c>
      <c r="F1420" s="3" t="s">
        <v>1067</v>
      </c>
      <c r="G1420" s="3" t="s">
        <v>2872</v>
      </c>
      <c r="H1420" s="5">
        <v>12294</v>
      </c>
      <c r="I1420" s="2">
        <v>3</v>
      </c>
      <c r="J1420" s="2">
        <v>0</v>
      </c>
      <c r="K1420" s="2">
        <v>59.011200000000002</v>
      </c>
      <c r="L1420" s="18" t="str">
        <f>VLOOKUP(F1420,'BD customers'!$1:$1048576,2,FALSE)</f>
        <v>Claudia Bergmann</v>
      </c>
      <c r="M1420" s="2">
        <f>MATCH(orders[[#This Row],[Product ID]],'BD product'!A:A,0)</f>
        <v>802</v>
      </c>
      <c r="N1420" s="2" t="str" cm="1">
        <f t="array" ref="N1420">INDEX('BD product'!A:D,M1420,2)</f>
        <v>Office Supplies</v>
      </c>
    </row>
    <row r="1421" spans="1:14" x14ac:dyDescent="0.3">
      <c r="A1421" s="3" t="s">
        <v>2875</v>
      </c>
      <c r="B1421" s="4">
        <v>42698</v>
      </c>
      <c r="C1421" s="12" t="str">
        <f t="shared" si="22"/>
        <v>2016/11</v>
      </c>
      <c r="D1421" s="4">
        <v>42705</v>
      </c>
      <c r="E1421" s="3" t="s">
        <v>21</v>
      </c>
      <c r="F1421" s="3" t="s">
        <v>2876</v>
      </c>
      <c r="G1421" s="3" t="s">
        <v>2877</v>
      </c>
      <c r="H1421" s="5">
        <v>4416</v>
      </c>
      <c r="I1421" s="2">
        <v>3</v>
      </c>
      <c r="J1421" s="2">
        <v>2</v>
      </c>
      <c r="K1421" s="2">
        <v>1.6008</v>
      </c>
      <c r="L1421" s="18" t="str">
        <f>VLOOKUP(F1421,'BD customers'!$1:$1048576,2,FALSE)</f>
        <v>Matthew Grinstein</v>
      </c>
      <c r="M1421" s="2">
        <f>MATCH(orders[[#This Row],[Product ID]],'BD product'!A:A,0)</f>
        <v>803</v>
      </c>
      <c r="N1421" s="2" t="str" cm="1">
        <f t="array" ref="N1421">INDEX('BD product'!A:D,M1421,2)</f>
        <v>Office Supplies</v>
      </c>
    </row>
    <row r="1422" spans="1:14" x14ac:dyDescent="0.3">
      <c r="A1422" s="3" t="s">
        <v>2879</v>
      </c>
      <c r="B1422" s="4">
        <v>42720</v>
      </c>
      <c r="C1422" s="12" t="str">
        <f t="shared" si="22"/>
        <v>2016/12</v>
      </c>
      <c r="D1422" s="4">
        <v>42723</v>
      </c>
      <c r="E1422" s="3" t="s">
        <v>64</v>
      </c>
      <c r="F1422" s="3" t="s">
        <v>631</v>
      </c>
      <c r="G1422" s="3" t="s">
        <v>2877</v>
      </c>
      <c r="H1422" s="5">
        <v>368</v>
      </c>
      <c r="I1422" s="2">
        <v>2</v>
      </c>
      <c r="J1422" s="2">
        <v>0</v>
      </c>
      <c r="K1422" s="2">
        <v>1.8031999999999999</v>
      </c>
      <c r="L1422" s="18" t="str">
        <f>VLOOKUP(F1422,'BD customers'!$1:$1048576,2,FALSE)</f>
        <v>Keith Dawkins</v>
      </c>
      <c r="M1422" s="2">
        <f>MATCH(orders[[#This Row],[Product ID]],'BD product'!A:A,0)</f>
        <v>803</v>
      </c>
      <c r="N1422" s="2" t="str" cm="1">
        <f t="array" ref="N1422">INDEX('BD product'!A:D,M1422,2)</f>
        <v>Office Supplies</v>
      </c>
    </row>
    <row r="1423" spans="1:14" x14ac:dyDescent="0.3">
      <c r="A1423" s="3" t="s">
        <v>1458</v>
      </c>
      <c r="B1423" s="4">
        <v>42110</v>
      </c>
      <c r="C1423" s="12" t="str">
        <f t="shared" si="22"/>
        <v>2015/04</v>
      </c>
      <c r="D1423" s="4">
        <v>42115</v>
      </c>
      <c r="E1423" s="3" t="s">
        <v>21</v>
      </c>
      <c r="F1423" s="3" t="s">
        <v>1459</v>
      </c>
      <c r="G1423" s="3" t="s">
        <v>2880</v>
      </c>
      <c r="H1423" s="5">
        <v>10416</v>
      </c>
      <c r="I1423" s="2">
        <v>7</v>
      </c>
      <c r="J1423" s="2">
        <v>2</v>
      </c>
      <c r="K1423" s="2">
        <v>-2.2134</v>
      </c>
      <c r="L1423" s="18" t="str">
        <f>VLOOKUP(F1423,'BD customers'!$1:$1048576,2,FALSE)</f>
        <v>Theresa Swint</v>
      </c>
      <c r="M1423" s="2">
        <f>MATCH(orders[[#This Row],[Product ID]],'BD product'!A:A,0)</f>
        <v>804</v>
      </c>
      <c r="N1423" s="2" t="str" cm="1">
        <f t="array" ref="N1423">INDEX('BD product'!A:D,M1423,2)</f>
        <v>Office Supplies</v>
      </c>
    </row>
    <row r="1424" spans="1:14" x14ac:dyDescent="0.3">
      <c r="A1424" s="3" t="s">
        <v>1458</v>
      </c>
      <c r="B1424" s="4">
        <v>42110</v>
      </c>
      <c r="C1424" s="12" t="str">
        <f t="shared" si="22"/>
        <v>2015/04</v>
      </c>
      <c r="D1424" s="4">
        <v>42115</v>
      </c>
      <c r="E1424" s="3" t="s">
        <v>21</v>
      </c>
      <c r="F1424" s="3" t="s">
        <v>1459</v>
      </c>
      <c r="G1424" s="3" t="s">
        <v>2882</v>
      </c>
      <c r="H1424" s="5">
        <v>118782</v>
      </c>
      <c r="I1424" s="2">
        <v>3</v>
      </c>
      <c r="J1424" s="2">
        <v>4</v>
      </c>
      <c r="K1424" s="2">
        <v>-27.715800000000002</v>
      </c>
      <c r="L1424" s="18" t="str">
        <f>VLOOKUP(F1424,'BD customers'!$1:$1048576,2,FALSE)</f>
        <v>Theresa Swint</v>
      </c>
      <c r="M1424" s="2">
        <f>MATCH(orders[[#This Row],[Product ID]],'BD product'!A:A,0)</f>
        <v>805</v>
      </c>
      <c r="N1424" s="2" t="str" cm="1">
        <f t="array" ref="N1424">INDEX('BD product'!A:D,M1424,2)</f>
        <v>Technology</v>
      </c>
    </row>
    <row r="1425" spans="1:14" x14ac:dyDescent="0.3">
      <c r="A1425" s="3" t="s">
        <v>1458</v>
      </c>
      <c r="B1425" s="4">
        <v>42110</v>
      </c>
      <c r="C1425" s="12" t="str">
        <f t="shared" si="22"/>
        <v>2015/04</v>
      </c>
      <c r="D1425" s="4">
        <v>42115</v>
      </c>
      <c r="E1425" s="3" t="s">
        <v>21</v>
      </c>
      <c r="F1425" s="3" t="s">
        <v>1459</v>
      </c>
      <c r="G1425" s="3" t="s">
        <v>2884</v>
      </c>
      <c r="H1425" s="5">
        <v>1448</v>
      </c>
      <c r="I1425" s="2">
        <v>1</v>
      </c>
      <c r="J1425" s="2">
        <v>2</v>
      </c>
      <c r="K1425" s="2">
        <v>0.23530000000000001</v>
      </c>
      <c r="L1425" s="18" t="str">
        <f>VLOOKUP(F1425,'BD customers'!$1:$1048576,2,FALSE)</f>
        <v>Theresa Swint</v>
      </c>
      <c r="M1425" s="2">
        <f>MATCH(orders[[#This Row],[Product ID]],'BD product'!A:A,0)</f>
        <v>806</v>
      </c>
      <c r="N1425" s="2" t="str" cm="1">
        <f t="array" ref="N1425">INDEX('BD product'!A:D,M1425,2)</f>
        <v>Office Supplies</v>
      </c>
    </row>
    <row r="1426" spans="1:14" x14ac:dyDescent="0.3">
      <c r="A1426" s="3" t="s">
        <v>1458</v>
      </c>
      <c r="B1426" s="4">
        <v>42110</v>
      </c>
      <c r="C1426" s="12" t="str">
        <f t="shared" si="22"/>
        <v>2015/04</v>
      </c>
      <c r="D1426" s="4">
        <v>42115</v>
      </c>
      <c r="E1426" s="3" t="s">
        <v>21</v>
      </c>
      <c r="F1426" s="3" t="s">
        <v>1459</v>
      </c>
      <c r="G1426" s="3" t="s">
        <v>2886</v>
      </c>
      <c r="H1426" s="5">
        <v>5547</v>
      </c>
      <c r="I1426" s="2">
        <v>5</v>
      </c>
      <c r="J1426" s="2">
        <v>7</v>
      </c>
      <c r="K1426" s="2">
        <v>-4.6224999999999996</v>
      </c>
      <c r="L1426" s="18" t="str">
        <f>VLOOKUP(F1426,'BD customers'!$1:$1048576,2,FALSE)</f>
        <v>Theresa Swint</v>
      </c>
      <c r="M1426" s="2">
        <f>MATCH(orders[[#This Row],[Product ID]],'BD product'!A:A,0)</f>
        <v>807</v>
      </c>
      <c r="N1426" s="2" t="str" cm="1">
        <f t="array" ref="N1426">INDEX('BD product'!A:D,M1426,2)</f>
        <v>Office Supplies</v>
      </c>
    </row>
    <row r="1427" spans="1:14" x14ac:dyDescent="0.3">
      <c r="A1427" s="3" t="s">
        <v>2888</v>
      </c>
      <c r="B1427" s="4">
        <v>43038</v>
      </c>
      <c r="C1427" s="12" t="str">
        <f t="shared" si="22"/>
        <v>2017/10</v>
      </c>
      <c r="D1427" s="4">
        <v>43045</v>
      </c>
      <c r="E1427" s="3" t="s">
        <v>21</v>
      </c>
      <c r="F1427" s="3" t="s">
        <v>879</v>
      </c>
      <c r="G1427" s="3" t="s">
        <v>2886</v>
      </c>
      <c r="H1427" s="5">
        <v>88752</v>
      </c>
      <c r="I1427" s="2">
        <v>3</v>
      </c>
      <c r="J1427" s="2">
        <v>2</v>
      </c>
      <c r="K1427" s="2">
        <v>2.7734999999999999</v>
      </c>
      <c r="L1427" s="18" t="str">
        <f>VLOOKUP(F1427,'BD customers'!$1:$1048576,2,FALSE)</f>
        <v>Michelle Moray</v>
      </c>
      <c r="M1427" s="2">
        <f>MATCH(orders[[#This Row],[Product ID]],'BD product'!A:A,0)</f>
        <v>807</v>
      </c>
      <c r="N1427" s="2" t="str" cm="1">
        <f t="array" ref="N1427">INDEX('BD product'!A:D,M1427,2)</f>
        <v>Office Supplies</v>
      </c>
    </row>
    <row r="1428" spans="1:14" x14ac:dyDescent="0.3">
      <c r="A1428" s="3" t="s">
        <v>2889</v>
      </c>
      <c r="B1428" s="4">
        <v>43053</v>
      </c>
      <c r="C1428" s="12" t="str">
        <f t="shared" si="22"/>
        <v>2017/11</v>
      </c>
      <c r="D1428" s="4">
        <v>43058</v>
      </c>
      <c r="E1428" s="3" t="s">
        <v>21</v>
      </c>
      <c r="F1428" s="3" t="s">
        <v>597</v>
      </c>
      <c r="G1428" s="3" t="s">
        <v>2890</v>
      </c>
      <c r="H1428" s="5">
        <v>864</v>
      </c>
      <c r="I1428" s="2">
        <v>2</v>
      </c>
      <c r="J1428" s="2">
        <v>2</v>
      </c>
      <c r="K1428" s="2">
        <v>0.3024</v>
      </c>
      <c r="L1428" s="18" t="str">
        <f>VLOOKUP(F1428,'BD customers'!$1:$1048576,2,FALSE)</f>
        <v>Frank Olsen</v>
      </c>
      <c r="M1428" s="2">
        <f>MATCH(orders[[#This Row],[Product ID]],'BD product'!A:A,0)</f>
        <v>808</v>
      </c>
      <c r="N1428" s="2" t="str" cm="1">
        <f t="array" ref="N1428">INDEX('BD product'!A:D,M1428,2)</f>
        <v>Office Supplies</v>
      </c>
    </row>
    <row r="1429" spans="1:14" x14ac:dyDescent="0.3">
      <c r="A1429" s="3" t="s">
        <v>1121</v>
      </c>
      <c r="B1429" s="4">
        <v>42686</v>
      </c>
      <c r="C1429" s="12" t="str">
        <f t="shared" si="22"/>
        <v>2016/11</v>
      </c>
      <c r="D1429" s="4">
        <v>42693</v>
      </c>
      <c r="E1429" s="3" t="s">
        <v>21</v>
      </c>
      <c r="F1429" s="3" t="s">
        <v>504</v>
      </c>
      <c r="G1429" s="3" t="s">
        <v>2892</v>
      </c>
      <c r="H1429" s="5">
        <v>627</v>
      </c>
      <c r="I1429" s="2">
        <v>5</v>
      </c>
      <c r="J1429" s="2">
        <v>7</v>
      </c>
      <c r="K1429" s="2">
        <v>-0.45979999999999999</v>
      </c>
      <c r="L1429" s="18" t="str">
        <f>VLOOKUP(F1429,'BD customers'!$1:$1048576,2,FALSE)</f>
        <v>Maurice Satty</v>
      </c>
      <c r="M1429" s="2">
        <f>MATCH(orders[[#This Row],[Product ID]],'BD product'!A:A,0)</f>
        <v>809</v>
      </c>
      <c r="N1429" s="2" t="str" cm="1">
        <f t="array" ref="N1429">INDEX('BD product'!A:D,M1429,2)</f>
        <v>Office Supplies</v>
      </c>
    </row>
    <row r="1430" spans="1:14" x14ac:dyDescent="0.3">
      <c r="A1430" s="3" t="s">
        <v>1121</v>
      </c>
      <c r="B1430" s="4">
        <v>42686</v>
      </c>
      <c r="C1430" s="12" t="str">
        <f t="shared" si="22"/>
        <v>2016/11</v>
      </c>
      <c r="D1430" s="4">
        <v>42693</v>
      </c>
      <c r="E1430" s="3" t="s">
        <v>21</v>
      </c>
      <c r="F1430" s="3" t="s">
        <v>504</v>
      </c>
      <c r="G1430" s="3" t="s">
        <v>2894</v>
      </c>
      <c r="H1430" s="5">
        <v>31984</v>
      </c>
      <c r="I1430" s="2">
        <v>2</v>
      </c>
      <c r="J1430" s="2">
        <v>2</v>
      </c>
      <c r="K1430" s="2">
        <v>0.19989999999999999</v>
      </c>
      <c r="L1430" s="18" t="str">
        <f>VLOOKUP(F1430,'BD customers'!$1:$1048576,2,FALSE)</f>
        <v>Maurice Satty</v>
      </c>
      <c r="M1430" s="2">
        <f>MATCH(orders[[#This Row],[Product ID]],'BD product'!A:A,0)</f>
        <v>810</v>
      </c>
      <c r="N1430" s="2" t="str" cm="1">
        <f t="array" ref="N1430">INDEX('BD product'!A:D,M1430,2)</f>
        <v>Technology</v>
      </c>
    </row>
    <row r="1431" spans="1:14" x14ac:dyDescent="0.3">
      <c r="A1431" s="3" t="s">
        <v>1013</v>
      </c>
      <c r="B1431" s="4">
        <v>42685</v>
      </c>
      <c r="C1431" s="12" t="str">
        <f t="shared" si="22"/>
        <v>2016/11</v>
      </c>
      <c r="D1431" s="4">
        <v>42690</v>
      </c>
      <c r="E1431" s="3" t="s">
        <v>21</v>
      </c>
      <c r="F1431" s="3" t="s">
        <v>1014</v>
      </c>
      <c r="G1431" s="3" t="s">
        <v>2894</v>
      </c>
      <c r="H1431" s="5">
        <v>5997</v>
      </c>
      <c r="I1431" s="2">
        <v>3</v>
      </c>
      <c r="J1431" s="2">
        <v>0</v>
      </c>
      <c r="K1431" s="2">
        <v>14.9925</v>
      </c>
      <c r="L1431" s="18" t="str">
        <f>VLOOKUP(F1431,'BD customers'!$1:$1048576,2,FALSE)</f>
        <v>Bryan Davis</v>
      </c>
      <c r="M1431" s="2">
        <f>MATCH(orders[[#This Row],[Product ID]],'BD product'!A:A,0)</f>
        <v>810</v>
      </c>
      <c r="N1431" s="2" t="str" cm="1">
        <f t="array" ref="N1431">INDEX('BD product'!A:D,M1431,2)</f>
        <v>Technology</v>
      </c>
    </row>
    <row r="1432" spans="1:14" x14ac:dyDescent="0.3">
      <c r="A1432" s="3" t="s">
        <v>2896</v>
      </c>
      <c r="B1432" s="4">
        <v>42642</v>
      </c>
      <c r="C1432" s="12" t="str">
        <f t="shared" si="22"/>
        <v>2016/09</v>
      </c>
      <c r="D1432" s="4">
        <v>42643</v>
      </c>
      <c r="E1432" s="3" t="s">
        <v>64</v>
      </c>
      <c r="F1432" s="3" t="s">
        <v>2897</v>
      </c>
      <c r="G1432" s="3" t="s">
        <v>2898</v>
      </c>
      <c r="H1432" s="5">
        <v>4088</v>
      </c>
      <c r="I1432" s="2">
        <v>7</v>
      </c>
      <c r="J1432" s="2">
        <v>0</v>
      </c>
      <c r="K1432" s="2">
        <v>10.6288</v>
      </c>
      <c r="L1432" s="18" t="str">
        <f>VLOOKUP(F1432,'BD customers'!$1:$1048576,2,FALSE)</f>
        <v>Chad Cunningham</v>
      </c>
      <c r="M1432" s="2">
        <f>MATCH(orders[[#This Row],[Product ID]],'BD product'!A:A,0)</f>
        <v>811</v>
      </c>
      <c r="N1432" s="2" t="str" cm="1">
        <f t="array" ref="N1432">INDEX('BD product'!A:D,M1432,2)</f>
        <v>Office Supplies</v>
      </c>
    </row>
    <row r="1433" spans="1:14" x14ac:dyDescent="0.3">
      <c r="A1433" s="3" t="s">
        <v>1874</v>
      </c>
      <c r="B1433" s="4">
        <v>43001</v>
      </c>
      <c r="C1433" s="12" t="str">
        <f t="shared" si="22"/>
        <v>2017/09</v>
      </c>
      <c r="D1433" s="4">
        <v>43003</v>
      </c>
      <c r="E1433" s="3" t="s">
        <v>11</v>
      </c>
      <c r="F1433" s="3" t="s">
        <v>1875</v>
      </c>
      <c r="G1433" s="3" t="s">
        <v>2900</v>
      </c>
      <c r="H1433" s="5">
        <v>11996</v>
      </c>
      <c r="I1433" s="2">
        <v>2</v>
      </c>
      <c r="J1433" s="2">
        <v>0</v>
      </c>
      <c r="K1433" s="2">
        <v>33.588799999999999</v>
      </c>
      <c r="L1433" s="18" t="str">
        <f>VLOOKUP(F1433,'BD customers'!$1:$1048576,2,FALSE)</f>
        <v>Don Weiss</v>
      </c>
      <c r="M1433" s="2">
        <f>MATCH(orders[[#This Row],[Product ID]],'BD product'!A:A,0)</f>
        <v>812</v>
      </c>
      <c r="N1433" s="2" t="str" cm="1">
        <f t="array" ref="N1433">INDEX('BD product'!A:D,M1433,2)</f>
        <v>Office Supplies</v>
      </c>
    </row>
    <row r="1434" spans="1:14" x14ac:dyDescent="0.3">
      <c r="A1434" s="3" t="s">
        <v>2902</v>
      </c>
      <c r="B1434" s="4">
        <v>42337</v>
      </c>
      <c r="C1434" s="12" t="str">
        <f t="shared" si="22"/>
        <v>2015/11</v>
      </c>
      <c r="D1434" s="4">
        <v>42342</v>
      </c>
      <c r="E1434" s="3" t="s">
        <v>21</v>
      </c>
      <c r="F1434" s="3" t="s">
        <v>2903</v>
      </c>
      <c r="G1434" s="3" t="s">
        <v>2904</v>
      </c>
      <c r="H1434" s="5">
        <v>1992</v>
      </c>
      <c r="I1434" s="2">
        <v>4</v>
      </c>
      <c r="J1434" s="2">
        <v>0</v>
      </c>
      <c r="K1434" s="2">
        <v>9.3623999999999992</v>
      </c>
      <c r="L1434" s="18" t="str">
        <f>VLOOKUP(F1434,'BD customers'!$1:$1048576,2,FALSE)</f>
        <v>Bill Tyler</v>
      </c>
      <c r="M1434" s="2">
        <f>MATCH(orders[[#This Row],[Product ID]],'BD product'!A:A,0)</f>
        <v>813</v>
      </c>
      <c r="N1434" s="2" t="str" cm="1">
        <f t="array" ref="N1434">INDEX('BD product'!A:D,M1434,2)</f>
        <v>Office Supplies</v>
      </c>
    </row>
    <row r="1435" spans="1:14" x14ac:dyDescent="0.3">
      <c r="A1435" s="3" t="s">
        <v>1863</v>
      </c>
      <c r="B1435" s="4">
        <v>42198</v>
      </c>
      <c r="C1435" s="12" t="str">
        <f t="shared" si="22"/>
        <v>2015/07</v>
      </c>
      <c r="D1435" s="4">
        <v>42200</v>
      </c>
      <c r="E1435" s="3" t="s">
        <v>11</v>
      </c>
      <c r="F1435" s="3" t="s">
        <v>1864</v>
      </c>
      <c r="G1435" s="3" t="s">
        <v>2904</v>
      </c>
      <c r="H1435" s="5">
        <v>996</v>
      </c>
      <c r="I1435" s="2">
        <v>2</v>
      </c>
      <c r="J1435" s="2">
        <v>0</v>
      </c>
      <c r="K1435" s="2">
        <v>4.6811999999999996</v>
      </c>
      <c r="L1435" s="18" t="str">
        <f>VLOOKUP(F1435,'BD customers'!$1:$1048576,2,FALSE)</f>
        <v>Natalie DeCherney</v>
      </c>
      <c r="M1435" s="2">
        <f>MATCH(orders[[#This Row],[Product ID]],'BD product'!A:A,0)</f>
        <v>813</v>
      </c>
      <c r="N1435" s="2" t="str" cm="1">
        <f t="array" ref="N1435">INDEX('BD product'!A:D,M1435,2)</f>
        <v>Office Supplies</v>
      </c>
    </row>
    <row r="1436" spans="1:14" x14ac:dyDescent="0.3">
      <c r="A1436" s="3" t="s">
        <v>2902</v>
      </c>
      <c r="B1436" s="4">
        <v>42337</v>
      </c>
      <c r="C1436" s="12" t="str">
        <f t="shared" si="22"/>
        <v>2015/11</v>
      </c>
      <c r="D1436" s="4">
        <v>42342</v>
      </c>
      <c r="E1436" s="3" t="s">
        <v>21</v>
      </c>
      <c r="F1436" s="3" t="s">
        <v>2903</v>
      </c>
      <c r="G1436" s="3" t="s">
        <v>2905</v>
      </c>
      <c r="H1436" s="5">
        <v>110691</v>
      </c>
      <c r="I1436" s="2">
        <v>9</v>
      </c>
      <c r="J1436" s="2">
        <v>0</v>
      </c>
      <c r="K1436" s="2">
        <v>121.76009999999999</v>
      </c>
      <c r="L1436" s="18" t="str">
        <f>VLOOKUP(F1436,'BD customers'!$1:$1048576,2,FALSE)</f>
        <v>Bill Tyler</v>
      </c>
      <c r="M1436" s="2">
        <f>MATCH(orders[[#This Row],[Product ID]],'BD product'!A:A,0)</f>
        <v>814</v>
      </c>
      <c r="N1436" s="2" t="str" cm="1">
        <f t="array" ref="N1436">INDEX('BD product'!A:D,M1436,2)</f>
        <v>Furniture</v>
      </c>
    </row>
    <row r="1437" spans="1:14" x14ac:dyDescent="0.3">
      <c r="A1437" s="3" t="s">
        <v>2907</v>
      </c>
      <c r="B1437" s="4">
        <v>41915</v>
      </c>
      <c r="C1437" s="12" t="str">
        <f t="shared" si="22"/>
        <v>2014/10</v>
      </c>
      <c r="D1437" s="4">
        <v>41920</v>
      </c>
      <c r="E1437" s="3" t="s">
        <v>11</v>
      </c>
      <c r="F1437" s="3" t="s">
        <v>2908</v>
      </c>
      <c r="G1437" s="3" t="s">
        <v>2905</v>
      </c>
      <c r="H1437" s="5">
        <v>258279</v>
      </c>
      <c r="I1437" s="2">
        <v>3</v>
      </c>
      <c r="J1437" s="2">
        <v>3</v>
      </c>
      <c r="K1437" s="2">
        <v>-70.104299999999995</v>
      </c>
      <c r="L1437" s="18" t="str">
        <f>VLOOKUP(F1437,'BD customers'!$1:$1048576,2,FALSE)</f>
        <v>Beth Paige</v>
      </c>
      <c r="M1437" s="2">
        <f>MATCH(orders[[#This Row],[Product ID]],'BD product'!A:A,0)</f>
        <v>814</v>
      </c>
      <c r="N1437" s="2" t="str" cm="1">
        <f t="array" ref="N1437">INDEX('BD product'!A:D,M1437,2)</f>
        <v>Furniture</v>
      </c>
    </row>
    <row r="1438" spans="1:14" x14ac:dyDescent="0.3">
      <c r="A1438" s="3" t="s">
        <v>1083</v>
      </c>
      <c r="B1438" s="4">
        <v>42430</v>
      </c>
      <c r="C1438" s="12" t="str">
        <f t="shared" si="22"/>
        <v>2016/03</v>
      </c>
      <c r="D1438" s="4">
        <v>42434</v>
      </c>
      <c r="E1438" s="3" t="s">
        <v>21</v>
      </c>
      <c r="F1438" s="3" t="s">
        <v>356</v>
      </c>
      <c r="G1438" s="3" t="s">
        <v>2909</v>
      </c>
      <c r="H1438" s="5">
        <v>2638</v>
      </c>
      <c r="I1438" s="2">
        <v>1</v>
      </c>
      <c r="J1438" s="2">
        <v>0</v>
      </c>
      <c r="K1438" s="2">
        <v>12.1348</v>
      </c>
      <c r="L1438" s="18" t="str">
        <f>VLOOKUP(F1438,'BD customers'!$1:$1048576,2,FALSE)</f>
        <v>Karen Daniels</v>
      </c>
      <c r="M1438" s="2">
        <f>MATCH(orders[[#This Row],[Product ID]],'BD product'!A:A,0)</f>
        <v>815</v>
      </c>
      <c r="N1438" s="2" t="str" cm="1">
        <f t="array" ref="N1438">INDEX('BD product'!A:D,M1438,2)</f>
        <v>Office Supplies</v>
      </c>
    </row>
    <row r="1439" spans="1:14" x14ac:dyDescent="0.3">
      <c r="A1439" s="3" t="s">
        <v>1083</v>
      </c>
      <c r="B1439" s="4">
        <v>42430</v>
      </c>
      <c r="C1439" s="12" t="str">
        <f t="shared" si="22"/>
        <v>2016/03</v>
      </c>
      <c r="D1439" s="4">
        <v>42434</v>
      </c>
      <c r="E1439" s="3" t="s">
        <v>21</v>
      </c>
      <c r="F1439" s="3" t="s">
        <v>356</v>
      </c>
      <c r="G1439" s="3" t="s">
        <v>2910</v>
      </c>
      <c r="H1439" s="5">
        <v>489993</v>
      </c>
      <c r="I1439" s="2">
        <v>7</v>
      </c>
      <c r="J1439" s="2">
        <v>0</v>
      </c>
      <c r="K1439" s="2">
        <v>2400.9657000000002</v>
      </c>
      <c r="L1439" s="18" t="str">
        <f>VLOOKUP(F1439,'BD customers'!$1:$1048576,2,FALSE)</f>
        <v>Karen Daniels</v>
      </c>
      <c r="M1439" s="2">
        <f>MATCH(orders[[#This Row],[Product ID]],'BD product'!A:A,0)</f>
        <v>816</v>
      </c>
      <c r="N1439" s="2" t="str" cm="1">
        <f t="array" ref="N1439">INDEX('BD product'!A:D,M1439,2)</f>
        <v>Technology</v>
      </c>
    </row>
    <row r="1440" spans="1:14" x14ac:dyDescent="0.3">
      <c r="A1440" s="3" t="s">
        <v>2912</v>
      </c>
      <c r="B1440" s="4">
        <v>42594</v>
      </c>
      <c r="C1440" s="12" t="str">
        <f t="shared" si="22"/>
        <v>2016/08</v>
      </c>
      <c r="D1440" s="4">
        <v>42594</v>
      </c>
      <c r="E1440" s="3" t="s">
        <v>41</v>
      </c>
      <c r="F1440" s="3" t="s">
        <v>506</v>
      </c>
      <c r="G1440" s="3" t="s">
        <v>2913</v>
      </c>
      <c r="H1440" s="5">
        <v>648</v>
      </c>
      <c r="I1440" s="2">
        <v>1</v>
      </c>
      <c r="J1440" s="2">
        <v>0</v>
      </c>
      <c r="K1440" s="2">
        <v>3.1103999999999998</v>
      </c>
      <c r="L1440" s="18" t="str">
        <f>VLOOKUP(F1440,'BD customers'!$1:$1048576,2,FALSE)</f>
        <v>Lena Cacioppo</v>
      </c>
      <c r="M1440" s="2">
        <f>MATCH(orders[[#This Row],[Product ID]],'BD product'!A:A,0)</f>
        <v>817</v>
      </c>
      <c r="N1440" s="2" t="str" cm="1">
        <f t="array" ref="N1440">INDEX('BD product'!A:D,M1440,2)</f>
        <v>Office Supplies</v>
      </c>
    </row>
    <row r="1441" spans="1:14" x14ac:dyDescent="0.3">
      <c r="A1441" s="3" t="s">
        <v>807</v>
      </c>
      <c r="B1441" s="4">
        <v>42597</v>
      </c>
      <c r="C1441" s="12" t="str">
        <f t="shared" si="22"/>
        <v>2016/08</v>
      </c>
      <c r="D1441" s="4">
        <v>42602</v>
      </c>
      <c r="E1441" s="3" t="s">
        <v>11</v>
      </c>
      <c r="F1441" s="3" t="s">
        <v>808</v>
      </c>
      <c r="G1441" s="3" t="s">
        <v>2915</v>
      </c>
      <c r="H1441" s="5">
        <v>315</v>
      </c>
      <c r="I1441" s="2">
        <v>1</v>
      </c>
      <c r="J1441" s="2">
        <v>0</v>
      </c>
      <c r="K1441" s="2">
        <v>0.1512</v>
      </c>
      <c r="L1441" s="18" t="str">
        <f>VLOOKUP(F1441,'BD customers'!$1:$1048576,2,FALSE)</f>
        <v>Craig Yedwab</v>
      </c>
      <c r="M1441" s="2">
        <f>MATCH(orders[[#This Row],[Product ID]],'BD product'!A:A,0)</f>
        <v>818</v>
      </c>
      <c r="N1441" s="2" t="str" cm="1">
        <f t="array" ref="N1441">INDEX('BD product'!A:D,M1441,2)</f>
        <v>Office Supplies</v>
      </c>
    </row>
    <row r="1442" spans="1:14" x14ac:dyDescent="0.3">
      <c r="A1442" s="3" t="s">
        <v>2917</v>
      </c>
      <c r="B1442" s="4">
        <v>41972</v>
      </c>
      <c r="C1442" s="12" t="str">
        <f t="shared" si="22"/>
        <v>2014/11</v>
      </c>
      <c r="D1442" s="4">
        <v>41979</v>
      </c>
      <c r="E1442" s="3" t="s">
        <v>21</v>
      </c>
      <c r="F1442" s="3" t="s">
        <v>2918</v>
      </c>
      <c r="G1442" s="3" t="s">
        <v>2915</v>
      </c>
      <c r="H1442" s="5">
        <v>504</v>
      </c>
      <c r="I1442" s="2">
        <v>2</v>
      </c>
      <c r="J1442" s="2">
        <v>2</v>
      </c>
      <c r="K1442" s="2">
        <v>0.1764</v>
      </c>
      <c r="L1442" s="18" t="str">
        <f>VLOOKUP(F1442,'BD customers'!$1:$1048576,2,FALSE)</f>
        <v>Corey-Lock</v>
      </c>
      <c r="M1442" s="2">
        <f>MATCH(orders[[#This Row],[Product ID]],'BD product'!A:A,0)</f>
        <v>818</v>
      </c>
      <c r="N1442" s="2" t="str" cm="1">
        <f t="array" ref="N1442">INDEX('BD product'!A:D,M1442,2)</f>
        <v>Office Supplies</v>
      </c>
    </row>
    <row r="1443" spans="1:14" x14ac:dyDescent="0.3">
      <c r="A1443" s="3" t="s">
        <v>2919</v>
      </c>
      <c r="B1443" s="4">
        <v>41757</v>
      </c>
      <c r="C1443" s="12" t="str">
        <f t="shared" si="22"/>
        <v>2014/04</v>
      </c>
      <c r="D1443" s="4">
        <v>41762</v>
      </c>
      <c r="E1443" s="3" t="s">
        <v>21</v>
      </c>
      <c r="F1443" s="3" t="s">
        <v>643</v>
      </c>
      <c r="G1443" s="3" t="s">
        <v>2915</v>
      </c>
      <c r="H1443" s="5">
        <v>315</v>
      </c>
      <c r="I1443" s="2">
        <v>1</v>
      </c>
      <c r="J1443" s="2">
        <v>0</v>
      </c>
      <c r="K1443" s="2">
        <v>0.1512</v>
      </c>
      <c r="L1443" s="18" t="str">
        <f>VLOOKUP(F1443,'BD customers'!$1:$1048576,2,FALSE)</f>
        <v>Muhammed Yedwab</v>
      </c>
      <c r="M1443" s="2">
        <f>MATCH(orders[[#This Row],[Product ID]],'BD product'!A:A,0)</f>
        <v>818</v>
      </c>
      <c r="N1443" s="2" t="str" cm="1">
        <f t="array" ref="N1443">INDEX('BD product'!A:D,M1443,2)</f>
        <v>Office Supplies</v>
      </c>
    </row>
    <row r="1444" spans="1:14" x14ac:dyDescent="0.3">
      <c r="A1444" s="3" t="s">
        <v>1284</v>
      </c>
      <c r="B1444" s="4">
        <v>42890</v>
      </c>
      <c r="C1444" s="12" t="str">
        <f t="shared" si="22"/>
        <v>2017/06</v>
      </c>
      <c r="D1444" s="4">
        <v>42896</v>
      </c>
      <c r="E1444" s="3" t="s">
        <v>21</v>
      </c>
      <c r="F1444" s="3" t="s">
        <v>974</v>
      </c>
      <c r="G1444" s="3" t="s">
        <v>2920</v>
      </c>
      <c r="H1444" s="5">
        <v>71984</v>
      </c>
      <c r="I1444" s="2">
        <v>2</v>
      </c>
      <c r="J1444" s="2">
        <v>2</v>
      </c>
      <c r="K1444" s="2">
        <v>25.194400000000002</v>
      </c>
      <c r="L1444" s="18" t="str">
        <f>VLOOKUP(F1444,'BD customers'!$1:$1048576,2,FALSE)</f>
        <v>Lindsay Williams</v>
      </c>
      <c r="M1444" s="2">
        <f>MATCH(orders[[#This Row],[Product ID]],'BD product'!A:A,0)</f>
        <v>819</v>
      </c>
      <c r="N1444" s="2" t="str" cm="1">
        <f t="array" ref="N1444">INDEX('BD product'!A:D,M1444,2)</f>
        <v>Technology</v>
      </c>
    </row>
    <row r="1445" spans="1:14" x14ac:dyDescent="0.3">
      <c r="A1445" s="3" t="s">
        <v>2752</v>
      </c>
      <c r="B1445" s="4">
        <v>42050</v>
      </c>
      <c r="C1445" s="12" t="str">
        <f t="shared" si="22"/>
        <v>2015/02</v>
      </c>
      <c r="D1445" s="4">
        <v>42054</v>
      </c>
      <c r="E1445" s="3" t="s">
        <v>21</v>
      </c>
      <c r="F1445" s="3" t="s">
        <v>2753</v>
      </c>
      <c r="G1445" s="3" t="s">
        <v>2920</v>
      </c>
      <c r="H1445" s="5">
        <v>13497</v>
      </c>
      <c r="I1445" s="2">
        <v>3</v>
      </c>
      <c r="J1445" s="2">
        <v>0</v>
      </c>
      <c r="K1445" s="2">
        <v>64.785600000000002</v>
      </c>
      <c r="L1445" s="18" t="str">
        <f>VLOOKUP(F1445,'BD customers'!$1:$1048576,2,FALSE)</f>
        <v>Roy Phan</v>
      </c>
      <c r="M1445" s="2">
        <f>MATCH(orders[[#This Row],[Product ID]],'BD product'!A:A,0)</f>
        <v>819</v>
      </c>
      <c r="N1445" s="2" t="str" cm="1">
        <f t="array" ref="N1445">INDEX('BD product'!A:D,M1445,2)</f>
        <v>Technology</v>
      </c>
    </row>
    <row r="1446" spans="1:14" x14ac:dyDescent="0.3">
      <c r="A1446" s="3" t="s">
        <v>2922</v>
      </c>
      <c r="B1446" s="4">
        <v>42344</v>
      </c>
      <c r="C1446" s="12" t="str">
        <f t="shared" si="22"/>
        <v>2015/12</v>
      </c>
      <c r="D1446" s="4">
        <v>42351</v>
      </c>
      <c r="E1446" s="3" t="s">
        <v>21</v>
      </c>
      <c r="F1446" s="3" t="s">
        <v>82</v>
      </c>
      <c r="G1446" s="3" t="s">
        <v>2923</v>
      </c>
      <c r="H1446" s="5">
        <v>12015</v>
      </c>
      <c r="I1446" s="2">
        <v>9</v>
      </c>
      <c r="J1446" s="2">
        <v>0</v>
      </c>
      <c r="K1446" s="2">
        <v>3.3641999999999999</v>
      </c>
      <c r="L1446" s="18" t="str">
        <f>VLOOKUP(F1446,'BD customers'!$1:$1048576,2,FALSE)</f>
        <v>Naresj Patel</v>
      </c>
      <c r="M1446" s="2">
        <f>MATCH(orders[[#This Row],[Product ID]],'BD product'!A:A,0)</f>
        <v>820</v>
      </c>
      <c r="N1446" s="2" t="str" cm="1">
        <f t="array" ref="N1446">INDEX('BD product'!A:D,M1446,2)</f>
        <v>Office Supplies</v>
      </c>
    </row>
    <row r="1447" spans="1:14" x14ac:dyDescent="0.3">
      <c r="A1447" s="3" t="s">
        <v>2925</v>
      </c>
      <c r="B1447" s="4">
        <v>41990</v>
      </c>
      <c r="C1447" s="12" t="str">
        <f t="shared" si="22"/>
        <v>2014/12</v>
      </c>
      <c r="D1447" s="4">
        <v>41992</v>
      </c>
      <c r="E1447" s="3" t="s">
        <v>11</v>
      </c>
      <c r="F1447" s="3" t="s">
        <v>830</v>
      </c>
      <c r="G1447" s="3" t="s">
        <v>2923</v>
      </c>
      <c r="H1447" s="5">
        <v>4005</v>
      </c>
      <c r="I1447" s="2">
        <v>3</v>
      </c>
      <c r="J1447" s="2">
        <v>0</v>
      </c>
      <c r="K1447" s="2">
        <v>1.1214</v>
      </c>
      <c r="L1447" s="18" t="str">
        <f>VLOOKUP(F1447,'BD customers'!$1:$1048576,2,FALSE)</f>
        <v>Roy FranzÃ¶sisch</v>
      </c>
      <c r="M1447" s="2">
        <f>MATCH(orders[[#This Row],[Product ID]],'BD product'!A:A,0)</f>
        <v>820</v>
      </c>
      <c r="N1447" s="2" t="str" cm="1">
        <f t="array" ref="N1447">INDEX('BD product'!A:D,M1447,2)</f>
        <v>Office Supplies</v>
      </c>
    </row>
    <row r="1448" spans="1:14" x14ac:dyDescent="0.3">
      <c r="A1448" s="3" t="s">
        <v>2922</v>
      </c>
      <c r="B1448" s="4">
        <v>42344</v>
      </c>
      <c r="C1448" s="12" t="str">
        <f t="shared" si="22"/>
        <v>2015/12</v>
      </c>
      <c r="D1448" s="4">
        <v>42351</v>
      </c>
      <c r="E1448" s="3" t="s">
        <v>21</v>
      </c>
      <c r="F1448" s="3" t="s">
        <v>82</v>
      </c>
      <c r="G1448" s="3" t="s">
        <v>2926</v>
      </c>
      <c r="H1448" s="5">
        <v>219184</v>
      </c>
      <c r="I1448" s="2">
        <v>2</v>
      </c>
      <c r="J1448" s="2">
        <v>2</v>
      </c>
      <c r="K1448" s="2">
        <v>19.178599999999999</v>
      </c>
      <c r="L1448" s="18" t="str">
        <f>VLOOKUP(F1448,'BD customers'!$1:$1048576,2,FALSE)</f>
        <v>Naresj Patel</v>
      </c>
      <c r="M1448" s="2">
        <f>MATCH(orders[[#This Row],[Product ID]],'BD product'!A:A,0)</f>
        <v>821</v>
      </c>
      <c r="N1448" s="2" t="str" cm="1">
        <f t="array" ref="N1448">INDEX('BD product'!A:D,M1448,2)</f>
        <v>Technology</v>
      </c>
    </row>
    <row r="1449" spans="1:14" x14ac:dyDescent="0.3">
      <c r="A1449" s="3" t="s">
        <v>747</v>
      </c>
      <c r="B1449" s="4">
        <v>42365</v>
      </c>
      <c r="C1449" s="12" t="str">
        <f t="shared" si="22"/>
        <v>2015/12</v>
      </c>
      <c r="D1449" s="4">
        <v>42369</v>
      </c>
      <c r="E1449" s="3" t="s">
        <v>21</v>
      </c>
      <c r="F1449" s="3" t="s">
        <v>748</v>
      </c>
      <c r="G1449" s="3" t="s">
        <v>2928</v>
      </c>
      <c r="H1449" s="5">
        <v>289</v>
      </c>
      <c r="I1449" s="2">
        <v>5</v>
      </c>
      <c r="J1449" s="2">
        <v>0</v>
      </c>
      <c r="K1449" s="2">
        <v>1.4160999999999999</v>
      </c>
      <c r="L1449" s="18" t="str">
        <f>VLOOKUP(F1449,'BD customers'!$1:$1048576,2,FALSE)</f>
        <v>Brad Thomas</v>
      </c>
      <c r="M1449" s="2">
        <f>MATCH(orders[[#This Row],[Product ID]],'BD product'!A:A,0)</f>
        <v>822</v>
      </c>
      <c r="N1449" s="2" t="str" cm="1">
        <f t="array" ref="N1449">INDEX('BD product'!A:D,M1449,2)</f>
        <v>Office Supplies</v>
      </c>
    </row>
    <row r="1450" spans="1:14" x14ac:dyDescent="0.3">
      <c r="A1450" s="3" t="s">
        <v>2930</v>
      </c>
      <c r="B1450" s="4">
        <v>42756</v>
      </c>
      <c r="C1450" s="12" t="str">
        <f t="shared" si="22"/>
        <v>2017/01</v>
      </c>
      <c r="D1450" s="4">
        <v>42761</v>
      </c>
      <c r="E1450" s="3" t="s">
        <v>21</v>
      </c>
      <c r="F1450" s="3" t="s">
        <v>1443</v>
      </c>
      <c r="G1450" s="3" t="s">
        <v>2931</v>
      </c>
      <c r="H1450" s="5">
        <v>348208</v>
      </c>
      <c r="I1450" s="2">
        <v>7</v>
      </c>
      <c r="J1450" s="2">
        <v>2</v>
      </c>
      <c r="K1450" s="2">
        <v>30.4682</v>
      </c>
      <c r="L1450" s="18" t="str">
        <f>VLOOKUP(F1450,'BD customers'!$1:$1048576,2,FALSE)</f>
        <v>Penelope Sewall</v>
      </c>
      <c r="M1450" s="2">
        <f>MATCH(orders[[#This Row],[Product ID]],'BD product'!A:A,0)</f>
        <v>823</v>
      </c>
      <c r="N1450" s="2" t="str" cm="1">
        <f t="array" ref="N1450">INDEX('BD product'!A:D,M1450,2)</f>
        <v>Office Supplies</v>
      </c>
    </row>
    <row r="1451" spans="1:14" x14ac:dyDescent="0.3">
      <c r="A1451" s="3" t="s">
        <v>1188</v>
      </c>
      <c r="B1451" s="4">
        <v>41911</v>
      </c>
      <c r="C1451" s="12" t="str">
        <f t="shared" si="22"/>
        <v>2014/09</v>
      </c>
      <c r="D1451" s="4">
        <v>41915</v>
      </c>
      <c r="E1451" s="3" t="s">
        <v>21</v>
      </c>
      <c r="F1451" s="3" t="s">
        <v>1189</v>
      </c>
      <c r="G1451" s="3" t="s">
        <v>2931</v>
      </c>
      <c r="H1451" s="5">
        <v>6218</v>
      </c>
      <c r="I1451" s="2">
        <v>1</v>
      </c>
      <c r="J1451" s="2">
        <v>0</v>
      </c>
      <c r="K1451" s="2">
        <v>16.788599999999999</v>
      </c>
      <c r="L1451" s="18" t="str">
        <f>VLOOKUP(F1451,'BD customers'!$1:$1048576,2,FALSE)</f>
        <v>Arthur Prichep</v>
      </c>
      <c r="M1451" s="2">
        <f>MATCH(orders[[#This Row],[Product ID]],'BD product'!A:A,0)</f>
        <v>823</v>
      </c>
      <c r="N1451" s="2" t="str" cm="1">
        <f t="array" ref="N1451">INDEX('BD product'!A:D,M1451,2)</f>
        <v>Office Supplies</v>
      </c>
    </row>
    <row r="1452" spans="1:14" x14ac:dyDescent="0.3">
      <c r="A1452" s="3" t="s">
        <v>2933</v>
      </c>
      <c r="B1452" s="4">
        <v>43071</v>
      </c>
      <c r="C1452" s="12" t="str">
        <f t="shared" si="22"/>
        <v>2017/12</v>
      </c>
      <c r="D1452" s="4">
        <v>43074</v>
      </c>
      <c r="E1452" s="3" t="s">
        <v>64</v>
      </c>
      <c r="F1452" s="3" t="s">
        <v>524</v>
      </c>
      <c r="G1452" s="3" t="s">
        <v>2931</v>
      </c>
      <c r="H1452" s="5">
        <v>55962</v>
      </c>
      <c r="I1452" s="2">
        <v>9</v>
      </c>
      <c r="J1452" s="2">
        <v>0</v>
      </c>
      <c r="K1452" s="2">
        <v>151.09739999999999</v>
      </c>
      <c r="L1452" s="18" t="str">
        <f>VLOOKUP(F1452,'BD customers'!$1:$1048576,2,FALSE)</f>
        <v>Victoria Wilson</v>
      </c>
      <c r="M1452" s="2">
        <f>MATCH(orders[[#This Row],[Product ID]],'BD product'!A:A,0)</f>
        <v>823</v>
      </c>
      <c r="N1452" s="2" t="str" cm="1">
        <f t="array" ref="N1452">INDEX('BD product'!A:D,M1452,2)</f>
        <v>Office Supplies</v>
      </c>
    </row>
    <row r="1453" spans="1:14" x14ac:dyDescent="0.3">
      <c r="A1453" s="3" t="s">
        <v>2930</v>
      </c>
      <c r="B1453" s="4">
        <v>42756</v>
      </c>
      <c r="C1453" s="12" t="str">
        <f t="shared" si="22"/>
        <v>2017/01</v>
      </c>
      <c r="D1453" s="4">
        <v>42761</v>
      </c>
      <c r="E1453" s="3" t="s">
        <v>21</v>
      </c>
      <c r="F1453" s="3" t="s">
        <v>1443</v>
      </c>
      <c r="G1453" s="3" t="s">
        <v>2934</v>
      </c>
      <c r="H1453" s="5">
        <v>35784</v>
      </c>
      <c r="I1453" s="2">
        <v>7</v>
      </c>
      <c r="J1453" s="2">
        <v>7</v>
      </c>
      <c r="K1453" s="2">
        <v>-28.627199999999998</v>
      </c>
      <c r="L1453" s="18" t="str">
        <f>VLOOKUP(F1453,'BD customers'!$1:$1048576,2,FALSE)</f>
        <v>Penelope Sewall</v>
      </c>
      <c r="M1453" s="2">
        <f>MATCH(orders[[#This Row],[Product ID]],'BD product'!A:A,0)</f>
        <v>824</v>
      </c>
      <c r="N1453" s="2" t="str" cm="1">
        <f t="array" ref="N1453">INDEX('BD product'!A:D,M1453,2)</f>
        <v>Office Supplies</v>
      </c>
    </row>
    <row r="1454" spans="1:14" x14ac:dyDescent="0.3">
      <c r="A1454" s="3" t="s">
        <v>2936</v>
      </c>
      <c r="B1454" s="4">
        <v>41815</v>
      </c>
      <c r="C1454" s="12" t="str">
        <f t="shared" si="22"/>
        <v>2014/06</v>
      </c>
      <c r="D1454" s="4">
        <v>41818</v>
      </c>
      <c r="E1454" s="3" t="s">
        <v>64</v>
      </c>
      <c r="F1454" s="3" t="s">
        <v>2847</v>
      </c>
      <c r="G1454" s="3" t="s">
        <v>2937</v>
      </c>
      <c r="H1454" s="5">
        <v>44784</v>
      </c>
      <c r="I1454" s="2">
        <v>5</v>
      </c>
      <c r="J1454" s="2">
        <v>2</v>
      </c>
      <c r="K1454" s="2">
        <v>1.1195999999999999</v>
      </c>
      <c r="L1454" s="18" t="str">
        <f>VLOOKUP(F1454,'BD customers'!$1:$1048576,2,FALSE)</f>
        <v>Noel Staavos</v>
      </c>
      <c r="M1454" s="2">
        <f>MATCH(orders[[#This Row],[Product ID]],'BD product'!A:A,0)</f>
        <v>825</v>
      </c>
      <c r="N1454" s="2" t="str" cm="1">
        <f t="array" ref="N1454">INDEX('BD product'!A:D,M1454,2)</f>
        <v>Furniture</v>
      </c>
    </row>
    <row r="1455" spans="1:14" x14ac:dyDescent="0.3">
      <c r="A1455" s="3" t="s">
        <v>1634</v>
      </c>
      <c r="B1455" s="4">
        <v>42535</v>
      </c>
      <c r="C1455" s="12" t="str">
        <f t="shared" si="22"/>
        <v>2016/06</v>
      </c>
      <c r="D1455" s="4">
        <v>42538</v>
      </c>
      <c r="E1455" s="3" t="s">
        <v>64</v>
      </c>
      <c r="F1455" s="3" t="s">
        <v>1635</v>
      </c>
      <c r="G1455" s="3" t="s">
        <v>2939</v>
      </c>
      <c r="H1455" s="5">
        <v>704</v>
      </c>
      <c r="I1455" s="2">
        <v>4</v>
      </c>
      <c r="J1455" s="2">
        <v>0</v>
      </c>
      <c r="K1455" s="2">
        <v>2.0415999999999999</v>
      </c>
      <c r="L1455" s="18" t="str">
        <f>VLOOKUP(F1455,'BD customers'!$1:$1048576,2,FALSE)</f>
        <v>Paul Van Hugh</v>
      </c>
      <c r="M1455" s="2">
        <f>MATCH(orders[[#This Row],[Product ID]],'BD product'!A:A,0)</f>
        <v>826</v>
      </c>
      <c r="N1455" s="2" t="str" cm="1">
        <f t="array" ref="N1455">INDEX('BD product'!A:D,M1455,2)</f>
        <v>Office Supplies</v>
      </c>
    </row>
    <row r="1456" spans="1:14" x14ac:dyDescent="0.3">
      <c r="A1456" s="3" t="s">
        <v>1634</v>
      </c>
      <c r="B1456" s="4">
        <v>42535</v>
      </c>
      <c r="C1456" s="12" t="str">
        <f t="shared" si="22"/>
        <v>2016/06</v>
      </c>
      <c r="D1456" s="4">
        <v>42538</v>
      </c>
      <c r="E1456" s="3" t="s">
        <v>64</v>
      </c>
      <c r="F1456" s="3" t="s">
        <v>1635</v>
      </c>
      <c r="G1456" s="3" t="s">
        <v>2941</v>
      </c>
      <c r="H1456" s="5">
        <v>2929</v>
      </c>
      <c r="I1456" s="2">
        <v>1</v>
      </c>
      <c r="J1456" s="2">
        <v>0</v>
      </c>
      <c r="K1456" s="2">
        <v>9.6656999999999993</v>
      </c>
      <c r="L1456" s="18" t="str">
        <f>VLOOKUP(F1456,'BD customers'!$1:$1048576,2,FALSE)</f>
        <v>Paul Van Hugh</v>
      </c>
      <c r="M1456" s="2">
        <f>MATCH(orders[[#This Row],[Product ID]],'BD product'!A:A,0)</f>
        <v>827</v>
      </c>
      <c r="N1456" s="2" t="str" cm="1">
        <f t="array" ref="N1456">INDEX('BD product'!A:D,M1456,2)</f>
        <v>Technology</v>
      </c>
    </row>
    <row r="1457" spans="1:14" x14ac:dyDescent="0.3">
      <c r="A1457" s="3" t="s">
        <v>2943</v>
      </c>
      <c r="B1457" s="4">
        <v>42451</v>
      </c>
      <c r="C1457" s="12" t="str">
        <f t="shared" si="22"/>
        <v>2016/03</v>
      </c>
      <c r="D1457" s="4">
        <v>42454</v>
      </c>
      <c r="E1457" s="3" t="s">
        <v>64</v>
      </c>
      <c r="F1457" s="3" t="s">
        <v>2944</v>
      </c>
      <c r="G1457" s="3" t="s">
        <v>2941</v>
      </c>
      <c r="H1457" s="5">
        <v>5858</v>
      </c>
      <c r="I1457" s="2">
        <v>2</v>
      </c>
      <c r="J1457" s="2">
        <v>0</v>
      </c>
      <c r="K1457" s="2">
        <v>19.331399999999999</v>
      </c>
      <c r="L1457" s="18" t="str">
        <f>VLOOKUP(F1457,'BD customers'!$1:$1048576,2,FALSE)</f>
        <v>Robert Barroso</v>
      </c>
      <c r="M1457" s="2">
        <f>MATCH(orders[[#This Row],[Product ID]],'BD product'!A:A,0)</f>
        <v>827</v>
      </c>
      <c r="N1457" s="2" t="str" cm="1">
        <f t="array" ref="N1457">INDEX('BD product'!A:D,M1457,2)</f>
        <v>Technology</v>
      </c>
    </row>
    <row r="1458" spans="1:14" x14ac:dyDescent="0.3">
      <c r="A1458" s="3" t="s">
        <v>2945</v>
      </c>
      <c r="B1458" s="4">
        <v>41770</v>
      </c>
      <c r="C1458" s="12" t="str">
        <f t="shared" si="22"/>
        <v>2014/05</v>
      </c>
      <c r="D1458" s="4">
        <v>41776</v>
      </c>
      <c r="E1458" s="3" t="s">
        <v>21</v>
      </c>
      <c r="F1458" s="3" t="s">
        <v>121</v>
      </c>
      <c r="G1458" s="3" t="s">
        <v>2941</v>
      </c>
      <c r="H1458" s="5">
        <v>46864</v>
      </c>
      <c r="I1458" s="2">
        <v>2</v>
      </c>
      <c r="J1458" s="2">
        <v>2</v>
      </c>
      <c r="K1458" s="2">
        <v>7.6154000000000002</v>
      </c>
      <c r="L1458" s="18" t="str">
        <f>VLOOKUP(F1458,'BD customers'!$1:$1048576,2,FALSE)</f>
        <v>Raymond Messe</v>
      </c>
      <c r="M1458" s="2">
        <f>MATCH(orders[[#This Row],[Product ID]],'BD product'!A:A,0)</f>
        <v>827</v>
      </c>
      <c r="N1458" s="2" t="str" cm="1">
        <f t="array" ref="N1458">INDEX('BD product'!A:D,M1458,2)</f>
        <v>Technology</v>
      </c>
    </row>
    <row r="1459" spans="1:14" x14ac:dyDescent="0.3">
      <c r="A1459" s="3" t="s">
        <v>1634</v>
      </c>
      <c r="B1459" s="4">
        <v>42535</v>
      </c>
      <c r="C1459" s="12" t="str">
        <f t="shared" si="22"/>
        <v>2016/06</v>
      </c>
      <c r="D1459" s="4">
        <v>42538</v>
      </c>
      <c r="E1459" s="3" t="s">
        <v>64</v>
      </c>
      <c r="F1459" s="3" t="s">
        <v>1635</v>
      </c>
      <c r="G1459" s="3" t="s">
        <v>2946</v>
      </c>
      <c r="H1459" s="5">
        <v>864</v>
      </c>
      <c r="I1459" s="2">
        <v>3</v>
      </c>
      <c r="J1459" s="2">
        <v>0</v>
      </c>
      <c r="K1459" s="2">
        <v>2.5055999999999998</v>
      </c>
      <c r="L1459" s="18" t="str">
        <f>VLOOKUP(F1459,'BD customers'!$1:$1048576,2,FALSE)</f>
        <v>Paul Van Hugh</v>
      </c>
      <c r="M1459" s="2">
        <f>MATCH(orders[[#This Row],[Product ID]],'BD product'!A:A,0)</f>
        <v>828</v>
      </c>
      <c r="N1459" s="2" t="str" cm="1">
        <f t="array" ref="N1459">INDEX('BD product'!A:D,M1459,2)</f>
        <v>Office Supplies</v>
      </c>
    </row>
    <row r="1460" spans="1:14" x14ac:dyDescent="0.3">
      <c r="A1460" s="3" t="s">
        <v>2948</v>
      </c>
      <c r="B1460" s="4">
        <v>42664</v>
      </c>
      <c r="C1460" s="12" t="str">
        <f t="shared" si="22"/>
        <v>2016/10</v>
      </c>
      <c r="D1460" s="4">
        <v>42670</v>
      </c>
      <c r="E1460" s="3" t="s">
        <v>21</v>
      </c>
      <c r="F1460" s="3" t="s">
        <v>2949</v>
      </c>
      <c r="G1460" s="3" t="s">
        <v>2950</v>
      </c>
      <c r="H1460" s="5">
        <v>2292</v>
      </c>
      <c r="I1460" s="2">
        <v>3</v>
      </c>
      <c r="J1460" s="2">
        <v>0</v>
      </c>
      <c r="K1460" s="2">
        <v>11.2308</v>
      </c>
      <c r="L1460" s="18" t="str">
        <f>VLOOKUP(F1460,'BD customers'!$1:$1048576,2,FALSE)</f>
        <v>Neoma Murray</v>
      </c>
      <c r="M1460" s="2">
        <f>MATCH(orders[[#This Row],[Product ID]],'BD product'!A:A,0)</f>
        <v>829</v>
      </c>
      <c r="N1460" s="2" t="str" cm="1">
        <f t="array" ref="N1460">INDEX('BD product'!A:D,M1460,2)</f>
        <v>Office Supplies</v>
      </c>
    </row>
    <row r="1461" spans="1:14" x14ac:dyDescent="0.3">
      <c r="A1461" s="3" t="s">
        <v>498</v>
      </c>
      <c r="B1461" s="4">
        <v>42693</v>
      </c>
      <c r="C1461" s="12" t="str">
        <f t="shared" si="22"/>
        <v>2016/11</v>
      </c>
      <c r="D1461" s="4">
        <v>42698</v>
      </c>
      <c r="E1461" s="3" t="s">
        <v>21</v>
      </c>
      <c r="F1461" s="3" t="s">
        <v>137</v>
      </c>
      <c r="G1461" s="3" t="s">
        <v>2952</v>
      </c>
      <c r="H1461" s="5">
        <v>1078</v>
      </c>
      <c r="I1461" s="2">
        <v>5</v>
      </c>
      <c r="J1461" s="2">
        <v>8</v>
      </c>
      <c r="K1461" s="2">
        <v>-1.7248000000000001</v>
      </c>
      <c r="L1461" s="18" t="str">
        <f>VLOOKUP(F1461,'BD customers'!$1:$1048576,2,FALSE)</f>
        <v>Eric Hoffmann</v>
      </c>
      <c r="M1461" s="2">
        <f>MATCH(orders[[#This Row],[Product ID]],'BD product'!A:A,0)</f>
        <v>830</v>
      </c>
      <c r="N1461" s="2" t="str" cm="1">
        <f t="array" ref="N1461">INDEX('BD product'!A:D,M1461,2)</f>
        <v>Office Supplies</v>
      </c>
    </row>
    <row r="1462" spans="1:14" x14ac:dyDescent="0.3">
      <c r="A1462" s="3" t="s">
        <v>2954</v>
      </c>
      <c r="B1462" s="4">
        <v>42437</v>
      </c>
      <c r="C1462" s="12" t="str">
        <f t="shared" si="22"/>
        <v>2016/03</v>
      </c>
      <c r="D1462" s="4">
        <v>42437</v>
      </c>
      <c r="E1462" s="3" t="s">
        <v>41</v>
      </c>
      <c r="F1462" s="3" t="s">
        <v>290</v>
      </c>
      <c r="G1462" s="3" t="s">
        <v>2952</v>
      </c>
      <c r="H1462" s="5">
        <v>9702</v>
      </c>
      <c r="I1462" s="2">
        <v>3</v>
      </c>
      <c r="J1462" s="2">
        <v>7</v>
      </c>
      <c r="K1462" s="2">
        <v>-7.1147999999999998</v>
      </c>
      <c r="L1462" s="18" t="str">
        <f>VLOOKUP(F1462,'BD customers'!$1:$1048576,2,FALSE)</f>
        <v>Patrick Gardner</v>
      </c>
      <c r="M1462" s="2">
        <f>MATCH(orders[[#This Row],[Product ID]],'BD product'!A:A,0)</f>
        <v>830</v>
      </c>
      <c r="N1462" s="2" t="str" cm="1">
        <f t="array" ref="N1462">INDEX('BD product'!A:D,M1462,2)</f>
        <v>Office Supplies</v>
      </c>
    </row>
    <row r="1463" spans="1:14" x14ac:dyDescent="0.3">
      <c r="A1463" s="3" t="s">
        <v>498</v>
      </c>
      <c r="B1463" s="4">
        <v>42693</v>
      </c>
      <c r="C1463" s="12" t="str">
        <f t="shared" si="22"/>
        <v>2016/11</v>
      </c>
      <c r="D1463" s="4">
        <v>42698</v>
      </c>
      <c r="E1463" s="3" t="s">
        <v>21</v>
      </c>
      <c r="F1463" s="3" t="s">
        <v>137</v>
      </c>
      <c r="G1463" s="3" t="s">
        <v>2955</v>
      </c>
      <c r="H1463" s="5">
        <v>58368</v>
      </c>
      <c r="I1463" s="2">
        <v>12</v>
      </c>
      <c r="J1463" s="2">
        <v>2</v>
      </c>
      <c r="K1463" s="2">
        <v>2.1888000000000001</v>
      </c>
      <c r="L1463" s="18" t="str">
        <f>VLOOKUP(F1463,'BD customers'!$1:$1048576,2,FALSE)</f>
        <v>Eric Hoffmann</v>
      </c>
      <c r="M1463" s="2">
        <f>MATCH(orders[[#This Row],[Product ID]],'BD product'!A:A,0)</f>
        <v>831</v>
      </c>
      <c r="N1463" s="2" t="str" cm="1">
        <f t="array" ref="N1463">INDEX('BD product'!A:D,M1463,2)</f>
        <v>Office Supplies</v>
      </c>
    </row>
    <row r="1464" spans="1:14" x14ac:dyDescent="0.3">
      <c r="A1464" s="3" t="s">
        <v>498</v>
      </c>
      <c r="B1464" s="4">
        <v>42693</v>
      </c>
      <c r="C1464" s="12" t="str">
        <f t="shared" si="22"/>
        <v>2016/11</v>
      </c>
      <c r="D1464" s="4">
        <v>42698</v>
      </c>
      <c r="E1464" s="3" t="s">
        <v>21</v>
      </c>
      <c r="F1464" s="3" t="s">
        <v>137</v>
      </c>
      <c r="G1464" s="3" t="s">
        <v>2956</v>
      </c>
      <c r="H1464" s="5">
        <v>40968</v>
      </c>
      <c r="I1464" s="2">
        <v>3</v>
      </c>
      <c r="J1464" s="2">
        <v>2</v>
      </c>
      <c r="K1464" s="2">
        <v>13.826700000000001</v>
      </c>
      <c r="L1464" s="18" t="str">
        <f>VLOOKUP(F1464,'BD customers'!$1:$1048576,2,FALSE)</f>
        <v>Eric Hoffmann</v>
      </c>
      <c r="M1464" s="2">
        <f>MATCH(orders[[#This Row],[Product ID]],'BD product'!A:A,0)</f>
        <v>832</v>
      </c>
      <c r="N1464" s="2" t="str" cm="1">
        <f t="array" ref="N1464">INDEX('BD product'!A:D,M1464,2)</f>
        <v>Office Supplies</v>
      </c>
    </row>
    <row r="1465" spans="1:14" x14ac:dyDescent="0.3">
      <c r="A1465" s="3" t="s">
        <v>498</v>
      </c>
      <c r="B1465" s="4">
        <v>42693</v>
      </c>
      <c r="C1465" s="12" t="str">
        <f t="shared" si="22"/>
        <v>2016/11</v>
      </c>
      <c r="D1465" s="4">
        <v>42698</v>
      </c>
      <c r="E1465" s="3" t="s">
        <v>21</v>
      </c>
      <c r="F1465" s="3" t="s">
        <v>137</v>
      </c>
      <c r="G1465" s="3" t="s">
        <v>2958</v>
      </c>
      <c r="H1465" s="5">
        <v>7196</v>
      </c>
      <c r="I1465" s="2">
        <v>5</v>
      </c>
      <c r="J1465" s="2">
        <v>2</v>
      </c>
      <c r="K1465" s="2">
        <v>2.5186000000000002</v>
      </c>
      <c r="L1465" s="18" t="str">
        <f>VLOOKUP(F1465,'BD customers'!$1:$1048576,2,FALSE)</f>
        <v>Eric Hoffmann</v>
      </c>
      <c r="M1465" s="2">
        <f>MATCH(orders[[#This Row],[Product ID]],'BD product'!A:A,0)</f>
        <v>833</v>
      </c>
      <c r="N1465" s="2" t="str" cm="1">
        <f t="array" ref="N1465">INDEX('BD product'!A:D,M1465,2)</f>
        <v>Technology</v>
      </c>
    </row>
    <row r="1466" spans="1:14" x14ac:dyDescent="0.3">
      <c r="A1466" s="3" t="s">
        <v>2960</v>
      </c>
      <c r="B1466" s="4">
        <v>41889</v>
      </c>
      <c r="C1466" s="12" t="str">
        <f t="shared" si="22"/>
        <v>2014/09</v>
      </c>
      <c r="D1466" s="4">
        <v>41895</v>
      </c>
      <c r="E1466" s="3" t="s">
        <v>21</v>
      </c>
      <c r="F1466" s="3" t="s">
        <v>734</v>
      </c>
      <c r="G1466" s="3" t="s">
        <v>2958</v>
      </c>
      <c r="H1466" s="5">
        <v>32382</v>
      </c>
      <c r="I1466" s="2">
        <v>3</v>
      </c>
      <c r="J1466" s="2">
        <v>4</v>
      </c>
      <c r="K1466" s="2">
        <v>4.3175999999999997</v>
      </c>
      <c r="L1466" s="18" t="str">
        <f>VLOOKUP(F1466,'BD customers'!$1:$1048576,2,FALSE)</f>
        <v>Sean Braxton</v>
      </c>
      <c r="M1466" s="2">
        <f>MATCH(orders[[#This Row],[Product ID]],'BD product'!A:A,0)</f>
        <v>833</v>
      </c>
      <c r="N1466" s="2" t="str" cm="1">
        <f t="array" ref="N1466">INDEX('BD product'!A:D,M1466,2)</f>
        <v>Technology</v>
      </c>
    </row>
    <row r="1467" spans="1:14" x14ac:dyDescent="0.3">
      <c r="A1467" s="3" t="s">
        <v>498</v>
      </c>
      <c r="B1467" s="4">
        <v>42693</v>
      </c>
      <c r="C1467" s="12" t="str">
        <f t="shared" si="22"/>
        <v>2016/11</v>
      </c>
      <c r="D1467" s="4">
        <v>42698</v>
      </c>
      <c r="E1467" s="3" t="s">
        <v>21</v>
      </c>
      <c r="F1467" s="3" t="s">
        <v>137</v>
      </c>
      <c r="G1467" s="3" t="s">
        <v>2961</v>
      </c>
      <c r="H1467" s="5">
        <v>10368</v>
      </c>
      <c r="I1467" s="2">
        <v>2</v>
      </c>
      <c r="J1467" s="2">
        <v>2</v>
      </c>
      <c r="K1467" s="2">
        <v>3.6288</v>
      </c>
      <c r="L1467" s="18" t="str">
        <f>VLOOKUP(F1467,'BD customers'!$1:$1048576,2,FALSE)</f>
        <v>Eric Hoffmann</v>
      </c>
      <c r="M1467" s="2">
        <f>MATCH(orders[[#This Row],[Product ID]],'BD product'!A:A,0)</f>
        <v>834</v>
      </c>
      <c r="N1467" s="2" t="str" cm="1">
        <f t="array" ref="N1467">INDEX('BD product'!A:D,M1467,2)</f>
        <v>Office Supplies</v>
      </c>
    </row>
    <row r="1468" spans="1:14" x14ac:dyDescent="0.3">
      <c r="A1468" s="3" t="s">
        <v>2288</v>
      </c>
      <c r="B1468" s="4">
        <v>43087</v>
      </c>
      <c r="C1468" s="12" t="str">
        <f t="shared" si="22"/>
        <v>2017/12</v>
      </c>
      <c r="D1468" s="4">
        <v>43092</v>
      </c>
      <c r="E1468" s="3" t="s">
        <v>11</v>
      </c>
      <c r="F1468" s="3" t="s">
        <v>1012</v>
      </c>
      <c r="G1468" s="3" t="s">
        <v>2963</v>
      </c>
      <c r="H1468" s="5">
        <v>119833</v>
      </c>
      <c r="I1468" s="2">
        <v>1</v>
      </c>
      <c r="J1468" s="2">
        <v>15</v>
      </c>
      <c r="K1468" s="2">
        <v>-12.6882</v>
      </c>
      <c r="L1468" s="18" t="str">
        <f>VLOOKUP(F1468,'BD customers'!$1:$1048576,2,FALSE)</f>
        <v>Russell Applegate</v>
      </c>
      <c r="M1468" s="2">
        <f>MATCH(orders[[#This Row],[Product ID]],'BD product'!A:A,0)</f>
        <v>835</v>
      </c>
      <c r="N1468" s="2" t="str" cm="1">
        <f t="array" ref="N1468">INDEX('BD product'!A:D,M1468,2)</f>
        <v>Furniture</v>
      </c>
    </row>
    <row r="1469" spans="1:14" x14ac:dyDescent="0.3">
      <c r="A1469" s="3" t="s">
        <v>1347</v>
      </c>
      <c r="B1469" s="4">
        <v>42251</v>
      </c>
      <c r="C1469" s="12" t="str">
        <f t="shared" si="22"/>
        <v>2015/09</v>
      </c>
      <c r="D1469" s="4">
        <v>42255</v>
      </c>
      <c r="E1469" s="3" t="s">
        <v>21</v>
      </c>
      <c r="F1469" s="3" t="s">
        <v>141</v>
      </c>
      <c r="G1469" s="3" t="s">
        <v>2965</v>
      </c>
      <c r="H1469" s="5">
        <v>436</v>
      </c>
      <c r="I1469" s="2">
        <v>2</v>
      </c>
      <c r="J1469" s="2">
        <v>0</v>
      </c>
      <c r="K1469" s="2">
        <v>2.0491999999999999</v>
      </c>
      <c r="L1469" s="18" t="str">
        <f>VLOOKUP(F1469,'BD customers'!$1:$1048576,2,FALSE)</f>
        <v>Christine Sundaresam</v>
      </c>
      <c r="M1469" s="2">
        <f>MATCH(orders[[#This Row],[Product ID]],'BD product'!A:A,0)</f>
        <v>836</v>
      </c>
      <c r="N1469" s="2" t="str" cm="1">
        <f t="array" ref="N1469">INDEX('BD product'!A:D,M1469,2)</f>
        <v>Office Supplies</v>
      </c>
    </row>
    <row r="1470" spans="1:14" x14ac:dyDescent="0.3">
      <c r="A1470" s="3" t="s">
        <v>400</v>
      </c>
      <c r="B1470" s="4">
        <v>41659</v>
      </c>
      <c r="C1470" s="12" t="str">
        <f t="shared" si="22"/>
        <v>2014/01</v>
      </c>
      <c r="D1470" s="4">
        <v>41665</v>
      </c>
      <c r="E1470" s="3" t="s">
        <v>21</v>
      </c>
      <c r="F1470" s="3" t="s">
        <v>401</v>
      </c>
      <c r="G1470" s="3" t="s">
        <v>2967</v>
      </c>
      <c r="H1470" s="5">
        <v>69993</v>
      </c>
      <c r="I1470" s="2">
        <v>7</v>
      </c>
      <c r="J1470" s="2">
        <v>0</v>
      </c>
      <c r="K1470" s="2">
        <v>181.98179999999999</v>
      </c>
      <c r="L1470" s="18" t="str">
        <f>VLOOKUP(F1470,'BD customers'!$1:$1048576,2,FALSE)</f>
        <v>Hunter Lopez</v>
      </c>
      <c r="M1470" s="2">
        <f>MATCH(orders[[#This Row],[Product ID]],'BD product'!A:A,0)</f>
        <v>837</v>
      </c>
      <c r="N1470" s="2" t="str" cm="1">
        <f t="array" ref="N1470">INDEX('BD product'!A:D,M1470,2)</f>
        <v>Technology</v>
      </c>
    </row>
    <row r="1471" spans="1:14" x14ac:dyDescent="0.3">
      <c r="A1471" s="3" t="s">
        <v>2969</v>
      </c>
      <c r="B1471" s="4">
        <v>42358</v>
      </c>
      <c r="C1471" s="12" t="str">
        <f t="shared" si="22"/>
        <v>2015/12</v>
      </c>
      <c r="D1471" s="4">
        <v>42363</v>
      </c>
      <c r="E1471" s="3" t="s">
        <v>21</v>
      </c>
      <c r="F1471" s="3" t="s">
        <v>481</v>
      </c>
      <c r="G1471" s="3" t="s">
        <v>2967</v>
      </c>
      <c r="H1471" s="5">
        <v>159984</v>
      </c>
      <c r="I1471" s="2">
        <v>2</v>
      </c>
      <c r="J1471" s="2">
        <v>2</v>
      </c>
      <c r="K1471" s="2">
        <v>11.998799999999999</v>
      </c>
      <c r="L1471" s="18" t="str">
        <f>VLOOKUP(F1471,'BD customers'!$1:$1048576,2,FALSE)</f>
        <v>Katherine Ducich</v>
      </c>
      <c r="M1471" s="2">
        <f>MATCH(orders[[#This Row],[Product ID]],'BD product'!A:A,0)</f>
        <v>837</v>
      </c>
      <c r="N1471" s="2" t="str" cm="1">
        <f t="array" ref="N1471">INDEX('BD product'!A:D,M1471,2)</f>
        <v>Technology</v>
      </c>
    </row>
    <row r="1472" spans="1:14" x14ac:dyDescent="0.3">
      <c r="A1472" s="3" t="s">
        <v>400</v>
      </c>
      <c r="B1472" s="4">
        <v>41659</v>
      </c>
      <c r="C1472" s="12" t="str">
        <f t="shared" si="22"/>
        <v>2014/01</v>
      </c>
      <c r="D1472" s="4">
        <v>41665</v>
      </c>
      <c r="E1472" s="3" t="s">
        <v>21</v>
      </c>
      <c r="F1472" s="3" t="s">
        <v>401</v>
      </c>
      <c r="G1472" s="3" t="s">
        <v>2970</v>
      </c>
      <c r="H1472" s="5">
        <v>2296</v>
      </c>
      <c r="I1472" s="2">
        <v>7</v>
      </c>
      <c r="J1472" s="2">
        <v>0</v>
      </c>
      <c r="K1472" s="2">
        <v>6.6584000000000003</v>
      </c>
      <c r="L1472" s="18" t="str">
        <f>VLOOKUP(F1472,'BD customers'!$1:$1048576,2,FALSE)</f>
        <v>Hunter Lopez</v>
      </c>
      <c r="M1472" s="2">
        <f>MATCH(orders[[#This Row],[Product ID]],'BD product'!A:A,0)</f>
        <v>838</v>
      </c>
      <c r="N1472" s="2" t="str" cm="1">
        <f t="array" ref="N1472">INDEX('BD product'!A:D,M1472,2)</f>
        <v>Office Supplies</v>
      </c>
    </row>
    <row r="1473" spans="1:14" x14ac:dyDescent="0.3">
      <c r="A1473" s="3" t="s">
        <v>400</v>
      </c>
      <c r="B1473" s="4">
        <v>41659</v>
      </c>
      <c r="C1473" s="12" t="str">
        <f t="shared" si="22"/>
        <v>2014/01</v>
      </c>
      <c r="D1473" s="4">
        <v>41665</v>
      </c>
      <c r="E1473" s="3" t="s">
        <v>21</v>
      </c>
      <c r="F1473" s="3" t="s">
        <v>401</v>
      </c>
      <c r="G1473" s="3" t="s">
        <v>2972</v>
      </c>
      <c r="H1473" s="5">
        <v>2334</v>
      </c>
      <c r="I1473" s="2">
        <v>3</v>
      </c>
      <c r="J1473" s="2">
        <v>0</v>
      </c>
      <c r="K1473" s="2">
        <v>10.969799999999999</v>
      </c>
      <c r="L1473" s="18" t="str">
        <f>VLOOKUP(F1473,'BD customers'!$1:$1048576,2,FALSE)</f>
        <v>Hunter Lopez</v>
      </c>
      <c r="M1473" s="2">
        <f>MATCH(orders[[#This Row],[Product ID]],'BD product'!A:A,0)</f>
        <v>839</v>
      </c>
      <c r="N1473" s="2" t="str" cm="1">
        <f t="array" ref="N1473">INDEX('BD product'!A:D,M1473,2)</f>
        <v>Office Supplies</v>
      </c>
    </row>
    <row r="1474" spans="1:14" x14ac:dyDescent="0.3">
      <c r="A1474" s="3" t="s">
        <v>581</v>
      </c>
      <c r="B1474" s="4">
        <v>42472</v>
      </c>
      <c r="C1474" s="12" t="str">
        <f t="shared" ref="C1474:C1537" si="23">TEXT(B1474,"aaaa/mm")</f>
        <v>2016/04</v>
      </c>
      <c r="D1474" s="4">
        <v>42476</v>
      </c>
      <c r="E1474" s="3" t="s">
        <v>21</v>
      </c>
      <c r="F1474" s="3" t="s">
        <v>582</v>
      </c>
      <c r="G1474" s="3" t="s">
        <v>2973</v>
      </c>
      <c r="H1474" s="5">
        <v>34392</v>
      </c>
      <c r="I1474" s="2">
        <v>4</v>
      </c>
      <c r="J1474" s="2">
        <v>0</v>
      </c>
      <c r="K1474" s="2">
        <v>75.662400000000005</v>
      </c>
      <c r="L1474" s="18" t="str">
        <f>VLOOKUP(F1474,'BD customers'!$1:$1048576,2,FALSE)</f>
        <v>Brian Dahlen</v>
      </c>
      <c r="M1474" s="2">
        <f>MATCH(orders[[#This Row],[Product ID]],'BD product'!A:A,0)</f>
        <v>840</v>
      </c>
      <c r="N1474" s="2" t="str" cm="1">
        <f t="array" ref="N1474">INDEX('BD product'!A:D,M1474,2)</f>
        <v>Furniture</v>
      </c>
    </row>
    <row r="1475" spans="1:14" x14ac:dyDescent="0.3">
      <c r="A1475" s="3" t="s">
        <v>2975</v>
      </c>
      <c r="B1475" s="4">
        <v>41793</v>
      </c>
      <c r="C1475" s="12" t="str">
        <f t="shared" si="23"/>
        <v>2014/06</v>
      </c>
      <c r="D1475" s="4">
        <v>41797</v>
      </c>
      <c r="E1475" s="3" t="s">
        <v>11</v>
      </c>
      <c r="F1475" s="3" t="s">
        <v>65</v>
      </c>
      <c r="G1475" s="3" t="s">
        <v>2973</v>
      </c>
      <c r="H1475" s="5">
        <v>51588</v>
      </c>
      <c r="I1475" s="2">
        <v>6</v>
      </c>
      <c r="J1475" s="2">
        <v>0</v>
      </c>
      <c r="K1475" s="2">
        <v>113.4936</v>
      </c>
      <c r="L1475" s="18" t="str">
        <f>VLOOKUP(F1475,'BD customers'!$1:$1048576,2,FALSE)</f>
        <v>Steven Cartwright</v>
      </c>
      <c r="M1475" s="2">
        <f>MATCH(orders[[#This Row],[Product ID]],'BD product'!A:A,0)</f>
        <v>840</v>
      </c>
      <c r="N1475" s="2" t="str" cm="1">
        <f t="array" ref="N1475">INDEX('BD product'!A:D,M1475,2)</f>
        <v>Furniture</v>
      </c>
    </row>
    <row r="1476" spans="1:14" x14ac:dyDescent="0.3">
      <c r="A1476" s="3" t="s">
        <v>581</v>
      </c>
      <c r="B1476" s="4">
        <v>42472</v>
      </c>
      <c r="C1476" s="12" t="str">
        <f t="shared" si="23"/>
        <v>2016/04</v>
      </c>
      <c r="D1476" s="4">
        <v>42476</v>
      </c>
      <c r="E1476" s="3" t="s">
        <v>21</v>
      </c>
      <c r="F1476" s="3" t="s">
        <v>582</v>
      </c>
      <c r="G1476" s="3" t="s">
        <v>2976</v>
      </c>
      <c r="H1476" s="5">
        <v>4099</v>
      </c>
      <c r="I1476" s="2">
        <v>1</v>
      </c>
      <c r="J1476" s="2">
        <v>0</v>
      </c>
      <c r="K1476" s="2">
        <v>20.085100000000001</v>
      </c>
      <c r="L1476" s="18" t="str">
        <f>VLOOKUP(F1476,'BD customers'!$1:$1048576,2,FALSE)</f>
        <v>Brian Dahlen</v>
      </c>
      <c r="M1476" s="2">
        <f>MATCH(orders[[#This Row],[Product ID]],'BD product'!A:A,0)</f>
        <v>841</v>
      </c>
      <c r="N1476" s="2" t="str" cm="1">
        <f t="array" ref="N1476">INDEX('BD product'!A:D,M1476,2)</f>
        <v>Office Supplies</v>
      </c>
    </row>
    <row r="1477" spans="1:14" x14ac:dyDescent="0.3">
      <c r="A1477" s="3" t="s">
        <v>2978</v>
      </c>
      <c r="B1477" s="4">
        <v>42346</v>
      </c>
      <c r="C1477" s="12" t="str">
        <f t="shared" si="23"/>
        <v>2015/12</v>
      </c>
      <c r="D1477" s="4">
        <v>42349</v>
      </c>
      <c r="E1477" s="3" t="s">
        <v>11</v>
      </c>
      <c r="F1477" s="3" t="s">
        <v>1398</v>
      </c>
      <c r="G1477" s="3" t="s">
        <v>2976</v>
      </c>
      <c r="H1477" s="5">
        <v>360712</v>
      </c>
      <c r="I1477" s="2">
        <v>11</v>
      </c>
      <c r="J1477" s="2">
        <v>2</v>
      </c>
      <c r="K1477" s="2">
        <v>130.75810000000001</v>
      </c>
      <c r="L1477" s="18" t="str">
        <f>VLOOKUP(F1477,'BD customers'!$1:$1048576,2,FALSE)</f>
        <v>Tonja Turnell</v>
      </c>
      <c r="M1477" s="2">
        <f>MATCH(orders[[#This Row],[Product ID]],'BD product'!A:A,0)</f>
        <v>841</v>
      </c>
      <c r="N1477" s="2" t="str" cm="1">
        <f t="array" ref="N1477">INDEX('BD product'!A:D,M1477,2)</f>
        <v>Office Supplies</v>
      </c>
    </row>
    <row r="1478" spans="1:14" x14ac:dyDescent="0.3">
      <c r="A1478" s="3" t="s">
        <v>228</v>
      </c>
      <c r="B1478" s="4">
        <v>42526</v>
      </c>
      <c r="C1478" s="12" t="str">
        <f t="shared" si="23"/>
        <v>2016/06</v>
      </c>
      <c r="D1478" s="4">
        <v>42530</v>
      </c>
      <c r="E1478" s="3" t="s">
        <v>21</v>
      </c>
      <c r="F1478" s="3" t="s">
        <v>229</v>
      </c>
      <c r="G1478" s="3" t="s">
        <v>2979</v>
      </c>
      <c r="H1478" s="5">
        <v>756</v>
      </c>
      <c r="I1478" s="2">
        <v>3</v>
      </c>
      <c r="J1478" s="2">
        <v>2</v>
      </c>
      <c r="K1478" s="2">
        <v>0.2646</v>
      </c>
      <c r="L1478" s="18" t="str">
        <f>VLOOKUP(F1478,'BD customers'!$1:$1048576,2,FALSE)</f>
        <v>Joni Sundaresam</v>
      </c>
      <c r="M1478" s="2">
        <f>MATCH(orders[[#This Row],[Product ID]],'BD product'!A:A,0)</f>
        <v>842</v>
      </c>
      <c r="N1478" s="2" t="str" cm="1">
        <f t="array" ref="N1478">INDEX('BD product'!A:D,M1478,2)</f>
        <v>Office Supplies</v>
      </c>
    </row>
    <row r="1479" spans="1:14" x14ac:dyDescent="0.3">
      <c r="A1479" s="3" t="s">
        <v>2981</v>
      </c>
      <c r="B1479" s="4">
        <v>42715</v>
      </c>
      <c r="C1479" s="12" t="str">
        <f t="shared" si="23"/>
        <v>2016/12</v>
      </c>
      <c r="D1479" s="4">
        <v>42715</v>
      </c>
      <c r="E1479" s="3" t="s">
        <v>41</v>
      </c>
      <c r="F1479" s="3" t="s">
        <v>1255</v>
      </c>
      <c r="G1479" s="3" t="s">
        <v>2982</v>
      </c>
      <c r="H1479" s="5">
        <v>85224</v>
      </c>
      <c r="I1479" s="2">
        <v>3</v>
      </c>
      <c r="J1479" s="2">
        <v>2</v>
      </c>
      <c r="K1479" s="2">
        <v>7.4570999999999996</v>
      </c>
      <c r="L1479" s="18" t="str">
        <f>VLOOKUP(F1479,'BD customers'!$1:$1048576,2,FALSE)</f>
        <v>Lena Radford</v>
      </c>
      <c r="M1479" s="2">
        <f>MATCH(orders[[#This Row],[Product ID]],'BD product'!A:A,0)</f>
        <v>843</v>
      </c>
      <c r="N1479" s="2" t="str" cm="1">
        <f t="array" ref="N1479">INDEX('BD product'!A:D,M1479,2)</f>
        <v>Office Supplies</v>
      </c>
    </row>
    <row r="1480" spans="1:14" x14ac:dyDescent="0.3">
      <c r="A1480" s="3" t="s">
        <v>1990</v>
      </c>
      <c r="B1480" s="4">
        <v>42686</v>
      </c>
      <c r="C1480" s="12" t="str">
        <f t="shared" si="23"/>
        <v>2016/11</v>
      </c>
      <c r="D1480" s="4">
        <v>42689</v>
      </c>
      <c r="E1480" s="3" t="s">
        <v>11</v>
      </c>
      <c r="F1480" s="3" t="s">
        <v>1269</v>
      </c>
      <c r="G1480" s="3" t="s">
        <v>2984</v>
      </c>
      <c r="H1480" s="5">
        <v>28752</v>
      </c>
      <c r="I1480" s="2">
        <v>8</v>
      </c>
      <c r="J1480" s="2">
        <v>0</v>
      </c>
      <c r="K1480" s="2">
        <v>12.9384</v>
      </c>
      <c r="L1480" s="18" t="str">
        <f>VLOOKUP(F1480,'BD customers'!$1:$1048576,2,FALSE)</f>
        <v>Frank Hawley</v>
      </c>
      <c r="M1480" s="2">
        <f>MATCH(orders[[#This Row],[Product ID]],'BD product'!A:A,0)</f>
        <v>844</v>
      </c>
      <c r="N1480" s="2" t="str" cm="1">
        <f t="array" ref="N1480">INDEX('BD product'!A:D,M1480,2)</f>
        <v>Office Supplies</v>
      </c>
    </row>
    <row r="1481" spans="1:14" x14ac:dyDescent="0.3">
      <c r="A1481" s="3" t="s">
        <v>1990</v>
      </c>
      <c r="B1481" s="4">
        <v>42686</v>
      </c>
      <c r="C1481" s="12" t="str">
        <f t="shared" si="23"/>
        <v>2016/11</v>
      </c>
      <c r="D1481" s="4">
        <v>42689</v>
      </c>
      <c r="E1481" s="3" t="s">
        <v>11</v>
      </c>
      <c r="F1481" s="3" t="s">
        <v>1269</v>
      </c>
      <c r="G1481" s="3" t="s">
        <v>2986</v>
      </c>
      <c r="H1481" s="5">
        <v>1998</v>
      </c>
      <c r="I1481" s="2">
        <v>2</v>
      </c>
      <c r="J1481" s="2">
        <v>0</v>
      </c>
      <c r="K1481" s="2">
        <v>0.89910000000000001</v>
      </c>
      <c r="L1481" s="18" t="str">
        <f>VLOOKUP(F1481,'BD customers'!$1:$1048576,2,FALSE)</f>
        <v>Frank Hawley</v>
      </c>
      <c r="M1481" s="2">
        <f>MATCH(orders[[#This Row],[Product ID]],'BD product'!A:A,0)</f>
        <v>845</v>
      </c>
      <c r="N1481" s="2" t="str" cm="1">
        <f t="array" ref="N1481">INDEX('BD product'!A:D,M1481,2)</f>
        <v>Office Supplies</v>
      </c>
    </row>
    <row r="1482" spans="1:14" x14ac:dyDescent="0.3">
      <c r="A1482" s="3" t="s">
        <v>1990</v>
      </c>
      <c r="B1482" s="4">
        <v>42686</v>
      </c>
      <c r="C1482" s="12" t="str">
        <f t="shared" si="23"/>
        <v>2016/11</v>
      </c>
      <c r="D1482" s="4">
        <v>42689</v>
      </c>
      <c r="E1482" s="3" t="s">
        <v>11</v>
      </c>
      <c r="F1482" s="3" t="s">
        <v>1269</v>
      </c>
      <c r="G1482" s="3" t="s">
        <v>2988</v>
      </c>
      <c r="H1482" s="5">
        <v>1738</v>
      </c>
      <c r="I1482" s="2">
        <v>2</v>
      </c>
      <c r="J1482" s="2">
        <v>0</v>
      </c>
      <c r="K1482" s="2">
        <v>8.6900000000000005E-2</v>
      </c>
      <c r="L1482" s="18" t="str">
        <f>VLOOKUP(F1482,'BD customers'!$1:$1048576,2,FALSE)</f>
        <v>Frank Hawley</v>
      </c>
      <c r="M1482" s="2">
        <f>MATCH(orders[[#This Row],[Product ID]],'BD product'!A:A,0)</f>
        <v>846</v>
      </c>
      <c r="N1482" s="2" t="str" cm="1">
        <f t="array" ref="N1482">INDEX('BD product'!A:D,M1482,2)</f>
        <v>Office Supplies</v>
      </c>
    </row>
    <row r="1483" spans="1:14" x14ac:dyDescent="0.3">
      <c r="A1483" s="3" t="s">
        <v>2888</v>
      </c>
      <c r="B1483" s="4">
        <v>43038</v>
      </c>
      <c r="C1483" s="12" t="str">
        <f t="shared" si="23"/>
        <v>2017/10</v>
      </c>
      <c r="D1483" s="4">
        <v>43045</v>
      </c>
      <c r="E1483" s="3" t="s">
        <v>21</v>
      </c>
      <c r="F1483" s="3" t="s">
        <v>879</v>
      </c>
      <c r="G1483" s="3" t="s">
        <v>2988</v>
      </c>
      <c r="H1483" s="5">
        <v>13904</v>
      </c>
      <c r="I1483" s="2">
        <v>2</v>
      </c>
      <c r="J1483" s="2">
        <v>2</v>
      </c>
      <c r="K1483" s="2">
        <v>0.52139999999999997</v>
      </c>
      <c r="L1483" s="18" t="str">
        <f>VLOOKUP(F1483,'BD customers'!$1:$1048576,2,FALSE)</f>
        <v>Michelle Moray</v>
      </c>
      <c r="M1483" s="2">
        <f>MATCH(orders[[#This Row],[Product ID]],'BD product'!A:A,0)</f>
        <v>846</v>
      </c>
      <c r="N1483" s="2" t="str" cm="1">
        <f t="array" ref="N1483">INDEX('BD product'!A:D,M1483,2)</f>
        <v>Office Supplies</v>
      </c>
    </row>
    <row r="1484" spans="1:14" x14ac:dyDescent="0.3">
      <c r="A1484" s="3" t="s">
        <v>1188</v>
      </c>
      <c r="B1484" s="4">
        <v>41911</v>
      </c>
      <c r="C1484" s="12" t="str">
        <f t="shared" si="23"/>
        <v>2014/09</v>
      </c>
      <c r="D1484" s="4">
        <v>41915</v>
      </c>
      <c r="E1484" s="3" t="s">
        <v>21</v>
      </c>
      <c r="F1484" s="3" t="s">
        <v>1189</v>
      </c>
      <c r="G1484" s="3" t="s">
        <v>2990</v>
      </c>
      <c r="H1484" s="5">
        <v>872</v>
      </c>
      <c r="I1484" s="2">
        <v>4</v>
      </c>
      <c r="J1484" s="2">
        <v>0</v>
      </c>
      <c r="K1484" s="2">
        <v>2.8776000000000002</v>
      </c>
      <c r="L1484" s="18" t="str">
        <f>VLOOKUP(F1484,'BD customers'!$1:$1048576,2,FALSE)</f>
        <v>Arthur Prichep</v>
      </c>
      <c r="M1484" s="2">
        <f>MATCH(orders[[#This Row],[Product ID]],'BD product'!A:A,0)</f>
        <v>847</v>
      </c>
      <c r="N1484" s="2" t="str" cm="1">
        <f t="array" ref="N1484">INDEX('BD product'!A:D,M1484,2)</f>
        <v>Office Supplies</v>
      </c>
    </row>
    <row r="1485" spans="1:14" x14ac:dyDescent="0.3">
      <c r="A1485" s="3" t="s">
        <v>2992</v>
      </c>
      <c r="B1485" s="4">
        <v>41709</v>
      </c>
      <c r="C1485" s="12" t="str">
        <f t="shared" si="23"/>
        <v>2014/03</v>
      </c>
      <c r="D1485" s="4">
        <v>41714</v>
      </c>
      <c r="E1485" s="3" t="s">
        <v>11</v>
      </c>
      <c r="F1485" s="3" t="s">
        <v>1996</v>
      </c>
      <c r="G1485" s="3" t="s">
        <v>2990</v>
      </c>
      <c r="H1485" s="5">
        <v>10464</v>
      </c>
      <c r="I1485" s="2">
        <v>6</v>
      </c>
      <c r="J1485" s="2">
        <v>2</v>
      </c>
      <c r="K1485" s="2">
        <v>1.7003999999999999</v>
      </c>
      <c r="L1485" s="18" t="str">
        <f>VLOOKUP(F1485,'BD customers'!$1:$1048576,2,FALSE)</f>
        <v>Chloris Kastensmidt</v>
      </c>
      <c r="M1485" s="2">
        <f>MATCH(orders[[#This Row],[Product ID]],'BD product'!A:A,0)</f>
        <v>847</v>
      </c>
      <c r="N1485" s="2" t="str" cm="1">
        <f t="array" ref="N1485">INDEX('BD product'!A:D,M1485,2)</f>
        <v>Office Supplies</v>
      </c>
    </row>
    <row r="1486" spans="1:14" x14ac:dyDescent="0.3">
      <c r="A1486" s="3" t="s">
        <v>1188</v>
      </c>
      <c r="B1486" s="4">
        <v>41911</v>
      </c>
      <c r="C1486" s="12" t="str">
        <f t="shared" si="23"/>
        <v>2014/09</v>
      </c>
      <c r="D1486" s="4">
        <v>41915</v>
      </c>
      <c r="E1486" s="3" t="s">
        <v>21</v>
      </c>
      <c r="F1486" s="3" t="s">
        <v>1189</v>
      </c>
      <c r="G1486" s="3" t="s">
        <v>2993</v>
      </c>
      <c r="H1486" s="5">
        <v>68632</v>
      </c>
      <c r="I1486" s="2">
        <v>2</v>
      </c>
      <c r="J1486" s="2">
        <v>2</v>
      </c>
      <c r="K1486" s="2">
        <v>22.305399999999999</v>
      </c>
      <c r="L1486" s="18" t="str">
        <f>VLOOKUP(F1486,'BD customers'!$1:$1048576,2,FALSE)</f>
        <v>Arthur Prichep</v>
      </c>
      <c r="M1486" s="2">
        <f>MATCH(orders[[#This Row],[Product ID]],'BD product'!A:A,0)</f>
        <v>848</v>
      </c>
      <c r="N1486" s="2" t="str" cm="1">
        <f t="array" ref="N1486">INDEX('BD product'!A:D,M1486,2)</f>
        <v>Technology</v>
      </c>
    </row>
    <row r="1487" spans="1:14" x14ac:dyDescent="0.3">
      <c r="A1487" s="3" t="s">
        <v>2995</v>
      </c>
      <c r="B1487" s="4">
        <v>42098</v>
      </c>
      <c r="C1487" s="12" t="str">
        <f t="shared" si="23"/>
        <v>2015/04</v>
      </c>
      <c r="D1487" s="4">
        <v>42098</v>
      </c>
      <c r="E1487" s="3" t="s">
        <v>41</v>
      </c>
      <c r="F1487" s="3" t="s">
        <v>822</v>
      </c>
      <c r="G1487" s="3" t="s">
        <v>2996</v>
      </c>
      <c r="H1487" s="5">
        <v>644076</v>
      </c>
      <c r="I1487" s="2">
        <v>2</v>
      </c>
      <c r="J1487" s="2">
        <v>1</v>
      </c>
      <c r="K1487" s="2">
        <v>10.7346</v>
      </c>
      <c r="L1487" s="18" t="str">
        <f>VLOOKUP(F1487,'BD customers'!$1:$1048576,2,FALSE)</f>
        <v>Nat Carroll</v>
      </c>
      <c r="M1487" s="2">
        <f>MATCH(orders[[#This Row],[Product ID]],'BD product'!A:A,0)</f>
        <v>849</v>
      </c>
      <c r="N1487" s="2" t="str" cm="1">
        <f t="array" ref="N1487">INDEX('BD product'!A:D,M1487,2)</f>
        <v>Office Supplies</v>
      </c>
    </row>
    <row r="1488" spans="1:14" x14ac:dyDescent="0.3">
      <c r="A1488" s="3" t="s">
        <v>2995</v>
      </c>
      <c r="B1488" s="4">
        <v>42098</v>
      </c>
      <c r="C1488" s="12" t="str">
        <f t="shared" si="23"/>
        <v>2015/04</v>
      </c>
      <c r="D1488" s="4">
        <v>42098</v>
      </c>
      <c r="E1488" s="3" t="s">
        <v>41</v>
      </c>
      <c r="F1488" s="3" t="s">
        <v>822</v>
      </c>
      <c r="G1488" s="3" t="s">
        <v>2998</v>
      </c>
      <c r="H1488" s="5">
        <v>584</v>
      </c>
      <c r="I1488" s="2">
        <v>2</v>
      </c>
      <c r="J1488" s="2">
        <v>0</v>
      </c>
      <c r="K1488" s="2">
        <v>0.26279999999999998</v>
      </c>
      <c r="L1488" s="18" t="str">
        <f>VLOOKUP(F1488,'BD customers'!$1:$1048576,2,FALSE)</f>
        <v>Nat Carroll</v>
      </c>
      <c r="M1488" s="2">
        <f>MATCH(orders[[#This Row],[Product ID]],'BD product'!A:A,0)</f>
        <v>850</v>
      </c>
      <c r="N1488" s="2" t="str" cm="1">
        <f t="array" ref="N1488">INDEX('BD product'!A:D,M1488,2)</f>
        <v>Office Supplies</v>
      </c>
    </row>
    <row r="1489" spans="1:14" x14ac:dyDescent="0.3">
      <c r="A1489" s="3" t="s">
        <v>2995</v>
      </c>
      <c r="B1489" s="4">
        <v>42098</v>
      </c>
      <c r="C1489" s="12" t="str">
        <f t="shared" si="23"/>
        <v>2015/04</v>
      </c>
      <c r="D1489" s="4">
        <v>42098</v>
      </c>
      <c r="E1489" s="3" t="s">
        <v>41</v>
      </c>
      <c r="F1489" s="3" t="s">
        <v>822</v>
      </c>
      <c r="G1489" s="3" t="s">
        <v>2999</v>
      </c>
      <c r="H1489" s="5">
        <v>1276</v>
      </c>
      <c r="I1489" s="2">
        <v>2</v>
      </c>
      <c r="J1489" s="2">
        <v>0</v>
      </c>
      <c r="K1489" s="2">
        <v>5.8696000000000002</v>
      </c>
      <c r="L1489" s="18" t="str">
        <f>VLOOKUP(F1489,'BD customers'!$1:$1048576,2,FALSE)</f>
        <v>Nat Carroll</v>
      </c>
      <c r="M1489" s="2">
        <f>MATCH(orders[[#This Row],[Product ID]],'BD product'!A:A,0)</f>
        <v>851</v>
      </c>
      <c r="N1489" s="2" t="str" cm="1">
        <f t="array" ref="N1489">INDEX('BD product'!A:D,M1489,2)</f>
        <v>Office Supplies</v>
      </c>
    </row>
    <row r="1490" spans="1:14" x14ac:dyDescent="0.3">
      <c r="A1490" s="3" t="s">
        <v>2995</v>
      </c>
      <c r="B1490" s="4">
        <v>42098</v>
      </c>
      <c r="C1490" s="12" t="str">
        <f t="shared" si="23"/>
        <v>2015/04</v>
      </c>
      <c r="D1490" s="4">
        <v>42098</v>
      </c>
      <c r="E1490" s="3" t="s">
        <v>41</v>
      </c>
      <c r="F1490" s="3" t="s">
        <v>822</v>
      </c>
      <c r="G1490" s="3" t="s">
        <v>3001</v>
      </c>
      <c r="H1490" s="5">
        <v>1095</v>
      </c>
      <c r="I1490" s="2">
        <v>1</v>
      </c>
      <c r="J1490" s="2">
        <v>0</v>
      </c>
      <c r="K1490" s="2">
        <v>4.3799999999999999E-2</v>
      </c>
      <c r="L1490" s="18" t="str">
        <f>VLOOKUP(F1490,'BD customers'!$1:$1048576,2,FALSE)</f>
        <v>Nat Carroll</v>
      </c>
      <c r="M1490" s="2">
        <f>MATCH(orders[[#This Row],[Product ID]],'BD product'!A:A,0)</f>
        <v>852</v>
      </c>
      <c r="N1490" s="2" t="str" cm="1">
        <f t="array" ref="N1490">INDEX('BD product'!A:D,M1490,2)</f>
        <v>Technology</v>
      </c>
    </row>
    <row r="1491" spans="1:14" x14ac:dyDescent="0.3">
      <c r="A1491" s="3" t="s">
        <v>2995</v>
      </c>
      <c r="B1491" s="4">
        <v>42098</v>
      </c>
      <c r="C1491" s="12" t="str">
        <f t="shared" si="23"/>
        <v>2015/04</v>
      </c>
      <c r="D1491" s="4">
        <v>42098</v>
      </c>
      <c r="E1491" s="3" t="s">
        <v>41</v>
      </c>
      <c r="F1491" s="3" t="s">
        <v>822</v>
      </c>
      <c r="G1491" s="3" t="s">
        <v>3003</v>
      </c>
      <c r="H1491" s="5">
        <v>59998</v>
      </c>
      <c r="I1491" s="2">
        <v>2</v>
      </c>
      <c r="J1491" s="2">
        <v>0</v>
      </c>
      <c r="K1491" s="2">
        <v>20.999300000000002</v>
      </c>
      <c r="L1491" s="18" t="str">
        <f>VLOOKUP(F1491,'BD customers'!$1:$1048576,2,FALSE)</f>
        <v>Nat Carroll</v>
      </c>
      <c r="M1491" s="2">
        <f>MATCH(orders[[#This Row],[Product ID]],'BD product'!A:A,0)</f>
        <v>853</v>
      </c>
      <c r="N1491" s="2" t="str" cm="1">
        <f t="array" ref="N1491">INDEX('BD product'!A:D,M1491,2)</f>
        <v>Technology</v>
      </c>
    </row>
    <row r="1492" spans="1:14" x14ac:dyDescent="0.3">
      <c r="A1492" s="3" t="s">
        <v>3005</v>
      </c>
      <c r="B1492" s="4">
        <v>42132</v>
      </c>
      <c r="C1492" s="12" t="str">
        <f t="shared" si="23"/>
        <v>2015/05</v>
      </c>
      <c r="D1492" s="4">
        <v>42138</v>
      </c>
      <c r="E1492" s="3" t="s">
        <v>21</v>
      </c>
      <c r="F1492" s="3" t="s">
        <v>1067</v>
      </c>
      <c r="G1492" s="3" t="s">
        <v>3006</v>
      </c>
      <c r="H1492" s="5">
        <v>8352</v>
      </c>
      <c r="I1492" s="2">
        <v>6</v>
      </c>
      <c r="J1492" s="2">
        <v>2</v>
      </c>
      <c r="K1492" s="2">
        <v>1.2527999999999999</v>
      </c>
      <c r="L1492" s="18" t="str">
        <f>VLOOKUP(F1492,'BD customers'!$1:$1048576,2,FALSE)</f>
        <v>Claudia Bergmann</v>
      </c>
      <c r="M1492" s="2">
        <f>MATCH(orders[[#This Row],[Product ID]],'BD product'!A:A,0)</f>
        <v>854</v>
      </c>
      <c r="N1492" s="2" t="str" cm="1">
        <f t="array" ref="N1492">INDEX('BD product'!A:D,M1492,2)</f>
        <v>Furniture</v>
      </c>
    </row>
    <row r="1493" spans="1:14" x14ac:dyDescent="0.3">
      <c r="A1493" s="3" t="s">
        <v>2584</v>
      </c>
      <c r="B1493" s="4">
        <v>42735</v>
      </c>
      <c r="C1493" s="12" t="str">
        <f t="shared" si="23"/>
        <v>2016/12</v>
      </c>
      <c r="D1493" s="4">
        <v>42741</v>
      </c>
      <c r="E1493" s="3" t="s">
        <v>21</v>
      </c>
      <c r="F1493" s="3" t="s">
        <v>1161</v>
      </c>
      <c r="G1493" s="3" t="s">
        <v>3008</v>
      </c>
      <c r="H1493" s="5">
        <v>364</v>
      </c>
      <c r="I1493" s="2">
        <v>2</v>
      </c>
      <c r="J1493" s="2">
        <v>0</v>
      </c>
      <c r="K1493" s="2">
        <v>0.1638</v>
      </c>
      <c r="L1493" s="18" t="str">
        <f>VLOOKUP(F1493,'BD customers'!$1:$1048576,2,FALSE)</f>
        <v>Kelly Lampkin</v>
      </c>
      <c r="M1493" s="2">
        <f>MATCH(orders[[#This Row],[Product ID]],'BD product'!A:A,0)</f>
        <v>855</v>
      </c>
      <c r="N1493" s="2" t="str" cm="1">
        <f t="array" ref="N1493">INDEX('BD product'!A:D,M1493,2)</f>
        <v>Office Supplies</v>
      </c>
    </row>
    <row r="1494" spans="1:14" x14ac:dyDescent="0.3">
      <c r="A1494" s="3" t="s">
        <v>787</v>
      </c>
      <c r="B1494" s="4">
        <v>42982</v>
      </c>
      <c r="C1494" s="12" t="str">
        <f t="shared" si="23"/>
        <v>2017/09</v>
      </c>
      <c r="D1494" s="4">
        <v>42986</v>
      </c>
      <c r="E1494" s="3" t="s">
        <v>21</v>
      </c>
      <c r="F1494" s="3" t="s">
        <v>788</v>
      </c>
      <c r="G1494" s="3" t="s">
        <v>3008</v>
      </c>
      <c r="H1494" s="5">
        <v>10192</v>
      </c>
      <c r="I1494" s="2">
        <v>7</v>
      </c>
      <c r="J1494" s="2">
        <v>2</v>
      </c>
      <c r="K1494" s="2">
        <v>0.31850000000000001</v>
      </c>
      <c r="L1494" s="18" t="str">
        <f>VLOOKUP(F1494,'BD customers'!$1:$1048576,2,FALSE)</f>
        <v>John Dryer</v>
      </c>
      <c r="M1494" s="2">
        <f>MATCH(orders[[#This Row],[Product ID]],'BD product'!A:A,0)</f>
        <v>855</v>
      </c>
      <c r="N1494" s="2" t="str" cm="1">
        <f t="array" ref="N1494">INDEX('BD product'!A:D,M1494,2)</f>
        <v>Office Supplies</v>
      </c>
    </row>
    <row r="1495" spans="1:14" x14ac:dyDescent="0.3">
      <c r="A1495" s="3" t="s">
        <v>1442</v>
      </c>
      <c r="B1495" s="4">
        <v>41993</v>
      </c>
      <c r="C1495" s="12" t="str">
        <f t="shared" si="23"/>
        <v>2014/12</v>
      </c>
      <c r="D1495" s="4">
        <v>41994</v>
      </c>
      <c r="E1495" s="3" t="s">
        <v>64</v>
      </c>
      <c r="F1495" s="3" t="s">
        <v>1443</v>
      </c>
      <c r="G1495" s="3" t="s">
        <v>3010</v>
      </c>
      <c r="H1495" s="5">
        <v>12248</v>
      </c>
      <c r="I1495" s="2">
        <v>2</v>
      </c>
      <c r="J1495" s="2">
        <v>0</v>
      </c>
      <c r="K1495" s="2">
        <v>0</v>
      </c>
      <c r="L1495" s="18" t="str">
        <f>VLOOKUP(F1495,'BD customers'!$1:$1048576,2,FALSE)</f>
        <v>Penelope Sewall</v>
      </c>
      <c r="M1495" s="2">
        <f>MATCH(orders[[#This Row],[Product ID]],'BD product'!A:A,0)</f>
        <v>856</v>
      </c>
      <c r="N1495" s="2" t="str" cm="1">
        <f t="array" ref="N1495">INDEX('BD product'!A:D,M1495,2)</f>
        <v>Office Supplies</v>
      </c>
    </row>
    <row r="1496" spans="1:14" x14ac:dyDescent="0.3">
      <c r="A1496" s="3" t="s">
        <v>912</v>
      </c>
      <c r="B1496" s="4">
        <v>42701</v>
      </c>
      <c r="C1496" s="12" t="str">
        <f t="shared" si="23"/>
        <v>2016/11</v>
      </c>
      <c r="D1496" s="4">
        <v>42703</v>
      </c>
      <c r="E1496" s="3" t="s">
        <v>11</v>
      </c>
      <c r="F1496" s="3" t="s">
        <v>568</v>
      </c>
      <c r="G1496" s="3" t="s">
        <v>3010</v>
      </c>
      <c r="H1496" s="5">
        <v>97984</v>
      </c>
      <c r="I1496" s="2">
        <v>2</v>
      </c>
      <c r="J1496" s="2">
        <v>2</v>
      </c>
      <c r="K1496" s="2">
        <v>-2.4496000000000002</v>
      </c>
      <c r="L1496" s="18" t="str">
        <f>VLOOKUP(F1496,'BD customers'!$1:$1048576,2,FALSE)</f>
        <v>Greg Guthrie</v>
      </c>
      <c r="M1496" s="2">
        <f>MATCH(orders[[#This Row],[Product ID]],'BD product'!A:A,0)</f>
        <v>856</v>
      </c>
      <c r="N1496" s="2" t="str" cm="1">
        <f t="array" ref="N1496">INDEX('BD product'!A:D,M1496,2)</f>
        <v>Office Supplies</v>
      </c>
    </row>
    <row r="1497" spans="1:14" x14ac:dyDescent="0.3">
      <c r="A1497" s="3" t="s">
        <v>1442</v>
      </c>
      <c r="B1497" s="4">
        <v>41993</v>
      </c>
      <c r="C1497" s="12" t="str">
        <f t="shared" si="23"/>
        <v>2014/12</v>
      </c>
      <c r="D1497" s="4">
        <v>41994</v>
      </c>
      <c r="E1497" s="3" t="s">
        <v>64</v>
      </c>
      <c r="F1497" s="3" t="s">
        <v>1443</v>
      </c>
      <c r="G1497" s="3" t="s">
        <v>3012</v>
      </c>
      <c r="H1497" s="5">
        <v>224448</v>
      </c>
      <c r="I1497" s="2">
        <v>7</v>
      </c>
      <c r="J1497" s="2">
        <v>0</v>
      </c>
      <c r="K1497" s="2">
        <v>493.78559999999999</v>
      </c>
      <c r="L1497" s="18" t="str">
        <f>VLOOKUP(F1497,'BD customers'!$1:$1048576,2,FALSE)</f>
        <v>Penelope Sewall</v>
      </c>
      <c r="M1497" s="2">
        <f>MATCH(orders[[#This Row],[Product ID]],'BD product'!A:A,0)</f>
        <v>857</v>
      </c>
      <c r="N1497" s="2" t="str" cm="1">
        <f t="array" ref="N1497">INDEX('BD product'!A:D,M1497,2)</f>
        <v>Furniture</v>
      </c>
    </row>
    <row r="1498" spans="1:14" x14ac:dyDescent="0.3">
      <c r="A1498" s="3" t="s">
        <v>3014</v>
      </c>
      <c r="B1498" s="4">
        <v>42553</v>
      </c>
      <c r="C1498" s="12" t="str">
        <f t="shared" si="23"/>
        <v>2016/07</v>
      </c>
      <c r="D1498" s="4">
        <v>42558</v>
      </c>
      <c r="E1498" s="3" t="s">
        <v>11</v>
      </c>
      <c r="F1498" s="3" t="s">
        <v>2611</v>
      </c>
      <c r="G1498" s="3" t="s">
        <v>3015</v>
      </c>
      <c r="H1498" s="5">
        <v>195184</v>
      </c>
      <c r="I1498" s="2">
        <v>1</v>
      </c>
      <c r="J1498" s="2">
        <v>2</v>
      </c>
      <c r="K1498" s="2">
        <v>19.5184</v>
      </c>
      <c r="L1498" s="18" t="str">
        <f>VLOOKUP(F1498,'BD customers'!$1:$1048576,2,FALSE)</f>
        <v>George Bell</v>
      </c>
      <c r="M1498" s="2">
        <f>MATCH(orders[[#This Row],[Product ID]],'BD product'!A:A,0)</f>
        <v>858</v>
      </c>
      <c r="N1498" s="2" t="str" cm="1">
        <f t="array" ref="N1498">INDEX('BD product'!A:D,M1498,2)</f>
        <v>Furniture</v>
      </c>
    </row>
    <row r="1499" spans="1:14" x14ac:dyDescent="0.3">
      <c r="A1499" s="3" t="s">
        <v>1673</v>
      </c>
      <c r="B1499" s="4">
        <v>42608</v>
      </c>
      <c r="C1499" s="12" t="str">
        <f t="shared" si="23"/>
        <v>2016/08</v>
      </c>
      <c r="D1499" s="4">
        <v>42610</v>
      </c>
      <c r="E1499" s="3" t="s">
        <v>64</v>
      </c>
      <c r="F1499" s="3" t="s">
        <v>217</v>
      </c>
      <c r="G1499" s="3" t="s">
        <v>3015</v>
      </c>
      <c r="H1499" s="5">
        <v>1024716</v>
      </c>
      <c r="I1499" s="2">
        <v>6</v>
      </c>
      <c r="J1499" s="2">
        <v>3</v>
      </c>
      <c r="K1499" s="2">
        <v>-29.2776</v>
      </c>
      <c r="L1499" s="18" t="str">
        <f>VLOOKUP(F1499,'BD customers'!$1:$1048576,2,FALSE)</f>
        <v>Linda Cazamias</v>
      </c>
      <c r="M1499" s="2">
        <f>MATCH(orders[[#This Row],[Product ID]],'BD product'!A:A,0)</f>
        <v>858</v>
      </c>
      <c r="N1499" s="2" t="str" cm="1">
        <f t="array" ref="N1499">INDEX('BD product'!A:D,M1499,2)</f>
        <v>Furniture</v>
      </c>
    </row>
    <row r="1500" spans="1:14" x14ac:dyDescent="0.3">
      <c r="A1500" s="3" t="s">
        <v>1177</v>
      </c>
      <c r="B1500" s="4">
        <v>41701</v>
      </c>
      <c r="C1500" s="12" t="str">
        <f t="shared" si="23"/>
        <v>2014/03</v>
      </c>
      <c r="D1500" s="4">
        <v>41706</v>
      </c>
      <c r="E1500" s="3" t="s">
        <v>21</v>
      </c>
      <c r="F1500" s="3" t="s">
        <v>1178</v>
      </c>
      <c r="G1500" s="3" t="s">
        <v>3017</v>
      </c>
      <c r="H1500" s="5">
        <v>999</v>
      </c>
      <c r="I1500" s="2">
        <v>1</v>
      </c>
      <c r="J1500" s="2">
        <v>0</v>
      </c>
      <c r="K1500" s="2">
        <v>4.5953999999999997</v>
      </c>
      <c r="L1500" s="18" t="str">
        <f>VLOOKUP(F1500,'BD customers'!$1:$1048576,2,FALSE)</f>
        <v>Anne Pryor</v>
      </c>
      <c r="M1500" s="2">
        <f>MATCH(orders[[#This Row],[Product ID]],'BD product'!A:A,0)</f>
        <v>859</v>
      </c>
      <c r="N1500" s="2" t="str" cm="1">
        <f t="array" ref="N1500">INDEX('BD product'!A:D,M1500,2)</f>
        <v>Technology</v>
      </c>
    </row>
    <row r="1501" spans="1:14" x14ac:dyDescent="0.3">
      <c r="A1501" s="3" t="s">
        <v>624</v>
      </c>
      <c r="B1501" s="4">
        <v>42479</v>
      </c>
      <c r="C1501" s="12" t="str">
        <f t="shared" si="23"/>
        <v>2016/04</v>
      </c>
      <c r="D1501" s="4">
        <v>42484</v>
      </c>
      <c r="E1501" s="3" t="s">
        <v>11</v>
      </c>
      <c r="F1501" s="3" t="s">
        <v>625</v>
      </c>
      <c r="G1501" s="3" t="s">
        <v>3017</v>
      </c>
      <c r="H1501" s="5">
        <v>3996</v>
      </c>
      <c r="I1501" s="2">
        <v>5</v>
      </c>
      <c r="J1501" s="2">
        <v>2</v>
      </c>
      <c r="K1501" s="2">
        <v>1.2987</v>
      </c>
      <c r="L1501" s="18" t="str">
        <f>VLOOKUP(F1501,'BD customers'!$1:$1048576,2,FALSE)</f>
        <v>Jas O'Carroll</v>
      </c>
      <c r="M1501" s="2">
        <f>MATCH(orders[[#This Row],[Product ID]],'BD product'!A:A,0)</f>
        <v>859</v>
      </c>
      <c r="N1501" s="2" t="str" cm="1">
        <f t="array" ref="N1501">INDEX('BD product'!A:D,M1501,2)</f>
        <v>Technology</v>
      </c>
    </row>
    <row r="1502" spans="1:14" x14ac:dyDescent="0.3">
      <c r="A1502" s="3" t="s">
        <v>1177</v>
      </c>
      <c r="B1502" s="4">
        <v>41701</v>
      </c>
      <c r="C1502" s="12" t="str">
        <f t="shared" si="23"/>
        <v>2014/03</v>
      </c>
      <c r="D1502" s="4">
        <v>41706</v>
      </c>
      <c r="E1502" s="3" t="s">
        <v>21</v>
      </c>
      <c r="F1502" s="3" t="s">
        <v>1178</v>
      </c>
      <c r="G1502" s="3" t="s">
        <v>3019</v>
      </c>
      <c r="H1502" s="5">
        <v>2532</v>
      </c>
      <c r="I1502" s="2">
        <v>5</v>
      </c>
      <c r="J1502" s="2">
        <v>2</v>
      </c>
      <c r="K1502" s="2">
        <v>9.1784999999999997</v>
      </c>
      <c r="L1502" s="18" t="str">
        <f>VLOOKUP(F1502,'BD customers'!$1:$1048576,2,FALSE)</f>
        <v>Anne Pryor</v>
      </c>
      <c r="M1502" s="2">
        <f>MATCH(orders[[#This Row],[Product ID]],'BD product'!A:A,0)</f>
        <v>860</v>
      </c>
      <c r="N1502" s="2" t="str" cm="1">
        <f t="array" ref="N1502">INDEX('BD product'!A:D,M1502,2)</f>
        <v>Office Supplies</v>
      </c>
    </row>
    <row r="1503" spans="1:14" x14ac:dyDescent="0.3">
      <c r="A1503" s="3" t="s">
        <v>383</v>
      </c>
      <c r="B1503" s="4">
        <v>43077</v>
      </c>
      <c r="C1503" s="12" t="str">
        <f t="shared" si="23"/>
        <v>2017/12</v>
      </c>
      <c r="D1503" s="4">
        <v>43079</v>
      </c>
      <c r="E1503" s="3" t="s">
        <v>11</v>
      </c>
      <c r="F1503" s="3" t="s">
        <v>384</v>
      </c>
      <c r="G1503" s="3" t="s">
        <v>3021</v>
      </c>
      <c r="H1503" s="5">
        <v>10948</v>
      </c>
      <c r="I1503" s="2">
        <v>2</v>
      </c>
      <c r="J1503" s="2">
        <v>0</v>
      </c>
      <c r="K1503" s="2">
        <v>33.938800000000001</v>
      </c>
      <c r="L1503" s="18" t="str">
        <f>VLOOKUP(F1503,'BD customers'!$1:$1048576,2,FALSE)</f>
        <v>Delfina Latchford</v>
      </c>
      <c r="M1503" s="2">
        <f>MATCH(orders[[#This Row],[Product ID]],'BD product'!A:A,0)</f>
        <v>861</v>
      </c>
      <c r="N1503" s="2" t="str" cm="1">
        <f t="array" ref="N1503">INDEX('BD product'!A:D,M1503,2)</f>
        <v>Furniture</v>
      </c>
    </row>
    <row r="1504" spans="1:14" x14ac:dyDescent="0.3">
      <c r="A1504" s="3" t="s">
        <v>383</v>
      </c>
      <c r="B1504" s="4">
        <v>43077</v>
      </c>
      <c r="C1504" s="12" t="str">
        <f t="shared" si="23"/>
        <v>2017/12</v>
      </c>
      <c r="D1504" s="4">
        <v>43079</v>
      </c>
      <c r="E1504" s="3" t="s">
        <v>11</v>
      </c>
      <c r="F1504" s="3" t="s">
        <v>384</v>
      </c>
      <c r="G1504" s="3" t="s">
        <v>3023</v>
      </c>
      <c r="H1504" s="5">
        <v>1944</v>
      </c>
      <c r="I1504" s="2">
        <v>3</v>
      </c>
      <c r="J1504" s="2">
        <v>0</v>
      </c>
      <c r="K1504" s="2">
        <v>9.3312000000000008</v>
      </c>
      <c r="L1504" s="18" t="str">
        <f>VLOOKUP(F1504,'BD customers'!$1:$1048576,2,FALSE)</f>
        <v>Delfina Latchford</v>
      </c>
      <c r="M1504" s="2">
        <f>MATCH(orders[[#This Row],[Product ID]],'BD product'!A:A,0)</f>
        <v>862</v>
      </c>
      <c r="N1504" s="2" t="str" cm="1">
        <f t="array" ref="N1504">INDEX('BD product'!A:D,M1504,2)</f>
        <v>Office Supplies</v>
      </c>
    </row>
    <row r="1505" spans="1:14" x14ac:dyDescent="0.3">
      <c r="A1505" s="3" t="s">
        <v>3025</v>
      </c>
      <c r="B1505" s="4">
        <v>42684</v>
      </c>
      <c r="C1505" s="12" t="str">
        <f t="shared" si="23"/>
        <v>2016/11</v>
      </c>
      <c r="D1505" s="4">
        <v>42686</v>
      </c>
      <c r="E1505" s="3" t="s">
        <v>64</v>
      </c>
      <c r="F1505" s="3" t="s">
        <v>978</v>
      </c>
      <c r="G1505" s="3" t="s">
        <v>3023</v>
      </c>
      <c r="H1505" s="5">
        <v>324</v>
      </c>
      <c r="I1505" s="2">
        <v>5</v>
      </c>
      <c r="J1505" s="2">
        <v>0</v>
      </c>
      <c r="K1505" s="2">
        <v>1.5551999999999999</v>
      </c>
      <c r="L1505" s="18" t="str">
        <f>VLOOKUP(F1505,'BD customers'!$1:$1048576,2,FALSE)</f>
        <v>Chuck Clark</v>
      </c>
      <c r="M1505" s="2">
        <f>MATCH(orders[[#This Row],[Product ID]],'BD product'!A:A,0)</f>
        <v>862</v>
      </c>
      <c r="N1505" s="2" t="str" cm="1">
        <f t="array" ref="N1505">INDEX('BD product'!A:D,M1505,2)</f>
        <v>Office Supplies</v>
      </c>
    </row>
    <row r="1506" spans="1:14" x14ac:dyDescent="0.3">
      <c r="A1506" s="3" t="s">
        <v>383</v>
      </c>
      <c r="B1506" s="4">
        <v>43077</v>
      </c>
      <c r="C1506" s="12" t="str">
        <f t="shared" si="23"/>
        <v>2017/12</v>
      </c>
      <c r="D1506" s="4">
        <v>43079</v>
      </c>
      <c r="E1506" s="3" t="s">
        <v>11</v>
      </c>
      <c r="F1506" s="3" t="s">
        <v>384</v>
      </c>
      <c r="G1506" s="3" t="s">
        <v>3026</v>
      </c>
      <c r="H1506" s="5">
        <v>3192</v>
      </c>
      <c r="I1506" s="2">
        <v>4</v>
      </c>
      <c r="J1506" s="2">
        <v>0</v>
      </c>
      <c r="K1506" s="2">
        <v>8.2992000000000008</v>
      </c>
      <c r="L1506" s="18" t="str">
        <f>VLOOKUP(F1506,'BD customers'!$1:$1048576,2,FALSE)</f>
        <v>Delfina Latchford</v>
      </c>
      <c r="M1506" s="2">
        <f>MATCH(orders[[#This Row],[Product ID]],'BD product'!A:A,0)</f>
        <v>863</v>
      </c>
      <c r="N1506" s="2" t="str" cm="1">
        <f t="array" ref="N1506">INDEX('BD product'!A:D,M1506,2)</f>
        <v>Office Supplies</v>
      </c>
    </row>
    <row r="1507" spans="1:14" x14ac:dyDescent="0.3">
      <c r="A1507" s="3" t="s">
        <v>68</v>
      </c>
      <c r="B1507" s="4">
        <v>42974</v>
      </c>
      <c r="C1507" s="12" t="str">
        <f t="shared" si="23"/>
        <v>2017/08</v>
      </c>
      <c r="D1507" s="4">
        <v>42977</v>
      </c>
      <c r="E1507" s="3" t="s">
        <v>64</v>
      </c>
      <c r="F1507" s="3" t="s">
        <v>69</v>
      </c>
      <c r="G1507" s="3" t="s">
        <v>3026</v>
      </c>
      <c r="H1507" s="5">
        <v>6384</v>
      </c>
      <c r="I1507" s="2">
        <v>8</v>
      </c>
      <c r="J1507" s="2">
        <v>0</v>
      </c>
      <c r="K1507" s="2">
        <v>16.598400000000002</v>
      </c>
      <c r="L1507" s="18" t="str">
        <f>VLOOKUP(F1507,'BD customers'!$1:$1048576,2,FALSE)</f>
        <v>Mathew Reese</v>
      </c>
      <c r="M1507" s="2">
        <f>MATCH(orders[[#This Row],[Product ID]],'BD product'!A:A,0)</f>
        <v>863</v>
      </c>
      <c r="N1507" s="2" t="str" cm="1">
        <f t="array" ref="N1507">INDEX('BD product'!A:D,M1507,2)</f>
        <v>Office Supplies</v>
      </c>
    </row>
    <row r="1508" spans="1:14" x14ac:dyDescent="0.3">
      <c r="A1508" s="3" t="s">
        <v>3028</v>
      </c>
      <c r="B1508" s="4">
        <v>41708</v>
      </c>
      <c r="C1508" s="12" t="str">
        <f t="shared" si="23"/>
        <v>2014/03</v>
      </c>
      <c r="D1508" s="4">
        <v>41712</v>
      </c>
      <c r="E1508" s="3" t="s">
        <v>21</v>
      </c>
      <c r="F1508" s="3" t="s">
        <v>300</v>
      </c>
      <c r="G1508" s="3" t="s">
        <v>3029</v>
      </c>
      <c r="H1508" s="5">
        <v>2238</v>
      </c>
      <c r="I1508" s="2">
        <v>2</v>
      </c>
      <c r="J1508" s="2">
        <v>0</v>
      </c>
      <c r="K1508" s="2">
        <v>10.7424</v>
      </c>
      <c r="L1508" s="18" t="str">
        <f>VLOOKUP(F1508,'BD customers'!$1:$1048576,2,FALSE)</f>
        <v>Scott Williamson</v>
      </c>
      <c r="M1508" s="2">
        <f>MATCH(orders[[#This Row],[Product ID]],'BD product'!A:A,0)</f>
        <v>864</v>
      </c>
      <c r="N1508" s="2" t="str" cm="1">
        <f t="array" ref="N1508">INDEX('BD product'!A:D,M1508,2)</f>
        <v>Office Supplies</v>
      </c>
    </row>
    <row r="1509" spans="1:14" x14ac:dyDescent="0.3">
      <c r="A1509" s="3" t="s">
        <v>3031</v>
      </c>
      <c r="B1509" s="4">
        <v>41750</v>
      </c>
      <c r="C1509" s="12" t="str">
        <f t="shared" si="23"/>
        <v>2014/04</v>
      </c>
      <c r="D1509" s="4">
        <v>41754</v>
      </c>
      <c r="E1509" s="3" t="s">
        <v>21</v>
      </c>
      <c r="F1509" s="3" t="s">
        <v>1572</v>
      </c>
      <c r="G1509" s="3" t="s">
        <v>3032</v>
      </c>
      <c r="H1509" s="5">
        <v>1652</v>
      </c>
      <c r="I1509" s="2">
        <v>5</v>
      </c>
      <c r="J1509" s="2">
        <v>2</v>
      </c>
      <c r="K1509" s="2">
        <v>5.5754999999999999</v>
      </c>
      <c r="L1509" s="18" t="str">
        <f>VLOOKUP(F1509,'BD customers'!$1:$1048576,2,FALSE)</f>
        <v>Allen Armold</v>
      </c>
      <c r="M1509" s="2">
        <f>MATCH(orders[[#This Row],[Product ID]],'BD product'!A:A,0)</f>
        <v>865</v>
      </c>
      <c r="N1509" s="2" t="str" cm="1">
        <f t="array" ref="N1509">INDEX('BD product'!A:D,M1509,2)</f>
        <v>Office Supplies</v>
      </c>
    </row>
    <row r="1510" spans="1:14" x14ac:dyDescent="0.3">
      <c r="A1510" s="3" t="s">
        <v>3034</v>
      </c>
      <c r="B1510" s="4">
        <v>43000</v>
      </c>
      <c r="C1510" s="12" t="str">
        <f t="shared" si="23"/>
        <v>2017/09</v>
      </c>
      <c r="D1510" s="4">
        <v>43004</v>
      </c>
      <c r="E1510" s="3" t="s">
        <v>21</v>
      </c>
      <c r="F1510" s="3" t="s">
        <v>3035</v>
      </c>
      <c r="G1510" s="3" t="s">
        <v>3032</v>
      </c>
      <c r="H1510" s="5">
        <v>3304</v>
      </c>
      <c r="I1510" s="2">
        <v>8</v>
      </c>
      <c r="J1510" s="2">
        <v>0</v>
      </c>
      <c r="K1510" s="2">
        <v>15.5288</v>
      </c>
      <c r="L1510" s="18" t="str">
        <f>VLOOKUP(F1510,'BD customers'!$1:$1048576,2,FALSE)</f>
        <v>Jim Epp</v>
      </c>
      <c r="M1510" s="2">
        <f>MATCH(orders[[#This Row],[Product ID]],'BD product'!A:A,0)</f>
        <v>865</v>
      </c>
      <c r="N1510" s="2" t="str" cm="1">
        <f t="array" ref="N1510">INDEX('BD product'!A:D,M1510,2)</f>
        <v>Office Supplies</v>
      </c>
    </row>
    <row r="1511" spans="1:14" x14ac:dyDescent="0.3">
      <c r="A1511" s="3" t="s">
        <v>3036</v>
      </c>
      <c r="B1511" s="4">
        <v>42238</v>
      </c>
      <c r="C1511" s="12" t="str">
        <f t="shared" si="23"/>
        <v>2015/08</v>
      </c>
      <c r="D1511" s="4">
        <v>42241</v>
      </c>
      <c r="E1511" s="3" t="s">
        <v>64</v>
      </c>
      <c r="F1511" s="3" t="s">
        <v>2521</v>
      </c>
      <c r="G1511" s="3" t="s">
        <v>3037</v>
      </c>
      <c r="H1511" s="5">
        <v>50112</v>
      </c>
      <c r="I1511" s="2">
        <v>6</v>
      </c>
      <c r="J1511" s="2">
        <v>2</v>
      </c>
      <c r="K1511" s="2">
        <v>16.2864</v>
      </c>
      <c r="L1511" s="18" t="str">
        <f>VLOOKUP(F1511,'BD customers'!$1:$1048576,2,FALSE)</f>
        <v>Dave Poirier</v>
      </c>
      <c r="M1511" s="2">
        <f>MATCH(orders[[#This Row],[Product ID]],'BD product'!A:A,0)</f>
        <v>866</v>
      </c>
      <c r="N1511" s="2" t="str" cm="1">
        <f t="array" ref="N1511">INDEX('BD product'!A:D,M1511,2)</f>
        <v>Office Supplies</v>
      </c>
    </row>
    <row r="1512" spans="1:14" x14ac:dyDescent="0.3">
      <c r="A1512" s="3" t="s">
        <v>156</v>
      </c>
      <c r="B1512" s="4">
        <v>42737</v>
      </c>
      <c r="C1512" s="12" t="str">
        <f t="shared" si="23"/>
        <v>2017/01</v>
      </c>
      <c r="D1512" s="4">
        <v>42739</v>
      </c>
      <c r="E1512" s="3" t="s">
        <v>64</v>
      </c>
      <c r="F1512" s="3" t="s">
        <v>157</v>
      </c>
      <c r="G1512" s="3" t="s">
        <v>3037</v>
      </c>
      <c r="H1512" s="5">
        <v>1566</v>
      </c>
      <c r="I1512" s="2">
        <v>5</v>
      </c>
      <c r="J1512" s="2">
        <v>7</v>
      </c>
      <c r="K1512" s="2">
        <v>-1.2527999999999999</v>
      </c>
      <c r="L1512" s="18" t="str">
        <f>VLOOKUP(F1512,'BD customers'!$1:$1048576,2,FALSE)</f>
        <v>Aaron Smayling</v>
      </c>
      <c r="M1512" s="2">
        <f>MATCH(orders[[#This Row],[Product ID]],'BD product'!A:A,0)</f>
        <v>866</v>
      </c>
      <c r="N1512" s="2" t="str" cm="1">
        <f t="array" ref="N1512">INDEX('BD product'!A:D,M1512,2)</f>
        <v>Office Supplies</v>
      </c>
    </row>
    <row r="1513" spans="1:14" x14ac:dyDescent="0.3">
      <c r="A1513" s="3" t="s">
        <v>1453</v>
      </c>
      <c r="B1513" s="4">
        <v>42726</v>
      </c>
      <c r="C1513" s="12" t="str">
        <f t="shared" si="23"/>
        <v>2016/12</v>
      </c>
      <c r="D1513" s="4">
        <v>42732</v>
      </c>
      <c r="E1513" s="3" t="s">
        <v>21</v>
      </c>
      <c r="F1513" s="3" t="s">
        <v>1454</v>
      </c>
      <c r="G1513" s="3" t="s">
        <v>3037</v>
      </c>
      <c r="H1513" s="5">
        <v>3132</v>
      </c>
      <c r="I1513" s="2">
        <v>10</v>
      </c>
      <c r="J1513" s="2">
        <v>7</v>
      </c>
      <c r="K1513" s="2">
        <v>-2.5055999999999998</v>
      </c>
      <c r="L1513" s="18" t="str">
        <f>VLOOKUP(F1513,'BD customers'!$1:$1048576,2,FALSE)</f>
        <v>Sue Ann Reed</v>
      </c>
      <c r="M1513" s="2">
        <f>MATCH(orders[[#This Row],[Product ID]],'BD product'!A:A,0)</f>
        <v>866</v>
      </c>
      <c r="N1513" s="2" t="str" cm="1">
        <f t="array" ref="N1513">INDEX('BD product'!A:D,M1513,2)</f>
        <v>Office Supplies</v>
      </c>
    </row>
    <row r="1514" spans="1:14" x14ac:dyDescent="0.3">
      <c r="A1514" s="3" t="s">
        <v>3039</v>
      </c>
      <c r="B1514" s="4">
        <v>42000</v>
      </c>
      <c r="C1514" s="12" t="str">
        <f t="shared" si="23"/>
        <v>2014/12</v>
      </c>
      <c r="D1514" s="4">
        <v>42003</v>
      </c>
      <c r="E1514" s="3" t="s">
        <v>11</v>
      </c>
      <c r="F1514" s="3" t="s">
        <v>2068</v>
      </c>
      <c r="G1514" s="3" t="s">
        <v>3040</v>
      </c>
      <c r="H1514" s="5">
        <v>1156</v>
      </c>
      <c r="I1514" s="2">
        <v>4</v>
      </c>
      <c r="J1514" s="2">
        <v>0</v>
      </c>
      <c r="K1514" s="2">
        <v>5.4332000000000003</v>
      </c>
      <c r="L1514" s="18" t="str">
        <f>VLOOKUP(F1514,'BD customers'!$1:$1048576,2,FALSE)</f>
        <v>Alyssa Tate</v>
      </c>
      <c r="M1514" s="2">
        <f>MATCH(orders[[#This Row],[Product ID]],'BD product'!A:A,0)</f>
        <v>867</v>
      </c>
      <c r="N1514" s="2" t="str" cm="1">
        <f t="array" ref="N1514">INDEX('BD product'!A:D,M1514,2)</f>
        <v>Office Supplies</v>
      </c>
    </row>
    <row r="1515" spans="1:14" x14ac:dyDescent="0.3">
      <c r="A1515" s="3" t="s">
        <v>757</v>
      </c>
      <c r="B1515" s="4">
        <v>42705</v>
      </c>
      <c r="C1515" s="12" t="str">
        <f t="shared" si="23"/>
        <v>2016/12</v>
      </c>
      <c r="D1515" s="4">
        <v>42709</v>
      </c>
      <c r="E1515" s="3" t="s">
        <v>21</v>
      </c>
      <c r="F1515" s="3" t="s">
        <v>375</v>
      </c>
      <c r="G1515" s="3" t="s">
        <v>3042</v>
      </c>
      <c r="H1515" s="5">
        <v>1725</v>
      </c>
      <c r="I1515" s="2">
        <v>2</v>
      </c>
      <c r="J1515" s="2">
        <v>0</v>
      </c>
      <c r="K1515" s="2">
        <v>0.51749999999999996</v>
      </c>
      <c r="L1515" s="18" t="str">
        <f>VLOOKUP(F1515,'BD customers'!$1:$1048576,2,FALSE)</f>
        <v>Joel Eaton</v>
      </c>
      <c r="M1515" s="2">
        <f>MATCH(orders[[#This Row],[Product ID]],'BD product'!A:A,0)</f>
        <v>868</v>
      </c>
      <c r="N1515" s="2" t="str" cm="1">
        <f t="array" ref="N1515">INDEX('BD product'!A:D,M1515,2)</f>
        <v>Furniture</v>
      </c>
    </row>
    <row r="1516" spans="1:14" x14ac:dyDescent="0.3">
      <c r="A1516" s="3" t="s">
        <v>3044</v>
      </c>
      <c r="B1516" s="4">
        <v>42271</v>
      </c>
      <c r="C1516" s="12" t="str">
        <f t="shared" si="23"/>
        <v>2015/09</v>
      </c>
      <c r="D1516" s="4">
        <v>42277</v>
      </c>
      <c r="E1516" s="3" t="s">
        <v>21</v>
      </c>
      <c r="F1516" s="3" t="s">
        <v>3045</v>
      </c>
      <c r="G1516" s="3" t="s">
        <v>3042</v>
      </c>
      <c r="H1516" s="5">
        <v>5175</v>
      </c>
      <c r="I1516" s="2">
        <v>6</v>
      </c>
      <c r="J1516" s="2">
        <v>0</v>
      </c>
      <c r="K1516" s="2">
        <v>1.5525</v>
      </c>
      <c r="L1516" s="18" t="str">
        <f>VLOOKUP(F1516,'BD customers'!$1:$1048576,2,FALSE)</f>
        <v>Marc Crier</v>
      </c>
      <c r="M1516" s="2">
        <f>MATCH(orders[[#This Row],[Product ID]],'BD product'!A:A,0)</f>
        <v>868</v>
      </c>
      <c r="N1516" s="2" t="str" cm="1">
        <f t="array" ref="N1516">INDEX('BD product'!A:D,M1516,2)</f>
        <v>Furniture</v>
      </c>
    </row>
    <row r="1517" spans="1:14" x14ac:dyDescent="0.3">
      <c r="A1517" s="3" t="s">
        <v>3046</v>
      </c>
      <c r="B1517" s="4">
        <v>42313</v>
      </c>
      <c r="C1517" s="12" t="str">
        <f t="shared" si="23"/>
        <v>2015/11</v>
      </c>
      <c r="D1517" s="4">
        <v>42317</v>
      </c>
      <c r="E1517" s="3" t="s">
        <v>21</v>
      </c>
      <c r="F1517" s="3" t="s">
        <v>2611</v>
      </c>
      <c r="G1517" s="3" t="s">
        <v>3042</v>
      </c>
      <c r="H1517" s="5">
        <v>2070</v>
      </c>
      <c r="I1517" s="2">
        <v>3</v>
      </c>
      <c r="J1517" s="2">
        <v>2</v>
      </c>
      <c r="K1517" s="2">
        <v>2.5874999999999999</v>
      </c>
      <c r="L1517" s="18" t="str">
        <f>VLOOKUP(F1517,'BD customers'!$1:$1048576,2,FALSE)</f>
        <v>George Bell</v>
      </c>
      <c r="M1517" s="2">
        <f>MATCH(orders[[#This Row],[Product ID]],'BD product'!A:A,0)</f>
        <v>868</v>
      </c>
      <c r="N1517" s="2" t="str" cm="1">
        <f t="array" ref="N1517">INDEX('BD product'!A:D,M1517,2)</f>
        <v>Furniture</v>
      </c>
    </row>
    <row r="1518" spans="1:14" x14ac:dyDescent="0.3">
      <c r="A1518" s="3" t="s">
        <v>3047</v>
      </c>
      <c r="B1518" s="4">
        <v>41811</v>
      </c>
      <c r="C1518" s="12" t="str">
        <f t="shared" si="23"/>
        <v>2014/06</v>
      </c>
      <c r="D1518" s="4">
        <v>41815</v>
      </c>
      <c r="E1518" s="3" t="s">
        <v>21</v>
      </c>
      <c r="F1518" s="3" t="s">
        <v>590</v>
      </c>
      <c r="G1518" s="3" t="s">
        <v>3048</v>
      </c>
      <c r="H1518" s="5">
        <v>132293</v>
      </c>
      <c r="I1518" s="2">
        <v>7</v>
      </c>
      <c r="J1518" s="2">
        <v>0</v>
      </c>
      <c r="K1518" s="2">
        <v>357.19110000000001</v>
      </c>
      <c r="L1518" s="18" t="str">
        <f>VLOOKUP(F1518,'BD customers'!$1:$1048576,2,FALSE)</f>
        <v>Dave Brooks</v>
      </c>
      <c r="M1518" s="2">
        <f>MATCH(orders[[#This Row],[Product ID]],'BD product'!A:A,0)</f>
        <v>869</v>
      </c>
      <c r="N1518" s="2" t="str" cm="1">
        <f t="array" ref="N1518">INDEX('BD product'!A:D,M1518,2)</f>
        <v>Technology</v>
      </c>
    </row>
    <row r="1519" spans="1:14" x14ac:dyDescent="0.3">
      <c r="A1519" s="3" t="s">
        <v>3050</v>
      </c>
      <c r="B1519" s="4">
        <v>42082</v>
      </c>
      <c r="C1519" s="12" t="str">
        <f t="shared" si="23"/>
        <v>2015/03</v>
      </c>
      <c r="D1519" s="4">
        <v>42088</v>
      </c>
      <c r="E1519" s="3" t="s">
        <v>21</v>
      </c>
      <c r="F1519" s="3" t="s">
        <v>421</v>
      </c>
      <c r="G1519" s="3" t="s">
        <v>3048</v>
      </c>
      <c r="H1519" s="5">
        <v>453576</v>
      </c>
      <c r="I1519" s="2">
        <v>3</v>
      </c>
      <c r="J1519" s="2">
        <v>2</v>
      </c>
      <c r="K1519" s="2">
        <v>39.687899999999999</v>
      </c>
      <c r="L1519" s="18" t="str">
        <f>VLOOKUP(F1519,'BD customers'!$1:$1048576,2,FALSE)</f>
        <v>Jesus Ocampo</v>
      </c>
      <c r="M1519" s="2">
        <f>MATCH(orders[[#This Row],[Product ID]],'BD product'!A:A,0)</f>
        <v>869</v>
      </c>
      <c r="N1519" s="2" t="str" cm="1">
        <f t="array" ref="N1519">INDEX('BD product'!A:D,M1519,2)</f>
        <v>Technology</v>
      </c>
    </row>
    <row r="1520" spans="1:14" x14ac:dyDescent="0.3">
      <c r="A1520" s="3" t="s">
        <v>3047</v>
      </c>
      <c r="B1520" s="4">
        <v>41811</v>
      </c>
      <c r="C1520" s="12" t="str">
        <f t="shared" si="23"/>
        <v>2014/06</v>
      </c>
      <c r="D1520" s="4">
        <v>41815</v>
      </c>
      <c r="E1520" s="3" t="s">
        <v>21</v>
      </c>
      <c r="F1520" s="3" t="s">
        <v>590</v>
      </c>
      <c r="G1520" s="3" t="s">
        <v>3051</v>
      </c>
      <c r="H1520" s="5">
        <v>376</v>
      </c>
      <c r="I1520" s="2">
        <v>2</v>
      </c>
      <c r="J1520" s="2">
        <v>0</v>
      </c>
      <c r="K1520" s="2">
        <v>1.0904</v>
      </c>
      <c r="L1520" s="18" t="str">
        <f>VLOOKUP(F1520,'BD customers'!$1:$1048576,2,FALSE)</f>
        <v>Dave Brooks</v>
      </c>
      <c r="M1520" s="2">
        <f>MATCH(orders[[#This Row],[Product ID]],'BD product'!A:A,0)</f>
        <v>870</v>
      </c>
      <c r="N1520" s="2" t="str" cm="1">
        <f t="array" ref="N1520">INDEX('BD product'!A:D,M1520,2)</f>
        <v>Office Supplies</v>
      </c>
    </row>
    <row r="1521" spans="1:14" x14ac:dyDescent="0.3">
      <c r="A1521" s="3" t="s">
        <v>561</v>
      </c>
      <c r="B1521" s="4">
        <v>42749</v>
      </c>
      <c r="C1521" s="12" t="str">
        <f t="shared" si="23"/>
        <v>2017/01</v>
      </c>
      <c r="D1521" s="4">
        <v>42750</v>
      </c>
      <c r="E1521" s="3" t="s">
        <v>64</v>
      </c>
      <c r="F1521" s="3" t="s">
        <v>562</v>
      </c>
      <c r="G1521" s="3" t="s">
        <v>3053</v>
      </c>
      <c r="H1521" s="5">
        <v>792</v>
      </c>
      <c r="I1521" s="2">
        <v>5</v>
      </c>
      <c r="J1521" s="2">
        <v>2</v>
      </c>
      <c r="K1521" s="2">
        <v>6.93E-2</v>
      </c>
      <c r="L1521" s="18" t="str">
        <f>VLOOKUP(F1521,'BD customers'!$1:$1048576,2,FALSE)</f>
        <v>Rob Beeghly</v>
      </c>
      <c r="M1521" s="2">
        <f>MATCH(orders[[#This Row],[Product ID]],'BD product'!A:A,0)</f>
        <v>871</v>
      </c>
      <c r="N1521" s="2" t="str" cm="1">
        <f t="array" ref="N1521">INDEX('BD product'!A:D,M1521,2)</f>
        <v>Technology</v>
      </c>
    </row>
    <row r="1522" spans="1:14" x14ac:dyDescent="0.3">
      <c r="A1522" s="3" t="s">
        <v>2236</v>
      </c>
      <c r="B1522" s="4">
        <v>41967</v>
      </c>
      <c r="C1522" s="12" t="str">
        <f t="shared" si="23"/>
        <v>2014/11</v>
      </c>
      <c r="D1522" s="4">
        <v>41973</v>
      </c>
      <c r="E1522" s="3" t="s">
        <v>21</v>
      </c>
      <c r="F1522" s="3" t="s">
        <v>2237</v>
      </c>
      <c r="G1522" s="3" t="s">
        <v>3055</v>
      </c>
      <c r="H1522" s="5">
        <v>12096</v>
      </c>
      <c r="I1522" s="2">
        <v>7</v>
      </c>
      <c r="J1522" s="2">
        <v>2</v>
      </c>
      <c r="K1522" s="2">
        <v>4.2336</v>
      </c>
      <c r="L1522" s="18" t="str">
        <f>VLOOKUP(F1522,'BD customers'!$1:$1048576,2,FALSE)</f>
        <v>Harold Ryan</v>
      </c>
      <c r="M1522" s="2">
        <f>MATCH(orders[[#This Row],[Product ID]],'BD product'!A:A,0)</f>
        <v>872</v>
      </c>
      <c r="N1522" s="2" t="str" cm="1">
        <f t="array" ref="N1522">INDEX('BD product'!A:D,M1522,2)</f>
        <v>Office Supplies</v>
      </c>
    </row>
    <row r="1523" spans="1:14" x14ac:dyDescent="0.3">
      <c r="A1523" s="3" t="s">
        <v>1898</v>
      </c>
      <c r="B1523" s="4">
        <v>42708</v>
      </c>
      <c r="C1523" s="12" t="str">
        <f t="shared" si="23"/>
        <v>2016/12</v>
      </c>
      <c r="D1523" s="4">
        <v>42709</v>
      </c>
      <c r="E1523" s="3" t="s">
        <v>64</v>
      </c>
      <c r="F1523" s="3" t="s">
        <v>727</v>
      </c>
      <c r="G1523" s="3" t="s">
        <v>3055</v>
      </c>
      <c r="H1523" s="5">
        <v>1728</v>
      </c>
      <c r="I1523" s="2">
        <v>1</v>
      </c>
      <c r="J1523" s="2">
        <v>2</v>
      </c>
      <c r="K1523" s="2">
        <v>0.6048</v>
      </c>
      <c r="L1523" s="18" t="str">
        <f>VLOOKUP(F1523,'BD customers'!$1:$1048576,2,FALSE)</f>
        <v>Becky Martin</v>
      </c>
      <c r="M1523" s="2">
        <f>MATCH(orders[[#This Row],[Product ID]],'BD product'!A:A,0)</f>
        <v>872</v>
      </c>
      <c r="N1523" s="2" t="str" cm="1">
        <f t="array" ref="N1523">INDEX('BD product'!A:D,M1523,2)</f>
        <v>Office Supplies</v>
      </c>
    </row>
    <row r="1524" spans="1:14" x14ac:dyDescent="0.3">
      <c r="A1524" s="3" t="s">
        <v>2236</v>
      </c>
      <c r="B1524" s="4">
        <v>41967</v>
      </c>
      <c r="C1524" s="12" t="str">
        <f t="shared" si="23"/>
        <v>2014/11</v>
      </c>
      <c r="D1524" s="4">
        <v>41973</v>
      </c>
      <c r="E1524" s="3" t="s">
        <v>21</v>
      </c>
      <c r="F1524" s="3" t="s">
        <v>2237</v>
      </c>
      <c r="G1524" s="3" t="s">
        <v>3057</v>
      </c>
      <c r="H1524" s="5">
        <v>48588</v>
      </c>
      <c r="I1524" s="2">
        <v>6</v>
      </c>
      <c r="J1524" s="2">
        <v>0</v>
      </c>
      <c r="K1524" s="2">
        <v>9.7175999999999991</v>
      </c>
      <c r="L1524" s="18" t="str">
        <f>VLOOKUP(F1524,'BD customers'!$1:$1048576,2,FALSE)</f>
        <v>Harold Ryan</v>
      </c>
      <c r="M1524" s="2">
        <f>MATCH(orders[[#This Row],[Product ID]],'BD product'!A:A,0)</f>
        <v>873</v>
      </c>
      <c r="N1524" s="2" t="str" cm="1">
        <f t="array" ref="N1524">INDEX('BD product'!A:D,M1524,2)</f>
        <v>Office Supplies</v>
      </c>
    </row>
    <row r="1525" spans="1:14" x14ac:dyDescent="0.3">
      <c r="A1525" s="3" t="s">
        <v>327</v>
      </c>
      <c r="B1525" s="4">
        <v>42405</v>
      </c>
      <c r="C1525" s="12" t="str">
        <f t="shared" si="23"/>
        <v>2016/02</v>
      </c>
      <c r="D1525" s="4">
        <v>42405</v>
      </c>
      <c r="E1525" s="3" t="s">
        <v>41</v>
      </c>
      <c r="F1525" s="3" t="s">
        <v>328</v>
      </c>
      <c r="G1525" s="3" t="s">
        <v>3057</v>
      </c>
      <c r="H1525" s="5">
        <v>8098</v>
      </c>
      <c r="I1525" s="2">
        <v>1</v>
      </c>
      <c r="J1525" s="2">
        <v>0</v>
      </c>
      <c r="K1525" s="2">
        <v>1.6195999999999999</v>
      </c>
      <c r="L1525" s="18" t="str">
        <f>VLOOKUP(F1525,'BD customers'!$1:$1048576,2,FALSE)</f>
        <v>Paul Prost</v>
      </c>
      <c r="M1525" s="2">
        <f>MATCH(orders[[#This Row],[Product ID]],'BD product'!A:A,0)</f>
        <v>873</v>
      </c>
      <c r="N1525" s="2" t="str" cm="1">
        <f t="array" ref="N1525">INDEX('BD product'!A:D,M1525,2)</f>
        <v>Office Supplies</v>
      </c>
    </row>
    <row r="1526" spans="1:14" x14ac:dyDescent="0.3">
      <c r="A1526" s="3" t="s">
        <v>2960</v>
      </c>
      <c r="B1526" s="4">
        <v>41889</v>
      </c>
      <c r="C1526" s="12" t="str">
        <f t="shared" si="23"/>
        <v>2014/09</v>
      </c>
      <c r="D1526" s="4">
        <v>41895</v>
      </c>
      <c r="E1526" s="3" t="s">
        <v>21</v>
      </c>
      <c r="F1526" s="3" t="s">
        <v>734</v>
      </c>
      <c r="G1526" s="3" t="s">
        <v>3057</v>
      </c>
      <c r="H1526" s="5">
        <v>64784</v>
      </c>
      <c r="I1526" s="2">
        <v>1</v>
      </c>
      <c r="J1526" s="2">
        <v>2</v>
      </c>
      <c r="K1526" s="2">
        <v>-14.5764</v>
      </c>
      <c r="L1526" s="18" t="str">
        <f>VLOOKUP(F1526,'BD customers'!$1:$1048576,2,FALSE)</f>
        <v>Sean Braxton</v>
      </c>
      <c r="M1526" s="2">
        <f>MATCH(orders[[#This Row],[Product ID]],'BD product'!A:A,0)</f>
        <v>873</v>
      </c>
      <c r="N1526" s="2" t="str" cm="1">
        <f t="array" ref="N1526">INDEX('BD product'!A:D,M1526,2)</f>
        <v>Office Supplies</v>
      </c>
    </row>
    <row r="1527" spans="1:14" x14ac:dyDescent="0.3">
      <c r="A1527" s="3" t="s">
        <v>1348</v>
      </c>
      <c r="B1527" s="4">
        <v>42792</v>
      </c>
      <c r="C1527" s="12" t="str">
        <f t="shared" si="23"/>
        <v>2017/02</v>
      </c>
      <c r="D1527" s="4">
        <v>42794</v>
      </c>
      <c r="E1527" s="3" t="s">
        <v>11</v>
      </c>
      <c r="F1527" s="3" t="s">
        <v>1349</v>
      </c>
      <c r="G1527" s="3" t="s">
        <v>3059</v>
      </c>
      <c r="H1527" s="5">
        <v>889536</v>
      </c>
      <c r="I1527" s="2">
        <v>8</v>
      </c>
      <c r="J1527" s="2">
        <v>2</v>
      </c>
      <c r="K1527" s="2">
        <v>66.715199999999996</v>
      </c>
      <c r="L1527" s="18" t="str">
        <f>VLOOKUP(F1527,'BD customers'!$1:$1048576,2,FALSE)</f>
        <v>Bradley Talbott</v>
      </c>
      <c r="M1527" s="2">
        <f>MATCH(orders[[#This Row],[Product ID]],'BD product'!A:A,0)</f>
        <v>874</v>
      </c>
      <c r="N1527" s="2" t="str" cm="1">
        <f t="array" ref="N1527">INDEX('BD product'!A:D,M1527,2)</f>
        <v>Technology</v>
      </c>
    </row>
    <row r="1528" spans="1:14" x14ac:dyDescent="0.3">
      <c r="A1528" s="3" t="s">
        <v>1348</v>
      </c>
      <c r="B1528" s="4">
        <v>42792</v>
      </c>
      <c r="C1528" s="12" t="str">
        <f t="shared" si="23"/>
        <v>2017/02</v>
      </c>
      <c r="D1528" s="4">
        <v>42794</v>
      </c>
      <c r="E1528" s="3" t="s">
        <v>11</v>
      </c>
      <c r="F1528" s="3" t="s">
        <v>1349</v>
      </c>
      <c r="G1528" s="3" t="s">
        <v>3061</v>
      </c>
      <c r="H1528" s="5">
        <v>892224</v>
      </c>
      <c r="I1528" s="2">
        <v>3</v>
      </c>
      <c r="J1528" s="2">
        <v>2</v>
      </c>
      <c r="K1528" s="2">
        <v>89.222399999999993</v>
      </c>
      <c r="L1528" s="18" t="str">
        <f>VLOOKUP(F1528,'BD customers'!$1:$1048576,2,FALSE)</f>
        <v>Bradley Talbott</v>
      </c>
      <c r="M1528" s="2">
        <f>MATCH(orders[[#This Row],[Product ID]],'BD product'!A:A,0)</f>
        <v>875</v>
      </c>
      <c r="N1528" s="2" t="str" cm="1">
        <f t="array" ref="N1528">INDEX('BD product'!A:D,M1528,2)</f>
        <v>Furniture</v>
      </c>
    </row>
    <row r="1529" spans="1:14" x14ac:dyDescent="0.3">
      <c r="A1529" s="3" t="s">
        <v>1348</v>
      </c>
      <c r="B1529" s="4">
        <v>42792</v>
      </c>
      <c r="C1529" s="12" t="str">
        <f t="shared" si="23"/>
        <v>2017/02</v>
      </c>
      <c r="D1529" s="4">
        <v>42794</v>
      </c>
      <c r="E1529" s="3" t="s">
        <v>11</v>
      </c>
      <c r="F1529" s="3" t="s">
        <v>1349</v>
      </c>
      <c r="G1529" s="3" t="s">
        <v>3063</v>
      </c>
      <c r="H1529" s="5">
        <v>2312</v>
      </c>
      <c r="I1529" s="2">
        <v>4</v>
      </c>
      <c r="J1529" s="2">
        <v>0</v>
      </c>
      <c r="K1529" s="2">
        <v>11.328799999999999</v>
      </c>
      <c r="L1529" s="18" t="str">
        <f>VLOOKUP(F1529,'BD customers'!$1:$1048576,2,FALSE)</f>
        <v>Bradley Talbott</v>
      </c>
      <c r="M1529" s="2">
        <f>MATCH(orders[[#This Row],[Product ID]],'BD product'!A:A,0)</f>
        <v>876</v>
      </c>
      <c r="N1529" s="2" t="str" cm="1">
        <f t="array" ref="N1529">INDEX('BD product'!A:D,M1529,2)</f>
        <v>Office Supplies</v>
      </c>
    </row>
    <row r="1530" spans="1:14" x14ac:dyDescent="0.3">
      <c r="A1530" s="3" t="s">
        <v>1258</v>
      </c>
      <c r="B1530" s="4">
        <v>42262</v>
      </c>
      <c r="C1530" s="12" t="str">
        <f t="shared" si="23"/>
        <v>2015/09</v>
      </c>
      <c r="D1530" s="4">
        <v>42262</v>
      </c>
      <c r="E1530" s="3" t="s">
        <v>41</v>
      </c>
      <c r="F1530" s="3" t="s">
        <v>668</v>
      </c>
      <c r="G1530" s="3" t="s">
        <v>3065</v>
      </c>
      <c r="H1530" s="5">
        <v>15712</v>
      </c>
      <c r="I1530" s="2">
        <v>4</v>
      </c>
      <c r="J1530" s="2">
        <v>2</v>
      </c>
      <c r="K1530" s="2">
        <v>2.5531999999999999</v>
      </c>
      <c r="L1530" s="18" t="str">
        <f>VLOOKUP(F1530,'BD customers'!$1:$1048576,2,FALSE)</f>
        <v>Nat Gilpin</v>
      </c>
      <c r="M1530" s="2">
        <f>MATCH(orders[[#This Row],[Product ID]],'BD product'!A:A,0)</f>
        <v>877</v>
      </c>
      <c r="N1530" s="2" t="str" cm="1">
        <f t="array" ref="N1530">INDEX('BD product'!A:D,M1530,2)</f>
        <v>Furniture</v>
      </c>
    </row>
    <row r="1531" spans="1:14" x14ac:dyDescent="0.3">
      <c r="A1531" s="3" t="s">
        <v>1354</v>
      </c>
      <c r="B1531" s="4">
        <v>42468</v>
      </c>
      <c r="C1531" s="12" t="str">
        <f t="shared" si="23"/>
        <v>2016/04</v>
      </c>
      <c r="D1531" s="4">
        <v>42472</v>
      </c>
      <c r="E1531" s="3" t="s">
        <v>21</v>
      </c>
      <c r="F1531" s="3" t="s">
        <v>514</v>
      </c>
      <c r="G1531" s="3" t="s">
        <v>3067</v>
      </c>
      <c r="H1531" s="5">
        <v>431928</v>
      </c>
      <c r="I1531" s="2">
        <v>9</v>
      </c>
      <c r="J1531" s="2">
        <v>2</v>
      </c>
      <c r="K1531" s="2">
        <v>64.789199999999994</v>
      </c>
      <c r="L1531" s="18" t="str">
        <f>VLOOKUP(F1531,'BD customers'!$1:$1048576,2,FALSE)</f>
        <v>Zuschuss Carroll</v>
      </c>
      <c r="M1531" s="2">
        <f>MATCH(orders[[#This Row],[Product ID]],'BD product'!A:A,0)</f>
        <v>878</v>
      </c>
      <c r="N1531" s="2" t="str" cm="1">
        <f t="array" ref="N1531">INDEX('BD product'!A:D,M1531,2)</f>
        <v>Technology</v>
      </c>
    </row>
    <row r="1532" spans="1:14" x14ac:dyDescent="0.3">
      <c r="A1532" s="3" t="s">
        <v>1354</v>
      </c>
      <c r="B1532" s="4">
        <v>42468</v>
      </c>
      <c r="C1532" s="12" t="str">
        <f t="shared" si="23"/>
        <v>2016/04</v>
      </c>
      <c r="D1532" s="4">
        <v>42472</v>
      </c>
      <c r="E1532" s="3" t="s">
        <v>21</v>
      </c>
      <c r="F1532" s="3" t="s">
        <v>514</v>
      </c>
      <c r="G1532" s="3" t="s">
        <v>3069</v>
      </c>
      <c r="H1532" s="5">
        <v>95984</v>
      </c>
      <c r="I1532" s="2">
        <v>4</v>
      </c>
      <c r="J1532" s="2">
        <v>3</v>
      </c>
      <c r="K1532" s="2">
        <v>-4.1135999999999999</v>
      </c>
      <c r="L1532" s="18" t="str">
        <f>VLOOKUP(F1532,'BD customers'!$1:$1048576,2,FALSE)</f>
        <v>Zuschuss Carroll</v>
      </c>
      <c r="M1532" s="2">
        <f>MATCH(orders[[#This Row],[Product ID]],'BD product'!A:A,0)</f>
        <v>879</v>
      </c>
      <c r="N1532" s="2" t="str" cm="1">
        <f t="array" ref="N1532">INDEX('BD product'!A:D,M1532,2)</f>
        <v>Furniture</v>
      </c>
    </row>
    <row r="1533" spans="1:14" x14ac:dyDescent="0.3">
      <c r="A1533" s="3" t="s">
        <v>3071</v>
      </c>
      <c r="B1533" s="4">
        <v>42863</v>
      </c>
      <c r="C1533" s="12" t="str">
        <f t="shared" si="23"/>
        <v>2017/05</v>
      </c>
      <c r="D1533" s="4">
        <v>42867</v>
      </c>
      <c r="E1533" s="3" t="s">
        <v>21</v>
      </c>
      <c r="F1533" s="3" t="s">
        <v>1775</v>
      </c>
      <c r="G1533" s="3" t="s">
        <v>3069</v>
      </c>
      <c r="H1533" s="5">
        <v>47992</v>
      </c>
      <c r="I1533" s="2">
        <v>2</v>
      </c>
      <c r="J1533" s="2">
        <v>3</v>
      </c>
      <c r="K1533" s="2">
        <v>-2.0568</v>
      </c>
      <c r="L1533" s="18" t="str">
        <f>VLOOKUP(F1533,'BD customers'!$1:$1048576,2,FALSE)</f>
        <v>Maribeth Dona</v>
      </c>
      <c r="M1533" s="2">
        <f>MATCH(orders[[#This Row],[Product ID]],'BD product'!A:A,0)</f>
        <v>879</v>
      </c>
      <c r="N1533" s="2" t="str" cm="1">
        <f t="array" ref="N1533">INDEX('BD product'!A:D,M1533,2)</f>
        <v>Furniture</v>
      </c>
    </row>
    <row r="1534" spans="1:14" x14ac:dyDescent="0.3">
      <c r="A1534" s="3" t="s">
        <v>1122</v>
      </c>
      <c r="B1534" s="4">
        <v>42569</v>
      </c>
      <c r="C1534" s="12" t="str">
        <f t="shared" si="23"/>
        <v>2016/07</v>
      </c>
      <c r="D1534" s="4">
        <v>42575</v>
      </c>
      <c r="E1534" s="3" t="s">
        <v>21</v>
      </c>
      <c r="F1534" s="3" t="s">
        <v>1123</v>
      </c>
      <c r="G1534" s="3" t="s">
        <v>3072</v>
      </c>
      <c r="H1534" s="5">
        <v>593568</v>
      </c>
      <c r="I1534" s="2">
        <v>2</v>
      </c>
      <c r="J1534" s="2">
        <v>2</v>
      </c>
      <c r="K1534" s="2">
        <v>0</v>
      </c>
      <c r="L1534" s="18" t="str">
        <f>VLOOKUP(F1534,'BD customers'!$1:$1048576,2,FALSE)</f>
        <v>Linda Southworth</v>
      </c>
      <c r="M1534" s="2">
        <f>MATCH(orders[[#This Row],[Product ID]],'BD product'!A:A,0)</f>
        <v>880</v>
      </c>
      <c r="N1534" s="2" t="str" cm="1">
        <f t="array" ref="N1534">INDEX('BD product'!A:D,M1534,2)</f>
        <v>Office Supplies</v>
      </c>
    </row>
    <row r="1535" spans="1:14" x14ac:dyDescent="0.3">
      <c r="A1535" s="3" t="s">
        <v>640</v>
      </c>
      <c r="B1535" s="4">
        <v>42565</v>
      </c>
      <c r="C1535" s="12" t="str">
        <f t="shared" si="23"/>
        <v>2016/07</v>
      </c>
      <c r="D1535" s="4">
        <v>42569</v>
      </c>
      <c r="E1535" s="3" t="s">
        <v>11</v>
      </c>
      <c r="F1535" s="3" t="s">
        <v>641</v>
      </c>
      <c r="G1535" s="3" t="s">
        <v>3074</v>
      </c>
      <c r="H1535" s="5">
        <v>4186</v>
      </c>
      <c r="I1535" s="2">
        <v>7</v>
      </c>
      <c r="J1535" s="2">
        <v>0</v>
      </c>
      <c r="K1535" s="2">
        <v>1.0465</v>
      </c>
      <c r="L1535" s="18" t="str">
        <f>VLOOKUP(F1535,'BD customers'!$1:$1048576,2,FALSE)</f>
        <v>Steven Ward</v>
      </c>
      <c r="M1535" s="2">
        <f>MATCH(orders[[#This Row],[Product ID]],'BD product'!A:A,0)</f>
        <v>881</v>
      </c>
      <c r="N1535" s="2" t="str" cm="1">
        <f t="array" ref="N1535">INDEX('BD product'!A:D,M1535,2)</f>
        <v>Office Supplies</v>
      </c>
    </row>
    <row r="1536" spans="1:14" x14ac:dyDescent="0.3">
      <c r="A1536" s="3" t="s">
        <v>640</v>
      </c>
      <c r="B1536" s="4">
        <v>42565</v>
      </c>
      <c r="C1536" s="12" t="str">
        <f t="shared" si="23"/>
        <v>2016/07</v>
      </c>
      <c r="D1536" s="4">
        <v>42569</v>
      </c>
      <c r="E1536" s="3" t="s">
        <v>11</v>
      </c>
      <c r="F1536" s="3" t="s">
        <v>641</v>
      </c>
      <c r="G1536" s="3" t="s">
        <v>3076</v>
      </c>
      <c r="H1536" s="5">
        <v>8544</v>
      </c>
      <c r="I1536" s="2">
        <v>2</v>
      </c>
      <c r="J1536" s="2">
        <v>2</v>
      </c>
      <c r="K1536" s="2">
        <v>2.8835999999999999</v>
      </c>
      <c r="L1536" s="18" t="str">
        <f>VLOOKUP(F1536,'BD customers'!$1:$1048576,2,FALSE)</f>
        <v>Steven Ward</v>
      </c>
      <c r="M1536" s="2">
        <f>MATCH(orders[[#This Row],[Product ID]],'BD product'!A:A,0)</f>
        <v>882</v>
      </c>
      <c r="N1536" s="2" t="str" cm="1">
        <f t="array" ref="N1536">INDEX('BD product'!A:D,M1536,2)</f>
        <v>Office Supplies</v>
      </c>
    </row>
    <row r="1537" spans="1:14" x14ac:dyDescent="0.3">
      <c r="A1537" s="3" t="s">
        <v>959</v>
      </c>
      <c r="B1537" s="4">
        <v>42987</v>
      </c>
      <c r="C1537" s="12" t="str">
        <f t="shared" si="23"/>
        <v>2017/09</v>
      </c>
      <c r="D1537" s="4">
        <v>42991</v>
      </c>
      <c r="E1537" s="3" t="s">
        <v>21</v>
      </c>
      <c r="F1537" s="3" t="s">
        <v>960</v>
      </c>
      <c r="G1537" s="3" t="s">
        <v>3078</v>
      </c>
      <c r="H1537" s="5">
        <v>3036</v>
      </c>
      <c r="I1537" s="2">
        <v>2</v>
      </c>
      <c r="J1537" s="2">
        <v>7</v>
      </c>
      <c r="K1537" s="2">
        <v>-2.3275999999999999</v>
      </c>
      <c r="L1537" s="18" t="str">
        <f>VLOOKUP(F1537,'BD customers'!$1:$1048576,2,FALSE)</f>
        <v>Stefania Perrino</v>
      </c>
      <c r="M1537" s="2">
        <f>MATCH(orders[[#This Row],[Product ID]],'BD product'!A:A,0)</f>
        <v>883</v>
      </c>
      <c r="N1537" s="2" t="str" cm="1">
        <f t="array" ref="N1537">INDEX('BD product'!A:D,M1537,2)</f>
        <v>Office Supplies</v>
      </c>
    </row>
    <row r="1538" spans="1:14" x14ac:dyDescent="0.3">
      <c r="A1538" s="3" t="s">
        <v>959</v>
      </c>
      <c r="B1538" s="4">
        <v>42987</v>
      </c>
      <c r="C1538" s="12" t="str">
        <f t="shared" ref="C1538:C1601" si="24">TEXT(B1538,"aaaa/mm")</f>
        <v>2017/09</v>
      </c>
      <c r="D1538" s="4">
        <v>42991</v>
      </c>
      <c r="E1538" s="3" t="s">
        <v>21</v>
      </c>
      <c r="F1538" s="3" t="s">
        <v>960</v>
      </c>
      <c r="G1538" s="3" t="s">
        <v>3080</v>
      </c>
      <c r="H1538" s="5">
        <v>17024</v>
      </c>
      <c r="I1538" s="2">
        <v>2</v>
      </c>
      <c r="J1538" s="2">
        <v>2</v>
      </c>
      <c r="K1538" s="2">
        <v>1.7023999999999999</v>
      </c>
      <c r="L1538" s="18" t="str">
        <f>VLOOKUP(F1538,'BD customers'!$1:$1048576,2,FALSE)</f>
        <v>Stefania Perrino</v>
      </c>
      <c r="M1538" s="2">
        <f>MATCH(orders[[#This Row],[Product ID]],'BD product'!A:A,0)</f>
        <v>884</v>
      </c>
      <c r="N1538" s="2" t="str" cm="1">
        <f t="array" ref="N1538">INDEX('BD product'!A:D,M1538,2)</f>
        <v>Furniture</v>
      </c>
    </row>
    <row r="1539" spans="1:14" x14ac:dyDescent="0.3">
      <c r="A1539" s="3" t="s">
        <v>3082</v>
      </c>
      <c r="B1539" s="4">
        <v>42169</v>
      </c>
      <c r="C1539" s="12" t="str">
        <f t="shared" si="24"/>
        <v>2015/06</v>
      </c>
      <c r="D1539" s="4">
        <v>42173</v>
      </c>
      <c r="E1539" s="3" t="s">
        <v>21</v>
      </c>
      <c r="F1539" s="3" t="s">
        <v>586</v>
      </c>
      <c r="G1539" s="3" t="s">
        <v>3080</v>
      </c>
      <c r="H1539" s="5">
        <v>51072</v>
      </c>
      <c r="I1539" s="2">
        <v>6</v>
      </c>
      <c r="J1539" s="2">
        <v>2</v>
      </c>
      <c r="K1539" s="2">
        <v>5.1071999999999997</v>
      </c>
      <c r="L1539" s="18" t="str">
        <f>VLOOKUP(F1539,'BD customers'!$1:$1048576,2,FALSE)</f>
        <v>Alan Dominguez</v>
      </c>
      <c r="M1539" s="2">
        <f>MATCH(orders[[#This Row],[Product ID]],'BD product'!A:A,0)</f>
        <v>884</v>
      </c>
      <c r="N1539" s="2" t="str" cm="1">
        <f t="array" ref="N1539">INDEX('BD product'!A:D,M1539,2)</f>
        <v>Furniture</v>
      </c>
    </row>
    <row r="1540" spans="1:14" x14ac:dyDescent="0.3">
      <c r="A1540" s="3" t="s">
        <v>959</v>
      </c>
      <c r="B1540" s="4">
        <v>42987</v>
      </c>
      <c r="C1540" s="12" t="str">
        <f t="shared" si="24"/>
        <v>2017/09</v>
      </c>
      <c r="D1540" s="4">
        <v>42991</v>
      </c>
      <c r="E1540" s="3" t="s">
        <v>21</v>
      </c>
      <c r="F1540" s="3" t="s">
        <v>960</v>
      </c>
      <c r="G1540" s="3" t="s">
        <v>3083</v>
      </c>
      <c r="H1540" s="5">
        <v>1931958</v>
      </c>
      <c r="I1540" s="2">
        <v>7</v>
      </c>
      <c r="J1540" s="2">
        <v>4</v>
      </c>
      <c r="K1540" s="2">
        <v>-386.39159999999998</v>
      </c>
      <c r="L1540" s="18" t="str">
        <f>VLOOKUP(F1540,'BD customers'!$1:$1048576,2,FALSE)</f>
        <v>Stefania Perrino</v>
      </c>
      <c r="M1540" s="2">
        <f>MATCH(orders[[#This Row],[Product ID]],'BD product'!A:A,0)</f>
        <v>885</v>
      </c>
      <c r="N1540" s="2" t="str" cm="1">
        <f t="array" ref="N1540">INDEX('BD product'!A:D,M1540,2)</f>
        <v>Technology</v>
      </c>
    </row>
    <row r="1541" spans="1:14" x14ac:dyDescent="0.3">
      <c r="A1541" s="3" t="s">
        <v>1906</v>
      </c>
      <c r="B1541" s="4">
        <v>42729</v>
      </c>
      <c r="C1541" s="12" t="str">
        <f t="shared" si="24"/>
        <v>2016/12</v>
      </c>
      <c r="D1541" s="4">
        <v>42732</v>
      </c>
      <c r="E1541" s="3" t="s">
        <v>64</v>
      </c>
      <c r="F1541" s="3" t="s">
        <v>1176</v>
      </c>
      <c r="G1541" s="3" t="s">
        <v>3083</v>
      </c>
      <c r="H1541" s="5">
        <v>2575944</v>
      </c>
      <c r="I1541" s="2">
        <v>7</v>
      </c>
      <c r="J1541" s="2">
        <v>2</v>
      </c>
      <c r="K1541" s="2">
        <v>257.59440000000001</v>
      </c>
      <c r="L1541" s="18" t="str">
        <f>VLOOKUP(F1541,'BD customers'!$1:$1048576,2,FALSE)</f>
        <v>Grace Kelly</v>
      </c>
      <c r="M1541" s="2">
        <f>MATCH(orders[[#This Row],[Product ID]],'BD product'!A:A,0)</f>
        <v>885</v>
      </c>
      <c r="N1541" s="2" t="str" cm="1">
        <f t="array" ref="N1541">INDEX('BD product'!A:D,M1541,2)</f>
        <v>Technology</v>
      </c>
    </row>
    <row r="1542" spans="1:14" x14ac:dyDescent="0.3">
      <c r="A1542" s="3" t="s">
        <v>114</v>
      </c>
      <c r="B1542" s="4">
        <v>41832</v>
      </c>
      <c r="C1542" s="12" t="str">
        <f t="shared" si="24"/>
        <v>2014/07</v>
      </c>
      <c r="D1542" s="4">
        <v>41836</v>
      </c>
      <c r="E1542" s="3" t="s">
        <v>21</v>
      </c>
      <c r="F1542" s="3" t="s">
        <v>115</v>
      </c>
      <c r="G1542" s="3" t="s">
        <v>3085</v>
      </c>
      <c r="H1542" s="5">
        <v>255936</v>
      </c>
      <c r="I1542" s="2">
        <v>8</v>
      </c>
      <c r="J1542" s="2">
        <v>2</v>
      </c>
      <c r="K1542" s="2">
        <v>28.7928</v>
      </c>
      <c r="L1542" s="18" t="str">
        <f>VLOOKUP(F1542,'BD customers'!$1:$1048576,2,FALSE)</f>
        <v>Ben Ferrer</v>
      </c>
      <c r="M1542" s="2">
        <f>MATCH(orders[[#This Row],[Product ID]],'BD product'!A:A,0)</f>
        <v>886</v>
      </c>
      <c r="N1542" s="2" t="str" cm="1">
        <f t="array" ref="N1542">INDEX('BD product'!A:D,M1542,2)</f>
        <v>Technology</v>
      </c>
    </row>
    <row r="1543" spans="1:14" x14ac:dyDescent="0.3">
      <c r="A1543" s="3" t="s">
        <v>208</v>
      </c>
      <c r="B1543" s="4">
        <v>42993</v>
      </c>
      <c r="C1543" s="12" t="str">
        <f t="shared" si="24"/>
        <v>2017/09</v>
      </c>
      <c r="D1543" s="4">
        <v>42995</v>
      </c>
      <c r="E1543" s="3" t="s">
        <v>11</v>
      </c>
      <c r="F1543" s="3" t="s">
        <v>209</v>
      </c>
      <c r="G1543" s="3" t="s">
        <v>3085</v>
      </c>
      <c r="H1543" s="5">
        <v>3999</v>
      </c>
      <c r="I1543" s="2">
        <v>1</v>
      </c>
      <c r="J1543" s="2">
        <v>0</v>
      </c>
      <c r="K1543" s="2">
        <v>11.597099999999999</v>
      </c>
      <c r="L1543" s="18" t="str">
        <f>VLOOKUP(F1543,'BD customers'!$1:$1048576,2,FALSE)</f>
        <v>Carl Ludwig</v>
      </c>
      <c r="M1543" s="2">
        <f>MATCH(orders[[#This Row],[Product ID]],'BD product'!A:A,0)</f>
        <v>886</v>
      </c>
      <c r="N1543" s="2" t="str" cm="1">
        <f t="array" ref="N1543">INDEX('BD product'!A:D,M1543,2)</f>
        <v>Technology</v>
      </c>
    </row>
    <row r="1544" spans="1:14" x14ac:dyDescent="0.3">
      <c r="A1544" s="3" t="s">
        <v>1898</v>
      </c>
      <c r="B1544" s="4">
        <v>42708</v>
      </c>
      <c r="C1544" s="12" t="str">
        <f t="shared" si="24"/>
        <v>2016/12</v>
      </c>
      <c r="D1544" s="4">
        <v>42709</v>
      </c>
      <c r="E1544" s="3" t="s">
        <v>64</v>
      </c>
      <c r="F1544" s="3" t="s">
        <v>727</v>
      </c>
      <c r="G1544" s="3" t="s">
        <v>3087</v>
      </c>
      <c r="H1544" s="5">
        <v>4056</v>
      </c>
      <c r="I1544" s="2">
        <v>4</v>
      </c>
      <c r="J1544" s="2">
        <v>0</v>
      </c>
      <c r="K1544" s="2">
        <v>19.874400000000001</v>
      </c>
      <c r="L1544" s="18" t="str">
        <f>VLOOKUP(F1544,'BD customers'!$1:$1048576,2,FALSE)</f>
        <v>Becky Martin</v>
      </c>
      <c r="M1544" s="2">
        <f>MATCH(orders[[#This Row],[Product ID]],'BD product'!A:A,0)</f>
        <v>887</v>
      </c>
      <c r="N1544" s="2" t="str" cm="1">
        <f t="array" ref="N1544">INDEX('BD product'!A:D,M1544,2)</f>
        <v>Office Supplies</v>
      </c>
    </row>
    <row r="1545" spans="1:14" x14ac:dyDescent="0.3">
      <c r="A1545" s="3" t="s">
        <v>3088</v>
      </c>
      <c r="B1545" s="4">
        <v>42700</v>
      </c>
      <c r="C1545" s="12" t="str">
        <f t="shared" si="24"/>
        <v>2016/11</v>
      </c>
      <c r="D1545" s="4">
        <v>42703</v>
      </c>
      <c r="E1545" s="3" t="s">
        <v>64</v>
      </c>
      <c r="F1545" s="3" t="s">
        <v>3089</v>
      </c>
      <c r="G1545" s="3" t="s">
        <v>3087</v>
      </c>
      <c r="H1545" s="5">
        <v>7098</v>
      </c>
      <c r="I1545" s="2">
        <v>7</v>
      </c>
      <c r="J1545" s="2">
        <v>0</v>
      </c>
      <c r="K1545" s="2">
        <v>34.780200000000001</v>
      </c>
      <c r="L1545" s="18" t="str">
        <f>VLOOKUP(F1545,'BD customers'!$1:$1048576,2,FALSE)</f>
        <v>Mark Cousins</v>
      </c>
      <c r="M1545" s="2">
        <f>MATCH(orders[[#This Row],[Product ID]],'BD product'!A:A,0)</f>
        <v>887</v>
      </c>
      <c r="N1545" s="2" t="str" cm="1">
        <f t="array" ref="N1545">INDEX('BD product'!A:D,M1545,2)</f>
        <v>Office Supplies</v>
      </c>
    </row>
    <row r="1546" spans="1:14" x14ac:dyDescent="0.3">
      <c r="A1546" s="3" t="s">
        <v>1898</v>
      </c>
      <c r="B1546" s="4">
        <v>42708</v>
      </c>
      <c r="C1546" s="12" t="str">
        <f t="shared" si="24"/>
        <v>2016/12</v>
      </c>
      <c r="D1546" s="4">
        <v>42709</v>
      </c>
      <c r="E1546" s="3" t="s">
        <v>64</v>
      </c>
      <c r="F1546" s="3" t="s">
        <v>727</v>
      </c>
      <c r="G1546" s="3" t="s">
        <v>3090</v>
      </c>
      <c r="H1546" s="5">
        <v>18294</v>
      </c>
      <c r="I1546" s="2">
        <v>3</v>
      </c>
      <c r="J1546" s="2">
        <v>0</v>
      </c>
      <c r="K1546" s="2">
        <v>3.6587999999999998</v>
      </c>
      <c r="L1546" s="18" t="str">
        <f>VLOOKUP(F1546,'BD customers'!$1:$1048576,2,FALSE)</f>
        <v>Becky Martin</v>
      </c>
      <c r="M1546" s="2">
        <f>MATCH(orders[[#This Row],[Product ID]],'BD product'!A:A,0)</f>
        <v>888</v>
      </c>
      <c r="N1546" s="2" t="str" cm="1">
        <f t="array" ref="N1546">INDEX('BD product'!A:D,M1546,2)</f>
        <v>Office Supplies</v>
      </c>
    </row>
    <row r="1547" spans="1:14" x14ac:dyDescent="0.3">
      <c r="A1547" s="3" t="s">
        <v>1898</v>
      </c>
      <c r="B1547" s="4">
        <v>42708</v>
      </c>
      <c r="C1547" s="12" t="str">
        <f t="shared" si="24"/>
        <v>2016/12</v>
      </c>
      <c r="D1547" s="4">
        <v>42709</v>
      </c>
      <c r="E1547" s="3" t="s">
        <v>64</v>
      </c>
      <c r="F1547" s="3" t="s">
        <v>727</v>
      </c>
      <c r="G1547" s="3" t="s">
        <v>3092</v>
      </c>
      <c r="H1547" s="5">
        <v>19386</v>
      </c>
      <c r="I1547" s="2">
        <v>2</v>
      </c>
      <c r="J1547" s="2">
        <v>0</v>
      </c>
      <c r="K1547" s="2">
        <v>11.631600000000001</v>
      </c>
      <c r="L1547" s="18" t="str">
        <f>VLOOKUP(F1547,'BD customers'!$1:$1048576,2,FALSE)</f>
        <v>Becky Martin</v>
      </c>
      <c r="M1547" s="2">
        <f>MATCH(orders[[#This Row],[Product ID]],'BD product'!A:A,0)</f>
        <v>889</v>
      </c>
      <c r="N1547" s="2" t="str" cm="1">
        <f t="array" ref="N1547">INDEX('BD product'!A:D,M1547,2)</f>
        <v>Office Supplies</v>
      </c>
    </row>
    <row r="1548" spans="1:14" x14ac:dyDescent="0.3">
      <c r="A1548" s="3" t="s">
        <v>2245</v>
      </c>
      <c r="B1548" s="4">
        <v>43045</v>
      </c>
      <c r="C1548" s="12" t="str">
        <f t="shared" si="24"/>
        <v>2017/11</v>
      </c>
      <c r="D1548" s="4">
        <v>43050</v>
      </c>
      <c r="E1548" s="3" t="s">
        <v>21</v>
      </c>
      <c r="F1548" s="3" t="s">
        <v>514</v>
      </c>
      <c r="G1548" s="3" t="s">
        <v>3094</v>
      </c>
      <c r="H1548" s="5">
        <v>568</v>
      </c>
      <c r="I1548" s="2">
        <v>2</v>
      </c>
      <c r="J1548" s="2">
        <v>0</v>
      </c>
      <c r="K1548" s="2">
        <v>1.7607999999999999</v>
      </c>
      <c r="L1548" s="18" t="str">
        <f>VLOOKUP(F1548,'BD customers'!$1:$1048576,2,FALSE)</f>
        <v>Zuschuss Carroll</v>
      </c>
      <c r="M1548" s="2">
        <f>MATCH(orders[[#This Row],[Product ID]],'BD product'!A:A,0)</f>
        <v>890</v>
      </c>
      <c r="N1548" s="2" t="str" cm="1">
        <f t="array" ref="N1548">INDEX('BD product'!A:D,M1548,2)</f>
        <v>Office Supplies</v>
      </c>
    </row>
    <row r="1549" spans="1:14" x14ac:dyDescent="0.3">
      <c r="A1549" s="3" t="s">
        <v>1585</v>
      </c>
      <c r="B1549" s="4">
        <v>42308</v>
      </c>
      <c r="C1549" s="12" t="str">
        <f t="shared" si="24"/>
        <v>2015/10</v>
      </c>
      <c r="D1549" s="4">
        <v>42310</v>
      </c>
      <c r="E1549" s="3" t="s">
        <v>11</v>
      </c>
      <c r="F1549" s="3" t="s">
        <v>1586</v>
      </c>
      <c r="G1549" s="3" t="s">
        <v>3096</v>
      </c>
      <c r="H1549" s="5">
        <v>7996</v>
      </c>
      <c r="I1549" s="2">
        <v>2</v>
      </c>
      <c r="J1549" s="2">
        <v>0</v>
      </c>
      <c r="K1549" s="2">
        <v>3.5981999999999998</v>
      </c>
      <c r="L1549" s="18" t="str">
        <f>VLOOKUP(F1549,'BD customers'!$1:$1048576,2,FALSE)</f>
        <v>Kean Thornton</v>
      </c>
      <c r="M1549" s="2">
        <f>MATCH(orders[[#This Row],[Product ID]],'BD product'!A:A,0)</f>
        <v>891</v>
      </c>
      <c r="N1549" s="2" t="str" cm="1">
        <f t="array" ref="N1549">INDEX('BD product'!A:D,M1549,2)</f>
        <v>Office Supplies</v>
      </c>
    </row>
    <row r="1550" spans="1:14" x14ac:dyDescent="0.3">
      <c r="A1550" s="3" t="s">
        <v>3098</v>
      </c>
      <c r="B1550" s="4">
        <v>42520</v>
      </c>
      <c r="C1550" s="12" t="str">
        <f t="shared" si="24"/>
        <v>2016/05</v>
      </c>
      <c r="D1550" s="4">
        <v>42522</v>
      </c>
      <c r="E1550" s="3" t="s">
        <v>64</v>
      </c>
      <c r="F1550" s="3" t="s">
        <v>1619</v>
      </c>
      <c r="G1550" s="3" t="s">
        <v>3099</v>
      </c>
      <c r="H1550" s="5">
        <v>839988</v>
      </c>
      <c r="I1550" s="2">
        <v>2</v>
      </c>
      <c r="J1550" s="2">
        <v>4</v>
      </c>
      <c r="K1550" s="2">
        <v>6.9999000000000002</v>
      </c>
      <c r="L1550" s="18" t="str">
        <f>VLOOKUP(F1550,'BD customers'!$1:$1048576,2,FALSE)</f>
        <v>Brooke Gillingham</v>
      </c>
      <c r="M1550" s="2">
        <f>MATCH(orders[[#This Row],[Product ID]],'BD product'!A:A,0)</f>
        <v>892</v>
      </c>
      <c r="N1550" s="2" t="str" cm="1">
        <f t="array" ref="N1550">INDEX('BD product'!A:D,M1550,2)</f>
        <v>Technology</v>
      </c>
    </row>
    <row r="1551" spans="1:14" x14ac:dyDescent="0.3">
      <c r="A1551" s="3" t="s">
        <v>3101</v>
      </c>
      <c r="B1551" s="4">
        <v>41826</v>
      </c>
      <c r="C1551" s="12" t="str">
        <f t="shared" si="24"/>
        <v>2014/07</v>
      </c>
      <c r="D1551" s="4">
        <v>41828</v>
      </c>
      <c r="E1551" s="3" t="s">
        <v>64</v>
      </c>
      <c r="F1551" s="3" t="s">
        <v>1880</v>
      </c>
      <c r="G1551" s="3" t="s">
        <v>3099</v>
      </c>
      <c r="H1551" s="5">
        <v>559992</v>
      </c>
      <c r="I1551" s="2">
        <v>1</v>
      </c>
      <c r="J1551" s="2">
        <v>2</v>
      </c>
      <c r="K1551" s="2">
        <v>174.9975</v>
      </c>
      <c r="L1551" s="18" t="str">
        <f>VLOOKUP(F1551,'BD customers'!$1:$1048576,2,FALSE)</f>
        <v>Emily Phan</v>
      </c>
      <c r="M1551" s="2">
        <f>MATCH(orders[[#This Row],[Product ID]],'BD product'!A:A,0)</f>
        <v>892</v>
      </c>
      <c r="N1551" s="2" t="str" cm="1">
        <f t="array" ref="N1551">INDEX('BD product'!A:D,M1551,2)</f>
        <v>Technology</v>
      </c>
    </row>
    <row r="1552" spans="1:14" x14ac:dyDescent="0.3">
      <c r="A1552" s="3" t="s">
        <v>2187</v>
      </c>
      <c r="B1552" s="4">
        <v>42671</v>
      </c>
      <c r="C1552" s="12" t="str">
        <f t="shared" si="24"/>
        <v>2016/10</v>
      </c>
      <c r="D1552" s="4">
        <v>42671</v>
      </c>
      <c r="E1552" s="3" t="s">
        <v>41</v>
      </c>
      <c r="F1552" s="3" t="s">
        <v>290</v>
      </c>
      <c r="G1552" s="3" t="s">
        <v>3102</v>
      </c>
      <c r="H1552" s="5">
        <v>47952</v>
      </c>
      <c r="I1552" s="2">
        <v>3</v>
      </c>
      <c r="J1552" s="2">
        <v>2</v>
      </c>
      <c r="K1552" s="2">
        <v>13.786199999999999</v>
      </c>
      <c r="L1552" s="18" t="str">
        <f>VLOOKUP(F1552,'BD customers'!$1:$1048576,2,FALSE)</f>
        <v>Patrick Gardner</v>
      </c>
      <c r="M1552" s="2">
        <f>MATCH(orders[[#This Row],[Product ID]],'BD product'!A:A,0)</f>
        <v>893</v>
      </c>
      <c r="N1552" s="2" t="str" cm="1">
        <f t="array" ref="N1552">INDEX('BD product'!A:D,M1552,2)</f>
        <v>Furniture</v>
      </c>
    </row>
    <row r="1553" spans="1:14" x14ac:dyDescent="0.3">
      <c r="A1553" s="3" t="s">
        <v>2187</v>
      </c>
      <c r="B1553" s="4">
        <v>42671</v>
      </c>
      <c r="C1553" s="12" t="str">
        <f t="shared" si="24"/>
        <v>2016/10</v>
      </c>
      <c r="D1553" s="4">
        <v>42671</v>
      </c>
      <c r="E1553" s="3" t="s">
        <v>41</v>
      </c>
      <c r="F1553" s="3" t="s">
        <v>290</v>
      </c>
      <c r="G1553" s="3" t="s">
        <v>3104</v>
      </c>
      <c r="H1553" s="5">
        <v>63968</v>
      </c>
      <c r="I1553" s="2">
        <v>2</v>
      </c>
      <c r="J1553" s="2">
        <v>2</v>
      </c>
      <c r="K1553" s="2">
        <v>0</v>
      </c>
      <c r="L1553" s="18" t="str">
        <f>VLOOKUP(F1553,'BD customers'!$1:$1048576,2,FALSE)</f>
        <v>Patrick Gardner</v>
      </c>
      <c r="M1553" s="2">
        <f>MATCH(orders[[#This Row],[Product ID]],'BD product'!A:A,0)</f>
        <v>894</v>
      </c>
      <c r="N1553" s="2" t="str" cm="1">
        <f t="array" ref="N1553">INDEX('BD product'!A:D,M1553,2)</f>
        <v>Furniture</v>
      </c>
    </row>
    <row r="1554" spans="1:14" x14ac:dyDescent="0.3">
      <c r="A1554" s="3" t="s">
        <v>1183</v>
      </c>
      <c r="B1554" s="4">
        <v>41862</v>
      </c>
      <c r="C1554" s="12" t="str">
        <f t="shared" si="24"/>
        <v>2014/08</v>
      </c>
      <c r="D1554" s="4">
        <v>41866</v>
      </c>
      <c r="E1554" s="3" t="s">
        <v>21</v>
      </c>
      <c r="F1554" s="3" t="s">
        <v>1184</v>
      </c>
      <c r="G1554" s="3" t="s">
        <v>3106</v>
      </c>
      <c r="H1554" s="5">
        <v>1235</v>
      </c>
      <c r="I1554" s="2">
        <v>1</v>
      </c>
      <c r="J1554" s="2">
        <v>0</v>
      </c>
      <c r="K1554" s="2">
        <v>0.54339999999999999</v>
      </c>
      <c r="L1554" s="18" t="str">
        <f>VLOOKUP(F1554,'BD customers'!$1:$1048576,2,FALSE)</f>
        <v>Greg Matthias</v>
      </c>
      <c r="M1554" s="2">
        <f>MATCH(orders[[#This Row],[Product ID]],'BD product'!A:A,0)</f>
        <v>895</v>
      </c>
      <c r="N1554" s="2" t="str" cm="1">
        <f t="array" ref="N1554">INDEX('BD product'!A:D,M1554,2)</f>
        <v>Furniture</v>
      </c>
    </row>
    <row r="1555" spans="1:14" x14ac:dyDescent="0.3">
      <c r="A1555" s="3" t="s">
        <v>3108</v>
      </c>
      <c r="B1555" s="4">
        <v>42513</v>
      </c>
      <c r="C1555" s="12" t="str">
        <f t="shared" si="24"/>
        <v>2016/05</v>
      </c>
      <c r="D1555" s="4">
        <v>42517</v>
      </c>
      <c r="E1555" s="3" t="s">
        <v>21</v>
      </c>
      <c r="F1555" s="3" t="s">
        <v>3109</v>
      </c>
      <c r="G1555" s="3" t="s">
        <v>3106</v>
      </c>
      <c r="H1555" s="5">
        <v>3705</v>
      </c>
      <c r="I1555" s="2">
        <v>3</v>
      </c>
      <c r="J1555" s="2">
        <v>0</v>
      </c>
      <c r="K1555" s="2">
        <v>1.6302000000000001</v>
      </c>
      <c r="L1555" s="18" t="str">
        <f>VLOOKUP(F1555,'BD customers'!$1:$1048576,2,FALSE)</f>
        <v>Lisa DeCherney</v>
      </c>
      <c r="M1555" s="2">
        <f>MATCH(orders[[#This Row],[Product ID]],'BD product'!A:A,0)</f>
        <v>895</v>
      </c>
      <c r="N1555" s="2" t="str" cm="1">
        <f t="array" ref="N1555">INDEX('BD product'!A:D,M1555,2)</f>
        <v>Furniture</v>
      </c>
    </row>
    <row r="1556" spans="1:14" x14ac:dyDescent="0.3">
      <c r="A1556" s="3" t="s">
        <v>1183</v>
      </c>
      <c r="B1556" s="4">
        <v>41862</v>
      </c>
      <c r="C1556" s="12" t="str">
        <f t="shared" si="24"/>
        <v>2014/08</v>
      </c>
      <c r="D1556" s="4">
        <v>41866</v>
      </c>
      <c r="E1556" s="3" t="s">
        <v>21</v>
      </c>
      <c r="F1556" s="3" t="s">
        <v>1184</v>
      </c>
      <c r="G1556" s="3" t="s">
        <v>3110</v>
      </c>
      <c r="H1556" s="5">
        <v>4097</v>
      </c>
      <c r="I1556" s="2">
        <v>1</v>
      </c>
      <c r="J1556" s="2">
        <v>0</v>
      </c>
      <c r="K1556" s="2">
        <v>10.652200000000001</v>
      </c>
      <c r="L1556" s="18" t="str">
        <f>VLOOKUP(F1556,'BD customers'!$1:$1048576,2,FALSE)</f>
        <v>Greg Matthias</v>
      </c>
      <c r="M1556" s="2">
        <f>MATCH(orders[[#This Row],[Product ID]],'BD product'!A:A,0)</f>
        <v>896</v>
      </c>
      <c r="N1556" s="2" t="str" cm="1">
        <f t="array" ref="N1556">INDEX('BD product'!A:D,M1556,2)</f>
        <v>Office Supplies</v>
      </c>
    </row>
    <row r="1557" spans="1:14" x14ac:dyDescent="0.3">
      <c r="A1557" s="3" t="s">
        <v>3112</v>
      </c>
      <c r="B1557" s="4">
        <v>42611</v>
      </c>
      <c r="C1557" s="12" t="str">
        <f t="shared" si="24"/>
        <v>2016/08</v>
      </c>
      <c r="D1557" s="4">
        <v>42617</v>
      </c>
      <c r="E1557" s="3" t="s">
        <v>21</v>
      </c>
      <c r="F1557" s="3" t="s">
        <v>621</v>
      </c>
      <c r="G1557" s="3" t="s">
        <v>3113</v>
      </c>
      <c r="H1557" s="5">
        <v>220</v>
      </c>
      <c r="I1557" s="2">
        <v>4</v>
      </c>
      <c r="J1557" s="2">
        <v>0</v>
      </c>
      <c r="K1557" s="2">
        <v>5.4999999999999997E-3</v>
      </c>
      <c r="L1557" s="18" t="str">
        <f>VLOOKUP(F1557,'BD customers'!$1:$1048576,2,FALSE)</f>
        <v>Meg O'Connel</v>
      </c>
      <c r="M1557" s="2">
        <f>MATCH(orders[[#This Row],[Product ID]],'BD product'!A:A,0)</f>
        <v>897</v>
      </c>
      <c r="N1557" s="2" t="str" cm="1">
        <f t="array" ref="N1557">INDEX('BD product'!A:D,M1557,2)</f>
        <v>Technology</v>
      </c>
    </row>
    <row r="1558" spans="1:14" x14ac:dyDescent="0.3">
      <c r="A1558" s="3" t="s">
        <v>54</v>
      </c>
      <c r="B1558" s="4">
        <v>42945</v>
      </c>
      <c r="C1558" s="12" t="str">
        <f t="shared" si="24"/>
        <v>2017/07</v>
      </c>
      <c r="D1558" s="4">
        <v>42948</v>
      </c>
      <c r="E1558" s="3" t="s">
        <v>11</v>
      </c>
      <c r="F1558" s="3" t="s">
        <v>55</v>
      </c>
      <c r="G1558" s="3" t="s">
        <v>3113</v>
      </c>
      <c r="H1558" s="5">
        <v>220</v>
      </c>
      <c r="I1558" s="2">
        <v>5</v>
      </c>
      <c r="J1558" s="2">
        <v>2</v>
      </c>
      <c r="K1558" s="2">
        <v>0.13750000000000001</v>
      </c>
      <c r="L1558" s="18" t="str">
        <f>VLOOKUP(F1558,'BD customers'!$1:$1048576,2,FALSE)</f>
        <v>Anna Gayman</v>
      </c>
      <c r="M1558" s="2">
        <f>MATCH(orders[[#This Row],[Product ID]],'BD product'!A:A,0)</f>
        <v>897</v>
      </c>
      <c r="N1558" s="2" t="str" cm="1">
        <f t="array" ref="N1558">INDEX('BD product'!A:D,M1558,2)</f>
        <v>Technology</v>
      </c>
    </row>
    <row r="1559" spans="1:14" x14ac:dyDescent="0.3">
      <c r="A1559" s="3" t="s">
        <v>289</v>
      </c>
      <c r="B1559" s="4">
        <v>42415</v>
      </c>
      <c r="C1559" s="12" t="str">
        <f t="shared" si="24"/>
        <v>2016/02</v>
      </c>
      <c r="D1559" s="4">
        <v>42422</v>
      </c>
      <c r="E1559" s="3" t="s">
        <v>21</v>
      </c>
      <c r="F1559" s="3" t="s">
        <v>290</v>
      </c>
      <c r="G1559" s="3" t="s">
        <v>3115</v>
      </c>
      <c r="H1559" s="5">
        <v>398352</v>
      </c>
      <c r="I1559" s="2">
        <v>3</v>
      </c>
      <c r="J1559" s="2">
        <v>2</v>
      </c>
      <c r="K1559" s="2">
        <v>12.448499999999999</v>
      </c>
      <c r="L1559" s="18" t="str">
        <f>VLOOKUP(F1559,'BD customers'!$1:$1048576,2,FALSE)</f>
        <v>Patrick Gardner</v>
      </c>
      <c r="M1559" s="2">
        <f>MATCH(orders[[#This Row],[Product ID]],'BD product'!A:A,0)</f>
        <v>898</v>
      </c>
      <c r="N1559" s="2" t="str" cm="1">
        <f t="array" ref="N1559">INDEX('BD product'!A:D,M1559,2)</f>
        <v>Office Supplies</v>
      </c>
    </row>
    <row r="1560" spans="1:14" x14ac:dyDescent="0.3">
      <c r="A1560" s="3" t="s">
        <v>3117</v>
      </c>
      <c r="B1560" s="4">
        <v>42869</v>
      </c>
      <c r="C1560" s="12" t="str">
        <f t="shared" si="24"/>
        <v>2017/05</v>
      </c>
      <c r="D1560" s="4">
        <v>42876</v>
      </c>
      <c r="E1560" s="3" t="s">
        <v>21</v>
      </c>
      <c r="F1560" s="3" t="s">
        <v>3118</v>
      </c>
      <c r="G1560" s="3" t="s">
        <v>3119</v>
      </c>
      <c r="H1560" s="5">
        <v>4869</v>
      </c>
      <c r="I1560" s="2">
        <v>9</v>
      </c>
      <c r="J1560" s="2">
        <v>0</v>
      </c>
      <c r="K1560" s="2">
        <v>23.8581</v>
      </c>
      <c r="L1560" s="18" t="str">
        <f>VLOOKUP(F1560,'BD customers'!$1:$1048576,2,FALSE)</f>
        <v>Eva Jacobs</v>
      </c>
      <c r="M1560" s="2">
        <f>MATCH(orders[[#This Row],[Product ID]],'BD product'!A:A,0)</f>
        <v>899</v>
      </c>
      <c r="N1560" s="2" t="str" cm="1">
        <f t="array" ref="N1560">INDEX('BD product'!A:D,M1560,2)</f>
        <v>Office Supplies</v>
      </c>
    </row>
    <row r="1561" spans="1:14" x14ac:dyDescent="0.3">
      <c r="A1561" s="3" t="s">
        <v>971</v>
      </c>
      <c r="B1561" s="4">
        <v>41985</v>
      </c>
      <c r="C1561" s="12" t="str">
        <f t="shared" si="24"/>
        <v>2014/12</v>
      </c>
      <c r="D1561" s="4">
        <v>41987</v>
      </c>
      <c r="E1561" s="3" t="s">
        <v>11</v>
      </c>
      <c r="F1561" s="3" t="s">
        <v>972</v>
      </c>
      <c r="G1561" s="3" t="s">
        <v>3121</v>
      </c>
      <c r="H1561" s="5">
        <v>764688</v>
      </c>
      <c r="I1561" s="2">
        <v>6</v>
      </c>
      <c r="J1561" s="2">
        <v>2</v>
      </c>
      <c r="K1561" s="2">
        <v>9.5586000000000002</v>
      </c>
      <c r="L1561" s="18" t="str">
        <f>VLOOKUP(F1561,'BD customers'!$1:$1048576,2,FALSE)</f>
        <v>Nora Preis</v>
      </c>
      <c r="M1561" s="2">
        <f>MATCH(orders[[#This Row],[Product ID]],'BD product'!A:A,0)</f>
        <v>900</v>
      </c>
      <c r="N1561" s="2" t="str" cm="1">
        <f t="array" ref="N1561">INDEX('BD product'!A:D,M1561,2)</f>
        <v>Furniture</v>
      </c>
    </row>
    <row r="1562" spans="1:14" x14ac:dyDescent="0.3">
      <c r="A1562" s="3" t="s">
        <v>971</v>
      </c>
      <c r="B1562" s="4">
        <v>41985</v>
      </c>
      <c r="C1562" s="12" t="str">
        <f t="shared" si="24"/>
        <v>2014/12</v>
      </c>
      <c r="D1562" s="4">
        <v>41987</v>
      </c>
      <c r="E1562" s="3" t="s">
        <v>11</v>
      </c>
      <c r="F1562" s="3" t="s">
        <v>972</v>
      </c>
      <c r="G1562" s="3" t="s">
        <v>3123</v>
      </c>
      <c r="H1562" s="5">
        <v>2549745</v>
      </c>
      <c r="I1562" s="2">
        <v>3</v>
      </c>
      <c r="J1562" s="2">
        <v>15</v>
      </c>
      <c r="K1562" s="2">
        <v>11.998799999999999</v>
      </c>
      <c r="L1562" s="18" t="str">
        <f>VLOOKUP(F1562,'BD customers'!$1:$1048576,2,FALSE)</f>
        <v>Nora Preis</v>
      </c>
      <c r="M1562" s="2">
        <f>MATCH(orders[[#This Row],[Product ID]],'BD product'!A:A,0)</f>
        <v>901</v>
      </c>
      <c r="N1562" s="2" t="str" cm="1">
        <f t="array" ref="N1562">INDEX('BD product'!A:D,M1562,2)</f>
        <v>Furniture</v>
      </c>
    </row>
    <row r="1563" spans="1:14" x14ac:dyDescent="0.3">
      <c r="A1563" s="3" t="s">
        <v>768</v>
      </c>
      <c r="B1563" s="4">
        <v>43087</v>
      </c>
      <c r="C1563" s="12" t="str">
        <f t="shared" si="24"/>
        <v>2017/12</v>
      </c>
      <c r="D1563" s="4">
        <v>43093</v>
      </c>
      <c r="E1563" s="3" t="s">
        <v>21</v>
      </c>
      <c r="F1563" s="3" t="s">
        <v>769</v>
      </c>
      <c r="G1563" s="3" t="s">
        <v>3125</v>
      </c>
      <c r="H1563" s="5">
        <v>3882</v>
      </c>
      <c r="I1563" s="2">
        <v>6</v>
      </c>
      <c r="J1563" s="2">
        <v>0</v>
      </c>
      <c r="K1563" s="2">
        <v>1.7468999999999999</v>
      </c>
      <c r="L1563" s="18" t="str">
        <f>VLOOKUP(F1563,'BD customers'!$1:$1048576,2,FALSE)</f>
        <v>Doug Jacobs</v>
      </c>
      <c r="M1563" s="2">
        <f>MATCH(orders[[#This Row],[Product ID]],'BD product'!A:A,0)</f>
        <v>902</v>
      </c>
      <c r="N1563" s="2" t="str" cm="1">
        <f t="array" ref="N1563">INDEX('BD product'!A:D,M1563,2)</f>
        <v>Office Supplies</v>
      </c>
    </row>
    <row r="1564" spans="1:14" x14ac:dyDescent="0.3">
      <c r="A1564" s="3" t="s">
        <v>768</v>
      </c>
      <c r="B1564" s="4">
        <v>43087</v>
      </c>
      <c r="C1564" s="12" t="str">
        <f t="shared" si="24"/>
        <v>2017/12</v>
      </c>
      <c r="D1564" s="4">
        <v>43093</v>
      </c>
      <c r="E1564" s="3" t="s">
        <v>21</v>
      </c>
      <c r="F1564" s="3" t="s">
        <v>769</v>
      </c>
      <c r="G1564" s="3" t="s">
        <v>3126</v>
      </c>
      <c r="H1564" s="5">
        <v>1141938</v>
      </c>
      <c r="I1564" s="2">
        <v>9</v>
      </c>
      <c r="J1564" s="2">
        <v>1</v>
      </c>
      <c r="K1564" s="2">
        <v>139.5702</v>
      </c>
      <c r="L1564" s="18" t="str">
        <f>VLOOKUP(F1564,'BD customers'!$1:$1048576,2,FALSE)</f>
        <v>Doug Jacobs</v>
      </c>
      <c r="M1564" s="2">
        <f>MATCH(orders[[#This Row],[Product ID]],'BD product'!A:A,0)</f>
        <v>903</v>
      </c>
      <c r="N1564" s="2" t="str" cm="1">
        <f t="array" ref="N1564">INDEX('BD product'!A:D,M1564,2)</f>
        <v>Furniture</v>
      </c>
    </row>
    <row r="1565" spans="1:14" x14ac:dyDescent="0.3">
      <c r="A1565" s="3" t="s">
        <v>768</v>
      </c>
      <c r="B1565" s="4">
        <v>43087</v>
      </c>
      <c r="C1565" s="12" t="str">
        <f t="shared" si="24"/>
        <v>2017/12</v>
      </c>
      <c r="D1565" s="4">
        <v>43093</v>
      </c>
      <c r="E1565" s="3" t="s">
        <v>21</v>
      </c>
      <c r="F1565" s="3" t="s">
        <v>769</v>
      </c>
      <c r="G1565" s="3" t="s">
        <v>3128</v>
      </c>
      <c r="H1565" s="5">
        <v>32</v>
      </c>
      <c r="I1565" s="2">
        <v>2</v>
      </c>
      <c r="J1565" s="2">
        <v>0</v>
      </c>
      <c r="K1565" s="2">
        <v>0.1376</v>
      </c>
      <c r="L1565" s="18" t="str">
        <f>VLOOKUP(F1565,'BD customers'!$1:$1048576,2,FALSE)</f>
        <v>Doug Jacobs</v>
      </c>
      <c r="M1565" s="2">
        <f>MATCH(orders[[#This Row],[Product ID]],'BD product'!A:A,0)</f>
        <v>904</v>
      </c>
      <c r="N1565" s="2" t="str" cm="1">
        <f t="array" ref="N1565">INDEX('BD product'!A:D,M1565,2)</f>
        <v>Office Supplies</v>
      </c>
    </row>
    <row r="1566" spans="1:14" x14ac:dyDescent="0.3">
      <c r="A1566" s="3" t="s">
        <v>3130</v>
      </c>
      <c r="B1566" s="4">
        <v>42189</v>
      </c>
      <c r="C1566" s="12" t="str">
        <f t="shared" si="24"/>
        <v>2015/07</v>
      </c>
      <c r="D1566" s="4">
        <v>42194</v>
      </c>
      <c r="E1566" s="3" t="s">
        <v>21</v>
      </c>
      <c r="F1566" s="3" t="s">
        <v>91</v>
      </c>
      <c r="G1566" s="3" t="s">
        <v>3131</v>
      </c>
      <c r="H1566" s="5">
        <v>109996</v>
      </c>
      <c r="I1566" s="2">
        <v>4</v>
      </c>
      <c r="J1566" s="2">
        <v>0</v>
      </c>
      <c r="K1566" s="2">
        <v>285.9896</v>
      </c>
      <c r="L1566" s="18" t="str">
        <f>VLOOKUP(F1566,'BD customers'!$1:$1048576,2,FALSE)</f>
        <v>Irene Maddox</v>
      </c>
      <c r="M1566" s="2">
        <f>MATCH(orders[[#This Row],[Product ID]],'BD product'!A:A,0)</f>
        <v>905</v>
      </c>
      <c r="N1566" s="2" t="str" cm="1">
        <f t="array" ref="N1566">INDEX('BD product'!A:D,M1566,2)</f>
        <v>Technology</v>
      </c>
    </row>
    <row r="1567" spans="1:14" x14ac:dyDescent="0.3">
      <c r="A1567" s="3" t="s">
        <v>3133</v>
      </c>
      <c r="B1567" s="4">
        <v>42513</v>
      </c>
      <c r="C1567" s="12" t="str">
        <f t="shared" si="24"/>
        <v>2016/05</v>
      </c>
      <c r="D1567" s="4">
        <v>42518</v>
      </c>
      <c r="E1567" s="3" t="s">
        <v>21</v>
      </c>
      <c r="F1567" s="3" t="s">
        <v>853</v>
      </c>
      <c r="G1567" s="3" t="s">
        <v>3131</v>
      </c>
      <c r="H1567" s="5">
        <v>1979928</v>
      </c>
      <c r="I1567" s="2">
        <v>9</v>
      </c>
      <c r="J1567" s="2">
        <v>2</v>
      </c>
      <c r="K1567" s="2">
        <v>148.49459999999999</v>
      </c>
      <c r="L1567" s="18" t="str">
        <f>VLOOKUP(F1567,'BD customers'!$1:$1048576,2,FALSE)</f>
        <v>Ken Lonsdale</v>
      </c>
      <c r="M1567" s="2">
        <f>MATCH(orders[[#This Row],[Product ID]],'BD product'!A:A,0)</f>
        <v>905</v>
      </c>
      <c r="N1567" s="2" t="str" cm="1">
        <f t="array" ref="N1567">INDEX('BD product'!A:D,M1567,2)</f>
        <v>Technology</v>
      </c>
    </row>
    <row r="1568" spans="1:14" x14ac:dyDescent="0.3">
      <c r="A1568" s="3" t="s">
        <v>1722</v>
      </c>
      <c r="B1568" s="4">
        <v>42804</v>
      </c>
      <c r="C1568" s="12" t="str">
        <f t="shared" si="24"/>
        <v>2017/03</v>
      </c>
      <c r="D1568" s="4">
        <v>42808</v>
      </c>
      <c r="E1568" s="3" t="s">
        <v>21</v>
      </c>
      <c r="F1568" s="3" t="s">
        <v>1723</v>
      </c>
      <c r="G1568" s="3" t="s">
        <v>3134</v>
      </c>
      <c r="H1568" s="5">
        <v>6696</v>
      </c>
      <c r="I1568" s="2">
        <v>1</v>
      </c>
      <c r="J1568" s="2">
        <v>2</v>
      </c>
      <c r="K1568" s="2">
        <v>0.50219999999999998</v>
      </c>
      <c r="L1568" s="18" t="str">
        <f>VLOOKUP(F1568,'BD customers'!$1:$1048576,2,FALSE)</f>
        <v>Mick Hernandez</v>
      </c>
      <c r="M1568" s="2">
        <f>MATCH(orders[[#This Row],[Product ID]],'BD product'!A:A,0)</f>
        <v>906</v>
      </c>
      <c r="N1568" s="2" t="str" cm="1">
        <f t="array" ref="N1568">INDEX('BD product'!A:D,M1568,2)</f>
        <v>Furniture</v>
      </c>
    </row>
    <row r="1569" spans="1:14" x14ac:dyDescent="0.3">
      <c r="A1569" s="3" t="s">
        <v>671</v>
      </c>
      <c r="B1569" s="4">
        <v>42644</v>
      </c>
      <c r="C1569" s="12" t="str">
        <f t="shared" si="24"/>
        <v>2016/10</v>
      </c>
      <c r="D1569" s="4">
        <v>42645</v>
      </c>
      <c r="E1569" s="3" t="s">
        <v>64</v>
      </c>
      <c r="F1569" s="3" t="s">
        <v>672</v>
      </c>
      <c r="G1569" s="3" t="s">
        <v>3134</v>
      </c>
      <c r="H1569" s="5">
        <v>4185</v>
      </c>
      <c r="I1569" s="2">
        <v>5</v>
      </c>
      <c r="J1569" s="2">
        <v>0</v>
      </c>
      <c r="K1569" s="2">
        <v>1.0881000000000001</v>
      </c>
      <c r="L1569" s="18" t="str">
        <f>VLOOKUP(F1569,'BD customers'!$1:$1048576,2,FALSE)</f>
        <v>Chris Cortes</v>
      </c>
      <c r="M1569" s="2">
        <f>MATCH(orders[[#This Row],[Product ID]],'BD product'!A:A,0)</f>
        <v>906</v>
      </c>
      <c r="N1569" s="2" t="str" cm="1">
        <f t="array" ref="N1569">INDEX('BD product'!A:D,M1569,2)</f>
        <v>Furniture</v>
      </c>
    </row>
    <row r="1570" spans="1:14" x14ac:dyDescent="0.3">
      <c r="A1570" s="3" t="s">
        <v>3136</v>
      </c>
      <c r="B1570" s="4">
        <v>42827</v>
      </c>
      <c r="C1570" s="12" t="str">
        <f t="shared" si="24"/>
        <v>2017/04</v>
      </c>
      <c r="D1570" s="4">
        <v>42832</v>
      </c>
      <c r="E1570" s="3" t="s">
        <v>21</v>
      </c>
      <c r="F1570" s="3" t="s">
        <v>3137</v>
      </c>
      <c r="G1570" s="3" t="s">
        <v>3134</v>
      </c>
      <c r="H1570" s="5">
        <v>2511</v>
      </c>
      <c r="I1570" s="2">
        <v>3</v>
      </c>
      <c r="J1570" s="2">
        <v>0</v>
      </c>
      <c r="K1570" s="2">
        <v>6.5286</v>
      </c>
      <c r="L1570" s="18" t="str">
        <f>VLOOKUP(F1570,'BD customers'!$1:$1048576,2,FALSE)</f>
        <v>Jamie Frazer</v>
      </c>
      <c r="M1570" s="2">
        <f>MATCH(orders[[#This Row],[Product ID]],'BD product'!A:A,0)</f>
        <v>906</v>
      </c>
      <c r="N1570" s="2" t="str" cm="1">
        <f t="array" ref="N1570">INDEX('BD product'!A:D,M1570,2)</f>
        <v>Furniture</v>
      </c>
    </row>
    <row r="1571" spans="1:14" x14ac:dyDescent="0.3">
      <c r="A1571" s="3" t="s">
        <v>1722</v>
      </c>
      <c r="B1571" s="4">
        <v>42804</v>
      </c>
      <c r="C1571" s="12" t="str">
        <f t="shared" si="24"/>
        <v>2017/03</v>
      </c>
      <c r="D1571" s="4">
        <v>42808</v>
      </c>
      <c r="E1571" s="3" t="s">
        <v>21</v>
      </c>
      <c r="F1571" s="3" t="s">
        <v>1723</v>
      </c>
      <c r="G1571" s="3" t="s">
        <v>3138</v>
      </c>
      <c r="H1571" s="5">
        <v>43872</v>
      </c>
      <c r="I1571" s="2">
        <v>2</v>
      </c>
      <c r="J1571" s="2">
        <v>2</v>
      </c>
      <c r="K1571" s="2">
        <v>11.516400000000001</v>
      </c>
      <c r="L1571" s="18" t="str">
        <f>VLOOKUP(F1571,'BD customers'!$1:$1048576,2,FALSE)</f>
        <v>Mick Hernandez</v>
      </c>
      <c r="M1571" s="2">
        <f>MATCH(orders[[#This Row],[Product ID]],'BD product'!A:A,0)</f>
        <v>907</v>
      </c>
      <c r="N1571" s="2" t="str" cm="1">
        <f t="array" ref="N1571">INDEX('BD product'!A:D,M1571,2)</f>
        <v>Furniture</v>
      </c>
    </row>
    <row r="1572" spans="1:14" x14ac:dyDescent="0.3">
      <c r="A1572" s="3" t="s">
        <v>3140</v>
      </c>
      <c r="B1572" s="4">
        <v>42264</v>
      </c>
      <c r="C1572" s="12" t="str">
        <f t="shared" si="24"/>
        <v>2015/09</v>
      </c>
      <c r="D1572" s="4">
        <v>42268</v>
      </c>
      <c r="E1572" s="3" t="s">
        <v>21</v>
      </c>
      <c r="F1572" s="3" t="s">
        <v>171</v>
      </c>
      <c r="G1572" s="3" t="s">
        <v>3138</v>
      </c>
      <c r="H1572" s="5">
        <v>21936</v>
      </c>
      <c r="I1572" s="2">
        <v>2</v>
      </c>
      <c r="J1572" s="2">
        <v>6</v>
      </c>
      <c r="K1572" s="2">
        <v>-10.419600000000001</v>
      </c>
      <c r="L1572" s="18" t="str">
        <f>VLOOKUP(F1572,'BD customers'!$1:$1048576,2,FALSE)</f>
        <v>Sylvia Foulston</v>
      </c>
      <c r="M1572" s="2">
        <f>MATCH(orders[[#This Row],[Product ID]],'BD product'!A:A,0)</f>
        <v>907</v>
      </c>
      <c r="N1572" s="2" t="str" cm="1">
        <f t="array" ref="N1572">INDEX('BD product'!A:D,M1572,2)</f>
        <v>Furniture</v>
      </c>
    </row>
    <row r="1573" spans="1:14" x14ac:dyDescent="0.3">
      <c r="A1573" s="3" t="s">
        <v>1065</v>
      </c>
      <c r="B1573" s="4">
        <v>42728</v>
      </c>
      <c r="C1573" s="12" t="str">
        <f t="shared" si="24"/>
        <v>2016/12</v>
      </c>
      <c r="D1573" s="4">
        <v>42732</v>
      </c>
      <c r="E1573" s="3" t="s">
        <v>11</v>
      </c>
      <c r="F1573" s="3" t="s">
        <v>796</v>
      </c>
      <c r="G1573" s="3" t="s">
        <v>3141</v>
      </c>
      <c r="H1573" s="5">
        <v>540048</v>
      </c>
      <c r="I1573" s="2">
        <v>3</v>
      </c>
      <c r="J1573" s="2">
        <v>2</v>
      </c>
      <c r="K1573" s="2">
        <v>-47.254199999999997</v>
      </c>
      <c r="L1573" s="18" t="str">
        <f>VLOOKUP(F1573,'BD customers'!$1:$1048576,2,FALSE)</f>
        <v>Ross Baird</v>
      </c>
      <c r="M1573" s="2">
        <f>MATCH(orders[[#This Row],[Product ID]],'BD product'!A:A,0)</f>
        <v>908</v>
      </c>
      <c r="N1573" s="2" t="str" cm="1">
        <f t="array" ref="N1573">INDEX('BD product'!A:D,M1573,2)</f>
        <v>Office Supplies</v>
      </c>
    </row>
    <row r="1574" spans="1:14" x14ac:dyDescent="0.3">
      <c r="A1574" s="3" t="s">
        <v>867</v>
      </c>
      <c r="B1574" s="4">
        <v>43051</v>
      </c>
      <c r="C1574" s="12" t="str">
        <f t="shared" si="24"/>
        <v>2017/11</v>
      </c>
      <c r="D1574" s="4">
        <v>43057</v>
      </c>
      <c r="E1574" s="3" t="s">
        <v>21</v>
      </c>
      <c r="F1574" s="3" t="s">
        <v>868</v>
      </c>
      <c r="G1574" s="3" t="s">
        <v>3141</v>
      </c>
      <c r="H1574" s="5">
        <v>540048</v>
      </c>
      <c r="I1574" s="2">
        <v>3</v>
      </c>
      <c r="J1574" s="2">
        <v>2</v>
      </c>
      <c r="K1574" s="2">
        <v>-47.254199999999997</v>
      </c>
      <c r="L1574" s="18" t="str">
        <f>VLOOKUP(F1574,'BD customers'!$1:$1048576,2,FALSE)</f>
        <v>Nathan Gelder</v>
      </c>
      <c r="M1574" s="2">
        <f>MATCH(orders[[#This Row],[Product ID]],'BD product'!A:A,0)</f>
        <v>908</v>
      </c>
      <c r="N1574" s="2" t="str" cm="1">
        <f t="array" ref="N1574">INDEX('BD product'!A:D,M1574,2)</f>
        <v>Office Supplies</v>
      </c>
    </row>
    <row r="1575" spans="1:14" x14ac:dyDescent="0.3">
      <c r="A1575" s="3" t="s">
        <v>3143</v>
      </c>
      <c r="B1575" s="4">
        <v>43031</v>
      </c>
      <c r="C1575" s="12" t="str">
        <f t="shared" si="24"/>
        <v>2017/10</v>
      </c>
      <c r="D1575" s="4">
        <v>43035</v>
      </c>
      <c r="E1575" s="3" t="s">
        <v>21</v>
      </c>
      <c r="F1575" s="3" t="s">
        <v>3144</v>
      </c>
      <c r="G1575" s="3" t="s">
        <v>3145</v>
      </c>
      <c r="H1575" s="5">
        <v>86388</v>
      </c>
      <c r="I1575" s="2">
        <v>3</v>
      </c>
      <c r="J1575" s="2">
        <v>2</v>
      </c>
      <c r="K1575" s="2">
        <v>10.798500000000001</v>
      </c>
      <c r="L1575" s="18" t="str">
        <f>VLOOKUP(F1575,'BD customers'!$1:$1048576,2,FALSE)</f>
        <v>Jocasta Rupert</v>
      </c>
      <c r="M1575" s="2">
        <f>MATCH(orders[[#This Row],[Product ID]],'BD product'!A:A,0)</f>
        <v>909</v>
      </c>
      <c r="N1575" s="2" t="str" cm="1">
        <f t="array" ref="N1575">INDEX('BD product'!A:D,M1575,2)</f>
        <v>Technology</v>
      </c>
    </row>
    <row r="1576" spans="1:14" x14ac:dyDescent="0.3">
      <c r="A1576" s="3" t="s">
        <v>2319</v>
      </c>
      <c r="B1576" s="4">
        <v>41821</v>
      </c>
      <c r="C1576" s="12" t="str">
        <f t="shared" si="24"/>
        <v>2014/07</v>
      </c>
      <c r="D1576" s="4">
        <v>41825</v>
      </c>
      <c r="E1576" s="3" t="s">
        <v>21</v>
      </c>
      <c r="F1576" s="3" t="s">
        <v>2320</v>
      </c>
      <c r="G1576" s="3" t="s">
        <v>3145</v>
      </c>
      <c r="H1576" s="5">
        <v>57592</v>
      </c>
      <c r="I1576" s="2">
        <v>2</v>
      </c>
      <c r="J1576" s="2">
        <v>2</v>
      </c>
      <c r="K1576" s="2">
        <v>0.71989999999999998</v>
      </c>
      <c r="L1576" s="18" t="str">
        <f>VLOOKUP(F1576,'BD customers'!$1:$1048576,2,FALSE)</f>
        <v>Laurel Workman</v>
      </c>
      <c r="M1576" s="2">
        <f>MATCH(orders[[#This Row],[Product ID]],'BD product'!A:A,0)</f>
        <v>909</v>
      </c>
      <c r="N1576" s="2" t="str" cm="1">
        <f t="array" ref="N1576">INDEX('BD product'!A:D,M1576,2)</f>
        <v>Technology</v>
      </c>
    </row>
    <row r="1577" spans="1:14" x14ac:dyDescent="0.3">
      <c r="A1577" s="3" t="s">
        <v>3147</v>
      </c>
      <c r="B1577" s="4">
        <v>42671</v>
      </c>
      <c r="C1577" s="12" t="str">
        <f t="shared" si="24"/>
        <v>2016/10</v>
      </c>
      <c r="D1577" s="4">
        <v>42678</v>
      </c>
      <c r="E1577" s="3" t="s">
        <v>21</v>
      </c>
      <c r="F1577" s="3" t="s">
        <v>3148</v>
      </c>
      <c r="G1577" s="3" t="s">
        <v>3149</v>
      </c>
      <c r="H1577" s="5">
        <v>17616</v>
      </c>
      <c r="I1577" s="2">
        <v>4</v>
      </c>
      <c r="J1577" s="2">
        <v>7</v>
      </c>
      <c r="K1577" s="2">
        <v>-14.0928</v>
      </c>
      <c r="L1577" s="18" t="str">
        <f>VLOOKUP(F1577,'BD customers'!$1:$1048576,2,FALSE)</f>
        <v>Suzanne McNair</v>
      </c>
      <c r="M1577" s="2">
        <f>MATCH(orders[[#This Row],[Product ID]],'BD product'!A:A,0)</f>
        <v>910</v>
      </c>
      <c r="N1577" s="2" t="str" cm="1">
        <f t="array" ref="N1577">INDEX('BD product'!A:D,M1577,2)</f>
        <v>Office Supplies</v>
      </c>
    </row>
    <row r="1578" spans="1:14" x14ac:dyDescent="0.3">
      <c r="A1578" s="3" t="s">
        <v>3151</v>
      </c>
      <c r="B1578" s="4">
        <v>42980</v>
      </c>
      <c r="C1578" s="12" t="str">
        <f t="shared" si="24"/>
        <v>2017/09</v>
      </c>
      <c r="D1578" s="4">
        <v>42985</v>
      </c>
      <c r="E1578" s="3" t="s">
        <v>21</v>
      </c>
      <c r="F1578" s="3" t="s">
        <v>3152</v>
      </c>
      <c r="G1578" s="3" t="s">
        <v>3153</v>
      </c>
      <c r="H1578" s="5">
        <v>657</v>
      </c>
      <c r="I1578" s="2">
        <v>3</v>
      </c>
      <c r="J1578" s="2">
        <v>0</v>
      </c>
      <c r="K1578" s="2">
        <v>1.7739</v>
      </c>
      <c r="L1578" s="18" t="str">
        <f>VLOOKUP(F1578,'BD customers'!$1:$1048576,2,FALSE)</f>
        <v>Phillip Flathmann</v>
      </c>
      <c r="M1578" s="2">
        <f>MATCH(orders[[#This Row],[Product ID]],'BD product'!A:A,0)</f>
        <v>911</v>
      </c>
      <c r="N1578" s="2" t="str" cm="1">
        <f t="array" ref="N1578">INDEX('BD product'!A:D,M1578,2)</f>
        <v>Office Supplies</v>
      </c>
    </row>
    <row r="1579" spans="1:14" x14ac:dyDescent="0.3">
      <c r="A1579" s="3" t="s">
        <v>3155</v>
      </c>
      <c r="B1579" s="4">
        <v>42890</v>
      </c>
      <c r="C1579" s="12" t="str">
        <f t="shared" si="24"/>
        <v>2017/06</v>
      </c>
      <c r="D1579" s="4">
        <v>42894</v>
      </c>
      <c r="E1579" s="3" t="s">
        <v>21</v>
      </c>
      <c r="F1579" s="3" t="s">
        <v>905</v>
      </c>
      <c r="G1579" s="3" t="s">
        <v>3156</v>
      </c>
      <c r="H1579" s="5">
        <v>1248</v>
      </c>
      <c r="I1579" s="2">
        <v>2</v>
      </c>
      <c r="J1579" s="2">
        <v>0</v>
      </c>
      <c r="K1579" s="2">
        <v>0.56159999999999999</v>
      </c>
      <c r="L1579" s="18" t="str">
        <f>VLOOKUP(F1579,'BD customers'!$1:$1048576,2,FALSE)</f>
        <v>Dan Campbell</v>
      </c>
      <c r="M1579" s="2">
        <f>MATCH(orders[[#This Row],[Product ID]],'BD product'!A:A,0)</f>
        <v>912</v>
      </c>
      <c r="N1579" s="2" t="str" cm="1">
        <f t="array" ref="N1579">INDEX('BD product'!A:D,M1579,2)</f>
        <v>Office Supplies</v>
      </c>
    </row>
    <row r="1580" spans="1:14" x14ac:dyDescent="0.3">
      <c r="A1580" s="3" t="s">
        <v>2660</v>
      </c>
      <c r="B1580" s="4">
        <v>42481</v>
      </c>
      <c r="C1580" s="12" t="str">
        <f t="shared" si="24"/>
        <v>2016/04</v>
      </c>
      <c r="D1580" s="4">
        <v>42486</v>
      </c>
      <c r="E1580" s="3" t="s">
        <v>21</v>
      </c>
      <c r="F1580" s="3" t="s">
        <v>903</v>
      </c>
      <c r="G1580" s="3" t="s">
        <v>3158</v>
      </c>
      <c r="H1580" s="5">
        <v>102336</v>
      </c>
      <c r="I1580" s="2">
        <v>4</v>
      </c>
      <c r="J1580" s="2">
        <v>2</v>
      </c>
      <c r="K1580" s="2">
        <v>-1.2791999999999999</v>
      </c>
      <c r="L1580" s="18" t="str">
        <f>VLOOKUP(F1580,'BD customers'!$1:$1048576,2,FALSE)</f>
        <v>Sibella Parks</v>
      </c>
      <c r="M1580" s="2">
        <f>MATCH(orders[[#This Row],[Product ID]],'BD product'!A:A,0)</f>
        <v>913</v>
      </c>
      <c r="N1580" s="2" t="str" cm="1">
        <f t="array" ref="N1580">INDEX('BD product'!A:D,M1580,2)</f>
        <v>Office Supplies</v>
      </c>
    </row>
    <row r="1581" spans="1:14" x14ac:dyDescent="0.3">
      <c r="A1581" s="3" t="s">
        <v>904</v>
      </c>
      <c r="B1581" s="4">
        <v>41825</v>
      </c>
      <c r="C1581" s="12" t="str">
        <f t="shared" si="24"/>
        <v>2014/07</v>
      </c>
      <c r="D1581" s="4">
        <v>41825</v>
      </c>
      <c r="E1581" s="3" t="s">
        <v>41</v>
      </c>
      <c r="F1581" s="3" t="s">
        <v>905</v>
      </c>
      <c r="G1581" s="3" t="s">
        <v>3158</v>
      </c>
      <c r="H1581" s="5">
        <v>281424</v>
      </c>
      <c r="I1581" s="2">
        <v>11</v>
      </c>
      <c r="J1581" s="2">
        <v>2</v>
      </c>
      <c r="K1581" s="2">
        <v>-3.5177999999999998</v>
      </c>
      <c r="L1581" s="18" t="str">
        <f>VLOOKUP(F1581,'BD customers'!$1:$1048576,2,FALSE)</f>
        <v>Dan Campbell</v>
      </c>
      <c r="M1581" s="2">
        <f>MATCH(orders[[#This Row],[Product ID]],'BD product'!A:A,0)</f>
        <v>913</v>
      </c>
      <c r="N1581" s="2" t="str" cm="1">
        <f t="array" ref="N1581">INDEX('BD product'!A:D,M1581,2)</f>
        <v>Office Supplies</v>
      </c>
    </row>
    <row r="1582" spans="1:14" x14ac:dyDescent="0.3">
      <c r="A1582" s="3" t="s">
        <v>446</v>
      </c>
      <c r="B1582" s="4">
        <v>43057</v>
      </c>
      <c r="C1582" s="12" t="str">
        <f t="shared" si="24"/>
        <v>2017/11</v>
      </c>
      <c r="D1582" s="4">
        <v>43060</v>
      </c>
      <c r="E1582" s="3" t="s">
        <v>64</v>
      </c>
      <c r="F1582" s="3" t="s">
        <v>447</v>
      </c>
      <c r="G1582" s="3" t="s">
        <v>3158</v>
      </c>
      <c r="H1582" s="5">
        <v>9594</v>
      </c>
      <c r="I1582" s="2">
        <v>3</v>
      </c>
      <c r="J1582" s="2">
        <v>0</v>
      </c>
      <c r="K1582" s="2">
        <v>0.95940000000000003</v>
      </c>
      <c r="L1582" s="18" t="str">
        <f>VLOOKUP(F1582,'BD customers'!$1:$1048576,2,FALSE)</f>
        <v>Christina DeMoss</v>
      </c>
      <c r="M1582" s="2">
        <f>MATCH(orders[[#This Row],[Product ID]],'BD product'!A:A,0)</f>
        <v>913</v>
      </c>
      <c r="N1582" s="2" t="str" cm="1">
        <f t="array" ref="N1582">INDEX('BD product'!A:D,M1582,2)</f>
        <v>Office Supplies</v>
      </c>
    </row>
    <row r="1583" spans="1:14" x14ac:dyDescent="0.3">
      <c r="A1583" s="3" t="s">
        <v>3160</v>
      </c>
      <c r="B1583" s="4">
        <v>42867</v>
      </c>
      <c r="C1583" s="12" t="str">
        <f t="shared" si="24"/>
        <v>2017/05</v>
      </c>
      <c r="D1583" s="4">
        <v>42870</v>
      </c>
      <c r="E1583" s="3" t="s">
        <v>11</v>
      </c>
      <c r="F1583" s="3" t="s">
        <v>1323</v>
      </c>
      <c r="G1583" s="3" t="s">
        <v>3158</v>
      </c>
      <c r="H1583" s="5">
        <v>12792</v>
      </c>
      <c r="I1583" s="2">
        <v>5</v>
      </c>
      <c r="J1583" s="2">
        <v>2</v>
      </c>
      <c r="K1583" s="2">
        <v>-0.15989999999999999</v>
      </c>
      <c r="L1583" s="18" t="str">
        <f>VLOOKUP(F1583,'BD customers'!$1:$1048576,2,FALSE)</f>
        <v>Alyssa Crouse</v>
      </c>
      <c r="M1583" s="2">
        <f>MATCH(orders[[#This Row],[Product ID]],'BD product'!A:A,0)</f>
        <v>913</v>
      </c>
      <c r="N1583" s="2" t="str" cm="1">
        <f t="array" ref="N1583">INDEX('BD product'!A:D,M1583,2)</f>
        <v>Office Supplies</v>
      </c>
    </row>
    <row r="1584" spans="1:14" x14ac:dyDescent="0.3">
      <c r="A1584" s="3" t="s">
        <v>2660</v>
      </c>
      <c r="B1584" s="4">
        <v>42481</v>
      </c>
      <c r="C1584" s="12" t="str">
        <f t="shared" si="24"/>
        <v>2016/04</v>
      </c>
      <c r="D1584" s="4">
        <v>42486</v>
      </c>
      <c r="E1584" s="3" t="s">
        <v>21</v>
      </c>
      <c r="F1584" s="3" t="s">
        <v>903</v>
      </c>
      <c r="G1584" s="3" t="s">
        <v>3161</v>
      </c>
      <c r="H1584" s="5">
        <v>44848</v>
      </c>
      <c r="I1584" s="2">
        <v>8</v>
      </c>
      <c r="J1584" s="2">
        <v>8</v>
      </c>
      <c r="K1584" s="2">
        <v>-6.7271999999999998</v>
      </c>
      <c r="L1584" s="18" t="str">
        <f>VLOOKUP(F1584,'BD customers'!$1:$1048576,2,FALSE)</f>
        <v>Sibella Parks</v>
      </c>
      <c r="M1584" s="2">
        <f>MATCH(orders[[#This Row],[Product ID]],'BD product'!A:A,0)</f>
        <v>914</v>
      </c>
      <c r="N1584" s="2" t="str" cm="1">
        <f t="array" ref="N1584">INDEX('BD product'!A:D,M1584,2)</f>
        <v>Office Supplies</v>
      </c>
    </row>
    <row r="1585" spans="1:14" x14ac:dyDescent="0.3">
      <c r="A1585" s="3" t="s">
        <v>503</v>
      </c>
      <c r="B1585" s="4">
        <v>42516</v>
      </c>
      <c r="C1585" s="12" t="str">
        <f t="shared" si="24"/>
        <v>2016/05</v>
      </c>
      <c r="D1585" s="4">
        <v>42516</v>
      </c>
      <c r="E1585" s="3" t="s">
        <v>41</v>
      </c>
      <c r="F1585" s="3" t="s">
        <v>504</v>
      </c>
      <c r="G1585" s="3" t="s">
        <v>3163</v>
      </c>
      <c r="H1585" s="5">
        <v>38843</v>
      </c>
      <c r="I1585" s="2">
        <v>5</v>
      </c>
      <c r="J1585" s="2">
        <v>3</v>
      </c>
      <c r="K1585" s="2">
        <v>-8.8783999999999992</v>
      </c>
      <c r="L1585" s="18" t="str">
        <f>VLOOKUP(F1585,'BD customers'!$1:$1048576,2,FALSE)</f>
        <v>Maurice Satty</v>
      </c>
      <c r="M1585" s="2">
        <f>MATCH(orders[[#This Row],[Product ID]],'BD product'!A:A,0)</f>
        <v>915</v>
      </c>
      <c r="N1585" s="2" t="str" cm="1">
        <f t="array" ref="N1585">INDEX('BD product'!A:D,M1585,2)</f>
        <v>Furniture</v>
      </c>
    </row>
    <row r="1586" spans="1:14" x14ac:dyDescent="0.3">
      <c r="A1586" s="3" t="s">
        <v>503</v>
      </c>
      <c r="B1586" s="4">
        <v>42516</v>
      </c>
      <c r="C1586" s="12" t="str">
        <f t="shared" si="24"/>
        <v>2016/05</v>
      </c>
      <c r="D1586" s="4">
        <v>42516</v>
      </c>
      <c r="E1586" s="3" t="s">
        <v>41</v>
      </c>
      <c r="F1586" s="3" t="s">
        <v>504</v>
      </c>
      <c r="G1586" s="3" t="s">
        <v>3165</v>
      </c>
      <c r="H1586" s="5">
        <v>63992</v>
      </c>
      <c r="I1586" s="2">
        <v>1</v>
      </c>
      <c r="J1586" s="2">
        <v>2</v>
      </c>
      <c r="K1586" s="2">
        <v>-7.1990999999999996</v>
      </c>
      <c r="L1586" s="18" t="str">
        <f>VLOOKUP(F1586,'BD customers'!$1:$1048576,2,FALSE)</f>
        <v>Maurice Satty</v>
      </c>
      <c r="M1586" s="2">
        <f>MATCH(orders[[#This Row],[Product ID]],'BD product'!A:A,0)</f>
        <v>916</v>
      </c>
      <c r="N1586" s="2" t="str" cm="1">
        <f t="array" ref="N1586">INDEX('BD product'!A:D,M1586,2)</f>
        <v>Technology</v>
      </c>
    </row>
    <row r="1587" spans="1:14" x14ac:dyDescent="0.3">
      <c r="A1587" s="3" t="s">
        <v>3167</v>
      </c>
      <c r="B1587" s="4">
        <v>42763</v>
      </c>
      <c r="C1587" s="12" t="str">
        <f t="shared" si="24"/>
        <v>2017/01</v>
      </c>
      <c r="D1587" s="4">
        <v>42766</v>
      </c>
      <c r="E1587" s="3" t="s">
        <v>11</v>
      </c>
      <c r="F1587" s="3" t="s">
        <v>3168</v>
      </c>
      <c r="G1587" s="3" t="s">
        <v>3165</v>
      </c>
      <c r="H1587" s="5">
        <v>23997</v>
      </c>
      <c r="I1587" s="2">
        <v>3</v>
      </c>
      <c r="J1587" s="2">
        <v>0</v>
      </c>
      <c r="K1587" s="2">
        <v>26.396699999999999</v>
      </c>
      <c r="L1587" s="18" t="str">
        <f>VLOOKUP(F1587,'BD customers'!$1:$1048576,2,FALSE)</f>
        <v>Beth Thompson</v>
      </c>
      <c r="M1587" s="2">
        <f>MATCH(orders[[#This Row],[Product ID]],'BD product'!A:A,0)</f>
        <v>916</v>
      </c>
      <c r="N1587" s="2" t="str" cm="1">
        <f t="array" ref="N1587">INDEX('BD product'!A:D,M1587,2)</f>
        <v>Technology</v>
      </c>
    </row>
    <row r="1588" spans="1:14" x14ac:dyDescent="0.3">
      <c r="A1588" s="3" t="s">
        <v>3169</v>
      </c>
      <c r="B1588" s="4">
        <v>42492</v>
      </c>
      <c r="C1588" s="12" t="str">
        <f t="shared" si="24"/>
        <v>2016/05</v>
      </c>
      <c r="D1588" s="4">
        <v>42497</v>
      </c>
      <c r="E1588" s="3" t="s">
        <v>21</v>
      </c>
      <c r="F1588" s="3" t="s">
        <v>1014</v>
      </c>
      <c r="G1588" s="3" t="s">
        <v>3170</v>
      </c>
      <c r="H1588" s="5">
        <v>86352</v>
      </c>
      <c r="I1588" s="2">
        <v>3</v>
      </c>
      <c r="J1588" s="2">
        <v>2</v>
      </c>
      <c r="K1588" s="2">
        <v>0.53969999999999996</v>
      </c>
      <c r="L1588" s="18" t="str">
        <f>VLOOKUP(F1588,'BD customers'!$1:$1048576,2,FALSE)</f>
        <v>Bryan Davis</v>
      </c>
      <c r="M1588" s="2">
        <f>MATCH(orders[[#This Row],[Product ID]],'BD product'!A:A,0)</f>
        <v>917</v>
      </c>
      <c r="N1588" s="2" t="str" cm="1">
        <f t="array" ref="N1588">INDEX('BD product'!A:D,M1588,2)</f>
        <v>Office Supplies</v>
      </c>
    </row>
    <row r="1589" spans="1:14" x14ac:dyDescent="0.3">
      <c r="A1589" s="3" t="s">
        <v>3172</v>
      </c>
      <c r="B1589" s="4">
        <v>42618</v>
      </c>
      <c r="C1589" s="12" t="str">
        <f t="shared" si="24"/>
        <v>2016/09</v>
      </c>
      <c r="D1589" s="4">
        <v>42623</v>
      </c>
      <c r="E1589" s="3" t="s">
        <v>21</v>
      </c>
      <c r="F1589" s="3" t="s">
        <v>3173</v>
      </c>
      <c r="G1589" s="3" t="s">
        <v>3170</v>
      </c>
      <c r="H1589" s="5">
        <v>10794</v>
      </c>
      <c r="I1589" s="2">
        <v>3</v>
      </c>
      <c r="J1589" s="2">
        <v>0</v>
      </c>
      <c r="K1589" s="2">
        <v>2.6985000000000001</v>
      </c>
      <c r="L1589" s="18" t="str">
        <f>VLOOKUP(F1589,'BD customers'!$1:$1048576,2,FALSE)</f>
        <v>Brad Eason</v>
      </c>
      <c r="M1589" s="2">
        <f>MATCH(orders[[#This Row],[Product ID]],'BD product'!A:A,0)</f>
        <v>917</v>
      </c>
      <c r="N1589" s="2" t="str" cm="1">
        <f t="array" ref="N1589">INDEX('BD product'!A:D,M1589,2)</f>
        <v>Office Supplies</v>
      </c>
    </row>
    <row r="1590" spans="1:14" x14ac:dyDescent="0.3">
      <c r="A1590" s="3" t="s">
        <v>3174</v>
      </c>
      <c r="B1590" s="4">
        <v>41890</v>
      </c>
      <c r="C1590" s="12" t="str">
        <f t="shared" si="24"/>
        <v>2014/09</v>
      </c>
      <c r="D1590" s="4">
        <v>41893</v>
      </c>
      <c r="E1590" s="3" t="s">
        <v>64</v>
      </c>
      <c r="F1590" s="3" t="s">
        <v>2686</v>
      </c>
      <c r="G1590" s="3" t="s">
        <v>3175</v>
      </c>
      <c r="H1590" s="5">
        <v>3297</v>
      </c>
      <c r="I1590" s="2">
        <v>3</v>
      </c>
      <c r="J1590" s="2">
        <v>0</v>
      </c>
      <c r="K1590" s="2">
        <v>12.8583</v>
      </c>
      <c r="L1590" s="18" t="str">
        <f>VLOOKUP(F1590,'BD customers'!$1:$1048576,2,FALSE)</f>
        <v>Karen Carlisle</v>
      </c>
      <c r="M1590" s="2">
        <f>MATCH(orders[[#This Row],[Product ID]],'BD product'!A:A,0)</f>
        <v>918</v>
      </c>
      <c r="N1590" s="2" t="str" cm="1">
        <f t="array" ref="N1590">INDEX('BD product'!A:D,M1590,2)</f>
        <v>Technology</v>
      </c>
    </row>
    <row r="1591" spans="1:14" x14ac:dyDescent="0.3">
      <c r="A1591" s="3" t="s">
        <v>3174</v>
      </c>
      <c r="B1591" s="4">
        <v>41890</v>
      </c>
      <c r="C1591" s="12" t="str">
        <f t="shared" si="24"/>
        <v>2014/09</v>
      </c>
      <c r="D1591" s="4">
        <v>41893</v>
      </c>
      <c r="E1591" s="3" t="s">
        <v>64</v>
      </c>
      <c r="F1591" s="3" t="s">
        <v>2686</v>
      </c>
      <c r="G1591" s="3" t="s">
        <v>3177</v>
      </c>
      <c r="H1591" s="5">
        <v>8388</v>
      </c>
      <c r="I1591" s="2">
        <v>4</v>
      </c>
      <c r="J1591" s="2">
        <v>0</v>
      </c>
      <c r="K1591" s="2">
        <v>30.1968</v>
      </c>
      <c r="L1591" s="18" t="str">
        <f>VLOOKUP(F1591,'BD customers'!$1:$1048576,2,FALSE)</f>
        <v>Karen Carlisle</v>
      </c>
      <c r="M1591" s="2">
        <f>MATCH(orders[[#This Row],[Product ID]],'BD product'!A:A,0)</f>
        <v>919</v>
      </c>
      <c r="N1591" s="2" t="str" cm="1">
        <f t="array" ref="N1591">INDEX('BD product'!A:D,M1591,2)</f>
        <v>Technology</v>
      </c>
    </row>
    <row r="1592" spans="1:14" x14ac:dyDescent="0.3">
      <c r="A1592" s="3" t="s">
        <v>3179</v>
      </c>
      <c r="B1592" s="4">
        <v>42618</v>
      </c>
      <c r="C1592" s="12" t="str">
        <f t="shared" si="24"/>
        <v>2016/09</v>
      </c>
      <c r="D1592" s="4">
        <v>42619</v>
      </c>
      <c r="E1592" s="3" t="s">
        <v>64</v>
      </c>
      <c r="F1592" s="3" t="s">
        <v>2300</v>
      </c>
      <c r="G1592" s="3" t="s">
        <v>3180</v>
      </c>
      <c r="H1592" s="5">
        <v>2784</v>
      </c>
      <c r="I1592" s="2">
        <v>3</v>
      </c>
      <c r="J1592" s="2">
        <v>0</v>
      </c>
      <c r="K1592" s="2">
        <v>8.0736000000000008</v>
      </c>
      <c r="L1592" s="18" t="str">
        <f>VLOOKUP(F1592,'BD customers'!$1:$1048576,2,FALSE)</f>
        <v>Toby Ritter</v>
      </c>
      <c r="M1592" s="2">
        <f>MATCH(orders[[#This Row],[Product ID]],'BD product'!A:A,0)</f>
        <v>920</v>
      </c>
      <c r="N1592" s="2" t="str" cm="1">
        <f t="array" ref="N1592">INDEX('BD product'!A:D,M1592,2)</f>
        <v>Technology</v>
      </c>
    </row>
    <row r="1593" spans="1:14" x14ac:dyDescent="0.3">
      <c r="A1593" s="3" t="s">
        <v>282</v>
      </c>
      <c r="B1593" s="4">
        <v>43038</v>
      </c>
      <c r="C1593" s="12" t="str">
        <f t="shared" si="24"/>
        <v>2017/10</v>
      </c>
      <c r="D1593" s="4">
        <v>43044</v>
      </c>
      <c r="E1593" s="3" t="s">
        <v>21</v>
      </c>
      <c r="F1593" s="3" t="s">
        <v>283</v>
      </c>
      <c r="G1593" s="3" t="s">
        <v>3180</v>
      </c>
      <c r="H1593" s="5">
        <v>14848</v>
      </c>
      <c r="I1593" s="2">
        <v>2</v>
      </c>
      <c r="J1593" s="2">
        <v>2</v>
      </c>
      <c r="K1593" s="2">
        <v>1.6704000000000001</v>
      </c>
      <c r="L1593" s="18" t="str">
        <f>VLOOKUP(F1593,'BD customers'!$1:$1048576,2,FALSE)</f>
        <v>Jamie Kunitz</v>
      </c>
      <c r="M1593" s="2">
        <f>MATCH(orders[[#This Row],[Product ID]],'BD product'!A:A,0)</f>
        <v>920</v>
      </c>
      <c r="N1593" s="2" t="str" cm="1">
        <f t="array" ref="N1593">INDEX('BD product'!A:D,M1593,2)</f>
        <v>Technology</v>
      </c>
    </row>
    <row r="1594" spans="1:14" x14ac:dyDescent="0.3">
      <c r="A1594" s="3" t="s">
        <v>3182</v>
      </c>
      <c r="B1594" s="4">
        <v>42834</v>
      </c>
      <c r="C1594" s="12" t="str">
        <f t="shared" si="24"/>
        <v>2017/04</v>
      </c>
      <c r="D1594" s="4">
        <v>42836</v>
      </c>
      <c r="E1594" s="3" t="s">
        <v>64</v>
      </c>
      <c r="F1594" s="3" t="s">
        <v>1454</v>
      </c>
      <c r="G1594" s="3" t="s">
        <v>3183</v>
      </c>
      <c r="H1594" s="5">
        <v>1512</v>
      </c>
      <c r="I1594" s="2">
        <v>3</v>
      </c>
      <c r="J1594" s="2">
        <v>2</v>
      </c>
      <c r="K1594" s="2">
        <v>0.4914</v>
      </c>
      <c r="L1594" s="18" t="str">
        <f>VLOOKUP(F1594,'BD customers'!$1:$1048576,2,FALSE)</f>
        <v>Sue Ann Reed</v>
      </c>
      <c r="M1594" s="2">
        <f>MATCH(orders[[#This Row],[Product ID]],'BD product'!A:A,0)</f>
        <v>921</v>
      </c>
      <c r="N1594" s="2" t="str" cm="1">
        <f t="array" ref="N1594">INDEX('BD product'!A:D,M1594,2)</f>
        <v>Office Supplies</v>
      </c>
    </row>
    <row r="1595" spans="1:14" x14ac:dyDescent="0.3">
      <c r="A1595" s="3" t="s">
        <v>3182</v>
      </c>
      <c r="B1595" s="4">
        <v>42834</v>
      </c>
      <c r="C1595" s="12" t="str">
        <f t="shared" si="24"/>
        <v>2017/04</v>
      </c>
      <c r="D1595" s="4">
        <v>42836</v>
      </c>
      <c r="E1595" s="3" t="s">
        <v>64</v>
      </c>
      <c r="F1595" s="3" t="s">
        <v>1454</v>
      </c>
      <c r="G1595" s="3" t="s">
        <v>3185</v>
      </c>
      <c r="H1595" s="5">
        <v>1743</v>
      </c>
      <c r="I1595" s="2">
        <v>1</v>
      </c>
      <c r="J1595" s="2">
        <v>7</v>
      </c>
      <c r="K1595" s="2">
        <v>-1.3363</v>
      </c>
      <c r="L1595" s="18" t="str">
        <f>VLOOKUP(F1595,'BD customers'!$1:$1048576,2,FALSE)</f>
        <v>Sue Ann Reed</v>
      </c>
      <c r="M1595" s="2">
        <f>MATCH(orders[[#This Row],[Product ID]],'BD product'!A:A,0)</f>
        <v>922</v>
      </c>
      <c r="N1595" s="2" t="str" cm="1">
        <f t="array" ref="N1595">INDEX('BD product'!A:D,M1595,2)</f>
        <v>Office Supplies</v>
      </c>
    </row>
    <row r="1596" spans="1:14" x14ac:dyDescent="0.3">
      <c r="A1596" s="3" t="s">
        <v>3182</v>
      </c>
      <c r="B1596" s="4">
        <v>42834</v>
      </c>
      <c r="C1596" s="12" t="str">
        <f t="shared" si="24"/>
        <v>2017/04</v>
      </c>
      <c r="D1596" s="4">
        <v>42836</v>
      </c>
      <c r="E1596" s="3" t="s">
        <v>64</v>
      </c>
      <c r="F1596" s="3" t="s">
        <v>1454</v>
      </c>
      <c r="G1596" s="3" t="s">
        <v>3187</v>
      </c>
      <c r="H1596" s="5">
        <v>25164</v>
      </c>
      <c r="I1596" s="2">
        <v>3</v>
      </c>
      <c r="J1596" s="2">
        <v>2</v>
      </c>
      <c r="K1596" s="2">
        <v>8.8073999999999995</v>
      </c>
      <c r="L1596" s="18" t="str">
        <f>VLOOKUP(F1596,'BD customers'!$1:$1048576,2,FALSE)</f>
        <v>Sue Ann Reed</v>
      </c>
      <c r="M1596" s="2">
        <f>MATCH(orders[[#This Row],[Product ID]],'BD product'!A:A,0)</f>
        <v>923</v>
      </c>
      <c r="N1596" s="2" t="str" cm="1">
        <f t="array" ref="N1596">INDEX('BD product'!A:D,M1596,2)</f>
        <v>Office Supplies</v>
      </c>
    </row>
    <row r="1597" spans="1:14" x14ac:dyDescent="0.3">
      <c r="A1597" s="3" t="s">
        <v>3189</v>
      </c>
      <c r="B1597" s="4">
        <v>42331</v>
      </c>
      <c r="C1597" s="12" t="str">
        <f t="shared" si="24"/>
        <v>2015/11</v>
      </c>
      <c r="D1597" s="4">
        <v>42335</v>
      </c>
      <c r="E1597" s="3" t="s">
        <v>21</v>
      </c>
      <c r="F1597" s="3" t="s">
        <v>1368</v>
      </c>
      <c r="G1597" s="3" t="s">
        <v>3187</v>
      </c>
      <c r="H1597" s="5">
        <v>33552</v>
      </c>
      <c r="I1597" s="2">
        <v>4</v>
      </c>
      <c r="J1597" s="2">
        <v>2</v>
      </c>
      <c r="K1597" s="2">
        <v>11.7432</v>
      </c>
      <c r="L1597" s="18" t="str">
        <f>VLOOKUP(F1597,'BD customers'!$1:$1048576,2,FALSE)</f>
        <v>Victoria Brennan</v>
      </c>
      <c r="M1597" s="2">
        <f>MATCH(orders[[#This Row],[Product ID]],'BD product'!A:A,0)</f>
        <v>923</v>
      </c>
      <c r="N1597" s="2" t="str" cm="1">
        <f t="array" ref="N1597">INDEX('BD product'!A:D,M1597,2)</f>
        <v>Office Supplies</v>
      </c>
    </row>
    <row r="1598" spans="1:14" x14ac:dyDescent="0.3">
      <c r="A1598" s="3" t="s">
        <v>3190</v>
      </c>
      <c r="B1598" s="4">
        <v>42344</v>
      </c>
      <c r="C1598" s="12" t="str">
        <f t="shared" si="24"/>
        <v>2015/12</v>
      </c>
      <c r="D1598" s="4">
        <v>42350</v>
      </c>
      <c r="E1598" s="3" t="s">
        <v>21</v>
      </c>
      <c r="F1598" s="3" t="s">
        <v>1374</v>
      </c>
      <c r="G1598" s="3" t="s">
        <v>3191</v>
      </c>
      <c r="H1598" s="5">
        <v>2772</v>
      </c>
      <c r="I1598" s="2">
        <v>7</v>
      </c>
      <c r="J1598" s="2">
        <v>8</v>
      </c>
      <c r="K1598" s="2">
        <v>-0.48509999999999998</v>
      </c>
      <c r="L1598" s="18" t="str">
        <f>VLOOKUP(F1598,'BD customers'!$1:$1048576,2,FALSE)</f>
        <v>Katrina Willman</v>
      </c>
      <c r="M1598" s="2">
        <f>MATCH(orders[[#This Row],[Product ID]],'BD product'!A:A,0)</f>
        <v>924</v>
      </c>
      <c r="N1598" s="2" t="str" cm="1">
        <f t="array" ref="N1598">INDEX('BD product'!A:D,M1598,2)</f>
        <v>Office Supplies</v>
      </c>
    </row>
    <row r="1599" spans="1:14" x14ac:dyDescent="0.3">
      <c r="A1599" s="3" t="s">
        <v>3193</v>
      </c>
      <c r="B1599" s="4">
        <v>42849</v>
      </c>
      <c r="C1599" s="12" t="str">
        <f t="shared" si="24"/>
        <v>2017/04</v>
      </c>
      <c r="D1599" s="4">
        <v>42852</v>
      </c>
      <c r="E1599" s="3" t="s">
        <v>64</v>
      </c>
      <c r="F1599" s="3" t="s">
        <v>556</v>
      </c>
      <c r="G1599" s="3" t="s">
        <v>3191</v>
      </c>
      <c r="H1599" s="5">
        <v>1188</v>
      </c>
      <c r="I1599" s="2">
        <v>2</v>
      </c>
      <c r="J1599" s="2">
        <v>7</v>
      </c>
      <c r="K1599" s="2">
        <v>-9.9000000000000008E-3</v>
      </c>
      <c r="L1599" s="18" t="str">
        <f>VLOOKUP(F1599,'BD customers'!$1:$1048576,2,FALSE)</f>
        <v>Damala Kotsonis</v>
      </c>
      <c r="M1599" s="2">
        <f>MATCH(orders[[#This Row],[Product ID]],'BD product'!A:A,0)</f>
        <v>924</v>
      </c>
      <c r="N1599" s="2" t="str" cm="1">
        <f t="array" ref="N1599">INDEX('BD product'!A:D,M1599,2)</f>
        <v>Office Supplies</v>
      </c>
    </row>
    <row r="1600" spans="1:14" x14ac:dyDescent="0.3">
      <c r="A1600" s="3" t="s">
        <v>3194</v>
      </c>
      <c r="B1600" s="4">
        <v>42189</v>
      </c>
      <c r="C1600" s="12" t="str">
        <f t="shared" si="24"/>
        <v>2015/07</v>
      </c>
      <c r="D1600" s="4">
        <v>42193</v>
      </c>
      <c r="E1600" s="3" t="s">
        <v>21</v>
      </c>
      <c r="F1600" s="3" t="s">
        <v>586</v>
      </c>
      <c r="G1600" s="3" t="s">
        <v>3195</v>
      </c>
      <c r="H1600" s="5">
        <v>1548</v>
      </c>
      <c r="I1600" s="2">
        <v>3</v>
      </c>
      <c r="J1600" s="2">
        <v>0</v>
      </c>
      <c r="K1600" s="2">
        <v>4.4892000000000003</v>
      </c>
      <c r="L1600" s="18" t="str">
        <f>VLOOKUP(F1600,'BD customers'!$1:$1048576,2,FALSE)</f>
        <v>Alan Dominguez</v>
      </c>
      <c r="M1600" s="2">
        <f>MATCH(orders[[#This Row],[Product ID]],'BD product'!A:A,0)</f>
        <v>925</v>
      </c>
      <c r="N1600" s="2" t="str" cm="1">
        <f t="array" ref="N1600">INDEX('BD product'!A:D,M1600,2)</f>
        <v>Office Supplies</v>
      </c>
    </row>
    <row r="1601" spans="1:14" x14ac:dyDescent="0.3">
      <c r="A1601" s="3" t="s">
        <v>331</v>
      </c>
      <c r="B1601" s="4">
        <v>42696</v>
      </c>
      <c r="C1601" s="12" t="str">
        <f t="shared" si="24"/>
        <v>2016/11</v>
      </c>
      <c r="D1601" s="4">
        <v>42700</v>
      </c>
      <c r="E1601" s="3" t="s">
        <v>21</v>
      </c>
      <c r="F1601" s="3" t="s">
        <v>332</v>
      </c>
      <c r="G1601" s="3" t="s">
        <v>3197</v>
      </c>
      <c r="H1601" s="5">
        <v>2082</v>
      </c>
      <c r="I1601" s="2">
        <v>3</v>
      </c>
      <c r="J1601" s="2">
        <v>0</v>
      </c>
      <c r="K1601" s="2">
        <v>7.4951999999999996</v>
      </c>
      <c r="L1601" s="18" t="str">
        <f>VLOOKUP(F1601,'BD customers'!$1:$1048576,2,FALSE)</f>
        <v>Todd Boyes</v>
      </c>
      <c r="M1601" s="2">
        <f>MATCH(orders[[#This Row],[Product ID]],'BD product'!A:A,0)</f>
        <v>926</v>
      </c>
      <c r="N1601" s="2" t="str" cm="1">
        <f t="array" ref="N1601">INDEX('BD product'!A:D,M1601,2)</f>
        <v>Office Supplies</v>
      </c>
    </row>
    <row r="1602" spans="1:14" x14ac:dyDescent="0.3">
      <c r="A1602" s="3" t="s">
        <v>3025</v>
      </c>
      <c r="B1602" s="4">
        <v>42684</v>
      </c>
      <c r="C1602" s="12" t="str">
        <f t="shared" ref="C1602:C1665" si="25">TEXT(B1602,"aaaa/mm")</f>
        <v>2016/11</v>
      </c>
      <c r="D1602" s="4">
        <v>42686</v>
      </c>
      <c r="E1602" s="3" t="s">
        <v>64</v>
      </c>
      <c r="F1602" s="3" t="s">
        <v>978</v>
      </c>
      <c r="G1602" s="3" t="s">
        <v>3199</v>
      </c>
      <c r="H1602" s="5">
        <v>13216</v>
      </c>
      <c r="I1602" s="2">
        <v>4</v>
      </c>
      <c r="J1602" s="2">
        <v>2</v>
      </c>
      <c r="K1602" s="2">
        <v>4.4603999999999999</v>
      </c>
      <c r="L1602" s="18" t="str">
        <f>VLOOKUP(F1602,'BD customers'!$1:$1048576,2,FALSE)</f>
        <v>Chuck Clark</v>
      </c>
      <c r="M1602" s="2">
        <f>MATCH(orders[[#This Row],[Product ID]],'BD product'!A:A,0)</f>
        <v>927</v>
      </c>
      <c r="N1602" s="2" t="str" cm="1">
        <f t="array" ref="N1602">INDEX('BD product'!A:D,M1602,2)</f>
        <v>Office Supplies</v>
      </c>
    </row>
    <row r="1603" spans="1:14" x14ac:dyDescent="0.3">
      <c r="A1603" s="3" t="s">
        <v>441</v>
      </c>
      <c r="B1603" s="4">
        <v>42243</v>
      </c>
      <c r="C1603" s="12" t="str">
        <f t="shared" si="25"/>
        <v>2015/08</v>
      </c>
      <c r="D1603" s="4">
        <v>42248</v>
      </c>
      <c r="E1603" s="3" t="s">
        <v>21</v>
      </c>
      <c r="F1603" s="3" t="s">
        <v>162</v>
      </c>
      <c r="G1603" s="3" t="s">
        <v>3201</v>
      </c>
      <c r="H1603" s="5">
        <v>1142</v>
      </c>
      <c r="I1603" s="2">
        <v>5</v>
      </c>
      <c r="J1603" s="2">
        <v>0</v>
      </c>
      <c r="K1603" s="2">
        <v>5.2531999999999996</v>
      </c>
      <c r="L1603" s="18" t="str">
        <f>VLOOKUP(F1603,'BD customers'!$1:$1048576,2,FALSE)</f>
        <v>Philip Fox</v>
      </c>
      <c r="M1603" s="2">
        <f>MATCH(orders[[#This Row],[Product ID]],'BD product'!A:A,0)</f>
        <v>928</v>
      </c>
      <c r="N1603" s="2" t="str" cm="1">
        <f t="array" ref="N1603">INDEX('BD product'!A:D,M1603,2)</f>
        <v>Office Supplies</v>
      </c>
    </row>
    <row r="1604" spans="1:14" x14ac:dyDescent="0.3">
      <c r="A1604" s="3" t="s">
        <v>3203</v>
      </c>
      <c r="B1604" s="4">
        <v>42266</v>
      </c>
      <c r="C1604" s="12" t="str">
        <f t="shared" si="25"/>
        <v>2015/09</v>
      </c>
      <c r="D1604" s="4">
        <v>42271</v>
      </c>
      <c r="E1604" s="3" t="s">
        <v>11</v>
      </c>
      <c r="F1604" s="3" t="s">
        <v>3204</v>
      </c>
      <c r="G1604" s="3" t="s">
        <v>3205</v>
      </c>
      <c r="H1604" s="5">
        <v>6196</v>
      </c>
      <c r="I1604" s="2">
        <v>2</v>
      </c>
      <c r="J1604" s="2">
        <v>0</v>
      </c>
      <c r="K1604" s="2">
        <v>4.3372000000000002</v>
      </c>
      <c r="L1604" s="18" t="str">
        <f>VLOOKUP(F1604,'BD customers'!$1:$1048576,2,FALSE)</f>
        <v>Tracy Collins</v>
      </c>
      <c r="M1604" s="2">
        <f>MATCH(orders[[#This Row],[Product ID]],'BD product'!A:A,0)</f>
        <v>929</v>
      </c>
      <c r="N1604" s="2" t="str" cm="1">
        <f t="array" ref="N1604">INDEX('BD product'!A:D,M1604,2)</f>
        <v>Furniture</v>
      </c>
    </row>
    <row r="1605" spans="1:14" x14ac:dyDescent="0.3">
      <c r="A1605" s="3" t="s">
        <v>2476</v>
      </c>
      <c r="B1605" s="4">
        <v>42919</v>
      </c>
      <c r="C1605" s="12" t="str">
        <f t="shared" si="25"/>
        <v>2017/07</v>
      </c>
      <c r="D1605" s="4">
        <v>42923</v>
      </c>
      <c r="E1605" s="3" t="s">
        <v>21</v>
      </c>
      <c r="F1605" s="3" t="s">
        <v>2477</v>
      </c>
      <c r="G1605" s="3" t="s">
        <v>3207</v>
      </c>
      <c r="H1605" s="5">
        <v>2399</v>
      </c>
      <c r="I1605" s="2">
        <v>1</v>
      </c>
      <c r="J1605" s="2">
        <v>0</v>
      </c>
      <c r="K1605" s="2">
        <v>5.5176999999999996</v>
      </c>
      <c r="L1605" s="18" t="str">
        <f>VLOOKUP(F1605,'BD customers'!$1:$1048576,2,FALSE)</f>
        <v>Chuck Sachs</v>
      </c>
      <c r="M1605" s="2">
        <f>MATCH(orders[[#This Row],[Product ID]],'BD product'!A:A,0)</f>
        <v>930</v>
      </c>
      <c r="N1605" s="2" t="str" cm="1">
        <f t="array" ref="N1605">INDEX('BD product'!A:D,M1605,2)</f>
        <v>Furniture</v>
      </c>
    </row>
    <row r="1606" spans="1:14" x14ac:dyDescent="0.3">
      <c r="A1606" s="3" t="s">
        <v>3209</v>
      </c>
      <c r="B1606" s="4">
        <v>42565</v>
      </c>
      <c r="C1606" s="12" t="str">
        <f t="shared" si="25"/>
        <v>2016/07</v>
      </c>
      <c r="D1606" s="4">
        <v>42567</v>
      </c>
      <c r="E1606" s="3" t="s">
        <v>11</v>
      </c>
      <c r="F1606" s="3" t="s">
        <v>261</v>
      </c>
      <c r="G1606" s="3" t="s">
        <v>3210</v>
      </c>
      <c r="H1606" s="5">
        <v>419944</v>
      </c>
      <c r="I1606" s="2">
        <v>7</v>
      </c>
      <c r="J1606" s="2">
        <v>2</v>
      </c>
      <c r="K1606" s="2">
        <v>5.2492999999999999</v>
      </c>
      <c r="L1606" s="18" t="str">
        <f>VLOOKUP(F1606,'BD customers'!$1:$1048576,2,FALSE)</f>
        <v>Bryan Mills</v>
      </c>
      <c r="M1606" s="2">
        <f>MATCH(orders[[#This Row],[Product ID]],'BD product'!A:A,0)</f>
        <v>931</v>
      </c>
      <c r="N1606" s="2" t="str" cm="1">
        <f t="array" ref="N1606">INDEX('BD product'!A:D,M1606,2)</f>
        <v>Technology</v>
      </c>
    </row>
    <row r="1607" spans="1:14" x14ac:dyDescent="0.3">
      <c r="A1607" s="3" t="s">
        <v>1642</v>
      </c>
      <c r="B1607" s="4">
        <v>42541</v>
      </c>
      <c r="C1607" s="12" t="str">
        <f t="shared" si="25"/>
        <v>2016/06</v>
      </c>
      <c r="D1607" s="4">
        <v>42542</v>
      </c>
      <c r="E1607" s="3" t="s">
        <v>64</v>
      </c>
      <c r="F1607" s="3" t="s">
        <v>550</v>
      </c>
      <c r="G1607" s="3" t="s">
        <v>3212</v>
      </c>
      <c r="H1607" s="5">
        <v>2178</v>
      </c>
      <c r="I1607" s="2">
        <v>2</v>
      </c>
      <c r="J1607" s="2">
        <v>0</v>
      </c>
      <c r="K1607" s="2">
        <v>5.6627999999999998</v>
      </c>
      <c r="L1607" s="18" t="str">
        <f>VLOOKUP(F1607,'BD customers'!$1:$1048576,2,FALSE)</f>
        <v>Roy Collins</v>
      </c>
      <c r="M1607" s="2">
        <f>MATCH(orders[[#This Row],[Product ID]],'BD product'!A:A,0)</f>
        <v>932</v>
      </c>
      <c r="N1607" s="2" t="str" cm="1">
        <f t="array" ref="N1607">INDEX('BD product'!A:D,M1607,2)</f>
        <v>Office Supplies</v>
      </c>
    </row>
    <row r="1608" spans="1:14" x14ac:dyDescent="0.3">
      <c r="A1608" s="3" t="s">
        <v>1642</v>
      </c>
      <c r="B1608" s="4">
        <v>42541</v>
      </c>
      <c r="C1608" s="12" t="str">
        <f t="shared" si="25"/>
        <v>2016/06</v>
      </c>
      <c r="D1608" s="4">
        <v>42542</v>
      </c>
      <c r="E1608" s="3" t="s">
        <v>64</v>
      </c>
      <c r="F1608" s="3" t="s">
        <v>550</v>
      </c>
      <c r="G1608" s="3" t="s">
        <v>3214</v>
      </c>
      <c r="H1608" s="5">
        <v>161568</v>
      </c>
      <c r="I1608" s="2">
        <v>2</v>
      </c>
      <c r="J1608" s="2">
        <v>2</v>
      </c>
      <c r="K1608" s="2">
        <v>-8.0784000000000002</v>
      </c>
      <c r="L1608" s="18" t="str">
        <f>VLOOKUP(F1608,'BD customers'!$1:$1048576,2,FALSE)</f>
        <v>Roy Collins</v>
      </c>
      <c r="M1608" s="2">
        <f>MATCH(orders[[#This Row],[Product ID]],'BD product'!A:A,0)</f>
        <v>933</v>
      </c>
      <c r="N1608" s="2" t="str" cm="1">
        <f t="array" ref="N1608">INDEX('BD product'!A:D,M1608,2)</f>
        <v>Furniture</v>
      </c>
    </row>
    <row r="1609" spans="1:14" x14ac:dyDescent="0.3">
      <c r="A1609" s="3" t="s">
        <v>3216</v>
      </c>
      <c r="B1609" s="4">
        <v>42713</v>
      </c>
      <c r="C1609" s="12" t="str">
        <f t="shared" si="25"/>
        <v>2016/12</v>
      </c>
      <c r="D1609" s="4">
        <v>42717</v>
      </c>
      <c r="E1609" s="3" t="s">
        <v>21</v>
      </c>
      <c r="F1609" s="3" t="s">
        <v>2095</v>
      </c>
      <c r="G1609" s="3" t="s">
        <v>3217</v>
      </c>
      <c r="H1609" s="5">
        <v>369</v>
      </c>
      <c r="I1609" s="2">
        <v>1</v>
      </c>
      <c r="J1609" s="2">
        <v>0</v>
      </c>
      <c r="K1609" s="2">
        <v>1.7343</v>
      </c>
      <c r="L1609" s="18" t="str">
        <f>VLOOKUP(F1609,'BD customers'!$1:$1048576,2,FALSE)</f>
        <v>Fred McMath</v>
      </c>
      <c r="M1609" s="2">
        <f>MATCH(orders[[#This Row],[Product ID]],'BD product'!A:A,0)</f>
        <v>934</v>
      </c>
      <c r="N1609" s="2" t="str" cm="1">
        <f t="array" ref="N1609">INDEX('BD product'!A:D,M1609,2)</f>
        <v>Office Supplies</v>
      </c>
    </row>
    <row r="1610" spans="1:14" x14ac:dyDescent="0.3">
      <c r="A1610" s="3" t="s">
        <v>3216</v>
      </c>
      <c r="B1610" s="4">
        <v>42713</v>
      </c>
      <c r="C1610" s="12" t="str">
        <f t="shared" si="25"/>
        <v>2016/12</v>
      </c>
      <c r="D1610" s="4">
        <v>42717</v>
      </c>
      <c r="E1610" s="3" t="s">
        <v>21</v>
      </c>
      <c r="F1610" s="3" t="s">
        <v>2095</v>
      </c>
      <c r="G1610" s="3" t="s">
        <v>3219</v>
      </c>
      <c r="H1610" s="5">
        <v>12212</v>
      </c>
      <c r="I1610" s="2">
        <v>4</v>
      </c>
      <c r="J1610" s="2">
        <v>0</v>
      </c>
      <c r="K1610" s="2">
        <v>56.175199999999997</v>
      </c>
      <c r="L1610" s="18" t="str">
        <f>VLOOKUP(F1610,'BD customers'!$1:$1048576,2,FALSE)</f>
        <v>Fred McMath</v>
      </c>
      <c r="M1610" s="2">
        <f>MATCH(orders[[#This Row],[Product ID]],'BD product'!A:A,0)</f>
        <v>935</v>
      </c>
      <c r="N1610" s="2" t="str" cm="1">
        <f t="array" ref="N1610">INDEX('BD product'!A:D,M1610,2)</f>
        <v>Office Supplies</v>
      </c>
    </row>
    <row r="1611" spans="1:14" x14ac:dyDescent="0.3">
      <c r="A1611" s="3" t="s">
        <v>1685</v>
      </c>
      <c r="B1611" s="4">
        <v>42722</v>
      </c>
      <c r="C1611" s="12" t="str">
        <f t="shared" si="25"/>
        <v>2016/12</v>
      </c>
      <c r="D1611" s="4">
        <v>42727</v>
      </c>
      <c r="E1611" s="3" t="s">
        <v>21</v>
      </c>
      <c r="F1611" s="3" t="s">
        <v>1686</v>
      </c>
      <c r="G1611" s="3" t="s">
        <v>3221</v>
      </c>
      <c r="H1611" s="5">
        <v>3888</v>
      </c>
      <c r="I1611" s="2">
        <v>6</v>
      </c>
      <c r="J1611" s="2">
        <v>0</v>
      </c>
      <c r="K1611" s="2">
        <v>18.662400000000002</v>
      </c>
      <c r="L1611" s="18" t="str">
        <f>VLOOKUP(F1611,'BD customers'!$1:$1048576,2,FALSE)</f>
        <v>Henry Goldwyn</v>
      </c>
      <c r="M1611" s="2">
        <f>MATCH(orders[[#This Row],[Product ID]],'BD product'!A:A,0)</f>
        <v>936</v>
      </c>
      <c r="N1611" s="2" t="str" cm="1">
        <f t="array" ref="N1611">INDEX('BD product'!A:D,M1611,2)</f>
        <v>Office Supplies</v>
      </c>
    </row>
    <row r="1612" spans="1:14" x14ac:dyDescent="0.3">
      <c r="A1612" s="3" t="s">
        <v>1685</v>
      </c>
      <c r="B1612" s="4">
        <v>42722</v>
      </c>
      <c r="C1612" s="12" t="str">
        <f t="shared" si="25"/>
        <v>2016/12</v>
      </c>
      <c r="D1612" s="4">
        <v>42727</v>
      </c>
      <c r="E1612" s="3" t="s">
        <v>21</v>
      </c>
      <c r="F1612" s="3" t="s">
        <v>1686</v>
      </c>
      <c r="G1612" s="3" t="s">
        <v>3223</v>
      </c>
      <c r="H1612" s="5">
        <v>18384</v>
      </c>
      <c r="I1612" s="2">
        <v>8</v>
      </c>
      <c r="J1612" s="2">
        <v>0</v>
      </c>
      <c r="K1612" s="2">
        <v>62.505600000000001</v>
      </c>
      <c r="L1612" s="18" t="str">
        <f>VLOOKUP(F1612,'BD customers'!$1:$1048576,2,FALSE)</f>
        <v>Henry Goldwyn</v>
      </c>
      <c r="M1612" s="2">
        <f>MATCH(orders[[#This Row],[Product ID]],'BD product'!A:A,0)</f>
        <v>937</v>
      </c>
      <c r="N1612" s="2" t="str" cm="1">
        <f t="array" ref="N1612">INDEX('BD product'!A:D,M1612,2)</f>
        <v>Furniture</v>
      </c>
    </row>
    <row r="1613" spans="1:14" x14ac:dyDescent="0.3">
      <c r="A1613" s="3" t="s">
        <v>3225</v>
      </c>
      <c r="B1613" s="4">
        <v>43079</v>
      </c>
      <c r="C1613" s="12" t="str">
        <f t="shared" si="25"/>
        <v>2017/12</v>
      </c>
      <c r="D1613" s="4">
        <v>43083</v>
      </c>
      <c r="E1613" s="3" t="s">
        <v>21</v>
      </c>
      <c r="F1613" s="3" t="s">
        <v>427</v>
      </c>
      <c r="G1613" s="3" t="s">
        <v>3226</v>
      </c>
      <c r="H1613" s="5">
        <v>142</v>
      </c>
      <c r="I1613" s="2">
        <v>1</v>
      </c>
      <c r="J1613" s="2">
        <v>2</v>
      </c>
      <c r="K1613" s="2">
        <v>3.3725000000000001</v>
      </c>
      <c r="L1613" s="18" t="str">
        <f>VLOOKUP(F1613,'BD customers'!$1:$1048576,2,FALSE)</f>
        <v>Helen Andreada</v>
      </c>
      <c r="M1613" s="2">
        <f>MATCH(orders[[#This Row],[Product ID]],'BD product'!A:A,0)</f>
        <v>938</v>
      </c>
      <c r="N1613" s="2" t="str" cm="1">
        <f t="array" ref="N1613">INDEX('BD product'!A:D,M1613,2)</f>
        <v>Technology</v>
      </c>
    </row>
    <row r="1614" spans="1:14" x14ac:dyDescent="0.3">
      <c r="A1614" s="3" t="s">
        <v>3228</v>
      </c>
      <c r="B1614" s="4">
        <v>42797</v>
      </c>
      <c r="C1614" s="12" t="str">
        <f t="shared" si="25"/>
        <v>2017/03</v>
      </c>
      <c r="D1614" s="4">
        <v>42802</v>
      </c>
      <c r="E1614" s="3" t="s">
        <v>21</v>
      </c>
      <c r="F1614" s="3" t="s">
        <v>3229</v>
      </c>
      <c r="G1614" s="3" t="s">
        <v>3230</v>
      </c>
      <c r="H1614" s="5">
        <v>728</v>
      </c>
      <c r="I1614" s="2">
        <v>5</v>
      </c>
      <c r="J1614" s="2">
        <v>0</v>
      </c>
      <c r="K1614" s="2">
        <v>1.9656</v>
      </c>
      <c r="L1614" s="18" t="str">
        <f>VLOOKUP(F1614,'BD customers'!$1:$1048576,2,FALSE)</f>
        <v>Liz Preis</v>
      </c>
      <c r="M1614" s="2">
        <f>MATCH(orders[[#This Row],[Product ID]],'BD product'!A:A,0)</f>
        <v>939</v>
      </c>
      <c r="N1614" s="2" t="str" cm="1">
        <f t="array" ref="N1614">INDEX('BD product'!A:D,M1614,2)</f>
        <v>Office Supplies</v>
      </c>
    </row>
    <row r="1615" spans="1:14" x14ac:dyDescent="0.3">
      <c r="A1615" s="3" t="s">
        <v>3232</v>
      </c>
      <c r="B1615" s="4">
        <v>43017</v>
      </c>
      <c r="C1615" s="12" t="str">
        <f t="shared" si="25"/>
        <v>2017/10</v>
      </c>
      <c r="D1615" s="4">
        <v>43018</v>
      </c>
      <c r="E1615" s="3" t="s">
        <v>64</v>
      </c>
      <c r="F1615" s="3" t="s">
        <v>3233</v>
      </c>
      <c r="G1615" s="3" t="s">
        <v>3234</v>
      </c>
      <c r="H1615" s="5">
        <v>10816</v>
      </c>
      <c r="I1615" s="2">
        <v>4</v>
      </c>
      <c r="J1615" s="2">
        <v>2</v>
      </c>
      <c r="K1615" s="2">
        <v>3.5152000000000001</v>
      </c>
      <c r="L1615" s="18" t="str">
        <f>VLOOKUP(F1615,'BD customers'!$1:$1048576,2,FALSE)</f>
        <v>Evan Bailliet</v>
      </c>
      <c r="M1615" s="2">
        <f>MATCH(orders[[#This Row],[Product ID]],'BD product'!A:A,0)</f>
        <v>940</v>
      </c>
      <c r="N1615" s="2" t="str" cm="1">
        <f t="array" ref="N1615">INDEX('BD product'!A:D,M1615,2)</f>
        <v>Office Supplies</v>
      </c>
    </row>
    <row r="1616" spans="1:14" x14ac:dyDescent="0.3">
      <c r="A1616" s="3" t="s">
        <v>3236</v>
      </c>
      <c r="B1616" s="4">
        <v>41786</v>
      </c>
      <c r="C1616" s="12" t="str">
        <f t="shared" si="25"/>
        <v>2014/05</v>
      </c>
      <c r="D1616" s="4">
        <v>41789</v>
      </c>
      <c r="E1616" s="3" t="s">
        <v>64</v>
      </c>
      <c r="F1616" s="3" t="s">
        <v>891</v>
      </c>
      <c r="G1616" s="3" t="s">
        <v>3237</v>
      </c>
      <c r="H1616" s="5">
        <v>1746</v>
      </c>
      <c r="I1616" s="2">
        <v>6</v>
      </c>
      <c r="J1616" s="2">
        <v>8</v>
      </c>
      <c r="K1616" s="2">
        <v>-3.0554999999999999</v>
      </c>
      <c r="L1616" s="18" t="str">
        <f>VLOOKUP(F1616,'BD customers'!$1:$1048576,2,FALSE)</f>
        <v>Laurel Elliston</v>
      </c>
      <c r="M1616" s="2">
        <f>MATCH(orders[[#This Row],[Product ID]],'BD product'!A:A,0)</f>
        <v>941</v>
      </c>
      <c r="N1616" s="2" t="str" cm="1">
        <f t="array" ref="N1616">INDEX('BD product'!A:D,M1616,2)</f>
        <v>Office Supplies</v>
      </c>
    </row>
    <row r="1617" spans="1:14" x14ac:dyDescent="0.3">
      <c r="A1617" s="3" t="s">
        <v>3239</v>
      </c>
      <c r="B1617" s="4">
        <v>43023</v>
      </c>
      <c r="C1617" s="12" t="str">
        <f t="shared" si="25"/>
        <v>2017/10</v>
      </c>
      <c r="D1617" s="4">
        <v>43026</v>
      </c>
      <c r="E1617" s="3" t="s">
        <v>11</v>
      </c>
      <c r="F1617" s="3" t="s">
        <v>3240</v>
      </c>
      <c r="G1617" s="3" t="s">
        <v>3241</v>
      </c>
      <c r="H1617" s="5">
        <v>8792</v>
      </c>
      <c r="I1617" s="2">
        <v>4</v>
      </c>
      <c r="J1617" s="2">
        <v>0</v>
      </c>
      <c r="K1617" s="2">
        <v>2.6375999999999999</v>
      </c>
      <c r="L1617" s="18" t="str">
        <f>VLOOKUP(F1617,'BD customers'!$1:$1048576,2,FALSE)</f>
        <v>Frank Gastineau</v>
      </c>
      <c r="M1617" s="2">
        <f>MATCH(orders[[#This Row],[Product ID]],'BD product'!A:A,0)</f>
        <v>942</v>
      </c>
      <c r="N1617" s="2" t="str" cm="1">
        <f t="array" ref="N1617">INDEX('BD product'!A:D,M1617,2)</f>
        <v>Office Supplies</v>
      </c>
    </row>
    <row r="1618" spans="1:14" x14ac:dyDescent="0.3">
      <c r="A1618" s="3" t="s">
        <v>2741</v>
      </c>
      <c r="B1618" s="4">
        <v>41686</v>
      </c>
      <c r="C1618" s="12" t="str">
        <f t="shared" si="25"/>
        <v>2014/02</v>
      </c>
      <c r="D1618" s="4">
        <v>41691</v>
      </c>
      <c r="E1618" s="3" t="s">
        <v>21</v>
      </c>
      <c r="F1618" s="3" t="s">
        <v>2742</v>
      </c>
      <c r="G1618" s="3" t="s">
        <v>3243</v>
      </c>
      <c r="H1618" s="5">
        <v>796</v>
      </c>
      <c r="I1618" s="2">
        <v>2</v>
      </c>
      <c r="J1618" s="2">
        <v>8</v>
      </c>
      <c r="K1618" s="2">
        <v>-0.13930000000000001</v>
      </c>
      <c r="L1618" s="18" t="str">
        <f>VLOOKUP(F1618,'BD customers'!$1:$1048576,2,FALSE)</f>
        <v>Michael Nguyen</v>
      </c>
      <c r="M1618" s="2">
        <f>MATCH(orders[[#This Row],[Product ID]],'BD product'!A:A,0)</f>
        <v>943</v>
      </c>
      <c r="N1618" s="2" t="str" cm="1">
        <f t="array" ref="N1618">INDEX('BD product'!A:D,M1618,2)</f>
        <v>Office Supplies</v>
      </c>
    </row>
    <row r="1619" spans="1:14" x14ac:dyDescent="0.3">
      <c r="A1619" s="3" t="s">
        <v>3245</v>
      </c>
      <c r="B1619" s="4">
        <v>42506</v>
      </c>
      <c r="C1619" s="12" t="str">
        <f t="shared" si="25"/>
        <v>2016/05</v>
      </c>
      <c r="D1619" s="4">
        <v>42513</v>
      </c>
      <c r="E1619" s="3" t="s">
        <v>21</v>
      </c>
      <c r="F1619" s="3" t="s">
        <v>834</v>
      </c>
      <c r="G1619" s="3" t="s">
        <v>3246</v>
      </c>
      <c r="H1619" s="5">
        <v>55256</v>
      </c>
      <c r="I1619" s="2">
        <v>4</v>
      </c>
      <c r="J1619" s="2">
        <v>0</v>
      </c>
      <c r="K1619" s="2">
        <v>0</v>
      </c>
      <c r="L1619" s="18" t="str">
        <f>VLOOKUP(F1619,'BD customers'!$1:$1048576,2,FALSE)</f>
        <v>Jim Radford</v>
      </c>
      <c r="M1619" s="2">
        <f>MATCH(orders[[#This Row],[Product ID]],'BD product'!A:A,0)</f>
        <v>944</v>
      </c>
      <c r="N1619" s="2" t="str" cm="1">
        <f t="array" ref="N1619">INDEX('BD product'!A:D,M1619,2)</f>
        <v>Office Supplies</v>
      </c>
    </row>
    <row r="1620" spans="1:14" x14ac:dyDescent="0.3">
      <c r="A1620" s="3" t="s">
        <v>3248</v>
      </c>
      <c r="B1620" s="4">
        <v>42825</v>
      </c>
      <c r="C1620" s="12" t="str">
        <f t="shared" si="25"/>
        <v>2017/03</v>
      </c>
      <c r="D1620" s="4">
        <v>42827</v>
      </c>
      <c r="E1620" s="3" t="s">
        <v>11</v>
      </c>
      <c r="F1620" s="3" t="s">
        <v>3249</v>
      </c>
      <c r="G1620" s="3" t="s">
        <v>3250</v>
      </c>
      <c r="H1620" s="5">
        <v>2978</v>
      </c>
      <c r="I1620" s="2">
        <v>2</v>
      </c>
      <c r="J1620" s="2">
        <v>0</v>
      </c>
      <c r="K1620" s="2">
        <v>8.0405999999999995</v>
      </c>
      <c r="L1620" s="18" t="str">
        <f>VLOOKUP(F1620,'BD customers'!$1:$1048576,2,FALSE)</f>
        <v>Chad McGuire</v>
      </c>
      <c r="M1620" s="2">
        <f>MATCH(orders[[#This Row],[Product ID]],'BD product'!A:A,0)</f>
        <v>945</v>
      </c>
      <c r="N1620" s="2" t="str" cm="1">
        <f t="array" ref="N1620">INDEX('BD product'!A:D,M1620,2)</f>
        <v>Furniture</v>
      </c>
    </row>
    <row r="1621" spans="1:14" x14ac:dyDescent="0.3">
      <c r="A1621" s="3" t="s">
        <v>3248</v>
      </c>
      <c r="B1621" s="4">
        <v>42825</v>
      </c>
      <c r="C1621" s="12" t="str">
        <f t="shared" si="25"/>
        <v>2017/03</v>
      </c>
      <c r="D1621" s="4">
        <v>42827</v>
      </c>
      <c r="E1621" s="3" t="s">
        <v>11</v>
      </c>
      <c r="F1621" s="3" t="s">
        <v>3249</v>
      </c>
      <c r="G1621" s="3" t="s">
        <v>3252</v>
      </c>
      <c r="H1621" s="5">
        <v>67758</v>
      </c>
      <c r="I1621" s="2">
        <v>3</v>
      </c>
      <c r="J1621" s="2">
        <v>0</v>
      </c>
      <c r="K1621" s="2">
        <v>176.17080000000001</v>
      </c>
      <c r="L1621" s="18" t="str">
        <f>VLOOKUP(F1621,'BD customers'!$1:$1048576,2,FALSE)</f>
        <v>Chad McGuire</v>
      </c>
      <c r="M1621" s="2">
        <f>MATCH(orders[[#This Row],[Product ID]],'BD product'!A:A,0)</f>
        <v>946</v>
      </c>
      <c r="N1621" s="2" t="str" cm="1">
        <f t="array" ref="N1621">INDEX('BD product'!A:D,M1621,2)</f>
        <v>Technology</v>
      </c>
    </row>
    <row r="1622" spans="1:14" x14ac:dyDescent="0.3">
      <c r="A1622" s="3" t="s">
        <v>3254</v>
      </c>
      <c r="B1622" s="4">
        <v>42855</v>
      </c>
      <c r="C1622" s="12" t="str">
        <f t="shared" si="25"/>
        <v>2017/04</v>
      </c>
      <c r="D1622" s="4">
        <v>42861</v>
      </c>
      <c r="E1622" s="3" t="s">
        <v>21</v>
      </c>
      <c r="F1622" s="3" t="s">
        <v>1845</v>
      </c>
      <c r="G1622" s="3" t="s">
        <v>3252</v>
      </c>
      <c r="H1622" s="5">
        <v>67758</v>
      </c>
      <c r="I1622" s="2">
        <v>5</v>
      </c>
      <c r="J1622" s="2">
        <v>4</v>
      </c>
      <c r="K1622" s="2">
        <v>-15.8102</v>
      </c>
      <c r="L1622" s="18" t="str">
        <f>VLOOKUP(F1622,'BD customers'!$1:$1048576,2,FALSE)</f>
        <v>Quincy Jones</v>
      </c>
      <c r="M1622" s="2">
        <f>MATCH(orders[[#This Row],[Product ID]],'BD product'!A:A,0)</f>
        <v>946</v>
      </c>
      <c r="N1622" s="2" t="str" cm="1">
        <f t="array" ref="N1622">INDEX('BD product'!A:D,M1622,2)</f>
        <v>Technology</v>
      </c>
    </row>
    <row r="1623" spans="1:14" x14ac:dyDescent="0.3">
      <c r="A1623" s="3" t="s">
        <v>3248</v>
      </c>
      <c r="B1623" s="4">
        <v>42825</v>
      </c>
      <c r="C1623" s="12" t="str">
        <f t="shared" si="25"/>
        <v>2017/03</v>
      </c>
      <c r="D1623" s="4">
        <v>42827</v>
      </c>
      <c r="E1623" s="3" t="s">
        <v>11</v>
      </c>
      <c r="F1623" s="3" t="s">
        <v>3249</v>
      </c>
      <c r="G1623" s="3" t="s">
        <v>3255</v>
      </c>
      <c r="H1623" s="5">
        <v>7504</v>
      </c>
      <c r="I1623" s="2">
        <v>8</v>
      </c>
      <c r="J1623" s="2">
        <v>0</v>
      </c>
      <c r="K1623" s="2">
        <v>36.019199999999998</v>
      </c>
      <c r="L1623" s="18" t="str">
        <f>VLOOKUP(F1623,'BD customers'!$1:$1048576,2,FALSE)</f>
        <v>Chad McGuire</v>
      </c>
      <c r="M1623" s="2">
        <f>MATCH(orders[[#This Row],[Product ID]],'BD product'!A:A,0)</f>
        <v>947</v>
      </c>
      <c r="N1623" s="2" t="str" cm="1">
        <f t="array" ref="N1623">INDEX('BD product'!A:D,M1623,2)</f>
        <v>Office Supplies</v>
      </c>
    </row>
    <row r="1624" spans="1:14" x14ac:dyDescent="0.3">
      <c r="A1624" s="3" t="s">
        <v>156</v>
      </c>
      <c r="B1624" s="4">
        <v>42737</v>
      </c>
      <c r="C1624" s="12" t="str">
        <f t="shared" si="25"/>
        <v>2017/01</v>
      </c>
      <c r="D1624" s="4">
        <v>42739</v>
      </c>
      <c r="E1624" s="3" t="s">
        <v>64</v>
      </c>
      <c r="F1624" s="3" t="s">
        <v>157</v>
      </c>
      <c r="G1624" s="3" t="s">
        <v>3257</v>
      </c>
      <c r="H1624" s="5">
        <v>6957</v>
      </c>
      <c r="I1624" s="2">
        <v>2</v>
      </c>
      <c r="J1624" s="2">
        <v>5</v>
      </c>
      <c r="K1624" s="2">
        <v>-2.7827999999999999</v>
      </c>
      <c r="L1624" s="18" t="str">
        <f>VLOOKUP(F1624,'BD customers'!$1:$1048576,2,FALSE)</f>
        <v>Aaron Smayling</v>
      </c>
      <c r="M1624" s="2">
        <f>MATCH(orders[[#This Row],[Product ID]],'BD product'!A:A,0)</f>
        <v>948</v>
      </c>
      <c r="N1624" s="2" t="str" cm="1">
        <f t="array" ref="N1624">INDEX('BD product'!A:D,M1624,2)</f>
        <v>Technology</v>
      </c>
    </row>
    <row r="1625" spans="1:14" x14ac:dyDescent="0.3">
      <c r="A1625" s="3" t="s">
        <v>3259</v>
      </c>
      <c r="B1625" s="4">
        <v>42152</v>
      </c>
      <c r="C1625" s="12" t="str">
        <f t="shared" si="25"/>
        <v>2015/05</v>
      </c>
      <c r="D1625" s="4">
        <v>42156</v>
      </c>
      <c r="E1625" s="3" t="s">
        <v>21</v>
      </c>
      <c r="F1625" s="3" t="s">
        <v>459</v>
      </c>
      <c r="G1625" s="3" t="s">
        <v>3260</v>
      </c>
      <c r="H1625" s="5">
        <v>4782</v>
      </c>
      <c r="I1625" s="2">
        <v>3</v>
      </c>
      <c r="J1625" s="2">
        <v>0</v>
      </c>
      <c r="K1625" s="2">
        <v>1.4346000000000001</v>
      </c>
      <c r="L1625" s="18" t="str">
        <f>VLOOKUP(F1625,'BD customers'!$1:$1048576,2,FALSE)</f>
        <v>Karl Braun</v>
      </c>
      <c r="M1625" s="2">
        <f>MATCH(orders[[#This Row],[Product ID]],'BD product'!A:A,0)</f>
        <v>949</v>
      </c>
      <c r="N1625" s="2" t="str" cm="1">
        <f t="array" ref="N1625">INDEX('BD product'!A:D,M1625,2)</f>
        <v>Office Supplies</v>
      </c>
    </row>
    <row r="1626" spans="1:14" x14ac:dyDescent="0.3">
      <c r="A1626" s="3" t="s">
        <v>3259</v>
      </c>
      <c r="B1626" s="4">
        <v>42152</v>
      </c>
      <c r="C1626" s="12" t="str">
        <f t="shared" si="25"/>
        <v>2015/05</v>
      </c>
      <c r="D1626" s="4">
        <v>42156</v>
      </c>
      <c r="E1626" s="3" t="s">
        <v>21</v>
      </c>
      <c r="F1626" s="3" t="s">
        <v>459</v>
      </c>
      <c r="G1626" s="3" t="s">
        <v>3262</v>
      </c>
      <c r="H1626" s="5">
        <v>1305</v>
      </c>
      <c r="I1626" s="2">
        <v>5</v>
      </c>
      <c r="J1626" s="2">
        <v>0</v>
      </c>
      <c r="K1626" s="2">
        <v>0.60029999999999994</v>
      </c>
      <c r="L1626" s="18" t="str">
        <f>VLOOKUP(F1626,'BD customers'!$1:$1048576,2,FALSE)</f>
        <v>Karl Braun</v>
      </c>
      <c r="M1626" s="2">
        <f>MATCH(orders[[#This Row],[Product ID]],'BD product'!A:A,0)</f>
        <v>950</v>
      </c>
      <c r="N1626" s="2" t="str" cm="1">
        <f t="array" ref="N1626">INDEX('BD product'!A:D,M1626,2)</f>
        <v>Office Supplies</v>
      </c>
    </row>
    <row r="1627" spans="1:14" x14ac:dyDescent="0.3">
      <c r="A1627" s="3" t="s">
        <v>3264</v>
      </c>
      <c r="B1627" s="4">
        <v>41860</v>
      </c>
      <c r="C1627" s="12" t="str">
        <f t="shared" si="25"/>
        <v>2014/08</v>
      </c>
      <c r="D1627" s="4">
        <v>41867</v>
      </c>
      <c r="E1627" s="3" t="s">
        <v>21</v>
      </c>
      <c r="F1627" s="3" t="s">
        <v>3265</v>
      </c>
      <c r="G1627" s="3" t="s">
        <v>3262</v>
      </c>
      <c r="H1627" s="5">
        <v>2088</v>
      </c>
      <c r="I1627" s="2">
        <v>8</v>
      </c>
      <c r="J1627" s="2">
        <v>0</v>
      </c>
      <c r="K1627" s="2">
        <v>9.6047999999999991</v>
      </c>
      <c r="L1627" s="18" t="str">
        <f>VLOOKUP(F1627,'BD customers'!$1:$1048576,2,FALSE)</f>
        <v>Emily Ducich</v>
      </c>
      <c r="M1627" s="2">
        <f>MATCH(orders[[#This Row],[Product ID]],'BD product'!A:A,0)</f>
        <v>950</v>
      </c>
      <c r="N1627" s="2" t="str" cm="1">
        <f t="array" ref="N1627">INDEX('BD product'!A:D,M1627,2)</f>
        <v>Office Supplies</v>
      </c>
    </row>
    <row r="1628" spans="1:14" x14ac:dyDescent="0.3">
      <c r="A1628" s="3" t="s">
        <v>2248</v>
      </c>
      <c r="B1628" s="4">
        <v>41715</v>
      </c>
      <c r="C1628" s="12" t="str">
        <f t="shared" si="25"/>
        <v>2014/03</v>
      </c>
      <c r="D1628" s="4">
        <v>41722</v>
      </c>
      <c r="E1628" s="3" t="s">
        <v>21</v>
      </c>
      <c r="F1628" s="3" t="s">
        <v>386</v>
      </c>
      <c r="G1628" s="3" t="s">
        <v>3266</v>
      </c>
      <c r="H1628" s="5">
        <v>4718</v>
      </c>
      <c r="I1628" s="2">
        <v>7</v>
      </c>
      <c r="J1628" s="2">
        <v>0</v>
      </c>
      <c r="K1628" s="2">
        <v>0.2359</v>
      </c>
      <c r="L1628" s="18" t="str">
        <f>VLOOKUP(F1628,'BD customers'!$1:$1048576,2,FALSE)</f>
        <v>Bradley Nguyen</v>
      </c>
      <c r="M1628" s="2">
        <f>MATCH(orders[[#This Row],[Product ID]],'BD product'!A:A,0)</f>
        <v>951</v>
      </c>
      <c r="N1628" s="2" t="str" cm="1">
        <f t="array" ref="N1628">INDEX('BD product'!A:D,M1628,2)</f>
        <v>Office Supplies</v>
      </c>
    </row>
    <row r="1629" spans="1:14" x14ac:dyDescent="0.3">
      <c r="A1629" s="3" t="s">
        <v>2248</v>
      </c>
      <c r="B1629" s="4">
        <v>41715</v>
      </c>
      <c r="C1629" s="12" t="str">
        <f t="shared" si="25"/>
        <v>2014/03</v>
      </c>
      <c r="D1629" s="4">
        <v>41722</v>
      </c>
      <c r="E1629" s="3" t="s">
        <v>21</v>
      </c>
      <c r="F1629" s="3" t="s">
        <v>386</v>
      </c>
      <c r="G1629" s="3" t="s">
        <v>3268</v>
      </c>
      <c r="H1629" s="5">
        <v>1968</v>
      </c>
      <c r="I1629" s="2">
        <v>6</v>
      </c>
      <c r="J1629" s="2">
        <v>0</v>
      </c>
      <c r="K1629" s="2">
        <v>5.7072000000000003</v>
      </c>
      <c r="L1629" s="18" t="str">
        <f>VLOOKUP(F1629,'BD customers'!$1:$1048576,2,FALSE)</f>
        <v>Bradley Nguyen</v>
      </c>
      <c r="M1629" s="2">
        <f>MATCH(orders[[#This Row],[Product ID]],'BD product'!A:A,0)</f>
        <v>952</v>
      </c>
      <c r="N1629" s="2" t="str" cm="1">
        <f t="array" ref="N1629">INDEX('BD product'!A:D,M1629,2)</f>
        <v>Office Supplies</v>
      </c>
    </row>
    <row r="1630" spans="1:14" x14ac:dyDescent="0.3">
      <c r="A1630" s="3" t="s">
        <v>3270</v>
      </c>
      <c r="B1630" s="4">
        <v>42906</v>
      </c>
      <c r="C1630" s="12" t="str">
        <f t="shared" si="25"/>
        <v>2017/06</v>
      </c>
      <c r="D1630" s="4">
        <v>42913</v>
      </c>
      <c r="E1630" s="3" t="s">
        <v>21</v>
      </c>
      <c r="F1630" s="3" t="s">
        <v>3271</v>
      </c>
      <c r="G1630" s="3" t="s">
        <v>3268</v>
      </c>
      <c r="H1630" s="5">
        <v>5248</v>
      </c>
      <c r="I1630" s="2">
        <v>2</v>
      </c>
      <c r="J1630" s="2">
        <v>2</v>
      </c>
      <c r="K1630" s="2">
        <v>0.59040000000000004</v>
      </c>
      <c r="L1630" s="18" t="str">
        <f>VLOOKUP(F1630,'BD customers'!$1:$1048576,2,FALSE)</f>
        <v>Shui Tom</v>
      </c>
      <c r="M1630" s="2">
        <f>MATCH(orders[[#This Row],[Product ID]],'BD product'!A:A,0)</f>
        <v>952</v>
      </c>
      <c r="N1630" s="2" t="str" cm="1">
        <f t="array" ref="N1630">INDEX('BD product'!A:D,M1630,2)</f>
        <v>Office Supplies</v>
      </c>
    </row>
    <row r="1631" spans="1:14" x14ac:dyDescent="0.3">
      <c r="A1631" s="3" t="s">
        <v>2248</v>
      </c>
      <c r="B1631" s="4">
        <v>41715</v>
      </c>
      <c r="C1631" s="12" t="str">
        <f t="shared" si="25"/>
        <v>2014/03</v>
      </c>
      <c r="D1631" s="4">
        <v>41722</v>
      </c>
      <c r="E1631" s="3" t="s">
        <v>21</v>
      </c>
      <c r="F1631" s="3" t="s">
        <v>386</v>
      </c>
      <c r="G1631" s="3" t="s">
        <v>3272</v>
      </c>
      <c r="H1631" s="5">
        <v>534</v>
      </c>
      <c r="I1631" s="2">
        <v>10</v>
      </c>
      <c r="J1631" s="2">
        <v>0</v>
      </c>
      <c r="K1631" s="2">
        <v>2.5097999999999998</v>
      </c>
      <c r="L1631" s="18" t="str">
        <f>VLOOKUP(F1631,'BD customers'!$1:$1048576,2,FALSE)</f>
        <v>Bradley Nguyen</v>
      </c>
      <c r="M1631" s="2">
        <f>MATCH(orders[[#This Row],[Product ID]],'BD product'!A:A,0)</f>
        <v>953</v>
      </c>
      <c r="N1631" s="2" t="str" cm="1">
        <f t="array" ref="N1631">INDEX('BD product'!A:D,M1631,2)</f>
        <v>Office Supplies</v>
      </c>
    </row>
    <row r="1632" spans="1:14" x14ac:dyDescent="0.3">
      <c r="A1632" s="3" t="s">
        <v>2248</v>
      </c>
      <c r="B1632" s="4">
        <v>41715</v>
      </c>
      <c r="C1632" s="12" t="str">
        <f t="shared" si="25"/>
        <v>2014/03</v>
      </c>
      <c r="D1632" s="4">
        <v>41722</v>
      </c>
      <c r="E1632" s="3" t="s">
        <v>21</v>
      </c>
      <c r="F1632" s="3" t="s">
        <v>386</v>
      </c>
      <c r="G1632" s="3" t="s">
        <v>3274</v>
      </c>
      <c r="H1632" s="5">
        <v>3588</v>
      </c>
      <c r="I1632" s="2">
        <v>6</v>
      </c>
      <c r="J1632" s="2">
        <v>0</v>
      </c>
      <c r="K1632" s="2">
        <v>17.2224</v>
      </c>
      <c r="L1632" s="18" t="str">
        <f>VLOOKUP(F1632,'BD customers'!$1:$1048576,2,FALSE)</f>
        <v>Bradley Nguyen</v>
      </c>
      <c r="M1632" s="2">
        <f>MATCH(orders[[#This Row],[Product ID]],'BD product'!A:A,0)</f>
        <v>954</v>
      </c>
      <c r="N1632" s="2" t="str" cm="1">
        <f t="array" ref="N1632">INDEX('BD product'!A:D,M1632,2)</f>
        <v>Office Supplies</v>
      </c>
    </row>
    <row r="1633" spans="1:14" x14ac:dyDescent="0.3">
      <c r="A1633" s="3" t="s">
        <v>3276</v>
      </c>
      <c r="B1633" s="4">
        <v>42457</v>
      </c>
      <c r="C1633" s="12" t="str">
        <f t="shared" si="25"/>
        <v>2016/03</v>
      </c>
      <c r="D1633" s="4">
        <v>42460</v>
      </c>
      <c r="E1633" s="3" t="s">
        <v>64</v>
      </c>
      <c r="F1633" s="3" t="s">
        <v>157</v>
      </c>
      <c r="G1633" s="3" t="s">
        <v>3277</v>
      </c>
      <c r="H1633" s="5">
        <v>314</v>
      </c>
      <c r="I1633" s="2">
        <v>2</v>
      </c>
      <c r="J1633" s="2">
        <v>0</v>
      </c>
      <c r="K1633" s="2">
        <v>7.85E-2</v>
      </c>
      <c r="L1633" s="18" t="str">
        <f>VLOOKUP(F1633,'BD customers'!$1:$1048576,2,FALSE)</f>
        <v>Aaron Smayling</v>
      </c>
      <c r="M1633" s="2">
        <f>MATCH(orders[[#This Row],[Product ID]],'BD product'!A:A,0)</f>
        <v>955</v>
      </c>
      <c r="N1633" s="2" t="str" cm="1">
        <f t="array" ref="N1633">INDEX('BD product'!A:D,M1633,2)</f>
        <v>Office Supplies</v>
      </c>
    </row>
    <row r="1634" spans="1:14" x14ac:dyDescent="0.3">
      <c r="A1634" s="3" t="s">
        <v>1905</v>
      </c>
      <c r="B1634" s="4">
        <v>42498</v>
      </c>
      <c r="C1634" s="12" t="str">
        <f t="shared" si="25"/>
        <v>2016/05</v>
      </c>
      <c r="D1634" s="4">
        <v>42498</v>
      </c>
      <c r="E1634" s="3" t="s">
        <v>41</v>
      </c>
      <c r="F1634" s="3" t="s">
        <v>536</v>
      </c>
      <c r="G1634" s="3" t="s">
        <v>3277</v>
      </c>
      <c r="H1634" s="5">
        <v>2512</v>
      </c>
      <c r="I1634" s="2">
        <v>2</v>
      </c>
      <c r="J1634" s="2">
        <v>2</v>
      </c>
      <c r="K1634" s="2">
        <v>1.5699999999999999E-2</v>
      </c>
      <c r="L1634" s="18" t="str">
        <f>VLOOKUP(F1634,'BD customers'!$1:$1048576,2,FALSE)</f>
        <v>Clay Ludtke</v>
      </c>
      <c r="M1634" s="2">
        <f>MATCH(orders[[#This Row],[Product ID]],'BD product'!A:A,0)</f>
        <v>955</v>
      </c>
      <c r="N1634" s="2" t="str" cm="1">
        <f t="array" ref="N1634">INDEX('BD product'!A:D,M1634,2)</f>
        <v>Office Supplies</v>
      </c>
    </row>
    <row r="1635" spans="1:14" x14ac:dyDescent="0.3">
      <c r="A1635" s="3" t="s">
        <v>3279</v>
      </c>
      <c r="B1635" s="4">
        <v>42495</v>
      </c>
      <c r="C1635" s="12" t="str">
        <f t="shared" si="25"/>
        <v>2016/05</v>
      </c>
      <c r="D1635" s="4">
        <v>42497</v>
      </c>
      <c r="E1635" s="3" t="s">
        <v>64</v>
      </c>
      <c r="F1635" s="3" t="s">
        <v>1864</v>
      </c>
      <c r="G1635" s="3" t="s">
        <v>3280</v>
      </c>
      <c r="H1635" s="5">
        <v>7914</v>
      </c>
      <c r="I1635" s="2">
        <v>3</v>
      </c>
      <c r="J1635" s="2">
        <v>0</v>
      </c>
      <c r="K1635" s="2">
        <v>36.404400000000003</v>
      </c>
      <c r="L1635" s="18" t="str">
        <f>VLOOKUP(F1635,'BD customers'!$1:$1048576,2,FALSE)</f>
        <v>Natalie DeCherney</v>
      </c>
      <c r="M1635" s="2">
        <f>MATCH(orders[[#This Row],[Product ID]],'BD product'!A:A,0)</f>
        <v>956</v>
      </c>
      <c r="N1635" s="2" t="str" cm="1">
        <f t="array" ref="N1635">INDEX('BD product'!A:D,M1635,2)</f>
        <v>Office Supplies</v>
      </c>
    </row>
    <row r="1636" spans="1:14" x14ac:dyDescent="0.3">
      <c r="A1636" s="3" t="s">
        <v>3282</v>
      </c>
      <c r="B1636" s="4">
        <v>41908</v>
      </c>
      <c r="C1636" s="12" t="str">
        <f t="shared" si="25"/>
        <v>2014/09</v>
      </c>
      <c r="D1636" s="4">
        <v>41913</v>
      </c>
      <c r="E1636" s="3" t="s">
        <v>11</v>
      </c>
      <c r="F1636" s="3" t="s">
        <v>3283</v>
      </c>
      <c r="G1636" s="3" t="s">
        <v>3284</v>
      </c>
      <c r="H1636" s="5">
        <v>145568</v>
      </c>
      <c r="I1636" s="2">
        <v>2</v>
      </c>
      <c r="J1636" s="2">
        <v>2</v>
      </c>
      <c r="K1636" s="2">
        <v>0</v>
      </c>
      <c r="L1636" s="18" t="str">
        <f>VLOOKUP(F1636,'BD customers'!$1:$1048576,2,FALSE)</f>
        <v>Kean Takahito</v>
      </c>
      <c r="M1636" s="2">
        <f>MATCH(orders[[#This Row],[Product ID]],'BD product'!A:A,0)</f>
        <v>957</v>
      </c>
      <c r="N1636" s="2" t="str" cm="1">
        <f t="array" ref="N1636">INDEX('BD product'!A:D,M1636,2)</f>
        <v>Furniture</v>
      </c>
    </row>
    <row r="1637" spans="1:14" x14ac:dyDescent="0.3">
      <c r="A1637" s="3" t="s">
        <v>3286</v>
      </c>
      <c r="B1637" s="4">
        <v>43080</v>
      </c>
      <c r="C1637" s="12" t="str">
        <f t="shared" si="25"/>
        <v>2017/12</v>
      </c>
      <c r="D1637" s="4">
        <v>43086</v>
      </c>
      <c r="E1637" s="3" t="s">
        <v>21</v>
      </c>
      <c r="F1637" s="3" t="s">
        <v>3287</v>
      </c>
      <c r="G1637" s="3" t="s">
        <v>3284</v>
      </c>
      <c r="H1637" s="5">
        <v>63686</v>
      </c>
      <c r="I1637" s="2">
        <v>1</v>
      </c>
      <c r="J1637" s="2">
        <v>3</v>
      </c>
      <c r="K1637" s="2">
        <v>-0.90980000000000005</v>
      </c>
      <c r="L1637" s="18" t="str">
        <f>VLOOKUP(F1637,'BD customers'!$1:$1048576,2,FALSE)</f>
        <v>Arianne Irving</v>
      </c>
      <c r="M1637" s="2">
        <f>MATCH(orders[[#This Row],[Product ID]],'BD product'!A:A,0)</f>
        <v>957</v>
      </c>
      <c r="N1637" s="2" t="str" cm="1">
        <f t="array" ref="N1637">INDEX('BD product'!A:D,M1637,2)</f>
        <v>Furniture</v>
      </c>
    </row>
    <row r="1638" spans="1:14" x14ac:dyDescent="0.3">
      <c r="A1638" s="3" t="s">
        <v>2484</v>
      </c>
      <c r="B1638" s="4">
        <v>43027</v>
      </c>
      <c r="C1638" s="12" t="str">
        <f t="shared" si="25"/>
        <v>2017/10</v>
      </c>
      <c r="D1638" s="4">
        <v>43033</v>
      </c>
      <c r="E1638" s="3" t="s">
        <v>21</v>
      </c>
      <c r="F1638" s="3" t="s">
        <v>2485</v>
      </c>
      <c r="G1638" s="3" t="s">
        <v>3288</v>
      </c>
      <c r="H1638" s="5">
        <v>2368</v>
      </c>
      <c r="I1638" s="2">
        <v>4</v>
      </c>
      <c r="J1638" s="2">
        <v>2</v>
      </c>
      <c r="K1638" s="2">
        <v>7.4000000000000003E-3</v>
      </c>
      <c r="L1638" s="18" t="str">
        <f>VLOOKUP(F1638,'BD customers'!$1:$1048576,2,FALSE)</f>
        <v>Harry Marie</v>
      </c>
      <c r="M1638" s="2">
        <f>MATCH(orders[[#This Row],[Product ID]],'BD product'!A:A,0)</f>
        <v>958</v>
      </c>
      <c r="N1638" s="2" t="str" cm="1">
        <f t="array" ref="N1638">INDEX('BD product'!A:D,M1638,2)</f>
        <v>Office Supplies</v>
      </c>
    </row>
    <row r="1639" spans="1:14" x14ac:dyDescent="0.3">
      <c r="A1639" s="3" t="s">
        <v>2484</v>
      </c>
      <c r="B1639" s="4">
        <v>43027</v>
      </c>
      <c r="C1639" s="12" t="str">
        <f t="shared" si="25"/>
        <v>2017/10</v>
      </c>
      <c r="D1639" s="4">
        <v>43033</v>
      </c>
      <c r="E1639" s="3" t="s">
        <v>21</v>
      </c>
      <c r="F1639" s="3" t="s">
        <v>2485</v>
      </c>
      <c r="G1639" s="3" t="s">
        <v>3290</v>
      </c>
      <c r="H1639" s="5">
        <v>309576</v>
      </c>
      <c r="I1639" s="2">
        <v>4</v>
      </c>
      <c r="J1639" s="2">
        <v>4</v>
      </c>
      <c r="K1639" s="2">
        <v>-56.755600000000001</v>
      </c>
      <c r="L1639" s="18" t="str">
        <f>VLOOKUP(F1639,'BD customers'!$1:$1048576,2,FALSE)</f>
        <v>Harry Marie</v>
      </c>
      <c r="M1639" s="2">
        <f>MATCH(orders[[#This Row],[Product ID]],'BD product'!A:A,0)</f>
        <v>959</v>
      </c>
      <c r="N1639" s="2" t="str" cm="1">
        <f t="array" ref="N1639">INDEX('BD product'!A:D,M1639,2)</f>
        <v>Technology</v>
      </c>
    </row>
    <row r="1640" spans="1:14" x14ac:dyDescent="0.3">
      <c r="A1640" s="3" t="s">
        <v>924</v>
      </c>
      <c r="B1640" s="4">
        <v>43049</v>
      </c>
      <c r="C1640" s="12" t="str">
        <f t="shared" si="25"/>
        <v>2017/11</v>
      </c>
      <c r="D1640" s="4">
        <v>43050</v>
      </c>
      <c r="E1640" s="3" t="s">
        <v>64</v>
      </c>
      <c r="F1640" s="3" t="s">
        <v>925</v>
      </c>
      <c r="G1640" s="3" t="s">
        <v>3292</v>
      </c>
      <c r="H1640" s="5">
        <v>95994</v>
      </c>
      <c r="I1640" s="2">
        <v>2</v>
      </c>
      <c r="J1640" s="2">
        <v>7</v>
      </c>
      <c r="K1640" s="2">
        <v>-6.3996000000000004</v>
      </c>
      <c r="L1640" s="18" t="str">
        <f>VLOOKUP(F1640,'BD customers'!$1:$1048576,2,FALSE)</f>
        <v>Ann Blume</v>
      </c>
      <c r="M1640" s="2">
        <f>MATCH(orders[[#This Row],[Product ID]],'BD product'!A:A,0)</f>
        <v>960</v>
      </c>
      <c r="N1640" s="2" t="str" cm="1">
        <f t="array" ref="N1640">INDEX('BD product'!A:D,M1640,2)</f>
        <v>Technology</v>
      </c>
    </row>
    <row r="1641" spans="1:14" x14ac:dyDescent="0.3">
      <c r="A1641" s="3" t="s">
        <v>924</v>
      </c>
      <c r="B1641" s="4">
        <v>43049</v>
      </c>
      <c r="C1641" s="12" t="str">
        <f t="shared" si="25"/>
        <v>2017/11</v>
      </c>
      <c r="D1641" s="4">
        <v>43050</v>
      </c>
      <c r="E1641" s="3" t="s">
        <v>64</v>
      </c>
      <c r="F1641" s="3" t="s">
        <v>925</v>
      </c>
      <c r="G1641" s="3" t="s">
        <v>3294</v>
      </c>
      <c r="H1641" s="5">
        <v>239952</v>
      </c>
      <c r="I1641" s="2">
        <v>6</v>
      </c>
      <c r="J1641" s="2">
        <v>2</v>
      </c>
      <c r="K1641" s="2">
        <v>-35.992800000000003</v>
      </c>
      <c r="L1641" s="18" t="str">
        <f>VLOOKUP(F1641,'BD customers'!$1:$1048576,2,FALSE)</f>
        <v>Ann Blume</v>
      </c>
      <c r="M1641" s="2">
        <f>MATCH(orders[[#This Row],[Product ID]],'BD product'!A:A,0)</f>
        <v>961</v>
      </c>
      <c r="N1641" s="2" t="str" cm="1">
        <f t="array" ref="N1641">INDEX('BD product'!A:D,M1641,2)</f>
        <v>Technology</v>
      </c>
    </row>
    <row r="1642" spans="1:14" x14ac:dyDescent="0.3">
      <c r="A1642" s="3" t="s">
        <v>3296</v>
      </c>
      <c r="B1642" s="4">
        <v>42801</v>
      </c>
      <c r="C1642" s="12" t="str">
        <f t="shared" si="25"/>
        <v>2017/03</v>
      </c>
      <c r="D1642" s="4">
        <v>42806</v>
      </c>
      <c r="E1642" s="3" t="s">
        <v>21</v>
      </c>
      <c r="F1642" s="3" t="s">
        <v>3297</v>
      </c>
      <c r="G1642" s="3" t="s">
        <v>3298</v>
      </c>
      <c r="H1642" s="5">
        <v>4908</v>
      </c>
      <c r="I1642" s="2">
        <v>3</v>
      </c>
      <c r="J1642" s="2">
        <v>0</v>
      </c>
      <c r="K1642" s="2">
        <v>0.49080000000000001</v>
      </c>
      <c r="L1642" s="18" t="str">
        <f>VLOOKUP(F1642,'BD customers'!$1:$1048576,2,FALSE)</f>
        <v>Michael Granlund</v>
      </c>
      <c r="M1642" s="2">
        <f>MATCH(orders[[#This Row],[Product ID]],'BD product'!A:A,0)</f>
        <v>962</v>
      </c>
      <c r="N1642" s="2" t="str" cm="1">
        <f t="array" ref="N1642">INDEX('BD product'!A:D,M1642,2)</f>
        <v>Technology</v>
      </c>
    </row>
    <row r="1643" spans="1:14" x14ac:dyDescent="0.3">
      <c r="A1643" s="3" t="s">
        <v>3034</v>
      </c>
      <c r="B1643" s="4">
        <v>43000</v>
      </c>
      <c r="C1643" s="12" t="str">
        <f t="shared" si="25"/>
        <v>2017/09</v>
      </c>
      <c r="D1643" s="4">
        <v>43004</v>
      </c>
      <c r="E1643" s="3" t="s">
        <v>21</v>
      </c>
      <c r="F1643" s="3" t="s">
        <v>3035</v>
      </c>
      <c r="G1643" s="3" t="s">
        <v>3298</v>
      </c>
      <c r="H1643" s="5">
        <v>9816</v>
      </c>
      <c r="I1643" s="2">
        <v>6</v>
      </c>
      <c r="J1643" s="2">
        <v>0</v>
      </c>
      <c r="K1643" s="2">
        <v>0.98160000000000003</v>
      </c>
      <c r="L1643" s="18" t="str">
        <f>VLOOKUP(F1643,'BD customers'!$1:$1048576,2,FALSE)</f>
        <v>Jim Epp</v>
      </c>
      <c r="M1643" s="2">
        <f>MATCH(orders[[#This Row],[Product ID]],'BD product'!A:A,0)</f>
        <v>962</v>
      </c>
      <c r="N1643" s="2" t="str" cm="1">
        <f t="array" ref="N1643">INDEX('BD product'!A:D,M1643,2)</f>
        <v>Technology</v>
      </c>
    </row>
    <row r="1644" spans="1:14" x14ac:dyDescent="0.3">
      <c r="A1644" s="3" t="s">
        <v>2218</v>
      </c>
      <c r="B1644" s="4">
        <v>41730</v>
      </c>
      <c r="C1644" s="12" t="str">
        <f t="shared" si="25"/>
        <v>2014/04</v>
      </c>
      <c r="D1644" s="4">
        <v>41735</v>
      </c>
      <c r="E1644" s="3" t="s">
        <v>11</v>
      </c>
      <c r="F1644" s="3" t="s">
        <v>316</v>
      </c>
      <c r="G1644" s="3" t="s">
        <v>3300</v>
      </c>
      <c r="H1644" s="5">
        <v>17088</v>
      </c>
      <c r="I1644" s="2">
        <v>4</v>
      </c>
      <c r="J1644" s="2">
        <v>2</v>
      </c>
      <c r="K1644" s="2">
        <v>5.5536000000000003</v>
      </c>
      <c r="L1644" s="18" t="str">
        <f>VLOOKUP(F1644,'BD customers'!$1:$1048576,2,FALSE)</f>
        <v>Kunst Miller</v>
      </c>
      <c r="M1644" s="2">
        <f>MATCH(orders[[#This Row],[Product ID]],'BD product'!A:A,0)</f>
        <v>963</v>
      </c>
      <c r="N1644" s="2" t="str" cm="1">
        <f t="array" ref="N1644">INDEX('BD product'!A:D,M1644,2)</f>
        <v>Office Supplies</v>
      </c>
    </row>
    <row r="1645" spans="1:14" x14ac:dyDescent="0.3">
      <c r="A1645" s="3" t="s">
        <v>3302</v>
      </c>
      <c r="B1645" s="4">
        <v>42261</v>
      </c>
      <c r="C1645" s="12" t="str">
        <f t="shared" si="25"/>
        <v>2015/09</v>
      </c>
      <c r="D1645" s="4">
        <v>42266</v>
      </c>
      <c r="E1645" s="3" t="s">
        <v>21</v>
      </c>
      <c r="F1645" s="3" t="s">
        <v>2075</v>
      </c>
      <c r="G1645" s="3" t="s">
        <v>3303</v>
      </c>
      <c r="H1645" s="5">
        <v>91275</v>
      </c>
      <c r="I1645" s="2">
        <v>5</v>
      </c>
      <c r="J1645" s="2">
        <v>0</v>
      </c>
      <c r="K1645" s="2">
        <v>118.6575</v>
      </c>
      <c r="L1645" s="18" t="str">
        <f>VLOOKUP(F1645,'BD customers'!$1:$1048576,2,FALSE)</f>
        <v>Christina Anderson</v>
      </c>
      <c r="M1645" s="2">
        <f>MATCH(orders[[#This Row],[Product ID]],'BD product'!A:A,0)</f>
        <v>964</v>
      </c>
      <c r="N1645" s="2" t="str" cm="1">
        <f t="array" ref="N1645">INDEX('BD product'!A:D,M1645,2)</f>
        <v>Furniture</v>
      </c>
    </row>
    <row r="1646" spans="1:14" x14ac:dyDescent="0.3">
      <c r="A1646" s="3" t="s">
        <v>468</v>
      </c>
      <c r="B1646" s="4">
        <v>41855</v>
      </c>
      <c r="C1646" s="12" t="str">
        <f t="shared" si="25"/>
        <v>2014/08</v>
      </c>
      <c r="D1646" s="4">
        <v>41860</v>
      </c>
      <c r="E1646" s="3" t="s">
        <v>11</v>
      </c>
      <c r="F1646" s="3" t="s">
        <v>469</v>
      </c>
      <c r="G1646" s="3" t="s">
        <v>3305</v>
      </c>
      <c r="H1646" s="5">
        <v>108975</v>
      </c>
      <c r="I1646" s="2">
        <v>3</v>
      </c>
      <c r="J1646" s="2">
        <v>0</v>
      </c>
      <c r="K1646" s="2">
        <v>3.0512999999999999</v>
      </c>
      <c r="L1646" s="18" t="str">
        <f>VLOOKUP(F1646,'BD customers'!$1:$1048576,2,FALSE)</f>
        <v>Valerie Dominguez</v>
      </c>
      <c r="M1646" s="2">
        <f>MATCH(orders[[#This Row],[Product ID]],'BD product'!A:A,0)</f>
        <v>965</v>
      </c>
      <c r="N1646" s="2" t="str" cm="1">
        <f t="array" ref="N1646">INDEX('BD product'!A:D,M1646,2)</f>
        <v>Office Supplies</v>
      </c>
    </row>
    <row r="1647" spans="1:14" x14ac:dyDescent="0.3">
      <c r="A1647" s="3" t="s">
        <v>468</v>
      </c>
      <c r="B1647" s="4">
        <v>41855</v>
      </c>
      <c r="C1647" s="12" t="str">
        <f t="shared" si="25"/>
        <v>2014/08</v>
      </c>
      <c r="D1647" s="4">
        <v>41860</v>
      </c>
      <c r="E1647" s="3" t="s">
        <v>11</v>
      </c>
      <c r="F1647" s="3" t="s">
        <v>469</v>
      </c>
      <c r="G1647" s="3" t="s">
        <v>3307</v>
      </c>
      <c r="H1647" s="5">
        <v>44784</v>
      </c>
      <c r="I1647" s="2">
        <v>8</v>
      </c>
      <c r="J1647" s="2">
        <v>0</v>
      </c>
      <c r="K1647" s="2">
        <v>219.44159999999999</v>
      </c>
      <c r="L1647" s="18" t="str">
        <f>VLOOKUP(F1647,'BD customers'!$1:$1048576,2,FALSE)</f>
        <v>Valerie Dominguez</v>
      </c>
      <c r="M1647" s="2">
        <f>MATCH(orders[[#This Row],[Product ID]],'BD product'!A:A,0)</f>
        <v>966</v>
      </c>
      <c r="N1647" s="2" t="str" cm="1">
        <f t="array" ref="N1647">INDEX('BD product'!A:D,M1647,2)</f>
        <v>Office Supplies</v>
      </c>
    </row>
    <row r="1648" spans="1:14" x14ac:dyDescent="0.3">
      <c r="A1648" s="3" t="s">
        <v>3309</v>
      </c>
      <c r="B1648" s="4">
        <v>42538</v>
      </c>
      <c r="C1648" s="12" t="str">
        <f t="shared" si="25"/>
        <v>2016/06</v>
      </c>
      <c r="D1648" s="4">
        <v>42543</v>
      </c>
      <c r="E1648" s="3" t="s">
        <v>21</v>
      </c>
      <c r="F1648" s="3" t="s">
        <v>3310</v>
      </c>
      <c r="G1648" s="3" t="s">
        <v>3307</v>
      </c>
      <c r="H1648" s="5">
        <v>11196</v>
      </c>
      <c r="I1648" s="2">
        <v>2</v>
      </c>
      <c r="J1648" s="2">
        <v>0</v>
      </c>
      <c r="K1648" s="2">
        <v>54.860399999999998</v>
      </c>
      <c r="L1648" s="18" t="str">
        <f>VLOOKUP(F1648,'BD customers'!$1:$1048576,2,FALSE)</f>
        <v>Ivan Gibson</v>
      </c>
      <c r="M1648" s="2">
        <f>MATCH(orders[[#This Row],[Product ID]],'BD product'!A:A,0)</f>
        <v>966</v>
      </c>
      <c r="N1648" s="2" t="str" cm="1">
        <f t="array" ref="N1648">INDEX('BD product'!A:D,M1648,2)</f>
        <v>Office Supplies</v>
      </c>
    </row>
    <row r="1649" spans="1:14" x14ac:dyDescent="0.3">
      <c r="A1649" s="3" t="s">
        <v>468</v>
      </c>
      <c r="B1649" s="4">
        <v>41855</v>
      </c>
      <c r="C1649" s="12" t="str">
        <f t="shared" si="25"/>
        <v>2014/08</v>
      </c>
      <c r="D1649" s="4">
        <v>41860</v>
      </c>
      <c r="E1649" s="3" t="s">
        <v>11</v>
      </c>
      <c r="F1649" s="3" t="s">
        <v>469</v>
      </c>
      <c r="G1649" s="3" t="s">
        <v>3311</v>
      </c>
      <c r="H1649" s="5">
        <v>164</v>
      </c>
      <c r="I1649" s="2">
        <v>5</v>
      </c>
      <c r="J1649" s="2">
        <v>0</v>
      </c>
      <c r="K1649" s="2">
        <v>0.4264</v>
      </c>
      <c r="L1649" s="18" t="str">
        <f>VLOOKUP(F1649,'BD customers'!$1:$1048576,2,FALSE)</f>
        <v>Valerie Dominguez</v>
      </c>
      <c r="M1649" s="2">
        <f>MATCH(orders[[#This Row],[Product ID]],'BD product'!A:A,0)</f>
        <v>967</v>
      </c>
      <c r="N1649" s="2" t="str" cm="1">
        <f t="array" ref="N1649">INDEX('BD product'!A:D,M1649,2)</f>
        <v>Office Supplies</v>
      </c>
    </row>
    <row r="1650" spans="1:14" x14ac:dyDescent="0.3">
      <c r="A1650" s="3" t="s">
        <v>468</v>
      </c>
      <c r="B1650" s="4">
        <v>41855</v>
      </c>
      <c r="C1650" s="12" t="str">
        <f t="shared" si="25"/>
        <v>2014/08</v>
      </c>
      <c r="D1650" s="4">
        <v>41860</v>
      </c>
      <c r="E1650" s="3" t="s">
        <v>11</v>
      </c>
      <c r="F1650" s="3" t="s">
        <v>469</v>
      </c>
      <c r="G1650" s="3" t="s">
        <v>3313</v>
      </c>
      <c r="H1650" s="5">
        <v>39996</v>
      </c>
      <c r="I1650" s="2">
        <v>5</v>
      </c>
      <c r="J1650" s="2">
        <v>2</v>
      </c>
      <c r="K1650" s="2">
        <v>34.996499999999997</v>
      </c>
      <c r="L1650" s="18" t="str">
        <f>VLOOKUP(F1650,'BD customers'!$1:$1048576,2,FALSE)</f>
        <v>Valerie Dominguez</v>
      </c>
      <c r="M1650" s="2">
        <f>MATCH(orders[[#This Row],[Product ID]],'BD product'!A:A,0)</f>
        <v>968</v>
      </c>
      <c r="N1650" s="2" t="str" cm="1">
        <f t="array" ref="N1650">INDEX('BD product'!A:D,M1650,2)</f>
        <v>Technology</v>
      </c>
    </row>
    <row r="1651" spans="1:14" x14ac:dyDescent="0.3">
      <c r="A1651" s="3" t="s">
        <v>468</v>
      </c>
      <c r="B1651" s="4">
        <v>41855</v>
      </c>
      <c r="C1651" s="12" t="str">
        <f t="shared" si="25"/>
        <v>2014/08</v>
      </c>
      <c r="D1651" s="4">
        <v>41860</v>
      </c>
      <c r="E1651" s="3" t="s">
        <v>11</v>
      </c>
      <c r="F1651" s="3" t="s">
        <v>469</v>
      </c>
      <c r="G1651" s="3" t="s">
        <v>3315</v>
      </c>
      <c r="H1651" s="5">
        <v>1589</v>
      </c>
      <c r="I1651" s="2">
        <v>5</v>
      </c>
      <c r="J1651" s="2">
        <v>0</v>
      </c>
      <c r="K1651" s="2">
        <v>0.79449999999999998</v>
      </c>
      <c r="L1651" s="18" t="str">
        <f>VLOOKUP(F1651,'BD customers'!$1:$1048576,2,FALSE)</f>
        <v>Valerie Dominguez</v>
      </c>
      <c r="M1651" s="2">
        <f>MATCH(orders[[#This Row],[Product ID]],'BD product'!A:A,0)</f>
        <v>969</v>
      </c>
      <c r="N1651" s="2" t="str" cm="1">
        <f t="array" ref="N1651">INDEX('BD product'!A:D,M1651,2)</f>
        <v>Office Supplies</v>
      </c>
    </row>
    <row r="1652" spans="1:14" x14ac:dyDescent="0.3">
      <c r="A1652" s="3" t="s">
        <v>327</v>
      </c>
      <c r="B1652" s="4">
        <v>42405</v>
      </c>
      <c r="C1652" s="12" t="str">
        <f t="shared" si="25"/>
        <v>2016/02</v>
      </c>
      <c r="D1652" s="4">
        <v>42405</v>
      </c>
      <c r="E1652" s="3" t="s">
        <v>41</v>
      </c>
      <c r="F1652" s="3" t="s">
        <v>328</v>
      </c>
      <c r="G1652" s="3" t="s">
        <v>3317</v>
      </c>
      <c r="H1652" s="5">
        <v>34884</v>
      </c>
      <c r="I1652" s="2">
        <v>9</v>
      </c>
      <c r="J1652" s="2">
        <v>0</v>
      </c>
      <c r="K1652" s="2">
        <v>170.9316</v>
      </c>
      <c r="L1652" s="18" t="str">
        <f>VLOOKUP(F1652,'BD customers'!$1:$1048576,2,FALSE)</f>
        <v>Paul Prost</v>
      </c>
      <c r="M1652" s="2">
        <f>MATCH(orders[[#This Row],[Product ID]],'BD product'!A:A,0)</f>
        <v>970</v>
      </c>
      <c r="N1652" s="2" t="str" cm="1">
        <f t="array" ref="N1652">INDEX('BD product'!A:D,M1652,2)</f>
        <v>Office Supplies</v>
      </c>
    </row>
    <row r="1653" spans="1:14" x14ac:dyDescent="0.3">
      <c r="A1653" s="3" t="s">
        <v>327</v>
      </c>
      <c r="B1653" s="4">
        <v>42405</v>
      </c>
      <c r="C1653" s="12" t="str">
        <f t="shared" si="25"/>
        <v>2016/02</v>
      </c>
      <c r="D1653" s="4">
        <v>42405</v>
      </c>
      <c r="E1653" s="3" t="s">
        <v>41</v>
      </c>
      <c r="F1653" s="3" t="s">
        <v>328</v>
      </c>
      <c r="G1653" s="3" t="s">
        <v>3319</v>
      </c>
      <c r="H1653" s="5">
        <v>945</v>
      </c>
      <c r="I1653" s="2">
        <v>5</v>
      </c>
      <c r="J1653" s="2">
        <v>0</v>
      </c>
      <c r="K1653" s="2">
        <v>1.89E-2</v>
      </c>
      <c r="L1653" s="18" t="str">
        <f>VLOOKUP(F1653,'BD customers'!$1:$1048576,2,FALSE)</f>
        <v>Paul Prost</v>
      </c>
      <c r="M1653" s="2">
        <f>MATCH(orders[[#This Row],[Product ID]],'BD product'!A:A,0)</f>
        <v>971</v>
      </c>
      <c r="N1653" s="2" t="str" cm="1">
        <f t="array" ref="N1653">INDEX('BD product'!A:D,M1653,2)</f>
        <v>Office Supplies</v>
      </c>
    </row>
    <row r="1654" spans="1:14" x14ac:dyDescent="0.3">
      <c r="A1654" s="3" t="s">
        <v>327</v>
      </c>
      <c r="B1654" s="4">
        <v>42405</v>
      </c>
      <c r="C1654" s="12" t="str">
        <f t="shared" si="25"/>
        <v>2016/02</v>
      </c>
      <c r="D1654" s="4">
        <v>42405</v>
      </c>
      <c r="E1654" s="3" t="s">
        <v>41</v>
      </c>
      <c r="F1654" s="3" t="s">
        <v>328</v>
      </c>
      <c r="G1654" s="3" t="s">
        <v>3321</v>
      </c>
      <c r="H1654" s="5">
        <v>16796</v>
      </c>
      <c r="I1654" s="2">
        <v>2</v>
      </c>
      <c r="J1654" s="2">
        <v>0</v>
      </c>
      <c r="K1654" s="2">
        <v>78.941199999999995</v>
      </c>
      <c r="L1654" s="18" t="str">
        <f>VLOOKUP(F1654,'BD customers'!$1:$1048576,2,FALSE)</f>
        <v>Paul Prost</v>
      </c>
      <c r="M1654" s="2">
        <f>MATCH(orders[[#This Row],[Product ID]],'BD product'!A:A,0)</f>
        <v>972</v>
      </c>
      <c r="N1654" s="2" t="str" cm="1">
        <f t="array" ref="N1654">INDEX('BD product'!A:D,M1654,2)</f>
        <v>Office Supplies</v>
      </c>
    </row>
    <row r="1655" spans="1:14" x14ac:dyDescent="0.3">
      <c r="A1655" s="3" t="s">
        <v>3323</v>
      </c>
      <c r="B1655" s="4">
        <v>43017</v>
      </c>
      <c r="C1655" s="12" t="str">
        <f t="shared" si="25"/>
        <v>2017/10</v>
      </c>
      <c r="D1655" s="4">
        <v>43022</v>
      </c>
      <c r="E1655" s="3" t="s">
        <v>21</v>
      </c>
      <c r="F1655" s="3" t="s">
        <v>1547</v>
      </c>
      <c r="G1655" s="3" t="s">
        <v>3324</v>
      </c>
      <c r="H1655" s="5">
        <v>65245</v>
      </c>
      <c r="I1655" s="2">
        <v>5</v>
      </c>
      <c r="J1655" s="2">
        <v>5</v>
      </c>
      <c r="K1655" s="2">
        <v>-43.061700000000002</v>
      </c>
      <c r="L1655" s="18" t="str">
        <f>VLOOKUP(F1655,'BD customers'!$1:$1048576,2,FALSE)</f>
        <v>Cyma Kinney</v>
      </c>
      <c r="M1655" s="2">
        <f>MATCH(orders[[#This Row],[Product ID]],'BD product'!A:A,0)</f>
        <v>973</v>
      </c>
      <c r="N1655" s="2" t="str" cm="1">
        <f t="array" ref="N1655">INDEX('BD product'!A:D,M1655,2)</f>
        <v>Furniture</v>
      </c>
    </row>
    <row r="1656" spans="1:14" x14ac:dyDescent="0.3">
      <c r="A1656" s="3" t="s">
        <v>3323</v>
      </c>
      <c r="B1656" s="4">
        <v>43017</v>
      </c>
      <c r="C1656" s="12" t="str">
        <f t="shared" si="25"/>
        <v>2017/10</v>
      </c>
      <c r="D1656" s="4">
        <v>43022</v>
      </c>
      <c r="E1656" s="3" t="s">
        <v>21</v>
      </c>
      <c r="F1656" s="3" t="s">
        <v>1547</v>
      </c>
      <c r="G1656" s="3" t="s">
        <v>3326</v>
      </c>
      <c r="H1656" s="5">
        <v>66645</v>
      </c>
      <c r="I1656" s="2">
        <v>3</v>
      </c>
      <c r="J1656" s="2">
        <v>5</v>
      </c>
      <c r="K1656" s="2">
        <v>-42.652799999999999</v>
      </c>
      <c r="L1656" s="18" t="str">
        <f>VLOOKUP(F1656,'BD customers'!$1:$1048576,2,FALSE)</f>
        <v>Cyma Kinney</v>
      </c>
      <c r="M1656" s="2">
        <f>MATCH(orders[[#This Row],[Product ID]],'BD product'!A:A,0)</f>
        <v>974</v>
      </c>
      <c r="N1656" s="2" t="str" cm="1">
        <f t="array" ref="N1656">INDEX('BD product'!A:D,M1656,2)</f>
        <v>Furniture</v>
      </c>
    </row>
    <row r="1657" spans="1:14" x14ac:dyDescent="0.3">
      <c r="A1657" s="3" t="s">
        <v>821</v>
      </c>
      <c r="B1657" s="4">
        <v>42698</v>
      </c>
      <c r="C1657" s="12" t="str">
        <f t="shared" si="25"/>
        <v>2016/11</v>
      </c>
      <c r="D1657" s="4">
        <v>42700</v>
      </c>
      <c r="E1657" s="3" t="s">
        <v>64</v>
      </c>
      <c r="F1657" s="3" t="s">
        <v>822</v>
      </c>
      <c r="G1657" s="3" t="s">
        <v>3328</v>
      </c>
      <c r="H1657" s="5">
        <v>17216</v>
      </c>
      <c r="I1657" s="2">
        <v>4</v>
      </c>
      <c r="J1657" s="2">
        <v>2</v>
      </c>
      <c r="K1657" s="2">
        <v>6.0255999999999998</v>
      </c>
      <c r="L1657" s="18" t="str">
        <f>VLOOKUP(F1657,'BD customers'!$1:$1048576,2,FALSE)</f>
        <v>Nat Carroll</v>
      </c>
      <c r="M1657" s="2">
        <f>MATCH(orders[[#This Row],[Product ID]],'BD product'!A:A,0)</f>
        <v>975</v>
      </c>
      <c r="N1657" s="2" t="str" cm="1">
        <f t="array" ref="N1657">INDEX('BD product'!A:D,M1657,2)</f>
        <v>Office Supplies</v>
      </c>
    </row>
    <row r="1658" spans="1:14" x14ac:dyDescent="0.3">
      <c r="A1658" s="3" t="s">
        <v>821</v>
      </c>
      <c r="B1658" s="4">
        <v>42698</v>
      </c>
      <c r="C1658" s="12" t="str">
        <f t="shared" si="25"/>
        <v>2016/11</v>
      </c>
      <c r="D1658" s="4">
        <v>42700</v>
      </c>
      <c r="E1658" s="3" t="s">
        <v>64</v>
      </c>
      <c r="F1658" s="3" t="s">
        <v>822</v>
      </c>
      <c r="G1658" s="3" t="s">
        <v>3330</v>
      </c>
      <c r="H1658" s="5">
        <v>648</v>
      </c>
      <c r="I1658" s="2">
        <v>1</v>
      </c>
      <c r="J1658" s="2">
        <v>0</v>
      </c>
      <c r="K1658" s="2">
        <v>3.1103999999999998</v>
      </c>
      <c r="L1658" s="18" t="str">
        <f>VLOOKUP(F1658,'BD customers'!$1:$1048576,2,FALSE)</f>
        <v>Nat Carroll</v>
      </c>
      <c r="M1658" s="2">
        <f>MATCH(orders[[#This Row],[Product ID]],'BD product'!A:A,0)</f>
        <v>976</v>
      </c>
      <c r="N1658" s="2" t="str" cm="1">
        <f t="array" ref="N1658">INDEX('BD product'!A:D,M1658,2)</f>
        <v>Office Supplies</v>
      </c>
    </row>
    <row r="1659" spans="1:14" x14ac:dyDescent="0.3">
      <c r="A1659" s="3" t="s">
        <v>3332</v>
      </c>
      <c r="B1659" s="4">
        <v>42479</v>
      </c>
      <c r="C1659" s="12" t="str">
        <f t="shared" si="25"/>
        <v>2016/04</v>
      </c>
      <c r="D1659" s="4">
        <v>42485</v>
      </c>
      <c r="E1659" s="3" t="s">
        <v>21</v>
      </c>
      <c r="F1659" s="3" t="s">
        <v>443</v>
      </c>
      <c r="G1659" s="3" t="s">
        <v>3333</v>
      </c>
      <c r="H1659" s="5">
        <v>205176</v>
      </c>
      <c r="I1659" s="2">
        <v>2</v>
      </c>
      <c r="J1659" s="2">
        <v>4</v>
      </c>
      <c r="K1659" s="2">
        <v>-58.133200000000002</v>
      </c>
      <c r="L1659" s="18" t="str">
        <f>VLOOKUP(F1659,'BD customers'!$1:$1048576,2,FALSE)</f>
        <v>Gary Mitchum</v>
      </c>
      <c r="M1659" s="2">
        <f>MATCH(orders[[#This Row],[Product ID]],'BD product'!A:A,0)</f>
        <v>977</v>
      </c>
      <c r="N1659" s="2" t="str" cm="1">
        <f t="array" ref="N1659">INDEX('BD product'!A:D,M1659,2)</f>
        <v>Furniture</v>
      </c>
    </row>
    <row r="1660" spans="1:14" x14ac:dyDescent="0.3">
      <c r="A1660" s="3" t="s">
        <v>3332</v>
      </c>
      <c r="B1660" s="4">
        <v>42479</v>
      </c>
      <c r="C1660" s="12" t="str">
        <f t="shared" si="25"/>
        <v>2016/04</v>
      </c>
      <c r="D1660" s="4">
        <v>42485</v>
      </c>
      <c r="E1660" s="3" t="s">
        <v>21</v>
      </c>
      <c r="F1660" s="3" t="s">
        <v>443</v>
      </c>
      <c r="G1660" s="3" t="s">
        <v>3335</v>
      </c>
      <c r="H1660" s="5">
        <v>4194</v>
      </c>
      <c r="I1660" s="2">
        <v>5</v>
      </c>
      <c r="J1660" s="2">
        <v>2</v>
      </c>
      <c r="K1660" s="2">
        <v>1.4679</v>
      </c>
      <c r="L1660" s="18" t="str">
        <f>VLOOKUP(F1660,'BD customers'!$1:$1048576,2,FALSE)</f>
        <v>Gary Mitchum</v>
      </c>
      <c r="M1660" s="2">
        <f>MATCH(orders[[#This Row],[Product ID]],'BD product'!A:A,0)</f>
        <v>978</v>
      </c>
      <c r="N1660" s="2" t="str" cm="1">
        <f t="array" ref="N1660">INDEX('BD product'!A:D,M1660,2)</f>
        <v>Office Supplies</v>
      </c>
    </row>
    <row r="1661" spans="1:14" x14ac:dyDescent="0.3">
      <c r="A1661" s="3" t="s">
        <v>797</v>
      </c>
      <c r="B1661" s="4">
        <v>41735</v>
      </c>
      <c r="C1661" s="12" t="str">
        <f t="shared" si="25"/>
        <v>2014/04</v>
      </c>
      <c r="D1661" s="4">
        <v>41737</v>
      </c>
      <c r="E1661" s="3" t="s">
        <v>64</v>
      </c>
      <c r="F1661" s="3" t="s">
        <v>798</v>
      </c>
      <c r="G1661" s="3" t="s">
        <v>3337</v>
      </c>
      <c r="H1661" s="5">
        <v>154764</v>
      </c>
      <c r="I1661" s="2">
        <v>3</v>
      </c>
      <c r="J1661" s="2">
        <v>4</v>
      </c>
      <c r="K1661" s="2">
        <v>-36.111600000000003</v>
      </c>
      <c r="L1661" s="18" t="str">
        <f>VLOOKUP(F1661,'BD customers'!$1:$1048576,2,FALSE)</f>
        <v>Shirley Daniels</v>
      </c>
      <c r="M1661" s="2">
        <f>MATCH(orders[[#This Row],[Product ID]],'BD product'!A:A,0)</f>
        <v>979</v>
      </c>
      <c r="N1661" s="2" t="str" cm="1">
        <f t="array" ref="N1661">INDEX('BD product'!A:D,M1661,2)</f>
        <v>Furniture</v>
      </c>
    </row>
    <row r="1662" spans="1:14" x14ac:dyDescent="0.3">
      <c r="A1662" s="3" t="s">
        <v>3338</v>
      </c>
      <c r="B1662" s="4">
        <v>42079</v>
      </c>
      <c r="C1662" s="12" t="str">
        <f t="shared" si="25"/>
        <v>2015/03</v>
      </c>
      <c r="D1662" s="4">
        <v>42081</v>
      </c>
      <c r="E1662" s="3" t="s">
        <v>11</v>
      </c>
      <c r="F1662" s="3" t="s">
        <v>1209</v>
      </c>
      <c r="G1662" s="3" t="s">
        <v>3337</v>
      </c>
      <c r="H1662" s="5">
        <v>17196</v>
      </c>
      <c r="I1662" s="2">
        <v>2</v>
      </c>
      <c r="J1662" s="2">
        <v>0</v>
      </c>
      <c r="K1662" s="2">
        <v>44.709600000000002</v>
      </c>
      <c r="L1662" s="18" t="str">
        <f>VLOOKUP(F1662,'BD customers'!$1:$1048576,2,FALSE)</f>
        <v>Jeremy Ellison</v>
      </c>
      <c r="M1662" s="2">
        <f>MATCH(orders[[#This Row],[Product ID]],'BD product'!A:A,0)</f>
        <v>979</v>
      </c>
      <c r="N1662" s="2" t="str" cm="1">
        <f t="array" ref="N1662">INDEX('BD product'!A:D,M1662,2)</f>
        <v>Furniture</v>
      </c>
    </row>
    <row r="1663" spans="1:14" x14ac:dyDescent="0.3">
      <c r="A1663" s="3" t="s">
        <v>1285</v>
      </c>
      <c r="B1663" s="4">
        <v>42615</v>
      </c>
      <c r="C1663" s="12" t="str">
        <f t="shared" si="25"/>
        <v>2016/09</v>
      </c>
      <c r="D1663" s="4">
        <v>42619</v>
      </c>
      <c r="E1663" s="3" t="s">
        <v>21</v>
      </c>
      <c r="F1663" s="3" t="s">
        <v>356</v>
      </c>
      <c r="G1663" s="3" t="s">
        <v>3339</v>
      </c>
      <c r="H1663" s="5">
        <v>7548</v>
      </c>
      <c r="I1663" s="2">
        <v>2</v>
      </c>
      <c r="J1663" s="2">
        <v>0</v>
      </c>
      <c r="K1663" s="2">
        <v>19.6248</v>
      </c>
      <c r="L1663" s="18" t="str">
        <f>VLOOKUP(F1663,'BD customers'!$1:$1048576,2,FALSE)</f>
        <v>Karen Daniels</v>
      </c>
      <c r="M1663" s="2">
        <f>MATCH(orders[[#This Row],[Product ID]],'BD product'!A:A,0)</f>
        <v>980</v>
      </c>
      <c r="N1663" s="2" t="str" cm="1">
        <f t="array" ref="N1663">INDEX('BD product'!A:D,M1663,2)</f>
        <v>Office Supplies</v>
      </c>
    </row>
    <row r="1664" spans="1:14" x14ac:dyDescent="0.3">
      <c r="A1664" s="3" t="s">
        <v>3341</v>
      </c>
      <c r="B1664" s="4">
        <v>41820</v>
      </c>
      <c r="C1664" s="12" t="str">
        <f t="shared" si="25"/>
        <v>2014/06</v>
      </c>
      <c r="D1664" s="4">
        <v>41825</v>
      </c>
      <c r="E1664" s="3" t="s">
        <v>21</v>
      </c>
      <c r="F1664" s="3" t="s">
        <v>3342</v>
      </c>
      <c r="G1664" s="3" t="s">
        <v>3343</v>
      </c>
      <c r="H1664" s="5">
        <v>334768</v>
      </c>
      <c r="I1664" s="2">
        <v>7</v>
      </c>
      <c r="J1664" s="2">
        <v>2</v>
      </c>
      <c r="K1664" s="2">
        <v>108.7996</v>
      </c>
      <c r="L1664" s="18" t="str">
        <f>VLOOKUP(F1664,'BD customers'!$1:$1048576,2,FALSE)</f>
        <v>Helen Abelman</v>
      </c>
      <c r="M1664" s="2">
        <f>MATCH(orders[[#This Row],[Product ID]],'BD product'!A:A,0)</f>
        <v>981</v>
      </c>
      <c r="N1664" s="2" t="str" cm="1">
        <f t="array" ref="N1664">INDEX('BD product'!A:D,M1664,2)</f>
        <v>Office Supplies</v>
      </c>
    </row>
    <row r="1665" spans="1:14" x14ac:dyDescent="0.3">
      <c r="A1665" s="3" t="s">
        <v>3189</v>
      </c>
      <c r="B1665" s="4">
        <v>42331</v>
      </c>
      <c r="C1665" s="12" t="str">
        <f t="shared" si="25"/>
        <v>2015/11</v>
      </c>
      <c r="D1665" s="4">
        <v>42335</v>
      </c>
      <c r="E1665" s="3" t="s">
        <v>21</v>
      </c>
      <c r="F1665" s="3" t="s">
        <v>1368</v>
      </c>
      <c r="G1665" s="3" t="s">
        <v>3343</v>
      </c>
      <c r="H1665" s="5">
        <v>23912</v>
      </c>
      <c r="I1665" s="2">
        <v>2</v>
      </c>
      <c r="J1665" s="2">
        <v>8</v>
      </c>
      <c r="K1665" s="2">
        <v>-40.650399999999998</v>
      </c>
      <c r="L1665" s="18" t="str">
        <f>VLOOKUP(F1665,'BD customers'!$1:$1048576,2,FALSE)</f>
        <v>Victoria Brennan</v>
      </c>
      <c r="M1665" s="2">
        <f>MATCH(orders[[#This Row],[Product ID]],'BD product'!A:A,0)</f>
        <v>981</v>
      </c>
      <c r="N1665" s="2" t="str" cm="1">
        <f t="array" ref="N1665">INDEX('BD product'!A:D,M1665,2)</f>
        <v>Office Supplies</v>
      </c>
    </row>
    <row r="1666" spans="1:14" x14ac:dyDescent="0.3">
      <c r="A1666" s="3" t="s">
        <v>3167</v>
      </c>
      <c r="B1666" s="4">
        <v>42763</v>
      </c>
      <c r="C1666" s="12" t="str">
        <f t="shared" ref="C1666:C1729" si="26">TEXT(B1666,"aaaa/mm")</f>
        <v>2017/01</v>
      </c>
      <c r="D1666" s="4">
        <v>42766</v>
      </c>
      <c r="E1666" s="3" t="s">
        <v>11</v>
      </c>
      <c r="F1666" s="3" t="s">
        <v>3168</v>
      </c>
      <c r="G1666" s="3" t="s">
        <v>3345</v>
      </c>
      <c r="H1666" s="5">
        <v>3774</v>
      </c>
      <c r="I1666" s="2">
        <v>3</v>
      </c>
      <c r="J1666" s="2">
        <v>0</v>
      </c>
      <c r="K1666" s="2">
        <v>12.8316</v>
      </c>
      <c r="L1666" s="18" t="str">
        <f>VLOOKUP(F1666,'BD customers'!$1:$1048576,2,FALSE)</f>
        <v>Beth Thompson</v>
      </c>
      <c r="M1666" s="2">
        <f>MATCH(orders[[#This Row],[Product ID]],'BD product'!A:A,0)</f>
        <v>982</v>
      </c>
      <c r="N1666" s="2" t="str" cm="1">
        <f t="array" ref="N1666">INDEX('BD product'!A:D,M1666,2)</f>
        <v>Furniture</v>
      </c>
    </row>
    <row r="1667" spans="1:14" x14ac:dyDescent="0.3">
      <c r="A1667" s="3" t="s">
        <v>277</v>
      </c>
      <c r="B1667" s="4">
        <v>42268</v>
      </c>
      <c r="C1667" s="12" t="str">
        <f t="shared" si="26"/>
        <v>2015/09</v>
      </c>
      <c r="D1667" s="4">
        <v>42271</v>
      </c>
      <c r="E1667" s="3" t="s">
        <v>64</v>
      </c>
      <c r="F1667" s="3" t="s">
        <v>278</v>
      </c>
      <c r="G1667" s="3" t="s">
        <v>3347</v>
      </c>
      <c r="H1667" s="5">
        <v>946344</v>
      </c>
      <c r="I1667" s="2">
        <v>7</v>
      </c>
      <c r="J1667" s="2">
        <v>2</v>
      </c>
      <c r="K1667" s="2">
        <v>11.8293</v>
      </c>
      <c r="L1667" s="18" t="str">
        <f>VLOOKUP(F1667,'BD customers'!$1:$1048576,2,FALSE)</f>
        <v>Stuart Van</v>
      </c>
      <c r="M1667" s="2">
        <f>MATCH(orders[[#This Row],[Product ID]],'BD product'!A:A,0)</f>
        <v>983</v>
      </c>
      <c r="N1667" s="2" t="str" cm="1">
        <f t="array" ref="N1667">INDEX('BD product'!A:D,M1667,2)</f>
        <v>Technology</v>
      </c>
    </row>
    <row r="1668" spans="1:14" x14ac:dyDescent="0.3">
      <c r="A1668" s="3" t="s">
        <v>2574</v>
      </c>
      <c r="B1668" s="4">
        <v>42357</v>
      </c>
      <c r="C1668" s="12" t="str">
        <f t="shared" si="26"/>
        <v>2015/12</v>
      </c>
      <c r="D1668" s="4">
        <v>42362</v>
      </c>
      <c r="E1668" s="3" t="s">
        <v>21</v>
      </c>
      <c r="F1668" s="3" t="s">
        <v>2575</v>
      </c>
      <c r="G1668" s="3" t="s">
        <v>3347</v>
      </c>
      <c r="H1668" s="5">
        <v>67596</v>
      </c>
      <c r="I1668" s="2">
        <v>5</v>
      </c>
      <c r="J1668" s="2">
        <v>2</v>
      </c>
      <c r="K1668" s="2">
        <v>8.4495000000000005</v>
      </c>
      <c r="L1668" s="18" t="str">
        <f>VLOOKUP(F1668,'BD customers'!$1:$1048576,2,FALSE)</f>
        <v>James Galang</v>
      </c>
      <c r="M1668" s="2">
        <f>MATCH(orders[[#This Row],[Product ID]],'BD product'!A:A,0)</f>
        <v>983</v>
      </c>
      <c r="N1668" s="2" t="str" cm="1">
        <f t="array" ref="N1668">INDEX('BD product'!A:D,M1668,2)</f>
        <v>Technology</v>
      </c>
    </row>
    <row r="1669" spans="1:14" x14ac:dyDescent="0.3">
      <c r="A1669" s="3" t="s">
        <v>1144</v>
      </c>
      <c r="B1669" s="4">
        <v>42273</v>
      </c>
      <c r="C1669" s="12" t="str">
        <f t="shared" si="26"/>
        <v>2015/09</v>
      </c>
      <c r="D1669" s="4">
        <v>42277</v>
      </c>
      <c r="E1669" s="3" t="s">
        <v>21</v>
      </c>
      <c r="F1669" s="3" t="s">
        <v>1145</v>
      </c>
      <c r="G1669" s="3" t="s">
        <v>3349</v>
      </c>
      <c r="H1669" s="5">
        <v>86272</v>
      </c>
      <c r="I1669" s="2">
        <v>4</v>
      </c>
      <c r="J1669" s="2">
        <v>2</v>
      </c>
      <c r="K1669" s="2">
        <v>31.273599999999998</v>
      </c>
      <c r="L1669" s="18" t="str">
        <f>VLOOKUP(F1669,'BD customers'!$1:$1048576,2,FALSE)</f>
        <v>Rick Wilson</v>
      </c>
      <c r="M1669" s="2">
        <f>MATCH(orders[[#This Row],[Product ID]],'BD product'!A:A,0)</f>
        <v>984</v>
      </c>
      <c r="N1669" s="2" t="str" cm="1">
        <f t="array" ref="N1669">INDEX('BD product'!A:D,M1669,2)</f>
        <v>Office Supplies</v>
      </c>
    </row>
    <row r="1670" spans="1:14" x14ac:dyDescent="0.3">
      <c r="A1670" s="3" t="s">
        <v>1144</v>
      </c>
      <c r="B1670" s="4">
        <v>42273</v>
      </c>
      <c r="C1670" s="12" t="str">
        <f t="shared" si="26"/>
        <v>2015/09</v>
      </c>
      <c r="D1670" s="4">
        <v>42277</v>
      </c>
      <c r="E1670" s="3" t="s">
        <v>21</v>
      </c>
      <c r="F1670" s="3" t="s">
        <v>1145</v>
      </c>
      <c r="G1670" s="3" t="s">
        <v>3351</v>
      </c>
      <c r="H1670" s="5">
        <v>60672</v>
      </c>
      <c r="I1670" s="2">
        <v>2</v>
      </c>
      <c r="J1670" s="2">
        <v>2</v>
      </c>
      <c r="K1670" s="2">
        <v>14.409599999999999</v>
      </c>
      <c r="L1670" s="18" t="str">
        <f>VLOOKUP(F1670,'BD customers'!$1:$1048576,2,FALSE)</f>
        <v>Rick Wilson</v>
      </c>
      <c r="M1670" s="2">
        <f>MATCH(orders[[#This Row],[Product ID]],'BD product'!A:A,0)</f>
        <v>985</v>
      </c>
      <c r="N1670" s="2" t="str" cm="1">
        <f t="array" ref="N1670">INDEX('BD product'!A:D,M1670,2)</f>
        <v>Office Supplies</v>
      </c>
    </row>
    <row r="1671" spans="1:14" x14ac:dyDescent="0.3">
      <c r="A1671" s="3" t="s">
        <v>1144</v>
      </c>
      <c r="B1671" s="4">
        <v>42273</v>
      </c>
      <c r="C1671" s="12" t="str">
        <f t="shared" si="26"/>
        <v>2015/09</v>
      </c>
      <c r="D1671" s="4">
        <v>42277</v>
      </c>
      <c r="E1671" s="3" t="s">
        <v>21</v>
      </c>
      <c r="F1671" s="3" t="s">
        <v>1145</v>
      </c>
      <c r="G1671" s="3" t="s">
        <v>3353</v>
      </c>
      <c r="H1671" s="5">
        <v>26396</v>
      </c>
      <c r="I1671" s="2">
        <v>5</v>
      </c>
      <c r="J1671" s="2">
        <v>2</v>
      </c>
      <c r="K1671" s="2">
        <v>23.096499999999999</v>
      </c>
      <c r="L1671" s="18" t="str">
        <f>VLOOKUP(F1671,'BD customers'!$1:$1048576,2,FALSE)</f>
        <v>Rick Wilson</v>
      </c>
      <c r="M1671" s="2">
        <f>MATCH(orders[[#This Row],[Product ID]],'BD product'!A:A,0)</f>
        <v>986</v>
      </c>
      <c r="N1671" s="2" t="str" cm="1">
        <f t="array" ref="N1671">INDEX('BD product'!A:D,M1671,2)</f>
        <v>Technology</v>
      </c>
    </row>
    <row r="1672" spans="1:14" x14ac:dyDescent="0.3">
      <c r="A1672" s="3" t="s">
        <v>555</v>
      </c>
      <c r="B1672" s="4">
        <v>42308</v>
      </c>
      <c r="C1672" s="12" t="str">
        <f t="shared" si="26"/>
        <v>2015/10</v>
      </c>
      <c r="D1672" s="4">
        <v>42312</v>
      </c>
      <c r="E1672" s="3" t="s">
        <v>11</v>
      </c>
      <c r="F1672" s="3" t="s">
        <v>556</v>
      </c>
      <c r="G1672" s="3" t="s">
        <v>3355</v>
      </c>
      <c r="H1672" s="5">
        <v>298</v>
      </c>
      <c r="I1672" s="2">
        <v>5</v>
      </c>
      <c r="J1672" s="2">
        <v>2</v>
      </c>
      <c r="K1672" s="2">
        <v>9.3125</v>
      </c>
      <c r="L1672" s="18" t="str">
        <f>VLOOKUP(F1672,'BD customers'!$1:$1048576,2,FALSE)</f>
        <v>Damala Kotsonis</v>
      </c>
      <c r="M1672" s="2">
        <f>MATCH(orders[[#This Row],[Product ID]],'BD product'!A:A,0)</f>
        <v>987</v>
      </c>
      <c r="N1672" s="2" t="str" cm="1">
        <f t="array" ref="N1672">INDEX('BD product'!A:D,M1672,2)</f>
        <v>Office Supplies</v>
      </c>
    </row>
    <row r="1673" spans="1:14" x14ac:dyDescent="0.3">
      <c r="A1673" s="3" t="s">
        <v>3357</v>
      </c>
      <c r="B1673" s="4">
        <v>43093</v>
      </c>
      <c r="C1673" s="12" t="str">
        <f t="shared" si="26"/>
        <v>2017/12</v>
      </c>
      <c r="D1673" s="4">
        <v>43098</v>
      </c>
      <c r="E1673" s="3" t="s">
        <v>21</v>
      </c>
      <c r="F1673" s="3" t="s">
        <v>3358</v>
      </c>
      <c r="G1673" s="3" t="s">
        <v>3355</v>
      </c>
      <c r="H1673" s="5">
        <v>1788</v>
      </c>
      <c r="I1673" s="2">
        <v>3</v>
      </c>
      <c r="J1673" s="2">
        <v>2</v>
      </c>
      <c r="K1673" s="2">
        <v>5.5875000000000004</v>
      </c>
      <c r="L1673" s="18" t="str">
        <f>VLOOKUP(F1673,'BD customers'!$1:$1048576,2,FALSE)</f>
        <v>Andy Reiter</v>
      </c>
      <c r="M1673" s="2">
        <f>MATCH(orders[[#This Row],[Product ID]],'BD product'!A:A,0)</f>
        <v>987</v>
      </c>
      <c r="N1673" s="2" t="str" cm="1">
        <f t="array" ref="N1673">INDEX('BD product'!A:D,M1673,2)</f>
        <v>Office Supplies</v>
      </c>
    </row>
    <row r="1674" spans="1:14" x14ac:dyDescent="0.3">
      <c r="A1674" s="3" t="s">
        <v>378</v>
      </c>
      <c r="B1674" s="4">
        <v>41992</v>
      </c>
      <c r="C1674" s="12" t="str">
        <f t="shared" si="26"/>
        <v>2014/12</v>
      </c>
      <c r="D1674" s="4">
        <v>41994</v>
      </c>
      <c r="E1674" s="3" t="s">
        <v>11</v>
      </c>
      <c r="F1674" s="3" t="s">
        <v>91</v>
      </c>
      <c r="G1674" s="3" t="s">
        <v>3359</v>
      </c>
      <c r="H1674" s="5">
        <v>15276</v>
      </c>
      <c r="I1674" s="2">
        <v>6</v>
      </c>
      <c r="J1674" s="2">
        <v>0</v>
      </c>
      <c r="K1674" s="2">
        <v>74.852400000000003</v>
      </c>
      <c r="L1674" s="18" t="str">
        <f>VLOOKUP(F1674,'BD customers'!$1:$1048576,2,FALSE)</f>
        <v>Irene Maddox</v>
      </c>
      <c r="M1674" s="2">
        <f>MATCH(orders[[#This Row],[Product ID]],'BD product'!A:A,0)</f>
        <v>988</v>
      </c>
      <c r="N1674" s="2" t="str" cm="1">
        <f t="array" ref="N1674">INDEX('BD product'!A:D,M1674,2)</f>
        <v>Office Supplies</v>
      </c>
    </row>
    <row r="1675" spans="1:14" x14ac:dyDescent="0.3">
      <c r="A1675" s="3" t="s">
        <v>3361</v>
      </c>
      <c r="B1675" s="4">
        <v>42730</v>
      </c>
      <c r="C1675" s="12" t="str">
        <f t="shared" si="26"/>
        <v>2016/12</v>
      </c>
      <c r="D1675" s="4">
        <v>42734</v>
      </c>
      <c r="E1675" s="3" t="s">
        <v>21</v>
      </c>
      <c r="F1675" s="3" t="s">
        <v>1965</v>
      </c>
      <c r="G1675" s="3" t="s">
        <v>3362</v>
      </c>
      <c r="H1675" s="5">
        <v>339</v>
      </c>
      <c r="I1675" s="2">
        <v>5</v>
      </c>
      <c r="J1675" s="2">
        <v>0</v>
      </c>
      <c r="K1675" s="2">
        <v>1.5593999999999999</v>
      </c>
      <c r="L1675" s="18" t="str">
        <f>VLOOKUP(F1675,'BD customers'!$1:$1048576,2,FALSE)</f>
        <v>Frank Preis</v>
      </c>
      <c r="M1675" s="2">
        <f>MATCH(orders[[#This Row],[Product ID]],'BD product'!A:A,0)</f>
        <v>989</v>
      </c>
      <c r="N1675" s="2" t="str" cm="1">
        <f t="array" ref="N1675">INDEX('BD product'!A:D,M1675,2)</f>
        <v>Office Supplies</v>
      </c>
    </row>
    <row r="1676" spans="1:14" x14ac:dyDescent="0.3">
      <c r="A1676" s="3" t="s">
        <v>3270</v>
      </c>
      <c r="B1676" s="4">
        <v>42906</v>
      </c>
      <c r="C1676" s="12" t="str">
        <f t="shared" si="26"/>
        <v>2017/06</v>
      </c>
      <c r="D1676" s="4">
        <v>42913</v>
      </c>
      <c r="E1676" s="3" t="s">
        <v>21</v>
      </c>
      <c r="F1676" s="3" t="s">
        <v>3271</v>
      </c>
      <c r="G1676" s="3" t="s">
        <v>3364</v>
      </c>
      <c r="H1676" s="5">
        <v>31104</v>
      </c>
      <c r="I1676" s="2">
        <v>6</v>
      </c>
      <c r="J1676" s="2">
        <v>2</v>
      </c>
      <c r="K1676" s="2">
        <v>10.8864</v>
      </c>
      <c r="L1676" s="18" t="str">
        <f>VLOOKUP(F1676,'BD customers'!$1:$1048576,2,FALSE)</f>
        <v>Shui Tom</v>
      </c>
      <c r="M1676" s="2">
        <f>MATCH(orders[[#This Row],[Product ID]],'BD product'!A:A,0)</f>
        <v>990</v>
      </c>
      <c r="N1676" s="2" t="str" cm="1">
        <f t="array" ref="N1676">INDEX('BD product'!A:D,M1676,2)</f>
        <v>Office Supplies</v>
      </c>
    </row>
    <row r="1677" spans="1:14" x14ac:dyDescent="0.3">
      <c r="A1677" s="3" t="s">
        <v>1925</v>
      </c>
      <c r="B1677" s="4">
        <v>42292</v>
      </c>
      <c r="C1677" s="12" t="str">
        <f t="shared" si="26"/>
        <v>2015/10</v>
      </c>
      <c r="D1677" s="4">
        <v>42292</v>
      </c>
      <c r="E1677" s="3" t="s">
        <v>41</v>
      </c>
      <c r="F1677" s="3" t="s">
        <v>375</v>
      </c>
      <c r="G1677" s="3" t="s">
        <v>3366</v>
      </c>
      <c r="H1677" s="5">
        <v>26388</v>
      </c>
      <c r="I1677" s="2">
        <v>3</v>
      </c>
      <c r="J1677" s="2">
        <v>2</v>
      </c>
      <c r="K1677" s="2">
        <v>42.880499999999998</v>
      </c>
      <c r="L1677" s="18" t="str">
        <f>VLOOKUP(F1677,'BD customers'!$1:$1048576,2,FALSE)</f>
        <v>Joel Eaton</v>
      </c>
      <c r="M1677" s="2">
        <f>MATCH(orders[[#This Row],[Product ID]],'BD product'!A:A,0)</f>
        <v>991</v>
      </c>
      <c r="N1677" s="2" t="str" cm="1">
        <f t="array" ref="N1677">INDEX('BD product'!A:D,M1677,2)</f>
        <v>Technology</v>
      </c>
    </row>
    <row r="1678" spans="1:14" x14ac:dyDescent="0.3">
      <c r="A1678" s="3" t="s">
        <v>3368</v>
      </c>
      <c r="B1678" s="4">
        <v>42837</v>
      </c>
      <c r="C1678" s="12" t="str">
        <f t="shared" si="26"/>
        <v>2017/04</v>
      </c>
      <c r="D1678" s="4">
        <v>42840</v>
      </c>
      <c r="E1678" s="3" t="s">
        <v>11</v>
      </c>
      <c r="F1678" s="3" t="s">
        <v>1922</v>
      </c>
      <c r="G1678" s="3" t="s">
        <v>3369</v>
      </c>
      <c r="H1678" s="5">
        <v>297</v>
      </c>
      <c r="I1678" s="2">
        <v>5</v>
      </c>
      <c r="J1678" s="2">
        <v>0</v>
      </c>
      <c r="K1678" s="2">
        <v>1.3365</v>
      </c>
      <c r="L1678" s="18" t="str">
        <f>VLOOKUP(F1678,'BD customers'!$1:$1048576,2,FALSE)</f>
        <v>Bill Donatelli</v>
      </c>
      <c r="M1678" s="2">
        <f>MATCH(orders[[#This Row],[Product ID]],'BD product'!A:A,0)</f>
        <v>992</v>
      </c>
      <c r="N1678" s="2" t="str" cm="1">
        <f t="array" ref="N1678">INDEX('BD product'!A:D,M1678,2)</f>
        <v>Office Supplies</v>
      </c>
    </row>
    <row r="1679" spans="1:14" x14ac:dyDescent="0.3">
      <c r="A1679" s="3" t="s">
        <v>3368</v>
      </c>
      <c r="B1679" s="4">
        <v>42837</v>
      </c>
      <c r="C1679" s="12" t="str">
        <f t="shared" si="26"/>
        <v>2017/04</v>
      </c>
      <c r="D1679" s="4">
        <v>42840</v>
      </c>
      <c r="E1679" s="3" t="s">
        <v>11</v>
      </c>
      <c r="F1679" s="3" t="s">
        <v>1922</v>
      </c>
      <c r="G1679" s="3" t="s">
        <v>3370</v>
      </c>
      <c r="H1679" s="5">
        <v>3996</v>
      </c>
      <c r="I1679" s="2">
        <v>4</v>
      </c>
      <c r="J1679" s="2">
        <v>0</v>
      </c>
      <c r="K1679" s="2">
        <v>1.7982</v>
      </c>
      <c r="L1679" s="18" t="str">
        <f>VLOOKUP(F1679,'BD customers'!$1:$1048576,2,FALSE)</f>
        <v>Bill Donatelli</v>
      </c>
      <c r="M1679" s="2">
        <f>MATCH(orders[[#This Row],[Product ID]],'BD product'!A:A,0)</f>
        <v>993</v>
      </c>
      <c r="N1679" s="2" t="str" cm="1">
        <f t="array" ref="N1679">INDEX('BD product'!A:D,M1679,2)</f>
        <v>Office Supplies</v>
      </c>
    </row>
    <row r="1680" spans="1:14" x14ac:dyDescent="0.3">
      <c r="A1680" s="3" t="s">
        <v>1038</v>
      </c>
      <c r="B1680" s="4">
        <v>42899</v>
      </c>
      <c r="C1680" s="12" t="str">
        <f t="shared" si="26"/>
        <v>2017/06</v>
      </c>
      <c r="D1680" s="4">
        <v>42902</v>
      </c>
      <c r="E1680" s="3" t="s">
        <v>64</v>
      </c>
      <c r="F1680" s="3" t="s">
        <v>798</v>
      </c>
      <c r="G1680" s="3" t="s">
        <v>3372</v>
      </c>
      <c r="H1680" s="5">
        <v>470302</v>
      </c>
      <c r="I1680" s="2">
        <v>7</v>
      </c>
      <c r="J1680" s="2">
        <v>3</v>
      </c>
      <c r="K1680" s="2">
        <v>-87.341800000000006</v>
      </c>
      <c r="L1680" s="18" t="str">
        <f>VLOOKUP(F1680,'BD customers'!$1:$1048576,2,FALSE)</f>
        <v>Shirley Daniels</v>
      </c>
      <c r="M1680" s="2">
        <f>MATCH(orders[[#This Row],[Product ID]],'BD product'!A:A,0)</f>
        <v>994</v>
      </c>
      <c r="N1680" s="2" t="str" cm="1">
        <f t="array" ref="N1680">INDEX('BD product'!A:D,M1680,2)</f>
        <v>Furniture</v>
      </c>
    </row>
    <row r="1681" spans="1:14" x14ac:dyDescent="0.3">
      <c r="A1681" s="3" t="s">
        <v>1038</v>
      </c>
      <c r="B1681" s="4">
        <v>42899</v>
      </c>
      <c r="C1681" s="12" t="str">
        <f t="shared" si="26"/>
        <v>2017/06</v>
      </c>
      <c r="D1681" s="4">
        <v>42902</v>
      </c>
      <c r="E1681" s="3" t="s">
        <v>64</v>
      </c>
      <c r="F1681" s="3" t="s">
        <v>798</v>
      </c>
      <c r="G1681" s="3" t="s">
        <v>3374</v>
      </c>
      <c r="H1681" s="5">
        <v>47984</v>
      </c>
      <c r="I1681" s="2">
        <v>2</v>
      </c>
      <c r="J1681" s="2">
        <v>2</v>
      </c>
      <c r="K1681" s="2">
        <v>0.5998</v>
      </c>
      <c r="L1681" s="18" t="str">
        <f>VLOOKUP(F1681,'BD customers'!$1:$1048576,2,FALSE)</f>
        <v>Shirley Daniels</v>
      </c>
      <c r="M1681" s="2">
        <f>MATCH(orders[[#This Row],[Product ID]],'BD product'!A:A,0)</f>
        <v>995</v>
      </c>
      <c r="N1681" s="2" t="str" cm="1">
        <f t="array" ref="N1681">INDEX('BD product'!A:D,M1681,2)</f>
        <v>Technology</v>
      </c>
    </row>
    <row r="1682" spans="1:14" x14ac:dyDescent="0.3">
      <c r="A1682" s="3" t="s">
        <v>3376</v>
      </c>
      <c r="B1682" s="4">
        <v>41752</v>
      </c>
      <c r="C1682" s="12" t="str">
        <f t="shared" si="26"/>
        <v>2014/04</v>
      </c>
      <c r="D1682" s="4">
        <v>41753</v>
      </c>
      <c r="E1682" s="3" t="s">
        <v>64</v>
      </c>
      <c r="F1682" s="3" t="s">
        <v>1459</v>
      </c>
      <c r="G1682" s="3" t="s">
        <v>3377</v>
      </c>
      <c r="H1682" s="5">
        <v>2502</v>
      </c>
      <c r="I1682" s="2">
        <v>3</v>
      </c>
      <c r="J1682" s="2">
        <v>7</v>
      </c>
      <c r="K1682" s="2">
        <v>-1.7514000000000001</v>
      </c>
      <c r="L1682" s="18" t="str">
        <f>VLOOKUP(F1682,'BD customers'!$1:$1048576,2,FALSE)</f>
        <v>Theresa Swint</v>
      </c>
      <c r="M1682" s="2">
        <f>MATCH(orders[[#This Row],[Product ID]],'BD product'!A:A,0)</f>
        <v>996</v>
      </c>
      <c r="N1682" s="2" t="str" cm="1">
        <f t="array" ref="N1682">INDEX('BD product'!A:D,M1682,2)</f>
        <v>Office Supplies</v>
      </c>
    </row>
    <row r="1683" spans="1:14" x14ac:dyDescent="0.3">
      <c r="A1683" s="3" t="s">
        <v>3379</v>
      </c>
      <c r="B1683" s="4">
        <v>42125</v>
      </c>
      <c r="C1683" s="12" t="str">
        <f t="shared" si="26"/>
        <v>2015/05</v>
      </c>
      <c r="D1683" s="4">
        <v>42131</v>
      </c>
      <c r="E1683" s="3" t="s">
        <v>21</v>
      </c>
      <c r="F1683" s="3" t="s">
        <v>101</v>
      </c>
      <c r="G1683" s="3" t="s">
        <v>3380</v>
      </c>
      <c r="H1683" s="5">
        <v>88752</v>
      </c>
      <c r="I1683" s="2">
        <v>3</v>
      </c>
      <c r="J1683" s="2">
        <v>2</v>
      </c>
      <c r="K1683" s="2">
        <v>1.1093999999999999</v>
      </c>
      <c r="L1683" s="18" t="str">
        <f>VLOOKUP(F1683,'BD customers'!$1:$1048576,2,FALSE)</f>
        <v>Jennifer Braxton</v>
      </c>
      <c r="M1683" s="2">
        <f>MATCH(orders[[#This Row],[Product ID]],'BD product'!A:A,0)</f>
        <v>997</v>
      </c>
      <c r="N1683" s="2" t="str" cm="1">
        <f t="array" ref="N1683">INDEX('BD product'!A:D,M1683,2)</f>
        <v>Technology</v>
      </c>
    </row>
    <row r="1684" spans="1:14" x14ac:dyDescent="0.3">
      <c r="A1684" s="3" t="s">
        <v>3382</v>
      </c>
      <c r="B1684" s="4">
        <v>42204</v>
      </c>
      <c r="C1684" s="12" t="str">
        <f t="shared" si="26"/>
        <v>2015/07</v>
      </c>
      <c r="D1684" s="4">
        <v>42205</v>
      </c>
      <c r="E1684" s="3" t="s">
        <v>64</v>
      </c>
      <c r="F1684" s="3" t="s">
        <v>3383</v>
      </c>
      <c r="G1684" s="3" t="s">
        <v>3384</v>
      </c>
      <c r="H1684" s="5">
        <v>2025</v>
      </c>
      <c r="I1684" s="2">
        <v>1</v>
      </c>
      <c r="J1684" s="2">
        <v>7</v>
      </c>
      <c r="K1684" s="2">
        <v>-1.35E-2</v>
      </c>
      <c r="L1684" s="18" t="str">
        <f>VLOOKUP(F1684,'BD customers'!$1:$1048576,2,FALSE)</f>
        <v>Thais Sissman</v>
      </c>
      <c r="M1684" s="2">
        <f>MATCH(orders[[#This Row],[Product ID]],'BD product'!A:A,0)</f>
        <v>998</v>
      </c>
      <c r="N1684" s="2" t="str" cm="1">
        <f t="array" ref="N1684">INDEX('BD product'!A:D,M1684,2)</f>
        <v>Office Supplies</v>
      </c>
    </row>
    <row r="1685" spans="1:14" x14ac:dyDescent="0.3">
      <c r="A1685" s="3" t="s">
        <v>3088</v>
      </c>
      <c r="B1685" s="4">
        <v>42700</v>
      </c>
      <c r="C1685" s="12" t="str">
        <f t="shared" si="26"/>
        <v>2016/11</v>
      </c>
      <c r="D1685" s="4">
        <v>42703</v>
      </c>
      <c r="E1685" s="3" t="s">
        <v>64</v>
      </c>
      <c r="F1685" s="3" t="s">
        <v>3089</v>
      </c>
      <c r="G1685" s="3" t="s">
        <v>3384</v>
      </c>
      <c r="H1685" s="5">
        <v>3375</v>
      </c>
      <c r="I1685" s="2">
        <v>5</v>
      </c>
      <c r="J1685" s="2">
        <v>0</v>
      </c>
      <c r="K1685" s="2">
        <v>1.6875</v>
      </c>
      <c r="L1685" s="18" t="str">
        <f>VLOOKUP(F1685,'BD customers'!$1:$1048576,2,FALSE)</f>
        <v>Mark Cousins</v>
      </c>
      <c r="M1685" s="2">
        <f>MATCH(orders[[#This Row],[Product ID]],'BD product'!A:A,0)</f>
        <v>998</v>
      </c>
      <c r="N1685" s="2" t="str" cm="1">
        <f t="array" ref="N1685">INDEX('BD product'!A:D,M1685,2)</f>
        <v>Office Supplies</v>
      </c>
    </row>
    <row r="1686" spans="1:14" x14ac:dyDescent="0.3">
      <c r="A1686" s="3" t="s">
        <v>3088</v>
      </c>
      <c r="B1686" s="4">
        <v>42700</v>
      </c>
      <c r="C1686" s="12" t="str">
        <f t="shared" si="26"/>
        <v>2016/11</v>
      </c>
      <c r="D1686" s="4">
        <v>42703</v>
      </c>
      <c r="E1686" s="3" t="s">
        <v>64</v>
      </c>
      <c r="F1686" s="3" t="s">
        <v>3089</v>
      </c>
      <c r="G1686" s="3" t="s">
        <v>3386</v>
      </c>
      <c r="H1686" s="5">
        <v>9168</v>
      </c>
      <c r="I1686" s="2">
        <v>3</v>
      </c>
      <c r="J1686" s="2">
        <v>0</v>
      </c>
      <c r="K1686" s="2">
        <v>0.45839999999999997</v>
      </c>
      <c r="L1686" s="18" t="str">
        <f>VLOOKUP(F1686,'BD customers'!$1:$1048576,2,FALSE)</f>
        <v>Mark Cousins</v>
      </c>
      <c r="M1686" s="2">
        <f>MATCH(orders[[#This Row],[Product ID]],'BD product'!A:A,0)</f>
        <v>999</v>
      </c>
      <c r="N1686" s="2" t="str" cm="1">
        <f t="array" ref="N1686">INDEX('BD product'!A:D,M1686,2)</f>
        <v>Office Supplies</v>
      </c>
    </row>
    <row r="1687" spans="1:14" x14ac:dyDescent="0.3">
      <c r="A1687" s="3" t="s">
        <v>3088</v>
      </c>
      <c r="B1687" s="4">
        <v>42700</v>
      </c>
      <c r="C1687" s="12" t="str">
        <f t="shared" si="26"/>
        <v>2016/11</v>
      </c>
      <c r="D1687" s="4">
        <v>42703</v>
      </c>
      <c r="E1687" s="3" t="s">
        <v>64</v>
      </c>
      <c r="F1687" s="3" t="s">
        <v>3089</v>
      </c>
      <c r="G1687" s="3" t="s">
        <v>3388</v>
      </c>
      <c r="H1687" s="5">
        <v>30400</v>
      </c>
      <c r="I1687" s="2">
        <v>8</v>
      </c>
      <c r="J1687" s="2">
        <v>0</v>
      </c>
      <c r="K1687" s="2">
        <v>1.4592000000000001</v>
      </c>
      <c r="L1687" s="18" t="str">
        <f>VLOOKUP(F1687,'BD customers'!$1:$1048576,2,FALSE)</f>
        <v>Mark Cousins</v>
      </c>
      <c r="M1687" s="2">
        <f>MATCH(orders[[#This Row],[Product ID]],'BD product'!A:A,0)</f>
        <v>1000</v>
      </c>
      <c r="N1687" s="2" t="str" cm="1">
        <f t="array" ref="N1687">INDEX('BD product'!A:D,M1687,2)</f>
        <v>Technology</v>
      </c>
    </row>
    <row r="1688" spans="1:14" x14ac:dyDescent="0.3">
      <c r="A1688" s="3" t="s">
        <v>3390</v>
      </c>
      <c r="B1688" s="4">
        <v>42898</v>
      </c>
      <c r="C1688" s="12" t="str">
        <f t="shared" si="26"/>
        <v>2017/06</v>
      </c>
      <c r="D1688" s="4">
        <v>42905</v>
      </c>
      <c r="E1688" s="3" t="s">
        <v>21</v>
      </c>
      <c r="F1688" s="3" t="s">
        <v>3391</v>
      </c>
      <c r="G1688" s="3" t="s">
        <v>3392</v>
      </c>
      <c r="H1688" s="5">
        <v>912</v>
      </c>
      <c r="I1688" s="2">
        <v>3</v>
      </c>
      <c r="J1688" s="2">
        <v>0</v>
      </c>
      <c r="K1688" s="2">
        <v>4.1951999999999998</v>
      </c>
      <c r="L1688" s="18" t="str">
        <f>VLOOKUP(F1688,'BD customers'!$1:$1048576,2,FALSE)</f>
        <v>Maria Etezadi</v>
      </c>
      <c r="M1688" s="2">
        <f>MATCH(orders[[#This Row],[Product ID]],'BD product'!A:A,0)</f>
        <v>1001</v>
      </c>
      <c r="N1688" s="2" t="str" cm="1">
        <f t="array" ref="N1688">INDEX('BD product'!A:D,M1688,2)</f>
        <v>Office Supplies</v>
      </c>
    </row>
    <row r="1689" spans="1:14" x14ac:dyDescent="0.3">
      <c r="A1689" s="3" t="s">
        <v>3390</v>
      </c>
      <c r="B1689" s="4">
        <v>42898</v>
      </c>
      <c r="C1689" s="12" t="str">
        <f t="shared" si="26"/>
        <v>2017/06</v>
      </c>
      <c r="D1689" s="4">
        <v>42905</v>
      </c>
      <c r="E1689" s="3" t="s">
        <v>21</v>
      </c>
      <c r="F1689" s="3" t="s">
        <v>3391</v>
      </c>
      <c r="G1689" s="3" t="s">
        <v>3394</v>
      </c>
      <c r="H1689" s="5">
        <v>45294</v>
      </c>
      <c r="I1689" s="2">
        <v>3</v>
      </c>
      <c r="J1689" s="2">
        <v>0</v>
      </c>
      <c r="K1689" s="2">
        <v>6.7941000000000003</v>
      </c>
      <c r="L1689" s="18" t="str">
        <f>VLOOKUP(F1689,'BD customers'!$1:$1048576,2,FALSE)</f>
        <v>Maria Etezadi</v>
      </c>
      <c r="M1689" s="2">
        <f>MATCH(orders[[#This Row],[Product ID]],'BD product'!A:A,0)</f>
        <v>1002</v>
      </c>
      <c r="N1689" s="2" t="str" cm="1">
        <f t="array" ref="N1689">INDEX('BD product'!A:D,M1689,2)</f>
        <v>Furniture</v>
      </c>
    </row>
    <row r="1690" spans="1:14" x14ac:dyDescent="0.3">
      <c r="A1690" s="3" t="s">
        <v>3396</v>
      </c>
      <c r="B1690" s="4">
        <v>41763</v>
      </c>
      <c r="C1690" s="12" t="str">
        <f t="shared" si="26"/>
        <v>2014/05</v>
      </c>
      <c r="D1690" s="4">
        <v>41763</v>
      </c>
      <c r="E1690" s="3" t="s">
        <v>41</v>
      </c>
      <c r="F1690" s="3" t="s">
        <v>84</v>
      </c>
      <c r="G1690" s="3" t="s">
        <v>3397</v>
      </c>
      <c r="H1690" s="5">
        <v>2746</v>
      </c>
      <c r="I1690" s="2">
        <v>2</v>
      </c>
      <c r="J1690" s="2">
        <v>0</v>
      </c>
      <c r="K1690" s="2">
        <v>9.8856000000000002</v>
      </c>
      <c r="L1690" s="18" t="str">
        <f>VLOOKUP(F1690,'BD customers'!$1:$1048576,2,FALSE)</f>
        <v>Andrew Allen</v>
      </c>
      <c r="M1690" s="2">
        <f>MATCH(orders[[#This Row],[Product ID]],'BD product'!A:A,0)</f>
        <v>1003</v>
      </c>
      <c r="N1690" s="2" t="str" cm="1">
        <f t="array" ref="N1690">INDEX('BD product'!A:D,M1690,2)</f>
        <v>Furniture</v>
      </c>
    </row>
    <row r="1691" spans="1:14" x14ac:dyDescent="0.3">
      <c r="A1691" s="3" t="s">
        <v>3399</v>
      </c>
      <c r="B1691" s="4">
        <v>42339</v>
      </c>
      <c r="C1691" s="12" t="str">
        <f t="shared" si="26"/>
        <v>2015/12</v>
      </c>
      <c r="D1691" s="4">
        <v>42346</v>
      </c>
      <c r="E1691" s="3" t="s">
        <v>21</v>
      </c>
      <c r="F1691" s="3" t="s">
        <v>195</v>
      </c>
      <c r="G1691" s="3" t="s">
        <v>3400</v>
      </c>
      <c r="H1691" s="5">
        <v>55424</v>
      </c>
      <c r="I1691" s="2">
        <v>2</v>
      </c>
      <c r="J1691" s="2">
        <v>2</v>
      </c>
      <c r="K1691" s="2">
        <v>19.398399999999999</v>
      </c>
      <c r="L1691" s="18" t="str">
        <f>VLOOKUP(F1691,'BD customers'!$1:$1048576,2,FALSE)</f>
        <v>Logan Currie</v>
      </c>
      <c r="M1691" s="2">
        <f>MATCH(orders[[#This Row],[Product ID]],'BD product'!A:A,0)</f>
        <v>1004</v>
      </c>
      <c r="N1691" s="2" t="str" cm="1">
        <f t="array" ref="N1691">INDEX('BD product'!A:D,M1691,2)</f>
        <v>Office Supplies</v>
      </c>
    </row>
    <row r="1692" spans="1:14" x14ac:dyDescent="0.3">
      <c r="A1692" s="3" t="s">
        <v>208</v>
      </c>
      <c r="B1692" s="4">
        <v>42993</v>
      </c>
      <c r="C1692" s="12" t="str">
        <f t="shared" si="26"/>
        <v>2017/09</v>
      </c>
      <c r="D1692" s="4">
        <v>42995</v>
      </c>
      <c r="E1692" s="3" t="s">
        <v>11</v>
      </c>
      <c r="F1692" s="3" t="s">
        <v>209</v>
      </c>
      <c r="G1692" s="3" t="s">
        <v>3400</v>
      </c>
      <c r="H1692" s="5">
        <v>24248</v>
      </c>
      <c r="I1692" s="2">
        <v>7</v>
      </c>
      <c r="J1692" s="2">
        <v>0</v>
      </c>
      <c r="K1692" s="2">
        <v>116.3904</v>
      </c>
      <c r="L1692" s="18" t="str">
        <f>VLOOKUP(F1692,'BD customers'!$1:$1048576,2,FALSE)</f>
        <v>Carl Ludwig</v>
      </c>
      <c r="M1692" s="2">
        <f>MATCH(orders[[#This Row],[Product ID]],'BD product'!A:A,0)</f>
        <v>1004</v>
      </c>
      <c r="N1692" s="2" t="str" cm="1">
        <f t="array" ref="N1692">INDEX('BD product'!A:D,M1692,2)</f>
        <v>Office Supplies</v>
      </c>
    </row>
    <row r="1693" spans="1:14" x14ac:dyDescent="0.3">
      <c r="A1693" s="3" t="s">
        <v>3402</v>
      </c>
      <c r="B1693" s="4">
        <v>42198</v>
      </c>
      <c r="C1693" s="12" t="str">
        <f t="shared" si="26"/>
        <v>2015/07</v>
      </c>
      <c r="D1693" s="4">
        <v>42200</v>
      </c>
      <c r="E1693" s="3" t="s">
        <v>64</v>
      </c>
      <c r="F1693" s="3" t="s">
        <v>1234</v>
      </c>
      <c r="G1693" s="3" t="s">
        <v>3400</v>
      </c>
      <c r="H1693" s="5">
        <v>41568</v>
      </c>
      <c r="I1693" s="2">
        <v>6</v>
      </c>
      <c r="J1693" s="2">
        <v>8</v>
      </c>
      <c r="K1693" s="2">
        <v>-66.508799999999994</v>
      </c>
      <c r="L1693" s="18" t="str">
        <f>VLOOKUP(F1693,'BD customers'!$1:$1048576,2,FALSE)</f>
        <v>Sara Luxemburg</v>
      </c>
      <c r="M1693" s="2">
        <f>MATCH(orders[[#This Row],[Product ID]],'BD product'!A:A,0)</f>
        <v>1004</v>
      </c>
      <c r="N1693" s="2" t="str" cm="1">
        <f t="array" ref="N1693">INDEX('BD product'!A:D,M1693,2)</f>
        <v>Office Supplies</v>
      </c>
    </row>
    <row r="1694" spans="1:14" x14ac:dyDescent="0.3">
      <c r="A1694" s="3" t="s">
        <v>1476</v>
      </c>
      <c r="B1694" s="4">
        <v>43078</v>
      </c>
      <c r="C1694" s="12" t="str">
        <f t="shared" si="26"/>
        <v>2017/12</v>
      </c>
      <c r="D1694" s="4">
        <v>43082</v>
      </c>
      <c r="E1694" s="3" t="s">
        <v>21</v>
      </c>
      <c r="F1694" s="3" t="s">
        <v>556</v>
      </c>
      <c r="G1694" s="3" t="s">
        <v>3403</v>
      </c>
      <c r="H1694" s="5">
        <v>87294</v>
      </c>
      <c r="I1694" s="2">
        <v>3</v>
      </c>
      <c r="J1694" s="2">
        <v>0</v>
      </c>
      <c r="K1694" s="2">
        <v>226.96440000000001</v>
      </c>
      <c r="L1694" s="18" t="str">
        <f>VLOOKUP(F1694,'BD customers'!$1:$1048576,2,FALSE)</f>
        <v>Damala Kotsonis</v>
      </c>
      <c r="M1694" s="2">
        <f>MATCH(orders[[#This Row],[Product ID]],'BD product'!A:A,0)</f>
        <v>1005</v>
      </c>
      <c r="N1694" s="2" t="str" cm="1">
        <f t="array" ref="N1694">INDEX('BD product'!A:D,M1694,2)</f>
        <v>Furniture</v>
      </c>
    </row>
    <row r="1695" spans="1:14" x14ac:dyDescent="0.3">
      <c r="A1695" s="3" t="s">
        <v>1476</v>
      </c>
      <c r="B1695" s="4">
        <v>43078</v>
      </c>
      <c r="C1695" s="12" t="str">
        <f t="shared" si="26"/>
        <v>2017/12</v>
      </c>
      <c r="D1695" s="4">
        <v>43082</v>
      </c>
      <c r="E1695" s="3" t="s">
        <v>21</v>
      </c>
      <c r="F1695" s="3" t="s">
        <v>556</v>
      </c>
      <c r="G1695" s="3" t="s">
        <v>3405</v>
      </c>
      <c r="H1695" s="5">
        <v>1296</v>
      </c>
      <c r="I1695" s="2">
        <v>2</v>
      </c>
      <c r="J1695" s="2">
        <v>0</v>
      </c>
      <c r="K1695" s="2">
        <v>6.2207999999999997</v>
      </c>
      <c r="L1695" s="18" t="str">
        <f>VLOOKUP(F1695,'BD customers'!$1:$1048576,2,FALSE)</f>
        <v>Damala Kotsonis</v>
      </c>
      <c r="M1695" s="2">
        <f>MATCH(orders[[#This Row],[Product ID]],'BD product'!A:A,0)</f>
        <v>1006</v>
      </c>
      <c r="N1695" s="2" t="str" cm="1">
        <f t="array" ref="N1695">INDEX('BD product'!A:D,M1695,2)</f>
        <v>Office Supplies</v>
      </c>
    </row>
    <row r="1696" spans="1:14" x14ac:dyDescent="0.3">
      <c r="A1696" s="3" t="s">
        <v>3407</v>
      </c>
      <c r="B1696" s="4">
        <v>42271</v>
      </c>
      <c r="C1696" s="12" t="str">
        <f t="shared" si="26"/>
        <v>2015/09</v>
      </c>
      <c r="D1696" s="4">
        <v>42274</v>
      </c>
      <c r="E1696" s="3" t="s">
        <v>11</v>
      </c>
      <c r="F1696" s="3" t="s">
        <v>235</v>
      </c>
      <c r="G1696" s="3" t="s">
        <v>3408</v>
      </c>
      <c r="H1696" s="5">
        <v>6848</v>
      </c>
      <c r="I1696" s="2">
        <v>2</v>
      </c>
      <c r="J1696" s="2">
        <v>2</v>
      </c>
      <c r="K1696" s="2">
        <v>0.59919999999999995</v>
      </c>
      <c r="L1696" s="18" t="str">
        <f>VLOOKUP(F1696,'BD customers'!$1:$1048576,2,FALSE)</f>
        <v>Odella Nelson</v>
      </c>
      <c r="M1696" s="2">
        <f>MATCH(orders[[#This Row],[Product ID]],'BD product'!A:A,0)</f>
        <v>1007</v>
      </c>
      <c r="N1696" s="2" t="str" cm="1">
        <f t="array" ref="N1696">INDEX('BD product'!A:D,M1696,2)</f>
        <v>Office Supplies</v>
      </c>
    </row>
    <row r="1697" spans="1:14" x14ac:dyDescent="0.3">
      <c r="A1697" s="3" t="s">
        <v>3410</v>
      </c>
      <c r="B1697" s="4">
        <v>42339</v>
      </c>
      <c r="C1697" s="12" t="str">
        <f t="shared" si="26"/>
        <v>2015/12</v>
      </c>
      <c r="D1697" s="4">
        <v>42340</v>
      </c>
      <c r="E1697" s="3" t="s">
        <v>41</v>
      </c>
      <c r="F1697" s="3" t="s">
        <v>2949</v>
      </c>
      <c r="G1697" s="3" t="s">
        <v>3411</v>
      </c>
      <c r="H1697" s="5">
        <v>6688</v>
      </c>
      <c r="I1697" s="2">
        <v>4</v>
      </c>
      <c r="J1697" s="2">
        <v>6</v>
      </c>
      <c r="K1697" s="2">
        <v>-4.0128000000000004</v>
      </c>
      <c r="L1697" s="18" t="str">
        <f>VLOOKUP(F1697,'BD customers'!$1:$1048576,2,FALSE)</f>
        <v>Neoma Murray</v>
      </c>
      <c r="M1697" s="2">
        <f>MATCH(orders[[#This Row],[Product ID]],'BD product'!A:A,0)</f>
        <v>1008</v>
      </c>
      <c r="N1697" s="2" t="str" cm="1">
        <f t="array" ref="N1697">INDEX('BD product'!A:D,M1697,2)</f>
        <v>Furniture</v>
      </c>
    </row>
    <row r="1698" spans="1:14" x14ac:dyDescent="0.3">
      <c r="A1698" s="3" t="s">
        <v>3413</v>
      </c>
      <c r="B1698" s="4">
        <v>42990</v>
      </c>
      <c r="C1698" s="12" t="str">
        <f t="shared" si="26"/>
        <v>2017/09</v>
      </c>
      <c r="D1698" s="4">
        <v>42993</v>
      </c>
      <c r="E1698" s="3" t="s">
        <v>64</v>
      </c>
      <c r="F1698" s="3" t="s">
        <v>2664</v>
      </c>
      <c r="G1698" s="3" t="s">
        <v>3411</v>
      </c>
      <c r="H1698" s="5">
        <v>836</v>
      </c>
      <c r="I1698" s="2">
        <v>2</v>
      </c>
      <c r="J1698" s="2">
        <v>0</v>
      </c>
      <c r="K1698" s="2">
        <v>3.0095999999999998</v>
      </c>
      <c r="L1698" s="18" t="str">
        <f>VLOOKUP(F1698,'BD customers'!$1:$1048576,2,FALSE)</f>
        <v>Jessica Myrick</v>
      </c>
      <c r="M1698" s="2">
        <f>MATCH(orders[[#This Row],[Product ID]],'BD product'!A:A,0)</f>
        <v>1008</v>
      </c>
      <c r="N1698" s="2" t="str" cm="1">
        <f t="array" ref="N1698">INDEX('BD product'!A:D,M1698,2)</f>
        <v>Furniture</v>
      </c>
    </row>
    <row r="1699" spans="1:14" x14ac:dyDescent="0.3">
      <c r="A1699" s="3" t="s">
        <v>3414</v>
      </c>
      <c r="B1699" s="4">
        <v>42687</v>
      </c>
      <c r="C1699" s="12" t="str">
        <f t="shared" si="26"/>
        <v>2016/11</v>
      </c>
      <c r="D1699" s="4">
        <v>42693</v>
      </c>
      <c r="E1699" s="3" t="s">
        <v>21</v>
      </c>
      <c r="F1699" s="3" t="s">
        <v>1913</v>
      </c>
      <c r="G1699" s="3" t="s">
        <v>3411</v>
      </c>
      <c r="H1699" s="5">
        <v>418</v>
      </c>
      <c r="I1699" s="2">
        <v>1</v>
      </c>
      <c r="J1699" s="2">
        <v>0</v>
      </c>
      <c r="K1699" s="2">
        <v>1.5047999999999999</v>
      </c>
      <c r="L1699" s="18" t="str">
        <f>VLOOKUP(F1699,'BD customers'!$1:$1048576,2,FALSE)</f>
        <v>Adrian Shami</v>
      </c>
      <c r="M1699" s="2">
        <f>MATCH(orders[[#This Row],[Product ID]],'BD product'!A:A,0)</f>
        <v>1008</v>
      </c>
      <c r="N1699" s="2" t="str" cm="1">
        <f t="array" ref="N1699">INDEX('BD product'!A:D,M1699,2)</f>
        <v>Furniture</v>
      </c>
    </row>
    <row r="1700" spans="1:14" x14ac:dyDescent="0.3">
      <c r="A1700" s="3" t="s">
        <v>2812</v>
      </c>
      <c r="B1700" s="4">
        <v>42693</v>
      </c>
      <c r="C1700" s="12" t="str">
        <f t="shared" si="26"/>
        <v>2016/11</v>
      </c>
      <c r="D1700" s="4">
        <v>42699</v>
      </c>
      <c r="E1700" s="3" t="s">
        <v>21</v>
      </c>
      <c r="F1700" s="3" t="s">
        <v>2813</v>
      </c>
      <c r="G1700" s="3" t="s">
        <v>3415</v>
      </c>
      <c r="H1700" s="5">
        <v>1728</v>
      </c>
      <c r="I1700" s="2">
        <v>6</v>
      </c>
      <c r="J1700" s="2">
        <v>0</v>
      </c>
      <c r="K1700" s="2">
        <v>5.0111999999999997</v>
      </c>
      <c r="L1700" s="18" t="str">
        <f>VLOOKUP(F1700,'BD customers'!$1:$1048576,2,FALSE)</f>
        <v>Nora Pelletier</v>
      </c>
      <c r="M1700" s="2">
        <f>MATCH(orders[[#This Row],[Product ID]],'BD product'!A:A,0)</f>
        <v>1009</v>
      </c>
      <c r="N1700" s="2" t="str" cm="1">
        <f t="array" ref="N1700">INDEX('BD product'!A:D,M1700,2)</f>
        <v>Office Supplies</v>
      </c>
    </row>
    <row r="1701" spans="1:14" x14ac:dyDescent="0.3">
      <c r="A1701" s="3" t="s">
        <v>3417</v>
      </c>
      <c r="B1701" s="4">
        <v>42813</v>
      </c>
      <c r="C1701" s="12" t="str">
        <f t="shared" si="26"/>
        <v>2017/03</v>
      </c>
      <c r="D1701" s="4">
        <v>42818</v>
      </c>
      <c r="E1701" s="3" t="s">
        <v>21</v>
      </c>
      <c r="F1701" s="3" t="s">
        <v>662</v>
      </c>
      <c r="G1701" s="3" t="s">
        <v>3418</v>
      </c>
      <c r="H1701" s="5">
        <v>2891</v>
      </c>
      <c r="I1701" s="2">
        <v>7</v>
      </c>
      <c r="J1701" s="2">
        <v>0</v>
      </c>
      <c r="K1701" s="2">
        <v>13.2986</v>
      </c>
      <c r="L1701" s="18" t="str">
        <f>VLOOKUP(F1701,'BD customers'!$1:$1048576,2,FALSE)</f>
        <v>Catherine Glotzbach</v>
      </c>
      <c r="M1701" s="2">
        <f>MATCH(orders[[#This Row],[Product ID]],'BD product'!A:A,0)</f>
        <v>1010</v>
      </c>
      <c r="N1701" s="2" t="str" cm="1">
        <f t="array" ref="N1701">INDEX('BD product'!A:D,M1701,2)</f>
        <v>Office Supplies</v>
      </c>
    </row>
    <row r="1702" spans="1:14" x14ac:dyDescent="0.3">
      <c r="A1702" s="3" t="s">
        <v>3420</v>
      </c>
      <c r="B1702" s="4">
        <v>42706</v>
      </c>
      <c r="C1702" s="12" t="str">
        <f t="shared" si="26"/>
        <v>2016/12</v>
      </c>
      <c r="D1702" s="4">
        <v>42712</v>
      </c>
      <c r="E1702" s="3" t="s">
        <v>21</v>
      </c>
      <c r="F1702" s="3" t="s">
        <v>1598</v>
      </c>
      <c r="G1702" s="3" t="s">
        <v>3421</v>
      </c>
      <c r="H1702" s="5">
        <v>2592</v>
      </c>
      <c r="I1702" s="2">
        <v>4</v>
      </c>
      <c r="J1702" s="2">
        <v>0</v>
      </c>
      <c r="K1702" s="2">
        <v>12.441599999999999</v>
      </c>
      <c r="L1702" s="18" t="str">
        <f>VLOOKUP(F1702,'BD customers'!$1:$1048576,2,FALSE)</f>
        <v>Mike Kennedy</v>
      </c>
      <c r="M1702" s="2">
        <f>MATCH(orders[[#This Row],[Product ID]],'BD product'!A:A,0)</f>
        <v>1011</v>
      </c>
      <c r="N1702" s="2" t="str" cm="1">
        <f t="array" ref="N1702">INDEX('BD product'!A:D,M1702,2)</f>
        <v>Office Supplies</v>
      </c>
    </row>
    <row r="1703" spans="1:14" x14ac:dyDescent="0.3">
      <c r="A1703" s="3" t="s">
        <v>3420</v>
      </c>
      <c r="B1703" s="4">
        <v>42706</v>
      </c>
      <c r="C1703" s="12" t="str">
        <f t="shared" si="26"/>
        <v>2016/12</v>
      </c>
      <c r="D1703" s="4">
        <v>42712</v>
      </c>
      <c r="E1703" s="3" t="s">
        <v>21</v>
      </c>
      <c r="F1703" s="3" t="s">
        <v>1598</v>
      </c>
      <c r="G1703" s="3" t="s">
        <v>3423</v>
      </c>
      <c r="H1703" s="5">
        <v>4046</v>
      </c>
      <c r="I1703" s="2">
        <v>7</v>
      </c>
      <c r="J1703" s="2">
        <v>0</v>
      </c>
      <c r="K1703" s="2">
        <v>19.825399999999998</v>
      </c>
      <c r="L1703" s="18" t="str">
        <f>VLOOKUP(F1703,'BD customers'!$1:$1048576,2,FALSE)</f>
        <v>Mike Kennedy</v>
      </c>
      <c r="M1703" s="2">
        <f>MATCH(orders[[#This Row],[Product ID]],'BD product'!A:A,0)</f>
        <v>1012</v>
      </c>
      <c r="N1703" s="2" t="str" cm="1">
        <f t="array" ref="N1703">INDEX('BD product'!A:D,M1703,2)</f>
        <v>Office Supplies</v>
      </c>
    </row>
    <row r="1704" spans="1:14" x14ac:dyDescent="0.3">
      <c r="A1704" s="3" t="s">
        <v>3420</v>
      </c>
      <c r="B1704" s="4">
        <v>42706</v>
      </c>
      <c r="C1704" s="12" t="str">
        <f t="shared" si="26"/>
        <v>2016/12</v>
      </c>
      <c r="D1704" s="4">
        <v>42712</v>
      </c>
      <c r="E1704" s="3" t="s">
        <v>21</v>
      </c>
      <c r="F1704" s="3" t="s">
        <v>1598</v>
      </c>
      <c r="G1704" s="3" t="s">
        <v>3425</v>
      </c>
      <c r="H1704" s="5">
        <v>3387</v>
      </c>
      <c r="I1704" s="2">
        <v>3</v>
      </c>
      <c r="J1704" s="2">
        <v>0</v>
      </c>
      <c r="K1704" s="2">
        <v>8.8062000000000005</v>
      </c>
      <c r="L1704" s="18" t="str">
        <f>VLOOKUP(F1704,'BD customers'!$1:$1048576,2,FALSE)</f>
        <v>Mike Kennedy</v>
      </c>
      <c r="M1704" s="2">
        <f>MATCH(orders[[#This Row],[Product ID]],'BD product'!A:A,0)</f>
        <v>1013</v>
      </c>
      <c r="N1704" s="2" t="str" cm="1">
        <f t="array" ref="N1704">INDEX('BD product'!A:D,M1704,2)</f>
        <v>Office Supplies</v>
      </c>
    </row>
    <row r="1705" spans="1:14" x14ac:dyDescent="0.3">
      <c r="A1705" s="3" t="s">
        <v>1942</v>
      </c>
      <c r="B1705" s="4">
        <v>42972</v>
      </c>
      <c r="C1705" s="12" t="str">
        <f t="shared" si="26"/>
        <v>2017/08</v>
      </c>
      <c r="D1705" s="4">
        <v>42975</v>
      </c>
      <c r="E1705" s="3" t="s">
        <v>11</v>
      </c>
      <c r="F1705" s="3" t="s">
        <v>1875</v>
      </c>
      <c r="G1705" s="3" t="s">
        <v>3427</v>
      </c>
      <c r="H1705" s="5">
        <v>3424</v>
      </c>
      <c r="I1705" s="2">
        <v>1</v>
      </c>
      <c r="J1705" s="2">
        <v>2</v>
      </c>
      <c r="K1705" s="2">
        <v>1.0699999999999999E-2</v>
      </c>
      <c r="L1705" s="18" t="str">
        <f>VLOOKUP(F1705,'BD customers'!$1:$1048576,2,FALSE)</f>
        <v>Don Weiss</v>
      </c>
      <c r="M1705" s="2">
        <f>MATCH(orders[[#This Row],[Product ID]],'BD product'!A:A,0)</f>
        <v>1014</v>
      </c>
      <c r="N1705" s="2" t="str" cm="1">
        <f t="array" ref="N1705">INDEX('BD product'!A:D,M1705,2)</f>
        <v>Office Supplies</v>
      </c>
    </row>
    <row r="1706" spans="1:14" x14ac:dyDescent="0.3">
      <c r="A1706" s="3" t="s">
        <v>3429</v>
      </c>
      <c r="B1706" s="4">
        <v>42657</v>
      </c>
      <c r="C1706" s="12" t="str">
        <f t="shared" si="26"/>
        <v>2016/10</v>
      </c>
      <c r="D1706" s="4">
        <v>42661</v>
      </c>
      <c r="E1706" s="3" t="s">
        <v>21</v>
      </c>
      <c r="F1706" s="3" t="s">
        <v>2042</v>
      </c>
      <c r="G1706" s="3" t="s">
        <v>3430</v>
      </c>
      <c r="H1706" s="5">
        <v>1770</v>
      </c>
      <c r="I1706" s="2">
        <v>3</v>
      </c>
      <c r="J1706" s="2">
        <v>0</v>
      </c>
      <c r="K1706" s="2">
        <v>0.3009</v>
      </c>
      <c r="L1706" s="18" t="str">
        <f>VLOOKUP(F1706,'BD customers'!$1:$1048576,2,FALSE)</f>
        <v>Christine Phan</v>
      </c>
      <c r="M1706" s="2">
        <f>MATCH(orders[[#This Row],[Product ID]],'BD product'!A:A,0)</f>
        <v>1015</v>
      </c>
      <c r="N1706" s="2" t="str" cm="1">
        <f t="array" ref="N1706">INDEX('BD product'!A:D,M1706,2)</f>
        <v>Technology</v>
      </c>
    </row>
    <row r="1707" spans="1:14" x14ac:dyDescent="0.3">
      <c r="A1707" s="3" t="s">
        <v>3432</v>
      </c>
      <c r="B1707" s="4">
        <v>41970</v>
      </c>
      <c r="C1707" s="12" t="str">
        <f t="shared" si="26"/>
        <v>2014/11</v>
      </c>
      <c r="D1707" s="4">
        <v>41976</v>
      </c>
      <c r="E1707" s="3" t="s">
        <v>21</v>
      </c>
      <c r="F1707" s="3" t="s">
        <v>3433</v>
      </c>
      <c r="G1707" s="3" t="s">
        <v>3434</v>
      </c>
      <c r="H1707" s="5">
        <v>376</v>
      </c>
      <c r="I1707" s="2">
        <v>2</v>
      </c>
      <c r="J1707" s="2">
        <v>0</v>
      </c>
      <c r="K1707" s="2">
        <v>0.13159999999999999</v>
      </c>
      <c r="L1707" s="18" t="str">
        <f>VLOOKUP(F1707,'BD customers'!$1:$1048576,2,FALSE)</f>
        <v>Maxwell Schwartz</v>
      </c>
      <c r="M1707" s="2">
        <f>MATCH(orders[[#This Row],[Product ID]],'BD product'!A:A,0)</f>
        <v>1016</v>
      </c>
      <c r="N1707" s="2" t="str" cm="1">
        <f t="array" ref="N1707">INDEX('BD product'!A:D,M1707,2)</f>
        <v>Office Supplies</v>
      </c>
    </row>
    <row r="1708" spans="1:14" x14ac:dyDescent="0.3">
      <c r="A1708" s="3" t="s">
        <v>1573</v>
      </c>
      <c r="B1708" s="4">
        <v>42311</v>
      </c>
      <c r="C1708" s="12" t="str">
        <f t="shared" si="26"/>
        <v>2015/11</v>
      </c>
      <c r="D1708" s="4">
        <v>42315</v>
      </c>
      <c r="E1708" s="3" t="s">
        <v>21</v>
      </c>
      <c r="F1708" s="3" t="s">
        <v>1574</v>
      </c>
      <c r="G1708" s="3" t="s">
        <v>3435</v>
      </c>
      <c r="H1708" s="5">
        <v>1212848</v>
      </c>
      <c r="I1708" s="2">
        <v>7</v>
      </c>
      <c r="J1708" s="2">
        <v>2</v>
      </c>
      <c r="K1708" s="2">
        <v>106.1242</v>
      </c>
      <c r="L1708" s="18" t="str">
        <f>VLOOKUP(F1708,'BD customers'!$1:$1048576,2,FALSE)</f>
        <v>Corinna Mitchell</v>
      </c>
      <c r="M1708" s="2">
        <f>MATCH(orders[[#This Row],[Product ID]],'BD product'!A:A,0)</f>
        <v>1017</v>
      </c>
      <c r="N1708" s="2" t="str" cm="1">
        <f t="array" ref="N1708">INDEX('BD product'!A:D,M1708,2)</f>
        <v>Technology</v>
      </c>
    </row>
    <row r="1709" spans="1:14" x14ac:dyDescent="0.3">
      <c r="A1709" s="3" t="s">
        <v>1573</v>
      </c>
      <c r="B1709" s="4">
        <v>42311</v>
      </c>
      <c r="C1709" s="12" t="str">
        <f t="shared" si="26"/>
        <v>2015/11</v>
      </c>
      <c r="D1709" s="4">
        <v>42315</v>
      </c>
      <c r="E1709" s="3" t="s">
        <v>21</v>
      </c>
      <c r="F1709" s="3" t="s">
        <v>1574</v>
      </c>
      <c r="G1709" s="3" t="s">
        <v>3437</v>
      </c>
      <c r="H1709" s="5">
        <v>8997</v>
      </c>
      <c r="I1709" s="2">
        <v>3</v>
      </c>
      <c r="J1709" s="2">
        <v>0</v>
      </c>
      <c r="K1709" s="2">
        <v>37.787399999999998</v>
      </c>
      <c r="L1709" s="18" t="str">
        <f>VLOOKUP(F1709,'BD customers'!$1:$1048576,2,FALSE)</f>
        <v>Corinna Mitchell</v>
      </c>
      <c r="M1709" s="2">
        <f>MATCH(orders[[#This Row],[Product ID]],'BD product'!A:A,0)</f>
        <v>1018</v>
      </c>
      <c r="N1709" s="2" t="str" cm="1">
        <f t="array" ref="N1709">INDEX('BD product'!A:D,M1709,2)</f>
        <v>Technology</v>
      </c>
    </row>
    <row r="1710" spans="1:14" x14ac:dyDescent="0.3">
      <c r="A1710" s="3" t="s">
        <v>1377</v>
      </c>
      <c r="B1710" s="4">
        <v>43063</v>
      </c>
      <c r="C1710" s="12" t="str">
        <f t="shared" si="26"/>
        <v>2017/11</v>
      </c>
      <c r="D1710" s="4">
        <v>43067</v>
      </c>
      <c r="E1710" s="3" t="s">
        <v>21</v>
      </c>
      <c r="F1710" s="3" t="s">
        <v>1378</v>
      </c>
      <c r="G1710" s="3" t="s">
        <v>3439</v>
      </c>
      <c r="H1710" s="5">
        <v>588</v>
      </c>
      <c r="I1710" s="2">
        <v>1</v>
      </c>
      <c r="J1710" s="2">
        <v>0</v>
      </c>
      <c r="K1710" s="2">
        <v>2.8812000000000002</v>
      </c>
      <c r="L1710" s="18" t="str">
        <f>VLOOKUP(F1710,'BD customers'!$1:$1048576,2,FALSE)</f>
        <v>Todd Sumrall</v>
      </c>
      <c r="M1710" s="2">
        <f>MATCH(orders[[#This Row],[Product ID]],'BD product'!A:A,0)</f>
        <v>1019</v>
      </c>
      <c r="N1710" s="2" t="str" cm="1">
        <f t="array" ref="N1710">INDEX('BD product'!A:D,M1710,2)</f>
        <v>Office Supplies</v>
      </c>
    </row>
    <row r="1711" spans="1:14" x14ac:dyDescent="0.3">
      <c r="A1711" s="3" t="s">
        <v>787</v>
      </c>
      <c r="B1711" s="4">
        <v>42982</v>
      </c>
      <c r="C1711" s="12" t="str">
        <f t="shared" si="26"/>
        <v>2017/09</v>
      </c>
      <c r="D1711" s="4">
        <v>42986</v>
      </c>
      <c r="E1711" s="3" t="s">
        <v>21</v>
      </c>
      <c r="F1711" s="3" t="s">
        <v>788</v>
      </c>
      <c r="G1711" s="3" t="s">
        <v>3441</v>
      </c>
      <c r="H1711" s="5">
        <v>16784</v>
      </c>
      <c r="I1711" s="2">
        <v>1</v>
      </c>
      <c r="J1711" s="2">
        <v>2</v>
      </c>
      <c r="K1711" s="2">
        <v>-0.20979999999999999</v>
      </c>
      <c r="L1711" s="18" t="str">
        <f>VLOOKUP(F1711,'BD customers'!$1:$1048576,2,FALSE)</f>
        <v>John Dryer</v>
      </c>
      <c r="M1711" s="2">
        <f>MATCH(orders[[#This Row],[Product ID]],'BD product'!A:A,0)</f>
        <v>1020</v>
      </c>
      <c r="N1711" s="2" t="str" cm="1">
        <f t="array" ref="N1711">INDEX('BD product'!A:D,M1711,2)</f>
        <v>Office Supplies</v>
      </c>
    </row>
    <row r="1712" spans="1:14" x14ac:dyDescent="0.3">
      <c r="A1712" s="3" t="s">
        <v>867</v>
      </c>
      <c r="B1712" s="4">
        <v>43051</v>
      </c>
      <c r="C1712" s="12" t="str">
        <f t="shared" si="26"/>
        <v>2017/11</v>
      </c>
      <c r="D1712" s="4">
        <v>43057</v>
      </c>
      <c r="E1712" s="3" t="s">
        <v>21</v>
      </c>
      <c r="F1712" s="3" t="s">
        <v>868</v>
      </c>
      <c r="G1712" s="3" t="s">
        <v>3443</v>
      </c>
      <c r="H1712" s="5">
        <v>223056</v>
      </c>
      <c r="I1712" s="2">
        <v>9</v>
      </c>
      <c r="J1712" s="2">
        <v>2</v>
      </c>
      <c r="K1712" s="2">
        <v>6.9705000000000004</v>
      </c>
      <c r="L1712" s="18" t="str">
        <f>VLOOKUP(F1712,'BD customers'!$1:$1048576,2,FALSE)</f>
        <v>Nathan Gelder</v>
      </c>
      <c r="M1712" s="2">
        <f>MATCH(orders[[#This Row],[Product ID]],'BD product'!A:A,0)</f>
        <v>1021</v>
      </c>
      <c r="N1712" s="2" t="str" cm="1">
        <f t="array" ref="N1712">INDEX('BD product'!A:D,M1712,2)</f>
        <v>Office Supplies</v>
      </c>
    </row>
    <row r="1713" spans="1:14" x14ac:dyDescent="0.3">
      <c r="A1713" s="3" t="s">
        <v>2067</v>
      </c>
      <c r="B1713" s="4">
        <v>42698</v>
      </c>
      <c r="C1713" s="12" t="str">
        <f t="shared" si="26"/>
        <v>2016/11</v>
      </c>
      <c r="D1713" s="4">
        <v>42705</v>
      </c>
      <c r="E1713" s="3" t="s">
        <v>21</v>
      </c>
      <c r="F1713" s="3" t="s">
        <v>2068</v>
      </c>
      <c r="G1713" s="3" t="s">
        <v>3445</v>
      </c>
      <c r="H1713" s="5">
        <v>3352</v>
      </c>
      <c r="I1713" s="2">
        <v>2</v>
      </c>
      <c r="J1713" s="2">
        <v>2</v>
      </c>
      <c r="K1713" s="2">
        <v>0.3352</v>
      </c>
      <c r="L1713" s="18" t="str">
        <f>VLOOKUP(F1713,'BD customers'!$1:$1048576,2,FALSE)</f>
        <v>Alyssa Tate</v>
      </c>
      <c r="M1713" s="2">
        <f>MATCH(orders[[#This Row],[Product ID]],'BD product'!A:A,0)</f>
        <v>1022</v>
      </c>
      <c r="N1713" s="2" t="str" cm="1">
        <f t="array" ref="N1713">INDEX('BD product'!A:D,M1713,2)</f>
        <v>Technology</v>
      </c>
    </row>
    <row r="1714" spans="1:14" x14ac:dyDescent="0.3">
      <c r="A1714" s="3" t="s">
        <v>313</v>
      </c>
      <c r="B1714" s="4">
        <v>42217</v>
      </c>
      <c r="C1714" s="12" t="str">
        <f t="shared" si="26"/>
        <v>2015/08</v>
      </c>
      <c r="D1714" s="4">
        <v>42223</v>
      </c>
      <c r="E1714" s="3" t="s">
        <v>21</v>
      </c>
      <c r="F1714" s="3" t="s">
        <v>314</v>
      </c>
      <c r="G1714" s="3" t="s">
        <v>3447</v>
      </c>
      <c r="H1714" s="5">
        <v>1004976</v>
      </c>
      <c r="I1714" s="2">
        <v>6</v>
      </c>
      <c r="J1714" s="2">
        <v>2</v>
      </c>
      <c r="K1714" s="2">
        <v>-175.8708</v>
      </c>
      <c r="L1714" s="18" t="str">
        <f>VLOOKUP(F1714,'BD customers'!$1:$1048576,2,FALSE)</f>
        <v>Pauline Chand</v>
      </c>
      <c r="M1714" s="2">
        <f>MATCH(orders[[#This Row],[Product ID]],'BD product'!A:A,0)</f>
        <v>1023</v>
      </c>
      <c r="N1714" s="2" t="str" cm="1">
        <f t="array" ref="N1714">INDEX('BD product'!A:D,M1714,2)</f>
        <v>Furniture</v>
      </c>
    </row>
    <row r="1715" spans="1:14" x14ac:dyDescent="0.3">
      <c r="A1715" s="3" t="s">
        <v>3449</v>
      </c>
      <c r="B1715" s="4">
        <v>42630</v>
      </c>
      <c r="C1715" s="12" t="str">
        <f t="shared" si="26"/>
        <v>2016/09</v>
      </c>
      <c r="D1715" s="4">
        <v>42636</v>
      </c>
      <c r="E1715" s="3" t="s">
        <v>21</v>
      </c>
      <c r="F1715" s="3" t="s">
        <v>2464</v>
      </c>
      <c r="G1715" s="3" t="s">
        <v>3450</v>
      </c>
      <c r="H1715" s="5">
        <v>3960</v>
      </c>
      <c r="I1715" s="2">
        <v>4</v>
      </c>
      <c r="J1715" s="2">
        <v>0</v>
      </c>
      <c r="K1715" s="2">
        <v>1.9008</v>
      </c>
      <c r="L1715" s="18" t="str">
        <f>VLOOKUP(F1715,'BD customers'!$1:$1048576,2,FALSE)</f>
        <v>Cindy Stewart</v>
      </c>
      <c r="M1715" s="2">
        <f>MATCH(orders[[#This Row],[Product ID]],'BD product'!A:A,0)</f>
        <v>1024</v>
      </c>
      <c r="N1715" s="2" t="str" cm="1">
        <f t="array" ref="N1715">INDEX('BD product'!A:D,M1715,2)</f>
        <v>Technology</v>
      </c>
    </row>
    <row r="1716" spans="1:14" x14ac:dyDescent="0.3">
      <c r="A1716" s="3" t="s">
        <v>3452</v>
      </c>
      <c r="B1716" s="4">
        <v>43079</v>
      </c>
      <c r="C1716" s="12" t="str">
        <f t="shared" si="26"/>
        <v>2017/12</v>
      </c>
      <c r="D1716" s="4">
        <v>43079</v>
      </c>
      <c r="E1716" s="3" t="s">
        <v>41</v>
      </c>
      <c r="F1716" s="3" t="s">
        <v>338</v>
      </c>
      <c r="G1716" s="3" t="s">
        <v>3453</v>
      </c>
      <c r="H1716" s="5">
        <v>345</v>
      </c>
      <c r="I1716" s="2">
        <v>3</v>
      </c>
      <c r="J1716" s="2">
        <v>0</v>
      </c>
      <c r="K1716" s="2">
        <v>1.5525</v>
      </c>
      <c r="L1716" s="18" t="str">
        <f>VLOOKUP(F1716,'BD customers'!$1:$1048576,2,FALSE)</f>
        <v>Lindsay Shagiari</v>
      </c>
      <c r="M1716" s="2">
        <f>MATCH(orders[[#This Row],[Product ID]],'BD product'!A:A,0)</f>
        <v>1025</v>
      </c>
      <c r="N1716" s="2" t="str" cm="1">
        <f t="array" ref="N1716">INDEX('BD product'!A:D,M1716,2)</f>
        <v>Office Supplies</v>
      </c>
    </row>
    <row r="1717" spans="1:14" x14ac:dyDescent="0.3">
      <c r="A1717" s="3" t="s">
        <v>3455</v>
      </c>
      <c r="B1717" s="4">
        <v>42841</v>
      </c>
      <c r="C1717" s="12" t="str">
        <f t="shared" si="26"/>
        <v>2017/04</v>
      </c>
      <c r="D1717" s="4">
        <v>42846</v>
      </c>
      <c r="E1717" s="3" t="s">
        <v>21</v>
      </c>
      <c r="F1717" s="3" t="s">
        <v>3456</v>
      </c>
      <c r="G1717" s="3" t="s">
        <v>3457</v>
      </c>
      <c r="H1717" s="5">
        <v>1652</v>
      </c>
      <c r="I1717" s="2">
        <v>5</v>
      </c>
      <c r="J1717" s="2">
        <v>2</v>
      </c>
      <c r="K1717" s="2">
        <v>0.20649999999999999</v>
      </c>
      <c r="L1717" s="18" t="str">
        <f>VLOOKUP(F1717,'BD customers'!$1:$1048576,2,FALSE)</f>
        <v>Paul Lucas</v>
      </c>
      <c r="M1717" s="2">
        <f>MATCH(orders[[#This Row],[Product ID]],'BD product'!A:A,0)</f>
        <v>1026</v>
      </c>
      <c r="N1717" s="2" t="str" cm="1">
        <f t="array" ref="N1717">INDEX('BD product'!A:D,M1717,2)</f>
        <v>Office Supplies</v>
      </c>
    </row>
    <row r="1718" spans="1:14" x14ac:dyDescent="0.3">
      <c r="A1718" s="3" t="s">
        <v>174</v>
      </c>
      <c r="B1718" s="4">
        <v>42344</v>
      </c>
      <c r="C1718" s="12" t="str">
        <f t="shared" si="26"/>
        <v>2015/12</v>
      </c>
      <c r="D1718" s="4">
        <v>42349</v>
      </c>
      <c r="E1718" s="3" t="s">
        <v>21</v>
      </c>
      <c r="F1718" s="3" t="s">
        <v>175</v>
      </c>
      <c r="G1718" s="3" t="s">
        <v>3459</v>
      </c>
      <c r="H1718" s="5">
        <v>1992</v>
      </c>
      <c r="I1718" s="2">
        <v>5</v>
      </c>
      <c r="J1718" s="2">
        <v>2</v>
      </c>
      <c r="K1718" s="2">
        <v>0.67230000000000001</v>
      </c>
      <c r="L1718" s="18" t="str">
        <f>VLOOKUP(F1718,'BD customers'!$1:$1048576,2,FALSE)</f>
        <v>Gary Hwang</v>
      </c>
      <c r="M1718" s="2">
        <f>MATCH(orders[[#This Row],[Product ID]],'BD product'!A:A,0)</f>
        <v>1027</v>
      </c>
      <c r="N1718" s="2" t="str" cm="1">
        <f t="array" ref="N1718">INDEX('BD product'!A:D,M1718,2)</f>
        <v>Office Supplies</v>
      </c>
    </row>
    <row r="1719" spans="1:14" x14ac:dyDescent="0.3">
      <c r="A1719" s="3" t="s">
        <v>3461</v>
      </c>
      <c r="B1719" s="4">
        <v>42573</v>
      </c>
      <c r="C1719" s="12" t="str">
        <f t="shared" si="26"/>
        <v>2016/07</v>
      </c>
      <c r="D1719" s="4">
        <v>42578</v>
      </c>
      <c r="E1719" s="3" t="s">
        <v>21</v>
      </c>
      <c r="F1719" s="3" t="s">
        <v>1534</v>
      </c>
      <c r="G1719" s="3" t="s">
        <v>3462</v>
      </c>
      <c r="H1719" s="5">
        <v>416</v>
      </c>
      <c r="I1719" s="2">
        <v>2</v>
      </c>
      <c r="J1719" s="2">
        <v>2</v>
      </c>
      <c r="K1719" s="2">
        <v>3.6400000000000002E-2</v>
      </c>
      <c r="L1719" s="18" t="str">
        <f>VLOOKUP(F1719,'BD customers'!$1:$1048576,2,FALSE)</f>
        <v>Caroline Jumper</v>
      </c>
      <c r="M1719" s="2">
        <f>MATCH(orders[[#This Row],[Product ID]],'BD product'!A:A,0)</f>
        <v>1028</v>
      </c>
      <c r="N1719" s="2" t="str" cm="1">
        <f t="array" ref="N1719">INDEX('BD product'!A:D,M1719,2)</f>
        <v>Office Supplies</v>
      </c>
    </row>
    <row r="1720" spans="1:14" x14ac:dyDescent="0.3">
      <c r="A1720" s="3" t="s">
        <v>2667</v>
      </c>
      <c r="B1720" s="4">
        <v>41754</v>
      </c>
      <c r="C1720" s="12" t="str">
        <f t="shared" si="26"/>
        <v>2014/04</v>
      </c>
      <c r="D1720" s="4">
        <v>41758</v>
      </c>
      <c r="E1720" s="3" t="s">
        <v>21</v>
      </c>
      <c r="F1720" s="3" t="s">
        <v>633</v>
      </c>
      <c r="G1720" s="3" t="s">
        <v>3462</v>
      </c>
      <c r="H1720" s="5">
        <v>624</v>
      </c>
      <c r="I1720" s="2">
        <v>3</v>
      </c>
      <c r="J1720" s="2">
        <v>2</v>
      </c>
      <c r="K1720" s="2">
        <v>5.4600000000000003E-2</v>
      </c>
      <c r="L1720" s="18" t="str">
        <f>VLOOKUP(F1720,'BD customers'!$1:$1048576,2,FALSE)</f>
        <v>Dianna Arnett</v>
      </c>
      <c r="M1720" s="2">
        <f>MATCH(orders[[#This Row],[Product ID]],'BD product'!A:A,0)</f>
        <v>1028</v>
      </c>
      <c r="N1720" s="2" t="str" cm="1">
        <f t="array" ref="N1720">INDEX('BD product'!A:D,M1720,2)</f>
        <v>Office Supplies</v>
      </c>
    </row>
    <row r="1721" spans="1:14" x14ac:dyDescent="0.3">
      <c r="A1721" s="3" t="s">
        <v>3461</v>
      </c>
      <c r="B1721" s="4">
        <v>42573</v>
      </c>
      <c r="C1721" s="12" t="str">
        <f t="shared" si="26"/>
        <v>2016/07</v>
      </c>
      <c r="D1721" s="4">
        <v>42578</v>
      </c>
      <c r="E1721" s="3" t="s">
        <v>21</v>
      </c>
      <c r="F1721" s="3" t="s">
        <v>1534</v>
      </c>
      <c r="G1721" s="3" t="s">
        <v>3464</v>
      </c>
      <c r="H1721" s="5">
        <v>11648</v>
      </c>
      <c r="I1721" s="2">
        <v>2</v>
      </c>
      <c r="J1721" s="2">
        <v>2</v>
      </c>
      <c r="K1721" s="2">
        <v>3.3488000000000002</v>
      </c>
      <c r="L1721" s="18" t="str">
        <f>VLOOKUP(F1721,'BD customers'!$1:$1048576,2,FALSE)</f>
        <v>Caroline Jumper</v>
      </c>
      <c r="M1721" s="2">
        <f>MATCH(orders[[#This Row],[Product ID]],'BD product'!A:A,0)</f>
        <v>1029</v>
      </c>
      <c r="N1721" s="2" t="str" cm="1">
        <f t="array" ref="N1721">INDEX('BD product'!A:D,M1721,2)</f>
        <v>Furniture</v>
      </c>
    </row>
    <row r="1722" spans="1:14" x14ac:dyDescent="0.3">
      <c r="A1722" s="3" t="s">
        <v>3466</v>
      </c>
      <c r="B1722" s="4">
        <v>42315</v>
      </c>
      <c r="C1722" s="12" t="str">
        <f t="shared" si="26"/>
        <v>2015/11</v>
      </c>
      <c r="D1722" s="4">
        <v>42318</v>
      </c>
      <c r="E1722" s="3" t="s">
        <v>11</v>
      </c>
      <c r="F1722" s="3" t="s">
        <v>2417</v>
      </c>
      <c r="G1722" s="3" t="s">
        <v>3467</v>
      </c>
      <c r="H1722" s="5">
        <v>2618</v>
      </c>
      <c r="I1722" s="2">
        <v>7</v>
      </c>
      <c r="J1722" s="2">
        <v>0</v>
      </c>
      <c r="K1722" s="2">
        <v>0.52359999999999995</v>
      </c>
      <c r="L1722" s="18" t="str">
        <f>VLOOKUP(F1722,'BD customers'!$1:$1048576,2,FALSE)</f>
        <v>Mike Caudle</v>
      </c>
      <c r="M1722" s="2">
        <f>MATCH(orders[[#This Row],[Product ID]],'BD product'!A:A,0)</f>
        <v>1030</v>
      </c>
      <c r="N1722" s="2" t="str" cm="1">
        <f t="array" ref="N1722">INDEX('BD product'!A:D,M1722,2)</f>
        <v>Office Supplies</v>
      </c>
    </row>
    <row r="1723" spans="1:14" x14ac:dyDescent="0.3">
      <c r="A1723" s="3" t="s">
        <v>3466</v>
      </c>
      <c r="B1723" s="4">
        <v>42315</v>
      </c>
      <c r="C1723" s="12" t="str">
        <f t="shared" si="26"/>
        <v>2015/11</v>
      </c>
      <c r="D1723" s="4">
        <v>42318</v>
      </c>
      <c r="E1723" s="3" t="s">
        <v>11</v>
      </c>
      <c r="F1723" s="3" t="s">
        <v>2417</v>
      </c>
      <c r="G1723" s="3" t="s">
        <v>3469</v>
      </c>
      <c r="H1723" s="5">
        <v>73</v>
      </c>
      <c r="I1723" s="2">
        <v>2</v>
      </c>
      <c r="J1723" s="2">
        <v>0</v>
      </c>
      <c r="K1723" s="2">
        <v>0.34310000000000002</v>
      </c>
      <c r="L1723" s="18" t="str">
        <f>VLOOKUP(F1723,'BD customers'!$1:$1048576,2,FALSE)</f>
        <v>Mike Caudle</v>
      </c>
      <c r="M1723" s="2">
        <f>MATCH(orders[[#This Row],[Product ID]],'BD product'!A:A,0)</f>
        <v>1031</v>
      </c>
      <c r="N1723" s="2" t="str" cm="1">
        <f t="array" ref="N1723">INDEX('BD product'!A:D,M1723,2)</f>
        <v>Office Supplies</v>
      </c>
    </row>
    <row r="1724" spans="1:14" x14ac:dyDescent="0.3">
      <c r="A1724" s="3" t="s">
        <v>3471</v>
      </c>
      <c r="B1724" s="4">
        <v>42089</v>
      </c>
      <c r="C1724" s="12" t="str">
        <f t="shared" si="26"/>
        <v>2015/03</v>
      </c>
      <c r="D1724" s="4">
        <v>42094</v>
      </c>
      <c r="E1724" s="3" t="s">
        <v>21</v>
      </c>
      <c r="F1724" s="3" t="s">
        <v>67</v>
      </c>
      <c r="G1724" s="3" t="s">
        <v>3472</v>
      </c>
      <c r="H1724" s="5">
        <v>74352</v>
      </c>
      <c r="I1724" s="2">
        <v>3</v>
      </c>
      <c r="J1724" s="2">
        <v>2</v>
      </c>
      <c r="K1724" s="2">
        <v>2.3235000000000001</v>
      </c>
      <c r="L1724" s="18" t="str">
        <f>VLOOKUP(F1724,'BD customers'!$1:$1048576,2,FALSE)</f>
        <v>Benjamin Venier</v>
      </c>
      <c r="M1724" s="2">
        <f>MATCH(orders[[#This Row],[Product ID]],'BD product'!A:A,0)</f>
        <v>1032</v>
      </c>
      <c r="N1724" s="2" t="str" cm="1">
        <f t="array" ref="N1724">INDEX('BD product'!A:D,M1724,2)</f>
        <v>Office Supplies</v>
      </c>
    </row>
    <row r="1725" spans="1:14" x14ac:dyDescent="0.3">
      <c r="A1725" s="3" t="s">
        <v>930</v>
      </c>
      <c r="B1725" s="4">
        <v>42978</v>
      </c>
      <c r="C1725" s="12" t="str">
        <f t="shared" si="26"/>
        <v>2017/08</v>
      </c>
      <c r="D1725" s="4">
        <v>42983</v>
      </c>
      <c r="E1725" s="3" t="s">
        <v>21</v>
      </c>
      <c r="F1725" s="3" t="s">
        <v>931</v>
      </c>
      <c r="G1725" s="3" t="s">
        <v>3474</v>
      </c>
      <c r="H1725" s="5">
        <v>10744</v>
      </c>
      <c r="I1725" s="2">
        <v>1</v>
      </c>
      <c r="J1725" s="2">
        <v>2</v>
      </c>
      <c r="K1725" s="2">
        <v>0.80579999999999996</v>
      </c>
      <c r="L1725" s="18" t="str">
        <f>VLOOKUP(F1725,'BD customers'!$1:$1048576,2,FALSE)</f>
        <v>Jeremy Farry</v>
      </c>
      <c r="M1725" s="2">
        <f>MATCH(orders[[#This Row],[Product ID]],'BD product'!A:A,0)</f>
        <v>1033</v>
      </c>
      <c r="N1725" s="2" t="str" cm="1">
        <f t="array" ref="N1725">INDEX('BD product'!A:D,M1725,2)</f>
        <v>Office Supplies</v>
      </c>
    </row>
    <row r="1726" spans="1:14" x14ac:dyDescent="0.3">
      <c r="A1726" s="3" t="s">
        <v>3476</v>
      </c>
      <c r="B1726" s="4">
        <v>42708</v>
      </c>
      <c r="C1726" s="12" t="str">
        <f t="shared" si="26"/>
        <v>2016/12</v>
      </c>
      <c r="D1726" s="4">
        <v>42712</v>
      </c>
      <c r="E1726" s="3" t="s">
        <v>21</v>
      </c>
      <c r="F1726" s="3" t="s">
        <v>1971</v>
      </c>
      <c r="G1726" s="3" t="s">
        <v>3477</v>
      </c>
      <c r="H1726" s="5">
        <v>21288</v>
      </c>
      <c r="I1726" s="2">
        <v>6</v>
      </c>
      <c r="J1726" s="2">
        <v>0</v>
      </c>
      <c r="K1726" s="2">
        <v>0</v>
      </c>
      <c r="L1726" s="18" t="str">
        <f>VLOOKUP(F1726,'BD customers'!$1:$1048576,2,FALSE)</f>
        <v>Ellis Ballard</v>
      </c>
      <c r="M1726" s="2">
        <f>MATCH(orders[[#This Row],[Product ID]],'BD product'!A:A,0)</f>
        <v>1034</v>
      </c>
      <c r="N1726" s="2" t="str" cm="1">
        <f t="array" ref="N1726">INDEX('BD product'!A:D,M1726,2)</f>
        <v>Office Supplies</v>
      </c>
    </row>
    <row r="1727" spans="1:14" x14ac:dyDescent="0.3">
      <c r="A1727" s="3" t="s">
        <v>3479</v>
      </c>
      <c r="B1727" s="4">
        <v>42672</v>
      </c>
      <c r="C1727" s="12" t="str">
        <f t="shared" si="26"/>
        <v>2016/10</v>
      </c>
      <c r="D1727" s="4">
        <v>42676</v>
      </c>
      <c r="E1727" s="3" t="s">
        <v>21</v>
      </c>
      <c r="F1727" s="3" t="s">
        <v>3480</v>
      </c>
      <c r="G1727" s="3" t="s">
        <v>3481</v>
      </c>
      <c r="H1727" s="5">
        <v>4074</v>
      </c>
      <c r="I1727" s="2">
        <v>3</v>
      </c>
      <c r="J1727" s="2">
        <v>0</v>
      </c>
      <c r="K1727" s="2">
        <v>0.40739999999999998</v>
      </c>
      <c r="L1727" s="18" t="str">
        <f>VLOOKUP(F1727,'BD customers'!$1:$1048576,2,FALSE)</f>
        <v>Jim Mitchum</v>
      </c>
      <c r="M1727" s="2">
        <f>MATCH(orders[[#This Row],[Product ID]],'BD product'!A:A,0)</f>
        <v>1035</v>
      </c>
      <c r="N1727" s="2" t="str" cm="1">
        <f t="array" ref="N1727">INDEX('BD product'!A:D,M1727,2)</f>
        <v>Office Supplies</v>
      </c>
    </row>
    <row r="1728" spans="1:14" x14ac:dyDescent="0.3">
      <c r="A1728" s="3" t="s">
        <v>3479</v>
      </c>
      <c r="B1728" s="4">
        <v>42672</v>
      </c>
      <c r="C1728" s="12" t="str">
        <f t="shared" si="26"/>
        <v>2016/10</v>
      </c>
      <c r="D1728" s="4">
        <v>42676</v>
      </c>
      <c r="E1728" s="3" t="s">
        <v>21</v>
      </c>
      <c r="F1728" s="3" t="s">
        <v>3480</v>
      </c>
      <c r="G1728" s="3" t="s">
        <v>3483</v>
      </c>
      <c r="H1728" s="5">
        <v>1167</v>
      </c>
      <c r="I1728" s="2">
        <v>3</v>
      </c>
      <c r="J1728" s="2">
        <v>0</v>
      </c>
      <c r="K1728" s="2">
        <v>3.0341999999999998</v>
      </c>
      <c r="L1728" s="18" t="str">
        <f>VLOOKUP(F1728,'BD customers'!$1:$1048576,2,FALSE)</f>
        <v>Jim Mitchum</v>
      </c>
      <c r="M1728" s="2">
        <f>MATCH(orders[[#This Row],[Product ID]],'BD product'!A:A,0)</f>
        <v>1036</v>
      </c>
      <c r="N1728" s="2" t="str" cm="1">
        <f t="array" ref="N1728">INDEX('BD product'!A:D,M1728,2)</f>
        <v>Office Supplies</v>
      </c>
    </row>
    <row r="1729" spans="1:14" x14ac:dyDescent="0.3">
      <c r="A1729" s="3" t="s">
        <v>2992</v>
      </c>
      <c r="B1729" s="4">
        <v>41709</v>
      </c>
      <c r="C1729" s="12" t="str">
        <f t="shared" si="26"/>
        <v>2014/03</v>
      </c>
      <c r="D1729" s="4">
        <v>41714</v>
      </c>
      <c r="E1729" s="3" t="s">
        <v>11</v>
      </c>
      <c r="F1729" s="3" t="s">
        <v>1996</v>
      </c>
      <c r="G1729" s="3" t="s">
        <v>3485</v>
      </c>
      <c r="H1729" s="5">
        <v>832</v>
      </c>
      <c r="I1729" s="2">
        <v>5</v>
      </c>
      <c r="J1729" s="2">
        <v>2</v>
      </c>
      <c r="K1729" s="2">
        <v>0.2288</v>
      </c>
      <c r="L1729" s="18" t="str">
        <f>VLOOKUP(F1729,'BD customers'!$1:$1048576,2,FALSE)</f>
        <v>Chloris Kastensmidt</v>
      </c>
      <c r="M1729" s="2">
        <f>MATCH(orders[[#This Row],[Product ID]],'BD product'!A:A,0)</f>
        <v>1037</v>
      </c>
      <c r="N1729" s="2" t="str" cm="1">
        <f t="array" ref="N1729">INDEX('BD product'!A:D,M1729,2)</f>
        <v>Furniture</v>
      </c>
    </row>
    <row r="1730" spans="1:14" x14ac:dyDescent="0.3">
      <c r="A1730" s="3" t="s">
        <v>3189</v>
      </c>
      <c r="B1730" s="4">
        <v>42331</v>
      </c>
      <c r="C1730" s="12" t="str">
        <f t="shared" ref="C1730:C1793" si="27">TEXT(B1730,"aaaa/mm")</f>
        <v>2015/11</v>
      </c>
      <c r="D1730" s="4">
        <v>42335</v>
      </c>
      <c r="E1730" s="3" t="s">
        <v>21</v>
      </c>
      <c r="F1730" s="3" t="s">
        <v>1368</v>
      </c>
      <c r="G1730" s="3" t="s">
        <v>3486</v>
      </c>
      <c r="H1730" s="5">
        <v>27056</v>
      </c>
      <c r="I1730" s="2">
        <v>2</v>
      </c>
      <c r="J1730" s="2">
        <v>2</v>
      </c>
      <c r="K1730" s="2">
        <v>2.3673999999999999</v>
      </c>
      <c r="L1730" s="18" t="str">
        <f>VLOOKUP(F1730,'BD customers'!$1:$1048576,2,FALSE)</f>
        <v>Victoria Brennan</v>
      </c>
      <c r="M1730" s="2">
        <f>MATCH(orders[[#This Row],[Product ID]],'BD product'!A:A,0)</f>
        <v>1038</v>
      </c>
      <c r="N1730" s="2" t="str" cm="1">
        <f t="array" ref="N1730">INDEX('BD product'!A:D,M1730,2)</f>
        <v>Office Supplies</v>
      </c>
    </row>
    <row r="1731" spans="1:14" x14ac:dyDescent="0.3">
      <c r="A1731" s="3" t="s">
        <v>3488</v>
      </c>
      <c r="B1731" s="4">
        <v>43052</v>
      </c>
      <c r="C1731" s="12" t="str">
        <f t="shared" si="27"/>
        <v>2017/11</v>
      </c>
      <c r="D1731" s="4">
        <v>43057</v>
      </c>
      <c r="E1731" s="3" t="s">
        <v>11</v>
      </c>
      <c r="F1731" s="3" t="s">
        <v>3391</v>
      </c>
      <c r="G1731" s="3" t="s">
        <v>3489</v>
      </c>
      <c r="H1731" s="5">
        <v>9324</v>
      </c>
      <c r="I1731" s="2">
        <v>6</v>
      </c>
      <c r="J1731" s="2">
        <v>8</v>
      </c>
      <c r="K1731" s="2">
        <v>-24.708600000000001</v>
      </c>
      <c r="L1731" s="18" t="str">
        <f>VLOOKUP(F1731,'BD customers'!$1:$1048576,2,FALSE)</f>
        <v>Maria Etezadi</v>
      </c>
      <c r="M1731" s="2">
        <f>MATCH(orders[[#This Row],[Product ID]],'BD product'!A:A,0)</f>
        <v>1039</v>
      </c>
      <c r="N1731" s="2" t="str" cm="1">
        <f t="array" ref="N1731">INDEX('BD product'!A:D,M1731,2)</f>
        <v>Office Supplies</v>
      </c>
    </row>
    <row r="1732" spans="1:14" x14ac:dyDescent="0.3">
      <c r="A1732" s="3" t="s">
        <v>3491</v>
      </c>
      <c r="B1732" s="4">
        <v>41762</v>
      </c>
      <c r="C1732" s="12" t="str">
        <f t="shared" si="27"/>
        <v>2014/05</v>
      </c>
      <c r="D1732" s="4">
        <v>41764</v>
      </c>
      <c r="E1732" s="3" t="s">
        <v>64</v>
      </c>
      <c r="F1732" s="3" t="s">
        <v>229</v>
      </c>
      <c r="G1732" s="3" t="s">
        <v>3492</v>
      </c>
      <c r="H1732" s="5">
        <v>2156</v>
      </c>
      <c r="I1732" s="2">
        <v>7</v>
      </c>
      <c r="J1732" s="2">
        <v>0</v>
      </c>
      <c r="K1732" s="2">
        <v>10.348800000000001</v>
      </c>
      <c r="L1732" s="18" t="str">
        <f>VLOOKUP(F1732,'BD customers'!$1:$1048576,2,FALSE)</f>
        <v>Joni Sundaresam</v>
      </c>
      <c r="M1732" s="2">
        <f>MATCH(orders[[#This Row],[Product ID]],'BD product'!A:A,0)</f>
        <v>1040</v>
      </c>
      <c r="N1732" s="2" t="str" cm="1">
        <f t="array" ref="N1732">INDEX('BD product'!A:D,M1732,2)</f>
        <v>Office Supplies</v>
      </c>
    </row>
    <row r="1733" spans="1:14" x14ac:dyDescent="0.3">
      <c r="A1733" s="3" t="s">
        <v>3494</v>
      </c>
      <c r="B1733" s="4">
        <v>42041</v>
      </c>
      <c r="C1733" s="12" t="str">
        <f t="shared" si="27"/>
        <v>2015/02</v>
      </c>
      <c r="D1733" s="4">
        <v>42048</v>
      </c>
      <c r="E1733" s="3" t="s">
        <v>21</v>
      </c>
      <c r="F1733" s="3" t="s">
        <v>524</v>
      </c>
      <c r="G1733" s="3" t="s">
        <v>3495</v>
      </c>
      <c r="H1733" s="5">
        <v>528</v>
      </c>
      <c r="I1733" s="2">
        <v>3</v>
      </c>
      <c r="J1733" s="2">
        <v>0</v>
      </c>
      <c r="K1733" s="2">
        <v>1.5311999999999999</v>
      </c>
      <c r="L1733" s="18" t="str">
        <f>VLOOKUP(F1733,'BD customers'!$1:$1048576,2,FALSE)</f>
        <v>Victoria Wilson</v>
      </c>
      <c r="M1733" s="2">
        <f>MATCH(orders[[#This Row],[Product ID]],'BD product'!A:A,0)</f>
        <v>1041</v>
      </c>
      <c r="N1733" s="2" t="str" cm="1">
        <f t="array" ref="N1733">INDEX('BD product'!A:D,M1733,2)</f>
        <v>Office Supplies</v>
      </c>
    </row>
    <row r="1734" spans="1:14" x14ac:dyDescent="0.3">
      <c r="A1734" s="3" t="s">
        <v>3497</v>
      </c>
      <c r="B1734" s="4">
        <v>42499</v>
      </c>
      <c r="C1734" s="12" t="str">
        <f t="shared" si="27"/>
        <v>2016/05</v>
      </c>
      <c r="D1734" s="4">
        <v>42505</v>
      </c>
      <c r="E1734" s="3" t="s">
        <v>21</v>
      </c>
      <c r="F1734" s="3" t="s">
        <v>3498</v>
      </c>
      <c r="G1734" s="3" t="s">
        <v>3499</v>
      </c>
      <c r="H1734" s="5">
        <v>9344</v>
      </c>
      <c r="I1734" s="2">
        <v>1</v>
      </c>
      <c r="J1734" s="2">
        <v>2</v>
      </c>
      <c r="K1734" s="2">
        <v>0.35039999999999999</v>
      </c>
      <c r="L1734" s="18" t="str">
        <f>VLOOKUP(F1734,'BD customers'!$1:$1048576,2,FALSE)</f>
        <v>Julia West</v>
      </c>
      <c r="M1734" s="2">
        <f>MATCH(orders[[#This Row],[Product ID]],'BD product'!A:A,0)</f>
        <v>1042</v>
      </c>
      <c r="N1734" s="2" t="str" cm="1">
        <f t="array" ref="N1734">INDEX('BD product'!A:D,M1734,2)</f>
        <v>Office Supplies</v>
      </c>
    </row>
    <row r="1735" spans="1:14" x14ac:dyDescent="0.3">
      <c r="A1735" s="3" t="s">
        <v>3497</v>
      </c>
      <c r="B1735" s="4">
        <v>42499</v>
      </c>
      <c r="C1735" s="12" t="str">
        <f t="shared" si="27"/>
        <v>2016/05</v>
      </c>
      <c r="D1735" s="4">
        <v>42505</v>
      </c>
      <c r="E1735" s="3" t="s">
        <v>21</v>
      </c>
      <c r="F1735" s="3" t="s">
        <v>3498</v>
      </c>
      <c r="G1735" s="3" t="s">
        <v>3500</v>
      </c>
      <c r="H1735" s="5">
        <v>7936</v>
      </c>
      <c r="I1735" s="2">
        <v>5</v>
      </c>
      <c r="J1735" s="2">
        <v>2</v>
      </c>
      <c r="K1735" s="2">
        <v>9.9199999999999997E-2</v>
      </c>
      <c r="L1735" s="18" t="str">
        <f>VLOOKUP(F1735,'BD customers'!$1:$1048576,2,FALSE)</f>
        <v>Julia West</v>
      </c>
      <c r="M1735" s="2">
        <f>MATCH(orders[[#This Row],[Product ID]],'BD product'!A:A,0)</f>
        <v>1043</v>
      </c>
      <c r="N1735" s="2" t="str" cm="1">
        <f t="array" ref="N1735">INDEX('BD product'!A:D,M1735,2)</f>
        <v>Office Supplies</v>
      </c>
    </row>
    <row r="1736" spans="1:14" x14ac:dyDescent="0.3">
      <c r="A1736" s="3" t="s">
        <v>3502</v>
      </c>
      <c r="B1736" s="4">
        <v>41733</v>
      </c>
      <c r="C1736" s="12" t="str">
        <f t="shared" si="27"/>
        <v>2014/04</v>
      </c>
      <c r="D1736" s="4">
        <v>41738</v>
      </c>
      <c r="E1736" s="3" t="s">
        <v>21</v>
      </c>
      <c r="F1736" s="3" t="s">
        <v>1969</v>
      </c>
      <c r="G1736" s="3" t="s">
        <v>3503</v>
      </c>
      <c r="H1736" s="5">
        <v>189</v>
      </c>
      <c r="I1736" s="2">
        <v>6</v>
      </c>
      <c r="J1736" s="2">
        <v>0</v>
      </c>
      <c r="K1736" s="2">
        <v>0.90720000000000001</v>
      </c>
      <c r="L1736" s="18" t="str">
        <f>VLOOKUP(F1736,'BD customers'!$1:$1048576,2,FALSE)</f>
        <v>Paul Knutson</v>
      </c>
      <c r="M1736" s="2">
        <f>MATCH(orders[[#This Row],[Product ID]],'BD product'!A:A,0)</f>
        <v>1044</v>
      </c>
      <c r="N1736" s="2" t="str" cm="1">
        <f t="array" ref="N1736">INDEX('BD product'!A:D,M1736,2)</f>
        <v>Office Supplies</v>
      </c>
    </row>
    <row r="1737" spans="1:14" x14ac:dyDescent="0.3">
      <c r="A1737" s="3" t="s">
        <v>3505</v>
      </c>
      <c r="B1737" s="4">
        <v>41702</v>
      </c>
      <c r="C1737" s="12" t="str">
        <f t="shared" si="27"/>
        <v>2014/03</v>
      </c>
      <c r="D1737" s="4">
        <v>41702</v>
      </c>
      <c r="E1737" s="3" t="s">
        <v>41</v>
      </c>
      <c r="F1737" s="3" t="s">
        <v>536</v>
      </c>
      <c r="G1737" s="3" t="s">
        <v>3506</v>
      </c>
      <c r="H1737" s="5">
        <v>3549</v>
      </c>
      <c r="I1737" s="2">
        <v>5</v>
      </c>
      <c r="J1737" s="2">
        <v>0</v>
      </c>
      <c r="K1737" s="2">
        <v>1.7745</v>
      </c>
      <c r="L1737" s="18" t="str">
        <f>VLOOKUP(F1737,'BD customers'!$1:$1048576,2,FALSE)</f>
        <v>Clay Ludtke</v>
      </c>
      <c r="M1737" s="2">
        <f>MATCH(orders[[#This Row],[Product ID]],'BD product'!A:A,0)</f>
        <v>1045</v>
      </c>
      <c r="N1737" s="2" t="str" cm="1">
        <f t="array" ref="N1737">INDEX('BD product'!A:D,M1737,2)</f>
        <v>Office Supplies</v>
      </c>
    </row>
    <row r="1738" spans="1:14" x14ac:dyDescent="0.3">
      <c r="A1738" s="3" t="s">
        <v>3508</v>
      </c>
      <c r="B1738" s="4">
        <v>42337</v>
      </c>
      <c r="C1738" s="12" t="str">
        <f t="shared" si="27"/>
        <v>2015/11</v>
      </c>
      <c r="D1738" s="4">
        <v>42338</v>
      </c>
      <c r="E1738" s="3" t="s">
        <v>64</v>
      </c>
      <c r="F1738" s="3" t="s">
        <v>2349</v>
      </c>
      <c r="G1738" s="3" t="s">
        <v>3509</v>
      </c>
      <c r="H1738" s="5">
        <v>2148</v>
      </c>
      <c r="I1738" s="2">
        <v>3</v>
      </c>
      <c r="J1738" s="2">
        <v>2</v>
      </c>
      <c r="K1738" s="2">
        <v>-0.26850000000000002</v>
      </c>
      <c r="L1738" s="18" t="str">
        <f>VLOOKUP(F1738,'BD customers'!$1:$1048576,2,FALSE)</f>
        <v>Anthony Witt</v>
      </c>
      <c r="M1738" s="2">
        <f>MATCH(orders[[#This Row],[Product ID]],'BD product'!A:A,0)</f>
        <v>1046</v>
      </c>
      <c r="N1738" s="2" t="str" cm="1">
        <f t="array" ref="N1738">INDEX('BD product'!A:D,M1738,2)</f>
        <v>Technology</v>
      </c>
    </row>
    <row r="1739" spans="1:14" x14ac:dyDescent="0.3">
      <c r="A1739" s="3" t="s">
        <v>1878</v>
      </c>
      <c r="B1739" s="4">
        <v>42250</v>
      </c>
      <c r="C1739" s="12" t="str">
        <f t="shared" si="27"/>
        <v>2015/09</v>
      </c>
      <c r="D1739" s="4">
        <v>42256</v>
      </c>
      <c r="E1739" s="3" t="s">
        <v>21</v>
      </c>
      <c r="F1739" s="3" t="s">
        <v>89</v>
      </c>
      <c r="G1739" s="3" t="s">
        <v>3509</v>
      </c>
      <c r="H1739" s="5">
        <v>179</v>
      </c>
      <c r="I1739" s="2">
        <v>2</v>
      </c>
      <c r="J1739" s="2">
        <v>0</v>
      </c>
      <c r="K1739" s="2">
        <v>0.34010000000000001</v>
      </c>
      <c r="L1739" s="18" t="str">
        <f>VLOOKUP(F1739,'BD customers'!$1:$1048576,2,FALSE)</f>
        <v>David Bremer</v>
      </c>
      <c r="M1739" s="2">
        <f>MATCH(orders[[#This Row],[Product ID]],'BD product'!A:A,0)</f>
        <v>1046</v>
      </c>
      <c r="N1739" s="2" t="str" cm="1">
        <f t="array" ref="N1739">INDEX('BD product'!A:D,M1739,2)</f>
        <v>Technology</v>
      </c>
    </row>
    <row r="1740" spans="1:14" x14ac:dyDescent="0.3">
      <c r="A1740" s="3" t="s">
        <v>3508</v>
      </c>
      <c r="B1740" s="4">
        <v>42337</v>
      </c>
      <c r="C1740" s="12" t="str">
        <f t="shared" si="27"/>
        <v>2015/11</v>
      </c>
      <c r="D1740" s="4">
        <v>42338</v>
      </c>
      <c r="E1740" s="3" t="s">
        <v>64</v>
      </c>
      <c r="F1740" s="3" t="s">
        <v>2349</v>
      </c>
      <c r="G1740" s="3" t="s">
        <v>3511</v>
      </c>
      <c r="H1740" s="5">
        <v>8784</v>
      </c>
      <c r="I1740" s="2">
        <v>4</v>
      </c>
      <c r="J1740" s="2">
        <v>8</v>
      </c>
      <c r="K1740" s="2">
        <v>-13.6152</v>
      </c>
      <c r="L1740" s="18" t="str">
        <f>VLOOKUP(F1740,'BD customers'!$1:$1048576,2,FALSE)</f>
        <v>Anthony Witt</v>
      </c>
      <c r="M1740" s="2">
        <f>MATCH(orders[[#This Row],[Product ID]],'BD product'!A:A,0)</f>
        <v>1047</v>
      </c>
      <c r="N1740" s="2" t="str" cm="1">
        <f t="array" ref="N1740">INDEX('BD product'!A:D,M1740,2)</f>
        <v>Office Supplies</v>
      </c>
    </row>
    <row r="1741" spans="1:14" x14ac:dyDescent="0.3">
      <c r="A1741" s="3" t="s">
        <v>3140</v>
      </c>
      <c r="B1741" s="4">
        <v>42264</v>
      </c>
      <c r="C1741" s="12" t="str">
        <f t="shared" si="27"/>
        <v>2015/09</v>
      </c>
      <c r="D1741" s="4">
        <v>42268</v>
      </c>
      <c r="E1741" s="3" t="s">
        <v>21</v>
      </c>
      <c r="F1741" s="3" t="s">
        <v>171</v>
      </c>
      <c r="G1741" s="3" t="s">
        <v>3511</v>
      </c>
      <c r="H1741" s="5">
        <v>6588</v>
      </c>
      <c r="I1741" s="2">
        <v>3</v>
      </c>
      <c r="J1741" s="2">
        <v>8</v>
      </c>
      <c r="K1741" s="2">
        <v>-10.211399999999999</v>
      </c>
      <c r="L1741" s="18" t="str">
        <f>VLOOKUP(F1741,'BD customers'!$1:$1048576,2,FALSE)</f>
        <v>Sylvia Foulston</v>
      </c>
      <c r="M1741" s="2">
        <f>MATCH(orders[[#This Row],[Product ID]],'BD product'!A:A,0)</f>
        <v>1047</v>
      </c>
      <c r="N1741" s="2" t="str" cm="1">
        <f t="array" ref="N1741">INDEX('BD product'!A:D,M1741,2)</f>
        <v>Office Supplies</v>
      </c>
    </row>
    <row r="1742" spans="1:14" x14ac:dyDescent="0.3">
      <c r="A1742" s="3" t="s">
        <v>3513</v>
      </c>
      <c r="B1742" s="4">
        <v>43065</v>
      </c>
      <c r="C1742" s="12" t="str">
        <f t="shared" si="27"/>
        <v>2017/11</v>
      </c>
      <c r="D1742" s="4">
        <v>43069</v>
      </c>
      <c r="E1742" s="3" t="s">
        <v>21</v>
      </c>
      <c r="F1742" s="3" t="s">
        <v>572</v>
      </c>
      <c r="G1742" s="3" t="s">
        <v>3514</v>
      </c>
      <c r="H1742" s="5">
        <v>1284</v>
      </c>
      <c r="I1742" s="2">
        <v>3</v>
      </c>
      <c r="J1742" s="2">
        <v>0</v>
      </c>
      <c r="K1742" s="2">
        <v>3.7235999999999998</v>
      </c>
      <c r="L1742" s="18" t="str">
        <f>VLOOKUP(F1742,'BD customers'!$1:$1048576,2,FALSE)</f>
        <v>Adam Hart</v>
      </c>
      <c r="M1742" s="2">
        <f>MATCH(orders[[#This Row],[Product ID]],'BD product'!A:A,0)</f>
        <v>1048</v>
      </c>
      <c r="N1742" s="2" t="str" cm="1">
        <f t="array" ref="N1742">INDEX('BD product'!A:D,M1742,2)</f>
        <v>Office Supplies</v>
      </c>
    </row>
    <row r="1743" spans="1:14" x14ac:dyDescent="0.3">
      <c r="A1743" s="3" t="s">
        <v>431</v>
      </c>
      <c r="B1743" s="4">
        <v>41966</v>
      </c>
      <c r="C1743" s="12" t="str">
        <f t="shared" si="27"/>
        <v>2014/11</v>
      </c>
      <c r="D1743" s="4">
        <v>41968</v>
      </c>
      <c r="E1743" s="3" t="s">
        <v>64</v>
      </c>
      <c r="F1743" s="3" t="s">
        <v>432</v>
      </c>
      <c r="G1743" s="3" t="s">
        <v>3516</v>
      </c>
      <c r="H1743" s="5">
        <v>2184</v>
      </c>
      <c r="I1743" s="2">
        <v>3</v>
      </c>
      <c r="J1743" s="2">
        <v>0</v>
      </c>
      <c r="K1743" s="2">
        <v>10.4832</v>
      </c>
      <c r="L1743" s="18" t="str">
        <f>VLOOKUP(F1743,'BD customers'!$1:$1048576,2,FALSE)</f>
        <v>Sanjit Chand</v>
      </c>
      <c r="M1743" s="2">
        <f>MATCH(orders[[#This Row],[Product ID]],'BD product'!A:A,0)</f>
        <v>1049</v>
      </c>
      <c r="N1743" s="2" t="str" cm="1">
        <f t="array" ref="N1743">INDEX('BD product'!A:D,M1743,2)</f>
        <v>Office Supplies</v>
      </c>
    </row>
    <row r="1744" spans="1:14" x14ac:dyDescent="0.3">
      <c r="A1744" s="3" t="s">
        <v>431</v>
      </c>
      <c r="B1744" s="4">
        <v>41966</v>
      </c>
      <c r="C1744" s="12" t="str">
        <f t="shared" si="27"/>
        <v>2014/11</v>
      </c>
      <c r="D1744" s="4">
        <v>41968</v>
      </c>
      <c r="E1744" s="3" t="s">
        <v>64</v>
      </c>
      <c r="F1744" s="3" t="s">
        <v>432</v>
      </c>
      <c r="G1744" s="3" t="s">
        <v>3518</v>
      </c>
      <c r="H1744" s="5">
        <v>2999</v>
      </c>
      <c r="I1744" s="2">
        <v>1</v>
      </c>
      <c r="J1744" s="2">
        <v>0</v>
      </c>
      <c r="K1744" s="2">
        <v>6.2979000000000003</v>
      </c>
      <c r="L1744" s="18" t="str">
        <f>VLOOKUP(F1744,'BD customers'!$1:$1048576,2,FALSE)</f>
        <v>Sanjit Chand</v>
      </c>
      <c r="M1744" s="2">
        <f>MATCH(orders[[#This Row],[Product ID]],'BD product'!A:A,0)</f>
        <v>1050</v>
      </c>
      <c r="N1744" s="2" t="str" cm="1">
        <f t="array" ref="N1744">INDEX('BD product'!A:D,M1744,2)</f>
        <v>Technology</v>
      </c>
    </row>
    <row r="1745" spans="1:14" x14ac:dyDescent="0.3">
      <c r="A1745" s="3" t="s">
        <v>2387</v>
      </c>
      <c r="B1745" s="4">
        <v>41988</v>
      </c>
      <c r="C1745" s="12" t="str">
        <f t="shared" si="27"/>
        <v>2014/12</v>
      </c>
      <c r="D1745" s="4">
        <v>41991</v>
      </c>
      <c r="E1745" s="3" t="s">
        <v>64</v>
      </c>
      <c r="F1745" s="3" t="s">
        <v>2147</v>
      </c>
      <c r="G1745" s="3" t="s">
        <v>3520</v>
      </c>
      <c r="H1745" s="5">
        <v>4068</v>
      </c>
      <c r="I1745" s="2">
        <v>3</v>
      </c>
      <c r="J1745" s="2">
        <v>2</v>
      </c>
      <c r="K1745" s="2">
        <v>-0.9153</v>
      </c>
      <c r="L1745" s="18" t="str">
        <f>VLOOKUP(F1745,'BD customers'!$1:$1048576,2,FALSE)</f>
        <v>Mick Crebagga</v>
      </c>
      <c r="M1745" s="2">
        <f>MATCH(orders[[#This Row],[Product ID]],'BD product'!A:A,0)</f>
        <v>1051</v>
      </c>
      <c r="N1745" s="2" t="str" cm="1">
        <f t="array" ref="N1745">INDEX('BD product'!A:D,M1745,2)</f>
        <v>Technology</v>
      </c>
    </row>
    <row r="1746" spans="1:14" x14ac:dyDescent="0.3">
      <c r="A1746" s="3" t="s">
        <v>3522</v>
      </c>
      <c r="B1746" s="4">
        <v>42513</v>
      </c>
      <c r="C1746" s="12" t="str">
        <f t="shared" si="27"/>
        <v>2016/05</v>
      </c>
      <c r="D1746" s="4">
        <v>42517</v>
      </c>
      <c r="E1746" s="3" t="s">
        <v>21</v>
      </c>
      <c r="F1746" s="3" t="s">
        <v>1178</v>
      </c>
      <c r="G1746" s="3" t="s">
        <v>3523</v>
      </c>
      <c r="H1746" s="5">
        <v>498</v>
      </c>
      <c r="I1746" s="2">
        <v>1</v>
      </c>
      <c r="J1746" s="2">
        <v>0</v>
      </c>
      <c r="K1746" s="2">
        <v>2.4401999999999999</v>
      </c>
      <c r="L1746" s="18" t="str">
        <f>VLOOKUP(F1746,'BD customers'!$1:$1048576,2,FALSE)</f>
        <v>Anne Pryor</v>
      </c>
      <c r="M1746" s="2">
        <f>MATCH(orders[[#This Row],[Product ID]],'BD product'!A:A,0)</f>
        <v>1052</v>
      </c>
      <c r="N1746" s="2" t="str" cm="1">
        <f t="array" ref="N1746">INDEX('BD product'!A:D,M1746,2)</f>
        <v>Office Supplies</v>
      </c>
    </row>
    <row r="1747" spans="1:14" x14ac:dyDescent="0.3">
      <c r="A1747" s="3" t="s">
        <v>3525</v>
      </c>
      <c r="B1747" s="4">
        <v>42427</v>
      </c>
      <c r="C1747" s="12" t="str">
        <f t="shared" si="27"/>
        <v>2016/02</v>
      </c>
      <c r="D1747" s="4">
        <v>42430</v>
      </c>
      <c r="E1747" s="3" t="s">
        <v>64</v>
      </c>
      <c r="F1747" s="3" t="s">
        <v>2366</v>
      </c>
      <c r="G1747" s="3" t="s">
        <v>3526</v>
      </c>
      <c r="H1747" s="5">
        <v>17088</v>
      </c>
      <c r="I1747" s="2">
        <v>3</v>
      </c>
      <c r="J1747" s="2">
        <v>0</v>
      </c>
      <c r="K1747" s="2">
        <v>49.555199999999999</v>
      </c>
      <c r="L1747" s="18" t="str">
        <f>VLOOKUP(F1747,'BD customers'!$1:$1048576,2,FALSE)</f>
        <v>Dan Lawera</v>
      </c>
      <c r="M1747" s="2">
        <f>MATCH(orders[[#This Row],[Product ID]],'BD product'!A:A,0)</f>
        <v>1053</v>
      </c>
      <c r="N1747" s="2" t="str" cm="1">
        <f t="array" ref="N1747">INDEX('BD product'!A:D,M1747,2)</f>
        <v>Office Supplies</v>
      </c>
    </row>
    <row r="1748" spans="1:14" x14ac:dyDescent="0.3">
      <c r="A1748" s="3" t="s">
        <v>279</v>
      </c>
      <c r="B1748" s="4">
        <v>42225</v>
      </c>
      <c r="C1748" s="12" t="str">
        <f t="shared" si="27"/>
        <v>2015/08</v>
      </c>
      <c r="D1748" s="4">
        <v>42228</v>
      </c>
      <c r="E1748" s="3" t="s">
        <v>64</v>
      </c>
      <c r="F1748" s="3" t="s">
        <v>82</v>
      </c>
      <c r="G1748" s="3" t="s">
        <v>3528</v>
      </c>
      <c r="H1748" s="5">
        <v>1437</v>
      </c>
      <c r="I1748" s="2">
        <v>3</v>
      </c>
      <c r="J1748" s="2">
        <v>0</v>
      </c>
      <c r="K1748" s="2">
        <v>6.8975999999999997</v>
      </c>
      <c r="L1748" s="18" t="str">
        <f>VLOOKUP(F1748,'BD customers'!$1:$1048576,2,FALSE)</f>
        <v>Naresj Patel</v>
      </c>
      <c r="M1748" s="2">
        <f>MATCH(orders[[#This Row],[Product ID]],'BD product'!A:A,0)</f>
        <v>1054</v>
      </c>
      <c r="N1748" s="2" t="str" cm="1">
        <f t="array" ref="N1748">INDEX('BD product'!A:D,M1748,2)</f>
        <v>Office Supplies</v>
      </c>
    </row>
    <row r="1749" spans="1:14" x14ac:dyDescent="0.3">
      <c r="A1749" s="3" t="s">
        <v>279</v>
      </c>
      <c r="B1749" s="4">
        <v>42225</v>
      </c>
      <c r="C1749" s="12" t="str">
        <f t="shared" si="27"/>
        <v>2015/08</v>
      </c>
      <c r="D1749" s="4">
        <v>42228</v>
      </c>
      <c r="E1749" s="3" t="s">
        <v>64</v>
      </c>
      <c r="F1749" s="3" t="s">
        <v>82</v>
      </c>
      <c r="G1749" s="3" t="s">
        <v>3530</v>
      </c>
      <c r="H1749" s="5">
        <v>1065</v>
      </c>
      <c r="I1749" s="2">
        <v>3</v>
      </c>
      <c r="J1749" s="2">
        <v>0</v>
      </c>
      <c r="K1749" s="2">
        <v>5.0054999999999996</v>
      </c>
      <c r="L1749" s="18" t="str">
        <f>VLOOKUP(F1749,'BD customers'!$1:$1048576,2,FALSE)</f>
        <v>Naresj Patel</v>
      </c>
      <c r="M1749" s="2">
        <f>MATCH(orders[[#This Row],[Product ID]],'BD product'!A:A,0)</f>
        <v>1055</v>
      </c>
      <c r="N1749" s="2" t="str" cm="1">
        <f t="array" ref="N1749">INDEX('BD product'!A:D,M1749,2)</f>
        <v>Office Supplies</v>
      </c>
    </row>
    <row r="1750" spans="1:14" x14ac:dyDescent="0.3">
      <c r="A1750" s="3" t="s">
        <v>642</v>
      </c>
      <c r="B1750" s="4">
        <v>42475</v>
      </c>
      <c r="C1750" s="12" t="str">
        <f t="shared" si="27"/>
        <v>2016/04</v>
      </c>
      <c r="D1750" s="4">
        <v>42479</v>
      </c>
      <c r="E1750" s="3" t="s">
        <v>21</v>
      </c>
      <c r="F1750" s="3" t="s">
        <v>643</v>
      </c>
      <c r="G1750" s="3" t="s">
        <v>3532</v>
      </c>
      <c r="H1750" s="5">
        <v>33488</v>
      </c>
      <c r="I1750" s="2">
        <v>7</v>
      </c>
      <c r="J1750" s="2">
        <v>2</v>
      </c>
      <c r="K1750" s="2">
        <v>5.8604000000000003</v>
      </c>
      <c r="L1750" s="18" t="str">
        <f>VLOOKUP(F1750,'BD customers'!$1:$1048576,2,FALSE)</f>
        <v>Muhammed Yedwab</v>
      </c>
      <c r="M1750" s="2">
        <f>MATCH(orders[[#This Row],[Product ID]],'BD product'!A:A,0)</f>
        <v>1056</v>
      </c>
      <c r="N1750" s="2" t="str" cm="1">
        <f t="array" ref="N1750">INDEX('BD product'!A:D,M1750,2)</f>
        <v>Office Supplies</v>
      </c>
    </row>
    <row r="1751" spans="1:14" x14ac:dyDescent="0.3">
      <c r="A1751" s="3" t="s">
        <v>3534</v>
      </c>
      <c r="B1751" s="4">
        <v>42178</v>
      </c>
      <c r="C1751" s="12" t="str">
        <f t="shared" si="27"/>
        <v>2015/06</v>
      </c>
      <c r="D1751" s="4">
        <v>42180</v>
      </c>
      <c r="E1751" s="3" t="s">
        <v>11</v>
      </c>
      <c r="F1751" s="3" t="s">
        <v>3535</v>
      </c>
      <c r="G1751" s="3" t="s">
        <v>3536</v>
      </c>
      <c r="H1751" s="5">
        <v>201568</v>
      </c>
      <c r="I1751" s="2">
        <v>4</v>
      </c>
      <c r="J1751" s="2">
        <v>2</v>
      </c>
      <c r="K1751" s="2">
        <v>22.676400000000001</v>
      </c>
      <c r="L1751" s="18" t="str">
        <f>VLOOKUP(F1751,'BD customers'!$1:$1048576,2,FALSE)</f>
        <v>Rick Duston</v>
      </c>
      <c r="M1751" s="2">
        <f>MATCH(orders[[#This Row],[Product ID]],'BD product'!A:A,0)</f>
        <v>1057</v>
      </c>
      <c r="N1751" s="2" t="str" cm="1">
        <f t="array" ref="N1751">INDEX('BD product'!A:D,M1751,2)</f>
        <v>Technology</v>
      </c>
    </row>
    <row r="1752" spans="1:14" x14ac:dyDescent="0.3">
      <c r="A1752" s="3" t="s">
        <v>3538</v>
      </c>
      <c r="B1752" s="4">
        <v>41931</v>
      </c>
      <c r="C1752" s="12" t="str">
        <f t="shared" si="27"/>
        <v>2014/10</v>
      </c>
      <c r="D1752" s="4">
        <v>41931</v>
      </c>
      <c r="E1752" s="3" t="s">
        <v>41</v>
      </c>
      <c r="F1752" s="3" t="s">
        <v>931</v>
      </c>
      <c r="G1752" s="3" t="s">
        <v>3539</v>
      </c>
      <c r="H1752" s="5">
        <v>1344</v>
      </c>
      <c r="I1752" s="2">
        <v>3</v>
      </c>
      <c r="J1752" s="2">
        <v>0</v>
      </c>
      <c r="K1752" s="2">
        <v>6.5856000000000003</v>
      </c>
      <c r="L1752" s="18" t="str">
        <f>VLOOKUP(F1752,'BD customers'!$1:$1048576,2,FALSE)</f>
        <v>Jeremy Farry</v>
      </c>
      <c r="M1752" s="2">
        <f>MATCH(orders[[#This Row],[Product ID]],'BD product'!A:A,0)</f>
        <v>1058</v>
      </c>
      <c r="N1752" s="2" t="str" cm="1">
        <f t="array" ref="N1752">INDEX('BD product'!A:D,M1752,2)</f>
        <v>Office Supplies</v>
      </c>
    </row>
    <row r="1753" spans="1:14" x14ac:dyDescent="0.3">
      <c r="A1753" s="3" t="s">
        <v>3541</v>
      </c>
      <c r="B1753" s="4">
        <v>42087</v>
      </c>
      <c r="C1753" s="12" t="str">
        <f t="shared" si="27"/>
        <v>2015/03</v>
      </c>
      <c r="D1753" s="4">
        <v>42090</v>
      </c>
      <c r="E1753" s="3" t="s">
        <v>64</v>
      </c>
      <c r="F1753" s="3" t="s">
        <v>3542</v>
      </c>
      <c r="G1753" s="3" t="s">
        <v>3543</v>
      </c>
      <c r="H1753" s="5">
        <v>359058</v>
      </c>
      <c r="I1753" s="2">
        <v>3</v>
      </c>
      <c r="J1753" s="2">
        <v>3</v>
      </c>
      <c r="K1753" s="2">
        <v>-35.905799999999999</v>
      </c>
      <c r="L1753" s="18" t="str">
        <f>VLOOKUP(F1753,'BD customers'!$1:$1048576,2,FALSE)</f>
        <v>Dennis Pardue</v>
      </c>
      <c r="M1753" s="2">
        <f>MATCH(orders[[#This Row],[Product ID]],'BD product'!A:A,0)</f>
        <v>1059</v>
      </c>
      <c r="N1753" s="2" t="str" cm="1">
        <f t="array" ref="N1753">INDEX('BD product'!A:D,M1753,2)</f>
        <v>Furniture</v>
      </c>
    </row>
    <row r="1754" spans="1:14" x14ac:dyDescent="0.3">
      <c r="A1754" s="3" t="s">
        <v>349</v>
      </c>
      <c r="B1754" s="4">
        <v>41785</v>
      </c>
      <c r="C1754" s="12" t="str">
        <f t="shared" si="27"/>
        <v>2014/05</v>
      </c>
      <c r="D1754" s="4">
        <v>41789</v>
      </c>
      <c r="E1754" s="3" t="s">
        <v>21</v>
      </c>
      <c r="F1754" s="3" t="s">
        <v>350</v>
      </c>
      <c r="G1754" s="3" t="s">
        <v>3543</v>
      </c>
      <c r="H1754" s="5">
        <v>290666</v>
      </c>
      <c r="I1754" s="2">
        <v>2</v>
      </c>
      <c r="J1754" s="2">
        <v>15</v>
      </c>
      <c r="K1754" s="2">
        <v>27.3568</v>
      </c>
      <c r="L1754" s="18" t="str">
        <f>VLOOKUP(F1754,'BD customers'!$1:$1048576,2,FALSE)</f>
        <v>Marina Lichtenstein</v>
      </c>
      <c r="M1754" s="2">
        <f>MATCH(orders[[#This Row],[Product ID]],'BD product'!A:A,0)</f>
        <v>1059</v>
      </c>
      <c r="N1754" s="2" t="str" cm="1">
        <f t="array" ref="N1754">INDEX('BD product'!A:D,M1754,2)</f>
        <v>Furniture</v>
      </c>
    </row>
    <row r="1755" spans="1:14" x14ac:dyDescent="0.3">
      <c r="A1755" s="3" t="s">
        <v>1264</v>
      </c>
      <c r="B1755" s="4">
        <v>43058</v>
      </c>
      <c r="C1755" s="12" t="str">
        <f t="shared" si="27"/>
        <v>2017/11</v>
      </c>
      <c r="D1755" s="4">
        <v>43060</v>
      </c>
      <c r="E1755" s="3" t="s">
        <v>11</v>
      </c>
      <c r="F1755" s="3" t="s">
        <v>241</v>
      </c>
      <c r="G1755" s="3" t="s">
        <v>3545</v>
      </c>
      <c r="H1755" s="5">
        <v>16896</v>
      </c>
      <c r="I1755" s="2">
        <v>4</v>
      </c>
      <c r="J1755" s="2">
        <v>2</v>
      </c>
      <c r="K1755" s="2">
        <v>5.28E-2</v>
      </c>
      <c r="L1755" s="18" t="str">
        <f>VLOOKUP(F1755,'BD customers'!$1:$1048576,2,FALSE)</f>
        <v>Aimee Bixby</v>
      </c>
      <c r="M1755" s="2">
        <f>MATCH(orders[[#This Row],[Product ID]],'BD product'!A:A,0)</f>
        <v>1060</v>
      </c>
      <c r="N1755" s="2" t="str" cm="1">
        <f t="array" ref="N1755">INDEX('BD product'!A:D,M1755,2)</f>
        <v>Office Supplies</v>
      </c>
    </row>
    <row r="1756" spans="1:14" x14ac:dyDescent="0.3">
      <c r="A1756" s="3" t="s">
        <v>1264</v>
      </c>
      <c r="B1756" s="4">
        <v>43058</v>
      </c>
      <c r="C1756" s="12" t="str">
        <f t="shared" si="27"/>
        <v>2017/11</v>
      </c>
      <c r="D1756" s="4">
        <v>43060</v>
      </c>
      <c r="E1756" s="3" t="s">
        <v>11</v>
      </c>
      <c r="F1756" s="3" t="s">
        <v>241</v>
      </c>
      <c r="G1756" s="3" t="s">
        <v>3547</v>
      </c>
      <c r="H1756" s="5">
        <v>6672</v>
      </c>
      <c r="I1756" s="2">
        <v>1</v>
      </c>
      <c r="J1756" s="2">
        <v>2</v>
      </c>
      <c r="K1756" s="2">
        <v>0.50039999999999996</v>
      </c>
      <c r="L1756" s="18" t="str">
        <f>VLOOKUP(F1756,'BD customers'!$1:$1048576,2,FALSE)</f>
        <v>Aimee Bixby</v>
      </c>
      <c r="M1756" s="2">
        <f>MATCH(orders[[#This Row],[Product ID]],'BD product'!A:A,0)</f>
        <v>1061</v>
      </c>
      <c r="N1756" s="2" t="str" cm="1">
        <f t="array" ref="N1756">INDEX('BD product'!A:D,M1756,2)</f>
        <v>Office Supplies</v>
      </c>
    </row>
    <row r="1757" spans="1:14" x14ac:dyDescent="0.3">
      <c r="A1757" s="3" t="s">
        <v>3549</v>
      </c>
      <c r="B1757" s="4">
        <v>42498</v>
      </c>
      <c r="C1757" s="12" t="str">
        <f t="shared" si="27"/>
        <v>2016/05</v>
      </c>
      <c r="D1757" s="4">
        <v>42503</v>
      </c>
      <c r="E1757" s="3" t="s">
        <v>11</v>
      </c>
      <c r="F1757" s="3" t="s">
        <v>2611</v>
      </c>
      <c r="G1757" s="3" t="s">
        <v>3550</v>
      </c>
      <c r="H1757" s="5">
        <v>21196</v>
      </c>
      <c r="I1757" s="2">
        <v>2</v>
      </c>
      <c r="J1757" s="2">
        <v>0</v>
      </c>
      <c r="K1757" s="2">
        <v>4.2392000000000003</v>
      </c>
      <c r="L1757" s="18" t="str">
        <f>VLOOKUP(F1757,'BD customers'!$1:$1048576,2,FALSE)</f>
        <v>George Bell</v>
      </c>
      <c r="M1757" s="2">
        <f>MATCH(orders[[#This Row],[Product ID]],'BD product'!A:A,0)</f>
        <v>1062</v>
      </c>
      <c r="N1757" s="2" t="str" cm="1">
        <f t="array" ref="N1757">INDEX('BD product'!A:D,M1757,2)</f>
        <v>Furniture</v>
      </c>
    </row>
    <row r="1758" spans="1:14" x14ac:dyDescent="0.3">
      <c r="A1758" s="3" t="s">
        <v>3552</v>
      </c>
      <c r="B1758" s="4">
        <v>42715</v>
      </c>
      <c r="C1758" s="12" t="str">
        <f t="shared" si="27"/>
        <v>2016/12</v>
      </c>
      <c r="D1758" s="4">
        <v>42721</v>
      </c>
      <c r="E1758" s="3" t="s">
        <v>21</v>
      </c>
      <c r="F1758" s="3" t="s">
        <v>457</v>
      </c>
      <c r="G1758" s="3" t="s">
        <v>3553</v>
      </c>
      <c r="H1758" s="5">
        <v>6672</v>
      </c>
      <c r="I1758" s="2">
        <v>3</v>
      </c>
      <c r="J1758" s="2">
        <v>2</v>
      </c>
      <c r="K1758" s="2">
        <v>0.1668</v>
      </c>
      <c r="L1758" s="18" t="str">
        <f>VLOOKUP(F1758,'BD customers'!$1:$1048576,2,FALSE)</f>
        <v>Cynthia Arntzen</v>
      </c>
      <c r="M1758" s="2">
        <f>MATCH(orders[[#This Row],[Product ID]],'BD product'!A:A,0)</f>
        <v>1063</v>
      </c>
      <c r="N1758" s="2" t="str" cm="1">
        <f t="array" ref="N1758">INDEX('BD product'!A:D,M1758,2)</f>
        <v>Office Supplies</v>
      </c>
    </row>
    <row r="1759" spans="1:14" x14ac:dyDescent="0.3">
      <c r="A1759" s="3" t="s">
        <v>3555</v>
      </c>
      <c r="B1759" s="4">
        <v>43069</v>
      </c>
      <c r="C1759" s="12" t="str">
        <f t="shared" si="27"/>
        <v>2017/11</v>
      </c>
      <c r="D1759" s="4">
        <v>43073</v>
      </c>
      <c r="E1759" s="3" t="s">
        <v>21</v>
      </c>
      <c r="F1759" s="3" t="s">
        <v>2111</v>
      </c>
      <c r="G1759" s="3" t="s">
        <v>3556</v>
      </c>
      <c r="H1759" s="5">
        <v>15594</v>
      </c>
      <c r="I1759" s="2">
        <v>6</v>
      </c>
      <c r="J1759" s="2">
        <v>0</v>
      </c>
      <c r="K1759" s="2">
        <v>45.2226</v>
      </c>
      <c r="L1759" s="18" t="str">
        <f>VLOOKUP(F1759,'BD customers'!$1:$1048576,2,FALSE)</f>
        <v>Max Engle</v>
      </c>
      <c r="M1759" s="2">
        <f>MATCH(orders[[#This Row],[Product ID]],'BD product'!A:A,0)</f>
        <v>1064</v>
      </c>
      <c r="N1759" s="2" t="str" cm="1">
        <f t="array" ref="N1759">INDEX('BD product'!A:D,M1759,2)</f>
        <v>Office Supplies</v>
      </c>
    </row>
    <row r="1760" spans="1:14" x14ac:dyDescent="0.3">
      <c r="A1760" s="3" t="s">
        <v>624</v>
      </c>
      <c r="B1760" s="4">
        <v>42479</v>
      </c>
      <c r="C1760" s="12" t="str">
        <f t="shared" si="27"/>
        <v>2016/04</v>
      </c>
      <c r="D1760" s="4">
        <v>42484</v>
      </c>
      <c r="E1760" s="3" t="s">
        <v>11</v>
      </c>
      <c r="F1760" s="3" t="s">
        <v>625</v>
      </c>
      <c r="G1760" s="3" t="s">
        <v>3558</v>
      </c>
      <c r="H1760" s="5">
        <v>546</v>
      </c>
      <c r="I1760" s="2">
        <v>3</v>
      </c>
      <c r="J1760" s="2">
        <v>0</v>
      </c>
      <c r="K1760" s="2">
        <v>1.5287999999999999</v>
      </c>
      <c r="L1760" s="18" t="str">
        <f>VLOOKUP(F1760,'BD customers'!$1:$1048576,2,FALSE)</f>
        <v>Jas O'Carroll</v>
      </c>
      <c r="M1760" s="2">
        <f>MATCH(orders[[#This Row],[Product ID]],'BD product'!A:A,0)</f>
        <v>1065</v>
      </c>
      <c r="N1760" s="2" t="str" cm="1">
        <f t="array" ref="N1760">INDEX('BD product'!A:D,M1760,2)</f>
        <v>Office Supplies</v>
      </c>
    </row>
    <row r="1761" spans="1:14" x14ac:dyDescent="0.3">
      <c r="A1761" s="3" t="s">
        <v>624</v>
      </c>
      <c r="B1761" s="4">
        <v>42479</v>
      </c>
      <c r="C1761" s="12" t="str">
        <f t="shared" si="27"/>
        <v>2016/04</v>
      </c>
      <c r="D1761" s="4">
        <v>42484</v>
      </c>
      <c r="E1761" s="3" t="s">
        <v>11</v>
      </c>
      <c r="F1761" s="3" t="s">
        <v>625</v>
      </c>
      <c r="G1761" s="3" t="s">
        <v>3560</v>
      </c>
      <c r="H1761" s="5">
        <v>732</v>
      </c>
      <c r="I1761" s="2">
        <v>5</v>
      </c>
      <c r="J1761" s="2">
        <v>0</v>
      </c>
      <c r="K1761" s="2">
        <v>2.1227999999999998</v>
      </c>
      <c r="L1761" s="18" t="str">
        <f>VLOOKUP(F1761,'BD customers'!$1:$1048576,2,FALSE)</f>
        <v>Jas O'Carroll</v>
      </c>
      <c r="M1761" s="2">
        <f>MATCH(orders[[#This Row],[Product ID]],'BD product'!A:A,0)</f>
        <v>1066</v>
      </c>
      <c r="N1761" s="2" t="str" cm="1">
        <f t="array" ref="N1761">INDEX('BD product'!A:D,M1761,2)</f>
        <v>Office Supplies</v>
      </c>
    </row>
    <row r="1762" spans="1:14" x14ac:dyDescent="0.3">
      <c r="A1762" s="3" t="s">
        <v>624</v>
      </c>
      <c r="B1762" s="4">
        <v>42479</v>
      </c>
      <c r="C1762" s="12" t="str">
        <f t="shared" si="27"/>
        <v>2016/04</v>
      </c>
      <c r="D1762" s="4">
        <v>42484</v>
      </c>
      <c r="E1762" s="3" t="s">
        <v>11</v>
      </c>
      <c r="F1762" s="3" t="s">
        <v>625</v>
      </c>
      <c r="G1762" s="3" t="s">
        <v>3562</v>
      </c>
      <c r="H1762" s="5">
        <v>9336</v>
      </c>
      <c r="I1762" s="2">
        <v>3</v>
      </c>
      <c r="J1762" s="2">
        <v>2</v>
      </c>
      <c r="K1762" s="2">
        <v>3.2675999999999998</v>
      </c>
      <c r="L1762" s="18" t="str">
        <f>VLOOKUP(F1762,'BD customers'!$1:$1048576,2,FALSE)</f>
        <v>Jas O'Carroll</v>
      </c>
      <c r="M1762" s="2">
        <f>MATCH(orders[[#This Row],[Product ID]],'BD product'!A:A,0)</f>
        <v>1067</v>
      </c>
      <c r="N1762" s="2" t="str" cm="1">
        <f t="array" ref="N1762">INDEX('BD product'!A:D,M1762,2)</f>
        <v>Office Supplies</v>
      </c>
    </row>
    <row r="1763" spans="1:14" x14ac:dyDescent="0.3">
      <c r="A1763" s="3" t="s">
        <v>349</v>
      </c>
      <c r="B1763" s="4">
        <v>41785</v>
      </c>
      <c r="C1763" s="12" t="str">
        <f t="shared" si="27"/>
        <v>2014/05</v>
      </c>
      <c r="D1763" s="4">
        <v>41789</v>
      </c>
      <c r="E1763" s="3" t="s">
        <v>21</v>
      </c>
      <c r="F1763" s="3" t="s">
        <v>350</v>
      </c>
      <c r="G1763" s="3" t="s">
        <v>3564</v>
      </c>
      <c r="H1763" s="5">
        <v>201584</v>
      </c>
      <c r="I1763" s="2">
        <v>2</v>
      </c>
      <c r="J1763" s="2">
        <v>2</v>
      </c>
      <c r="K1763" s="2">
        <v>20.1584</v>
      </c>
      <c r="L1763" s="18" t="str">
        <f>VLOOKUP(F1763,'BD customers'!$1:$1048576,2,FALSE)</f>
        <v>Marina Lichtenstein</v>
      </c>
      <c r="M1763" s="2">
        <f>MATCH(orders[[#This Row],[Product ID]],'BD product'!A:A,0)</f>
        <v>1068</v>
      </c>
      <c r="N1763" s="2" t="str" cm="1">
        <f t="array" ref="N1763">INDEX('BD product'!A:D,M1763,2)</f>
        <v>Technology</v>
      </c>
    </row>
    <row r="1764" spans="1:14" x14ac:dyDescent="0.3">
      <c r="A1764" s="3" t="s">
        <v>3566</v>
      </c>
      <c r="B1764" s="4">
        <v>42444</v>
      </c>
      <c r="C1764" s="12" t="str">
        <f t="shared" si="27"/>
        <v>2016/03</v>
      </c>
      <c r="D1764" s="4">
        <v>42448</v>
      </c>
      <c r="E1764" s="3" t="s">
        <v>21</v>
      </c>
      <c r="F1764" s="3" t="s">
        <v>3456</v>
      </c>
      <c r="G1764" s="3" t="s">
        <v>3567</v>
      </c>
      <c r="H1764" s="5">
        <v>83976</v>
      </c>
      <c r="I1764" s="2">
        <v>3</v>
      </c>
      <c r="J1764" s="2">
        <v>2</v>
      </c>
      <c r="K1764" s="2">
        <v>-13.646100000000001</v>
      </c>
      <c r="L1764" s="18" t="str">
        <f>VLOOKUP(F1764,'BD customers'!$1:$1048576,2,FALSE)</f>
        <v>Paul Lucas</v>
      </c>
      <c r="M1764" s="2">
        <f>MATCH(orders[[#This Row],[Product ID]],'BD product'!A:A,0)</f>
        <v>1069</v>
      </c>
      <c r="N1764" s="2" t="str" cm="1">
        <f t="array" ref="N1764">INDEX('BD product'!A:D,M1764,2)</f>
        <v>Technology</v>
      </c>
    </row>
    <row r="1765" spans="1:14" x14ac:dyDescent="0.3">
      <c r="A1765" s="3" t="s">
        <v>1116</v>
      </c>
      <c r="B1765" s="4">
        <v>42226</v>
      </c>
      <c r="C1765" s="12" t="str">
        <f t="shared" si="27"/>
        <v>2015/08</v>
      </c>
      <c r="D1765" s="4">
        <v>42232</v>
      </c>
      <c r="E1765" s="3" t="s">
        <v>21</v>
      </c>
      <c r="F1765" s="3" t="s">
        <v>1117</v>
      </c>
      <c r="G1765" s="3" t="s">
        <v>3569</v>
      </c>
      <c r="H1765" s="5">
        <v>2979</v>
      </c>
      <c r="I1765" s="2">
        <v>3</v>
      </c>
      <c r="J1765" s="2">
        <v>0</v>
      </c>
      <c r="K1765" s="2">
        <v>12.511799999999999</v>
      </c>
      <c r="L1765" s="18" t="str">
        <f>VLOOKUP(F1765,'BD customers'!$1:$1048576,2,FALSE)</f>
        <v>Julie Kriz</v>
      </c>
      <c r="M1765" s="2">
        <f>MATCH(orders[[#This Row],[Product ID]],'BD product'!A:A,0)</f>
        <v>1070</v>
      </c>
      <c r="N1765" s="2" t="str" cm="1">
        <f t="array" ref="N1765">INDEX('BD product'!A:D,M1765,2)</f>
        <v>Office Supplies</v>
      </c>
    </row>
    <row r="1766" spans="1:14" x14ac:dyDescent="0.3">
      <c r="A1766" s="3" t="s">
        <v>3571</v>
      </c>
      <c r="B1766" s="4">
        <v>42623</v>
      </c>
      <c r="C1766" s="12" t="str">
        <f t="shared" si="27"/>
        <v>2016/09</v>
      </c>
      <c r="D1766" s="4">
        <v>42627</v>
      </c>
      <c r="E1766" s="3" t="s">
        <v>11</v>
      </c>
      <c r="F1766" s="3" t="s">
        <v>475</v>
      </c>
      <c r="G1766" s="3" t="s">
        <v>3572</v>
      </c>
      <c r="H1766" s="5">
        <v>5948</v>
      </c>
      <c r="I1766" s="2">
        <v>2</v>
      </c>
      <c r="J1766" s="2">
        <v>0</v>
      </c>
      <c r="K1766" s="2">
        <v>0.89219999999999999</v>
      </c>
      <c r="L1766" s="18" t="str">
        <f>VLOOKUP(F1766,'BD customers'!$1:$1048576,2,FALSE)</f>
        <v>Parhena Norris</v>
      </c>
      <c r="M1766" s="2">
        <f>MATCH(orders[[#This Row],[Product ID]],'BD product'!A:A,0)</f>
        <v>1071</v>
      </c>
      <c r="N1766" s="2" t="str" cm="1">
        <f t="array" ref="N1766">INDEX('BD product'!A:D,M1766,2)</f>
        <v>Office Supplies</v>
      </c>
    </row>
    <row r="1767" spans="1:14" x14ac:dyDescent="0.3">
      <c r="A1767" s="3" t="s">
        <v>3571</v>
      </c>
      <c r="B1767" s="4">
        <v>42623</v>
      </c>
      <c r="C1767" s="12" t="str">
        <f t="shared" si="27"/>
        <v>2016/09</v>
      </c>
      <c r="D1767" s="4">
        <v>42627</v>
      </c>
      <c r="E1767" s="3" t="s">
        <v>11</v>
      </c>
      <c r="F1767" s="3" t="s">
        <v>475</v>
      </c>
      <c r="G1767" s="3" t="s">
        <v>3574</v>
      </c>
      <c r="H1767" s="5">
        <v>669</v>
      </c>
      <c r="I1767" s="2">
        <v>1</v>
      </c>
      <c r="J1767" s="2">
        <v>0</v>
      </c>
      <c r="K1767" s="2">
        <v>3.0773999999999999</v>
      </c>
      <c r="L1767" s="18" t="str">
        <f>VLOOKUP(F1767,'BD customers'!$1:$1048576,2,FALSE)</f>
        <v>Parhena Norris</v>
      </c>
      <c r="M1767" s="2">
        <f>MATCH(orders[[#This Row],[Product ID]],'BD product'!A:A,0)</f>
        <v>1072</v>
      </c>
      <c r="N1767" s="2" t="str" cm="1">
        <f t="array" ref="N1767">INDEX('BD product'!A:D,M1767,2)</f>
        <v>Office Supplies</v>
      </c>
    </row>
    <row r="1768" spans="1:14" x14ac:dyDescent="0.3">
      <c r="A1768" s="3" t="s">
        <v>391</v>
      </c>
      <c r="B1768" s="4">
        <v>43078</v>
      </c>
      <c r="C1768" s="12" t="str">
        <f t="shared" si="27"/>
        <v>2017/12</v>
      </c>
      <c r="D1768" s="4">
        <v>43084</v>
      </c>
      <c r="E1768" s="3" t="s">
        <v>21</v>
      </c>
      <c r="F1768" s="3" t="s">
        <v>392</v>
      </c>
      <c r="G1768" s="3" t="s">
        <v>3574</v>
      </c>
      <c r="H1768" s="5">
        <v>3345</v>
      </c>
      <c r="I1768" s="2">
        <v>5</v>
      </c>
      <c r="J1768" s="2">
        <v>0</v>
      </c>
      <c r="K1768" s="2">
        <v>1.5387</v>
      </c>
      <c r="L1768" s="18" t="str">
        <f>VLOOKUP(F1768,'BD customers'!$1:$1048576,2,FALSE)</f>
        <v>Herbert Flentye</v>
      </c>
      <c r="M1768" s="2">
        <f>MATCH(orders[[#This Row],[Product ID]],'BD product'!A:A,0)</f>
        <v>1072</v>
      </c>
      <c r="N1768" s="2" t="str" cm="1">
        <f t="array" ref="N1768">INDEX('BD product'!A:D,M1768,2)</f>
        <v>Office Supplies</v>
      </c>
    </row>
    <row r="1769" spans="1:14" x14ac:dyDescent="0.3">
      <c r="A1769" s="3" t="s">
        <v>1978</v>
      </c>
      <c r="B1769" s="4">
        <v>42924</v>
      </c>
      <c r="C1769" s="12" t="str">
        <f t="shared" si="27"/>
        <v>2017/07</v>
      </c>
      <c r="D1769" s="4">
        <v>42931</v>
      </c>
      <c r="E1769" s="3" t="s">
        <v>21</v>
      </c>
      <c r="F1769" s="3" t="s">
        <v>1979</v>
      </c>
      <c r="G1769" s="3" t="s">
        <v>3576</v>
      </c>
      <c r="H1769" s="5">
        <v>19846</v>
      </c>
      <c r="I1769" s="2">
        <v>2</v>
      </c>
      <c r="J1769" s="2">
        <v>0</v>
      </c>
      <c r="K1769" s="2">
        <v>0.99229999999999996</v>
      </c>
      <c r="L1769" s="18" t="str">
        <f>VLOOKUP(F1769,'BD customers'!$1:$1048576,2,FALSE)</f>
        <v>Jenna Caffey</v>
      </c>
      <c r="M1769" s="2">
        <f>MATCH(orders[[#This Row],[Product ID]],'BD product'!A:A,0)</f>
        <v>1073</v>
      </c>
      <c r="N1769" s="2" t="str" cm="1">
        <f t="array" ref="N1769">INDEX('BD product'!A:D,M1769,2)</f>
        <v>Furniture</v>
      </c>
    </row>
    <row r="1770" spans="1:14" x14ac:dyDescent="0.3">
      <c r="A1770" s="3" t="s">
        <v>1978</v>
      </c>
      <c r="B1770" s="4">
        <v>42924</v>
      </c>
      <c r="C1770" s="12" t="str">
        <f t="shared" si="27"/>
        <v>2017/07</v>
      </c>
      <c r="D1770" s="4">
        <v>42931</v>
      </c>
      <c r="E1770" s="3" t="s">
        <v>21</v>
      </c>
      <c r="F1770" s="3" t="s">
        <v>1979</v>
      </c>
      <c r="G1770" s="3" t="s">
        <v>3578</v>
      </c>
      <c r="H1770" s="5">
        <v>500</v>
      </c>
      <c r="I1770" s="2">
        <v>2</v>
      </c>
      <c r="J1770" s="2">
        <v>0</v>
      </c>
      <c r="K1770" s="2">
        <v>1.0500000000000001E-2</v>
      </c>
      <c r="L1770" s="18" t="str">
        <f>VLOOKUP(F1770,'BD customers'!$1:$1048576,2,FALSE)</f>
        <v>Jenna Caffey</v>
      </c>
      <c r="M1770" s="2">
        <f>MATCH(orders[[#This Row],[Product ID]],'BD product'!A:A,0)</f>
        <v>1074</v>
      </c>
      <c r="N1770" s="2" t="str" cm="1">
        <f t="array" ref="N1770">INDEX('BD product'!A:D,M1770,2)</f>
        <v>Technology</v>
      </c>
    </row>
    <row r="1771" spans="1:14" x14ac:dyDescent="0.3">
      <c r="A1771" s="3" t="s">
        <v>2621</v>
      </c>
      <c r="B1771" s="4">
        <v>42407</v>
      </c>
      <c r="C1771" s="12" t="str">
        <f t="shared" si="27"/>
        <v>2016/02</v>
      </c>
      <c r="D1771" s="4">
        <v>42407</v>
      </c>
      <c r="E1771" s="3" t="s">
        <v>41</v>
      </c>
      <c r="F1771" s="3" t="s">
        <v>2075</v>
      </c>
      <c r="G1771" s="3" t="s">
        <v>3578</v>
      </c>
      <c r="H1771" s="5">
        <v>1000</v>
      </c>
      <c r="I1771" s="2">
        <v>4</v>
      </c>
      <c r="J1771" s="2">
        <v>0</v>
      </c>
      <c r="K1771" s="2">
        <v>2.1000000000000001E-2</v>
      </c>
      <c r="L1771" s="18" t="str">
        <f>VLOOKUP(F1771,'BD customers'!$1:$1048576,2,FALSE)</f>
        <v>Christina Anderson</v>
      </c>
      <c r="M1771" s="2">
        <f>MATCH(orders[[#This Row],[Product ID]],'BD product'!A:A,0)</f>
        <v>1074</v>
      </c>
      <c r="N1771" s="2" t="str" cm="1">
        <f t="array" ref="N1771">INDEX('BD product'!A:D,M1771,2)</f>
        <v>Technology</v>
      </c>
    </row>
    <row r="1772" spans="1:14" x14ac:dyDescent="0.3">
      <c r="A1772" s="3" t="s">
        <v>2625</v>
      </c>
      <c r="B1772" s="4">
        <v>42907</v>
      </c>
      <c r="C1772" s="12" t="str">
        <f t="shared" si="27"/>
        <v>2017/06</v>
      </c>
      <c r="D1772" s="4">
        <v>42911</v>
      </c>
      <c r="E1772" s="3" t="s">
        <v>11</v>
      </c>
      <c r="F1772" s="3" t="s">
        <v>1240</v>
      </c>
      <c r="G1772" s="3" t="s">
        <v>3580</v>
      </c>
      <c r="H1772" s="5">
        <v>1792</v>
      </c>
      <c r="I1772" s="2">
        <v>5</v>
      </c>
      <c r="J1772" s="2">
        <v>2</v>
      </c>
      <c r="K1772" s="2">
        <v>0.24640000000000001</v>
      </c>
      <c r="L1772" s="18" t="str">
        <f>VLOOKUP(F1772,'BD customers'!$1:$1048576,2,FALSE)</f>
        <v>Alan Shonely</v>
      </c>
      <c r="M1772" s="2">
        <f>MATCH(orders[[#This Row],[Product ID]],'BD product'!A:A,0)</f>
        <v>1075</v>
      </c>
      <c r="N1772" s="2" t="str" cm="1">
        <f t="array" ref="N1772">INDEX('BD product'!A:D,M1772,2)</f>
        <v>Furniture</v>
      </c>
    </row>
    <row r="1773" spans="1:14" x14ac:dyDescent="0.3">
      <c r="A1773" s="3" t="s">
        <v>2146</v>
      </c>
      <c r="B1773" s="4">
        <v>43038</v>
      </c>
      <c r="C1773" s="12" t="str">
        <f t="shared" si="27"/>
        <v>2017/10</v>
      </c>
      <c r="D1773" s="4">
        <v>43042</v>
      </c>
      <c r="E1773" s="3" t="s">
        <v>21</v>
      </c>
      <c r="F1773" s="3" t="s">
        <v>2147</v>
      </c>
      <c r="G1773" s="3" t="s">
        <v>3580</v>
      </c>
      <c r="H1773" s="5">
        <v>7168</v>
      </c>
      <c r="I1773" s="2">
        <v>2</v>
      </c>
      <c r="J1773" s="2">
        <v>2</v>
      </c>
      <c r="K1773" s="2">
        <v>0.98560000000000003</v>
      </c>
      <c r="L1773" s="18" t="str">
        <f>VLOOKUP(F1773,'BD customers'!$1:$1048576,2,FALSE)</f>
        <v>Mick Crebagga</v>
      </c>
      <c r="M1773" s="2">
        <f>MATCH(orders[[#This Row],[Product ID]],'BD product'!A:A,0)</f>
        <v>1075</v>
      </c>
      <c r="N1773" s="2" t="str" cm="1">
        <f t="array" ref="N1773">INDEX('BD product'!A:D,M1773,2)</f>
        <v>Furniture</v>
      </c>
    </row>
    <row r="1774" spans="1:14" x14ac:dyDescent="0.3">
      <c r="A1774" s="3" t="s">
        <v>1905</v>
      </c>
      <c r="B1774" s="4">
        <v>42498</v>
      </c>
      <c r="C1774" s="12" t="str">
        <f t="shared" si="27"/>
        <v>2016/05</v>
      </c>
      <c r="D1774" s="4">
        <v>42498</v>
      </c>
      <c r="E1774" s="3" t="s">
        <v>41</v>
      </c>
      <c r="F1774" s="3" t="s">
        <v>536</v>
      </c>
      <c r="G1774" s="3" t="s">
        <v>3582</v>
      </c>
      <c r="H1774" s="5">
        <v>1006056</v>
      </c>
      <c r="I1774" s="2">
        <v>3</v>
      </c>
      <c r="J1774" s="2">
        <v>2</v>
      </c>
      <c r="K1774" s="2">
        <v>88.029899999999998</v>
      </c>
      <c r="L1774" s="18" t="str">
        <f>VLOOKUP(F1774,'BD customers'!$1:$1048576,2,FALSE)</f>
        <v>Clay Ludtke</v>
      </c>
      <c r="M1774" s="2">
        <f>MATCH(orders[[#This Row],[Product ID]],'BD product'!A:A,0)</f>
        <v>1076</v>
      </c>
      <c r="N1774" s="2" t="str" cm="1">
        <f t="array" ref="N1774">INDEX('BD product'!A:D,M1774,2)</f>
        <v>Office Supplies</v>
      </c>
    </row>
    <row r="1775" spans="1:14" x14ac:dyDescent="0.3">
      <c r="A1775" s="3" t="s">
        <v>2734</v>
      </c>
      <c r="B1775" s="4">
        <v>41969</v>
      </c>
      <c r="C1775" s="12" t="str">
        <f t="shared" si="27"/>
        <v>2014/11</v>
      </c>
      <c r="D1775" s="4">
        <v>41975</v>
      </c>
      <c r="E1775" s="3" t="s">
        <v>21</v>
      </c>
      <c r="F1775" s="3" t="s">
        <v>2735</v>
      </c>
      <c r="G1775" s="3" t="s">
        <v>3584</v>
      </c>
      <c r="H1775" s="5">
        <v>438336</v>
      </c>
      <c r="I1775" s="2">
        <v>4</v>
      </c>
      <c r="J1775" s="2">
        <v>2</v>
      </c>
      <c r="K1775" s="2">
        <v>-87.667199999999994</v>
      </c>
      <c r="L1775" s="18" t="str">
        <f>VLOOKUP(F1775,'BD customers'!$1:$1048576,2,FALSE)</f>
        <v>Natalie Webber</v>
      </c>
      <c r="M1775" s="2">
        <f>MATCH(orders[[#This Row],[Product ID]],'BD product'!A:A,0)</f>
        <v>1077</v>
      </c>
      <c r="N1775" s="2" t="str" cm="1">
        <f t="array" ref="N1775">INDEX('BD product'!A:D,M1775,2)</f>
        <v>Technology</v>
      </c>
    </row>
    <row r="1776" spans="1:14" x14ac:dyDescent="0.3">
      <c r="A1776" s="3" t="s">
        <v>372</v>
      </c>
      <c r="B1776" s="4">
        <v>42516</v>
      </c>
      <c r="C1776" s="12" t="str">
        <f t="shared" si="27"/>
        <v>2016/05</v>
      </c>
      <c r="D1776" s="4">
        <v>42522</v>
      </c>
      <c r="E1776" s="3" t="s">
        <v>21</v>
      </c>
      <c r="F1776" s="3" t="s">
        <v>373</v>
      </c>
      <c r="G1776" s="3" t="s">
        <v>3586</v>
      </c>
      <c r="H1776" s="5">
        <v>1944</v>
      </c>
      <c r="I1776" s="2">
        <v>3</v>
      </c>
      <c r="J1776" s="2">
        <v>0</v>
      </c>
      <c r="K1776" s="2">
        <v>9.3312000000000008</v>
      </c>
      <c r="L1776" s="18" t="str">
        <f>VLOOKUP(F1776,'BD customers'!$1:$1048576,2,FALSE)</f>
        <v>Toby Braunhardt</v>
      </c>
      <c r="M1776" s="2">
        <f>MATCH(orders[[#This Row],[Product ID]],'BD product'!A:A,0)</f>
        <v>1078</v>
      </c>
      <c r="N1776" s="2" t="str" cm="1">
        <f t="array" ref="N1776">INDEX('BD product'!A:D,M1776,2)</f>
        <v>Office Supplies</v>
      </c>
    </row>
    <row r="1777" spans="1:14" x14ac:dyDescent="0.3">
      <c r="A1777" s="3" t="s">
        <v>1657</v>
      </c>
      <c r="B1777" s="4">
        <v>42082</v>
      </c>
      <c r="C1777" s="12" t="str">
        <f t="shared" si="27"/>
        <v>2015/03</v>
      </c>
      <c r="D1777" s="4">
        <v>42083</v>
      </c>
      <c r="E1777" s="3" t="s">
        <v>64</v>
      </c>
      <c r="F1777" s="3" t="s">
        <v>862</v>
      </c>
      <c r="G1777" s="3" t="s">
        <v>3588</v>
      </c>
      <c r="H1777" s="5">
        <v>314993</v>
      </c>
      <c r="I1777" s="2">
        <v>7</v>
      </c>
      <c r="J1777" s="2">
        <v>0</v>
      </c>
      <c r="K1777" s="2">
        <v>1480.4671000000001</v>
      </c>
      <c r="L1777" s="18" t="str">
        <f>VLOOKUP(F1777,'BD customers'!$1:$1048576,2,FALSE)</f>
        <v>Fred Hopkins</v>
      </c>
      <c r="M1777" s="2">
        <f>MATCH(orders[[#This Row],[Product ID]],'BD product'!A:A,0)</f>
        <v>1079</v>
      </c>
      <c r="N1777" s="2" t="str" cm="1">
        <f t="array" ref="N1777">INDEX('BD product'!A:D,M1777,2)</f>
        <v>Technology</v>
      </c>
    </row>
    <row r="1778" spans="1:14" x14ac:dyDescent="0.3">
      <c r="A1778" s="3" t="s">
        <v>1657</v>
      </c>
      <c r="B1778" s="4">
        <v>42082</v>
      </c>
      <c r="C1778" s="12" t="str">
        <f t="shared" si="27"/>
        <v>2015/03</v>
      </c>
      <c r="D1778" s="4">
        <v>42083</v>
      </c>
      <c r="E1778" s="3" t="s">
        <v>64</v>
      </c>
      <c r="F1778" s="3" t="s">
        <v>862</v>
      </c>
      <c r="G1778" s="3" t="s">
        <v>3590</v>
      </c>
      <c r="H1778" s="5">
        <v>2097</v>
      </c>
      <c r="I1778" s="2">
        <v>2</v>
      </c>
      <c r="J1778" s="2">
        <v>0</v>
      </c>
      <c r="K1778" s="2">
        <v>10.0656</v>
      </c>
      <c r="L1778" s="18" t="str">
        <f>VLOOKUP(F1778,'BD customers'!$1:$1048576,2,FALSE)</f>
        <v>Fred Hopkins</v>
      </c>
      <c r="M1778" s="2">
        <f>MATCH(orders[[#This Row],[Product ID]],'BD product'!A:A,0)</f>
        <v>1080</v>
      </c>
      <c r="N1778" s="2" t="str" cm="1">
        <f t="array" ref="N1778">INDEX('BD product'!A:D,M1778,2)</f>
        <v>Office Supplies</v>
      </c>
    </row>
    <row r="1779" spans="1:14" x14ac:dyDescent="0.3">
      <c r="A1779" s="3" t="s">
        <v>823</v>
      </c>
      <c r="B1779" s="4">
        <v>42309</v>
      </c>
      <c r="C1779" s="12" t="str">
        <f t="shared" si="27"/>
        <v>2015/11</v>
      </c>
      <c r="D1779" s="4">
        <v>42311</v>
      </c>
      <c r="E1779" s="3" t="s">
        <v>64</v>
      </c>
      <c r="F1779" s="3" t="s">
        <v>824</v>
      </c>
      <c r="G1779" s="3" t="s">
        <v>3592</v>
      </c>
      <c r="H1779" s="5">
        <v>3168</v>
      </c>
      <c r="I1779" s="2">
        <v>2</v>
      </c>
      <c r="J1779" s="2">
        <v>2</v>
      </c>
      <c r="K1779" s="2">
        <v>-0.71279999999999999</v>
      </c>
      <c r="L1779" s="18" t="str">
        <f>VLOOKUP(F1779,'BD customers'!$1:$1048576,2,FALSE)</f>
        <v>Valerie Mitchum</v>
      </c>
      <c r="M1779" s="2">
        <f>MATCH(orders[[#This Row],[Product ID]],'BD product'!A:A,0)</f>
        <v>1081</v>
      </c>
      <c r="N1779" s="2" t="str" cm="1">
        <f t="array" ref="N1779">INDEX('BD product'!A:D,M1779,2)</f>
        <v>Office Supplies</v>
      </c>
    </row>
    <row r="1780" spans="1:14" x14ac:dyDescent="0.3">
      <c r="A1780" s="3" t="s">
        <v>3594</v>
      </c>
      <c r="B1780" s="4">
        <v>42273</v>
      </c>
      <c r="C1780" s="12" t="str">
        <f t="shared" si="27"/>
        <v>2015/09</v>
      </c>
      <c r="D1780" s="4">
        <v>42276</v>
      </c>
      <c r="E1780" s="3" t="s">
        <v>11</v>
      </c>
      <c r="F1780" s="3" t="s">
        <v>1987</v>
      </c>
      <c r="G1780" s="3" t="s">
        <v>3595</v>
      </c>
      <c r="H1780" s="5">
        <v>121104</v>
      </c>
      <c r="I1780" s="2">
        <v>6</v>
      </c>
      <c r="J1780" s="2">
        <v>7</v>
      </c>
      <c r="K1780" s="2">
        <v>-1.0092000000000001</v>
      </c>
      <c r="L1780" s="18" t="str">
        <f>VLOOKUP(F1780,'BD customers'!$1:$1048576,2,FALSE)</f>
        <v>Sarah Foster</v>
      </c>
      <c r="M1780" s="2">
        <f>MATCH(orders[[#This Row],[Product ID]],'BD product'!A:A,0)</f>
        <v>1082</v>
      </c>
      <c r="N1780" s="2" t="str" cm="1">
        <f t="array" ref="N1780">INDEX('BD product'!A:D,M1780,2)</f>
        <v>Office Supplies</v>
      </c>
    </row>
    <row r="1781" spans="1:14" x14ac:dyDescent="0.3">
      <c r="A1781" s="3" t="s">
        <v>3594</v>
      </c>
      <c r="B1781" s="4">
        <v>42273</v>
      </c>
      <c r="C1781" s="12" t="str">
        <f t="shared" si="27"/>
        <v>2015/09</v>
      </c>
      <c r="D1781" s="4">
        <v>42276</v>
      </c>
      <c r="E1781" s="3" t="s">
        <v>11</v>
      </c>
      <c r="F1781" s="3" t="s">
        <v>1987</v>
      </c>
      <c r="G1781" s="3" t="s">
        <v>3597</v>
      </c>
      <c r="H1781" s="5">
        <v>45894</v>
      </c>
      <c r="I1781" s="2">
        <v>1</v>
      </c>
      <c r="J1781" s="2">
        <v>4</v>
      </c>
      <c r="K1781" s="2">
        <v>-9.1788000000000007</v>
      </c>
      <c r="L1781" s="18" t="str">
        <f>VLOOKUP(F1781,'BD customers'!$1:$1048576,2,FALSE)</f>
        <v>Sarah Foster</v>
      </c>
      <c r="M1781" s="2">
        <f>MATCH(orders[[#This Row],[Product ID]],'BD product'!A:A,0)</f>
        <v>1083</v>
      </c>
      <c r="N1781" s="2" t="str" cm="1">
        <f t="array" ref="N1781">INDEX('BD product'!A:D,M1781,2)</f>
        <v>Technology</v>
      </c>
    </row>
    <row r="1782" spans="1:14" x14ac:dyDescent="0.3">
      <c r="A1782" s="3" t="s">
        <v>3599</v>
      </c>
      <c r="B1782" s="4">
        <v>41880</v>
      </c>
      <c r="C1782" s="12" t="str">
        <f t="shared" si="27"/>
        <v>2014/08</v>
      </c>
      <c r="D1782" s="4">
        <v>41880</v>
      </c>
      <c r="E1782" s="3" t="s">
        <v>41</v>
      </c>
      <c r="F1782" s="3" t="s">
        <v>3600</v>
      </c>
      <c r="G1782" s="3" t="s">
        <v>3601</v>
      </c>
      <c r="H1782" s="5">
        <v>10992</v>
      </c>
      <c r="I1782" s="2">
        <v>2</v>
      </c>
      <c r="J1782" s="2">
        <v>0</v>
      </c>
      <c r="K1782" s="2">
        <v>53.860799999999998</v>
      </c>
      <c r="L1782" s="18" t="str">
        <f>VLOOKUP(F1782,'BD customers'!$1:$1048576,2,FALSE)</f>
        <v>Hilary Holden</v>
      </c>
      <c r="M1782" s="2">
        <f>MATCH(orders[[#This Row],[Product ID]],'BD product'!A:A,0)</f>
        <v>1084</v>
      </c>
      <c r="N1782" s="2" t="str" cm="1">
        <f t="array" ref="N1782">INDEX('BD product'!A:D,M1782,2)</f>
        <v>Office Supplies</v>
      </c>
    </row>
    <row r="1783" spans="1:14" x14ac:dyDescent="0.3">
      <c r="A1783" s="3" t="s">
        <v>2933</v>
      </c>
      <c r="B1783" s="4">
        <v>43071</v>
      </c>
      <c r="C1783" s="12" t="str">
        <f t="shared" si="27"/>
        <v>2017/12</v>
      </c>
      <c r="D1783" s="4">
        <v>43074</v>
      </c>
      <c r="E1783" s="3" t="s">
        <v>64</v>
      </c>
      <c r="F1783" s="3" t="s">
        <v>524</v>
      </c>
      <c r="G1783" s="3" t="s">
        <v>3601</v>
      </c>
      <c r="H1783" s="5">
        <v>10992</v>
      </c>
      <c r="I1783" s="2">
        <v>2</v>
      </c>
      <c r="J1783" s="2">
        <v>0</v>
      </c>
      <c r="K1783" s="2">
        <v>53.860799999999998</v>
      </c>
      <c r="L1783" s="18" t="str">
        <f>VLOOKUP(F1783,'BD customers'!$1:$1048576,2,FALSE)</f>
        <v>Victoria Wilson</v>
      </c>
      <c r="M1783" s="2">
        <f>MATCH(orders[[#This Row],[Product ID]],'BD product'!A:A,0)</f>
        <v>1084</v>
      </c>
      <c r="N1783" s="2" t="str" cm="1">
        <f t="array" ref="N1783">INDEX('BD product'!A:D,M1783,2)</f>
        <v>Office Supplies</v>
      </c>
    </row>
    <row r="1784" spans="1:14" x14ac:dyDescent="0.3">
      <c r="A1784" s="3" t="s">
        <v>3034</v>
      </c>
      <c r="B1784" s="4">
        <v>43000</v>
      </c>
      <c r="C1784" s="12" t="str">
        <f t="shared" si="27"/>
        <v>2017/09</v>
      </c>
      <c r="D1784" s="4">
        <v>43004</v>
      </c>
      <c r="E1784" s="3" t="s">
        <v>21</v>
      </c>
      <c r="F1784" s="3" t="s">
        <v>3035</v>
      </c>
      <c r="G1784" s="3" t="s">
        <v>3601</v>
      </c>
      <c r="H1784" s="5">
        <v>21984</v>
      </c>
      <c r="I1784" s="2">
        <v>4</v>
      </c>
      <c r="J1784" s="2">
        <v>0</v>
      </c>
      <c r="K1784" s="2">
        <v>107.7216</v>
      </c>
      <c r="L1784" s="18" t="str">
        <f>VLOOKUP(F1784,'BD customers'!$1:$1048576,2,FALSE)</f>
        <v>Jim Epp</v>
      </c>
      <c r="M1784" s="2">
        <f>MATCH(orders[[#This Row],[Product ID]],'BD product'!A:A,0)</f>
        <v>1084</v>
      </c>
      <c r="N1784" s="2" t="str" cm="1">
        <f t="array" ref="N1784">INDEX('BD product'!A:D,M1784,2)</f>
        <v>Office Supplies</v>
      </c>
    </row>
    <row r="1785" spans="1:14" x14ac:dyDescent="0.3">
      <c r="A1785" s="3" t="s">
        <v>3599</v>
      </c>
      <c r="B1785" s="4">
        <v>41880</v>
      </c>
      <c r="C1785" s="12" t="str">
        <f t="shared" si="27"/>
        <v>2014/08</v>
      </c>
      <c r="D1785" s="4">
        <v>41880</v>
      </c>
      <c r="E1785" s="3" t="s">
        <v>41</v>
      </c>
      <c r="F1785" s="3" t="s">
        <v>3600</v>
      </c>
      <c r="G1785" s="3" t="s">
        <v>3603</v>
      </c>
      <c r="H1785" s="5">
        <v>1336</v>
      </c>
      <c r="I1785" s="2">
        <v>2</v>
      </c>
      <c r="J1785" s="2">
        <v>0</v>
      </c>
      <c r="K1785" s="2">
        <v>6.4127999999999998</v>
      </c>
      <c r="L1785" s="18" t="str">
        <f>VLOOKUP(F1785,'BD customers'!$1:$1048576,2,FALSE)</f>
        <v>Hilary Holden</v>
      </c>
      <c r="M1785" s="2">
        <f>MATCH(orders[[#This Row],[Product ID]],'BD product'!A:A,0)</f>
        <v>1085</v>
      </c>
      <c r="N1785" s="2" t="str" cm="1">
        <f t="array" ref="N1785">INDEX('BD product'!A:D,M1785,2)</f>
        <v>Office Supplies</v>
      </c>
    </row>
    <row r="1786" spans="1:14" x14ac:dyDescent="0.3">
      <c r="A1786" s="3" t="s">
        <v>446</v>
      </c>
      <c r="B1786" s="4">
        <v>43057</v>
      </c>
      <c r="C1786" s="12" t="str">
        <f t="shared" si="27"/>
        <v>2017/11</v>
      </c>
      <c r="D1786" s="4">
        <v>43060</v>
      </c>
      <c r="E1786" s="3" t="s">
        <v>64</v>
      </c>
      <c r="F1786" s="3" t="s">
        <v>447</v>
      </c>
      <c r="G1786" s="3" t="s">
        <v>3605</v>
      </c>
      <c r="H1786" s="5">
        <v>296</v>
      </c>
      <c r="I1786" s="2">
        <v>2</v>
      </c>
      <c r="J1786" s="2">
        <v>0</v>
      </c>
      <c r="K1786" s="2">
        <v>1.4208000000000001</v>
      </c>
      <c r="L1786" s="18" t="str">
        <f>VLOOKUP(F1786,'BD customers'!$1:$1048576,2,FALSE)</f>
        <v>Christina DeMoss</v>
      </c>
      <c r="M1786" s="2">
        <f>MATCH(orders[[#This Row],[Product ID]],'BD product'!A:A,0)</f>
        <v>1086</v>
      </c>
      <c r="N1786" s="2" t="str" cm="1">
        <f t="array" ref="N1786">INDEX('BD product'!A:D,M1786,2)</f>
        <v>Office Supplies</v>
      </c>
    </row>
    <row r="1787" spans="1:14" x14ac:dyDescent="0.3">
      <c r="A1787" s="3" t="s">
        <v>446</v>
      </c>
      <c r="B1787" s="4">
        <v>43057</v>
      </c>
      <c r="C1787" s="12" t="str">
        <f t="shared" si="27"/>
        <v>2017/11</v>
      </c>
      <c r="D1787" s="4">
        <v>43060</v>
      </c>
      <c r="E1787" s="3" t="s">
        <v>64</v>
      </c>
      <c r="F1787" s="3" t="s">
        <v>447</v>
      </c>
      <c r="G1787" s="3" t="s">
        <v>3607</v>
      </c>
      <c r="H1787" s="5">
        <v>8448</v>
      </c>
      <c r="I1787" s="2">
        <v>2</v>
      </c>
      <c r="J1787" s="2">
        <v>2</v>
      </c>
      <c r="K1787" s="2">
        <v>2.9567999999999999</v>
      </c>
      <c r="L1787" s="18" t="str">
        <f>VLOOKUP(F1787,'BD customers'!$1:$1048576,2,FALSE)</f>
        <v>Christina DeMoss</v>
      </c>
      <c r="M1787" s="2">
        <f>MATCH(orders[[#This Row],[Product ID]],'BD product'!A:A,0)</f>
        <v>1087</v>
      </c>
      <c r="N1787" s="2" t="str" cm="1">
        <f t="array" ref="N1787">INDEX('BD product'!A:D,M1787,2)</f>
        <v>Office Supplies</v>
      </c>
    </row>
    <row r="1788" spans="1:14" x14ac:dyDescent="0.3">
      <c r="A1788" s="3" t="s">
        <v>3609</v>
      </c>
      <c r="B1788" s="4">
        <v>42755</v>
      </c>
      <c r="C1788" s="12" t="str">
        <f t="shared" si="27"/>
        <v>2017/01</v>
      </c>
      <c r="D1788" s="4">
        <v>42761</v>
      </c>
      <c r="E1788" s="3" t="s">
        <v>21</v>
      </c>
      <c r="F1788" s="3" t="s">
        <v>3610</v>
      </c>
      <c r="G1788" s="3" t="s">
        <v>3611</v>
      </c>
      <c r="H1788" s="5">
        <v>160776</v>
      </c>
      <c r="I1788" s="2">
        <v>3</v>
      </c>
      <c r="J1788" s="2">
        <v>2</v>
      </c>
      <c r="K1788" s="2">
        <v>10.048500000000001</v>
      </c>
      <c r="L1788" s="18" t="str">
        <f>VLOOKUP(F1788,'BD customers'!$1:$1048576,2,FALSE)</f>
        <v>Thea Hendricks</v>
      </c>
      <c r="M1788" s="2">
        <f>MATCH(orders[[#This Row],[Product ID]],'BD product'!A:A,0)</f>
        <v>1088</v>
      </c>
      <c r="N1788" s="2" t="str" cm="1">
        <f t="array" ref="N1788">INDEX('BD product'!A:D,M1788,2)</f>
        <v>Technology</v>
      </c>
    </row>
    <row r="1789" spans="1:14" x14ac:dyDescent="0.3">
      <c r="A1789" s="3" t="s">
        <v>3254</v>
      </c>
      <c r="B1789" s="4">
        <v>42855</v>
      </c>
      <c r="C1789" s="12" t="str">
        <f t="shared" si="27"/>
        <v>2017/04</v>
      </c>
      <c r="D1789" s="4">
        <v>42861</v>
      </c>
      <c r="E1789" s="3" t="s">
        <v>21</v>
      </c>
      <c r="F1789" s="3" t="s">
        <v>1845</v>
      </c>
      <c r="G1789" s="3" t="s">
        <v>3613</v>
      </c>
      <c r="H1789" s="5">
        <v>13896</v>
      </c>
      <c r="I1789" s="2">
        <v>3</v>
      </c>
      <c r="J1789" s="2">
        <v>7</v>
      </c>
      <c r="K1789" s="2">
        <v>-0.9264</v>
      </c>
      <c r="L1789" s="18" t="str">
        <f>VLOOKUP(F1789,'BD customers'!$1:$1048576,2,FALSE)</f>
        <v>Quincy Jones</v>
      </c>
      <c r="M1789" s="2">
        <f>MATCH(orders[[#This Row],[Product ID]],'BD product'!A:A,0)</f>
        <v>1089</v>
      </c>
      <c r="N1789" s="2" t="str" cm="1">
        <f t="array" ref="N1789">INDEX('BD product'!A:D,M1789,2)</f>
        <v>Office Supplies</v>
      </c>
    </row>
    <row r="1790" spans="1:14" x14ac:dyDescent="0.3">
      <c r="A1790" s="3" t="s">
        <v>1876</v>
      </c>
      <c r="B1790" s="4">
        <v>42698</v>
      </c>
      <c r="C1790" s="12" t="str">
        <f t="shared" si="27"/>
        <v>2016/11</v>
      </c>
      <c r="D1790" s="4">
        <v>42700</v>
      </c>
      <c r="E1790" s="3" t="s">
        <v>11</v>
      </c>
      <c r="F1790" s="3" t="s">
        <v>1877</v>
      </c>
      <c r="G1790" s="3" t="s">
        <v>3615</v>
      </c>
      <c r="H1790" s="5">
        <v>4344</v>
      </c>
      <c r="I1790" s="2">
        <v>3</v>
      </c>
      <c r="J1790" s="2">
        <v>2</v>
      </c>
      <c r="K1790" s="2">
        <v>0.86880000000000002</v>
      </c>
      <c r="L1790" s="18" t="str">
        <f>VLOOKUP(F1790,'BD customers'!$1:$1048576,2,FALSE)</f>
        <v>Neola Schneider</v>
      </c>
      <c r="M1790" s="2">
        <f>MATCH(orders[[#This Row],[Product ID]],'BD product'!A:A,0)</f>
        <v>1090</v>
      </c>
      <c r="N1790" s="2" t="str" cm="1">
        <f t="array" ref="N1790">INDEX('BD product'!A:D,M1790,2)</f>
        <v>Office Supplies</v>
      </c>
    </row>
    <row r="1791" spans="1:14" x14ac:dyDescent="0.3">
      <c r="A1791" s="3" t="s">
        <v>1876</v>
      </c>
      <c r="B1791" s="4">
        <v>42698</v>
      </c>
      <c r="C1791" s="12" t="str">
        <f t="shared" si="27"/>
        <v>2016/11</v>
      </c>
      <c r="D1791" s="4">
        <v>42700</v>
      </c>
      <c r="E1791" s="3" t="s">
        <v>11</v>
      </c>
      <c r="F1791" s="3" t="s">
        <v>1877</v>
      </c>
      <c r="G1791" s="3" t="s">
        <v>3617</v>
      </c>
      <c r="H1791" s="5">
        <v>94992</v>
      </c>
      <c r="I1791" s="2">
        <v>2</v>
      </c>
      <c r="J1791" s="2">
        <v>2</v>
      </c>
      <c r="K1791" s="2">
        <v>-2.3748</v>
      </c>
      <c r="L1791" s="18" t="str">
        <f>VLOOKUP(F1791,'BD customers'!$1:$1048576,2,FALSE)</f>
        <v>Neola Schneider</v>
      </c>
      <c r="M1791" s="2">
        <f>MATCH(orders[[#This Row],[Product ID]],'BD product'!A:A,0)</f>
        <v>1091</v>
      </c>
      <c r="N1791" s="2" t="str" cm="1">
        <f t="array" ref="N1791">INDEX('BD product'!A:D,M1791,2)</f>
        <v>Technology</v>
      </c>
    </row>
    <row r="1792" spans="1:14" x14ac:dyDescent="0.3">
      <c r="A1792" s="3" t="s">
        <v>1876</v>
      </c>
      <c r="B1792" s="4">
        <v>42698</v>
      </c>
      <c r="C1792" s="12" t="str">
        <f t="shared" si="27"/>
        <v>2016/11</v>
      </c>
      <c r="D1792" s="4">
        <v>42700</v>
      </c>
      <c r="E1792" s="3" t="s">
        <v>11</v>
      </c>
      <c r="F1792" s="3" t="s">
        <v>1877</v>
      </c>
      <c r="G1792" s="3" t="s">
        <v>3619</v>
      </c>
      <c r="H1792" s="5">
        <v>74352</v>
      </c>
      <c r="I1792" s="2">
        <v>3</v>
      </c>
      <c r="J1792" s="2">
        <v>2</v>
      </c>
      <c r="K1792" s="2">
        <v>2.3235000000000001</v>
      </c>
      <c r="L1792" s="18" t="str">
        <f>VLOOKUP(F1792,'BD customers'!$1:$1048576,2,FALSE)</f>
        <v>Neola Schneider</v>
      </c>
      <c r="M1792" s="2">
        <f>MATCH(orders[[#This Row],[Product ID]],'BD product'!A:A,0)</f>
        <v>1092</v>
      </c>
      <c r="N1792" s="2" t="str" cm="1">
        <f t="array" ref="N1792">INDEX('BD product'!A:D,M1792,2)</f>
        <v>Office Supplies</v>
      </c>
    </row>
    <row r="1793" spans="1:14" x14ac:dyDescent="0.3">
      <c r="A1793" s="3" t="s">
        <v>3621</v>
      </c>
      <c r="B1793" s="4">
        <v>43027</v>
      </c>
      <c r="C1793" s="12" t="str">
        <f t="shared" si="27"/>
        <v>2017/10</v>
      </c>
      <c r="D1793" s="4">
        <v>43034</v>
      </c>
      <c r="E1793" s="3" t="s">
        <v>21</v>
      </c>
      <c r="F1793" s="3" t="s">
        <v>3535</v>
      </c>
      <c r="G1793" s="3" t="s">
        <v>3622</v>
      </c>
      <c r="H1793" s="5">
        <v>1668</v>
      </c>
      <c r="I1793" s="2">
        <v>3</v>
      </c>
      <c r="J1793" s="2">
        <v>2</v>
      </c>
      <c r="K1793" s="2">
        <v>5.2125000000000004</v>
      </c>
      <c r="L1793" s="18" t="str">
        <f>VLOOKUP(F1793,'BD customers'!$1:$1048576,2,FALSE)</f>
        <v>Rick Duston</v>
      </c>
      <c r="M1793" s="2">
        <f>MATCH(orders[[#This Row],[Product ID]],'BD product'!A:A,0)</f>
        <v>1093</v>
      </c>
      <c r="N1793" s="2" t="str" cm="1">
        <f t="array" ref="N1793">INDEX('BD product'!A:D,M1793,2)</f>
        <v>Technology</v>
      </c>
    </row>
    <row r="1794" spans="1:14" x14ac:dyDescent="0.3">
      <c r="A1794" s="3" t="s">
        <v>2960</v>
      </c>
      <c r="B1794" s="4">
        <v>41889</v>
      </c>
      <c r="C1794" s="12" t="str">
        <f t="shared" ref="C1794:C1857" si="28">TEXT(B1794,"aaaa/mm")</f>
        <v>2014/09</v>
      </c>
      <c r="D1794" s="4">
        <v>41895</v>
      </c>
      <c r="E1794" s="3" t="s">
        <v>21</v>
      </c>
      <c r="F1794" s="3" t="s">
        <v>734</v>
      </c>
      <c r="G1794" s="3" t="s">
        <v>3624</v>
      </c>
      <c r="H1794" s="5">
        <v>42368</v>
      </c>
      <c r="I1794" s="2">
        <v>2</v>
      </c>
      <c r="J1794" s="2">
        <v>2</v>
      </c>
      <c r="K1794" s="2">
        <v>8.4735999999999994</v>
      </c>
      <c r="L1794" s="18" t="str">
        <f>VLOOKUP(F1794,'BD customers'!$1:$1048576,2,FALSE)</f>
        <v>Sean Braxton</v>
      </c>
      <c r="M1794" s="2">
        <f>MATCH(orders[[#This Row],[Product ID]],'BD product'!A:A,0)</f>
        <v>1094</v>
      </c>
      <c r="N1794" s="2" t="str" cm="1">
        <f t="array" ref="N1794">INDEX('BD product'!A:D,M1794,2)</f>
        <v>Furniture</v>
      </c>
    </row>
    <row r="1795" spans="1:14" x14ac:dyDescent="0.3">
      <c r="A1795" s="3" t="s">
        <v>2960</v>
      </c>
      <c r="B1795" s="4">
        <v>41889</v>
      </c>
      <c r="C1795" s="12" t="str">
        <f t="shared" si="28"/>
        <v>2014/09</v>
      </c>
      <c r="D1795" s="4">
        <v>41895</v>
      </c>
      <c r="E1795" s="3" t="s">
        <v>21</v>
      </c>
      <c r="F1795" s="3" t="s">
        <v>734</v>
      </c>
      <c r="G1795" s="3" t="s">
        <v>3626</v>
      </c>
      <c r="H1795" s="5">
        <v>39954</v>
      </c>
      <c r="I1795" s="2">
        <v>4</v>
      </c>
      <c r="J1795" s="2">
        <v>7</v>
      </c>
      <c r="K1795" s="2">
        <v>-55.935600000000001</v>
      </c>
      <c r="L1795" s="18" t="str">
        <f>VLOOKUP(F1795,'BD customers'!$1:$1048576,2,FALSE)</f>
        <v>Sean Braxton</v>
      </c>
      <c r="M1795" s="2">
        <f>MATCH(orders[[#This Row],[Product ID]],'BD product'!A:A,0)</f>
        <v>1095</v>
      </c>
      <c r="N1795" s="2" t="str" cm="1">
        <f t="array" ref="N1795">INDEX('BD product'!A:D,M1795,2)</f>
        <v>Technology</v>
      </c>
    </row>
    <row r="1796" spans="1:14" x14ac:dyDescent="0.3">
      <c r="A1796" s="3" t="s">
        <v>3193</v>
      </c>
      <c r="B1796" s="4">
        <v>42849</v>
      </c>
      <c r="C1796" s="12" t="str">
        <f t="shared" si="28"/>
        <v>2017/04</v>
      </c>
      <c r="D1796" s="4">
        <v>42852</v>
      </c>
      <c r="E1796" s="3" t="s">
        <v>64</v>
      </c>
      <c r="F1796" s="3" t="s">
        <v>556</v>
      </c>
      <c r="G1796" s="3" t="s">
        <v>3628</v>
      </c>
      <c r="H1796" s="5">
        <v>9928</v>
      </c>
      <c r="I1796" s="2">
        <v>2</v>
      </c>
      <c r="J1796" s="2">
        <v>2</v>
      </c>
      <c r="K1796" s="2">
        <v>0.1241</v>
      </c>
      <c r="L1796" s="18" t="str">
        <f>VLOOKUP(F1796,'BD customers'!$1:$1048576,2,FALSE)</f>
        <v>Damala Kotsonis</v>
      </c>
      <c r="M1796" s="2">
        <f>MATCH(orders[[#This Row],[Product ID]],'BD product'!A:A,0)</f>
        <v>1096</v>
      </c>
      <c r="N1796" s="2" t="str" cm="1">
        <f t="array" ref="N1796">INDEX('BD product'!A:D,M1796,2)</f>
        <v>Office Supplies</v>
      </c>
    </row>
    <row r="1797" spans="1:14" x14ac:dyDescent="0.3">
      <c r="A1797" s="3" t="s">
        <v>3193</v>
      </c>
      <c r="B1797" s="4">
        <v>42849</v>
      </c>
      <c r="C1797" s="12" t="str">
        <f t="shared" si="28"/>
        <v>2017/04</v>
      </c>
      <c r="D1797" s="4">
        <v>42852</v>
      </c>
      <c r="E1797" s="3" t="s">
        <v>64</v>
      </c>
      <c r="F1797" s="3" t="s">
        <v>556</v>
      </c>
      <c r="G1797" s="3" t="s">
        <v>3630</v>
      </c>
      <c r="H1797" s="5">
        <v>7518</v>
      </c>
      <c r="I1797" s="2">
        <v>2</v>
      </c>
      <c r="J1797" s="2">
        <v>7</v>
      </c>
      <c r="K1797" s="2">
        <v>-5.7637999999999998</v>
      </c>
      <c r="L1797" s="18" t="str">
        <f>VLOOKUP(F1797,'BD customers'!$1:$1048576,2,FALSE)</f>
        <v>Damala Kotsonis</v>
      </c>
      <c r="M1797" s="2">
        <f>MATCH(orders[[#This Row],[Product ID]],'BD product'!A:A,0)</f>
        <v>1097</v>
      </c>
      <c r="N1797" s="2" t="str" cm="1">
        <f t="array" ref="N1797">INDEX('BD product'!A:D,M1797,2)</f>
        <v>Office Supplies</v>
      </c>
    </row>
    <row r="1798" spans="1:14" x14ac:dyDescent="0.3">
      <c r="A1798" s="3" t="s">
        <v>3632</v>
      </c>
      <c r="B1798" s="4">
        <v>42547</v>
      </c>
      <c r="C1798" s="12" t="str">
        <f t="shared" si="28"/>
        <v>2016/06</v>
      </c>
      <c r="D1798" s="4">
        <v>42550</v>
      </c>
      <c r="E1798" s="3" t="s">
        <v>11</v>
      </c>
      <c r="F1798" s="3" t="s">
        <v>1831</v>
      </c>
      <c r="G1798" s="3" t="s">
        <v>3633</v>
      </c>
      <c r="H1798" s="5">
        <v>13616</v>
      </c>
      <c r="I1798" s="2">
        <v>2</v>
      </c>
      <c r="J1798" s="2">
        <v>2</v>
      </c>
      <c r="K1798" s="2">
        <v>3.5741999999999998</v>
      </c>
      <c r="L1798" s="18" t="str">
        <f>VLOOKUP(F1798,'BD customers'!$1:$1048576,2,FALSE)</f>
        <v>Alejandro Ballentine</v>
      </c>
      <c r="M1798" s="2">
        <f>MATCH(orders[[#This Row],[Product ID]],'BD product'!A:A,0)</f>
        <v>1098</v>
      </c>
      <c r="N1798" s="2" t="str" cm="1">
        <f t="array" ref="N1798">INDEX('BD product'!A:D,M1798,2)</f>
        <v>Technology</v>
      </c>
    </row>
    <row r="1799" spans="1:14" x14ac:dyDescent="0.3">
      <c r="A1799" s="3" t="s">
        <v>353</v>
      </c>
      <c r="B1799" s="4">
        <v>42272</v>
      </c>
      <c r="C1799" s="12" t="str">
        <f t="shared" si="28"/>
        <v>2015/09</v>
      </c>
      <c r="D1799" s="4">
        <v>42275</v>
      </c>
      <c r="E1799" s="3" t="s">
        <v>11</v>
      </c>
      <c r="F1799" s="3" t="s">
        <v>354</v>
      </c>
      <c r="G1799" s="3" t="s">
        <v>3635</v>
      </c>
      <c r="H1799" s="5">
        <v>6396</v>
      </c>
      <c r="I1799" s="2">
        <v>4</v>
      </c>
      <c r="J1799" s="2">
        <v>0</v>
      </c>
      <c r="K1799" s="2">
        <v>19.8276</v>
      </c>
      <c r="L1799" s="18" t="str">
        <f>VLOOKUP(F1799,'BD customers'!$1:$1048576,2,FALSE)</f>
        <v>Phillina Ober</v>
      </c>
      <c r="M1799" s="2">
        <f>MATCH(orders[[#This Row],[Product ID]],'BD product'!A:A,0)</f>
        <v>1099</v>
      </c>
      <c r="N1799" s="2" t="str" cm="1">
        <f t="array" ref="N1799">INDEX('BD product'!A:D,M1799,2)</f>
        <v>Technology</v>
      </c>
    </row>
    <row r="1800" spans="1:14" x14ac:dyDescent="0.3">
      <c r="A1800" s="3" t="s">
        <v>2436</v>
      </c>
      <c r="B1800" s="4">
        <v>42365</v>
      </c>
      <c r="C1800" s="12" t="str">
        <f t="shared" si="28"/>
        <v>2015/12</v>
      </c>
      <c r="D1800" s="4">
        <v>42369</v>
      </c>
      <c r="E1800" s="3" t="s">
        <v>21</v>
      </c>
      <c r="F1800" s="3" t="s">
        <v>1310</v>
      </c>
      <c r="G1800" s="3" t="s">
        <v>3637</v>
      </c>
      <c r="H1800" s="5">
        <v>2156</v>
      </c>
      <c r="I1800" s="2">
        <v>7</v>
      </c>
      <c r="J1800" s="2">
        <v>0</v>
      </c>
      <c r="K1800" s="2">
        <v>10.348800000000001</v>
      </c>
      <c r="L1800" s="18" t="str">
        <f>VLOOKUP(F1800,'BD customers'!$1:$1048576,2,FALSE)</f>
        <v>Arthur Gainer</v>
      </c>
      <c r="M1800" s="2">
        <f>MATCH(orders[[#This Row],[Product ID]],'BD product'!A:A,0)</f>
        <v>1100</v>
      </c>
      <c r="N1800" s="2" t="str" cm="1">
        <f t="array" ref="N1800">INDEX('BD product'!A:D,M1800,2)</f>
        <v>Office Supplies</v>
      </c>
    </row>
    <row r="1801" spans="1:14" x14ac:dyDescent="0.3">
      <c r="A1801" s="3" t="s">
        <v>3639</v>
      </c>
      <c r="B1801" s="4">
        <v>41672</v>
      </c>
      <c r="C1801" s="12" t="str">
        <f t="shared" si="28"/>
        <v>2014/02</v>
      </c>
      <c r="D1801" s="4">
        <v>41676</v>
      </c>
      <c r="E1801" s="3" t="s">
        <v>21</v>
      </c>
      <c r="F1801" s="3" t="s">
        <v>3640</v>
      </c>
      <c r="G1801" s="3" t="s">
        <v>3641</v>
      </c>
      <c r="H1801" s="5">
        <v>1235</v>
      </c>
      <c r="I1801" s="2">
        <v>5</v>
      </c>
      <c r="J1801" s="2">
        <v>0</v>
      </c>
      <c r="K1801" s="2">
        <v>5.8045</v>
      </c>
      <c r="L1801" s="18" t="str">
        <f>VLOOKUP(F1801,'BD customers'!$1:$1048576,2,FALSE)</f>
        <v>Cynthia Delaney</v>
      </c>
      <c r="M1801" s="2">
        <f>MATCH(orders[[#This Row],[Product ID]],'BD product'!A:A,0)</f>
        <v>1101</v>
      </c>
      <c r="N1801" s="2" t="str" cm="1">
        <f t="array" ref="N1801">INDEX('BD product'!A:D,M1801,2)</f>
        <v>Office Supplies</v>
      </c>
    </row>
    <row r="1802" spans="1:14" x14ac:dyDescent="0.3">
      <c r="A1802" s="3" t="s">
        <v>282</v>
      </c>
      <c r="B1802" s="4">
        <v>43038</v>
      </c>
      <c r="C1802" s="12" t="str">
        <f t="shared" si="28"/>
        <v>2017/10</v>
      </c>
      <c r="D1802" s="4">
        <v>43044</v>
      </c>
      <c r="E1802" s="3" t="s">
        <v>21</v>
      </c>
      <c r="F1802" s="3" t="s">
        <v>283</v>
      </c>
      <c r="G1802" s="3" t="s">
        <v>3642</v>
      </c>
      <c r="H1802" s="5">
        <v>4386</v>
      </c>
      <c r="I1802" s="2">
        <v>6</v>
      </c>
      <c r="J1802" s="2">
        <v>0</v>
      </c>
      <c r="K1802" s="2">
        <v>20.6142</v>
      </c>
      <c r="L1802" s="18" t="str">
        <f>VLOOKUP(F1802,'BD customers'!$1:$1048576,2,FALSE)</f>
        <v>Jamie Kunitz</v>
      </c>
      <c r="M1802" s="2">
        <f>MATCH(orders[[#This Row],[Product ID]],'BD product'!A:A,0)</f>
        <v>1102</v>
      </c>
      <c r="N1802" s="2" t="str" cm="1">
        <f t="array" ref="N1802">INDEX('BD product'!A:D,M1802,2)</f>
        <v>Office Supplies</v>
      </c>
    </row>
    <row r="1803" spans="1:14" x14ac:dyDescent="0.3">
      <c r="A1803" s="3" t="s">
        <v>282</v>
      </c>
      <c r="B1803" s="4">
        <v>43038</v>
      </c>
      <c r="C1803" s="12" t="str">
        <f t="shared" si="28"/>
        <v>2017/10</v>
      </c>
      <c r="D1803" s="4">
        <v>43044</v>
      </c>
      <c r="E1803" s="3" t="s">
        <v>21</v>
      </c>
      <c r="F1803" s="3" t="s">
        <v>283</v>
      </c>
      <c r="G1803" s="3" t="s">
        <v>3644</v>
      </c>
      <c r="H1803" s="5">
        <v>742</v>
      </c>
      <c r="I1803" s="2">
        <v>2</v>
      </c>
      <c r="J1803" s="2">
        <v>0</v>
      </c>
      <c r="K1803" s="2">
        <v>3.7100000000000001E-2</v>
      </c>
      <c r="L1803" s="18" t="str">
        <f>VLOOKUP(F1803,'BD customers'!$1:$1048576,2,FALSE)</f>
        <v>Jamie Kunitz</v>
      </c>
      <c r="M1803" s="2">
        <f>MATCH(orders[[#This Row],[Product ID]],'BD product'!A:A,0)</f>
        <v>1103</v>
      </c>
      <c r="N1803" s="2" t="str" cm="1">
        <f t="array" ref="N1803">INDEX('BD product'!A:D,M1803,2)</f>
        <v>Office Supplies</v>
      </c>
    </row>
    <row r="1804" spans="1:14" x14ac:dyDescent="0.3">
      <c r="A1804" s="3" t="s">
        <v>3646</v>
      </c>
      <c r="B1804" s="4">
        <v>42034</v>
      </c>
      <c r="C1804" s="12" t="str">
        <f t="shared" si="28"/>
        <v>2015/01</v>
      </c>
      <c r="D1804" s="4">
        <v>42039</v>
      </c>
      <c r="E1804" s="3" t="s">
        <v>21</v>
      </c>
      <c r="F1804" s="3" t="s">
        <v>1701</v>
      </c>
      <c r="G1804" s="3" t="s">
        <v>3647</v>
      </c>
      <c r="H1804" s="5">
        <v>14304</v>
      </c>
      <c r="I1804" s="2">
        <v>6</v>
      </c>
      <c r="J1804" s="2">
        <v>2</v>
      </c>
      <c r="K1804" s="2">
        <v>5.0064000000000002</v>
      </c>
      <c r="L1804" s="18" t="str">
        <f>VLOOKUP(F1804,'BD customers'!$1:$1048576,2,FALSE)</f>
        <v>Jeremy Pistek</v>
      </c>
      <c r="M1804" s="2">
        <f>MATCH(orders[[#This Row],[Product ID]],'BD product'!A:A,0)</f>
        <v>1104</v>
      </c>
      <c r="N1804" s="2" t="str" cm="1">
        <f t="array" ref="N1804">INDEX('BD product'!A:D,M1804,2)</f>
        <v>Office Supplies</v>
      </c>
    </row>
    <row r="1805" spans="1:14" x14ac:dyDescent="0.3">
      <c r="A1805" s="3" t="s">
        <v>3649</v>
      </c>
      <c r="B1805" s="4">
        <v>43015</v>
      </c>
      <c r="C1805" s="12" t="str">
        <f t="shared" si="28"/>
        <v>2017/10</v>
      </c>
      <c r="D1805" s="4">
        <v>43021</v>
      </c>
      <c r="E1805" s="3" t="s">
        <v>21</v>
      </c>
      <c r="F1805" s="3" t="s">
        <v>2101</v>
      </c>
      <c r="G1805" s="3" t="s">
        <v>3650</v>
      </c>
      <c r="H1805" s="5">
        <v>307666</v>
      </c>
      <c r="I1805" s="2">
        <v>2</v>
      </c>
      <c r="J1805" s="2">
        <v>15</v>
      </c>
      <c r="K1805" s="2">
        <v>-14.478400000000001</v>
      </c>
      <c r="L1805" s="18" t="str">
        <f>VLOOKUP(F1805,'BD customers'!$1:$1048576,2,FALSE)</f>
        <v>Debra Catini</v>
      </c>
      <c r="M1805" s="2">
        <f>MATCH(orders[[#This Row],[Product ID]],'BD product'!A:A,0)</f>
        <v>1105</v>
      </c>
      <c r="N1805" s="2" t="str" cm="1">
        <f t="array" ref="N1805">INDEX('BD product'!A:D,M1805,2)</f>
        <v>Furniture</v>
      </c>
    </row>
    <row r="1806" spans="1:14" x14ac:dyDescent="0.3">
      <c r="A1806" s="3" t="s">
        <v>385</v>
      </c>
      <c r="B1806" s="4">
        <v>42509</v>
      </c>
      <c r="C1806" s="12" t="str">
        <f t="shared" si="28"/>
        <v>2016/05</v>
      </c>
      <c r="D1806" s="4">
        <v>42514</v>
      </c>
      <c r="E1806" s="3" t="s">
        <v>21</v>
      </c>
      <c r="F1806" s="3" t="s">
        <v>386</v>
      </c>
      <c r="G1806" s="3" t="s">
        <v>3652</v>
      </c>
      <c r="H1806" s="5">
        <v>3592</v>
      </c>
      <c r="I1806" s="2">
        <v>4</v>
      </c>
      <c r="J1806" s="2">
        <v>0</v>
      </c>
      <c r="K1806" s="2">
        <v>15.086399999999999</v>
      </c>
      <c r="L1806" s="18" t="str">
        <f>VLOOKUP(F1806,'BD customers'!$1:$1048576,2,FALSE)</f>
        <v>Bradley Nguyen</v>
      </c>
      <c r="M1806" s="2">
        <f>MATCH(orders[[#This Row],[Product ID]],'BD product'!A:A,0)</f>
        <v>1106</v>
      </c>
      <c r="N1806" s="2" t="str" cm="1">
        <f t="array" ref="N1806">INDEX('BD product'!A:D,M1806,2)</f>
        <v>Furniture</v>
      </c>
    </row>
    <row r="1807" spans="1:14" x14ac:dyDescent="0.3">
      <c r="A1807" s="3" t="s">
        <v>2969</v>
      </c>
      <c r="B1807" s="4">
        <v>42358</v>
      </c>
      <c r="C1807" s="12" t="str">
        <f t="shared" si="28"/>
        <v>2015/12</v>
      </c>
      <c r="D1807" s="4">
        <v>42363</v>
      </c>
      <c r="E1807" s="3" t="s">
        <v>21</v>
      </c>
      <c r="F1807" s="3" t="s">
        <v>481</v>
      </c>
      <c r="G1807" s="3" t="s">
        <v>3654</v>
      </c>
      <c r="H1807" s="5">
        <v>255968</v>
      </c>
      <c r="I1807" s="2">
        <v>4</v>
      </c>
      <c r="J1807" s="2">
        <v>2</v>
      </c>
      <c r="K1807" s="2">
        <v>51.193600000000004</v>
      </c>
      <c r="L1807" s="18" t="str">
        <f>VLOOKUP(F1807,'BD customers'!$1:$1048576,2,FALSE)</f>
        <v>Katherine Ducich</v>
      </c>
      <c r="M1807" s="2">
        <f>MATCH(orders[[#This Row],[Product ID]],'BD product'!A:A,0)</f>
        <v>1107</v>
      </c>
      <c r="N1807" s="2" t="str" cm="1">
        <f t="array" ref="N1807">INDEX('BD product'!A:D,M1807,2)</f>
        <v>Technology</v>
      </c>
    </row>
    <row r="1808" spans="1:14" x14ac:dyDescent="0.3">
      <c r="A1808" s="3" t="s">
        <v>2969</v>
      </c>
      <c r="B1808" s="4">
        <v>42358</v>
      </c>
      <c r="C1808" s="12" t="str">
        <f t="shared" si="28"/>
        <v>2015/12</v>
      </c>
      <c r="D1808" s="4">
        <v>42363</v>
      </c>
      <c r="E1808" s="3" t="s">
        <v>21</v>
      </c>
      <c r="F1808" s="3" t="s">
        <v>481</v>
      </c>
      <c r="G1808" s="3" t="s">
        <v>3656</v>
      </c>
      <c r="H1808" s="5">
        <v>359058</v>
      </c>
      <c r="I1808" s="2">
        <v>3</v>
      </c>
      <c r="J1808" s="2">
        <v>3</v>
      </c>
      <c r="K1808" s="2">
        <v>-71.811599999999999</v>
      </c>
      <c r="L1808" s="18" t="str">
        <f>VLOOKUP(F1808,'BD customers'!$1:$1048576,2,FALSE)</f>
        <v>Katherine Ducich</v>
      </c>
      <c r="M1808" s="2">
        <f>MATCH(orders[[#This Row],[Product ID]],'BD product'!A:A,0)</f>
        <v>1108</v>
      </c>
      <c r="N1808" s="2" t="str" cm="1">
        <f t="array" ref="N1808">INDEX('BD product'!A:D,M1808,2)</f>
        <v>Furniture</v>
      </c>
    </row>
    <row r="1809" spans="1:14" x14ac:dyDescent="0.3">
      <c r="A1809" s="3" t="s">
        <v>3658</v>
      </c>
      <c r="B1809" s="4">
        <v>42357</v>
      </c>
      <c r="C1809" s="12" t="str">
        <f t="shared" si="28"/>
        <v>2015/12</v>
      </c>
      <c r="D1809" s="4">
        <v>42358</v>
      </c>
      <c r="E1809" s="3" t="s">
        <v>64</v>
      </c>
      <c r="F1809" s="3" t="s">
        <v>2231</v>
      </c>
      <c r="G1809" s="3" t="s">
        <v>3659</v>
      </c>
      <c r="H1809" s="5">
        <v>434352</v>
      </c>
      <c r="I1809" s="2">
        <v>3</v>
      </c>
      <c r="J1809" s="2">
        <v>2</v>
      </c>
      <c r="K1809" s="2">
        <v>43.435200000000002</v>
      </c>
      <c r="L1809" s="18" t="str">
        <f>VLOOKUP(F1809,'BD customers'!$1:$1048576,2,FALSE)</f>
        <v>Jay Kimmel</v>
      </c>
      <c r="M1809" s="2">
        <f>MATCH(orders[[#This Row],[Product ID]],'BD product'!A:A,0)</f>
        <v>1109</v>
      </c>
      <c r="N1809" s="2" t="str" cm="1">
        <f t="array" ref="N1809">INDEX('BD product'!A:D,M1809,2)</f>
        <v>Office Supplies</v>
      </c>
    </row>
    <row r="1810" spans="1:14" x14ac:dyDescent="0.3">
      <c r="A1810" s="3" t="s">
        <v>3658</v>
      </c>
      <c r="B1810" s="4">
        <v>42357</v>
      </c>
      <c r="C1810" s="12" t="str">
        <f t="shared" si="28"/>
        <v>2015/12</v>
      </c>
      <c r="D1810" s="4">
        <v>42358</v>
      </c>
      <c r="E1810" s="3" t="s">
        <v>64</v>
      </c>
      <c r="F1810" s="3" t="s">
        <v>2231</v>
      </c>
      <c r="G1810" s="3" t="s">
        <v>3661</v>
      </c>
      <c r="H1810" s="5">
        <v>3552</v>
      </c>
      <c r="I1810" s="2">
        <v>2</v>
      </c>
      <c r="J1810" s="2">
        <v>2</v>
      </c>
      <c r="K1810" s="2">
        <v>4.4400000000000002E-2</v>
      </c>
      <c r="L1810" s="18" t="str">
        <f>VLOOKUP(F1810,'BD customers'!$1:$1048576,2,FALSE)</f>
        <v>Jay Kimmel</v>
      </c>
      <c r="M1810" s="2">
        <f>MATCH(orders[[#This Row],[Product ID]],'BD product'!A:A,0)</f>
        <v>1110</v>
      </c>
      <c r="N1810" s="2" t="str" cm="1">
        <f t="array" ref="N1810">INDEX('BD product'!A:D,M1810,2)</f>
        <v>Office Supplies</v>
      </c>
    </row>
    <row r="1811" spans="1:14" x14ac:dyDescent="0.3">
      <c r="A1811" s="3" t="s">
        <v>3658</v>
      </c>
      <c r="B1811" s="4">
        <v>42357</v>
      </c>
      <c r="C1811" s="12" t="str">
        <f t="shared" si="28"/>
        <v>2015/12</v>
      </c>
      <c r="D1811" s="4">
        <v>42358</v>
      </c>
      <c r="E1811" s="3" t="s">
        <v>64</v>
      </c>
      <c r="F1811" s="3" t="s">
        <v>2231</v>
      </c>
      <c r="G1811" s="3" t="s">
        <v>3663</v>
      </c>
      <c r="H1811" s="5">
        <v>88832</v>
      </c>
      <c r="I1811" s="2">
        <v>4</v>
      </c>
      <c r="J1811" s="2">
        <v>2</v>
      </c>
      <c r="K1811" s="2">
        <v>7.7728000000000002</v>
      </c>
      <c r="L1811" s="18" t="str">
        <f>VLOOKUP(F1811,'BD customers'!$1:$1048576,2,FALSE)</f>
        <v>Jay Kimmel</v>
      </c>
      <c r="M1811" s="2">
        <f>MATCH(orders[[#This Row],[Product ID]],'BD product'!A:A,0)</f>
        <v>1111</v>
      </c>
      <c r="N1811" s="2" t="str" cm="1">
        <f t="array" ref="N1811">INDEX('BD product'!A:D,M1811,2)</f>
        <v>Office Supplies</v>
      </c>
    </row>
    <row r="1812" spans="1:14" x14ac:dyDescent="0.3">
      <c r="A1812" s="3" t="s">
        <v>3665</v>
      </c>
      <c r="B1812" s="4">
        <v>42854</v>
      </c>
      <c r="C1812" s="12" t="str">
        <f t="shared" si="28"/>
        <v>2017/04</v>
      </c>
      <c r="D1812" s="4">
        <v>42859</v>
      </c>
      <c r="E1812" s="3" t="s">
        <v>11</v>
      </c>
      <c r="F1812" s="3" t="s">
        <v>3666</v>
      </c>
      <c r="G1812" s="3" t="s">
        <v>3667</v>
      </c>
      <c r="H1812" s="5">
        <v>104835</v>
      </c>
      <c r="I1812" s="2">
        <v>5</v>
      </c>
      <c r="J1812" s="2">
        <v>4</v>
      </c>
      <c r="K1812" s="2">
        <v>-0.69889999999999997</v>
      </c>
      <c r="L1812" s="18" t="str">
        <f>VLOOKUP(F1812,'BD customers'!$1:$1048576,2,FALSE)</f>
        <v>Filia McAdams</v>
      </c>
      <c r="M1812" s="2">
        <f>MATCH(orders[[#This Row],[Product ID]],'BD product'!A:A,0)</f>
        <v>1112</v>
      </c>
      <c r="N1812" s="2" t="str" cm="1">
        <f t="array" ref="N1812">INDEX('BD product'!A:D,M1812,2)</f>
        <v>Furniture</v>
      </c>
    </row>
    <row r="1813" spans="1:14" x14ac:dyDescent="0.3">
      <c r="A1813" s="3" t="s">
        <v>630</v>
      </c>
      <c r="B1813" s="4">
        <v>41910</v>
      </c>
      <c r="C1813" s="12" t="str">
        <f t="shared" si="28"/>
        <v>2014/09</v>
      </c>
      <c r="D1813" s="4">
        <v>41915</v>
      </c>
      <c r="E1813" s="3" t="s">
        <v>21</v>
      </c>
      <c r="F1813" s="3" t="s">
        <v>631</v>
      </c>
      <c r="G1813" s="3" t="s">
        <v>3669</v>
      </c>
      <c r="H1813" s="5">
        <v>96256</v>
      </c>
      <c r="I1813" s="2">
        <v>8</v>
      </c>
      <c r="J1813" s="2">
        <v>2</v>
      </c>
      <c r="K1813" s="2">
        <v>31.283200000000001</v>
      </c>
      <c r="L1813" s="18" t="str">
        <f>VLOOKUP(F1813,'BD customers'!$1:$1048576,2,FALSE)</f>
        <v>Keith Dawkins</v>
      </c>
      <c r="M1813" s="2">
        <f>MATCH(orders[[#This Row],[Product ID]],'BD product'!A:A,0)</f>
        <v>1113</v>
      </c>
      <c r="N1813" s="2" t="str" cm="1">
        <f t="array" ref="N1813">INDEX('BD product'!A:D,M1813,2)</f>
        <v>Office Supplies</v>
      </c>
    </row>
    <row r="1814" spans="1:14" x14ac:dyDescent="0.3">
      <c r="A1814" s="3" t="s">
        <v>54</v>
      </c>
      <c r="B1814" s="4">
        <v>42945</v>
      </c>
      <c r="C1814" s="12" t="str">
        <f t="shared" si="28"/>
        <v>2017/07</v>
      </c>
      <c r="D1814" s="4">
        <v>42948</v>
      </c>
      <c r="E1814" s="3" t="s">
        <v>11</v>
      </c>
      <c r="F1814" s="3" t="s">
        <v>55</v>
      </c>
      <c r="G1814" s="3" t="s">
        <v>3671</v>
      </c>
      <c r="H1814" s="5">
        <v>34848</v>
      </c>
      <c r="I1814" s="2">
        <v>2</v>
      </c>
      <c r="J1814" s="2">
        <v>2</v>
      </c>
      <c r="K1814" s="2">
        <v>0.65339999999999998</v>
      </c>
      <c r="L1814" s="18" t="str">
        <f>VLOOKUP(F1814,'BD customers'!$1:$1048576,2,FALSE)</f>
        <v>Anna Gayman</v>
      </c>
      <c r="M1814" s="2">
        <f>MATCH(orders[[#This Row],[Product ID]],'BD product'!A:A,0)</f>
        <v>1114</v>
      </c>
      <c r="N1814" s="2" t="str" cm="1">
        <f t="array" ref="N1814">INDEX('BD product'!A:D,M1814,2)</f>
        <v>Office Supplies</v>
      </c>
    </row>
    <row r="1815" spans="1:14" x14ac:dyDescent="0.3">
      <c r="A1815" s="3" t="s">
        <v>1878</v>
      </c>
      <c r="B1815" s="4">
        <v>42250</v>
      </c>
      <c r="C1815" s="12" t="str">
        <f t="shared" si="28"/>
        <v>2015/09</v>
      </c>
      <c r="D1815" s="4">
        <v>42256</v>
      </c>
      <c r="E1815" s="3" t="s">
        <v>21</v>
      </c>
      <c r="F1815" s="3" t="s">
        <v>89</v>
      </c>
      <c r="G1815" s="3" t="s">
        <v>3673</v>
      </c>
      <c r="H1815" s="5">
        <v>12945</v>
      </c>
      <c r="I1815" s="2">
        <v>5</v>
      </c>
      <c r="J1815" s="2">
        <v>0</v>
      </c>
      <c r="K1815" s="2">
        <v>4.6601999999999997</v>
      </c>
      <c r="L1815" s="18" t="str">
        <f>VLOOKUP(F1815,'BD customers'!$1:$1048576,2,FALSE)</f>
        <v>David Bremer</v>
      </c>
      <c r="M1815" s="2">
        <f>MATCH(orders[[#This Row],[Product ID]],'BD product'!A:A,0)</f>
        <v>1115</v>
      </c>
      <c r="N1815" s="2" t="str" cm="1">
        <f t="array" ref="N1815">INDEX('BD product'!A:D,M1815,2)</f>
        <v>Technology</v>
      </c>
    </row>
    <row r="1816" spans="1:14" x14ac:dyDescent="0.3">
      <c r="A1816" s="3" t="s">
        <v>2146</v>
      </c>
      <c r="B1816" s="4">
        <v>43038</v>
      </c>
      <c r="C1816" s="12" t="str">
        <f t="shared" si="28"/>
        <v>2017/10</v>
      </c>
      <c r="D1816" s="4">
        <v>43042</v>
      </c>
      <c r="E1816" s="3" t="s">
        <v>21</v>
      </c>
      <c r="F1816" s="3" t="s">
        <v>2147</v>
      </c>
      <c r="G1816" s="3" t="s">
        <v>3675</v>
      </c>
      <c r="H1816" s="5">
        <v>20736</v>
      </c>
      <c r="I1816" s="2">
        <v>4</v>
      </c>
      <c r="J1816" s="2">
        <v>2</v>
      </c>
      <c r="K1816" s="2">
        <v>7.2576000000000001</v>
      </c>
      <c r="L1816" s="18" t="str">
        <f>VLOOKUP(F1816,'BD customers'!$1:$1048576,2,FALSE)</f>
        <v>Mick Crebagga</v>
      </c>
      <c r="M1816" s="2">
        <f>MATCH(orders[[#This Row],[Product ID]],'BD product'!A:A,0)</f>
        <v>1116</v>
      </c>
      <c r="N1816" s="2" t="str" cm="1">
        <f t="array" ref="N1816">INDEX('BD product'!A:D,M1816,2)</f>
        <v>Office Supplies</v>
      </c>
    </row>
    <row r="1817" spans="1:14" x14ac:dyDescent="0.3">
      <c r="A1817" s="3" t="s">
        <v>2293</v>
      </c>
      <c r="B1817" s="4">
        <v>42595</v>
      </c>
      <c r="C1817" s="12" t="str">
        <f t="shared" si="28"/>
        <v>2016/08</v>
      </c>
      <c r="D1817" s="4">
        <v>42599</v>
      </c>
      <c r="E1817" s="3" t="s">
        <v>11</v>
      </c>
      <c r="F1817" s="3" t="s">
        <v>412</v>
      </c>
      <c r="G1817" s="3" t="s">
        <v>3677</v>
      </c>
      <c r="H1817" s="5">
        <v>10272</v>
      </c>
      <c r="I1817" s="2">
        <v>3</v>
      </c>
      <c r="J1817" s="2">
        <v>2</v>
      </c>
      <c r="K1817" s="2">
        <v>3.2099999999999997E-2</v>
      </c>
      <c r="L1817" s="18" t="str">
        <f>VLOOKUP(F1817,'BD customers'!$1:$1048576,2,FALSE)</f>
        <v>Erin Mull</v>
      </c>
      <c r="M1817" s="2">
        <f>MATCH(orders[[#This Row],[Product ID]],'BD product'!A:A,0)</f>
        <v>1117</v>
      </c>
      <c r="N1817" s="2" t="str" cm="1">
        <f t="array" ref="N1817">INDEX('BD product'!A:D,M1817,2)</f>
        <v>Office Supplies</v>
      </c>
    </row>
    <row r="1818" spans="1:14" x14ac:dyDescent="0.3">
      <c r="A1818" s="3" t="s">
        <v>3678</v>
      </c>
      <c r="B1818" s="4">
        <v>42330</v>
      </c>
      <c r="C1818" s="12" t="str">
        <f t="shared" si="28"/>
        <v>2015/11</v>
      </c>
      <c r="D1818" s="4">
        <v>42335</v>
      </c>
      <c r="E1818" s="3" t="s">
        <v>21</v>
      </c>
      <c r="F1818" s="3" t="s">
        <v>621</v>
      </c>
      <c r="G1818" s="3" t="s">
        <v>3679</v>
      </c>
      <c r="H1818" s="5">
        <v>206962</v>
      </c>
      <c r="I1818" s="2">
        <v>2</v>
      </c>
      <c r="J1818" s="2">
        <v>3</v>
      </c>
      <c r="K1818" s="2">
        <v>-32.522599999999997</v>
      </c>
      <c r="L1818" s="18" t="str">
        <f>VLOOKUP(F1818,'BD customers'!$1:$1048576,2,FALSE)</f>
        <v>Meg O'Connel</v>
      </c>
      <c r="M1818" s="2">
        <f>MATCH(orders[[#This Row],[Product ID]],'BD product'!A:A,0)</f>
        <v>1118</v>
      </c>
      <c r="N1818" s="2" t="str" cm="1">
        <f t="array" ref="N1818">INDEX('BD product'!A:D,M1818,2)</f>
        <v>Furniture</v>
      </c>
    </row>
    <row r="1819" spans="1:14" x14ac:dyDescent="0.3">
      <c r="A1819" s="3" t="s">
        <v>2933</v>
      </c>
      <c r="B1819" s="4">
        <v>43071</v>
      </c>
      <c r="C1819" s="12" t="str">
        <f t="shared" si="28"/>
        <v>2017/12</v>
      </c>
      <c r="D1819" s="4">
        <v>43074</v>
      </c>
      <c r="E1819" s="3" t="s">
        <v>64</v>
      </c>
      <c r="F1819" s="3" t="s">
        <v>524</v>
      </c>
      <c r="G1819" s="3" t="s">
        <v>3681</v>
      </c>
      <c r="H1819" s="5">
        <v>856</v>
      </c>
      <c r="I1819" s="2">
        <v>2</v>
      </c>
      <c r="J1819" s="2">
        <v>0</v>
      </c>
      <c r="K1819" s="2">
        <v>0.38519999999999999</v>
      </c>
      <c r="L1819" s="18" t="str">
        <f>VLOOKUP(F1819,'BD customers'!$1:$1048576,2,FALSE)</f>
        <v>Victoria Wilson</v>
      </c>
      <c r="M1819" s="2">
        <f>MATCH(orders[[#This Row],[Product ID]],'BD product'!A:A,0)</f>
        <v>1119</v>
      </c>
      <c r="N1819" s="2" t="str" cm="1">
        <f t="array" ref="N1819">INDEX('BD product'!A:D,M1819,2)</f>
        <v>Office Supplies</v>
      </c>
    </row>
    <row r="1820" spans="1:14" x14ac:dyDescent="0.3">
      <c r="A1820" s="3" t="s">
        <v>2978</v>
      </c>
      <c r="B1820" s="4">
        <v>42346</v>
      </c>
      <c r="C1820" s="12" t="str">
        <f t="shared" si="28"/>
        <v>2015/12</v>
      </c>
      <c r="D1820" s="4">
        <v>42349</v>
      </c>
      <c r="E1820" s="3" t="s">
        <v>11</v>
      </c>
      <c r="F1820" s="3" t="s">
        <v>1398</v>
      </c>
      <c r="G1820" s="3" t="s">
        <v>3683</v>
      </c>
      <c r="H1820" s="5">
        <v>17184</v>
      </c>
      <c r="I1820" s="2">
        <v>6</v>
      </c>
      <c r="J1820" s="2">
        <v>2</v>
      </c>
      <c r="K1820" s="2">
        <v>1.5036</v>
      </c>
      <c r="L1820" s="18" t="str">
        <f>VLOOKUP(F1820,'BD customers'!$1:$1048576,2,FALSE)</f>
        <v>Tonja Turnell</v>
      </c>
      <c r="M1820" s="2">
        <f>MATCH(orders[[#This Row],[Product ID]],'BD product'!A:A,0)</f>
        <v>1120</v>
      </c>
      <c r="N1820" s="2" t="str" cm="1">
        <f t="array" ref="N1820">INDEX('BD product'!A:D,M1820,2)</f>
        <v>Technology</v>
      </c>
    </row>
    <row r="1821" spans="1:14" x14ac:dyDescent="0.3">
      <c r="A1821" s="3" t="s">
        <v>3685</v>
      </c>
      <c r="B1821" s="4">
        <v>42252</v>
      </c>
      <c r="C1821" s="12" t="str">
        <f t="shared" si="28"/>
        <v>2015/09</v>
      </c>
      <c r="D1821" s="4">
        <v>42256</v>
      </c>
      <c r="E1821" s="3" t="s">
        <v>21</v>
      </c>
      <c r="F1821" s="3" t="s">
        <v>1310</v>
      </c>
      <c r="G1821" s="3" t="s">
        <v>3686</v>
      </c>
      <c r="H1821" s="5">
        <v>411332</v>
      </c>
      <c r="I1821" s="2">
        <v>4</v>
      </c>
      <c r="J1821" s="2">
        <v>15</v>
      </c>
      <c r="K1821" s="2">
        <v>-4.8391999999999999</v>
      </c>
      <c r="L1821" s="18" t="str">
        <f>VLOOKUP(F1821,'BD customers'!$1:$1048576,2,FALSE)</f>
        <v>Arthur Gainer</v>
      </c>
      <c r="M1821" s="2">
        <f>MATCH(orders[[#This Row],[Product ID]],'BD product'!A:A,0)</f>
        <v>1121</v>
      </c>
      <c r="N1821" s="2" t="str" cm="1">
        <f t="array" ref="N1821">INDEX('BD product'!A:D,M1821,2)</f>
        <v>Furniture</v>
      </c>
    </row>
    <row r="1822" spans="1:14" x14ac:dyDescent="0.3">
      <c r="A1822" s="3" t="s">
        <v>3685</v>
      </c>
      <c r="B1822" s="4">
        <v>42252</v>
      </c>
      <c r="C1822" s="12" t="str">
        <f t="shared" si="28"/>
        <v>2015/09</v>
      </c>
      <c r="D1822" s="4">
        <v>42256</v>
      </c>
      <c r="E1822" s="3" t="s">
        <v>21</v>
      </c>
      <c r="F1822" s="3" t="s">
        <v>1310</v>
      </c>
      <c r="G1822" s="3" t="s">
        <v>3688</v>
      </c>
      <c r="H1822" s="5">
        <v>28752</v>
      </c>
      <c r="I1822" s="2">
        <v>6</v>
      </c>
      <c r="J1822" s="2">
        <v>2</v>
      </c>
      <c r="K1822" s="2">
        <v>9.7037999999999993</v>
      </c>
      <c r="L1822" s="18" t="str">
        <f>VLOOKUP(F1822,'BD customers'!$1:$1048576,2,FALSE)</f>
        <v>Arthur Gainer</v>
      </c>
      <c r="M1822" s="2">
        <f>MATCH(orders[[#This Row],[Product ID]],'BD product'!A:A,0)</f>
        <v>1122</v>
      </c>
      <c r="N1822" s="2" t="str" cm="1">
        <f t="array" ref="N1822">INDEX('BD product'!A:D,M1822,2)</f>
        <v>Office Supplies</v>
      </c>
    </row>
    <row r="1823" spans="1:14" x14ac:dyDescent="0.3">
      <c r="A1823" s="3" t="s">
        <v>3685</v>
      </c>
      <c r="B1823" s="4">
        <v>42252</v>
      </c>
      <c r="C1823" s="12" t="str">
        <f t="shared" si="28"/>
        <v>2015/09</v>
      </c>
      <c r="D1823" s="4">
        <v>42256</v>
      </c>
      <c r="E1823" s="3" t="s">
        <v>21</v>
      </c>
      <c r="F1823" s="3" t="s">
        <v>1310</v>
      </c>
      <c r="G1823" s="3" t="s">
        <v>3690</v>
      </c>
      <c r="H1823" s="5">
        <v>293199</v>
      </c>
      <c r="I1823" s="2">
        <v>3</v>
      </c>
      <c r="J1823" s="2">
        <v>15</v>
      </c>
      <c r="K1823" s="2">
        <v>-20.696400000000001</v>
      </c>
      <c r="L1823" s="18" t="str">
        <f>VLOOKUP(F1823,'BD customers'!$1:$1048576,2,FALSE)</f>
        <v>Arthur Gainer</v>
      </c>
      <c r="M1823" s="2">
        <f>MATCH(orders[[#This Row],[Product ID]],'BD product'!A:A,0)</f>
        <v>1123</v>
      </c>
      <c r="N1823" s="2" t="str" cm="1">
        <f t="array" ref="N1823">INDEX('BD product'!A:D,M1823,2)</f>
        <v>Furniture</v>
      </c>
    </row>
    <row r="1824" spans="1:14" x14ac:dyDescent="0.3">
      <c r="A1824" s="3" t="s">
        <v>1491</v>
      </c>
      <c r="B1824" s="4">
        <v>42586</v>
      </c>
      <c r="C1824" s="12" t="str">
        <f t="shared" si="28"/>
        <v>2016/08</v>
      </c>
      <c r="D1824" s="4">
        <v>42590</v>
      </c>
      <c r="E1824" s="3" t="s">
        <v>21</v>
      </c>
      <c r="F1824" s="3" t="s">
        <v>1492</v>
      </c>
      <c r="G1824" s="3" t="s">
        <v>3692</v>
      </c>
      <c r="H1824" s="5">
        <v>1098</v>
      </c>
      <c r="I1824" s="2">
        <v>9</v>
      </c>
      <c r="J1824" s="2">
        <v>0</v>
      </c>
      <c r="K1824" s="2">
        <v>4.6116000000000001</v>
      </c>
      <c r="L1824" s="18" t="str">
        <f>VLOOKUP(F1824,'BD customers'!$1:$1048576,2,FALSE)</f>
        <v>Max Ludwig</v>
      </c>
      <c r="M1824" s="2">
        <f>MATCH(orders[[#This Row],[Product ID]],'BD product'!A:A,0)</f>
        <v>1124</v>
      </c>
      <c r="N1824" s="2" t="str" cm="1">
        <f t="array" ref="N1824">INDEX('BD product'!A:D,M1824,2)</f>
        <v>Furniture</v>
      </c>
    </row>
    <row r="1825" spans="1:14" x14ac:dyDescent="0.3">
      <c r="A1825" s="3" t="s">
        <v>1491</v>
      </c>
      <c r="B1825" s="4">
        <v>42586</v>
      </c>
      <c r="C1825" s="12" t="str">
        <f t="shared" si="28"/>
        <v>2016/08</v>
      </c>
      <c r="D1825" s="4">
        <v>42590</v>
      </c>
      <c r="E1825" s="3" t="s">
        <v>21</v>
      </c>
      <c r="F1825" s="3" t="s">
        <v>1492</v>
      </c>
      <c r="G1825" s="3" t="s">
        <v>3694</v>
      </c>
      <c r="H1825" s="5">
        <v>982</v>
      </c>
      <c r="I1825" s="2">
        <v>2</v>
      </c>
      <c r="J1825" s="2">
        <v>0</v>
      </c>
      <c r="K1825" s="2">
        <v>4.8117999999999999</v>
      </c>
      <c r="L1825" s="18" t="str">
        <f>VLOOKUP(F1825,'BD customers'!$1:$1048576,2,FALSE)</f>
        <v>Max Ludwig</v>
      </c>
      <c r="M1825" s="2">
        <f>MATCH(orders[[#This Row],[Product ID]],'BD product'!A:A,0)</f>
        <v>1125</v>
      </c>
      <c r="N1825" s="2" t="str" cm="1">
        <f t="array" ref="N1825">INDEX('BD product'!A:D,M1825,2)</f>
        <v>Office Supplies</v>
      </c>
    </row>
    <row r="1826" spans="1:14" x14ac:dyDescent="0.3">
      <c r="A1826" s="3" t="s">
        <v>2919</v>
      </c>
      <c r="B1826" s="4">
        <v>41757</v>
      </c>
      <c r="C1826" s="12" t="str">
        <f t="shared" si="28"/>
        <v>2014/04</v>
      </c>
      <c r="D1826" s="4">
        <v>41762</v>
      </c>
      <c r="E1826" s="3" t="s">
        <v>21</v>
      </c>
      <c r="F1826" s="3" t="s">
        <v>643</v>
      </c>
      <c r="G1826" s="3" t="s">
        <v>3696</v>
      </c>
      <c r="H1826" s="5">
        <v>2086</v>
      </c>
      <c r="I1826" s="2">
        <v>2</v>
      </c>
      <c r="J1826" s="2">
        <v>0</v>
      </c>
      <c r="K1826" s="2">
        <v>0.93869999999999998</v>
      </c>
      <c r="L1826" s="18" t="str">
        <f>VLOOKUP(F1826,'BD customers'!$1:$1048576,2,FALSE)</f>
        <v>Muhammed Yedwab</v>
      </c>
      <c r="M1826" s="2">
        <f>MATCH(orders[[#This Row],[Product ID]],'BD product'!A:A,0)</f>
        <v>1126</v>
      </c>
      <c r="N1826" s="2" t="str" cm="1">
        <f t="array" ref="N1826">INDEX('BD product'!A:D,M1826,2)</f>
        <v>Office Supplies</v>
      </c>
    </row>
    <row r="1827" spans="1:14" x14ac:dyDescent="0.3">
      <c r="A1827" s="3" t="s">
        <v>2919</v>
      </c>
      <c r="B1827" s="4">
        <v>41757</v>
      </c>
      <c r="C1827" s="12" t="str">
        <f t="shared" si="28"/>
        <v>2014/04</v>
      </c>
      <c r="D1827" s="4">
        <v>41762</v>
      </c>
      <c r="E1827" s="3" t="s">
        <v>21</v>
      </c>
      <c r="F1827" s="3" t="s">
        <v>643</v>
      </c>
      <c r="G1827" s="3" t="s">
        <v>3698</v>
      </c>
      <c r="H1827" s="5">
        <v>49761</v>
      </c>
      <c r="I1827" s="2">
        <v>9</v>
      </c>
      <c r="J1827" s="2">
        <v>0</v>
      </c>
      <c r="K1827" s="2">
        <v>129.37860000000001</v>
      </c>
      <c r="L1827" s="18" t="str">
        <f>VLOOKUP(F1827,'BD customers'!$1:$1048576,2,FALSE)</f>
        <v>Muhammed Yedwab</v>
      </c>
      <c r="M1827" s="2">
        <f>MATCH(orders[[#This Row],[Product ID]],'BD product'!A:A,0)</f>
        <v>1127</v>
      </c>
      <c r="N1827" s="2" t="str" cm="1">
        <f t="array" ref="N1827">INDEX('BD product'!A:D,M1827,2)</f>
        <v>Office Supplies</v>
      </c>
    </row>
    <row r="1828" spans="1:14" x14ac:dyDescent="0.3">
      <c r="A1828" s="3" t="s">
        <v>2919</v>
      </c>
      <c r="B1828" s="4">
        <v>41757</v>
      </c>
      <c r="C1828" s="12" t="str">
        <f t="shared" si="28"/>
        <v>2014/04</v>
      </c>
      <c r="D1828" s="4">
        <v>41762</v>
      </c>
      <c r="E1828" s="3" t="s">
        <v>21</v>
      </c>
      <c r="F1828" s="3" t="s">
        <v>643</v>
      </c>
      <c r="G1828" s="3" t="s">
        <v>3700</v>
      </c>
      <c r="H1828" s="5">
        <v>534</v>
      </c>
      <c r="I1828" s="2">
        <v>2</v>
      </c>
      <c r="J1828" s="2">
        <v>0</v>
      </c>
      <c r="K1828" s="2">
        <v>1.4952000000000001</v>
      </c>
      <c r="L1828" s="18" t="str">
        <f>VLOOKUP(F1828,'BD customers'!$1:$1048576,2,FALSE)</f>
        <v>Muhammed Yedwab</v>
      </c>
      <c r="M1828" s="2">
        <f>MATCH(orders[[#This Row],[Product ID]],'BD product'!A:A,0)</f>
        <v>1128</v>
      </c>
      <c r="N1828" s="2" t="str" cm="1">
        <f t="array" ref="N1828">INDEX('BD product'!A:D,M1828,2)</f>
        <v>Office Supplies</v>
      </c>
    </row>
    <row r="1829" spans="1:14" x14ac:dyDescent="0.3">
      <c r="A1829" s="3" t="s">
        <v>1728</v>
      </c>
      <c r="B1829" s="4">
        <v>42332</v>
      </c>
      <c r="C1829" s="12" t="str">
        <f t="shared" si="28"/>
        <v>2015/11</v>
      </c>
      <c r="D1829" s="4">
        <v>42336</v>
      </c>
      <c r="E1829" s="3" t="s">
        <v>21</v>
      </c>
      <c r="F1829" s="3" t="s">
        <v>267</v>
      </c>
      <c r="G1829" s="3" t="s">
        <v>3702</v>
      </c>
      <c r="H1829" s="5">
        <v>36891</v>
      </c>
      <c r="I1829" s="2">
        <v>9</v>
      </c>
      <c r="J1829" s="2">
        <v>0</v>
      </c>
      <c r="K1829" s="2">
        <v>180.76589999999999</v>
      </c>
      <c r="L1829" s="18" t="str">
        <f>VLOOKUP(F1829,'BD customers'!$1:$1048576,2,FALSE)</f>
        <v>Darren Powers</v>
      </c>
      <c r="M1829" s="2">
        <f>MATCH(orders[[#This Row],[Product ID]],'BD product'!A:A,0)</f>
        <v>1129</v>
      </c>
      <c r="N1829" s="2" t="str" cm="1">
        <f t="array" ref="N1829">INDEX('BD product'!A:D,M1829,2)</f>
        <v>Office Supplies</v>
      </c>
    </row>
    <row r="1830" spans="1:14" x14ac:dyDescent="0.3">
      <c r="A1830" s="3" t="s">
        <v>2874</v>
      </c>
      <c r="B1830" s="4">
        <v>42194</v>
      </c>
      <c r="C1830" s="12" t="str">
        <f t="shared" si="28"/>
        <v>2015/07</v>
      </c>
      <c r="D1830" s="4">
        <v>42198</v>
      </c>
      <c r="E1830" s="3" t="s">
        <v>21</v>
      </c>
      <c r="F1830" s="3" t="s">
        <v>1067</v>
      </c>
      <c r="G1830" s="3" t="s">
        <v>3704</v>
      </c>
      <c r="H1830" s="5">
        <v>658</v>
      </c>
      <c r="I1830" s="2">
        <v>2</v>
      </c>
      <c r="J1830" s="2">
        <v>0</v>
      </c>
      <c r="K1830" s="2">
        <v>3.0268000000000002</v>
      </c>
      <c r="L1830" s="18" t="str">
        <f>VLOOKUP(F1830,'BD customers'!$1:$1048576,2,FALSE)</f>
        <v>Claudia Bergmann</v>
      </c>
      <c r="M1830" s="2">
        <f>MATCH(orders[[#This Row],[Product ID]],'BD product'!A:A,0)</f>
        <v>1130</v>
      </c>
      <c r="N1830" s="2" t="str" cm="1">
        <f t="array" ref="N1830">INDEX('BD product'!A:D,M1830,2)</f>
        <v>Office Supplies</v>
      </c>
    </row>
    <row r="1831" spans="1:14" x14ac:dyDescent="0.3">
      <c r="A1831" s="3" t="s">
        <v>3034</v>
      </c>
      <c r="B1831" s="4">
        <v>43000</v>
      </c>
      <c r="C1831" s="12" t="str">
        <f t="shared" si="28"/>
        <v>2017/09</v>
      </c>
      <c r="D1831" s="4">
        <v>43004</v>
      </c>
      <c r="E1831" s="3" t="s">
        <v>21</v>
      </c>
      <c r="F1831" s="3" t="s">
        <v>3035</v>
      </c>
      <c r="G1831" s="3" t="s">
        <v>3706</v>
      </c>
      <c r="H1831" s="5">
        <v>8697</v>
      </c>
      <c r="I1831" s="2">
        <v>3</v>
      </c>
      <c r="J1831" s="2">
        <v>0</v>
      </c>
      <c r="K1831" s="2">
        <v>25.221299999999999</v>
      </c>
      <c r="L1831" s="18" t="str">
        <f>VLOOKUP(F1831,'BD customers'!$1:$1048576,2,FALSE)</f>
        <v>Jim Epp</v>
      </c>
      <c r="M1831" s="2">
        <f>MATCH(orders[[#This Row],[Product ID]],'BD product'!A:A,0)</f>
        <v>1131</v>
      </c>
      <c r="N1831" s="2" t="str" cm="1">
        <f t="array" ref="N1831">INDEX('BD product'!A:D,M1831,2)</f>
        <v>Technology</v>
      </c>
    </row>
    <row r="1832" spans="1:14" x14ac:dyDescent="0.3">
      <c r="A1832" s="3" t="s">
        <v>2752</v>
      </c>
      <c r="B1832" s="4">
        <v>42050</v>
      </c>
      <c r="C1832" s="12" t="str">
        <f t="shared" si="28"/>
        <v>2015/02</v>
      </c>
      <c r="D1832" s="4">
        <v>42054</v>
      </c>
      <c r="E1832" s="3" t="s">
        <v>21</v>
      </c>
      <c r="F1832" s="3" t="s">
        <v>2753</v>
      </c>
      <c r="G1832" s="3" t="s">
        <v>3708</v>
      </c>
      <c r="H1832" s="5">
        <v>13995</v>
      </c>
      <c r="I1832" s="2">
        <v>5</v>
      </c>
      <c r="J1832" s="2">
        <v>0</v>
      </c>
      <c r="K1832" s="2">
        <v>26.590499999999999</v>
      </c>
      <c r="L1832" s="18" t="str">
        <f>VLOOKUP(F1832,'BD customers'!$1:$1048576,2,FALSE)</f>
        <v>Roy Phan</v>
      </c>
      <c r="M1832" s="2">
        <f>MATCH(orders[[#This Row],[Product ID]],'BD product'!A:A,0)</f>
        <v>1132</v>
      </c>
      <c r="N1832" s="2" t="str" cm="1">
        <f t="array" ref="N1832">INDEX('BD product'!A:D,M1832,2)</f>
        <v>Technology</v>
      </c>
    </row>
    <row r="1833" spans="1:14" x14ac:dyDescent="0.3">
      <c r="A1833" s="3" t="s">
        <v>3710</v>
      </c>
      <c r="B1833" s="4">
        <v>41974</v>
      </c>
      <c r="C1833" s="12" t="str">
        <f t="shared" si="28"/>
        <v>2014/12</v>
      </c>
      <c r="D1833" s="4">
        <v>41976</v>
      </c>
      <c r="E1833" s="3" t="s">
        <v>64</v>
      </c>
      <c r="F1833" s="3" t="s">
        <v>1321</v>
      </c>
      <c r="G1833" s="3" t="s">
        <v>3711</v>
      </c>
      <c r="H1833" s="5">
        <v>280784</v>
      </c>
      <c r="I1833" s="2">
        <v>8</v>
      </c>
      <c r="J1833" s="2">
        <v>0</v>
      </c>
      <c r="K1833" s="2">
        <v>673.88160000000005</v>
      </c>
      <c r="L1833" s="18" t="str">
        <f>VLOOKUP(F1833,'BD customers'!$1:$1048576,2,FALSE)</f>
        <v>Resi PÃ¶lking</v>
      </c>
      <c r="M1833" s="2">
        <f>MATCH(orders[[#This Row],[Product ID]],'BD product'!A:A,0)</f>
        <v>1133</v>
      </c>
      <c r="N1833" s="2" t="str" cm="1">
        <f t="array" ref="N1833">INDEX('BD product'!A:D,M1833,2)</f>
        <v>Furniture</v>
      </c>
    </row>
    <row r="1834" spans="1:14" x14ac:dyDescent="0.3">
      <c r="A1834" s="3" t="s">
        <v>3710</v>
      </c>
      <c r="B1834" s="4">
        <v>41974</v>
      </c>
      <c r="C1834" s="12" t="str">
        <f t="shared" si="28"/>
        <v>2014/12</v>
      </c>
      <c r="D1834" s="4">
        <v>41976</v>
      </c>
      <c r="E1834" s="3" t="s">
        <v>64</v>
      </c>
      <c r="F1834" s="3" t="s">
        <v>1321</v>
      </c>
      <c r="G1834" s="3" t="s">
        <v>3713</v>
      </c>
      <c r="H1834" s="5">
        <v>4664</v>
      </c>
      <c r="I1834" s="2">
        <v>4</v>
      </c>
      <c r="J1834" s="2">
        <v>0</v>
      </c>
      <c r="K1834" s="2">
        <v>12.5928</v>
      </c>
      <c r="L1834" s="18" t="str">
        <f>VLOOKUP(F1834,'BD customers'!$1:$1048576,2,FALSE)</f>
        <v>Resi PÃ¶lking</v>
      </c>
      <c r="M1834" s="2">
        <f>MATCH(orders[[#This Row],[Product ID]],'BD product'!A:A,0)</f>
        <v>1134</v>
      </c>
      <c r="N1834" s="2" t="str" cm="1">
        <f t="array" ref="N1834">INDEX('BD product'!A:D,M1834,2)</f>
        <v>Office Supplies</v>
      </c>
    </row>
    <row r="1835" spans="1:14" x14ac:dyDescent="0.3">
      <c r="A1835" s="3" t="s">
        <v>68</v>
      </c>
      <c r="B1835" s="4">
        <v>42974</v>
      </c>
      <c r="C1835" s="12" t="str">
        <f t="shared" si="28"/>
        <v>2017/08</v>
      </c>
      <c r="D1835" s="4">
        <v>42977</v>
      </c>
      <c r="E1835" s="3" t="s">
        <v>64</v>
      </c>
      <c r="F1835" s="3" t="s">
        <v>69</v>
      </c>
      <c r="G1835" s="3" t="s">
        <v>3715</v>
      </c>
      <c r="H1835" s="5">
        <v>34797</v>
      </c>
      <c r="I1835" s="2">
        <v>3</v>
      </c>
      <c r="J1835" s="2">
        <v>0</v>
      </c>
      <c r="K1835" s="2">
        <v>100.9113</v>
      </c>
      <c r="L1835" s="18" t="str">
        <f>VLOOKUP(F1835,'BD customers'!$1:$1048576,2,FALSE)</f>
        <v>Mathew Reese</v>
      </c>
      <c r="M1835" s="2">
        <f>MATCH(orders[[#This Row],[Product ID]],'BD product'!A:A,0)</f>
        <v>1135</v>
      </c>
      <c r="N1835" s="2" t="str" cm="1">
        <f t="array" ref="N1835">INDEX('BD product'!A:D,M1835,2)</f>
        <v>Technology</v>
      </c>
    </row>
    <row r="1836" spans="1:14" x14ac:dyDescent="0.3">
      <c r="A1836" s="3" t="s">
        <v>932</v>
      </c>
      <c r="B1836" s="4">
        <v>42590</v>
      </c>
      <c r="C1836" s="12" t="str">
        <f t="shared" si="28"/>
        <v>2016/08</v>
      </c>
      <c r="D1836" s="4">
        <v>42592</v>
      </c>
      <c r="E1836" s="3" t="s">
        <v>11</v>
      </c>
      <c r="F1836" s="3" t="s">
        <v>933</v>
      </c>
      <c r="G1836" s="3" t="s">
        <v>3717</v>
      </c>
      <c r="H1836" s="5">
        <v>53952</v>
      </c>
      <c r="I1836" s="2">
        <v>3</v>
      </c>
      <c r="J1836" s="2">
        <v>2</v>
      </c>
      <c r="K1836" s="2">
        <v>17.534400000000002</v>
      </c>
      <c r="L1836" s="18" t="str">
        <f>VLOOKUP(F1836,'BD customers'!$1:$1048576,2,FALSE)</f>
        <v>Jill Fjeld</v>
      </c>
      <c r="M1836" s="2">
        <f>MATCH(orders[[#This Row],[Product ID]],'BD product'!A:A,0)</f>
        <v>1136</v>
      </c>
      <c r="N1836" s="2" t="str" cm="1">
        <f t="array" ref="N1836">INDEX('BD product'!A:D,M1836,2)</f>
        <v>Office Supplies</v>
      </c>
    </row>
    <row r="1837" spans="1:14" x14ac:dyDescent="0.3">
      <c r="A1837" s="3" t="s">
        <v>1781</v>
      </c>
      <c r="B1837" s="4">
        <v>43000</v>
      </c>
      <c r="C1837" s="12" t="str">
        <f t="shared" si="28"/>
        <v>2017/09</v>
      </c>
      <c r="D1837" s="4">
        <v>43004</v>
      </c>
      <c r="E1837" s="3" t="s">
        <v>11</v>
      </c>
      <c r="F1837" s="3" t="s">
        <v>1782</v>
      </c>
      <c r="G1837" s="3" t="s">
        <v>3719</v>
      </c>
      <c r="H1837" s="5">
        <v>79984</v>
      </c>
      <c r="I1837" s="2">
        <v>2</v>
      </c>
      <c r="J1837" s="2">
        <v>2</v>
      </c>
      <c r="K1837" s="2">
        <v>22.9954</v>
      </c>
      <c r="L1837" s="18" t="str">
        <f>VLOOKUP(F1837,'BD customers'!$1:$1048576,2,FALSE)</f>
        <v>Joseph Airdo</v>
      </c>
      <c r="M1837" s="2">
        <f>MATCH(orders[[#This Row],[Product ID]],'BD product'!A:A,0)</f>
        <v>1137</v>
      </c>
      <c r="N1837" s="2" t="str" cm="1">
        <f t="array" ref="N1837">INDEX('BD product'!A:D,M1837,2)</f>
        <v>Technology</v>
      </c>
    </row>
    <row r="1838" spans="1:14" x14ac:dyDescent="0.3">
      <c r="A1838" s="3" t="s">
        <v>3721</v>
      </c>
      <c r="B1838" s="4">
        <v>42411</v>
      </c>
      <c r="C1838" s="12" t="str">
        <f t="shared" si="28"/>
        <v>2016/02</v>
      </c>
      <c r="D1838" s="4">
        <v>42413</v>
      </c>
      <c r="E1838" s="3" t="s">
        <v>64</v>
      </c>
      <c r="F1838" s="3" t="s">
        <v>3722</v>
      </c>
      <c r="G1838" s="3" t="s">
        <v>3723</v>
      </c>
      <c r="H1838" s="5">
        <v>6993</v>
      </c>
      <c r="I1838" s="2">
        <v>7</v>
      </c>
      <c r="J1838" s="2">
        <v>0</v>
      </c>
      <c r="K1838" s="2">
        <v>0.69930000000000003</v>
      </c>
      <c r="L1838" s="18" t="str">
        <f>VLOOKUP(F1838,'BD customers'!$1:$1048576,2,FALSE)</f>
        <v>Phillip Breyer</v>
      </c>
      <c r="M1838" s="2">
        <f>MATCH(orders[[#This Row],[Product ID]],'BD product'!A:A,0)</f>
        <v>1138</v>
      </c>
      <c r="N1838" s="2" t="str" cm="1">
        <f t="array" ref="N1838">INDEX('BD product'!A:D,M1838,2)</f>
        <v>Technology</v>
      </c>
    </row>
    <row r="1839" spans="1:14" x14ac:dyDescent="0.3">
      <c r="A1839" s="3" t="s">
        <v>3725</v>
      </c>
      <c r="B1839" s="4">
        <v>42666</v>
      </c>
      <c r="C1839" s="12" t="str">
        <f t="shared" si="28"/>
        <v>2016/10</v>
      </c>
      <c r="D1839" s="4">
        <v>42672</v>
      </c>
      <c r="E1839" s="3" t="s">
        <v>21</v>
      </c>
      <c r="F1839" s="3" t="s">
        <v>873</v>
      </c>
      <c r="G1839" s="3" t="s">
        <v>3726</v>
      </c>
      <c r="H1839" s="5">
        <v>16156</v>
      </c>
      <c r="I1839" s="2">
        <v>7</v>
      </c>
      <c r="J1839" s="2">
        <v>6</v>
      </c>
      <c r="K1839" s="2">
        <v>-1.2117</v>
      </c>
      <c r="L1839" s="18" t="str">
        <f>VLOOKUP(F1839,'BD customers'!$1:$1048576,2,FALSE)</f>
        <v>Heather Kirkland</v>
      </c>
      <c r="M1839" s="2">
        <f>MATCH(orders[[#This Row],[Product ID]],'BD product'!A:A,0)</f>
        <v>1139</v>
      </c>
      <c r="N1839" s="2" t="str" cm="1">
        <f t="array" ref="N1839">INDEX('BD product'!A:D,M1839,2)</f>
        <v>Furniture</v>
      </c>
    </row>
    <row r="1840" spans="1:14" x14ac:dyDescent="0.3">
      <c r="A1840" s="3" t="s">
        <v>3725</v>
      </c>
      <c r="B1840" s="4">
        <v>42666</v>
      </c>
      <c r="C1840" s="12" t="str">
        <f t="shared" si="28"/>
        <v>2016/10</v>
      </c>
      <c r="D1840" s="4">
        <v>42672</v>
      </c>
      <c r="E1840" s="3" t="s">
        <v>21</v>
      </c>
      <c r="F1840" s="3" t="s">
        <v>873</v>
      </c>
      <c r="G1840" s="3" t="s">
        <v>3728</v>
      </c>
      <c r="H1840" s="5">
        <v>54816</v>
      </c>
      <c r="I1840" s="2">
        <v>3</v>
      </c>
      <c r="J1840" s="2">
        <v>2</v>
      </c>
      <c r="K1840" s="2">
        <v>17.815200000000001</v>
      </c>
      <c r="L1840" s="18" t="str">
        <f>VLOOKUP(F1840,'BD customers'!$1:$1048576,2,FALSE)</f>
        <v>Heather Kirkland</v>
      </c>
      <c r="M1840" s="2">
        <f>MATCH(orders[[#This Row],[Product ID]],'BD product'!A:A,0)</f>
        <v>1140</v>
      </c>
      <c r="N1840" s="2" t="str" cm="1">
        <f t="array" ref="N1840">INDEX('BD product'!A:D,M1840,2)</f>
        <v>Office Supplies</v>
      </c>
    </row>
    <row r="1841" spans="1:14" x14ac:dyDescent="0.3">
      <c r="A1841" s="3" t="s">
        <v>854</v>
      </c>
      <c r="B1841" s="4">
        <v>42159</v>
      </c>
      <c r="C1841" s="12" t="str">
        <f t="shared" si="28"/>
        <v>2015/06</v>
      </c>
      <c r="D1841" s="4">
        <v>42159</v>
      </c>
      <c r="E1841" s="3" t="s">
        <v>41</v>
      </c>
      <c r="F1841" s="3" t="s">
        <v>855</v>
      </c>
      <c r="G1841" s="3" t="s">
        <v>3730</v>
      </c>
      <c r="H1841" s="5">
        <v>738</v>
      </c>
      <c r="I1841" s="2">
        <v>2</v>
      </c>
      <c r="J1841" s="2">
        <v>0</v>
      </c>
      <c r="K1841" s="2">
        <v>3.4685999999999999</v>
      </c>
      <c r="L1841" s="18" t="str">
        <f>VLOOKUP(F1841,'BD customers'!$1:$1048576,2,FALSE)</f>
        <v>Lauren Leatherbury</v>
      </c>
      <c r="M1841" s="2">
        <f>MATCH(orders[[#This Row],[Product ID]],'BD product'!A:A,0)</f>
        <v>1141</v>
      </c>
      <c r="N1841" s="2" t="str" cm="1">
        <f t="array" ref="N1841">INDEX('BD product'!A:D,M1841,2)</f>
        <v>Office Supplies</v>
      </c>
    </row>
    <row r="1842" spans="1:14" x14ac:dyDescent="0.3">
      <c r="A1842" s="3" t="s">
        <v>3732</v>
      </c>
      <c r="B1842" s="4">
        <v>42351</v>
      </c>
      <c r="C1842" s="12" t="str">
        <f t="shared" si="28"/>
        <v>2015/12</v>
      </c>
      <c r="D1842" s="4">
        <v>42353</v>
      </c>
      <c r="E1842" s="3" t="s">
        <v>11</v>
      </c>
      <c r="F1842" s="3" t="s">
        <v>2036</v>
      </c>
      <c r="G1842" s="3" t="s">
        <v>3733</v>
      </c>
      <c r="H1842" s="5">
        <v>996</v>
      </c>
      <c r="I1842" s="2">
        <v>2</v>
      </c>
      <c r="J1842" s="2">
        <v>0</v>
      </c>
      <c r="K1842" s="2">
        <v>4.5815999999999999</v>
      </c>
      <c r="L1842" s="18" t="str">
        <f>VLOOKUP(F1842,'BD customers'!$1:$1048576,2,FALSE)</f>
        <v>Matt Collins</v>
      </c>
      <c r="M1842" s="2">
        <f>MATCH(orders[[#This Row],[Product ID]],'BD product'!A:A,0)</f>
        <v>1142</v>
      </c>
      <c r="N1842" s="2" t="str" cm="1">
        <f t="array" ref="N1842">INDEX('BD product'!A:D,M1842,2)</f>
        <v>Office Supplies</v>
      </c>
    </row>
    <row r="1843" spans="1:14" x14ac:dyDescent="0.3">
      <c r="A1843" s="3" t="s">
        <v>3735</v>
      </c>
      <c r="B1843" s="4">
        <v>41784</v>
      </c>
      <c r="C1843" s="12" t="str">
        <f t="shared" si="28"/>
        <v>2014/05</v>
      </c>
      <c r="D1843" s="4">
        <v>41788</v>
      </c>
      <c r="E1843" s="3" t="s">
        <v>21</v>
      </c>
      <c r="F1843" s="3" t="s">
        <v>3736</v>
      </c>
      <c r="G1843" s="3" t="s">
        <v>3737</v>
      </c>
      <c r="H1843" s="5">
        <v>756</v>
      </c>
      <c r="I1843" s="2">
        <v>2</v>
      </c>
      <c r="J1843" s="2">
        <v>8</v>
      </c>
      <c r="K1843" s="2">
        <v>-1.6632</v>
      </c>
      <c r="L1843" s="18" t="str">
        <f>VLOOKUP(F1843,'BD customers'!$1:$1048576,2,FALSE)</f>
        <v>Janet Lee</v>
      </c>
      <c r="M1843" s="2">
        <f>MATCH(orders[[#This Row],[Product ID]],'BD product'!A:A,0)</f>
        <v>1143</v>
      </c>
      <c r="N1843" s="2" t="str" cm="1">
        <f t="array" ref="N1843">INDEX('BD product'!A:D,M1843,2)</f>
        <v>Office Supplies</v>
      </c>
    </row>
    <row r="1844" spans="1:14" x14ac:dyDescent="0.3">
      <c r="A1844" s="3" t="s">
        <v>3735</v>
      </c>
      <c r="B1844" s="4">
        <v>41784</v>
      </c>
      <c r="C1844" s="12" t="str">
        <f t="shared" si="28"/>
        <v>2014/05</v>
      </c>
      <c r="D1844" s="4">
        <v>41788</v>
      </c>
      <c r="E1844" s="3" t="s">
        <v>21</v>
      </c>
      <c r="F1844" s="3" t="s">
        <v>3736</v>
      </c>
      <c r="G1844" s="3" t="s">
        <v>3739</v>
      </c>
      <c r="H1844" s="5">
        <v>2932</v>
      </c>
      <c r="I1844" s="2">
        <v>2</v>
      </c>
      <c r="J1844" s="2">
        <v>6</v>
      </c>
      <c r="K1844" s="2">
        <v>-2.4188999999999998</v>
      </c>
      <c r="L1844" s="18" t="str">
        <f>VLOOKUP(F1844,'BD customers'!$1:$1048576,2,FALSE)</f>
        <v>Janet Lee</v>
      </c>
      <c r="M1844" s="2">
        <f>MATCH(orders[[#This Row],[Product ID]],'BD product'!A:A,0)</f>
        <v>1144</v>
      </c>
      <c r="N1844" s="2" t="str" cm="1">
        <f t="array" ref="N1844">INDEX('BD product'!A:D,M1844,2)</f>
        <v>Furniture</v>
      </c>
    </row>
    <row r="1845" spans="1:14" x14ac:dyDescent="0.3">
      <c r="A1845" s="3" t="s">
        <v>291</v>
      </c>
      <c r="B1845" s="4">
        <v>42416</v>
      </c>
      <c r="C1845" s="12" t="str">
        <f t="shared" si="28"/>
        <v>2016/02</v>
      </c>
      <c r="D1845" s="4">
        <v>42420</v>
      </c>
      <c r="E1845" s="3" t="s">
        <v>21</v>
      </c>
      <c r="F1845" s="3" t="s">
        <v>292</v>
      </c>
      <c r="G1845" s="3" t="s">
        <v>3741</v>
      </c>
      <c r="H1845" s="5">
        <v>92064</v>
      </c>
      <c r="I1845" s="2">
        <v>6</v>
      </c>
      <c r="J1845" s="2">
        <v>8</v>
      </c>
      <c r="K1845" s="2">
        <v>-225.55680000000001</v>
      </c>
      <c r="L1845" s="18" t="str">
        <f>VLOOKUP(F1845,'BD customers'!$1:$1048576,2,FALSE)</f>
        <v>Erin Ashbrook</v>
      </c>
      <c r="M1845" s="2">
        <f>MATCH(orders[[#This Row],[Product ID]],'BD product'!A:A,0)</f>
        <v>1145</v>
      </c>
      <c r="N1845" s="2" t="str" cm="1">
        <f t="array" ref="N1845">INDEX('BD product'!A:D,M1845,2)</f>
        <v>Office Supplies</v>
      </c>
    </row>
    <row r="1846" spans="1:14" x14ac:dyDescent="0.3">
      <c r="A1846" s="3" t="s">
        <v>291</v>
      </c>
      <c r="B1846" s="4">
        <v>42416</v>
      </c>
      <c r="C1846" s="12" t="str">
        <f t="shared" si="28"/>
        <v>2016/02</v>
      </c>
      <c r="D1846" s="4">
        <v>42420</v>
      </c>
      <c r="E1846" s="3" t="s">
        <v>21</v>
      </c>
      <c r="F1846" s="3" t="s">
        <v>292</v>
      </c>
      <c r="G1846" s="3" t="s">
        <v>3743</v>
      </c>
      <c r="H1846" s="5">
        <v>62958</v>
      </c>
      <c r="I1846" s="2">
        <v>3</v>
      </c>
      <c r="J1846" s="2">
        <v>3</v>
      </c>
      <c r="K1846" s="2">
        <v>-2.6981999999999999</v>
      </c>
      <c r="L1846" s="18" t="str">
        <f>VLOOKUP(F1846,'BD customers'!$1:$1048576,2,FALSE)</f>
        <v>Erin Ashbrook</v>
      </c>
      <c r="M1846" s="2">
        <f>MATCH(orders[[#This Row],[Product ID]],'BD product'!A:A,0)</f>
        <v>1146</v>
      </c>
      <c r="N1846" s="2" t="str" cm="1">
        <f t="array" ref="N1846">INDEX('BD product'!A:D,M1846,2)</f>
        <v>Furniture</v>
      </c>
    </row>
    <row r="1847" spans="1:14" x14ac:dyDescent="0.3">
      <c r="A1847" s="3" t="s">
        <v>291</v>
      </c>
      <c r="B1847" s="4">
        <v>42416</v>
      </c>
      <c r="C1847" s="12" t="str">
        <f t="shared" si="28"/>
        <v>2016/02</v>
      </c>
      <c r="D1847" s="4">
        <v>42420</v>
      </c>
      <c r="E1847" s="3" t="s">
        <v>21</v>
      </c>
      <c r="F1847" s="3" t="s">
        <v>292</v>
      </c>
      <c r="G1847" s="3" t="s">
        <v>3745</v>
      </c>
      <c r="H1847" s="5">
        <v>5184</v>
      </c>
      <c r="I1847" s="2">
        <v>1</v>
      </c>
      <c r="J1847" s="2">
        <v>2</v>
      </c>
      <c r="K1847" s="2">
        <v>1.8144</v>
      </c>
      <c r="L1847" s="18" t="str">
        <f>VLOOKUP(F1847,'BD customers'!$1:$1048576,2,FALSE)</f>
        <v>Erin Ashbrook</v>
      </c>
      <c r="M1847" s="2">
        <f>MATCH(orders[[#This Row],[Product ID]],'BD product'!A:A,0)</f>
        <v>1147</v>
      </c>
      <c r="N1847" s="2" t="str" cm="1">
        <f t="array" ref="N1847">INDEX('BD product'!A:D,M1847,2)</f>
        <v>Office Supplies</v>
      </c>
    </row>
    <row r="1848" spans="1:14" x14ac:dyDescent="0.3">
      <c r="A1848" s="3" t="s">
        <v>1453</v>
      </c>
      <c r="B1848" s="4">
        <v>42726</v>
      </c>
      <c r="C1848" s="12" t="str">
        <f t="shared" si="28"/>
        <v>2016/12</v>
      </c>
      <c r="D1848" s="4">
        <v>42732</v>
      </c>
      <c r="E1848" s="3" t="s">
        <v>21</v>
      </c>
      <c r="F1848" s="3" t="s">
        <v>1454</v>
      </c>
      <c r="G1848" s="3" t="s">
        <v>3747</v>
      </c>
      <c r="H1848" s="5">
        <v>22784</v>
      </c>
      <c r="I1848" s="2">
        <v>1</v>
      </c>
      <c r="J1848" s="2">
        <v>2</v>
      </c>
      <c r="K1848" s="2">
        <v>4.8415999999999997</v>
      </c>
      <c r="L1848" s="18" t="str">
        <f>VLOOKUP(F1848,'BD customers'!$1:$1048576,2,FALSE)</f>
        <v>Sue Ann Reed</v>
      </c>
      <c r="M1848" s="2">
        <f>MATCH(orders[[#This Row],[Product ID]],'BD product'!A:A,0)</f>
        <v>1148</v>
      </c>
      <c r="N1848" s="2" t="str" cm="1">
        <f t="array" ref="N1848">INDEX('BD product'!A:D,M1848,2)</f>
        <v>Furniture</v>
      </c>
    </row>
    <row r="1849" spans="1:14" x14ac:dyDescent="0.3">
      <c r="A1849" s="3" t="s">
        <v>3749</v>
      </c>
      <c r="B1849" s="4">
        <v>42408</v>
      </c>
      <c r="C1849" s="12" t="str">
        <f t="shared" si="28"/>
        <v>2016/02</v>
      </c>
      <c r="D1849" s="4">
        <v>42411</v>
      </c>
      <c r="E1849" s="3" t="s">
        <v>11</v>
      </c>
      <c r="F1849" s="3" t="s">
        <v>3750</v>
      </c>
      <c r="G1849" s="3" t="s">
        <v>3751</v>
      </c>
      <c r="H1849" s="5">
        <v>1127976</v>
      </c>
      <c r="I1849" s="2">
        <v>3</v>
      </c>
      <c r="J1849" s="2">
        <v>2</v>
      </c>
      <c r="K1849" s="2">
        <v>126.8973</v>
      </c>
      <c r="L1849" s="18" t="str">
        <f>VLOOKUP(F1849,'BD customers'!$1:$1048576,2,FALSE)</f>
        <v>Cathy Hwang</v>
      </c>
      <c r="M1849" s="2">
        <f>MATCH(orders[[#This Row],[Product ID]],'BD product'!A:A,0)</f>
        <v>1149</v>
      </c>
      <c r="N1849" s="2" t="str" cm="1">
        <f t="array" ref="N1849">INDEX('BD product'!A:D,M1849,2)</f>
        <v>Technology</v>
      </c>
    </row>
    <row r="1850" spans="1:14" x14ac:dyDescent="0.3">
      <c r="A1850" s="3" t="s">
        <v>3753</v>
      </c>
      <c r="B1850" s="4">
        <v>41777</v>
      </c>
      <c r="C1850" s="12" t="str">
        <f t="shared" si="28"/>
        <v>2014/05</v>
      </c>
      <c r="D1850" s="4">
        <v>41783</v>
      </c>
      <c r="E1850" s="3" t="s">
        <v>21</v>
      </c>
      <c r="F1850" s="3" t="s">
        <v>875</v>
      </c>
      <c r="G1850" s="3" t="s">
        <v>3754</v>
      </c>
      <c r="H1850" s="5">
        <v>779796</v>
      </c>
      <c r="I1850" s="2">
        <v>2</v>
      </c>
      <c r="J1850" s="2">
        <v>4</v>
      </c>
      <c r="K1850" s="2">
        <v>-168.95580000000001</v>
      </c>
      <c r="L1850" s="18" t="str">
        <f>VLOOKUP(F1850,'BD customers'!$1:$1048576,2,FALSE)</f>
        <v>Bruce Stewart</v>
      </c>
      <c r="M1850" s="2">
        <f>MATCH(orders[[#This Row],[Product ID]],'BD product'!A:A,0)</f>
        <v>1150</v>
      </c>
      <c r="N1850" s="2" t="str" cm="1">
        <f t="array" ref="N1850">INDEX('BD product'!A:D,M1850,2)</f>
        <v>Technology</v>
      </c>
    </row>
    <row r="1851" spans="1:14" x14ac:dyDescent="0.3">
      <c r="A1851" s="3" t="s">
        <v>2701</v>
      </c>
      <c r="B1851" s="4">
        <v>43029</v>
      </c>
      <c r="C1851" s="12" t="str">
        <f t="shared" si="28"/>
        <v>2017/10</v>
      </c>
      <c r="D1851" s="4">
        <v>43029</v>
      </c>
      <c r="E1851" s="3" t="s">
        <v>41</v>
      </c>
      <c r="F1851" s="3" t="s">
        <v>1234</v>
      </c>
      <c r="G1851" s="3" t="s">
        <v>3756</v>
      </c>
      <c r="H1851" s="5">
        <v>143992</v>
      </c>
      <c r="I1851" s="2">
        <v>8</v>
      </c>
      <c r="J1851" s="2">
        <v>0</v>
      </c>
      <c r="K1851" s="2">
        <v>374.37920000000003</v>
      </c>
      <c r="L1851" s="18" t="str">
        <f>VLOOKUP(F1851,'BD customers'!$1:$1048576,2,FALSE)</f>
        <v>Sara Luxemburg</v>
      </c>
      <c r="M1851" s="2">
        <f>MATCH(orders[[#This Row],[Product ID]],'BD product'!A:A,0)</f>
        <v>1151</v>
      </c>
      <c r="N1851" s="2" t="str" cm="1">
        <f t="array" ref="N1851">INDEX('BD product'!A:D,M1851,2)</f>
        <v>Technology</v>
      </c>
    </row>
    <row r="1852" spans="1:14" x14ac:dyDescent="0.3">
      <c r="A1852" s="3" t="s">
        <v>3758</v>
      </c>
      <c r="B1852" s="4">
        <v>42948</v>
      </c>
      <c r="C1852" s="12" t="str">
        <f t="shared" si="28"/>
        <v>2017/08</v>
      </c>
      <c r="D1852" s="4">
        <v>42954</v>
      </c>
      <c r="E1852" s="3" t="s">
        <v>21</v>
      </c>
      <c r="F1852" s="3" t="s">
        <v>157</v>
      </c>
      <c r="G1852" s="3" t="s">
        <v>3759</v>
      </c>
      <c r="H1852" s="5">
        <v>1439982</v>
      </c>
      <c r="I1852" s="2">
        <v>3</v>
      </c>
      <c r="J1852" s="2">
        <v>4</v>
      </c>
      <c r="K1852" s="2">
        <v>-263.99669999999998</v>
      </c>
      <c r="L1852" s="18" t="str">
        <f>VLOOKUP(F1852,'BD customers'!$1:$1048576,2,FALSE)</f>
        <v>Aaron Smayling</v>
      </c>
      <c r="M1852" s="2">
        <f>MATCH(orders[[#This Row],[Product ID]],'BD product'!A:A,0)</f>
        <v>1152</v>
      </c>
      <c r="N1852" s="2" t="str" cm="1">
        <f t="array" ref="N1852">INDEX('BD product'!A:D,M1852,2)</f>
        <v>Technology</v>
      </c>
    </row>
    <row r="1853" spans="1:14" x14ac:dyDescent="0.3">
      <c r="A1853" s="3" t="s">
        <v>3758</v>
      </c>
      <c r="B1853" s="4">
        <v>42948</v>
      </c>
      <c r="C1853" s="12" t="str">
        <f t="shared" si="28"/>
        <v>2017/08</v>
      </c>
      <c r="D1853" s="4">
        <v>42954</v>
      </c>
      <c r="E1853" s="3" t="s">
        <v>21</v>
      </c>
      <c r="F1853" s="3" t="s">
        <v>157</v>
      </c>
      <c r="G1853" s="3" t="s">
        <v>3761</v>
      </c>
      <c r="H1853" s="5">
        <v>36288</v>
      </c>
      <c r="I1853" s="2">
        <v>7</v>
      </c>
      <c r="J1853" s="2">
        <v>2</v>
      </c>
      <c r="K1853" s="2">
        <v>12.700799999999999</v>
      </c>
      <c r="L1853" s="18" t="str">
        <f>VLOOKUP(F1853,'BD customers'!$1:$1048576,2,FALSE)</f>
        <v>Aaron Smayling</v>
      </c>
      <c r="M1853" s="2">
        <f>MATCH(orders[[#This Row],[Product ID]],'BD product'!A:A,0)</f>
        <v>1153</v>
      </c>
      <c r="N1853" s="2" t="str" cm="1">
        <f t="array" ref="N1853">INDEX('BD product'!A:D,M1853,2)</f>
        <v>Office Supplies</v>
      </c>
    </row>
    <row r="1854" spans="1:14" x14ac:dyDescent="0.3">
      <c r="A1854" s="3" t="s">
        <v>29</v>
      </c>
      <c r="B1854" s="4">
        <v>41852</v>
      </c>
      <c r="C1854" s="12" t="str">
        <f t="shared" si="28"/>
        <v>2014/08</v>
      </c>
      <c r="D1854" s="4">
        <v>41856</v>
      </c>
      <c r="E1854" s="3" t="s">
        <v>21</v>
      </c>
      <c r="F1854" s="3" t="s">
        <v>30</v>
      </c>
      <c r="G1854" s="3" t="s">
        <v>3763</v>
      </c>
      <c r="H1854" s="5">
        <v>6292</v>
      </c>
      <c r="I1854" s="2">
        <v>1</v>
      </c>
      <c r="J1854" s="2">
        <v>2</v>
      </c>
      <c r="K1854" s="2">
        <v>10.224500000000001</v>
      </c>
      <c r="L1854" s="18" t="str">
        <f>VLOOKUP(F1854,'BD customers'!$1:$1048576,2,FALSE)</f>
        <v>Barbara Fisher</v>
      </c>
      <c r="M1854" s="2">
        <f>MATCH(orders[[#This Row],[Product ID]],'BD product'!A:A,0)</f>
        <v>1154</v>
      </c>
      <c r="N1854" s="2" t="str" cm="1">
        <f t="array" ref="N1854">INDEX('BD product'!A:D,M1854,2)</f>
        <v>Office Supplies</v>
      </c>
    </row>
    <row r="1855" spans="1:14" x14ac:dyDescent="0.3">
      <c r="A1855" s="3" t="s">
        <v>3765</v>
      </c>
      <c r="B1855" s="4">
        <v>42569</v>
      </c>
      <c r="C1855" s="12" t="str">
        <f t="shared" si="28"/>
        <v>2016/07</v>
      </c>
      <c r="D1855" s="4">
        <v>42574</v>
      </c>
      <c r="E1855" s="3" t="s">
        <v>21</v>
      </c>
      <c r="F1855" s="3" t="s">
        <v>3766</v>
      </c>
      <c r="G1855" s="3" t="s">
        <v>3767</v>
      </c>
      <c r="H1855" s="5">
        <v>14081</v>
      </c>
      <c r="I1855" s="2">
        <v>1</v>
      </c>
      <c r="J1855" s="2">
        <v>0</v>
      </c>
      <c r="K1855" s="2">
        <v>39.4268</v>
      </c>
      <c r="L1855" s="18" t="str">
        <f>VLOOKUP(F1855,'BD customers'!$1:$1048576,2,FALSE)</f>
        <v>Katharine Harms</v>
      </c>
      <c r="M1855" s="2">
        <f>MATCH(orders[[#This Row],[Product ID]],'BD product'!A:A,0)</f>
        <v>1155</v>
      </c>
      <c r="N1855" s="2" t="str" cm="1">
        <f t="array" ref="N1855">INDEX('BD product'!A:D,M1855,2)</f>
        <v>Furniture</v>
      </c>
    </row>
    <row r="1856" spans="1:14" x14ac:dyDescent="0.3">
      <c r="A1856" s="3" t="s">
        <v>1297</v>
      </c>
      <c r="B1856" s="4">
        <v>42044</v>
      </c>
      <c r="C1856" s="12" t="str">
        <f t="shared" si="28"/>
        <v>2015/02</v>
      </c>
      <c r="D1856" s="4">
        <v>42046</v>
      </c>
      <c r="E1856" s="3" t="s">
        <v>11</v>
      </c>
      <c r="F1856" s="3" t="s">
        <v>1275</v>
      </c>
      <c r="G1856" s="3" t="s">
        <v>3769</v>
      </c>
      <c r="H1856" s="5">
        <v>40784</v>
      </c>
      <c r="I1856" s="2">
        <v>2</v>
      </c>
      <c r="J1856" s="2">
        <v>6</v>
      </c>
      <c r="K1856" s="2">
        <v>-3.0588000000000002</v>
      </c>
      <c r="L1856" s="18" t="str">
        <f>VLOOKUP(F1856,'BD customers'!$1:$1048576,2,FALSE)</f>
        <v>Frank Atkinson</v>
      </c>
      <c r="M1856" s="2">
        <f>MATCH(orders[[#This Row],[Product ID]],'BD product'!A:A,0)</f>
        <v>1156</v>
      </c>
      <c r="N1856" s="2" t="str" cm="1">
        <f t="array" ref="N1856">INDEX('BD product'!A:D,M1856,2)</f>
        <v>Furniture</v>
      </c>
    </row>
    <row r="1857" spans="1:14" x14ac:dyDescent="0.3">
      <c r="A1857" s="3" t="s">
        <v>632</v>
      </c>
      <c r="B1857" s="4">
        <v>42747</v>
      </c>
      <c r="C1857" s="12" t="str">
        <f t="shared" si="28"/>
        <v>2017/01</v>
      </c>
      <c r="D1857" s="4">
        <v>42752</v>
      </c>
      <c r="E1857" s="3" t="s">
        <v>11</v>
      </c>
      <c r="F1857" s="3" t="s">
        <v>633</v>
      </c>
      <c r="G1857" s="3" t="s">
        <v>3771</v>
      </c>
      <c r="H1857" s="5">
        <v>3768</v>
      </c>
      <c r="I1857" s="2">
        <v>2</v>
      </c>
      <c r="J1857" s="2">
        <v>0</v>
      </c>
      <c r="K1857" s="2">
        <v>15.8256</v>
      </c>
      <c r="L1857" s="18" t="str">
        <f>VLOOKUP(F1857,'BD customers'!$1:$1048576,2,FALSE)</f>
        <v>Dianna Arnett</v>
      </c>
      <c r="M1857" s="2">
        <f>MATCH(orders[[#This Row],[Product ID]],'BD product'!A:A,0)</f>
        <v>1157</v>
      </c>
      <c r="N1857" s="2" t="str" cm="1">
        <f t="array" ref="N1857">INDEX('BD product'!A:D,M1857,2)</f>
        <v>Furniture</v>
      </c>
    </row>
    <row r="1858" spans="1:14" x14ac:dyDescent="0.3">
      <c r="A1858" s="3" t="s">
        <v>448</v>
      </c>
      <c r="B1858" s="4">
        <v>42205</v>
      </c>
      <c r="C1858" s="12" t="str">
        <f t="shared" ref="C1858:C1921" si="29">TEXT(B1858,"aaaa/mm")</f>
        <v>2015/07</v>
      </c>
      <c r="D1858" s="4">
        <v>42210</v>
      </c>
      <c r="E1858" s="3" t="s">
        <v>11</v>
      </c>
      <c r="F1858" s="3" t="s">
        <v>449</v>
      </c>
      <c r="G1858" s="3" t="s">
        <v>3773</v>
      </c>
      <c r="H1858" s="5">
        <v>3476</v>
      </c>
      <c r="I1858" s="2">
        <v>1</v>
      </c>
      <c r="J1858" s="2">
        <v>0</v>
      </c>
      <c r="K1858" s="2">
        <v>9.7327999999999992</v>
      </c>
      <c r="L1858" s="18" t="str">
        <f>VLOOKUP(F1858,'BD customers'!$1:$1048576,2,FALSE)</f>
        <v>Ralph Kennedy</v>
      </c>
      <c r="M1858" s="2">
        <f>MATCH(orders[[#This Row],[Product ID]],'BD product'!A:A,0)</f>
        <v>1158</v>
      </c>
      <c r="N1858" s="2" t="str" cm="1">
        <f t="array" ref="N1858">INDEX('BD product'!A:D,M1858,2)</f>
        <v>Office Supplies</v>
      </c>
    </row>
    <row r="1859" spans="1:14" x14ac:dyDescent="0.3">
      <c r="A1859" s="3" t="s">
        <v>448</v>
      </c>
      <c r="B1859" s="4">
        <v>42205</v>
      </c>
      <c r="C1859" s="12" t="str">
        <f t="shared" si="29"/>
        <v>2015/07</v>
      </c>
      <c r="D1859" s="4">
        <v>42210</v>
      </c>
      <c r="E1859" s="3" t="s">
        <v>11</v>
      </c>
      <c r="F1859" s="3" t="s">
        <v>449</v>
      </c>
      <c r="G1859" s="3" t="s">
        <v>3775</v>
      </c>
      <c r="H1859" s="5">
        <v>264</v>
      </c>
      <c r="I1859" s="2">
        <v>5</v>
      </c>
      <c r="J1859" s="2">
        <v>0</v>
      </c>
      <c r="K1859" s="2">
        <v>0.1188</v>
      </c>
      <c r="L1859" s="18" t="str">
        <f>VLOOKUP(F1859,'BD customers'!$1:$1048576,2,FALSE)</f>
        <v>Ralph Kennedy</v>
      </c>
      <c r="M1859" s="2">
        <f>MATCH(orders[[#This Row],[Product ID]],'BD product'!A:A,0)</f>
        <v>1159</v>
      </c>
      <c r="N1859" s="2" t="str" cm="1">
        <f t="array" ref="N1859">INDEX('BD product'!A:D,M1859,2)</f>
        <v>Office Supplies</v>
      </c>
    </row>
    <row r="1860" spans="1:14" x14ac:dyDescent="0.3">
      <c r="A1860" s="3" t="s">
        <v>448</v>
      </c>
      <c r="B1860" s="4">
        <v>42205</v>
      </c>
      <c r="C1860" s="12" t="str">
        <f t="shared" si="29"/>
        <v>2015/07</v>
      </c>
      <c r="D1860" s="4">
        <v>42210</v>
      </c>
      <c r="E1860" s="3" t="s">
        <v>11</v>
      </c>
      <c r="F1860" s="3" t="s">
        <v>449</v>
      </c>
      <c r="G1860" s="3" t="s">
        <v>3777</v>
      </c>
      <c r="H1860" s="5">
        <v>9782</v>
      </c>
      <c r="I1860" s="2">
        <v>2</v>
      </c>
      <c r="J1860" s="2">
        <v>0</v>
      </c>
      <c r="K1860" s="2">
        <v>45.9754</v>
      </c>
      <c r="L1860" s="18" t="str">
        <f>VLOOKUP(F1860,'BD customers'!$1:$1048576,2,FALSE)</f>
        <v>Ralph Kennedy</v>
      </c>
      <c r="M1860" s="2">
        <f>MATCH(orders[[#This Row],[Product ID]],'BD product'!A:A,0)</f>
        <v>1160</v>
      </c>
      <c r="N1860" s="2" t="str" cm="1">
        <f t="array" ref="N1860">INDEX('BD product'!A:D,M1860,2)</f>
        <v>Office Supplies</v>
      </c>
    </row>
    <row r="1861" spans="1:14" x14ac:dyDescent="0.3">
      <c r="A1861" s="3" t="s">
        <v>3779</v>
      </c>
      <c r="B1861" s="4">
        <v>41803</v>
      </c>
      <c r="C1861" s="12" t="str">
        <f t="shared" si="29"/>
        <v>2014/06</v>
      </c>
      <c r="D1861" s="4">
        <v>41807</v>
      </c>
      <c r="E1861" s="3" t="s">
        <v>21</v>
      </c>
      <c r="F1861" s="3" t="s">
        <v>3666</v>
      </c>
      <c r="G1861" s="3" t="s">
        <v>3780</v>
      </c>
      <c r="H1861" s="5">
        <v>1452</v>
      </c>
      <c r="I1861" s="2">
        <v>3</v>
      </c>
      <c r="J1861" s="2">
        <v>0</v>
      </c>
      <c r="K1861" s="2">
        <v>4.7915999999999999</v>
      </c>
      <c r="L1861" s="18" t="str">
        <f>VLOOKUP(F1861,'BD customers'!$1:$1048576,2,FALSE)</f>
        <v>Filia McAdams</v>
      </c>
      <c r="M1861" s="2">
        <f>MATCH(orders[[#This Row],[Product ID]],'BD product'!A:A,0)</f>
        <v>1161</v>
      </c>
      <c r="N1861" s="2" t="str" cm="1">
        <f t="array" ref="N1861">INDEX('BD product'!A:D,M1861,2)</f>
        <v>Office Supplies</v>
      </c>
    </row>
    <row r="1862" spans="1:14" x14ac:dyDescent="0.3">
      <c r="A1862" s="3" t="s">
        <v>3160</v>
      </c>
      <c r="B1862" s="4">
        <v>42867</v>
      </c>
      <c r="C1862" s="12" t="str">
        <f t="shared" si="29"/>
        <v>2017/05</v>
      </c>
      <c r="D1862" s="4">
        <v>42870</v>
      </c>
      <c r="E1862" s="3" t="s">
        <v>11</v>
      </c>
      <c r="F1862" s="3" t="s">
        <v>1323</v>
      </c>
      <c r="G1862" s="3" t="s">
        <v>3781</v>
      </c>
      <c r="H1862" s="5">
        <v>3424</v>
      </c>
      <c r="I1862" s="2">
        <v>4</v>
      </c>
      <c r="J1862" s="2">
        <v>8</v>
      </c>
      <c r="K1862" s="2">
        <v>-5.3071999999999999</v>
      </c>
      <c r="L1862" s="18" t="str">
        <f>VLOOKUP(F1862,'BD customers'!$1:$1048576,2,FALSE)</f>
        <v>Alyssa Crouse</v>
      </c>
      <c r="M1862" s="2">
        <f>MATCH(orders[[#This Row],[Product ID]],'BD product'!A:A,0)</f>
        <v>1162</v>
      </c>
      <c r="N1862" s="2" t="str" cm="1">
        <f t="array" ref="N1862">INDEX('BD product'!A:D,M1862,2)</f>
        <v>Office Supplies</v>
      </c>
    </row>
    <row r="1863" spans="1:14" x14ac:dyDescent="0.3">
      <c r="A1863" s="3" t="s">
        <v>100</v>
      </c>
      <c r="B1863" s="4">
        <v>42250</v>
      </c>
      <c r="C1863" s="12" t="str">
        <f t="shared" si="29"/>
        <v>2015/09</v>
      </c>
      <c r="D1863" s="4">
        <v>42252</v>
      </c>
      <c r="E1863" s="3" t="s">
        <v>64</v>
      </c>
      <c r="F1863" s="3" t="s">
        <v>101</v>
      </c>
      <c r="G1863" s="3" t="s">
        <v>3783</v>
      </c>
      <c r="H1863" s="5">
        <v>10049</v>
      </c>
      <c r="I1863" s="2">
        <v>1</v>
      </c>
      <c r="J1863" s="2">
        <v>0</v>
      </c>
      <c r="K1863" s="2">
        <v>25.122499999999999</v>
      </c>
      <c r="L1863" s="18" t="str">
        <f>VLOOKUP(F1863,'BD customers'!$1:$1048576,2,FALSE)</f>
        <v>Jennifer Braxton</v>
      </c>
      <c r="M1863" s="2">
        <f>MATCH(orders[[#This Row],[Product ID]],'BD product'!A:A,0)</f>
        <v>1163</v>
      </c>
      <c r="N1863" s="2" t="str" cm="1">
        <f t="array" ref="N1863">INDEX('BD product'!A:D,M1863,2)</f>
        <v>Technology</v>
      </c>
    </row>
    <row r="1864" spans="1:14" x14ac:dyDescent="0.3">
      <c r="A1864" s="3" t="s">
        <v>809</v>
      </c>
      <c r="B1864" s="4">
        <v>42820</v>
      </c>
      <c r="C1864" s="12" t="str">
        <f t="shared" si="29"/>
        <v>2017/03</v>
      </c>
      <c r="D1864" s="4">
        <v>42821</v>
      </c>
      <c r="E1864" s="3" t="s">
        <v>64</v>
      </c>
      <c r="F1864" s="3" t="s">
        <v>810</v>
      </c>
      <c r="G1864" s="3" t="s">
        <v>3785</v>
      </c>
      <c r="H1864" s="5">
        <v>257568</v>
      </c>
      <c r="I1864" s="2">
        <v>2</v>
      </c>
      <c r="J1864" s="2">
        <v>2</v>
      </c>
      <c r="K1864" s="2">
        <v>-28.976400000000002</v>
      </c>
      <c r="L1864" s="18" t="str">
        <f>VLOOKUP(F1864,'BD customers'!$1:$1048576,2,FALSE)</f>
        <v>Gary McGarr</v>
      </c>
      <c r="M1864" s="2">
        <f>MATCH(orders[[#This Row],[Product ID]],'BD product'!A:A,0)</f>
        <v>1164</v>
      </c>
      <c r="N1864" s="2" t="str" cm="1">
        <f t="array" ref="N1864">INDEX('BD product'!A:D,M1864,2)</f>
        <v>Furniture</v>
      </c>
    </row>
    <row r="1865" spans="1:14" x14ac:dyDescent="0.3">
      <c r="A1865" s="3" t="s">
        <v>3787</v>
      </c>
      <c r="B1865" s="4">
        <v>42656</v>
      </c>
      <c r="C1865" s="12" t="str">
        <f t="shared" si="29"/>
        <v>2016/10</v>
      </c>
      <c r="D1865" s="4">
        <v>42660</v>
      </c>
      <c r="E1865" s="3" t="s">
        <v>21</v>
      </c>
      <c r="F1865" s="3" t="s">
        <v>3788</v>
      </c>
      <c r="G1865" s="3" t="s">
        <v>1328</v>
      </c>
      <c r="H1865" s="5">
        <v>72745</v>
      </c>
      <c r="I1865" s="2">
        <v>5</v>
      </c>
      <c r="J1865" s="2">
        <v>5</v>
      </c>
      <c r="K1865" s="2">
        <v>-46.556800000000003</v>
      </c>
      <c r="L1865" s="18" t="str">
        <f>VLOOKUP(F1865,'BD customers'!$1:$1048576,2,FALSE)</f>
        <v>Noah Childs</v>
      </c>
      <c r="M1865" s="2">
        <f>MATCH(orders[[#This Row],[Product ID]],'BD product'!A:A,0)</f>
        <v>311</v>
      </c>
      <c r="N1865" s="2" t="str" cm="1">
        <f t="array" ref="N1865">INDEX('BD product'!A:D,M1865,2)</f>
        <v>Furniture</v>
      </c>
    </row>
    <row r="1866" spans="1:14" x14ac:dyDescent="0.3">
      <c r="A1866" s="3" t="s">
        <v>3787</v>
      </c>
      <c r="B1866" s="4">
        <v>42656</v>
      </c>
      <c r="C1866" s="12" t="str">
        <f t="shared" si="29"/>
        <v>2016/10</v>
      </c>
      <c r="D1866" s="4">
        <v>42660</v>
      </c>
      <c r="E1866" s="3" t="s">
        <v>21</v>
      </c>
      <c r="F1866" s="3" t="s">
        <v>3788</v>
      </c>
      <c r="G1866" s="3" t="s">
        <v>3789</v>
      </c>
      <c r="H1866" s="5">
        <v>2496</v>
      </c>
      <c r="I1866" s="2">
        <v>3</v>
      </c>
      <c r="J1866" s="2">
        <v>2</v>
      </c>
      <c r="K1866" s="2">
        <v>0.43680000000000002</v>
      </c>
      <c r="L1866" s="18" t="str">
        <f>VLOOKUP(F1866,'BD customers'!$1:$1048576,2,FALSE)</f>
        <v>Noah Childs</v>
      </c>
      <c r="M1866" s="2">
        <f>MATCH(orders[[#This Row],[Product ID]],'BD product'!A:A,0)</f>
        <v>1165</v>
      </c>
      <c r="N1866" s="2" t="str" cm="1">
        <f t="array" ref="N1866">INDEX('BD product'!A:D,M1866,2)</f>
        <v>Furniture</v>
      </c>
    </row>
    <row r="1867" spans="1:14" x14ac:dyDescent="0.3">
      <c r="A1867" s="3" t="s">
        <v>3791</v>
      </c>
      <c r="B1867" s="4">
        <v>43051</v>
      </c>
      <c r="C1867" s="12" t="str">
        <f t="shared" si="29"/>
        <v>2017/11</v>
      </c>
      <c r="D1867" s="4">
        <v>43051</v>
      </c>
      <c r="E1867" s="3" t="s">
        <v>41</v>
      </c>
      <c r="F1867" s="3" t="s">
        <v>668</v>
      </c>
      <c r="G1867" s="3" t="s">
        <v>3792</v>
      </c>
      <c r="H1867" s="5">
        <v>370782</v>
      </c>
      <c r="I1867" s="2">
        <v>3</v>
      </c>
      <c r="J1867" s="2">
        <v>4</v>
      </c>
      <c r="K1867" s="2">
        <v>-92.695499999999996</v>
      </c>
      <c r="L1867" s="18" t="str">
        <f>VLOOKUP(F1867,'BD customers'!$1:$1048576,2,FALSE)</f>
        <v>Nat Gilpin</v>
      </c>
      <c r="M1867" s="2">
        <f>MATCH(orders[[#This Row],[Product ID]],'BD product'!A:A,0)</f>
        <v>1166</v>
      </c>
      <c r="N1867" s="2" t="str" cm="1">
        <f t="array" ref="N1867">INDEX('BD product'!A:D,M1867,2)</f>
        <v>Technology</v>
      </c>
    </row>
    <row r="1868" spans="1:14" x14ac:dyDescent="0.3">
      <c r="A1868" s="3" t="s">
        <v>3794</v>
      </c>
      <c r="B1868" s="4">
        <v>42840</v>
      </c>
      <c r="C1868" s="12" t="str">
        <f t="shared" si="29"/>
        <v>2017/04</v>
      </c>
      <c r="D1868" s="4">
        <v>42843</v>
      </c>
      <c r="E1868" s="3" t="s">
        <v>64</v>
      </c>
      <c r="F1868" s="3" t="s">
        <v>572</v>
      </c>
      <c r="G1868" s="3" t="s">
        <v>2861</v>
      </c>
      <c r="H1868" s="5">
        <v>19645</v>
      </c>
      <c r="I1868" s="2">
        <v>5</v>
      </c>
      <c r="J1868" s="2">
        <v>0</v>
      </c>
      <c r="K1868" s="2">
        <v>7.0721999999999996</v>
      </c>
      <c r="L1868" s="18" t="str">
        <f>VLOOKUP(F1868,'BD customers'!$1:$1048576,2,FALSE)</f>
        <v>Adam Hart</v>
      </c>
      <c r="M1868" s="2">
        <f>MATCH(orders[[#This Row],[Product ID]],'BD product'!A:A,0)</f>
        <v>797</v>
      </c>
      <c r="N1868" s="2" t="str" cm="1">
        <f t="array" ref="N1868">INDEX('BD product'!A:D,M1868,2)</f>
        <v>Furniture</v>
      </c>
    </row>
    <row r="1869" spans="1:14" x14ac:dyDescent="0.3">
      <c r="A1869" s="3" t="s">
        <v>3795</v>
      </c>
      <c r="B1869" s="4">
        <v>42180</v>
      </c>
      <c r="C1869" s="12" t="str">
        <f t="shared" si="29"/>
        <v>2015/06</v>
      </c>
      <c r="D1869" s="4">
        <v>42186</v>
      </c>
      <c r="E1869" s="3" t="s">
        <v>21</v>
      </c>
      <c r="F1869" s="3" t="s">
        <v>3750</v>
      </c>
      <c r="G1869" s="3" t="s">
        <v>3796</v>
      </c>
      <c r="H1869" s="5">
        <v>31104</v>
      </c>
      <c r="I1869" s="2">
        <v>6</v>
      </c>
      <c r="J1869" s="2">
        <v>2</v>
      </c>
      <c r="K1869" s="2">
        <v>10.8864</v>
      </c>
      <c r="L1869" s="18" t="str">
        <f>VLOOKUP(F1869,'BD customers'!$1:$1048576,2,FALSE)</f>
        <v>Cathy Hwang</v>
      </c>
      <c r="M1869" s="2">
        <f>MATCH(orders[[#This Row],[Product ID]],'BD product'!A:A,0)</f>
        <v>1167</v>
      </c>
      <c r="N1869" s="2" t="str" cm="1">
        <f t="array" ref="N1869">INDEX('BD product'!A:D,M1869,2)</f>
        <v>Office Supplies</v>
      </c>
    </row>
    <row r="1870" spans="1:14" x14ac:dyDescent="0.3">
      <c r="A1870" s="3" t="s">
        <v>3795</v>
      </c>
      <c r="B1870" s="4">
        <v>42180</v>
      </c>
      <c r="C1870" s="12" t="str">
        <f t="shared" si="29"/>
        <v>2015/06</v>
      </c>
      <c r="D1870" s="4">
        <v>42186</v>
      </c>
      <c r="E1870" s="3" t="s">
        <v>21</v>
      </c>
      <c r="F1870" s="3" t="s">
        <v>3750</v>
      </c>
      <c r="G1870" s="3" t="s">
        <v>3798</v>
      </c>
      <c r="H1870" s="5">
        <v>78256</v>
      </c>
      <c r="I1870" s="2">
        <v>2</v>
      </c>
      <c r="J1870" s="2">
        <v>2</v>
      </c>
      <c r="K1870" s="2">
        <v>-17.607600000000001</v>
      </c>
      <c r="L1870" s="18" t="str">
        <f>VLOOKUP(F1870,'BD customers'!$1:$1048576,2,FALSE)</f>
        <v>Cathy Hwang</v>
      </c>
      <c r="M1870" s="2">
        <f>MATCH(orders[[#This Row],[Product ID]],'BD product'!A:A,0)</f>
        <v>1168</v>
      </c>
      <c r="N1870" s="2" t="str" cm="1">
        <f t="array" ref="N1870">INDEX('BD product'!A:D,M1870,2)</f>
        <v>Office Supplies</v>
      </c>
    </row>
    <row r="1871" spans="1:14" x14ac:dyDescent="0.3">
      <c r="A1871" s="3" t="s">
        <v>3800</v>
      </c>
      <c r="B1871" s="4">
        <v>42608</v>
      </c>
      <c r="C1871" s="12" t="str">
        <f t="shared" si="29"/>
        <v>2016/08</v>
      </c>
      <c r="D1871" s="4">
        <v>42611</v>
      </c>
      <c r="E1871" s="3" t="s">
        <v>11</v>
      </c>
      <c r="F1871" s="3" t="s">
        <v>2000</v>
      </c>
      <c r="G1871" s="3" t="s">
        <v>2628</v>
      </c>
      <c r="H1871" s="5">
        <v>648</v>
      </c>
      <c r="I1871" s="2">
        <v>1</v>
      </c>
      <c r="J1871" s="2">
        <v>0</v>
      </c>
      <c r="K1871" s="2">
        <v>3.1103999999999998</v>
      </c>
      <c r="L1871" s="18" t="str">
        <f>VLOOKUP(F1871,'BD customers'!$1:$1048576,2,FALSE)</f>
        <v>Charles Crestani</v>
      </c>
      <c r="M1871" s="2">
        <f>MATCH(orders[[#This Row],[Product ID]],'BD product'!A:A,0)</f>
        <v>714</v>
      </c>
      <c r="N1871" s="2" t="str" cm="1">
        <f t="array" ref="N1871">INDEX('BD product'!A:D,M1871,2)</f>
        <v>Office Supplies</v>
      </c>
    </row>
    <row r="1872" spans="1:14" x14ac:dyDescent="0.3">
      <c r="A1872" s="3" t="s">
        <v>3801</v>
      </c>
      <c r="B1872" s="4">
        <v>41841</v>
      </c>
      <c r="C1872" s="12" t="str">
        <f t="shared" si="29"/>
        <v>2014/07</v>
      </c>
      <c r="D1872" s="4">
        <v>41845</v>
      </c>
      <c r="E1872" s="3" t="s">
        <v>21</v>
      </c>
      <c r="F1872" s="3" t="s">
        <v>3802</v>
      </c>
      <c r="G1872" s="3" t="s">
        <v>3803</v>
      </c>
      <c r="H1872" s="5">
        <v>992</v>
      </c>
      <c r="I1872" s="2">
        <v>5</v>
      </c>
      <c r="J1872" s="2">
        <v>0</v>
      </c>
      <c r="K1872" s="2">
        <v>2.5792000000000002</v>
      </c>
      <c r="L1872" s="18" t="str">
        <f>VLOOKUP(F1872,'BD customers'!$1:$1048576,2,FALSE)</f>
        <v>Michelle Ellison</v>
      </c>
      <c r="M1872" s="2">
        <f>MATCH(orders[[#This Row],[Product ID]],'BD product'!A:A,0)</f>
        <v>1169</v>
      </c>
      <c r="N1872" s="2" t="str" cm="1">
        <f t="array" ref="N1872">INDEX('BD product'!A:D,M1872,2)</f>
        <v>Office Supplies</v>
      </c>
    </row>
    <row r="1873" spans="1:14" x14ac:dyDescent="0.3">
      <c r="A1873" s="3" t="s">
        <v>3801</v>
      </c>
      <c r="B1873" s="4">
        <v>41841</v>
      </c>
      <c r="C1873" s="12" t="str">
        <f t="shared" si="29"/>
        <v>2014/07</v>
      </c>
      <c r="D1873" s="4">
        <v>41845</v>
      </c>
      <c r="E1873" s="3" t="s">
        <v>21</v>
      </c>
      <c r="F1873" s="3" t="s">
        <v>3802</v>
      </c>
      <c r="G1873" s="3" t="s">
        <v>1793</v>
      </c>
      <c r="H1873" s="5">
        <v>801568</v>
      </c>
      <c r="I1873" s="2">
        <v>2</v>
      </c>
      <c r="J1873" s="2">
        <v>2</v>
      </c>
      <c r="K1873" s="2">
        <v>5.0098000000000003</v>
      </c>
      <c r="L1873" s="18" t="str">
        <f>VLOOKUP(F1873,'BD customers'!$1:$1048576,2,FALSE)</f>
        <v>Michelle Ellison</v>
      </c>
      <c r="M1873" s="2">
        <f>MATCH(orders[[#This Row],[Product ID]],'BD product'!A:A,0)</f>
        <v>447</v>
      </c>
      <c r="N1873" s="2" t="str" cm="1">
        <f t="array" ref="N1873">INDEX('BD product'!A:D,M1873,2)</f>
        <v>Furniture</v>
      </c>
    </row>
    <row r="1874" spans="1:14" x14ac:dyDescent="0.3">
      <c r="A1874" s="3" t="s">
        <v>3801</v>
      </c>
      <c r="B1874" s="4">
        <v>41841</v>
      </c>
      <c r="C1874" s="12" t="str">
        <f t="shared" si="29"/>
        <v>2014/07</v>
      </c>
      <c r="D1874" s="4">
        <v>41845</v>
      </c>
      <c r="E1874" s="3" t="s">
        <v>21</v>
      </c>
      <c r="F1874" s="3" t="s">
        <v>3802</v>
      </c>
      <c r="G1874" s="3" t="s">
        <v>3805</v>
      </c>
      <c r="H1874" s="5">
        <v>272848</v>
      </c>
      <c r="I1874" s="2">
        <v>1</v>
      </c>
      <c r="J1874" s="2">
        <v>2</v>
      </c>
      <c r="K1874" s="2">
        <v>27.284800000000001</v>
      </c>
      <c r="L1874" s="18" t="str">
        <f>VLOOKUP(F1874,'BD customers'!$1:$1048576,2,FALSE)</f>
        <v>Michelle Ellison</v>
      </c>
      <c r="M1874" s="2">
        <f>MATCH(orders[[#This Row],[Product ID]],'BD product'!A:A,0)</f>
        <v>1170</v>
      </c>
      <c r="N1874" s="2" t="str" cm="1">
        <f t="array" ref="N1874">INDEX('BD product'!A:D,M1874,2)</f>
        <v>Furniture</v>
      </c>
    </row>
    <row r="1875" spans="1:14" x14ac:dyDescent="0.3">
      <c r="A1875" s="3" t="s">
        <v>3807</v>
      </c>
      <c r="B1875" s="4">
        <v>43060</v>
      </c>
      <c r="C1875" s="12" t="str">
        <f t="shared" si="29"/>
        <v>2017/11</v>
      </c>
      <c r="D1875" s="4">
        <v>43064</v>
      </c>
      <c r="E1875" s="3" t="s">
        <v>21</v>
      </c>
      <c r="F1875" s="3" t="s">
        <v>3808</v>
      </c>
      <c r="G1875" s="3" t="s">
        <v>3809</v>
      </c>
      <c r="H1875" s="5">
        <v>7098</v>
      </c>
      <c r="I1875" s="2">
        <v>1</v>
      </c>
      <c r="J1875" s="2">
        <v>0</v>
      </c>
      <c r="K1875" s="2">
        <v>20.584199999999999</v>
      </c>
      <c r="L1875" s="18" t="str">
        <f>VLOOKUP(F1875,'BD customers'!$1:$1048576,2,FALSE)</f>
        <v>Benjamin Patterson</v>
      </c>
      <c r="M1875" s="2">
        <f>MATCH(orders[[#This Row],[Product ID]],'BD product'!A:A,0)</f>
        <v>1171</v>
      </c>
      <c r="N1875" s="2" t="str" cm="1">
        <f t="array" ref="N1875">INDEX('BD product'!A:D,M1875,2)</f>
        <v>Furniture</v>
      </c>
    </row>
    <row r="1876" spans="1:14" x14ac:dyDescent="0.3">
      <c r="A1876" s="3" t="s">
        <v>3811</v>
      </c>
      <c r="B1876" s="4">
        <v>41794</v>
      </c>
      <c r="C1876" s="12" t="str">
        <f t="shared" si="29"/>
        <v>2014/06</v>
      </c>
      <c r="D1876" s="4">
        <v>41799</v>
      </c>
      <c r="E1876" s="3" t="s">
        <v>21</v>
      </c>
      <c r="F1876" s="3" t="s">
        <v>205</v>
      </c>
      <c r="G1876" s="3" t="s">
        <v>3087</v>
      </c>
      <c r="H1876" s="5">
        <v>16224</v>
      </c>
      <c r="I1876" s="2">
        <v>2</v>
      </c>
      <c r="J1876" s="2">
        <v>2</v>
      </c>
      <c r="K1876" s="2">
        <v>5.8811999999999998</v>
      </c>
      <c r="L1876" s="18" t="str">
        <f>VLOOKUP(F1876,'BD customers'!$1:$1048576,2,FALSE)</f>
        <v>Mark Packer</v>
      </c>
      <c r="M1876" s="2">
        <f>MATCH(orders[[#This Row],[Product ID]],'BD product'!A:A,0)</f>
        <v>887</v>
      </c>
      <c r="N1876" s="2" t="str" cm="1">
        <f t="array" ref="N1876">INDEX('BD product'!A:D,M1876,2)</f>
        <v>Office Supplies</v>
      </c>
    </row>
    <row r="1877" spans="1:14" x14ac:dyDescent="0.3">
      <c r="A1877" s="3" t="s">
        <v>3812</v>
      </c>
      <c r="B1877" s="4">
        <v>42439</v>
      </c>
      <c r="C1877" s="12" t="str">
        <f t="shared" si="29"/>
        <v>2016/03</v>
      </c>
      <c r="D1877" s="4">
        <v>42445</v>
      </c>
      <c r="E1877" s="3" t="s">
        <v>21</v>
      </c>
      <c r="F1877" s="3" t="s">
        <v>1534</v>
      </c>
      <c r="G1877" s="3" t="s">
        <v>2240</v>
      </c>
      <c r="H1877" s="5">
        <v>176784</v>
      </c>
      <c r="I1877" s="2">
        <v>1</v>
      </c>
      <c r="J1877" s="2">
        <v>2</v>
      </c>
      <c r="K1877" s="2">
        <v>-2.2098</v>
      </c>
      <c r="L1877" s="18" t="str">
        <f>VLOOKUP(F1877,'BD customers'!$1:$1048576,2,FALSE)</f>
        <v>Caroline Jumper</v>
      </c>
      <c r="M1877" s="2">
        <f>MATCH(orders[[#This Row],[Product ID]],'BD product'!A:A,0)</f>
        <v>589</v>
      </c>
      <c r="N1877" s="2" t="str" cm="1">
        <f t="array" ref="N1877">INDEX('BD product'!A:D,M1877,2)</f>
        <v>Furniture</v>
      </c>
    </row>
    <row r="1878" spans="1:14" x14ac:dyDescent="0.3">
      <c r="A1878" s="3" t="s">
        <v>3813</v>
      </c>
      <c r="B1878" s="4">
        <v>42819</v>
      </c>
      <c r="C1878" s="12" t="str">
        <f t="shared" si="29"/>
        <v>2017/03</v>
      </c>
      <c r="D1878" s="4">
        <v>42823</v>
      </c>
      <c r="E1878" s="3" t="s">
        <v>21</v>
      </c>
      <c r="F1878" s="3" t="s">
        <v>3814</v>
      </c>
      <c r="G1878" s="3" t="s">
        <v>1869</v>
      </c>
      <c r="H1878" s="5">
        <v>470376</v>
      </c>
      <c r="I1878" s="2">
        <v>3</v>
      </c>
      <c r="J1878" s="2">
        <v>2</v>
      </c>
      <c r="K1878" s="2">
        <v>47.037599999999998</v>
      </c>
      <c r="L1878" s="18" t="str">
        <f>VLOOKUP(F1878,'BD customers'!$1:$1048576,2,FALSE)</f>
        <v>John Castell</v>
      </c>
      <c r="M1878" s="2">
        <f>MATCH(orders[[#This Row],[Product ID]],'BD product'!A:A,0)</f>
        <v>471</v>
      </c>
      <c r="N1878" s="2" t="str" cm="1">
        <f t="array" ref="N1878">INDEX('BD product'!A:D,M1878,2)</f>
        <v>Technology</v>
      </c>
    </row>
    <row r="1879" spans="1:14" x14ac:dyDescent="0.3">
      <c r="A1879" s="3" t="s">
        <v>3815</v>
      </c>
      <c r="B1879" s="4">
        <v>43098</v>
      </c>
      <c r="C1879" s="12" t="str">
        <f t="shared" si="29"/>
        <v>2017/12</v>
      </c>
      <c r="D1879" s="4">
        <v>43102</v>
      </c>
      <c r="E1879" s="3" t="s">
        <v>21</v>
      </c>
      <c r="F1879" s="3" t="s">
        <v>2575</v>
      </c>
      <c r="G1879" s="3" t="s">
        <v>2905</v>
      </c>
      <c r="H1879" s="5">
        <v>393568</v>
      </c>
      <c r="I1879" s="2">
        <v>4</v>
      </c>
      <c r="J1879" s="2">
        <v>2</v>
      </c>
      <c r="K1879" s="2">
        <v>-44.276400000000002</v>
      </c>
      <c r="L1879" s="18" t="str">
        <f>VLOOKUP(F1879,'BD customers'!$1:$1048576,2,FALSE)</f>
        <v>James Galang</v>
      </c>
      <c r="M1879" s="2">
        <f>MATCH(orders[[#This Row],[Product ID]],'BD product'!A:A,0)</f>
        <v>814</v>
      </c>
      <c r="N1879" s="2" t="str" cm="1">
        <f t="array" ref="N1879">INDEX('BD product'!A:D,M1879,2)</f>
        <v>Furniture</v>
      </c>
    </row>
    <row r="1880" spans="1:14" x14ac:dyDescent="0.3">
      <c r="A1880" s="3" t="s">
        <v>3815</v>
      </c>
      <c r="B1880" s="4">
        <v>43098</v>
      </c>
      <c r="C1880" s="12" t="str">
        <f t="shared" si="29"/>
        <v>2017/12</v>
      </c>
      <c r="D1880" s="4">
        <v>43102</v>
      </c>
      <c r="E1880" s="3" t="s">
        <v>21</v>
      </c>
      <c r="F1880" s="3" t="s">
        <v>2575</v>
      </c>
      <c r="G1880" s="3" t="s">
        <v>922</v>
      </c>
      <c r="H1880" s="5">
        <v>302376</v>
      </c>
      <c r="I1880" s="2">
        <v>3</v>
      </c>
      <c r="J1880" s="2">
        <v>2</v>
      </c>
      <c r="K1880" s="2">
        <v>22.6782</v>
      </c>
      <c r="L1880" s="18" t="str">
        <f>VLOOKUP(F1880,'BD customers'!$1:$1048576,2,FALSE)</f>
        <v>James Galang</v>
      </c>
      <c r="M1880" s="2">
        <f>MATCH(orders[[#This Row],[Product ID]],'BD product'!A:A,0)</f>
        <v>204</v>
      </c>
      <c r="N1880" s="2" t="str" cm="1">
        <f t="array" ref="N1880">INDEX('BD product'!A:D,M1880,2)</f>
        <v>Technology</v>
      </c>
    </row>
    <row r="1881" spans="1:14" x14ac:dyDescent="0.3">
      <c r="A1881" s="3" t="s">
        <v>3816</v>
      </c>
      <c r="B1881" s="4">
        <v>42822</v>
      </c>
      <c r="C1881" s="12" t="str">
        <f t="shared" si="29"/>
        <v>2017/03</v>
      </c>
      <c r="D1881" s="4">
        <v>42827</v>
      </c>
      <c r="E1881" s="3" t="s">
        <v>21</v>
      </c>
      <c r="F1881" s="3" t="s">
        <v>1547</v>
      </c>
      <c r="G1881" s="3" t="s">
        <v>3359</v>
      </c>
      <c r="H1881" s="5">
        <v>68742</v>
      </c>
      <c r="I1881" s="2">
        <v>9</v>
      </c>
      <c r="J1881" s="2">
        <v>7</v>
      </c>
      <c r="K1881" s="2">
        <v>-48.119399999999999</v>
      </c>
      <c r="L1881" s="18" t="str">
        <f>VLOOKUP(F1881,'BD customers'!$1:$1048576,2,FALSE)</f>
        <v>Cyma Kinney</v>
      </c>
      <c r="M1881" s="2">
        <f>MATCH(orders[[#This Row],[Product ID]],'BD product'!A:A,0)</f>
        <v>988</v>
      </c>
      <c r="N1881" s="2" t="str" cm="1">
        <f t="array" ref="N1881">INDEX('BD product'!A:D,M1881,2)</f>
        <v>Office Supplies</v>
      </c>
    </row>
    <row r="1882" spans="1:14" x14ac:dyDescent="0.3">
      <c r="A1882" s="3" t="s">
        <v>3817</v>
      </c>
      <c r="B1882" s="4">
        <v>42068</v>
      </c>
      <c r="C1882" s="12" t="str">
        <f t="shared" si="29"/>
        <v>2015/03</v>
      </c>
      <c r="D1882" s="4">
        <v>42068</v>
      </c>
      <c r="E1882" s="3" t="s">
        <v>41</v>
      </c>
      <c r="F1882" s="3" t="s">
        <v>414</v>
      </c>
      <c r="G1882" s="3" t="s">
        <v>3818</v>
      </c>
      <c r="H1882" s="5">
        <v>2934</v>
      </c>
      <c r="I1882" s="2">
        <v>3</v>
      </c>
      <c r="J1882" s="2">
        <v>0</v>
      </c>
      <c r="K1882" s="2">
        <v>0.1467</v>
      </c>
      <c r="L1882" s="18" t="str">
        <f>VLOOKUP(F1882,'BD customers'!$1:$1048576,2,FALSE)</f>
        <v>Luke Foster</v>
      </c>
      <c r="M1882" s="2">
        <f>MATCH(orders[[#This Row],[Product ID]],'BD product'!A:A,0)</f>
        <v>1172</v>
      </c>
      <c r="N1882" s="2" t="str" cm="1">
        <f t="array" ref="N1882">INDEX('BD product'!A:D,M1882,2)</f>
        <v>Office Supplies</v>
      </c>
    </row>
    <row r="1883" spans="1:14" x14ac:dyDescent="0.3">
      <c r="A1883" s="3" t="s">
        <v>3817</v>
      </c>
      <c r="B1883" s="4">
        <v>42068</v>
      </c>
      <c r="C1883" s="12" t="str">
        <f t="shared" si="29"/>
        <v>2015/03</v>
      </c>
      <c r="D1883" s="4">
        <v>42068</v>
      </c>
      <c r="E1883" s="3" t="s">
        <v>41</v>
      </c>
      <c r="F1883" s="3" t="s">
        <v>414</v>
      </c>
      <c r="G1883" s="3" t="s">
        <v>335</v>
      </c>
      <c r="H1883" s="5">
        <v>383607</v>
      </c>
      <c r="I1883" s="2">
        <v>7</v>
      </c>
      <c r="J1883" s="2">
        <v>1</v>
      </c>
      <c r="K1883" s="2">
        <v>63.9345</v>
      </c>
      <c r="L1883" s="18" t="str">
        <f>VLOOKUP(F1883,'BD customers'!$1:$1048576,2,FALSE)</f>
        <v>Luke Foster</v>
      </c>
      <c r="M1883" s="2">
        <f>MATCH(orders[[#This Row],[Product ID]],'BD product'!A:A,0)</f>
        <v>66</v>
      </c>
      <c r="N1883" s="2" t="str" cm="1">
        <f t="array" ref="N1883">INDEX('BD product'!A:D,M1883,2)</f>
        <v>Furniture</v>
      </c>
    </row>
    <row r="1884" spans="1:14" x14ac:dyDescent="0.3">
      <c r="A1884" s="3" t="s">
        <v>3817</v>
      </c>
      <c r="B1884" s="4">
        <v>42068</v>
      </c>
      <c r="C1884" s="12" t="str">
        <f t="shared" si="29"/>
        <v>2015/03</v>
      </c>
      <c r="D1884" s="4">
        <v>42068</v>
      </c>
      <c r="E1884" s="3" t="s">
        <v>41</v>
      </c>
      <c r="F1884" s="3" t="s">
        <v>414</v>
      </c>
      <c r="G1884" s="3" t="s">
        <v>1729</v>
      </c>
      <c r="H1884" s="5">
        <v>5634</v>
      </c>
      <c r="I1884" s="2">
        <v>4</v>
      </c>
      <c r="J1884" s="2">
        <v>0</v>
      </c>
      <c r="K1884" s="2">
        <v>6.7607999999999997</v>
      </c>
      <c r="L1884" s="18" t="str">
        <f>VLOOKUP(F1884,'BD customers'!$1:$1048576,2,FALSE)</f>
        <v>Luke Foster</v>
      </c>
      <c r="M1884" s="2">
        <f>MATCH(orders[[#This Row],[Product ID]],'BD product'!A:A,0)</f>
        <v>428</v>
      </c>
      <c r="N1884" s="2" t="str" cm="1">
        <f t="array" ref="N1884">INDEX('BD product'!A:D,M1884,2)</f>
        <v>Office Supplies</v>
      </c>
    </row>
    <row r="1885" spans="1:14" x14ac:dyDescent="0.3">
      <c r="A1885" s="3" t="s">
        <v>3819</v>
      </c>
      <c r="B1885" s="4">
        <v>42687</v>
      </c>
      <c r="C1885" s="12" t="str">
        <f t="shared" si="29"/>
        <v>2016/11</v>
      </c>
      <c r="D1885" s="4">
        <v>42691</v>
      </c>
      <c r="E1885" s="3" t="s">
        <v>21</v>
      </c>
      <c r="F1885" s="3" t="s">
        <v>978</v>
      </c>
      <c r="G1885" s="3" t="s">
        <v>3317</v>
      </c>
      <c r="H1885" s="5">
        <v>217056</v>
      </c>
      <c r="I1885" s="2">
        <v>7</v>
      </c>
      <c r="J1885" s="2">
        <v>2</v>
      </c>
      <c r="K1885" s="2">
        <v>78.6828</v>
      </c>
      <c r="L1885" s="18" t="str">
        <f>VLOOKUP(F1885,'BD customers'!$1:$1048576,2,FALSE)</f>
        <v>Chuck Clark</v>
      </c>
      <c r="M1885" s="2">
        <f>MATCH(orders[[#This Row],[Product ID]],'BD product'!A:A,0)</f>
        <v>970</v>
      </c>
      <c r="N1885" s="2" t="str" cm="1">
        <f t="array" ref="N1885">INDEX('BD product'!A:D,M1885,2)</f>
        <v>Office Supplies</v>
      </c>
    </row>
    <row r="1886" spans="1:14" x14ac:dyDescent="0.3">
      <c r="A1886" s="3" t="s">
        <v>3820</v>
      </c>
      <c r="B1886" s="4">
        <v>42754</v>
      </c>
      <c r="C1886" s="12" t="str">
        <f t="shared" si="29"/>
        <v>2017/01</v>
      </c>
      <c r="D1886" s="4">
        <v>42758</v>
      </c>
      <c r="E1886" s="3" t="s">
        <v>11</v>
      </c>
      <c r="F1886" s="3" t="s">
        <v>2366</v>
      </c>
      <c r="G1886" s="3" t="s">
        <v>3821</v>
      </c>
      <c r="H1886" s="5">
        <v>60</v>
      </c>
      <c r="I1886" s="2">
        <v>2</v>
      </c>
      <c r="J1886" s="2">
        <v>2</v>
      </c>
      <c r="K1886" s="2">
        <v>2.0999999999999999E-3</v>
      </c>
      <c r="L1886" s="18" t="str">
        <f>VLOOKUP(F1886,'BD customers'!$1:$1048576,2,FALSE)</f>
        <v>Dan Lawera</v>
      </c>
      <c r="M1886" s="2">
        <f>MATCH(orders[[#This Row],[Product ID]],'BD product'!A:A,0)</f>
        <v>1173</v>
      </c>
      <c r="N1886" s="2" t="str" cm="1">
        <f t="array" ref="N1886">INDEX('BD product'!A:D,M1886,2)</f>
        <v>Office Supplies</v>
      </c>
    </row>
    <row r="1887" spans="1:14" x14ac:dyDescent="0.3">
      <c r="A1887" s="3" t="s">
        <v>3823</v>
      </c>
      <c r="B1887" s="4">
        <v>42482</v>
      </c>
      <c r="C1887" s="12" t="str">
        <f t="shared" si="29"/>
        <v>2016/04</v>
      </c>
      <c r="D1887" s="4">
        <v>42486</v>
      </c>
      <c r="E1887" s="3" t="s">
        <v>11</v>
      </c>
      <c r="F1887" s="3" t="s">
        <v>434</v>
      </c>
      <c r="G1887" s="3" t="s">
        <v>3824</v>
      </c>
      <c r="H1887" s="5">
        <v>3156</v>
      </c>
      <c r="I1887" s="2">
        <v>3</v>
      </c>
      <c r="J1887" s="2">
        <v>0</v>
      </c>
      <c r="K1887" s="2">
        <v>10.4148</v>
      </c>
      <c r="L1887" s="18" t="str">
        <f>VLOOKUP(F1887,'BD customers'!$1:$1048576,2,FALSE)</f>
        <v>Paul Gonzalez</v>
      </c>
      <c r="M1887" s="2">
        <f>MATCH(orders[[#This Row],[Product ID]],'BD product'!A:A,0)</f>
        <v>1174</v>
      </c>
      <c r="N1887" s="2" t="str" cm="1">
        <f t="array" ref="N1887">INDEX('BD product'!A:D,M1887,2)</f>
        <v>Furniture</v>
      </c>
    </row>
    <row r="1888" spans="1:14" x14ac:dyDescent="0.3">
      <c r="A1888" s="3" t="s">
        <v>3826</v>
      </c>
      <c r="B1888" s="4">
        <v>41772</v>
      </c>
      <c r="C1888" s="12" t="str">
        <f t="shared" si="29"/>
        <v>2014/05</v>
      </c>
      <c r="D1888" s="4">
        <v>41774</v>
      </c>
      <c r="E1888" s="3" t="s">
        <v>64</v>
      </c>
      <c r="F1888" s="3" t="s">
        <v>1346</v>
      </c>
      <c r="G1888" s="3" t="s">
        <v>1847</v>
      </c>
      <c r="H1888" s="5">
        <v>7104</v>
      </c>
      <c r="I1888" s="2">
        <v>2</v>
      </c>
      <c r="J1888" s="2">
        <v>2</v>
      </c>
      <c r="K1888" s="2">
        <v>2.3976000000000002</v>
      </c>
      <c r="L1888" s="18" t="str">
        <f>VLOOKUP(F1888,'BD customers'!$1:$1048576,2,FALSE)</f>
        <v>Erica Hernandez</v>
      </c>
      <c r="M1888" s="2">
        <f>MATCH(orders[[#This Row],[Product ID]],'BD product'!A:A,0)</f>
        <v>464</v>
      </c>
      <c r="N1888" s="2" t="str" cm="1">
        <f t="array" ref="N1888">INDEX('BD product'!A:D,M1888,2)</f>
        <v>Office Supplies</v>
      </c>
    </row>
    <row r="1889" spans="1:14" x14ac:dyDescent="0.3">
      <c r="A1889" s="3" t="s">
        <v>3826</v>
      </c>
      <c r="B1889" s="4">
        <v>41772</v>
      </c>
      <c r="C1889" s="12" t="str">
        <f t="shared" si="29"/>
        <v>2014/05</v>
      </c>
      <c r="D1889" s="4">
        <v>41774</v>
      </c>
      <c r="E1889" s="3" t="s">
        <v>64</v>
      </c>
      <c r="F1889" s="3" t="s">
        <v>1346</v>
      </c>
      <c r="G1889" s="3" t="s">
        <v>3115</v>
      </c>
      <c r="H1889" s="5">
        <v>398352</v>
      </c>
      <c r="I1889" s="2">
        <v>8</v>
      </c>
      <c r="J1889" s="2">
        <v>7</v>
      </c>
      <c r="K1889" s="2">
        <v>-3.3195999999999999</v>
      </c>
      <c r="L1889" s="18" t="str">
        <f>VLOOKUP(F1889,'BD customers'!$1:$1048576,2,FALSE)</f>
        <v>Erica Hernandez</v>
      </c>
      <c r="M1889" s="2">
        <f>MATCH(orders[[#This Row],[Product ID]],'BD product'!A:A,0)</f>
        <v>898</v>
      </c>
      <c r="N1889" s="2" t="str" cm="1">
        <f t="array" ref="N1889">INDEX('BD product'!A:D,M1889,2)</f>
        <v>Office Supplies</v>
      </c>
    </row>
    <row r="1890" spans="1:14" x14ac:dyDescent="0.3">
      <c r="A1890" s="3" t="s">
        <v>3827</v>
      </c>
      <c r="B1890" s="4">
        <v>41933</v>
      </c>
      <c r="C1890" s="12" t="str">
        <f t="shared" si="29"/>
        <v>2014/10</v>
      </c>
      <c r="D1890" s="4">
        <v>41934</v>
      </c>
      <c r="E1890" s="3" t="s">
        <v>64</v>
      </c>
      <c r="F1890" s="3" t="s">
        <v>148</v>
      </c>
      <c r="G1890" s="3" t="s">
        <v>2021</v>
      </c>
      <c r="H1890" s="5">
        <v>121792</v>
      </c>
      <c r="I1890" s="2">
        <v>4</v>
      </c>
      <c r="J1890" s="2">
        <v>2</v>
      </c>
      <c r="K1890" s="2">
        <v>13.701599999999999</v>
      </c>
      <c r="L1890" s="18" t="str">
        <f>VLOOKUP(F1890,'BD customers'!$1:$1048576,2,FALSE)</f>
        <v>Tracy Blumstein</v>
      </c>
      <c r="M1890" s="2">
        <f>MATCH(orders[[#This Row],[Product ID]],'BD product'!A:A,0)</f>
        <v>515</v>
      </c>
      <c r="N1890" s="2" t="str" cm="1">
        <f t="array" ref="N1890">INDEX('BD product'!A:D,M1890,2)</f>
        <v>Office Supplies</v>
      </c>
    </row>
    <row r="1891" spans="1:14" x14ac:dyDescent="0.3">
      <c r="A1891" s="3" t="s">
        <v>3827</v>
      </c>
      <c r="B1891" s="4">
        <v>41933</v>
      </c>
      <c r="C1891" s="12" t="str">
        <f t="shared" si="29"/>
        <v>2014/10</v>
      </c>
      <c r="D1891" s="4">
        <v>41934</v>
      </c>
      <c r="E1891" s="3" t="s">
        <v>64</v>
      </c>
      <c r="F1891" s="3" t="s">
        <v>148</v>
      </c>
      <c r="G1891" s="3" t="s">
        <v>1440</v>
      </c>
      <c r="H1891" s="5">
        <v>40959</v>
      </c>
      <c r="I1891" s="2">
        <v>3</v>
      </c>
      <c r="J1891" s="2">
        <v>4</v>
      </c>
      <c r="K1891" s="2">
        <v>-12.287699999999999</v>
      </c>
      <c r="L1891" s="18" t="str">
        <f>VLOOKUP(F1891,'BD customers'!$1:$1048576,2,FALSE)</f>
        <v>Tracy Blumstein</v>
      </c>
      <c r="M1891" s="2">
        <f>MATCH(orders[[#This Row],[Product ID]],'BD product'!A:A,0)</f>
        <v>344</v>
      </c>
      <c r="N1891" s="2" t="str" cm="1">
        <f t="array" ref="N1891">INDEX('BD product'!A:D,M1891,2)</f>
        <v>Furniture</v>
      </c>
    </row>
    <row r="1892" spans="1:14" x14ac:dyDescent="0.3">
      <c r="A1892" s="3" t="s">
        <v>3828</v>
      </c>
      <c r="B1892" s="4">
        <v>41712</v>
      </c>
      <c r="C1892" s="12" t="str">
        <f t="shared" si="29"/>
        <v>2014/03</v>
      </c>
      <c r="D1892" s="4">
        <v>41716</v>
      </c>
      <c r="E1892" s="3" t="s">
        <v>21</v>
      </c>
      <c r="F1892" s="3" t="s">
        <v>298</v>
      </c>
      <c r="G1892" s="3" t="s">
        <v>2053</v>
      </c>
      <c r="H1892" s="5">
        <v>1056</v>
      </c>
      <c r="I1892" s="2">
        <v>2</v>
      </c>
      <c r="J1892" s="2">
        <v>0</v>
      </c>
      <c r="K1892" s="2">
        <v>0.47520000000000001</v>
      </c>
      <c r="L1892" s="18" t="str">
        <f>VLOOKUP(F1892,'BD customers'!$1:$1048576,2,FALSE)</f>
        <v>Dean Katz</v>
      </c>
      <c r="M1892" s="2">
        <f>MATCH(orders[[#This Row],[Product ID]],'BD product'!A:A,0)</f>
        <v>525</v>
      </c>
      <c r="N1892" s="2" t="str" cm="1">
        <f t="array" ref="N1892">INDEX('BD product'!A:D,M1892,2)</f>
        <v>Office Supplies</v>
      </c>
    </row>
    <row r="1893" spans="1:14" x14ac:dyDescent="0.3">
      <c r="A1893" s="3" t="s">
        <v>3828</v>
      </c>
      <c r="B1893" s="4">
        <v>41712</v>
      </c>
      <c r="C1893" s="12" t="str">
        <f t="shared" si="29"/>
        <v>2014/03</v>
      </c>
      <c r="D1893" s="4">
        <v>41716</v>
      </c>
      <c r="E1893" s="3" t="s">
        <v>21</v>
      </c>
      <c r="F1893" s="3" t="s">
        <v>298</v>
      </c>
      <c r="G1893" s="3" t="s">
        <v>3829</v>
      </c>
      <c r="H1893" s="5">
        <v>338</v>
      </c>
      <c r="I1893" s="2">
        <v>1</v>
      </c>
      <c r="J1893" s="2">
        <v>0</v>
      </c>
      <c r="K1893" s="2">
        <v>1.2505999999999999</v>
      </c>
      <c r="L1893" s="18" t="str">
        <f>VLOOKUP(F1893,'BD customers'!$1:$1048576,2,FALSE)</f>
        <v>Dean Katz</v>
      </c>
      <c r="M1893" s="2">
        <f>MATCH(orders[[#This Row],[Product ID]],'BD product'!A:A,0)</f>
        <v>1175</v>
      </c>
      <c r="N1893" s="2" t="str" cm="1">
        <f t="array" ref="N1893">INDEX('BD product'!A:D,M1893,2)</f>
        <v>Office Supplies</v>
      </c>
    </row>
    <row r="1894" spans="1:14" x14ac:dyDescent="0.3">
      <c r="A1894" s="3" t="s">
        <v>3831</v>
      </c>
      <c r="B1894" s="4">
        <v>43091</v>
      </c>
      <c r="C1894" s="12" t="str">
        <f t="shared" si="29"/>
        <v>2017/12</v>
      </c>
      <c r="D1894" s="4">
        <v>43093</v>
      </c>
      <c r="E1894" s="3" t="s">
        <v>11</v>
      </c>
      <c r="F1894" s="3" t="s">
        <v>1701</v>
      </c>
      <c r="G1894" s="3" t="s">
        <v>3818</v>
      </c>
      <c r="H1894" s="5">
        <v>7824</v>
      </c>
      <c r="I1894" s="2">
        <v>1</v>
      </c>
      <c r="J1894" s="2">
        <v>2</v>
      </c>
      <c r="K1894" s="2">
        <v>0.29339999999999999</v>
      </c>
      <c r="L1894" s="18" t="str">
        <f>VLOOKUP(F1894,'BD customers'!$1:$1048576,2,FALSE)</f>
        <v>Jeremy Pistek</v>
      </c>
      <c r="M1894" s="2">
        <f>MATCH(orders[[#This Row],[Product ID]],'BD product'!A:A,0)</f>
        <v>1172</v>
      </c>
      <c r="N1894" s="2" t="str" cm="1">
        <f t="array" ref="N1894">INDEX('BD product'!A:D,M1894,2)</f>
        <v>Office Supplies</v>
      </c>
    </row>
    <row r="1895" spans="1:14" x14ac:dyDescent="0.3">
      <c r="A1895" s="3" t="s">
        <v>3832</v>
      </c>
      <c r="B1895" s="4">
        <v>42698</v>
      </c>
      <c r="C1895" s="12" t="str">
        <f t="shared" si="29"/>
        <v>2016/11</v>
      </c>
      <c r="D1895" s="4">
        <v>42703</v>
      </c>
      <c r="E1895" s="3" t="s">
        <v>21</v>
      </c>
      <c r="F1895" s="3" t="s">
        <v>2180</v>
      </c>
      <c r="G1895" s="3" t="s">
        <v>3833</v>
      </c>
      <c r="H1895" s="5">
        <v>24784</v>
      </c>
      <c r="I1895" s="2">
        <v>1</v>
      </c>
      <c r="J1895" s="2">
        <v>2</v>
      </c>
      <c r="K1895" s="2">
        <v>0.77449999999999997</v>
      </c>
      <c r="L1895" s="18" t="str">
        <f>VLOOKUP(F1895,'BD customers'!$1:$1048576,2,FALSE)</f>
        <v>Carol Darley</v>
      </c>
      <c r="M1895" s="2">
        <f>MATCH(orders[[#This Row],[Product ID]],'BD product'!A:A,0)</f>
        <v>1176</v>
      </c>
      <c r="N1895" s="2" t="str" cm="1">
        <f t="array" ref="N1895">INDEX('BD product'!A:D,M1895,2)</f>
        <v>Office Supplies</v>
      </c>
    </row>
    <row r="1896" spans="1:14" x14ac:dyDescent="0.3">
      <c r="A1896" s="3" t="s">
        <v>3835</v>
      </c>
      <c r="B1896" s="4">
        <v>43071</v>
      </c>
      <c r="C1896" s="12" t="str">
        <f t="shared" si="29"/>
        <v>2017/12</v>
      </c>
      <c r="D1896" s="4">
        <v>43074</v>
      </c>
      <c r="E1896" s="3" t="s">
        <v>64</v>
      </c>
      <c r="F1896" s="3" t="s">
        <v>3836</v>
      </c>
      <c r="G1896" s="3" t="s">
        <v>3837</v>
      </c>
      <c r="H1896" s="5">
        <v>3465</v>
      </c>
      <c r="I1896" s="2">
        <v>3</v>
      </c>
      <c r="J1896" s="2">
        <v>0</v>
      </c>
      <c r="K1896" s="2">
        <v>1.0395000000000001</v>
      </c>
      <c r="L1896" s="18" t="str">
        <f>VLOOKUP(F1896,'BD customers'!$1:$1048576,2,FALSE)</f>
        <v>Adam Shillingsburg</v>
      </c>
      <c r="M1896" s="2">
        <f>MATCH(orders[[#This Row],[Product ID]],'BD product'!A:A,0)</f>
        <v>1177</v>
      </c>
      <c r="N1896" s="2" t="str" cm="1">
        <f t="array" ref="N1896">INDEX('BD product'!A:D,M1896,2)</f>
        <v>Office Supplies</v>
      </c>
    </row>
    <row r="1897" spans="1:14" x14ac:dyDescent="0.3">
      <c r="A1897" s="3" t="s">
        <v>3839</v>
      </c>
      <c r="B1897" s="4">
        <v>42369</v>
      </c>
      <c r="C1897" s="12" t="str">
        <f t="shared" si="29"/>
        <v>2015/12</v>
      </c>
      <c r="D1897" s="4">
        <v>42373</v>
      </c>
      <c r="E1897" s="3" t="s">
        <v>21</v>
      </c>
      <c r="F1897" s="3" t="s">
        <v>625</v>
      </c>
      <c r="G1897" s="3" t="s">
        <v>2188</v>
      </c>
      <c r="H1897" s="5">
        <v>487984</v>
      </c>
      <c r="I1897" s="2">
        <v>2</v>
      </c>
      <c r="J1897" s="2">
        <v>2</v>
      </c>
      <c r="K1897" s="2">
        <v>15.249499999999999</v>
      </c>
      <c r="L1897" s="18" t="str">
        <f>VLOOKUP(F1897,'BD customers'!$1:$1048576,2,FALSE)</f>
        <v>Jas O'Carroll</v>
      </c>
      <c r="M1897" s="2">
        <f>MATCH(orders[[#This Row],[Product ID]],'BD product'!A:A,0)</f>
        <v>571</v>
      </c>
      <c r="N1897" s="2" t="str" cm="1">
        <f t="array" ref="N1897">INDEX('BD product'!A:D,M1897,2)</f>
        <v>Office Supplies</v>
      </c>
    </row>
    <row r="1898" spans="1:14" x14ac:dyDescent="0.3">
      <c r="A1898" s="3" t="s">
        <v>3840</v>
      </c>
      <c r="B1898" s="4">
        <v>43011</v>
      </c>
      <c r="C1898" s="12" t="str">
        <f t="shared" si="29"/>
        <v>2017/10</v>
      </c>
      <c r="D1898" s="4">
        <v>43014</v>
      </c>
      <c r="E1898" s="3" t="s">
        <v>64</v>
      </c>
      <c r="F1898" s="3" t="s">
        <v>3841</v>
      </c>
      <c r="G1898" s="3" t="s">
        <v>3842</v>
      </c>
      <c r="H1898" s="5">
        <v>179398</v>
      </c>
      <c r="I1898" s="2">
        <v>2</v>
      </c>
      <c r="J1898" s="2">
        <v>0</v>
      </c>
      <c r="K1898" s="2">
        <v>843.17060000000004</v>
      </c>
      <c r="L1898" s="18" t="str">
        <f>VLOOKUP(F1898,'BD customers'!$1:$1048576,2,FALSE)</f>
        <v>Amy Cox</v>
      </c>
      <c r="M1898" s="2">
        <f>MATCH(orders[[#This Row],[Product ID]],'BD product'!A:A,0)</f>
        <v>1178</v>
      </c>
      <c r="N1898" s="2" t="str" cm="1">
        <f t="array" ref="N1898">INDEX('BD product'!A:D,M1898,2)</f>
        <v>Office Supplies</v>
      </c>
    </row>
    <row r="1899" spans="1:14" x14ac:dyDescent="0.3">
      <c r="A1899" s="3" t="s">
        <v>3844</v>
      </c>
      <c r="B1899" s="4">
        <v>41880</v>
      </c>
      <c r="C1899" s="12" t="str">
        <f t="shared" si="29"/>
        <v>2014/08</v>
      </c>
      <c r="D1899" s="4">
        <v>41884</v>
      </c>
      <c r="E1899" s="3" t="s">
        <v>11</v>
      </c>
      <c r="F1899" s="3" t="s">
        <v>2779</v>
      </c>
      <c r="G1899" s="3" t="s">
        <v>3845</v>
      </c>
      <c r="H1899" s="5">
        <v>29808</v>
      </c>
      <c r="I1899" s="2">
        <v>2</v>
      </c>
      <c r="J1899" s="2">
        <v>2</v>
      </c>
      <c r="K1899" s="2">
        <v>10.805400000000001</v>
      </c>
      <c r="L1899" s="18" t="str">
        <f>VLOOKUP(F1899,'BD customers'!$1:$1048576,2,FALSE)</f>
        <v>Ryan Akin</v>
      </c>
      <c r="M1899" s="2">
        <f>MATCH(orders[[#This Row],[Product ID]],'BD product'!A:A,0)</f>
        <v>1179</v>
      </c>
      <c r="N1899" s="2" t="str" cm="1">
        <f t="array" ref="N1899">INDEX('BD product'!A:D,M1899,2)</f>
        <v>Office Supplies</v>
      </c>
    </row>
    <row r="1900" spans="1:14" x14ac:dyDescent="0.3">
      <c r="A1900" s="3" t="s">
        <v>3844</v>
      </c>
      <c r="B1900" s="4">
        <v>41880</v>
      </c>
      <c r="C1900" s="12" t="str">
        <f t="shared" si="29"/>
        <v>2014/08</v>
      </c>
      <c r="D1900" s="4">
        <v>41884</v>
      </c>
      <c r="E1900" s="3" t="s">
        <v>11</v>
      </c>
      <c r="F1900" s="3" t="s">
        <v>2779</v>
      </c>
      <c r="G1900" s="3" t="s">
        <v>3847</v>
      </c>
      <c r="H1900" s="5">
        <v>505176</v>
      </c>
      <c r="I1900" s="2">
        <v>4</v>
      </c>
      <c r="J1900" s="2">
        <v>7</v>
      </c>
      <c r="K1900" s="2">
        <v>-33.678400000000003</v>
      </c>
      <c r="L1900" s="18" t="str">
        <f>VLOOKUP(F1900,'BD customers'!$1:$1048576,2,FALSE)</f>
        <v>Ryan Akin</v>
      </c>
      <c r="M1900" s="2">
        <f>MATCH(orders[[#This Row],[Product ID]],'BD product'!A:A,0)</f>
        <v>1180</v>
      </c>
      <c r="N1900" s="2" t="str" cm="1">
        <f t="array" ref="N1900">INDEX('BD product'!A:D,M1900,2)</f>
        <v>Office Supplies</v>
      </c>
    </row>
    <row r="1901" spans="1:14" x14ac:dyDescent="0.3">
      <c r="A1901" s="3" t="s">
        <v>3844</v>
      </c>
      <c r="B1901" s="4">
        <v>41880</v>
      </c>
      <c r="C1901" s="12" t="str">
        <f t="shared" si="29"/>
        <v>2014/08</v>
      </c>
      <c r="D1901" s="4">
        <v>41884</v>
      </c>
      <c r="E1901" s="3" t="s">
        <v>11</v>
      </c>
      <c r="F1901" s="3" t="s">
        <v>2779</v>
      </c>
      <c r="G1901" s="3" t="s">
        <v>1770</v>
      </c>
      <c r="H1901" s="5">
        <v>1740585</v>
      </c>
      <c r="I1901" s="2">
        <v>3</v>
      </c>
      <c r="J1901" s="2">
        <v>45</v>
      </c>
      <c r="K1901" s="2">
        <v>-110.7645</v>
      </c>
      <c r="L1901" s="18" t="str">
        <f>VLOOKUP(F1901,'BD customers'!$1:$1048576,2,FALSE)</f>
        <v>Ryan Akin</v>
      </c>
      <c r="M1901" s="2">
        <f>MATCH(orders[[#This Row],[Product ID]],'BD product'!A:A,0)</f>
        <v>440</v>
      </c>
      <c r="N1901" s="2" t="str" cm="1">
        <f t="array" ref="N1901">INDEX('BD product'!A:D,M1901,2)</f>
        <v>Furniture</v>
      </c>
    </row>
    <row r="1902" spans="1:14" x14ac:dyDescent="0.3">
      <c r="A1902" s="3" t="s">
        <v>3849</v>
      </c>
      <c r="B1902" s="4">
        <v>42550</v>
      </c>
      <c r="C1902" s="12" t="str">
        <f t="shared" si="29"/>
        <v>2016/06</v>
      </c>
      <c r="D1902" s="4">
        <v>42554</v>
      </c>
      <c r="E1902" s="3" t="s">
        <v>11</v>
      </c>
      <c r="F1902" s="3" t="s">
        <v>2918</v>
      </c>
      <c r="G1902" s="3" t="s">
        <v>3158</v>
      </c>
      <c r="H1902" s="5">
        <v>19188</v>
      </c>
      <c r="I1902" s="2">
        <v>6</v>
      </c>
      <c r="J1902" s="2">
        <v>0</v>
      </c>
      <c r="K1902" s="2">
        <v>1.9188000000000001</v>
      </c>
      <c r="L1902" s="18" t="str">
        <f>VLOOKUP(F1902,'BD customers'!$1:$1048576,2,FALSE)</f>
        <v>Corey-Lock</v>
      </c>
      <c r="M1902" s="2">
        <f>MATCH(orders[[#This Row],[Product ID]],'BD product'!A:A,0)</f>
        <v>913</v>
      </c>
      <c r="N1902" s="2" t="str" cm="1">
        <f t="array" ref="N1902">INDEX('BD product'!A:D,M1902,2)</f>
        <v>Office Supplies</v>
      </c>
    </row>
    <row r="1903" spans="1:14" x14ac:dyDescent="0.3">
      <c r="A1903" s="3" t="s">
        <v>3850</v>
      </c>
      <c r="B1903" s="4">
        <v>42602</v>
      </c>
      <c r="C1903" s="12" t="str">
        <f t="shared" si="29"/>
        <v>2016/08</v>
      </c>
      <c r="D1903" s="4">
        <v>42605</v>
      </c>
      <c r="E1903" s="3" t="s">
        <v>64</v>
      </c>
      <c r="F1903" s="3" t="s">
        <v>592</v>
      </c>
      <c r="G1903" s="3" t="s">
        <v>3851</v>
      </c>
      <c r="H1903" s="5">
        <v>1478</v>
      </c>
      <c r="I1903" s="2">
        <v>2</v>
      </c>
      <c r="J1903" s="2">
        <v>0</v>
      </c>
      <c r="K1903" s="2">
        <v>3.9906000000000001</v>
      </c>
      <c r="L1903" s="18" t="str">
        <f>VLOOKUP(F1903,'BD customers'!$1:$1048576,2,FALSE)</f>
        <v>Dianna Wilson</v>
      </c>
      <c r="M1903" s="2">
        <f>MATCH(orders[[#This Row],[Product ID]],'BD product'!A:A,0)</f>
        <v>1181</v>
      </c>
      <c r="N1903" s="2" t="str" cm="1">
        <f t="array" ref="N1903">INDEX('BD product'!A:D,M1903,2)</f>
        <v>Technology</v>
      </c>
    </row>
    <row r="1904" spans="1:14" x14ac:dyDescent="0.3">
      <c r="A1904" s="3" t="s">
        <v>3853</v>
      </c>
      <c r="B1904" s="4">
        <v>43029</v>
      </c>
      <c r="C1904" s="12" t="str">
        <f t="shared" si="29"/>
        <v>2017/10</v>
      </c>
      <c r="D1904" s="4">
        <v>43030</v>
      </c>
      <c r="E1904" s="3" t="s">
        <v>64</v>
      </c>
      <c r="F1904" s="3" t="s">
        <v>556</v>
      </c>
      <c r="G1904" s="3" t="s">
        <v>2418</v>
      </c>
      <c r="H1904" s="5">
        <v>5184</v>
      </c>
      <c r="I1904" s="2">
        <v>1</v>
      </c>
      <c r="J1904" s="2">
        <v>2</v>
      </c>
      <c r="K1904" s="2">
        <v>1.8144</v>
      </c>
      <c r="L1904" s="18" t="str">
        <f>VLOOKUP(F1904,'BD customers'!$1:$1048576,2,FALSE)</f>
        <v>Damala Kotsonis</v>
      </c>
      <c r="M1904" s="2">
        <f>MATCH(orders[[#This Row],[Product ID]],'BD product'!A:A,0)</f>
        <v>646</v>
      </c>
      <c r="N1904" s="2" t="str" cm="1">
        <f t="array" ref="N1904">INDEX('BD product'!A:D,M1904,2)</f>
        <v>Office Supplies</v>
      </c>
    </row>
    <row r="1905" spans="1:14" x14ac:dyDescent="0.3">
      <c r="A1905" s="3" t="s">
        <v>3853</v>
      </c>
      <c r="B1905" s="4">
        <v>43029</v>
      </c>
      <c r="C1905" s="12" t="str">
        <f t="shared" si="29"/>
        <v>2017/10</v>
      </c>
      <c r="D1905" s="4">
        <v>43030</v>
      </c>
      <c r="E1905" s="3" t="s">
        <v>64</v>
      </c>
      <c r="F1905" s="3" t="s">
        <v>556</v>
      </c>
      <c r="G1905" s="3" t="s">
        <v>3854</v>
      </c>
      <c r="H1905" s="5">
        <v>47848</v>
      </c>
      <c r="I1905" s="2">
        <v>2</v>
      </c>
      <c r="J1905" s="2">
        <v>2</v>
      </c>
      <c r="K1905" s="2">
        <v>4.7847999999999997</v>
      </c>
      <c r="L1905" s="18" t="str">
        <f>VLOOKUP(F1905,'BD customers'!$1:$1048576,2,FALSE)</f>
        <v>Damala Kotsonis</v>
      </c>
      <c r="M1905" s="2">
        <f>MATCH(orders[[#This Row],[Product ID]],'BD product'!A:A,0)</f>
        <v>1182</v>
      </c>
      <c r="N1905" s="2" t="str" cm="1">
        <f t="array" ref="N1905">INDEX('BD product'!A:D,M1905,2)</f>
        <v>Furniture</v>
      </c>
    </row>
    <row r="1906" spans="1:14" x14ac:dyDescent="0.3">
      <c r="A1906" s="3" t="s">
        <v>3853</v>
      </c>
      <c r="B1906" s="4">
        <v>43029</v>
      </c>
      <c r="C1906" s="12" t="str">
        <f t="shared" si="29"/>
        <v>2017/10</v>
      </c>
      <c r="D1906" s="4">
        <v>43030</v>
      </c>
      <c r="E1906" s="3" t="s">
        <v>64</v>
      </c>
      <c r="F1906" s="3" t="s">
        <v>556</v>
      </c>
      <c r="G1906" s="3" t="s">
        <v>3226</v>
      </c>
      <c r="H1906" s="5">
        <v>284</v>
      </c>
      <c r="I1906" s="2">
        <v>2</v>
      </c>
      <c r="J1906" s="2">
        <v>2</v>
      </c>
      <c r="K1906" s="2">
        <v>0.67449999999999999</v>
      </c>
      <c r="L1906" s="18" t="str">
        <f>VLOOKUP(F1906,'BD customers'!$1:$1048576,2,FALSE)</f>
        <v>Damala Kotsonis</v>
      </c>
      <c r="M1906" s="2">
        <f>MATCH(orders[[#This Row],[Product ID]],'BD product'!A:A,0)</f>
        <v>938</v>
      </c>
      <c r="N1906" s="2" t="str" cm="1">
        <f t="array" ref="N1906">INDEX('BD product'!A:D,M1906,2)</f>
        <v>Technology</v>
      </c>
    </row>
    <row r="1907" spans="1:14" x14ac:dyDescent="0.3">
      <c r="A1907" s="3" t="s">
        <v>3856</v>
      </c>
      <c r="B1907" s="4">
        <v>43029</v>
      </c>
      <c r="C1907" s="12" t="str">
        <f t="shared" si="29"/>
        <v>2017/10</v>
      </c>
      <c r="D1907" s="4">
        <v>43032</v>
      </c>
      <c r="E1907" s="3" t="s">
        <v>64</v>
      </c>
      <c r="F1907" s="3" t="s">
        <v>3857</v>
      </c>
      <c r="G1907" s="3" t="s">
        <v>1702</v>
      </c>
      <c r="H1907" s="5">
        <v>90912</v>
      </c>
      <c r="I1907" s="2">
        <v>8</v>
      </c>
      <c r="J1907" s="2">
        <v>0</v>
      </c>
      <c r="K1907" s="2">
        <v>9.0912000000000006</v>
      </c>
      <c r="L1907" s="18" t="str">
        <f>VLOOKUP(F1907,'BD customers'!$1:$1048576,2,FALSE)</f>
        <v>Michael Dominguez</v>
      </c>
      <c r="M1907" s="2">
        <f>MATCH(orders[[#This Row],[Product ID]],'BD product'!A:A,0)</f>
        <v>420</v>
      </c>
      <c r="N1907" s="2" t="str" cm="1">
        <f t="array" ref="N1907">INDEX('BD product'!A:D,M1907,2)</f>
        <v>Office Supplies</v>
      </c>
    </row>
    <row r="1908" spans="1:14" x14ac:dyDescent="0.3">
      <c r="A1908" s="3" t="s">
        <v>3858</v>
      </c>
      <c r="B1908" s="4">
        <v>42507</v>
      </c>
      <c r="C1908" s="12" t="str">
        <f t="shared" si="29"/>
        <v>2016/05</v>
      </c>
      <c r="D1908" s="4">
        <v>42511</v>
      </c>
      <c r="E1908" s="3" t="s">
        <v>21</v>
      </c>
      <c r="F1908" s="3" t="s">
        <v>2753</v>
      </c>
      <c r="G1908" s="3" t="s">
        <v>3859</v>
      </c>
      <c r="H1908" s="5">
        <v>2952</v>
      </c>
      <c r="I1908" s="2">
        <v>2</v>
      </c>
      <c r="J1908" s="2">
        <v>7</v>
      </c>
      <c r="K1908" s="2">
        <v>-2.1648000000000001</v>
      </c>
      <c r="L1908" s="18" t="str">
        <f>VLOOKUP(F1908,'BD customers'!$1:$1048576,2,FALSE)</f>
        <v>Roy Phan</v>
      </c>
      <c r="M1908" s="2">
        <f>MATCH(orders[[#This Row],[Product ID]],'BD product'!A:A,0)</f>
        <v>1183</v>
      </c>
      <c r="N1908" s="2" t="str" cm="1">
        <f t="array" ref="N1908">INDEX('BD product'!A:D,M1908,2)</f>
        <v>Office Supplies</v>
      </c>
    </row>
    <row r="1909" spans="1:14" x14ac:dyDescent="0.3">
      <c r="A1909" s="3" t="s">
        <v>3858</v>
      </c>
      <c r="B1909" s="4">
        <v>42507</v>
      </c>
      <c r="C1909" s="12" t="str">
        <f t="shared" si="29"/>
        <v>2016/05</v>
      </c>
      <c r="D1909" s="4">
        <v>42511</v>
      </c>
      <c r="E1909" s="3" t="s">
        <v>21</v>
      </c>
      <c r="F1909" s="3" t="s">
        <v>2753</v>
      </c>
      <c r="G1909" s="3" t="s">
        <v>1953</v>
      </c>
      <c r="H1909" s="5">
        <v>27018</v>
      </c>
      <c r="I1909" s="2">
        <v>6</v>
      </c>
      <c r="J1909" s="2">
        <v>7</v>
      </c>
      <c r="K1909" s="2">
        <v>-21.6144</v>
      </c>
      <c r="L1909" s="18" t="str">
        <f>VLOOKUP(F1909,'BD customers'!$1:$1048576,2,FALSE)</f>
        <v>Roy Phan</v>
      </c>
      <c r="M1909" s="2">
        <f>MATCH(orders[[#This Row],[Product ID]],'BD product'!A:A,0)</f>
        <v>493</v>
      </c>
      <c r="N1909" s="2" t="str" cm="1">
        <f t="array" ref="N1909">INDEX('BD product'!A:D,M1909,2)</f>
        <v>Office Supplies</v>
      </c>
    </row>
    <row r="1910" spans="1:14" x14ac:dyDescent="0.3">
      <c r="A1910" s="3" t="s">
        <v>3861</v>
      </c>
      <c r="B1910" s="4">
        <v>42038</v>
      </c>
      <c r="C1910" s="12" t="str">
        <f t="shared" si="29"/>
        <v>2015/02</v>
      </c>
      <c r="D1910" s="4">
        <v>42039</v>
      </c>
      <c r="E1910" s="3" t="s">
        <v>64</v>
      </c>
      <c r="F1910" s="3" t="s">
        <v>1145</v>
      </c>
      <c r="G1910" s="3" t="s">
        <v>3862</v>
      </c>
      <c r="H1910" s="5">
        <v>13692</v>
      </c>
      <c r="I1910" s="2">
        <v>4</v>
      </c>
      <c r="J1910" s="2">
        <v>0</v>
      </c>
      <c r="K1910" s="2">
        <v>4.1075999999999997</v>
      </c>
      <c r="L1910" s="18" t="str">
        <f>VLOOKUP(F1910,'BD customers'!$1:$1048576,2,FALSE)</f>
        <v>Rick Wilson</v>
      </c>
      <c r="M1910" s="2">
        <f>MATCH(orders[[#This Row],[Product ID]],'BD product'!A:A,0)</f>
        <v>1184</v>
      </c>
      <c r="N1910" s="2" t="str" cm="1">
        <f t="array" ref="N1910">INDEX('BD product'!A:D,M1910,2)</f>
        <v>Furniture</v>
      </c>
    </row>
    <row r="1911" spans="1:14" x14ac:dyDescent="0.3">
      <c r="A1911" s="3" t="s">
        <v>3864</v>
      </c>
      <c r="B1911" s="4">
        <v>43087</v>
      </c>
      <c r="C1911" s="12" t="str">
        <f t="shared" si="29"/>
        <v>2017/12</v>
      </c>
      <c r="D1911" s="4">
        <v>43092</v>
      </c>
      <c r="E1911" s="3" t="s">
        <v>21</v>
      </c>
      <c r="F1911" s="3" t="s">
        <v>3865</v>
      </c>
      <c r="G1911" s="3" t="s">
        <v>3866</v>
      </c>
      <c r="H1911" s="5">
        <v>1896</v>
      </c>
      <c r="I1911" s="2">
        <v>2</v>
      </c>
      <c r="J1911" s="2">
        <v>0</v>
      </c>
      <c r="K1911" s="2">
        <v>0.85319999999999996</v>
      </c>
      <c r="L1911" s="18" t="str">
        <f>VLOOKUP(F1911,'BD customers'!$1:$1048576,2,FALSE)</f>
        <v>Duane Benoit</v>
      </c>
      <c r="M1911" s="2">
        <f>MATCH(orders[[#This Row],[Product ID]],'BD product'!A:A,0)</f>
        <v>1185</v>
      </c>
      <c r="N1911" s="2" t="str" cm="1">
        <f t="array" ref="N1911">INDEX('BD product'!A:D,M1911,2)</f>
        <v>Furniture</v>
      </c>
    </row>
    <row r="1912" spans="1:14" x14ac:dyDescent="0.3">
      <c r="A1912" s="3" t="s">
        <v>3868</v>
      </c>
      <c r="B1912" s="4">
        <v>42689</v>
      </c>
      <c r="C1912" s="12" t="str">
        <f t="shared" si="29"/>
        <v>2016/11</v>
      </c>
      <c r="D1912" s="4">
        <v>42696</v>
      </c>
      <c r="E1912" s="3" t="s">
        <v>21</v>
      </c>
      <c r="F1912" s="3" t="s">
        <v>247</v>
      </c>
      <c r="G1912" s="3" t="s">
        <v>979</v>
      </c>
      <c r="H1912" s="5">
        <v>9939</v>
      </c>
      <c r="I1912" s="2">
        <v>3</v>
      </c>
      <c r="J1912" s="2">
        <v>0</v>
      </c>
      <c r="K1912" s="2">
        <v>40.749899999999997</v>
      </c>
      <c r="L1912" s="18" t="str">
        <f>VLOOKUP(F1912,'BD customers'!$1:$1048576,2,FALSE)</f>
        <v>Stewart Carmichael</v>
      </c>
      <c r="M1912" s="2">
        <f>MATCH(orders[[#This Row],[Product ID]],'BD product'!A:A,0)</f>
        <v>219</v>
      </c>
      <c r="N1912" s="2" t="str" cm="1">
        <f t="array" ref="N1912">INDEX('BD product'!A:D,M1912,2)</f>
        <v>Technology</v>
      </c>
    </row>
    <row r="1913" spans="1:14" x14ac:dyDescent="0.3">
      <c r="A1913" s="3" t="s">
        <v>3869</v>
      </c>
      <c r="B1913" s="4">
        <v>42919</v>
      </c>
      <c r="C1913" s="12" t="str">
        <f t="shared" si="29"/>
        <v>2017/07</v>
      </c>
      <c r="D1913" s="4">
        <v>42922</v>
      </c>
      <c r="E1913" s="3" t="s">
        <v>11</v>
      </c>
      <c r="F1913" s="3" t="s">
        <v>1269</v>
      </c>
      <c r="G1913" s="3" t="s">
        <v>3870</v>
      </c>
      <c r="H1913" s="5">
        <v>273896</v>
      </c>
      <c r="I1913" s="2">
        <v>7</v>
      </c>
      <c r="J1913" s="2">
        <v>2</v>
      </c>
      <c r="K1913" s="2">
        <v>92.439899999999994</v>
      </c>
      <c r="L1913" s="18" t="str">
        <f>VLOOKUP(F1913,'BD customers'!$1:$1048576,2,FALSE)</f>
        <v>Frank Hawley</v>
      </c>
      <c r="M1913" s="2">
        <f>MATCH(orders[[#This Row],[Product ID]],'BD product'!A:A,0)</f>
        <v>1186</v>
      </c>
      <c r="N1913" s="2" t="str" cm="1">
        <f t="array" ref="N1913">INDEX('BD product'!A:D,M1913,2)</f>
        <v>Office Supplies</v>
      </c>
    </row>
    <row r="1914" spans="1:14" x14ac:dyDescent="0.3">
      <c r="A1914" s="3" t="s">
        <v>3869</v>
      </c>
      <c r="B1914" s="4">
        <v>42919</v>
      </c>
      <c r="C1914" s="12" t="str">
        <f t="shared" si="29"/>
        <v>2017/07</v>
      </c>
      <c r="D1914" s="4">
        <v>42922</v>
      </c>
      <c r="E1914" s="3" t="s">
        <v>11</v>
      </c>
      <c r="F1914" s="3" t="s">
        <v>1269</v>
      </c>
      <c r="G1914" s="3" t="s">
        <v>3872</v>
      </c>
      <c r="H1914" s="5">
        <v>597132</v>
      </c>
      <c r="I1914" s="2">
        <v>3</v>
      </c>
      <c r="J1914" s="2">
        <v>4</v>
      </c>
      <c r="K1914" s="2">
        <v>4.9760999999999997</v>
      </c>
      <c r="L1914" s="18" t="str">
        <f>VLOOKUP(F1914,'BD customers'!$1:$1048576,2,FALSE)</f>
        <v>Frank Hawley</v>
      </c>
      <c r="M1914" s="2">
        <f>MATCH(orders[[#This Row],[Product ID]],'BD product'!A:A,0)</f>
        <v>1187</v>
      </c>
      <c r="N1914" s="2" t="str" cm="1">
        <f t="array" ref="N1914">INDEX('BD product'!A:D,M1914,2)</f>
        <v>Technology</v>
      </c>
    </row>
    <row r="1915" spans="1:14" x14ac:dyDescent="0.3">
      <c r="A1915" s="3" t="s">
        <v>3874</v>
      </c>
      <c r="B1915" s="4">
        <v>41654</v>
      </c>
      <c r="C1915" s="12" t="str">
        <f t="shared" si="29"/>
        <v>2014/01</v>
      </c>
      <c r="D1915" s="4">
        <v>41656</v>
      </c>
      <c r="E1915" s="3" t="s">
        <v>64</v>
      </c>
      <c r="F1915" s="3" t="s">
        <v>3875</v>
      </c>
      <c r="G1915" s="3" t="s">
        <v>1085</v>
      </c>
      <c r="H1915" s="5">
        <v>14995</v>
      </c>
      <c r="I1915" s="2">
        <v>5</v>
      </c>
      <c r="J1915" s="2">
        <v>0</v>
      </c>
      <c r="K1915" s="2">
        <v>6.5978000000000003</v>
      </c>
      <c r="L1915" s="18" t="str">
        <f>VLOOKUP(F1915,'BD customers'!$1:$1048576,2,FALSE)</f>
        <v>Erica Hackney</v>
      </c>
      <c r="M1915" s="2">
        <f>MATCH(orders[[#This Row],[Product ID]],'BD product'!A:A,0)</f>
        <v>248</v>
      </c>
      <c r="N1915" s="2" t="str" cm="1">
        <f t="array" ref="N1915">INDEX('BD product'!A:D,M1915,2)</f>
        <v>Technology</v>
      </c>
    </row>
    <row r="1916" spans="1:14" x14ac:dyDescent="0.3">
      <c r="A1916" s="3" t="s">
        <v>3876</v>
      </c>
      <c r="B1916" s="4">
        <v>42855</v>
      </c>
      <c r="C1916" s="12" t="str">
        <f t="shared" si="29"/>
        <v>2017/04</v>
      </c>
      <c r="D1916" s="4">
        <v>42860</v>
      </c>
      <c r="E1916" s="3" t="s">
        <v>21</v>
      </c>
      <c r="F1916" s="3" t="s">
        <v>2403</v>
      </c>
      <c r="G1916" s="3" t="s">
        <v>3877</v>
      </c>
      <c r="H1916" s="5">
        <v>4608</v>
      </c>
      <c r="I1916" s="2">
        <v>2</v>
      </c>
      <c r="J1916" s="2">
        <v>2</v>
      </c>
      <c r="K1916" s="2">
        <v>1.6704000000000001</v>
      </c>
      <c r="L1916" s="18" t="str">
        <f>VLOOKUP(F1916,'BD customers'!$1:$1048576,2,FALSE)</f>
        <v>Ann Steele</v>
      </c>
      <c r="M1916" s="2">
        <f>MATCH(orders[[#This Row],[Product ID]],'BD product'!A:A,0)</f>
        <v>1188</v>
      </c>
      <c r="N1916" s="2" t="str" cm="1">
        <f t="array" ref="N1916">INDEX('BD product'!A:D,M1916,2)</f>
        <v>Office Supplies</v>
      </c>
    </row>
    <row r="1917" spans="1:14" x14ac:dyDescent="0.3">
      <c r="A1917" s="3" t="s">
        <v>3876</v>
      </c>
      <c r="B1917" s="4">
        <v>42855</v>
      </c>
      <c r="C1917" s="12" t="str">
        <f t="shared" si="29"/>
        <v>2017/04</v>
      </c>
      <c r="D1917" s="4">
        <v>42860</v>
      </c>
      <c r="E1917" s="3" t="s">
        <v>21</v>
      </c>
      <c r="F1917" s="3" t="s">
        <v>2403</v>
      </c>
      <c r="G1917" s="3" t="s">
        <v>3125</v>
      </c>
      <c r="H1917" s="5">
        <v>15528</v>
      </c>
      <c r="I1917" s="2">
        <v>3</v>
      </c>
      <c r="J1917" s="2">
        <v>2</v>
      </c>
      <c r="K1917" s="2">
        <v>4.8525</v>
      </c>
      <c r="L1917" s="18" t="str">
        <f>VLOOKUP(F1917,'BD customers'!$1:$1048576,2,FALSE)</f>
        <v>Ann Steele</v>
      </c>
      <c r="M1917" s="2">
        <f>MATCH(orders[[#This Row],[Product ID]],'BD product'!A:A,0)</f>
        <v>902</v>
      </c>
      <c r="N1917" s="2" t="str" cm="1">
        <f t="array" ref="N1917">INDEX('BD product'!A:D,M1917,2)</f>
        <v>Office Supplies</v>
      </c>
    </row>
    <row r="1918" spans="1:14" x14ac:dyDescent="0.3">
      <c r="A1918" s="3" t="s">
        <v>3876</v>
      </c>
      <c r="B1918" s="4">
        <v>42855</v>
      </c>
      <c r="C1918" s="12" t="str">
        <f t="shared" si="29"/>
        <v>2017/04</v>
      </c>
      <c r="D1918" s="4">
        <v>42860</v>
      </c>
      <c r="E1918" s="3" t="s">
        <v>21</v>
      </c>
      <c r="F1918" s="3" t="s">
        <v>2403</v>
      </c>
      <c r="G1918" s="3" t="s">
        <v>2400</v>
      </c>
      <c r="H1918" s="5">
        <v>11952</v>
      </c>
      <c r="I1918" s="2">
        <v>3</v>
      </c>
      <c r="J1918" s="2">
        <v>2</v>
      </c>
      <c r="K1918" s="2">
        <v>3.8843999999999999</v>
      </c>
      <c r="L1918" s="18" t="str">
        <f>VLOOKUP(F1918,'BD customers'!$1:$1048576,2,FALSE)</f>
        <v>Ann Steele</v>
      </c>
      <c r="M1918" s="2">
        <f>MATCH(orders[[#This Row],[Product ID]],'BD product'!A:A,0)</f>
        <v>641</v>
      </c>
      <c r="N1918" s="2" t="str" cm="1">
        <f t="array" ref="N1918">INDEX('BD product'!A:D,M1918,2)</f>
        <v>Office Supplies</v>
      </c>
    </row>
    <row r="1919" spans="1:14" x14ac:dyDescent="0.3">
      <c r="A1919" s="3" t="s">
        <v>3879</v>
      </c>
      <c r="B1919" s="4">
        <v>42316</v>
      </c>
      <c r="C1919" s="12" t="str">
        <f t="shared" si="29"/>
        <v>2015/11</v>
      </c>
      <c r="D1919" s="4">
        <v>42322</v>
      </c>
      <c r="E1919" s="3" t="s">
        <v>21</v>
      </c>
      <c r="F1919" s="3" t="s">
        <v>3342</v>
      </c>
      <c r="G1919" s="3" t="s">
        <v>1549</v>
      </c>
      <c r="H1919" s="5">
        <v>1165</v>
      </c>
      <c r="I1919" s="2">
        <v>5</v>
      </c>
      <c r="J1919" s="2">
        <v>0</v>
      </c>
      <c r="K1919" s="2">
        <v>3.3784999999999998</v>
      </c>
      <c r="L1919" s="18" t="str">
        <f>VLOOKUP(F1919,'BD customers'!$1:$1048576,2,FALSE)</f>
        <v>Helen Abelman</v>
      </c>
      <c r="M1919" s="2">
        <f>MATCH(orders[[#This Row],[Product ID]],'BD product'!A:A,0)</f>
        <v>374</v>
      </c>
      <c r="N1919" s="2" t="str" cm="1">
        <f t="array" ref="N1919">INDEX('BD product'!A:D,M1919,2)</f>
        <v>Office Supplies</v>
      </c>
    </row>
    <row r="1920" spans="1:14" x14ac:dyDescent="0.3">
      <c r="A1920" s="3" t="s">
        <v>3880</v>
      </c>
      <c r="B1920" s="4">
        <v>42307</v>
      </c>
      <c r="C1920" s="12" t="str">
        <f t="shared" si="29"/>
        <v>2015/10</v>
      </c>
      <c r="D1920" s="4">
        <v>42309</v>
      </c>
      <c r="E1920" s="3" t="s">
        <v>11</v>
      </c>
      <c r="F1920" s="3" t="s">
        <v>3750</v>
      </c>
      <c r="G1920" s="3" t="s">
        <v>3881</v>
      </c>
      <c r="H1920" s="5">
        <v>2999</v>
      </c>
      <c r="I1920" s="2">
        <v>2</v>
      </c>
      <c r="J1920" s="2">
        <v>0</v>
      </c>
      <c r="K1920" s="2">
        <v>7.4974999999999996</v>
      </c>
      <c r="L1920" s="18" t="str">
        <f>VLOOKUP(F1920,'BD customers'!$1:$1048576,2,FALSE)</f>
        <v>Cathy Hwang</v>
      </c>
      <c r="M1920" s="2">
        <f>MATCH(orders[[#This Row],[Product ID]],'BD product'!A:A,0)</f>
        <v>1189</v>
      </c>
      <c r="N1920" s="2" t="str" cm="1">
        <f t="array" ref="N1920">INDEX('BD product'!A:D,M1920,2)</f>
        <v>Technology</v>
      </c>
    </row>
    <row r="1921" spans="1:14" x14ac:dyDescent="0.3">
      <c r="A1921" s="3" t="s">
        <v>3883</v>
      </c>
      <c r="B1921" s="4">
        <v>42964</v>
      </c>
      <c r="C1921" s="12" t="str">
        <f t="shared" si="29"/>
        <v>2017/08</v>
      </c>
      <c r="D1921" s="4">
        <v>42966</v>
      </c>
      <c r="E1921" s="3" t="s">
        <v>64</v>
      </c>
      <c r="F1921" s="3" t="s">
        <v>3884</v>
      </c>
      <c r="G1921" s="3" t="s">
        <v>3885</v>
      </c>
      <c r="H1921" s="5">
        <v>89592</v>
      </c>
      <c r="I1921" s="2">
        <v>5</v>
      </c>
      <c r="J1921" s="2">
        <v>2</v>
      </c>
      <c r="K1921" s="2">
        <v>30.237300000000001</v>
      </c>
      <c r="L1921" s="18" t="str">
        <f>VLOOKUP(F1921,'BD customers'!$1:$1048576,2,FALSE)</f>
        <v>Edward Hooks</v>
      </c>
      <c r="M1921" s="2">
        <f>MATCH(orders[[#This Row],[Product ID]],'BD product'!A:A,0)</f>
        <v>1190</v>
      </c>
      <c r="N1921" s="2" t="str" cm="1">
        <f t="array" ref="N1921">INDEX('BD product'!A:D,M1921,2)</f>
        <v>Office Supplies</v>
      </c>
    </row>
    <row r="1922" spans="1:14" x14ac:dyDescent="0.3">
      <c r="A1922" s="3" t="s">
        <v>3883</v>
      </c>
      <c r="B1922" s="4">
        <v>42964</v>
      </c>
      <c r="C1922" s="12" t="str">
        <f t="shared" ref="C1922:C1985" si="30">TEXT(B1922,"aaaa/mm")</f>
        <v>2017/08</v>
      </c>
      <c r="D1922" s="4">
        <v>42966</v>
      </c>
      <c r="E1922" s="3" t="s">
        <v>64</v>
      </c>
      <c r="F1922" s="3" t="s">
        <v>3884</v>
      </c>
      <c r="G1922" s="3" t="s">
        <v>3887</v>
      </c>
      <c r="H1922" s="5">
        <v>462564</v>
      </c>
      <c r="I1922" s="2">
        <v>2</v>
      </c>
      <c r="J1922" s="2">
        <v>1</v>
      </c>
      <c r="K1922" s="2">
        <v>97.6524</v>
      </c>
      <c r="L1922" s="18" t="str">
        <f>VLOOKUP(F1922,'BD customers'!$1:$1048576,2,FALSE)</f>
        <v>Edward Hooks</v>
      </c>
      <c r="M1922" s="2">
        <f>MATCH(orders[[#This Row],[Product ID]],'BD product'!A:A,0)</f>
        <v>1191</v>
      </c>
      <c r="N1922" s="2" t="str" cm="1">
        <f t="array" ref="N1922">INDEX('BD product'!A:D,M1922,2)</f>
        <v>Furniture</v>
      </c>
    </row>
    <row r="1923" spans="1:14" x14ac:dyDescent="0.3">
      <c r="A1923" s="3" t="s">
        <v>3889</v>
      </c>
      <c r="B1923" s="4">
        <v>42280</v>
      </c>
      <c r="C1923" s="12" t="str">
        <f t="shared" si="30"/>
        <v>2015/10</v>
      </c>
      <c r="D1923" s="4">
        <v>42286</v>
      </c>
      <c r="E1923" s="3" t="s">
        <v>21</v>
      </c>
      <c r="F1923" s="3" t="s">
        <v>167</v>
      </c>
      <c r="G1923" s="3" t="s">
        <v>3890</v>
      </c>
      <c r="H1923" s="5">
        <v>15008</v>
      </c>
      <c r="I1923" s="2">
        <v>2</v>
      </c>
      <c r="J1923" s="2">
        <v>2</v>
      </c>
      <c r="K1923" s="2">
        <v>1.5007999999999999</v>
      </c>
      <c r="L1923" s="18" t="str">
        <f>VLOOKUP(F1923,'BD customers'!$1:$1048576,2,FALSE)</f>
        <v>Mary Zewe</v>
      </c>
      <c r="M1923" s="2">
        <f>MATCH(orders[[#This Row],[Product ID]],'BD product'!A:A,0)</f>
        <v>1192</v>
      </c>
      <c r="N1923" s="2" t="str" cm="1">
        <f t="array" ref="N1923">INDEX('BD product'!A:D,M1923,2)</f>
        <v>Office Supplies</v>
      </c>
    </row>
    <row r="1924" spans="1:14" x14ac:dyDescent="0.3">
      <c r="A1924" s="3" t="s">
        <v>3891</v>
      </c>
      <c r="B1924" s="4">
        <v>42559</v>
      </c>
      <c r="C1924" s="12" t="str">
        <f t="shared" si="30"/>
        <v>2016/07</v>
      </c>
      <c r="D1924" s="4">
        <v>42561</v>
      </c>
      <c r="E1924" s="3" t="s">
        <v>11</v>
      </c>
      <c r="F1924" s="3" t="s">
        <v>3892</v>
      </c>
      <c r="G1924" s="3" t="s">
        <v>3893</v>
      </c>
      <c r="H1924" s="5">
        <v>86364</v>
      </c>
      <c r="I1924" s="2">
        <v>9</v>
      </c>
      <c r="J1924" s="2">
        <v>2</v>
      </c>
      <c r="K1924" s="2">
        <v>10.795500000000001</v>
      </c>
      <c r="L1924" s="18" t="str">
        <f>VLOOKUP(F1924,'BD customers'!$1:$1048576,2,FALSE)</f>
        <v>Scot Coram</v>
      </c>
      <c r="M1924" s="2">
        <f>MATCH(orders[[#This Row],[Product ID]],'BD product'!A:A,0)</f>
        <v>1193</v>
      </c>
      <c r="N1924" s="2" t="str" cm="1">
        <f t="array" ref="N1924">INDEX('BD product'!A:D,M1924,2)</f>
        <v>Technology</v>
      </c>
    </row>
    <row r="1925" spans="1:14" x14ac:dyDescent="0.3">
      <c r="A1925" s="3" t="s">
        <v>3891</v>
      </c>
      <c r="B1925" s="4">
        <v>42559</v>
      </c>
      <c r="C1925" s="12" t="str">
        <f t="shared" si="30"/>
        <v>2016/07</v>
      </c>
      <c r="D1925" s="4">
        <v>42561</v>
      </c>
      <c r="E1925" s="3" t="s">
        <v>11</v>
      </c>
      <c r="F1925" s="3" t="s">
        <v>3892</v>
      </c>
      <c r="G1925" s="3" t="s">
        <v>1638</v>
      </c>
      <c r="H1925" s="5">
        <v>47616</v>
      </c>
      <c r="I1925" s="2">
        <v>3</v>
      </c>
      <c r="J1925" s="2">
        <v>2</v>
      </c>
      <c r="K1925" s="2">
        <v>3.5712000000000002</v>
      </c>
      <c r="L1925" s="18" t="str">
        <f>VLOOKUP(F1925,'BD customers'!$1:$1048576,2,FALSE)</f>
        <v>Scot Coram</v>
      </c>
      <c r="M1925" s="2">
        <f>MATCH(orders[[#This Row],[Product ID]],'BD product'!A:A,0)</f>
        <v>399</v>
      </c>
      <c r="N1925" s="2" t="str" cm="1">
        <f t="array" ref="N1925">INDEX('BD product'!A:D,M1925,2)</f>
        <v>Office Supplies</v>
      </c>
    </row>
    <row r="1926" spans="1:14" x14ac:dyDescent="0.3">
      <c r="A1926" s="3" t="s">
        <v>3895</v>
      </c>
      <c r="B1926" s="4">
        <v>43074</v>
      </c>
      <c r="C1926" s="12" t="str">
        <f t="shared" si="30"/>
        <v>2017/12</v>
      </c>
      <c r="D1926" s="4">
        <v>43076</v>
      </c>
      <c r="E1926" s="3" t="s">
        <v>11</v>
      </c>
      <c r="F1926" s="3" t="s">
        <v>82</v>
      </c>
      <c r="G1926" s="3" t="s">
        <v>1417</v>
      </c>
      <c r="H1926" s="5">
        <v>9294</v>
      </c>
      <c r="I1926" s="2">
        <v>3</v>
      </c>
      <c r="J1926" s="2">
        <v>0</v>
      </c>
      <c r="K1926" s="2">
        <v>4.1822999999999997</v>
      </c>
      <c r="L1926" s="18" t="str">
        <f>VLOOKUP(F1926,'BD customers'!$1:$1048576,2,FALSE)</f>
        <v>Naresj Patel</v>
      </c>
      <c r="M1926" s="2">
        <f>MATCH(orders[[#This Row],[Product ID]],'BD product'!A:A,0)</f>
        <v>336</v>
      </c>
      <c r="N1926" s="2" t="str" cm="1">
        <f t="array" ref="N1926">INDEX('BD product'!A:D,M1926,2)</f>
        <v>Office Supplies</v>
      </c>
    </row>
    <row r="1927" spans="1:14" x14ac:dyDescent="0.3">
      <c r="A1927" s="3" t="s">
        <v>3896</v>
      </c>
      <c r="B1927" s="4">
        <v>42803</v>
      </c>
      <c r="C1927" s="12" t="str">
        <f t="shared" si="30"/>
        <v>2017/03</v>
      </c>
      <c r="D1927" s="4">
        <v>42807</v>
      </c>
      <c r="E1927" s="3" t="s">
        <v>21</v>
      </c>
      <c r="F1927" s="3" t="s">
        <v>974</v>
      </c>
      <c r="G1927" s="3" t="s">
        <v>1278</v>
      </c>
      <c r="H1927" s="5">
        <v>19998</v>
      </c>
      <c r="I1927" s="2">
        <v>2</v>
      </c>
      <c r="J1927" s="2">
        <v>0</v>
      </c>
      <c r="K1927" s="2">
        <v>6.9992999999999999</v>
      </c>
      <c r="L1927" s="18" t="str">
        <f>VLOOKUP(F1927,'BD customers'!$1:$1048576,2,FALSE)</f>
        <v>Lindsay Williams</v>
      </c>
      <c r="M1927" s="2">
        <f>MATCH(orders[[#This Row],[Product ID]],'BD product'!A:A,0)</f>
        <v>297</v>
      </c>
      <c r="N1927" s="2" t="str" cm="1">
        <f t="array" ref="N1927">INDEX('BD product'!A:D,M1927,2)</f>
        <v>Technology</v>
      </c>
    </row>
    <row r="1928" spans="1:14" x14ac:dyDescent="0.3">
      <c r="A1928" s="3" t="s">
        <v>3897</v>
      </c>
      <c r="B1928" s="4">
        <v>42530</v>
      </c>
      <c r="C1928" s="12" t="str">
        <f t="shared" si="30"/>
        <v>2016/06</v>
      </c>
      <c r="D1928" s="4">
        <v>42536</v>
      </c>
      <c r="E1928" s="3" t="s">
        <v>21</v>
      </c>
      <c r="F1928" s="3" t="s">
        <v>1184</v>
      </c>
      <c r="G1928" s="3" t="s">
        <v>3898</v>
      </c>
      <c r="H1928" s="5">
        <v>17748</v>
      </c>
      <c r="I1928" s="2">
        <v>3</v>
      </c>
      <c r="J1928" s="2">
        <v>2</v>
      </c>
      <c r="K1928" s="2">
        <v>19.9665</v>
      </c>
      <c r="L1928" s="18" t="str">
        <f>VLOOKUP(F1928,'BD customers'!$1:$1048576,2,FALSE)</f>
        <v>Greg Matthias</v>
      </c>
      <c r="M1928" s="2">
        <f>MATCH(orders[[#This Row],[Product ID]],'BD product'!A:A,0)</f>
        <v>1194</v>
      </c>
      <c r="N1928" s="2" t="str" cm="1">
        <f t="array" ref="N1928">INDEX('BD product'!A:D,M1928,2)</f>
        <v>Technology</v>
      </c>
    </row>
    <row r="1929" spans="1:14" x14ac:dyDescent="0.3">
      <c r="A1929" s="3" t="s">
        <v>3900</v>
      </c>
      <c r="B1929" s="4">
        <v>43067</v>
      </c>
      <c r="C1929" s="12" t="str">
        <f t="shared" si="30"/>
        <v>2017/11</v>
      </c>
      <c r="D1929" s="4">
        <v>43070</v>
      </c>
      <c r="E1929" s="3" t="s">
        <v>64</v>
      </c>
      <c r="F1929" s="3" t="s">
        <v>1131</v>
      </c>
      <c r="G1929" s="3" t="s">
        <v>1696</v>
      </c>
      <c r="H1929" s="5">
        <v>88768</v>
      </c>
      <c r="I1929" s="2">
        <v>2</v>
      </c>
      <c r="J1929" s="2">
        <v>2</v>
      </c>
      <c r="K1929" s="2">
        <v>31.0688</v>
      </c>
      <c r="L1929" s="18" t="str">
        <f>VLOOKUP(F1929,'BD customers'!$1:$1048576,2,FALSE)</f>
        <v>Rick Hansen</v>
      </c>
      <c r="M1929" s="2">
        <f>MATCH(orders[[#This Row],[Product ID]],'BD product'!A:A,0)</f>
        <v>419</v>
      </c>
      <c r="N1929" s="2" t="str" cm="1">
        <f t="array" ref="N1929">INDEX('BD product'!A:D,M1929,2)</f>
        <v>Office Supplies</v>
      </c>
    </row>
    <row r="1930" spans="1:14" x14ac:dyDescent="0.3">
      <c r="A1930" s="3" t="s">
        <v>3901</v>
      </c>
      <c r="B1930" s="4">
        <v>42810</v>
      </c>
      <c r="C1930" s="12" t="str">
        <f t="shared" si="30"/>
        <v>2017/03</v>
      </c>
      <c r="D1930" s="4">
        <v>42812</v>
      </c>
      <c r="E1930" s="3" t="s">
        <v>11</v>
      </c>
      <c r="F1930" s="3" t="s">
        <v>824</v>
      </c>
      <c r="G1930" s="3" t="s">
        <v>3902</v>
      </c>
      <c r="H1930" s="5">
        <v>648</v>
      </c>
      <c r="I1930" s="2">
        <v>1</v>
      </c>
      <c r="J1930" s="2">
        <v>0</v>
      </c>
      <c r="K1930" s="2">
        <v>3.1103999999999998</v>
      </c>
      <c r="L1930" s="18" t="str">
        <f>VLOOKUP(F1930,'BD customers'!$1:$1048576,2,FALSE)</f>
        <v>Valerie Mitchum</v>
      </c>
      <c r="M1930" s="2">
        <f>MATCH(orders[[#This Row],[Product ID]],'BD product'!A:A,0)</f>
        <v>1195</v>
      </c>
      <c r="N1930" s="2" t="str" cm="1">
        <f t="array" ref="N1930">INDEX('BD product'!A:D,M1930,2)</f>
        <v>Office Supplies</v>
      </c>
    </row>
    <row r="1931" spans="1:14" x14ac:dyDescent="0.3">
      <c r="A1931" s="3" t="s">
        <v>3901</v>
      </c>
      <c r="B1931" s="4">
        <v>42810</v>
      </c>
      <c r="C1931" s="12" t="str">
        <f t="shared" si="30"/>
        <v>2017/03</v>
      </c>
      <c r="D1931" s="4">
        <v>42812</v>
      </c>
      <c r="E1931" s="3" t="s">
        <v>11</v>
      </c>
      <c r="F1931" s="3" t="s">
        <v>824</v>
      </c>
      <c r="G1931" s="3" t="s">
        <v>1075</v>
      </c>
      <c r="H1931" s="5">
        <v>4651</v>
      </c>
      <c r="I1931" s="2">
        <v>1</v>
      </c>
      <c r="J1931" s="2">
        <v>0</v>
      </c>
      <c r="K1931" s="2">
        <v>1.8604000000000001</v>
      </c>
      <c r="L1931" s="18" t="str">
        <f>VLOOKUP(F1931,'BD customers'!$1:$1048576,2,FALSE)</f>
        <v>Valerie Mitchum</v>
      </c>
      <c r="M1931" s="2">
        <f>MATCH(orders[[#This Row],[Product ID]],'BD product'!A:A,0)</f>
        <v>245</v>
      </c>
      <c r="N1931" s="2" t="str" cm="1">
        <f t="array" ref="N1931">INDEX('BD product'!A:D,M1931,2)</f>
        <v>Office Supplies</v>
      </c>
    </row>
    <row r="1932" spans="1:14" x14ac:dyDescent="0.3">
      <c r="A1932" s="3" t="s">
        <v>3901</v>
      </c>
      <c r="B1932" s="4">
        <v>42810</v>
      </c>
      <c r="C1932" s="12" t="str">
        <f t="shared" si="30"/>
        <v>2017/03</v>
      </c>
      <c r="D1932" s="4">
        <v>42812</v>
      </c>
      <c r="E1932" s="3" t="s">
        <v>11</v>
      </c>
      <c r="F1932" s="3" t="s">
        <v>824</v>
      </c>
      <c r="G1932" s="3" t="s">
        <v>3131</v>
      </c>
      <c r="H1932" s="5">
        <v>659976</v>
      </c>
      <c r="I1932" s="2">
        <v>3</v>
      </c>
      <c r="J1932" s="2">
        <v>2</v>
      </c>
      <c r="K1932" s="2">
        <v>49.498199999999997</v>
      </c>
      <c r="L1932" s="18" t="str">
        <f>VLOOKUP(F1932,'BD customers'!$1:$1048576,2,FALSE)</f>
        <v>Valerie Mitchum</v>
      </c>
      <c r="M1932" s="2">
        <f>MATCH(orders[[#This Row],[Product ID]],'BD product'!A:A,0)</f>
        <v>905</v>
      </c>
      <c r="N1932" s="2" t="str" cm="1">
        <f t="array" ref="N1932">INDEX('BD product'!A:D,M1932,2)</f>
        <v>Technology</v>
      </c>
    </row>
    <row r="1933" spans="1:14" x14ac:dyDescent="0.3">
      <c r="A1933" s="3" t="s">
        <v>3904</v>
      </c>
      <c r="B1933" s="4">
        <v>42701</v>
      </c>
      <c r="C1933" s="12" t="str">
        <f t="shared" si="30"/>
        <v>2016/11</v>
      </c>
      <c r="D1933" s="4">
        <v>42703</v>
      </c>
      <c r="E1933" s="3" t="s">
        <v>11</v>
      </c>
      <c r="F1933" s="3" t="s">
        <v>1044</v>
      </c>
      <c r="G1933" s="3" t="s">
        <v>3905</v>
      </c>
      <c r="H1933" s="5">
        <v>271992</v>
      </c>
      <c r="I1933" s="2">
        <v>1</v>
      </c>
      <c r="J1933" s="2">
        <v>2</v>
      </c>
      <c r="K1933" s="2">
        <v>23.799299999999999</v>
      </c>
      <c r="L1933" s="18" t="str">
        <f>VLOOKUP(F1933,'BD customers'!$1:$1048576,2,FALSE)</f>
        <v>Craig Carreira</v>
      </c>
      <c r="M1933" s="2">
        <f>MATCH(orders[[#This Row],[Product ID]],'BD product'!A:A,0)</f>
        <v>1196</v>
      </c>
      <c r="N1933" s="2" t="str" cm="1">
        <f t="array" ref="N1933">INDEX('BD product'!A:D,M1933,2)</f>
        <v>Technology</v>
      </c>
    </row>
    <row r="1934" spans="1:14" x14ac:dyDescent="0.3">
      <c r="A1934" s="3" t="s">
        <v>3907</v>
      </c>
      <c r="B1934" s="4">
        <v>42953</v>
      </c>
      <c r="C1934" s="12" t="str">
        <f t="shared" si="30"/>
        <v>2017/08</v>
      </c>
      <c r="D1934" s="4">
        <v>42957</v>
      </c>
      <c r="E1934" s="3" t="s">
        <v>11</v>
      </c>
      <c r="F1934" s="3" t="s">
        <v>2064</v>
      </c>
      <c r="G1934" s="3" t="s">
        <v>3908</v>
      </c>
      <c r="H1934" s="5">
        <v>14574</v>
      </c>
      <c r="I1934" s="2">
        <v>3</v>
      </c>
      <c r="J1934" s="2">
        <v>0</v>
      </c>
      <c r="K1934" s="2">
        <v>23.3184</v>
      </c>
      <c r="L1934" s="18" t="str">
        <f>VLOOKUP(F1934,'BD customers'!$1:$1048576,2,FALSE)</f>
        <v>Seth Vernon</v>
      </c>
      <c r="M1934" s="2">
        <f>MATCH(orders[[#This Row],[Product ID]],'BD product'!A:A,0)</f>
        <v>1197</v>
      </c>
      <c r="N1934" s="2" t="str" cm="1">
        <f t="array" ref="N1934">INDEX('BD product'!A:D,M1934,2)</f>
        <v>Furniture</v>
      </c>
    </row>
    <row r="1935" spans="1:14" x14ac:dyDescent="0.3">
      <c r="A1935" s="3" t="s">
        <v>3907</v>
      </c>
      <c r="B1935" s="4">
        <v>42953</v>
      </c>
      <c r="C1935" s="12" t="str">
        <f t="shared" si="30"/>
        <v>2017/08</v>
      </c>
      <c r="D1935" s="4">
        <v>42957</v>
      </c>
      <c r="E1935" s="3" t="s">
        <v>11</v>
      </c>
      <c r="F1935" s="3" t="s">
        <v>2064</v>
      </c>
      <c r="G1935" s="3" t="s">
        <v>274</v>
      </c>
      <c r="H1935" s="5">
        <v>154</v>
      </c>
      <c r="I1935" s="2">
        <v>5</v>
      </c>
      <c r="J1935" s="2">
        <v>0</v>
      </c>
      <c r="K1935" s="2">
        <v>0.73919999999999997</v>
      </c>
      <c r="L1935" s="18" t="str">
        <f>VLOOKUP(F1935,'BD customers'!$1:$1048576,2,FALSE)</f>
        <v>Seth Vernon</v>
      </c>
      <c r="M1935" s="2">
        <f>MATCH(orders[[#This Row],[Product ID]],'BD product'!A:A,0)</f>
        <v>52</v>
      </c>
      <c r="N1935" s="2" t="str" cm="1">
        <f t="array" ref="N1935">INDEX('BD product'!A:D,M1935,2)</f>
        <v>Furniture</v>
      </c>
    </row>
    <row r="1936" spans="1:14" x14ac:dyDescent="0.3">
      <c r="A1936" s="3" t="s">
        <v>3910</v>
      </c>
      <c r="B1936" s="4">
        <v>43066</v>
      </c>
      <c r="C1936" s="12" t="str">
        <f t="shared" si="30"/>
        <v>2017/11</v>
      </c>
      <c r="D1936" s="4">
        <v>43072</v>
      </c>
      <c r="E1936" s="3" t="s">
        <v>21</v>
      </c>
      <c r="F1936" s="3" t="s">
        <v>974</v>
      </c>
      <c r="G1936" s="3" t="s">
        <v>3777</v>
      </c>
      <c r="H1936" s="5">
        <v>24455</v>
      </c>
      <c r="I1936" s="2">
        <v>5</v>
      </c>
      <c r="J1936" s="2">
        <v>0</v>
      </c>
      <c r="K1936" s="2">
        <v>114.9385</v>
      </c>
      <c r="L1936" s="18" t="str">
        <f>VLOOKUP(F1936,'BD customers'!$1:$1048576,2,FALSE)</f>
        <v>Lindsay Williams</v>
      </c>
      <c r="M1936" s="2">
        <f>MATCH(orders[[#This Row],[Product ID]],'BD product'!A:A,0)</f>
        <v>1160</v>
      </c>
      <c r="N1936" s="2" t="str" cm="1">
        <f t="array" ref="N1936">INDEX('BD product'!A:D,M1936,2)</f>
        <v>Office Supplies</v>
      </c>
    </row>
    <row r="1937" spans="1:14" x14ac:dyDescent="0.3">
      <c r="A1937" s="3" t="s">
        <v>3910</v>
      </c>
      <c r="B1937" s="4">
        <v>43066</v>
      </c>
      <c r="C1937" s="12" t="str">
        <f t="shared" si="30"/>
        <v>2017/11</v>
      </c>
      <c r="D1937" s="4">
        <v>43072</v>
      </c>
      <c r="E1937" s="3" t="s">
        <v>21</v>
      </c>
      <c r="F1937" s="3" t="s">
        <v>974</v>
      </c>
      <c r="G1937" s="3" t="s">
        <v>3911</v>
      </c>
      <c r="H1937" s="5">
        <v>16616</v>
      </c>
      <c r="I1937" s="2">
        <v>8</v>
      </c>
      <c r="J1937" s="2">
        <v>0</v>
      </c>
      <c r="K1937" s="2">
        <v>59.817599999999999</v>
      </c>
      <c r="L1937" s="18" t="str">
        <f>VLOOKUP(F1937,'BD customers'!$1:$1048576,2,FALSE)</f>
        <v>Lindsay Williams</v>
      </c>
      <c r="M1937" s="2">
        <f>MATCH(orders[[#This Row],[Product ID]],'BD product'!A:A,0)</f>
        <v>1198</v>
      </c>
      <c r="N1937" s="2" t="str" cm="1">
        <f t="array" ref="N1937">INDEX('BD product'!A:D,M1937,2)</f>
        <v>Technology</v>
      </c>
    </row>
    <row r="1938" spans="1:14" x14ac:dyDescent="0.3">
      <c r="A1938" s="3" t="s">
        <v>3913</v>
      </c>
      <c r="B1938" s="4">
        <v>42149</v>
      </c>
      <c r="C1938" s="12" t="str">
        <f t="shared" si="30"/>
        <v>2015/05</v>
      </c>
      <c r="D1938" s="4">
        <v>42151</v>
      </c>
      <c r="E1938" s="3" t="s">
        <v>11</v>
      </c>
      <c r="F1938" s="3" t="s">
        <v>2813</v>
      </c>
      <c r="G1938" s="3" t="s">
        <v>3065</v>
      </c>
      <c r="H1938" s="5">
        <v>1473</v>
      </c>
      <c r="I1938" s="2">
        <v>3</v>
      </c>
      <c r="J1938" s="2">
        <v>0</v>
      </c>
      <c r="K1938" s="2">
        <v>4.8609</v>
      </c>
      <c r="L1938" s="18" t="str">
        <f>VLOOKUP(F1938,'BD customers'!$1:$1048576,2,FALSE)</f>
        <v>Nora Pelletier</v>
      </c>
      <c r="M1938" s="2">
        <f>MATCH(orders[[#This Row],[Product ID]],'BD product'!A:A,0)</f>
        <v>877</v>
      </c>
      <c r="N1938" s="2" t="str" cm="1">
        <f t="array" ref="N1938">INDEX('BD product'!A:D,M1938,2)</f>
        <v>Furniture</v>
      </c>
    </row>
    <row r="1939" spans="1:14" x14ac:dyDescent="0.3">
      <c r="A1939" s="3" t="s">
        <v>3914</v>
      </c>
      <c r="B1939" s="4">
        <v>42559</v>
      </c>
      <c r="C1939" s="12" t="str">
        <f t="shared" si="30"/>
        <v>2016/07</v>
      </c>
      <c r="D1939" s="4">
        <v>42563</v>
      </c>
      <c r="E1939" s="3" t="s">
        <v>21</v>
      </c>
      <c r="F1939" s="3" t="s">
        <v>3915</v>
      </c>
      <c r="G1939" s="3" t="s">
        <v>3916</v>
      </c>
      <c r="H1939" s="5">
        <v>19968</v>
      </c>
      <c r="I1939" s="2">
        <v>2</v>
      </c>
      <c r="J1939" s="2">
        <v>7</v>
      </c>
      <c r="K1939" s="2">
        <v>-1.3311999999999999</v>
      </c>
      <c r="L1939" s="18" t="str">
        <f>VLOOKUP(F1939,'BD customers'!$1:$1048576,2,FALSE)</f>
        <v>Joe Elijah</v>
      </c>
      <c r="M1939" s="2">
        <f>MATCH(orders[[#This Row],[Product ID]],'BD product'!A:A,0)</f>
        <v>1199</v>
      </c>
      <c r="N1939" s="2" t="str" cm="1">
        <f t="array" ref="N1939">INDEX('BD product'!A:D,M1939,2)</f>
        <v>Office Supplies</v>
      </c>
    </row>
    <row r="1940" spans="1:14" x14ac:dyDescent="0.3">
      <c r="A1940" s="3" t="s">
        <v>3914</v>
      </c>
      <c r="B1940" s="4">
        <v>42559</v>
      </c>
      <c r="C1940" s="12" t="str">
        <f t="shared" si="30"/>
        <v>2016/07</v>
      </c>
      <c r="D1940" s="4">
        <v>42563</v>
      </c>
      <c r="E1940" s="3" t="s">
        <v>21</v>
      </c>
      <c r="F1940" s="3" t="s">
        <v>3915</v>
      </c>
      <c r="G1940" s="3" t="s">
        <v>3918</v>
      </c>
      <c r="H1940" s="5">
        <v>33488</v>
      </c>
      <c r="I1940" s="2">
        <v>7</v>
      </c>
      <c r="J1940" s="2">
        <v>2</v>
      </c>
      <c r="K1940" s="2">
        <v>-1.2558</v>
      </c>
      <c r="L1940" s="18" t="str">
        <f>VLOOKUP(F1940,'BD customers'!$1:$1048576,2,FALSE)</f>
        <v>Joe Elijah</v>
      </c>
      <c r="M1940" s="2">
        <f>MATCH(orders[[#This Row],[Product ID]],'BD product'!A:A,0)</f>
        <v>1200</v>
      </c>
      <c r="N1940" s="2" t="str" cm="1">
        <f t="array" ref="N1940">INDEX('BD product'!A:D,M1940,2)</f>
        <v>Office Supplies</v>
      </c>
    </row>
    <row r="1941" spans="1:14" x14ac:dyDescent="0.3">
      <c r="A1941" s="3" t="s">
        <v>3914</v>
      </c>
      <c r="B1941" s="4">
        <v>42559</v>
      </c>
      <c r="C1941" s="12" t="str">
        <f t="shared" si="30"/>
        <v>2016/07</v>
      </c>
      <c r="D1941" s="4">
        <v>42563</v>
      </c>
      <c r="E1941" s="3" t="s">
        <v>21</v>
      </c>
      <c r="F1941" s="3" t="s">
        <v>3915</v>
      </c>
      <c r="G1941" s="3" t="s">
        <v>138</v>
      </c>
      <c r="H1941" s="5">
        <v>8736</v>
      </c>
      <c r="I1941" s="2">
        <v>4</v>
      </c>
      <c r="J1941" s="2">
        <v>7</v>
      </c>
      <c r="K1941" s="2">
        <v>-6.1151999999999997</v>
      </c>
      <c r="L1941" s="18" t="str">
        <f>VLOOKUP(F1941,'BD customers'!$1:$1048576,2,FALSE)</f>
        <v>Joe Elijah</v>
      </c>
      <c r="M1941" s="2">
        <f>MATCH(orders[[#This Row],[Product ID]],'BD product'!A:A,0)</f>
        <v>26</v>
      </c>
      <c r="N1941" s="2" t="str" cm="1">
        <f t="array" ref="N1941">INDEX('BD product'!A:D,M1941,2)</f>
        <v>Office Supplies</v>
      </c>
    </row>
    <row r="1942" spans="1:14" x14ac:dyDescent="0.3">
      <c r="A1942" s="3" t="s">
        <v>3914</v>
      </c>
      <c r="B1942" s="4">
        <v>42559</v>
      </c>
      <c r="C1942" s="12" t="str">
        <f t="shared" si="30"/>
        <v>2016/07</v>
      </c>
      <c r="D1942" s="4">
        <v>42563</v>
      </c>
      <c r="E1942" s="3" t="s">
        <v>21</v>
      </c>
      <c r="F1942" s="3" t="s">
        <v>3915</v>
      </c>
      <c r="G1942" s="3" t="s">
        <v>739</v>
      </c>
      <c r="H1942" s="5">
        <v>66288</v>
      </c>
      <c r="I1942" s="2">
        <v>3</v>
      </c>
      <c r="J1942" s="2">
        <v>2</v>
      </c>
      <c r="K1942" s="2">
        <v>7.4573999999999998</v>
      </c>
      <c r="L1942" s="18" t="str">
        <f>VLOOKUP(F1942,'BD customers'!$1:$1048576,2,FALSE)</f>
        <v>Joe Elijah</v>
      </c>
      <c r="M1942" s="2">
        <f>MATCH(orders[[#This Row],[Product ID]],'BD product'!A:A,0)</f>
        <v>159</v>
      </c>
      <c r="N1942" s="2" t="str" cm="1">
        <f t="array" ref="N1942">INDEX('BD product'!A:D,M1942,2)</f>
        <v>Furniture</v>
      </c>
    </row>
    <row r="1943" spans="1:14" x14ac:dyDescent="0.3">
      <c r="A1943" s="3" t="s">
        <v>3920</v>
      </c>
      <c r="B1943" s="4">
        <v>42976</v>
      </c>
      <c r="C1943" s="12" t="str">
        <f t="shared" si="30"/>
        <v>2017/08</v>
      </c>
      <c r="D1943" s="4">
        <v>42979</v>
      </c>
      <c r="E1943" s="3" t="s">
        <v>64</v>
      </c>
      <c r="F1943" s="3" t="s">
        <v>2747</v>
      </c>
      <c r="G1943" s="3" t="s">
        <v>913</v>
      </c>
      <c r="H1943" s="5">
        <v>4736</v>
      </c>
      <c r="I1943" s="2">
        <v>4</v>
      </c>
      <c r="J1943" s="2">
        <v>2</v>
      </c>
      <c r="K1943" s="2">
        <v>0.17760000000000001</v>
      </c>
      <c r="L1943" s="18" t="str">
        <f>VLOOKUP(F1943,'BD customers'!$1:$1048576,2,FALSE)</f>
        <v>Cathy Prescott</v>
      </c>
      <c r="M1943" s="2">
        <f>MATCH(orders[[#This Row],[Product ID]],'BD product'!A:A,0)</f>
        <v>200</v>
      </c>
      <c r="N1943" s="2" t="str" cm="1">
        <f t="array" ref="N1943">INDEX('BD product'!A:D,M1943,2)</f>
        <v>Office Supplies</v>
      </c>
    </row>
    <row r="1944" spans="1:14" x14ac:dyDescent="0.3">
      <c r="A1944" s="3" t="s">
        <v>3920</v>
      </c>
      <c r="B1944" s="4">
        <v>42976</v>
      </c>
      <c r="C1944" s="12" t="str">
        <f t="shared" si="30"/>
        <v>2017/08</v>
      </c>
      <c r="D1944" s="4">
        <v>42979</v>
      </c>
      <c r="E1944" s="3" t="s">
        <v>64</v>
      </c>
      <c r="F1944" s="3" t="s">
        <v>2747</v>
      </c>
      <c r="G1944" s="3" t="s">
        <v>1827</v>
      </c>
      <c r="H1944" s="5">
        <v>2744</v>
      </c>
      <c r="I1944" s="2">
        <v>2</v>
      </c>
      <c r="J1944" s="2">
        <v>2</v>
      </c>
      <c r="K1944" s="2">
        <v>0.24010000000000001</v>
      </c>
      <c r="L1944" s="18" t="str">
        <f>VLOOKUP(F1944,'BD customers'!$1:$1048576,2,FALSE)</f>
        <v>Cathy Prescott</v>
      </c>
      <c r="M1944" s="2">
        <f>MATCH(orders[[#This Row],[Product ID]],'BD product'!A:A,0)</f>
        <v>458</v>
      </c>
      <c r="N1944" s="2" t="str" cm="1">
        <f t="array" ref="N1944">INDEX('BD product'!A:D,M1944,2)</f>
        <v>Office Supplies</v>
      </c>
    </row>
    <row r="1945" spans="1:14" x14ac:dyDescent="0.3">
      <c r="A1945" s="3" t="s">
        <v>3920</v>
      </c>
      <c r="B1945" s="4">
        <v>42976</v>
      </c>
      <c r="C1945" s="12" t="str">
        <f t="shared" si="30"/>
        <v>2017/08</v>
      </c>
      <c r="D1945" s="4">
        <v>42979</v>
      </c>
      <c r="E1945" s="3" t="s">
        <v>64</v>
      </c>
      <c r="F1945" s="3" t="s">
        <v>2747</v>
      </c>
      <c r="G1945" s="3" t="s">
        <v>2739</v>
      </c>
      <c r="H1945" s="5">
        <v>324</v>
      </c>
      <c r="I1945" s="2">
        <v>9</v>
      </c>
      <c r="J1945" s="2">
        <v>8</v>
      </c>
      <c r="K1945" s="2">
        <v>-0.51839999999999997</v>
      </c>
      <c r="L1945" s="18" t="str">
        <f>VLOOKUP(F1945,'BD customers'!$1:$1048576,2,FALSE)</f>
        <v>Cathy Prescott</v>
      </c>
      <c r="M1945" s="2">
        <f>MATCH(orders[[#This Row],[Product ID]],'BD product'!A:A,0)</f>
        <v>753</v>
      </c>
      <c r="N1945" s="2" t="str" cm="1">
        <f t="array" ref="N1945">INDEX('BD product'!A:D,M1945,2)</f>
        <v>Office Supplies</v>
      </c>
    </row>
    <row r="1946" spans="1:14" x14ac:dyDescent="0.3">
      <c r="A1946" s="3" t="s">
        <v>3921</v>
      </c>
      <c r="B1946" s="4">
        <v>42541</v>
      </c>
      <c r="C1946" s="12" t="str">
        <f t="shared" si="30"/>
        <v>2016/06</v>
      </c>
      <c r="D1946" s="4">
        <v>42547</v>
      </c>
      <c r="E1946" s="3" t="s">
        <v>21</v>
      </c>
      <c r="F1946" s="3" t="s">
        <v>292</v>
      </c>
      <c r="G1946" s="3" t="s">
        <v>3437</v>
      </c>
      <c r="H1946" s="5">
        <v>95968</v>
      </c>
      <c r="I1946" s="2">
        <v>4</v>
      </c>
      <c r="J1946" s="2">
        <v>2</v>
      </c>
      <c r="K1946" s="2">
        <v>26.391200000000001</v>
      </c>
      <c r="L1946" s="18" t="str">
        <f>VLOOKUP(F1946,'BD customers'!$1:$1048576,2,FALSE)</f>
        <v>Erin Ashbrook</v>
      </c>
      <c r="M1946" s="2">
        <f>MATCH(orders[[#This Row],[Product ID]],'BD product'!A:A,0)</f>
        <v>1018</v>
      </c>
      <c r="N1946" s="2" t="str" cm="1">
        <f t="array" ref="N1946">INDEX('BD product'!A:D,M1946,2)</f>
        <v>Technology</v>
      </c>
    </row>
    <row r="1947" spans="1:14" x14ac:dyDescent="0.3">
      <c r="A1947" s="3" t="s">
        <v>3921</v>
      </c>
      <c r="B1947" s="4">
        <v>42541</v>
      </c>
      <c r="C1947" s="12" t="str">
        <f t="shared" si="30"/>
        <v>2016/06</v>
      </c>
      <c r="D1947" s="4">
        <v>42547</v>
      </c>
      <c r="E1947" s="3" t="s">
        <v>21</v>
      </c>
      <c r="F1947" s="3" t="s">
        <v>292</v>
      </c>
      <c r="G1947" s="3" t="s">
        <v>3745</v>
      </c>
      <c r="H1947" s="5">
        <v>10368</v>
      </c>
      <c r="I1947" s="2">
        <v>2</v>
      </c>
      <c r="J1947" s="2">
        <v>2</v>
      </c>
      <c r="K1947" s="2">
        <v>3.6288</v>
      </c>
      <c r="L1947" s="18" t="str">
        <f>VLOOKUP(F1947,'BD customers'!$1:$1048576,2,FALSE)</f>
        <v>Erin Ashbrook</v>
      </c>
      <c r="M1947" s="2">
        <f>MATCH(orders[[#This Row],[Product ID]],'BD product'!A:A,0)</f>
        <v>1147</v>
      </c>
      <c r="N1947" s="2" t="str" cm="1">
        <f t="array" ref="N1947">INDEX('BD product'!A:D,M1947,2)</f>
        <v>Office Supplies</v>
      </c>
    </row>
    <row r="1948" spans="1:14" x14ac:dyDescent="0.3">
      <c r="A1948" s="3" t="s">
        <v>3922</v>
      </c>
      <c r="B1948" s="4">
        <v>42980</v>
      </c>
      <c r="C1948" s="12" t="str">
        <f t="shared" si="30"/>
        <v>2017/09</v>
      </c>
      <c r="D1948" s="4">
        <v>42984</v>
      </c>
      <c r="E1948" s="3" t="s">
        <v>21</v>
      </c>
      <c r="F1948" s="3" t="s">
        <v>3923</v>
      </c>
      <c r="G1948" s="3" t="s">
        <v>1409</v>
      </c>
      <c r="H1948" s="5">
        <v>231</v>
      </c>
      <c r="I1948" s="2">
        <v>2</v>
      </c>
      <c r="J1948" s="2">
        <v>0</v>
      </c>
      <c r="K1948" s="2">
        <v>0.64680000000000004</v>
      </c>
      <c r="L1948" s="18" t="str">
        <f>VLOOKUP(F1948,'BD customers'!$1:$1048576,2,FALSE)</f>
        <v>Ann Chong</v>
      </c>
      <c r="M1948" s="2">
        <f>MATCH(orders[[#This Row],[Product ID]],'BD product'!A:A,0)</f>
        <v>334</v>
      </c>
      <c r="N1948" s="2" t="str" cm="1">
        <f t="array" ref="N1948">INDEX('BD product'!A:D,M1948,2)</f>
        <v>Office Supplies</v>
      </c>
    </row>
    <row r="1949" spans="1:14" x14ac:dyDescent="0.3">
      <c r="A1949" s="3" t="s">
        <v>3922</v>
      </c>
      <c r="B1949" s="4">
        <v>42980</v>
      </c>
      <c r="C1949" s="12" t="str">
        <f t="shared" si="30"/>
        <v>2017/09</v>
      </c>
      <c r="D1949" s="4">
        <v>42984</v>
      </c>
      <c r="E1949" s="3" t="s">
        <v>21</v>
      </c>
      <c r="F1949" s="3" t="s">
        <v>3923</v>
      </c>
      <c r="G1949" s="3" t="s">
        <v>3726</v>
      </c>
      <c r="H1949" s="5">
        <v>1154</v>
      </c>
      <c r="I1949" s="2">
        <v>2</v>
      </c>
      <c r="J1949" s="2">
        <v>0</v>
      </c>
      <c r="K1949" s="2">
        <v>0.34620000000000001</v>
      </c>
      <c r="L1949" s="18" t="str">
        <f>VLOOKUP(F1949,'BD customers'!$1:$1048576,2,FALSE)</f>
        <v>Ann Chong</v>
      </c>
      <c r="M1949" s="2">
        <f>MATCH(orders[[#This Row],[Product ID]],'BD product'!A:A,0)</f>
        <v>1139</v>
      </c>
      <c r="N1949" s="2" t="str" cm="1">
        <f t="array" ref="N1949">INDEX('BD product'!A:D,M1949,2)</f>
        <v>Furniture</v>
      </c>
    </row>
    <row r="1950" spans="1:14" x14ac:dyDescent="0.3">
      <c r="A1950" s="3" t="s">
        <v>3922</v>
      </c>
      <c r="B1950" s="4">
        <v>42980</v>
      </c>
      <c r="C1950" s="12" t="str">
        <f t="shared" si="30"/>
        <v>2017/09</v>
      </c>
      <c r="D1950" s="4">
        <v>42984</v>
      </c>
      <c r="E1950" s="3" t="s">
        <v>21</v>
      </c>
      <c r="F1950" s="3" t="s">
        <v>3923</v>
      </c>
      <c r="G1950" s="3" t="s">
        <v>1677</v>
      </c>
      <c r="H1950" s="5">
        <v>254526</v>
      </c>
      <c r="I1950" s="2">
        <v>1</v>
      </c>
      <c r="J1950" s="2">
        <v>4</v>
      </c>
      <c r="K1950" s="2">
        <v>-93.3262</v>
      </c>
      <c r="L1950" s="18" t="str">
        <f>VLOOKUP(F1950,'BD customers'!$1:$1048576,2,FALSE)</f>
        <v>Ann Chong</v>
      </c>
      <c r="M1950" s="2">
        <f>MATCH(orders[[#This Row],[Product ID]],'BD product'!A:A,0)</f>
        <v>413</v>
      </c>
      <c r="N1950" s="2" t="str" cm="1">
        <f t="array" ref="N1950">INDEX('BD product'!A:D,M1950,2)</f>
        <v>Furniture</v>
      </c>
    </row>
    <row r="1951" spans="1:14" x14ac:dyDescent="0.3">
      <c r="A1951" s="3" t="s">
        <v>3922</v>
      </c>
      <c r="B1951" s="4">
        <v>42980</v>
      </c>
      <c r="C1951" s="12" t="str">
        <f t="shared" si="30"/>
        <v>2017/09</v>
      </c>
      <c r="D1951" s="4">
        <v>42984</v>
      </c>
      <c r="E1951" s="3" t="s">
        <v>21</v>
      </c>
      <c r="F1951" s="3" t="s">
        <v>3923</v>
      </c>
      <c r="G1951" s="3" t="s">
        <v>486</v>
      </c>
      <c r="H1951" s="5">
        <v>1298</v>
      </c>
      <c r="I1951" s="2">
        <v>1</v>
      </c>
      <c r="J1951" s="2">
        <v>0</v>
      </c>
      <c r="K1951" s="2">
        <v>3.7642000000000002</v>
      </c>
      <c r="L1951" s="18" t="str">
        <f>VLOOKUP(F1951,'BD customers'!$1:$1048576,2,FALSE)</f>
        <v>Ann Chong</v>
      </c>
      <c r="M1951" s="2">
        <f>MATCH(orders[[#This Row],[Product ID]],'BD product'!A:A,0)</f>
        <v>97</v>
      </c>
      <c r="N1951" s="2" t="str" cm="1">
        <f t="array" ref="N1951">INDEX('BD product'!A:D,M1951,2)</f>
        <v>Office Supplies</v>
      </c>
    </row>
    <row r="1952" spans="1:14" x14ac:dyDescent="0.3">
      <c r="A1952" s="3" t="s">
        <v>3922</v>
      </c>
      <c r="B1952" s="4">
        <v>42980</v>
      </c>
      <c r="C1952" s="12" t="str">
        <f t="shared" si="30"/>
        <v>2017/09</v>
      </c>
      <c r="D1952" s="4">
        <v>42984</v>
      </c>
      <c r="E1952" s="3" t="s">
        <v>21</v>
      </c>
      <c r="F1952" s="3" t="s">
        <v>3923</v>
      </c>
      <c r="G1952" s="3" t="s">
        <v>3199</v>
      </c>
      <c r="H1952" s="5">
        <v>26432</v>
      </c>
      <c r="I1952" s="2">
        <v>8</v>
      </c>
      <c r="J1952" s="2">
        <v>2</v>
      </c>
      <c r="K1952" s="2">
        <v>8.9207999999999998</v>
      </c>
      <c r="L1952" s="18" t="str">
        <f>VLOOKUP(F1952,'BD customers'!$1:$1048576,2,FALSE)</f>
        <v>Ann Chong</v>
      </c>
      <c r="M1952" s="2">
        <f>MATCH(orders[[#This Row],[Product ID]],'BD product'!A:A,0)</f>
        <v>927</v>
      </c>
      <c r="N1952" s="2" t="str" cm="1">
        <f t="array" ref="N1952">INDEX('BD product'!A:D,M1952,2)</f>
        <v>Office Supplies</v>
      </c>
    </row>
    <row r="1953" spans="1:14" x14ac:dyDescent="0.3">
      <c r="A1953" s="3" t="s">
        <v>3922</v>
      </c>
      <c r="B1953" s="4">
        <v>42980</v>
      </c>
      <c r="C1953" s="12" t="str">
        <f t="shared" si="30"/>
        <v>2017/09</v>
      </c>
      <c r="D1953" s="4">
        <v>42984</v>
      </c>
      <c r="E1953" s="3" t="s">
        <v>21</v>
      </c>
      <c r="F1953" s="3" t="s">
        <v>3923</v>
      </c>
      <c r="G1953" s="3" t="s">
        <v>2822</v>
      </c>
      <c r="H1953" s="5">
        <v>19797</v>
      </c>
      <c r="I1953" s="2">
        <v>3</v>
      </c>
      <c r="J1953" s="2">
        <v>0</v>
      </c>
      <c r="K1953" s="2">
        <v>57.411299999999997</v>
      </c>
      <c r="L1953" s="18" t="str">
        <f>VLOOKUP(F1953,'BD customers'!$1:$1048576,2,FALSE)</f>
        <v>Ann Chong</v>
      </c>
      <c r="M1953" s="2">
        <f>MATCH(orders[[#This Row],[Product ID]],'BD product'!A:A,0)</f>
        <v>783</v>
      </c>
      <c r="N1953" s="2" t="str" cm="1">
        <f t="array" ref="N1953">INDEX('BD product'!A:D,M1953,2)</f>
        <v>Technology</v>
      </c>
    </row>
    <row r="1954" spans="1:14" x14ac:dyDescent="0.3">
      <c r="A1954" s="3" t="s">
        <v>3922</v>
      </c>
      <c r="B1954" s="4">
        <v>42980</v>
      </c>
      <c r="C1954" s="12" t="str">
        <f t="shared" si="30"/>
        <v>2017/09</v>
      </c>
      <c r="D1954" s="4">
        <v>42984</v>
      </c>
      <c r="E1954" s="3" t="s">
        <v>21</v>
      </c>
      <c r="F1954" s="3" t="s">
        <v>3923</v>
      </c>
      <c r="G1954" s="3" t="s">
        <v>3503</v>
      </c>
      <c r="H1954" s="5">
        <v>189</v>
      </c>
      <c r="I1954" s="2">
        <v>6</v>
      </c>
      <c r="J1954" s="2">
        <v>0</v>
      </c>
      <c r="K1954" s="2">
        <v>0.90720000000000001</v>
      </c>
      <c r="L1954" s="18" t="str">
        <f>VLOOKUP(F1954,'BD customers'!$1:$1048576,2,FALSE)</f>
        <v>Ann Chong</v>
      </c>
      <c r="M1954" s="2">
        <f>MATCH(orders[[#This Row],[Product ID]],'BD product'!A:A,0)</f>
        <v>1044</v>
      </c>
      <c r="N1954" s="2" t="str" cm="1">
        <f t="array" ref="N1954">INDEX('BD product'!A:D,M1954,2)</f>
        <v>Office Supplies</v>
      </c>
    </row>
    <row r="1955" spans="1:14" x14ac:dyDescent="0.3">
      <c r="A1955" s="3" t="s">
        <v>3922</v>
      </c>
      <c r="B1955" s="4">
        <v>42980</v>
      </c>
      <c r="C1955" s="12" t="str">
        <f t="shared" si="30"/>
        <v>2017/09</v>
      </c>
      <c r="D1955" s="4">
        <v>42984</v>
      </c>
      <c r="E1955" s="3" t="s">
        <v>21</v>
      </c>
      <c r="F1955" s="3" t="s">
        <v>3923</v>
      </c>
      <c r="G1955" s="3" t="s">
        <v>1848</v>
      </c>
      <c r="H1955" s="5">
        <v>128241</v>
      </c>
      <c r="I1955" s="2">
        <v>5</v>
      </c>
      <c r="J1955" s="2">
        <v>1</v>
      </c>
      <c r="K1955" s="2">
        <v>21.3735</v>
      </c>
      <c r="L1955" s="18" t="str">
        <f>VLOOKUP(F1955,'BD customers'!$1:$1048576,2,FALSE)</f>
        <v>Ann Chong</v>
      </c>
      <c r="M1955" s="2">
        <f>MATCH(orders[[#This Row],[Product ID]],'BD product'!A:A,0)</f>
        <v>465</v>
      </c>
      <c r="N1955" s="2" t="str" cm="1">
        <f t="array" ref="N1955">INDEX('BD product'!A:D,M1955,2)</f>
        <v>Furniture</v>
      </c>
    </row>
    <row r="1956" spans="1:14" x14ac:dyDescent="0.3">
      <c r="A1956" s="3" t="s">
        <v>3922</v>
      </c>
      <c r="B1956" s="4">
        <v>42980</v>
      </c>
      <c r="C1956" s="12" t="str">
        <f t="shared" si="30"/>
        <v>2017/09</v>
      </c>
      <c r="D1956" s="4">
        <v>42984</v>
      </c>
      <c r="E1956" s="3" t="s">
        <v>21</v>
      </c>
      <c r="F1956" s="3" t="s">
        <v>3923</v>
      </c>
      <c r="G1956" s="3" t="s">
        <v>3924</v>
      </c>
      <c r="H1956" s="5">
        <v>492</v>
      </c>
      <c r="I1956" s="2">
        <v>3</v>
      </c>
      <c r="J1956" s="2">
        <v>0</v>
      </c>
      <c r="K1956" s="2">
        <v>0.22140000000000001</v>
      </c>
      <c r="L1956" s="18" t="str">
        <f>VLOOKUP(F1956,'BD customers'!$1:$1048576,2,FALSE)</f>
        <v>Ann Chong</v>
      </c>
      <c r="M1956" s="2">
        <f>MATCH(orders[[#This Row],[Product ID]],'BD product'!A:A,0)</f>
        <v>1201</v>
      </c>
      <c r="N1956" s="2" t="str" cm="1">
        <f t="array" ref="N1956">INDEX('BD product'!A:D,M1956,2)</f>
        <v>Office Supplies</v>
      </c>
    </row>
    <row r="1957" spans="1:14" x14ac:dyDescent="0.3">
      <c r="A1957" s="3" t="s">
        <v>3922</v>
      </c>
      <c r="B1957" s="4">
        <v>42980</v>
      </c>
      <c r="C1957" s="12" t="str">
        <f t="shared" si="30"/>
        <v>2017/09</v>
      </c>
      <c r="D1957" s="4">
        <v>42984</v>
      </c>
      <c r="E1957" s="3" t="s">
        <v>21</v>
      </c>
      <c r="F1957" s="3" t="s">
        <v>3923</v>
      </c>
      <c r="G1957" s="3" t="s">
        <v>3926</v>
      </c>
      <c r="H1957" s="5">
        <v>2380</v>
      </c>
      <c r="I1957" s="2">
        <v>2</v>
      </c>
      <c r="J1957" s="2">
        <v>0</v>
      </c>
      <c r="K1957" s="2">
        <v>0.38080000000000003</v>
      </c>
      <c r="L1957" s="18" t="str">
        <f>VLOOKUP(F1957,'BD customers'!$1:$1048576,2,FALSE)</f>
        <v>Ann Chong</v>
      </c>
      <c r="M1957" s="2">
        <f>MATCH(orders[[#This Row],[Product ID]],'BD product'!A:A,0)</f>
        <v>1202</v>
      </c>
      <c r="N1957" s="2" t="str" cm="1">
        <f t="array" ref="N1957">INDEX('BD product'!A:D,M1957,2)</f>
        <v>Technology</v>
      </c>
    </row>
    <row r="1958" spans="1:14" x14ac:dyDescent="0.3">
      <c r="A1958" s="3" t="s">
        <v>3922</v>
      </c>
      <c r="B1958" s="4">
        <v>42980</v>
      </c>
      <c r="C1958" s="12" t="str">
        <f t="shared" si="30"/>
        <v>2017/09</v>
      </c>
      <c r="D1958" s="4">
        <v>42984</v>
      </c>
      <c r="E1958" s="3" t="s">
        <v>21</v>
      </c>
      <c r="F1958" s="3" t="s">
        <v>3923</v>
      </c>
      <c r="G1958" s="3" t="s">
        <v>919</v>
      </c>
      <c r="H1958" s="5">
        <v>16797</v>
      </c>
      <c r="I1958" s="2">
        <v>3</v>
      </c>
      <c r="J1958" s="2">
        <v>0</v>
      </c>
      <c r="K1958" s="2">
        <v>40.312800000000003</v>
      </c>
      <c r="L1958" s="18" t="str">
        <f>VLOOKUP(F1958,'BD customers'!$1:$1048576,2,FALSE)</f>
        <v>Ann Chong</v>
      </c>
      <c r="M1958" s="2">
        <f>MATCH(orders[[#This Row],[Product ID]],'BD product'!A:A,0)</f>
        <v>203</v>
      </c>
      <c r="N1958" s="2" t="str" cm="1">
        <f t="array" ref="N1958">INDEX('BD product'!A:D,M1958,2)</f>
        <v>Technology</v>
      </c>
    </row>
    <row r="1959" spans="1:14" x14ac:dyDescent="0.3">
      <c r="A1959" s="3" t="s">
        <v>3922</v>
      </c>
      <c r="B1959" s="4">
        <v>42980</v>
      </c>
      <c r="C1959" s="12" t="str">
        <f t="shared" si="30"/>
        <v>2017/09</v>
      </c>
      <c r="D1959" s="4">
        <v>42984</v>
      </c>
      <c r="E1959" s="3" t="s">
        <v>21</v>
      </c>
      <c r="F1959" s="3" t="s">
        <v>3923</v>
      </c>
      <c r="G1959" s="3" t="s">
        <v>3681</v>
      </c>
      <c r="H1959" s="5">
        <v>1712</v>
      </c>
      <c r="I1959" s="2">
        <v>4</v>
      </c>
      <c r="J1959" s="2">
        <v>0</v>
      </c>
      <c r="K1959" s="2">
        <v>0.77039999999999997</v>
      </c>
      <c r="L1959" s="18" t="str">
        <f>VLOOKUP(F1959,'BD customers'!$1:$1048576,2,FALSE)</f>
        <v>Ann Chong</v>
      </c>
      <c r="M1959" s="2">
        <f>MATCH(orders[[#This Row],[Product ID]],'BD product'!A:A,0)</f>
        <v>1119</v>
      </c>
      <c r="N1959" s="2" t="str" cm="1">
        <f t="array" ref="N1959">INDEX('BD product'!A:D,M1959,2)</f>
        <v>Office Supplies</v>
      </c>
    </row>
    <row r="1960" spans="1:14" x14ac:dyDescent="0.3">
      <c r="A1960" s="3" t="s">
        <v>3928</v>
      </c>
      <c r="B1960" s="4">
        <v>42988</v>
      </c>
      <c r="C1960" s="12" t="str">
        <f t="shared" si="30"/>
        <v>2017/09</v>
      </c>
      <c r="D1960" s="4">
        <v>42993</v>
      </c>
      <c r="E1960" s="3" t="s">
        <v>11</v>
      </c>
      <c r="F1960" s="3" t="s">
        <v>2044</v>
      </c>
      <c r="G1960" s="3" t="s">
        <v>2890</v>
      </c>
      <c r="H1960" s="5">
        <v>162</v>
      </c>
      <c r="I1960" s="2">
        <v>3</v>
      </c>
      <c r="J1960" s="2">
        <v>0</v>
      </c>
      <c r="K1960" s="2">
        <v>0.77759999999999996</v>
      </c>
      <c r="L1960" s="18" t="str">
        <f>VLOOKUP(F1960,'BD customers'!$1:$1048576,2,FALSE)</f>
        <v>Robert Waldorf</v>
      </c>
      <c r="M1960" s="2">
        <f>MATCH(orders[[#This Row],[Product ID]],'BD product'!A:A,0)</f>
        <v>808</v>
      </c>
      <c r="N1960" s="2" t="str" cm="1">
        <f t="array" ref="N1960">INDEX('BD product'!A:D,M1960,2)</f>
        <v>Office Supplies</v>
      </c>
    </row>
    <row r="1961" spans="1:14" x14ac:dyDescent="0.3">
      <c r="A1961" s="3" t="s">
        <v>3928</v>
      </c>
      <c r="B1961" s="4">
        <v>42988</v>
      </c>
      <c r="C1961" s="12" t="str">
        <f t="shared" si="30"/>
        <v>2017/09</v>
      </c>
      <c r="D1961" s="4">
        <v>42993</v>
      </c>
      <c r="E1961" s="3" t="s">
        <v>11</v>
      </c>
      <c r="F1961" s="3" t="s">
        <v>2044</v>
      </c>
      <c r="G1961" s="3" t="s">
        <v>3929</v>
      </c>
      <c r="H1961" s="5">
        <v>3399</v>
      </c>
      <c r="I1961" s="2">
        <v>3</v>
      </c>
      <c r="J1961" s="2">
        <v>0</v>
      </c>
      <c r="K1961" s="2">
        <v>14.6157</v>
      </c>
      <c r="L1961" s="18" t="str">
        <f>VLOOKUP(F1961,'BD customers'!$1:$1048576,2,FALSE)</f>
        <v>Robert Waldorf</v>
      </c>
      <c r="M1961" s="2">
        <f>MATCH(orders[[#This Row],[Product ID]],'BD product'!A:A,0)</f>
        <v>1203</v>
      </c>
      <c r="N1961" s="2" t="str" cm="1">
        <f t="array" ref="N1961">INDEX('BD product'!A:D,M1961,2)</f>
        <v>Office Supplies</v>
      </c>
    </row>
    <row r="1962" spans="1:14" x14ac:dyDescent="0.3">
      <c r="A1962" s="3" t="s">
        <v>3928</v>
      </c>
      <c r="B1962" s="4">
        <v>42988</v>
      </c>
      <c r="C1962" s="12" t="str">
        <f t="shared" si="30"/>
        <v>2017/09</v>
      </c>
      <c r="D1962" s="4">
        <v>42993</v>
      </c>
      <c r="E1962" s="3" t="s">
        <v>11</v>
      </c>
      <c r="F1962" s="3" t="s">
        <v>2044</v>
      </c>
      <c r="G1962" s="3" t="s">
        <v>3617</v>
      </c>
      <c r="H1962" s="5">
        <v>29685</v>
      </c>
      <c r="I1962" s="2">
        <v>5</v>
      </c>
      <c r="J1962" s="2">
        <v>0</v>
      </c>
      <c r="K1962" s="2">
        <v>5.3433000000000002</v>
      </c>
      <c r="L1962" s="18" t="str">
        <f>VLOOKUP(F1962,'BD customers'!$1:$1048576,2,FALSE)</f>
        <v>Robert Waldorf</v>
      </c>
      <c r="M1962" s="2">
        <f>MATCH(orders[[#This Row],[Product ID]],'BD product'!A:A,0)</f>
        <v>1091</v>
      </c>
      <c r="N1962" s="2" t="str" cm="1">
        <f t="array" ref="N1962">INDEX('BD product'!A:D,M1962,2)</f>
        <v>Technology</v>
      </c>
    </row>
    <row r="1963" spans="1:14" x14ac:dyDescent="0.3">
      <c r="A1963" s="3" t="s">
        <v>3928</v>
      </c>
      <c r="B1963" s="4">
        <v>42988</v>
      </c>
      <c r="C1963" s="12" t="str">
        <f t="shared" si="30"/>
        <v>2017/09</v>
      </c>
      <c r="D1963" s="4">
        <v>42993</v>
      </c>
      <c r="E1963" s="3" t="s">
        <v>11</v>
      </c>
      <c r="F1963" s="3" t="s">
        <v>2044</v>
      </c>
      <c r="G1963" s="3" t="s">
        <v>3931</v>
      </c>
      <c r="H1963" s="5">
        <v>1128</v>
      </c>
      <c r="I1963" s="2">
        <v>6</v>
      </c>
      <c r="J1963" s="2">
        <v>0</v>
      </c>
      <c r="K1963" s="2">
        <v>0.67679999999999996</v>
      </c>
      <c r="L1963" s="18" t="str">
        <f>VLOOKUP(F1963,'BD customers'!$1:$1048576,2,FALSE)</f>
        <v>Robert Waldorf</v>
      </c>
      <c r="M1963" s="2">
        <f>MATCH(orders[[#This Row],[Product ID]],'BD product'!A:A,0)</f>
        <v>1204</v>
      </c>
      <c r="N1963" s="2" t="str" cm="1">
        <f t="array" ref="N1963">INDEX('BD product'!A:D,M1963,2)</f>
        <v>Technology</v>
      </c>
    </row>
    <row r="1964" spans="1:14" x14ac:dyDescent="0.3">
      <c r="A1964" s="3" t="s">
        <v>3928</v>
      </c>
      <c r="B1964" s="4">
        <v>42988</v>
      </c>
      <c r="C1964" s="12" t="str">
        <f t="shared" si="30"/>
        <v>2017/09</v>
      </c>
      <c r="D1964" s="4">
        <v>42993</v>
      </c>
      <c r="E1964" s="3" t="s">
        <v>11</v>
      </c>
      <c r="F1964" s="3" t="s">
        <v>2044</v>
      </c>
      <c r="G1964" s="3" t="s">
        <v>3933</v>
      </c>
      <c r="H1964" s="5">
        <v>1371</v>
      </c>
      <c r="I1964" s="2">
        <v>3</v>
      </c>
      <c r="J1964" s="2">
        <v>0</v>
      </c>
      <c r="K1964" s="2">
        <v>6.5808</v>
      </c>
      <c r="L1964" s="18" t="str">
        <f>VLOOKUP(F1964,'BD customers'!$1:$1048576,2,FALSE)</f>
        <v>Robert Waldorf</v>
      </c>
      <c r="M1964" s="2">
        <f>MATCH(orders[[#This Row],[Product ID]],'BD product'!A:A,0)</f>
        <v>1205</v>
      </c>
      <c r="N1964" s="2" t="str" cm="1">
        <f t="array" ref="N1964">INDEX('BD product'!A:D,M1964,2)</f>
        <v>Office Supplies</v>
      </c>
    </row>
    <row r="1965" spans="1:14" x14ac:dyDescent="0.3">
      <c r="A1965" s="3" t="s">
        <v>3928</v>
      </c>
      <c r="B1965" s="4">
        <v>42988</v>
      </c>
      <c r="C1965" s="12" t="str">
        <f t="shared" si="30"/>
        <v>2017/09</v>
      </c>
      <c r="D1965" s="4">
        <v>42993</v>
      </c>
      <c r="E1965" s="3" t="s">
        <v>11</v>
      </c>
      <c r="F1965" s="3" t="s">
        <v>2044</v>
      </c>
      <c r="G1965" s="3" t="s">
        <v>3459</v>
      </c>
      <c r="H1965" s="5">
        <v>249</v>
      </c>
      <c r="I1965" s="2">
        <v>5</v>
      </c>
      <c r="J1965" s="2">
        <v>0</v>
      </c>
      <c r="K1965" s="2">
        <v>1.1702999999999999</v>
      </c>
      <c r="L1965" s="18" t="str">
        <f>VLOOKUP(F1965,'BD customers'!$1:$1048576,2,FALSE)</f>
        <v>Robert Waldorf</v>
      </c>
      <c r="M1965" s="2">
        <f>MATCH(orders[[#This Row],[Product ID]],'BD product'!A:A,0)</f>
        <v>1027</v>
      </c>
      <c r="N1965" s="2" t="str" cm="1">
        <f t="array" ref="N1965">INDEX('BD product'!A:D,M1965,2)</f>
        <v>Office Supplies</v>
      </c>
    </row>
    <row r="1966" spans="1:14" x14ac:dyDescent="0.3">
      <c r="A1966" s="3" t="s">
        <v>3928</v>
      </c>
      <c r="B1966" s="4">
        <v>42988</v>
      </c>
      <c r="C1966" s="12" t="str">
        <f t="shared" si="30"/>
        <v>2017/09</v>
      </c>
      <c r="D1966" s="4">
        <v>42993</v>
      </c>
      <c r="E1966" s="3" t="s">
        <v>11</v>
      </c>
      <c r="F1966" s="3" t="s">
        <v>2044</v>
      </c>
      <c r="G1966" s="3" t="s">
        <v>2342</v>
      </c>
      <c r="H1966" s="5">
        <v>28629</v>
      </c>
      <c r="I1966" s="2">
        <v>3</v>
      </c>
      <c r="J1966" s="2">
        <v>0</v>
      </c>
      <c r="K1966" s="2">
        <v>17.177399999999999</v>
      </c>
      <c r="L1966" s="18" t="str">
        <f>VLOOKUP(F1966,'BD customers'!$1:$1048576,2,FALSE)</f>
        <v>Robert Waldorf</v>
      </c>
      <c r="M1966" s="2">
        <f>MATCH(orders[[#This Row],[Product ID]],'BD product'!A:A,0)</f>
        <v>623</v>
      </c>
      <c r="N1966" s="2" t="str" cm="1">
        <f t="array" ref="N1966">INDEX('BD product'!A:D,M1966,2)</f>
        <v>Office Supplies</v>
      </c>
    </row>
    <row r="1967" spans="1:14" x14ac:dyDescent="0.3">
      <c r="A1967" s="3" t="s">
        <v>3928</v>
      </c>
      <c r="B1967" s="4">
        <v>42988</v>
      </c>
      <c r="C1967" s="12" t="str">
        <f t="shared" si="30"/>
        <v>2017/09</v>
      </c>
      <c r="D1967" s="4">
        <v>42993</v>
      </c>
      <c r="E1967" s="3" t="s">
        <v>11</v>
      </c>
      <c r="F1967" s="3" t="s">
        <v>2044</v>
      </c>
      <c r="G1967" s="3" t="s">
        <v>3935</v>
      </c>
      <c r="H1967" s="5">
        <v>2418</v>
      </c>
      <c r="I1967" s="2">
        <v>2</v>
      </c>
      <c r="J1967" s="2">
        <v>0</v>
      </c>
      <c r="K1967" s="2">
        <v>0.72540000000000004</v>
      </c>
      <c r="L1967" s="18" t="str">
        <f>VLOOKUP(F1967,'BD customers'!$1:$1048576,2,FALSE)</f>
        <v>Robert Waldorf</v>
      </c>
      <c r="M1967" s="2">
        <f>MATCH(orders[[#This Row],[Product ID]],'BD product'!A:A,0)</f>
        <v>1206</v>
      </c>
      <c r="N1967" s="2" t="str" cm="1">
        <f t="array" ref="N1967">INDEX('BD product'!A:D,M1967,2)</f>
        <v>Office Supplies</v>
      </c>
    </row>
    <row r="1968" spans="1:14" x14ac:dyDescent="0.3">
      <c r="A1968" s="3" t="s">
        <v>3937</v>
      </c>
      <c r="B1968" s="4">
        <v>43090</v>
      </c>
      <c r="C1968" s="12" t="str">
        <f t="shared" si="30"/>
        <v>2017/12</v>
      </c>
      <c r="D1968" s="4">
        <v>43097</v>
      </c>
      <c r="E1968" s="3" t="s">
        <v>21</v>
      </c>
      <c r="F1968" s="3" t="s">
        <v>239</v>
      </c>
      <c r="G1968" s="3" t="s">
        <v>2102</v>
      </c>
      <c r="H1968" s="5">
        <v>28197</v>
      </c>
      <c r="I1968" s="2">
        <v>3</v>
      </c>
      <c r="J1968" s="2">
        <v>0</v>
      </c>
      <c r="K1968" s="2">
        <v>78.951599999999999</v>
      </c>
      <c r="L1968" s="18" t="str">
        <f>VLOOKUP(F1968,'BD customers'!$1:$1048576,2,FALSE)</f>
        <v>Dean Braden</v>
      </c>
      <c r="M1968" s="2">
        <f>MATCH(orders[[#This Row],[Product ID]],'BD product'!A:A,0)</f>
        <v>541</v>
      </c>
      <c r="N1968" s="2" t="str" cm="1">
        <f t="array" ref="N1968">INDEX('BD product'!A:D,M1968,2)</f>
        <v>Technology</v>
      </c>
    </row>
    <row r="1969" spans="1:14" x14ac:dyDescent="0.3">
      <c r="A1969" s="3" t="s">
        <v>3937</v>
      </c>
      <c r="B1969" s="4">
        <v>43090</v>
      </c>
      <c r="C1969" s="12" t="str">
        <f t="shared" si="30"/>
        <v>2017/12</v>
      </c>
      <c r="D1969" s="4">
        <v>43097</v>
      </c>
      <c r="E1969" s="3" t="s">
        <v>21</v>
      </c>
      <c r="F1969" s="3" t="s">
        <v>239</v>
      </c>
      <c r="G1969" s="3" t="s">
        <v>3938</v>
      </c>
      <c r="H1969" s="5">
        <v>695</v>
      </c>
      <c r="I1969" s="2">
        <v>5</v>
      </c>
      <c r="J1969" s="2">
        <v>0</v>
      </c>
      <c r="K1969" s="2">
        <v>2.0154999999999998</v>
      </c>
      <c r="L1969" s="18" t="str">
        <f>VLOOKUP(F1969,'BD customers'!$1:$1048576,2,FALSE)</f>
        <v>Dean Braden</v>
      </c>
      <c r="M1969" s="2">
        <f>MATCH(orders[[#This Row],[Product ID]],'BD product'!A:A,0)</f>
        <v>1207</v>
      </c>
      <c r="N1969" s="2" t="str" cm="1">
        <f t="array" ref="N1969">INDEX('BD product'!A:D,M1969,2)</f>
        <v>Office Supplies</v>
      </c>
    </row>
    <row r="1970" spans="1:14" x14ac:dyDescent="0.3">
      <c r="A1970" s="3" t="s">
        <v>3937</v>
      </c>
      <c r="B1970" s="4">
        <v>43090</v>
      </c>
      <c r="C1970" s="12" t="str">
        <f t="shared" si="30"/>
        <v>2017/12</v>
      </c>
      <c r="D1970" s="4">
        <v>43097</v>
      </c>
      <c r="E1970" s="3" t="s">
        <v>21</v>
      </c>
      <c r="F1970" s="3" t="s">
        <v>239</v>
      </c>
      <c r="G1970" s="3" t="s">
        <v>761</v>
      </c>
      <c r="H1970" s="5">
        <v>16644</v>
      </c>
      <c r="I1970" s="2">
        <v>3</v>
      </c>
      <c r="J1970" s="2">
        <v>0</v>
      </c>
      <c r="K1970" s="2">
        <v>79.891199999999998</v>
      </c>
      <c r="L1970" s="18" t="str">
        <f>VLOOKUP(F1970,'BD customers'!$1:$1048576,2,FALSE)</f>
        <v>Dean Braden</v>
      </c>
      <c r="M1970" s="2">
        <f>MATCH(orders[[#This Row],[Product ID]],'BD product'!A:A,0)</f>
        <v>164</v>
      </c>
      <c r="N1970" s="2" t="str" cm="1">
        <f t="array" ref="N1970">INDEX('BD product'!A:D,M1970,2)</f>
        <v>Office Supplies</v>
      </c>
    </row>
    <row r="1971" spans="1:14" x14ac:dyDescent="0.3">
      <c r="A1971" s="3" t="s">
        <v>3940</v>
      </c>
      <c r="B1971" s="4">
        <v>43001</v>
      </c>
      <c r="C1971" s="12" t="str">
        <f t="shared" si="30"/>
        <v>2017/09</v>
      </c>
      <c r="D1971" s="4">
        <v>43007</v>
      </c>
      <c r="E1971" s="3" t="s">
        <v>21</v>
      </c>
      <c r="F1971" s="3" t="s">
        <v>1922</v>
      </c>
      <c r="G1971" s="3" t="s">
        <v>793</v>
      </c>
      <c r="H1971" s="5">
        <v>29196</v>
      </c>
      <c r="I1971" s="2">
        <v>4</v>
      </c>
      <c r="J1971" s="2">
        <v>0</v>
      </c>
      <c r="K1971" s="2">
        <v>10.2186</v>
      </c>
      <c r="L1971" s="18" t="str">
        <f>VLOOKUP(F1971,'BD customers'!$1:$1048576,2,FALSE)</f>
        <v>Bill Donatelli</v>
      </c>
      <c r="M1971" s="2">
        <f>MATCH(orders[[#This Row],[Product ID]],'BD product'!A:A,0)</f>
        <v>173</v>
      </c>
      <c r="N1971" s="2" t="str" cm="1">
        <f t="array" ref="N1971">INDEX('BD product'!A:D,M1971,2)</f>
        <v>Technology</v>
      </c>
    </row>
    <row r="1972" spans="1:14" x14ac:dyDescent="0.3">
      <c r="A1972" s="3" t="s">
        <v>3941</v>
      </c>
      <c r="B1972" s="4">
        <v>42861</v>
      </c>
      <c r="C1972" s="12" t="str">
        <f t="shared" si="30"/>
        <v>2017/05</v>
      </c>
      <c r="D1972" s="4">
        <v>42866</v>
      </c>
      <c r="E1972" s="3" t="s">
        <v>21</v>
      </c>
      <c r="F1972" s="3" t="s">
        <v>1492</v>
      </c>
      <c r="G1972" s="3" t="s">
        <v>3700</v>
      </c>
      <c r="H1972" s="5">
        <v>6408</v>
      </c>
      <c r="I1972" s="2">
        <v>3</v>
      </c>
      <c r="J1972" s="2">
        <v>2</v>
      </c>
      <c r="K1972" s="2">
        <v>0.64080000000000004</v>
      </c>
      <c r="L1972" s="18" t="str">
        <f>VLOOKUP(F1972,'BD customers'!$1:$1048576,2,FALSE)</f>
        <v>Max Ludwig</v>
      </c>
      <c r="M1972" s="2">
        <f>MATCH(orders[[#This Row],[Product ID]],'BD product'!A:A,0)</f>
        <v>1128</v>
      </c>
      <c r="N1972" s="2" t="str" cm="1">
        <f t="array" ref="N1972">INDEX('BD product'!A:D,M1972,2)</f>
        <v>Office Supplies</v>
      </c>
    </row>
    <row r="1973" spans="1:14" x14ac:dyDescent="0.3">
      <c r="A1973" s="3" t="s">
        <v>3941</v>
      </c>
      <c r="B1973" s="4">
        <v>42861</v>
      </c>
      <c r="C1973" s="12" t="str">
        <f t="shared" si="30"/>
        <v>2017/05</v>
      </c>
      <c r="D1973" s="4">
        <v>42866</v>
      </c>
      <c r="E1973" s="3" t="s">
        <v>21</v>
      </c>
      <c r="F1973" s="3" t="s">
        <v>1492</v>
      </c>
      <c r="G1973" s="3" t="s">
        <v>793</v>
      </c>
      <c r="H1973" s="5">
        <v>408744</v>
      </c>
      <c r="I1973" s="2">
        <v>7</v>
      </c>
      <c r="J1973" s="2">
        <v>2</v>
      </c>
      <c r="K1973" s="2">
        <v>76.639499999999998</v>
      </c>
      <c r="L1973" s="18" t="str">
        <f>VLOOKUP(F1973,'BD customers'!$1:$1048576,2,FALSE)</f>
        <v>Max Ludwig</v>
      </c>
      <c r="M1973" s="2">
        <f>MATCH(orders[[#This Row],[Product ID]],'BD product'!A:A,0)</f>
        <v>173</v>
      </c>
      <c r="N1973" s="2" t="str" cm="1">
        <f t="array" ref="N1973">INDEX('BD product'!A:D,M1973,2)</f>
        <v>Technology</v>
      </c>
    </row>
    <row r="1974" spans="1:14" x14ac:dyDescent="0.3">
      <c r="A1974" s="3" t="s">
        <v>3942</v>
      </c>
      <c r="B1974" s="4">
        <v>41987</v>
      </c>
      <c r="C1974" s="12" t="str">
        <f t="shared" si="30"/>
        <v>2014/12</v>
      </c>
      <c r="D1974" s="4">
        <v>41992</v>
      </c>
      <c r="E1974" s="3" t="s">
        <v>21</v>
      </c>
      <c r="F1974" s="3" t="s">
        <v>3943</v>
      </c>
      <c r="G1974" s="3" t="s">
        <v>3944</v>
      </c>
      <c r="H1974" s="5">
        <v>5104</v>
      </c>
      <c r="I1974" s="2">
        <v>4</v>
      </c>
      <c r="J1974" s="2">
        <v>8</v>
      </c>
      <c r="K1974" s="2">
        <v>-8.6768000000000001</v>
      </c>
      <c r="L1974" s="18" t="str">
        <f>VLOOKUP(F1974,'BD customers'!$1:$1048576,2,FALSE)</f>
        <v>Joy Daniels</v>
      </c>
      <c r="M1974" s="2">
        <f>MATCH(orders[[#This Row],[Product ID]],'BD product'!A:A,0)</f>
        <v>1208</v>
      </c>
      <c r="N1974" s="2" t="str" cm="1">
        <f t="array" ref="N1974">INDEX('BD product'!A:D,M1974,2)</f>
        <v>Office Supplies</v>
      </c>
    </row>
    <row r="1975" spans="1:14" x14ac:dyDescent="0.3">
      <c r="A1975" s="3" t="s">
        <v>3942</v>
      </c>
      <c r="B1975" s="4">
        <v>41987</v>
      </c>
      <c r="C1975" s="12" t="str">
        <f t="shared" si="30"/>
        <v>2014/12</v>
      </c>
      <c r="D1975" s="4">
        <v>41992</v>
      </c>
      <c r="E1975" s="3" t="s">
        <v>21</v>
      </c>
      <c r="F1975" s="3" t="s">
        <v>3943</v>
      </c>
      <c r="G1975" s="3" t="s">
        <v>2884</v>
      </c>
      <c r="H1975" s="5">
        <v>2896</v>
      </c>
      <c r="I1975" s="2">
        <v>2</v>
      </c>
      <c r="J1975" s="2">
        <v>2</v>
      </c>
      <c r="K1975" s="2">
        <v>0.47060000000000002</v>
      </c>
      <c r="L1975" s="18" t="str">
        <f>VLOOKUP(F1975,'BD customers'!$1:$1048576,2,FALSE)</f>
        <v>Joy Daniels</v>
      </c>
      <c r="M1975" s="2">
        <f>MATCH(orders[[#This Row],[Product ID]],'BD product'!A:A,0)</f>
        <v>806</v>
      </c>
      <c r="N1975" s="2" t="str" cm="1">
        <f t="array" ref="N1975">INDEX('BD product'!A:D,M1975,2)</f>
        <v>Office Supplies</v>
      </c>
    </row>
    <row r="1976" spans="1:14" x14ac:dyDescent="0.3">
      <c r="A1976" s="3" t="s">
        <v>3942</v>
      </c>
      <c r="B1976" s="4">
        <v>41987</v>
      </c>
      <c r="C1976" s="12" t="str">
        <f t="shared" si="30"/>
        <v>2014/12</v>
      </c>
      <c r="D1976" s="4">
        <v>41992</v>
      </c>
      <c r="E1976" s="3" t="s">
        <v>21</v>
      </c>
      <c r="F1976" s="3" t="s">
        <v>3943</v>
      </c>
      <c r="G1976" s="3" t="s">
        <v>3946</v>
      </c>
      <c r="H1976" s="5">
        <v>35016</v>
      </c>
      <c r="I1976" s="2">
        <v>3</v>
      </c>
      <c r="J1976" s="2">
        <v>2</v>
      </c>
      <c r="K1976" s="2">
        <v>-2.1884999999999999</v>
      </c>
      <c r="L1976" s="18" t="str">
        <f>VLOOKUP(F1976,'BD customers'!$1:$1048576,2,FALSE)</f>
        <v>Joy Daniels</v>
      </c>
      <c r="M1976" s="2">
        <f>MATCH(orders[[#This Row],[Product ID]],'BD product'!A:A,0)</f>
        <v>1209</v>
      </c>
      <c r="N1976" s="2" t="str" cm="1">
        <f t="array" ref="N1976">INDEX('BD product'!A:D,M1976,2)</f>
        <v>Technology</v>
      </c>
    </row>
    <row r="1977" spans="1:14" x14ac:dyDescent="0.3">
      <c r="A1977" s="3" t="s">
        <v>3948</v>
      </c>
      <c r="B1977" s="4">
        <v>41930</v>
      </c>
      <c r="C1977" s="12" t="str">
        <f t="shared" si="30"/>
        <v>2014/10</v>
      </c>
      <c r="D1977" s="4">
        <v>41932</v>
      </c>
      <c r="E1977" s="3" t="s">
        <v>11</v>
      </c>
      <c r="F1977" s="3" t="s">
        <v>1205</v>
      </c>
      <c r="G1977" s="3" t="s">
        <v>900</v>
      </c>
      <c r="H1977" s="5">
        <v>27597</v>
      </c>
      <c r="I1977" s="2">
        <v>3</v>
      </c>
      <c r="J1977" s="2">
        <v>0</v>
      </c>
      <c r="K1977" s="2">
        <v>11.0388</v>
      </c>
      <c r="L1977" s="18" t="str">
        <f>VLOOKUP(F1977,'BD customers'!$1:$1048576,2,FALSE)</f>
        <v>Alan Schoenberger</v>
      </c>
      <c r="M1977" s="2">
        <f>MATCH(orders[[#This Row],[Product ID]],'BD product'!A:A,0)</f>
        <v>198</v>
      </c>
      <c r="N1977" s="2" t="str" cm="1">
        <f t="array" ref="N1977">INDEX('BD product'!A:D,M1977,2)</f>
        <v>Office Supplies</v>
      </c>
    </row>
    <row r="1978" spans="1:14" x14ac:dyDescent="0.3">
      <c r="A1978" s="3" t="s">
        <v>3948</v>
      </c>
      <c r="B1978" s="4">
        <v>41930</v>
      </c>
      <c r="C1978" s="12" t="str">
        <f t="shared" si="30"/>
        <v>2014/10</v>
      </c>
      <c r="D1978" s="4">
        <v>41932</v>
      </c>
      <c r="E1978" s="3" t="s">
        <v>11</v>
      </c>
      <c r="F1978" s="3" t="s">
        <v>1205</v>
      </c>
      <c r="G1978" s="3" t="s">
        <v>3949</v>
      </c>
      <c r="H1978" s="5">
        <v>139495</v>
      </c>
      <c r="I1978" s="2">
        <v>5</v>
      </c>
      <c r="J1978" s="2">
        <v>0</v>
      </c>
      <c r="K1978" s="2">
        <v>36.268700000000003</v>
      </c>
      <c r="L1978" s="18" t="str">
        <f>VLOOKUP(F1978,'BD customers'!$1:$1048576,2,FALSE)</f>
        <v>Alan Schoenberger</v>
      </c>
      <c r="M1978" s="2">
        <f>MATCH(orders[[#This Row],[Product ID]],'BD product'!A:A,0)</f>
        <v>1210</v>
      </c>
      <c r="N1978" s="2" t="str" cm="1">
        <f t="array" ref="N1978">INDEX('BD product'!A:D,M1978,2)</f>
        <v>Technology</v>
      </c>
    </row>
    <row r="1979" spans="1:14" x14ac:dyDescent="0.3">
      <c r="A1979" s="3" t="s">
        <v>3948</v>
      </c>
      <c r="B1979" s="4">
        <v>41930</v>
      </c>
      <c r="C1979" s="12" t="str">
        <f t="shared" si="30"/>
        <v>2014/10</v>
      </c>
      <c r="D1979" s="4">
        <v>41932</v>
      </c>
      <c r="E1979" s="3" t="s">
        <v>11</v>
      </c>
      <c r="F1979" s="3" t="s">
        <v>1205</v>
      </c>
      <c r="G1979" s="3" t="s">
        <v>3951</v>
      </c>
      <c r="H1979" s="5">
        <v>54588</v>
      </c>
      <c r="I1979" s="2">
        <v>6</v>
      </c>
      <c r="J1979" s="2">
        <v>0</v>
      </c>
      <c r="K1979" s="2">
        <v>70.964399999999998</v>
      </c>
      <c r="L1979" s="18" t="str">
        <f>VLOOKUP(F1979,'BD customers'!$1:$1048576,2,FALSE)</f>
        <v>Alan Schoenberger</v>
      </c>
      <c r="M1979" s="2">
        <f>MATCH(orders[[#This Row],[Product ID]],'BD product'!A:A,0)</f>
        <v>1211</v>
      </c>
      <c r="N1979" s="2" t="str" cm="1">
        <f t="array" ref="N1979">INDEX('BD product'!A:D,M1979,2)</f>
        <v>Furniture</v>
      </c>
    </row>
    <row r="1980" spans="1:14" x14ac:dyDescent="0.3">
      <c r="A1980" s="3" t="s">
        <v>3953</v>
      </c>
      <c r="B1980" s="4">
        <v>42132</v>
      </c>
      <c r="C1980" s="12" t="str">
        <f t="shared" si="30"/>
        <v>2015/05</v>
      </c>
      <c r="D1980" s="4">
        <v>42136</v>
      </c>
      <c r="E1980" s="3" t="s">
        <v>21</v>
      </c>
      <c r="F1980" s="3" t="s">
        <v>1572</v>
      </c>
      <c r="G1980" s="3" t="s">
        <v>3954</v>
      </c>
      <c r="H1980" s="5">
        <v>5248</v>
      </c>
      <c r="I1980" s="2">
        <v>2</v>
      </c>
      <c r="J1980" s="2">
        <v>2</v>
      </c>
      <c r="K1980" s="2">
        <v>0.59040000000000004</v>
      </c>
      <c r="L1980" s="18" t="str">
        <f>VLOOKUP(F1980,'BD customers'!$1:$1048576,2,FALSE)</f>
        <v>Allen Armold</v>
      </c>
      <c r="M1980" s="2">
        <f>MATCH(orders[[#This Row],[Product ID]],'BD product'!A:A,0)</f>
        <v>1212</v>
      </c>
      <c r="N1980" s="2" t="str" cm="1">
        <f t="array" ref="N1980">INDEX('BD product'!A:D,M1980,2)</f>
        <v>Office Supplies</v>
      </c>
    </row>
    <row r="1981" spans="1:14" x14ac:dyDescent="0.3">
      <c r="A1981" s="3" t="s">
        <v>3956</v>
      </c>
      <c r="B1981" s="4">
        <v>42474</v>
      </c>
      <c r="C1981" s="12" t="str">
        <f t="shared" si="30"/>
        <v>2016/04</v>
      </c>
      <c r="D1981" s="4">
        <v>42474</v>
      </c>
      <c r="E1981" s="3" t="s">
        <v>41</v>
      </c>
      <c r="F1981" s="3" t="s">
        <v>3283</v>
      </c>
      <c r="G1981" s="3" t="s">
        <v>1231</v>
      </c>
      <c r="H1981" s="5">
        <v>933536</v>
      </c>
      <c r="I1981" s="2">
        <v>4</v>
      </c>
      <c r="J1981" s="2">
        <v>2</v>
      </c>
      <c r="K1981" s="2">
        <v>105.0228</v>
      </c>
      <c r="L1981" s="18" t="str">
        <f>VLOOKUP(F1981,'BD customers'!$1:$1048576,2,FALSE)</f>
        <v>Kean Takahito</v>
      </c>
      <c r="M1981" s="2">
        <f>MATCH(orders[[#This Row],[Product ID]],'BD product'!A:A,0)</f>
        <v>286</v>
      </c>
      <c r="N1981" s="2" t="str" cm="1">
        <f t="array" ref="N1981">INDEX('BD product'!A:D,M1981,2)</f>
        <v>Furniture</v>
      </c>
    </row>
    <row r="1982" spans="1:14" x14ac:dyDescent="0.3">
      <c r="A1982" s="3" t="s">
        <v>3956</v>
      </c>
      <c r="B1982" s="4">
        <v>42474</v>
      </c>
      <c r="C1982" s="12" t="str">
        <f t="shared" si="30"/>
        <v>2016/04</v>
      </c>
      <c r="D1982" s="4">
        <v>42474</v>
      </c>
      <c r="E1982" s="3" t="s">
        <v>41</v>
      </c>
      <c r="F1982" s="3" t="s">
        <v>3283</v>
      </c>
      <c r="G1982" s="3" t="s">
        <v>1030</v>
      </c>
      <c r="H1982" s="5">
        <v>42976</v>
      </c>
      <c r="I1982" s="2">
        <v>4</v>
      </c>
      <c r="J1982" s="2">
        <v>2</v>
      </c>
      <c r="K1982" s="2">
        <v>4.2976000000000001</v>
      </c>
      <c r="L1982" s="18" t="str">
        <f>VLOOKUP(F1982,'BD customers'!$1:$1048576,2,FALSE)</f>
        <v>Kean Takahito</v>
      </c>
      <c r="M1982" s="2">
        <f>MATCH(orders[[#This Row],[Product ID]],'BD product'!A:A,0)</f>
        <v>232</v>
      </c>
      <c r="N1982" s="2" t="str" cm="1">
        <f t="array" ref="N1982">INDEX('BD product'!A:D,M1982,2)</f>
        <v>Office Supplies</v>
      </c>
    </row>
    <row r="1983" spans="1:14" x14ac:dyDescent="0.3">
      <c r="A1983" s="3" t="s">
        <v>3957</v>
      </c>
      <c r="B1983" s="4">
        <v>42352</v>
      </c>
      <c r="C1983" s="12" t="str">
        <f t="shared" si="30"/>
        <v>2015/12</v>
      </c>
      <c r="D1983" s="4">
        <v>42354</v>
      </c>
      <c r="E1983" s="3" t="s">
        <v>11</v>
      </c>
      <c r="F1983" s="3" t="s">
        <v>1416</v>
      </c>
      <c r="G1983" s="3" t="s">
        <v>2340</v>
      </c>
      <c r="H1983" s="5">
        <v>376</v>
      </c>
      <c r="I1983" s="2">
        <v>2</v>
      </c>
      <c r="J1983" s="2">
        <v>0</v>
      </c>
      <c r="K1983" s="2">
        <v>1.8048</v>
      </c>
      <c r="L1983" s="18" t="str">
        <f>VLOOKUP(F1983,'BD customers'!$1:$1048576,2,FALSE)</f>
        <v>Muhammed MacIntyre</v>
      </c>
      <c r="M1983" s="2">
        <f>MATCH(orders[[#This Row],[Product ID]],'BD product'!A:A,0)</f>
        <v>622</v>
      </c>
      <c r="N1983" s="2" t="str" cm="1">
        <f t="array" ref="N1983">INDEX('BD product'!A:D,M1983,2)</f>
        <v>Office Supplies</v>
      </c>
    </row>
    <row r="1984" spans="1:14" x14ac:dyDescent="0.3">
      <c r="A1984" s="3" t="s">
        <v>3958</v>
      </c>
      <c r="B1984" s="4">
        <v>41976</v>
      </c>
      <c r="C1984" s="12" t="str">
        <f t="shared" si="30"/>
        <v>2014/12</v>
      </c>
      <c r="D1984" s="4">
        <v>41982</v>
      </c>
      <c r="E1984" s="3" t="s">
        <v>21</v>
      </c>
      <c r="F1984" s="3" t="s">
        <v>868</v>
      </c>
      <c r="G1984" s="3" t="s">
        <v>3959</v>
      </c>
      <c r="H1984" s="5">
        <v>47996</v>
      </c>
      <c r="I1984" s="2">
        <v>4</v>
      </c>
      <c r="J1984" s="2">
        <v>0</v>
      </c>
      <c r="K1984" s="2">
        <v>134.3888</v>
      </c>
      <c r="L1984" s="18" t="str">
        <f>VLOOKUP(F1984,'BD customers'!$1:$1048576,2,FALSE)</f>
        <v>Nathan Gelder</v>
      </c>
      <c r="M1984" s="2">
        <f>MATCH(orders[[#This Row],[Product ID]],'BD product'!A:A,0)</f>
        <v>1213</v>
      </c>
      <c r="N1984" s="2" t="str" cm="1">
        <f t="array" ref="N1984">INDEX('BD product'!A:D,M1984,2)</f>
        <v>Technology</v>
      </c>
    </row>
    <row r="1985" spans="1:14" x14ac:dyDescent="0.3">
      <c r="A1985" s="3" t="s">
        <v>3961</v>
      </c>
      <c r="B1985" s="4">
        <v>41968</v>
      </c>
      <c r="C1985" s="12" t="str">
        <f t="shared" si="30"/>
        <v>2014/11</v>
      </c>
      <c r="D1985" s="4">
        <v>41970</v>
      </c>
      <c r="E1985" s="3" t="s">
        <v>11</v>
      </c>
      <c r="F1985" s="3" t="s">
        <v>2320</v>
      </c>
      <c r="G1985" s="3" t="s">
        <v>2434</v>
      </c>
      <c r="H1985" s="5">
        <v>32088</v>
      </c>
      <c r="I1985" s="2">
        <v>6</v>
      </c>
      <c r="J1985" s="2">
        <v>0</v>
      </c>
      <c r="K1985" s="2">
        <v>93.055199999999999</v>
      </c>
      <c r="L1985" s="18" t="str">
        <f>VLOOKUP(F1985,'BD customers'!$1:$1048576,2,FALSE)</f>
        <v>Laurel Workman</v>
      </c>
      <c r="M1985" s="2">
        <f>MATCH(orders[[#This Row],[Product ID]],'BD product'!A:A,0)</f>
        <v>652</v>
      </c>
      <c r="N1985" s="2" t="str" cm="1">
        <f t="array" ref="N1985">INDEX('BD product'!A:D,M1985,2)</f>
        <v>Office Supplies</v>
      </c>
    </row>
    <row r="1986" spans="1:14" x14ac:dyDescent="0.3">
      <c r="A1986" s="3" t="s">
        <v>3961</v>
      </c>
      <c r="B1986" s="4">
        <v>41968</v>
      </c>
      <c r="C1986" s="12" t="str">
        <f t="shared" ref="C1986:C2049" si="31">TEXT(B1986,"aaaa/mm")</f>
        <v>2014/11</v>
      </c>
      <c r="D1986" s="4">
        <v>41970</v>
      </c>
      <c r="E1986" s="3" t="s">
        <v>11</v>
      </c>
      <c r="F1986" s="3" t="s">
        <v>2320</v>
      </c>
      <c r="G1986" s="3" t="s">
        <v>2710</v>
      </c>
      <c r="H1986" s="5">
        <v>2388</v>
      </c>
      <c r="I1986" s="2">
        <v>3</v>
      </c>
      <c r="J1986" s="2">
        <v>0</v>
      </c>
      <c r="K1986" s="2">
        <v>10.507199999999999</v>
      </c>
      <c r="L1986" s="18" t="str">
        <f>VLOOKUP(F1986,'BD customers'!$1:$1048576,2,FALSE)</f>
        <v>Laurel Workman</v>
      </c>
      <c r="M1986" s="2">
        <f>MATCH(orders[[#This Row],[Product ID]],'BD product'!A:A,0)</f>
        <v>742</v>
      </c>
      <c r="N1986" s="2" t="str" cm="1">
        <f t="array" ref="N1986">INDEX('BD product'!A:D,M1986,2)</f>
        <v>Furniture</v>
      </c>
    </row>
    <row r="1987" spans="1:14" x14ac:dyDescent="0.3">
      <c r="A1987" s="3" t="s">
        <v>3961</v>
      </c>
      <c r="B1987" s="4">
        <v>41968</v>
      </c>
      <c r="C1987" s="12" t="str">
        <f t="shared" si="31"/>
        <v>2014/11</v>
      </c>
      <c r="D1987" s="4">
        <v>41970</v>
      </c>
      <c r="E1987" s="3" t="s">
        <v>11</v>
      </c>
      <c r="F1987" s="3" t="s">
        <v>2320</v>
      </c>
      <c r="G1987" s="3" t="s">
        <v>3574</v>
      </c>
      <c r="H1987" s="5">
        <v>2676</v>
      </c>
      <c r="I1987" s="2">
        <v>4</v>
      </c>
      <c r="J1987" s="2">
        <v>0</v>
      </c>
      <c r="K1987" s="2">
        <v>12.3096</v>
      </c>
      <c r="L1987" s="18" t="str">
        <f>VLOOKUP(F1987,'BD customers'!$1:$1048576,2,FALSE)</f>
        <v>Laurel Workman</v>
      </c>
      <c r="M1987" s="2">
        <f>MATCH(orders[[#This Row],[Product ID]],'BD product'!A:A,0)</f>
        <v>1072</v>
      </c>
      <c r="N1987" s="2" t="str" cm="1">
        <f t="array" ref="N1987">INDEX('BD product'!A:D,M1987,2)</f>
        <v>Office Supplies</v>
      </c>
    </row>
    <row r="1988" spans="1:14" x14ac:dyDescent="0.3">
      <c r="A1988" s="3" t="s">
        <v>3962</v>
      </c>
      <c r="B1988" s="4">
        <v>42576</v>
      </c>
      <c r="C1988" s="12" t="str">
        <f t="shared" si="31"/>
        <v>2016/07</v>
      </c>
      <c r="D1988" s="4">
        <v>42578</v>
      </c>
      <c r="E1988" s="3" t="s">
        <v>64</v>
      </c>
      <c r="F1988" s="3" t="s">
        <v>3963</v>
      </c>
      <c r="G1988" s="3" t="s">
        <v>1315</v>
      </c>
      <c r="H1988" s="5">
        <v>1439976</v>
      </c>
      <c r="I1988" s="2">
        <v>4</v>
      </c>
      <c r="J1988" s="2">
        <v>4</v>
      </c>
      <c r="K1988" s="2">
        <v>191.99680000000001</v>
      </c>
      <c r="L1988" s="18" t="str">
        <f>VLOOKUP(F1988,'BD customers'!$1:$1048576,2,FALSE)</f>
        <v>Christy Brittain</v>
      </c>
      <c r="M1988" s="2">
        <f>MATCH(orders[[#This Row],[Product ID]],'BD product'!A:A,0)</f>
        <v>308</v>
      </c>
      <c r="N1988" s="2" t="str" cm="1">
        <f t="array" ref="N1988">INDEX('BD product'!A:D,M1988,2)</f>
        <v>Technology</v>
      </c>
    </row>
    <row r="1989" spans="1:14" x14ac:dyDescent="0.3">
      <c r="A1989" s="3" t="s">
        <v>3964</v>
      </c>
      <c r="B1989" s="4">
        <v>42317</v>
      </c>
      <c r="C1989" s="12" t="str">
        <f t="shared" si="31"/>
        <v>2015/11</v>
      </c>
      <c r="D1989" s="4">
        <v>42321</v>
      </c>
      <c r="E1989" s="3" t="s">
        <v>21</v>
      </c>
      <c r="F1989" s="3" t="s">
        <v>3836</v>
      </c>
      <c r="G1989" s="3" t="s">
        <v>3965</v>
      </c>
      <c r="H1989" s="5">
        <v>1722</v>
      </c>
      <c r="I1989" s="2">
        <v>3</v>
      </c>
      <c r="J1989" s="2">
        <v>0</v>
      </c>
      <c r="K1989" s="2">
        <v>7.9211999999999998</v>
      </c>
      <c r="L1989" s="18" t="str">
        <f>VLOOKUP(F1989,'BD customers'!$1:$1048576,2,FALSE)</f>
        <v>Adam Shillingsburg</v>
      </c>
      <c r="M1989" s="2">
        <f>MATCH(orders[[#This Row],[Product ID]],'BD product'!A:A,0)</f>
        <v>1214</v>
      </c>
      <c r="N1989" s="2" t="str" cm="1">
        <f t="array" ref="N1989">INDEX('BD product'!A:D,M1989,2)</f>
        <v>Office Supplies</v>
      </c>
    </row>
    <row r="1990" spans="1:14" x14ac:dyDescent="0.3">
      <c r="A1990" s="3" t="s">
        <v>3964</v>
      </c>
      <c r="B1990" s="4">
        <v>42317</v>
      </c>
      <c r="C1990" s="12" t="str">
        <f t="shared" si="31"/>
        <v>2015/11</v>
      </c>
      <c r="D1990" s="4">
        <v>42321</v>
      </c>
      <c r="E1990" s="3" t="s">
        <v>21</v>
      </c>
      <c r="F1990" s="3" t="s">
        <v>3836</v>
      </c>
      <c r="G1990" s="3" t="s">
        <v>3967</v>
      </c>
      <c r="H1990" s="5">
        <v>102438</v>
      </c>
      <c r="I1990" s="2">
        <v>7</v>
      </c>
      <c r="J1990" s="2">
        <v>0</v>
      </c>
      <c r="K1990" s="2">
        <v>215.1198</v>
      </c>
      <c r="L1990" s="18" t="str">
        <f>VLOOKUP(F1990,'BD customers'!$1:$1048576,2,FALSE)</f>
        <v>Adam Shillingsburg</v>
      </c>
      <c r="M1990" s="2">
        <f>MATCH(orders[[#This Row],[Product ID]],'BD product'!A:A,0)</f>
        <v>1215</v>
      </c>
      <c r="N1990" s="2" t="str" cm="1">
        <f t="array" ref="N1990">INDEX('BD product'!A:D,M1990,2)</f>
        <v>Furniture</v>
      </c>
    </row>
    <row r="1991" spans="1:14" x14ac:dyDescent="0.3">
      <c r="A1991" s="3" t="s">
        <v>3964</v>
      </c>
      <c r="B1991" s="4">
        <v>42317</v>
      </c>
      <c r="C1991" s="12" t="str">
        <f t="shared" si="31"/>
        <v>2015/11</v>
      </c>
      <c r="D1991" s="4">
        <v>42321</v>
      </c>
      <c r="E1991" s="3" t="s">
        <v>21</v>
      </c>
      <c r="F1991" s="3" t="s">
        <v>3836</v>
      </c>
      <c r="G1991" s="3" t="s">
        <v>3969</v>
      </c>
      <c r="H1991" s="5">
        <v>2622</v>
      </c>
      <c r="I1991" s="2">
        <v>3</v>
      </c>
      <c r="J1991" s="2">
        <v>0</v>
      </c>
      <c r="K1991" s="2">
        <v>12.323399999999999</v>
      </c>
      <c r="L1991" s="18" t="str">
        <f>VLOOKUP(F1991,'BD customers'!$1:$1048576,2,FALSE)</f>
        <v>Adam Shillingsburg</v>
      </c>
      <c r="M1991" s="2">
        <f>MATCH(orders[[#This Row],[Product ID]],'BD product'!A:A,0)</f>
        <v>1216</v>
      </c>
      <c r="N1991" s="2" t="str" cm="1">
        <f t="array" ref="N1991">INDEX('BD product'!A:D,M1991,2)</f>
        <v>Office Supplies</v>
      </c>
    </row>
    <row r="1992" spans="1:14" x14ac:dyDescent="0.3">
      <c r="A1992" s="3" t="s">
        <v>3964</v>
      </c>
      <c r="B1992" s="4">
        <v>42317</v>
      </c>
      <c r="C1992" s="12" t="str">
        <f t="shared" si="31"/>
        <v>2015/11</v>
      </c>
      <c r="D1992" s="4">
        <v>42321</v>
      </c>
      <c r="E1992" s="3" t="s">
        <v>21</v>
      </c>
      <c r="F1992" s="3" t="s">
        <v>3836</v>
      </c>
      <c r="G1992" s="3" t="s">
        <v>3970</v>
      </c>
      <c r="H1992" s="5">
        <v>1734</v>
      </c>
      <c r="I1992" s="2">
        <v>3</v>
      </c>
      <c r="J1992" s="2">
        <v>0</v>
      </c>
      <c r="K1992" s="2">
        <v>8.4966000000000008</v>
      </c>
      <c r="L1992" s="18" t="str">
        <f>VLOOKUP(F1992,'BD customers'!$1:$1048576,2,FALSE)</f>
        <v>Adam Shillingsburg</v>
      </c>
      <c r="M1992" s="2">
        <f>MATCH(orders[[#This Row],[Product ID]],'BD product'!A:A,0)</f>
        <v>1217</v>
      </c>
      <c r="N1992" s="2" t="str" cm="1">
        <f t="array" ref="N1992">INDEX('BD product'!A:D,M1992,2)</f>
        <v>Office Supplies</v>
      </c>
    </row>
    <row r="1993" spans="1:14" x14ac:dyDescent="0.3">
      <c r="A1993" s="3" t="s">
        <v>3972</v>
      </c>
      <c r="B1993" s="4">
        <v>42790</v>
      </c>
      <c r="C1993" s="12" t="str">
        <f t="shared" si="31"/>
        <v>2017/02</v>
      </c>
      <c r="D1993" s="4">
        <v>42794</v>
      </c>
      <c r="E1993" s="3" t="s">
        <v>21</v>
      </c>
      <c r="F1993" s="3" t="s">
        <v>3963</v>
      </c>
      <c r="G1993" s="3" t="s">
        <v>3199</v>
      </c>
      <c r="H1993" s="5">
        <v>4956</v>
      </c>
      <c r="I1993" s="2">
        <v>4</v>
      </c>
      <c r="J1993" s="2">
        <v>7</v>
      </c>
      <c r="K1993" s="2">
        <v>-3.7995999999999999</v>
      </c>
      <c r="L1993" s="18" t="str">
        <f>VLOOKUP(F1993,'BD customers'!$1:$1048576,2,FALSE)</f>
        <v>Christy Brittain</v>
      </c>
      <c r="M1993" s="2">
        <f>MATCH(orders[[#This Row],[Product ID]],'BD product'!A:A,0)</f>
        <v>927</v>
      </c>
      <c r="N1993" s="2" t="str" cm="1">
        <f t="array" ref="N1993">INDEX('BD product'!A:D,M1993,2)</f>
        <v>Office Supplies</v>
      </c>
    </row>
    <row r="1994" spans="1:14" x14ac:dyDescent="0.3">
      <c r="A1994" s="3" t="s">
        <v>3973</v>
      </c>
      <c r="B1994" s="4">
        <v>42911</v>
      </c>
      <c r="C1994" s="12" t="str">
        <f t="shared" si="31"/>
        <v>2017/06</v>
      </c>
      <c r="D1994" s="4">
        <v>42918</v>
      </c>
      <c r="E1994" s="3" t="s">
        <v>21</v>
      </c>
      <c r="F1994" s="3" t="s">
        <v>1492</v>
      </c>
      <c r="G1994" s="3" t="s">
        <v>1739</v>
      </c>
      <c r="H1994" s="5">
        <v>7104</v>
      </c>
      <c r="I1994" s="2">
        <v>6</v>
      </c>
      <c r="J1994" s="2">
        <v>2</v>
      </c>
      <c r="K1994" s="2">
        <v>0.26640000000000003</v>
      </c>
      <c r="L1994" s="18" t="str">
        <f>VLOOKUP(F1994,'BD customers'!$1:$1048576,2,FALSE)</f>
        <v>Max Ludwig</v>
      </c>
      <c r="M1994" s="2">
        <f>MATCH(orders[[#This Row],[Product ID]],'BD product'!A:A,0)</f>
        <v>431</v>
      </c>
      <c r="N1994" s="2" t="str" cm="1">
        <f t="array" ref="N1994">INDEX('BD product'!A:D,M1994,2)</f>
        <v>Office Supplies</v>
      </c>
    </row>
    <row r="1995" spans="1:14" x14ac:dyDescent="0.3">
      <c r="A1995" s="3" t="s">
        <v>3973</v>
      </c>
      <c r="B1995" s="4">
        <v>42911</v>
      </c>
      <c r="C1995" s="12" t="str">
        <f t="shared" si="31"/>
        <v>2017/06</v>
      </c>
      <c r="D1995" s="4">
        <v>42918</v>
      </c>
      <c r="E1995" s="3" t="s">
        <v>21</v>
      </c>
      <c r="F1995" s="3" t="s">
        <v>1492</v>
      </c>
      <c r="G1995" s="3" t="s">
        <v>3974</v>
      </c>
      <c r="H1995" s="5">
        <v>5344</v>
      </c>
      <c r="I1995" s="2">
        <v>2</v>
      </c>
      <c r="J1995" s="2">
        <v>2</v>
      </c>
      <c r="K1995" s="2">
        <v>0.73480000000000001</v>
      </c>
      <c r="L1995" s="18" t="str">
        <f>VLOOKUP(F1995,'BD customers'!$1:$1048576,2,FALSE)</f>
        <v>Max Ludwig</v>
      </c>
      <c r="M1995" s="2">
        <f>MATCH(orders[[#This Row],[Product ID]],'BD product'!A:A,0)</f>
        <v>1218</v>
      </c>
      <c r="N1995" s="2" t="str" cm="1">
        <f t="array" ref="N1995">INDEX('BD product'!A:D,M1995,2)</f>
        <v>Office Supplies</v>
      </c>
    </row>
    <row r="1996" spans="1:14" x14ac:dyDescent="0.3">
      <c r="A1996" s="3" t="s">
        <v>3973</v>
      </c>
      <c r="B1996" s="4">
        <v>42911</v>
      </c>
      <c r="C1996" s="12" t="str">
        <f t="shared" si="31"/>
        <v>2017/06</v>
      </c>
      <c r="D1996" s="4">
        <v>42918</v>
      </c>
      <c r="E1996" s="3" t="s">
        <v>21</v>
      </c>
      <c r="F1996" s="3" t="s">
        <v>1492</v>
      </c>
      <c r="G1996" s="3" t="s">
        <v>3976</v>
      </c>
      <c r="H1996" s="5">
        <v>11304</v>
      </c>
      <c r="I1996" s="2">
        <v>3</v>
      </c>
      <c r="J1996" s="2">
        <v>2</v>
      </c>
      <c r="K1996" s="2">
        <v>-2.1194999999999999</v>
      </c>
      <c r="L1996" s="18" t="str">
        <f>VLOOKUP(F1996,'BD customers'!$1:$1048576,2,FALSE)</f>
        <v>Max Ludwig</v>
      </c>
      <c r="M1996" s="2">
        <f>MATCH(orders[[#This Row],[Product ID]],'BD product'!A:A,0)</f>
        <v>1219</v>
      </c>
      <c r="N1996" s="2" t="str" cm="1">
        <f t="array" ref="N1996">INDEX('BD product'!A:D,M1996,2)</f>
        <v>Office Supplies</v>
      </c>
    </row>
    <row r="1997" spans="1:14" x14ac:dyDescent="0.3">
      <c r="A1997" s="3" t="s">
        <v>3978</v>
      </c>
      <c r="B1997" s="4">
        <v>43071</v>
      </c>
      <c r="C1997" s="12" t="str">
        <f t="shared" si="31"/>
        <v>2017/12</v>
      </c>
      <c r="D1997" s="4">
        <v>43073</v>
      </c>
      <c r="E1997" s="3" t="s">
        <v>11</v>
      </c>
      <c r="F1997" s="3" t="s">
        <v>3979</v>
      </c>
      <c r="G1997" s="3" t="s">
        <v>3980</v>
      </c>
      <c r="H1997" s="5">
        <v>29462</v>
      </c>
      <c r="I1997" s="2">
        <v>5</v>
      </c>
      <c r="J1997" s="2">
        <v>8</v>
      </c>
      <c r="K1997" s="2">
        <v>-76.601200000000006</v>
      </c>
      <c r="L1997" s="18" t="str">
        <f>VLOOKUP(F1997,'BD customers'!$1:$1048576,2,FALSE)</f>
        <v>Joy Smith</v>
      </c>
      <c r="M1997" s="2">
        <f>MATCH(orders[[#This Row],[Product ID]],'BD product'!A:A,0)</f>
        <v>1220</v>
      </c>
      <c r="N1997" s="2" t="str" cm="1">
        <f t="array" ref="N1997">INDEX('BD product'!A:D,M1997,2)</f>
        <v>Office Supplies</v>
      </c>
    </row>
    <row r="1998" spans="1:14" x14ac:dyDescent="0.3">
      <c r="A1998" s="3" t="s">
        <v>3978</v>
      </c>
      <c r="B1998" s="4">
        <v>43071</v>
      </c>
      <c r="C1998" s="12" t="str">
        <f t="shared" si="31"/>
        <v>2017/12</v>
      </c>
      <c r="D1998" s="4">
        <v>43073</v>
      </c>
      <c r="E1998" s="3" t="s">
        <v>11</v>
      </c>
      <c r="F1998" s="3" t="s">
        <v>3979</v>
      </c>
      <c r="G1998" s="3" t="s">
        <v>1958</v>
      </c>
      <c r="H1998" s="5">
        <v>8752</v>
      </c>
      <c r="I1998" s="2">
        <v>4</v>
      </c>
      <c r="J1998" s="2">
        <v>6</v>
      </c>
      <c r="K1998" s="2">
        <v>-3.7195999999999998</v>
      </c>
      <c r="L1998" s="18" t="str">
        <f>VLOOKUP(F1998,'BD customers'!$1:$1048576,2,FALSE)</f>
        <v>Joy Smith</v>
      </c>
      <c r="M1998" s="2">
        <f>MATCH(orders[[#This Row],[Product ID]],'BD product'!A:A,0)</f>
        <v>495</v>
      </c>
      <c r="N1998" s="2" t="str" cm="1">
        <f t="array" ref="N1998">INDEX('BD product'!A:D,M1998,2)</f>
        <v>Furniture</v>
      </c>
    </row>
    <row r="1999" spans="1:14" x14ac:dyDescent="0.3">
      <c r="A1999" s="3" t="s">
        <v>3982</v>
      </c>
      <c r="B1999" s="4">
        <v>41676</v>
      </c>
      <c r="C1999" s="12" t="str">
        <f t="shared" si="31"/>
        <v>2014/02</v>
      </c>
      <c r="D1999" s="4">
        <v>41679</v>
      </c>
      <c r="E1999" s="3" t="s">
        <v>64</v>
      </c>
      <c r="F1999" s="3" t="s">
        <v>2631</v>
      </c>
      <c r="G1999" s="3" t="s">
        <v>2127</v>
      </c>
      <c r="H1999" s="5">
        <v>150</v>
      </c>
      <c r="I1999" s="2">
        <v>4</v>
      </c>
      <c r="J1999" s="2">
        <v>0</v>
      </c>
      <c r="K1999" s="2">
        <v>7.1999999999999998E-3</v>
      </c>
      <c r="L1999" s="18" t="str">
        <f>VLOOKUP(F1999,'BD customers'!$1:$1048576,2,FALSE)</f>
        <v>Neil Ducich</v>
      </c>
      <c r="M1999" s="2">
        <f>MATCH(orders[[#This Row],[Product ID]],'BD product'!A:A,0)</f>
        <v>549</v>
      </c>
      <c r="N1999" s="2" t="str" cm="1">
        <f t="array" ref="N1999">INDEX('BD product'!A:D,M1999,2)</f>
        <v>Office Supplies</v>
      </c>
    </row>
    <row r="2000" spans="1:14" x14ac:dyDescent="0.3">
      <c r="A2000" s="3" t="s">
        <v>3982</v>
      </c>
      <c r="B2000" s="4">
        <v>41676</v>
      </c>
      <c r="C2000" s="12" t="str">
        <f t="shared" si="31"/>
        <v>2014/02</v>
      </c>
      <c r="D2000" s="4">
        <v>41679</v>
      </c>
      <c r="E2000" s="3" t="s">
        <v>64</v>
      </c>
      <c r="F2000" s="3" t="s">
        <v>2631</v>
      </c>
      <c r="G2000" s="3" t="s">
        <v>1288</v>
      </c>
      <c r="H2000" s="5">
        <v>16161</v>
      </c>
      <c r="I2000" s="2">
        <v>1</v>
      </c>
      <c r="J2000" s="2">
        <v>0</v>
      </c>
      <c r="K2000" s="2">
        <v>42.018599999999999</v>
      </c>
      <c r="L2000" s="18" t="str">
        <f>VLOOKUP(F2000,'BD customers'!$1:$1048576,2,FALSE)</f>
        <v>Neil Ducich</v>
      </c>
      <c r="M2000" s="2">
        <f>MATCH(orders[[#This Row],[Product ID]],'BD product'!A:A,0)</f>
        <v>299</v>
      </c>
      <c r="N2000" s="2" t="str" cm="1">
        <f t="array" ref="N2000">INDEX('BD product'!A:D,M2000,2)</f>
        <v>Technology</v>
      </c>
    </row>
    <row r="2001" spans="1:14" x14ac:dyDescent="0.3">
      <c r="A2001" s="3" t="s">
        <v>3982</v>
      </c>
      <c r="B2001" s="4">
        <v>41676</v>
      </c>
      <c r="C2001" s="12" t="str">
        <f t="shared" si="31"/>
        <v>2014/02</v>
      </c>
      <c r="D2001" s="4">
        <v>41679</v>
      </c>
      <c r="E2001" s="3" t="s">
        <v>64</v>
      </c>
      <c r="F2001" s="3" t="s">
        <v>2631</v>
      </c>
      <c r="G2001" s="3" t="s">
        <v>3706</v>
      </c>
      <c r="H2001" s="5">
        <v>14495</v>
      </c>
      <c r="I2001" s="2">
        <v>5</v>
      </c>
      <c r="J2001" s="2">
        <v>0</v>
      </c>
      <c r="K2001" s="2">
        <v>42.035499999999999</v>
      </c>
      <c r="L2001" s="18" t="str">
        <f>VLOOKUP(F2001,'BD customers'!$1:$1048576,2,FALSE)</f>
        <v>Neil Ducich</v>
      </c>
      <c r="M2001" s="2">
        <f>MATCH(orders[[#This Row],[Product ID]],'BD product'!A:A,0)</f>
        <v>1131</v>
      </c>
      <c r="N2001" s="2" t="str" cm="1">
        <f t="array" ref="N2001">INDEX('BD product'!A:D,M2001,2)</f>
        <v>Technology</v>
      </c>
    </row>
    <row r="2002" spans="1:14" x14ac:dyDescent="0.3">
      <c r="A2002" s="3" t="s">
        <v>3983</v>
      </c>
      <c r="B2002" s="4">
        <v>42836</v>
      </c>
      <c r="C2002" s="12" t="str">
        <f t="shared" si="31"/>
        <v>2017/04</v>
      </c>
      <c r="D2002" s="4">
        <v>42843</v>
      </c>
      <c r="E2002" s="3" t="s">
        <v>21</v>
      </c>
      <c r="F2002" s="3" t="s">
        <v>3984</v>
      </c>
      <c r="G2002" s="3" t="s">
        <v>492</v>
      </c>
      <c r="H2002" s="5">
        <v>19995</v>
      </c>
      <c r="I2002" s="2">
        <v>5</v>
      </c>
      <c r="J2002" s="2">
        <v>0</v>
      </c>
      <c r="K2002" s="2">
        <v>21.994499999999999</v>
      </c>
      <c r="L2002" s="18" t="str">
        <f>VLOOKUP(F2002,'BD customers'!$1:$1048576,2,FALSE)</f>
        <v>Luke Weiss</v>
      </c>
      <c r="M2002" s="2">
        <f>MATCH(orders[[#This Row],[Product ID]],'BD product'!A:A,0)</f>
        <v>99</v>
      </c>
      <c r="N2002" s="2" t="str" cm="1">
        <f t="array" ref="N2002">INDEX('BD product'!A:D,M2002,2)</f>
        <v>Technology</v>
      </c>
    </row>
    <row r="2003" spans="1:14" x14ac:dyDescent="0.3">
      <c r="A2003" s="3" t="s">
        <v>3983</v>
      </c>
      <c r="B2003" s="4">
        <v>42836</v>
      </c>
      <c r="C2003" s="12" t="str">
        <f t="shared" si="31"/>
        <v>2017/04</v>
      </c>
      <c r="D2003" s="4">
        <v>42843</v>
      </c>
      <c r="E2003" s="3" t="s">
        <v>21</v>
      </c>
      <c r="F2003" s="3" t="s">
        <v>3984</v>
      </c>
      <c r="G2003" s="3" t="s">
        <v>3532</v>
      </c>
      <c r="H2003" s="5">
        <v>4186</v>
      </c>
      <c r="I2003" s="2">
        <v>7</v>
      </c>
      <c r="J2003" s="2">
        <v>0</v>
      </c>
      <c r="K2003" s="2">
        <v>14.2324</v>
      </c>
      <c r="L2003" s="18" t="str">
        <f>VLOOKUP(F2003,'BD customers'!$1:$1048576,2,FALSE)</f>
        <v>Luke Weiss</v>
      </c>
      <c r="M2003" s="2">
        <f>MATCH(orders[[#This Row],[Product ID]],'BD product'!A:A,0)</f>
        <v>1056</v>
      </c>
      <c r="N2003" s="2" t="str" cm="1">
        <f t="array" ref="N2003">INDEX('BD product'!A:D,M2003,2)</f>
        <v>Office Supplies</v>
      </c>
    </row>
    <row r="2004" spans="1:14" x14ac:dyDescent="0.3">
      <c r="A2004" s="3" t="s">
        <v>3985</v>
      </c>
      <c r="B2004" s="4">
        <v>43094</v>
      </c>
      <c r="C2004" s="12" t="str">
        <f t="shared" si="31"/>
        <v>2017/12</v>
      </c>
      <c r="D2004" s="4">
        <v>43097</v>
      </c>
      <c r="E2004" s="3" t="s">
        <v>11</v>
      </c>
      <c r="F2004" s="3" t="s">
        <v>1230</v>
      </c>
      <c r="G2004" s="3" t="s">
        <v>3158</v>
      </c>
      <c r="H2004" s="5">
        <v>9594</v>
      </c>
      <c r="I2004" s="2">
        <v>3</v>
      </c>
      <c r="J2004" s="2">
        <v>0</v>
      </c>
      <c r="K2004" s="2">
        <v>0.95940000000000003</v>
      </c>
      <c r="L2004" s="18" t="str">
        <f>VLOOKUP(F2004,'BD customers'!$1:$1048576,2,FALSE)</f>
        <v>Joni Wasserman</v>
      </c>
      <c r="M2004" s="2">
        <f>MATCH(orders[[#This Row],[Product ID]],'BD product'!A:A,0)</f>
        <v>913</v>
      </c>
      <c r="N2004" s="2" t="str" cm="1">
        <f t="array" ref="N2004">INDEX('BD product'!A:D,M2004,2)</f>
        <v>Office Supplies</v>
      </c>
    </row>
    <row r="2005" spans="1:14" x14ac:dyDescent="0.3">
      <c r="A2005" s="3" t="s">
        <v>3985</v>
      </c>
      <c r="B2005" s="4">
        <v>43094</v>
      </c>
      <c r="C2005" s="12" t="str">
        <f t="shared" si="31"/>
        <v>2017/12</v>
      </c>
      <c r="D2005" s="4">
        <v>43097</v>
      </c>
      <c r="E2005" s="3" t="s">
        <v>11</v>
      </c>
      <c r="F2005" s="3" t="s">
        <v>1230</v>
      </c>
      <c r="G2005" s="3" t="s">
        <v>335</v>
      </c>
      <c r="H2005" s="5">
        <v>30445</v>
      </c>
      <c r="I2005" s="2">
        <v>5</v>
      </c>
      <c r="J2005" s="2">
        <v>0</v>
      </c>
      <c r="K2005" s="2">
        <v>76.112499999999997</v>
      </c>
      <c r="L2005" s="18" t="str">
        <f>VLOOKUP(F2005,'BD customers'!$1:$1048576,2,FALSE)</f>
        <v>Joni Wasserman</v>
      </c>
      <c r="M2005" s="2">
        <f>MATCH(orders[[#This Row],[Product ID]],'BD product'!A:A,0)</f>
        <v>66</v>
      </c>
      <c r="N2005" s="2" t="str" cm="1">
        <f t="array" ref="N2005">INDEX('BD product'!A:D,M2005,2)</f>
        <v>Furniture</v>
      </c>
    </row>
    <row r="2006" spans="1:14" x14ac:dyDescent="0.3">
      <c r="A2006" s="3" t="s">
        <v>3986</v>
      </c>
      <c r="B2006" s="4">
        <v>42836</v>
      </c>
      <c r="C2006" s="12" t="str">
        <f t="shared" si="31"/>
        <v>2017/04</v>
      </c>
      <c r="D2006" s="4">
        <v>42843</v>
      </c>
      <c r="E2006" s="3" t="s">
        <v>21</v>
      </c>
      <c r="F2006" s="3" t="s">
        <v>1452</v>
      </c>
      <c r="G2006" s="3" t="s">
        <v>472</v>
      </c>
      <c r="H2006" s="5">
        <v>11364</v>
      </c>
      <c r="I2006" s="2">
        <v>3</v>
      </c>
      <c r="J2006" s="2">
        <v>8</v>
      </c>
      <c r="K2006" s="2">
        <v>-1.7045999999999999</v>
      </c>
      <c r="L2006" s="18" t="str">
        <f>VLOOKUP(F2006,'BD customers'!$1:$1048576,2,FALSE)</f>
        <v>Sample Company A</v>
      </c>
      <c r="M2006" s="2">
        <f>MATCH(orders[[#This Row],[Product ID]],'BD product'!A:A,0)</f>
        <v>94</v>
      </c>
      <c r="N2006" s="2" t="str" cm="1">
        <f t="array" ref="N2006">INDEX('BD product'!A:D,M2006,2)</f>
        <v>Office Supplies</v>
      </c>
    </row>
    <row r="2007" spans="1:14" x14ac:dyDescent="0.3">
      <c r="A2007" s="3" t="s">
        <v>3987</v>
      </c>
      <c r="B2007" s="4">
        <v>42004</v>
      </c>
      <c r="C2007" s="12" t="str">
        <f t="shared" si="31"/>
        <v>2014/12</v>
      </c>
      <c r="D2007" s="4">
        <v>42008</v>
      </c>
      <c r="E2007" s="3" t="s">
        <v>21</v>
      </c>
      <c r="F2007" s="3" t="s">
        <v>39</v>
      </c>
      <c r="G2007" s="3" t="s">
        <v>2748</v>
      </c>
      <c r="H2007" s="5">
        <v>2968</v>
      </c>
      <c r="I2007" s="2">
        <v>7</v>
      </c>
      <c r="J2007" s="2">
        <v>0</v>
      </c>
      <c r="K2007" s="2">
        <v>11.575200000000001</v>
      </c>
      <c r="L2007" s="18" t="str">
        <f>VLOOKUP(F2007,'BD customers'!$1:$1048576,2,FALSE)</f>
        <v>Rob Williams</v>
      </c>
      <c r="M2007" s="2">
        <f>MATCH(orders[[#This Row],[Product ID]],'BD product'!A:A,0)</f>
        <v>755</v>
      </c>
      <c r="N2007" s="2" t="str" cm="1">
        <f t="array" ref="N2007">INDEX('BD product'!A:D,M2007,2)</f>
        <v>Office Supplies</v>
      </c>
    </row>
    <row r="2008" spans="1:14" x14ac:dyDescent="0.3">
      <c r="A2008" s="3" t="s">
        <v>3987</v>
      </c>
      <c r="B2008" s="4">
        <v>42004</v>
      </c>
      <c r="C2008" s="12" t="str">
        <f t="shared" si="31"/>
        <v>2014/12</v>
      </c>
      <c r="D2008" s="4">
        <v>42008</v>
      </c>
      <c r="E2008" s="3" t="s">
        <v>21</v>
      </c>
      <c r="F2008" s="3" t="s">
        <v>39</v>
      </c>
      <c r="G2008" s="3" t="s">
        <v>1045</v>
      </c>
      <c r="H2008" s="5">
        <v>4753</v>
      </c>
      <c r="I2008" s="2">
        <v>7</v>
      </c>
      <c r="J2008" s="2">
        <v>0</v>
      </c>
      <c r="K2008" s="2">
        <v>16.1602</v>
      </c>
      <c r="L2008" s="18" t="str">
        <f>VLOOKUP(F2008,'BD customers'!$1:$1048576,2,FALSE)</f>
        <v>Rob Williams</v>
      </c>
      <c r="M2008" s="2">
        <f>MATCH(orders[[#This Row],[Product ID]],'BD product'!A:A,0)</f>
        <v>236</v>
      </c>
      <c r="N2008" s="2" t="str" cm="1">
        <f t="array" ref="N2008">INDEX('BD product'!A:D,M2008,2)</f>
        <v>Technology</v>
      </c>
    </row>
    <row r="2009" spans="1:14" x14ac:dyDescent="0.3">
      <c r="A2009" s="3" t="s">
        <v>3988</v>
      </c>
      <c r="B2009" s="4">
        <v>42950</v>
      </c>
      <c r="C2009" s="12" t="str">
        <f t="shared" si="31"/>
        <v>2017/08</v>
      </c>
      <c r="D2009" s="4">
        <v>42951</v>
      </c>
      <c r="E2009" s="3" t="s">
        <v>64</v>
      </c>
      <c r="F2009" s="3" t="s">
        <v>937</v>
      </c>
      <c r="G2009" s="3" t="s">
        <v>3989</v>
      </c>
      <c r="H2009" s="5">
        <v>183372</v>
      </c>
      <c r="I2009" s="2">
        <v>2</v>
      </c>
      <c r="J2009" s="2">
        <v>3</v>
      </c>
      <c r="K2009" s="2">
        <v>-36.674399999999999</v>
      </c>
      <c r="L2009" s="18" t="str">
        <f>VLOOKUP(F2009,'BD customers'!$1:$1048576,2,FALSE)</f>
        <v>Charlotte Melton</v>
      </c>
      <c r="M2009" s="2">
        <f>MATCH(orders[[#This Row],[Product ID]],'BD product'!A:A,0)</f>
        <v>1221</v>
      </c>
      <c r="N2009" s="2" t="str" cm="1">
        <f t="array" ref="N2009">INDEX('BD product'!A:D,M2009,2)</f>
        <v>Furniture</v>
      </c>
    </row>
    <row r="2010" spans="1:14" x14ac:dyDescent="0.3">
      <c r="A2010" s="3" t="s">
        <v>3991</v>
      </c>
      <c r="B2010" s="4">
        <v>41958</v>
      </c>
      <c r="C2010" s="12" t="str">
        <f t="shared" si="31"/>
        <v>2014/11</v>
      </c>
      <c r="D2010" s="4">
        <v>41964</v>
      </c>
      <c r="E2010" s="3" t="s">
        <v>21</v>
      </c>
      <c r="F2010" s="3" t="s">
        <v>3137</v>
      </c>
      <c r="G2010" s="3" t="s">
        <v>3495</v>
      </c>
      <c r="H2010" s="5">
        <v>4224</v>
      </c>
      <c r="I2010" s="2">
        <v>3</v>
      </c>
      <c r="J2010" s="2">
        <v>2</v>
      </c>
      <c r="K2010" s="2">
        <v>0.47520000000000001</v>
      </c>
      <c r="L2010" s="18" t="str">
        <f>VLOOKUP(F2010,'BD customers'!$1:$1048576,2,FALSE)</f>
        <v>Jamie Frazer</v>
      </c>
      <c r="M2010" s="2">
        <f>MATCH(orders[[#This Row],[Product ID]],'BD product'!A:A,0)</f>
        <v>1041</v>
      </c>
      <c r="N2010" s="2" t="str" cm="1">
        <f t="array" ref="N2010">INDEX('BD product'!A:D,M2010,2)</f>
        <v>Office Supplies</v>
      </c>
    </row>
    <row r="2011" spans="1:14" x14ac:dyDescent="0.3">
      <c r="A2011" s="3" t="s">
        <v>3991</v>
      </c>
      <c r="B2011" s="4">
        <v>41958</v>
      </c>
      <c r="C2011" s="12" t="str">
        <f t="shared" si="31"/>
        <v>2014/11</v>
      </c>
      <c r="D2011" s="4">
        <v>41964</v>
      </c>
      <c r="E2011" s="3" t="s">
        <v>21</v>
      </c>
      <c r="F2011" s="3" t="s">
        <v>3137</v>
      </c>
      <c r="G2011" s="3" t="s">
        <v>403</v>
      </c>
      <c r="H2011" s="5">
        <v>333056</v>
      </c>
      <c r="I2011" s="2">
        <v>2</v>
      </c>
      <c r="J2011" s="2">
        <v>2</v>
      </c>
      <c r="K2011" s="2">
        <v>29.142399999999999</v>
      </c>
      <c r="L2011" s="18" t="str">
        <f>VLOOKUP(F2011,'BD customers'!$1:$1048576,2,FALSE)</f>
        <v>Jamie Frazer</v>
      </c>
      <c r="M2011" s="2">
        <f>MATCH(orders[[#This Row],[Product ID]],'BD product'!A:A,0)</f>
        <v>79</v>
      </c>
      <c r="N2011" s="2" t="str" cm="1">
        <f t="array" ref="N2011">INDEX('BD product'!A:D,M2011,2)</f>
        <v>Office Supplies</v>
      </c>
    </row>
    <row r="2012" spans="1:14" x14ac:dyDescent="0.3">
      <c r="A2012" s="3" t="s">
        <v>3991</v>
      </c>
      <c r="B2012" s="4">
        <v>41958</v>
      </c>
      <c r="C2012" s="12" t="str">
        <f t="shared" si="31"/>
        <v>2014/11</v>
      </c>
      <c r="D2012" s="4">
        <v>41964</v>
      </c>
      <c r="E2012" s="3" t="s">
        <v>21</v>
      </c>
      <c r="F2012" s="3" t="s">
        <v>3137</v>
      </c>
      <c r="G2012" s="3" t="s">
        <v>2177</v>
      </c>
      <c r="H2012" s="5">
        <v>24896</v>
      </c>
      <c r="I2012" s="2">
        <v>4</v>
      </c>
      <c r="J2012" s="2">
        <v>2</v>
      </c>
      <c r="K2012" s="2">
        <v>7.7799999999999994E-2</v>
      </c>
      <c r="L2012" s="18" t="str">
        <f>VLOOKUP(F2012,'BD customers'!$1:$1048576,2,FALSE)</f>
        <v>Jamie Frazer</v>
      </c>
      <c r="M2012" s="2">
        <f>MATCH(orders[[#This Row],[Product ID]],'BD product'!A:A,0)</f>
        <v>567</v>
      </c>
      <c r="N2012" s="2" t="str" cm="1">
        <f t="array" ref="N2012">INDEX('BD product'!A:D,M2012,2)</f>
        <v>Office Supplies</v>
      </c>
    </row>
    <row r="2013" spans="1:14" x14ac:dyDescent="0.3">
      <c r="A2013" s="3" t="s">
        <v>3992</v>
      </c>
      <c r="B2013" s="4">
        <v>42349</v>
      </c>
      <c r="C2013" s="12" t="str">
        <f t="shared" si="31"/>
        <v>2015/12</v>
      </c>
      <c r="D2013" s="4">
        <v>42349</v>
      </c>
      <c r="E2013" s="3" t="s">
        <v>41</v>
      </c>
      <c r="F2013" s="3" t="s">
        <v>3993</v>
      </c>
      <c r="G2013" s="3" t="s">
        <v>2249</v>
      </c>
      <c r="H2013" s="5">
        <v>159984</v>
      </c>
      <c r="I2013" s="2">
        <v>2</v>
      </c>
      <c r="J2013" s="2">
        <v>2</v>
      </c>
      <c r="K2013" s="2">
        <v>35.996400000000001</v>
      </c>
      <c r="L2013" s="18" t="str">
        <f>VLOOKUP(F2013,'BD customers'!$1:$1048576,2,FALSE)</f>
        <v>Stuart Calhoun</v>
      </c>
      <c r="M2013" s="2">
        <f>MATCH(orders[[#This Row],[Product ID]],'BD product'!A:A,0)</f>
        <v>592</v>
      </c>
      <c r="N2013" s="2" t="str" cm="1">
        <f t="array" ref="N2013">INDEX('BD product'!A:D,M2013,2)</f>
        <v>Technology</v>
      </c>
    </row>
    <row r="2014" spans="1:14" x14ac:dyDescent="0.3">
      <c r="A2014" s="3" t="s">
        <v>3992</v>
      </c>
      <c r="B2014" s="4">
        <v>42349</v>
      </c>
      <c r="C2014" s="12" t="str">
        <f t="shared" si="31"/>
        <v>2015/12</v>
      </c>
      <c r="D2014" s="4">
        <v>42349</v>
      </c>
      <c r="E2014" s="3" t="s">
        <v>41</v>
      </c>
      <c r="F2014" s="3" t="s">
        <v>3993</v>
      </c>
      <c r="G2014" s="3" t="s">
        <v>3994</v>
      </c>
      <c r="H2014" s="5">
        <v>46344</v>
      </c>
      <c r="I2014" s="2">
        <v>3</v>
      </c>
      <c r="J2014" s="2">
        <v>2</v>
      </c>
      <c r="K2014" s="2">
        <v>4.6344000000000003</v>
      </c>
      <c r="L2014" s="18" t="str">
        <f>VLOOKUP(F2014,'BD customers'!$1:$1048576,2,FALSE)</f>
        <v>Stuart Calhoun</v>
      </c>
      <c r="M2014" s="2">
        <f>MATCH(orders[[#This Row],[Product ID]],'BD product'!A:A,0)</f>
        <v>1222</v>
      </c>
      <c r="N2014" s="2" t="str" cm="1">
        <f t="array" ref="N2014">INDEX('BD product'!A:D,M2014,2)</f>
        <v>Office Supplies</v>
      </c>
    </row>
    <row r="2015" spans="1:14" x14ac:dyDescent="0.3">
      <c r="A2015" s="3" t="s">
        <v>3996</v>
      </c>
      <c r="B2015" s="4">
        <v>42631</v>
      </c>
      <c r="C2015" s="12" t="str">
        <f t="shared" si="31"/>
        <v>2016/09</v>
      </c>
      <c r="D2015" s="4">
        <v>42636</v>
      </c>
      <c r="E2015" s="3" t="s">
        <v>21</v>
      </c>
      <c r="F2015" s="3" t="s">
        <v>3997</v>
      </c>
      <c r="G2015" s="3" t="s">
        <v>3711</v>
      </c>
      <c r="H2015" s="5">
        <v>35098</v>
      </c>
      <c r="I2015" s="2">
        <v>1</v>
      </c>
      <c r="J2015" s="2">
        <v>0</v>
      </c>
      <c r="K2015" s="2">
        <v>84.235200000000006</v>
      </c>
      <c r="L2015" s="18" t="str">
        <f>VLOOKUP(F2015,'BD customers'!$1:$1048576,2,FALSE)</f>
        <v>Anne McFarland</v>
      </c>
      <c r="M2015" s="2">
        <f>MATCH(orders[[#This Row],[Product ID]],'BD product'!A:A,0)</f>
        <v>1133</v>
      </c>
      <c r="N2015" s="2" t="str" cm="1">
        <f t="array" ref="N2015">INDEX('BD product'!A:D,M2015,2)</f>
        <v>Furniture</v>
      </c>
    </row>
    <row r="2016" spans="1:14" x14ac:dyDescent="0.3">
      <c r="A2016" s="3" t="s">
        <v>3996</v>
      </c>
      <c r="B2016" s="4">
        <v>42631</v>
      </c>
      <c r="C2016" s="12" t="str">
        <f t="shared" si="31"/>
        <v>2016/09</v>
      </c>
      <c r="D2016" s="4">
        <v>42636</v>
      </c>
      <c r="E2016" s="3" t="s">
        <v>21</v>
      </c>
      <c r="F2016" s="3" t="s">
        <v>3997</v>
      </c>
      <c r="G2016" s="3" t="s">
        <v>3998</v>
      </c>
      <c r="H2016" s="5">
        <v>1308</v>
      </c>
      <c r="I2016" s="2">
        <v>2</v>
      </c>
      <c r="J2016" s="2">
        <v>0</v>
      </c>
      <c r="K2016" s="2">
        <v>6.0167999999999999</v>
      </c>
      <c r="L2016" s="18" t="str">
        <f>VLOOKUP(F2016,'BD customers'!$1:$1048576,2,FALSE)</f>
        <v>Anne McFarland</v>
      </c>
      <c r="M2016" s="2">
        <f>MATCH(orders[[#This Row],[Product ID]],'BD product'!A:A,0)</f>
        <v>1223</v>
      </c>
      <c r="N2016" s="2" t="str" cm="1">
        <f t="array" ref="N2016">INDEX('BD product'!A:D,M2016,2)</f>
        <v>Office Supplies</v>
      </c>
    </row>
    <row r="2017" spans="1:14" x14ac:dyDescent="0.3">
      <c r="A2017" s="3" t="s">
        <v>3996</v>
      </c>
      <c r="B2017" s="4">
        <v>42631</v>
      </c>
      <c r="C2017" s="12" t="str">
        <f t="shared" si="31"/>
        <v>2016/09</v>
      </c>
      <c r="D2017" s="4">
        <v>42636</v>
      </c>
      <c r="E2017" s="3" t="s">
        <v>21</v>
      </c>
      <c r="F2017" s="3" t="s">
        <v>3997</v>
      </c>
      <c r="G2017" s="3" t="s">
        <v>3141</v>
      </c>
      <c r="H2017" s="5">
        <v>90008</v>
      </c>
      <c r="I2017" s="2">
        <v>4</v>
      </c>
      <c r="J2017" s="2">
        <v>0</v>
      </c>
      <c r="K2017" s="2">
        <v>117.0104</v>
      </c>
      <c r="L2017" s="18" t="str">
        <f>VLOOKUP(F2017,'BD customers'!$1:$1048576,2,FALSE)</f>
        <v>Anne McFarland</v>
      </c>
      <c r="M2017" s="2">
        <f>MATCH(orders[[#This Row],[Product ID]],'BD product'!A:A,0)</f>
        <v>908</v>
      </c>
      <c r="N2017" s="2" t="str" cm="1">
        <f t="array" ref="N2017">INDEX('BD product'!A:D,M2017,2)</f>
        <v>Office Supplies</v>
      </c>
    </row>
    <row r="2018" spans="1:14" x14ac:dyDescent="0.3">
      <c r="A2018" s="3" t="s">
        <v>4000</v>
      </c>
      <c r="B2018" s="4">
        <v>42082</v>
      </c>
      <c r="C2018" s="12" t="str">
        <f t="shared" si="31"/>
        <v>2015/03</v>
      </c>
      <c r="D2018" s="4">
        <v>42086</v>
      </c>
      <c r="E2018" s="3" t="s">
        <v>21</v>
      </c>
      <c r="F2018" s="3" t="s">
        <v>2527</v>
      </c>
      <c r="G2018" s="3" t="s">
        <v>3511</v>
      </c>
      <c r="H2018" s="5">
        <v>17568</v>
      </c>
      <c r="I2018" s="2">
        <v>2</v>
      </c>
      <c r="J2018" s="2">
        <v>2</v>
      </c>
      <c r="K2018" s="2">
        <v>6.3684000000000003</v>
      </c>
      <c r="L2018" s="18" t="str">
        <f>VLOOKUP(F2018,'BD customers'!$1:$1048576,2,FALSE)</f>
        <v>Berenike Kampe</v>
      </c>
      <c r="M2018" s="2">
        <f>MATCH(orders[[#This Row],[Product ID]],'BD product'!A:A,0)</f>
        <v>1047</v>
      </c>
      <c r="N2018" s="2" t="str" cm="1">
        <f t="array" ref="N2018">INDEX('BD product'!A:D,M2018,2)</f>
        <v>Office Supplies</v>
      </c>
    </row>
    <row r="2019" spans="1:14" x14ac:dyDescent="0.3">
      <c r="A2019" s="3" t="s">
        <v>4000</v>
      </c>
      <c r="B2019" s="4">
        <v>42082</v>
      </c>
      <c r="C2019" s="12" t="str">
        <f t="shared" si="31"/>
        <v>2015/03</v>
      </c>
      <c r="D2019" s="4">
        <v>42086</v>
      </c>
      <c r="E2019" s="3" t="s">
        <v>21</v>
      </c>
      <c r="F2019" s="3" t="s">
        <v>2527</v>
      </c>
      <c r="G2019" s="3" t="s">
        <v>25</v>
      </c>
      <c r="H2019" s="5">
        <v>1462</v>
      </c>
      <c r="I2019" s="2">
        <v>2</v>
      </c>
      <c r="J2019" s="2">
        <v>0</v>
      </c>
      <c r="K2019" s="2">
        <v>6.8714000000000004</v>
      </c>
      <c r="L2019" s="18" t="str">
        <f>VLOOKUP(F2019,'BD customers'!$1:$1048576,2,FALSE)</f>
        <v>Berenike Kampe</v>
      </c>
      <c r="M2019" s="2">
        <f>MATCH(orders[[#This Row],[Product ID]],'BD product'!A:A,0)</f>
        <v>4</v>
      </c>
      <c r="N2019" s="2" t="str" cm="1">
        <f t="array" ref="N2019">INDEX('BD product'!A:D,M2019,2)</f>
        <v>Office Supplies</v>
      </c>
    </row>
    <row r="2020" spans="1:14" x14ac:dyDescent="0.3">
      <c r="A2020" s="3" t="s">
        <v>4000</v>
      </c>
      <c r="B2020" s="4">
        <v>42082</v>
      </c>
      <c r="C2020" s="12" t="str">
        <f t="shared" si="31"/>
        <v>2015/03</v>
      </c>
      <c r="D2020" s="4">
        <v>42086</v>
      </c>
      <c r="E2020" s="3" t="s">
        <v>21</v>
      </c>
      <c r="F2020" s="3" t="s">
        <v>2527</v>
      </c>
      <c r="G2020" s="3" t="s">
        <v>3547</v>
      </c>
      <c r="H2020" s="5">
        <v>3336</v>
      </c>
      <c r="I2020" s="2">
        <v>4</v>
      </c>
      <c r="J2020" s="2">
        <v>0</v>
      </c>
      <c r="K2020" s="2">
        <v>8.6736000000000004</v>
      </c>
      <c r="L2020" s="18" t="str">
        <f>VLOOKUP(F2020,'BD customers'!$1:$1048576,2,FALSE)</f>
        <v>Berenike Kampe</v>
      </c>
      <c r="M2020" s="2">
        <f>MATCH(orders[[#This Row],[Product ID]],'BD product'!A:A,0)</f>
        <v>1061</v>
      </c>
      <c r="N2020" s="2" t="str" cm="1">
        <f t="array" ref="N2020">INDEX('BD product'!A:D,M2020,2)</f>
        <v>Office Supplies</v>
      </c>
    </row>
    <row r="2021" spans="1:14" x14ac:dyDescent="0.3">
      <c r="A2021" s="3" t="s">
        <v>4000</v>
      </c>
      <c r="B2021" s="4">
        <v>42082</v>
      </c>
      <c r="C2021" s="12" t="str">
        <f t="shared" si="31"/>
        <v>2015/03</v>
      </c>
      <c r="D2021" s="4">
        <v>42086</v>
      </c>
      <c r="E2021" s="3" t="s">
        <v>21</v>
      </c>
      <c r="F2021" s="3" t="s">
        <v>2527</v>
      </c>
      <c r="G2021" s="3" t="s">
        <v>865</v>
      </c>
      <c r="H2021" s="5">
        <v>4014</v>
      </c>
      <c r="I2021" s="2">
        <v>6</v>
      </c>
      <c r="J2021" s="2">
        <v>0</v>
      </c>
      <c r="K2021" s="2">
        <v>19.668600000000001</v>
      </c>
      <c r="L2021" s="18" t="str">
        <f>VLOOKUP(F2021,'BD customers'!$1:$1048576,2,FALSE)</f>
        <v>Berenike Kampe</v>
      </c>
      <c r="M2021" s="2">
        <f>MATCH(orders[[#This Row],[Product ID]],'BD product'!A:A,0)</f>
        <v>188</v>
      </c>
      <c r="N2021" s="2" t="str" cm="1">
        <f t="array" ref="N2021">INDEX('BD product'!A:D,M2021,2)</f>
        <v>Office Supplies</v>
      </c>
    </row>
    <row r="2022" spans="1:14" x14ac:dyDescent="0.3">
      <c r="A2022" s="3" t="s">
        <v>4001</v>
      </c>
      <c r="B2022" s="4">
        <v>42632</v>
      </c>
      <c r="C2022" s="12" t="str">
        <f t="shared" si="31"/>
        <v>2016/09</v>
      </c>
      <c r="D2022" s="4">
        <v>42634</v>
      </c>
      <c r="E2022" s="3" t="s">
        <v>64</v>
      </c>
      <c r="F2022" s="3" t="s">
        <v>4002</v>
      </c>
      <c r="G2022" s="3" t="s">
        <v>2033</v>
      </c>
      <c r="H2022" s="5">
        <v>160623</v>
      </c>
      <c r="I2022" s="2">
        <v>9</v>
      </c>
      <c r="J2022" s="2">
        <v>0</v>
      </c>
      <c r="K2022" s="2">
        <v>48.186900000000001</v>
      </c>
      <c r="L2022" s="18" t="str">
        <f>VLOOKUP(F2022,'BD customers'!$1:$1048576,2,FALSE)</f>
        <v>Rick Huthwaite</v>
      </c>
      <c r="M2022" s="2">
        <f>MATCH(orders[[#This Row],[Product ID]],'BD product'!A:A,0)</f>
        <v>520</v>
      </c>
      <c r="N2022" s="2" t="str" cm="1">
        <f t="array" ref="N2022">INDEX('BD product'!A:D,M2022,2)</f>
        <v>Office Supplies</v>
      </c>
    </row>
    <row r="2023" spans="1:14" x14ac:dyDescent="0.3">
      <c r="A2023" s="3" t="s">
        <v>4001</v>
      </c>
      <c r="B2023" s="4">
        <v>42632</v>
      </c>
      <c r="C2023" s="12" t="str">
        <f t="shared" si="31"/>
        <v>2016/09</v>
      </c>
      <c r="D2023" s="4">
        <v>42634</v>
      </c>
      <c r="E2023" s="3" t="s">
        <v>64</v>
      </c>
      <c r="F2023" s="3" t="s">
        <v>4002</v>
      </c>
      <c r="G2023" s="3" t="s">
        <v>618</v>
      </c>
      <c r="H2023" s="5">
        <v>1704</v>
      </c>
      <c r="I2023" s="2">
        <v>3</v>
      </c>
      <c r="J2023" s="2">
        <v>0</v>
      </c>
      <c r="K2023" s="2">
        <v>0.76680000000000004</v>
      </c>
      <c r="L2023" s="18" t="str">
        <f>VLOOKUP(F2023,'BD customers'!$1:$1048576,2,FALSE)</f>
        <v>Rick Huthwaite</v>
      </c>
      <c r="M2023" s="2">
        <f>MATCH(orders[[#This Row],[Product ID]],'BD product'!A:A,0)</f>
        <v>128</v>
      </c>
      <c r="N2023" s="2" t="str" cm="1">
        <f t="array" ref="N2023">INDEX('BD product'!A:D,M2023,2)</f>
        <v>Office Supplies</v>
      </c>
    </row>
    <row r="2024" spans="1:14" x14ac:dyDescent="0.3">
      <c r="A2024" s="3" t="s">
        <v>4001</v>
      </c>
      <c r="B2024" s="4">
        <v>42632</v>
      </c>
      <c r="C2024" s="12" t="str">
        <f t="shared" si="31"/>
        <v>2016/09</v>
      </c>
      <c r="D2024" s="4">
        <v>42634</v>
      </c>
      <c r="E2024" s="3" t="s">
        <v>64</v>
      </c>
      <c r="F2024" s="3" t="s">
        <v>4002</v>
      </c>
      <c r="G2024" s="3" t="s">
        <v>2677</v>
      </c>
      <c r="H2024" s="5">
        <v>4953</v>
      </c>
      <c r="I2024" s="2">
        <v>3</v>
      </c>
      <c r="J2024" s="2">
        <v>0</v>
      </c>
      <c r="K2024" s="2">
        <v>23.7744</v>
      </c>
      <c r="L2024" s="18" t="str">
        <f>VLOOKUP(F2024,'BD customers'!$1:$1048576,2,FALSE)</f>
        <v>Rick Huthwaite</v>
      </c>
      <c r="M2024" s="2">
        <f>MATCH(orders[[#This Row],[Product ID]],'BD product'!A:A,0)</f>
        <v>731</v>
      </c>
      <c r="N2024" s="2" t="str" cm="1">
        <f t="array" ref="N2024">INDEX('BD product'!A:D,M2024,2)</f>
        <v>Office Supplies</v>
      </c>
    </row>
    <row r="2025" spans="1:14" x14ac:dyDescent="0.3">
      <c r="A2025" s="3" t="s">
        <v>4001</v>
      </c>
      <c r="B2025" s="4">
        <v>42632</v>
      </c>
      <c r="C2025" s="12" t="str">
        <f t="shared" si="31"/>
        <v>2016/09</v>
      </c>
      <c r="D2025" s="4">
        <v>42634</v>
      </c>
      <c r="E2025" s="3" t="s">
        <v>64</v>
      </c>
      <c r="F2025" s="3" t="s">
        <v>4002</v>
      </c>
      <c r="G2025" s="3" t="s">
        <v>2385</v>
      </c>
      <c r="H2025" s="5">
        <v>87232</v>
      </c>
      <c r="I2025" s="2">
        <v>4</v>
      </c>
      <c r="J2025" s="2">
        <v>0</v>
      </c>
      <c r="K2025" s="2">
        <v>244.24959999999999</v>
      </c>
      <c r="L2025" s="18" t="str">
        <f>VLOOKUP(F2025,'BD customers'!$1:$1048576,2,FALSE)</f>
        <v>Rick Huthwaite</v>
      </c>
      <c r="M2025" s="2">
        <f>MATCH(orders[[#This Row],[Product ID]],'BD product'!A:A,0)</f>
        <v>637</v>
      </c>
      <c r="N2025" s="2" t="str" cm="1">
        <f t="array" ref="N2025">INDEX('BD product'!A:D,M2025,2)</f>
        <v>Furniture</v>
      </c>
    </row>
    <row r="2026" spans="1:14" x14ac:dyDescent="0.3">
      <c r="A2026" s="3" t="s">
        <v>4003</v>
      </c>
      <c r="B2026" s="4">
        <v>42967</v>
      </c>
      <c r="C2026" s="12" t="str">
        <f t="shared" si="31"/>
        <v>2017/08</v>
      </c>
      <c r="D2026" s="4">
        <v>42969</v>
      </c>
      <c r="E2026" s="3" t="s">
        <v>11</v>
      </c>
      <c r="F2026" s="3" t="s">
        <v>1592</v>
      </c>
      <c r="G2026" s="3" t="s">
        <v>3343</v>
      </c>
      <c r="H2026" s="5">
        <v>23912</v>
      </c>
      <c r="I2026" s="2">
        <v>5</v>
      </c>
      <c r="J2026" s="2">
        <v>2</v>
      </c>
      <c r="K2026" s="2">
        <v>7.7713999999999999</v>
      </c>
      <c r="L2026" s="18" t="str">
        <f>VLOOKUP(F2026,'BD customers'!$1:$1048576,2,FALSE)</f>
        <v>Gene McClure</v>
      </c>
      <c r="M2026" s="2">
        <f>MATCH(orders[[#This Row],[Product ID]],'BD product'!A:A,0)</f>
        <v>981</v>
      </c>
      <c r="N2026" s="2" t="str" cm="1">
        <f t="array" ref="N2026">INDEX('BD product'!A:D,M2026,2)</f>
        <v>Office Supplies</v>
      </c>
    </row>
    <row r="2027" spans="1:14" x14ac:dyDescent="0.3">
      <c r="A2027" s="3" t="s">
        <v>4004</v>
      </c>
      <c r="B2027" s="4">
        <v>42076</v>
      </c>
      <c r="C2027" s="12" t="str">
        <f t="shared" si="31"/>
        <v>2015/03</v>
      </c>
      <c r="D2027" s="4">
        <v>42078</v>
      </c>
      <c r="E2027" s="3" t="s">
        <v>64</v>
      </c>
      <c r="F2027" s="3" t="s">
        <v>3045</v>
      </c>
      <c r="G2027" s="3" t="s">
        <v>2373</v>
      </c>
      <c r="H2027" s="5">
        <v>14196</v>
      </c>
      <c r="I2027" s="2">
        <v>2</v>
      </c>
      <c r="J2027" s="2">
        <v>0</v>
      </c>
      <c r="K2027" s="2">
        <v>39.748800000000003</v>
      </c>
      <c r="L2027" s="18" t="str">
        <f>VLOOKUP(F2027,'BD customers'!$1:$1048576,2,FALSE)</f>
        <v>Marc Crier</v>
      </c>
      <c r="M2027" s="2">
        <f>MATCH(orders[[#This Row],[Product ID]],'BD product'!A:A,0)</f>
        <v>633</v>
      </c>
      <c r="N2027" s="2" t="str" cm="1">
        <f t="array" ref="N2027">INDEX('BD product'!A:D,M2027,2)</f>
        <v>Furniture</v>
      </c>
    </row>
    <row r="2028" spans="1:14" x14ac:dyDescent="0.3">
      <c r="A2028" s="3" t="s">
        <v>4005</v>
      </c>
      <c r="B2028" s="4">
        <v>42621</v>
      </c>
      <c r="C2028" s="12" t="str">
        <f t="shared" si="31"/>
        <v>2016/09</v>
      </c>
      <c r="D2028" s="4">
        <v>42623</v>
      </c>
      <c r="E2028" s="3" t="s">
        <v>11</v>
      </c>
      <c r="F2028" s="3" t="s">
        <v>824</v>
      </c>
      <c r="G2028" s="3" t="s">
        <v>1433</v>
      </c>
      <c r="H2028" s="5">
        <v>33024</v>
      </c>
      <c r="I2028" s="2">
        <v>2</v>
      </c>
      <c r="J2028" s="2">
        <v>2</v>
      </c>
      <c r="K2028" s="2">
        <v>11.558400000000001</v>
      </c>
      <c r="L2028" s="18" t="str">
        <f>VLOOKUP(F2028,'BD customers'!$1:$1048576,2,FALSE)</f>
        <v>Valerie Mitchum</v>
      </c>
      <c r="M2028" s="2">
        <f>MATCH(orders[[#This Row],[Product ID]],'BD product'!A:A,0)</f>
        <v>342</v>
      </c>
      <c r="N2028" s="2" t="str" cm="1">
        <f t="array" ref="N2028">INDEX('BD product'!A:D,M2028,2)</f>
        <v>Office Supplies</v>
      </c>
    </row>
    <row r="2029" spans="1:14" x14ac:dyDescent="0.3">
      <c r="A2029" s="3" t="s">
        <v>4005</v>
      </c>
      <c r="B2029" s="4">
        <v>42621</v>
      </c>
      <c r="C2029" s="12" t="str">
        <f t="shared" si="31"/>
        <v>2016/09</v>
      </c>
      <c r="D2029" s="4">
        <v>42623</v>
      </c>
      <c r="E2029" s="3" t="s">
        <v>11</v>
      </c>
      <c r="F2029" s="3" t="s">
        <v>824</v>
      </c>
      <c r="G2029" s="3" t="s">
        <v>2112</v>
      </c>
      <c r="H2029" s="5">
        <v>67136</v>
      </c>
      <c r="I2029" s="2">
        <v>4</v>
      </c>
      <c r="J2029" s="2">
        <v>2</v>
      </c>
      <c r="K2029" s="2">
        <v>23.497599999999998</v>
      </c>
      <c r="L2029" s="18" t="str">
        <f>VLOOKUP(F2029,'BD customers'!$1:$1048576,2,FALSE)</f>
        <v>Valerie Mitchum</v>
      </c>
      <c r="M2029" s="2">
        <f>MATCH(orders[[#This Row],[Product ID]],'BD product'!A:A,0)</f>
        <v>544</v>
      </c>
      <c r="N2029" s="2" t="str" cm="1">
        <f t="array" ref="N2029">INDEX('BD product'!A:D,M2029,2)</f>
        <v>Office Supplies</v>
      </c>
    </row>
    <row r="2030" spans="1:14" x14ac:dyDescent="0.3">
      <c r="A2030" s="3" t="s">
        <v>4006</v>
      </c>
      <c r="B2030" s="4">
        <v>42334</v>
      </c>
      <c r="C2030" s="12" t="str">
        <f t="shared" si="31"/>
        <v>2015/11</v>
      </c>
      <c r="D2030" s="4">
        <v>42338</v>
      </c>
      <c r="E2030" s="3" t="s">
        <v>21</v>
      </c>
      <c r="F2030" s="3" t="s">
        <v>2558</v>
      </c>
      <c r="G2030" s="3" t="s">
        <v>863</v>
      </c>
      <c r="H2030" s="5">
        <v>1473</v>
      </c>
      <c r="I2030" s="2">
        <v>3</v>
      </c>
      <c r="J2030" s="2">
        <v>0</v>
      </c>
      <c r="K2030" s="2">
        <v>6.9230999999999998</v>
      </c>
      <c r="L2030" s="18" t="str">
        <f>VLOOKUP(F2030,'BD customers'!$1:$1048576,2,FALSE)</f>
        <v>Guy Phonely</v>
      </c>
      <c r="M2030" s="2">
        <f>MATCH(orders[[#This Row],[Product ID]],'BD product'!A:A,0)</f>
        <v>187</v>
      </c>
      <c r="N2030" s="2" t="str" cm="1">
        <f t="array" ref="N2030">INDEX('BD product'!A:D,M2030,2)</f>
        <v>Office Supplies</v>
      </c>
    </row>
    <row r="2031" spans="1:14" x14ac:dyDescent="0.3">
      <c r="A2031" s="3" t="s">
        <v>4006</v>
      </c>
      <c r="B2031" s="4">
        <v>42334</v>
      </c>
      <c r="C2031" s="12" t="str">
        <f t="shared" si="31"/>
        <v>2015/11</v>
      </c>
      <c r="D2031" s="4">
        <v>42338</v>
      </c>
      <c r="E2031" s="3" t="s">
        <v>21</v>
      </c>
      <c r="F2031" s="3" t="s">
        <v>2558</v>
      </c>
      <c r="G2031" s="3" t="s">
        <v>4007</v>
      </c>
      <c r="H2031" s="5">
        <v>1049</v>
      </c>
      <c r="I2031" s="2">
        <v>5</v>
      </c>
      <c r="J2031" s="2">
        <v>0</v>
      </c>
      <c r="K2031" s="2">
        <v>2.5175999999999998</v>
      </c>
      <c r="L2031" s="18" t="str">
        <f>VLOOKUP(F2031,'BD customers'!$1:$1048576,2,FALSE)</f>
        <v>Guy Phonely</v>
      </c>
      <c r="M2031" s="2">
        <f>MATCH(orders[[#This Row],[Product ID]],'BD product'!A:A,0)</f>
        <v>1224</v>
      </c>
      <c r="N2031" s="2" t="str" cm="1">
        <f t="array" ref="N2031">INDEX('BD product'!A:D,M2031,2)</f>
        <v>Office Supplies</v>
      </c>
    </row>
    <row r="2032" spans="1:14" x14ac:dyDescent="0.3">
      <c r="A2032" s="3" t="s">
        <v>4006</v>
      </c>
      <c r="B2032" s="4">
        <v>42334</v>
      </c>
      <c r="C2032" s="12" t="str">
        <f t="shared" si="31"/>
        <v>2015/11</v>
      </c>
      <c r="D2032" s="4">
        <v>42338</v>
      </c>
      <c r="E2032" s="3" t="s">
        <v>21</v>
      </c>
      <c r="F2032" s="3" t="s">
        <v>2558</v>
      </c>
      <c r="G2032" s="3" t="s">
        <v>2833</v>
      </c>
      <c r="H2032" s="5">
        <v>6104</v>
      </c>
      <c r="I2032" s="2">
        <v>4</v>
      </c>
      <c r="J2032" s="2">
        <v>0</v>
      </c>
      <c r="K2032" s="2">
        <v>0.30520000000000003</v>
      </c>
      <c r="L2032" s="18" t="str">
        <f>VLOOKUP(F2032,'BD customers'!$1:$1048576,2,FALSE)</f>
        <v>Guy Phonely</v>
      </c>
      <c r="M2032" s="2">
        <f>MATCH(orders[[#This Row],[Product ID]],'BD product'!A:A,0)</f>
        <v>787</v>
      </c>
      <c r="N2032" s="2" t="str" cm="1">
        <f t="array" ref="N2032">INDEX('BD product'!A:D,M2032,2)</f>
        <v>Office Supplies</v>
      </c>
    </row>
    <row r="2033" spans="1:14" x14ac:dyDescent="0.3">
      <c r="A2033" s="3" t="s">
        <v>4006</v>
      </c>
      <c r="B2033" s="4">
        <v>42334</v>
      </c>
      <c r="C2033" s="12" t="str">
        <f t="shared" si="31"/>
        <v>2015/11</v>
      </c>
      <c r="D2033" s="4">
        <v>42338</v>
      </c>
      <c r="E2033" s="3" t="s">
        <v>21</v>
      </c>
      <c r="F2033" s="3" t="s">
        <v>2558</v>
      </c>
      <c r="G2033" s="3" t="s">
        <v>3469</v>
      </c>
      <c r="H2033" s="5">
        <v>1095</v>
      </c>
      <c r="I2033" s="2">
        <v>3</v>
      </c>
      <c r="J2033" s="2">
        <v>0</v>
      </c>
      <c r="K2033" s="2">
        <v>5.1464999999999996</v>
      </c>
      <c r="L2033" s="18" t="str">
        <f>VLOOKUP(F2033,'BD customers'!$1:$1048576,2,FALSE)</f>
        <v>Guy Phonely</v>
      </c>
      <c r="M2033" s="2">
        <f>MATCH(orders[[#This Row],[Product ID]],'BD product'!A:A,0)</f>
        <v>1031</v>
      </c>
      <c r="N2033" s="2" t="str" cm="1">
        <f t="array" ref="N2033">INDEX('BD product'!A:D,M2033,2)</f>
        <v>Office Supplies</v>
      </c>
    </row>
    <row r="2034" spans="1:14" x14ac:dyDescent="0.3">
      <c r="A2034" s="3" t="s">
        <v>4009</v>
      </c>
      <c r="B2034" s="4">
        <v>42713</v>
      </c>
      <c r="C2034" s="12" t="str">
        <f t="shared" si="31"/>
        <v>2016/12</v>
      </c>
      <c r="D2034" s="4">
        <v>42717</v>
      </c>
      <c r="E2034" s="3" t="s">
        <v>21</v>
      </c>
      <c r="F2034" s="3" t="s">
        <v>2611</v>
      </c>
      <c r="G2034" s="3" t="s">
        <v>2612</v>
      </c>
      <c r="H2034" s="5">
        <v>9392</v>
      </c>
      <c r="I2034" s="2">
        <v>2</v>
      </c>
      <c r="J2034" s="2">
        <v>2</v>
      </c>
      <c r="K2034" s="2">
        <v>3.2871999999999999</v>
      </c>
      <c r="L2034" s="18" t="str">
        <f>VLOOKUP(F2034,'BD customers'!$1:$1048576,2,FALSE)</f>
        <v>George Bell</v>
      </c>
      <c r="M2034" s="2">
        <f>MATCH(orders[[#This Row],[Product ID]],'BD product'!A:A,0)</f>
        <v>709</v>
      </c>
      <c r="N2034" s="2" t="str" cm="1">
        <f t="array" ref="N2034">INDEX('BD product'!A:D,M2034,2)</f>
        <v>Office Supplies</v>
      </c>
    </row>
    <row r="2035" spans="1:14" x14ac:dyDescent="0.3">
      <c r="A2035" s="3" t="s">
        <v>4009</v>
      </c>
      <c r="B2035" s="4">
        <v>42713</v>
      </c>
      <c r="C2035" s="12" t="str">
        <f t="shared" si="31"/>
        <v>2016/12</v>
      </c>
      <c r="D2035" s="4">
        <v>42717</v>
      </c>
      <c r="E2035" s="3" t="s">
        <v>21</v>
      </c>
      <c r="F2035" s="3" t="s">
        <v>2611</v>
      </c>
      <c r="G2035" s="3" t="s">
        <v>3713</v>
      </c>
      <c r="H2035" s="5">
        <v>9328</v>
      </c>
      <c r="I2035" s="2">
        <v>1</v>
      </c>
      <c r="J2035" s="2">
        <v>2</v>
      </c>
      <c r="K2035" s="2">
        <v>0.81620000000000004</v>
      </c>
      <c r="L2035" s="18" t="str">
        <f>VLOOKUP(F2035,'BD customers'!$1:$1048576,2,FALSE)</f>
        <v>George Bell</v>
      </c>
      <c r="M2035" s="2">
        <f>MATCH(orders[[#This Row],[Product ID]],'BD product'!A:A,0)</f>
        <v>1134</v>
      </c>
      <c r="N2035" s="2" t="str" cm="1">
        <f t="array" ref="N2035">INDEX('BD product'!A:D,M2035,2)</f>
        <v>Office Supplies</v>
      </c>
    </row>
    <row r="2036" spans="1:14" x14ac:dyDescent="0.3">
      <c r="A2036" s="3" t="s">
        <v>4010</v>
      </c>
      <c r="B2036" s="4">
        <v>43003</v>
      </c>
      <c r="C2036" s="12" t="str">
        <f t="shared" si="31"/>
        <v>2017/09</v>
      </c>
      <c r="D2036" s="4">
        <v>43007</v>
      </c>
      <c r="E2036" s="3" t="s">
        <v>21</v>
      </c>
      <c r="F2036" s="3" t="s">
        <v>4011</v>
      </c>
      <c r="G2036" s="3" t="s">
        <v>3032</v>
      </c>
      <c r="H2036" s="5">
        <v>826</v>
      </c>
      <c r="I2036" s="2">
        <v>2</v>
      </c>
      <c r="J2036" s="2">
        <v>0</v>
      </c>
      <c r="K2036" s="2">
        <v>3.8822000000000001</v>
      </c>
      <c r="L2036" s="18" t="str">
        <f>VLOOKUP(F2036,'BD customers'!$1:$1048576,2,FALSE)</f>
        <v>Carol Triggs</v>
      </c>
      <c r="M2036" s="2">
        <f>MATCH(orders[[#This Row],[Product ID]],'BD product'!A:A,0)</f>
        <v>865</v>
      </c>
      <c r="N2036" s="2" t="str" cm="1">
        <f t="array" ref="N2036">INDEX('BD product'!A:D,M2036,2)</f>
        <v>Office Supplies</v>
      </c>
    </row>
    <row r="2037" spans="1:14" x14ac:dyDescent="0.3">
      <c r="A2037" s="3" t="s">
        <v>4010</v>
      </c>
      <c r="B2037" s="4">
        <v>43003</v>
      </c>
      <c r="C2037" s="12" t="str">
        <f t="shared" si="31"/>
        <v>2017/09</v>
      </c>
      <c r="D2037" s="4">
        <v>43007</v>
      </c>
      <c r="E2037" s="3" t="s">
        <v>21</v>
      </c>
      <c r="F2037" s="3" t="s">
        <v>4011</v>
      </c>
      <c r="G2037" s="3" t="s">
        <v>280</v>
      </c>
      <c r="H2037" s="5">
        <v>26997</v>
      </c>
      <c r="I2037" s="2">
        <v>3</v>
      </c>
      <c r="J2037" s="2">
        <v>0</v>
      </c>
      <c r="K2037" s="2">
        <v>51.2943</v>
      </c>
      <c r="L2037" s="18" t="str">
        <f>VLOOKUP(F2037,'BD customers'!$1:$1048576,2,FALSE)</f>
        <v>Carol Triggs</v>
      </c>
      <c r="M2037" s="2">
        <f>MATCH(orders[[#This Row],[Product ID]],'BD product'!A:A,0)</f>
        <v>53</v>
      </c>
      <c r="N2037" s="2" t="str" cm="1">
        <f t="array" ref="N2037">INDEX('BD product'!A:D,M2037,2)</f>
        <v>Furniture</v>
      </c>
    </row>
    <row r="2038" spans="1:14" x14ac:dyDescent="0.3">
      <c r="A2038" s="3" t="s">
        <v>4012</v>
      </c>
      <c r="B2038" s="4">
        <v>42027</v>
      </c>
      <c r="C2038" s="12" t="str">
        <f t="shared" si="31"/>
        <v>2015/01</v>
      </c>
      <c r="D2038" s="4">
        <v>42031</v>
      </c>
      <c r="E2038" s="3" t="s">
        <v>21</v>
      </c>
      <c r="F2038" s="3" t="s">
        <v>1646</v>
      </c>
      <c r="G2038" s="3" t="s">
        <v>1520</v>
      </c>
      <c r="H2038" s="5">
        <v>2904</v>
      </c>
      <c r="I2038" s="2">
        <v>3</v>
      </c>
      <c r="J2038" s="2">
        <v>0</v>
      </c>
      <c r="K2038" s="2">
        <v>13.9392</v>
      </c>
      <c r="L2038" s="18" t="str">
        <f>VLOOKUP(F2038,'BD customers'!$1:$1048576,2,FALSE)</f>
        <v>Carl Weiss</v>
      </c>
      <c r="M2038" s="2">
        <f>MATCH(orders[[#This Row],[Product ID]],'BD product'!A:A,0)</f>
        <v>366</v>
      </c>
      <c r="N2038" s="2" t="str" cm="1">
        <f t="array" ref="N2038">INDEX('BD product'!A:D,M2038,2)</f>
        <v>Office Supplies</v>
      </c>
    </row>
    <row r="2039" spans="1:14" x14ac:dyDescent="0.3">
      <c r="A2039" s="3" t="s">
        <v>4012</v>
      </c>
      <c r="B2039" s="4">
        <v>42027</v>
      </c>
      <c r="C2039" s="12" t="str">
        <f t="shared" si="31"/>
        <v>2015/01</v>
      </c>
      <c r="D2039" s="4">
        <v>42031</v>
      </c>
      <c r="E2039" s="3" t="s">
        <v>21</v>
      </c>
      <c r="F2039" s="3" t="s">
        <v>1646</v>
      </c>
      <c r="G2039" s="3" t="s">
        <v>3642</v>
      </c>
      <c r="H2039" s="5">
        <v>1462</v>
      </c>
      <c r="I2039" s="2">
        <v>2</v>
      </c>
      <c r="J2039" s="2">
        <v>0</v>
      </c>
      <c r="K2039" s="2">
        <v>6.8714000000000004</v>
      </c>
      <c r="L2039" s="18" t="str">
        <f>VLOOKUP(F2039,'BD customers'!$1:$1048576,2,FALSE)</f>
        <v>Carl Weiss</v>
      </c>
      <c r="M2039" s="2">
        <f>MATCH(orders[[#This Row],[Product ID]],'BD product'!A:A,0)</f>
        <v>1102</v>
      </c>
      <c r="N2039" s="2" t="str" cm="1">
        <f t="array" ref="N2039">INDEX('BD product'!A:D,M2039,2)</f>
        <v>Office Supplies</v>
      </c>
    </row>
    <row r="2040" spans="1:14" x14ac:dyDescent="0.3">
      <c r="A2040" s="3" t="s">
        <v>4013</v>
      </c>
      <c r="B2040" s="4">
        <v>42173</v>
      </c>
      <c r="C2040" s="12" t="str">
        <f t="shared" si="31"/>
        <v>2015/06</v>
      </c>
      <c r="D2040" s="4">
        <v>42178</v>
      </c>
      <c r="E2040" s="3" t="s">
        <v>21</v>
      </c>
      <c r="F2040" s="3" t="s">
        <v>1382</v>
      </c>
      <c r="G2040" s="3" t="s">
        <v>4014</v>
      </c>
      <c r="H2040" s="5">
        <v>11952</v>
      </c>
      <c r="I2040" s="2">
        <v>3</v>
      </c>
      <c r="J2040" s="2">
        <v>2</v>
      </c>
      <c r="K2040" s="2">
        <v>4.3326000000000002</v>
      </c>
      <c r="L2040" s="18" t="str">
        <f>VLOOKUP(F2040,'BD customers'!$1:$1048576,2,FALSE)</f>
        <v>Skye Norling</v>
      </c>
      <c r="M2040" s="2">
        <f>MATCH(orders[[#This Row],[Product ID]],'BD product'!A:A,0)</f>
        <v>1225</v>
      </c>
      <c r="N2040" s="2" t="str" cm="1">
        <f t="array" ref="N2040">INDEX('BD product'!A:D,M2040,2)</f>
        <v>Office Supplies</v>
      </c>
    </row>
    <row r="2041" spans="1:14" x14ac:dyDescent="0.3">
      <c r="A2041" s="3" t="s">
        <v>4013</v>
      </c>
      <c r="B2041" s="4">
        <v>42173</v>
      </c>
      <c r="C2041" s="12" t="str">
        <f t="shared" si="31"/>
        <v>2015/06</v>
      </c>
      <c r="D2041" s="4">
        <v>42178</v>
      </c>
      <c r="E2041" s="3" t="s">
        <v>21</v>
      </c>
      <c r="F2041" s="3" t="s">
        <v>1382</v>
      </c>
      <c r="G2041" s="3" t="s">
        <v>3055</v>
      </c>
      <c r="H2041" s="5">
        <v>4536</v>
      </c>
      <c r="I2041" s="2">
        <v>7</v>
      </c>
      <c r="J2041" s="2">
        <v>7</v>
      </c>
      <c r="K2041" s="2">
        <v>-3.3264</v>
      </c>
      <c r="L2041" s="18" t="str">
        <f>VLOOKUP(F2041,'BD customers'!$1:$1048576,2,FALSE)</f>
        <v>Skye Norling</v>
      </c>
      <c r="M2041" s="2">
        <f>MATCH(orders[[#This Row],[Product ID]],'BD product'!A:A,0)</f>
        <v>872</v>
      </c>
      <c r="N2041" s="2" t="str" cm="1">
        <f t="array" ref="N2041">INDEX('BD product'!A:D,M2041,2)</f>
        <v>Office Supplies</v>
      </c>
    </row>
    <row r="2042" spans="1:14" x14ac:dyDescent="0.3">
      <c r="A2042" s="3" t="s">
        <v>4013</v>
      </c>
      <c r="B2042" s="4">
        <v>42173</v>
      </c>
      <c r="C2042" s="12" t="str">
        <f t="shared" si="31"/>
        <v>2015/06</v>
      </c>
      <c r="D2042" s="4">
        <v>42178</v>
      </c>
      <c r="E2042" s="3" t="s">
        <v>21</v>
      </c>
      <c r="F2042" s="3" t="s">
        <v>1382</v>
      </c>
      <c r="G2042" s="3" t="s">
        <v>2833</v>
      </c>
      <c r="H2042" s="5">
        <v>9156</v>
      </c>
      <c r="I2042" s="2">
        <v>2</v>
      </c>
      <c r="J2042" s="2">
        <v>7</v>
      </c>
      <c r="K2042" s="2">
        <v>-0.61040000000000005</v>
      </c>
      <c r="L2042" s="18" t="str">
        <f>VLOOKUP(F2042,'BD customers'!$1:$1048576,2,FALSE)</f>
        <v>Skye Norling</v>
      </c>
      <c r="M2042" s="2">
        <f>MATCH(orders[[#This Row],[Product ID]],'BD product'!A:A,0)</f>
        <v>787</v>
      </c>
      <c r="N2042" s="2" t="str" cm="1">
        <f t="array" ref="N2042">INDEX('BD product'!A:D,M2042,2)</f>
        <v>Office Supplies</v>
      </c>
    </row>
    <row r="2043" spans="1:14" x14ac:dyDescent="0.3">
      <c r="A2043" s="3" t="s">
        <v>4013</v>
      </c>
      <c r="B2043" s="4">
        <v>42173</v>
      </c>
      <c r="C2043" s="12" t="str">
        <f t="shared" si="31"/>
        <v>2015/06</v>
      </c>
      <c r="D2043" s="4">
        <v>42178</v>
      </c>
      <c r="E2043" s="3" t="s">
        <v>21</v>
      </c>
      <c r="F2043" s="3" t="s">
        <v>1382</v>
      </c>
      <c r="G2043" s="3" t="s">
        <v>3771</v>
      </c>
      <c r="H2043" s="5">
        <v>7536</v>
      </c>
      <c r="I2043" s="2">
        <v>5</v>
      </c>
      <c r="J2043" s="2">
        <v>2</v>
      </c>
      <c r="K2043" s="2">
        <v>2.0724</v>
      </c>
      <c r="L2043" s="18" t="str">
        <f>VLOOKUP(F2043,'BD customers'!$1:$1048576,2,FALSE)</f>
        <v>Skye Norling</v>
      </c>
      <c r="M2043" s="2">
        <f>MATCH(orders[[#This Row],[Product ID]],'BD product'!A:A,0)</f>
        <v>1157</v>
      </c>
      <c r="N2043" s="2" t="str" cm="1">
        <f t="array" ref="N2043">INDEX('BD product'!A:D,M2043,2)</f>
        <v>Furniture</v>
      </c>
    </row>
    <row r="2044" spans="1:14" x14ac:dyDescent="0.3">
      <c r="A2044" s="3" t="s">
        <v>4016</v>
      </c>
      <c r="B2044" s="4">
        <v>42279</v>
      </c>
      <c r="C2044" s="12" t="str">
        <f t="shared" si="31"/>
        <v>2015/10</v>
      </c>
      <c r="D2044" s="4">
        <v>42285</v>
      </c>
      <c r="E2044" s="3" t="s">
        <v>21</v>
      </c>
      <c r="F2044" s="3" t="s">
        <v>76</v>
      </c>
      <c r="G2044" s="3" t="s">
        <v>4017</v>
      </c>
      <c r="H2044" s="5">
        <v>57504</v>
      </c>
      <c r="I2044" s="2">
        <v>6</v>
      </c>
      <c r="J2044" s="2">
        <v>2</v>
      </c>
      <c r="K2044" s="2">
        <v>20.1264</v>
      </c>
      <c r="L2044" s="18" t="str">
        <f>VLOOKUP(F2044,'BD customers'!$1:$1048576,2,FALSE)</f>
        <v>Ed Braxton</v>
      </c>
      <c r="M2044" s="2">
        <f>MATCH(orders[[#This Row],[Product ID]],'BD product'!A:A,0)</f>
        <v>1226</v>
      </c>
      <c r="N2044" s="2" t="str" cm="1">
        <f t="array" ref="N2044">INDEX('BD product'!A:D,M2044,2)</f>
        <v>Office Supplies</v>
      </c>
    </row>
    <row r="2045" spans="1:14" x14ac:dyDescent="0.3">
      <c r="A2045" s="3" t="s">
        <v>4019</v>
      </c>
      <c r="B2045" s="4">
        <v>43057</v>
      </c>
      <c r="C2045" s="12" t="str">
        <f t="shared" si="31"/>
        <v>2017/11</v>
      </c>
      <c r="D2045" s="4">
        <v>43062</v>
      </c>
      <c r="E2045" s="3" t="s">
        <v>21</v>
      </c>
      <c r="F2045" s="3" t="s">
        <v>2775</v>
      </c>
      <c r="G2045" s="3" t="s">
        <v>3197</v>
      </c>
      <c r="H2045" s="5">
        <v>38864</v>
      </c>
      <c r="I2045" s="2">
        <v>7</v>
      </c>
      <c r="J2045" s="2">
        <v>2</v>
      </c>
      <c r="K2045" s="2">
        <v>7.7728000000000002</v>
      </c>
      <c r="L2045" s="18" t="str">
        <f>VLOOKUP(F2045,'BD customers'!$1:$1048576,2,FALSE)</f>
        <v>Jane Waco</v>
      </c>
      <c r="M2045" s="2">
        <f>MATCH(orders[[#This Row],[Product ID]],'BD product'!A:A,0)</f>
        <v>926</v>
      </c>
      <c r="N2045" s="2" t="str" cm="1">
        <f t="array" ref="N2045">INDEX('BD product'!A:D,M2045,2)</f>
        <v>Office Supplies</v>
      </c>
    </row>
    <row r="2046" spans="1:14" x14ac:dyDescent="0.3">
      <c r="A2046" s="3" t="s">
        <v>4020</v>
      </c>
      <c r="B2046" s="4">
        <v>41868</v>
      </c>
      <c r="C2046" s="12" t="str">
        <f t="shared" si="31"/>
        <v>2014/08</v>
      </c>
      <c r="D2046" s="4">
        <v>41874</v>
      </c>
      <c r="E2046" s="3" t="s">
        <v>21</v>
      </c>
      <c r="F2046" s="3" t="s">
        <v>127</v>
      </c>
      <c r="G2046" s="3" t="s">
        <v>3364</v>
      </c>
      <c r="H2046" s="5">
        <v>15552</v>
      </c>
      <c r="I2046" s="2">
        <v>3</v>
      </c>
      <c r="J2046" s="2">
        <v>2</v>
      </c>
      <c r="K2046" s="2">
        <v>5.4432</v>
      </c>
      <c r="L2046" s="18" t="str">
        <f>VLOOKUP(F2046,'BD customers'!$1:$1048576,2,FALSE)</f>
        <v>Ken Black</v>
      </c>
      <c r="M2046" s="2">
        <f>MATCH(orders[[#This Row],[Product ID]],'BD product'!A:A,0)</f>
        <v>990</v>
      </c>
      <c r="N2046" s="2" t="str" cm="1">
        <f t="array" ref="N2046">INDEX('BD product'!A:D,M2046,2)</f>
        <v>Office Supplies</v>
      </c>
    </row>
    <row r="2047" spans="1:14" x14ac:dyDescent="0.3">
      <c r="A2047" s="3" t="s">
        <v>4021</v>
      </c>
      <c r="B2047" s="4">
        <v>42568</v>
      </c>
      <c r="C2047" s="12" t="str">
        <f t="shared" si="31"/>
        <v>2016/07</v>
      </c>
      <c r="D2047" s="4">
        <v>42572</v>
      </c>
      <c r="E2047" s="3" t="s">
        <v>21</v>
      </c>
      <c r="F2047" s="3" t="s">
        <v>4022</v>
      </c>
      <c r="G2047" s="3" t="s">
        <v>2658</v>
      </c>
      <c r="H2047" s="5">
        <v>16264</v>
      </c>
      <c r="I2047" s="2">
        <v>2</v>
      </c>
      <c r="J2047" s="2">
        <v>0</v>
      </c>
      <c r="K2047" s="2">
        <v>45.539200000000001</v>
      </c>
      <c r="L2047" s="18" t="str">
        <f>VLOOKUP(F2047,'BD customers'!$1:$1048576,2,FALSE)</f>
        <v>Matt Collister</v>
      </c>
      <c r="M2047" s="2">
        <f>MATCH(orders[[#This Row],[Product ID]],'BD product'!A:A,0)</f>
        <v>725</v>
      </c>
      <c r="N2047" s="2" t="str" cm="1">
        <f t="array" ref="N2047">INDEX('BD product'!A:D,M2047,2)</f>
        <v>Office Supplies</v>
      </c>
    </row>
    <row r="2048" spans="1:14" x14ac:dyDescent="0.3">
      <c r="A2048" s="3" t="s">
        <v>4021</v>
      </c>
      <c r="B2048" s="4">
        <v>42568</v>
      </c>
      <c r="C2048" s="12" t="str">
        <f t="shared" si="31"/>
        <v>2016/07</v>
      </c>
      <c r="D2048" s="4">
        <v>42572</v>
      </c>
      <c r="E2048" s="3" t="s">
        <v>21</v>
      </c>
      <c r="F2048" s="3" t="s">
        <v>4022</v>
      </c>
      <c r="G2048" s="3" t="s">
        <v>1124</v>
      </c>
      <c r="H2048" s="5">
        <v>5970</v>
      </c>
      <c r="I2048" s="2">
        <v>3</v>
      </c>
      <c r="J2048" s="2">
        <v>0</v>
      </c>
      <c r="K2048" s="2">
        <v>2.8058999999999998</v>
      </c>
      <c r="L2048" s="18" t="str">
        <f>VLOOKUP(F2048,'BD customers'!$1:$1048576,2,FALSE)</f>
        <v>Matt Collister</v>
      </c>
      <c r="M2048" s="2">
        <f>MATCH(orders[[#This Row],[Product ID]],'BD product'!A:A,0)</f>
        <v>258</v>
      </c>
      <c r="N2048" s="2" t="str" cm="1">
        <f t="array" ref="N2048">INDEX('BD product'!A:D,M2048,2)</f>
        <v>Technology</v>
      </c>
    </row>
    <row r="2049" spans="1:14" x14ac:dyDescent="0.3">
      <c r="A2049" s="3" t="s">
        <v>4021</v>
      </c>
      <c r="B2049" s="4">
        <v>42568</v>
      </c>
      <c r="C2049" s="12" t="str">
        <f t="shared" si="31"/>
        <v>2016/07</v>
      </c>
      <c r="D2049" s="4">
        <v>42572</v>
      </c>
      <c r="E2049" s="3" t="s">
        <v>21</v>
      </c>
      <c r="F2049" s="3" t="s">
        <v>4022</v>
      </c>
      <c r="G2049" s="3" t="s">
        <v>1696</v>
      </c>
      <c r="H2049" s="5">
        <v>5548</v>
      </c>
      <c r="I2049" s="2">
        <v>1</v>
      </c>
      <c r="J2049" s="2">
        <v>0</v>
      </c>
      <c r="K2049" s="2">
        <v>26.630400000000002</v>
      </c>
      <c r="L2049" s="18" t="str">
        <f>VLOOKUP(F2049,'BD customers'!$1:$1048576,2,FALSE)</f>
        <v>Matt Collister</v>
      </c>
      <c r="M2049" s="2">
        <f>MATCH(orders[[#This Row],[Product ID]],'BD product'!A:A,0)</f>
        <v>419</v>
      </c>
      <c r="N2049" s="2" t="str" cm="1">
        <f t="array" ref="N2049">INDEX('BD product'!A:D,M2049,2)</f>
        <v>Office Supplies</v>
      </c>
    </row>
    <row r="2050" spans="1:14" x14ac:dyDescent="0.3">
      <c r="A2050" s="3" t="s">
        <v>4023</v>
      </c>
      <c r="B2050" s="4">
        <v>42196</v>
      </c>
      <c r="C2050" s="12" t="str">
        <f t="shared" ref="C2050:C2113" si="32">TEXT(B2050,"aaaa/mm")</f>
        <v>2015/07</v>
      </c>
      <c r="D2050" s="4">
        <v>42198</v>
      </c>
      <c r="E2050" s="3" t="s">
        <v>64</v>
      </c>
      <c r="F2050" s="3" t="s">
        <v>1001</v>
      </c>
      <c r="G2050" s="3" t="s">
        <v>158</v>
      </c>
      <c r="H2050" s="5">
        <v>2898</v>
      </c>
      <c r="I2050" s="2">
        <v>7</v>
      </c>
      <c r="J2050" s="2">
        <v>2</v>
      </c>
      <c r="K2050" s="2">
        <v>3.6225000000000001</v>
      </c>
      <c r="L2050" s="18" t="str">
        <f>VLOOKUP(F2050,'BD customers'!$1:$1048576,2,FALSE)</f>
        <v>Clytie Kelty</v>
      </c>
      <c r="M2050" s="2">
        <f>MATCH(orders[[#This Row],[Product ID]],'BD product'!A:A,0)</f>
        <v>30</v>
      </c>
      <c r="N2050" s="2" t="str" cm="1">
        <f t="array" ref="N2050">INDEX('BD product'!A:D,M2050,2)</f>
        <v>Furniture</v>
      </c>
    </row>
    <row r="2051" spans="1:14" x14ac:dyDescent="0.3">
      <c r="A2051" s="3" t="s">
        <v>4023</v>
      </c>
      <c r="B2051" s="4">
        <v>42196</v>
      </c>
      <c r="C2051" s="12" t="str">
        <f t="shared" si="32"/>
        <v>2015/07</v>
      </c>
      <c r="D2051" s="4">
        <v>42198</v>
      </c>
      <c r="E2051" s="3" t="s">
        <v>64</v>
      </c>
      <c r="F2051" s="3" t="s">
        <v>1001</v>
      </c>
      <c r="G2051" s="3" t="s">
        <v>2760</v>
      </c>
      <c r="H2051" s="5">
        <v>2502</v>
      </c>
      <c r="I2051" s="2">
        <v>3</v>
      </c>
      <c r="J2051" s="2">
        <v>7</v>
      </c>
      <c r="K2051" s="2">
        <v>-2.0015999999999998</v>
      </c>
      <c r="L2051" s="18" t="str">
        <f>VLOOKUP(F2051,'BD customers'!$1:$1048576,2,FALSE)</f>
        <v>Clytie Kelty</v>
      </c>
      <c r="M2051" s="2">
        <f>MATCH(orders[[#This Row],[Product ID]],'BD product'!A:A,0)</f>
        <v>759</v>
      </c>
      <c r="N2051" s="2" t="str" cm="1">
        <f t="array" ref="N2051">INDEX('BD product'!A:D,M2051,2)</f>
        <v>Office Supplies</v>
      </c>
    </row>
    <row r="2052" spans="1:14" x14ac:dyDescent="0.3">
      <c r="A2052" s="3" t="s">
        <v>4023</v>
      </c>
      <c r="B2052" s="4">
        <v>42196</v>
      </c>
      <c r="C2052" s="12" t="str">
        <f t="shared" si="32"/>
        <v>2015/07</v>
      </c>
      <c r="D2052" s="4">
        <v>42198</v>
      </c>
      <c r="E2052" s="3" t="s">
        <v>64</v>
      </c>
      <c r="F2052" s="3" t="s">
        <v>1001</v>
      </c>
      <c r="G2052" s="3" t="s">
        <v>2890</v>
      </c>
      <c r="H2052" s="5">
        <v>648</v>
      </c>
      <c r="I2052" s="2">
        <v>4</v>
      </c>
      <c r="J2052" s="2">
        <v>7</v>
      </c>
      <c r="K2052" s="2">
        <v>-0.47520000000000001</v>
      </c>
      <c r="L2052" s="18" t="str">
        <f>VLOOKUP(F2052,'BD customers'!$1:$1048576,2,FALSE)</f>
        <v>Clytie Kelty</v>
      </c>
      <c r="M2052" s="2">
        <f>MATCH(orders[[#This Row],[Product ID]],'BD product'!A:A,0)</f>
        <v>808</v>
      </c>
      <c r="N2052" s="2" t="str" cm="1">
        <f t="array" ref="N2052">INDEX('BD product'!A:D,M2052,2)</f>
        <v>Office Supplies</v>
      </c>
    </row>
    <row r="2053" spans="1:14" x14ac:dyDescent="0.3">
      <c r="A2053" s="3" t="s">
        <v>4023</v>
      </c>
      <c r="B2053" s="4">
        <v>42196</v>
      </c>
      <c r="C2053" s="12" t="str">
        <f t="shared" si="32"/>
        <v>2015/07</v>
      </c>
      <c r="D2053" s="4">
        <v>42198</v>
      </c>
      <c r="E2053" s="3" t="s">
        <v>64</v>
      </c>
      <c r="F2053" s="3" t="s">
        <v>1001</v>
      </c>
      <c r="G2053" s="3" t="s">
        <v>4024</v>
      </c>
      <c r="H2053" s="5">
        <v>341488</v>
      </c>
      <c r="I2053" s="2">
        <v>8</v>
      </c>
      <c r="J2053" s="2">
        <v>3</v>
      </c>
      <c r="K2053" s="2">
        <v>-7.3175999999999997</v>
      </c>
      <c r="L2053" s="18" t="str">
        <f>VLOOKUP(F2053,'BD customers'!$1:$1048576,2,FALSE)</f>
        <v>Clytie Kelty</v>
      </c>
      <c r="M2053" s="2">
        <f>MATCH(orders[[#This Row],[Product ID]],'BD product'!A:A,0)</f>
        <v>1227</v>
      </c>
      <c r="N2053" s="2" t="str" cm="1">
        <f t="array" ref="N2053">INDEX('BD product'!A:D,M2053,2)</f>
        <v>Furniture</v>
      </c>
    </row>
    <row r="2054" spans="1:14" x14ac:dyDescent="0.3">
      <c r="A2054" s="3" t="s">
        <v>4023</v>
      </c>
      <c r="B2054" s="4">
        <v>42196</v>
      </c>
      <c r="C2054" s="12" t="str">
        <f t="shared" si="32"/>
        <v>2015/07</v>
      </c>
      <c r="D2054" s="4">
        <v>42198</v>
      </c>
      <c r="E2054" s="3" t="s">
        <v>64</v>
      </c>
      <c r="F2054" s="3" t="s">
        <v>1001</v>
      </c>
      <c r="G2054" s="3" t="s">
        <v>1379</v>
      </c>
      <c r="H2054" s="5">
        <v>1112</v>
      </c>
      <c r="I2054" s="2">
        <v>5</v>
      </c>
      <c r="J2054" s="2">
        <v>2</v>
      </c>
      <c r="K2054" s="2">
        <v>8.3400000000000002E-2</v>
      </c>
      <c r="L2054" s="18" t="str">
        <f>VLOOKUP(F2054,'BD customers'!$1:$1048576,2,FALSE)</f>
        <v>Clytie Kelty</v>
      </c>
      <c r="M2054" s="2">
        <f>MATCH(orders[[#This Row],[Product ID]],'BD product'!A:A,0)</f>
        <v>326</v>
      </c>
      <c r="N2054" s="2" t="str" cm="1">
        <f t="array" ref="N2054">INDEX('BD product'!A:D,M2054,2)</f>
        <v>Office Supplies</v>
      </c>
    </row>
    <row r="2055" spans="1:14" x14ac:dyDescent="0.3">
      <c r="A2055" s="3" t="s">
        <v>4023</v>
      </c>
      <c r="B2055" s="4">
        <v>42196</v>
      </c>
      <c r="C2055" s="12" t="str">
        <f t="shared" si="32"/>
        <v>2015/07</v>
      </c>
      <c r="D2055" s="4">
        <v>42198</v>
      </c>
      <c r="E2055" s="3" t="s">
        <v>64</v>
      </c>
      <c r="F2055" s="3" t="s">
        <v>1001</v>
      </c>
      <c r="G2055" s="3" t="s">
        <v>4026</v>
      </c>
      <c r="H2055" s="5">
        <v>25344</v>
      </c>
      <c r="I2055" s="2">
        <v>6</v>
      </c>
      <c r="J2055" s="2">
        <v>2</v>
      </c>
      <c r="K2055" s="2">
        <v>3.4847999999999999</v>
      </c>
      <c r="L2055" s="18" t="str">
        <f>VLOOKUP(F2055,'BD customers'!$1:$1048576,2,FALSE)</f>
        <v>Clytie Kelty</v>
      </c>
      <c r="M2055" s="2">
        <f>MATCH(orders[[#This Row],[Product ID]],'BD product'!A:A,0)</f>
        <v>1228</v>
      </c>
      <c r="N2055" s="2" t="str" cm="1">
        <f t="array" ref="N2055">INDEX('BD product'!A:D,M2055,2)</f>
        <v>Furniture</v>
      </c>
    </row>
    <row r="2056" spans="1:14" x14ac:dyDescent="0.3">
      <c r="A2056" s="3" t="s">
        <v>4028</v>
      </c>
      <c r="B2056" s="4">
        <v>42705</v>
      </c>
      <c r="C2056" s="12" t="str">
        <f t="shared" si="32"/>
        <v>2016/12</v>
      </c>
      <c r="D2056" s="4">
        <v>42711</v>
      </c>
      <c r="E2056" s="3" t="s">
        <v>21</v>
      </c>
      <c r="F2056" s="3" t="s">
        <v>3535</v>
      </c>
      <c r="G2056" s="3" t="s">
        <v>3726</v>
      </c>
      <c r="H2056" s="5">
        <v>1731</v>
      </c>
      <c r="I2056" s="2">
        <v>3</v>
      </c>
      <c r="J2056" s="2">
        <v>0</v>
      </c>
      <c r="K2056" s="2">
        <v>0.51929999999999998</v>
      </c>
      <c r="L2056" s="18" t="str">
        <f>VLOOKUP(F2056,'BD customers'!$1:$1048576,2,FALSE)</f>
        <v>Rick Duston</v>
      </c>
      <c r="M2056" s="2">
        <f>MATCH(orders[[#This Row],[Product ID]],'BD product'!A:A,0)</f>
        <v>1139</v>
      </c>
      <c r="N2056" s="2" t="str" cm="1">
        <f t="array" ref="N2056">INDEX('BD product'!A:D,M2056,2)</f>
        <v>Furniture</v>
      </c>
    </row>
    <row r="2057" spans="1:14" x14ac:dyDescent="0.3">
      <c r="A2057" s="3" t="s">
        <v>4029</v>
      </c>
      <c r="B2057" s="4">
        <v>43091</v>
      </c>
      <c r="C2057" s="12" t="str">
        <f t="shared" si="32"/>
        <v>2017/12</v>
      </c>
      <c r="D2057" s="4">
        <v>43094</v>
      </c>
      <c r="E2057" s="3" t="s">
        <v>64</v>
      </c>
      <c r="F2057" s="3" t="s">
        <v>2026</v>
      </c>
      <c r="G2057" s="3" t="s">
        <v>4030</v>
      </c>
      <c r="H2057" s="5">
        <v>19995</v>
      </c>
      <c r="I2057" s="2">
        <v>5</v>
      </c>
      <c r="J2057" s="2">
        <v>0</v>
      </c>
      <c r="K2057" s="2">
        <v>6.3983999999999996</v>
      </c>
      <c r="L2057" s="18" t="str">
        <f>VLOOKUP(F2057,'BD customers'!$1:$1048576,2,FALSE)</f>
        <v>Theone Pippenger</v>
      </c>
      <c r="M2057" s="2">
        <f>MATCH(orders[[#This Row],[Product ID]],'BD product'!A:A,0)</f>
        <v>1229</v>
      </c>
      <c r="N2057" s="2" t="str" cm="1">
        <f t="array" ref="N2057">INDEX('BD product'!A:D,M2057,2)</f>
        <v>Technology</v>
      </c>
    </row>
    <row r="2058" spans="1:14" x14ac:dyDescent="0.3">
      <c r="A2058" s="3" t="s">
        <v>4029</v>
      </c>
      <c r="B2058" s="4">
        <v>43091</v>
      </c>
      <c r="C2058" s="12" t="str">
        <f t="shared" si="32"/>
        <v>2017/12</v>
      </c>
      <c r="D2058" s="4">
        <v>43094</v>
      </c>
      <c r="E2058" s="3" t="s">
        <v>64</v>
      </c>
      <c r="F2058" s="3" t="s">
        <v>2026</v>
      </c>
      <c r="G2058" s="3" t="s">
        <v>2369</v>
      </c>
      <c r="H2058" s="5">
        <v>158669</v>
      </c>
      <c r="I2058" s="2">
        <v>7</v>
      </c>
      <c r="J2058" s="2">
        <v>0</v>
      </c>
      <c r="K2058" s="2">
        <v>412.5394</v>
      </c>
      <c r="L2058" s="18" t="str">
        <f>VLOOKUP(F2058,'BD customers'!$1:$1048576,2,FALSE)</f>
        <v>Theone Pippenger</v>
      </c>
      <c r="M2058" s="2">
        <f>MATCH(orders[[#This Row],[Product ID]],'BD product'!A:A,0)</f>
        <v>631</v>
      </c>
      <c r="N2058" s="2" t="str" cm="1">
        <f t="array" ref="N2058">INDEX('BD product'!A:D,M2058,2)</f>
        <v>Furniture</v>
      </c>
    </row>
    <row r="2059" spans="1:14" x14ac:dyDescent="0.3">
      <c r="A2059" s="3" t="s">
        <v>4029</v>
      </c>
      <c r="B2059" s="4">
        <v>43091</v>
      </c>
      <c r="C2059" s="12" t="str">
        <f t="shared" si="32"/>
        <v>2017/12</v>
      </c>
      <c r="D2059" s="4">
        <v>43094</v>
      </c>
      <c r="E2059" s="3" t="s">
        <v>64</v>
      </c>
      <c r="F2059" s="3" t="s">
        <v>2026</v>
      </c>
      <c r="G2059" s="3" t="s">
        <v>529</v>
      </c>
      <c r="H2059" s="5">
        <v>8499</v>
      </c>
      <c r="I2059" s="2">
        <v>1</v>
      </c>
      <c r="J2059" s="2">
        <v>0</v>
      </c>
      <c r="K2059" s="2">
        <v>30.596399999999999</v>
      </c>
      <c r="L2059" s="18" t="str">
        <f>VLOOKUP(F2059,'BD customers'!$1:$1048576,2,FALSE)</f>
        <v>Theone Pippenger</v>
      </c>
      <c r="M2059" s="2">
        <f>MATCH(orders[[#This Row],[Product ID]],'BD product'!A:A,0)</f>
        <v>108</v>
      </c>
      <c r="N2059" s="2" t="str" cm="1">
        <f t="array" ref="N2059">INDEX('BD product'!A:D,M2059,2)</f>
        <v>Technology</v>
      </c>
    </row>
    <row r="2060" spans="1:14" x14ac:dyDescent="0.3">
      <c r="A2060" s="3" t="s">
        <v>4029</v>
      </c>
      <c r="B2060" s="4">
        <v>43091</v>
      </c>
      <c r="C2060" s="12" t="str">
        <f t="shared" si="32"/>
        <v>2017/12</v>
      </c>
      <c r="D2060" s="4">
        <v>43094</v>
      </c>
      <c r="E2060" s="3" t="s">
        <v>64</v>
      </c>
      <c r="F2060" s="3" t="s">
        <v>2026</v>
      </c>
      <c r="G2060" s="3" t="s">
        <v>594</v>
      </c>
      <c r="H2060" s="5">
        <v>4118</v>
      </c>
      <c r="I2060" s="2">
        <v>2</v>
      </c>
      <c r="J2060" s="2">
        <v>0</v>
      </c>
      <c r="K2060" s="2">
        <v>7.0006000000000004</v>
      </c>
      <c r="L2060" s="18" t="str">
        <f>VLOOKUP(F2060,'BD customers'!$1:$1048576,2,FALSE)</f>
        <v>Theone Pippenger</v>
      </c>
      <c r="M2060" s="2">
        <f>MATCH(orders[[#This Row],[Product ID]],'BD product'!A:A,0)</f>
        <v>123</v>
      </c>
      <c r="N2060" s="2" t="str" cm="1">
        <f t="array" ref="N2060">INDEX('BD product'!A:D,M2060,2)</f>
        <v>Furniture</v>
      </c>
    </row>
    <row r="2061" spans="1:14" x14ac:dyDescent="0.3">
      <c r="A2061" s="3" t="s">
        <v>4032</v>
      </c>
      <c r="B2061" s="4">
        <v>41943</v>
      </c>
      <c r="C2061" s="12" t="str">
        <f t="shared" si="32"/>
        <v>2014/10</v>
      </c>
      <c r="D2061" s="4">
        <v>41947</v>
      </c>
      <c r="E2061" s="3" t="s">
        <v>21</v>
      </c>
      <c r="F2061" s="3" t="s">
        <v>568</v>
      </c>
      <c r="G2061" s="3" t="s">
        <v>4033</v>
      </c>
      <c r="H2061" s="5">
        <v>1134</v>
      </c>
      <c r="I2061" s="2">
        <v>3</v>
      </c>
      <c r="J2061" s="2">
        <v>0</v>
      </c>
      <c r="K2061" s="2">
        <v>5.2164000000000001</v>
      </c>
      <c r="L2061" s="18" t="str">
        <f>VLOOKUP(F2061,'BD customers'!$1:$1048576,2,FALSE)</f>
        <v>Greg Guthrie</v>
      </c>
      <c r="M2061" s="2">
        <f>MATCH(orders[[#This Row],[Product ID]],'BD product'!A:A,0)</f>
        <v>1230</v>
      </c>
      <c r="N2061" s="2" t="str" cm="1">
        <f t="array" ref="N2061">INDEX('BD product'!A:D,M2061,2)</f>
        <v>Office Supplies</v>
      </c>
    </row>
    <row r="2062" spans="1:14" x14ac:dyDescent="0.3">
      <c r="A2062" s="3" t="s">
        <v>4032</v>
      </c>
      <c r="B2062" s="4">
        <v>41943</v>
      </c>
      <c r="C2062" s="12" t="str">
        <f t="shared" si="32"/>
        <v>2014/10</v>
      </c>
      <c r="D2062" s="4">
        <v>41947</v>
      </c>
      <c r="E2062" s="3" t="s">
        <v>21</v>
      </c>
      <c r="F2062" s="3" t="s">
        <v>568</v>
      </c>
      <c r="G2062" s="3" t="s">
        <v>4034</v>
      </c>
      <c r="H2062" s="5">
        <v>803</v>
      </c>
      <c r="I2062" s="2">
        <v>5</v>
      </c>
      <c r="J2062" s="2">
        <v>0</v>
      </c>
      <c r="K2062" s="2">
        <v>2.0878000000000001</v>
      </c>
      <c r="L2062" s="18" t="str">
        <f>VLOOKUP(F2062,'BD customers'!$1:$1048576,2,FALSE)</f>
        <v>Greg Guthrie</v>
      </c>
      <c r="M2062" s="2">
        <f>MATCH(orders[[#This Row],[Product ID]],'BD product'!A:A,0)</f>
        <v>1231</v>
      </c>
      <c r="N2062" s="2" t="str" cm="1">
        <f t="array" ref="N2062">INDEX('BD product'!A:D,M2062,2)</f>
        <v>Office Supplies</v>
      </c>
    </row>
    <row r="2063" spans="1:14" x14ac:dyDescent="0.3">
      <c r="A2063" s="3" t="s">
        <v>4032</v>
      </c>
      <c r="B2063" s="4">
        <v>41943</v>
      </c>
      <c r="C2063" s="12" t="str">
        <f t="shared" si="32"/>
        <v>2014/10</v>
      </c>
      <c r="D2063" s="4">
        <v>41947</v>
      </c>
      <c r="E2063" s="3" t="s">
        <v>21</v>
      </c>
      <c r="F2063" s="3" t="s">
        <v>568</v>
      </c>
      <c r="G2063" s="3" t="s">
        <v>4036</v>
      </c>
      <c r="H2063" s="5">
        <v>15968</v>
      </c>
      <c r="I2063" s="2">
        <v>2</v>
      </c>
      <c r="J2063" s="2">
        <v>2</v>
      </c>
      <c r="K2063" s="2">
        <v>5.3891999999999998</v>
      </c>
      <c r="L2063" s="18" t="str">
        <f>VLOOKUP(F2063,'BD customers'!$1:$1048576,2,FALSE)</f>
        <v>Greg Guthrie</v>
      </c>
      <c r="M2063" s="2">
        <f>MATCH(orders[[#This Row],[Product ID]],'BD product'!A:A,0)</f>
        <v>1232</v>
      </c>
      <c r="N2063" s="2" t="str" cm="1">
        <f t="array" ref="N2063">INDEX('BD product'!A:D,M2063,2)</f>
        <v>Office Supplies</v>
      </c>
    </row>
    <row r="2064" spans="1:14" x14ac:dyDescent="0.3">
      <c r="A2064" s="3" t="s">
        <v>4032</v>
      </c>
      <c r="B2064" s="4">
        <v>41943</v>
      </c>
      <c r="C2064" s="12" t="str">
        <f t="shared" si="32"/>
        <v>2014/10</v>
      </c>
      <c r="D2064" s="4">
        <v>41947</v>
      </c>
      <c r="E2064" s="3" t="s">
        <v>21</v>
      </c>
      <c r="F2064" s="3" t="s">
        <v>568</v>
      </c>
      <c r="G2064" s="3" t="s">
        <v>4038</v>
      </c>
      <c r="H2064" s="5">
        <v>6474</v>
      </c>
      <c r="I2064" s="2">
        <v>13</v>
      </c>
      <c r="J2064" s="2">
        <v>0</v>
      </c>
      <c r="K2064" s="2">
        <v>30.427800000000001</v>
      </c>
      <c r="L2064" s="18" t="str">
        <f>VLOOKUP(F2064,'BD customers'!$1:$1048576,2,FALSE)</f>
        <v>Greg Guthrie</v>
      </c>
      <c r="M2064" s="2">
        <f>MATCH(orders[[#This Row],[Product ID]],'BD product'!A:A,0)</f>
        <v>1233</v>
      </c>
      <c r="N2064" s="2" t="str" cm="1">
        <f t="array" ref="N2064">INDEX('BD product'!A:D,M2064,2)</f>
        <v>Office Supplies</v>
      </c>
    </row>
    <row r="2065" spans="1:14" x14ac:dyDescent="0.3">
      <c r="A2065" s="3" t="s">
        <v>4032</v>
      </c>
      <c r="B2065" s="4">
        <v>41943</v>
      </c>
      <c r="C2065" s="12" t="str">
        <f t="shared" si="32"/>
        <v>2014/10</v>
      </c>
      <c r="D2065" s="4">
        <v>41947</v>
      </c>
      <c r="E2065" s="3" t="s">
        <v>21</v>
      </c>
      <c r="F2065" s="3" t="s">
        <v>568</v>
      </c>
      <c r="G2065" s="3" t="s">
        <v>4040</v>
      </c>
      <c r="H2065" s="5">
        <v>19296</v>
      </c>
      <c r="I2065" s="2">
        <v>3</v>
      </c>
      <c r="J2065" s="2">
        <v>2</v>
      </c>
      <c r="K2065" s="2">
        <v>6.0299999999999999E-2</v>
      </c>
      <c r="L2065" s="18" t="str">
        <f>VLOOKUP(F2065,'BD customers'!$1:$1048576,2,FALSE)</f>
        <v>Greg Guthrie</v>
      </c>
      <c r="M2065" s="2">
        <f>MATCH(orders[[#This Row],[Product ID]],'BD product'!A:A,0)</f>
        <v>1234</v>
      </c>
      <c r="N2065" s="2" t="str" cm="1">
        <f t="array" ref="N2065">INDEX('BD product'!A:D,M2065,2)</f>
        <v>Office Supplies</v>
      </c>
    </row>
    <row r="2066" spans="1:14" x14ac:dyDescent="0.3">
      <c r="A2066" s="3" t="s">
        <v>4032</v>
      </c>
      <c r="B2066" s="4">
        <v>41943</v>
      </c>
      <c r="C2066" s="12" t="str">
        <f t="shared" si="32"/>
        <v>2014/10</v>
      </c>
      <c r="D2066" s="4">
        <v>41947</v>
      </c>
      <c r="E2066" s="3" t="s">
        <v>21</v>
      </c>
      <c r="F2066" s="3" t="s">
        <v>568</v>
      </c>
      <c r="G2066" s="3" t="s">
        <v>2096</v>
      </c>
      <c r="H2066" s="5">
        <v>40564</v>
      </c>
      <c r="I2066" s="2">
        <v>4</v>
      </c>
      <c r="J2066" s="2">
        <v>0</v>
      </c>
      <c r="K2066" s="2">
        <v>12.1692</v>
      </c>
      <c r="L2066" s="18" t="str">
        <f>VLOOKUP(F2066,'BD customers'!$1:$1048576,2,FALSE)</f>
        <v>Greg Guthrie</v>
      </c>
      <c r="M2066" s="2">
        <f>MATCH(orders[[#This Row],[Product ID]],'BD product'!A:A,0)</f>
        <v>539</v>
      </c>
      <c r="N2066" s="2" t="str" cm="1">
        <f t="array" ref="N2066">INDEX('BD product'!A:D,M2066,2)</f>
        <v>Office Supplies</v>
      </c>
    </row>
    <row r="2067" spans="1:14" x14ac:dyDescent="0.3">
      <c r="A2067" s="3" t="s">
        <v>4032</v>
      </c>
      <c r="B2067" s="4">
        <v>41943</v>
      </c>
      <c r="C2067" s="12" t="str">
        <f t="shared" si="32"/>
        <v>2014/10</v>
      </c>
      <c r="D2067" s="4">
        <v>41947</v>
      </c>
      <c r="E2067" s="3" t="s">
        <v>21</v>
      </c>
      <c r="F2067" s="3" t="s">
        <v>568</v>
      </c>
      <c r="G2067" s="3" t="s">
        <v>4024</v>
      </c>
      <c r="H2067" s="5">
        <v>146352</v>
      </c>
      <c r="I2067" s="2">
        <v>3</v>
      </c>
      <c r="J2067" s="2">
        <v>2</v>
      </c>
      <c r="K2067" s="2">
        <v>-0.91469999999999996</v>
      </c>
      <c r="L2067" s="18" t="str">
        <f>VLOOKUP(F2067,'BD customers'!$1:$1048576,2,FALSE)</f>
        <v>Greg Guthrie</v>
      </c>
      <c r="M2067" s="2">
        <f>MATCH(orders[[#This Row],[Product ID]],'BD product'!A:A,0)</f>
        <v>1227</v>
      </c>
      <c r="N2067" s="2" t="str" cm="1">
        <f t="array" ref="N2067">INDEX('BD product'!A:D,M2067,2)</f>
        <v>Furniture</v>
      </c>
    </row>
    <row r="2068" spans="1:14" x14ac:dyDescent="0.3">
      <c r="A2068" s="3" t="s">
        <v>4032</v>
      </c>
      <c r="B2068" s="4">
        <v>41943</v>
      </c>
      <c r="C2068" s="12" t="str">
        <f t="shared" si="32"/>
        <v>2014/10</v>
      </c>
      <c r="D2068" s="4">
        <v>41947</v>
      </c>
      <c r="E2068" s="3" t="s">
        <v>21</v>
      </c>
      <c r="F2068" s="3" t="s">
        <v>568</v>
      </c>
      <c r="G2068" s="3" t="s">
        <v>3708</v>
      </c>
      <c r="H2068" s="5">
        <v>25191</v>
      </c>
      <c r="I2068" s="2">
        <v>9</v>
      </c>
      <c r="J2068" s="2">
        <v>0</v>
      </c>
      <c r="K2068" s="2">
        <v>47.862900000000003</v>
      </c>
      <c r="L2068" s="18" t="str">
        <f>VLOOKUP(F2068,'BD customers'!$1:$1048576,2,FALSE)</f>
        <v>Greg Guthrie</v>
      </c>
      <c r="M2068" s="2">
        <f>MATCH(orders[[#This Row],[Product ID]],'BD product'!A:A,0)</f>
        <v>1132</v>
      </c>
      <c r="N2068" s="2" t="str" cm="1">
        <f t="array" ref="N2068">INDEX('BD product'!A:D,M2068,2)</f>
        <v>Technology</v>
      </c>
    </row>
    <row r="2069" spans="1:14" x14ac:dyDescent="0.3">
      <c r="A2069" s="3" t="s">
        <v>4032</v>
      </c>
      <c r="B2069" s="4">
        <v>41943</v>
      </c>
      <c r="C2069" s="12" t="str">
        <f t="shared" si="32"/>
        <v>2014/10</v>
      </c>
      <c r="D2069" s="4">
        <v>41947</v>
      </c>
      <c r="E2069" s="3" t="s">
        <v>21</v>
      </c>
      <c r="F2069" s="3" t="s">
        <v>568</v>
      </c>
      <c r="G2069" s="3" t="s">
        <v>3457</v>
      </c>
      <c r="H2069" s="5">
        <v>1239</v>
      </c>
      <c r="I2069" s="2">
        <v>3</v>
      </c>
      <c r="J2069" s="2">
        <v>0</v>
      </c>
      <c r="K2069" s="2">
        <v>0.37169999999999997</v>
      </c>
      <c r="L2069" s="18" t="str">
        <f>VLOOKUP(F2069,'BD customers'!$1:$1048576,2,FALSE)</f>
        <v>Greg Guthrie</v>
      </c>
      <c r="M2069" s="2">
        <f>MATCH(orders[[#This Row],[Product ID]],'BD product'!A:A,0)</f>
        <v>1026</v>
      </c>
      <c r="N2069" s="2" t="str" cm="1">
        <f t="array" ref="N2069">INDEX('BD product'!A:D,M2069,2)</f>
        <v>Office Supplies</v>
      </c>
    </row>
    <row r="2070" spans="1:14" x14ac:dyDescent="0.3">
      <c r="A2070" s="3" t="s">
        <v>4042</v>
      </c>
      <c r="B2070" s="4">
        <v>42107</v>
      </c>
      <c r="C2070" s="12" t="str">
        <f t="shared" si="32"/>
        <v>2015/04</v>
      </c>
      <c r="D2070" s="4">
        <v>42113</v>
      </c>
      <c r="E2070" s="3" t="s">
        <v>21</v>
      </c>
      <c r="F2070" s="3" t="s">
        <v>514</v>
      </c>
      <c r="G2070" s="3" t="s">
        <v>4043</v>
      </c>
      <c r="H2070" s="5">
        <v>19996</v>
      </c>
      <c r="I2070" s="2">
        <v>4</v>
      </c>
      <c r="J2070" s="2">
        <v>0</v>
      </c>
      <c r="K2070" s="2">
        <v>6.9985999999999997</v>
      </c>
      <c r="L2070" s="18" t="str">
        <f>VLOOKUP(F2070,'BD customers'!$1:$1048576,2,FALSE)</f>
        <v>Zuschuss Carroll</v>
      </c>
      <c r="M2070" s="2">
        <f>MATCH(orders[[#This Row],[Product ID]],'BD product'!A:A,0)</f>
        <v>1235</v>
      </c>
      <c r="N2070" s="2" t="str" cm="1">
        <f t="array" ref="N2070">INDEX('BD product'!A:D,M2070,2)</f>
        <v>Technology</v>
      </c>
    </row>
    <row r="2071" spans="1:14" x14ac:dyDescent="0.3">
      <c r="A2071" s="3" t="s">
        <v>4042</v>
      </c>
      <c r="B2071" s="4">
        <v>42107</v>
      </c>
      <c r="C2071" s="12" t="str">
        <f t="shared" si="32"/>
        <v>2015/04</v>
      </c>
      <c r="D2071" s="4">
        <v>42113</v>
      </c>
      <c r="E2071" s="3" t="s">
        <v>21</v>
      </c>
      <c r="F2071" s="3" t="s">
        <v>514</v>
      </c>
      <c r="G2071" s="3" t="s">
        <v>4045</v>
      </c>
      <c r="H2071" s="5">
        <v>710832</v>
      </c>
      <c r="I2071" s="2">
        <v>3</v>
      </c>
      <c r="J2071" s="2">
        <v>2</v>
      </c>
      <c r="K2071" s="2">
        <v>-97.739400000000003</v>
      </c>
      <c r="L2071" s="18" t="str">
        <f>VLOOKUP(F2071,'BD customers'!$1:$1048576,2,FALSE)</f>
        <v>Zuschuss Carroll</v>
      </c>
      <c r="M2071" s="2">
        <f>MATCH(orders[[#This Row],[Product ID]],'BD product'!A:A,0)</f>
        <v>1236</v>
      </c>
      <c r="N2071" s="2" t="str" cm="1">
        <f t="array" ref="N2071">INDEX('BD product'!A:D,M2071,2)</f>
        <v>Furniture</v>
      </c>
    </row>
    <row r="2072" spans="1:14" x14ac:dyDescent="0.3">
      <c r="A2072" s="3" t="s">
        <v>4047</v>
      </c>
      <c r="B2072" s="4">
        <v>42572</v>
      </c>
      <c r="C2072" s="12" t="str">
        <f t="shared" si="32"/>
        <v>2016/07</v>
      </c>
      <c r="D2072" s="4">
        <v>42574</v>
      </c>
      <c r="E2072" s="3" t="s">
        <v>11</v>
      </c>
      <c r="F2072" s="3" t="s">
        <v>4048</v>
      </c>
      <c r="G2072" s="3" t="s">
        <v>2356</v>
      </c>
      <c r="H2072" s="5">
        <v>1941</v>
      </c>
      <c r="I2072" s="2">
        <v>1</v>
      </c>
      <c r="J2072" s="2">
        <v>7</v>
      </c>
      <c r="K2072" s="2">
        <v>-0.12939999999999999</v>
      </c>
      <c r="L2072" s="18" t="str">
        <f>VLOOKUP(F2072,'BD customers'!$1:$1048576,2,FALSE)</f>
        <v>Corey Catlett</v>
      </c>
      <c r="M2072" s="2">
        <f>MATCH(orders[[#This Row],[Product ID]],'BD product'!A:A,0)</f>
        <v>627</v>
      </c>
      <c r="N2072" s="2" t="str" cm="1">
        <f t="array" ref="N2072">INDEX('BD product'!A:D,M2072,2)</f>
        <v>Office Supplies</v>
      </c>
    </row>
    <row r="2073" spans="1:14" x14ac:dyDescent="0.3">
      <c r="A2073" s="3" t="s">
        <v>4049</v>
      </c>
      <c r="B2073" s="4">
        <v>43059</v>
      </c>
      <c r="C2073" s="12" t="str">
        <f t="shared" si="32"/>
        <v>2017/11</v>
      </c>
      <c r="D2073" s="4">
        <v>43064</v>
      </c>
      <c r="E2073" s="3" t="s">
        <v>21</v>
      </c>
      <c r="F2073" s="3" t="s">
        <v>4050</v>
      </c>
      <c r="G2073" s="3" t="s">
        <v>1527</v>
      </c>
      <c r="H2073" s="5">
        <v>28392</v>
      </c>
      <c r="I2073" s="2">
        <v>5</v>
      </c>
      <c r="J2073" s="2">
        <v>2</v>
      </c>
      <c r="K2073" s="2">
        <v>-4.6136999999999997</v>
      </c>
      <c r="L2073" s="18" t="str">
        <f>VLOOKUP(F2073,'BD customers'!$1:$1048576,2,FALSE)</f>
        <v>Kelly Andreada</v>
      </c>
      <c r="M2073" s="2">
        <f>MATCH(orders[[#This Row],[Product ID]],'BD product'!A:A,0)</f>
        <v>369</v>
      </c>
      <c r="N2073" s="2" t="str" cm="1">
        <f t="array" ref="N2073">INDEX('BD product'!A:D,M2073,2)</f>
        <v>Furniture</v>
      </c>
    </row>
    <row r="2074" spans="1:14" x14ac:dyDescent="0.3">
      <c r="A2074" s="3" t="s">
        <v>4051</v>
      </c>
      <c r="B2074" s="4">
        <v>42700</v>
      </c>
      <c r="C2074" s="12" t="str">
        <f t="shared" si="32"/>
        <v>2016/11</v>
      </c>
      <c r="D2074" s="4">
        <v>42706</v>
      </c>
      <c r="E2074" s="3" t="s">
        <v>21</v>
      </c>
      <c r="F2074" s="3" t="s">
        <v>4052</v>
      </c>
      <c r="G2074" s="3" t="s">
        <v>3933</v>
      </c>
      <c r="H2074" s="5">
        <v>7312</v>
      </c>
      <c r="I2074" s="2">
        <v>2</v>
      </c>
      <c r="J2074" s="2">
        <v>2</v>
      </c>
      <c r="K2074" s="2">
        <v>2.5592000000000001</v>
      </c>
      <c r="L2074" s="18" t="str">
        <f>VLOOKUP(F2074,'BD customers'!$1:$1048576,2,FALSE)</f>
        <v>Tamara Chand</v>
      </c>
      <c r="M2074" s="2">
        <f>MATCH(orders[[#This Row],[Product ID]],'BD product'!A:A,0)</f>
        <v>1205</v>
      </c>
      <c r="N2074" s="2" t="str" cm="1">
        <f t="array" ref="N2074">INDEX('BD product'!A:D,M2074,2)</f>
        <v>Office Supplies</v>
      </c>
    </row>
    <row r="2075" spans="1:14" x14ac:dyDescent="0.3">
      <c r="A2075" s="3" t="s">
        <v>4053</v>
      </c>
      <c r="B2075" s="4">
        <v>43046</v>
      </c>
      <c r="C2075" s="12" t="str">
        <f t="shared" si="32"/>
        <v>2017/11</v>
      </c>
      <c r="D2075" s="4">
        <v>43051</v>
      </c>
      <c r="E2075" s="3" t="s">
        <v>11</v>
      </c>
      <c r="F2075" s="3" t="s">
        <v>2449</v>
      </c>
      <c r="G2075" s="3" t="s">
        <v>4054</v>
      </c>
      <c r="H2075" s="5">
        <v>5997</v>
      </c>
      <c r="I2075" s="2">
        <v>3</v>
      </c>
      <c r="J2075" s="2">
        <v>0</v>
      </c>
      <c r="K2075" s="2">
        <v>13.793100000000001</v>
      </c>
      <c r="L2075" s="18" t="str">
        <f>VLOOKUP(F2075,'BD customers'!$1:$1048576,2,FALSE)</f>
        <v>Deborah Brumfield</v>
      </c>
      <c r="M2075" s="2">
        <f>MATCH(orders[[#This Row],[Product ID]],'BD product'!A:A,0)</f>
        <v>1237</v>
      </c>
      <c r="N2075" s="2" t="str" cm="1">
        <f t="array" ref="N2075">INDEX('BD product'!A:D,M2075,2)</f>
        <v>Technology</v>
      </c>
    </row>
    <row r="2076" spans="1:14" x14ac:dyDescent="0.3">
      <c r="A2076" s="3" t="s">
        <v>4053</v>
      </c>
      <c r="B2076" s="4">
        <v>43046</v>
      </c>
      <c r="C2076" s="12" t="str">
        <f t="shared" si="32"/>
        <v>2017/11</v>
      </c>
      <c r="D2076" s="4">
        <v>43051</v>
      </c>
      <c r="E2076" s="3" t="s">
        <v>11</v>
      </c>
      <c r="F2076" s="3" t="s">
        <v>2449</v>
      </c>
      <c r="G2076" s="3" t="s">
        <v>4056</v>
      </c>
      <c r="H2076" s="5">
        <v>761544</v>
      </c>
      <c r="I2076" s="2">
        <v>7</v>
      </c>
      <c r="J2076" s="2">
        <v>2</v>
      </c>
      <c r="K2076" s="2">
        <v>66.635099999999994</v>
      </c>
      <c r="L2076" s="18" t="str">
        <f>VLOOKUP(F2076,'BD customers'!$1:$1048576,2,FALSE)</f>
        <v>Deborah Brumfield</v>
      </c>
      <c r="M2076" s="2">
        <f>MATCH(orders[[#This Row],[Product ID]],'BD product'!A:A,0)</f>
        <v>1238</v>
      </c>
      <c r="N2076" s="2" t="str" cm="1">
        <f t="array" ref="N2076">INDEX('BD product'!A:D,M2076,2)</f>
        <v>Technology</v>
      </c>
    </row>
    <row r="2077" spans="1:14" x14ac:dyDescent="0.3">
      <c r="A2077" s="3" t="s">
        <v>4058</v>
      </c>
      <c r="B2077" s="4">
        <v>41974</v>
      </c>
      <c r="C2077" s="12" t="str">
        <f t="shared" si="32"/>
        <v>2014/12</v>
      </c>
      <c r="D2077" s="4">
        <v>41978</v>
      </c>
      <c r="E2077" s="3" t="s">
        <v>21</v>
      </c>
      <c r="F2077" s="3" t="s">
        <v>2300</v>
      </c>
      <c r="G2077" s="3" t="s">
        <v>1194</v>
      </c>
      <c r="H2077" s="5">
        <v>582</v>
      </c>
      <c r="I2077" s="2">
        <v>3</v>
      </c>
      <c r="J2077" s="2">
        <v>0</v>
      </c>
      <c r="K2077" s="2">
        <v>2.8517999999999999</v>
      </c>
      <c r="L2077" s="18" t="str">
        <f>VLOOKUP(F2077,'BD customers'!$1:$1048576,2,FALSE)</f>
        <v>Toby Ritter</v>
      </c>
      <c r="M2077" s="2">
        <f>MATCH(orders[[#This Row],[Product ID]],'BD product'!A:A,0)</f>
        <v>277</v>
      </c>
      <c r="N2077" s="2" t="str" cm="1">
        <f t="array" ref="N2077">INDEX('BD product'!A:D,M2077,2)</f>
        <v>Furniture</v>
      </c>
    </row>
    <row r="2078" spans="1:14" x14ac:dyDescent="0.3">
      <c r="A2078" s="3" t="s">
        <v>4059</v>
      </c>
      <c r="B2078" s="4">
        <v>42990</v>
      </c>
      <c r="C2078" s="12" t="str">
        <f t="shared" si="32"/>
        <v>2017/09</v>
      </c>
      <c r="D2078" s="4">
        <v>42993</v>
      </c>
      <c r="E2078" s="3" t="s">
        <v>64</v>
      </c>
      <c r="F2078" s="3" t="s">
        <v>4060</v>
      </c>
      <c r="G2078" s="3" t="s">
        <v>1015</v>
      </c>
      <c r="H2078" s="5">
        <v>399</v>
      </c>
      <c r="I2078" s="2">
        <v>5</v>
      </c>
      <c r="J2078" s="2">
        <v>0</v>
      </c>
      <c r="K2078" s="2">
        <v>0.19950000000000001</v>
      </c>
      <c r="L2078" s="18" t="str">
        <f>VLOOKUP(F2078,'BD customers'!$1:$1048576,2,FALSE)</f>
        <v>Bart Folk</v>
      </c>
      <c r="M2078" s="2">
        <f>MATCH(orders[[#This Row],[Product ID]],'BD product'!A:A,0)</f>
        <v>228</v>
      </c>
      <c r="N2078" s="2" t="str" cm="1">
        <f t="array" ref="N2078">INDEX('BD product'!A:D,M2078,2)</f>
        <v>Office Supplies</v>
      </c>
    </row>
    <row r="2079" spans="1:14" x14ac:dyDescent="0.3">
      <c r="A2079" s="3" t="s">
        <v>4059</v>
      </c>
      <c r="B2079" s="4">
        <v>42990</v>
      </c>
      <c r="C2079" s="12" t="str">
        <f t="shared" si="32"/>
        <v>2017/09</v>
      </c>
      <c r="D2079" s="4">
        <v>42993</v>
      </c>
      <c r="E2079" s="3" t="s">
        <v>64</v>
      </c>
      <c r="F2079" s="3" t="s">
        <v>4060</v>
      </c>
      <c r="G2079" s="3" t="s">
        <v>486</v>
      </c>
      <c r="H2079" s="5">
        <v>9086</v>
      </c>
      <c r="I2079" s="2">
        <v>7</v>
      </c>
      <c r="J2079" s="2">
        <v>0</v>
      </c>
      <c r="K2079" s="2">
        <v>26.349399999999999</v>
      </c>
      <c r="L2079" s="18" t="str">
        <f>VLOOKUP(F2079,'BD customers'!$1:$1048576,2,FALSE)</f>
        <v>Bart Folk</v>
      </c>
      <c r="M2079" s="2">
        <f>MATCH(orders[[#This Row],[Product ID]],'BD product'!A:A,0)</f>
        <v>97</v>
      </c>
      <c r="N2079" s="2" t="str" cm="1">
        <f t="array" ref="N2079">INDEX('BD product'!A:D,M2079,2)</f>
        <v>Office Supplies</v>
      </c>
    </row>
    <row r="2080" spans="1:14" x14ac:dyDescent="0.3">
      <c r="A2080" s="3" t="s">
        <v>4059</v>
      </c>
      <c r="B2080" s="4">
        <v>42990</v>
      </c>
      <c r="C2080" s="12" t="str">
        <f t="shared" si="32"/>
        <v>2017/09</v>
      </c>
      <c r="D2080" s="4">
        <v>42993</v>
      </c>
      <c r="E2080" s="3" t="s">
        <v>64</v>
      </c>
      <c r="F2080" s="3" t="s">
        <v>4060</v>
      </c>
      <c r="G2080" s="3" t="s">
        <v>1192</v>
      </c>
      <c r="H2080" s="5">
        <v>9485</v>
      </c>
      <c r="I2080" s="2">
        <v>5</v>
      </c>
      <c r="J2080" s="2">
        <v>0</v>
      </c>
      <c r="K2080" s="2">
        <v>4.5528000000000004</v>
      </c>
      <c r="L2080" s="18" t="str">
        <f>VLOOKUP(F2080,'BD customers'!$1:$1048576,2,FALSE)</f>
        <v>Bart Folk</v>
      </c>
      <c r="M2080" s="2">
        <f>MATCH(orders[[#This Row],[Product ID]],'BD product'!A:A,0)</f>
        <v>276</v>
      </c>
      <c r="N2080" s="2" t="str" cm="1">
        <f t="array" ref="N2080">INDEX('BD product'!A:D,M2080,2)</f>
        <v>Office Supplies</v>
      </c>
    </row>
    <row r="2081" spans="1:14" x14ac:dyDescent="0.3">
      <c r="A2081" s="3" t="s">
        <v>4061</v>
      </c>
      <c r="B2081" s="4">
        <v>42362</v>
      </c>
      <c r="C2081" s="12" t="str">
        <f t="shared" si="32"/>
        <v>2015/12</v>
      </c>
      <c r="D2081" s="4">
        <v>42367</v>
      </c>
      <c r="E2081" s="3" t="s">
        <v>21</v>
      </c>
      <c r="F2081" s="3" t="s">
        <v>1742</v>
      </c>
      <c r="G2081" s="3" t="s">
        <v>4062</v>
      </c>
      <c r="H2081" s="5">
        <v>106232</v>
      </c>
      <c r="I2081" s="2">
        <v>7</v>
      </c>
      <c r="J2081" s="2">
        <v>2</v>
      </c>
      <c r="K2081" s="2">
        <v>37.181199999999997</v>
      </c>
      <c r="L2081" s="18" t="str">
        <f>VLOOKUP(F2081,'BD customers'!$1:$1048576,2,FALSE)</f>
        <v>Maribeth Schnelling</v>
      </c>
      <c r="M2081" s="2">
        <f>MATCH(orders[[#This Row],[Product ID]],'BD product'!A:A,0)</f>
        <v>1239</v>
      </c>
      <c r="N2081" s="2" t="str" cm="1">
        <f t="array" ref="N2081">INDEX('BD product'!A:D,M2081,2)</f>
        <v>Office Supplies</v>
      </c>
    </row>
    <row r="2082" spans="1:14" x14ac:dyDescent="0.3">
      <c r="A2082" s="3" t="s">
        <v>4061</v>
      </c>
      <c r="B2082" s="4">
        <v>42362</v>
      </c>
      <c r="C2082" s="12" t="str">
        <f t="shared" si="32"/>
        <v>2015/12</v>
      </c>
      <c r="D2082" s="4">
        <v>42367</v>
      </c>
      <c r="E2082" s="3" t="s">
        <v>21</v>
      </c>
      <c r="F2082" s="3" t="s">
        <v>1742</v>
      </c>
      <c r="G2082" s="3" t="s">
        <v>2278</v>
      </c>
      <c r="H2082" s="5">
        <v>111984</v>
      </c>
      <c r="I2082" s="2">
        <v>2</v>
      </c>
      <c r="J2082" s="2">
        <v>2</v>
      </c>
      <c r="K2082" s="2">
        <v>11.198399999999999</v>
      </c>
      <c r="L2082" s="18" t="str">
        <f>VLOOKUP(F2082,'BD customers'!$1:$1048576,2,FALSE)</f>
        <v>Maribeth Schnelling</v>
      </c>
      <c r="M2082" s="2">
        <f>MATCH(orders[[#This Row],[Product ID]],'BD product'!A:A,0)</f>
        <v>601</v>
      </c>
      <c r="N2082" s="2" t="str" cm="1">
        <f t="array" ref="N2082">INDEX('BD product'!A:D,M2082,2)</f>
        <v>Technology</v>
      </c>
    </row>
    <row r="2083" spans="1:14" x14ac:dyDescent="0.3">
      <c r="A2083" s="3" t="s">
        <v>4061</v>
      </c>
      <c r="B2083" s="4">
        <v>42362</v>
      </c>
      <c r="C2083" s="12" t="str">
        <f t="shared" si="32"/>
        <v>2015/12</v>
      </c>
      <c r="D2083" s="4">
        <v>42367</v>
      </c>
      <c r="E2083" s="3" t="s">
        <v>21</v>
      </c>
      <c r="F2083" s="3" t="s">
        <v>1742</v>
      </c>
      <c r="G2083" s="3" t="s">
        <v>2772</v>
      </c>
      <c r="H2083" s="5">
        <v>7712</v>
      </c>
      <c r="I2083" s="2">
        <v>2</v>
      </c>
      <c r="J2083" s="2">
        <v>2</v>
      </c>
      <c r="K2083" s="2">
        <v>1.7352000000000001</v>
      </c>
      <c r="L2083" s="18" t="str">
        <f>VLOOKUP(F2083,'BD customers'!$1:$1048576,2,FALSE)</f>
        <v>Maribeth Schnelling</v>
      </c>
      <c r="M2083" s="2">
        <f>MATCH(orders[[#This Row],[Product ID]],'BD product'!A:A,0)</f>
        <v>765</v>
      </c>
      <c r="N2083" s="2" t="str" cm="1">
        <f t="array" ref="N2083">INDEX('BD product'!A:D,M2083,2)</f>
        <v>Furniture</v>
      </c>
    </row>
    <row r="2084" spans="1:14" x14ac:dyDescent="0.3">
      <c r="A2084" s="3" t="s">
        <v>4064</v>
      </c>
      <c r="B2084" s="4">
        <v>42789</v>
      </c>
      <c r="C2084" s="12" t="str">
        <f t="shared" si="32"/>
        <v>2017/02</v>
      </c>
      <c r="D2084" s="4">
        <v>42795</v>
      </c>
      <c r="E2084" s="3" t="s">
        <v>21</v>
      </c>
      <c r="F2084" s="3" t="s">
        <v>1001</v>
      </c>
      <c r="G2084" s="3" t="s">
        <v>3156</v>
      </c>
      <c r="H2084" s="5">
        <v>3744</v>
      </c>
      <c r="I2084" s="2">
        <v>6</v>
      </c>
      <c r="J2084" s="2">
        <v>0</v>
      </c>
      <c r="K2084" s="2">
        <v>1.6848000000000001</v>
      </c>
      <c r="L2084" s="18" t="str">
        <f>VLOOKUP(F2084,'BD customers'!$1:$1048576,2,FALSE)</f>
        <v>Clytie Kelty</v>
      </c>
      <c r="M2084" s="2">
        <f>MATCH(orders[[#This Row],[Product ID]],'BD product'!A:A,0)</f>
        <v>912</v>
      </c>
      <c r="N2084" s="2" t="str" cm="1">
        <f t="array" ref="N2084">INDEX('BD product'!A:D,M2084,2)</f>
        <v>Office Supplies</v>
      </c>
    </row>
    <row r="2085" spans="1:14" x14ac:dyDescent="0.3">
      <c r="A2085" s="3" t="s">
        <v>4065</v>
      </c>
      <c r="B2085" s="4">
        <v>41966</v>
      </c>
      <c r="C2085" s="12" t="str">
        <f t="shared" si="32"/>
        <v>2014/11</v>
      </c>
      <c r="D2085" s="4">
        <v>41972</v>
      </c>
      <c r="E2085" s="3" t="s">
        <v>21</v>
      </c>
      <c r="F2085" s="3" t="s">
        <v>3265</v>
      </c>
      <c r="G2085" s="3" t="s">
        <v>1739</v>
      </c>
      <c r="H2085" s="5">
        <v>2368</v>
      </c>
      <c r="I2085" s="2">
        <v>2</v>
      </c>
      <c r="J2085" s="2">
        <v>2</v>
      </c>
      <c r="K2085" s="2">
        <v>8.8800000000000004E-2</v>
      </c>
      <c r="L2085" s="18" t="str">
        <f>VLOOKUP(F2085,'BD customers'!$1:$1048576,2,FALSE)</f>
        <v>Emily Ducich</v>
      </c>
      <c r="M2085" s="2">
        <f>MATCH(orders[[#This Row],[Product ID]],'BD product'!A:A,0)</f>
        <v>431</v>
      </c>
      <c r="N2085" s="2" t="str" cm="1">
        <f t="array" ref="N2085">INDEX('BD product'!A:D,M2085,2)</f>
        <v>Office Supplies</v>
      </c>
    </row>
    <row r="2086" spans="1:14" x14ac:dyDescent="0.3">
      <c r="A2086" s="3" t="s">
        <v>4066</v>
      </c>
      <c r="B2086" s="4">
        <v>42544</v>
      </c>
      <c r="C2086" s="12" t="str">
        <f t="shared" si="32"/>
        <v>2016/06</v>
      </c>
      <c r="D2086" s="4">
        <v>42549</v>
      </c>
      <c r="E2086" s="3" t="s">
        <v>21</v>
      </c>
      <c r="F2086" s="3" t="s">
        <v>91</v>
      </c>
      <c r="G2086" s="3" t="s">
        <v>2219</v>
      </c>
      <c r="H2086" s="5">
        <v>12212</v>
      </c>
      <c r="I2086" s="2">
        <v>4</v>
      </c>
      <c r="J2086" s="2">
        <v>0</v>
      </c>
      <c r="K2086" s="2">
        <v>56.175199999999997</v>
      </c>
      <c r="L2086" s="18" t="str">
        <f>VLOOKUP(F2086,'BD customers'!$1:$1048576,2,FALSE)</f>
        <v>Irene Maddox</v>
      </c>
      <c r="M2086" s="2">
        <f>MATCH(orders[[#This Row],[Product ID]],'BD product'!A:A,0)</f>
        <v>582</v>
      </c>
      <c r="N2086" s="2" t="str" cm="1">
        <f t="array" ref="N2086">INDEX('BD product'!A:D,M2086,2)</f>
        <v>Office Supplies</v>
      </c>
    </row>
    <row r="2087" spans="1:14" x14ac:dyDescent="0.3">
      <c r="A2087" s="3" t="s">
        <v>4066</v>
      </c>
      <c r="B2087" s="4">
        <v>42544</v>
      </c>
      <c r="C2087" s="12" t="str">
        <f t="shared" si="32"/>
        <v>2016/06</v>
      </c>
      <c r="D2087" s="4">
        <v>42549</v>
      </c>
      <c r="E2087" s="3" t="s">
        <v>21</v>
      </c>
      <c r="F2087" s="3" t="s">
        <v>91</v>
      </c>
      <c r="G2087" s="3" t="s">
        <v>4067</v>
      </c>
      <c r="H2087" s="5">
        <v>1845</v>
      </c>
      <c r="I2087" s="2">
        <v>5</v>
      </c>
      <c r="J2087" s="2">
        <v>0</v>
      </c>
      <c r="K2087" s="2">
        <v>8.6715</v>
      </c>
      <c r="L2087" s="18" t="str">
        <f>VLOOKUP(F2087,'BD customers'!$1:$1048576,2,FALSE)</f>
        <v>Irene Maddox</v>
      </c>
      <c r="M2087" s="2">
        <f>MATCH(orders[[#This Row],[Product ID]],'BD product'!A:A,0)</f>
        <v>1240</v>
      </c>
      <c r="N2087" s="2" t="str" cm="1">
        <f t="array" ref="N2087">INDEX('BD product'!A:D,M2087,2)</f>
        <v>Office Supplies</v>
      </c>
    </row>
    <row r="2088" spans="1:14" x14ac:dyDescent="0.3">
      <c r="A2088" s="3" t="s">
        <v>4066</v>
      </c>
      <c r="B2088" s="4">
        <v>42544</v>
      </c>
      <c r="C2088" s="12" t="str">
        <f t="shared" si="32"/>
        <v>2016/06</v>
      </c>
      <c r="D2088" s="4">
        <v>42549</v>
      </c>
      <c r="E2088" s="3" t="s">
        <v>21</v>
      </c>
      <c r="F2088" s="3" t="s">
        <v>91</v>
      </c>
      <c r="G2088" s="3" t="s">
        <v>1620</v>
      </c>
      <c r="H2088" s="5">
        <v>3249</v>
      </c>
      <c r="I2088" s="2">
        <v>5</v>
      </c>
      <c r="J2088" s="2">
        <v>0</v>
      </c>
      <c r="K2088" s="2">
        <v>3.8988</v>
      </c>
      <c r="L2088" s="18" t="str">
        <f>VLOOKUP(F2088,'BD customers'!$1:$1048576,2,FALSE)</f>
        <v>Irene Maddox</v>
      </c>
      <c r="M2088" s="2">
        <f>MATCH(orders[[#This Row],[Product ID]],'BD product'!A:A,0)</f>
        <v>393</v>
      </c>
      <c r="N2088" s="2" t="str" cm="1">
        <f t="array" ref="N2088">INDEX('BD product'!A:D,M2088,2)</f>
        <v>Office Supplies</v>
      </c>
    </row>
    <row r="2089" spans="1:14" x14ac:dyDescent="0.3">
      <c r="A2089" s="3" t="s">
        <v>4066</v>
      </c>
      <c r="B2089" s="4">
        <v>42544</v>
      </c>
      <c r="C2089" s="12" t="str">
        <f t="shared" si="32"/>
        <v>2016/06</v>
      </c>
      <c r="D2089" s="4">
        <v>42549</v>
      </c>
      <c r="E2089" s="3" t="s">
        <v>21</v>
      </c>
      <c r="F2089" s="3" t="s">
        <v>91</v>
      </c>
      <c r="G2089" s="3" t="s">
        <v>3777</v>
      </c>
      <c r="H2089" s="5">
        <v>14673</v>
      </c>
      <c r="I2089" s="2">
        <v>3</v>
      </c>
      <c r="J2089" s="2">
        <v>0</v>
      </c>
      <c r="K2089" s="2">
        <v>68.963099999999997</v>
      </c>
      <c r="L2089" s="18" t="str">
        <f>VLOOKUP(F2089,'BD customers'!$1:$1048576,2,FALSE)</f>
        <v>Irene Maddox</v>
      </c>
      <c r="M2089" s="2">
        <f>MATCH(orders[[#This Row],[Product ID]],'BD product'!A:A,0)</f>
        <v>1160</v>
      </c>
      <c r="N2089" s="2" t="str" cm="1">
        <f t="array" ref="N2089">INDEX('BD product'!A:D,M2089,2)</f>
        <v>Office Supplies</v>
      </c>
    </row>
    <row r="2090" spans="1:14" x14ac:dyDescent="0.3">
      <c r="A2090" s="3" t="s">
        <v>4066</v>
      </c>
      <c r="B2090" s="4">
        <v>42544</v>
      </c>
      <c r="C2090" s="12" t="str">
        <f t="shared" si="32"/>
        <v>2016/06</v>
      </c>
      <c r="D2090" s="4">
        <v>42549</v>
      </c>
      <c r="E2090" s="3" t="s">
        <v>21</v>
      </c>
      <c r="F2090" s="3" t="s">
        <v>91</v>
      </c>
      <c r="G2090" s="3" t="s">
        <v>4069</v>
      </c>
      <c r="H2090" s="5">
        <v>396</v>
      </c>
      <c r="I2090" s="2">
        <v>2</v>
      </c>
      <c r="J2090" s="2">
        <v>0</v>
      </c>
      <c r="K2090" s="2">
        <v>1.4652000000000001</v>
      </c>
      <c r="L2090" s="18" t="str">
        <f>VLOOKUP(F2090,'BD customers'!$1:$1048576,2,FALSE)</f>
        <v>Irene Maddox</v>
      </c>
      <c r="M2090" s="2">
        <f>MATCH(orders[[#This Row],[Product ID]],'BD product'!A:A,0)</f>
        <v>1241</v>
      </c>
      <c r="N2090" s="2" t="str" cm="1">
        <f t="array" ref="N2090">INDEX('BD product'!A:D,M2090,2)</f>
        <v>Office Supplies</v>
      </c>
    </row>
    <row r="2091" spans="1:14" x14ac:dyDescent="0.3">
      <c r="A2091" s="3" t="s">
        <v>4071</v>
      </c>
      <c r="B2091" s="4">
        <v>42303</v>
      </c>
      <c r="C2091" s="12" t="str">
        <f t="shared" si="32"/>
        <v>2015/10</v>
      </c>
      <c r="D2091" s="4">
        <v>42307</v>
      </c>
      <c r="E2091" s="3" t="s">
        <v>21</v>
      </c>
      <c r="F2091" s="3" t="s">
        <v>1788</v>
      </c>
      <c r="G2091" s="3" t="s">
        <v>4072</v>
      </c>
      <c r="H2091" s="5">
        <v>576</v>
      </c>
      <c r="I2091" s="2">
        <v>2</v>
      </c>
      <c r="J2091" s="2">
        <v>0</v>
      </c>
      <c r="K2091" s="2">
        <v>2.6496</v>
      </c>
      <c r="L2091" s="18" t="str">
        <f>VLOOKUP(F2091,'BD customers'!$1:$1048576,2,FALSE)</f>
        <v>Maribeth Yedwab</v>
      </c>
      <c r="M2091" s="2">
        <f>MATCH(orders[[#This Row],[Product ID]],'BD product'!A:A,0)</f>
        <v>1242</v>
      </c>
      <c r="N2091" s="2" t="str" cm="1">
        <f t="array" ref="N2091">INDEX('BD product'!A:D,M2091,2)</f>
        <v>Office Supplies</v>
      </c>
    </row>
    <row r="2092" spans="1:14" x14ac:dyDescent="0.3">
      <c r="A2092" s="3" t="s">
        <v>4074</v>
      </c>
      <c r="B2092" s="4">
        <v>42931</v>
      </c>
      <c r="C2092" s="12" t="str">
        <f t="shared" si="32"/>
        <v>2017/07</v>
      </c>
      <c r="D2092" s="4">
        <v>42935</v>
      </c>
      <c r="E2092" s="3" t="s">
        <v>21</v>
      </c>
      <c r="F2092" s="3" t="s">
        <v>4075</v>
      </c>
      <c r="G2092" s="3" t="s">
        <v>2301</v>
      </c>
      <c r="H2092" s="5">
        <v>2655</v>
      </c>
      <c r="I2092" s="2">
        <v>3</v>
      </c>
      <c r="J2092" s="2">
        <v>0</v>
      </c>
      <c r="K2092" s="2">
        <v>13.009499999999999</v>
      </c>
      <c r="L2092" s="18" t="str">
        <f>VLOOKUP(F2092,'BD customers'!$1:$1048576,2,FALSE)</f>
        <v>Magdelene Morse</v>
      </c>
      <c r="M2092" s="2">
        <f>MATCH(orders[[#This Row],[Product ID]],'BD product'!A:A,0)</f>
        <v>610</v>
      </c>
      <c r="N2092" s="2" t="str" cm="1">
        <f t="array" ref="N2092">INDEX('BD product'!A:D,M2092,2)</f>
        <v>Office Supplies</v>
      </c>
    </row>
    <row r="2093" spans="1:14" x14ac:dyDescent="0.3">
      <c r="A2093" s="3" t="s">
        <v>4074</v>
      </c>
      <c r="B2093" s="4">
        <v>42931</v>
      </c>
      <c r="C2093" s="12" t="str">
        <f t="shared" si="32"/>
        <v>2017/07</v>
      </c>
      <c r="D2093" s="4">
        <v>42935</v>
      </c>
      <c r="E2093" s="3" t="s">
        <v>21</v>
      </c>
      <c r="F2093" s="3" t="s">
        <v>4075</v>
      </c>
      <c r="G2093" s="3" t="s">
        <v>3679</v>
      </c>
      <c r="H2093" s="5">
        <v>310443</v>
      </c>
      <c r="I2093" s="2">
        <v>3</v>
      </c>
      <c r="J2093" s="2">
        <v>3</v>
      </c>
      <c r="K2093" s="2">
        <v>-48.783900000000003</v>
      </c>
      <c r="L2093" s="18" t="str">
        <f>VLOOKUP(F2093,'BD customers'!$1:$1048576,2,FALSE)</f>
        <v>Magdelene Morse</v>
      </c>
      <c r="M2093" s="2">
        <f>MATCH(orders[[#This Row],[Product ID]],'BD product'!A:A,0)</f>
        <v>1118</v>
      </c>
      <c r="N2093" s="2" t="str" cm="1">
        <f t="array" ref="N2093">INDEX('BD product'!A:D,M2093,2)</f>
        <v>Furniture</v>
      </c>
    </row>
    <row r="2094" spans="1:14" x14ac:dyDescent="0.3">
      <c r="A2094" s="3" t="s">
        <v>4076</v>
      </c>
      <c r="B2094" s="4">
        <v>41960</v>
      </c>
      <c r="C2094" s="12" t="str">
        <f t="shared" si="32"/>
        <v>2014/11</v>
      </c>
      <c r="D2094" s="4">
        <v>41964</v>
      </c>
      <c r="E2094" s="3" t="s">
        <v>21</v>
      </c>
      <c r="F2094" s="3" t="s">
        <v>205</v>
      </c>
      <c r="G2094" s="3" t="s">
        <v>3372</v>
      </c>
      <c r="H2094" s="5">
        <v>4799</v>
      </c>
      <c r="I2094" s="2">
        <v>5</v>
      </c>
      <c r="J2094" s="2">
        <v>0</v>
      </c>
      <c r="K2094" s="2">
        <v>8.1583000000000006</v>
      </c>
      <c r="L2094" s="18" t="str">
        <f>VLOOKUP(F2094,'BD customers'!$1:$1048576,2,FALSE)</f>
        <v>Mark Packer</v>
      </c>
      <c r="M2094" s="2">
        <f>MATCH(orders[[#This Row],[Product ID]],'BD product'!A:A,0)</f>
        <v>994</v>
      </c>
      <c r="N2094" s="2" t="str" cm="1">
        <f t="array" ref="N2094">INDEX('BD product'!A:D,M2094,2)</f>
        <v>Furniture</v>
      </c>
    </row>
    <row r="2095" spans="1:14" x14ac:dyDescent="0.3">
      <c r="A2095" s="3" t="s">
        <v>4077</v>
      </c>
      <c r="B2095" s="4">
        <v>42107</v>
      </c>
      <c r="C2095" s="12" t="str">
        <f t="shared" si="32"/>
        <v>2015/04</v>
      </c>
      <c r="D2095" s="4">
        <v>42109</v>
      </c>
      <c r="E2095" s="3" t="s">
        <v>11</v>
      </c>
      <c r="F2095" s="3" t="s">
        <v>2349</v>
      </c>
      <c r="G2095" s="3" t="s">
        <v>2001</v>
      </c>
      <c r="H2095" s="5">
        <v>1288</v>
      </c>
      <c r="I2095" s="2">
        <v>1</v>
      </c>
      <c r="J2095" s="2">
        <v>0</v>
      </c>
      <c r="K2095" s="2">
        <v>0.38640000000000002</v>
      </c>
      <c r="L2095" s="18" t="str">
        <f>VLOOKUP(F2095,'BD customers'!$1:$1048576,2,FALSE)</f>
        <v>Anthony Witt</v>
      </c>
      <c r="M2095" s="2">
        <f>MATCH(orders[[#This Row],[Product ID]],'BD product'!A:A,0)</f>
        <v>507</v>
      </c>
      <c r="N2095" s="2" t="str" cm="1">
        <f t="array" ref="N2095">INDEX('BD product'!A:D,M2095,2)</f>
        <v>Office Supplies</v>
      </c>
    </row>
    <row r="2096" spans="1:14" x14ac:dyDescent="0.3">
      <c r="A2096" s="3" t="s">
        <v>4078</v>
      </c>
      <c r="B2096" s="4">
        <v>42333</v>
      </c>
      <c r="C2096" s="12" t="str">
        <f t="shared" si="32"/>
        <v>2015/11</v>
      </c>
      <c r="D2096" s="4">
        <v>42337</v>
      </c>
      <c r="E2096" s="3" t="s">
        <v>21</v>
      </c>
      <c r="F2096" s="3" t="s">
        <v>133</v>
      </c>
      <c r="G2096" s="3" t="s">
        <v>4079</v>
      </c>
      <c r="H2096" s="5">
        <v>1312</v>
      </c>
      <c r="I2096" s="2">
        <v>5</v>
      </c>
      <c r="J2096" s="2">
        <v>2</v>
      </c>
      <c r="K2096" s="2">
        <v>0.14760000000000001</v>
      </c>
      <c r="L2096" s="18" t="str">
        <f>VLOOKUP(F2096,'BD customers'!$1:$1048576,2,FALSE)</f>
        <v>Sandra Flanagan</v>
      </c>
      <c r="M2096" s="2">
        <f>MATCH(orders[[#This Row],[Product ID]],'BD product'!A:A,0)</f>
        <v>1243</v>
      </c>
      <c r="N2096" s="2" t="str" cm="1">
        <f t="array" ref="N2096">INDEX('BD product'!A:D,M2096,2)</f>
        <v>Office Supplies</v>
      </c>
    </row>
    <row r="2097" spans="1:14" x14ac:dyDescent="0.3">
      <c r="A2097" s="3" t="s">
        <v>4081</v>
      </c>
      <c r="B2097" s="4">
        <v>42505</v>
      </c>
      <c r="C2097" s="12" t="str">
        <f t="shared" si="32"/>
        <v>2016/05</v>
      </c>
      <c r="D2097" s="4">
        <v>42510</v>
      </c>
      <c r="E2097" s="3" t="s">
        <v>21</v>
      </c>
      <c r="F2097" s="3" t="s">
        <v>197</v>
      </c>
      <c r="G2097" s="3" t="s">
        <v>4082</v>
      </c>
      <c r="H2097" s="5">
        <v>51184</v>
      </c>
      <c r="I2097" s="2">
        <v>8</v>
      </c>
      <c r="J2097" s="2">
        <v>0</v>
      </c>
      <c r="K2097" s="2">
        <v>240.56479999999999</v>
      </c>
      <c r="L2097" s="18" t="str">
        <f>VLOOKUP(F2097,'BD customers'!$1:$1048576,2,FALSE)</f>
        <v>Steve Nguyen</v>
      </c>
      <c r="M2097" s="2">
        <f>MATCH(orders[[#This Row],[Product ID]],'BD product'!A:A,0)</f>
        <v>1244</v>
      </c>
      <c r="N2097" s="2" t="str" cm="1">
        <f t="array" ref="N2097">INDEX('BD product'!A:D,M2097,2)</f>
        <v>Office Supplies</v>
      </c>
    </row>
    <row r="2098" spans="1:14" x14ac:dyDescent="0.3">
      <c r="A2098" s="3" t="s">
        <v>4081</v>
      </c>
      <c r="B2098" s="4">
        <v>42505</v>
      </c>
      <c r="C2098" s="12" t="str">
        <f t="shared" si="32"/>
        <v>2016/05</v>
      </c>
      <c r="D2098" s="4">
        <v>42510</v>
      </c>
      <c r="E2098" s="3" t="s">
        <v>21</v>
      </c>
      <c r="F2098" s="3" t="s">
        <v>197</v>
      </c>
      <c r="G2098" s="3" t="s">
        <v>4084</v>
      </c>
      <c r="H2098" s="5">
        <v>9196</v>
      </c>
      <c r="I2098" s="2">
        <v>4</v>
      </c>
      <c r="J2098" s="2">
        <v>0</v>
      </c>
      <c r="K2098" s="2">
        <v>25.748799999999999</v>
      </c>
      <c r="L2098" s="18" t="str">
        <f>VLOOKUP(F2098,'BD customers'!$1:$1048576,2,FALSE)</f>
        <v>Steve Nguyen</v>
      </c>
      <c r="M2098" s="2">
        <f>MATCH(orders[[#This Row],[Product ID]],'BD product'!A:A,0)</f>
        <v>1245</v>
      </c>
      <c r="N2098" s="2" t="str" cm="1">
        <f t="array" ref="N2098">INDEX('BD product'!A:D,M2098,2)</f>
        <v>Office Supplies</v>
      </c>
    </row>
    <row r="2099" spans="1:14" x14ac:dyDescent="0.3">
      <c r="A2099" s="3" t="s">
        <v>4081</v>
      </c>
      <c r="B2099" s="4">
        <v>42505</v>
      </c>
      <c r="C2099" s="12" t="str">
        <f t="shared" si="32"/>
        <v>2016/05</v>
      </c>
      <c r="D2099" s="4">
        <v>42510</v>
      </c>
      <c r="E2099" s="3" t="s">
        <v>21</v>
      </c>
      <c r="F2099" s="3" t="s">
        <v>197</v>
      </c>
      <c r="G2099" s="3" t="s">
        <v>1804</v>
      </c>
      <c r="H2099" s="5">
        <v>834</v>
      </c>
      <c r="I2099" s="2">
        <v>3</v>
      </c>
      <c r="J2099" s="2">
        <v>0</v>
      </c>
      <c r="K2099" s="2">
        <v>2.1684000000000001</v>
      </c>
      <c r="L2099" s="18" t="str">
        <f>VLOOKUP(F2099,'BD customers'!$1:$1048576,2,FALSE)</f>
        <v>Steve Nguyen</v>
      </c>
      <c r="M2099" s="2">
        <f>MATCH(orders[[#This Row],[Product ID]],'BD product'!A:A,0)</f>
        <v>451</v>
      </c>
      <c r="N2099" s="2" t="str" cm="1">
        <f t="array" ref="N2099">INDEX('BD product'!A:D,M2099,2)</f>
        <v>Office Supplies</v>
      </c>
    </row>
    <row r="2100" spans="1:14" x14ac:dyDescent="0.3">
      <c r="A2100" s="3" t="s">
        <v>4086</v>
      </c>
      <c r="B2100" s="4">
        <v>42985</v>
      </c>
      <c r="C2100" s="12" t="str">
        <f t="shared" si="32"/>
        <v>2017/09</v>
      </c>
      <c r="D2100" s="4">
        <v>42990</v>
      </c>
      <c r="E2100" s="3" t="s">
        <v>21</v>
      </c>
      <c r="F2100" s="3" t="s">
        <v>717</v>
      </c>
      <c r="G2100" s="3" t="s">
        <v>3277</v>
      </c>
      <c r="H2100" s="5">
        <v>3768</v>
      </c>
      <c r="I2100" s="2">
        <v>3</v>
      </c>
      <c r="J2100" s="2">
        <v>2</v>
      </c>
      <c r="K2100" s="2">
        <v>0.23549999999999999</v>
      </c>
      <c r="L2100" s="18" t="str">
        <f>VLOOKUP(F2100,'BD customers'!$1:$1048576,2,FALSE)</f>
        <v>Ruben Dartt</v>
      </c>
      <c r="M2100" s="2">
        <f>MATCH(orders[[#This Row],[Product ID]],'BD product'!A:A,0)</f>
        <v>955</v>
      </c>
      <c r="N2100" s="2" t="str" cm="1">
        <f t="array" ref="N2100">INDEX('BD product'!A:D,M2100,2)</f>
        <v>Office Supplies</v>
      </c>
    </row>
    <row r="2101" spans="1:14" x14ac:dyDescent="0.3">
      <c r="A2101" s="3" t="s">
        <v>4086</v>
      </c>
      <c r="B2101" s="4">
        <v>42985</v>
      </c>
      <c r="C2101" s="12" t="str">
        <f t="shared" si="32"/>
        <v>2017/09</v>
      </c>
      <c r="D2101" s="4">
        <v>42990</v>
      </c>
      <c r="E2101" s="3" t="s">
        <v>21</v>
      </c>
      <c r="F2101" s="3" t="s">
        <v>717</v>
      </c>
      <c r="G2101" s="3" t="s">
        <v>3719</v>
      </c>
      <c r="H2101" s="5">
        <v>279944</v>
      </c>
      <c r="I2101" s="2">
        <v>7</v>
      </c>
      <c r="J2101" s="2">
        <v>2</v>
      </c>
      <c r="K2101" s="2">
        <v>80.483900000000006</v>
      </c>
      <c r="L2101" s="18" t="str">
        <f>VLOOKUP(F2101,'BD customers'!$1:$1048576,2,FALSE)</f>
        <v>Ruben Dartt</v>
      </c>
      <c r="M2101" s="2">
        <f>MATCH(orders[[#This Row],[Product ID]],'BD product'!A:A,0)</f>
        <v>1137</v>
      </c>
      <c r="N2101" s="2" t="str" cm="1">
        <f t="array" ref="N2101">INDEX('BD product'!A:D,M2101,2)</f>
        <v>Technology</v>
      </c>
    </row>
    <row r="2102" spans="1:14" x14ac:dyDescent="0.3">
      <c r="A2102" s="3" t="s">
        <v>4087</v>
      </c>
      <c r="B2102" s="4">
        <v>41708</v>
      </c>
      <c r="C2102" s="12" t="str">
        <f t="shared" si="32"/>
        <v>2014/03</v>
      </c>
      <c r="D2102" s="4">
        <v>41715</v>
      </c>
      <c r="E2102" s="3" t="s">
        <v>21</v>
      </c>
      <c r="F2102" s="3" t="s">
        <v>1586</v>
      </c>
      <c r="G2102" s="3" t="s">
        <v>4088</v>
      </c>
      <c r="H2102" s="5">
        <v>636408</v>
      </c>
      <c r="I2102" s="2">
        <v>3</v>
      </c>
      <c r="J2102" s="2">
        <v>2</v>
      </c>
      <c r="K2102" s="2">
        <v>-15.9102</v>
      </c>
      <c r="L2102" s="18" t="str">
        <f>VLOOKUP(F2102,'BD customers'!$1:$1048576,2,FALSE)</f>
        <v>Kean Thornton</v>
      </c>
      <c r="M2102" s="2">
        <f>MATCH(orders[[#This Row],[Product ID]],'BD product'!A:A,0)</f>
        <v>1246</v>
      </c>
      <c r="N2102" s="2" t="str" cm="1">
        <f t="array" ref="N2102">INDEX('BD product'!A:D,M2102,2)</f>
        <v>Office Supplies</v>
      </c>
    </row>
    <row r="2103" spans="1:14" x14ac:dyDescent="0.3">
      <c r="A2103" s="3" t="s">
        <v>4087</v>
      </c>
      <c r="B2103" s="4">
        <v>41708</v>
      </c>
      <c r="C2103" s="12" t="str">
        <f t="shared" si="32"/>
        <v>2014/03</v>
      </c>
      <c r="D2103" s="4">
        <v>41715</v>
      </c>
      <c r="E2103" s="3" t="s">
        <v>21</v>
      </c>
      <c r="F2103" s="3" t="s">
        <v>1586</v>
      </c>
      <c r="G2103" s="3" t="s">
        <v>3556</v>
      </c>
      <c r="H2103" s="5">
        <v>83168</v>
      </c>
      <c r="I2103" s="2">
        <v>4</v>
      </c>
      <c r="J2103" s="2">
        <v>2</v>
      </c>
      <c r="K2103" s="2">
        <v>9.3564000000000007</v>
      </c>
      <c r="L2103" s="18" t="str">
        <f>VLOOKUP(F2103,'BD customers'!$1:$1048576,2,FALSE)</f>
        <v>Kean Thornton</v>
      </c>
      <c r="M2103" s="2">
        <f>MATCH(orders[[#This Row],[Product ID]],'BD product'!A:A,0)</f>
        <v>1064</v>
      </c>
      <c r="N2103" s="2" t="str" cm="1">
        <f t="array" ref="N2103">INDEX('BD product'!A:D,M2103,2)</f>
        <v>Office Supplies</v>
      </c>
    </row>
    <row r="2104" spans="1:14" x14ac:dyDescent="0.3">
      <c r="A2104" s="3" t="s">
        <v>4090</v>
      </c>
      <c r="B2104" s="4">
        <v>41838</v>
      </c>
      <c r="C2104" s="12" t="str">
        <f t="shared" si="32"/>
        <v>2014/07</v>
      </c>
      <c r="D2104" s="4">
        <v>41838</v>
      </c>
      <c r="E2104" s="3" t="s">
        <v>41</v>
      </c>
      <c r="F2104" s="3" t="s">
        <v>4091</v>
      </c>
      <c r="G2104" s="3" t="s">
        <v>1626</v>
      </c>
      <c r="H2104" s="5">
        <v>259136</v>
      </c>
      <c r="I2104" s="2">
        <v>4</v>
      </c>
      <c r="J2104" s="2">
        <v>2</v>
      </c>
      <c r="K2104" s="2">
        <v>-25.913599999999999</v>
      </c>
      <c r="L2104" s="18" t="str">
        <f>VLOOKUP(F2104,'BD customers'!$1:$1048576,2,FALSE)</f>
        <v>Adrian Hane</v>
      </c>
      <c r="M2104" s="2">
        <f>MATCH(orders[[#This Row],[Product ID]],'BD product'!A:A,0)</f>
        <v>396</v>
      </c>
      <c r="N2104" s="2" t="str" cm="1">
        <f t="array" ref="N2104">INDEX('BD product'!A:D,M2104,2)</f>
        <v>Furniture</v>
      </c>
    </row>
    <row r="2105" spans="1:14" x14ac:dyDescent="0.3">
      <c r="A2105" s="3" t="s">
        <v>4092</v>
      </c>
      <c r="B2105" s="4">
        <v>42818</v>
      </c>
      <c r="C2105" s="12" t="str">
        <f t="shared" si="32"/>
        <v>2017/03</v>
      </c>
      <c r="D2105" s="4">
        <v>42822</v>
      </c>
      <c r="E2105" s="3" t="s">
        <v>11</v>
      </c>
      <c r="F2105" s="3" t="s">
        <v>1165</v>
      </c>
      <c r="G2105" s="3" t="s">
        <v>1797</v>
      </c>
      <c r="H2105" s="5">
        <v>22192</v>
      </c>
      <c r="I2105" s="2">
        <v>4</v>
      </c>
      <c r="J2105" s="2">
        <v>0</v>
      </c>
      <c r="K2105" s="2">
        <v>106.52160000000001</v>
      </c>
      <c r="L2105" s="18" t="str">
        <f>VLOOKUP(F2105,'BD customers'!$1:$1048576,2,FALSE)</f>
        <v>Brian Moss</v>
      </c>
      <c r="M2105" s="2">
        <f>MATCH(orders[[#This Row],[Product ID]],'BD product'!A:A,0)</f>
        <v>449</v>
      </c>
      <c r="N2105" s="2" t="str" cm="1">
        <f t="array" ref="N2105">INDEX('BD product'!A:D,M2105,2)</f>
        <v>Office Supplies</v>
      </c>
    </row>
    <row r="2106" spans="1:14" x14ac:dyDescent="0.3">
      <c r="A2106" s="3" t="s">
        <v>4092</v>
      </c>
      <c r="B2106" s="4">
        <v>42818</v>
      </c>
      <c r="C2106" s="12" t="str">
        <f t="shared" si="32"/>
        <v>2017/03</v>
      </c>
      <c r="D2106" s="4">
        <v>42822</v>
      </c>
      <c r="E2106" s="3" t="s">
        <v>11</v>
      </c>
      <c r="F2106" s="3" t="s">
        <v>1165</v>
      </c>
      <c r="G2106" s="3" t="s">
        <v>908</v>
      </c>
      <c r="H2106" s="5">
        <v>260</v>
      </c>
      <c r="I2106" s="2">
        <v>2</v>
      </c>
      <c r="J2106" s="2">
        <v>0</v>
      </c>
      <c r="K2106" s="2">
        <v>1.17E-2</v>
      </c>
      <c r="L2106" s="18" t="str">
        <f>VLOOKUP(F2106,'BD customers'!$1:$1048576,2,FALSE)</f>
        <v>Brian Moss</v>
      </c>
      <c r="M2106" s="2">
        <f>MATCH(orders[[#This Row],[Product ID]],'BD product'!A:A,0)</f>
        <v>199</v>
      </c>
      <c r="N2106" s="2" t="str" cm="1">
        <f t="array" ref="N2106">INDEX('BD product'!A:D,M2106,2)</f>
        <v>Technology</v>
      </c>
    </row>
    <row r="2107" spans="1:14" x14ac:dyDescent="0.3">
      <c r="A2107" s="3" t="s">
        <v>4093</v>
      </c>
      <c r="B2107" s="4">
        <v>41912</v>
      </c>
      <c r="C2107" s="12" t="str">
        <f t="shared" si="32"/>
        <v>2014/09</v>
      </c>
      <c r="D2107" s="4">
        <v>41917</v>
      </c>
      <c r="E2107" s="3" t="s">
        <v>21</v>
      </c>
      <c r="F2107" s="3" t="s">
        <v>4094</v>
      </c>
      <c r="G2107" s="3" t="s">
        <v>3330</v>
      </c>
      <c r="H2107" s="5">
        <v>15552</v>
      </c>
      <c r="I2107" s="2">
        <v>3</v>
      </c>
      <c r="J2107" s="2">
        <v>2</v>
      </c>
      <c r="K2107" s="2">
        <v>5.4432</v>
      </c>
      <c r="L2107" s="18" t="str">
        <f>VLOOKUP(F2107,'BD customers'!$1:$1048576,2,FALSE)</f>
        <v>Ben Wallace</v>
      </c>
      <c r="M2107" s="2">
        <f>MATCH(orders[[#This Row],[Product ID]],'BD product'!A:A,0)</f>
        <v>976</v>
      </c>
      <c r="N2107" s="2" t="str" cm="1">
        <f t="array" ref="N2107">INDEX('BD product'!A:D,M2107,2)</f>
        <v>Office Supplies</v>
      </c>
    </row>
    <row r="2108" spans="1:14" x14ac:dyDescent="0.3">
      <c r="A2108" s="3" t="s">
        <v>4095</v>
      </c>
      <c r="B2108" s="4">
        <v>41908</v>
      </c>
      <c r="C2108" s="12" t="str">
        <f t="shared" si="32"/>
        <v>2014/09</v>
      </c>
      <c r="D2108" s="4">
        <v>41908</v>
      </c>
      <c r="E2108" s="3" t="s">
        <v>41</v>
      </c>
      <c r="F2108" s="3" t="s">
        <v>1686</v>
      </c>
      <c r="G2108" s="3" t="s">
        <v>1051</v>
      </c>
      <c r="H2108" s="5">
        <v>876</v>
      </c>
      <c r="I2108" s="2">
        <v>1</v>
      </c>
      <c r="J2108" s="2">
        <v>8</v>
      </c>
      <c r="K2108" s="2">
        <v>-1.4016</v>
      </c>
      <c r="L2108" s="18" t="str">
        <f>VLOOKUP(F2108,'BD customers'!$1:$1048576,2,FALSE)</f>
        <v>Henry Goldwyn</v>
      </c>
      <c r="M2108" s="2">
        <f>MATCH(orders[[#This Row],[Product ID]],'BD product'!A:A,0)</f>
        <v>238</v>
      </c>
      <c r="N2108" s="2" t="str" cm="1">
        <f t="array" ref="N2108">INDEX('BD product'!A:D,M2108,2)</f>
        <v>Office Supplies</v>
      </c>
    </row>
    <row r="2109" spans="1:14" x14ac:dyDescent="0.3">
      <c r="A2109" s="3" t="s">
        <v>4096</v>
      </c>
      <c r="B2109" s="4">
        <v>42308</v>
      </c>
      <c r="C2109" s="12" t="str">
        <f t="shared" si="32"/>
        <v>2015/10</v>
      </c>
      <c r="D2109" s="4">
        <v>42308</v>
      </c>
      <c r="E2109" s="3" t="s">
        <v>41</v>
      </c>
      <c r="F2109" s="3" t="s">
        <v>658</v>
      </c>
      <c r="G2109" s="3" t="s">
        <v>1531</v>
      </c>
      <c r="H2109" s="5">
        <v>1998</v>
      </c>
      <c r="I2109" s="2">
        <v>1</v>
      </c>
      <c r="J2109" s="2">
        <v>0</v>
      </c>
      <c r="K2109" s="2">
        <v>9.3905999999999992</v>
      </c>
      <c r="L2109" s="18" t="str">
        <f>VLOOKUP(F2109,'BD customers'!$1:$1048576,2,FALSE)</f>
        <v>Sandra Glassco</v>
      </c>
      <c r="M2109" s="2">
        <f>MATCH(orders[[#This Row],[Product ID]],'BD product'!A:A,0)</f>
        <v>370</v>
      </c>
      <c r="N2109" s="2" t="str" cm="1">
        <f t="array" ref="N2109">INDEX('BD product'!A:D,M2109,2)</f>
        <v>Office Supplies</v>
      </c>
    </row>
    <row r="2110" spans="1:14" x14ac:dyDescent="0.3">
      <c r="A2110" s="3" t="s">
        <v>4096</v>
      </c>
      <c r="B2110" s="4">
        <v>42308</v>
      </c>
      <c r="C2110" s="12" t="str">
        <f t="shared" si="32"/>
        <v>2015/10</v>
      </c>
      <c r="D2110" s="4">
        <v>42308</v>
      </c>
      <c r="E2110" s="3" t="s">
        <v>41</v>
      </c>
      <c r="F2110" s="3" t="s">
        <v>658</v>
      </c>
      <c r="G2110" s="3" t="s">
        <v>3115</v>
      </c>
      <c r="H2110" s="5">
        <v>398352</v>
      </c>
      <c r="I2110" s="2">
        <v>3</v>
      </c>
      <c r="J2110" s="2">
        <v>2</v>
      </c>
      <c r="K2110" s="2">
        <v>12.448499999999999</v>
      </c>
      <c r="L2110" s="18" t="str">
        <f>VLOOKUP(F2110,'BD customers'!$1:$1048576,2,FALSE)</f>
        <v>Sandra Glassco</v>
      </c>
      <c r="M2110" s="2">
        <f>MATCH(orders[[#This Row],[Product ID]],'BD product'!A:A,0)</f>
        <v>898</v>
      </c>
      <c r="N2110" s="2" t="str" cm="1">
        <f t="array" ref="N2110">INDEX('BD product'!A:D,M2110,2)</f>
        <v>Office Supplies</v>
      </c>
    </row>
    <row r="2111" spans="1:14" x14ac:dyDescent="0.3">
      <c r="A2111" s="3" t="s">
        <v>4096</v>
      </c>
      <c r="B2111" s="4">
        <v>42308</v>
      </c>
      <c r="C2111" s="12" t="str">
        <f t="shared" si="32"/>
        <v>2015/10</v>
      </c>
      <c r="D2111" s="4">
        <v>42308</v>
      </c>
      <c r="E2111" s="3" t="s">
        <v>41</v>
      </c>
      <c r="F2111" s="3" t="s">
        <v>658</v>
      </c>
      <c r="G2111" s="3" t="s">
        <v>4097</v>
      </c>
      <c r="H2111" s="5">
        <v>504</v>
      </c>
      <c r="I2111" s="2">
        <v>3</v>
      </c>
      <c r="J2111" s="2">
        <v>0</v>
      </c>
      <c r="K2111" s="2">
        <v>1.26E-2</v>
      </c>
      <c r="L2111" s="18" t="str">
        <f>VLOOKUP(F2111,'BD customers'!$1:$1048576,2,FALSE)</f>
        <v>Sandra Glassco</v>
      </c>
      <c r="M2111" s="2">
        <f>MATCH(orders[[#This Row],[Product ID]],'BD product'!A:A,0)</f>
        <v>1247</v>
      </c>
      <c r="N2111" s="2" t="str" cm="1">
        <f t="array" ref="N2111">INDEX('BD product'!A:D,M2111,2)</f>
        <v>Office Supplies</v>
      </c>
    </row>
    <row r="2112" spans="1:14" x14ac:dyDescent="0.3">
      <c r="A2112" s="3" t="s">
        <v>4096</v>
      </c>
      <c r="B2112" s="4">
        <v>42308</v>
      </c>
      <c r="C2112" s="12" t="str">
        <f t="shared" si="32"/>
        <v>2015/10</v>
      </c>
      <c r="D2112" s="4">
        <v>42308</v>
      </c>
      <c r="E2112" s="3" t="s">
        <v>41</v>
      </c>
      <c r="F2112" s="3" t="s">
        <v>658</v>
      </c>
      <c r="G2112" s="3" t="s">
        <v>926</v>
      </c>
      <c r="H2112" s="5">
        <v>1745</v>
      </c>
      <c r="I2112" s="2">
        <v>5</v>
      </c>
      <c r="J2112" s="2">
        <v>0</v>
      </c>
      <c r="K2112" s="2">
        <v>0.80269999999999997</v>
      </c>
      <c r="L2112" s="18" t="str">
        <f>VLOOKUP(F2112,'BD customers'!$1:$1048576,2,FALSE)</f>
        <v>Sandra Glassco</v>
      </c>
      <c r="M2112" s="2">
        <f>MATCH(orders[[#This Row],[Product ID]],'BD product'!A:A,0)</f>
        <v>205</v>
      </c>
      <c r="N2112" s="2" t="str" cm="1">
        <f t="array" ref="N2112">INDEX('BD product'!A:D,M2112,2)</f>
        <v>Office Supplies</v>
      </c>
    </row>
    <row r="2113" spans="1:14" x14ac:dyDescent="0.3">
      <c r="A2113" s="3" t="s">
        <v>4096</v>
      </c>
      <c r="B2113" s="4">
        <v>42308</v>
      </c>
      <c r="C2113" s="12" t="str">
        <f t="shared" si="32"/>
        <v>2015/10</v>
      </c>
      <c r="D2113" s="4">
        <v>42308</v>
      </c>
      <c r="E2113" s="3" t="s">
        <v>41</v>
      </c>
      <c r="F2113" s="3" t="s">
        <v>658</v>
      </c>
      <c r="G2113" s="3" t="s">
        <v>210</v>
      </c>
      <c r="H2113" s="5">
        <v>323136</v>
      </c>
      <c r="I2113" s="2">
        <v>4</v>
      </c>
      <c r="J2113" s="2">
        <v>2</v>
      </c>
      <c r="K2113" s="2">
        <v>2.0196000000000001</v>
      </c>
      <c r="L2113" s="18" t="str">
        <f>VLOOKUP(F2113,'BD customers'!$1:$1048576,2,FALSE)</f>
        <v>Sandra Glassco</v>
      </c>
      <c r="M2113" s="2">
        <f>MATCH(orders[[#This Row],[Product ID]],'BD product'!A:A,0)</f>
        <v>40</v>
      </c>
      <c r="N2113" s="2" t="str" cm="1">
        <f t="array" ref="N2113">INDEX('BD product'!A:D,M2113,2)</f>
        <v>Furniture</v>
      </c>
    </row>
    <row r="2114" spans="1:14" x14ac:dyDescent="0.3">
      <c r="A2114" s="3" t="s">
        <v>4096</v>
      </c>
      <c r="B2114" s="4">
        <v>42308</v>
      </c>
      <c r="C2114" s="12" t="str">
        <f t="shared" ref="C2114:C2177" si="33">TEXT(B2114,"aaaa/mm")</f>
        <v>2015/10</v>
      </c>
      <c r="D2114" s="4">
        <v>42308</v>
      </c>
      <c r="E2114" s="3" t="s">
        <v>41</v>
      </c>
      <c r="F2114" s="3" t="s">
        <v>658</v>
      </c>
      <c r="G2114" s="3" t="s">
        <v>2160</v>
      </c>
      <c r="H2114" s="5">
        <v>297</v>
      </c>
      <c r="I2114" s="2">
        <v>3</v>
      </c>
      <c r="J2114" s="2">
        <v>0</v>
      </c>
      <c r="K2114" s="2">
        <v>0.80189999999999995</v>
      </c>
      <c r="L2114" s="18" t="str">
        <f>VLOOKUP(F2114,'BD customers'!$1:$1048576,2,FALSE)</f>
        <v>Sandra Glassco</v>
      </c>
      <c r="M2114" s="2">
        <f>MATCH(orders[[#This Row],[Product ID]],'BD product'!A:A,0)</f>
        <v>560</v>
      </c>
      <c r="N2114" s="2" t="str" cm="1">
        <f t="array" ref="N2114">INDEX('BD product'!A:D,M2114,2)</f>
        <v>Office Supplies</v>
      </c>
    </row>
    <row r="2115" spans="1:14" x14ac:dyDescent="0.3">
      <c r="A2115" s="3" t="s">
        <v>4096</v>
      </c>
      <c r="B2115" s="4">
        <v>42308</v>
      </c>
      <c r="C2115" s="12" t="str">
        <f t="shared" si="33"/>
        <v>2015/10</v>
      </c>
      <c r="D2115" s="4">
        <v>42308</v>
      </c>
      <c r="E2115" s="3" t="s">
        <v>41</v>
      </c>
      <c r="F2115" s="3" t="s">
        <v>658</v>
      </c>
      <c r="G2115" s="3" t="s">
        <v>4099</v>
      </c>
      <c r="H2115" s="5">
        <v>129584</v>
      </c>
      <c r="I2115" s="2">
        <v>4</v>
      </c>
      <c r="J2115" s="2">
        <v>2</v>
      </c>
      <c r="K2115" s="2">
        <v>14.578200000000001</v>
      </c>
      <c r="L2115" s="18" t="str">
        <f>VLOOKUP(F2115,'BD customers'!$1:$1048576,2,FALSE)</f>
        <v>Sandra Glassco</v>
      </c>
      <c r="M2115" s="2">
        <f>MATCH(orders[[#This Row],[Product ID]],'BD product'!A:A,0)</f>
        <v>1248</v>
      </c>
      <c r="N2115" s="2" t="str" cm="1">
        <f t="array" ref="N2115">INDEX('BD product'!A:D,M2115,2)</f>
        <v>Technology</v>
      </c>
    </row>
    <row r="2116" spans="1:14" x14ac:dyDescent="0.3">
      <c r="A2116" s="3" t="s">
        <v>4096</v>
      </c>
      <c r="B2116" s="4">
        <v>42308</v>
      </c>
      <c r="C2116" s="12" t="str">
        <f t="shared" si="33"/>
        <v>2015/10</v>
      </c>
      <c r="D2116" s="4">
        <v>42308</v>
      </c>
      <c r="E2116" s="3" t="s">
        <v>41</v>
      </c>
      <c r="F2116" s="3" t="s">
        <v>658</v>
      </c>
      <c r="G2116" s="3" t="s">
        <v>4101</v>
      </c>
      <c r="H2116" s="5">
        <v>4684</v>
      </c>
      <c r="I2116" s="2">
        <v>2</v>
      </c>
      <c r="J2116" s="2">
        <v>0</v>
      </c>
      <c r="K2116" s="2">
        <v>12.646800000000001</v>
      </c>
      <c r="L2116" s="18" t="str">
        <f>VLOOKUP(F2116,'BD customers'!$1:$1048576,2,FALSE)</f>
        <v>Sandra Glassco</v>
      </c>
      <c r="M2116" s="2">
        <f>MATCH(orders[[#This Row],[Product ID]],'BD product'!A:A,0)</f>
        <v>1249</v>
      </c>
      <c r="N2116" s="2" t="str" cm="1">
        <f t="array" ref="N2116">INDEX('BD product'!A:D,M2116,2)</f>
        <v>Office Supplies</v>
      </c>
    </row>
    <row r="2117" spans="1:14" x14ac:dyDescent="0.3">
      <c r="A2117" s="3" t="s">
        <v>4096</v>
      </c>
      <c r="B2117" s="4">
        <v>42308</v>
      </c>
      <c r="C2117" s="12" t="str">
        <f t="shared" si="33"/>
        <v>2015/10</v>
      </c>
      <c r="D2117" s="4">
        <v>42308</v>
      </c>
      <c r="E2117" s="3" t="s">
        <v>41</v>
      </c>
      <c r="F2117" s="3" t="s">
        <v>658</v>
      </c>
      <c r="G2117" s="3" t="s">
        <v>4103</v>
      </c>
      <c r="H2117" s="5">
        <v>425833</v>
      </c>
      <c r="I2117" s="2">
        <v>1</v>
      </c>
      <c r="J2117" s="2">
        <v>15</v>
      </c>
      <c r="K2117" s="2">
        <v>20.039200000000001</v>
      </c>
      <c r="L2117" s="18" t="str">
        <f>VLOOKUP(F2117,'BD customers'!$1:$1048576,2,FALSE)</f>
        <v>Sandra Glassco</v>
      </c>
      <c r="M2117" s="2">
        <f>MATCH(orders[[#This Row],[Product ID]],'BD product'!A:A,0)</f>
        <v>1250</v>
      </c>
      <c r="N2117" s="2" t="str" cm="1">
        <f t="array" ref="N2117">INDEX('BD product'!A:D,M2117,2)</f>
        <v>Furniture</v>
      </c>
    </row>
    <row r="2118" spans="1:14" x14ac:dyDescent="0.3">
      <c r="A2118" s="3" t="s">
        <v>4105</v>
      </c>
      <c r="B2118" s="4">
        <v>42289</v>
      </c>
      <c r="C2118" s="12" t="str">
        <f t="shared" si="33"/>
        <v>2015/10</v>
      </c>
      <c r="D2118" s="4">
        <v>42294</v>
      </c>
      <c r="E2118" s="3" t="s">
        <v>11</v>
      </c>
      <c r="F2118" s="3" t="s">
        <v>449</v>
      </c>
      <c r="G2118" s="3" t="s">
        <v>3667</v>
      </c>
      <c r="H2118" s="5">
        <v>20967</v>
      </c>
      <c r="I2118" s="2">
        <v>1</v>
      </c>
      <c r="J2118" s="2">
        <v>4</v>
      </c>
      <c r="K2118" s="2">
        <v>-1.3977999999999999</v>
      </c>
      <c r="L2118" s="18" t="str">
        <f>VLOOKUP(F2118,'BD customers'!$1:$1048576,2,FALSE)</f>
        <v>Ralph Kennedy</v>
      </c>
      <c r="M2118" s="2">
        <f>MATCH(orders[[#This Row],[Product ID]],'BD product'!A:A,0)</f>
        <v>1112</v>
      </c>
      <c r="N2118" s="2" t="str" cm="1">
        <f t="array" ref="N2118">INDEX('BD product'!A:D,M2118,2)</f>
        <v>Furniture</v>
      </c>
    </row>
    <row r="2119" spans="1:14" x14ac:dyDescent="0.3">
      <c r="A2119" s="3" t="s">
        <v>4106</v>
      </c>
      <c r="B2119" s="4">
        <v>42632</v>
      </c>
      <c r="C2119" s="12" t="str">
        <f t="shared" si="33"/>
        <v>2016/09</v>
      </c>
      <c r="D2119" s="4">
        <v>42636</v>
      </c>
      <c r="E2119" s="3" t="s">
        <v>21</v>
      </c>
      <c r="F2119" s="3" t="s">
        <v>4107</v>
      </c>
      <c r="G2119" s="3" t="s">
        <v>1624</v>
      </c>
      <c r="H2119" s="5">
        <v>15988</v>
      </c>
      <c r="I2119" s="2">
        <v>7</v>
      </c>
      <c r="J2119" s="2">
        <v>0</v>
      </c>
      <c r="K2119" s="2">
        <v>73.544799999999995</v>
      </c>
      <c r="L2119" s="18" t="str">
        <f>VLOOKUP(F2119,'BD customers'!$1:$1048576,2,FALSE)</f>
        <v>Scot Wooten</v>
      </c>
      <c r="M2119" s="2">
        <f>MATCH(orders[[#This Row],[Product ID]],'BD product'!A:A,0)</f>
        <v>395</v>
      </c>
      <c r="N2119" s="2" t="str" cm="1">
        <f t="array" ref="N2119">INDEX('BD product'!A:D,M2119,2)</f>
        <v>Office Supplies</v>
      </c>
    </row>
    <row r="2120" spans="1:14" x14ac:dyDescent="0.3">
      <c r="A2120" s="3" t="s">
        <v>4108</v>
      </c>
      <c r="B2120" s="4">
        <v>42838</v>
      </c>
      <c r="C2120" s="12" t="str">
        <f t="shared" si="33"/>
        <v>2017/04</v>
      </c>
      <c r="D2120" s="4">
        <v>42840</v>
      </c>
      <c r="E2120" s="3" t="s">
        <v>64</v>
      </c>
      <c r="F2120" s="3" t="s">
        <v>39</v>
      </c>
      <c r="G2120" s="3" t="s">
        <v>988</v>
      </c>
      <c r="H2120" s="5">
        <v>528</v>
      </c>
      <c r="I2120" s="2">
        <v>1</v>
      </c>
      <c r="J2120" s="2">
        <v>0</v>
      </c>
      <c r="K2120" s="2">
        <v>0.23760000000000001</v>
      </c>
      <c r="L2120" s="18" t="str">
        <f>VLOOKUP(F2120,'BD customers'!$1:$1048576,2,FALSE)</f>
        <v>Rob Williams</v>
      </c>
      <c r="M2120" s="2">
        <f>MATCH(orders[[#This Row],[Product ID]],'BD product'!A:A,0)</f>
        <v>220</v>
      </c>
      <c r="N2120" s="2" t="str" cm="1">
        <f t="array" ref="N2120">INDEX('BD product'!A:D,M2120,2)</f>
        <v>Office Supplies</v>
      </c>
    </row>
    <row r="2121" spans="1:14" x14ac:dyDescent="0.3">
      <c r="A2121" s="3" t="s">
        <v>4108</v>
      </c>
      <c r="B2121" s="4">
        <v>42838</v>
      </c>
      <c r="C2121" s="12" t="str">
        <f t="shared" si="33"/>
        <v>2017/04</v>
      </c>
      <c r="D2121" s="4">
        <v>42840</v>
      </c>
      <c r="E2121" s="3" t="s">
        <v>64</v>
      </c>
      <c r="F2121" s="3" t="s">
        <v>39</v>
      </c>
      <c r="G2121" s="3" t="s">
        <v>3885</v>
      </c>
      <c r="H2121" s="5">
        <v>89592</v>
      </c>
      <c r="I2121" s="2">
        <v>5</v>
      </c>
      <c r="J2121" s="2">
        <v>2</v>
      </c>
      <c r="K2121" s="2">
        <v>30.237300000000001</v>
      </c>
      <c r="L2121" s="18" t="str">
        <f>VLOOKUP(F2121,'BD customers'!$1:$1048576,2,FALSE)</f>
        <v>Rob Williams</v>
      </c>
      <c r="M2121" s="2">
        <f>MATCH(orders[[#This Row],[Product ID]],'BD product'!A:A,0)</f>
        <v>1190</v>
      </c>
      <c r="N2121" s="2" t="str" cm="1">
        <f t="array" ref="N2121">INDEX('BD product'!A:D,M2121,2)</f>
        <v>Office Supplies</v>
      </c>
    </row>
    <row r="2122" spans="1:14" x14ac:dyDescent="0.3">
      <c r="A2122" s="3" t="s">
        <v>4109</v>
      </c>
      <c r="B2122" s="4">
        <v>42742</v>
      </c>
      <c r="C2122" s="12" t="str">
        <f t="shared" si="33"/>
        <v>2017/01</v>
      </c>
      <c r="D2122" s="4">
        <v>42748</v>
      </c>
      <c r="E2122" s="3" t="s">
        <v>21</v>
      </c>
      <c r="F2122" s="3" t="s">
        <v>3383</v>
      </c>
      <c r="G2122" s="3" t="s">
        <v>2721</v>
      </c>
      <c r="H2122" s="5">
        <v>2808</v>
      </c>
      <c r="I2122" s="2">
        <v>3</v>
      </c>
      <c r="J2122" s="2">
        <v>7</v>
      </c>
      <c r="K2122" s="2">
        <v>-1.9656</v>
      </c>
      <c r="L2122" s="18" t="str">
        <f>VLOOKUP(F2122,'BD customers'!$1:$1048576,2,FALSE)</f>
        <v>Thais Sissman</v>
      </c>
      <c r="M2122" s="2">
        <f>MATCH(orders[[#This Row],[Product ID]],'BD product'!A:A,0)</f>
        <v>746</v>
      </c>
      <c r="N2122" s="2" t="str" cm="1">
        <f t="array" ref="N2122">INDEX('BD product'!A:D,M2122,2)</f>
        <v>Office Supplies</v>
      </c>
    </row>
    <row r="2123" spans="1:14" x14ac:dyDescent="0.3">
      <c r="A2123" s="3" t="s">
        <v>4110</v>
      </c>
      <c r="B2123" s="4">
        <v>43048</v>
      </c>
      <c r="C2123" s="12" t="str">
        <f t="shared" si="33"/>
        <v>2017/11</v>
      </c>
      <c r="D2123" s="4">
        <v>43050</v>
      </c>
      <c r="E2123" s="3" t="s">
        <v>64</v>
      </c>
      <c r="F2123" s="3" t="s">
        <v>101</v>
      </c>
      <c r="G2123" s="3" t="s">
        <v>280</v>
      </c>
      <c r="H2123" s="5">
        <v>215976</v>
      </c>
      <c r="I2123" s="2">
        <v>3</v>
      </c>
      <c r="J2123" s="2">
        <v>2</v>
      </c>
      <c r="K2123" s="2">
        <v>-2.6997</v>
      </c>
      <c r="L2123" s="18" t="str">
        <f>VLOOKUP(F2123,'BD customers'!$1:$1048576,2,FALSE)</f>
        <v>Jennifer Braxton</v>
      </c>
      <c r="M2123" s="2">
        <f>MATCH(orders[[#This Row],[Product ID]],'BD product'!A:A,0)</f>
        <v>53</v>
      </c>
      <c r="N2123" s="2" t="str" cm="1">
        <f t="array" ref="N2123">INDEX('BD product'!A:D,M2123,2)</f>
        <v>Furniture</v>
      </c>
    </row>
    <row r="2124" spans="1:14" x14ac:dyDescent="0.3">
      <c r="A2124" s="3" t="s">
        <v>4111</v>
      </c>
      <c r="B2124" s="4">
        <v>43000</v>
      </c>
      <c r="C2124" s="12" t="str">
        <f t="shared" si="33"/>
        <v>2017/09</v>
      </c>
      <c r="D2124" s="4">
        <v>43002</v>
      </c>
      <c r="E2124" s="3" t="s">
        <v>11</v>
      </c>
      <c r="F2124" s="3" t="s">
        <v>1346</v>
      </c>
      <c r="G2124" s="3" t="s">
        <v>1525</v>
      </c>
      <c r="H2124" s="5">
        <v>24196</v>
      </c>
      <c r="I2124" s="2">
        <v>2</v>
      </c>
      <c r="J2124" s="2">
        <v>0</v>
      </c>
      <c r="K2124" s="2">
        <v>41.133200000000002</v>
      </c>
      <c r="L2124" s="18" t="str">
        <f>VLOOKUP(F2124,'BD customers'!$1:$1048576,2,FALSE)</f>
        <v>Erica Hernandez</v>
      </c>
      <c r="M2124" s="2">
        <f>MATCH(orders[[#This Row],[Product ID]],'BD product'!A:A,0)</f>
        <v>368</v>
      </c>
      <c r="N2124" s="2" t="str" cm="1">
        <f t="array" ref="N2124">INDEX('BD product'!A:D,M2124,2)</f>
        <v>Furniture</v>
      </c>
    </row>
    <row r="2125" spans="1:14" x14ac:dyDescent="0.3">
      <c r="A2125" s="3" t="s">
        <v>4111</v>
      </c>
      <c r="B2125" s="4">
        <v>43000</v>
      </c>
      <c r="C2125" s="12" t="str">
        <f t="shared" si="33"/>
        <v>2017/09</v>
      </c>
      <c r="D2125" s="4">
        <v>43002</v>
      </c>
      <c r="E2125" s="3" t="s">
        <v>11</v>
      </c>
      <c r="F2125" s="3" t="s">
        <v>1346</v>
      </c>
      <c r="G2125" s="3" t="s">
        <v>439</v>
      </c>
      <c r="H2125" s="5">
        <v>2772</v>
      </c>
      <c r="I2125" s="2">
        <v>9</v>
      </c>
      <c r="J2125" s="2">
        <v>0</v>
      </c>
      <c r="K2125" s="2">
        <v>13.3056</v>
      </c>
      <c r="L2125" s="18" t="str">
        <f>VLOOKUP(F2125,'BD customers'!$1:$1048576,2,FALSE)</f>
        <v>Erica Hernandez</v>
      </c>
      <c r="M2125" s="2">
        <f>MATCH(orders[[#This Row],[Product ID]],'BD product'!A:A,0)</f>
        <v>87</v>
      </c>
      <c r="N2125" s="2" t="str" cm="1">
        <f t="array" ref="N2125">INDEX('BD product'!A:D,M2125,2)</f>
        <v>Office Supplies</v>
      </c>
    </row>
    <row r="2126" spans="1:14" x14ac:dyDescent="0.3">
      <c r="A2126" s="3" t="s">
        <v>4112</v>
      </c>
      <c r="B2126" s="4">
        <v>43070</v>
      </c>
      <c r="C2126" s="12" t="str">
        <f t="shared" si="33"/>
        <v>2017/12</v>
      </c>
      <c r="D2126" s="4">
        <v>43074</v>
      </c>
      <c r="E2126" s="3" t="s">
        <v>21</v>
      </c>
      <c r="F2126" s="3" t="s">
        <v>1346</v>
      </c>
      <c r="G2126" s="3" t="s">
        <v>4113</v>
      </c>
      <c r="H2126" s="5">
        <v>10468</v>
      </c>
      <c r="I2126" s="2">
        <v>5</v>
      </c>
      <c r="J2126" s="2">
        <v>2</v>
      </c>
      <c r="K2126" s="2">
        <v>35.329500000000003</v>
      </c>
      <c r="L2126" s="18" t="str">
        <f>VLOOKUP(F2126,'BD customers'!$1:$1048576,2,FALSE)</f>
        <v>Erica Hernandez</v>
      </c>
      <c r="M2126" s="2">
        <f>MATCH(orders[[#This Row],[Product ID]],'BD product'!A:A,0)</f>
        <v>1251</v>
      </c>
      <c r="N2126" s="2" t="str" cm="1">
        <f t="array" ref="N2126">INDEX('BD product'!A:D,M2126,2)</f>
        <v>Office Supplies</v>
      </c>
    </row>
    <row r="2127" spans="1:14" x14ac:dyDescent="0.3">
      <c r="A2127" s="3" t="s">
        <v>4112</v>
      </c>
      <c r="B2127" s="4">
        <v>43070</v>
      </c>
      <c r="C2127" s="12" t="str">
        <f t="shared" si="33"/>
        <v>2017/12</v>
      </c>
      <c r="D2127" s="4">
        <v>43074</v>
      </c>
      <c r="E2127" s="3" t="s">
        <v>21</v>
      </c>
      <c r="F2127" s="3" t="s">
        <v>1346</v>
      </c>
      <c r="G2127" s="3" t="s">
        <v>4115</v>
      </c>
      <c r="H2127" s="5">
        <v>62958</v>
      </c>
      <c r="I2127" s="2">
        <v>7</v>
      </c>
      <c r="J2127" s="2">
        <v>4</v>
      </c>
      <c r="K2127" s="2">
        <v>9.4436999999999998</v>
      </c>
      <c r="L2127" s="18" t="str">
        <f>VLOOKUP(F2127,'BD customers'!$1:$1048576,2,FALSE)</f>
        <v>Erica Hernandez</v>
      </c>
      <c r="M2127" s="2">
        <f>MATCH(orders[[#This Row],[Product ID]],'BD product'!A:A,0)</f>
        <v>1252</v>
      </c>
      <c r="N2127" s="2" t="str" cm="1">
        <f t="array" ref="N2127">INDEX('BD product'!A:D,M2127,2)</f>
        <v>Technology</v>
      </c>
    </row>
    <row r="2128" spans="1:14" x14ac:dyDescent="0.3">
      <c r="A2128" s="3" t="s">
        <v>4117</v>
      </c>
      <c r="B2128" s="4">
        <v>41813</v>
      </c>
      <c r="C2128" s="12" t="str">
        <f t="shared" si="33"/>
        <v>2014/06</v>
      </c>
      <c r="D2128" s="4">
        <v>41818</v>
      </c>
      <c r="E2128" s="3" t="s">
        <v>21</v>
      </c>
      <c r="F2128" s="3" t="s">
        <v>4118</v>
      </c>
      <c r="G2128" s="3" t="s">
        <v>1497</v>
      </c>
      <c r="H2128" s="5">
        <v>86376</v>
      </c>
      <c r="I2128" s="2">
        <v>3</v>
      </c>
      <c r="J2128" s="2">
        <v>2</v>
      </c>
      <c r="K2128" s="2">
        <v>1.0797000000000001</v>
      </c>
      <c r="L2128" s="18" t="str">
        <f>VLOOKUP(F2128,'BD customers'!$1:$1048576,2,FALSE)</f>
        <v>Brian Stugart</v>
      </c>
      <c r="M2128" s="2">
        <f>MATCH(orders[[#This Row],[Product ID]],'BD product'!A:A,0)</f>
        <v>359</v>
      </c>
      <c r="N2128" s="2" t="str" cm="1">
        <f t="array" ref="N2128">INDEX('BD product'!A:D,M2128,2)</f>
        <v>Technology</v>
      </c>
    </row>
    <row r="2129" spans="1:14" x14ac:dyDescent="0.3">
      <c r="A2129" s="3" t="s">
        <v>4119</v>
      </c>
      <c r="B2129" s="4">
        <v>42281</v>
      </c>
      <c r="C2129" s="12" t="str">
        <f t="shared" si="33"/>
        <v>2015/10</v>
      </c>
      <c r="D2129" s="4">
        <v>42286</v>
      </c>
      <c r="E2129" s="3" t="s">
        <v>21</v>
      </c>
      <c r="F2129" s="3" t="s">
        <v>1117</v>
      </c>
      <c r="G2129" s="3" t="s">
        <v>4120</v>
      </c>
      <c r="H2129" s="5">
        <v>64944</v>
      </c>
      <c r="I2129" s="2">
        <v>3</v>
      </c>
      <c r="J2129" s="2">
        <v>2</v>
      </c>
      <c r="K2129" s="2">
        <v>6.4943999999999997</v>
      </c>
      <c r="L2129" s="18" t="str">
        <f>VLOOKUP(F2129,'BD customers'!$1:$1048576,2,FALSE)</f>
        <v>Julie Kriz</v>
      </c>
      <c r="M2129" s="2">
        <f>MATCH(orders[[#This Row],[Product ID]],'BD product'!A:A,0)</f>
        <v>1253</v>
      </c>
      <c r="N2129" s="2" t="str" cm="1">
        <f t="array" ref="N2129">INDEX('BD product'!A:D,M2129,2)</f>
        <v>Furniture</v>
      </c>
    </row>
    <row r="2130" spans="1:14" x14ac:dyDescent="0.3">
      <c r="A2130" s="3" t="s">
        <v>4119</v>
      </c>
      <c r="B2130" s="4">
        <v>42281</v>
      </c>
      <c r="C2130" s="12" t="str">
        <f t="shared" si="33"/>
        <v>2015/10</v>
      </c>
      <c r="D2130" s="4">
        <v>42286</v>
      </c>
      <c r="E2130" s="3" t="s">
        <v>21</v>
      </c>
      <c r="F2130" s="3" t="s">
        <v>1117</v>
      </c>
      <c r="G2130" s="3" t="s">
        <v>3405</v>
      </c>
      <c r="H2130" s="5">
        <v>20736</v>
      </c>
      <c r="I2130" s="2">
        <v>4</v>
      </c>
      <c r="J2130" s="2">
        <v>2</v>
      </c>
      <c r="K2130" s="2">
        <v>7.2576000000000001</v>
      </c>
      <c r="L2130" s="18" t="str">
        <f>VLOOKUP(F2130,'BD customers'!$1:$1048576,2,FALSE)</f>
        <v>Julie Kriz</v>
      </c>
      <c r="M2130" s="2">
        <f>MATCH(orders[[#This Row],[Product ID]],'BD product'!A:A,0)</f>
        <v>1006</v>
      </c>
      <c r="N2130" s="2" t="str" cm="1">
        <f t="array" ref="N2130">INDEX('BD product'!A:D,M2130,2)</f>
        <v>Office Supplies</v>
      </c>
    </row>
    <row r="2131" spans="1:14" x14ac:dyDescent="0.3">
      <c r="A2131" s="3" t="s">
        <v>4122</v>
      </c>
      <c r="B2131" s="4">
        <v>41779</v>
      </c>
      <c r="C2131" s="12" t="str">
        <f t="shared" si="33"/>
        <v>2014/05</v>
      </c>
      <c r="D2131" s="4">
        <v>41781</v>
      </c>
      <c r="E2131" s="3" t="s">
        <v>11</v>
      </c>
      <c r="F2131" s="3" t="s">
        <v>4123</v>
      </c>
      <c r="G2131" s="3" t="s">
        <v>4124</v>
      </c>
      <c r="H2131" s="5">
        <v>3328</v>
      </c>
      <c r="I2131" s="2">
        <v>4</v>
      </c>
      <c r="J2131" s="2">
        <v>0</v>
      </c>
      <c r="K2131" s="2">
        <v>9.3184000000000005</v>
      </c>
      <c r="L2131" s="18" t="str">
        <f>VLOOKUP(F2131,'BD customers'!$1:$1048576,2,FALSE)</f>
        <v>Randy Ferguson</v>
      </c>
      <c r="M2131" s="2">
        <f>MATCH(orders[[#This Row],[Product ID]],'BD product'!A:A,0)</f>
        <v>1254</v>
      </c>
      <c r="N2131" s="2" t="str" cm="1">
        <f t="array" ref="N2131">INDEX('BD product'!A:D,M2131,2)</f>
        <v>Office Supplies</v>
      </c>
    </row>
    <row r="2132" spans="1:14" x14ac:dyDescent="0.3">
      <c r="A2132" s="3" t="s">
        <v>4122</v>
      </c>
      <c r="B2132" s="4">
        <v>41779</v>
      </c>
      <c r="C2132" s="12" t="str">
        <f t="shared" si="33"/>
        <v>2014/05</v>
      </c>
      <c r="D2132" s="4">
        <v>41781</v>
      </c>
      <c r="E2132" s="3" t="s">
        <v>11</v>
      </c>
      <c r="F2132" s="3" t="s">
        <v>4123</v>
      </c>
      <c r="G2132" s="3" t="s">
        <v>4126</v>
      </c>
      <c r="H2132" s="5">
        <v>3852</v>
      </c>
      <c r="I2132" s="2">
        <v>9</v>
      </c>
      <c r="J2132" s="2">
        <v>0</v>
      </c>
      <c r="K2132" s="2">
        <v>11.9412</v>
      </c>
      <c r="L2132" s="18" t="str">
        <f>VLOOKUP(F2132,'BD customers'!$1:$1048576,2,FALSE)</f>
        <v>Randy Ferguson</v>
      </c>
      <c r="M2132" s="2">
        <f>MATCH(orders[[#This Row],[Product ID]],'BD product'!A:A,0)</f>
        <v>1255</v>
      </c>
      <c r="N2132" s="2" t="str" cm="1">
        <f t="array" ref="N2132">INDEX('BD product'!A:D,M2132,2)</f>
        <v>Office Supplies</v>
      </c>
    </row>
    <row r="2133" spans="1:14" x14ac:dyDescent="0.3">
      <c r="A2133" s="3" t="s">
        <v>4122</v>
      </c>
      <c r="B2133" s="4">
        <v>41779</v>
      </c>
      <c r="C2133" s="12" t="str">
        <f t="shared" si="33"/>
        <v>2014/05</v>
      </c>
      <c r="D2133" s="4">
        <v>41781</v>
      </c>
      <c r="E2133" s="3" t="s">
        <v>11</v>
      </c>
      <c r="F2133" s="3" t="s">
        <v>4123</v>
      </c>
      <c r="G2133" s="3" t="s">
        <v>3102</v>
      </c>
      <c r="H2133" s="5">
        <v>13986</v>
      </c>
      <c r="I2133" s="2">
        <v>7</v>
      </c>
      <c r="J2133" s="2">
        <v>0</v>
      </c>
      <c r="K2133" s="2">
        <v>60.139800000000001</v>
      </c>
      <c r="L2133" s="18" t="str">
        <f>VLOOKUP(F2133,'BD customers'!$1:$1048576,2,FALSE)</f>
        <v>Randy Ferguson</v>
      </c>
      <c r="M2133" s="2">
        <f>MATCH(orders[[#This Row],[Product ID]],'BD product'!A:A,0)</f>
        <v>893</v>
      </c>
      <c r="N2133" s="2" t="str" cm="1">
        <f t="array" ref="N2133">INDEX('BD product'!A:D,M2133,2)</f>
        <v>Furniture</v>
      </c>
    </row>
    <row r="2134" spans="1:14" x14ac:dyDescent="0.3">
      <c r="A2134" s="3" t="s">
        <v>4128</v>
      </c>
      <c r="B2134" s="4">
        <v>42328</v>
      </c>
      <c r="C2134" s="12" t="str">
        <f t="shared" si="33"/>
        <v>2015/11</v>
      </c>
      <c r="D2134" s="4">
        <v>42334</v>
      </c>
      <c r="E2134" s="3" t="s">
        <v>21</v>
      </c>
      <c r="F2134" s="3" t="s">
        <v>2366</v>
      </c>
      <c r="G2134" s="3" t="s">
        <v>4129</v>
      </c>
      <c r="H2134" s="5">
        <v>1965</v>
      </c>
      <c r="I2134" s="2">
        <v>3</v>
      </c>
      <c r="J2134" s="2">
        <v>0</v>
      </c>
      <c r="K2134" s="2">
        <v>0.90390000000000004</v>
      </c>
      <c r="L2134" s="18" t="str">
        <f>VLOOKUP(F2134,'BD customers'!$1:$1048576,2,FALSE)</f>
        <v>Dan Lawera</v>
      </c>
      <c r="M2134" s="2">
        <f>MATCH(orders[[#This Row],[Product ID]],'BD product'!A:A,0)</f>
        <v>1256</v>
      </c>
      <c r="N2134" s="2" t="str" cm="1">
        <f t="array" ref="N2134">INDEX('BD product'!A:D,M2134,2)</f>
        <v>Office Supplies</v>
      </c>
    </row>
    <row r="2135" spans="1:14" x14ac:dyDescent="0.3">
      <c r="A2135" s="3" t="s">
        <v>4131</v>
      </c>
      <c r="B2135" s="4">
        <v>42338</v>
      </c>
      <c r="C2135" s="12" t="str">
        <f t="shared" si="33"/>
        <v>2015/11</v>
      </c>
      <c r="D2135" s="4">
        <v>42342</v>
      </c>
      <c r="E2135" s="3" t="s">
        <v>21</v>
      </c>
      <c r="F2135" s="3" t="s">
        <v>4132</v>
      </c>
      <c r="G2135" s="3" t="s">
        <v>92</v>
      </c>
      <c r="H2135" s="5">
        <v>152991</v>
      </c>
      <c r="I2135" s="2">
        <v>3</v>
      </c>
      <c r="J2135" s="2">
        <v>7</v>
      </c>
      <c r="K2135" s="2">
        <v>-122.39279999999999</v>
      </c>
      <c r="L2135" s="18" t="str">
        <f>VLOOKUP(F2135,'BD customers'!$1:$1048576,2,FALSE)</f>
        <v>William Brown</v>
      </c>
      <c r="M2135" s="2">
        <f>MATCH(orders[[#This Row],[Product ID]],'BD product'!A:A,0)</f>
        <v>15</v>
      </c>
      <c r="N2135" s="2" t="str" cm="1">
        <f t="array" ref="N2135">INDEX('BD product'!A:D,M2135,2)</f>
        <v>Office Supplies</v>
      </c>
    </row>
    <row r="2136" spans="1:14" x14ac:dyDescent="0.3">
      <c r="A2136" s="3" t="s">
        <v>4131</v>
      </c>
      <c r="B2136" s="4">
        <v>42338</v>
      </c>
      <c r="C2136" s="12" t="str">
        <f t="shared" si="33"/>
        <v>2015/11</v>
      </c>
      <c r="D2136" s="4">
        <v>42342</v>
      </c>
      <c r="E2136" s="3" t="s">
        <v>21</v>
      </c>
      <c r="F2136" s="3" t="s">
        <v>4132</v>
      </c>
      <c r="G2136" s="3" t="s">
        <v>3319</v>
      </c>
      <c r="H2136" s="5">
        <v>10584</v>
      </c>
      <c r="I2136" s="2">
        <v>7</v>
      </c>
      <c r="J2136" s="2">
        <v>2</v>
      </c>
      <c r="K2136" s="2">
        <v>-2.3814000000000002</v>
      </c>
      <c r="L2136" s="18" t="str">
        <f>VLOOKUP(F2136,'BD customers'!$1:$1048576,2,FALSE)</f>
        <v>William Brown</v>
      </c>
      <c r="M2136" s="2">
        <f>MATCH(orders[[#This Row],[Product ID]],'BD product'!A:A,0)</f>
        <v>971</v>
      </c>
      <c r="N2136" s="2" t="str" cm="1">
        <f t="array" ref="N2136">INDEX('BD product'!A:D,M2136,2)</f>
        <v>Office Supplies</v>
      </c>
    </row>
    <row r="2137" spans="1:14" x14ac:dyDescent="0.3">
      <c r="A2137" s="3" t="s">
        <v>4131</v>
      </c>
      <c r="B2137" s="4">
        <v>42338</v>
      </c>
      <c r="C2137" s="12" t="str">
        <f t="shared" si="33"/>
        <v>2015/11</v>
      </c>
      <c r="D2137" s="4">
        <v>42342</v>
      </c>
      <c r="E2137" s="3" t="s">
        <v>21</v>
      </c>
      <c r="F2137" s="3" t="s">
        <v>4132</v>
      </c>
      <c r="G2137" s="3" t="s">
        <v>4133</v>
      </c>
      <c r="H2137" s="5">
        <v>9492</v>
      </c>
      <c r="I2137" s="2">
        <v>4</v>
      </c>
      <c r="J2137" s="2">
        <v>4</v>
      </c>
      <c r="K2137" s="2">
        <v>0.15820000000000001</v>
      </c>
      <c r="L2137" s="18" t="str">
        <f>VLOOKUP(F2137,'BD customers'!$1:$1048576,2,FALSE)</f>
        <v>William Brown</v>
      </c>
      <c r="M2137" s="2">
        <f>MATCH(orders[[#This Row],[Product ID]],'BD product'!A:A,0)</f>
        <v>1257</v>
      </c>
      <c r="N2137" s="2" t="str" cm="1">
        <f t="array" ref="N2137">INDEX('BD product'!A:D,M2137,2)</f>
        <v>Technology</v>
      </c>
    </row>
    <row r="2138" spans="1:14" x14ac:dyDescent="0.3">
      <c r="A2138" s="3" t="s">
        <v>4135</v>
      </c>
      <c r="B2138" s="4">
        <v>42369</v>
      </c>
      <c r="C2138" s="12" t="str">
        <f t="shared" si="33"/>
        <v>2015/12</v>
      </c>
      <c r="D2138" s="4">
        <v>42374</v>
      </c>
      <c r="E2138" s="3" t="s">
        <v>21</v>
      </c>
      <c r="F2138" s="3" t="s">
        <v>4136</v>
      </c>
      <c r="G2138" s="3" t="s">
        <v>4137</v>
      </c>
      <c r="H2138" s="5">
        <v>1476</v>
      </c>
      <c r="I2138" s="2">
        <v>5</v>
      </c>
      <c r="J2138" s="2">
        <v>6</v>
      </c>
      <c r="K2138" s="2">
        <v>-1.1438999999999999</v>
      </c>
      <c r="L2138" s="18" t="str">
        <f>VLOOKUP(F2138,'BD customers'!$1:$1048576,2,FALSE)</f>
        <v>Trudy Brown</v>
      </c>
      <c r="M2138" s="2">
        <f>MATCH(orders[[#This Row],[Product ID]],'BD product'!A:A,0)</f>
        <v>1258</v>
      </c>
      <c r="N2138" s="2" t="str" cm="1">
        <f t="array" ref="N2138">INDEX('BD product'!A:D,M2138,2)</f>
        <v>Furniture</v>
      </c>
    </row>
    <row r="2139" spans="1:14" x14ac:dyDescent="0.3">
      <c r="A2139" s="3" t="s">
        <v>4135</v>
      </c>
      <c r="B2139" s="4">
        <v>42369</v>
      </c>
      <c r="C2139" s="12" t="str">
        <f t="shared" si="33"/>
        <v>2015/12</v>
      </c>
      <c r="D2139" s="4">
        <v>42374</v>
      </c>
      <c r="E2139" s="3" t="s">
        <v>21</v>
      </c>
      <c r="F2139" s="3" t="s">
        <v>4136</v>
      </c>
      <c r="G2139" s="3" t="s">
        <v>3933</v>
      </c>
      <c r="H2139" s="5">
        <v>3656</v>
      </c>
      <c r="I2139" s="2">
        <v>4</v>
      </c>
      <c r="J2139" s="2">
        <v>8</v>
      </c>
      <c r="K2139" s="2">
        <v>-5.8495999999999997</v>
      </c>
      <c r="L2139" s="18" t="str">
        <f>VLOOKUP(F2139,'BD customers'!$1:$1048576,2,FALSE)</f>
        <v>Trudy Brown</v>
      </c>
      <c r="M2139" s="2">
        <f>MATCH(orders[[#This Row],[Product ID]],'BD product'!A:A,0)</f>
        <v>1205</v>
      </c>
      <c r="N2139" s="2" t="str" cm="1">
        <f t="array" ref="N2139">INDEX('BD product'!A:D,M2139,2)</f>
        <v>Office Supplies</v>
      </c>
    </row>
    <row r="2140" spans="1:14" x14ac:dyDescent="0.3">
      <c r="A2140" s="3" t="s">
        <v>4139</v>
      </c>
      <c r="B2140" s="4">
        <v>43055</v>
      </c>
      <c r="C2140" s="12" t="str">
        <f t="shared" si="33"/>
        <v>2017/11</v>
      </c>
      <c r="D2140" s="4">
        <v>43055</v>
      </c>
      <c r="E2140" s="3" t="s">
        <v>41</v>
      </c>
      <c r="F2140" s="3" t="s">
        <v>3963</v>
      </c>
      <c r="G2140" s="3" t="s">
        <v>2259</v>
      </c>
      <c r="H2140" s="5">
        <v>14682</v>
      </c>
      <c r="I2140" s="2">
        <v>3</v>
      </c>
      <c r="J2140" s="2">
        <v>0</v>
      </c>
      <c r="K2140" s="2">
        <v>0.73409999999999997</v>
      </c>
      <c r="L2140" s="18" t="str">
        <f>VLOOKUP(F2140,'BD customers'!$1:$1048576,2,FALSE)</f>
        <v>Christy Brittain</v>
      </c>
      <c r="M2140" s="2">
        <f>MATCH(orders[[#This Row],[Product ID]],'BD product'!A:A,0)</f>
        <v>595</v>
      </c>
      <c r="N2140" s="2" t="str" cm="1">
        <f t="array" ref="N2140">INDEX('BD product'!A:D,M2140,2)</f>
        <v>Office Supplies</v>
      </c>
    </row>
    <row r="2141" spans="1:14" x14ac:dyDescent="0.3">
      <c r="A2141" s="3" t="s">
        <v>4140</v>
      </c>
      <c r="B2141" s="4">
        <v>41796</v>
      </c>
      <c r="C2141" s="12" t="str">
        <f t="shared" si="33"/>
        <v>2014/06</v>
      </c>
      <c r="D2141" s="4">
        <v>41801</v>
      </c>
      <c r="E2141" s="3" t="s">
        <v>21</v>
      </c>
      <c r="F2141" s="3" t="s">
        <v>2136</v>
      </c>
      <c r="G2141" s="3" t="s">
        <v>1474</v>
      </c>
      <c r="H2141" s="5">
        <v>149544</v>
      </c>
      <c r="I2141" s="2">
        <v>9</v>
      </c>
      <c r="J2141" s="2">
        <v>2</v>
      </c>
      <c r="K2141" s="2">
        <v>50.4711</v>
      </c>
      <c r="L2141" s="18" t="str">
        <f>VLOOKUP(F2141,'BD customers'!$1:$1048576,2,FALSE)</f>
        <v>Grant Thornton</v>
      </c>
      <c r="M2141" s="2">
        <f>MATCH(orders[[#This Row],[Product ID]],'BD product'!A:A,0)</f>
        <v>352</v>
      </c>
      <c r="N2141" s="2" t="str" cm="1">
        <f t="array" ref="N2141">INDEX('BD product'!A:D,M2141,2)</f>
        <v>Office Supplies</v>
      </c>
    </row>
    <row r="2142" spans="1:14" x14ac:dyDescent="0.3">
      <c r="A2142" s="3" t="s">
        <v>4140</v>
      </c>
      <c r="B2142" s="4">
        <v>41796</v>
      </c>
      <c r="C2142" s="12" t="str">
        <f t="shared" si="33"/>
        <v>2014/06</v>
      </c>
      <c r="D2142" s="4">
        <v>41801</v>
      </c>
      <c r="E2142" s="3" t="s">
        <v>21</v>
      </c>
      <c r="F2142" s="3" t="s">
        <v>2136</v>
      </c>
      <c r="G2142" s="3" t="s">
        <v>4141</v>
      </c>
      <c r="H2142" s="5">
        <v>1714</v>
      </c>
      <c r="I2142" s="2">
        <v>2</v>
      </c>
      <c r="J2142" s="2">
        <v>0</v>
      </c>
      <c r="K2142" s="2">
        <v>4.4564000000000004</v>
      </c>
      <c r="L2142" s="18" t="str">
        <f>VLOOKUP(F2142,'BD customers'!$1:$1048576,2,FALSE)</f>
        <v>Grant Thornton</v>
      </c>
      <c r="M2142" s="2">
        <f>MATCH(orders[[#This Row],[Product ID]],'BD product'!A:A,0)</f>
        <v>1259</v>
      </c>
      <c r="N2142" s="2" t="str" cm="1">
        <f t="array" ref="N2142">INDEX('BD product'!A:D,M2142,2)</f>
        <v>Office Supplies</v>
      </c>
    </row>
    <row r="2143" spans="1:14" x14ac:dyDescent="0.3">
      <c r="A2143" s="3" t="s">
        <v>4140</v>
      </c>
      <c r="B2143" s="4">
        <v>41796</v>
      </c>
      <c r="C2143" s="12" t="str">
        <f t="shared" si="33"/>
        <v>2014/06</v>
      </c>
      <c r="D2143" s="4">
        <v>41801</v>
      </c>
      <c r="E2143" s="3" t="s">
        <v>21</v>
      </c>
      <c r="F2143" s="3" t="s">
        <v>2136</v>
      </c>
      <c r="G2143" s="3" t="s">
        <v>4143</v>
      </c>
      <c r="H2143" s="5">
        <v>991764</v>
      </c>
      <c r="I2143" s="2">
        <v>3</v>
      </c>
      <c r="J2143" s="2">
        <v>4</v>
      </c>
      <c r="K2143" s="2">
        <v>-347.11739999999998</v>
      </c>
      <c r="L2143" s="18" t="str">
        <f>VLOOKUP(F2143,'BD customers'!$1:$1048576,2,FALSE)</f>
        <v>Grant Thornton</v>
      </c>
      <c r="M2143" s="2">
        <f>MATCH(orders[[#This Row],[Product ID]],'BD product'!A:A,0)</f>
        <v>1260</v>
      </c>
      <c r="N2143" s="2" t="str" cm="1">
        <f t="array" ref="N2143">INDEX('BD product'!A:D,M2143,2)</f>
        <v>Furniture</v>
      </c>
    </row>
    <row r="2144" spans="1:14" x14ac:dyDescent="0.3">
      <c r="A2144" s="3" t="s">
        <v>4145</v>
      </c>
      <c r="B2144" s="4">
        <v>42614</v>
      </c>
      <c r="C2144" s="12" t="str">
        <f t="shared" si="33"/>
        <v>2016/09</v>
      </c>
      <c r="D2144" s="4">
        <v>42618</v>
      </c>
      <c r="E2144" s="3" t="s">
        <v>21</v>
      </c>
      <c r="F2144" s="3" t="s">
        <v>298</v>
      </c>
      <c r="G2144" s="3" t="s">
        <v>370</v>
      </c>
      <c r="H2144" s="5">
        <v>3048</v>
      </c>
      <c r="I2144" s="2">
        <v>6</v>
      </c>
      <c r="J2144" s="2">
        <v>2</v>
      </c>
      <c r="K2144" s="2">
        <v>0.99060000000000004</v>
      </c>
      <c r="L2144" s="18" t="str">
        <f>VLOOKUP(F2144,'BD customers'!$1:$1048576,2,FALSE)</f>
        <v>Dean Katz</v>
      </c>
      <c r="M2144" s="2">
        <f>MATCH(orders[[#This Row],[Product ID]],'BD product'!A:A,0)</f>
        <v>71</v>
      </c>
      <c r="N2144" s="2" t="str" cm="1">
        <f t="array" ref="N2144">INDEX('BD product'!A:D,M2144,2)</f>
        <v>Office Supplies</v>
      </c>
    </row>
    <row r="2145" spans="1:14" x14ac:dyDescent="0.3">
      <c r="A2145" s="3" t="s">
        <v>4145</v>
      </c>
      <c r="B2145" s="4">
        <v>42614</v>
      </c>
      <c r="C2145" s="12" t="str">
        <f t="shared" si="33"/>
        <v>2016/09</v>
      </c>
      <c r="D2145" s="4">
        <v>42618</v>
      </c>
      <c r="E2145" s="3" t="s">
        <v>21</v>
      </c>
      <c r="F2145" s="3" t="s">
        <v>298</v>
      </c>
      <c r="G2145" s="3" t="s">
        <v>614</v>
      </c>
      <c r="H2145" s="5">
        <v>23988</v>
      </c>
      <c r="I2145" s="2">
        <v>2</v>
      </c>
      <c r="J2145" s="2">
        <v>4</v>
      </c>
      <c r="K2145" s="2">
        <v>-4.7976000000000001</v>
      </c>
      <c r="L2145" s="18" t="str">
        <f>VLOOKUP(F2145,'BD customers'!$1:$1048576,2,FALSE)</f>
        <v>Dean Katz</v>
      </c>
      <c r="M2145" s="2">
        <f>MATCH(orders[[#This Row],[Product ID]],'BD product'!A:A,0)</f>
        <v>127</v>
      </c>
      <c r="N2145" s="2" t="str" cm="1">
        <f t="array" ref="N2145">INDEX('BD product'!A:D,M2145,2)</f>
        <v>Technology</v>
      </c>
    </row>
    <row r="2146" spans="1:14" x14ac:dyDescent="0.3">
      <c r="A2146" s="3" t="s">
        <v>4145</v>
      </c>
      <c r="B2146" s="4">
        <v>42614</v>
      </c>
      <c r="C2146" s="12" t="str">
        <f t="shared" si="33"/>
        <v>2016/09</v>
      </c>
      <c r="D2146" s="4">
        <v>42618</v>
      </c>
      <c r="E2146" s="3" t="s">
        <v>21</v>
      </c>
      <c r="F2146" s="3" t="s">
        <v>298</v>
      </c>
      <c r="G2146" s="3" t="s">
        <v>626</v>
      </c>
      <c r="H2146" s="5">
        <v>16688</v>
      </c>
      <c r="I2146" s="2">
        <v>7</v>
      </c>
      <c r="J2146" s="2">
        <v>2</v>
      </c>
      <c r="K2146" s="2">
        <v>5.4236000000000004</v>
      </c>
      <c r="L2146" s="18" t="str">
        <f>VLOOKUP(F2146,'BD customers'!$1:$1048576,2,FALSE)</f>
        <v>Dean Katz</v>
      </c>
      <c r="M2146" s="2">
        <f>MATCH(orders[[#This Row],[Product ID]],'BD product'!A:A,0)</f>
        <v>129</v>
      </c>
      <c r="N2146" s="2" t="str" cm="1">
        <f t="array" ref="N2146">INDEX('BD product'!A:D,M2146,2)</f>
        <v>Office Supplies</v>
      </c>
    </row>
    <row r="2147" spans="1:14" x14ac:dyDescent="0.3">
      <c r="A2147" s="3" t="s">
        <v>4146</v>
      </c>
      <c r="B2147" s="4">
        <v>42546</v>
      </c>
      <c r="C2147" s="12" t="str">
        <f t="shared" si="33"/>
        <v>2016/06</v>
      </c>
      <c r="D2147" s="4">
        <v>42550</v>
      </c>
      <c r="E2147" s="3" t="s">
        <v>21</v>
      </c>
      <c r="F2147" s="3" t="s">
        <v>1459</v>
      </c>
      <c r="G2147" s="3" t="s">
        <v>1020</v>
      </c>
      <c r="H2147" s="5">
        <v>422058</v>
      </c>
      <c r="I2147" s="2">
        <v>3</v>
      </c>
      <c r="J2147" s="2">
        <v>3</v>
      </c>
      <c r="K2147" s="2">
        <v>-18.088200000000001</v>
      </c>
      <c r="L2147" s="18" t="str">
        <f>VLOOKUP(F2147,'BD customers'!$1:$1048576,2,FALSE)</f>
        <v>Theresa Swint</v>
      </c>
      <c r="M2147" s="2">
        <f>MATCH(orders[[#This Row],[Product ID]],'BD product'!A:A,0)</f>
        <v>230</v>
      </c>
      <c r="N2147" s="2" t="str" cm="1">
        <f t="array" ref="N2147">INDEX('BD product'!A:D,M2147,2)</f>
        <v>Furniture</v>
      </c>
    </row>
    <row r="2148" spans="1:14" x14ac:dyDescent="0.3">
      <c r="A2148" s="3" t="s">
        <v>4146</v>
      </c>
      <c r="B2148" s="4">
        <v>42546</v>
      </c>
      <c r="C2148" s="12" t="str">
        <f t="shared" si="33"/>
        <v>2016/06</v>
      </c>
      <c r="D2148" s="4">
        <v>42550</v>
      </c>
      <c r="E2148" s="3" t="s">
        <v>21</v>
      </c>
      <c r="F2148" s="3" t="s">
        <v>1459</v>
      </c>
      <c r="G2148" s="3" t="s">
        <v>644</v>
      </c>
      <c r="H2148" s="5">
        <v>38088</v>
      </c>
      <c r="I2148" s="2">
        <v>4</v>
      </c>
      <c r="J2148" s="2">
        <v>7</v>
      </c>
      <c r="K2148" s="2">
        <v>-27.9312</v>
      </c>
      <c r="L2148" s="18" t="str">
        <f>VLOOKUP(F2148,'BD customers'!$1:$1048576,2,FALSE)</f>
        <v>Theresa Swint</v>
      </c>
      <c r="M2148" s="2">
        <f>MATCH(orders[[#This Row],[Product ID]],'BD product'!A:A,0)</f>
        <v>134</v>
      </c>
      <c r="N2148" s="2" t="str" cm="1">
        <f t="array" ref="N2148">INDEX('BD product'!A:D,M2148,2)</f>
        <v>Office Supplies</v>
      </c>
    </row>
    <row r="2149" spans="1:14" x14ac:dyDescent="0.3">
      <c r="A2149" s="3" t="s">
        <v>4146</v>
      </c>
      <c r="B2149" s="4">
        <v>42546</v>
      </c>
      <c r="C2149" s="12" t="str">
        <f t="shared" si="33"/>
        <v>2016/06</v>
      </c>
      <c r="D2149" s="4">
        <v>42550</v>
      </c>
      <c r="E2149" s="3" t="s">
        <v>21</v>
      </c>
      <c r="F2149" s="3" t="s">
        <v>1459</v>
      </c>
      <c r="G2149" s="3" t="s">
        <v>250</v>
      </c>
      <c r="H2149" s="5">
        <v>254352</v>
      </c>
      <c r="I2149" s="2">
        <v>6</v>
      </c>
      <c r="J2149" s="2">
        <v>2</v>
      </c>
      <c r="K2149" s="2">
        <v>-50.870399999999997</v>
      </c>
      <c r="L2149" s="18" t="str">
        <f>VLOOKUP(F2149,'BD customers'!$1:$1048576,2,FALSE)</f>
        <v>Theresa Swint</v>
      </c>
      <c r="M2149" s="2">
        <f>MATCH(orders[[#This Row],[Product ID]],'BD product'!A:A,0)</f>
        <v>47</v>
      </c>
      <c r="N2149" s="2" t="str" cm="1">
        <f t="array" ref="N2149">INDEX('BD product'!A:D,M2149,2)</f>
        <v>Office Supplies</v>
      </c>
    </row>
    <row r="2150" spans="1:14" x14ac:dyDescent="0.3">
      <c r="A2150" s="3" t="s">
        <v>4147</v>
      </c>
      <c r="B2150" s="4">
        <v>41985</v>
      </c>
      <c r="C2150" s="12" t="str">
        <f t="shared" si="33"/>
        <v>2014/12</v>
      </c>
      <c r="D2150" s="4">
        <v>41990</v>
      </c>
      <c r="E2150" s="3" t="s">
        <v>21</v>
      </c>
      <c r="F2150" s="3" t="s">
        <v>4132</v>
      </c>
      <c r="G2150" s="3" t="s">
        <v>2829</v>
      </c>
      <c r="H2150" s="5">
        <v>4331</v>
      </c>
      <c r="I2150" s="2">
        <v>1</v>
      </c>
      <c r="J2150" s="2">
        <v>0</v>
      </c>
      <c r="K2150" s="2">
        <v>0.43309999999999998</v>
      </c>
      <c r="L2150" s="18" t="str">
        <f>VLOOKUP(F2150,'BD customers'!$1:$1048576,2,FALSE)</f>
        <v>William Brown</v>
      </c>
      <c r="M2150" s="2">
        <f>MATCH(orders[[#This Row],[Product ID]],'BD product'!A:A,0)</f>
        <v>786</v>
      </c>
      <c r="N2150" s="2" t="str" cm="1">
        <f t="array" ref="N2150">INDEX('BD product'!A:D,M2150,2)</f>
        <v>Furniture</v>
      </c>
    </row>
    <row r="2151" spans="1:14" x14ac:dyDescent="0.3">
      <c r="A2151" s="3" t="s">
        <v>4148</v>
      </c>
      <c r="B2151" s="4">
        <v>42825</v>
      </c>
      <c r="C2151" s="12" t="str">
        <f t="shared" si="33"/>
        <v>2017/03</v>
      </c>
      <c r="D2151" s="4">
        <v>42830</v>
      </c>
      <c r="E2151" s="3" t="s">
        <v>21</v>
      </c>
      <c r="F2151" s="3" t="s">
        <v>1439</v>
      </c>
      <c r="G2151" s="3" t="s">
        <v>4149</v>
      </c>
      <c r="H2151" s="5">
        <v>8495</v>
      </c>
      <c r="I2151" s="2">
        <v>5</v>
      </c>
      <c r="J2151" s="2">
        <v>0</v>
      </c>
      <c r="K2151" s="2">
        <v>2.2086999999999999</v>
      </c>
      <c r="L2151" s="18" t="str">
        <f>VLOOKUP(F2151,'BD customers'!$1:$1048576,2,FALSE)</f>
        <v>Denny Ordway</v>
      </c>
      <c r="M2151" s="2">
        <f>MATCH(orders[[#This Row],[Product ID]],'BD product'!A:A,0)</f>
        <v>1261</v>
      </c>
      <c r="N2151" s="2" t="str" cm="1">
        <f t="array" ref="N2151">INDEX('BD product'!A:D,M2151,2)</f>
        <v>Technology</v>
      </c>
    </row>
    <row r="2152" spans="1:14" x14ac:dyDescent="0.3">
      <c r="A2152" s="3" t="s">
        <v>4151</v>
      </c>
      <c r="B2152" s="4">
        <v>43058</v>
      </c>
      <c r="C2152" s="12" t="str">
        <f t="shared" si="33"/>
        <v>2017/11</v>
      </c>
      <c r="D2152" s="4">
        <v>43065</v>
      </c>
      <c r="E2152" s="3" t="s">
        <v>21</v>
      </c>
      <c r="F2152" s="3" t="s">
        <v>4152</v>
      </c>
      <c r="G2152" s="3" t="s">
        <v>3163</v>
      </c>
      <c r="H2152" s="5">
        <v>233058</v>
      </c>
      <c r="I2152" s="2">
        <v>3</v>
      </c>
      <c r="J2152" s="2">
        <v>3</v>
      </c>
      <c r="K2152" s="2">
        <v>-53.270400000000002</v>
      </c>
      <c r="L2152" s="18" t="str">
        <f>VLOOKUP(F2152,'BD customers'!$1:$1048576,2,FALSE)</f>
        <v>Art Ferguson</v>
      </c>
      <c r="M2152" s="2">
        <f>MATCH(orders[[#This Row],[Product ID]],'BD product'!A:A,0)</f>
        <v>915</v>
      </c>
      <c r="N2152" s="2" t="str" cm="1">
        <f t="array" ref="N2152">INDEX('BD product'!A:D,M2152,2)</f>
        <v>Furniture</v>
      </c>
    </row>
    <row r="2153" spans="1:14" x14ac:dyDescent="0.3">
      <c r="A2153" s="3" t="s">
        <v>4153</v>
      </c>
      <c r="B2153" s="4">
        <v>41967</v>
      </c>
      <c r="C2153" s="12" t="str">
        <f t="shared" si="33"/>
        <v>2014/11</v>
      </c>
      <c r="D2153" s="4">
        <v>41972</v>
      </c>
      <c r="E2153" s="3" t="s">
        <v>11</v>
      </c>
      <c r="F2153" s="3" t="s">
        <v>4154</v>
      </c>
      <c r="G2153" s="3" t="s">
        <v>1659</v>
      </c>
      <c r="H2153" s="5">
        <v>11179</v>
      </c>
      <c r="I2153" s="2">
        <v>7</v>
      </c>
      <c r="J2153" s="2">
        <v>0</v>
      </c>
      <c r="K2153" s="2">
        <v>43.598100000000002</v>
      </c>
      <c r="L2153" s="18" t="str">
        <f>VLOOKUP(F2153,'BD customers'!$1:$1048576,2,FALSE)</f>
        <v>Richard Bierner</v>
      </c>
      <c r="M2153" s="2">
        <f>MATCH(orders[[#This Row],[Product ID]],'BD product'!A:A,0)</f>
        <v>406</v>
      </c>
      <c r="N2153" s="2" t="str" cm="1">
        <f t="array" ref="N2153">INDEX('BD product'!A:D,M2153,2)</f>
        <v>Technology</v>
      </c>
    </row>
    <row r="2154" spans="1:14" x14ac:dyDescent="0.3">
      <c r="A2154" s="3" t="s">
        <v>4155</v>
      </c>
      <c r="B2154" s="4">
        <v>42330</v>
      </c>
      <c r="C2154" s="12" t="str">
        <f t="shared" si="33"/>
        <v>2015/11</v>
      </c>
      <c r="D2154" s="4">
        <v>42334</v>
      </c>
      <c r="E2154" s="3" t="s">
        <v>21</v>
      </c>
      <c r="F2154" s="3" t="s">
        <v>3358</v>
      </c>
      <c r="G2154" s="3" t="s">
        <v>3459</v>
      </c>
      <c r="H2154" s="5">
        <v>1494</v>
      </c>
      <c r="I2154" s="2">
        <v>3</v>
      </c>
      <c r="J2154" s="2">
        <v>0</v>
      </c>
      <c r="K2154" s="2">
        <v>7.0217999999999998</v>
      </c>
      <c r="L2154" s="18" t="str">
        <f>VLOOKUP(F2154,'BD customers'!$1:$1048576,2,FALSE)</f>
        <v>Andy Reiter</v>
      </c>
      <c r="M2154" s="2">
        <f>MATCH(orders[[#This Row],[Product ID]],'BD product'!A:A,0)</f>
        <v>1027</v>
      </c>
      <c r="N2154" s="2" t="str" cm="1">
        <f t="array" ref="N2154">INDEX('BD product'!A:D,M2154,2)</f>
        <v>Office Supplies</v>
      </c>
    </row>
    <row r="2155" spans="1:14" x14ac:dyDescent="0.3">
      <c r="A2155" s="3" t="s">
        <v>4156</v>
      </c>
      <c r="B2155" s="4">
        <v>42565</v>
      </c>
      <c r="C2155" s="12" t="str">
        <f t="shared" si="33"/>
        <v>2016/07</v>
      </c>
      <c r="D2155" s="4">
        <v>42569</v>
      </c>
      <c r="E2155" s="3" t="s">
        <v>21</v>
      </c>
      <c r="F2155" s="3" t="s">
        <v>696</v>
      </c>
      <c r="G2155" s="3" t="s">
        <v>2301</v>
      </c>
      <c r="H2155" s="5">
        <v>1416</v>
      </c>
      <c r="I2155" s="2">
        <v>2</v>
      </c>
      <c r="J2155" s="2">
        <v>2</v>
      </c>
      <c r="K2155" s="2">
        <v>0.51329999999999998</v>
      </c>
      <c r="L2155" s="18" t="str">
        <f>VLOOKUP(F2155,'BD customers'!$1:$1048576,2,FALSE)</f>
        <v>Dan Reichenbach</v>
      </c>
      <c r="M2155" s="2">
        <f>MATCH(orders[[#This Row],[Product ID]],'BD product'!A:A,0)</f>
        <v>610</v>
      </c>
      <c r="N2155" s="2" t="str" cm="1">
        <f t="array" ref="N2155">INDEX('BD product'!A:D,M2155,2)</f>
        <v>Office Supplies</v>
      </c>
    </row>
    <row r="2156" spans="1:14" x14ac:dyDescent="0.3">
      <c r="A2156" s="3" t="s">
        <v>4157</v>
      </c>
      <c r="B2156" s="4">
        <v>42490</v>
      </c>
      <c r="C2156" s="12" t="str">
        <f t="shared" si="33"/>
        <v>2016/04</v>
      </c>
      <c r="D2156" s="4">
        <v>42495</v>
      </c>
      <c r="E2156" s="3" t="s">
        <v>21</v>
      </c>
      <c r="F2156" s="3" t="s">
        <v>115</v>
      </c>
      <c r="G2156" s="3" t="s">
        <v>3771</v>
      </c>
      <c r="H2156" s="5">
        <v>22608</v>
      </c>
      <c r="I2156" s="2">
        <v>3</v>
      </c>
      <c r="J2156" s="2">
        <v>6</v>
      </c>
      <c r="K2156" s="2">
        <v>-10.1736</v>
      </c>
      <c r="L2156" s="18" t="str">
        <f>VLOOKUP(F2156,'BD customers'!$1:$1048576,2,FALSE)</f>
        <v>Ben Ferrer</v>
      </c>
      <c r="M2156" s="2">
        <f>MATCH(orders[[#This Row],[Product ID]],'BD product'!A:A,0)</f>
        <v>1157</v>
      </c>
      <c r="N2156" s="2" t="str" cm="1">
        <f t="array" ref="N2156">INDEX('BD product'!A:D,M2156,2)</f>
        <v>Furniture</v>
      </c>
    </row>
    <row r="2157" spans="1:14" x14ac:dyDescent="0.3">
      <c r="A2157" s="3" t="s">
        <v>4158</v>
      </c>
      <c r="B2157" s="4">
        <v>42576</v>
      </c>
      <c r="C2157" s="12" t="str">
        <f t="shared" si="33"/>
        <v>2016/07</v>
      </c>
      <c r="D2157" s="4">
        <v>42578</v>
      </c>
      <c r="E2157" s="3" t="s">
        <v>11</v>
      </c>
      <c r="F2157" s="3" t="s">
        <v>2066</v>
      </c>
      <c r="G2157" s="3" t="s">
        <v>1276</v>
      </c>
      <c r="H2157" s="5">
        <v>2148</v>
      </c>
      <c r="I2157" s="2">
        <v>6</v>
      </c>
      <c r="J2157" s="2">
        <v>0</v>
      </c>
      <c r="K2157" s="2">
        <v>0.1074</v>
      </c>
      <c r="L2157" s="18" t="str">
        <f>VLOOKUP(F2157,'BD customers'!$1:$1048576,2,FALSE)</f>
        <v>Larry Blacks</v>
      </c>
      <c r="M2157" s="2">
        <f>MATCH(orders[[#This Row],[Product ID]],'BD product'!A:A,0)</f>
        <v>296</v>
      </c>
      <c r="N2157" s="2" t="str" cm="1">
        <f t="array" ref="N2157">INDEX('BD product'!A:D,M2157,2)</f>
        <v>Office Supplies</v>
      </c>
    </row>
    <row r="2158" spans="1:14" x14ac:dyDescent="0.3">
      <c r="A2158" s="3" t="s">
        <v>4159</v>
      </c>
      <c r="B2158" s="4">
        <v>41812</v>
      </c>
      <c r="C2158" s="12" t="str">
        <f t="shared" si="33"/>
        <v>2014/06</v>
      </c>
      <c r="D2158" s="4">
        <v>41814</v>
      </c>
      <c r="E2158" s="3" t="s">
        <v>64</v>
      </c>
      <c r="F2158" s="3" t="s">
        <v>191</v>
      </c>
      <c r="G2158" s="3" t="s">
        <v>2732</v>
      </c>
      <c r="H2158" s="5">
        <v>50181</v>
      </c>
      <c r="I2158" s="2">
        <v>3</v>
      </c>
      <c r="J2158" s="2">
        <v>0</v>
      </c>
      <c r="K2158" s="2">
        <v>0</v>
      </c>
      <c r="L2158" s="18" t="str">
        <f>VLOOKUP(F2158,'BD customers'!$1:$1048576,2,FALSE)</f>
        <v>Dianna Vittorini</v>
      </c>
      <c r="M2158" s="2">
        <f>MATCH(orders[[#This Row],[Product ID]],'BD product'!A:A,0)</f>
        <v>751</v>
      </c>
      <c r="N2158" s="2" t="str" cm="1">
        <f t="array" ref="N2158">INDEX('BD product'!A:D,M2158,2)</f>
        <v>Office Supplies</v>
      </c>
    </row>
    <row r="2159" spans="1:14" x14ac:dyDescent="0.3">
      <c r="A2159" s="3" t="s">
        <v>4159</v>
      </c>
      <c r="B2159" s="4">
        <v>41812</v>
      </c>
      <c r="C2159" s="12" t="str">
        <f t="shared" si="33"/>
        <v>2014/06</v>
      </c>
      <c r="D2159" s="4">
        <v>41814</v>
      </c>
      <c r="E2159" s="3" t="s">
        <v>64</v>
      </c>
      <c r="F2159" s="3" t="s">
        <v>191</v>
      </c>
      <c r="G2159" s="3" t="s">
        <v>1640</v>
      </c>
      <c r="H2159" s="5">
        <v>16194</v>
      </c>
      <c r="I2159" s="2">
        <v>3</v>
      </c>
      <c r="J2159" s="2">
        <v>0</v>
      </c>
      <c r="K2159" s="2">
        <v>9.7164000000000001</v>
      </c>
      <c r="L2159" s="18" t="str">
        <f>VLOOKUP(F2159,'BD customers'!$1:$1048576,2,FALSE)</f>
        <v>Dianna Vittorini</v>
      </c>
      <c r="M2159" s="2">
        <f>MATCH(orders[[#This Row],[Product ID]],'BD product'!A:A,0)</f>
        <v>400</v>
      </c>
      <c r="N2159" s="2" t="str" cm="1">
        <f t="array" ref="N2159">INDEX('BD product'!A:D,M2159,2)</f>
        <v>Office Supplies</v>
      </c>
    </row>
    <row r="2160" spans="1:14" x14ac:dyDescent="0.3">
      <c r="A2160" s="3" t="s">
        <v>4160</v>
      </c>
      <c r="B2160" s="4">
        <v>43029</v>
      </c>
      <c r="C2160" s="12" t="str">
        <f t="shared" si="33"/>
        <v>2017/10</v>
      </c>
      <c r="D2160" s="4">
        <v>43034</v>
      </c>
      <c r="E2160" s="3" t="s">
        <v>21</v>
      </c>
      <c r="F2160" s="3" t="s">
        <v>544</v>
      </c>
      <c r="G2160" s="3" t="s">
        <v>4161</v>
      </c>
      <c r="H2160" s="5">
        <v>17856</v>
      </c>
      <c r="I2160" s="2">
        <v>4</v>
      </c>
      <c r="J2160" s="2">
        <v>2</v>
      </c>
      <c r="K2160" s="2">
        <v>2.0087999999999999</v>
      </c>
      <c r="L2160" s="18" t="str">
        <f>VLOOKUP(F2160,'BD customers'!$1:$1048576,2,FALSE)</f>
        <v>Neil Knudson</v>
      </c>
      <c r="M2160" s="2">
        <f>MATCH(orders[[#This Row],[Product ID]],'BD product'!A:A,0)</f>
        <v>1262</v>
      </c>
      <c r="N2160" s="2" t="str" cm="1">
        <f t="array" ref="N2160">INDEX('BD product'!A:D,M2160,2)</f>
        <v>Office Supplies</v>
      </c>
    </row>
    <row r="2161" spans="1:14" x14ac:dyDescent="0.3">
      <c r="A2161" s="3" t="s">
        <v>4163</v>
      </c>
      <c r="B2161" s="4">
        <v>42616</v>
      </c>
      <c r="C2161" s="12" t="str">
        <f t="shared" si="33"/>
        <v>2016/09</v>
      </c>
      <c r="D2161" s="4">
        <v>42622</v>
      </c>
      <c r="E2161" s="3" t="s">
        <v>21</v>
      </c>
      <c r="F2161" s="3" t="s">
        <v>607</v>
      </c>
      <c r="G2161" s="3" t="s">
        <v>3149</v>
      </c>
      <c r="H2161" s="5">
        <v>8808</v>
      </c>
      <c r="I2161" s="2">
        <v>3</v>
      </c>
      <c r="J2161" s="2">
        <v>8</v>
      </c>
      <c r="K2161" s="2">
        <v>-14.973599999999999</v>
      </c>
      <c r="L2161" s="18" t="str">
        <f>VLOOKUP(F2161,'BD customers'!$1:$1048576,2,FALSE)</f>
        <v>Carlos Soltero</v>
      </c>
      <c r="M2161" s="2">
        <f>MATCH(orders[[#This Row],[Product ID]],'BD product'!A:A,0)</f>
        <v>910</v>
      </c>
      <c r="N2161" s="2" t="str" cm="1">
        <f t="array" ref="N2161">INDEX('BD product'!A:D,M2161,2)</f>
        <v>Office Supplies</v>
      </c>
    </row>
    <row r="2162" spans="1:14" x14ac:dyDescent="0.3">
      <c r="A2162" s="3" t="s">
        <v>4164</v>
      </c>
      <c r="B2162" s="4">
        <v>42504</v>
      </c>
      <c r="C2162" s="12" t="str">
        <f t="shared" si="33"/>
        <v>2016/05</v>
      </c>
      <c r="D2162" s="4">
        <v>42504</v>
      </c>
      <c r="E2162" s="3" t="s">
        <v>41</v>
      </c>
      <c r="F2162" s="3" t="s">
        <v>983</v>
      </c>
      <c r="G2162" s="3" t="s">
        <v>3576</v>
      </c>
      <c r="H2162" s="5">
        <v>79384</v>
      </c>
      <c r="I2162" s="2">
        <v>1</v>
      </c>
      <c r="J2162" s="2">
        <v>2</v>
      </c>
      <c r="K2162" s="2">
        <v>2.9769000000000001</v>
      </c>
      <c r="L2162" s="18" t="str">
        <f>VLOOKUP(F2162,'BD customers'!$1:$1048576,2,FALSE)</f>
        <v>Logan Haushalter</v>
      </c>
      <c r="M2162" s="2">
        <f>MATCH(orders[[#This Row],[Product ID]],'BD product'!A:A,0)</f>
        <v>1073</v>
      </c>
      <c r="N2162" s="2" t="str" cm="1">
        <f t="array" ref="N2162">INDEX('BD product'!A:D,M2162,2)</f>
        <v>Furniture</v>
      </c>
    </row>
    <row r="2163" spans="1:14" x14ac:dyDescent="0.3">
      <c r="A2163" s="3" t="s">
        <v>4165</v>
      </c>
      <c r="B2163" s="4">
        <v>42376</v>
      </c>
      <c r="C2163" s="12" t="str">
        <f t="shared" si="33"/>
        <v>2016/01</v>
      </c>
      <c r="D2163" s="4">
        <v>42381</v>
      </c>
      <c r="E2163" s="3" t="s">
        <v>21</v>
      </c>
      <c r="F2163" s="3" t="s">
        <v>592</v>
      </c>
      <c r="G2163" s="3" t="s">
        <v>4166</v>
      </c>
      <c r="H2163" s="5">
        <v>3458</v>
      </c>
      <c r="I2163" s="2">
        <v>1</v>
      </c>
      <c r="J2163" s="2">
        <v>0</v>
      </c>
      <c r="K2163" s="2">
        <v>10.0282</v>
      </c>
      <c r="L2163" s="18" t="str">
        <f>VLOOKUP(F2163,'BD customers'!$1:$1048576,2,FALSE)</f>
        <v>Dianna Wilson</v>
      </c>
      <c r="M2163" s="2">
        <f>MATCH(orders[[#This Row],[Product ID]],'BD product'!A:A,0)</f>
        <v>1263</v>
      </c>
      <c r="N2163" s="2" t="str" cm="1">
        <f t="array" ref="N2163">INDEX('BD product'!A:D,M2163,2)</f>
        <v>Office Supplies</v>
      </c>
    </row>
    <row r="2164" spans="1:14" x14ac:dyDescent="0.3">
      <c r="A2164" s="3" t="s">
        <v>4168</v>
      </c>
      <c r="B2164" s="4">
        <v>42807</v>
      </c>
      <c r="C2164" s="12" t="str">
        <f t="shared" si="33"/>
        <v>2017/03</v>
      </c>
      <c r="D2164" s="4">
        <v>42813</v>
      </c>
      <c r="E2164" s="3" t="s">
        <v>21</v>
      </c>
      <c r="F2164" s="3" t="s">
        <v>4169</v>
      </c>
      <c r="G2164" s="3" t="s">
        <v>3590</v>
      </c>
      <c r="H2164" s="5">
        <v>31455</v>
      </c>
      <c r="I2164" s="2">
        <v>3</v>
      </c>
      <c r="J2164" s="2">
        <v>0</v>
      </c>
      <c r="K2164" s="2">
        <v>15.0984</v>
      </c>
      <c r="L2164" s="18" t="str">
        <f>VLOOKUP(F2164,'BD customers'!$1:$1048576,2,FALSE)</f>
        <v>Karen Ferguson</v>
      </c>
      <c r="M2164" s="2">
        <f>MATCH(orders[[#This Row],[Product ID]],'BD product'!A:A,0)</f>
        <v>1080</v>
      </c>
      <c r="N2164" s="2" t="str" cm="1">
        <f t="array" ref="N2164">INDEX('BD product'!A:D,M2164,2)</f>
        <v>Office Supplies</v>
      </c>
    </row>
    <row r="2165" spans="1:14" x14ac:dyDescent="0.3">
      <c r="A2165" s="3" t="s">
        <v>4170</v>
      </c>
      <c r="B2165" s="4">
        <v>42656</v>
      </c>
      <c r="C2165" s="12" t="str">
        <f t="shared" si="33"/>
        <v>2016/10</v>
      </c>
      <c r="D2165" s="4">
        <v>42662</v>
      </c>
      <c r="E2165" s="3" t="s">
        <v>21</v>
      </c>
      <c r="F2165" s="3" t="s">
        <v>427</v>
      </c>
      <c r="G2165" s="3" t="s">
        <v>2452</v>
      </c>
      <c r="H2165" s="5">
        <v>191976</v>
      </c>
      <c r="I2165" s="2">
        <v>3</v>
      </c>
      <c r="J2165" s="2">
        <v>2</v>
      </c>
      <c r="K2165" s="2">
        <v>2.3997000000000002</v>
      </c>
      <c r="L2165" s="18" t="str">
        <f>VLOOKUP(F2165,'BD customers'!$1:$1048576,2,FALSE)</f>
        <v>Helen Andreada</v>
      </c>
      <c r="M2165" s="2">
        <f>MATCH(orders[[#This Row],[Product ID]],'BD product'!A:A,0)</f>
        <v>659</v>
      </c>
      <c r="N2165" s="2" t="str" cm="1">
        <f t="array" ref="N2165">INDEX('BD product'!A:D,M2165,2)</f>
        <v>Technology</v>
      </c>
    </row>
    <row r="2166" spans="1:14" x14ac:dyDescent="0.3">
      <c r="A2166" s="3" t="s">
        <v>4170</v>
      </c>
      <c r="B2166" s="4">
        <v>42656</v>
      </c>
      <c r="C2166" s="12" t="str">
        <f t="shared" si="33"/>
        <v>2016/10</v>
      </c>
      <c r="D2166" s="4">
        <v>42662</v>
      </c>
      <c r="E2166" s="3" t="s">
        <v>21</v>
      </c>
      <c r="F2166" s="3" t="s">
        <v>427</v>
      </c>
      <c r="G2166" s="3" t="s">
        <v>4171</v>
      </c>
      <c r="H2166" s="5">
        <v>8288</v>
      </c>
      <c r="I2166" s="2">
        <v>2</v>
      </c>
      <c r="J2166" s="2">
        <v>2</v>
      </c>
      <c r="K2166" s="2">
        <v>3.0044</v>
      </c>
      <c r="L2166" s="18" t="str">
        <f>VLOOKUP(F2166,'BD customers'!$1:$1048576,2,FALSE)</f>
        <v>Helen Andreada</v>
      </c>
      <c r="M2166" s="2">
        <f>MATCH(orders[[#This Row],[Product ID]],'BD product'!A:A,0)</f>
        <v>1264</v>
      </c>
      <c r="N2166" s="2" t="str" cm="1">
        <f t="array" ref="N2166">INDEX('BD product'!A:D,M2166,2)</f>
        <v>Office Supplies</v>
      </c>
    </row>
    <row r="2167" spans="1:14" x14ac:dyDescent="0.3">
      <c r="A2167" s="3" t="s">
        <v>4170</v>
      </c>
      <c r="B2167" s="4">
        <v>42656</v>
      </c>
      <c r="C2167" s="12" t="str">
        <f t="shared" si="33"/>
        <v>2016/10</v>
      </c>
      <c r="D2167" s="4">
        <v>42662</v>
      </c>
      <c r="E2167" s="3" t="s">
        <v>21</v>
      </c>
      <c r="F2167" s="3" t="s">
        <v>427</v>
      </c>
      <c r="G2167" s="3" t="s">
        <v>2227</v>
      </c>
      <c r="H2167" s="5">
        <v>13992</v>
      </c>
      <c r="I2167" s="2">
        <v>5</v>
      </c>
      <c r="J2167" s="2">
        <v>6</v>
      </c>
      <c r="K2167" s="2">
        <v>-15.041399999999999</v>
      </c>
      <c r="L2167" s="18" t="str">
        <f>VLOOKUP(F2167,'BD customers'!$1:$1048576,2,FALSE)</f>
        <v>Helen Andreada</v>
      </c>
      <c r="M2167" s="2">
        <f>MATCH(orders[[#This Row],[Product ID]],'BD product'!A:A,0)</f>
        <v>585</v>
      </c>
      <c r="N2167" s="2" t="str" cm="1">
        <f t="array" ref="N2167">INDEX('BD product'!A:D,M2167,2)</f>
        <v>Furniture</v>
      </c>
    </row>
    <row r="2168" spans="1:14" x14ac:dyDescent="0.3">
      <c r="A2168" s="3" t="s">
        <v>4170</v>
      </c>
      <c r="B2168" s="4">
        <v>42656</v>
      </c>
      <c r="C2168" s="12" t="str">
        <f t="shared" si="33"/>
        <v>2016/10</v>
      </c>
      <c r="D2168" s="4">
        <v>42662</v>
      </c>
      <c r="E2168" s="3" t="s">
        <v>21</v>
      </c>
      <c r="F2168" s="3" t="s">
        <v>427</v>
      </c>
      <c r="G2168" s="3" t="s">
        <v>3803</v>
      </c>
      <c r="H2168" s="5">
        <v>15872</v>
      </c>
      <c r="I2168" s="2">
        <v>1</v>
      </c>
      <c r="J2168" s="2">
        <v>2</v>
      </c>
      <c r="K2168" s="2">
        <v>1.1903999999999999</v>
      </c>
      <c r="L2168" s="18" t="str">
        <f>VLOOKUP(F2168,'BD customers'!$1:$1048576,2,FALSE)</f>
        <v>Helen Andreada</v>
      </c>
      <c r="M2168" s="2">
        <f>MATCH(orders[[#This Row],[Product ID]],'BD product'!A:A,0)</f>
        <v>1169</v>
      </c>
      <c r="N2168" s="2" t="str" cm="1">
        <f t="array" ref="N2168">INDEX('BD product'!A:D,M2168,2)</f>
        <v>Office Supplies</v>
      </c>
    </row>
    <row r="2169" spans="1:14" x14ac:dyDescent="0.3">
      <c r="A2169" s="3" t="s">
        <v>4170</v>
      </c>
      <c r="B2169" s="4">
        <v>42656</v>
      </c>
      <c r="C2169" s="12" t="str">
        <f t="shared" si="33"/>
        <v>2016/10</v>
      </c>
      <c r="D2169" s="4">
        <v>42662</v>
      </c>
      <c r="E2169" s="3" t="s">
        <v>21</v>
      </c>
      <c r="F2169" s="3" t="s">
        <v>427</v>
      </c>
      <c r="G2169" s="3" t="s">
        <v>1318</v>
      </c>
      <c r="H2169" s="5">
        <v>6286</v>
      </c>
      <c r="I2169" s="2">
        <v>7</v>
      </c>
      <c r="J2169" s="2">
        <v>8</v>
      </c>
      <c r="K2169" s="2">
        <v>-11.000500000000001</v>
      </c>
      <c r="L2169" s="18" t="str">
        <f>VLOOKUP(F2169,'BD customers'!$1:$1048576,2,FALSE)</f>
        <v>Helen Andreada</v>
      </c>
      <c r="M2169" s="2">
        <f>MATCH(orders[[#This Row],[Product ID]],'BD product'!A:A,0)</f>
        <v>309</v>
      </c>
      <c r="N2169" s="2" t="str" cm="1">
        <f t="array" ref="N2169">INDEX('BD product'!A:D,M2169,2)</f>
        <v>Office Supplies</v>
      </c>
    </row>
    <row r="2170" spans="1:14" x14ac:dyDescent="0.3">
      <c r="A2170" s="3" t="s">
        <v>4173</v>
      </c>
      <c r="B2170" s="4">
        <v>42762</v>
      </c>
      <c r="C2170" s="12" t="str">
        <f t="shared" si="33"/>
        <v>2017/01</v>
      </c>
      <c r="D2170" s="4">
        <v>42765</v>
      </c>
      <c r="E2170" s="3" t="s">
        <v>11</v>
      </c>
      <c r="F2170" s="3" t="s">
        <v>4174</v>
      </c>
      <c r="G2170" s="3" t="s">
        <v>2019</v>
      </c>
      <c r="H2170" s="5">
        <v>14016</v>
      </c>
      <c r="I2170" s="2">
        <v>3</v>
      </c>
      <c r="J2170" s="2">
        <v>2</v>
      </c>
      <c r="K2170" s="2">
        <v>0.17519999999999999</v>
      </c>
      <c r="L2170" s="18" t="str">
        <f>VLOOKUP(F2170,'BD customers'!$1:$1048576,2,FALSE)</f>
        <v>John Huston</v>
      </c>
      <c r="M2170" s="2">
        <f>MATCH(orders[[#This Row],[Product ID]],'BD product'!A:A,0)</f>
        <v>514</v>
      </c>
      <c r="N2170" s="2" t="str" cm="1">
        <f t="array" ref="N2170">INDEX('BD product'!A:D,M2170,2)</f>
        <v>Office Supplies</v>
      </c>
    </row>
    <row r="2171" spans="1:14" x14ac:dyDescent="0.3">
      <c r="A2171" s="3" t="s">
        <v>4173</v>
      </c>
      <c r="B2171" s="4">
        <v>42762</v>
      </c>
      <c r="C2171" s="12" t="str">
        <f t="shared" si="33"/>
        <v>2017/01</v>
      </c>
      <c r="D2171" s="4">
        <v>42765</v>
      </c>
      <c r="E2171" s="3" t="s">
        <v>11</v>
      </c>
      <c r="F2171" s="3" t="s">
        <v>4174</v>
      </c>
      <c r="G2171" s="3" t="s">
        <v>2595</v>
      </c>
      <c r="H2171" s="5">
        <v>71976</v>
      </c>
      <c r="I2171" s="2">
        <v>3</v>
      </c>
      <c r="J2171" s="2">
        <v>2</v>
      </c>
      <c r="K2171" s="2">
        <v>-0.89970000000000006</v>
      </c>
      <c r="L2171" s="18" t="str">
        <f>VLOOKUP(F2171,'BD customers'!$1:$1048576,2,FALSE)</f>
        <v>John Huston</v>
      </c>
      <c r="M2171" s="2">
        <f>MATCH(orders[[#This Row],[Product ID]],'BD product'!A:A,0)</f>
        <v>703</v>
      </c>
      <c r="N2171" s="2" t="str" cm="1">
        <f t="array" ref="N2171">INDEX('BD product'!A:D,M2171,2)</f>
        <v>Technology</v>
      </c>
    </row>
    <row r="2172" spans="1:14" x14ac:dyDescent="0.3">
      <c r="A2172" s="3" t="s">
        <v>4173</v>
      </c>
      <c r="B2172" s="4">
        <v>42762</v>
      </c>
      <c r="C2172" s="12" t="str">
        <f t="shared" si="33"/>
        <v>2017/01</v>
      </c>
      <c r="D2172" s="4">
        <v>42765</v>
      </c>
      <c r="E2172" s="3" t="s">
        <v>11</v>
      </c>
      <c r="F2172" s="3" t="s">
        <v>4174</v>
      </c>
      <c r="G2172" s="3" t="s">
        <v>751</v>
      </c>
      <c r="H2172" s="5">
        <v>107982</v>
      </c>
      <c r="I2172" s="2">
        <v>3</v>
      </c>
      <c r="J2172" s="2">
        <v>4</v>
      </c>
      <c r="K2172" s="2">
        <v>-26.9955</v>
      </c>
      <c r="L2172" s="18" t="str">
        <f>VLOOKUP(F2172,'BD customers'!$1:$1048576,2,FALSE)</f>
        <v>John Huston</v>
      </c>
      <c r="M2172" s="2">
        <f>MATCH(orders[[#This Row],[Product ID]],'BD product'!A:A,0)</f>
        <v>162</v>
      </c>
      <c r="N2172" s="2" t="str" cm="1">
        <f t="array" ref="N2172">INDEX('BD product'!A:D,M2172,2)</f>
        <v>Technology</v>
      </c>
    </row>
    <row r="2173" spans="1:14" x14ac:dyDescent="0.3">
      <c r="A2173" s="3" t="s">
        <v>4175</v>
      </c>
      <c r="B2173" s="4">
        <v>43058</v>
      </c>
      <c r="C2173" s="12" t="str">
        <f t="shared" si="33"/>
        <v>2017/11</v>
      </c>
      <c r="D2173" s="4">
        <v>43064</v>
      </c>
      <c r="E2173" s="3" t="s">
        <v>21</v>
      </c>
      <c r="F2173" s="3" t="s">
        <v>217</v>
      </c>
      <c r="G2173" s="3" t="s">
        <v>2385</v>
      </c>
      <c r="H2173" s="5">
        <v>305312</v>
      </c>
      <c r="I2173" s="2">
        <v>2</v>
      </c>
      <c r="J2173" s="2">
        <v>3</v>
      </c>
      <c r="K2173" s="2">
        <v>-8.7232000000000003</v>
      </c>
      <c r="L2173" s="18" t="str">
        <f>VLOOKUP(F2173,'BD customers'!$1:$1048576,2,FALSE)</f>
        <v>Linda Cazamias</v>
      </c>
      <c r="M2173" s="2">
        <f>MATCH(orders[[#This Row],[Product ID]],'BD product'!A:A,0)</f>
        <v>637</v>
      </c>
      <c r="N2173" s="2" t="str" cm="1">
        <f t="array" ref="N2173">INDEX('BD product'!A:D,M2173,2)</f>
        <v>Furniture</v>
      </c>
    </row>
    <row r="2174" spans="1:14" x14ac:dyDescent="0.3">
      <c r="A2174" s="3" t="s">
        <v>4176</v>
      </c>
      <c r="B2174" s="4">
        <v>41852</v>
      </c>
      <c r="C2174" s="12" t="str">
        <f t="shared" si="33"/>
        <v>2014/08</v>
      </c>
      <c r="D2174" s="4">
        <v>41854</v>
      </c>
      <c r="E2174" s="3" t="s">
        <v>64</v>
      </c>
      <c r="F2174" s="3" t="s">
        <v>4177</v>
      </c>
      <c r="G2174" s="3" t="s">
        <v>4178</v>
      </c>
      <c r="H2174" s="5">
        <v>19752</v>
      </c>
      <c r="I2174" s="2">
        <v>3</v>
      </c>
      <c r="J2174" s="2">
        <v>2</v>
      </c>
      <c r="K2174" s="2">
        <v>6.9131999999999998</v>
      </c>
      <c r="L2174" s="18" t="str">
        <f>VLOOKUP(F2174,'BD customers'!$1:$1048576,2,FALSE)</f>
        <v>Ivan Liston</v>
      </c>
      <c r="M2174" s="2">
        <f>MATCH(orders[[#This Row],[Product ID]],'BD product'!A:A,0)</f>
        <v>1265</v>
      </c>
      <c r="N2174" s="2" t="str" cm="1">
        <f t="array" ref="N2174">INDEX('BD product'!A:D,M2174,2)</f>
        <v>Office Supplies</v>
      </c>
    </row>
    <row r="2175" spans="1:14" x14ac:dyDescent="0.3">
      <c r="A2175" s="3" t="s">
        <v>4180</v>
      </c>
      <c r="B2175" s="4">
        <v>42581</v>
      </c>
      <c r="C2175" s="12" t="str">
        <f t="shared" si="33"/>
        <v>2016/07</v>
      </c>
      <c r="D2175" s="4">
        <v>42586</v>
      </c>
      <c r="E2175" s="3" t="s">
        <v>21</v>
      </c>
      <c r="F2175" s="3" t="s">
        <v>338</v>
      </c>
      <c r="G2175" s="3" t="s">
        <v>3613</v>
      </c>
      <c r="H2175" s="5">
        <v>9264</v>
      </c>
      <c r="I2175" s="2">
        <v>3</v>
      </c>
      <c r="J2175" s="2">
        <v>8</v>
      </c>
      <c r="K2175" s="2">
        <v>-1.3895999999999999</v>
      </c>
      <c r="L2175" s="18" t="str">
        <f>VLOOKUP(F2175,'BD customers'!$1:$1048576,2,FALSE)</f>
        <v>Lindsay Shagiari</v>
      </c>
      <c r="M2175" s="2">
        <f>MATCH(orders[[#This Row],[Product ID]],'BD product'!A:A,0)</f>
        <v>1089</v>
      </c>
      <c r="N2175" s="2" t="str" cm="1">
        <f t="array" ref="N2175">INDEX('BD product'!A:D,M2175,2)</f>
        <v>Office Supplies</v>
      </c>
    </row>
    <row r="2176" spans="1:14" x14ac:dyDescent="0.3">
      <c r="A2176" s="3" t="s">
        <v>4181</v>
      </c>
      <c r="B2176" s="4">
        <v>42215</v>
      </c>
      <c r="C2176" s="12" t="str">
        <f t="shared" si="33"/>
        <v>2015/07</v>
      </c>
      <c r="D2176" s="4">
        <v>42219</v>
      </c>
      <c r="E2176" s="3" t="s">
        <v>11</v>
      </c>
      <c r="F2176" s="3" t="s">
        <v>4048</v>
      </c>
      <c r="G2176" s="3" t="s">
        <v>3994</v>
      </c>
      <c r="H2176" s="5">
        <v>61792</v>
      </c>
      <c r="I2176" s="2">
        <v>4</v>
      </c>
      <c r="J2176" s="2">
        <v>2</v>
      </c>
      <c r="K2176" s="2">
        <v>6.1791999999999998</v>
      </c>
      <c r="L2176" s="18" t="str">
        <f>VLOOKUP(F2176,'BD customers'!$1:$1048576,2,FALSE)</f>
        <v>Corey Catlett</v>
      </c>
      <c r="M2176" s="2">
        <f>MATCH(orders[[#This Row],[Product ID]],'BD product'!A:A,0)</f>
        <v>1222</v>
      </c>
      <c r="N2176" s="2" t="str" cm="1">
        <f t="array" ref="N2176">INDEX('BD product'!A:D,M2176,2)</f>
        <v>Office Supplies</v>
      </c>
    </row>
    <row r="2177" spans="1:14" x14ac:dyDescent="0.3">
      <c r="A2177" s="3" t="s">
        <v>4182</v>
      </c>
      <c r="B2177" s="4">
        <v>42658</v>
      </c>
      <c r="C2177" s="12" t="str">
        <f t="shared" si="33"/>
        <v>2016/10</v>
      </c>
      <c r="D2177" s="4">
        <v>42664</v>
      </c>
      <c r="E2177" s="3" t="s">
        <v>21</v>
      </c>
      <c r="F2177" s="3" t="s">
        <v>4183</v>
      </c>
      <c r="G2177" s="3" t="s">
        <v>4184</v>
      </c>
      <c r="H2177" s="5">
        <v>4568</v>
      </c>
      <c r="I2177" s="2">
        <v>2</v>
      </c>
      <c r="J2177" s="2">
        <v>0</v>
      </c>
      <c r="K2177" s="2">
        <v>21.012799999999999</v>
      </c>
      <c r="L2177" s="18" t="str">
        <f>VLOOKUP(F2177,'BD customers'!$1:$1048576,2,FALSE)</f>
        <v>Patrick Bzostek</v>
      </c>
      <c r="M2177" s="2">
        <f>MATCH(orders[[#This Row],[Product ID]],'BD product'!A:A,0)</f>
        <v>1266</v>
      </c>
      <c r="N2177" s="2" t="str" cm="1">
        <f t="array" ref="N2177">INDEX('BD product'!A:D,M2177,2)</f>
        <v>Office Supplies</v>
      </c>
    </row>
    <row r="2178" spans="1:14" x14ac:dyDescent="0.3">
      <c r="A2178" s="3" t="s">
        <v>4182</v>
      </c>
      <c r="B2178" s="4">
        <v>42658</v>
      </c>
      <c r="C2178" s="12" t="str">
        <f t="shared" ref="C2178:C2241" si="34">TEXT(B2178,"aaaa/mm")</f>
        <v>2016/10</v>
      </c>
      <c r="D2178" s="4">
        <v>42664</v>
      </c>
      <c r="E2178" s="3" t="s">
        <v>21</v>
      </c>
      <c r="F2178" s="3" t="s">
        <v>4183</v>
      </c>
      <c r="G2178" s="3" t="s">
        <v>3603</v>
      </c>
      <c r="H2178" s="5">
        <v>6012</v>
      </c>
      <c r="I2178" s="2">
        <v>9</v>
      </c>
      <c r="J2178" s="2">
        <v>0</v>
      </c>
      <c r="K2178" s="2">
        <v>28.857600000000001</v>
      </c>
      <c r="L2178" s="18" t="str">
        <f>VLOOKUP(F2178,'BD customers'!$1:$1048576,2,FALSE)</f>
        <v>Patrick Bzostek</v>
      </c>
      <c r="M2178" s="2">
        <f>MATCH(orders[[#This Row],[Product ID]],'BD product'!A:A,0)</f>
        <v>1085</v>
      </c>
      <c r="N2178" s="2" t="str" cm="1">
        <f t="array" ref="N2178">INDEX('BD product'!A:D,M2178,2)</f>
        <v>Office Supplies</v>
      </c>
    </row>
    <row r="2179" spans="1:14" x14ac:dyDescent="0.3">
      <c r="A2179" s="3" t="s">
        <v>4182</v>
      </c>
      <c r="B2179" s="4">
        <v>42658</v>
      </c>
      <c r="C2179" s="12" t="str">
        <f t="shared" si="34"/>
        <v>2016/10</v>
      </c>
      <c r="D2179" s="4">
        <v>42664</v>
      </c>
      <c r="E2179" s="3" t="s">
        <v>21</v>
      </c>
      <c r="F2179" s="3" t="s">
        <v>4183</v>
      </c>
      <c r="G2179" s="3" t="s">
        <v>3696</v>
      </c>
      <c r="H2179" s="5">
        <v>4172</v>
      </c>
      <c r="I2179" s="2">
        <v>5</v>
      </c>
      <c r="J2179" s="2">
        <v>2</v>
      </c>
      <c r="K2179" s="2">
        <v>13.0375</v>
      </c>
      <c r="L2179" s="18" t="str">
        <f>VLOOKUP(F2179,'BD customers'!$1:$1048576,2,FALSE)</f>
        <v>Patrick Bzostek</v>
      </c>
      <c r="M2179" s="2">
        <f>MATCH(orders[[#This Row],[Product ID]],'BD product'!A:A,0)</f>
        <v>1126</v>
      </c>
      <c r="N2179" s="2" t="str" cm="1">
        <f t="array" ref="N2179">INDEX('BD product'!A:D,M2179,2)</f>
        <v>Office Supplies</v>
      </c>
    </row>
    <row r="2180" spans="1:14" x14ac:dyDescent="0.3">
      <c r="A2180" s="3" t="s">
        <v>4182</v>
      </c>
      <c r="B2180" s="4">
        <v>42658</v>
      </c>
      <c r="C2180" s="12" t="str">
        <f t="shared" si="34"/>
        <v>2016/10</v>
      </c>
      <c r="D2180" s="4">
        <v>42664</v>
      </c>
      <c r="E2180" s="3" t="s">
        <v>21</v>
      </c>
      <c r="F2180" s="3" t="s">
        <v>4183</v>
      </c>
      <c r="G2180" s="3" t="s">
        <v>1714</v>
      </c>
      <c r="H2180" s="5">
        <v>716</v>
      </c>
      <c r="I2180" s="2">
        <v>8</v>
      </c>
      <c r="J2180" s="2">
        <v>0</v>
      </c>
      <c r="K2180" s="2">
        <v>3.2936000000000001</v>
      </c>
      <c r="L2180" s="18" t="str">
        <f>VLOOKUP(F2180,'BD customers'!$1:$1048576,2,FALSE)</f>
        <v>Patrick Bzostek</v>
      </c>
      <c r="M2180" s="2">
        <f>MATCH(orders[[#This Row],[Product ID]],'BD product'!A:A,0)</f>
        <v>424</v>
      </c>
      <c r="N2180" s="2" t="str" cm="1">
        <f t="array" ref="N2180">INDEX('BD product'!A:D,M2180,2)</f>
        <v>Office Supplies</v>
      </c>
    </row>
    <row r="2181" spans="1:14" x14ac:dyDescent="0.3">
      <c r="A2181" s="3" t="s">
        <v>4186</v>
      </c>
      <c r="B2181" s="4">
        <v>42497</v>
      </c>
      <c r="C2181" s="12" t="str">
        <f t="shared" si="34"/>
        <v>2016/05</v>
      </c>
      <c r="D2181" s="4">
        <v>42501</v>
      </c>
      <c r="E2181" s="3" t="s">
        <v>21</v>
      </c>
      <c r="F2181" s="3" t="s">
        <v>1534</v>
      </c>
      <c r="G2181" s="3" t="s">
        <v>1427</v>
      </c>
      <c r="H2181" s="5">
        <v>85232</v>
      </c>
      <c r="I2181" s="2">
        <v>7</v>
      </c>
      <c r="J2181" s="2">
        <v>2</v>
      </c>
      <c r="K2181" s="2">
        <v>30.896599999999999</v>
      </c>
      <c r="L2181" s="18" t="str">
        <f>VLOOKUP(F2181,'BD customers'!$1:$1048576,2,FALSE)</f>
        <v>Caroline Jumper</v>
      </c>
      <c r="M2181" s="2">
        <f>MATCH(orders[[#This Row],[Product ID]],'BD product'!A:A,0)</f>
        <v>340</v>
      </c>
      <c r="N2181" s="2" t="str" cm="1">
        <f t="array" ref="N2181">INDEX('BD product'!A:D,M2181,2)</f>
        <v>Office Supplies</v>
      </c>
    </row>
    <row r="2182" spans="1:14" x14ac:dyDescent="0.3">
      <c r="A2182" s="3" t="s">
        <v>4186</v>
      </c>
      <c r="B2182" s="4">
        <v>42497</v>
      </c>
      <c r="C2182" s="12" t="str">
        <f t="shared" si="34"/>
        <v>2016/05</v>
      </c>
      <c r="D2182" s="4">
        <v>42501</v>
      </c>
      <c r="E2182" s="3" t="s">
        <v>21</v>
      </c>
      <c r="F2182" s="3" t="s">
        <v>1534</v>
      </c>
      <c r="G2182" s="3" t="s">
        <v>1739</v>
      </c>
      <c r="H2182" s="5">
        <v>444</v>
      </c>
      <c r="I2182" s="2">
        <v>3</v>
      </c>
      <c r="J2182" s="2">
        <v>0</v>
      </c>
      <c r="K2182" s="2">
        <v>2.2200000000000001E-2</v>
      </c>
      <c r="L2182" s="18" t="str">
        <f>VLOOKUP(F2182,'BD customers'!$1:$1048576,2,FALSE)</f>
        <v>Caroline Jumper</v>
      </c>
      <c r="M2182" s="2">
        <f>MATCH(orders[[#This Row],[Product ID]],'BD product'!A:A,0)</f>
        <v>431</v>
      </c>
      <c r="N2182" s="2" t="str" cm="1">
        <f t="array" ref="N2182">INDEX('BD product'!A:D,M2182,2)</f>
        <v>Office Supplies</v>
      </c>
    </row>
    <row r="2183" spans="1:14" x14ac:dyDescent="0.3">
      <c r="A2183" s="3" t="s">
        <v>4186</v>
      </c>
      <c r="B2183" s="4">
        <v>42497</v>
      </c>
      <c r="C2183" s="12" t="str">
        <f t="shared" si="34"/>
        <v>2016/05</v>
      </c>
      <c r="D2183" s="4">
        <v>42501</v>
      </c>
      <c r="E2183" s="3" t="s">
        <v>21</v>
      </c>
      <c r="F2183" s="3" t="s">
        <v>1534</v>
      </c>
      <c r="G2183" s="3" t="s">
        <v>4187</v>
      </c>
      <c r="H2183" s="5">
        <v>442764</v>
      </c>
      <c r="I2183" s="2">
        <v>4</v>
      </c>
      <c r="J2183" s="2">
        <v>1</v>
      </c>
      <c r="K2183" s="2">
        <v>59.035200000000003</v>
      </c>
      <c r="L2183" s="18" t="str">
        <f>VLOOKUP(F2183,'BD customers'!$1:$1048576,2,FALSE)</f>
        <v>Caroline Jumper</v>
      </c>
      <c r="M2183" s="2">
        <f>MATCH(orders[[#This Row],[Product ID]],'BD product'!A:A,0)</f>
        <v>1267</v>
      </c>
      <c r="N2183" s="2" t="str" cm="1">
        <f t="array" ref="N2183">INDEX('BD product'!A:D,M2183,2)</f>
        <v>Furniture</v>
      </c>
    </row>
    <row r="2184" spans="1:14" x14ac:dyDescent="0.3">
      <c r="A2184" s="3" t="s">
        <v>4186</v>
      </c>
      <c r="B2184" s="4">
        <v>42497</v>
      </c>
      <c r="C2184" s="12" t="str">
        <f t="shared" si="34"/>
        <v>2016/05</v>
      </c>
      <c r="D2184" s="4">
        <v>42501</v>
      </c>
      <c r="E2184" s="3" t="s">
        <v>21</v>
      </c>
      <c r="F2184" s="3" t="s">
        <v>1534</v>
      </c>
      <c r="G2184" s="3" t="s">
        <v>3759</v>
      </c>
      <c r="H2184" s="5">
        <v>399995</v>
      </c>
      <c r="I2184" s="2">
        <v>5</v>
      </c>
      <c r="J2184" s="2">
        <v>0</v>
      </c>
      <c r="K2184" s="2">
        <v>1159.9855</v>
      </c>
      <c r="L2184" s="18" t="str">
        <f>VLOOKUP(F2184,'BD customers'!$1:$1048576,2,FALSE)</f>
        <v>Caroline Jumper</v>
      </c>
      <c r="M2184" s="2">
        <f>MATCH(orders[[#This Row],[Product ID]],'BD product'!A:A,0)</f>
        <v>1152</v>
      </c>
      <c r="N2184" s="2" t="str" cm="1">
        <f t="array" ref="N2184">INDEX('BD product'!A:D,M2184,2)</f>
        <v>Technology</v>
      </c>
    </row>
    <row r="2185" spans="1:14" x14ac:dyDescent="0.3">
      <c r="A2185" s="3" t="s">
        <v>4186</v>
      </c>
      <c r="B2185" s="4">
        <v>42497</v>
      </c>
      <c r="C2185" s="12" t="str">
        <f t="shared" si="34"/>
        <v>2016/05</v>
      </c>
      <c r="D2185" s="4">
        <v>42501</v>
      </c>
      <c r="E2185" s="3" t="s">
        <v>21</v>
      </c>
      <c r="F2185" s="3" t="s">
        <v>1534</v>
      </c>
      <c r="G2185" s="3" t="s">
        <v>492</v>
      </c>
      <c r="H2185" s="5">
        <v>19995</v>
      </c>
      <c r="I2185" s="2">
        <v>5</v>
      </c>
      <c r="J2185" s="2">
        <v>0</v>
      </c>
      <c r="K2185" s="2">
        <v>21.994499999999999</v>
      </c>
      <c r="L2185" s="18" t="str">
        <f>VLOOKUP(F2185,'BD customers'!$1:$1048576,2,FALSE)</f>
        <v>Caroline Jumper</v>
      </c>
      <c r="M2185" s="2">
        <f>MATCH(orders[[#This Row],[Product ID]],'BD product'!A:A,0)</f>
        <v>99</v>
      </c>
      <c r="N2185" s="2" t="str" cm="1">
        <f t="array" ref="N2185">INDEX('BD product'!A:D,M2185,2)</f>
        <v>Technology</v>
      </c>
    </row>
    <row r="2186" spans="1:14" x14ac:dyDescent="0.3">
      <c r="A2186" s="3" t="s">
        <v>4186</v>
      </c>
      <c r="B2186" s="4">
        <v>42497</v>
      </c>
      <c r="C2186" s="12" t="str">
        <f t="shared" si="34"/>
        <v>2016/05</v>
      </c>
      <c r="D2186" s="4">
        <v>42501</v>
      </c>
      <c r="E2186" s="3" t="s">
        <v>21</v>
      </c>
      <c r="F2186" s="3" t="s">
        <v>1534</v>
      </c>
      <c r="G2186" s="3" t="s">
        <v>2710</v>
      </c>
      <c r="H2186" s="5">
        <v>6368</v>
      </c>
      <c r="I2186" s="2">
        <v>8</v>
      </c>
      <c r="J2186" s="2">
        <v>0</v>
      </c>
      <c r="K2186" s="2">
        <v>28.019200000000001</v>
      </c>
      <c r="L2186" s="18" t="str">
        <f>VLOOKUP(F2186,'BD customers'!$1:$1048576,2,FALSE)</f>
        <v>Caroline Jumper</v>
      </c>
      <c r="M2186" s="2">
        <f>MATCH(orders[[#This Row],[Product ID]],'BD product'!A:A,0)</f>
        <v>742</v>
      </c>
      <c r="N2186" s="2" t="str" cm="1">
        <f t="array" ref="N2186">INDEX('BD product'!A:D,M2186,2)</f>
        <v>Furniture</v>
      </c>
    </row>
    <row r="2187" spans="1:14" x14ac:dyDescent="0.3">
      <c r="A2187" s="3" t="s">
        <v>4189</v>
      </c>
      <c r="B2187" s="4">
        <v>42948</v>
      </c>
      <c r="C2187" s="12" t="str">
        <f t="shared" si="34"/>
        <v>2017/08</v>
      </c>
      <c r="D2187" s="4">
        <v>42951</v>
      </c>
      <c r="E2187" s="3" t="s">
        <v>11</v>
      </c>
      <c r="F2187" s="3" t="s">
        <v>873</v>
      </c>
      <c r="G2187" s="3" t="s">
        <v>675</v>
      </c>
      <c r="H2187" s="5">
        <v>54896</v>
      </c>
      <c r="I2187" s="2">
        <v>2</v>
      </c>
      <c r="J2187" s="2">
        <v>2</v>
      </c>
      <c r="K2187" s="2">
        <v>18.5274</v>
      </c>
      <c r="L2187" s="18" t="str">
        <f>VLOOKUP(F2187,'BD customers'!$1:$1048576,2,FALSE)</f>
        <v>Heather Kirkland</v>
      </c>
      <c r="M2187" s="2">
        <f>MATCH(orders[[#This Row],[Product ID]],'BD product'!A:A,0)</f>
        <v>143</v>
      </c>
      <c r="N2187" s="2" t="str" cm="1">
        <f t="array" ref="N2187">INDEX('BD product'!A:D,M2187,2)</f>
        <v>Office Supplies</v>
      </c>
    </row>
    <row r="2188" spans="1:14" x14ac:dyDescent="0.3">
      <c r="A2188" s="3" t="s">
        <v>4190</v>
      </c>
      <c r="B2188" s="4">
        <v>42565</v>
      </c>
      <c r="C2188" s="12" t="str">
        <f t="shared" si="34"/>
        <v>2016/07</v>
      </c>
      <c r="D2188" s="4">
        <v>42565</v>
      </c>
      <c r="E2188" s="3" t="s">
        <v>41</v>
      </c>
      <c r="F2188" s="3" t="s">
        <v>4191</v>
      </c>
      <c r="G2188" s="3" t="s">
        <v>811</v>
      </c>
      <c r="H2188" s="5">
        <v>290</v>
      </c>
      <c r="I2188" s="2">
        <v>2</v>
      </c>
      <c r="J2188" s="2">
        <v>0</v>
      </c>
      <c r="K2188" s="2">
        <v>7.2499999999999995E-2</v>
      </c>
      <c r="L2188" s="18" t="str">
        <f>VLOOKUP(F2188,'BD customers'!$1:$1048576,2,FALSE)</f>
        <v>Rob Haberlin</v>
      </c>
      <c r="M2188" s="2">
        <f>MATCH(orders[[#This Row],[Product ID]],'BD product'!A:A,0)</f>
        <v>176</v>
      </c>
      <c r="N2188" s="2" t="str" cm="1">
        <f t="array" ref="N2188">INDEX('BD product'!A:D,M2188,2)</f>
        <v>Technology</v>
      </c>
    </row>
    <row r="2189" spans="1:14" x14ac:dyDescent="0.3">
      <c r="A2189" s="3" t="s">
        <v>4192</v>
      </c>
      <c r="B2189" s="4">
        <v>42957</v>
      </c>
      <c r="C2189" s="12" t="str">
        <f t="shared" si="34"/>
        <v>2017/08</v>
      </c>
      <c r="D2189" s="4">
        <v>42962</v>
      </c>
      <c r="E2189" s="3" t="s">
        <v>21</v>
      </c>
      <c r="F2189" s="3" t="s">
        <v>4177</v>
      </c>
      <c r="G2189" s="3" t="s">
        <v>3499</v>
      </c>
      <c r="H2189" s="5">
        <v>7008</v>
      </c>
      <c r="I2189" s="2">
        <v>6</v>
      </c>
      <c r="J2189" s="2">
        <v>0</v>
      </c>
      <c r="K2189" s="2">
        <v>0.35039999999999999</v>
      </c>
      <c r="L2189" s="18" t="str">
        <f>VLOOKUP(F2189,'BD customers'!$1:$1048576,2,FALSE)</f>
        <v>Ivan Liston</v>
      </c>
      <c r="M2189" s="2">
        <f>MATCH(orders[[#This Row],[Product ID]],'BD product'!A:A,0)</f>
        <v>1042</v>
      </c>
      <c r="N2189" s="2" t="str" cm="1">
        <f t="array" ref="N2189">INDEX('BD product'!A:D,M2189,2)</f>
        <v>Office Supplies</v>
      </c>
    </row>
    <row r="2190" spans="1:14" x14ac:dyDescent="0.3">
      <c r="A2190" s="3" t="s">
        <v>4192</v>
      </c>
      <c r="B2190" s="4">
        <v>42957</v>
      </c>
      <c r="C2190" s="12" t="str">
        <f t="shared" si="34"/>
        <v>2017/08</v>
      </c>
      <c r="D2190" s="4">
        <v>42962</v>
      </c>
      <c r="E2190" s="3" t="s">
        <v>21</v>
      </c>
      <c r="F2190" s="3" t="s">
        <v>4177</v>
      </c>
      <c r="G2190" s="3" t="s">
        <v>379</v>
      </c>
      <c r="H2190" s="5">
        <v>1213</v>
      </c>
      <c r="I2190" s="2">
        <v>2</v>
      </c>
      <c r="J2190" s="2">
        <v>0</v>
      </c>
      <c r="K2190" s="2">
        <v>2.5472999999999999</v>
      </c>
      <c r="L2190" s="18" t="str">
        <f>VLOOKUP(F2190,'BD customers'!$1:$1048576,2,FALSE)</f>
        <v>Ivan Liston</v>
      </c>
      <c r="M2190" s="2">
        <f>MATCH(orders[[#This Row],[Product ID]],'BD product'!A:A,0)</f>
        <v>73</v>
      </c>
      <c r="N2190" s="2" t="str" cm="1">
        <f t="array" ref="N2190">INDEX('BD product'!A:D,M2190,2)</f>
        <v>Furniture</v>
      </c>
    </row>
    <row r="2191" spans="1:14" x14ac:dyDescent="0.3">
      <c r="A2191" s="3" t="s">
        <v>4192</v>
      </c>
      <c r="B2191" s="4">
        <v>42957</v>
      </c>
      <c r="C2191" s="12" t="str">
        <f t="shared" si="34"/>
        <v>2017/08</v>
      </c>
      <c r="D2191" s="4">
        <v>42962</v>
      </c>
      <c r="E2191" s="3" t="s">
        <v>21</v>
      </c>
      <c r="F2191" s="3" t="s">
        <v>4177</v>
      </c>
      <c r="G2191" s="3" t="s">
        <v>1288</v>
      </c>
      <c r="H2191" s="5">
        <v>145449</v>
      </c>
      <c r="I2191" s="2">
        <v>9</v>
      </c>
      <c r="J2191" s="2">
        <v>0</v>
      </c>
      <c r="K2191" s="2">
        <v>378.16739999999999</v>
      </c>
      <c r="L2191" s="18" t="str">
        <f>VLOOKUP(F2191,'BD customers'!$1:$1048576,2,FALSE)</f>
        <v>Ivan Liston</v>
      </c>
      <c r="M2191" s="2">
        <f>MATCH(orders[[#This Row],[Product ID]],'BD product'!A:A,0)</f>
        <v>299</v>
      </c>
      <c r="N2191" s="2" t="str" cm="1">
        <f t="array" ref="N2191">INDEX('BD product'!A:D,M2191,2)</f>
        <v>Technology</v>
      </c>
    </row>
    <row r="2192" spans="1:14" x14ac:dyDescent="0.3">
      <c r="A2192" s="3" t="s">
        <v>4193</v>
      </c>
      <c r="B2192" s="4">
        <v>42546</v>
      </c>
      <c r="C2192" s="12" t="str">
        <f t="shared" si="34"/>
        <v>2016/06</v>
      </c>
      <c r="D2192" s="4">
        <v>42550</v>
      </c>
      <c r="E2192" s="3" t="s">
        <v>21</v>
      </c>
      <c r="F2192" s="3" t="s">
        <v>1240</v>
      </c>
      <c r="G2192" s="3" t="s">
        <v>4194</v>
      </c>
      <c r="H2192" s="5">
        <v>6081</v>
      </c>
      <c r="I2192" s="2">
        <v>3</v>
      </c>
      <c r="J2192" s="2">
        <v>0</v>
      </c>
      <c r="K2192" s="2">
        <v>17.026800000000001</v>
      </c>
      <c r="L2192" s="18" t="str">
        <f>VLOOKUP(F2192,'BD customers'!$1:$1048576,2,FALSE)</f>
        <v>Alan Shonely</v>
      </c>
      <c r="M2192" s="2">
        <f>MATCH(orders[[#This Row],[Product ID]],'BD product'!A:A,0)</f>
        <v>1268</v>
      </c>
      <c r="N2192" s="2" t="str" cm="1">
        <f t="array" ref="N2192">INDEX('BD product'!A:D,M2192,2)</f>
        <v>Office Supplies</v>
      </c>
    </row>
    <row r="2193" spans="1:14" x14ac:dyDescent="0.3">
      <c r="A2193" s="3" t="s">
        <v>4196</v>
      </c>
      <c r="B2193" s="4">
        <v>42714</v>
      </c>
      <c r="C2193" s="12" t="str">
        <f t="shared" si="34"/>
        <v>2016/12</v>
      </c>
      <c r="D2193" s="4">
        <v>42721</v>
      </c>
      <c r="E2193" s="3" t="s">
        <v>21</v>
      </c>
      <c r="F2193" s="3" t="s">
        <v>1189</v>
      </c>
      <c r="G2193" s="3" t="s">
        <v>4082</v>
      </c>
      <c r="H2193" s="5">
        <v>153552</v>
      </c>
      <c r="I2193" s="2">
        <v>3</v>
      </c>
      <c r="J2193" s="2">
        <v>2</v>
      </c>
      <c r="K2193" s="2">
        <v>51.823799999999999</v>
      </c>
      <c r="L2193" s="18" t="str">
        <f>VLOOKUP(F2193,'BD customers'!$1:$1048576,2,FALSE)</f>
        <v>Arthur Prichep</v>
      </c>
      <c r="M2193" s="2">
        <f>MATCH(orders[[#This Row],[Product ID]],'BD product'!A:A,0)</f>
        <v>1244</v>
      </c>
      <c r="N2193" s="2" t="str" cm="1">
        <f t="array" ref="N2193">INDEX('BD product'!A:D,M2193,2)</f>
        <v>Office Supplies</v>
      </c>
    </row>
    <row r="2194" spans="1:14" x14ac:dyDescent="0.3">
      <c r="A2194" s="3" t="s">
        <v>4196</v>
      </c>
      <c r="B2194" s="4">
        <v>42714</v>
      </c>
      <c r="C2194" s="12" t="str">
        <f t="shared" si="34"/>
        <v>2016/12</v>
      </c>
      <c r="D2194" s="4">
        <v>42721</v>
      </c>
      <c r="E2194" s="3" t="s">
        <v>21</v>
      </c>
      <c r="F2194" s="3" t="s">
        <v>1189</v>
      </c>
      <c r="G2194" s="3" t="s">
        <v>3671</v>
      </c>
      <c r="H2194" s="5">
        <v>6534</v>
      </c>
      <c r="I2194" s="2">
        <v>3</v>
      </c>
      <c r="J2194" s="2">
        <v>0</v>
      </c>
      <c r="K2194" s="2">
        <v>2.2869000000000002</v>
      </c>
      <c r="L2194" s="18" t="str">
        <f>VLOOKUP(F2194,'BD customers'!$1:$1048576,2,FALSE)</f>
        <v>Arthur Prichep</v>
      </c>
      <c r="M2194" s="2">
        <f>MATCH(orders[[#This Row],[Product ID]],'BD product'!A:A,0)</f>
        <v>1114</v>
      </c>
      <c r="N2194" s="2" t="str" cm="1">
        <f t="array" ref="N2194">INDEX('BD product'!A:D,M2194,2)</f>
        <v>Office Supplies</v>
      </c>
    </row>
    <row r="2195" spans="1:14" x14ac:dyDescent="0.3">
      <c r="A2195" s="3" t="s">
        <v>4196</v>
      </c>
      <c r="B2195" s="4">
        <v>42714</v>
      </c>
      <c r="C2195" s="12" t="str">
        <f t="shared" si="34"/>
        <v>2016/12</v>
      </c>
      <c r="D2195" s="4">
        <v>42721</v>
      </c>
      <c r="E2195" s="3" t="s">
        <v>21</v>
      </c>
      <c r="F2195" s="3" t="s">
        <v>1189</v>
      </c>
      <c r="G2195" s="3" t="s">
        <v>3472</v>
      </c>
      <c r="H2195" s="5">
        <v>12392</v>
      </c>
      <c r="I2195" s="2">
        <v>4</v>
      </c>
      <c r="J2195" s="2">
        <v>0</v>
      </c>
      <c r="K2195" s="2">
        <v>5.5763999999999996</v>
      </c>
      <c r="L2195" s="18" t="str">
        <f>VLOOKUP(F2195,'BD customers'!$1:$1048576,2,FALSE)</f>
        <v>Arthur Prichep</v>
      </c>
      <c r="M2195" s="2">
        <f>MATCH(orders[[#This Row],[Product ID]],'BD product'!A:A,0)</f>
        <v>1032</v>
      </c>
      <c r="N2195" s="2" t="str" cm="1">
        <f t="array" ref="N2195">INDEX('BD product'!A:D,M2195,2)</f>
        <v>Office Supplies</v>
      </c>
    </row>
    <row r="2196" spans="1:14" x14ac:dyDescent="0.3">
      <c r="A2196" s="3" t="s">
        <v>4196</v>
      </c>
      <c r="B2196" s="4">
        <v>42714</v>
      </c>
      <c r="C2196" s="12" t="str">
        <f t="shared" si="34"/>
        <v>2016/12</v>
      </c>
      <c r="D2196" s="4">
        <v>42721</v>
      </c>
      <c r="E2196" s="3" t="s">
        <v>21</v>
      </c>
      <c r="F2196" s="3" t="s">
        <v>1189</v>
      </c>
      <c r="G2196" s="3" t="s">
        <v>4197</v>
      </c>
      <c r="H2196" s="5">
        <v>351</v>
      </c>
      <c r="I2196" s="2">
        <v>3</v>
      </c>
      <c r="J2196" s="2">
        <v>0</v>
      </c>
      <c r="K2196" s="2">
        <v>1.2284999999999999</v>
      </c>
      <c r="L2196" s="18" t="str">
        <f>VLOOKUP(F2196,'BD customers'!$1:$1048576,2,FALSE)</f>
        <v>Arthur Prichep</v>
      </c>
      <c r="M2196" s="2">
        <f>MATCH(orders[[#This Row],[Product ID]],'BD product'!A:A,0)</f>
        <v>1269</v>
      </c>
      <c r="N2196" s="2" t="str" cm="1">
        <f t="array" ref="N2196">INDEX('BD product'!A:D,M2196,2)</f>
        <v>Office Supplies</v>
      </c>
    </row>
    <row r="2197" spans="1:14" x14ac:dyDescent="0.3">
      <c r="A2197" s="3" t="s">
        <v>4196</v>
      </c>
      <c r="B2197" s="4">
        <v>42714</v>
      </c>
      <c r="C2197" s="12" t="str">
        <f t="shared" si="34"/>
        <v>2016/12</v>
      </c>
      <c r="D2197" s="4">
        <v>42721</v>
      </c>
      <c r="E2197" s="3" t="s">
        <v>21</v>
      </c>
      <c r="F2197" s="3" t="s">
        <v>1189</v>
      </c>
      <c r="G2197" s="3" t="s">
        <v>3509</v>
      </c>
      <c r="H2197" s="5">
        <v>4475</v>
      </c>
      <c r="I2197" s="2">
        <v>5</v>
      </c>
      <c r="J2197" s="2">
        <v>0</v>
      </c>
      <c r="K2197" s="2">
        <v>8.5024999999999995</v>
      </c>
      <c r="L2197" s="18" t="str">
        <f>VLOOKUP(F2197,'BD customers'!$1:$1048576,2,FALSE)</f>
        <v>Arthur Prichep</v>
      </c>
      <c r="M2197" s="2">
        <f>MATCH(orders[[#This Row],[Product ID]],'BD product'!A:A,0)</f>
        <v>1046</v>
      </c>
      <c r="N2197" s="2" t="str" cm="1">
        <f t="array" ref="N2197">INDEX('BD product'!A:D,M2197,2)</f>
        <v>Technology</v>
      </c>
    </row>
    <row r="2198" spans="1:14" x14ac:dyDescent="0.3">
      <c r="A2198" s="3" t="s">
        <v>4199</v>
      </c>
      <c r="B2198" s="4">
        <v>42705</v>
      </c>
      <c r="C2198" s="12" t="str">
        <f t="shared" si="34"/>
        <v>2016/12</v>
      </c>
      <c r="D2198" s="4">
        <v>42710</v>
      </c>
      <c r="E2198" s="3" t="s">
        <v>21</v>
      </c>
      <c r="F2198" s="3" t="s">
        <v>155</v>
      </c>
      <c r="G2198" s="3" t="s">
        <v>651</v>
      </c>
      <c r="H2198" s="5">
        <v>4704</v>
      </c>
      <c r="I2198" s="2">
        <v>2</v>
      </c>
      <c r="J2198" s="2">
        <v>2</v>
      </c>
      <c r="K2198" s="2">
        <v>0.41160000000000002</v>
      </c>
      <c r="L2198" s="18" t="str">
        <f>VLOOKUP(F2198,'BD customers'!$1:$1048576,2,FALSE)</f>
        <v>Allen Goldenen</v>
      </c>
      <c r="M2198" s="2">
        <f>MATCH(orders[[#This Row],[Product ID]],'BD product'!A:A,0)</f>
        <v>136</v>
      </c>
      <c r="N2198" s="2" t="str" cm="1">
        <f t="array" ref="N2198">INDEX('BD product'!A:D,M2198,2)</f>
        <v>Office Supplies</v>
      </c>
    </row>
    <row r="2199" spans="1:14" x14ac:dyDescent="0.3">
      <c r="A2199" s="3" t="s">
        <v>4200</v>
      </c>
      <c r="B2199" s="4">
        <v>41971</v>
      </c>
      <c r="C2199" s="12" t="str">
        <f t="shared" si="34"/>
        <v>2014/11</v>
      </c>
      <c r="D2199" s="4">
        <v>41977</v>
      </c>
      <c r="E2199" s="3" t="s">
        <v>21</v>
      </c>
      <c r="F2199" s="3" t="s">
        <v>4060</v>
      </c>
      <c r="G2199" s="3" t="s">
        <v>2173</v>
      </c>
      <c r="H2199" s="5">
        <v>1467</v>
      </c>
      <c r="I2199" s="2">
        <v>3</v>
      </c>
      <c r="J2199" s="2">
        <v>0</v>
      </c>
      <c r="K2199" s="2">
        <v>3.9609000000000001</v>
      </c>
      <c r="L2199" s="18" t="str">
        <f>VLOOKUP(F2199,'BD customers'!$1:$1048576,2,FALSE)</f>
        <v>Bart Folk</v>
      </c>
      <c r="M2199" s="2">
        <f>MATCH(orders[[#This Row],[Product ID]],'BD product'!A:A,0)</f>
        <v>565</v>
      </c>
      <c r="N2199" s="2" t="str" cm="1">
        <f t="array" ref="N2199">INDEX('BD product'!A:D,M2199,2)</f>
        <v>Office Supplies</v>
      </c>
    </row>
    <row r="2200" spans="1:14" x14ac:dyDescent="0.3">
      <c r="A2200" s="3" t="s">
        <v>4201</v>
      </c>
      <c r="B2200" s="4">
        <v>42091</v>
      </c>
      <c r="C2200" s="12" t="str">
        <f t="shared" si="34"/>
        <v>2015/03</v>
      </c>
      <c r="D2200" s="4">
        <v>42096</v>
      </c>
      <c r="E2200" s="3" t="s">
        <v>21</v>
      </c>
      <c r="F2200" s="3" t="s">
        <v>1996</v>
      </c>
      <c r="G2200" s="3" t="s">
        <v>460</v>
      </c>
      <c r="H2200" s="5">
        <v>15552</v>
      </c>
      <c r="I2200" s="2">
        <v>3</v>
      </c>
      <c r="J2200" s="2">
        <v>2</v>
      </c>
      <c r="K2200" s="2">
        <v>5.4432</v>
      </c>
      <c r="L2200" s="18" t="str">
        <f>VLOOKUP(F2200,'BD customers'!$1:$1048576,2,FALSE)</f>
        <v>Chloris Kastensmidt</v>
      </c>
      <c r="M2200" s="2">
        <f>MATCH(orders[[#This Row],[Product ID]],'BD product'!A:A,0)</f>
        <v>91</v>
      </c>
      <c r="N2200" s="2" t="str" cm="1">
        <f t="array" ref="N2200">INDEX('BD product'!A:D,M2200,2)</f>
        <v>Office Supplies</v>
      </c>
    </row>
    <row r="2201" spans="1:14" x14ac:dyDescent="0.3">
      <c r="A2201" s="3" t="s">
        <v>4201</v>
      </c>
      <c r="B2201" s="4">
        <v>42091</v>
      </c>
      <c r="C2201" s="12" t="str">
        <f t="shared" si="34"/>
        <v>2015/03</v>
      </c>
      <c r="D2201" s="4">
        <v>42096</v>
      </c>
      <c r="E2201" s="3" t="s">
        <v>21</v>
      </c>
      <c r="F2201" s="3" t="s">
        <v>1996</v>
      </c>
      <c r="G2201" s="3" t="s">
        <v>3998</v>
      </c>
      <c r="H2201" s="5">
        <v>5232</v>
      </c>
      <c r="I2201" s="2">
        <v>1</v>
      </c>
      <c r="J2201" s="2">
        <v>2</v>
      </c>
      <c r="K2201" s="2">
        <v>1.7003999999999999</v>
      </c>
      <c r="L2201" s="18" t="str">
        <f>VLOOKUP(F2201,'BD customers'!$1:$1048576,2,FALSE)</f>
        <v>Chloris Kastensmidt</v>
      </c>
      <c r="M2201" s="2">
        <f>MATCH(orders[[#This Row],[Product ID]],'BD product'!A:A,0)</f>
        <v>1223</v>
      </c>
      <c r="N2201" s="2" t="str" cm="1">
        <f t="array" ref="N2201">INDEX('BD product'!A:D,M2201,2)</f>
        <v>Office Supplies</v>
      </c>
    </row>
    <row r="2202" spans="1:14" x14ac:dyDescent="0.3">
      <c r="A2202" s="3" t="s">
        <v>4202</v>
      </c>
      <c r="B2202" s="4">
        <v>41791</v>
      </c>
      <c r="C2202" s="12" t="str">
        <f t="shared" si="34"/>
        <v>2014/06</v>
      </c>
      <c r="D2202" s="4">
        <v>41796</v>
      </c>
      <c r="E2202" s="3" t="s">
        <v>21</v>
      </c>
      <c r="F2202" s="3" t="s">
        <v>2048</v>
      </c>
      <c r="G2202" s="3" t="s">
        <v>1449</v>
      </c>
      <c r="H2202" s="5">
        <v>222</v>
      </c>
      <c r="I2202" s="2">
        <v>6</v>
      </c>
      <c r="J2202" s="2">
        <v>0</v>
      </c>
      <c r="K2202" s="2">
        <v>0.91020000000000001</v>
      </c>
      <c r="L2202" s="18" t="str">
        <f>VLOOKUP(F2202,'BD customers'!$1:$1048576,2,FALSE)</f>
        <v>Liz Thompson</v>
      </c>
      <c r="M2202" s="2">
        <f>MATCH(orders[[#This Row],[Product ID]],'BD product'!A:A,0)</f>
        <v>347</v>
      </c>
      <c r="N2202" s="2" t="str" cm="1">
        <f t="array" ref="N2202">INDEX('BD product'!A:D,M2202,2)</f>
        <v>Furniture</v>
      </c>
    </row>
    <row r="2203" spans="1:14" x14ac:dyDescent="0.3">
      <c r="A2203" s="3" t="s">
        <v>4202</v>
      </c>
      <c r="B2203" s="4">
        <v>41791</v>
      </c>
      <c r="C2203" s="12" t="str">
        <f t="shared" si="34"/>
        <v>2014/06</v>
      </c>
      <c r="D2203" s="4">
        <v>41796</v>
      </c>
      <c r="E2203" s="3" t="s">
        <v>21</v>
      </c>
      <c r="F2203" s="3" t="s">
        <v>2048</v>
      </c>
      <c r="G2203" s="3" t="s">
        <v>922</v>
      </c>
      <c r="H2203" s="5">
        <v>88193</v>
      </c>
      <c r="I2203" s="2">
        <v>7</v>
      </c>
      <c r="J2203" s="2">
        <v>0</v>
      </c>
      <c r="K2203" s="2">
        <v>229.30179999999999</v>
      </c>
      <c r="L2203" s="18" t="str">
        <f>VLOOKUP(F2203,'BD customers'!$1:$1048576,2,FALSE)</f>
        <v>Liz Thompson</v>
      </c>
      <c r="M2203" s="2">
        <f>MATCH(orders[[#This Row],[Product ID]],'BD product'!A:A,0)</f>
        <v>204</v>
      </c>
      <c r="N2203" s="2" t="str" cm="1">
        <f t="array" ref="N2203">INDEX('BD product'!A:D,M2203,2)</f>
        <v>Technology</v>
      </c>
    </row>
    <row r="2204" spans="1:14" x14ac:dyDescent="0.3">
      <c r="A2204" s="3" t="s">
        <v>4203</v>
      </c>
      <c r="B2204" s="4">
        <v>42253</v>
      </c>
      <c r="C2204" s="12" t="str">
        <f t="shared" si="34"/>
        <v>2015/09</v>
      </c>
      <c r="D2204" s="4">
        <v>42259</v>
      </c>
      <c r="E2204" s="3" t="s">
        <v>21</v>
      </c>
      <c r="F2204" s="3" t="s">
        <v>3168</v>
      </c>
      <c r="G2204" s="3" t="s">
        <v>1350</v>
      </c>
      <c r="H2204" s="5">
        <v>6096</v>
      </c>
      <c r="I2204" s="2">
        <v>2</v>
      </c>
      <c r="J2204" s="2">
        <v>2</v>
      </c>
      <c r="K2204" s="2">
        <v>2.1335999999999999</v>
      </c>
      <c r="L2204" s="18" t="str">
        <f>VLOOKUP(F2204,'BD customers'!$1:$1048576,2,FALSE)</f>
        <v>Beth Thompson</v>
      </c>
      <c r="M2204" s="2">
        <f>MATCH(orders[[#This Row],[Product ID]],'BD product'!A:A,0)</f>
        <v>317</v>
      </c>
      <c r="N2204" s="2" t="str" cm="1">
        <f t="array" ref="N2204">INDEX('BD product'!A:D,M2204,2)</f>
        <v>Office Supplies</v>
      </c>
    </row>
    <row r="2205" spans="1:14" x14ac:dyDescent="0.3">
      <c r="A2205" s="3" t="s">
        <v>4203</v>
      </c>
      <c r="B2205" s="4">
        <v>42253</v>
      </c>
      <c r="C2205" s="12" t="str">
        <f t="shared" si="34"/>
        <v>2015/09</v>
      </c>
      <c r="D2205" s="4">
        <v>42259</v>
      </c>
      <c r="E2205" s="3" t="s">
        <v>21</v>
      </c>
      <c r="F2205" s="3" t="s">
        <v>3168</v>
      </c>
      <c r="G2205" s="3" t="s">
        <v>4204</v>
      </c>
      <c r="H2205" s="5">
        <v>19182</v>
      </c>
      <c r="I2205" s="2">
        <v>3</v>
      </c>
      <c r="J2205" s="2">
        <v>0</v>
      </c>
      <c r="K2205" s="2">
        <v>74.809799999999996</v>
      </c>
      <c r="L2205" s="18" t="str">
        <f>VLOOKUP(F2205,'BD customers'!$1:$1048576,2,FALSE)</f>
        <v>Beth Thompson</v>
      </c>
      <c r="M2205" s="2">
        <f>MATCH(orders[[#This Row],[Product ID]],'BD product'!A:A,0)</f>
        <v>1270</v>
      </c>
      <c r="N2205" s="2" t="str" cm="1">
        <f t="array" ref="N2205">INDEX('BD product'!A:D,M2205,2)</f>
        <v>Furniture</v>
      </c>
    </row>
    <row r="2206" spans="1:14" x14ac:dyDescent="0.3">
      <c r="A2206" s="3" t="s">
        <v>4206</v>
      </c>
      <c r="B2206" s="4">
        <v>42184</v>
      </c>
      <c r="C2206" s="12" t="str">
        <f t="shared" si="34"/>
        <v>2015/06</v>
      </c>
      <c r="D2206" s="4">
        <v>42190</v>
      </c>
      <c r="E2206" s="3" t="s">
        <v>21</v>
      </c>
      <c r="F2206" s="3" t="s">
        <v>65</v>
      </c>
      <c r="G2206" s="3" t="s">
        <v>3397</v>
      </c>
      <c r="H2206" s="5">
        <v>20104</v>
      </c>
      <c r="I2206" s="2">
        <v>1</v>
      </c>
      <c r="J2206" s="2">
        <v>2</v>
      </c>
      <c r="K2206" s="2">
        <v>1.7591000000000001</v>
      </c>
      <c r="L2206" s="18" t="str">
        <f>VLOOKUP(F2206,'BD customers'!$1:$1048576,2,FALSE)</f>
        <v>Steven Cartwright</v>
      </c>
      <c r="M2206" s="2">
        <f>MATCH(orders[[#This Row],[Product ID]],'BD product'!A:A,0)</f>
        <v>1003</v>
      </c>
      <c r="N2206" s="2" t="str" cm="1">
        <f t="array" ref="N2206">INDEX('BD product'!A:D,M2206,2)</f>
        <v>Furniture</v>
      </c>
    </row>
    <row r="2207" spans="1:14" x14ac:dyDescent="0.3">
      <c r="A2207" s="3" t="s">
        <v>4207</v>
      </c>
      <c r="B2207" s="4">
        <v>42623</v>
      </c>
      <c r="C2207" s="12" t="str">
        <f t="shared" si="34"/>
        <v>2016/09</v>
      </c>
      <c r="D2207" s="4">
        <v>42625</v>
      </c>
      <c r="E2207" s="3" t="s">
        <v>11</v>
      </c>
      <c r="F2207" s="3" t="s">
        <v>662</v>
      </c>
      <c r="G2207" s="3" t="s">
        <v>4208</v>
      </c>
      <c r="H2207" s="5">
        <v>6756</v>
      </c>
      <c r="I2207" s="2">
        <v>3</v>
      </c>
      <c r="J2207" s="2">
        <v>2</v>
      </c>
      <c r="K2207" s="2">
        <v>0.84450000000000003</v>
      </c>
      <c r="L2207" s="18" t="str">
        <f>VLOOKUP(F2207,'BD customers'!$1:$1048576,2,FALSE)</f>
        <v>Catherine Glotzbach</v>
      </c>
      <c r="M2207" s="2">
        <f>MATCH(orders[[#This Row],[Product ID]],'BD product'!A:A,0)</f>
        <v>1271</v>
      </c>
      <c r="N2207" s="2" t="str" cm="1">
        <f t="array" ref="N2207">INDEX('BD product'!A:D,M2207,2)</f>
        <v>Office Supplies</v>
      </c>
    </row>
    <row r="2208" spans="1:14" x14ac:dyDescent="0.3">
      <c r="A2208" s="3" t="s">
        <v>4210</v>
      </c>
      <c r="B2208" s="4">
        <v>41834</v>
      </c>
      <c r="C2208" s="12" t="str">
        <f t="shared" si="34"/>
        <v>2014/07</v>
      </c>
      <c r="D2208" s="4">
        <v>41840</v>
      </c>
      <c r="E2208" s="3" t="s">
        <v>21</v>
      </c>
      <c r="F2208" s="3" t="s">
        <v>4211</v>
      </c>
      <c r="G2208" s="3" t="s">
        <v>1674</v>
      </c>
      <c r="H2208" s="5">
        <v>29932</v>
      </c>
      <c r="I2208" s="2">
        <v>7</v>
      </c>
      <c r="J2208" s="2">
        <v>8</v>
      </c>
      <c r="K2208" s="2">
        <v>-46.394599999999997</v>
      </c>
      <c r="L2208" s="18" t="str">
        <f>VLOOKUP(F2208,'BD customers'!$1:$1048576,2,FALSE)</f>
        <v>Arthur Wiediger</v>
      </c>
      <c r="M2208" s="2">
        <f>MATCH(orders[[#This Row],[Product ID]],'BD product'!A:A,0)</f>
        <v>412</v>
      </c>
      <c r="N2208" s="2" t="str" cm="1">
        <f t="array" ref="N2208">INDEX('BD product'!A:D,M2208,2)</f>
        <v>Office Supplies</v>
      </c>
    </row>
    <row r="2209" spans="1:14" x14ac:dyDescent="0.3">
      <c r="A2209" s="3" t="s">
        <v>4210</v>
      </c>
      <c r="B2209" s="4">
        <v>41834</v>
      </c>
      <c r="C2209" s="12" t="str">
        <f t="shared" si="34"/>
        <v>2014/07</v>
      </c>
      <c r="D2209" s="4">
        <v>41840</v>
      </c>
      <c r="E2209" s="3" t="s">
        <v>21</v>
      </c>
      <c r="F2209" s="3" t="s">
        <v>4211</v>
      </c>
      <c r="G2209" s="3" t="s">
        <v>837</v>
      </c>
      <c r="H2209" s="5">
        <v>38272</v>
      </c>
      <c r="I2209" s="2">
        <v>4</v>
      </c>
      <c r="J2209" s="2">
        <v>2</v>
      </c>
      <c r="K2209" s="2">
        <v>3.8271999999999999</v>
      </c>
      <c r="L2209" s="18" t="str">
        <f>VLOOKUP(F2209,'BD customers'!$1:$1048576,2,FALSE)</f>
        <v>Arthur Wiediger</v>
      </c>
      <c r="M2209" s="2">
        <f>MATCH(orders[[#This Row],[Product ID]],'BD product'!A:A,0)</f>
        <v>181</v>
      </c>
      <c r="N2209" s="2" t="str" cm="1">
        <f t="array" ref="N2209">INDEX('BD product'!A:D,M2209,2)</f>
        <v>Technology</v>
      </c>
    </row>
    <row r="2210" spans="1:14" x14ac:dyDescent="0.3">
      <c r="A2210" s="3" t="s">
        <v>4212</v>
      </c>
      <c r="B2210" s="4">
        <v>42238</v>
      </c>
      <c r="C2210" s="12" t="str">
        <f t="shared" si="34"/>
        <v>2015/08</v>
      </c>
      <c r="D2210" s="4">
        <v>42242</v>
      </c>
      <c r="E2210" s="3" t="s">
        <v>21</v>
      </c>
      <c r="F2210" s="3" t="s">
        <v>471</v>
      </c>
      <c r="G2210" s="3" t="s">
        <v>525</v>
      </c>
      <c r="H2210" s="5">
        <v>1652</v>
      </c>
      <c r="I2210" s="2">
        <v>4</v>
      </c>
      <c r="J2210" s="2">
        <v>0</v>
      </c>
      <c r="K2210" s="2">
        <v>7.5991999999999997</v>
      </c>
      <c r="L2210" s="18" t="str">
        <f>VLOOKUP(F2210,'BD customers'!$1:$1048576,2,FALSE)</f>
        <v>Roger Barcio</v>
      </c>
      <c r="M2210" s="2">
        <f>MATCH(orders[[#This Row],[Product ID]],'BD product'!A:A,0)</f>
        <v>107</v>
      </c>
      <c r="N2210" s="2" t="str" cm="1">
        <f t="array" ref="N2210">INDEX('BD product'!A:D,M2210,2)</f>
        <v>Office Supplies</v>
      </c>
    </row>
    <row r="2211" spans="1:14" x14ac:dyDescent="0.3">
      <c r="A2211" s="3" t="s">
        <v>4213</v>
      </c>
      <c r="B2211" s="4">
        <v>41957</v>
      </c>
      <c r="C2211" s="12" t="str">
        <f t="shared" si="34"/>
        <v>2014/11</v>
      </c>
      <c r="D2211" s="4">
        <v>41959</v>
      </c>
      <c r="E2211" s="3" t="s">
        <v>11</v>
      </c>
      <c r="F2211" s="3" t="s">
        <v>4214</v>
      </c>
      <c r="G2211" s="3" t="s">
        <v>4215</v>
      </c>
      <c r="H2211" s="5">
        <v>83293</v>
      </c>
      <c r="I2211" s="2">
        <v>7</v>
      </c>
      <c r="J2211" s="2">
        <v>0</v>
      </c>
      <c r="K2211" s="2">
        <v>233.22040000000001</v>
      </c>
      <c r="L2211" s="18" t="str">
        <f>VLOOKUP(F2211,'BD customers'!$1:$1048576,2,FALSE)</f>
        <v>Maris LaWare</v>
      </c>
      <c r="M2211" s="2">
        <f>MATCH(orders[[#This Row],[Product ID]],'BD product'!A:A,0)</f>
        <v>1272</v>
      </c>
      <c r="N2211" s="2" t="str" cm="1">
        <f t="array" ref="N2211">INDEX('BD product'!A:D,M2211,2)</f>
        <v>Technology</v>
      </c>
    </row>
    <row r="2212" spans="1:14" x14ac:dyDescent="0.3">
      <c r="A2212" s="3" t="s">
        <v>4213</v>
      </c>
      <c r="B2212" s="4">
        <v>41957</v>
      </c>
      <c r="C2212" s="12" t="str">
        <f t="shared" si="34"/>
        <v>2014/11</v>
      </c>
      <c r="D2212" s="4">
        <v>41959</v>
      </c>
      <c r="E2212" s="3" t="s">
        <v>11</v>
      </c>
      <c r="F2212" s="3" t="s">
        <v>4214</v>
      </c>
      <c r="G2212" s="3" t="s">
        <v>1051</v>
      </c>
      <c r="H2212" s="5">
        <v>438</v>
      </c>
      <c r="I2212" s="2">
        <v>10</v>
      </c>
      <c r="J2212" s="2">
        <v>0</v>
      </c>
      <c r="K2212" s="2">
        <v>2.1023999999999998</v>
      </c>
      <c r="L2212" s="18" t="str">
        <f>VLOOKUP(F2212,'BD customers'!$1:$1048576,2,FALSE)</f>
        <v>Maris LaWare</v>
      </c>
      <c r="M2212" s="2">
        <f>MATCH(orders[[#This Row],[Product ID]],'BD product'!A:A,0)</f>
        <v>238</v>
      </c>
      <c r="N2212" s="2" t="str" cm="1">
        <f t="array" ref="N2212">INDEX('BD product'!A:D,M2212,2)</f>
        <v>Office Supplies</v>
      </c>
    </row>
    <row r="2213" spans="1:14" x14ac:dyDescent="0.3">
      <c r="A2213" s="3" t="s">
        <v>4217</v>
      </c>
      <c r="B2213" s="4">
        <v>42701</v>
      </c>
      <c r="C2213" s="12" t="str">
        <f t="shared" si="34"/>
        <v>2016/11</v>
      </c>
      <c r="D2213" s="4">
        <v>42704</v>
      </c>
      <c r="E2213" s="3" t="s">
        <v>64</v>
      </c>
      <c r="F2213" s="3" t="s">
        <v>1368</v>
      </c>
      <c r="G2213" s="3" t="s">
        <v>4218</v>
      </c>
      <c r="H2213" s="5">
        <v>167292</v>
      </c>
      <c r="I2213" s="2">
        <v>6</v>
      </c>
      <c r="J2213" s="2">
        <v>1</v>
      </c>
      <c r="K2213" s="2">
        <v>29.7408</v>
      </c>
      <c r="L2213" s="18" t="str">
        <f>VLOOKUP(F2213,'BD customers'!$1:$1048576,2,FALSE)</f>
        <v>Victoria Brennan</v>
      </c>
      <c r="M2213" s="2">
        <f>MATCH(orders[[#This Row],[Product ID]],'BD product'!A:A,0)</f>
        <v>1273</v>
      </c>
      <c r="N2213" s="2" t="str" cm="1">
        <f t="array" ref="N2213">INDEX('BD product'!A:D,M2213,2)</f>
        <v>Office Supplies</v>
      </c>
    </row>
    <row r="2214" spans="1:14" x14ac:dyDescent="0.3">
      <c r="A2214" s="3" t="s">
        <v>4220</v>
      </c>
      <c r="B2214" s="4">
        <v>43060</v>
      </c>
      <c r="C2214" s="12" t="str">
        <f t="shared" si="34"/>
        <v>2017/11</v>
      </c>
      <c r="D2214" s="4">
        <v>43064</v>
      </c>
      <c r="E2214" s="3" t="s">
        <v>21</v>
      </c>
      <c r="F2214" s="3" t="s">
        <v>300</v>
      </c>
      <c r="G2214" s="3" t="s">
        <v>3138</v>
      </c>
      <c r="H2214" s="5">
        <v>2742</v>
      </c>
      <c r="I2214" s="2">
        <v>1</v>
      </c>
      <c r="J2214" s="2">
        <v>0</v>
      </c>
      <c r="K2214" s="2">
        <v>11.2422</v>
      </c>
      <c r="L2214" s="18" t="str">
        <f>VLOOKUP(F2214,'BD customers'!$1:$1048576,2,FALSE)</f>
        <v>Scott Williamson</v>
      </c>
      <c r="M2214" s="2">
        <f>MATCH(orders[[#This Row],[Product ID]],'BD product'!A:A,0)</f>
        <v>907</v>
      </c>
      <c r="N2214" s="2" t="str" cm="1">
        <f t="array" ref="N2214">INDEX('BD product'!A:D,M2214,2)</f>
        <v>Furniture</v>
      </c>
    </row>
    <row r="2215" spans="1:14" x14ac:dyDescent="0.3">
      <c r="A2215" s="3" t="s">
        <v>4221</v>
      </c>
      <c r="B2215" s="4">
        <v>43009</v>
      </c>
      <c r="C2215" s="12" t="str">
        <f t="shared" si="34"/>
        <v>2017/10</v>
      </c>
      <c r="D2215" s="4">
        <v>43010</v>
      </c>
      <c r="E2215" s="3" t="s">
        <v>64</v>
      </c>
      <c r="F2215" s="3" t="s">
        <v>1877</v>
      </c>
      <c r="G2215" s="3" t="s">
        <v>2739</v>
      </c>
      <c r="H2215" s="5">
        <v>144</v>
      </c>
      <c r="I2215" s="2">
        <v>1</v>
      </c>
      <c r="J2215" s="2">
        <v>2</v>
      </c>
      <c r="K2215" s="2">
        <v>5.04E-2</v>
      </c>
      <c r="L2215" s="18" t="str">
        <f>VLOOKUP(F2215,'BD customers'!$1:$1048576,2,FALSE)</f>
        <v>Neola Schneider</v>
      </c>
      <c r="M2215" s="2">
        <f>MATCH(orders[[#This Row],[Product ID]],'BD product'!A:A,0)</f>
        <v>753</v>
      </c>
      <c r="N2215" s="2" t="str" cm="1">
        <f t="array" ref="N2215">INDEX('BD product'!A:D,M2215,2)</f>
        <v>Office Supplies</v>
      </c>
    </row>
    <row r="2216" spans="1:14" x14ac:dyDescent="0.3">
      <c r="A2216" s="3" t="s">
        <v>4221</v>
      </c>
      <c r="B2216" s="4">
        <v>43009</v>
      </c>
      <c r="C2216" s="12" t="str">
        <f t="shared" si="34"/>
        <v>2017/10</v>
      </c>
      <c r="D2216" s="4">
        <v>43010</v>
      </c>
      <c r="E2216" s="3" t="s">
        <v>64</v>
      </c>
      <c r="F2216" s="3" t="s">
        <v>1877</v>
      </c>
      <c r="G2216" s="3" t="s">
        <v>1313</v>
      </c>
      <c r="H2216" s="5">
        <v>61776</v>
      </c>
      <c r="I2216" s="2">
        <v>13</v>
      </c>
      <c r="J2216" s="2">
        <v>2</v>
      </c>
      <c r="K2216" s="2">
        <v>20.849399999999999</v>
      </c>
      <c r="L2216" s="18" t="str">
        <f>VLOOKUP(F2216,'BD customers'!$1:$1048576,2,FALSE)</f>
        <v>Neola Schneider</v>
      </c>
      <c r="M2216" s="2">
        <f>MATCH(orders[[#This Row],[Product ID]],'BD product'!A:A,0)</f>
        <v>307</v>
      </c>
      <c r="N2216" s="2" t="str" cm="1">
        <f t="array" ref="N2216">INDEX('BD product'!A:D,M2216,2)</f>
        <v>Office Supplies</v>
      </c>
    </row>
    <row r="2217" spans="1:14" x14ac:dyDescent="0.3">
      <c r="A2217" s="3" t="s">
        <v>4221</v>
      </c>
      <c r="B2217" s="4">
        <v>43009</v>
      </c>
      <c r="C2217" s="12" t="str">
        <f t="shared" si="34"/>
        <v>2017/10</v>
      </c>
      <c r="D2217" s="4">
        <v>43010</v>
      </c>
      <c r="E2217" s="3" t="s">
        <v>64</v>
      </c>
      <c r="F2217" s="3" t="s">
        <v>1877</v>
      </c>
      <c r="G2217" s="3" t="s">
        <v>2414</v>
      </c>
      <c r="H2217" s="5">
        <v>24196</v>
      </c>
      <c r="I2217" s="2">
        <v>2</v>
      </c>
      <c r="J2217" s="2">
        <v>0</v>
      </c>
      <c r="K2217" s="2">
        <v>0.60489999999999999</v>
      </c>
      <c r="L2217" s="18" t="str">
        <f>VLOOKUP(F2217,'BD customers'!$1:$1048576,2,FALSE)</f>
        <v>Neola Schneider</v>
      </c>
      <c r="M2217" s="2">
        <f>MATCH(orders[[#This Row],[Product ID]],'BD product'!A:A,0)</f>
        <v>645</v>
      </c>
      <c r="N2217" s="2" t="str" cm="1">
        <f t="array" ref="N2217">INDEX('BD product'!A:D,M2217,2)</f>
        <v>Office Supplies</v>
      </c>
    </row>
    <row r="2218" spans="1:14" x14ac:dyDescent="0.3">
      <c r="A2218" s="3" t="s">
        <v>4221</v>
      </c>
      <c r="B2218" s="4">
        <v>43009</v>
      </c>
      <c r="C2218" s="12" t="str">
        <f t="shared" si="34"/>
        <v>2017/10</v>
      </c>
      <c r="D2218" s="4">
        <v>43010</v>
      </c>
      <c r="E2218" s="3" t="s">
        <v>64</v>
      </c>
      <c r="F2218" s="3" t="s">
        <v>1877</v>
      </c>
      <c r="G2218" s="3" t="s">
        <v>4222</v>
      </c>
      <c r="H2218" s="5">
        <v>108608</v>
      </c>
      <c r="I2218" s="2">
        <v>4</v>
      </c>
      <c r="J2218" s="2">
        <v>2</v>
      </c>
      <c r="K2218" s="2">
        <v>9.5031999999999996</v>
      </c>
      <c r="L2218" s="18" t="str">
        <f>VLOOKUP(F2218,'BD customers'!$1:$1048576,2,FALSE)</f>
        <v>Neola Schneider</v>
      </c>
      <c r="M2218" s="2">
        <f>MATCH(orders[[#This Row],[Product ID]],'BD product'!A:A,0)</f>
        <v>1274</v>
      </c>
      <c r="N2218" s="2" t="str" cm="1">
        <f t="array" ref="N2218">INDEX('BD product'!A:D,M2218,2)</f>
        <v>Furniture</v>
      </c>
    </row>
    <row r="2219" spans="1:14" x14ac:dyDescent="0.3">
      <c r="A2219" s="3" t="s">
        <v>4224</v>
      </c>
      <c r="B2219" s="4">
        <v>41902</v>
      </c>
      <c r="C2219" s="12" t="str">
        <f t="shared" si="34"/>
        <v>2014/09</v>
      </c>
      <c r="D2219" s="4">
        <v>41907</v>
      </c>
      <c r="E2219" s="3" t="s">
        <v>21</v>
      </c>
      <c r="F2219" s="3" t="s">
        <v>4225</v>
      </c>
      <c r="G2219" s="3" t="s">
        <v>4226</v>
      </c>
      <c r="H2219" s="5">
        <v>2816</v>
      </c>
      <c r="I2219" s="2">
        <v>2</v>
      </c>
      <c r="J2219" s="2">
        <v>2</v>
      </c>
      <c r="K2219" s="2">
        <v>0.98560000000000003</v>
      </c>
      <c r="L2219" s="18" t="str">
        <f>VLOOKUP(F2219,'BD customers'!$1:$1048576,2,FALSE)</f>
        <v>Dorothy Badders</v>
      </c>
      <c r="M2219" s="2">
        <f>MATCH(orders[[#This Row],[Product ID]],'BD product'!A:A,0)</f>
        <v>1275</v>
      </c>
      <c r="N2219" s="2" t="str" cm="1">
        <f t="array" ref="N2219">INDEX('BD product'!A:D,M2219,2)</f>
        <v>Office Supplies</v>
      </c>
    </row>
    <row r="2220" spans="1:14" x14ac:dyDescent="0.3">
      <c r="A2220" s="3" t="s">
        <v>4228</v>
      </c>
      <c r="B2220" s="4">
        <v>42944</v>
      </c>
      <c r="C2220" s="12" t="str">
        <f t="shared" si="34"/>
        <v>2017/07</v>
      </c>
      <c r="D2220" s="4">
        <v>42948</v>
      </c>
      <c r="E2220" s="3" t="s">
        <v>21</v>
      </c>
      <c r="F2220" s="3" t="s">
        <v>4229</v>
      </c>
      <c r="G2220" s="3" t="s">
        <v>2721</v>
      </c>
      <c r="H2220" s="5">
        <v>9984</v>
      </c>
      <c r="I2220" s="2">
        <v>4</v>
      </c>
      <c r="J2220" s="2">
        <v>2</v>
      </c>
      <c r="K2220" s="2">
        <v>3.6192000000000002</v>
      </c>
      <c r="L2220" s="18" t="str">
        <f>VLOOKUP(F2220,'BD customers'!$1:$1048576,2,FALSE)</f>
        <v>Matt Hagelstein</v>
      </c>
      <c r="M2220" s="2">
        <f>MATCH(orders[[#This Row],[Product ID]],'BD product'!A:A,0)</f>
        <v>746</v>
      </c>
      <c r="N2220" s="2" t="str" cm="1">
        <f t="array" ref="N2220">INDEX('BD product'!A:D,M2220,2)</f>
        <v>Office Supplies</v>
      </c>
    </row>
    <row r="2221" spans="1:14" x14ac:dyDescent="0.3">
      <c r="A2221" s="3" t="s">
        <v>4228</v>
      </c>
      <c r="B2221" s="4">
        <v>42944</v>
      </c>
      <c r="C2221" s="12" t="str">
        <f t="shared" si="34"/>
        <v>2017/07</v>
      </c>
      <c r="D2221" s="4">
        <v>42948</v>
      </c>
      <c r="E2221" s="3" t="s">
        <v>21</v>
      </c>
      <c r="F2221" s="3" t="s">
        <v>4229</v>
      </c>
      <c r="G2221" s="3" t="s">
        <v>1493</v>
      </c>
      <c r="H2221" s="5">
        <v>1498</v>
      </c>
      <c r="I2221" s="2">
        <v>1</v>
      </c>
      <c r="J2221" s="2">
        <v>0</v>
      </c>
      <c r="K2221" s="2">
        <v>4.1943999999999999</v>
      </c>
      <c r="L2221" s="18" t="str">
        <f>VLOOKUP(F2221,'BD customers'!$1:$1048576,2,FALSE)</f>
        <v>Matt Hagelstein</v>
      </c>
      <c r="M2221" s="2">
        <f>MATCH(orders[[#This Row],[Product ID]],'BD product'!A:A,0)</f>
        <v>357</v>
      </c>
      <c r="N2221" s="2" t="str" cm="1">
        <f t="array" ref="N2221">INDEX('BD product'!A:D,M2221,2)</f>
        <v>Office Supplies</v>
      </c>
    </row>
    <row r="2222" spans="1:14" x14ac:dyDescent="0.3">
      <c r="A2222" s="3" t="s">
        <v>4228</v>
      </c>
      <c r="B2222" s="4">
        <v>42944</v>
      </c>
      <c r="C2222" s="12" t="str">
        <f t="shared" si="34"/>
        <v>2017/07</v>
      </c>
      <c r="D2222" s="4">
        <v>42948</v>
      </c>
      <c r="E2222" s="3" t="s">
        <v>21</v>
      </c>
      <c r="F2222" s="3" t="s">
        <v>4229</v>
      </c>
      <c r="G2222" s="3" t="s">
        <v>3683</v>
      </c>
      <c r="H2222" s="5">
        <v>11456</v>
      </c>
      <c r="I2222" s="2">
        <v>4</v>
      </c>
      <c r="J2222" s="2">
        <v>2</v>
      </c>
      <c r="K2222" s="2">
        <v>1.0024</v>
      </c>
      <c r="L2222" s="18" t="str">
        <f>VLOOKUP(F2222,'BD customers'!$1:$1048576,2,FALSE)</f>
        <v>Matt Hagelstein</v>
      </c>
      <c r="M2222" s="2">
        <f>MATCH(orders[[#This Row],[Product ID]],'BD product'!A:A,0)</f>
        <v>1120</v>
      </c>
      <c r="N2222" s="2" t="str" cm="1">
        <f t="array" ref="N2222">INDEX('BD product'!A:D,M2222,2)</f>
        <v>Technology</v>
      </c>
    </row>
    <row r="2223" spans="1:14" x14ac:dyDescent="0.3">
      <c r="A2223" s="3" t="s">
        <v>4230</v>
      </c>
      <c r="B2223" s="4">
        <v>42344</v>
      </c>
      <c r="C2223" s="12" t="str">
        <f t="shared" si="34"/>
        <v>2015/12</v>
      </c>
      <c r="D2223" s="4">
        <v>42344</v>
      </c>
      <c r="E2223" s="3" t="s">
        <v>41</v>
      </c>
      <c r="F2223" s="3" t="s">
        <v>4231</v>
      </c>
      <c r="G2223" s="3" t="s">
        <v>4099</v>
      </c>
      <c r="H2223" s="5">
        <v>48594</v>
      </c>
      <c r="I2223" s="2">
        <v>2</v>
      </c>
      <c r="J2223" s="2">
        <v>4</v>
      </c>
      <c r="K2223" s="2">
        <v>-8.9088999999999992</v>
      </c>
      <c r="L2223" s="18" t="str">
        <f>VLOOKUP(F2223,'BD customers'!$1:$1048576,2,FALSE)</f>
        <v>Dennis Kane</v>
      </c>
      <c r="M2223" s="2">
        <f>MATCH(orders[[#This Row],[Product ID]],'BD product'!A:A,0)</f>
        <v>1248</v>
      </c>
      <c r="N2223" s="2" t="str" cm="1">
        <f t="array" ref="N2223">INDEX('BD product'!A:D,M2223,2)</f>
        <v>Technology</v>
      </c>
    </row>
    <row r="2224" spans="1:14" x14ac:dyDescent="0.3">
      <c r="A2224" s="3" t="s">
        <v>4230</v>
      </c>
      <c r="B2224" s="4">
        <v>42344</v>
      </c>
      <c r="C2224" s="12" t="str">
        <f t="shared" si="34"/>
        <v>2015/12</v>
      </c>
      <c r="D2224" s="4">
        <v>42344</v>
      </c>
      <c r="E2224" s="3" t="s">
        <v>41</v>
      </c>
      <c r="F2224" s="3" t="s">
        <v>4231</v>
      </c>
      <c r="G2224" s="3" t="s">
        <v>2019</v>
      </c>
      <c r="H2224" s="5">
        <v>37376</v>
      </c>
      <c r="I2224" s="2">
        <v>8</v>
      </c>
      <c r="J2224" s="2">
        <v>2</v>
      </c>
      <c r="K2224" s="2">
        <v>0.4672</v>
      </c>
      <c r="L2224" s="18" t="str">
        <f>VLOOKUP(F2224,'BD customers'!$1:$1048576,2,FALSE)</f>
        <v>Dennis Kane</v>
      </c>
      <c r="M2224" s="2">
        <f>MATCH(orders[[#This Row],[Product ID]],'BD product'!A:A,0)</f>
        <v>514</v>
      </c>
      <c r="N2224" s="2" t="str" cm="1">
        <f t="array" ref="N2224">INDEX('BD product'!A:D,M2224,2)</f>
        <v>Office Supplies</v>
      </c>
    </row>
    <row r="2225" spans="1:14" x14ac:dyDescent="0.3">
      <c r="A2225" s="3" t="s">
        <v>4230</v>
      </c>
      <c r="B2225" s="4">
        <v>42344</v>
      </c>
      <c r="C2225" s="12" t="str">
        <f t="shared" si="34"/>
        <v>2015/12</v>
      </c>
      <c r="D2225" s="4">
        <v>42344</v>
      </c>
      <c r="E2225" s="3" t="s">
        <v>41</v>
      </c>
      <c r="F2225" s="3" t="s">
        <v>4231</v>
      </c>
      <c r="G2225" s="3" t="s">
        <v>957</v>
      </c>
      <c r="H2225" s="5">
        <v>70686</v>
      </c>
      <c r="I2225" s="2">
        <v>1</v>
      </c>
      <c r="J2225" s="2">
        <v>3</v>
      </c>
      <c r="K2225" s="2">
        <v>-24.235199999999999</v>
      </c>
      <c r="L2225" s="18" t="str">
        <f>VLOOKUP(F2225,'BD customers'!$1:$1048576,2,FALSE)</f>
        <v>Dennis Kane</v>
      </c>
      <c r="M2225" s="2">
        <f>MATCH(orders[[#This Row],[Product ID]],'BD product'!A:A,0)</f>
        <v>213</v>
      </c>
      <c r="N2225" s="2" t="str" cm="1">
        <f t="array" ref="N2225">INDEX('BD product'!A:D,M2225,2)</f>
        <v>Furniture</v>
      </c>
    </row>
    <row r="2226" spans="1:14" x14ac:dyDescent="0.3">
      <c r="A2226" s="3" t="s">
        <v>4232</v>
      </c>
      <c r="B2226" s="4">
        <v>42947</v>
      </c>
      <c r="C2226" s="12" t="str">
        <f t="shared" si="34"/>
        <v>2017/07</v>
      </c>
      <c r="D2226" s="4">
        <v>42952</v>
      </c>
      <c r="E2226" s="3" t="s">
        <v>21</v>
      </c>
      <c r="F2226" s="3" t="s">
        <v>292</v>
      </c>
      <c r="G2226" s="3" t="s">
        <v>4233</v>
      </c>
      <c r="H2226" s="5">
        <v>54816</v>
      </c>
      <c r="I2226" s="2">
        <v>3</v>
      </c>
      <c r="J2226" s="2">
        <v>2</v>
      </c>
      <c r="K2226" s="2">
        <v>17.815200000000001</v>
      </c>
      <c r="L2226" s="18" t="str">
        <f>VLOOKUP(F2226,'BD customers'!$1:$1048576,2,FALSE)</f>
        <v>Erin Ashbrook</v>
      </c>
      <c r="M2226" s="2">
        <f>MATCH(orders[[#This Row],[Product ID]],'BD product'!A:A,0)</f>
        <v>1276</v>
      </c>
      <c r="N2226" s="2" t="str" cm="1">
        <f t="array" ref="N2226">INDEX('BD product'!A:D,M2226,2)</f>
        <v>Office Supplies</v>
      </c>
    </row>
    <row r="2227" spans="1:14" x14ac:dyDescent="0.3">
      <c r="A2227" s="3" t="s">
        <v>4235</v>
      </c>
      <c r="B2227" s="4">
        <v>42448</v>
      </c>
      <c r="C2227" s="12" t="str">
        <f t="shared" si="34"/>
        <v>2016/03</v>
      </c>
      <c r="D2227" s="4">
        <v>42450</v>
      </c>
      <c r="E2227" s="3" t="s">
        <v>11</v>
      </c>
      <c r="F2227" s="3" t="s">
        <v>4236</v>
      </c>
      <c r="G2227" s="3" t="s">
        <v>4237</v>
      </c>
      <c r="H2227" s="5">
        <v>72294</v>
      </c>
      <c r="I2227" s="2">
        <v>1</v>
      </c>
      <c r="J2227" s="2">
        <v>7</v>
      </c>
      <c r="K2227" s="2">
        <v>-98.8018</v>
      </c>
      <c r="L2227" s="18" t="str">
        <f>VLOOKUP(F2227,'BD customers'!$1:$1048576,2,FALSE)</f>
        <v>Bobby Trafton</v>
      </c>
      <c r="M2227" s="2">
        <f>MATCH(orders[[#This Row],[Product ID]],'BD product'!A:A,0)</f>
        <v>1277</v>
      </c>
      <c r="N2227" s="2" t="str" cm="1">
        <f t="array" ref="N2227">INDEX('BD product'!A:D,M2227,2)</f>
        <v>Furniture</v>
      </c>
    </row>
    <row r="2228" spans="1:14" x14ac:dyDescent="0.3">
      <c r="A2228" s="3" t="s">
        <v>4239</v>
      </c>
      <c r="B2228" s="4">
        <v>42945</v>
      </c>
      <c r="C2228" s="12" t="str">
        <f t="shared" si="34"/>
        <v>2017/07</v>
      </c>
      <c r="D2228" s="4">
        <v>42950</v>
      </c>
      <c r="E2228" s="3" t="s">
        <v>21</v>
      </c>
      <c r="F2228" s="3" t="s">
        <v>479</v>
      </c>
      <c r="G2228" s="3" t="s">
        <v>2884</v>
      </c>
      <c r="H2228" s="5">
        <v>2896</v>
      </c>
      <c r="I2228" s="2">
        <v>2</v>
      </c>
      <c r="J2228" s="2">
        <v>2</v>
      </c>
      <c r="K2228" s="2">
        <v>0.47060000000000002</v>
      </c>
      <c r="L2228" s="18" t="str">
        <f>VLOOKUP(F2228,'BD customers'!$1:$1048576,2,FALSE)</f>
        <v>Laura Armstrong</v>
      </c>
      <c r="M2228" s="2">
        <f>MATCH(orders[[#This Row],[Product ID]],'BD product'!A:A,0)</f>
        <v>806</v>
      </c>
      <c r="N2228" s="2" t="str" cm="1">
        <f t="array" ref="N2228">INDEX('BD product'!A:D,M2228,2)</f>
        <v>Office Supplies</v>
      </c>
    </row>
    <row r="2229" spans="1:14" x14ac:dyDescent="0.3">
      <c r="A2229" s="3" t="s">
        <v>4239</v>
      </c>
      <c r="B2229" s="4">
        <v>42945</v>
      </c>
      <c r="C2229" s="12" t="str">
        <f t="shared" si="34"/>
        <v>2017/07</v>
      </c>
      <c r="D2229" s="4">
        <v>42950</v>
      </c>
      <c r="E2229" s="3" t="s">
        <v>21</v>
      </c>
      <c r="F2229" s="3" t="s">
        <v>479</v>
      </c>
      <c r="G2229" s="3" t="s">
        <v>1966</v>
      </c>
      <c r="H2229" s="5">
        <v>124792</v>
      </c>
      <c r="I2229" s="2">
        <v>1</v>
      </c>
      <c r="J2229" s="2">
        <v>2</v>
      </c>
      <c r="K2229" s="2">
        <v>1.5599000000000001</v>
      </c>
      <c r="L2229" s="18" t="str">
        <f>VLOOKUP(F2229,'BD customers'!$1:$1048576,2,FALSE)</f>
        <v>Laura Armstrong</v>
      </c>
      <c r="M2229" s="2">
        <f>MATCH(orders[[#This Row],[Product ID]],'BD product'!A:A,0)</f>
        <v>497</v>
      </c>
      <c r="N2229" s="2" t="str" cm="1">
        <f t="array" ref="N2229">INDEX('BD product'!A:D,M2229,2)</f>
        <v>Technology</v>
      </c>
    </row>
    <row r="2230" spans="1:14" x14ac:dyDescent="0.3">
      <c r="A2230" s="3" t="s">
        <v>4240</v>
      </c>
      <c r="B2230" s="4">
        <v>42644</v>
      </c>
      <c r="C2230" s="12" t="str">
        <f t="shared" si="34"/>
        <v>2016/10</v>
      </c>
      <c r="D2230" s="4">
        <v>42648</v>
      </c>
      <c r="E2230" s="3" t="s">
        <v>21</v>
      </c>
      <c r="F2230" s="3" t="s">
        <v>1184</v>
      </c>
      <c r="G2230" s="3" t="s">
        <v>4143</v>
      </c>
      <c r="H2230" s="5">
        <v>330588</v>
      </c>
      <c r="I2230" s="2">
        <v>1</v>
      </c>
      <c r="J2230" s="2">
        <v>4</v>
      </c>
      <c r="K2230" s="2">
        <v>-115.7058</v>
      </c>
      <c r="L2230" s="18" t="str">
        <f>VLOOKUP(F2230,'BD customers'!$1:$1048576,2,FALSE)</f>
        <v>Greg Matthias</v>
      </c>
      <c r="M2230" s="2">
        <f>MATCH(orders[[#This Row],[Product ID]],'BD product'!A:A,0)</f>
        <v>1260</v>
      </c>
      <c r="N2230" s="2" t="str" cm="1">
        <f t="array" ref="N2230">INDEX('BD product'!A:D,M2230,2)</f>
        <v>Furniture</v>
      </c>
    </row>
    <row r="2231" spans="1:14" x14ac:dyDescent="0.3">
      <c r="A2231" s="3" t="s">
        <v>4241</v>
      </c>
      <c r="B2231" s="4">
        <v>41729</v>
      </c>
      <c r="C2231" s="12" t="str">
        <f t="shared" si="34"/>
        <v>2014/03</v>
      </c>
      <c r="D2231" s="4">
        <v>41734</v>
      </c>
      <c r="E2231" s="3" t="s">
        <v>21</v>
      </c>
      <c r="F2231" s="3" t="s">
        <v>368</v>
      </c>
      <c r="G2231" s="3" t="s">
        <v>3847</v>
      </c>
      <c r="H2231" s="5">
        <v>673568</v>
      </c>
      <c r="I2231" s="2">
        <v>2</v>
      </c>
      <c r="J2231" s="2">
        <v>2</v>
      </c>
      <c r="K2231" s="2">
        <v>25.258800000000001</v>
      </c>
      <c r="L2231" s="18" t="str">
        <f>VLOOKUP(F2231,'BD customers'!$1:$1048576,2,FALSE)</f>
        <v>Alex Avila</v>
      </c>
      <c r="M2231" s="2">
        <f>MATCH(orders[[#This Row],[Product ID]],'BD product'!A:A,0)</f>
        <v>1180</v>
      </c>
      <c r="N2231" s="2" t="str" cm="1">
        <f t="array" ref="N2231">INDEX('BD product'!A:D,M2231,2)</f>
        <v>Office Supplies</v>
      </c>
    </row>
    <row r="2232" spans="1:14" x14ac:dyDescent="0.3">
      <c r="A2232" s="3" t="s">
        <v>4241</v>
      </c>
      <c r="B2232" s="4">
        <v>41729</v>
      </c>
      <c r="C2232" s="12" t="str">
        <f t="shared" si="34"/>
        <v>2014/03</v>
      </c>
      <c r="D2232" s="4">
        <v>41734</v>
      </c>
      <c r="E2232" s="3" t="s">
        <v>21</v>
      </c>
      <c r="F2232" s="3" t="s">
        <v>368</v>
      </c>
      <c r="G2232" s="3" t="s">
        <v>4242</v>
      </c>
      <c r="H2232" s="5">
        <v>5298</v>
      </c>
      <c r="I2232" s="2">
        <v>2</v>
      </c>
      <c r="J2232" s="2">
        <v>0</v>
      </c>
      <c r="K2232" s="2">
        <v>14.8344</v>
      </c>
      <c r="L2232" s="18" t="str">
        <f>VLOOKUP(F2232,'BD customers'!$1:$1048576,2,FALSE)</f>
        <v>Alex Avila</v>
      </c>
      <c r="M2232" s="2">
        <f>MATCH(orders[[#This Row],[Product ID]],'BD product'!A:A,0)</f>
        <v>1278</v>
      </c>
      <c r="N2232" s="2" t="str" cm="1">
        <f t="array" ref="N2232">INDEX('BD product'!A:D,M2232,2)</f>
        <v>Office Supplies</v>
      </c>
    </row>
    <row r="2233" spans="1:14" x14ac:dyDescent="0.3">
      <c r="A2233" s="3" t="s">
        <v>4244</v>
      </c>
      <c r="B2233" s="4">
        <v>42912</v>
      </c>
      <c r="C2233" s="12" t="str">
        <f t="shared" si="34"/>
        <v>2017/06</v>
      </c>
      <c r="D2233" s="4">
        <v>42917</v>
      </c>
      <c r="E2233" s="3" t="s">
        <v>21</v>
      </c>
      <c r="F2233" s="3" t="s">
        <v>4245</v>
      </c>
      <c r="G2233" s="3" t="s">
        <v>2857</v>
      </c>
      <c r="H2233" s="5">
        <v>52645</v>
      </c>
      <c r="I2233" s="2">
        <v>5</v>
      </c>
      <c r="J2233" s="2">
        <v>0</v>
      </c>
      <c r="K2233" s="2">
        <v>3.1587000000000001</v>
      </c>
      <c r="L2233" s="18" t="str">
        <f>VLOOKUP(F2233,'BD customers'!$1:$1048576,2,FALSE)</f>
        <v>Denny Blanton</v>
      </c>
      <c r="M2233" s="2">
        <f>MATCH(orders[[#This Row],[Product ID]],'BD product'!A:A,0)</f>
        <v>795</v>
      </c>
      <c r="N2233" s="2" t="str" cm="1">
        <f t="array" ref="N2233">INDEX('BD product'!A:D,M2233,2)</f>
        <v>Furniture</v>
      </c>
    </row>
    <row r="2234" spans="1:14" x14ac:dyDescent="0.3">
      <c r="A2234" s="3" t="s">
        <v>4246</v>
      </c>
      <c r="B2234" s="4">
        <v>42925</v>
      </c>
      <c r="C2234" s="12" t="str">
        <f t="shared" si="34"/>
        <v>2017/07</v>
      </c>
      <c r="D2234" s="4">
        <v>42930</v>
      </c>
      <c r="E2234" s="3" t="s">
        <v>21</v>
      </c>
      <c r="F2234" s="3" t="s">
        <v>4174</v>
      </c>
      <c r="G2234" s="3" t="s">
        <v>4247</v>
      </c>
      <c r="H2234" s="5">
        <v>22892</v>
      </c>
      <c r="I2234" s="2">
        <v>5</v>
      </c>
      <c r="J2234" s="2">
        <v>2</v>
      </c>
      <c r="K2234" s="2">
        <v>14.307499999999999</v>
      </c>
      <c r="L2234" s="18" t="str">
        <f>VLOOKUP(F2234,'BD customers'!$1:$1048576,2,FALSE)</f>
        <v>John Huston</v>
      </c>
      <c r="M2234" s="2">
        <f>MATCH(orders[[#This Row],[Product ID]],'BD product'!A:A,0)</f>
        <v>1279</v>
      </c>
      <c r="N2234" s="2" t="str" cm="1">
        <f t="array" ref="N2234">INDEX('BD product'!A:D,M2234,2)</f>
        <v>Office Supplies</v>
      </c>
    </row>
    <row r="2235" spans="1:14" x14ac:dyDescent="0.3">
      <c r="A2235" s="3" t="s">
        <v>4249</v>
      </c>
      <c r="B2235" s="4">
        <v>42352</v>
      </c>
      <c r="C2235" s="12" t="str">
        <f t="shared" si="34"/>
        <v>2015/12</v>
      </c>
      <c r="D2235" s="4">
        <v>42354</v>
      </c>
      <c r="E2235" s="3" t="s">
        <v>11</v>
      </c>
      <c r="F2235" s="3" t="s">
        <v>769</v>
      </c>
      <c r="G2235" s="3" t="s">
        <v>4250</v>
      </c>
      <c r="H2235" s="5">
        <v>319968</v>
      </c>
      <c r="I2235" s="2">
        <v>4</v>
      </c>
      <c r="J2235" s="2">
        <v>2</v>
      </c>
      <c r="K2235" s="2">
        <v>35.996400000000001</v>
      </c>
      <c r="L2235" s="18" t="str">
        <f>VLOOKUP(F2235,'BD customers'!$1:$1048576,2,FALSE)</f>
        <v>Doug Jacobs</v>
      </c>
      <c r="M2235" s="2">
        <f>MATCH(orders[[#This Row],[Product ID]],'BD product'!A:A,0)</f>
        <v>1280</v>
      </c>
      <c r="N2235" s="2" t="str" cm="1">
        <f t="array" ref="N2235">INDEX('BD product'!A:D,M2235,2)</f>
        <v>Technology</v>
      </c>
    </row>
    <row r="2236" spans="1:14" x14ac:dyDescent="0.3">
      <c r="A2236" s="3" t="s">
        <v>4252</v>
      </c>
      <c r="B2236" s="4">
        <v>43074</v>
      </c>
      <c r="C2236" s="12" t="str">
        <f t="shared" si="34"/>
        <v>2017/12</v>
      </c>
      <c r="D2236" s="4">
        <v>43079</v>
      </c>
      <c r="E2236" s="3" t="s">
        <v>21</v>
      </c>
      <c r="F2236" s="3" t="s">
        <v>1845</v>
      </c>
      <c r="G2236" s="3" t="s">
        <v>2941</v>
      </c>
      <c r="H2236" s="5">
        <v>20503</v>
      </c>
      <c r="I2236" s="2">
        <v>7</v>
      </c>
      <c r="J2236" s="2">
        <v>0</v>
      </c>
      <c r="K2236" s="2">
        <v>67.659899999999993</v>
      </c>
      <c r="L2236" s="18" t="str">
        <f>VLOOKUP(F2236,'BD customers'!$1:$1048576,2,FALSE)</f>
        <v>Quincy Jones</v>
      </c>
      <c r="M2236" s="2">
        <f>MATCH(orders[[#This Row],[Product ID]],'BD product'!A:A,0)</f>
        <v>827</v>
      </c>
      <c r="N2236" s="2" t="str" cm="1">
        <f t="array" ref="N2236">INDEX('BD product'!A:D,M2236,2)</f>
        <v>Technology</v>
      </c>
    </row>
    <row r="2237" spans="1:14" x14ac:dyDescent="0.3">
      <c r="A2237" s="3" t="s">
        <v>4253</v>
      </c>
      <c r="B2237" s="4">
        <v>42262</v>
      </c>
      <c r="C2237" s="12" t="str">
        <f t="shared" si="34"/>
        <v>2015/09</v>
      </c>
      <c r="D2237" s="4">
        <v>42264</v>
      </c>
      <c r="E2237" s="3" t="s">
        <v>11</v>
      </c>
      <c r="F2237" s="3" t="s">
        <v>4011</v>
      </c>
      <c r="G2237" s="3" t="s">
        <v>2342</v>
      </c>
      <c r="H2237" s="5">
        <v>19086</v>
      </c>
      <c r="I2237" s="2">
        <v>2</v>
      </c>
      <c r="J2237" s="2">
        <v>0</v>
      </c>
      <c r="K2237" s="2">
        <v>11.451599999999999</v>
      </c>
      <c r="L2237" s="18" t="str">
        <f>VLOOKUP(F2237,'BD customers'!$1:$1048576,2,FALSE)</f>
        <v>Carol Triggs</v>
      </c>
      <c r="M2237" s="2">
        <f>MATCH(orders[[#This Row],[Product ID]],'BD product'!A:A,0)</f>
        <v>623</v>
      </c>
      <c r="N2237" s="2" t="str" cm="1">
        <f t="array" ref="N2237">INDEX('BD product'!A:D,M2237,2)</f>
        <v>Office Supplies</v>
      </c>
    </row>
    <row r="2238" spans="1:14" x14ac:dyDescent="0.3">
      <c r="A2238" s="3" t="s">
        <v>4253</v>
      </c>
      <c r="B2238" s="4">
        <v>42262</v>
      </c>
      <c r="C2238" s="12" t="str">
        <f t="shared" si="34"/>
        <v>2015/09</v>
      </c>
      <c r="D2238" s="4">
        <v>42264</v>
      </c>
      <c r="E2238" s="3" t="s">
        <v>11</v>
      </c>
      <c r="F2238" s="3" t="s">
        <v>4011</v>
      </c>
      <c r="G2238" s="3" t="s">
        <v>4254</v>
      </c>
      <c r="H2238" s="5">
        <v>2432</v>
      </c>
      <c r="I2238" s="2">
        <v>8</v>
      </c>
      <c r="J2238" s="2">
        <v>0</v>
      </c>
      <c r="K2238" s="2">
        <v>8.2688000000000006</v>
      </c>
      <c r="L2238" s="18" t="str">
        <f>VLOOKUP(F2238,'BD customers'!$1:$1048576,2,FALSE)</f>
        <v>Carol Triggs</v>
      </c>
      <c r="M2238" s="2">
        <f>MATCH(orders[[#This Row],[Product ID]],'BD product'!A:A,0)</f>
        <v>1281</v>
      </c>
      <c r="N2238" s="2" t="str" cm="1">
        <f t="array" ref="N2238">INDEX('BD product'!A:D,M2238,2)</f>
        <v>Office Supplies</v>
      </c>
    </row>
    <row r="2239" spans="1:14" x14ac:dyDescent="0.3">
      <c r="A2239" s="3" t="s">
        <v>4256</v>
      </c>
      <c r="B2239" s="4">
        <v>42566</v>
      </c>
      <c r="C2239" s="12" t="str">
        <f t="shared" si="34"/>
        <v>2016/07</v>
      </c>
      <c r="D2239" s="4">
        <v>42572</v>
      </c>
      <c r="E2239" s="3" t="s">
        <v>21</v>
      </c>
      <c r="F2239" s="3" t="s">
        <v>4002</v>
      </c>
      <c r="G2239" s="3" t="s">
        <v>4257</v>
      </c>
      <c r="H2239" s="5">
        <v>444</v>
      </c>
      <c r="I2239" s="2">
        <v>5</v>
      </c>
      <c r="J2239" s="2">
        <v>0</v>
      </c>
      <c r="K2239" s="2">
        <v>1.2432000000000001</v>
      </c>
      <c r="L2239" s="18" t="str">
        <f>VLOOKUP(F2239,'BD customers'!$1:$1048576,2,FALSE)</f>
        <v>Rick Huthwaite</v>
      </c>
      <c r="M2239" s="2">
        <f>MATCH(orders[[#This Row],[Product ID]],'BD product'!A:A,0)</f>
        <v>1282</v>
      </c>
      <c r="N2239" s="2" t="str" cm="1">
        <f t="array" ref="N2239">INDEX('BD product'!A:D,M2239,2)</f>
        <v>Office Supplies</v>
      </c>
    </row>
    <row r="2240" spans="1:14" x14ac:dyDescent="0.3">
      <c r="A2240" s="3" t="s">
        <v>4259</v>
      </c>
      <c r="B2240" s="4">
        <v>42845</v>
      </c>
      <c r="C2240" s="12" t="str">
        <f t="shared" si="34"/>
        <v>2017/04</v>
      </c>
      <c r="D2240" s="4">
        <v>42851</v>
      </c>
      <c r="E2240" s="3" t="s">
        <v>21</v>
      </c>
      <c r="F2240" s="3" t="s">
        <v>1028</v>
      </c>
      <c r="G2240" s="3" t="s">
        <v>4260</v>
      </c>
      <c r="H2240" s="5">
        <v>444</v>
      </c>
      <c r="I2240" s="2">
        <v>2</v>
      </c>
      <c r="J2240" s="2">
        <v>6</v>
      </c>
      <c r="K2240" s="2">
        <v>-0.52170000000000005</v>
      </c>
      <c r="L2240" s="18" t="str">
        <f>VLOOKUP(F2240,'BD customers'!$1:$1048576,2,FALSE)</f>
        <v>Sanjit Jacobs</v>
      </c>
      <c r="M2240" s="2">
        <f>MATCH(orders[[#This Row],[Product ID]],'BD product'!A:A,0)</f>
        <v>1283</v>
      </c>
      <c r="N2240" s="2" t="str" cm="1">
        <f t="array" ref="N2240">INDEX('BD product'!A:D,M2240,2)</f>
        <v>Furniture</v>
      </c>
    </row>
    <row r="2241" spans="1:14" x14ac:dyDescent="0.3">
      <c r="A2241" s="3" t="s">
        <v>4262</v>
      </c>
      <c r="B2241" s="4">
        <v>42689</v>
      </c>
      <c r="C2241" s="12" t="str">
        <f t="shared" si="34"/>
        <v>2016/11</v>
      </c>
      <c r="D2241" s="4">
        <v>42691</v>
      </c>
      <c r="E2241" s="3" t="s">
        <v>11</v>
      </c>
      <c r="F2241" s="3" t="s">
        <v>4263</v>
      </c>
      <c r="G2241" s="3" t="s">
        <v>1806</v>
      </c>
      <c r="H2241" s="5">
        <v>1016792</v>
      </c>
      <c r="I2241" s="2">
        <v>1</v>
      </c>
      <c r="J2241" s="2">
        <v>2</v>
      </c>
      <c r="K2241" s="2">
        <v>38.1297</v>
      </c>
      <c r="L2241" s="18" t="str">
        <f>VLOOKUP(F2241,'BD customers'!$1:$1048576,2,FALSE)</f>
        <v>Toby Gnade</v>
      </c>
      <c r="M2241" s="2">
        <f>MATCH(orders[[#This Row],[Product ID]],'BD product'!A:A,0)</f>
        <v>452</v>
      </c>
      <c r="N2241" s="2" t="str" cm="1">
        <f t="array" ref="N2241">INDEX('BD product'!A:D,M2241,2)</f>
        <v>Office Supplies</v>
      </c>
    </row>
    <row r="2242" spans="1:14" x14ac:dyDescent="0.3">
      <c r="A2242" s="3" t="s">
        <v>4262</v>
      </c>
      <c r="B2242" s="4">
        <v>42689</v>
      </c>
      <c r="C2242" s="12" t="str">
        <f t="shared" ref="C2242:C2305" si="35">TEXT(B2242,"aaaa/mm")</f>
        <v>2016/11</v>
      </c>
      <c r="D2242" s="4">
        <v>42691</v>
      </c>
      <c r="E2242" s="3" t="s">
        <v>11</v>
      </c>
      <c r="F2242" s="3" t="s">
        <v>4263</v>
      </c>
      <c r="G2242" s="3" t="s">
        <v>4264</v>
      </c>
      <c r="H2242" s="5">
        <v>38136</v>
      </c>
      <c r="I2242" s="2">
        <v>7</v>
      </c>
      <c r="J2242" s="2">
        <v>2</v>
      </c>
      <c r="K2242" s="2">
        <v>13.3476</v>
      </c>
      <c r="L2242" s="18" t="str">
        <f>VLOOKUP(F2242,'BD customers'!$1:$1048576,2,FALSE)</f>
        <v>Toby Gnade</v>
      </c>
      <c r="M2242" s="2">
        <f>MATCH(orders[[#This Row],[Product ID]],'BD product'!A:A,0)</f>
        <v>1284</v>
      </c>
      <c r="N2242" s="2" t="str" cm="1">
        <f t="array" ref="N2242">INDEX('BD product'!A:D,M2242,2)</f>
        <v>Office Supplies</v>
      </c>
    </row>
    <row r="2243" spans="1:14" x14ac:dyDescent="0.3">
      <c r="A2243" s="3" t="s">
        <v>4266</v>
      </c>
      <c r="B2243" s="4">
        <v>42700</v>
      </c>
      <c r="C2243" s="12" t="str">
        <f t="shared" si="35"/>
        <v>2016/11</v>
      </c>
      <c r="D2243" s="4">
        <v>42705</v>
      </c>
      <c r="E2243" s="3" t="s">
        <v>21</v>
      </c>
      <c r="F2243" s="3" t="s">
        <v>4011</v>
      </c>
      <c r="G2243" s="3" t="s">
        <v>3131</v>
      </c>
      <c r="H2243" s="5">
        <v>494982</v>
      </c>
      <c r="I2243" s="2">
        <v>3</v>
      </c>
      <c r="J2243" s="2">
        <v>4</v>
      </c>
      <c r="K2243" s="2">
        <v>-115.4958</v>
      </c>
      <c r="L2243" s="18" t="str">
        <f>VLOOKUP(F2243,'BD customers'!$1:$1048576,2,FALSE)</f>
        <v>Carol Triggs</v>
      </c>
      <c r="M2243" s="2">
        <f>MATCH(orders[[#This Row],[Product ID]],'BD product'!A:A,0)</f>
        <v>905</v>
      </c>
      <c r="N2243" s="2" t="str" cm="1">
        <f t="array" ref="N2243">INDEX('BD product'!A:D,M2243,2)</f>
        <v>Technology</v>
      </c>
    </row>
    <row r="2244" spans="1:14" x14ac:dyDescent="0.3">
      <c r="A2244" s="3" t="s">
        <v>4267</v>
      </c>
      <c r="B2244" s="4">
        <v>43060</v>
      </c>
      <c r="C2244" s="12" t="str">
        <f t="shared" si="35"/>
        <v>2017/11</v>
      </c>
      <c r="D2244" s="4">
        <v>43064</v>
      </c>
      <c r="E2244" s="3" t="s">
        <v>21</v>
      </c>
      <c r="F2244" s="3" t="s">
        <v>4268</v>
      </c>
      <c r="G2244" s="3" t="s">
        <v>444</v>
      </c>
      <c r="H2244" s="5">
        <v>5656</v>
      </c>
      <c r="I2244" s="2">
        <v>2</v>
      </c>
      <c r="J2244" s="2">
        <v>0</v>
      </c>
      <c r="K2244" s="2">
        <v>15.2712</v>
      </c>
      <c r="L2244" s="18" t="str">
        <f>VLOOKUP(F2244,'BD customers'!$1:$1048576,2,FALSE)</f>
        <v>Barry Franz</v>
      </c>
      <c r="M2244" s="2">
        <f>MATCH(orders[[#This Row],[Product ID]],'BD product'!A:A,0)</f>
        <v>88</v>
      </c>
      <c r="N2244" s="2" t="str" cm="1">
        <f t="array" ref="N2244">INDEX('BD product'!A:D,M2244,2)</f>
        <v>Office Supplies</v>
      </c>
    </row>
    <row r="2245" spans="1:14" x14ac:dyDescent="0.3">
      <c r="A2245" s="3" t="s">
        <v>4267</v>
      </c>
      <c r="B2245" s="4">
        <v>43060</v>
      </c>
      <c r="C2245" s="12" t="str">
        <f t="shared" si="35"/>
        <v>2017/11</v>
      </c>
      <c r="D2245" s="4">
        <v>43064</v>
      </c>
      <c r="E2245" s="3" t="s">
        <v>21</v>
      </c>
      <c r="F2245" s="3" t="s">
        <v>4268</v>
      </c>
      <c r="G2245" s="3" t="s">
        <v>1804</v>
      </c>
      <c r="H2245" s="5">
        <v>556</v>
      </c>
      <c r="I2245" s="2">
        <v>2</v>
      </c>
      <c r="J2245" s="2">
        <v>0</v>
      </c>
      <c r="K2245" s="2">
        <v>1.4456</v>
      </c>
      <c r="L2245" s="18" t="str">
        <f>VLOOKUP(F2245,'BD customers'!$1:$1048576,2,FALSE)</f>
        <v>Barry Franz</v>
      </c>
      <c r="M2245" s="2">
        <f>MATCH(orders[[#This Row],[Product ID]],'BD product'!A:A,0)</f>
        <v>451</v>
      </c>
      <c r="N2245" s="2" t="str" cm="1">
        <f t="array" ref="N2245">INDEX('BD product'!A:D,M2245,2)</f>
        <v>Office Supplies</v>
      </c>
    </row>
    <row r="2246" spans="1:14" x14ac:dyDescent="0.3">
      <c r="A2246" s="3" t="s">
        <v>4267</v>
      </c>
      <c r="B2246" s="4">
        <v>43060</v>
      </c>
      <c r="C2246" s="12" t="str">
        <f t="shared" si="35"/>
        <v>2017/11</v>
      </c>
      <c r="D2246" s="4">
        <v>43064</v>
      </c>
      <c r="E2246" s="3" t="s">
        <v>21</v>
      </c>
      <c r="F2246" s="3" t="s">
        <v>4268</v>
      </c>
      <c r="G2246" s="3" t="s">
        <v>1931</v>
      </c>
      <c r="H2246" s="5">
        <v>902</v>
      </c>
      <c r="I2246" s="2">
        <v>2</v>
      </c>
      <c r="J2246" s="2">
        <v>0</v>
      </c>
      <c r="K2246" s="2">
        <v>3.5177999999999998</v>
      </c>
      <c r="L2246" s="18" t="str">
        <f>VLOOKUP(F2246,'BD customers'!$1:$1048576,2,FALSE)</f>
        <v>Barry Franz</v>
      </c>
      <c r="M2246" s="2">
        <f>MATCH(orders[[#This Row],[Product ID]],'BD product'!A:A,0)</f>
        <v>487</v>
      </c>
      <c r="N2246" s="2" t="str" cm="1">
        <f t="array" ref="N2246">INDEX('BD product'!A:D,M2246,2)</f>
        <v>Office Supplies</v>
      </c>
    </row>
    <row r="2247" spans="1:14" x14ac:dyDescent="0.3">
      <c r="A2247" s="3" t="s">
        <v>4267</v>
      </c>
      <c r="B2247" s="4">
        <v>43060</v>
      </c>
      <c r="C2247" s="12" t="str">
        <f t="shared" si="35"/>
        <v>2017/11</v>
      </c>
      <c r="D2247" s="4">
        <v>43064</v>
      </c>
      <c r="E2247" s="3" t="s">
        <v>21</v>
      </c>
      <c r="F2247" s="3" t="s">
        <v>4268</v>
      </c>
      <c r="G2247" s="3" t="s">
        <v>130</v>
      </c>
      <c r="H2247" s="5">
        <v>862</v>
      </c>
      <c r="I2247" s="2">
        <v>1</v>
      </c>
      <c r="J2247" s="2">
        <v>0</v>
      </c>
      <c r="K2247" s="2">
        <v>2.2412000000000001</v>
      </c>
      <c r="L2247" s="18" t="str">
        <f>VLOOKUP(F2247,'BD customers'!$1:$1048576,2,FALSE)</f>
        <v>Barry Franz</v>
      </c>
      <c r="M2247" s="2">
        <f>MATCH(orders[[#This Row],[Product ID]],'BD product'!A:A,0)</f>
        <v>24</v>
      </c>
      <c r="N2247" s="2" t="str" cm="1">
        <f t="array" ref="N2247">INDEX('BD product'!A:D,M2247,2)</f>
        <v>Office Supplies</v>
      </c>
    </row>
    <row r="2248" spans="1:14" x14ac:dyDescent="0.3">
      <c r="A2248" s="3" t="s">
        <v>4267</v>
      </c>
      <c r="B2248" s="4">
        <v>43060</v>
      </c>
      <c r="C2248" s="12" t="str">
        <f t="shared" si="35"/>
        <v>2017/11</v>
      </c>
      <c r="D2248" s="4">
        <v>43064</v>
      </c>
      <c r="E2248" s="3" t="s">
        <v>21</v>
      </c>
      <c r="F2248" s="3" t="s">
        <v>4268</v>
      </c>
      <c r="G2248" s="3" t="s">
        <v>3131</v>
      </c>
      <c r="H2248" s="5">
        <v>659976</v>
      </c>
      <c r="I2248" s="2">
        <v>3</v>
      </c>
      <c r="J2248" s="2">
        <v>2</v>
      </c>
      <c r="K2248" s="2">
        <v>49.498199999999997</v>
      </c>
      <c r="L2248" s="18" t="str">
        <f>VLOOKUP(F2248,'BD customers'!$1:$1048576,2,FALSE)</f>
        <v>Barry Franz</v>
      </c>
      <c r="M2248" s="2">
        <f>MATCH(orders[[#This Row],[Product ID]],'BD product'!A:A,0)</f>
        <v>905</v>
      </c>
      <c r="N2248" s="2" t="str" cm="1">
        <f t="array" ref="N2248">INDEX('BD product'!A:D,M2248,2)</f>
        <v>Technology</v>
      </c>
    </row>
    <row r="2249" spans="1:14" x14ac:dyDescent="0.3">
      <c r="A2249" s="3" t="s">
        <v>4269</v>
      </c>
      <c r="B2249" s="4">
        <v>42050</v>
      </c>
      <c r="C2249" s="12" t="str">
        <f t="shared" si="35"/>
        <v>2015/02</v>
      </c>
      <c r="D2249" s="4">
        <v>42053</v>
      </c>
      <c r="E2249" s="3" t="s">
        <v>11</v>
      </c>
      <c r="F2249" s="3" t="s">
        <v>4270</v>
      </c>
      <c r="G2249" s="3" t="s">
        <v>4271</v>
      </c>
      <c r="H2249" s="5">
        <v>1336</v>
      </c>
      <c r="I2249" s="2">
        <v>2</v>
      </c>
      <c r="J2249" s="2">
        <v>0</v>
      </c>
      <c r="K2249" s="2">
        <v>6.4127999999999998</v>
      </c>
      <c r="L2249" s="18" t="str">
        <f>VLOOKUP(F2249,'BD customers'!$1:$1048576,2,FALSE)</f>
        <v>Justin MacKendrick</v>
      </c>
      <c r="M2249" s="2">
        <f>MATCH(orders[[#This Row],[Product ID]],'BD product'!A:A,0)</f>
        <v>1285</v>
      </c>
      <c r="N2249" s="2" t="str" cm="1">
        <f t="array" ref="N2249">INDEX('BD product'!A:D,M2249,2)</f>
        <v>Office Supplies</v>
      </c>
    </row>
    <row r="2250" spans="1:14" x14ac:dyDescent="0.3">
      <c r="A2250" s="3" t="s">
        <v>4269</v>
      </c>
      <c r="B2250" s="4">
        <v>42050</v>
      </c>
      <c r="C2250" s="12" t="str">
        <f t="shared" si="35"/>
        <v>2015/02</v>
      </c>
      <c r="D2250" s="4">
        <v>42053</v>
      </c>
      <c r="E2250" s="3" t="s">
        <v>11</v>
      </c>
      <c r="F2250" s="3" t="s">
        <v>4270</v>
      </c>
      <c r="G2250" s="3" t="s">
        <v>3696</v>
      </c>
      <c r="H2250" s="5">
        <v>4172</v>
      </c>
      <c r="I2250" s="2">
        <v>5</v>
      </c>
      <c r="J2250" s="2">
        <v>2</v>
      </c>
      <c r="K2250" s="2">
        <v>13.0375</v>
      </c>
      <c r="L2250" s="18" t="str">
        <f>VLOOKUP(F2250,'BD customers'!$1:$1048576,2,FALSE)</f>
        <v>Justin MacKendrick</v>
      </c>
      <c r="M2250" s="2">
        <f>MATCH(orders[[#This Row],[Product ID]],'BD product'!A:A,0)</f>
        <v>1126</v>
      </c>
      <c r="N2250" s="2" t="str" cm="1">
        <f t="array" ref="N2250">INDEX('BD product'!A:D,M2250,2)</f>
        <v>Office Supplies</v>
      </c>
    </row>
    <row r="2251" spans="1:14" x14ac:dyDescent="0.3">
      <c r="A2251" s="3" t="s">
        <v>4269</v>
      </c>
      <c r="B2251" s="4">
        <v>42050</v>
      </c>
      <c r="C2251" s="12" t="str">
        <f t="shared" si="35"/>
        <v>2015/02</v>
      </c>
      <c r="D2251" s="4">
        <v>42053</v>
      </c>
      <c r="E2251" s="3" t="s">
        <v>11</v>
      </c>
      <c r="F2251" s="3" t="s">
        <v>4270</v>
      </c>
      <c r="G2251" s="3" t="s">
        <v>2316</v>
      </c>
      <c r="H2251" s="5">
        <v>1152</v>
      </c>
      <c r="I2251" s="2">
        <v>5</v>
      </c>
      <c r="J2251" s="2">
        <v>2</v>
      </c>
      <c r="K2251" s="2">
        <v>0.41760000000000003</v>
      </c>
      <c r="L2251" s="18" t="str">
        <f>VLOOKUP(F2251,'BD customers'!$1:$1048576,2,FALSE)</f>
        <v>Justin MacKendrick</v>
      </c>
      <c r="M2251" s="2">
        <f>MATCH(orders[[#This Row],[Product ID]],'BD product'!A:A,0)</f>
        <v>616</v>
      </c>
      <c r="N2251" s="2" t="str" cm="1">
        <f t="array" ref="N2251">INDEX('BD product'!A:D,M2251,2)</f>
        <v>Office Supplies</v>
      </c>
    </row>
    <row r="2252" spans="1:14" x14ac:dyDescent="0.3">
      <c r="A2252" s="3" t="s">
        <v>4269</v>
      </c>
      <c r="B2252" s="4">
        <v>42050</v>
      </c>
      <c r="C2252" s="12" t="str">
        <f t="shared" si="35"/>
        <v>2015/02</v>
      </c>
      <c r="D2252" s="4">
        <v>42053</v>
      </c>
      <c r="E2252" s="3" t="s">
        <v>11</v>
      </c>
      <c r="F2252" s="3" t="s">
        <v>4270</v>
      </c>
      <c r="G2252" s="3" t="s">
        <v>4273</v>
      </c>
      <c r="H2252" s="5">
        <v>54144</v>
      </c>
      <c r="I2252" s="2">
        <v>6</v>
      </c>
      <c r="J2252" s="2">
        <v>0</v>
      </c>
      <c r="K2252" s="2">
        <v>157.01759999999999</v>
      </c>
      <c r="L2252" s="18" t="str">
        <f>VLOOKUP(F2252,'BD customers'!$1:$1048576,2,FALSE)</f>
        <v>Justin MacKendrick</v>
      </c>
      <c r="M2252" s="2">
        <f>MATCH(orders[[#This Row],[Product ID]],'BD product'!A:A,0)</f>
        <v>1286</v>
      </c>
      <c r="N2252" s="2" t="str" cm="1">
        <f t="array" ref="N2252">INDEX('BD product'!A:D,M2252,2)</f>
        <v>Office Supplies</v>
      </c>
    </row>
    <row r="2253" spans="1:14" x14ac:dyDescent="0.3">
      <c r="A2253" s="3" t="s">
        <v>4269</v>
      </c>
      <c r="B2253" s="4">
        <v>42050</v>
      </c>
      <c r="C2253" s="12" t="str">
        <f t="shared" si="35"/>
        <v>2015/02</v>
      </c>
      <c r="D2253" s="4">
        <v>42053</v>
      </c>
      <c r="E2253" s="3" t="s">
        <v>11</v>
      </c>
      <c r="F2253" s="3" t="s">
        <v>4270</v>
      </c>
      <c r="G2253" s="3" t="s">
        <v>4038</v>
      </c>
      <c r="H2253" s="5">
        <v>1944</v>
      </c>
      <c r="I2253" s="2">
        <v>3</v>
      </c>
      <c r="J2253" s="2">
        <v>0</v>
      </c>
      <c r="K2253" s="2">
        <v>9.3312000000000008</v>
      </c>
      <c r="L2253" s="18" t="str">
        <f>VLOOKUP(F2253,'BD customers'!$1:$1048576,2,FALSE)</f>
        <v>Justin MacKendrick</v>
      </c>
      <c r="M2253" s="2">
        <f>MATCH(orders[[#This Row],[Product ID]],'BD product'!A:A,0)</f>
        <v>1233</v>
      </c>
      <c r="N2253" s="2" t="str" cm="1">
        <f t="array" ref="N2253">INDEX('BD product'!A:D,M2253,2)</f>
        <v>Office Supplies</v>
      </c>
    </row>
    <row r="2254" spans="1:14" x14ac:dyDescent="0.3">
      <c r="A2254" s="3" t="s">
        <v>4275</v>
      </c>
      <c r="B2254" s="4">
        <v>42475</v>
      </c>
      <c r="C2254" s="12" t="str">
        <f t="shared" si="35"/>
        <v>2016/04</v>
      </c>
      <c r="D2254" s="4">
        <v>42477</v>
      </c>
      <c r="E2254" s="3" t="s">
        <v>11</v>
      </c>
      <c r="F2254" s="3" t="s">
        <v>1117</v>
      </c>
      <c r="G2254" s="3" t="s">
        <v>655</v>
      </c>
      <c r="H2254" s="5">
        <v>1437</v>
      </c>
      <c r="I2254" s="2">
        <v>3</v>
      </c>
      <c r="J2254" s="2">
        <v>0</v>
      </c>
      <c r="K2254" s="2">
        <v>6.8975999999999997</v>
      </c>
      <c r="L2254" s="18" t="str">
        <f>VLOOKUP(F2254,'BD customers'!$1:$1048576,2,FALSE)</f>
        <v>Julie Kriz</v>
      </c>
      <c r="M2254" s="2">
        <f>MATCH(orders[[#This Row],[Product ID]],'BD product'!A:A,0)</f>
        <v>138</v>
      </c>
      <c r="N2254" s="2" t="str" cm="1">
        <f t="array" ref="N2254">INDEX('BD product'!A:D,M2254,2)</f>
        <v>Office Supplies</v>
      </c>
    </row>
    <row r="2255" spans="1:14" x14ac:dyDescent="0.3">
      <c r="A2255" s="3" t="s">
        <v>4276</v>
      </c>
      <c r="B2255" s="4">
        <v>42275</v>
      </c>
      <c r="C2255" s="12" t="str">
        <f t="shared" si="35"/>
        <v>2015/09</v>
      </c>
      <c r="D2255" s="4">
        <v>42278</v>
      </c>
      <c r="E2255" s="3" t="s">
        <v>64</v>
      </c>
      <c r="F2255" s="3" t="s">
        <v>1686</v>
      </c>
      <c r="G2255" s="3" t="s">
        <v>1423</v>
      </c>
      <c r="H2255" s="5">
        <v>4326</v>
      </c>
      <c r="I2255" s="2">
        <v>3</v>
      </c>
      <c r="J2255" s="2">
        <v>0</v>
      </c>
      <c r="K2255" s="2">
        <v>14.2758</v>
      </c>
      <c r="L2255" s="18" t="str">
        <f>VLOOKUP(F2255,'BD customers'!$1:$1048576,2,FALSE)</f>
        <v>Henry Goldwyn</v>
      </c>
      <c r="M2255" s="2">
        <f>MATCH(orders[[#This Row],[Product ID]],'BD product'!A:A,0)</f>
        <v>338</v>
      </c>
      <c r="N2255" s="2" t="str" cm="1">
        <f t="array" ref="N2255">INDEX('BD product'!A:D,M2255,2)</f>
        <v>Office Supplies</v>
      </c>
    </row>
    <row r="2256" spans="1:14" x14ac:dyDescent="0.3">
      <c r="A2256" s="3" t="s">
        <v>4276</v>
      </c>
      <c r="B2256" s="4">
        <v>42275</v>
      </c>
      <c r="C2256" s="12" t="str">
        <f t="shared" si="35"/>
        <v>2015/09</v>
      </c>
      <c r="D2256" s="4">
        <v>42278</v>
      </c>
      <c r="E2256" s="3" t="s">
        <v>64</v>
      </c>
      <c r="F2256" s="3" t="s">
        <v>1686</v>
      </c>
      <c r="G2256" s="3" t="s">
        <v>3671</v>
      </c>
      <c r="H2256" s="5">
        <v>4356</v>
      </c>
      <c r="I2256" s="2">
        <v>2</v>
      </c>
      <c r="J2256" s="2">
        <v>0</v>
      </c>
      <c r="K2256" s="2">
        <v>1.5246</v>
      </c>
      <c r="L2256" s="18" t="str">
        <f>VLOOKUP(F2256,'BD customers'!$1:$1048576,2,FALSE)</f>
        <v>Henry Goldwyn</v>
      </c>
      <c r="M2256" s="2">
        <f>MATCH(orders[[#This Row],[Product ID]],'BD product'!A:A,0)</f>
        <v>1114</v>
      </c>
      <c r="N2256" s="2" t="str" cm="1">
        <f t="array" ref="N2256">INDEX('BD product'!A:D,M2256,2)</f>
        <v>Office Supplies</v>
      </c>
    </row>
    <row r="2257" spans="1:14" x14ac:dyDescent="0.3">
      <c r="A2257" s="3" t="s">
        <v>4277</v>
      </c>
      <c r="B2257" s="4">
        <v>42630</v>
      </c>
      <c r="C2257" s="12" t="str">
        <f t="shared" si="35"/>
        <v>2016/09</v>
      </c>
      <c r="D2257" s="4">
        <v>42635</v>
      </c>
      <c r="E2257" s="3" t="s">
        <v>21</v>
      </c>
      <c r="F2257" s="3" t="s">
        <v>479</v>
      </c>
      <c r="G2257" s="3" t="s">
        <v>4278</v>
      </c>
      <c r="H2257" s="5">
        <v>43785</v>
      </c>
      <c r="I2257" s="2">
        <v>3</v>
      </c>
      <c r="J2257" s="2">
        <v>0</v>
      </c>
      <c r="K2257" s="2">
        <v>13.1355</v>
      </c>
      <c r="L2257" s="18" t="str">
        <f>VLOOKUP(F2257,'BD customers'!$1:$1048576,2,FALSE)</f>
        <v>Laura Armstrong</v>
      </c>
      <c r="M2257" s="2">
        <f>MATCH(orders[[#This Row],[Product ID]],'BD product'!A:A,0)</f>
        <v>1287</v>
      </c>
      <c r="N2257" s="2" t="str" cm="1">
        <f t="array" ref="N2257">INDEX('BD product'!A:D,M2257,2)</f>
        <v>Technology</v>
      </c>
    </row>
    <row r="2258" spans="1:14" x14ac:dyDescent="0.3">
      <c r="A2258" s="3" t="s">
        <v>4277</v>
      </c>
      <c r="B2258" s="4">
        <v>42630</v>
      </c>
      <c r="C2258" s="12" t="str">
        <f t="shared" si="35"/>
        <v>2016/09</v>
      </c>
      <c r="D2258" s="4">
        <v>42635</v>
      </c>
      <c r="E2258" s="3" t="s">
        <v>21</v>
      </c>
      <c r="F2258" s="3" t="s">
        <v>479</v>
      </c>
      <c r="G2258" s="3" t="s">
        <v>3021</v>
      </c>
      <c r="H2258" s="5">
        <v>10948</v>
      </c>
      <c r="I2258" s="2">
        <v>2</v>
      </c>
      <c r="J2258" s="2">
        <v>0</v>
      </c>
      <c r="K2258" s="2">
        <v>33.938800000000001</v>
      </c>
      <c r="L2258" s="18" t="str">
        <f>VLOOKUP(F2258,'BD customers'!$1:$1048576,2,FALSE)</f>
        <v>Laura Armstrong</v>
      </c>
      <c r="M2258" s="2">
        <f>MATCH(orders[[#This Row],[Product ID]],'BD product'!A:A,0)</f>
        <v>861</v>
      </c>
      <c r="N2258" s="2" t="str" cm="1">
        <f t="array" ref="N2258">INDEX('BD product'!A:D,M2258,2)</f>
        <v>Furniture</v>
      </c>
    </row>
    <row r="2259" spans="1:14" x14ac:dyDescent="0.3">
      <c r="A2259" s="3" t="s">
        <v>4280</v>
      </c>
      <c r="B2259" s="4">
        <v>42902</v>
      </c>
      <c r="C2259" s="12" t="str">
        <f t="shared" si="35"/>
        <v>2017/06</v>
      </c>
      <c r="D2259" s="4">
        <v>42905</v>
      </c>
      <c r="E2259" s="3" t="s">
        <v>64</v>
      </c>
      <c r="F2259" s="3" t="s">
        <v>78</v>
      </c>
      <c r="G2259" s="3" t="s">
        <v>1564</v>
      </c>
      <c r="H2259" s="5">
        <v>121296</v>
      </c>
      <c r="I2259" s="2">
        <v>7</v>
      </c>
      <c r="J2259" s="2">
        <v>2</v>
      </c>
      <c r="K2259" s="2">
        <v>9.0972000000000008</v>
      </c>
      <c r="L2259" s="18" t="str">
        <f>VLOOKUP(F2259,'BD customers'!$1:$1048576,2,FALSE)</f>
        <v>Troy Staebel</v>
      </c>
      <c r="M2259" s="2">
        <f>MATCH(orders[[#This Row],[Product ID]],'BD product'!A:A,0)</f>
        <v>379</v>
      </c>
      <c r="N2259" s="2" t="str" cm="1">
        <f t="array" ref="N2259">INDEX('BD product'!A:D,M2259,2)</f>
        <v>Furniture</v>
      </c>
    </row>
    <row r="2260" spans="1:14" x14ac:dyDescent="0.3">
      <c r="A2260" s="3" t="s">
        <v>4280</v>
      </c>
      <c r="B2260" s="4">
        <v>42902</v>
      </c>
      <c r="C2260" s="12" t="str">
        <f t="shared" si="35"/>
        <v>2017/06</v>
      </c>
      <c r="D2260" s="4">
        <v>42905</v>
      </c>
      <c r="E2260" s="3" t="s">
        <v>64</v>
      </c>
      <c r="F2260" s="3" t="s">
        <v>78</v>
      </c>
      <c r="G2260" s="3" t="s">
        <v>4281</v>
      </c>
      <c r="H2260" s="5">
        <v>1854</v>
      </c>
      <c r="I2260" s="2">
        <v>2</v>
      </c>
      <c r="J2260" s="2">
        <v>0</v>
      </c>
      <c r="K2260" s="2">
        <v>8.7138000000000009</v>
      </c>
      <c r="L2260" s="18" t="str">
        <f>VLOOKUP(F2260,'BD customers'!$1:$1048576,2,FALSE)</f>
        <v>Troy Staebel</v>
      </c>
      <c r="M2260" s="2">
        <f>MATCH(orders[[#This Row],[Product ID]],'BD product'!A:A,0)</f>
        <v>1288</v>
      </c>
      <c r="N2260" s="2" t="str" cm="1">
        <f t="array" ref="N2260">INDEX('BD product'!A:D,M2260,2)</f>
        <v>Office Supplies</v>
      </c>
    </row>
    <row r="2261" spans="1:14" x14ac:dyDescent="0.3">
      <c r="A2261" s="3" t="s">
        <v>4283</v>
      </c>
      <c r="B2261" s="4">
        <v>42316</v>
      </c>
      <c r="C2261" s="12" t="str">
        <f t="shared" si="35"/>
        <v>2015/11</v>
      </c>
      <c r="D2261" s="4">
        <v>42318</v>
      </c>
      <c r="E2261" s="3" t="s">
        <v>11</v>
      </c>
      <c r="F2261" s="3" t="s">
        <v>4284</v>
      </c>
      <c r="G2261" s="3" t="s">
        <v>2458</v>
      </c>
      <c r="H2261" s="5">
        <v>50</v>
      </c>
      <c r="I2261" s="2">
        <v>1</v>
      </c>
      <c r="J2261" s="2">
        <v>0</v>
      </c>
      <c r="K2261" s="2">
        <v>2.3999999999999998E-3</v>
      </c>
      <c r="L2261" s="18" t="str">
        <f>VLOOKUP(F2261,'BD customers'!$1:$1048576,2,FALSE)</f>
        <v>Maria Zettner</v>
      </c>
      <c r="M2261" s="2">
        <f>MATCH(orders[[#This Row],[Product ID]],'BD product'!A:A,0)</f>
        <v>661</v>
      </c>
      <c r="N2261" s="2" t="str" cm="1">
        <f t="array" ref="N2261">INDEX('BD product'!A:D,M2261,2)</f>
        <v>Office Supplies</v>
      </c>
    </row>
    <row r="2262" spans="1:14" x14ac:dyDescent="0.3">
      <c r="A2262" s="3" t="s">
        <v>4283</v>
      </c>
      <c r="B2262" s="4">
        <v>42316</v>
      </c>
      <c r="C2262" s="12" t="str">
        <f t="shared" si="35"/>
        <v>2015/11</v>
      </c>
      <c r="D2262" s="4">
        <v>42318</v>
      </c>
      <c r="E2262" s="3" t="s">
        <v>11</v>
      </c>
      <c r="F2262" s="3" t="s">
        <v>4284</v>
      </c>
      <c r="G2262" s="3" t="s">
        <v>2572</v>
      </c>
      <c r="H2262" s="5">
        <v>37197</v>
      </c>
      <c r="I2262" s="2">
        <v>3</v>
      </c>
      <c r="J2262" s="2">
        <v>0</v>
      </c>
      <c r="K2262" s="2">
        <v>66.954599999999999</v>
      </c>
      <c r="L2262" s="18" t="str">
        <f>VLOOKUP(F2262,'BD customers'!$1:$1048576,2,FALSE)</f>
        <v>Maria Zettner</v>
      </c>
      <c r="M2262" s="2">
        <f>MATCH(orders[[#This Row],[Product ID]],'BD product'!A:A,0)</f>
        <v>697</v>
      </c>
      <c r="N2262" s="2" t="str" cm="1">
        <f t="array" ref="N2262">INDEX('BD product'!A:D,M2262,2)</f>
        <v>Technology</v>
      </c>
    </row>
    <row r="2263" spans="1:14" x14ac:dyDescent="0.3">
      <c r="A2263" s="3" t="s">
        <v>4285</v>
      </c>
      <c r="B2263" s="4">
        <v>42356</v>
      </c>
      <c r="C2263" s="12" t="str">
        <f t="shared" si="35"/>
        <v>2015/12</v>
      </c>
      <c r="D2263" s="4">
        <v>42356</v>
      </c>
      <c r="E2263" s="3" t="s">
        <v>41</v>
      </c>
      <c r="F2263" s="3" t="s">
        <v>4286</v>
      </c>
      <c r="G2263" s="3" t="s">
        <v>2212</v>
      </c>
      <c r="H2263" s="5">
        <v>16624</v>
      </c>
      <c r="I2263" s="2">
        <v>1</v>
      </c>
      <c r="J2263" s="2">
        <v>0</v>
      </c>
      <c r="K2263" s="2">
        <v>2.4935999999999998</v>
      </c>
      <c r="L2263" s="18" t="str">
        <f>VLOOKUP(F2263,'BD customers'!$1:$1048576,2,FALSE)</f>
        <v>Mitch Webber</v>
      </c>
      <c r="M2263" s="2">
        <f>MATCH(orders[[#This Row],[Product ID]],'BD product'!A:A,0)</f>
        <v>579</v>
      </c>
      <c r="N2263" s="2" t="str" cm="1">
        <f t="array" ref="N2263">INDEX('BD product'!A:D,M2263,2)</f>
        <v>Technology</v>
      </c>
    </row>
    <row r="2264" spans="1:14" x14ac:dyDescent="0.3">
      <c r="A2264" s="3" t="s">
        <v>4287</v>
      </c>
      <c r="B2264" s="4">
        <v>42772</v>
      </c>
      <c r="C2264" s="12" t="str">
        <f t="shared" si="35"/>
        <v>2017/02</v>
      </c>
      <c r="D2264" s="4">
        <v>42775</v>
      </c>
      <c r="E2264" s="3" t="s">
        <v>64</v>
      </c>
      <c r="F2264" s="3" t="s">
        <v>4288</v>
      </c>
      <c r="G2264" s="3" t="s">
        <v>2201</v>
      </c>
      <c r="H2264" s="5">
        <v>35997</v>
      </c>
      <c r="I2264" s="2">
        <v>3</v>
      </c>
      <c r="J2264" s="2">
        <v>0</v>
      </c>
      <c r="K2264" s="2">
        <v>79.193399999999997</v>
      </c>
      <c r="L2264" s="18" t="str">
        <f>VLOOKUP(F2264,'BD customers'!$1:$1048576,2,FALSE)</f>
        <v>Mark Van Huff</v>
      </c>
      <c r="M2264" s="2">
        <f>MATCH(orders[[#This Row],[Product ID]],'BD product'!A:A,0)</f>
        <v>576</v>
      </c>
      <c r="N2264" s="2" t="str" cm="1">
        <f t="array" ref="N2264">INDEX('BD product'!A:D,M2264,2)</f>
        <v>Furniture</v>
      </c>
    </row>
    <row r="2265" spans="1:14" x14ac:dyDescent="0.3">
      <c r="A2265" s="3" t="s">
        <v>4289</v>
      </c>
      <c r="B2265" s="4">
        <v>42688</v>
      </c>
      <c r="C2265" s="12" t="str">
        <f t="shared" si="35"/>
        <v>2016/11</v>
      </c>
      <c r="D2265" s="4">
        <v>42690</v>
      </c>
      <c r="E2265" s="3" t="s">
        <v>11</v>
      </c>
      <c r="F2265" s="3" t="s">
        <v>1572</v>
      </c>
      <c r="G2265" s="3" t="s">
        <v>4290</v>
      </c>
      <c r="H2265" s="5">
        <v>49998</v>
      </c>
      <c r="I2265" s="2">
        <v>2</v>
      </c>
      <c r="J2265" s="2">
        <v>0</v>
      </c>
      <c r="K2265" s="2">
        <v>114.9954</v>
      </c>
      <c r="L2265" s="18" t="str">
        <f>VLOOKUP(F2265,'BD customers'!$1:$1048576,2,FALSE)</f>
        <v>Allen Armold</v>
      </c>
      <c r="M2265" s="2">
        <f>MATCH(orders[[#This Row],[Product ID]],'BD product'!A:A,0)</f>
        <v>1289</v>
      </c>
      <c r="N2265" s="2" t="str" cm="1">
        <f t="array" ref="N2265">INDEX('BD product'!A:D,M2265,2)</f>
        <v>Technology</v>
      </c>
    </row>
    <row r="2266" spans="1:14" x14ac:dyDescent="0.3">
      <c r="A2266" s="3" t="s">
        <v>4289</v>
      </c>
      <c r="B2266" s="4">
        <v>42688</v>
      </c>
      <c r="C2266" s="12" t="str">
        <f t="shared" si="35"/>
        <v>2016/11</v>
      </c>
      <c r="D2266" s="4">
        <v>42690</v>
      </c>
      <c r="E2266" s="3" t="s">
        <v>11</v>
      </c>
      <c r="F2266" s="3" t="s">
        <v>1572</v>
      </c>
      <c r="G2266" s="3" t="s">
        <v>988</v>
      </c>
      <c r="H2266" s="5">
        <v>528</v>
      </c>
      <c r="I2266" s="2">
        <v>1</v>
      </c>
      <c r="J2266" s="2">
        <v>0</v>
      </c>
      <c r="K2266" s="2">
        <v>0.23760000000000001</v>
      </c>
      <c r="L2266" s="18" t="str">
        <f>VLOOKUP(F2266,'BD customers'!$1:$1048576,2,FALSE)</f>
        <v>Allen Armold</v>
      </c>
      <c r="M2266" s="2">
        <f>MATCH(orders[[#This Row],[Product ID]],'BD product'!A:A,0)</f>
        <v>220</v>
      </c>
      <c r="N2266" s="2" t="str" cm="1">
        <f t="array" ref="N2266">INDEX('BD product'!A:D,M2266,2)</f>
        <v>Office Supplies</v>
      </c>
    </row>
    <row r="2267" spans="1:14" x14ac:dyDescent="0.3">
      <c r="A2267" s="3" t="s">
        <v>4289</v>
      </c>
      <c r="B2267" s="4">
        <v>42688</v>
      </c>
      <c r="C2267" s="12" t="str">
        <f t="shared" si="35"/>
        <v>2016/11</v>
      </c>
      <c r="D2267" s="4">
        <v>42690</v>
      </c>
      <c r="E2267" s="3" t="s">
        <v>11</v>
      </c>
      <c r="F2267" s="3" t="s">
        <v>1572</v>
      </c>
      <c r="G2267" s="3" t="s">
        <v>3199</v>
      </c>
      <c r="H2267" s="5">
        <v>826</v>
      </c>
      <c r="I2267" s="2">
        <v>2</v>
      </c>
      <c r="J2267" s="2">
        <v>0</v>
      </c>
      <c r="K2267" s="2">
        <v>3.8822000000000001</v>
      </c>
      <c r="L2267" s="18" t="str">
        <f>VLOOKUP(F2267,'BD customers'!$1:$1048576,2,FALSE)</f>
        <v>Allen Armold</v>
      </c>
      <c r="M2267" s="2">
        <f>MATCH(orders[[#This Row],[Product ID]],'BD product'!A:A,0)</f>
        <v>927</v>
      </c>
      <c r="N2267" s="2" t="str" cm="1">
        <f t="array" ref="N2267">INDEX('BD product'!A:D,M2267,2)</f>
        <v>Office Supplies</v>
      </c>
    </row>
    <row r="2268" spans="1:14" x14ac:dyDescent="0.3">
      <c r="A2268" s="3" t="s">
        <v>4292</v>
      </c>
      <c r="B2268" s="4">
        <v>43020</v>
      </c>
      <c r="C2268" s="12" t="str">
        <f t="shared" si="35"/>
        <v>2017/10</v>
      </c>
      <c r="D2268" s="4">
        <v>43020</v>
      </c>
      <c r="E2268" s="3" t="s">
        <v>41</v>
      </c>
      <c r="F2268" s="3" t="s">
        <v>4293</v>
      </c>
      <c r="G2268" s="3" t="s">
        <v>4294</v>
      </c>
      <c r="H2268" s="5">
        <v>7968</v>
      </c>
      <c r="I2268" s="2">
        <v>2</v>
      </c>
      <c r="J2268" s="2">
        <v>2</v>
      </c>
      <c r="K2268" s="2">
        <v>2.6892</v>
      </c>
      <c r="L2268" s="18" t="str">
        <f>VLOOKUP(F2268,'BD customers'!$1:$1048576,2,FALSE)</f>
        <v>Sean Miller</v>
      </c>
      <c r="M2268" s="2">
        <f>MATCH(orders[[#This Row],[Product ID]],'BD product'!A:A,0)</f>
        <v>1290</v>
      </c>
      <c r="N2268" s="2" t="str" cm="1">
        <f t="array" ref="N2268">INDEX('BD product'!A:D,M2268,2)</f>
        <v>Office Supplies</v>
      </c>
    </row>
    <row r="2269" spans="1:14" x14ac:dyDescent="0.3">
      <c r="A2269" s="3" t="s">
        <v>4296</v>
      </c>
      <c r="B2269" s="4">
        <v>42995</v>
      </c>
      <c r="C2269" s="12" t="str">
        <f t="shared" si="35"/>
        <v>2017/09</v>
      </c>
      <c r="D2269" s="4">
        <v>42995</v>
      </c>
      <c r="E2269" s="3" t="s">
        <v>41</v>
      </c>
      <c r="F2269" s="3" t="s">
        <v>4297</v>
      </c>
      <c r="G2269" s="3" t="s">
        <v>4298</v>
      </c>
      <c r="H2269" s="5">
        <v>1296</v>
      </c>
      <c r="I2269" s="2">
        <v>2</v>
      </c>
      <c r="J2269" s="2">
        <v>0</v>
      </c>
      <c r="K2269" s="2">
        <v>6.3503999999999996</v>
      </c>
      <c r="L2269" s="18" t="str">
        <f>VLOOKUP(F2269,'BD customers'!$1:$1048576,2,FALSE)</f>
        <v>Tom Prescott</v>
      </c>
      <c r="M2269" s="2">
        <f>MATCH(orders[[#This Row],[Product ID]],'BD product'!A:A,0)</f>
        <v>1291</v>
      </c>
      <c r="N2269" s="2" t="str" cm="1">
        <f t="array" ref="N2269">INDEX('BD product'!A:D,M2269,2)</f>
        <v>Office Supplies</v>
      </c>
    </row>
    <row r="2270" spans="1:14" x14ac:dyDescent="0.3">
      <c r="A2270" s="3" t="s">
        <v>4300</v>
      </c>
      <c r="B2270" s="4">
        <v>43089</v>
      </c>
      <c r="C2270" s="12" t="str">
        <f t="shared" si="35"/>
        <v>2017/12</v>
      </c>
      <c r="D2270" s="4">
        <v>43095</v>
      </c>
      <c r="E2270" s="3" t="s">
        <v>21</v>
      </c>
      <c r="F2270" s="3" t="s">
        <v>298</v>
      </c>
      <c r="G2270" s="3" t="s">
        <v>4301</v>
      </c>
      <c r="H2270" s="5">
        <v>648</v>
      </c>
      <c r="I2270" s="2">
        <v>1</v>
      </c>
      <c r="J2270" s="2">
        <v>0</v>
      </c>
      <c r="K2270" s="2">
        <v>3.1103999999999998</v>
      </c>
      <c r="L2270" s="18" t="str">
        <f>VLOOKUP(F2270,'BD customers'!$1:$1048576,2,FALSE)</f>
        <v>Dean Katz</v>
      </c>
      <c r="M2270" s="2">
        <f>MATCH(orders[[#This Row],[Product ID]],'BD product'!A:A,0)</f>
        <v>1292</v>
      </c>
      <c r="N2270" s="2" t="str" cm="1">
        <f t="array" ref="N2270">INDEX('BD product'!A:D,M2270,2)</f>
        <v>Office Supplies</v>
      </c>
    </row>
    <row r="2271" spans="1:14" x14ac:dyDescent="0.3">
      <c r="A2271" s="3" t="s">
        <v>4300</v>
      </c>
      <c r="B2271" s="4">
        <v>43089</v>
      </c>
      <c r="C2271" s="12" t="str">
        <f t="shared" si="35"/>
        <v>2017/12</v>
      </c>
      <c r="D2271" s="4">
        <v>43095</v>
      </c>
      <c r="E2271" s="3" t="s">
        <v>21</v>
      </c>
      <c r="F2271" s="3" t="s">
        <v>298</v>
      </c>
      <c r="G2271" s="3" t="s">
        <v>242</v>
      </c>
      <c r="H2271" s="5">
        <v>6984</v>
      </c>
      <c r="I2271" s="2">
        <v>1</v>
      </c>
      <c r="J2271" s="2">
        <v>2</v>
      </c>
      <c r="K2271" s="2">
        <v>2.3571</v>
      </c>
      <c r="L2271" s="18" t="str">
        <f>VLOOKUP(F2271,'BD customers'!$1:$1048576,2,FALSE)</f>
        <v>Dean Katz</v>
      </c>
      <c r="M2271" s="2">
        <f>MATCH(orders[[#This Row],[Product ID]],'BD product'!A:A,0)</f>
        <v>46</v>
      </c>
      <c r="N2271" s="2" t="str" cm="1">
        <f t="array" ref="N2271">INDEX('BD product'!A:D,M2271,2)</f>
        <v>Office Supplies</v>
      </c>
    </row>
    <row r="2272" spans="1:14" x14ac:dyDescent="0.3">
      <c r="A2272" s="3" t="s">
        <v>4303</v>
      </c>
      <c r="B2272" s="4">
        <v>43071</v>
      </c>
      <c r="C2272" s="12" t="str">
        <f t="shared" si="35"/>
        <v>2017/12</v>
      </c>
      <c r="D2272" s="4">
        <v>43076</v>
      </c>
      <c r="E2272" s="3" t="s">
        <v>21</v>
      </c>
      <c r="F2272" s="3" t="s">
        <v>207</v>
      </c>
      <c r="G2272" s="3" t="s">
        <v>1535</v>
      </c>
      <c r="H2272" s="5">
        <v>4796</v>
      </c>
      <c r="I2272" s="2">
        <v>5</v>
      </c>
      <c r="J2272" s="2">
        <v>2</v>
      </c>
      <c r="K2272" s="2">
        <v>4.1965000000000003</v>
      </c>
      <c r="L2272" s="18" t="str">
        <f>VLOOKUP(F2272,'BD customers'!$1:$1048576,2,FALSE)</f>
        <v>Michael Kennedy</v>
      </c>
      <c r="M2272" s="2">
        <f>MATCH(orders[[#This Row],[Product ID]],'BD product'!A:A,0)</f>
        <v>371</v>
      </c>
      <c r="N2272" s="2" t="str" cm="1">
        <f t="array" ref="N2272">INDEX('BD product'!A:D,M2272,2)</f>
        <v>Office Supplies</v>
      </c>
    </row>
    <row r="2273" spans="1:14" x14ac:dyDescent="0.3">
      <c r="A2273" s="3" t="s">
        <v>4304</v>
      </c>
      <c r="B2273" s="4">
        <v>42268</v>
      </c>
      <c r="C2273" s="12" t="str">
        <f t="shared" si="35"/>
        <v>2015/09</v>
      </c>
      <c r="D2273" s="4">
        <v>42274</v>
      </c>
      <c r="E2273" s="3" t="s">
        <v>21</v>
      </c>
      <c r="F2273" s="3" t="s">
        <v>113</v>
      </c>
      <c r="G2273" s="3" t="s">
        <v>4305</v>
      </c>
      <c r="H2273" s="5">
        <v>19974</v>
      </c>
      <c r="I2273" s="2">
        <v>6</v>
      </c>
      <c r="J2273" s="2">
        <v>0</v>
      </c>
      <c r="K2273" s="2">
        <v>47.937600000000003</v>
      </c>
      <c r="L2273" s="18" t="str">
        <f>VLOOKUP(F2273,'BD customers'!$1:$1048576,2,FALSE)</f>
        <v>Chad Sievert</v>
      </c>
      <c r="M2273" s="2">
        <f>MATCH(orders[[#This Row],[Product ID]],'BD product'!A:A,0)</f>
        <v>1293</v>
      </c>
      <c r="N2273" s="2" t="str" cm="1">
        <f t="array" ref="N2273">INDEX('BD product'!A:D,M2273,2)</f>
        <v>Office Supplies</v>
      </c>
    </row>
    <row r="2274" spans="1:14" x14ac:dyDescent="0.3">
      <c r="A2274" s="3" t="s">
        <v>4307</v>
      </c>
      <c r="B2274" s="4">
        <v>42069</v>
      </c>
      <c r="C2274" s="12" t="str">
        <f t="shared" si="35"/>
        <v>2015/03</v>
      </c>
      <c r="D2274" s="4">
        <v>42074</v>
      </c>
      <c r="E2274" s="3" t="s">
        <v>21</v>
      </c>
      <c r="F2274" s="3" t="s">
        <v>1302</v>
      </c>
      <c r="G2274" s="3" t="s">
        <v>4308</v>
      </c>
      <c r="H2274" s="5">
        <v>43526</v>
      </c>
      <c r="I2274" s="2">
        <v>7</v>
      </c>
      <c r="J2274" s="2">
        <v>0</v>
      </c>
      <c r="K2274" s="2">
        <v>95.757199999999997</v>
      </c>
      <c r="L2274" s="18" t="str">
        <f>VLOOKUP(F2274,'BD customers'!$1:$1048576,2,FALSE)</f>
        <v>John Lucas</v>
      </c>
      <c r="M2274" s="2">
        <f>MATCH(orders[[#This Row],[Product ID]],'BD product'!A:A,0)</f>
        <v>1294</v>
      </c>
      <c r="N2274" s="2" t="str" cm="1">
        <f t="array" ref="N2274">INDEX('BD product'!A:D,M2274,2)</f>
        <v>Furniture</v>
      </c>
    </row>
    <row r="2275" spans="1:14" x14ac:dyDescent="0.3">
      <c r="A2275" s="3" t="s">
        <v>4307</v>
      </c>
      <c r="B2275" s="4">
        <v>42069</v>
      </c>
      <c r="C2275" s="12" t="str">
        <f t="shared" si="35"/>
        <v>2015/03</v>
      </c>
      <c r="D2275" s="4">
        <v>42074</v>
      </c>
      <c r="E2275" s="3" t="s">
        <v>21</v>
      </c>
      <c r="F2275" s="3" t="s">
        <v>1302</v>
      </c>
      <c r="G2275" s="3" t="s">
        <v>4310</v>
      </c>
      <c r="H2275" s="5">
        <v>1119984</v>
      </c>
      <c r="I2275" s="2">
        <v>2</v>
      </c>
      <c r="J2275" s="2">
        <v>2</v>
      </c>
      <c r="K2275" s="2">
        <v>377.99459999999999</v>
      </c>
      <c r="L2275" s="18" t="str">
        <f>VLOOKUP(F2275,'BD customers'!$1:$1048576,2,FALSE)</f>
        <v>John Lucas</v>
      </c>
      <c r="M2275" s="2">
        <f>MATCH(orders[[#This Row],[Product ID]],'BD product'!A:A,0)</f>
        <v>1295</v>
      </c>
      <c r="N2275" s="2" t="str" cm="1">
        <f t="array" ref="N2275">INDEX('BD product'!A:D,M2275,2)</f>
        <v>Technology</v>
      </c>
    </row>
    <row r="2276" spans="1:14" x14ac:dyDescent="0.3">
      <c r="A2276" s="3" t="s">
        <v>4312</v>
      </c>
      <c r="B2276" s="4">
        <v>41915</v>
      </c>
      <c r="C2276" s="12" t="str">
        <f t="shared" si="35"/>
        <v>2014/10</v>
      </c>
      <c r="D2276" s="4">
        <v>41920</v>
      </c>
      <c r="E2276" s="3" t="s">
        <v>11</v>
      </c>
      <c r="F2276" s="3" t="s">
        <v>326</v>
      </c>
      <c r="G2276" s="3" t="s">
        <v>4313</v>
      </c>
      <c r="H2276" s="5">
        <v>143432</v>
      </c>
      <c r="I2276" s="2">
        <v>1</v>
      </c>
      <c r="J2276" s="2">
        <v>2</v>
      </c>
      <c r="K2276" s="2">
        <v>3.5857999999999999</v>
      </c>
      <c r="L2276" s="18" t="str">
        <f>VLOOKUP(F2276,'BD customers'!$1:$1048576,2,FALSE)</f>
        <v>Allen Rosenblatt</v>
      </c>
      <c r="M2276" s="2">
        <f>MATCH(orders[[#This Row],[Product ID]],'BD product'!A:A,0)</f>
        <v>1296</v>
      </c>
      <c r="N2276" s="2" t="str" cm="1">
        <f t="array" ref="N2276">INDEX('BD product'!A:D,M2276,2)</f>
        <v>Furniture</v>
      </c>
    </row>
    <row r="2277" spans="1:14" x14ac:dyDescent="0.3">
      <c r="A2277" s="3" t="s">
        <v>4312</v>
      </c>
      <c r="B2277" s="4">
        <v>41915</v>
      </c>
      <c r="C2277" s="12" t="str">
        <f t="shared" si="35"/>
        <v>2014/10</v>
      </c>
      <c r="D2277" s="4">
        <v>41920</v>
      </c>
      <c r="E2277" s="3" t="s">
        <v>11</v>
      </c>
      <c r="F2277" s="3" t="s">
        <v>326</v>
      </c>
      <c r="G2277" s="3" t="s">
        <v>134</v>
      </c>
      <c r="H2277" s="5">
        <v>122352</v>
      </c>
      <c r="I2277" s="2">
        <v>3</v>
      </c>
      <c r="J2277" s="2">
        <v>2</v>
      </c>
      <c r="K2277" s="2">
        <v>13.7646</v>
      </c>
      <c r="L2277" s="18" t="str">
        <f>VLOOKUP(F2277,'BD customers'!$1:$1048576,2,FALSE)</f>
        <v>Allen Rosenblatt</v>
      </c>
      <c r="M2277" s="2">
        <f>MATCH(orders[[#This Row],[Product ID]],'BD product'!A:A,0)</f>
        <v>25</v>
      </c>
      <c r="N2277" s="2" t="str" cm="1">
        <f t="array" ref="N2277">INDEX('BD product'!A:D,M2277,2)</f>
        <v>Furniture</v>
      </c>
    </row>
    <row r="2278" spans="1:14" x14ac:dyDescent="0.3">
      <c r="A2278" s="3" t="s">
        <v>4315</v>
      </c>
      <c r="B2278" s="4">
        <v>41817</v>
      </c>
      <c r="C2278" s="12" t="str">
        <f t="shared" si="35"/>
        <v>2014/06</v>
      </c>
      <c r="D2278" s="4">
        <v>41821</v>
      </c>
      <c r="E2278" s="3" t="s">
        <v>21</v>
      </c>
      <c r="F2278" s="3" t="s">
        <v>1761</v>
      </c>
      <c r="G2278" s="3" t="s">
        <v>3010</v>
      </c>
      <c r="H2278" s="5">
        <v>3062</v>
      </c>
      <c r="I2278" s="2">
        <v>5</v>
      </c>
      <c r="J2278" s="2">
        <v>0</v>
      </c>
      <c r="K2278" s="2">
        <v>0</v>
      </c>
      <c r="L2278" s="18" t="str">
        <f>VLOOKUP(F2278,'BD customers'!$1:$1048576,2,FALSE)</f>
        <v>Liz MacKendrick</v>
      </c>
      <c r="M2278" s="2">
        <f>MATCH(orders[[#This Row],[Product ID]],'BD product'!A:A,0)</f>
        <v>856</v>
      </c>
      <c r="N2278" s="2" t="str" cm="1">
        <f t="array" ref="N2278">INDEX('BD product'!A:D,M2278,2)</f>
        <v>Office Supplies</v>
      </c>
    </row>
    <row r="2279" spans="1:14" x14ac:dyDescent="0.3">
      <c r="A2279" s="3" t="s">
        <v>4315</v>
      </c>
      <c r="B2279" s="4">
        <v>41817</v>
      </c>
      <c r="C2279" s="12" t="str">
        <f t="shared" si="35"/>
        <v>2014/06</v>
      </c>
      <c r="D2279" s="4">
        <v>41821</v>
      </c>
      <c r="E2279" s="3" t="s">
        <v>21</v>
      </c>
      <c r="F2279" s="3" t="s">
        <v>1761</v>
      </c>
      <c r="G2279" s="3" t="s">
        <v>3337</v>
      </c>
      <c r="H2279" s="5">
        <v>8598</v>
      </c>
      <c r="I2279" s="2">
        <v>1</v>
      </c>
      <c r="J2279" s="2">
        <v>0</v>
      </c>
      <c r="K2279" s="2">
        <v>22.354800000000001</v>
      </c>
      <c r="L2279" s="18" t="str">
        <f>VLOOKUP(F2279,'BD customers'!$1:$1048576,2,FALSE)</f>
        <v>Liz MacKendrick</v>
      </c>
      <c r="M2279" s="2">
        <f>MATCH(orders[[#This Row],[Product ID]],'BD product'!A:A,0)</f>
        <v>979</v>
      </c>
      <c r="N2279" s="2" t="str" cm="1">
        <f t="array" ref="N2279">INDEX('BD product'!A:D,M2279,2)</f>
        <v>Furniture</v>
      </c>
    </row>
    <row r="2280" spans="1:14" x14ac:dyDescent="0.3">
      <c r="A2280" s="3" t="s">
        <v>4315</v>
      </c>
      <c r="B2280" s="4">
        <v>41817</v>
      </c>
      <c r="C2280" s="12" t="str">
        <f t="shared" si="35"/>
        <v>2014/06</v>
      </c>
      <c r="D2280" s="4">
        <v>41821</v>
      </c>
      <c r="E2280" s="3" t="s">
        <v>21</v>
      </c>
      <c r="F2280" s="3" t="s">
        <v>1761</v>
      </c>
      <c r="G2280" s="3" t="s">
        <v>919</v>
      </c>
      <c r="H2280" s="5">
        <v>22396</v>
      </c>
      <c r="I2280" s="2">
        <v>4</v>
      </c>
      <c r="J2280" s="2">
        <v>0</v>
      </c>
      <c r="K2280" s="2">
        <v>53.750399999999999</v>
      </c>
      <c r="L2280" s="18" t="str">
        <f>VLOOKUP(F2280,'BD customers'!$1:$1048576,2,FALSE)</f>
        <v>Liz MacKendrick</v>
      </c>
      <c r="M2280" s="2">
        <f>MATCH(orders[[#This Row],[Product ID]],'BD product'!A:A,0)</f>
        <v>203</v>
      </c>
      <c r="N2280" s="2" t="str" cm="1">
        <f t="array" ref="N2280">INDEX('BD product'!A:D,M2280,2)</f>
        <v>Technology</v>
      </c>
    </row>
    <row r="2281" spans="1:14" x14ac:dyDescent="0.3">
      <c r="A2281" s="3" t="s">
        <v>4316</v>
      </c>
      <c r="B2281" s="4">
        <v>43038</v>
      </c>
      <c r="C2281" s="12" t="str">
        <f t="shared" si="35"/>
        <v>2017/10</v>
      </c>
      <c r="D2281" s="4">
        <v>43041</v>
      </c>
      <c r="E2281" s="3" t="s">
        <v>64</v>
      </c>
      <c r="F2281" s="3" t="s">
        <v>4317</v>
      </c>
      <c r="G2281" s="3" t="s">
        <v>4024</v>
      </c>
      <c r="H2281" s="5">
        <v>97568</v>
      </c>
      <c r="I2281" s="2">
        <v>2</v>
      </c>
      <c r="J2281" s="2">
        <v>2</v>
      </c>
      <c r="K2281" s="2">
        <v>-0.60980000000000001</v>
      </c>
      <c r="L2281" s="18" t="str">
        <f>VLOOKUP(F2281,'BD customers'!$1:$1048576,2,FALSE)</f>
        <v>Jim Karlsson</v>
      </c>
      <c r="M2281" s="2">
        <f>MATCH(orders[[#This Row],[Product ID]],'BD product'!A:A,0)</f>
        <v>1227</v>
      </c>
      <c r="N2281" s="2" t="str" cm="1">
        <f t="array" ref="N2281">INDEX('BD product'!A:D,M2281,2)</f>
        <v>Furniture</v>
      </c>
    </row>
    <row r="2282" spans="1:14" x14ac:dyDescent="0.3">
      <c r="A2282" s="3" t="s">
        <v>4316</v>
      </c>
      <c r="B2282" s="4">
        <v>43038</v>
      </c>
      <c r="C2282" s="12" t="str">
        <f t="shared" si="35"/>
        <v>2017/10</v>
      </c>
      <c r="D2282" s="4">
        <v>43041</v>
      </c>
      <c r="E2282" s="3" t="s">
        <v>64</v>
      </c>
      <c r="F2282" s="3" t="s">
        <v>4317</v>
      </c>
      <c r="G2282" s="3" t="s">
        <v>3372</v>
      </c>
      <c r="H2282" s="5">
        <v>614272</v>
      </c>
      <c r="I2282" s="2">
        <v>8</v>
      </c>
      <c r="J2282" s="2">
        <v>2</v>
      </c>
      <c r="K2282" s="2">
        <v>-23.0352</v>
      </c>
      <c r="L2282" s="18" t="str">
        <f>VLOOKUP(F2282,'BD customers'!$1:$1048576,2,FALSE)</f>
        <v>Jim Karlsson</v>
      </c>
      <c r="M2282" s="2">
        <f>MATCH(orders[[#This Row],[Product ID]],'BD product'!A:A,0)</f>
        <v>994</v>
      </c>
      <c r="N2282" s="2" t="str" cm="1">
        <f t="array" ref="N2282">INDEX('BD product'!A:D,M2282,2)</f>
        <v>Furniture</v>
      </c>
    </row>
    <row r="2283" spans="1:14" x14ac:dyDescent="0.3">
      <c r="A2283" s="3" t="s">
        <v>4316</v>
      </c>
      <c r="B2283" s="4">
        <v>43038</v>
      </c>
      <c r="C2283" s="12" t="str">
        <f t="shared" si="35"/>
        <v>2017/10</v>
      </c>
      <c r="D2283" s="4">
        <v>43041</v>
      </c>
      <c r="E2283" s="3" t="s">
        <v>64</v>
      </c>
      <c r="F2283" s="3" t="s">
        <v>4317</v>
      </c>
      <c r="G2283" s="3" t="s">
        <v>3123</v>
      </c>
      <c r="H2283" s="5">
        <v>19998</v>
      </c>
      <c r="I2283" s="2">
        <v>2</v>
      </c>
      <c r="J2283" s="2">
        <v>0</v>
      </c>
      <c r="K2283" s="2">
        <v>37.996200000000002</v>
      </c>
      <c r="L2283" s="18" t="str">
        <f>VLOOKUP(F2283,'BD customers'!$1:$1048576,2,FALSE)</f>
        <v>Jim Karlsson</v>
      </c>
      <c r="M2283" s="2">
        <f>MATCH(orders[[#This Row],[Product ID]],'BD product'!A:A,0)</f>
        <v>901</v>
      </c>
      <c r="N2283" s="2" t="str" cm="1">
        <f t="array" ref="N2283">INDEX('BD product'!A:D,M2283,2)</f>
        <v>Furniture</v>
      </c>
    </row>
    <row r="2284" spans="1:14" x14ac:dyDescent="0.3">
      <c r="A2284" s="3" t="s">
        <v>4318</v>
      </c>
      <c r="B2284" s="4">
        <v>42616</v>
      </c>
      <c r="C2284" s="12" t="str">
        <f t="shared" si="35"/>
        <v>2016/09</v>
      </c>
      <c r="D2284" s="4">
        <v>42618</v>
      </c>
      <c r="E2284" s="3" t="s">
        <v>64</v>
      </c>
      <c r="F2284" s="3" t="s">
        <v>3666</v>
      </c>
      <c r="G2284" s="3" t="s">
        <v>1363</v>
      </c>
      <c r="H2284" s="5">
        <v>4816</v>
      </c>
      <c r="I2284" s="2">
        <v>7</v>
      </c>
      <c r="J2284" s="2">
        <v>0</v>
      </c>
      <c r="K2284" s="2">
        <v>22.153600000000001</v>
      </c>
      <c r="L2284" s="18" t="str">
        <f>VLOOKUP(F2284,'BD customers'!$1:$1048576,2,FALSE)</f>
        <v>Filia McAdams</v>
      </c>
      <c r="M2284" s="2">
        <f>MATCH(orders[[#This Row],[Product ID]],'BD product'!A:A,0)</f>
        <v>322</v>
      </c>
      <c r="N2284" s="2" t="str" cm="1">
        <f t="array" ref="N2284">INDEX('BD product'!A:D,M2284,2)</f>
        <v>Office Supplies</v>
      </c>
    </row>
    <row r="2285" spans="1:14" x14ac:dyDescent="0.3">
      <c r="A2285" s="3" t="s">
        <v>4319</v>
      </c>
      <c r="B2285" s="4">
        <v>42068</v>
      </c>
      <c r="C2285" s="12" t="str">
        <f t="shared" si="35"/>
        <v>2015/03</v>
      </c>
      <c r="D2285" s="4">
        <v>42072</v>
      </c>
      <c r="E2285" s="3" t="s">
        <v>21</v>
      </c>
      <c r="F2285" s="3" t="s">
        <v>1987</v>
      </c>
      <c r="G2285" s="3" t="s">
        <v>837</v>
      </c>
      <c r="H2285" s="5">
        <v>2392</v>
      </c>
      <c r="I2285" s="2">
        <v>2</v>
      </c>
      <c r="J2285" s="2">
        <v>0</v>
      </c>
      <c r="K2285" s="2">
        <v>6.6976000000000004</v>
      </c>
      <c r="L2285" s="18" t="str">
        <f>VLOOKUP(F2285,'BD customers'!$1:$1048576,2,FALSE)</f>
        <v>Sarah Foster</v>
      </c>
      <c r="M2285" s="2">
        <f>MATCH(orders[[#This Row],[Product ID]],'BD product'!A:A,0)</f>
        <v>181</v>
      </c>
      <c r="N2285" s="2" t="str" cm="1">
        <f t="array" ref="N2285">INDEX('BD product'!A:D,M2285,2)</f>
        <v>Technology</v>
      </c>
    </row>
    <row r="2286" spans="1:14" x14ac:dyDescent="0.3">
      <c r="A2286" s="3" t="s">
        <v>4319</v>
      </c>
      <c r="B2286" s="4">
        <v>42068</v>
      </c>
      <c r="C2286" s="12" t="str">
        <f t="shared" si="35"/>
        <v>2015/03</v>
      </c>
      <c r="D2286" s="4">
        <v>42072</v>
      </c>
      <c r="E2286" s="3" t="s">
        <v>21</v>
      </c>
      <c r="F2286" s="3" t="s">
        <v>1987</v>
      </c>
      <c r="G2286" s="3" t="s">
        <v>4320</v>
      </c>
      <c r="H2286" s="5">
        <v>6069</v>
      </c>
      <c r="I2286" s="2">
        <v>7</v>
      </c>
      <c r="J2286" s="2">
        <v>0</v>
      </c>
      <c r="K2286" s="2">
        <v>16.386299999999999</v>
      </c>
      <c r="L2286" s="18" t="str">
        <f>VLOOKUP(F2286,'BD customers'!$1:$1048576,2,FALSE)</f>
        <v>Sarah Foster</v>
      </c>
      <c r="M2286" s="2">
        <f>MATCH(orders[[#This Row],[Product ID]],'BD product'!A:A,0)</f>
        <v>1297</v>
      </c>
      <c r="N2286" s="2" t="str" cm="1">
        <f t="array" ref="N2286">INDEX('BD product'!A:D,M2286,2)</f>
        <v>Office Supplies</v>
      </c>
    </row>
    <row r="2287" spans="1:14" x14ac:dyDescent="0.3">
      <c r="A2287" s="3" t="s">
        <v>4321</v>
      </c>
      <c r="B2287" s="4">
        <v>42495</v>
      </c>
      <c r="C2287" s="12" t="str">
        <f t="shared" si="35"/>
        <v>2016/05</v>
      </c>
      <c r="D2287" s="4">
        <v>42498</v>
      </c>
      <c r="E2287" s="3" t="s">
        <v>64</v>
      </c>
      <c r="F2287" s="3" t="s">
        <v>4322</v>
      </c>
      <c r="G2287" s="3" t="s">
        <v>4323</v>
      </c>
      <c r="H2287" s="5">
        <v>14352</v>
      </c>
      <c r="I2287" s="2">
        <v>3</v>
      </c>
      <c r="J2287" s="2">
        <v>2</v>
      </c>
      <c r="K2287" s="2">
        <v>5.2026000000000003</v>
      </c>
      <c r="L2287" s="18" t="str">
        <f>VLOOKUP(F2287,'BD customers'!$1:$1048576,2,FALSE)</f>
        <v>Patrick Jones</v>
      </c>
      <c r="M2287" s="2">
        <f>MATCH(orders[[#This Row],[Product ID]],'BD product'!A:A,0)</f>
        <v>1298</v>
      </c>
      <c r="N2287" s="2" t="str" cm="1">
        <f t="array" ref="N2287">INDEX('BD product'!A:D,M2287,2)</f>
        <v>Office Supplies</v>
      </c>
    </row>
    <row r="2288" spans="1:14" x14ac:dyDescent="0.3">
      <c r="A2288" s="3" t="s">
        <v>4325</v>
      </c>
      <c r="B2288" s="4">
        <v>43056</v>
      </c>
      <c r="C2288" s="12" t="str">
        <f t="shared" si="35"/>
        <v>2017/11</v>
      </c>
      <c r="D2288" s="4">
        <v>43062</v>
      </c>
      <c r="E2288" s="3" t="s">
        <v>21</v>
      </c>
      <c r="F2288" s="3" t="s">
        <v>141</v>
      </c>
      <c r="G2288" s="3" t="s">
        <v>4326</v>
      </c>
      <c r="H2288" s="5">
        <v>3504</v>
      </c>
      <c r="I2288" s="2">
        <v>2</v>
      </c>
      <c r="J2288" s="2">
        <v>0</v>
      </c>
      <c r="K2288" s="2">
        <v>1.2263999999999999</v>
      </c>
      <c r="L2288" s="18" t="str">
        <f>VLOOKUP(F2288,'BD customers'!$1:$1048576,2,FALSE)</f>
        <v>Christine Sundaresam</v>
      </c>
      <c r="M2288" s="2">
        <f>MATCH(orders[[#This Row],[Product ID]],'BD product'!A:A,0)</f>
        <v>1299</v>
      </c>
      <c r="N2288" s="2" t="str" cm="1">
        <f t="array" ref="N2288">INDEX('BD product'!A:D,M2288,2)</f>
        <v>Office Supplies</v>
      </c>
    </row>
    <row r="2289" spans="1:14" x14ac:dyDescent="0.3">
      <c r="A2289" s="3" t="s">
        <v>4328</v>
      </c>
      <c r="B2289" s="4">
        <v>42887</v>
      </c>
      <c r="C2289" s="12" t="str">
        <f t="shared" si="35"/>
        <v>2017/06</v>
      </c>
      <c r="D2289" s="4">
        <v>42891</v>
      </c>
      <c r="E2289" s="3" t="s">
        <v>11</v>
      </c>
      <c r="F2289" s="3" t="s">
        <v>1096</v>
      </c>
      <c r="G2289" s="3" t="s">
        <v>4329</v>
      </c>
      <c r="H2289" s="5">
        <v>1748</v>
      </c>
      <c r="I2289" s="2">
        <v>5</v>
      </c>
      <c r="J2289" s="2">
        <v>2</v>
      </c>
      <c r="K2289" s="2">
        <v>0.13109999999999999</v>
      </c>
      <c r="L2289" s="18" t="str">
        <f>VLOOKUP(F2289,'BD customers'!$1:$1048576,2,FALSE)</f>
        <v>Barry Blumstein</v>
      </c>
      <c r="M2289" s="2">
        <f>MATCH(orders[[#This Row],[Product ID]],'BD product'!A:A,0)</f>
        <v>1300</v>
      </c>
      <c r="N2289" s="2" t="str" cm="1">
        <f t="array" ref="N2289">INDEX('BD product'!A:D,M2289,2)</f>
        <v>Office Supplies</v>
      </c>
    </row>
    <row r="2290" spans="1:14" x14ac:dyDescent="0.3">
      <c r="A2290" s="3" t="s">
        <v>4331</v>
      </c>
      <c r="B2290" s="4">
        <v>42896</v>
      </c>
      <c r="C2290" s="12" t="str">
        <f t="shared" si="35"/>
        <v>2017/06</v>
      </c>
      <c r="D2290" s="4">
        <v>42899</v>
      </c>
      <c r="E2290" s="3" t="s">
        <v>64</v>
      </c>
      <c r="F2290" s="3" t="s">
        <v>4094</v>
      </c>
      <c r="G2290" s="3" t="s">
        <v>2970</v>
      </c>
      <c r="H2290" s="5">
        <v>164</v>
      </c>
      <c r="I2290" s="2">
        <v>5</v>
      </c>
      <c r="J2290" s="2">
        <v>0</v>
      </c>
      <c r="K2290" s="2">
        <v>0.47560000000000002</v>
      </c>
      <c r="L2290" s="18" t="str">
        <f>VLOOKUP(F2290,'BD customers'!$1:$1048576,2,FALSE)</f>
        <v>Ben Wallace</v>
      </c>
      <c r="M2290" s="2">
        <f>MATCH(orders[[#This Row],[Product ID]],'BD product'!A:A,0)</f>
        <v>838</v>
      </c>
      <c r="N2290" s="2" t="str" cm="1">
        <f t="array" ref="N2290">INDEX('BD product'!A:D,M2290,2)</f>
        <v>Office Supplies</v>
      </c>
    </row>
    <row r="2291" spans="1:14" x14ac:dyDescent="0.3">
      <c r="A2291" s="3" t="s">
        <v>4332</v>
      </c>
      <c r="B2291" s="4">
        <v>42743</v>
      </c>
      <c r="C2291" s="12" t="str">
        <f t="shared" si="35"/>
        <v>2017/01</v>
      </c>
      <c r="D2291" s="4">
        <v>42746</v>
      </c>
      <c r="E2291" s="3" t="s">
        <v>64</v>
      </c>
      <c r="F2291" s="3" t="s">
        <v>4333</v>
      </c>
      <c r="G2291" s="3" t="s">
        <v>4334</v>
      </c>
      <c r="H2291" s="5">
        <v>89298</v>
      </c>
      <c r="I2291" s="2">
        <v>2</v>
      </c>
      <c r="J2291" s="2">
        <v>0</v>
      </c>
      <c r="K2291" s="2">
        <v>80.368200000000002</v>
      </c>
      <c r="L2291" s="18" t="str">
        <f>VLOOKUP(F2291,'BD customers'!$1:$1048576,2,FALSE)</f>
        <v>Ricardo Sperren</v>
      </c>
      <c r="M2291" s="2">
        <f>MATCH(orders[[#This Row],[Product ID]],'BD product'!A:A,0)</f>
        <v>1301</v>
      </c>
      <c r="N2291" s="2" t="str" cm="1">
        <f t="array" ref="N2291">INDEX('BD product'!A:D,M2291,2)</f>
        <v>Furniture</v>
      </c>
    </row>
    <row r="2292" spans="1:14" x14ac:dyDescent="0.3">
      <c r="A2292" s="3" t="s">
        <v>4336</v>
      </c>
      <c r="B2292" s="4">
        <v>42114</v>
      </c>
      <c r="C2292" s="12" t="str">
        <f t="shared" si="35"/>
        <v>2015/04</v>
      </c>
      <c r="D2292" s="4">
        <v>42119</v>
      </c>
      <c r="E2292" s="3" t="s">
        <v>21</v>
      </c>
      <c r="F2292" s="3" t="s">
        <v>1459</v>
      </c>
      <c r="G2292" s="3" t="s">
        <v>2474</v>
      </c>
      <c r="H2292" s="5">
        <v>28797</v>
      </c>
      <c r="I2292" s="2">
        <v>3</v>
      </c>
      <c r="J2292" s="2">
        <v>0</v>
      </c>
      <c r="K2292" s="2">
        <v>77.751900000000006</v>
      </c>
      <c r="L2292" s="18" t="str">
        <f>VLOOKUP(F2292,'BD customers'!$1:$1048576,2,FALSE)</f>
        <v>Theresa Swint</v>
      </c>
      <c r="M2292" s="2">
        <f>MATCH(orders[[#This Row],[Product ID]],'BD product'!A:A,0)</f>
        <v>666</v>
      </c>
      <c r="N2292" s="2" t="str" cm="1">
        <f t="array" ref="N2292">INDEX('BD product'!A:D,M2292,2)</f>
        <v>Technology</v>
      </c>
    </row>
    <row r="2293" spans="1:14" x14ac:dyDescent="0.3">
      <c r="A2293" s="3" t="s">
        <v>4336</v>
      </c>
      <c r="B2293" s="4">
        <v>42114</v>
      </c>
      <c r="C2293" s="12" t="str">
        <f t="shared" si="35"/>
        <v>2015/04</v>
      </c>
      <c r="D2293" s="4">
        <v>42119</v>
      </c>
      <c r="E2293" s="3" t="s">
        <v>21</v>
      </c>
      <c r="F2293" s="3" t="s">
        <v>1459</v>
      </c>
      <c r="G2293" s="3" t="s">
        <v>3576</v>
      </c>
      <c r="H2293" s="5">
        <v>59538</v>
      </c>
      <c r="I2293" s="2">
        <v>6</v>
      </c>
      <c r="J2293" s="2">
        <v>0</v>
      </c>
      <c r="K2293" s="2">
        <v>2.9769000000000001</v>
      </c>
      <c r="L2293" s="18" t="str">
        <f>VLOOKUP(F2293,'BD customers'!$1:$1048576,2,FALSE)</f>
        <v>Theresa Swint</v>
      </c>
      <c r="M2293" s="2">
        <f>MATCH(orders[[#This Row],[Product ID]],'BD product'!A:A,0)</f>
        <v>1073</v>
      </c>
      <c r="N2293" s="2" t="str" cm="1">
        <f t="array" ref="N2293">INDEX('BD product'!A:D,M2293,2)</f>
        <v>Furniture</v>
      </c>
    </row>
    <row r="2294" spans="1:14" x14ac:dyDescent="0.3">
      <c r="A2294" s="3" t="s">
        <v>4336</v>
      </c>
      <c r="B2294" s="4">
        <v>42114</v>
      </c>
      <c r="C2294" s="12" t="str">
        <f t="shared" si="35"/>
        <v>2015/04</v>
      </c>
      <c r="D2294" s="4">
        <v>42119</v>
      </c>
      <c r="E2294" s="3" t="s">
        <v>21</v>
      </c>
      <c r="F2294" s="3" t="s">
        <v>1459</v>
      </c>
      <c r="G2294" s="3" t="s">
        <v>2816</v>
      </c>
      <c r="H2294" s="5">
        <v>1296</v>
      </c>
      <c r="I2294" s="2">
        <v>2</v>
      </c>
      <c r="J2294" s="2">
        <v>0</v>
      </c>
      <c r="K2294" s="2">
        <v>6.2207999999999997</v>
      </c>
      <c r="L2294" s="18" t="str">
        <f>VLOOKUP(F2294,'BD customers'!$1:$1048576,2,FALSE)</f>
        <v>Theresa Swint</v>
      </c>
      <c r="M2294" s="2">
        <f>MATCH(orders[[#This Row],[Product ID]],'BD product'!A:A,0)</f>
        <v>780</v>
      </c>
      <c r="N2294" s="2" t="str" cm="1">
        <f t="array" ref="N2294">INDEX('BD product'!A:D,M2294,2)</f>
        <v>Office Supplies</v>
      </c>
    </row>
    <row r="2295" spans="1:14" x14ac:dyDescent="0.3">
      <c r="A2295" s="3" t="s">
        <v>4337</v>
      </c>
      <c r="B2295" s="4">
        <v>42309</v>
      </c>
      <c r="C2295" s="12" t="str">
        <f t="shared" si="35"/>
        <v>2015/11</v>
      </c>
      <c r="D2295" s="4">
        <v>42314</v>
      </c>
      <c r="E2295" s="3" t="s">
        <v>21</v>
      </c>
      <c r="F2295" s="3" t="s">
        <v>1845</v>
      </c>
      <c r="G2295" s="3" t="s">
        <v>1984</v>
      </c>
      <c r="H2295" s="5">
        <v>495</v>
      </c>
      <c r="I2295" s="2">
        <v>1</v>
      </c>
      <c r="J2295" s="2">
        <v>0</v>
      </c>
      <c r="K2295" s="2">
        <v>1.3365</v>
      </c>
      <c r="L2295" s="18" t="str">
        <f>VLOOKUP(F2295,'BD customers'!$1:$1048576,2,FALSE)</f>
        <v>Quincy Jones</v>
      </c>
      <c r="M2295" s="2">
        <f>MATCH(orders[[#This Row],[Product ID]],'BD product'!A:A,0)</f>
        <v>502</v>
      </c>
      <c r="N2295" s="2" t="str" cm="1">
        <f t="array" ref="N2295">INDEX('BD product'!A:D,M2295,2)</f>
        <v>Technology</v>
      </c>
    </row>
    <row r="2296" spans="1:14" x14ac:dyDescent="0.3">
      <c r="A2296" s="3" t="s">
        <v>4338</v>
      </c>
      <c r="B2296" s="4">
        <v>43092</v>
      </c>
      <c r="C2296" s="12" t="str">
        <f t="shared" si="35"/>
        <v>2017/12</v>
      </c>
      <c r="D2296" s="4">
        <v>43096</v>
      </c>
      <c r="E2296" s="3" t="s">
        <v>21</v>
      </c>
      <c r="F2296" s="3" t="s">
        <v>3666</v>
      </c>
      <c r="G2296" s="3" t="s">
        <v>379</v>
      </c>
      <c r="H2296" s="5">
        <v>18195</v>
      </c>
      <c r="I2296" s="2">
        <v>3</v>
      </c>
      <c r="J2296" s="2">
        <v>0</v>
      </c>
      <c r="K2296" s="2">
        <v>38.209499999999998</v>
      </c>
      <c r="L2296" s="18" t="str">
        <f>VLOOKUP(F2296,'BD customers'!$1:$1048576,2,FALSE)</f>
        <v>Filia McAdams</v>
      </c>
      <c r="M2296" s="2">
        <f>MATCH(orders[[#This Row],[Product ID]],'BD product'!A:A,0)</f>
        <v>73</v>
      </c>
      <c r="N2296" s="2" t="str" cm="1">
        <f t="array" ref="N2296">INDEX('BD product'!A:D,M2296,2)</f>
        <v>Furniture</v>
      </c>
    </row>
    <row r="2297" spans="1:14" x14ac:dyDescent="0.3">
      <c r="A2297" s="3" t="s">
        <v>4339</v>
      </c>
      <c r="B2297" s="4">
        <v>42309</v>
      </c>
      <c r="C2297" s="12" t="str">
        <f t="shared" si="35"/>
        <v>2015/11</v>
      </c>
      <c r="D2297" s="4">
        <v>42313</v>
      </c>
      <c r="E2297" s="3" t="s">
        <v>21</v>
      </c>
      <c r="F2297" s="3" t="s">
        <v>469</v>
      </c>
      <c r="G2297" s="3" t="s">
        <v>3234</v>
      </c>
      <c r="H2297" s="5">
        <v>1352</v>
      </c>
      <c r="I2297" s="2">
        <v>4</v>
      </c>
      <c r="J2297" s="2">
        <v>0</v>
      </c>
      <c r="K2297" s="2">
        <v>6.2191999999999998</v>
      </c>
      <c r="L2297" s="18" t="str">
        <f>VLOOKUP(F2297,'BD customers'!$1:$1048576,2,FALSE)</f>
        <v>Valerie Dominguez</v>
      </c>
      <c r="M2297" s="2">
        <f>MATCH(orders[[#This Row],[Product ID]],'BD product'!A:A,0)</f>
        <v>940</v>
      </c>
      <c r="N2297" s="2" t="str" cm="1">
        <f t="array" ref="N2297">INDEX('BD product'!A:D,M2297,2)</f>
        <v>Office Supplies</v>
      </c>
    </row>
    <row r="2298" spans="1:14" x14ac:dyDescent="0.3">
      <c r="A2298" s="3" t="s">
        <v>4339</v>
      </c>
      <c r="B2298" s="4">
        <v>42309</v>
      </c>
      <c r="C2298" s="12" t="str">
        <f t="shared" si="35"/>
        <v>2015/11</v>
      </c>
      <c r="D2298" s="4">
        <v>42313</v>
      </c>
      <c r="E2298" s="3" t="s">
        <v>21</v>
      </c>
      <c r="F2298" s="3" t="s">
        <v>469</v>
      </c>
      <c r="G2298" s="3" t="s">
        <v>2550</v>
      </c>
      <c r="H2298" s="5">
        <v>2597</v>
      </c>
      <c r="I2298" s="2">
        <v>5</v>
      </c>
      <c r="J2298" s="2">
        <v>0</v>
      </c>
      <c r="K2298" s="2">
        <v>10.6477</v>
      </c>
      <c r="L2298" s="18" t="str">
        <f>VLOOKUP(F2298,'BD customers'!$1:$1048576,2,FALSE)</f>
        <v>Valerie Dominguez</v>
      </c>
      <c r="M2298" s="2">
        <f>MATCH(orders[[#This Row],[Product ID]],'BD product'!A:A,0)</f>
        <v>691</v>
      </c>
      <c r="N2298" s="2" t="str" cm="1">
        <f t="array" ref="N2298">INDEX('BD product'!A:D,M2298,2)</f>
        <v>Furniture</v>
      </c>
    </row>
    <row r="2299" spans="1:14" x14ac:dyDescent="0.3">
      <c r="A2299" s="3" t="s">
        <v>4339</v>
      </c>
      <c r="B2299" s="4">
        <v>42309</v>
      </c>
      <c r="C2299" s="12" t="str">
        <f t="shared" si="35"/>
        <v>2015/11</v>
      </c>
      <c r="D2299" s="4">
        <v>42313</v>
      </c>
      <c r="E2299" s="3" t="s">
        <v>21</v>
      </c>
      <c r="F2299" s="3" t="s">
        <v>469</v>
      </c>
      <c r="G2299" s="3" t="s">
        <v>4340</v>
      </c>
      <c r="H2299" s="5">
        <v>4295</v>
      </c>
      <c r="I2299" s="2">
        <v>1</v>
      </c>
      <c r="J2299" s="2">
        <v>0</v>
      </c>
      <c r="K2299" s="2">
        <v>1.2885</v>
      </c>
      <c r="L2299" s="18" t="str">
        <f>VLOOKUP(F2299,'BD customers'!$1:$1048576,2,FALSE)</f>
        <v>Valerie Dominguez</v>
      </c>
      <c r="M2299" s="2">
        <f>MATCH(orders[[#This Row],[Product ID]],'BD product'!A:A,0)</f>
        <v>1302</v>
      </c>
      <c r="N2299" s="2" t="str" cm="1">
        <f t="array" ref="N2299">INDEX('BD product'!A:D,M2299,2)</f>
        <v>Technology</v>
      </c>
    </row>
    <row r="2300" spans="1:14" x14ac:dyDescent="0.3">
      <c r="A2300" s="3" t="s">
        <v>4339</v>
      </c>
      <c r="B2300" s="4">
        <v>42309</v>
      </c>
      <c r="C2300" s="12" t="str">
        <f t="shared" si="35"/>
        <v>2015/11</v>
      </c>
      <c r="D2300" s="4">
        <v>42313</v>
      </c>
      <c r="E2300" s="3" t="s">
        <v>21</v>
      </c>
      <c r="F2300" s="3" t="s">
        <v>469</v>
      </c>
      <c r="G2300" s="3" t="s">
        <v>2437</v>
      </c>
      <c r="H2300" s="5">
        <v>139993</v>
      </c>
      <c r="I2300" s="2">
        <v>7</v>
      </c>
      <c r="J2300" s="2">
        <v>0</v>
      </c>
      <c r="K2300" s="2">
        <v>601.96990000000005</v>
      </c>
      <c r="L2300" s="18" t="str">
        <f>VLOOKUP(F2300,'BD customers'!$1:$1048576,2,FALSE)</f>
        <v>Valerie Dominguez</v>
      </c>
      <c r="M2300" s="2">
        <f>MATCH(orders[[#This Row],[Product ID]],'BD product'!A:A,0)</f>
        <v>653</v>
      </c>
      <c r="N2300" s="2" t="str" cm="1">
        <f t="array" ref="N2300">INDEX('BD product'!A:D,M2300,2)</f>
        <v>Technology</v>
      </c>
    </row>
    <row r="2301" spans="1:14" x14ac:dyDescent="0.3">
      <c r="A2301" s="3" t="s">
        <v>4339</v>
      </c>
      <c r="B2301" s="4">
        <v>42309</v>
      </c>
      <c r="C2301" s="12" t="str">
        <f t="shared" si="35"/>
        <v>2015/11</v>
      </c>
      <c r="D2301" s="4">
        <v>42313</v>
      </c>
      <c r="E2301" s="3" t="s">
        <v>21</v>
      </c>
      <c r="F2301" s="3" t="s">
        <v>469</v>
      </c>
      <c r="G2301" s="3" t="s">
        <v>1907</v>
      </c>
      <c r="H2301" s="5">
        <v>50396</v>
      </c>
      <c r="I2301" s="2">
        <v>4</v>
      </c>
      <c r="J2301" s="2">
        <v>0</v>
      </c>
      <c r="K2301" s="2">
        <v>1.2599</v>
      </c>
      <c r="L2301" s="18" t="str">
        <f>VLOOKUP(F2301,'BD customers'!$1:$1048576,2,FALSE)</f>
        <v>Valerie Dominguez</v>
      </c>
      <c r="M2301" s="2">
        <f>MATCH(orders[[#This Row],[Product ID]],'BD product'!A:A,0)</f>
        <v>480</v>
      </c>
      <c r="N2301" s="2" t="str" cm="1">
        <f t="array" ref="N2301">INDEX('BD product'!A:D,M2301,2)</f>
        <v>Technology</v>
      </c>
    </row>
    <row r="2302" spans="1:14" x14ac:dyDescent="0.3">
      <c r="A2302" s="3" t="s">
        <v>4342</v>
      </c>
      <c r="B2302" s="4">
        <v>41957</v>
      </c>
      <c r="C2302" s="12" t="str">
        <f t="shared" si="35"/>
        <v>2014/11</v>
      </c>
      <c r="D2302" s="4">
        <v>41961</v>
      </c>
      <c r="E2302" s="3" t="s">
        <v>21</v>
      </c>
      <c r="F2302" s="3" t="s">
        <v>1356</v>
      </c>
      <c r="G2302" s="3" t="s">
        <v>102</v>
      </c>
      <c r="H2302" s="5">
        <v>1272</v>
      </c>
      <c r="I2302" s="2">
        <v>3</v>
      </c>
      <c r="J2302" s="2">
        <v>0</v>
      </c>
      <c r="K2302" s="2">
        <v>6.3600000000000004E-2</v>
      </c>
      <c r="L2302" s="18" t="str">
        <f>VLOOKUP(F2302,'BD customers'!$1:$1048576,2,FALSE)</f>
        <v>Jeremy Lonsdale</v>
      </c>
      <c r="M2302" s="2">
        <f>MATCH(orders[[#This Row],[Product ID]],'BD product'!A:A,0)</f>
        <v>17</v>
      </c>
      <c r="N2302" s="2" t="str" cm="1">
        <f t="array" ref="N2302">INDEX('BD product'!A:D,M2302,2)</f>
        <v>Office Supplies</v>
      </c>
    </row>
    <row r="2303" spans="1:14" x14ac:dyDescent="0.3">
      <c r="A2303" s="3" t="s">
        <v>4342</v>
      </c>
      <c r="B2303" s="4">
        <v>41957</v>
      </c>
      <c r="C2303" s="12" t="str">
        <f t="shared" si="35"/>
        <v>2014/11</v>
      </c>
      <c r="D2303" s="4">
        <v>41961</v>
      </c>
      <c r="E2303" s="3" t="s">
        <v>21</v>
      </c>
      <c r="F2303" s="3" t="s">
        <v>1356</v>
      </c>
      <c r="G2303" s="3" t="s">
        <v>2316</v>
      </c>
      <c r="H2303" s="5">
        <v>1152</v>
      </c>
      <c r="I2303" s="2">
        <v>4</v>
      </c>
      <c r="J2303" s="2">
        <v>0</v>
      </c>
      <c r="K2303" s="2">
        <v>5.6448</v>
      </c>
      <c r="L2303" s="18" t="str">
        <f>VLOOKUP(F2303,'BD customers'!$1:$1048576,2,FALSE)</f>
        <v>Jeremy Lonsdale</v>
      </c>
      <c r="M2303" s="2">
        <f>MATCH(orders[[#This Row],[Product ID]],'BD product'!A:A,0)</f>
        <v>616</v>
      </c>
      <c r="N2303" s="2" t="str" cm="1">
        <f t="array" ref="N2303">INDEX('BD product'!A:D,M2303,2)</f>
        <v>Office Supplies</v>
      </c>
    </row>
    <row r="2304" spans="1:14" x14ac:dyDescent="0.3">
      <c r="A2304" s="3" t="s">
        <v>4343</v>
      </c>
      <c r="B2304" s="4">
        <v>42386</v>
      </c>
      <c r="C2304" s="12" t="str">
        <f t="shared" si="35"/>
        <v>2016/01</v>
      </c>
      <c r="D2304" s="4">
        <v>42390</v>
      </c>
      <c r="E2304" s="3" t="s">
        <v>21</v>
      </c>
      <c r="F2304" s="3" t="s">
        <v>201</v>
      </c>
      <c r="G2304" s="3" t="s">
        <v>2144</v>
      </c>
      <c r="H2304" s="5">
        <v>3160</v>
      </c>
      <c r="I2304" s="2">
        <v>4</v>
      </c>
      <c r="J2304" s="2">
        <v>0</v>
      </c>
      <c r="K2304" s="2">
        <v>3.1600000000000003E-2</v>
      </c>
      <c r="L2304" s="18" t="str">
        <f>VLOOKUP(F2304,'BD customers'!$1:$1048576,2,FALSE)</f>
        <v>Dionis Lloyd</v>
      </c>
      <c r="M2304" s="2">
        <f>MATCH(orders[[#This Row],[Product ID]],'BD product'!A:A,0)</f>
        <v>554</v>
      </c>
      <c r="N2304" s="2" t="str" cm="1">
        <f t="array" ref="N2304">INDEX('BD product'!A:D,M2304,2)</f>
        <v>Technology</v>
      </c>
    </row>
    <row r="2305" spans="1:14" x14ac:dyDescent="0.3">
      <c r="A2305" s="3" t="s">
        <v>4344</v>
      </c>
      <c r="B2305" s="4">
        <v>42995</v>
      </c>
      <c r="C2305" s="12" t="str">
        <f t="shared" si="35"/>
        <v>2017/09</v>
      </c>
      <c r="D2305" s="4">
        <v>43000</v>
      </c>
      <c r="E2305" s="3" t="s">
        <v>11</v>
      </c>
      <c r="F2305" s="3" t="s">
        <v>621</v>
      </c>
      <c r="G2305" s="3" t="s">
        <v>1375</v>
      </c>
      <c r="H2305" s="5">
        <v>72392</v>
      </c>
      <c r="I2305" s="2">
        <v>4</v>
      </c>
      <c r="J2305" s="2">
        <v>0</v>
      </c>
      <c r="K2305" s="2">
        <v>188.2192</v>
      </c>
      <c r="L2305" s="18" t="str">
        <f>VLOOKUP(F2305,'BD customers'!$1:$1048576,2,FALSE)</f>
        <v>Meg O'Connel</v>
      </c>
      <c r="M2305" s="2">
        <f>MATCH(orders[[#This Row],[Product ID]],'BD product'!A:A,0)</f>
        <v>325</v>
      </c>
      <c r="N2305" s="2" t="str" cm="1">
        <f t="array" ref="N2305">INDEX('BD product'!A:D,M2305,2)</f>
        <v>Furniture</v>
      </c>
    </row>
    <row r="2306" spans="1:14" x14ac:dyDescent="0.3">
      <c r="A2306" s="3" t="s">
        <v>4344</v>
      </c>
      <c r="B2306" s="4">
        <v>42995</v>
      </c>
      <c r="C2306" s="12" t="str">
        <f t="shared" ref="C2306:C2369" si="36">TEXT(B2306,"aaaa/mm")</f>
        <v>2017/09</v>
      </c>
      <c r="D2306" s="4">
        <v>43000</v>
      </c>
      <c r="E2306" s="3" t="s">
        <v>11</v>
      </c>
      <c r="F2306" s="3" t="s">
        <v>621</v>
      </c>
      <c r="G2306" s="3" t="s">
        <v>1133</v>
      </c>
      <c r="H2306" s="5">
        <v>10632</v>
      </c>
      <c r="I2306" s="2">
        <v>3</v>
      </c>
      <c r="J2306" s="2">
        <v>0</v>
      </c>
      <c r="K2306" s="2">
        <v>49.970399999999998</v>
      </c>
      <c r="L2306" s="18" t="str">
        <f>VLOOKUP(F2306,'BD customers'!$1:$1048576,2,FALSE)</f>
        <v>Meg O'Connel</v>
      </c>
      <c r="M2306" s="2">
        <f>MATCH(orders[[#This Row],[Product ID]],'BD product'!A:A,0)</f>
        <v>260</v>
      </c>
      <c r="N2306" s="2" t="str" cm="1">
        <f t="array" ref="N2306">INDEX('BD product'!A:D,M2306,2)</f>
        <v>Office Supplies</v>
      </c>
    </row>
    <row r="2307" spans="1:14" x14ac:dyDescent="0.3">
      <c r="A2307" s="3" t="s">
        <v>4345</v>
      </c>
      <c r="B2307" s="4">
        <v>42727</v>
      </c>
      <c r="C2307" s="12" t="str">
        <f t="shared" si="36"/>
        <v>2016/12</v>
      </c>
      <c r="D2307" s="4">
        <v>42728</v>
      </c>
      <c r="E2307" s="3" t="s">
        <v>64</v>
      </c>
      <c r="F2307" s="3" t="s">
        <v>1225</v>
      </c>
      <c r="G2307" s="3" t="s">
        <v>2633</v>
      </c>
      <c r="H2307" s="5">
        <v>141372</v>
      </c>
      <c r="I2307" s="2">
        <v>2</v>
      </c>
      <c r="J2307" s="2">
        <v>3</v>
      </c>
      <c r="K2307" s="2">
        <v>-14.1372</v>
      </c>
      <c r="L2307" s="18" t="str">
        <f>VLOOKUP(F2307,'BD customers'!$1:$1048576,2,FALSE)</f>
        <v>Ben Peterman</v>
      </c>
      <c r="M2307" s="2">
        <f>MATCH(orders[[#This Row],[Product ID]],'BD product'!A:A,0)</f>
        <v>715</v>
      </c>
      <c r="N2307" s="2" t="str" cm="1">
        <f t="array" ref="N2307">INDEX('BD product'!A:D,M2307,2)</f>
        <v>Furniture</v>
      </c>
    </row>
    <row r="2308" spans="1:14" x14ac:dyDescent="0.3">
      <c r="A2308" s="3" t="s">
        <v>4346</v>
      </c>
      <c r="B2308" s="4">
        <v>42222</v>
      </c>
      <c r="C2308" s="12" t="str">
        <f t="shared" si="36"/>
        <v>2015/08</v>
      </c>
      <c r="D2308" s="4">
        <v>42224</v>
      </c>
      <c r="E2308" s="3" t="s">
        <v>64</v>
      </c>
      <c r="F2308" s="3" t="s">
        <v>907</v>
      </c>
      <c r="G2308" s="3" t="s">
        <v>2744</v>
      </c>
      <c r="H2308" s="5">
        <v>27216</v>
      </c>
      <c r="I2308" s="2">
        <v>3</v>
      </c>
      <c r="J2308" s="2">
        <v>2</v>
      </c>
      <c r="K2308" s="2">
        <v>9.8658000000000001</v>
      </c>
      <c r="L2308" s="18" t="str">
        <f>VLOOKUP(F2308,'BD customers'!$1:$1048576,2,FALSE)</f>
        <v>Michael Stewart</v>
      </c>
      <c r="M2308" s="2">
        <f>MATCH(orders[[#This Row],[Product ID]],'BD product'!A:A,0)</f>
        <v>754</v>
      </c>
      <c r="N2308" s="2" t="str" cm="1">
        <f t="array" ref="N2308">INDEX('BD product'!A:D,M2308,2)</f>
        <v>Office Supplies</v>
      </c>
    </row>
    <row r="2309" spans="1:14" x14ac:dyDescent="0.3">
      <c r="A2309" s="3" t="s">
        <v>4347</v>
      </c>
      <c r="B2309" s="4">
        <v>43044</v>
      </c>
      <c r="C2309" s="12" t="str">
        <f t="shared" si="36"/>
        <v>2017/11</v>
      </c>
      <c r="D2309" s="4">
        <v>43048</v>
      </c>
      <c r="E2309" s="3" t="s">
        <v>21</v>
      </c>
      <c r="F2309" s="3" t="s">
        <v>4348</v>
      </c>
      <c r="G2309" s="3" t="s">
        <v>1896</v>
      </c>
      <c r="H2309" s="5">
        <v>39075</v>
      </c>
      <c r="I2309" s="2">
        <v>5</v>
      </c>
      <c r="J2309" s="2">
        <v>0</v>
      </c>
      <c r="K2309" s="2">
        <v>1.7193000000000001</v>
      </c>
      <c r="L2309" s="18" t="str">
        <f>VLOOKUP(F2309,'BD customers'!$1:$1048576,2,FALSE)</f>
        <v>Susan Vittorini</v>
      </c>
      <c r="M2309" s="2">
        <f>MATCH(orders[[#This Row],[Product ID]],'BD product'!A:A,0)</f>
        <v>477</v>
      </c>
      <c r="N2309" s="2" t="str" cm="1">
        <f t="array" ref="N2309">INDEX('BD product'!A:D,M2309,2)</f>
        <v>Technology</v>
      </c>
    </row>
    <row r="2310" spans="1:14" x14ac:dyDescent="0.3">
      <c r="A2310" s="3" t="s">
        <v>4349</v>
      </c>
      <c r="B2310" s="4">
        <v>42897</v>
      </c>
      <c r="C2310" s="12" t="str">
        <f t="shared" si="36"/>
        <v>2017/06</v>
      </c>
      <c r="D2310" s="4">
        <v>42898</v>
      </c>
      <c r="E2310" s="3" t="s">
        <v>64</v>
      </c>
      <c r="F2310" s="3" t="s">
        <v>4350</v>
      </c>
      <c r="G2310" s="3" t="s">
        <v>2444</v>
      </c>
      <c r="H2310" s="5">
        <v>280792</v>
      </c>
      <c r="I2310" s="2">
        <v>1</v>
      </c>
      <c r="J2310" s="2">
        <v>2</v>
      </c>
      <c r="K2310" s="2">
        <v>3.5099</v>
      </c>
      <c r="L2310" s="18" t="str">
        <f>VLOOKUP(F2310,'BD customers'!$1:$1048576,2,FALSE)</f>
        <v>Becky Castell</v>
      </c>
      <c r="M2310" s="2">
        <f>MATCH(orders[[#This Row],[Product ID]],'BD product'!A:A,0)</f>
        <v>656</v>
      </c>
      <c r="N2310" s="2" t="str" cm="1">
        <f t="array" ref="N2310">INDEX('BD product'!A:D,M2310,2)</f>
        <v>Furniture</v>
      </c>
    </row>
    <row r="2311" spans="1:14" x14ac:dyDescent="0.3">
      <c r="A2311" s="3" t="s">
        <v>4349</v>
      </c>
      <c r="B2311" s="4">
        <v>42897</v>
      </c>
      <c r="C2311" s="12" t="str">
        <f t="shared" si="36"/>
        <v>2017/06</v>
      </c>
      <c r="D2311" s="4">
        <v>42898</v>
      </c>
      <c r="E2311" s="3" t="s">
        <v>64</v>
      </c>
      <c r="F2311" s="3" t="s">
        <v>4350</v>
      </c>
      <c r="G2311" s="3" t="s">
        <v>415</v>
      </c>
      <c r="H2311" s="5">
        <v>68448</v>
      </c>
      <c r="I2311" s="2">
        <v>4</v>
      </c>
      <c r="J2311" s="2">
        <v>2</v>
      </c>
      <c r="K2311" s="2">
        <v>7.7004000000000001</v>
      </c>
      <c r="L2311" s="18" t="str">
        <f>VLOOKUP(F2311,'BD customers'!$1:$1048576,2,FALSE)</f>
        <v>Becky Castell</v>
      </c>
      <c r="M2311" s="2">
        <f>MATCH(orders[[#This Row],[Product ID]],'BD product'!A:A,0)</f>
        <v>82</v>
      </c>
      <c r="N2311" s="2" t="str" cm="1">
        <f t="array" ref="N2311">INDEX('BD product'!A:D,M2311,2)</f>
        <v>Office Supplies</v>
      </c>
    </row>
    <row r="2312" spans="1:14" x14ac:dyDescent="0.3">
      <c r="A2312" s="3" t="s">
        <v>4349</v>
      </c>
      <c r="B2312" s="4">
        <v>42897</v>
      </c>
      <c r="C2312" s="12" t="str">
        <f t="shared" si="36"/>
        <v>2017/06</v>
      </c>
      <c r="D2312" s="4">
        <v>42898</v>
      </c>
      <c r="E2312" s="3" t="s">
        <v>64</v>
      </c>
      <c r="F2312" s="3" t="s">
        <v>4350</v>
      </c>
      <c r="G2312" s="3" t="s">
        <v>2481</v>
      </c>
      <c r="H2312" s="5">
        <v>8804</v>
      </c>
      <c r="I2312" s="2">
        <v>5</v>
      </c>
      <c r="J2312" s="2">
        <v>2</v>
      </c>
      <c r="K2312" s="2">
        <v>0.6603</v>
      </c>
      <c r="L2312" s="18" t="str">
        <f>VLOOKUP(F2312,'BD customers'!$1:$1048576,2,FALSE)</f>
        <v>Becky Castell</v>
      </c>
      <c r="M2312" s="2">
        <f>MATCH(orders[[#This Row],[Product ID]],'BD product'!A:A,0)</f>
        <v>668</v>
      </c>
      <c r="N2312" s="2" t="str" cm="1">
        <f t="array" ref="N2312">INDEX('BD product'!A:D,M2312,2)</f>
        <v>Office Supplies</v>
      </c>
    </row>
    <row r="2313" spans="1:14" x14ac:dyDescent="0.3">
      <c r="A2313" s="3" t="s">
        <v>4349</v>
      </c>
      <c r="B2313" s="4">
        <v>42897</v>
      </c>
      <c r="C2313" s="12" t="str">
        <f t="shared" si="36"/>
        <v>2017/06</v>
      </c>
      <c r="D2313" s="4">
        <v>42898</v>
      </c>
      <c r="E2313" s="3" t="s">
        <v>64</v>
      </c>
      <c r="F2313" s="3" t="s">
        <v>4350</v>
      </c>
      <c r="G2313" s="3" t="s">
        <v>3500</v>
      </c>
      <c r="H2313" s="5">
        <v>15872</v>
      </c>
      <c r="I2313" s="2">
        <v>1</v>
      </c>
      <c r="J2313" s="2">
        <v>2</v>
      </c>
      <c r="K2313" s="2">
        <v>0.19839999999999999</v>
      </c>
      <c r="L2313" s="18" t="str">
        <f>VLOOKUP(F2313,'BD customers'!$1:$1048576,2,FALSE)</f>
        <v>Becky Castell</v>
      </c>
      <c r="M2313" s="2">
        <f>MATCH(orders[[#This Row],[Product ID]],'BD product'!A:A,0)</f>
        <v>1043</v>
      </c>
      <c r="N2313" s="2" t="str" cm="1">
        <f t="array" ref="N2313">INDEX('BD product'!A:D,M2313,2)</f>
        <v>Office Supplies</v>
      </c>
    </row>
    <row r="2314" spans="1:14" x14ac:dyDescent="0.3">
      <c r="A2314" s="3" t="s">
        <v>4349</v>
      </c>
      <c r="B2314" s="4">
        <v>42897</v>
      </c>
      <c r="C2314" s="12" t="str">
        <f t="shared" si="36"/>
        <v>2017/06</v>
      </c>
      <c r="D2314" s="4">
        <v>42898</v>
      </c>
      <c r="E2314" s="3" t="s">
        <v>64</v>
      </c>
      <c r="F2314" s="3" t="s">
        <v>4350</v>
      </c>
      <c r="G2314" s="3" t="s">
        <v>1758</v>
      </c>
      <c r="H2314" s="5">
        <v>215592</v>
      </c>
      <c r="I2314" s="2">
        <v>3</v>
      </c>
      <c r="J2314" s="2">
        <v>2</v>
      </c>
      <c r="K2314" s="2">
        <v>-48.508200000000002</v>
      </c>
      <c r="L2314" s="18" t="str">
        <f>VLOOKUP(F2314,'BD customers'!$1:$1048576,2,FALSE)</f>
        <v>Becky Castell</v>
      </c>
      <c r="M2314" s="2">
        <f>MATCH(orders[[#This Row],[Product ID]],'BD product'!A:A,0)</f>
        <v>437</v>
      </c>
      <c r="N2314" s="2" t="str" cm="1">
        <f t="array" ref="N2314">INDEX('BD product'!A:D,M2314,2)</f>
        <v>Office Supplies</v>
      </c>
    </row>
    <row r="2315" spans="1:14" x14ac:dyDescent="0.3">
      <c r="A2315" s="3" t="s">
        <v>4351</v>
      </c>
      <c r="B2315" s="4">
        <v>42936</v>
      </c>
      <c r="C2315" s="12" t="str">
        <f t="shared" si="36"/>
        <v>2017/07</v>
      </c>
      <c r="D2315" s="4">
        <v>42941</v>
      </c>
      <c r="E2315" s="3" t="s">
        <v>21</v>
      </c>
      <c r="F2315" s="3" t="s">
        <v>4352</v>
      </c>
      <c r="G2315" s="3" t="s">
        <v>2511</v>
      </c>
      <c r="H2315" s="5">
        <v>1462</v>
      </c>
      <c r="I2315" s="2">
        <v>2</v>
      </c>
      <c r="J2315" s="2">
        <v>0</v>
      </c>
      <c r="K2315" s="2">
        <v>6.8714000000000004</v>
      </c>
      <c r="L2315" s="18" t="str">
        <f>VLOOKUP(F2315,'BD customers'!$1:$1048576,2,FALSE)</f>
        <v>Elizabeth Moffitt</v>
      </c>
      <c r="M2315" s="2">
        <f>MATCH(orders[[#This Row],[Product ID]],'BD product'!A:A,0)</f>
        <v>678</v>
      </c>
      <c r="N2315" s="2" t="str" cm="1">
        <f t="array" ref="N2315">INDEX('BD product'!A:D,M2315,2)</f>
        <v>Office Supplies</v>
      </c>
    </row>
    <row r="2316" spans="1:14" x14ac:dyDescent="0.3">
      <c r="A2316" s="3" t="s">
        <v>4351</v>
      </c>
      <c r="B2316" s="4">
        <v>42936</v>
      </c>
      <c r="C2316" s="12" t="str">
        <f t="shared" si="36"/>
        <v>2017/07</v>
      </c>
      <c r="D2316" s="4">
        <v>42941</v>
      </c>
      <c r="E2316" s="3" t="s">
        <v>21</v>
      </c>
      <c r="F2316" s="3" t="s">
        <v>4352</v>
      </c>
      <c r="G2316" s="3" t="s">
        <v>403</v>
      </c>
      <c r="H2316" s="5">
        <v>41632</v>
      </c>
      <c r="I2316" s="2">
        <v>2</v>
      </c>
      <c r="J2316" s="2">
        <v>0</v>
      </c>
      <c r="K2316" s="2">
        <v>112.4064</v>
      </c>
      <c r="L2316" s="18" t="str">
        <f>VLOOKUP(F2316,'BD customers'!$1:$1048576,2,FALSE)</f>
        <v>Elizabeth Moffitt</v>
      </c>
      <c r="M2316" s="2">
        <f>MATCH(orders[[#This Row],[Product ID]],'BD product'!A:A,0)</f>
        <v>79</v>
      </c>
      <c r="N2316" s="2" t="str" cm="1">
        <f t="array" ref="N2316">INDEX('BD product'!A:D,M2316,2)</f>
        <v>Office Supplies</v>
      </c>
    </row>
    <row r="2317" spans="1:14" x14ac:dyDescent="0.3">
      <c r="A2317" s="3" t="s">
        <v>4351</v>
      </c>
      <c r="B2317" s="4">
        <v>42936</v>
      </c>
      <c r="C2317" s="12" t="str">
        <f t="shared" si="36"/>
        <v>2017/07</v>
      </c>
      <c r="D2317" s="4">
        <v>42941</v>
      </c>
      <c r="E2317" s="3" t="s">
        <v>21</v>
      </c>
      <c r="F2317" s="3" t="s">
        <v>4352</v>
      </c>
      <c r="G2317" s="3" t="s">
        <v>1914</v>
      </c>
      <c r="H2317" s="5">
        <v>430</v>
      </c>
      <c r="I2317" s="2">
        <v>5</v>
      </c>
      <c r="J2317" s="2">
        <v>0</v>
      </c>
      <c r="K2317" s="2">
        <v>0.2021</v>
      </c>
      <c r="L2317" s="18" t="str">
        <f>VLOOKUP(F2317,'BD customers'!$1:$1048576,2,FALSE)</f>
        <v>Elizabeth Moffitt</v>
      </c>
      <c r="M2317" s="2">
        <f>MATCH(orders[[#This Row],[Product ID]],'BD product'!A:A,0)</f>
        <v>482</v>
      </c>
      <c r="N2317" s="2" t="str" cm="1">
        <f t="array" ref="N2317">INDEX('BD product'!A:D,M2317,2)</f>
        <v>Office Supplies</v>
      </c>
    </row>
    <row r="2318" spans="1:14" x14ac:dyDescent="0.3">
      <c r="A2318" s="3" t="s">
        <v>4351</v>
      </c>
      <c r="B2318" s="4">
        <v>42936</v>
      </c>
      <c r="C2318" s="12" t="str">
        <f t="shared" si="36"/>
        <v>2017/07</v>
      </c>
      <c r="D2318" s="4">
        <v>42941</v>
      </c>
      <c r="E2318" s="3" t="s">
        <v>21</v>
      </c>
      <c r="F2318" s="3" t="s">
        <v>4352</v>
      </c>
      <c r="G2318" s="3" t="s">
        <v>4024</v>
      </c>
      <c r="H2318" s="5">
        <v>18294</v>
      </c>
      <c r="I2318" s="2">
        <v>3</v>
      </c>
      <c r="J2318" s="2">
        <v>0</v>
      </c>
      <c r="K2318" s="2">
        <v>2.7441</v>
      </c>
      <c r="L2318" s="18" t="str">
        <f>VLOOKUP(F2318,'BD customers'!$1:$1048576,2,FALSE)</f>
        <v>Elizabeth Moffitt</v>
      </c>
      <c r="M2318" s="2">
        <f>MATCH(orders[[#This Row],[Product ID]],'BD product'!A:A,0)</f>
        <v>1227</v>
      </c>
      <c r="N2318" s="2" t="str" cm="1">
        <f t="array" ref="N2318">INDEX('BD product'!A:D,M2318,2)</f>
        <v>Furniture</v>
      </c>
    </row>
    <row r="2319" spans="1:14" x14ac:dyDescent="0.3">
      <c r="A2319" s="3" t="s">
        <v>4351</v>
      </c>
      <c r="B2319" s="4">
        <v>42936</v>
      </c>
      <c r="C2319" s="12" t="str">
        <f t="shared" si="36"/>
        <v>2017/07</v>
      </c>
      <c r="D2319" s="4">
        <v>42941</v>
      </c>
      <c r="E2319" s="3" t="s">
        <v>21</v>
      </c>
      <c r="F2319" s="3" t="s">
        <v>4352</v>
      </c>
      <c r="G2319" s="3" t="s">
        <v>2988</v>
      </c>
      <c r="H2319" s="5">
        <v>6083</v>
      </c>
      <c r="I2319" s="2">
        <v>7</v>
      </c>
      <c r="J2319" s="2">
        <v>0</v>
      </c>
      <c r="K2319" s="2">
        <v>3.0415000000000001</v>
      </c>
      <c r="L2319" s="18" t="str">
        <f>VLOOKUP(F2319,'BD customers'!$1:$1048576,2,FALSE)</f>
        <v>Elizabeth Moffitt</v>
      </c>
      <c r="M2319" s="2">
        <f>MATCH(orders[[#This Row],[Product ID]],'BD product'!A:A,0)</f>
        <v>846</v>
      </c>
      <c r="N2319" s="2" t="str" cm="1">
        <f t="array" ref="N2319">INDEX('BD product'!A:D,M2319,2)</f>
        <v>Office Supplies</v>
      </c>
    </row>
    <row r="2320" spans="1:14" x14ac:dyDescent="0.3">
      <c r="A2320" s="3" t="s">
        <v>4351</v>
      </c>
      <c r="B2320" s="4">
        <v>42936</v>
      </c>
      <c r="C2320" s="12" t="str">
        <f t="shared" si="36"/>
        <v>2017/07</v>
      </c>
      <c r="D2320" s="4">
        <v>42941</v>
      </c>
      <c r="E2320" s="3" t="s">
        <v>21</v>
      </c>
      <c r="F2320" s="3" t="s">
        <v>4352</v>
      </c>
      <c r="G2320" s="3" t="s">
        <v>4353</v>
      </c>
      <c r="H2320" s="5">
        <v>38997</v>
      </c>
      <c r="I2320" s="2">
        <v>3</v>
      </c>
      <c r="J2320" s="2">
        <v>0</v>
      </c>
      <c r="K2320" s="2">
        <v>132.5898</v>
      </c>
      <c r="L2320" s="18" t="str">
        <f>VLOOKUP(F2320,'BD customers'!$1:$1048576,2,FALSE)</f>
        <v>Elizabeth Moffitt</v>
      </c>
      <c r="M2320" s="2">
        <f>MATCH(orders[[#This Row],[Product ID]],'BD product'!A:A,0)</f>
        <v>1303</v>
      </c>
      <c r="N2320" s="2" t="str" cm="1">
        <f t="array" ref="N2320">INDEX('BD product'!A:D,M2320,2)</f>
        <v>Technology</v>
      </c>
    </row>
    <row r="2321" spans="1:14" x14ac:dyDescent="0.3">
      <c r="A2321" s="3" t="s">
        <v>4355</v>
      </c>
      <c r="B2321" s="4">
        <v>42361</v>
      </c>
      <c r="C2321" s="12" t="str">
        <f t="shared" si="36"/>
        <v>2015/12</v>
      </c>
      <c r="D2321" s="4">
        <v>42364</v>
      </c>
      <c r="E2321" s="3" t="s">
        <v>64</v>
      </c>
      <c r="F2321" s="3" t="s">
        <v>1895</v>
      </c>
      <c r="G2321" s="3" t="s">
        <v>2090</v>
      </c>
      <c r="H2321" s="5">
        <v>19432</v>
      </c>
      <c r="I2321" s="2">
        <v>4</v>
      </c>
      <c r="J2321" s="2">
        <v>0</v>
      </c>
      <c r="K2321" s="2">
        <v>56.352800000000002</v>
      </c>
      <c r="L2321" s="18" t="str">
        <f>VLOOKUP(F2321,'BD customers'!$1:$1048576,2,FALSE)</f>
        <v>Bradley Drucker</v>
      </c>
      <c r="M2321" s="2">
        <f>MATCH(orders[[#This Row],[Product ID]],'BD product'!A:A,0)</f>
        <v>537</v>
      </c>
      <c r="N2321" s="2" t="str" cm="1">
        <f t="array" ref="N2321">INDEX('BD product'!A:D,M2321,2)</f>
        <v>Office Supplies</v>
      </c>
    </row>
    <row r="2322" spans="1:14" x14ac:dyDescent="0.3">
      <c r="A2322" s="3" t="s">
        <v>4356</v>
      </c>
      <c r="B2322" s="4">
        <v>42814</v>
      </c>
      <c r="C2322" s="12" t="str">
        <f t="shared" si="36"/>
        <v>2017/03</v>
      </c>
      <c r="D2322" s="4">
        <v>42818</v>
      </c>
      <c r="E2322" s="3" t="s">
        <v>21</v>
      </c>
      <c r="F2322" s="3" t="s">
        <v>1042</v>
      </c>
      <c r="G2322" s="3" t="s">
        <v>4357</v>
      </c>
      <c r="H2322" s="5">
        <v>26593</v>
      </c>
      <c r="I2322" s="2">
        <v>7</v>
      </c>
      <c r="J2322" s="2">
        <v>0</v>
      </c>
      <c r="K2322" s="2">
        <v>63.8232</v>
      </c>
      <c r="L2322" s="18" t="str">
        <f>VLOOKUP(F2322,'BD customers'!$1:$1048576,2,FALSE)</f>
        <v>Helen Wasserman</v>
      </c>
      <c r="M2322" s="2">
        <f>MATCH(orders[[#This Row],[Product ID]],'BD product'!A:A,0)</f>
        <v>1304</v>
      </c>
      <c r="N2322" s="2" t="str" cm="1">
        <f t="array" ref="N2322">INDEX('BD product'!A:D,M2322,2)</f>
        <v>Technology</v>
      </c>
    </row>
    <row r="2323" spans="1:14" x14ac:dyDescent="0.3">
      <c r="A2323" s="3" t="s">
        <v>4359</v>
      </c>
      <c r="B2323" s="4">
        <v>42369</v>
      </c>
      <c r="C2323" s="12" t="str">
        <f t="shared" si="36"/>
        <v>2015/12</v>
      </c>
      <c r="D2323" s="4">
        <v>42372</v>
      </c>
      <c r="E2323" s="3" t="s">
        <v>11</v>
      </c>
      <c r="F2323" s="3" t="s">
        <v>2686</v>
      </c>
      <c r="G2323" s="3" t="s">
        <v>1479</v>
      </c>
      <c r="H2323" s="5">
        <v>9474</v>
      </c>
      <c r="I2323" s="2">
        <v>3</v>
      </c>
      <c r="J2323" s="2">
        <v>0</v>
      </c>
      <c r="K2323" s="2">
        <v>44.527799999999999</v>
      </c>
      <c r="L2323" s="18" t="str">
        <f>VLOOKUP(F2323,'BD customers'!$1:$1048576,2,FALSE)</f>
        <v>Karen Carlisle</v>
      </c>
      <c r="M2323" s="2">
        <f>MATCH(orders[[#This Row],[Product ID]],'BD product'!A:A,0)</f>
        <v>353</v>
      </c>
      <c r="N2323" s="2" t="str" cm="1">
        <f t="array" ref="N2323">INDEX('BD product'!A:D,M2323,2)</f>
        <v>Office Supplies</v>
      </c>
    </row>
    <row r="2324" spans="1:14" x14ac:dyDescent="0.3">
      <c r="A2324" s="3" t="s">
        <v>4359</v>
      </c>
      <c r="B2324" s="4">
        <v>42369</v>
      </c>
      <c r="C2324" s="12" t="str">
        <f t="shared" si="36"/>
        <v>2015/12</v>
      </c>
      <c r="D2324" s="4">
        <v>42372</v>
      </c>
      <c r="E2324" s="3" t="s">
        <v>11</v>
      </c>
      <c r="F2324" s="3" t="s">
        <v>2686</v>
      </c>
      <c r="G2324" s="3" t="s">
        <v>1215</v>
      </c>
      <c r="H2324" s="5">
        <v>6064</v>
      </c>
      <c r="I2324" s="2">
        <v>4</v>
      </c>
      <c r="J2324" s="2">
        <v>0</v>
      </c>
      <c r="K2324" s="2">
        <v>27.894400000000001</v>
      </c>
      <c r="L2324" s="18" t="str">
        <f>VLOOKUP(F2324,'BD customers'!$1:$1048576,2,FALSE)</f>
        <v>Karen Carlisle</v>
      </c>
      <c r="M2324" s="2">
        <f>MATCH(orders[[#This Row],[Product ID]],'BD product'!A:A,0)</f>
        <v>282</v>
      </c>
      <c r="N2324" s="2" t="str" cm="1">
        <f t="array" ref="N2324">INDEX('BD product'!A:D,M2324,2)</f>
        <v>Office Supplies</v>
      </c>
    </row>
    <row r="2325" spans="1:14" x14ac:dyDescent="0.3">
      <c r="A2325" s="3" t="s">
        <v>4359</v>
      </c>
      <c r="B2325" s="4">
        <v>42369</v>
      </c>
      <c r="C2325" s="12" t="str">
        <f t="shared" si="36"/>
        <v>2015/12</v>
      </c>
      <c r="D2325" s="4">
        <v>42372</v>
      </c>
      <c r="E2325" s="3" t="s">
        <v>11</v>
      </c>
      <c r="F2325" s="3" t="s">
        <v>2686</v>
      </c>
      <c r="G2325" s="3" t="s">
        <v>2833</v>
      </c>
      <c r="H2325" s="5">
        <v>763</v>
      </c>
      <c r="I2325" s="2">
        <v>5</v>
      </c>
      <c r="J2325" s="2">
        <v>0</v>
      </c>
      <c r="K2325" s="2">
        <v>0.38150000000000001</v>
      </c>
      <c r="L2325" s="18" t="str">
        <f>VLOOKUP(F2325,'BD customers'!$1:$1048576,2,FALSE)</f>
        <v>Karen Carlisle</v>
      </c>
      <c r="M2325" s="2">
        <f>MATCH(orders[[#This Row],[Product ID]],'BD product'!A:A,0)</f>
        <v>787</v>
      </c>
      <c r="N2325" s="2" t="str" cm="1">
        <f t="array" ref="N2325">INDEX('BD product'!A:D,M2325,2)</f>
        <v>Office Supplies</v>
      </c>
    </row>
    <row r="2326" spans="1:14" x14ac:dyDescent="0.3">
      <c r="A2326" s="3" t="s">
        <v>4359</v>
      </c>
      <c r="B2326" s="4">
        <v>42369</v>
      </c>
      <c r="C2326" s="12" t="str">
        <f t="shared" si="36"/>
        <v>2015/12</v>
      </c>
      <c r="D2326" s="4">
        <v>42372</v>
      </c>
      <c r="E2326" s="3" t="s">
        <v>11</v>
      </c>
      <c r="F2326" s="3" t="s">
        <v>2686</v>
      </c>
      <c r="G2326" s="3" t="s">
        <v>3392</v>
      </c>
      <c r="H2326" s="5">
        <v>3648</v>
      </c>
      <c r="I2326" s="2">
        <v>12</v>
      </c>
      <c r="J2326" s="2">
        <v>0</v>
      </c>
      <c r="K2326" s="2">
        <v>16.780799999999999</v>
      </c>
      <c r="L2326" s="18" t="str">
        <f>VLOOKUP(F2326,'BD customers'!$1:$1048576,2,FALSE)</f>
        <v>Karen Carlisle</v>
      </c>
      <c r="M2326" s="2">
        <f>MATCH(orders[[#This Row],[Product ID]],'BD product'!A:A,0)</f>
        <v>1001</v>
      </c>
      <c r="N2326" s="2" t="str" cm="1">
        <f t="array" ref="N2326">INDEX('BD product'!A:D,M2326,2)</f>
        <v>Office Supplies</v>
      </c>
    </row>
    <row r="2327" spans="1:14" x14ac:dyDescent="0.3">
      <c r="A2327" s="3" t="s">
        <v>4360</v>
      </c>
      <c r="B2327" s="4">
        <v>42262</v>
      </c>
      <c r="C2327" s="12" t="str">
        <f t="shared" si="36"/>
        <v>2015/09</v>
      </c>
      <c r="D2327" s="4">
        <v>42266</v>
      </c>
      <c r="E2327" s="3" t="s">
        <v>11</v>
      </c>
      <c r="F2327" s="3" t="s">
        <v>4361</v>
      </c>
      <c r="G2327" s="3" t="s">
        <v>3916</v>
      </c>
      <c r="H2327" s="5">
        <v>79872</v>
      </c>
      <c r="I2327" s="2">
        <v>3</v>
      </c>
      <c r="J2327" s="2">
        <v>2</v>
      </c>
      <c r="K2327" s="2">
        <v>2.9952000000000001</v>
      </c>
      <c r="L2327" s="18" t="str">
        <f>VLOOKUP(F2327,'BD customers'!$1:$1048576,2,FALSE)</f>
        <v>Brendan Murry</v>
      </c>
      <c r="M2327" s="2">
        <f>MATCH(orders[[#This Row],[Product ID]],'BD product'!A:A,0)</f>
        <v>1199</v>
      </c>
      <c r="N2327" s="2" t="str" cm="1">
        <f t="array" ref="N2327">INDEX('BD product'!A:D,M2327,2)</f>
        <v>Office Supplies</v>
      </c>
    </row>
    <row r="2328" spans="1:14" x14ac:dyDescent="0.3">
      <c r="A2328" s="3" t="s">
        <v>4360</v>
      </c>
      <c r="B2328" s="4">
        <v>42262</v>
      </c>
      <c r="C2328" s="12" t="str">
        <f t="shared" si="36"/>
        <v>2015/09</v>
      </c>
      <c r="D2328" s="4">
        <v>42266</v>
      </c>
      <c r="E2328" s="3" t="s">
        <v>11</v>
      </c>
      <c r="F2328" s="3" t="s">
        <v>4361</v>
      </c>
      <c r="G2328" s="3" t="s">
        <v>1158</v>
      </c>
      <c r="H2328" s="5">
        <v>46384</v>
      </c>
      <c r="I2328" s="2">
        <v>1</v>
      </c>
      <c r="J2328" s="2">
        <v>2</v>
      </c>
      <c r="K2328" s="2">
        <v>1.1596</v>
      </c>
      <c r="L2328" s="18" t="str">
        <f>VLOOKUP(F2328,'BD customers'!$1:$1048576,2,FALSE)</f>
        <v>Brendan Murry</v>
      </c>
      <c r="M2328" s="2">
        <f>MATCH(orders[[#This Row],[Product ID]],'BD product'!A:A,0)</f>
        <v>268</v>
      </c>
      <c r="N2328" s="2" t="str" cm="1">
        <f t="array" ref="N2328">INDEX('BD product'!A:D,M2328,2)</f>
        <v>Furniture</v>
      </c>
    </row>
    <row r="2329" spans="1:14" x14ac:dyDescent="0.3">
      <c r="A2329" s="3" t="s">
        <v>4360</v>
      </c>
      <c r="B2329" s="4">
        <v>42262</v>
      </c>
      <c r="C2329" s="12" t="str">
        <f t="shared" si="36"/>
        <v>2015/09</v>
      </c>
      <c r="D2329" s="4">
        <v>42266</v>
      </c>
      <c r="E2329" s="3" t="s">
        <v>11</v>
      </c>
      <c r="F2329" s="3" t="s">
        <v>4361</v>
      </c>
      <c r="G2329" s="3" t="s">
        <v>85</v>
      </c>
      <c r="H2329" s="5">
        <v>1296</v>
      </c>
      <c r="I2329" s="2">
        <v>2</v>
      </c>
      <c r="J2329" s="2">
        <v>0</v>
      </c>
      <c r="K2329" s="2">
        <v>6.2207999999999997</v>
      </c>
      <c r="L2329" s="18" t="str">
        <f>VLOOKUP(F2329,'BD customers'!$1:$1048576,2,FALSE)</f>
        <v>Brendan Murry</v>
      </c>
      <c r="M2329" s="2">
        <f>MATCH(orders[[#This Row],[Product ID]],'BD product'!A:A,0)</f>
        <v>14</v>
      </c>
      <c r="N2329" s="2" t="str" cm="1">
        <f t="array" ref="N2329">INDEX('BD product'!A:D,M2329,2)</f>
        <v>Office Supplies</v>
      </c>
    </row>
    <row r="2330" spans="1:14" x14ac:dyDescent="0.3">
      <c r="A2330" s="3" t="s">
        <v>4362</v>
      </c>
      <c r="B2330" s="4">
        <v>43001</v>
      </c>
      <c r="C2330" s="12" t="str">
        <f t="shared" si="36"/>
        <v>2017/09</v>
      </c>
      <c r="D2330" s="4">
        <v>43004</v>
      </c>
      <c r="E2330" s="3" t="s">
        <v>64</v>
      </c>
      <c r="F2330" s="3" t="s">
        <v>4363</v>
      </c>
      <c r="G2330" s="3" t="s">
        <v>4364</v>
      </c>
      <c r="H2330" s="5">
        <v>14352</v>
      </c>
      <c r="I2330" s="2">
        <v>3</v>
      </c>
      <c r="J2330" s="2">
        <v>2</v>
      </c>
      <c r="K2330" s="2">
        <v>5.2026000000000003</v>
      </c>
      <c r="L2330" s="18" t="str">
        <f>VLOOKUP(F2330,'BD customers'!$1:$1048576,2,FALSE)</f>
        <v>Kristina Nunn</v>
      </c>
      <c r="M2330" s="2">
        <f>MATCH(orders[[#This Row],[Product ID]],'BD product'!A:A,0)</f>
        <v>1305</v>
      </c>
      <c r="N2330" s="2" t="str" cm="1">
        <f t="array" ref="N2330">INDEX('BD product'!A:D,M2330,2)</f>
        <v>Office Supplies</v>
      </c>
    </row>
    <row r="2331" spans="1:14" x14ac:dyDescent="0.3">
      <c r="A2331" s="3" t="s">
        <v>4366</v>
      </c>
      <c r="B2331" s="4">
        <v>42363</v>
      </c>
      <c r="C2331" s="12" t="str">
        <f t="shared" si="36"/>
        <v>2015/12</v>
      </c>
      <c r="D2331" s="4">
        <v>42367</v>
      </c>
      <c r="E2331" s="3" t="s">
        <v>21</v>
      </c>
      <c r="F2331" s="3" t="s">
        <v>2119</v>
      </c>
      <c r="G2331" s="3" t="s">
        <v>4367</v>
      </c>
      <c r="H2331" s="5">
        <v>547136</v>
      </c>
      <c r="I2331" s="2">
        <v>4</v>
      </c>
      <c r="J2331" s="2">
        <v>2</v>
      </c>
      <c r="K2331" s="2">
        <v>-6.8391999999999999</v>
      </c>
      <c r="L2331" s="18" t="str">
        <f>VLOOKUP(F2331,'BD customers'!$1:$1048576,2,FALSE)</f>
        <v>Justin Deggeller</v>
      </c>
      <c r="M2331" s="2">
        <f>MATCH(orders[[#This Row],[Product ID]],'BD product'!A:A,0)</f>
        <v>1306</v>
      </c>
      <c r="N2331" s="2" t="str" cm="1">
        <f t="array" ref="N2331">INDEX('BD product'!A:D,M2331,2)</f>
        <v>Furniture</v>
      </c>
    </row>
    <row r="2332" spans="1:14" x14ac:dyDescent="0.3">
      <c r="A2332" s="3" t="s">
        <v>4369</v>
      </c>
      <c r="B2332" s="4">
        <v>42637</v>
      </c>
      <c r="C2332" s="12" t="str">
        <f t="shared" si="36"/>
        <v>2016/09</v>
      </c>
      <c r="D2332" s="4">
        <v>42639</v>
      </c>
      <c r="E2332" s="3" t="s">
        <v>11</v>
      </c>
      <c r="F2332" s="3" t="s">
        <v>479</v>
      </c>
      <c r="G2332" s="3" t="s">
        <v>894</v>
      </c>
      <c r="H2332" s="5">
        <v>4196</v>
      </c>
      <c r="I2332" s="2">
        <v>2</v>
      </c>
      <c r="J2332" s="2">
        <v>0</v>
      </c>
      <c r="K2332" s="2">
        <v>2.9371999999999998</v>
      </c>
      <c r="L2332" s="18" t="str">
        <f>VLOOKUP(F2332,'BD customers'!$1:$1048576,2,FALSE)</f>
        <v>Laura Armstrong</v>
      </c>
      <c r="M2332" s="2">
        <f>MATCH(orders[[#This Row],[Product ID]],'BD product'!A:A,0)</f>
        <v>195</v>
      </c>
      <c r="N2332" s="2" t="str" cm="1">
        <f t="array" ref="N2332">INDEX('BD product'!A:D,M2332,2)</f>
        <v>Office Supplies</v>
      </c>
    </row>
    <row r="2333" spans="1:14" x14ac:dyDescent="0.3">
      <c r="A2333" s="3" t="s">
        <v>4369</v>
      </c>
      <c r="B2333" s="4">
        <v>42637</v>
      </c>
      <c r="C2333" s="12" t="str">
        <f t="shared" si="36"/>
        <v>2016/09</v>
      </c>
      <c r="D2333" s="4">
        <v>42639</v>
      </c>
      <c r="E2333" s="3" t="s">
        <v>11</v>
      </c>
      <c r="F2333" s="3" t="s">
        <v>479</v>
      </c>
      <c r="G2333" s="3" t="s">
        <v>4370</v>
      </c>
      <c r="H2333" s="5">
        <v>417</v>
      </c>
      <c r="I2333" s="2">
        <v>5</v>
      </c>
      <c r="J2333" s="2">
        <v>0</v>
      </c>
      <c r="K2333" s="2">
        <v>0.20849999999999999</v>
      </c>
      <c r="L2333" s="18" t="str">
        <f>VLOOKUP(F2333,'BD customers'!$1:$1048576,2,FALSE)</f>
        <v>Laura Armstrong</v>
      </c>
      <c r="M2333" s="2">
        <f>MATCH(orders[[#This Row],[Product ID]],'BD product'!A:A,0)</f>
        <v>1307</v>
      </c>
      <c r="N2333" s="2" t="str" cm="1">
        <f t="array" ref="N2333">INDEX('BD product'!A:D,M2333,2)</f>
        <v>Office Supplies</v>
      </c>
    </row>
    <row r="2334" spans="1:14" x14ac:dyDescent="0.3">
      <c r="A2334" s="3" t="s">
        <v>4372</v>
      </c>
      <c r="B2334" s="4">
        <v>42815</v>
      </c>
      <c r="C2334" s="12" t="str">
        <f t="shared" si="36"/>
        <v>2017/03</v>
      </c>
      <c r="D2334" s="4">
        <v>42819</v>
      </c>
      <c r="E2334" s="3" t="s">
        <v>21</v>
      </c>
      <c r="F2334" s="3" t="s">
        <v>2044</v>
      </c>
      <c r="G2334" s="3" t="s">
        <v>1696</v>
      </c>
      <c r="H2334" s="5">
        <v>2774</v>
      </c>
      <c r="I2334" s="2">
        <v>5</v>
      </c>
      <c r="J2334" s="2">
        <v>0</v>
      </c>
      <c r="K2334" s="2">
        <v>13.315200000000001</v>
      </c>
      <c r="L2334" s="18" t="str">
        <f>VLOOKUP(F2334,'BD customers'!$1:$1048576,2,FALSE)</f>
        <v>Robert Waldorf</v>
      </c>
      <c r="M2334" s="2">
        <f>MATCH(orders[[#This Row],[Product ID]],'BD product'!A:A,0)</f>
        <v>419</v>
      </c>
      <c r="N2334" s="2" t="str" cm="1">
        <f t="array" ref="N2334">INDEX('BD product'!A:D,M2334,2)</f>
        <v>Office Supplies</v>
      </c>
    </row>
    <row r="2335" spans="1:14" x14ac:dyDescent="0.3">
      <c r="A2335" s="3" t="s">
        <v>4372</v>
      </c>
      <c r="B2335" s="4">
        <v>42815</v>
      </c>
      <c r="C2335" s="12" t="str">
        <f t="shared" si="36"/>
        <v>2017/03</v>
      </c>
      <c r="D2335" s="4">
        <v>42819</v>
      </c>
      <c r="E2335" s="3" t="s">
        <v>21</v>
      </c>
      <c r="F2335" s="3" t="s">
        <v>2044</v>
      </c>
      <c r="G2335" s="3" t="s">
        <v>2303</v>
      </c>
      <c r="H2335" s="5">
        <v>578</v>
      </c>
      <c r="I2335" s="2">
        <v>1</v>
      </c>
      <c r="J2335" s="2">
        <v>0</v>
      </c>
      <c r="K2335" s="2">
        <v>2.8321999999999998</v>
      </c>
      <c r="L2335" s="18" t="str">
        <f>VLOOKUP(F2335,'BD customers'!$1:$1048576,2,FALSE)</f>
        <v>Robert Waldorf</v>
      </c>
      <c r="M2335" s="2">
        <f>MATCH(orders[[#This Row],[Product ID]],'BD product'!A:A,0)</f>
        <v>611</v>
      </c>
      <c r="N2335" s="2" t="str" cm="1">
        <f t="array" ref="N2335">INDEX('BD product'!A:D,M2335,2)</f>
        <v>Office Supplies</v>
      </c>
    </row>
    <row r="2336" spans="1:14" x14ac:dyDescent="0.3">
      <c r="A2336" s="3" t="s">
        <v>4373</v>
      </c>
      <c r="B2336" s="4">
        <v>41912</v>
      </c>
      <c r="C2336" s="12" t="str">
        <f t="shared" si="36"/>
        <v>2014/09</v>
      </c>
      <c r="D2336" s="4">
        <v>41916</v>
      </c>
      <c r="E2336" s="3" t="s">
        <v>21</v>
      </c>
      <c r="F2336" s="3" t="s">
        <v>4374</v>
      </c>
      <c r="G2336" s="3" t="s">
        <v>1423</v>
      </c>
      <c r="H2336" s="5">
        <v>69216</v>
      </c>
      <c r="I2336" s="2">
        <v>6</v>
      </c>
      <c r="J2336" s="2">
        <v>2</v>
      </c>
      <c r="K2336" s="2">
        <v>11.2476</v>
      </c>
      <c r="L2336" s="18" t="str">
        <f>VLOOKUP(F2336,'BD customers'!$1:$1048576,2,FALSE)</f>
        <v>Kelly Williams</v>
      </c>
      <c r="M2336" s="2">
        <f>MATCH(orders[[#This Row],[Product ID]],'BD product'!A:A,0)</f>
        <v>338</v>
      </c>
      <c r="N2336" s="2" t="str" cm="1">
        <f t="array" ref="N2336">INDEX('BD product'!A:D,M2336,2)</f>
        <v>Office Supplies</v>
      </c>
    </row>
    <row r="2337" spans="1:14" x14ac:dyDescent="0.3">
      <c r="A2337" s="3" t="s">
        <v>4375</v>
      </c>
      <c r="B2337" s="4">
        <v>43079</v>
      </c>
      <c r="C2337" s="12" t="str">
        <f t="shared" si="36"/>
        <v>2017/12</v>
      </c>
      <c r="D2337" s="4">
        <v>43079</v>
      </c>
      <c r="E2337" s="3" t="s">
        <v>41</v>
      </c>
      <c r="F2337" s="3" t="s">
        <v>672</v>
      </c>
      <c r="G2337" s="3" t="s">
        <v>653</v>
      </c>
      <c r="H2337" s="5">
        <v>1086</v>
      </c>
      <c r="I2337" s="2">
        <v>3</v>
      </c>
      <c r="J2337" s="2">
        <v>0</v>
      </c>
      <c r="K2337" s="2">
        <v>5.1041999999999996</v>
      </c>
      <c r="L2337" s="18" t="str">
        <f>VLOOKUP(F2337,'BD customers'!$1:$1048576,2,FALSE)</f>
        <v>Chris Cortes</v>
      </c>
      <c r="M2337" s="2">
        <f>MATCH(orders[[#This Row],[Product ID]],'BD product'!A:A,0)</f>
        <v>137</v>
      </c>
      <c r="N2337" s="2" t="str" cm="1">
        <f t="array" ref="N2337">INDEX('BD product'!A:D,M2337,2)</f>
        <v>Office Supplies</v>
      </c>
    </row>
    <row r="2338" spans="1:14" x14ac:dyDescent="0.3">
      <c r="A2338" s="3" t="s">
        <v>4375</v>
      </c>
      <c r="B2338" s="4">
        <v>43079</v>
      </c>
      <c r="C2338" s="12" t="str">
        <f t="shared" si="36"/>
        <v>2017/12</v>
      </c>
      <c r="D2338" s="4">
        <v>43079</v>
      </c>
      <c r="E2338" s="3" t="s">
        <v>41</v>
      </c>
      <c r="F2338" s="3" t="s">
        <v>672</v>
      </c>
      <c r="G2338" s="3" t="s">
        <v>4376</v>
      </c>
      <c r="H2338" s="5">
        <v>42679</v>
      </c>
      <c r="I2338" s="2">
        <v>7</v>
      </c>
      <c r="J2338" s="2">
        <v>0</v>
      </c>
      <c r="K2338" s="2">
        <v>123.76909999999999</v>
      </c>
      <c r="L2338" s="18" t="str">
        <f>VLOOKUP(F2338,'BD customers'!$1:$1048576,2,FALSE)</f>
        <v>Chris Cortes</v>
      </c>
      <c r="M2338" s="2">
        <f>MATCH(orders[[#This Row],[Product ID]],'BD product'!A:A,0)</f>
        <v>1308</v>
      </c>
      <c r="N2338" s="2" t="str" cm="1">
        <f t="array" ref="N2338">INDEX('BD product'!A:D,M2338,2)</f>
        <v>Office Supplies</v>
      </c>
    </row>
    <row r="2339" spans="1:14" x14ac:dyDescent="0.3">
      <c r="A2339" s="3" t="s">
        <v>4378</v>
      </c>
      <c r="B2339" s="4">
        <v>41874</v>
      </c>
      <c r="C2339" s="12" t="str">
        <f t="shared" si="36"/>
        <v>2014/08</v>
      </c>
      <c r="D2339" s="4">
        <v>41874</v>
      </c>
      <c r="E2339" s="3" t="s">
        <v>41</v>
      </c>
      <c r="F2339" s="3" t="s">
        <v>1131</v>
      </c>
      <c r="G2339" s="3" t="s">
        <v>4379</v>
      </c>
      <c r="H2339" s="5">
        <v>2592</v>
      </c>
      <c r="I2339" s="2">
        <v>4</v>
      </c>
      <c r="J2339" s="2">
        <v>0</v>
      </c>
      <c r="K2339" s="2">
        <v>12.441599999999999</v>
      </c>
      <c r="L2339" s="18" t="str">
        <f>VLOOKUP(F2339,'BD customers'!$1:$1048576,2,FALSE)</f>
        <v>Rick Hansen</v>
      </c>
      <c r="M2339" s="2">
        <f>MATCH(orders[[#This Row],[Product ID]],'BD product'!A:A,0)</f>
        <v>1309</v>
      </c>
      <c r="N2339" s="2" t="str" cm="1">
        <f t="array" ref="N2339">INDEX('BD product'!A:D,M2339,2)</f>
        <v>Office Supplies</v>
      </c>
    </row>
    <row r="2340" spans="1:14" x14ac:dyDescent="0.3">
      <c r="A2340" s="3" t="s">
        <v>4378</v>
      </c>
      <c r="B2340" s="4">
        <v>41874</v>
      </c>
      <c r="C2340" s="12" t="str">
        <f t="shared" si="36"/>
        <v>2014/08</v>
      </c>
      <c r="D2340" s="4">
        <v>41874</v>
      </c>
      <c r="E2340" s="3" t="s">
        <v>41</v>
      </c>
      <c r="F2340" s="3" t="s">
        <v>1131</v>
      </c>
      <c r="G2340" s="3" t="s">
        <v>1972</v>
      </c>
      <c r="H2340" s="5">
        <v>4592</v>
      </c>
      <c r="I2340" s="2">
        <v>4</v>
      </c>
      <c r="J2340" s="2">
        <v>0</v>
      </c>
      <c r="K2340" s="2">
        <v>22.500800000000002</v>
      </c>
      <c r="L2340" s="18" t="str">
        <f>VLOOKUP(F2340,'BD customers'!$1:$1048576,2,FALSE)</f>
        <v>Rick Hansen</v>
      </c>
      <c r="M2340" s="2">
        <f>MATCH(orders[[#This Row],[Product ID]],'BD product'!A:A,0)</f>
        <v>498</v>
      </c>
      <c r="N2340" s="2" t="str" cm="1">
        <f t="array" ref="N2340">INDEX('BD product'!A:D,M2340,2)</f>
        <v>Office Supplies</v>
      </c>
    </row>
    <row r="2341" spans="1:14" x14ac:dyDescent="0.3">
      <c r="A2341" s="3" t="s">
        <v>4381</v>
      </c>
      <c r="B2341" s="4">
        <v>41870</v>
      </c>
      <c r="C2341" s="12" t="str">
        <f t="shared" si="36"/>
        <v>2014/08</v>
      </c>
      <c r="D2341" s="4">
        <v>41875</v>
      </c>
      <c r="E2341" s="3" t="s">
        <v>21</v>
      </c>
      <c r="F2341" s="3" t="s">
        <v>4317</v>
      </c>
      <c r="G2341" s="3" t="s">
        <v>450</v>
      </c>
      <c r="H2341" s="5">
        <v>1072</v>
      </c>
      <c r="I2341" s="2">
        <v>2</v>
      </c>
      <c r="J2341" s="2">
        <v>2</v>
      </c>
      <c r="K2341" s="2">
        <v>0.17419999999999999</v>
      </c>
      <c r="L2341" s="18" t="str">
        <f>VLOOKUP(F2341,'BD customers'!$1:$1048576,2,FALSE)</f>
        <v>Jim Karlsson</v>
      </c>
      <c r="M2341" s="2">
        <f>MATCH(orders[[#This Row],[Product ID]],'BD product'!A:A,0)</f>
        <v>89</v>
      </c>
      <c r="N2341" s="2" t="str" cm="1">
        <f t="array" ref="N2341">INDEX('BD product'!A:D,M2341,2)</f>
        <v>Office Supplies</v>
      </c>
    </row>
    <row r="2342" spans="1:14" x14ac:dyDescent="0.3">
      <c r="A2342" s="3" t="s">
        <v>4382</v>
      </c>
      <c r="B2342" s="4">
        <v>42684</v>
      </c>
      <c r="C2342" s="12" t="str">
        <f t="shared" si="36"/>
        <v>2016/11</v>
      </c>
      <c r="D2342" s="4">
        <v>42689</v>
      </c>
      <c r="E2342" s="3" t="s">
        <v>21</v>
      </c>
      <c r="F2342" s="3" t="s">
        <v>2101</v>
      </c>
      <c r="G2342" s="3" t="s">
        <v>3074</v>
      </c>
      <c r="H2342" s="5">
        <v>4186</v>
      </c>
      <c r="I2342" s="2">
        <v>7</v>
      </c>
      <c r="J2342" s="2">
        <v>0</v>
      </c>
      <c r="K2342" s="2">
        <v>1.0465</v>
      </c>
      <c r="L2342" s="18" t="str">
        <f>VLOOKUP(F2342,'BD customers'!$1:$1048576,2,FALSE)</f>
        <v>Debra Catini</v>
      </c>
      <c r="M2342" s="2">
        <f>MATCH(orders[[#This Row],[Product ID]],'BD product'!A:A,0)</f>
        <v>881</v>
      </c>
      <c r="N2342" s="2" t="str" cm="1">
        <f t="array" ref="N2342">INDEX('BD product'!A:D,M2342,2)</f>
        <v>Office Supplies</v>
      </c>
    </row>
    <row r="2343" spans="1:14" x14ac:dyDescent="0.3">
      <c r="A2343" s="3" t="s">
        <v>4383</v>
      </c>
      <c r="B2343" s="4">
        <v>42004</v>
      </c>
      <c r="C2343" s="12" t="str">
        <f t="shared" si="36"/>
        <v>2014/12</v>
      </c>
      <c r="D2343" s="4">
        <v>42007</v>
      </c>
      <c r="E2343" s="3" t="s">
        <v>64</v>
      </c>
      <c r="F2343" s="3" t="s">
        <v>443</v>
      </c>
      <c r="G2343" s="3" t="s">
        <v>4384</v>
      </c>
      <c r="H2343" s="5">
        <v>632</v>
      </c>
      <c r="I2343" s="2">
        <v>5</v>
      </c>
      <c r="J2343" s="2">
        <v>0</v>
      </c>
      <c r="K2343" s="2">
        <v>2.3384</v>
      </c>
      <c r="L2343" s="18" t="str">
        <f>VLOOKUP(F2343,'BD customers'!$1:$1048576,2,FALSE)</f>
        <v>Gary Mitchum</v>
      </c>
      <c r="M2343" s="2">
        <f>MATCH(orders[[#This Row],[Product ID]],'BD product'!A:A,0)</f>
        <v>1310</v>
      </c>
      <c r="N2343" s="2" t="str" cm="1">
        <f t="array" ref="N2343">INDEX('BD product'!A:D,M2343,2)</f>
        <v>Furniture</v>
      </c>
    </row>
    <row r="2344" spans="1:14" x14ac:dyDescent="0.3">
      <c r="A2344" s="3" t="s">
        <v>4383</v>
      </c>
      <c r="B2344" s="4">
        <v>42004</v>
      </c>
      <c r="C2344" s="12" t="str">
        <f t="shared" si="36"/>
        <v>2014/12</v>
      </c>
      <c r="D2344" s="4">
        <v>42007</v>
      </c>
      <c r="E2344" s="3" t="s">
        <v>64</v>
      </c>
      <c r="F2344" s="3" t="s">
        <v>443</v>
      </c>
      <c r="G2344" s="3" t="s">
        <v>4357</v>
      </c>
      <c r="H2344" s="5">
        <v>11397</v>
      </c>
      <c r="I2344" s="2">
        <v>3</v>
      </c>
      <c r="J2344" s="2">
        <v>0</v>
      </c>
      <c r="K2344" s="2">
        <v>27.352799999999998</v>
      </c>
      <c r="L2344" s="18" t="str">
        <f>VLOOKUP(F2344,'BD customers'!$1:$1048576,2,FALSE)</f>
        <v>Gary Mitchum</v>
      </c>
      <c r="M2344" s="2">
        <f>MATCH(orders[[#This Row],[Product ID]],'BD product'!A:A,0)</f>
        <v>1304</v>
      </c>
      <c r="N2344" s="2" t="str" cm="1">
        <f t="array" ref="N2344">INDEX('BD product'!A:D,M2344,2)</f>
        <v>Technology</v>
      </c>
    </row>
    <row r="2345" spans="1:14" x14ac:dyDescent="0.3">
      <c r="A2345" s="3" t="s">
        <v>4386</v>
      </c>
      <c r="B2345" s="4">
        <v>41846</v>
      </c>
      <c r="C2345" s="12" t="str">
        <f t="shared" si="36"/>
        <v>2014/07</v>
      </c>
      <c r="D2345" s="4">
        <v>41850</v>
      </c>
      <c r="E2345" s="3" t="s">
        <v>11</v>
      </c>
      <c r="F2345" s="3" t="s">
        <v>209</v>
      </c>
      <c r="G2345" s="3" t="s">
        <v>1036</v>
      </c>
      <c r="H2345" s="5">
        <v>123552</v>
      </c>
      <c r="I2345" s="2">
        <v>3</v>
      </c>
      <c r="J2345" s="2">
        <v>2</v>
      </c>
      <c r="K2345" s="2">
        <v>-29.343599999999999</v>
      </c>
      <c r="L2345" s="18" t="str">
        <f>VLOOKUP(F2345,'BD customers'!$1:$1048576,2,FALSE)</f>
        <v>Carl Ludwig</v>
      </c>
      <c r="M2345" s="2">
        <f>MATCH(orders[[#This Row],[Product ID]],'BD product'!A:A,0)</f>
        <v>234</v>
      </c>
      <c r="N2345" s="2" t="str" cm="1">
        <f t="array" ref="N2345">INDEX('BD product'!A:D,M2345,2)</f>
        <v>Office Supplies</v>
      </c>
    </row>
    <row r="2346" spans="1:14" x14ac:dyDescent="0.3">
      <c r="A2346" s="3" t="s">
        <v>4387</v>
      </c>
      <c r="B2346" s="4">
        <v>42422</v>
      </c>
      <c r="C2346" s="12" t="str">
        <f t="shared" si="36"/>
        <v>2016/02</v>
      </c>
      <c r="D2346" s="4">
        <v>42428</v>
      </c>
      <c r="E2346" s="3" t="s">
        <v>21</v>
      </c>
      <c r="F2346" s="3" t="s">
        <v>1635</v>
      </c>
      <c r="G2346" s="3" t="s">
        <v>4388</v>
      </c>
      <c r="H2346" s="5">
        <v>49032</v>
      </c>
      <c r="I2346" s="2">
        <v>9</v>
      </c>
      <c r="J2346" s="2">
        <v>0</v>
      </c>
      <c r="K2346" s="2">
        <v>137.28960000000001</v>
      </c>
      <c r="L2346" s="18" t="str">
        <f>VLOOKUP(F2346,'BD customers'!$1:$1048576,2,FALSE)</f>
        <v>Paul Van Hugh</v>
      </c>
      <c r="M2346" s="2">
        <f>MATCH(orders[[#This Row],[Product ID]],'BD product'!A:A,0)</f>
        <v>1311</v>
      </c>
      <c r="N2346" s="2" t="str" cm="1">
        <f t="array" ref="N2346">INDEX('BD product'!A:D,M2346,2)</f>
        <v>Office Supplies</v>
      </c>
    </row>
    <row r="2347" spans="1:14" x14ac:dyDescent="0.3">
      <c r="A2347" s="3" t="s">
        <v>4390</v>
      </c>
      <c r="B2347" s="4">
        <v>42442</v>
      </c>
      <c r="C2347" s="12" t="str">
        <f t="shared" si="36"/>
        <v>2016/03</v>
      </c>
      <c r="D2347" s="4">
        <v>42447</v>
      </c>
      <c r="E2347" s="3" t="s">
        <v>21</v>
      </c>
      <c r="F2347" s="3" t="s">
        <v>2048</v>
      </c>
      <c r="G2347" s="3" t="s">
        <v>759</v>
      </c>
      <c r="H2347" s="5">
        <v>7008</v>
      </c>
      <c r="I2347" s="2">
        <v>5</v>
      </c>
      <c r="J2347" s="2">
        <v>2</v>
      </c>
      <c r="K2347" s="2">
        <v>2.4527999999999999</v>
      </c>
      <c r="L2347" s="18" t="str">
        <f>VLOOKUP(F2347,'BD customers'!$1:$1048576,2,FALSE)</f>
        <v>Liz Thompson</v>
      </c>
      <c r="M2347" s="2">
        <f>MATCH(orders[[#This Row],[Product ID]],'BD product'!A:A,0)</f>
        <v>163</v>
      </c>
      <c r="N2347" s="2" t="str" cm="1">
        <f t="array" ref="N2347">INDEX('BD product'!A:D,M2347,2)</f>
        <v>Office Supplies</v>
      </c>
    </row>
    <row r="2348" spans="1:14" x14ac:dyDescent="0.3">
      <c r="A2348" s="3" t="s">
        <v>4390</v>
      </c>
      <c r="B2348" s="4">
        <v>42442</v>
      </c>
      <c r="C2348" s="12" t="str">
        <f t="shared" si="36"/>
        <v>2016/03</v>
      </c>
      <c r="D2348" s="4">
        <v>42447</v>
      </c>
      <c r="E2348" s="3" t="s">
        <v>21</v>
      </c>
      <c r="F2348" s="3" t="s">
        <v>2048</v>
      </c>
      <c r="G2348" s="3" t="s">
        <v>4391</v>
      </c>
      <c r="H2348" s="5">
        <v>1272</v>
      </c>
      <c r="I2348" s="2">
        <v>2</v>
      </c>
      <c r="J2348" s="2">
        <v>8</v>
      </c>
      <c r="K2348" s="2">
        <v>-2.1623999999999999</v>
      </c>
      <c r="L2348" s="18" t="str">
        <f>VLOOKUP(F2348,'BD customers'!$1:$1048576,2,FALSE)</f>
        <v>Liz Thompson</v>
      </c>
      <c r="M2348" s="2">
        <f>MATCH(orders[[#This Row],[Product ID]],'BD product'!A:A,0)</f>
        <v>1312</v>
      </c>
      <c r="N2348" s="2" t="str" cm="1">
        <f t="array" ref="N2348">INDEX('BD product'!A:D,M2348,2)</f>
        <v>Office Supplies</v>
      </c>
    </row>
    <row r="2349" spans="1:14" x14ac:dyDescent="0.3">
      <c r="A2349" s="3" t="s">
        <v>4390</v>
      </c>
      <c r="B2349" s="4">
        <v>42442</v>
      </c>
      <c r="C2349" s="12" t="str">
        <f t="shared" si="36"/>
        <v>2016/03</v>
      </c>
      <c r="D2349" s="4">
        <v>42447</v>
      </c>
      <c r="E2349" s="3" t="s">
        <v>21</v>
      </c>
      <c r="F2349" s="3" t="s">
        <v>2048</v>
      </c>
      <c r="G2349" s="3" t="s">
        <v>3121</v>
      </c>
      <c r="H2349" s="5">
        <v>557585</v>
      </c>
      <c r="I2349" s="2">
        <v>5</v>
      </c>
      <c r="J2349" s="2">
        <v>3</v>
      </c>
      <c r="K2349" s="2">
        <v>0</v>
      </c>
      <c r="L2349" s="18" t="str">
        <f>VLOOKUP(F2349,'BD customers'!$1:$1048576,2,FALSE)</f>
        <v>Liz Thompson</v>
      </c>
      <c r="M2349" s="2">
        <f>MATCH(orders[[#This Row],[Product ID]],'BD product'!A:A,0)</f>
        <v>900</v>
      </c>
      <c r="N2349" s="2" t="str" cm="1">
        <f t="array" ref="N2349">INDEX('BD product'!A:D,M2349,2)</f>
        <v>Furniture</v>
      </c>
    </row>
    <row r="2350" spans="1:14" x14ac:dyDescent="0.3">
      <c r="A2350" s="3" t="s">
        <v>4393</v>
      </c>
      <c r="B2350" s="4">
        <v>43071</v>
      </c>
      <c r="C2350" s="12" t="str">
        <f t="shared" si="36"/>
        <v>2017/12</v>
      </c>
      <c r="D2350" s="4">
        <v>43072</v>
      </c>
      <c r="E2350" s="3" t="s">
        <v>41</v>
      </c>
      <c r="F2350" s="3" t="s">
        <v>690</v>
      </c>
      <c r="G2350" s="3" t="s">
        <v>2340</v>
      </c>
      <c r="H2350" s="5">
        <v>9024</v>
      </c>
      <c r="I2350" s="2">
        <v>6</v>
      </c>
      <c r="J2350" s="2">
        <v>2</v>
      </c>
      <c r="K2350" s="2">
        <v>3.1583999999999999</v>
      </c>
      <c r="L2350" s="18" t="str">
        <f>VLOOKUP(F2350,'BD customers'!$1:$1048576,2,FALSE)</f>
        <v>Alice McCarthy</v>
      </c>
      <c r="M2350" s="2">
        <f>MATCH(orders[[#This Row],[Product ID]],'BD product'!A:A,0)</f>
        <v>622</v>
      </c>
      <c r="N2350" s="2" t="str" cm="1">
        <f t="array" ref="N2350">INDEX('BD product'!A:D,M2350,2)</f>
        <v>Office Supplies</v>
      </c>
    </row>
    <row r="2351" spans="1:14" x14ac:dyDescent="0.3">
      <c r="A2351" s="3" t="s">
        <v>4393</v>
      </c>
      <c r="B2351" s="4">
        <v>43071</v>
      </c>
      <c r="C2351" s="12" t="str">
        <f t="shared" si="36"/>
        <v>2017/12</v>
      </c>
      <c r="D2351" s="4">
        <v>43072</v>
      </c>
      <c r="E2351" s="3" t="s">
        <v>41</v>
      </c>
      <c r="F2351" s="3" t="s">
        <v>690</v>
      </c>
      <c r="G2351" s="3" t="s">
        <v>4394</v>
      </c>
      <c r="H2351" s="5">
        <v>69456</v>
      </c>
      <c r="I2351" s="2">
        <v>2</v>
      </c>
      <c r="J2351" s="2">
        <v>2</v>
      </c>
      <c r="K2351" s="2">
        <v>22.5732</v>
      </c>
      <c r="L2351" s="18" t="str">
        <f>VLOOKUP(F2351,'BD customers'!$1:$1048576,2,FALSE)</f>
        <v>Alice McCarthy</v>
      </c>
      <c r="M2351" s="2">
        <f>MATCH(orders[[#This Row],[Product ID]],'BD product'!A:A,0)</f>
        <v>1313</v>
      </c>
      <c r="N2351" s="2" t="str" cm="1">
        <f t="array" ref="N2351">INDEX('BD product'!A:D,M2351,2)</f>
        <v>Office Supplies</v>
      </c>
    </row>
    <row r="2352" spans="1:14" x14ac:dyDescent="0.3">
      <c r="A2352" s="3" t="s">
        <v>4393</v>
      </c>
      <c r="B2352" s="4">
        <v>43071</v>
      </c>
      <c r="C2352" s="12" t="str">
        <f t="shared" si="36"/>
        <v>2017/12</v>
      </c>
      <c r="D2352" s="4">
        <v>43072</v>
      </c>
      <c r="E2352" s="3" t="s">
        <v>41</v>
      </c>
      <c r="F2352" s="3" t="s">
        <v>690</v>
      </c>
      <c r="G2352" s="3" t="s">
        <v>1514</v>
      </c>
      <c r="H2352" s="5">
        <v>1086</v>
      </c>
      <c r="I2352" s="2">
        <v>2</v>
      </c>
      <c r="J2352" s="2">
        <v>0</v>
      </c>
      <c r="K2352" s="2">
        <v>5.3213999999999997</v>
      </c>
      <c r="L2352" s="18" t="str">
        <f>VLOOKUP(F2352,'BD customers'!$1:$1048576,2,FALSE)</f>
        <v>Alice McCarthy</v>
      </c>
      <c r="M2352" s="2">
        <f>MATCH(orders[[#This Row],[Product ID]],'BD product'!A:A,0)</f>
        <v>364</v>
      </c>
      <c r="N2352" s="2" t="str" cm="1">
        <f t="array" ref="N2352">INDEX('BD product'!A:D,M2352,2)</f>
        <v>Office Supplies</v>
      </c>
    </row>
    <row r="2353" spans="1:14" x14ac:dyDescent="0.3">
      <c r="A2353" s="3" t="s">
        <v>4393</v>
      </c>
      <c r="B2353" s="4">
        <v>43071</v>
      </c>
      <c r="C2353" s="12" t="str">
        <f t="shared" si="36"/>
        <v>2017/12</v>
      </c>
      <c r="D2353" s="4">
        <v>43072</v>
      </c>
      <c r="E2353" s="3" t="s">
        <v>41</v>
      </c>
      <c r="F2353" s="3" t="s">
        <v>690</v>
      </c>
      <c r="G2353" s="3" t="s">
        <v>4242</v>
      </c>
      <c r="H2353" s="5">
        <v>7947</v>
      </c>
      <c r="I2353" s="2">
        <v>3</v>
      </c>
      <c r="J2353" s="2">
        <v>0</v>
      </c>
      <c r="K2353" s="2">
        <v>22.2516</v>
      </c>
      <c r="L2353" s="18" t="str">
        <f>VLOOKUP(F2353,'BD customers'!$1:$1048576,2,FALSE)</f>
        <v>Alice McCarthy</v>
      </c>
      <c r="M2353" s="2">
        <f>MATCH(orders[[#This Row],[Product ID]],'BD product'!A:A,0)</f>
        <v>1278</v>
      </c>
      <c r="N2353" s="2" t="str" cm="1">
        <f t="array" ref="N2353">INDEX('BD product'!A:D,M2353,2)</f>
        <v>Office Supplies</v>
      </c>
    </row>
    <row r="2354" spans="1:14" x14ac:dyDescent="0.3">
      <c r="A2354" s="3" t="s">
        <v>4393</v>
      </c>
      <c r="B2354" s="4">
        <v>43071</v>
      </c>
      <c r="C2354" s="12" t="str">
        <f t="shared" si="36"/>
        <v>2017/12</v>
      </c>
      <c r="D2354" s="4">
        <v>43072</v>
      </c>
      <c r="E2354" s="3" t="s">
        <v>41</v>
      </c>
      <c r="F2354" s="3" t="s">
        <v>690</v>
      </c>
      <c r="G2354" s="3" t="s">
        <v>311</v>
      </c>
      <c r="H2354" s="5">
        <v>1008</v>
      </c>
      <c r="I2354" s="2">
        <v>6</v>
      </c>
      <c r="J2354" s="2">
        <v>0</v>
      </c>
      <c r="K2354" s="2">
        <v>5.04E-2</v>
      </c>
      <c r="L2354" s="18" t="str">
        <f>VLOOKUP(F2354,'BD customers'!$1:$1048576,2,FALSE)</f>
        <v>Alice McCarthy</v>
      </c>
      <c r="M2354" s="2">
        <f>MATCH(orders[[#This Row],[Product ID]],'BD product'!A:A,0)</f>
        <v>61</v>
      </c>
      <c r="N2354" s="2" t="str" cm="1">
        <f t="array" ref="N2354">INDEX('BD product'!A:D,M2354,2)</f>
        <v>Office Supplies</v>
      </c>
    </row>
    <row r="2355" spans="1:14" x14ac:dyDescent="0.3">
      <c r="A2355" s="3" t="s">
        <v>4396</v>
      </c>
      <c r="B2355" s="4">
        <v>42247</v>
      </c>
      <c r="C2355" s="12" t="str">
        <f t="shared" si="36"/>
        <v>2015/08</v>
      </c>
      <c r="D2355" s="4">
        <v>42249</v>
      </c>
      <c r="E2355" s="3" t="s">
        <v>64</v>
      </c>
      <c r="F2355" s="3" t="s">
        <v>4397</v>
      </c>
      <c r="G2355" s="3" t="s">
        <v>202</v>
      </c>
      <c r="H2355" s="5">
        <v>1552831</v>
      </c>
      <c r="I2355" s="2">
        <v>7</v>
      </c>
      <c r="J2355" s="2">
        <v>15</v>
      </c>
      <c r="K2355" s="2">
        <v>200.9546</v>
      </c>
      <c r="L2355" s="18" t="str">
        <f>VLOOKUP(F2355,'BD customers'!$1:$1048576,2,FALSE)</f>
        <v>Scott Cohen</v>
      </c>
      <c r="M2355" s="2">
        <f>MATCH(orders[[#This Row],[Product ID]],'BD product'!A:A,0)</f>
        <v>39</v>
      </c>
      <c r="N2355" s="2" t="str" cm="1">
        <f t="array" ref="N2355">INDEX('BD product'!A:D,M2355,2)</f>
        <v>Furniture</v>
      </c>
    </row>
    <row r="2356" spans="1:14" x14ac:dyDescent="0.3">
      <c r="A2356" s="3" t="s">
        <v>4396</v>
      </c>
      <c r="B2356" s="4">
        <v>42247</v>
      </c>
      <c r="C2356" s="12" t="str">
        <f t="shared" si="36"/>
        <v>2015/08</v>
      </c>
      <c r="D2356" s="4">
        <v>42249</v>
      </c>
      <c r="E2356" s="3" t="s">
        <v>64</v>
      </c>
      <c r="F2356" s="3" t="s">
        <v>4397</v>
      </c>
      <c r="G2356" s="3" t="s">
        <v>675</v>
      </c>
      <c r="H2356" s="5">
        <v>13724</v>
      </c>
      <c r="I2356" s="2">
        <v>5</v>
      </c>
      <c r="J2356" s="2">
        <v>2</v>
      </c>
      <c r="K2356" s="2">
        <v>46.3185</v>
      </c>
      <c r="L2356" s="18" t="str">
        <f>VLOOKUP(F2356,'BD customers'!$1:$1048576,2,FALSE)</f>
        <v>Scott Cohen</v>
      </c>
      <c r="M2356" s="2">
        <f>MATCH(orders[[#This Row],[Product ID]],'BD product'!A:A,0)</f>
        <v>143</v>
      </c>
      <c r="N2356" s="2" t="str" cm="1">
        <f t="array" ref="N2356">INDEX('BD product'!A:D,M2356,2)</f>
        <v>Office Supplies</v>
      </c>
    </row>
    <row r="2357" spans="1:14" x14ac:dyDescent="0.3">
      <c r="A2357" s="3" t="s">
        <v>4396</v>
      </c>
      <c r="B2357" s="4">
        <v>42247</v>
      </c>
      <c r="C2357" s="12" t="str">
        <f t="shared" si="36"/>
        <v>2015/08</v>
      </c>
      <c r="D2357" s="4">
        <v>42249</v>
      </c>
      <c r="E2357" s="3" t="s">
        <v>64</v>
      </c>
      <c r="F2357" s="3" t="s">
        <v>4397</v>
      </c>
      <c r="G2357" s="3" t="s">
        <v>4398</v>
      </c>
      <c r="H2357" s="5">
        <v>3651</v>
      </c>
      <c r="I2357" s="2">
        <v>1</v>
      </c>
      <c r="J2357" s="2">
        <v>0</v>
      </c>
      <c r="K2357" s="2">
        <v>15.699299999999999</v>
      </c>
      <c r="L2357" s="18" t="str">
        <f>VLOOKUP(F2357,'BD customers'!$1:$1048576,2,FALSE)</f>
        <v>Scott Cohen</v>
      </c>
      <c r="M2357" s="2">
        <f>MATCH(orders[[#This Row],[Product ID]],'BD product'!A:A,0)</f>
        <v>1314</v>
      </c>
      <c r="N2357" s="2" t="str" cm="1">
        <f t="array" ref="N2357">INDEX('BD product'!A:D,M2357,2)</f>
        <v>Technology</v>
      </c>
    </row>
    <row r="2358" spans="1:14" x14ac:dyDescent="0.3">
      <c r="A2358" s="3" t="s">
        <v>4396</v>
      </c>
      <c r="B2358" s="4">
        <v>42247</v>
      </c>
      <c r="C2358" s="12" t="str">
        <f t="shared" si="36"/>
        <v>2015/08</v>
      </c>
      <c r="D2358" s="4">
        <v>42249</v>
      </c>
      <c r="E2358" s="3" t="s">
        <v>64</v>
      </c>
      <c r="F2358" s="3" t="s">
        <v>4397</v>
      </c>
      <c r="G2358" s="3" t="s">
        <v>4400</v>
      </c>
      <c r="H2358" s="5">
        <v>239976</v>
      </c>
      <c r="I2358" s="2">
        <v>3</v>
      </c>
      <c r="J2358" s="2">
        <v>2</v>
      </c>
      <c r="K2358" s="2">
        <v>80.991900000000001</v>
      </c>
      <c r="L2358" s="18" t="str">
        <f>VLOOKUP(F2358,'BD customers'!$1:$1048576,2,FALSE)</f>
        <v>Scott Cohen</v>
      </c>
      <c r="M2358" s="2">
        <f>MATCH(orders[[#This Row],[Product ID]],'BD product'!A:A,0)</f>
        <v>1315</v>
      </c>
      <c r="N2358" s="2" t="str" cm="1">
        <f t="array" ref="N2358">INDEX('BD product'!A:D,M2358,2)</f>
        <v>Technology</v>
      </c>
    </row>
    <row r="2359" spans="1:14" x14ac:dyDescent="0.3">
      <c r="A2359" s="3" t="s">
        <v>4402</v>
      </c>
      <c r="B2359" s="4">
        <v>41715</v>
      </c>
      <c r="C2359" s="12" t="str">
        <f t="shared" si="36"/>
        <v>2014/03</v>
      </c>
      <c r="D2359" s="4">
        <v>41719</v>
      </c>
      <c r="E2359" s="3" t="s">
        <v>21</v>
      </c>
      <c r="F2359" s="3" t="s">
        <v>2042</v>
      </c>
      <c r="G2359" s="3" t="s">
        <v>969</v>
      </c>
      <c r="H2359" s="5">
        <v>1579746</v>
      </c>
      <c r="I2359" s="2">
        <v>7</v>
      </c>
      <c r="J2359" s="2">
        <v>4</v>
      </c>
      <c r="K2359" s="2">
        <v>-447.59469999999999</v>
      </c>
      <c r="L2359" s="18" t="str">
        <f>VLOOKUP(F2359,'BD customers'!$1:$1048576,2,FALSE)</f>
        <v>Christine Phan</v>
      </c>
      <c r="M2359" s="2">
        <f>MATCH(orders[[#This Row],[Product ID]],'BD product'!A:A,0)</f>
        <v>217</v>
      </c>
      <c r="N2359" s="2" t="str" cm="1">
        <f t="array" ref="N2359">INDEX('BD product'!A:D,M2359,2)</f>
        <v>Furniture</v>
      </c>
    </row>
    <row r="2360" spans="1:14" x14ac:dyDescent="0.3">
      <c r="A2360" s="3" t="s">
        <v>4402</v>
      </c>
      <c r="B2360" s="4">
        <v>41715</v>
      </c>
      <c r="C2360" s="12" t="str">
        <f t="shared" si="36"/>
        <v>2014/03</v>
      </c>
      <c r="D2360" s="4">
        <v>41719</v>
      </c>
      <c r="E2360" s="3" t="s">
        <v>21</v>
      </c>
      <c r="F2360" s="3" t="s">
        <v>2042</v>
      </c>
      <c r="G2360" s="3" t="s">
        <v>4334</v>
      </c>
      <c r="H2360" s="5">
        <v>1071576</v>
      </c>
      <c r="I2360" s="2">
        <v>4</v>
      </c>
      <c r="J2360" s="2">
        <v>4</v>
      </c>
      <c r="K2360" s="2">
        <v>-553.64760000000001</v>
      </c>
      <c r="L2360" s="18" t="str">
        <f>VLOOKUP(F2360,'BD customers'!$1:$1048576,2,FALSE)</f>
        <v>Christine Phan</v>
      </c>
      <c r="M2360" s="2">
        <f>MATCH(orders[[#This Row],[Product ID]],'BD product'!A:A,0)</f>
        <v>1301</v>
      </c>
      <c r="N2360" s="2" t="str" cm="1">
        <f t="array" ref="N2360">INDEX('BD product'!A:D,M2360,2)</f>
        <v>Furniture</v>
      </c>
    </row>
    <row r="2361" spans="1:14" x14ac:dyDescent="0.3">
      <c r="A2361" s="3" t="s">
        <v>4402</v>
      </c>
      <c r="B2361" s="4">
        <v>41715</v>
      </c>
      <c r="C2361" s="12" t="str">
        <f t="shared" si="36"/>
        <v>2014/03</v>
      </c>
      <c r="D2361" s="4">
        <v>41719</v>
      </c>
      <c r="E2361" s="3" t="s">
        <v>21</v>
      </c>
      <c r="F2361" s="3" t="s">
        <v>2042</v>
      </c>
      <c r="G2361" s="3" t="s">
        <v>3805</v>
      </c>
      <c r="H2361" s="5">
        <v>613908</v>
      </c>
      <c r="I2361" s="2">
        <v>3</v>
      </c>
      <c r="J2361" s="2">
        <v>4</v>
      </c>
      <c r="K2361" s="2">
        <v>-122.7816</v>
      </c>
      <c r="L2361" s="18" t="str">
        <f>VLOOKUP(F2361,'BD customers'!$1:$1048576,2,FALSE)</f>
        <v>Christine Phan</v>
      </c>
      <c r="M2361" s="2">
        <f>MATCH(orders[[#This Row],[Product ID]],'BD product'!A:A,0)</f>
        <v>1170</v>
      </c>
      <c r="N2361" s="2" t="str" cm="1">
        <f t="array" ref="N2361">INDEX('BD product'!A:D,M2361,2)</f>
        <v>Furniture</v>
      </c>
    </row>
    <row r="2362" spans="1:14" x14ac:dyDescent="0.3">
      <c r="A2362" s="3" t="s">
        <v>4402</v>
      </c>
      <c r="B2362" s="4">
        <v>41715</v>
      </c>
      <c r="C2362" s="12" t="str">
        <f t="shared" si="36"/>
        <v>2014/03</v>
      </c>
      <c r="D2362" s="4">
        <v>41719</v>
      </c>
      <c r="E2362" s="3" t="s">
        <v>21</v>
      </c>
      <c r="F2362" s="3" t="s">
        <v>2042</v>
      </c>
      <c r="G2362" s="3" t="s">
        <v>4403</v>
      </c>
      <c r="H2362" s="5">
        <v>3486</v>
      </c>
      <c r="I2362" s="2">
        <v>7</v>
      </c>
      <c r="J2362" s="2">
        <v>0</v>
      </c>
      <c r="K2362" s="2">
        <v>16.3842</v>
      </c>
      <c r="L2362" s="18" t="str">
        <f>VLOOKUP(F2362,'BD customers'!$1:$1048576,2,FALSE)</f>
        <v>Christine Phan</v>
      </c>
      <c r="M2362" s="2">
        <f>MATCH(orders[[#This Row],[Product ID]],'BD product'!A:A,0)</f>
        <v>1316</v>
      </c>
      <c r="N2362" s="2" t="str" cm="1">
        <f t="array" ref="N2362">INDEX('BD product'!A:D,M2362,2)</f>
        <v>Office Supplies</v>
      </c>
    </row>
    <row r="2363" spans="1:14" x14ac:dyDescent="0.3">
      <c r="A2363" s="3" t="s">
        <v>4402</v>
      </c>
      <c r="B2363" s="4">
        <v>41715</v>
      </c>
      <c r="C2363" s="12" t="str">
        <f t="shared" si="36"/>
        <v>2014/03</v>
      </c>
      <c r="D2363" s="4">
        <v>41719</v>
      </c>
      <c r="E2363" s="3" t="s">
        <v>21</v>
      </c>
      <c r="F2363" s="3" t="s">
        <v>2042</v>
      </c>
      <c r="G2363" s="3" t="s">
        <v>4405</v>
      </c>
      <c r="H2363" s="5">
        <v>15504</v>
      </c>
      <c r="I2363" s="2">
        <v>4</v>
      </c>
      <c r="J2363" s="2">
        <v>0</v>
      </c>
      <c r="K2363" s="2">
        <v>75.9696</v>
      </c>
      <c r="L2363" s="18" t="str">
        <f>VLOOKUP(F2363,'BD customers'!$1:$1048576,2,FALSE)</f>
        <v>Christine Phan</v>
      </c>
      <c r="M2363" s="2">
        <f>MATCH(orders[[#This Row],[Product ID]],'BD product'!A:A,0)</f>
        <v>1317</v>
      </c>
      <c r="N2363" s="2" t="str" cm="1">
        <f t="array" ref="N2363">INDEX('BD product'!A:D,M2363,2)</f>
        <v>Office Supplies</v>
      </c>
    </row>
    <row r="2364" spans="1:14" x14ac:dyDescent="0.3">
      <c r="A2364" s="3" t="s">
        <v>4407</v>
      </c>
      <c r="B2364" s="4">
        <v>42841</v>
      </c>
      <c r="C2364" s="12" t="str">
        <f t="shared" si="36"/>
        <v>2017/04</v>
      </c>
      <c r="D2364" s="4">
        <v>42845</v>
      </c>
      <c r="E2364" s="3" t="s">
        <v>21</v>
      </c>
      <c r="F2364" s="3" t="s">
        <v>830</v>
      </c>
      <c r="G2364" s="3" t="s">
        <v>4408</v>
      </c>
      <c r="H2364" s="5">
        <v>1371</v>
      </c>
      <c r="I2364" s="2">
        <v>5</v>
      </c>
      <c r="J2364" s="2">
        <v>7</v>
      </c>
      <c r="K2364" s="2">
        <v>-1.0054000000000001</v>
      </c>
      <c r="L2364" s="18" t="str">
        <f>VLOOKUP(F2364,'BD customers'!$1:$1048576,2,FALSE)</f>
        <v>Roy FranzÃ¶sisch</v>
      </c>
      <c r="M2364" s="2">
        <f>MATCH(orders[[#This Row],[Product ID]],'BD product'!A:A,0)</f>
        <v>1318</v>
      </c>
      <c r="N2364" s="2" t="str" cm="1">
        <f t="array" ref="N2364">INDEX('BD product'!A:D,M2364,2)</f>
        <v>Office Supplies</v>
      </c>
    </row>
    <row r="2365" spans="1:14" x14ac:dyDescent="0.3">
      <c r="A2365" s="3" t="s">
        <v>4410</v>
      </c>
      <c r="B2365" s="4">
        <v>42442</v>
      </c>
      <c r="C2365" s="12" t="str">
        <f t="shared" si="36"/>
        <v>2016/03</v>
      </c>
      <c r="D2365" s="4">
        <v>42447</v>
      </c>
      <c r="E2365" s="3" t="s">
        <v>21</v>
      </c>
      <c r="F2365" s="3" t="s">
        <v>1048</v>
      </c>
      <c r="G2365" s="3" t="s">
        <v>1783</v>
      </c>
      <c r="H2365" s="5">
        <v>12788</v>
      </c>
      <c r="I2365" s="2">
        <v>2</v>
      </c>
      <c r="J2365" s="2">
        <v>0</v>
      </c>
      <c r="K2365" s="2">
        <v>40.921599999999998</v>
      </c>
      <c r="L2365" s="18" t="str">
        <f>VLOOKUP(F2365,'BD customers'!$1:$1048576,2,FALSE)</f>
        <v>Adam Bellavance</v>
      </c>
      <c r="M2365" s="2">
        <f>MATCH(orders[[#This Row],[Product ID]],'BD product'!A:A,0)</f>
        <v>443</v>
      </c>
      <c r="N2365" s="2" t="str" cm="1">
        <f t="array" ref="N2365">INDEX('BD product'!A:D,M2365,2)</f>
        <v>Furniture</v>
      </c>
    </row>
    <row r="2366" spans="1:14" x14ac:dyDescent="0.3">
      <c r="A2366" s="3" t="s">
        <v>4410</v>
      </c>
      <c r="B2366" s="4">
        <v>42442</v>
      </c>
      <c r="C2366" s="12" t="str">
        <f t="shared" si="36"/>
        <v>2016/03</v>
      </c>
      <c r="D2366" s="4">
        <v>42447</v>
      </c>
      <c r="E2366" s="3" t="s">
        <v>21</v>
      </c>
      <c r="F2366" s="3" t="s">
        <v>1048</v>
      </c>
      <c r="G2366" s="3" t="s">
        <v>4411</v>
      </c>
      <c r="H2366" s="5">
        <v>16032</v>
      </c>
      <c r="I2366" s="2">
        <v>2</v>
      </c>
      <c r="J2366" s="2">
        <v>0</v>
      </c>
      <c r="K2366" s="2">
        <v>44.889600000000002</v>
      </c>
      <c r="L2366" s="18" t="str">
        <f>VLOOKUP(F2366,'BD customers'!$1:$1048576,2,FALSE)</f>
        <v>Adam Bellavance</v>
      </c>
      <c r="M2366" s="2">
        <f>MATCH(orders[[#This Row],[Product ID]],'BD product'!A:A,0)</f>
        <v>1319</v>
      </c>
      <c r="N2366" s="2" t="str" cm="1">
        <f t="array" ref="N2366">INDEX('BD product'!A:D,M2366,2)</f>
        <v>Office Supplies</v>
      </c>
    </row>
    <row r="2367" spans="1:14" x14ac:dyDescent="0.3">
      <c r="A2367" s="3" t="s">
        <v>4410</v>
      </c>
      <c r="B2367" s="4">
        <v>42442</v>
      </c>
      <c r="C2367" s="12" t="str">
        <f t="shared" si="36"/>
        <v>2016/03</v>
      </c>
      <c r="D2367" s="4">
        <v>42447</v>
      </c>
      <c r="E2367" s="3" t="s">
        <v>21</v>
      </c>
      <c r="F2367" s="3" t="s">
        <v>1048</v>
      </c>
      <c r="G2367" s="3" t="s">
        <v>3453</v>
      </c>
      <c r="H2367" s="5">
        <v>460</v>
      </c>
      <c r="I2367" s="2">
        <v>4</v>
      </c>
      <c r="J2367" s="2">
        <v>0</v>
      </c>
      <c r="K2367" s="2">
        <v>2.07E-2</v>
      </c>
      <c r="L2367" s="18" t="str">
        <f>VLOOKUP(F2367,'BD customers'!$1:$1048576,2,FALSE)</f>
        <v>Adam Bellavance</v>
      </c>
      <c r="M2367" s="2">
        <f>MATCH(orders[[#This Row],[Product ID]],'BD product'!A:A,0)</f>
        <v>1025</v>
      </c>
      <c r="N2367" s="2" t="str" cm="1">
        <f t="array" ref="N2367">INDEX('BD product'!A:D,M2367,2)</f>
        <v>Office Supplies</v>
      </c>
    </row>
    <row r="2368" spans="1:14" x14ac:dyDescent="0.3">
      <c r="A2368" s="3" t="s">
        <v>4413</v>
      </c>
      <c r="B2368" s="4">
        <v>41967</v>
      </c>
      <c r="C2368" s="12" t="str">
        <f t="shared" si="36"/>
        <v>2014/11</v>
      </c>
      <c r="D2368" s="4">
        <v>41969</v>
      </c>
      <c r="E2368" s="3" t="s">
        <v>11</v>
      </c>
      <c r="F2368" s="3" t="s">
        <v>3875</v>
      </c>
      <c r="G2368" s="3" t="s">
        <v>4414</v>
      </c>
      <c r="H2368" s="5">
        <v>120712</v>
      </c>
      <c r="I2368" s="2">
        <v>1</v>
      </c>
      <c r="J2368" s="2">
        <v>2</v>
      </c>
      <c r="K2368" s="2">
        <v>-18.1068</v>
      </c>
      <c r="L2368" s="18" t="str">
        <f>VLOOKUP(F2368,'BD customers'!$1:$1048576,2,FALSE)</f>
        <v>Erica Hackney</v>
      </c>
      <c r="M2368" s="2">
        <f>MATCH(orders[[#This Row],[Product ID]],'BD product'!A:A,0)</f>
        <v>1320</v>
      </c>
      <c r="N2368" s="2" t="str" cm="1">
        <f t="array" ref="N2368">INDEX('BD product'!A:D,M2368,2)</f>
        <v>Furniture</v>
      </c>
    </row>
    <row r="2369" spans="1:14" x14ac:dyDescent="0.3">
      <c r="A2369" s="3" t="s">
        <v>4416</v>
      </c>
      <c r="B2369" s="4">
        <v>42776</v>
      </c>
      <c r="C2369" s="12" t="str">
        <f t="shared" si="36"/>
        <v>2017/02</v>
      </c>
      <c r="D2369" s="4">
        <v>42779</v>
      </c>
      <c r="E2369" s="3" t="s">
        <v>64</v>
      </c>
      <c r="F2369" s="3" t="s">
        <v>2742</v>
      </c>
      <c r="G2369" s="3" t="s">
        <v>3423</v>
      </c>
      <c r="H2369" s="5">
        <v>2312</v>
      </c>
      <c r="I2369" s="2">
        <v>4</v>
      </c>
      <c r="J2369" s="2">
        <v>0</v>
      </c>
      <c r="K2369" s="2">
        <v>11.328799999999999</v>
      </c>
      <c r="L2369" s="18" t="str">
        <f>VLOOKUP(F2369,'BD customers'!$1:$1048576,2,FALSE)</f>
        <v>Michael Nguyen</v>
      </c>
      <c r="M2369" s="2">
        <f>MATCH(orders[[#This Row],[Product ID]],'BD product'!A:A,0)</f>
        <v>1012</v>
      </c>
      <c r="N2369" s="2" t="str" cm="1">
        <f t="array" ref="N2369">INDEX('BD product'!A:D,M2369,2)</f>
        <v>Office Supplies</v>
      </c>
    </row>
    <row r="2370" spans="1:14" x14ac:dyDescent="0.3">
      <c r="A2370" s="3" t="s">
        <v>4417</v>
      </c>
      <c r="B2370" s="4">
        <v>42636</v>
      </c>
      <c r="C2370" s="12" t="str">
        <f t="shared" ref="C2370:C2433" si="37">TEXT(B2370,"aaaa/mm")</f>
        <v>2016/09</v>
      </c>
      <c r="D2370" s="4">
        <v>42640</v>
      </c>
      <c r="E2370" s="3" t="s">
        <v>21</v>
      </c>
      <c r="F2370" s="3" t="s">
        <v>1161</v>
      </c>
      <c r="G2370" s="3" t="s">
        <v>4418</v>
      </c>
      <c r="H2370" s="5">
        <v>532704</v>
      </c>
      <c r="I2370" s="2">
        <v>6</v>
      </c>
      <c r="J2370" s="2">
        <v>2</v>
      </c>
      <c r="K2370" s="2">
        <v>-26.635200000000001</v>
      </c>
      <c r="L2370" s="18" t="str">
        <f>VLOOKUP(F2370,'BD customers'!$1:$1048576,2,FALSE)</f>
        <v>Kelly Lampkin</v>
      </c>
      <c r="M2370" s="2">
        <f>MATCH(orders[[#This Row],[Product ID]],'BD product'!A:A,0)</f>
        <v>1321</v>
      </c>
      <c r="N2370" s="2" t="str" cm="1">
        <f t="array" ref="N2370">INDEX('BD product'!A:D,M2370,2)</f>
        <v>Furniture</v>
      </c>
    </row>
    <row r="2371" spans="1:14" x14ac:dyDescent="0.3">
      <c r="A2371" s="3" t="s">
        <v>4417</v>
      </c>
      <c r="B2371" s="4">
        <v>42636</v>
      </c>
      <c r="C2371" s="12" t="str">
        <f t="shared" si="37"/>
        <v>2016/09</v>
      </c>
      <c r="D2371" s="4">
        <v>42640</v>
      </c>
      <c r="E2371" s="3" t="s">
        <v>21</v>
      </c>
      <c r="F2371" s="3" t="s">
        <v>1161</v>
      </c>
      <c r="G2371" s="3" t="s">
        <v>4420</v>
      </c>
      <c r="H2371" s="5">
        <v>4912</v>
      </c>
      <c r="I2371" s="2">
        <v>2</v>
      </c>
      <c r="J2371" s="2">
        <v>2</v>
      </c>
      <c r="K2371" s="2">
        <v>3.0700000000000002E-2</v>
      </c>
      <c r="L2371" s="18" t="str">
        <f>VLOOKUP(F2371,'BD customers'!$1:$1048576,2,FALSE)</f>
        <v>Kelly Lampkin</v>
      </c>
      <c r="M2371" s="2">
        <f>MATCH(orders[[#This Row],[Product ID]],'BD product'!A:A,0)</f>
        <v>1322</v>
      </c>
      <c r="N2371" s="2" t="str" cm="1">
        <f t="array" ref="N2371">INDEX('BD product'!A:D,M2371,2)</f>
        <v>Office Supplies</v>
      </c>
    </row>
    <row r="2372" spans="1:14" x14ac:dyDescent="0.3">
      <c r="A2372" s="3" t="s">
        <v>4422</v>
      </c>
      <c r="B2372" s="4">
        <v>42923</v>
      </c>
      <c r="C2372" s="12" t="str">
        <f t="shared" si="37"/>
        <v>2017/07</v>
      </c>
      <c r="D2372" s="4">
        <v>42925</v>
      </c>
      <c r="E2372" s="3" t="s">
        <v>11</v>
      </c>
      <c r="F2372" s="3" t="s">
        <v>1557</v>
      </c>
      <c r="G2372" s="3" t="s">
        <v>2668</v>
      </c>
      <c r="H2372" s="5">
        <v>2520</v>
      </c>
      <c r="I2372" s="2">
        <v>4</v>
      </c>
      <c r="J2372" s="2">
        <v>0</v>
      </c>
      <c r="K2372" s="2">
        <v>0.93240000000000001</v>
      </c>
      <c r="L2372" s="18" t="str">
        <f>VLOOKUP(F2372,'BD customers'!$1:$1048576,2,FALSE)</f>
        <v>Michael Paige</v>
      </c>
      <c r="M2372" s="2">
        <f>MATCH(orders[[#This Row],[Product ID]],'BD product'!A:A,0)</f>
        <v>727</v>
      </c>
      <c r="N2372" s="2" t="str" cm="1">
        <f t="array" ref="N2372">INDEX('BD product'!A:D,M2372,2)</f>
        <v>Technology</v>
      </c>
    </row>
    <row r="2373" spans="1:14" x14ac:dyDescent="0.3">
      <c r="A2373" s="3" t="s">
        <v>4423</v>
      </c>
      <c r="B2373" s="4">
        <v>42558</v>
      </c>
      <c r="C2373" s="12" t="str">
        <f t="shared" si="37"/>
        <v>2016/07</v>
      </c>
      <c r="D2373" s="4">
        <v>42562</v>
      </c>
      <c r="E2373" s="3" t="s">
        <v>11</v>
      </c>
      <c r="F2373" s="3" t="s">
        <v>623</v>
      </c>
      <c r="G2373" s="3" t="s">
        <v>3771</v>
      </c>
      <c r="H2373" s="5">
        <v>60288</v>
      </c>
      <c r="I2373" s="2">
        <v>8</v>
      </c>
      <c r="J2373" s="2">
        <v>6</v>
      </c>
      <c r="K2373" s="2">
        <v>-27.1296</v>
      </c>
      <c r="L2373" s="18" t="str">
        <f>VLOOKUP(F2373,'BD customers'!$1:$1048576,2,FALSE)</f>
        <v>Barry FranzÃ¶sisch</v>
      </c>
      <c r="M2373" s="2">
        <f>MATCH(orders[[#This Row],[Product ID]],'BD product'!A:A,0)</f>
        <v>1157</v>
      </c>
      <c r="N2373" s="2" t="str" cm="1">
        <f t="array" ref="N2373">INDEX('BD product'!A:D,M2373,2)</f>
        <v>Furniture</v>
      </c>
    </row>
    <row r="2374" spans="1:14" x14ac:dyDescent="0.3">
      <c r="A2374" s="3" t="s">
        <v>4423</v>
      </c>
      <c r="B2374" s="4">
        <v>42558</v>
      </c>
      <c r="C2374" s="12" t="str">
        <f t="shared" si="37"/>
        <v>2016/07</v>
      </c>
      <c r="D2374" s="4">
        <v>42562</v>
      </c>
      <c r="E2374" s="3" t="s">
        <v>11</v>
      </c>
      <c r="F2374" s="3" t="s">
        <v>623</v>
      </c>
      <c r="G2374" s="3" t="s">
        <v>4424</v>
      </c>
      <c r="H2374" s="5">
        <v>2632</v>
      </c>
      <c r="I2374" s="2">
        <v>1</v>
      </c>
      <c r="J2374" s="2">
        <v>2</v>
      </c>
      <c r="K2374" s="2">
        <v>0.82250000000000001</v>
      </c>
      <c r="L2374" s="18" t="str">
        <f>VLOOKUP(F2374,'BD customers'!$1:$1048576,2,FALSE)</f>
        <v>Barry FranzÃ¶sisch</v>
      </c>
      <c r="M2374" s="2">
        <f>MATCH(orders[[#This Row],[Product ID]],'BD product'!A:A,0)</f>
        <v>1323</v>
      </c>
      <c r="N2374" s="2" t="str" cm="1">
        <f t="array" ref="N2374">INDEX('BD product'!A:D,M2374,2)</f>
        <v>Office Supplies</v>
      </c>
    </row>
    <row r="2375" spans="1:14" x14ac:dyDescent="0.3">
      <c r="A2375" s="3" t="s">
        <v>4423</v>
      </c>
      <c r="B2375" s="4">
        <v>42558</v>
      </c>
      <c r="C2375" s="12" t="str">
        <f t="shared" si="37"/>
        <v>2016/07</v>
      </c>
      <c r="D2375" s="4">
        <v>42562</v>
      </c>
      <c r="E2375" s="3" t="s">
        <v>11</v>
      </c>
      <c r="F2375" s="3" t="s">
        <v>623</v>
      </c>
      <c r="G2375" s="3" t="s">
        <v>3704</v>
      </c>
      <c r="H2375" s="5">
        <v>23688</v>
      </c>
      <c r="I2375" s="2">
        <v>9</v>
      </c>
      <c r="J2375" s="2">
        <v>2</v>
      </c>
      <c r="K2375" s="2">
        <v>7.6985999999999999</v>
      </c>
      <c r="L2375" s="18" t="str">
        <f>VLOOKUP(F2375,'BD customers'!$1:$1048576,2,FALSE)</f>
        <v>Barry FranzÃ¶sisch</v>
      </c>
      <c r="M2375" s="2">
        <f>MATCH(orders[[#This Row],[Product ID]],'BD product'!A:A,0)</f>
        <v>1130</v>
      </c>
      <c r="N2375" s="2" t="str" cm="1">
        <f t="array" ref="N2375">INDEX('BD product'!A:D,M2375,2)</f>
        <v>Office Supplies</v>
      </c>
    </row>
    <row r="2376" spans="1:14" x14ac:dyDescent="0.3">
      <c r="A2376" s="3" t="s">
        <v>4423</v>
      </c>
      <c r="B2376" s="4">
        <v>42558</v>
      </c>
      <c r="C2376" s="12" t="str">
        <f t="shared" si="37"/>
        <v>2016/07</v>
      </c>
      <c r="D2376" s="4">
        <v>42562</v>
      </c>
      <c r="E2376" s="3" t="s">
        <v>11</v>
      </c>
      <c r="F2376" s="3" t="s">
        <v>623</v>
      </c>
      <c r="G2376" s="3" t="s">
        <v>1375</v>
      </c>
      <c r="H2376" s="5">
        <v>253372</v>
      </c>
      <c r="I2376" s="2">
        <v>2</v>
      </c>
      <c r="J2376" s="2">
        <v>3</v>
      </c>
      <c r="K2376" s="2">
        <v>-14.478400000000001</v>
      </c>
      <c r="L2376" s="18" t="str">
        <f>VLOOKUP(F2376,'BD customers'!$1:$1048576,2,FALSE)</f>
        <v>Barry FranzÃ¶sisch</v>
      </c>
      <c r="M2376" s="2">
        <f>MATCH(orders[[#This Row],[Product ID]],'BD product'!A:A,0)</f>
        <v>325</v>
      </c>
      <c r="N2376" s="2" t="str" cm="1">
        <f t="array" ref="N2376">INDEX('BD product'!A:D,M2376,2)</f>
        <v>Furniture</v>
      </c>
    </row>
    <row r="2377" spans="1:14" x14ac:dyDescent="0.3">
      <c r="A2377" s="3" t="s">
        <v>4426</v>
      </c>
      <c r="B2377" s="4">
        <v>42759</v>
      </c>
      <c r="C2377" s="12" t="str">
        <f t="shared" si="37"/>
        <v>2017/01</v>
      </c>
      <c r="D2377" s="4">
        <v>42765</v>
      </c>
      <c r="E2377" s="3" t="s">
        <v>21</v>
      </c>
      <c r="F2377" s="3" t="s">
        <v>2026</v>
      </c>
      <c r="G2377" s="3" t="s">
        <v>3319</v>
      </c>
      <c r="H2377" s="5">
        <v>567</v>
      </c>
      <c r="I2377" s="2">
        <v>3</v>
      </c>
      <c r="J2377" s="2">
        <v>0</v>
      </c>
      <c r="K2377" s="2">
        <v>0.1134</v>
      </c>
      <c r="L2377" s="18" t="str">
        <f>VLOOKUP(F2377,'BD customers'!$1:$1048576,2,FALSE)</f>
        <v>Theone Pippenger</v>
      </c>
      <c r="M2377" s="2">
        <f>MATCH(orders[[#This Row],[Product ID]],'BD product'!A:A,0)</f>
        <v>971</v>
      </c>
      <c r="N2377" s="2" t="str" cm="1">
        <f t="array" ref="N2377">INDEX('BD product'!A:D,M2377,2)</f>
        <v>Office Supplies</v>
      </c>
    </row>
    <row r="2378" spans="1:14" x14ac:dyDescent="0.3">
      <c r="A2378" s="3" t="s">
        <v>4427</v>
      </c>
      <c r="B2378" s="4">
        <v>41870</v>
      </c>
      <c r="C2378" s="12" t="str">
        <f t="shared" si="37"/>
        <v>2014/08</v>
      </c>
      <c r="D2378" s="4">
        <v>41872</v>
      </c>
      <c r="E2378" s="3" t="s">
        <v>11</v>
      </c>
      <c r="F2378" s="3" t="s">
        <v>3433</v>
      </c>
      <c r="G2378" s="3" t="s">
        <v>4082</v>
      </c>
      <c r="H2378" s="5">
        <v>76776</v>
      </c>
      <c r="I2378" s="2">
        <v>4</v>
      </c>
      <c r="J2378" s="2">
        <v>7</v>
      </c>
      <c r="K2378" s="2">
        <v>-58.861600000000003</v>
      </c>
      <c r="L2378" s="18" t="str">
        <f>VLOOKUP(F2378,'BD customers'!$1:$1048576,2,FALSE)</f>
        <v>Maxwell Schwartz</v>
      </c>
      <c r="M2378" s="2">
        <f>MATCH(orders[[#This Row],[Product ID]],'BD product'!A:A,0)</f>
        <v>1244</v>
      </c>
      <c r="N2378" s="2" t="str" cm="1">
        <f t="array" ref="N2378">INDEX('BD product'!A:D,M2378,2)</f>
        <v>Office Supplies</v>
      </c>
    </row>
    <row r="2379" spans="1:14" x14ac:dyDescent="0.3">
      <c r="A2379" s="3" t="s">
        <v>4427</v>
      </c>
      <c r="B2379" s="4">
        <v>41870</v>
      </c>
      <c r="C2379" s="12" t="str">
        <f t="shared" si="37"/>
        <v>2014/08</v>
      </c>
      <c r="D2379" s="4">
        <v>41872</v>
      </c>
      <c r="E2379" s="3" t="s">
        <v>11</v>
      </c>
      <c r="F2379" s="3" t="s">
        <v>3433</v>
      </c>
      <c r="G2379" s="3" t="s">
        <v>4428</v>
      </c>
      <c r="H2379" s="5">
        <v>9184</v>
      </c>
      <c r="I2379" s="2">
        <v>2</v>
      </c>
      <c r="J2379" s="2">
        <v>2</v>
      </c>
      <c r="K2379" s="2">
        <v>0.1148</v>
      </c>
      <c r="L2379" s="18" t="str">
        <f>VLOOKUP(F2379,'BD customers'!$1:$1048576,2,FALSE)</f>
        <v>Maxwell Schwartz</v>
      </c>
      <c r="M2379" s="2">
        <f>MATCH(orders[[#This Row],[Product ID]],'BD product'!A:A,0)</f>
        <v>1324</v>
      </c>
      <c r="N2379" s="2" t="str" cm="1">
        <f t="array" ref="N2379">INDEX('BD product'!A:D,M2379,2)</f>
        <v>Office Supplies</v>
      </c>
    </row>
    <row r="2380" spans="1:14" x14ac:dyDescent="0.3">
      <c r="A2380" s="3" t="s">
        <v>4430</v>
      </c>
      <c r="B2380" s="4">
        <v>42344</v>
      </c>
      <c r="C2380" s="12" t="str">
        <f t="shared" si="37"/>
        <v>2015/12</v>
      </c>
      <c r="D2380" s="4">
        <v>42349</v>
      </c>
      <c r="E2380" s="3" t="s">
        <v>21</v>
      </c>
      <c r="F2380" s="3" t="s">
        <v>265</v>
      </c>
      <c r="G2380" s="3" t="s">
        <v>4129</v>
      </c>
      <c r="H2380" s="5">
        <v>3275</v>
      </c>
      <c r="I2380" s="2">
        <v>5</v>
      </c>
      <c r="J2380" s="2">
        <v>0</v>
      </c>
      <c r="K2380" s="2">
        <v>1.5065</v>
      </c>
      <c r="L2380" s="18" t="str">
        <f>VLOOKUP(F2380,'BD customers'!$1:$1048576,2,FALSE)</f>
        <v>Katherine Murray</v>
      </c>
      <c r="M2380" s="2">
        <f>MATCH(orders[[#This Row],[Product ID]],'BD product'!A:A,0)</f>
        <v>1256</v>
      </c>
      <c r="N2380" s="2" t="str" cm="1">
        <f t="array" ref="N2380">INDEX('BD product'!A:D,M2380,2)</f>
        <v>Office Supplies</v>
      </c>
    </row>
    <row r="2381" spans="1:14" x14ac:dyDescent="0.3">
      <c r="A2381" s="3" t="s">
        <v>4431</v>
      </c>
      <c r="B2381" s="4">
        <v>42496</v>
      </c>
      <c r="C2381" s="12" t="str">
        <f t="shared" si="37"/>
        <v>2016/05</v>
      </c>
      <c r="D2381" s="4">
        <v>42500</v>
      </c>
      <c r="E2381" s="3" t="s">
        <v>21</v>
      </c>
      <c r="F2381" s="3" t="s">
        <v>3173</v>
      </c>
      <c r="G2381" s="3" t="s">
        <v>1931</v>
      </c>
      <c r="H2381" s="5">
        <v>7216</v>
      </c>
      <c r="I2381" s="2">
        <v>2</v>
      </c>
      <c r="J2381" s="2">
        <v>2</v>
      </c>
      <c r="K2381" s="2">
        <v>1.7138</v>
      </c>
      <c r="L2381" s="18" t="str">
        <f>VLOOKUP(F2381,'BD customers'!$1:$1048576,2,FALSE)</f>
        <v>Brad Eason</v>
      </c>
      <c r="M2381" s="2">
        <f>MATCH(orders[[#This Row],[Product ID]],'BD product'!A:A,0)</f>
        <v>487</v>
      </c>
      <c r="N2381" s="2" t="str" cm="1">
        <f t="array" ref="N2381">INDEX('BD product'!A:D,M2381,2)</f>
        <v>Office Supplies</v>
      </c>
    </row>
    <row r="2382" spans="1:14" x14ac:dyDescent="0.3">
      <c r="A2382" s="3" t="s">
        <v>4431</v>
      </c>
      <c r="B2382" s="4">
        <v>42496</v>
      </c>
      <c r="C2382" s="12" t="str">
        <f t="shared" si="37"/>
        <v>2016/05</v>
      </c>
      <c r="D2382" s="4">
        <v>42500</v>
      </c>
      <c r="E2382" s="3" t="s">
        <v>21</v>
      </c>
      <c r="F2382" s="3" t="s">
        <v>3173</v>
      </c>
      <c r="G2382" s="3" t="s">
        <v>4432</v>
      </c>
      <c r="H2382" s="5">
        <v>49568</v>
      </c>
      <c r="I2382" s="2">
        <v>2</v>
      </c>
      <c r="J2382" s="2">
        <v>2</v>
      </c>
      <c r="K2382" s="2">
        <v>0.15490000000000001</v>
      </c>
      <c r="L2382" s="18" t="str">
        <f>VLOOKUP(F2382,'BD customers'!$1:$1048576,2,FALSE)</f>
        <v>Brad Eason</v>
      </c>
      <c r="M2382" s="2">
        <f>MATCH(orders[[#This Row],[Product ID]],'BD product'!A:A,0)</f>
        <v>1325</v>
      </c>
      <c r="N2382" s="2" t="str" cm="1">
        <f t="array" ref="N2382">INDEX('BD product'!A:D,M2382,2)</f>
        <v>Office Supplies</v>
      </c>
    </row>
    <row r="2383" spans="1:14" x14ac:dyDescent="0.3">
      <c r="A2383" s="3" t="s">
        <v>4431</v>
      </c>
      <c r="B2383" s="4">
        <v>42496</v>
      </c>
      <c r="C2383" s="12" t="str">
        <f t="shared" si="37"/>
        <v>2016/05</v>
      </c>
      <c r="D2383" s="4">
        <v>42500</v>
      </c>
      <c r="E2383" s="3" t="s">
        <v>21</v>
      </c>
      <c r="F2383" s="3" t="s">
        <v>3173</v>
      </c>
      <c r="G2383" s="3" t="s">
        <v>158</v>
      </c>
      <c r="H2383" s="5">
        <v>54712</v>
      </c>
      <c r="I2383" s="2">
        <v>7</v>
      </c>
      <c r="J2383" s="2">
        <v>2</v>
      </c>
      <c r="K2383" s="2">
        <v>11.626300000000001</v>
      </c>
      <c r="L2383" s="18" t="str">
        <f>VLOOKUP(F2383,'BD customers'!$1:$1048576,2,FALSE)</f>
        <v>Brad Eason</v>
      </c>
      <c r="M2383" s="2">
        <f>MATCH(orders[[#This Row],[Product ID]],'BD product'!A:A,0)</f>
        <v>30</v>
      </c>
      <c r="N2383" s="2" t="str" cm="1">
        <f t="array" ref="N2383">INDEX('BD product'!A:D,M2383,2)</f>
        <v>Furniture</v>
      </c>
    </row>
    <row r="2384" spans="1:14" x14ac:dyDescent="0.3">
      <c r="A2384" s="3" t="s">
        <v>4434</v>
      </c>
      <c r="B2384" s="4">
        <v>42819</v>
      </c>
      <c r="C2384" s="12" t="str">
        <f t="shared" si="37"/>
        <v>2017/03</v>
      </c>
      <c r="D2384" s="4">
        <v>42820</v>
      </c>
      <c r="E2384" s="3" t="s">
        <v>64</v>
      </c>
      <c r="F2384" s="3" t="s">
        <v>4435</v>
      </c>
      <c r="G2384" s="3" t="s">
        <v>4436</v>
      </c>
      <c r="H2384" s="5">
        <v>17604</v>
      </c>
      <c r="I2384" s="2">
        <v>4</v>
      </c>
      <c r="J2384" s="2">
        <v>0</v>
      </c>
      <c r="K2384" s="2">
        <v>45.770400000000002</v>
      </c>
      <c r="L2384" s="18" t="str">
        <f>VLOOKUP(F2384,'BD customers'!$1:$1048576,2,FALSE)</f>
        <v>Christina VanderZanden</v>
      </c>
      <c r="M2384" s="2">
        <f>MATCH(orders[[#This Row],[Product ID]],'BD product'!A:A,0)</f>
        <v>1326</v>
      </c>
      <c r="N2384" s="2" t="str" cm="1">
        <f t="array" ref="N2384">INDEX('BD product'!A:D,M2384,2)</f>
        <v>Office Supplies</v>
      </c>
    </row>
    <row r="2385" spans="1:14" x14ac:dyDescent="0.3">
      <c r="A2385" s="3" t="s">
        <v>4434</v>
      </c>
      <c r="B2385" s="4">
        <v>42819</v>
      </c>
      <c r="C2385" s="12" t="str">
        <f t="shared" si="37"/>
        <v>2017/03</v>
      </c>
      <c r="D2385" s="4">
        <v>42820</v>
      </c>
      <c r="E2385" s="3" t="s">
        <v>64</v>
      </c>
      <c r="F2385" s="3" t="s">
        <v>4435</v>
      </c>
      <c r="G2385" s="3" t="s">
        <v>4438</v>
      </c>
      <c r="H2385" s="5">
        <v>1602</v>
      </c>
      <c r="I2385" s="2">
        <v>9</v>
      </c>
      <c r="J2385" s="2">
        <v>0</v>
      </c>
      <c r="K2385" s="2">
        <v>4.4855999999999998</v>
      </c>
      <c r="L2385" s="18" t="str">
        <f>VLOOKUP(F2385,'BD customers'!$1:$1048576,2,FALSE)</f>
        <v>Christina VanderZanden</v>
      </c>
      <c r="M2385" s="2">
        <f>MATCH(orders[[#This Row],[Product ID]],'BD product'!A:A,0)</f>
        <v>1327</v>
      </c>
      <c r="N2385" s="2" t="str" cm="1">
        <f t="array" ref="N2385">INDEX('BD product'!A:D,M2385,2)</f>
        <v>Office Supplies</v>
      </c>
    </row>
    <row r="2386" spans="1:14" x14ac:dyDescent="0.3">
      <c r="A2386" s="3" t="s">
        <v>4434</v>
      </c>
      <c r="B2386" s="4">
        <v>42819</v>
      </c>
      <c r="C2386" s="12" t="str">
        <f t="shared" si="37"/>
        <v>2017/03</v>
      </c>
      <c r="D2386" s="4">
        <v>42820</v>
      </c>
      <c r="E2386" s="3" t="s">
        <v>64</v>
      </c>
      <c r="F2386" s="3" t="s">
        <v>4435</v>
      </c>
      <c r="G2386" s="3" t="s">
        <v>3185</v>
      </c>
      <c r="H2386" s="5">
        <v>18592</v>
      </c>
      <c r="I2386" s="2">
        <v>4</v>
      </c>
      <c r="J2386" s="2">
        <v>2</v>
      </c>
      <c r="K2386" s="2">
        <v>6.2747999999999999</v>
      </c>
      <c r="L2386" s="18" t="str">
        <f>VLOOKUP(F2386,'BD customers'!$1:$1048576,2,FALSE)</f>
        <v>Christina VanderZanden</v>
      </c>
      <c r="M2386" s="2">
        <f>MATCH(orders[[#This Row],[Product ID]],'BD product'!A:A,0)</f>
        <v>922</v>
      </c>
      <c r="N2386" s="2" t="str" cm="1">
        <f t="array" ref="N2386">INDEX('BD product'!A:D,M2386,2)</f>
        <v>Office Supplies</v>
      </c>
    </row>
    <row r="2387" spans="1:14" x14ac:dyDescent="0.3">
      <c r="A2387" s="3" t="s">
        <v>4434</v>
      </c>
      <c r="B2387" s="4">
        <v>42819</v>
      </c>
      <c r="C2387" s="12" t="str">
        <f t="shared" si="37"/>
        <v>2017/03</v>
      </c>
      <c r="D2387" s="4">
        <v>42820</v>
      </c>
      <c r="E2387" s="3" t="s">
        <v>64</v>
      </c>
      <c r="F2387" s="3" t="s">
        <v>4435</v>
      </c>
      <c r="G2387" s="3" t="s">
        <v>4439</v>
      </c>
      <c r="H2387" s="5">
        <v>211168</v>
      </c>
      <c r="I2387" s="2">
        <v>4</v>
      </c>
      <c r="J2387" s="2">
        <v>2</v>
      </c>
      <c r="K2387" s="2">
        <v>15.8376</v>
      </c>
      <c r="L2387" s="18" t="str">
        <f>VLOOKUP(F2387,'BD customers'!$1:$1048576,2,FALSE)</f>
        <v>Christina VanderZanden</v>
      </c>
      <c r="M2387" s="2">
        <f>MATCH(orders[[#This Row],[Product ID]],'BD product'!A:A,0)</f>
        <v>1328</v>
      </c>
      <c r="N2387" s="2" t="str" cm="1">
        <f t="array" ref="N2387">INDEX('BD product'!A:D,M2387,2)</f>
        <v>Technology</v>
      </c>
    </row>
    <row r="2388" spans="1:14" x14ac:dyDescent="0.3">
      <c r="A2388" s="3" t="s">
        <v>4434</v>
      </c>
      <c r="B2388" s="4">
        <v>42819</v>
      </c>
      <c r="C2388" s="12" t="str">
        <f t="shared" si="37"/>
        <v>2017/03</v>
      </c>
      <c r="D2388" s="4">
        <v>42820</v>
      </c>
      <c r="E2388" s="3" t="s">
        <v>64</v>
      </c>
      <c r="F2388" s="3" t="s">
        <v>4435</v>
      </c>
      <c r="G2388" s="3" t="s">
        <v>4441</v>
      </c>
      <c r="H2388" s="5">
        <v>479984</v>
      </c>
      <c r="I2388" s="2">
        <v>2</v>
      </c>
      <c r="J2388" s="2">
        <v>2</v>
      </c>
      <c r="K2388" s="2">
        <v>5.9997999999999996</v>
      </c>
      <c r="L2388" s="18" t="str">
        <f>VLOOKUP(F2388,'BD customers'!$1:$1048576,2,FALSE)</f>
        <v>Christina VanderZanden</v>
      </c>
      <c r="M2388" s="2">
        <f>MATCH(orders[[#This Row],[Product ID]],'BD product'!A:A,0)</f>
        <v>1329</v>
      </c>
      <c r="N2388" s="2" t="str" cm="1">
        <f t="array" ref="N2388">INDEX('BD product'!A:D,M2388,2)</f>
        <v>Technology</v>
      </c>
    </row>
    <row r="2389" spans="1:14" x14ac:dyDescent="0.3">
      <c r="A2389" s="3" t="s">
        <v>4443</v>
      </c>
      <c r="B2389" s="4">
        <v>42350</v>
      </c>
      <c r="C2389" s="12" t="str">
        <f t="shared" si="37"/>
        <v>2015/12</v>
      </c>
      <c r="D2389" s="4">
        <v>42353</v>
      </c>
      <c r="E2389" s="3" t="s">
        <v>64</v>
      </c>
      <c r="F2389" s="3" t="s">
        <v>4231</v>
      </c>
      <c r="G2389" s="3" t="s">
        <v>4444</v>
      </c>
      <c r="H2389" s="5">
        <v>786</v>
      </c>
      <c r="I2389" s="2">
        <v>2</v>
      </c>
      <c r="J2389" s="2">
        <v>0</v>
      </c>
      <c r="K2389" s="2">
        <v>3.6156000000000001</v>
      </c>
      <c r="L2389" s="18" t="str">
        <f>VLOOKUP(F2389,'BD customers'!$1:$1048576,2,FALSE)</f>
        <v>Dennis Kane</v>
      </c>
      <c r="M2389" s="2">
        <f>MATCH(orders[[#This Row],[Product ID]],'BD product'!A:A,0)</f>
        <v>1330</v>
      </c>
      <c r="N2389" s="2" t="str" cm="1">
        <f t="array" ref="N2389">INDEX('BD product'!A:D,M2389,2)</f>
        <v>Office Supplies</v>
      </c>
    </row>
    <row r="2390" spans="1:14" x14ac:dyDescent="0.3">
      <c r="A2390" s="3" t="s">
        <v>4443</v>
      </c>
      <c r="B2390" s="4">
        <v>42350</v>
      </c>
      <c r="C2390" s="12" t="str">
        <f t="shared" si="37"/>
        <v>2015/12</v>
      </c>
      <c r="D2390" s="4">
        <v>42353</v>
      </c>
      <c r="E2390" s="3" t="s">
        <v>64</v>
      </c>
      <c r="F2390" s="3" t="s">
        <v>4231</v>
      </c>
      <c r="G2390" s="3" t="s">
        <v>4445</v>
      </c>
      <c r="H2390" s="5">
        <v>24448</v>
      </c>
      <c r="I2390" s="2">
        <v>2</v>
      </c>
      <c r="J2390" s="2">
        <v>2</v>
      </c>
      <c r="K2390" s="2">
        <v>8.8623999999999992</v>
      </c>
      <c r="L2390" s="18" t="str">
        <f>VLOOKUP(F2390,'BD customers'!$1:$1048576,2,FALSE)</f>
        <v>Dennis Kane</v>
      </c>
      <c r="M2390" s="2">
        <f>MATCH(orders[[#This Row],[Product ID]],'BD product'!A:A,0)</f>
        <v>1331</v>
      </c>
      <c r="N2390" s="2" t="str" cm="1">
        <f t="array" ref="N2390">INDEX('BD product'!A:D,M2390,2)</f>
        <v>Office Supplies</v>
      </c>
    </row>
    <row r="2391" spans="1:14" x14ac:dyDescent="0.3">
      <c r="A2391" s="3" t="s">
        <v>4447</v>
      </c>
      <c r="B2391" s="4">
        <v>42344</v>
      </c>
      <c r="C2391" s="12" t="str">
        <f t="shared" si="37"/>
        <v>2015/12</v>
      </c>
      <c r="D2391" s="4">
        <v>42348</v>
      </c>
      <c r="E2391" s="3" t="s">
        <v>21</v>
      </c>
      <c r="F2391" s="3" t="s">
        <v>4448</v>
      </c>
      <c r="G2391" s="3" t="s">
        <v>4449</v>
      </c>
      <c r="H2391" s="5">
        <v>648</v>
      </c>
      <c r="I2391" s="2">
        <v>1</v>
      </c>
      <c r="J2391" s="2">
        <v>0</v>
      </c>
      <c r="K2391" s="2">
        <v>3.1103999999999998</v>
      </c>
      <c r="L2391" s="18" t="str">
        <f>VLOOKUP(F2391,'BD customers'!$1:$1048576,2,FALSE)</f>
        <v>Speros Goranitis</v>
      </c>
      <c r="M2391" s="2">
        <f>MATCH(orders[[#This Row],[Product ID]],'BD product'!A:A,0)</f>
        <v>1332</v>
      </c>
      <c r="N2391" s="2" t="str" cm="1">
        <f t="array" ref="N2391">INDEX('BD product'!A:D,M2391,2)</f>
        <v>Office Supplies</v>
      </c>
    </row>
    <row r="2392" spans="1:14" x14ac:dyDescent="0.3">
      <c r="A2392" s="3" t="s">
        <v>4447</v>
      </c>
      <c r="B2392" s="4">
        <v>42344</v>
      </c>
      <c r="C2392" s="12" t="str">
        <f t="shared" si="37"/>
        <v>2015/12</v>
      </c>
      <c r="D2392" s="4">
        <v>42348</v>
      </c>
      <c r="E2392" s="3" t="s">
        <v>21</v>
      </c>
      <c r="F2392" s="3" t="s">
        <v>4448</v>
      </c>
      <c r="G2392" s="3" t="s">
        <v>4451</v>
      </c>
      <c r="H2392" s="5">
        <v>4186</v>
      </c>
      <c r="I2392" s="2">
        <v>7</v>
      </c>
      <c r="J2392" s="2">
        <v>0</v>
      </c>
      <c r="K2392" s="2">
        <v>20.511399999999998</v>
      </c>
      <c r="L2392" s="18" t="str">
        <f>VLOOKUP(F2392,'BD customers'!$1:$1048576,2,FALSE)</f>
        <v>Speros Goranitis</v>
      </c>
      <c r="M2392" s="2">
        <f>MATCH(orders[[#This Row],[Product ID]],'BD product'!A:A,0)</f>
        <v>1333</v>
      </c>
      <c r="N2392" s="2" t="str" cm="1">
        <f t="array" ref="N2392">INDEX('BD product'!A:D,M2392,2)</f>
        <v>Office Supplies</v>
      </c>
    </row>
    <row r="2393" spans="1:14" x14ac:dyDescent="0.3">
      <c r="A2393" s="3" t="s">
        <v>4447</v>
      </c>
      <c r="B2393" s="4">
        <v>42344</v>
      </c>
      <c r="C2393" s="12" t="str">
        <f t="shared" si="37"/>
        <v>2015/12</v>
      </c>
      <c r="D2393" s="4">
        <v>42348</v>
      </c>
      <c r="E2393" s="3" t="s">
        <v>21</v>
      </c>
      <c r="F2393" s="3" t="s">
        <v>4448</v>
      </c>
      <c r="G2393" s="3" t="s">
        <v>4453</v>
      </c>
      <c r="H2393" s="5">
        <v>161991</v>
      </c>
      <c r="I2393" s="2">
        <v>9</v>
      </c>
      <c r="J2393" s="2">
        <v>0</v>
      </c>
      <c r="K2393" s="2">
        <v>97.194599999999994</v>
      </c>
      <c r="L2393" s="18" t="str">
        <f>VLOOKUP(F2393,'BD customers'!$1:$1048576,2,FALSE)</f>
        <v>Speros Goranitis</v>
      </c>
      <c r="M2393" s="2">
        <f>MATCH(orders[[#This Row],[Product ID]],'BD product'!A:A,0)</f>
        <v>1334</v>
      </c>
      <c r="N2393" s="2" t="str" cm="1">
        <f t="array" ref="N2393">INDEX('BD product'!A:D,M2393,2)</f>
        <v>Technology</v>
      </c>
    </row>
    <row r="2394" spans="1:14" x14ac:dyDescent="0.3">
      <c r="A2394" s="3" t="s">
        <v>4447</v>
      </c>
      <c r="B2394" s="4">
        <v>42344</v>
      </c>
      <c r="C2394" s="12" t="str">
        <f t="shared" si="37"/>
        <v>2015/12</v>
      </c>
      <c r="D2394" s="4">
        <v>42348</v>
      </c>
      <c r="E2394" s="3" t="s">
        <v>21</v>
      </c>
      <c r="F2394" s="3" t="s">
        <v>4448</v>
      </c>
      <c r="G2394" s="3" t="s">
        <v>3747</v>
      </c>
      <c r="H2394" s="5">
        <v>11392</v>
      </c>
      <c r="I2394" s="2">
        <v>4</v>
      </c>
      <c r="J2394" s="2">
        <v>0</v>
      </c>
      <c r="K2394" s="2">
        <v>42.150399999999998</v>
      </c>
      <c r="L2394" s="18" t="str">
        <f>VLOOKUP(F2394,'BD customers'!$1:$1048576,2,FALSE)</f>
        <v>Speros Goranitis</v>
      </c>
      <c r="M2394" s="2">
        <f>MATCH(orders[[#This Row],[Product ID]],'BD product'!A:A,0)</f>
        <v>1148</v>
      </c>
      <c r="N2394" s="2" t="str" cm="1">
        <f t="array" ref="N2394">INDEX('BD product'!A:D,M2394,2)</f>
        <v>Furniture</v>
      </c>
    </row>
    <row r="2395" spans="1:14" x14ac:dyDescent="0.3">
      <c r="A2395" s="3" t="s">
        <v>4455</v>
      </c>
      <c r="B2395" s="4">
        <v>42446</v>
      </c>
      <c r="C2395" s="12" t="str">
        <f t="shared" si="37"/>
        <v>2016/03</v>
      </c>
      <c r="D2395" s="4">
        <v>42452</v>
      </c>
      <c r="E2395" s="3" t="s">
        <v>21</v>
      </c>
      <c r="F2395" s="3" t="s">
        <v>141</v>
      </c>
      <c r="G2395" s="3" t="s">
        <v>1638</v>
      </c>
      <c r="H2395" s="5">
        <v>3968</v>
      </c>
      <c r="I2395" s="2">
        <v>2</v>
      </c>
      <c r="J2395" s="2">
        <v>0</v>
      </c>
      <c r="K2395" s="2">
        <v>10.316800000000001</v>
      </c>
      <c r="L2395" s="18" t="str">
        <f>VLOOKUP(F2395,'BD customers'!$1:$1048576,2,FALSE)</f>
        <v>Christine Sundaresam</v>
      </c>
      <c r="M2395" s="2">
        <f>MATCH(orders[[#This Row],[Product ID]],'BD product'!A:A,0)</f>
        <v>399</v>
      </c>
      <c r="N2395" s="2" t="str" cm="1">
        <f t="array" ref="N2395">INDEX('BD product'!A:D,M2395,2)</f>
        <v>Office Supplies</v>
      </c>
    </row>
    <row r="2396" spans="1:14" x14ac:dyDescent="0.3">
      <c r="A2396" s="3" t="s">
        <v>4456</v>
      </c>
      <c r="B2396" s="4">
        <v>42322</v>
      </c>
      <c r="C2396" s="12" t="str">
        <f t="shared" si="37"/>
        <v>2015/11</v>
      </c>
      <c r="D2396" s="4">
        <v>42327</v>
      </c>
      <c r="E2396" s="3" t="s">
        <v>21</v>
      </c>
      <c r="F2396" s="3" t="s">
        <v>4322</v>
      </c>
      <c r="G2396" s="3" t="s">
        <v>3931</v>
      </c>
      <c r="H2396" s="5">
        <v>376</v>
      </c>
      <c r="I2396" s="2">
        <v>2</v>
      </c>
      <c r="J2396" s="2">
        <v>0</v>
      </c>
      <c r="K2396" s="2">
        <v>0.22559999999999999</v>
      </c>
      <c r="L2396" s="18" t="str">
        <f>VLOOKUP(F2396,'BD customers'!$1:$1048576,2,FALSE)</f>
        <v>Patrick Jones</v>
      </c>
      <c r="M2396" s="2">
        <f>MATCH(orders[[#This Row],[Product ID]],'BD product'!A:A,0)</f>
        <v>1204</v>
      </c>
      <c r="N2396" s="2" t="str" cm="1">
        <f t="array" ref="N2396">INDEX('BD product'!A:D,M2396,2)</f>
        <v>Technology</v>
      </c>
    </row>
    <row r="2397" spans="1:14" x14ac:dyDescent="0.3">
      <c r="A2397" s="3" t="s">
        <v>4456</v>
      </c>
      <c r="B2397" s="4">
        <v>42322</v>
      </c>
      <c r="C2397" s="12" t="str">
        <f t="shared" si="37"/>
        <v>2015/11</v>
      </c>
      <c r="D2397" s="4">
        <v>42327</v>
      </c>
      <c r="E2397" s="3" t="s">
        <v>21</v>
      </c>
      <c r="F2397" s="3" t="s">
        <v>4322</v>
      </c>
      <c r="G2397" s="3" t="s">
        <v>2098</v>
      </c>
      <c r="H2397" s="5">
        <v>599</v>
      </c>
      <c r="I2397" s="2">
        <v>2</v>
      </c>
      <c r="J2397" s="2">
        <v>0</v>
      </c>
      <c r="K2397" s="2">
        <v>0.23960000000000001</v>
      </c>
      <c r="L2397" s="18" t="str">
        <f>VLOOKUP(F2397,'BD customers'!$1:$1048576,2,FALSE)</f>
        <v>Patrick Jones</v>
      </c>
      <c r="M2397" s="2">
        <f>MATCH(orders[[#This Row],[Product ID]],'BD product'!A:A,0)</f>
        <v>540</v>
      </c>
      <c r="N2397" s="2" t="str" cm="1">
        <f t="array" ref="N2397">INDEX('BD product'!A:D,M2397,2)</f>
        <v>Technology</v>
      </c>
    </row>
    <row r="2398" spans="1:14" x14ac:dyDescent="0.3">
      <c r="A2398" s="3" t="s">
        <v>4456</v>
      </c>
      <c r="B2398" s="4">
        <v>42322</v>
      </c>
      <c r="C2398" s="12" t="str">
        <f t="shared" si="37"/>
        <v>2015/11</v>
      </c>
      <c r="D2398" s="4">
        <v>42327</v>
      </c>
      <c r="E2398" s="3" t="s">
        <v>21</v>
      </c>
      <c r="F2398" s="3" t="s">
        <v>4322</v>
      </c>
      <c r="G2398" s="3" t="s">
        <v>3288</v>
      </c>
      <c r="H2398" s="5">
        <v>370</v>
      </c>
      <c r="I2398" s="2">
        <v>5</v>
      </c>
      <c r="J2398" s="2">
        <v>0</v>
      </c>
      <c r="K2398" s="2">
        <v>0.16650000000000001</v>
      </c>
      <c r="L2398" s="18" t="str">
        <f>VLOOKUP(F2398,'BD customers'!$1:$1048576,2,FALSE)</f>
        <v>Patrick Jones</v>
      </c>
      <c r="M2398" s="2">
        <f>MATCH(orders[[#This Row],[Product ID]],'BD product'!A:A,0)</f>
        <v>958</v>
      </c>
      <c r="N2398" s="2" t="str" cm="1">
        <f t="array" ref="N2398">INDEX('BD product'!A:D,M2398,2)</f>
        <v>Office Supplies</v>
      </c>
    </row>
    <row r="2399" spans="1:14" x14ac:dyDescent="0.3">
      <c r="A2399" s="3" t="s">
        <v>4457</v>
      </c>
      <c r="B2399" s="4">
        <v>42961</v>
      </c>
      <c r="C2399" s="12" t="str">
        <f t="shared" si="37"/>
        <v>2017/08</v>
      </c>
      <c r="D2399" s="4">
        <v>42963</v>
      </c>
      <c r="E2399" s="3" t="s">
        <v>11</v>
      </c>
      <c r="F2399" s="3" t="s">
        <v>972</v>
      </c>
      <c r="G2399" s="3" t="s">
        <v>2724</v>
      </c>
      <c r="H2399" s="5">
        <v>576</v>
      </c>
      <c r="I2399" s="2">
        <v>2</v>
      </c>
      <c r="J2399" s="2">
        <v>0</v>
      </c>
      <c r="K2399" s="2">
        <v>2.8224</v>
      </c>
      <c r="L2399" s="18" t="str">
        <f>VLOOKUP(F2399,'BD customers'!$1:$1048576,2,FALSE)</f>
        <v>Nora Preis</v>
      </c>
      <c r="M2399" s="2">
        <f>MATCH(orders[[#This Row],[Product ID]],'BD product'!A:A,0)</f>
        <v>747</v>
      </c>
      <c r="N2399" s="2" t="str" cm="1">
        <f t="array" ref="N2399">INDEX('BD product'!A:D,M2399,2)</f>
        <v>Office Supplies</v>
      </c>
    </row>
    <row r="2400" spans="1:14" x14ac:dyDescent="0.3">
      <c r="A2400" s="3" t="s">
        <v>4457</v>
      </c>
      <c r="B2400" s="4">
        <v>42961</v>
      </c>
      <c r="C2400" s="12" t="str">
        <f t="shared" si="37"/>
        <v>2017/08</v>
      </c>
      <c r="D2400" s="4">
        <v>42963</v>
      </c>
      <c r="E2400" s="3" t="s">
        <v>11</v>
      </c>
      <c r="F2400" s="3" t="s">
        <v>972</v>
      </c>
      <c r="G2400" s="3" t="s">
        <v>128</v>
      </c>
      <c r="H2400" s="5">
        <v>1668</v>
      </c>
      <c r="I2400" s="2">
        <v>6</v>
      </c>
      <c r="J2400" s="2">
        <v>0</v>
      </c>
      <c r="K2400" s="2">
        <v>4.3368000000000002</v>
      </c>
      <c r="L2400" s="18" t="str">
        <f>VLOOKUP(F2400,'BD customers'!$1:$1048576,2,FALSE)</f>
        <v>Nora Preis</v>
      </c>
      <c r="M2400" s="2">
        <f>MATCH(orders[[#This Row],[Product ID]],'BD product'!A:A,0)</f>
        <v>23</v>
      </c>
      <c r="N2400" s="2" t="str" cm="1">
        <f t="array" ref="N2400">INDEX('BD product'!A:D,M2400,2)</f>
        <v>Office Supplies</v>
      </c>
    </row>
    <row r="2401" spans="1:14" x14ac:dyDescent="0.3">
      <c r="A2401" s="3" t="s">
        <v>4458</v>
      </c>
      <c r="B2401" s="4">
        <v>42987</v>
      </c>
      <c r="C2401" s="12" t="str">
        <f t="shared" si="37"/>
        <v>2017/09</v>
      </c>
      <c r="D2401" s="4">
        <v>42993</v>
      </c>
      <c r="E2401" s="3" t="s">
        <v>21</v>
      </c>
      <c r="F2401" s="3" t="s">
        <v>734</v>
      </c>
      <c r="G2401" s="3" t="s">
        <v>1758</v>
      </c>
      <c r="H2401" s="5">
        <v>62881</v>
      </c>
      <c r="I2401" s="2">
        <v>7</v>
      </c>
      <c r="J2401" s="2">
        <v>0</v>
      </c>
      <c r="K2401" s="2">
        <v>12.5762</v>
      </c>
      <c r="L2401" s="18" t="str">
        <f>VLOOKUP(F2401,'BD customers'!$1:$1048576,2,FALSE)</f>
        <v>Sean Braxton</v>
      </c>
      <c r="M2401" s="2">
        <f>MATCH(orders[[#This Row],[Product ID]],'BD product'!A:A,0)</f>
        <v>437</v>
      </c>
      <c r="N2401" s="2" t="str" cm="1">
        <f t="array" ref="N2401">INDEX('BD product'!A:D,M2401,2)</f>
        <v>Office Supplies</v>
      </c>
    </row>
    <row r="2402" spans="1:14" x14ac:dyDescent="0.3">
      <c r="A2402" s="3" t="s">
        <v>4458</v>
      </c>
      <c r="B2402" s="4">
        <v>42987</v>
      </c>
      <c r="C2402" s="12" t="str">
        <f t="shared" si="37"/>
        <v>2017/09</v>
      </c>
      <c r="D2402" s="4">
        <v>42993</v>
      </c>
      <c r="E2402" s="3" t="s">
        <v>21</v>
      </c>
      <c r="F2402" s="3" t="s">
        <v>734</v>
      </c>
      <c r="G2402" s="3" t="s">
        <v>3425</v>
      </c>
      <c r="H2402" s="5">
        <v>5645</v>
      </c>
      <c r="I2402" s="2">
        <v>5</v>
      </c>
      <c r="J2402" s="2">
        <v>0</v>
      </c>
      <c r="K2402" s="2">
        <v>1.4677</v>
      </c>
      <c r="L2402" s="18" t="str">
        <f>VLOOKUP(F2402,'BD customers'!$1:$1048576,2,FALSE)</f>
        <v>Sean Braxton</v>
      </c>
      <c r="M2402" s="2">
        <f>MATCH(orders[[#This Row],[Product ID]],'BD product'!A:A,0)</f>
        <v>1013</v>
      </c>
      <c r="N2402" s="2" t="str" cm="1">
        <f t="array" ref="N2402">INDEX('BD product'!A:D,M2402,2)</f>
        <v>Office Supplies</v>
      </c>
    </row>
    <row r="2403" spans="1:14" x14ac:dyDescent="0.3">
      <c r="A2403" s="3" t="s">
        <v>4459</v>
      </c>
      <c r="B2403" s="4">
        <v>42826</v>
      </c>
      <c r="C2403" s="12" t="str">
        <f t="shared" si="37"/>
        <v>2017/04</v>
      </c>
      <c r="D2403" s="4">
        <v>42829</v>
      </c>
      <c r="E2403" s="3" t="s">
        <v>11</v>
      </c>
      <c r="F2403" s="3" t="s">
        <v>3836</v>
      </c>
      <c r="G2403" s="3" t="s">
        <v>3277</v>
      </c>
      <c r="H2403" s="5">
        <v>942</v>
      </c>
      <c r="I2403" s="2">
        <v>6</v>
      </c>
      <c r="J2403" s="2">
        <v>0</v>
      </c>
      <c r="K2403" s="2">
        <v>0.23549999999999999</v>
      </c>
      <c r="L2403" s="18" t="str">
        <f>VLOOKUP(F2403,'BD customers'!$1:$1048576,2,FALSE)</f>
        <v>Adam Shillingsburg</v>
      </c>
      <c r="M2403" s="2">
        <f>MATCH(orders[[#This Row],[Product ID]],'BD product'!A:A,0)</f>
        <v>955</v>
      </c>
      <c r="N2403" s="2" t="str" cm="1">
        <f t="array" ref="N2403">INDEX('BD product'!A:D,M2403,2)</f>
        <v>Office Supplies</v>
      </c>
    </row>
    <row r="2404" spans="1:14" x14ac:dyDescent="0.3">
      <c r="A2404" s="3" t="s">
        <v>4459</v>
      </c>
      <c r="B2404" s="4">
        <v>42826</v>
      </c>
      <c r="C2404" s="12" t="str">
        <f t="shared" si="37"/>
        <v>2017/04</v>
      </c>
      <c r="D2404" s="4">
        <v>42829</v>
      </c>
      <c r="E2404" s="3" t="s">
        <v>11</v>
      </c>
      <c r="F2404" s="3" t="s">
        <v>3836</v>
      </c>
      <c r="G2404" s="3" t="s">
        <v>718</v>
      </c>
      <c r="H2404" s="5">
        <v>284</v>
      </c>
      <c r="I2404" s="2">
        <v>5</v>
      </c>
      <c r="J2404" s="2">
        <v>0</v>
      </c>
      <c r="K2404" s="2">
        <v>1.3348</v>
      </c>
      <c r="L2404" s="18" t="str">
        <f>VLOOKUP(F2404,'BD customers'!$1:$1048576,2,FALSE)</f>
        <v>Adam Shillingsburg</v>
      </c>
      <c r="M2404" s="2">
        <f>MATCH(orders[[#This Row],[Product ID]],'BD product'!A:A,0)</f>
        <v>154</v>
      </c>
      <c r="N2404" s="2" t="str" cm="1">
        <f t="array" ref="N2404">INDEX('BD product'!A:D,M2404,2)</f>
        <v>Office Supplies</v>
      </c>
    </row>
    <row r="2405" spans="1:14" x14ac:dyDescent="0.3">
      <c r="A2405" s="3" t="s">
        <v>4460</v>
      </c>
      <c r="B2405" s="4">
        <v>42640</v>
      </c>
      <c r="C2405" s="12" t="str">
        <f t="shared" si="37"/>
        <v>2016/09</v>
      </c>
      <c r="D2405" s="4">
        <v>42646</v>
      </c>
      <c r="E2405" s="3" t="s">
        <v>21</v>
      </c>
      <c r="F2405" s="3" t="s">
        <v>2485</v>
      </c>
      <c r="G2405" s="3" t="s">
        <v>4461</v>
      </c>
      <c r="H2405" s="5">
        <v>9566648</v>
      </c>
      <c r="I2405" s="2">
        <v>7</v>
      </c>
      <c r="J2405" s="2">
        <v>32</v>
      </c>
      <c r="K2405" s="2">
        <v>-225.0976</v>
      </c>
      <c r="L2405" s="18" t="str">
        <f>VLOOKUP(F2405,'BD customers'!$1:$1048576,2,FALSE)</f>
        <v>Harry Marie</v>
      </c>
      <c r="M2405" s="2">
        <f>MATCH(orders[[#This Row],[Product ID]],'BD product'!A:A,0)</f>
        <v>1335</v>
      </c>
      <c r="N2405" s="2" t="str" cm="1">
        <f t="array" ref="N2405">INDEX('BD product'!A:D,M2405,2)</f>
        <v>Furniture</v>
      </c>
    </row>
    <row r="2406" spans="1:14" x14ac:dyDescent="0.3">
      <c r="A2406" s="3" t="s">
        <v>4463</v>
      </c>
      <c r="B2406" s="4">
        <v>43015</v>
      </c>
      <c r="C2406" s="12" t="str">
        <f t="shared" si="37"/>
        <v>2017/10</v>
      </c>
      <c r="D2406" s="4">
        <v>43019</v>
      </c>
      <c r="E2406" s="3" t="s">
        <v>21</v>
      </c>
      <c r="F2406" s="3" t="s">
        <v>1851</v>
      </c>
      <c r="G2406" s="3" t="s">
        <v>2572</v>
      </c>
      <c r="H2406" s="5">
        <v>111591</v>
      </c>
      <c r="I2406" s="2">
        <v>9</v>
      </c>
      <c r="J2406" s="2">
        <v>0</v>
      </c>
      <c r="K2406" s="2">
        <v>200.8638</v>
      </c>
      <c r="L2406" s="18" t="str">
        <f>VLOOKUP(F2406,'BD customers'!$1:$1048576,2,FALSE)</f>
        <v>Mike Gockenbach</v>
      </c>
      <c r="M2406" s="2">
        <f>MATCH(orders[[#This Row],[Product ID]],'BD product'!A:A,0)</f>
        <v>697</v>
      </c>
      <c r="N2406" s="2" t="str" cm="1">
        <f t="array" ref="N2406">INDEX('BD product'!A:D,M2406,2)</f>
        <v>Technology</v>
      </c>
    </row>
    <row r="2407" spans="1:14" x14ac:dyDescent="0.3">
      <c r="A2407" s="3" t="s">
        <v>4463</v>
      </c>
      <c r="B2407" s="4">
        <v>43015</v>
      </c>
      <c r="C2407" s="12" t="str">
        <f t="shared" si="37"/>
        <v>2017/10</v>
      </c>
      <c r="D2407" s="4">
        <v>43019</v>
      </c>
      <c r="E2407" s="3" t="s">
        <v>21</v>
      </c>
      <c r="F2407" s="3" t="s">
        <v>1851</v>
      </c>
      <c r="G2407" s="3" t="s">
        <v>1842</v>
      </c>
      <c r="H2407" s="5">
        <v>128744</v>
      </c>
      <c r="I2407" s="2">
        <v>7</v>
      </c>
      <c r="J2407" s="2">
        <v>2</v>
      </c>
      <c r="K2407" s="2">
        <v>-28.967400000000001</v>
      </c>
      <c r="L2407" s="18" t="str">
        <f>VLOOKUP(F2407,'BD customers'!$1:$1048576,2,FALSE)</f>
        <v>Mike Gockenbach</v>
      </c>
      <c r="M2407" s="2">
        <f>MATCH(orders[[#This Row],[Product ID]],'BD product'!A:A,0)</f>
        <v>463</v>
      </c>
      <c r="N2407" s="2" t="str" cm="1">
        <f t="array" ref="N2407">INDEX('BD product'!A:D,M2407,2)</f>
        <v>Technology</v>
      </c>
    </row>
    <row r="2408" spans="1:14" x14ac:dyDescent="0.3">
      <c r="A2408" s="3" t="s">
        <v>4463</v>
      </c>
      <c r="B2408" s="4">
        <v>43015</v>
      </c>
      <c r="C2408" s="12" t="str">
        <f t="shared" si="37"/>
        <v>2017/10</v>
      </c>
      <c r="D2408" s="4">
        <v>43019</v>
      </c>
      <c r="E2408" s="3" t="s">
        <v>21</v>
      </c>
      <c r="F2408" s="3" t="s">
        <v>1851</v>
      </c>
      <c r="G2408" s="3" t="s">
        <v>1335</v>
      </c>
      <c r="H2408" s="5">
        <v>7992</v>
      </c>
      <c r="I2408" s="2">
        <v>10</v>
      </c>
      <c r="J2408" s="2">
        <v>2</v>
      </c>
      <c r="K2408" s="2">
        <v>2.6972999999999998</v>
      </c>
      <c r="L2408" s="18" t="str">
        <f>VLOOKUP(F2408,'BD customers'!$1:$1048576,2,FALSE)</f>
        <v>Mike Gockenbach</v>
      </c>
      <c r="M2408" s="2">
        <f>MATCH(orders[[#This Row],[Product ID]],'BD product'!A:A,0)</f>
        <v>314</v>
      </c>
      <c r="N2408" s="2" t="str" cm="1">
        <f t="array" ref="N2408">INDEX('BD product'!A:D,M2408,2)</f>
        <v>Technology</v>
      </c>
    </row>
    <row r="2409" spans="1:14" x14ac:dyDescent="0.3">
      <c r="A2409" s="3" t="s">
        <v>4464</v>
      </c>
      <c r="B2409" s="4">
        <v>42755</v>
      </c>
      <c r="C2409" s="12" t="str">
        <f t="shared" si="37"/>
        <v>2017/01</v>
      </c>
      <c r="D2409" s="4">
        <v>42760</v>
      </c>
      <c r="E2409" s="3" t="s">
        <v>21</v>
      </c>
      <c r="F2409" s="3" t="s">
        <v>4465</v>
      </c>
      <c r="G2409" s="3" t="s">
        <v>3780</v>
      </c>
      <c r="H2409" s="5">
        <v>242</v>
      </c>
      <c r="I2409" s="2">
        <v>5</v>
      </c>
      <c r="J2409" s="2">
        <v>0</v>
      </c>
      <c r="K2409" s="2">
        <v>0.79859999999999998</v>
      </c>
      <c r="L2409" s="18" t="str">
        <f>VLOOKUP(F2409,'BD customers'!$1:$1048576,2,FALSE)</f>
        <v>Tamara Manning</v>
      </c>
      <c r="M2409" s="2">
        <f>MATCH(orders[[#This Row],[Product ID]],'BD product'!A:A,0)</f>
        <v>1161</v>
      </c>
      <c r="N2409" s="2" t="str" cm="1">
        <f t="array" ref="N2409">INDEX('BD product'!A:D,M2409,2)</f>
        <v>Office Supplies</v>
      </c>
    </row>
    <row r="2410" spans="1:14" x14ac:dyDescent="0.3">
      <c r="A2410" s="3" t="s">
        <v>4464</v>
      </c>
      <c r="B2410" s="4">
        <v>42755</v>
      </c>
      <c r="C2410" s="12" t="str">
        <f t="shared" si="37"/>
        <v>2017/01</v>
      </c>
      <c r="D2410" s="4">
        <v>42760</v>
      </c>
      <c r="E2410" s="3" t="s">
        <v>21</v>
      </c>
      <c r="F2410" s="3" t="s">
        <v>4465</v>
      </c>
      <c r="G2410" s="3" t="s">
        <v>4466</v>
      </c>
      <c r="H2410" s="5">
        <v>359976</v>
      </c>
      <c r="I2410" s="2">
        <v>3</v>
      </c>
      <c r="J2410" s="2">
        <v>2</v>
      </c>
      <c r="K2410" s="2">
        <v>130.4913</v>
      </c>
      <c r="L2410" s="18" t="str">
        <f>VLOOKUP(F2410,'BD customers'!$1:$1048576,2,FALSE)</f>
        <v>Tamara Manning</v>
      </c>
      <c r="M2410" s="2">
        <f>MATCH(orders[[#This Row],[Product ID]],'BD product'!A:A,0)</f>
        <v>1336</v>
      </c>
      <c r="N2410" s="2" t="str" cm="1">
        <f t="array" ref="N2410">INDEX('BD product'!A:D,M2410,2)</f>
        <v>Technology</v>
      </c>
    </row>
    <row r="2411" spans="1:14" x14ac:dyDescent="0.3">
      <c r="A2411" s="3" t="s">
        <v>4468</v>
      </c>
      <c r="B2411" s="4">
        <v>42817</v>
      </c>
      <c r="C2411" s="12" t="str">
        <f t="shared" si="37"/>
        <v>2017/03</v>
      </c>
      <c r="D2411" s="4">
        <v>42819</v>
      </c>
      <c r="E2411" s="3" t="s">
        <v>64</v>
      </c>
      <c r="F2411" s="3" t="s">
        <v>2641</v>
      </c>
      <c r="G2411" s="3" t="s">
        <v>3624</v>
      </c>
      <c r="H2411" s="5">
        <v>21184</v>
      </c>
      <c r="I2411" s="2">
        <v>8</v>
      </c>
      <c r="J2411" s="2">
        <v>0</v>
      </c>
      <c r="K2411" s="2">
        <v>76.2624</v>
      </c>
      <c r="L2411" s="18" t="str">
        <f>VLOOKUP(F2411,'BD customers'!$1:$1048576,2,FALSE)</f>
        <v>Bill Eplett</v>
      </c>
      <c r="M2411" s="2">
        <f>MATCH(orders[[#This Row],[Product ID]],'BD product'!A:A,0)</f>
        <v>1094</v>
      </c>
      <c r="N2411" s="2" t="str" cm="1">
        <f t="array" ref="N2411">INDEX('BD product'!A:D,M2411,2)</f>
        <v>Furniture</v>
      </c>
    </row>
    <row r="2412" spans="1:14" x14ac:dyDescent="0.3">
      <c r="A2412" s="3" t="s">
        <v>4469</v>
      </c>
      <c r="B2412" s="4">
        <v>41852</v>
      </c>
      <c r="C2412" s="12" t="str">
        <f t="shared" si="37"/>
        <v>2014/08</v>
      </c>
      <c r="D2412" s="4">
        <v>41857</v>
      </c>
      <c r="E2412" s="3" t="s">
        <v>21</v>
      </c>
      <c r="F2412" s="3" t="s">
        <v>2403</v>
      </c>
      <c r="G2412" s="3" t="s">
        <v>3530</v>
      </c>
      <c r="H2412" s="5">
        <v>568</v>
      </c>
      <c r="I2412" s="2">
        <v>2</v>
      </c>
      <c r="J2412" s="2">
        <v>2</v>
      </c>
      <c r="K2412" s="2">
        <v>0.19170000000000001</v>
      </c>
      <c r="L2412" s="18" t="str">
        <f>VLOOKUP(F2412,'BD customers'!$1:$1048576,2,FALSE)</f>
        <v>Ann Steele</v>
      </c>
      <c r="M2412" s="2">
        <f>MATCH(orders[[#This Row],[Product ID]],'BD product'!A:A,0)</f>
        <v>1055</v>
      </c>
      <c r="N2412" s="2" t="str" cm="1">
        <f t="array" ref="N2412">INDEX('BD product'!A:D,M2412,2)</f>
        <v>Office Supplies</v>
      </c>
    </row>
    <row r="2413" spans="1:14" x14ac:dyDescent="0.3">
      <c r="A2413" s="3" t="s">
        <v>4470</v>
      </c>
      <c r="B2413" s="4">
        <v>42162</v>
      </c>
      <c r="C2413" s="12" t="str">
        <f t="shared" si="37"/>
        <v>2015/06</v>
      </c>
      <c r="D2413" s="4">
        <v>42164</v>
      </c>
      <c r="E2413" s="3" t="s">
        <v>11</v>
      </c>
      <c r="F2413" s="3" t="s">
        <v>4471</v>
      </c>
      <c r="G2413" s="3" t="s">
        <v>2340</v>
      </c>
      <c r="H2413" s="5">
        <v>752</v>
      </c>
      <c r="I2413" s="2">
        <v>5</v>
      </c>
      <c r="J2413" s="2">
        <v>2</v>
      </c>
      <c r="K2413" s="2">
        <v>0.26319999999999999</v>
      </c>
      <c r="L2413" s="18" t="str">
        <f>VLOOKUP(F2413,'BD customers'!$1:$1048576,2,FALSE)</f>
        <v>Eleni McCrary</v>
      </c>
      <c r="M2413" s="2">
        <f>MATCH(orders[[#This Row],[Product ID]],'BD product'!A:A,0)</f>
        <v>622</v>
      </c>
      <c r="N2413" s="2" t="str" cm="1">
        <f t="array" ref="N2413">INDEX('BD product'!A:D,M2413,2)</f>
        <v>Office Supplies</v>
      </c>
    </row>
    <row r="2414" spans="1:14" x14ac:dyDescent="0.3">
      <c r="A2414" s="3" t="s">
        <v>4472</v>
      </c>
      <c r="B2414" s="4">
        <v>41955</v>
      </c>
      <c r="C2414" s="12" t="str">
        <f t="shared" si="37"/>
        <v>2014/11</v>
      </c>
      <c r="D2414" s="4">
        <v>41959</v>
      </c>
      <c r="E2414" s="3" t="s">
        <v>21</v>
      </c>
      <c r="F2414" s="3" t="s">
        <v>1782</v>
      </c>
      <c r="G2414" s="3" t="s">
        <v>1500</v>
      </c>
      <c r="H2414" s="5">
        <v>1196</v>
      </c>
      <c r="I2414" s="2">
        <v>2</v>
      </c>
      <c r="J2414" s="2">
        <v>0</v>
      </c>
      <c r="K2414" s="2">
        <v>5.8604000000000003</v>
      </c>
      <c r="L2414" s="18" t="str">
        <f>VLOOKUP(F2414,'BD customers'!$1:$1048576,2,FALSE)</f>
        <v>Joseph Airdo</v>
      </c>
      <c r="M2414" s="2">
        <f>MATCH(orders[[#This Row],[Product ID]],'BD product'!A:A,0)</f>
        <v>360</v>
      </c>
      <c r="N2414" s="2" t="str" cm="1">
        <f t="array" ref="N2414">INDEX('BD product'!A:D,M2414,2)</f>
        <v>Office Supplies</v>
      </c>
    </row>
    <row r="2415" spans="1:14" x14ac:dyDescent="0.3">
      <c r="A2415" s="3" t="s">
        <v>4472</v>
      </c>
      <c r="B2415" s="4">
        <v>41955</v>
      </c>
      <c r="C2415" s="12" t="str">
        <f t="shared" si="37"/>
        <v>2014/11</v>
      </c>
      <c r="D2415" s="4">
        <v>41959</v>
      </c>
      <c r="E2415" s="3" t="s">
        <v>21</v>
      </c>
      <c r="F2415" s="3" t="s">
        <v>1782</v>
      </c>
      <c r="G2415" s="3" t="s">
        <v>2697</v>
      </c>
      <c r="H2415" s="5">
        <v>629064</v>
      </c>
      <c r="I2415" s="2">
        <v>3</v>
      </c>
      <c r="J2415" s="2">
        <v>2</v>
      </c>
      <c r="K2415" s="2">
        <v>31.453199999999999</v>
      </c>
      <c r="L2415" s="18" t="str">
        <f>VLOOKUP(F2415,'BD customers'!$1:$1048576,2,FALSE)</f>
        <v>Joseph Airdo</v>
      </c>
      <c r="M2415" s="2">
        <f>MATCH(orders[[#This Row],[Product ID]],'BD product'!A:A,0)</f>
        <v>738</v>
      </c>
      <c r="N2415" s="2" t="str" cm="1">
        <f t="array" ref="N2415">INDEX('BD product'!A:D,M2415,2)</f>
        <v>Furniture</v>
      </c>
    </row>
    <row r="2416" spans="1:14" x14ac:dyDescent="0.3">
      <c r="A2416" s="3" t="s">
        <v>4473</v>
      </c>
      <c r="B2416" s="4">
        <v>42733</v>
      </c>
      <c r="C2416" s="12" t="str">
        <f t="shared" si="37"/>
        <v>2016/12</v>
      </c>
      <c r="D2416" s="4">
        <v>42737</v>
      </c>
      <c r="E2416" s="3" t="s">
        <v>21</v>
      </c>
      <c r="F2416" s="3" t="s">
        <v>1631</v>
      </c>
      <c r="G2416" s="3" t="s">
        <v>4414</v>
      </c>
      <c r="H2416" s="5">
        <v>75445</v>
      </c>
      <c r="I2416" s="2">
        <v>5</v>
      </c>
      <c r="J2416" s="2">
        <v>0</v>
      </c>
      <c r="K2416" s="2">
        <v>6.0355999999999996</v>
      </c>
      <c r="L2416" s="18" t="str">
        <f>VLOOKUP(F2416,'BD customers'!$1:$1048576,2,FALSE)</f>
        <v>Troy Blackwell</v>
      </c>
      <c r="M2416" s="2">
        <f>MATCH(orders[[#This Row],[Product ID]],'BD product'!A:A,0)</f>
        <v>1320</v>
      </c>
      <c r="N2416" s="2" t="str" cm="1">
        <f t="array" ref="N2416">INDEX('BD product'!A:D,M2416,2)</f>
        <v>Furniture</v>
      </c>
    </row>
    <row r="2417" spans="1:14" x14ac:dyDescent="0.3">
      <c r="A2417" s="3" t="s">
        <v>4474</v>
      </c>
      <c r="B2417" s="4">
        <v>42191</v>
      </c>
      <c r="C2417" s="12" t="str">
        <f t="shared" si="37"/>
        <v>2015/07</v>
      </c>
      <c r="D2417" s="4">
        <v>42196</v>
      </c>
      <c r="E2417" s="3" t="s">
        <v>21</v>
      </c>
      <c r="F2417" s="3" t="s">
        <v>328</v>
      </c>
      <c r="G2417" s="3" t="s">
        <v>1690</v>
      </c>
      <c r="H2417" s="5">
        <v>30196</v>
      </c>
      <c r="I2417" s="2">
        <v>2</v>
      </c>
      <c r="J2417" s="2">
        <v>0</v>
      </c>
      <c r="K2417" s="2">
        <v>6.0392000000000001</v>
      </c>
      <c r="L2417" s="18" t="str">
        <f>VLOOKUP(F2417,'BD customers'!$1:$1048576,2,FALSE)</f>
        <v>Paul Prost</v>
      </c>
      <c r="M2417" s="2">
        <f>MATCH(orders[[#This Row],[Product ID]],'BD product'!A:A,0)</f>
        <v>417</v>
      </c>
      <c r="N2417" s="2" t="str" cm="1">
        <f t="array" ref="N2417">INDEX('BD product'!A:D,M2417,2)</f>
        <v>Furniture</v>
      </c>
    </row>
    <row r="2418" spans="1:14" x14ac:dyDescent="0.3">
      <c r="A2418" s="3" t="s">
        <v>4475</v>
      </c>
      <c r="B2418" s="4">
        <v>43020</v>
      </c>
      <c r="C2418" s="12" t="str">
        <f t="shared" si="37"/>
        <v>2017/10</v>
      </c>
      <c r="D2418" s="4">
        <v>43026</v>
      </c>
      <c r="E2418" s="3" t="s">
        <v>21</v>
      </c>
      <c r="F2418" s="3" t="s">
        <v>4476</v>
      </c>
      <c r="G2418" s="3" t="s">
        <v>3926</v>
      </c>
      <c r="H2418" s="5">
        <v>5950</v>
      </c>
      <c r="I2418" s="2">
        <v>5</v>
      </c>
      <c r="J2418" s="2">
        <v>0</v>
      </c>
      <c r="K2418" s="2">
        <v>9.5200000000000007E-2</v>
      </c>
      <c r="L2418" s="18" t="str">
        <f>VLOOKUP(F2418,'BD customers'!$1:$1048576,2,FALSE)</f>
        <v>Michelle Lonsdale</v>
      </c>
      <c r="M2418" s="2">
        <f>MATCH(orders[[#This Row],[Product ID]],'BD product'!A:A,0)</f>
        <v>1202</v>
      </c>
      <c r="N2418" s="2" t="str" cm="1">
        <f t="array" ref="N2418">INDEX('BD product'!A:D,M2418,2)</f>
        <v>Technology</v>
      </c>
    </row>
    <row r="2419" spans="1:14" x14ac:dyDescent="0.3">
      <c r="A2419" s="3" t="s">
        <v>4475</v>
      </c>
      <c r="B2419" s="4">
        <v>43020</v>
      </c>
      <c r="C2419" s="12" t="str">
        <f t="shared" si="37"/>
        <v>2017/10</v>
      </c>
      <c r="D2419" s="4">
        <v>43026</v>
      </c>
      <c r="E2419" s="3" t="s">
        <v>21</v>
      </c>
      <c r="F2419" s="3" t="s">
        <v>4476</v>
      </c>
      <c r="G2419" s="3" t="s">
        <v>3916</v>
      </c>
      <c r="H2419" s="5">
        <v>79872</v>
      </c>
      <c r="I2419" s="2">
        <v>3</v>
      </c>
      <c r="J2419" s="2">
        <v>2</v>
      </c>
      <c r="K2419" s="2">
        <v>2.9952000000000001</v>
      </c>
      <c r="L2419" s="18" t="str">
        <f>VLOOKUP(F2419,'BD customers'!$1:$1048576,2,FALSE)</f>
        <v>Michelle Lonsdale</v>
      </c>
      <c r="M2419" s="2">
        <f>MATCH(orders[[#This Row],[Product ID]],'BD product'!A:A,0)</f>
        <v>1199</v>
      </c>
      <c r="N2419" s="2" t="str" cm="1">
        <f t="array" ref="N2419">INDEX('BD product'!A:D,M2419,2)</f>
        <v>Office Supplies</v>
      </c>
    </row>
    <row r="2420" spans="1:14" x14ac:dyDescent="0.3">
      <c r="A2420" s="3" t="s">
        <v>4477</v>
      </c>
      <c r="B2420" s="4">
        <v>42511</v>
      </c>
      <c r="C2420" s="12" t="str">
        <f t="shared" si="37"/>
        <v>2016/05</v>
      </c>
      <c r="D2420" s="4">
        <v>42518</v>
      </c>
      <c r="E2420" s="3" t="s">
        <v>21</v>
      </c>
      <c r="F2420" s="3" t="s">
        <v>217</v>
      </c>
      <c r="G2420" s="3" t="s">
        <v>4478</v>
      </c>
      <c r="H2420" s="5">
        <v>23964</v>
      </c>
      <c r="I2420" s="2">
        <v>10</v>
      </c>
      <c r="J2420" s="2">
        <v>2</v>
      </c>
      <c r="K2420" s="2">
        <v>1.7972999999999999</v>
      </c>
      <c r="L2420" s="18" t="str">
        <f>VLOOKUP(F2420,'BD customers'!$1:$1048576,2,FALSE)</f>
        <v>Linda Cazamias</v>
      </c>
      <c r="M2420" s="2">
        <f>MATCH(orders[[#This Row],[Product ID]],'BD product'!A:A,0)</f>
        <v>1337</v>
      </c>
      <c r="N2420" s="2" t="str" cm="1">
        <f t="array" ref="N2420">INDEX('BD product'!A:D,M2420,2)</f>
        <v>Technology</v>
      </c>
    </row>
    <row r="2421" spans="1:14" x14ac:dyDescent="0.3">
      <c r="A2421" s="3" t="s">
        <v>4480</v>
      </c>
      <c r="B2421" s="4">
        <v>43048</v>
      </c>
      <c r="C2421" s="12" t="str">
        <f t="shared" si="37"/>
        <v>2017/11</v>
      </c>
      <c r="D2421" s="4">
        <v>43053</v>
      </c>
      <c r="E2421" s="3" t="s">
        <v>21</v>
      </c>
      <c r="F2421" s="3" t="s">
        <v>4022</v>
      </c>
      <c r="G2421" s="3" t="s">
        <v>3315</v>
      </c>
      <c r="H2421" s="5">
        <v>6356</v>
      </c>
      <c r="I2421" s="2">
        <v>2</v>
      </c>
      <c r="J2421" s="2">
        <v>0</v>
      </c>
      <c r="K2421" s="2">
        <v>0.31780000000000003</v>
      </c>
      <c r="L2421" s="18" t="str">
        <f>VLOOKUP(F2421,'BD customers'!$1:$1048576,2,FALSE)</f>
        <v>Matt Collister</v>
      </c>
      <c r="M2421" s="2">
        <f>MATCH(orders[[#This Row],[Product ID]],'BD product'!A:A,0)</f>
        <v>969</v>
      </c>
      <c r="N2421" s="2" t="str" cm="1">
        <f t="array" ref="N2421">INDEX('BD product'!A:D,M2421,2)</f>
        <v>Office Supplies</v>
      </c>
    </row>
    <row r="2422" spans="1:14" x14ac:dyDescent="0.3">
      <c r="A2422" s="3" t="s">
        <v>4480</v>
      </c>
      <c r="B2422" s="4">
        <v>43048</v>
      </c>
      <c r="C2422" s="12" t="str">
        <f t="shared" si="37"/>
        <v>2017/11</v>
      </c>
      <c r="D2422" s="4">
        <v>43053</v>
      </c>
      <c r="E2422" s="3" t="s">
        <v>21</v>
      </c>
      <c r="F2422" s="3" t="s">
        <v>4022</v>
      </c>
      <c r="G2422" s="3" t="s">
        <v>4481</v>
      </c>
      <c r="H2422" s="5">
        <v>9999</v>
      </c>
      <c r="I2422" s="2">
        <v>1</v>
      </c>
      <c r="J2422" s="2">
        <v>0</v>
      </c>
      <c r="K2422" s="2">
        <v>43.995600000000003</v>
      </c>
      <c r="L2422" s="18" t="str">
        <f>VLOOKUP(F2422,'BD customers'!$1:$1048576,2,FALSE)</f>
        <v>Matt Collister</v>
      </c>
      <c r="M2422" s="2">
        <f>MATCH(orders[[#This Row],[Product ID]],'BD product'!A:A,0)</f>
        <v>1338</v>
      </c>
      <c r="N2422" s="2" t="str" cm="1">
        <f t="array" ref="N2422">INDEX('BD product'!A:D,M2422,2)</f>
        <v>Technology</v>
      </c>
    </row>
    <row r="2423" spans="1:14" x14ac:dyDescent="0.3">
      <c r="A2423" s="3" t="s">
        <v>4483</v>
      </c>
      <c r="B2423" s="4">
        <v>42478</v>
      </c>
      <c r="C2423" s="12" t="str">
        <f t="shared" si="37"/>
        <v>2016/04</v>
      </c>
      <c r="D2423" s="4">
        <v>42483</v>
      </c>
      <c r="E2423" s="3" t="s">
        <v>21</v>
      </c>
      <c r="F2423" s="3" t="s">
        <v>4484</v>
      </c>
      <c r="G2423" s="3" t="s">
        <v>424</v>
      </c>
      <c r="H2423" s="5">
        <v>230376</v>
      </c>
      <c r="I2423" s="2">
        <v>3</v>
      </c>
      <c r="J2423" s="2">
        <v>2</v>
      </c>
      <c r="K2423" s="2">
        <v>-48.954900000000002</v>
      </c>
      <c r="L2423" s="18" t="str">
        <f>VLOOKUP(F2423,'BD customers'!$1:$1048576,2,FALSE)</f>
        <v>Clay Rozendal</v>
      </c>
      <c r="M2423" s="2">
        <f>MATCH(orders[[#This Row],[Product ID]],'BD product'!A:A,0)</f>
        <v>84</v>
      </c>
      <c r="N2423" s="2" t="str" cm="1">
        <f t="array" ref="N2423">INDEX('BD product'!A:D,M2423,2)</f>
        <v>Office Supplies</v>
      </c>
    </row>
    <row r="2424" spans="1:14" x14ac:dyDescent="0.3">
      <c r="A2424" s="3" t="s">
        <v>4483</v>
      </c>
      <c r="B2424" s="4">
        <v>42478</v>
      </c>
      <c r="C2424" s="12" t="str">
        <f t="shared" si="37"/>
        <v>2016/04</v>
      </c>
      <c r="D2424" s="4">
        <v>42483</v>
      </c>
      <c r="E2424" s="3" t="s">
        <v>21</v>
      </c>
      <c r="F2424" s="3" t="s">
        <v>4484</v>
      </c>
      <c r="G2424" s="3" t="s">
        <v>2495</v>
      </c>
      <c r="H2424" s="5">
        <v>9664</v>
      </c>
      <c r="I2424" s="2">
        <v>2</v>
      </c>
      <c r="J2424" s="2">
        <v>2</v>
      </c>
      <c r="K2424" s="2">
        <v>3.2616000000000001</v>
      </c>
      <c r="L2424" s="18" t="str">
        <f>VLOOKUP(F2424,'BD customers'!$1:$1048576,2,FALSE)</f>
        <v>Clay Rozendal</v>
      </c>
      <c r="M2424" s="2">
        <f>MATCH(orders[[#This Row],[Product ID]],'BD product'!A:A,0)</f>
        <v>672</v>
      </c>
      <c r="N2424" s="2" t="str" cm="1">
        <f t="array" ref="N2424">INDEX('BD product'!A:D,M2424,2)</f>
        <v>Office Supplies</v>
      </c>
    </row>
    <row r="2425" spans="1:14" x14ac:dyDescent="0.3">
      <c r="A2425" s="3" t="s">
        <v>4485</v>
      </c>
      <c r="B2425" s="4">
        <v>43094</v>
      </c>
      <c r="C2425" s="12" t="str">
        <f t="shared" si="37"/>
        <v>2017/12</v>
      </c>
      <c r="D2425" s="4">
        <v>43099</v>
      </c>
      <c r="E2425" s="3" t="s">
        <v>21</v>
      </c>
      <c r="F2425" s="3" t="s">
        <v>4348</v>
      </c>
      <c r="G2425" s="3" t="s">
        <v>2654</v>
      </c>
      <c r="H2425" s="5">
        <v>158928</v>
      </c>
      <c r="I2425" s="2">
        <v>7</v>
      </c>
      <c r="J2425" s="2">
        <v>2</v>
      </c>
      <c r="K2425" s="2">
        <v>41.718600000000002</v>
      </c>
      <c r="L2425" s="18" t="str">
        <f>VLOOKUP(F2425,'BD customers'!$1:$1048576,2,FALSE)</f>
        <v>Susan Vittorini</v>
      </c>
      <c r="M2425" s="2">
        <f>MATCH(orders[[#This Row],[Product ID]],'BD product'!A:A,0)</f>
        <v>723</v>
      </c>
      <c r="N2425" s="2" t="str" cm="1">
        <f t="array" ref="N2425">INDEX('BD product'!A:D,M2425,2)</f>
        <v>Technology</v>
      </c>
    </row>
    <row r="2426" spans="1:14" x14ac:dyDescent="0.3">
      <c r="A2426" s="3" t="s">
        <v>4485</v>
      </c>
      <c r="B2426" s="4">
        <v>43094</v>
      </c>
      <c r="C2426" s="12" t="str">
        <f t="shared" si="37"/>
        <v>2017/12</v>
      </c>
      <c r="D2426" s="4">
        <v>43099</v>
      </c>
      <c r="E2426" s="3" t="s">
        <v>21</v>
      </c>
      <c r="F2426" s="3" t="s">
        <v>4348</v>
      </c>
      <c r="G2426" s="3" t="s">
        <v>4394</v>
      </c>
      <c r="H2426" s="5">
        <v>13023</v>
      </c>
      <c r="I2426" s="2">
        <v>1</v>
      </c>
      <c r="J2426" s="2">
        <v>7</v>
      </c>
      <c r="K2426" s="2">
        <v>-10.4184</v>
      </c>
      <c r="L2426" s="18" t="str">
        <f>VLOOKUP(F2426,'BD customers'!$1:$1048576,2,FALSE)</f>
        <v>Susan Vittorini</v>
      </c>
      <c r="M2426" s="2">
        <f>MATCH(orders[[#This Row],[Product ID]],'BD product'!A:A,0)</f>
        <v>1313</v>
      </c>
      <c r="N2426" s="2" t="str" cm="1">
        <f t="array" ref="N2426">INDEX('BD product'!A:D,M2426,2)</f>
        <v>Office Supplies</v>
      </c>
    </row>
    <row r="2427" spans="1:14" x14ac:dyDescent="0.3">
      <c r="A2427" s="3" t="s">
        <v>4485</v>
      </c>
      <c r="B2427" s="4">
        <v>43094</v>
      </c>
      <c r="C2427" s="12" t="str">
        <f t="shared" si="37"/>
        <v>2017/12</v>
      </c>
      <c r="D2427" s="4">
        <v>43099</v>
      </c>
      <c r="E2427" s="3" t="s">
        <v>21</v>
      </c>
      <c r="F2427" s="3" t="s">
        <v>4348</v>
      </c>
      <c r="G2427" s="3" t="s">
        <v>4486</v>
      </c>
      <c r="H2427" s="5">
        <v>27306</v>
      </c>
      <c r="I2427" s="2">
        <v>2</v>
      </c>
      <c r="J2427" s="2">
        <v>4</v>
      </c>
      <c r="K2427" s="2">
        <v>-10.4673</v>
      </c>
      <c r="L2427" s="18" t="str">
        <f>VLOOKUP(F2427,'BD customers'!$1:$1048576,2,FALSE)</f>
        <v>Susan Vittorini</v>
      </c>
      <c r="M2427" s="2">
        <f>MATCH(orders[[#This Row],[Product ID]],'BD product'!A:A,0)</f>
        <v>1339</v>
      </c>
      <c r="N2427" s="2" t="str" cm="1">
        <f t="array" ref="N2427">INDEX('BD product'!A:D,M2427,2)</f>
        <v>Furniture</v>
      </c>
    </row>
    <row r="2428" spans="1:14" x14ac:dyDescent="0.3">
      <c r="A2428" s="3" t="s">
        <v>4485</v>
      </c>
      <c r="B2428" s="4">
        <v>43094</v>
      </c>
      <c r="C2428" s="12" t="str">
        <f t="shared" si="37"/>
        <v>2017/12</v>
      </c>
      <c r="D2428" s="4">
        <v>43099</v>
      </c>
      <c r="E2428" s="3" t="s">
        <v>21</v>
      </c>
      <c r="F2428" s="3" t="s">
        <v>4348</v>
      </c>
      <c r="G2428" s="3" t="s">
        <v>4033</v>
      </c>
      <c r="H2428" s="5">
        <v>39312</v>
      </c>
      <c r="I2428" s="2">
        <v>13</v>
      </c>
      <c r="J2428" s="2">
        <v>2</v>
      </c>
      <c r="K2428" s="2">
        <v>12.776400000000001</v>
      </c>
      <c r="L2428" s="18" t="str">
        <f>VLOOKUP(F2428,'BD customers'!$1:$1048576,2,FALSE)</f>
        <v>Susan Vittorini</v>
      </c>
      <c r="M2428" s="2">
        <f>MATCH(orders[[#This Row],[Product ID]],'BD product'!A:A,0)</f>
        <v>1230</v>
      </c>
      <c r="N2428" s="2" t="str" cm="1">
        <f t="array" ref="N2428">INDEX('BD product'!A:D,M2428,2)</f>
        <v>Office Supplies</v>
      </c>
    </row>
    <row r="2429" spans="1:14" x14ac:dyDescent="0.3">
      <c r="A2429" s="3" t="s">
        <v>4488</v>
      </c>
      <c r="B2429" s="4">
        <v>42532</v>
      </c>
      <c r="C2429" s="12" t="str">
        <f t="shared" si="37"/>
        <v>2016/06</v>
      </c>
      <c r="D2429" s="4">
        <v>42538</v>
      </c>
      <c r="E2429" s="3" t="s">
        <v>21</v>
      </c>
      <c r="F2429" s="3" t="s">
        <v>167</v>
      </c>
      <c r="G2429" s="3" t="s">
        <v>4489</v>
      </c>
      <c r="H2429" s="5">
        <v>1344</v>
      </c>
      <c r="I2429" s="2">
        <v>4</v>
      </c>
      <c r="J2429" s="2">
        <v>8</v>
      </c>
      <c r="K2429" s="2">
        <v>-2.1503999999999999</v>
      </c>
      <c r="L2429" s="18" t="str">
        <f>VLOOKUP(F2429,'BD customers'!$1:$1048576,2,FALSE)</f>
        <v>Mary Zewe</v>
      </c>
      <c r="M2429" s="2">
        <f>MATCH(orders[[#This Row],[Product ID]],'BD product'!A:A,0)</f>
        <v>1340</v>
      </c>
      <c r="N2429" s="2" t="str" cm="1">
        <f t="array" ref="N2429">INDEX('BD product'!A:D,M2429,2)</f>
        <v>Office Supplies</v>
      </c>
    </row>
    <row r="2430" spans="1:14" x14ac:dyDescent="0.3">
      <c r="A2430" s="3" t="s">
        <v>4488</v>
      </c>
      <c r="B2430" s="4">
        <v>42532</v>
      </c>
      <c r="C2430" s="12" t="str">
        <f t="shared" si="37"/>
        <v>2016/06</v>
      </c>
      <c r="D2430" s="4">
        <v>42538</v>
      </c>
      <c r="E2430" s="3" t="s">
        <v>21</v>
      </c>
      <c r="F2430" s="3" t="s">
        <v>167</v>
      </c>
      <c r="G2430" s="3" t="s">
        <v>4491</v>
      </c>
      <c r="H2430" s="5">
        <v>8272</v>
      </c>
      <c r="I2430" s="2">
        <v>4</v>
      </c>
      <c r="J2430" s="2">
        <v>8</v>
      </c>
      <c r="K2430" s="2">
        <v>-13.6488</v>
      </c>
      <c r="L2430" s="18" t="str">
        <f>VLOOKUP(F2430,'BD customers'!$1:$1048576,2,FALSE)</f>
        <v>Mary Zewe</v>
      </c>
      <c r="M2430" s="2">
        <f>MATCH(orders[[#This Row],[Product ID]],'BD product'!A:A,0)</f>
        <v>1341</v>
      </c>
      <c r="N2430" s="2" t="str" cm="1">
        <f t="array" ref="N2430">INDEX('BD product'!A:D,M2430,2)</f>
        <v>Office Supplies</v>
      </c>
    </row>
    <row r="2431" spans="1:14" x14ac:dyDescent="0.3">
      <c r="A2431" s="3" t="s">
        <v>4488</v>
      </c>
      <c r="B2431" s="4">
        <v>42532</v>
      </c>
      <c r="C2431" s="12" t="str">
        <f t="shared" si="37"/>
        <v>2016/06</v>
      </c>
      <c r="D2431" s="4">
        <v>42538</v>
      </c>
      <c r="E2431" s="3" t="s">
        <v>21</v>
      </c>
      <c r="F2431" s="3" t="s">
        <v>167</v>
      </c>
      <c r="G2431" s="3" t="s">
        <v>3580</v>
      </c>
      <c r="H2431" s="5">
        <v>12544</v>
      </c>
      <c r="I2431" s="2">
        <v>7</v>
      </c>
      <c r="J2431" s="2">
        <v>6</v>
      </c>
      <c r="K2431" s="2">
        <v>-9.0944000000000003</v>
      </c>
      <c r="L2431" s="18" t="str">
        <f>VLOOKUP(F2431,'BD customers'!$1:$1048576,2,FALSE)</f>
        <v>Mary Zewe</v>
      </c>
      <c r="M2431" s="2">
        <f>MATCH(orders[[#This Row],[Product ID]],'BD product'!A:A,0)</f>
        <v>1075</v>
      </c>
      <c r="N2431" s="2" t="str" cm="1">
        <f t="array" ref="N2431">INDEX('BD product'!A:D,M2431,2)</f>
        <v>Furniture</v>
      </c>
    </row>
    <row r="2432" spans="1:14" x14ac:dyDescent="0.3">
      <c r="A2432" s="3" t="s">
        <v>4493</v>
      </c>
      <c r="B2432" s="4">
        <v>42868</v>
      </c>
      <c r="C2432" s="12" t="str">
        <f t="shared" si="37"/>
        <v>2017/05</v>
      </c>
      <c r="D2432" s="4">
        <v>42875</v>
      </c>
      <c r="E2432" s="3" t="s">
        <v>21</v>
      </c>
      <c r="F2432" s="3" t="s">
        <v>796</v>
      </c>
      <c r="G2432" s="3" t="s">
        <v>25</v>
      </c>
      <c r="H2432" s="5">
        <v>5848</v>
      </c>
      <c r="I2432" s="2">
        <v>8</v>
      </c>
      <c r="J2432" s="2">
        <v>0</v>
      </c>
      <c r="K2432" s="2">
        <v>27.485600000000002</v>
      </c>
      <c r="L2432" s="18" t="str">
        <f>VLOOKUP(F2432,'BD customers'!$1:$1048576,2,FALSE)</f>
        <v>Ross Baird</v>
      </c>
      <c r="M2432" s="2">
        <f>MATCH(orders[[#This Row],[Product ID]],'BD product'!A:A,0)</f>
        <v>4</v>
      </c>
      <c r="N2432" s="2" t="str" cm="1">
        <f t="array" ref="N2432">INDEX('BD product'!A:D,M2432,2)</f>
        <v>Office Supplies</v>
      </c>
    </row>
    <row r="2433" spans="1:14" x14ac:dyDescent="0.3">
      <c r="A2433" s="3" t="s">
        <v>4494</v>
      </c>
      <c r="B2433" s="4">
        <v>43097</v>
      </c>
      <c r="C2433" s="12" t="str">
        <f t="shared" si="37"/>
        <v>2017/12</v>
      </c>
      <c r="D2433" s="4">
        <v>43102</v>
      </c>
      <c r="E2433" s="3" t="s">
        <v>21</v>
      </c>
      <c r="F2433" s="3" t="s">
        <v>2485</v>
      </c>
      <c r="G2433" s="3" t="s">
        <v>1449</v>
      </c>
      <c r="H2433" s="5">
        <v>74</v>
      </c>
      <c r="I2433" s="2">
        <v>2</v>
      </c>
      <c r="J2433" s="2">
        <v>0</v>
      </c>
      <c r="K2433" s="2">
        <v>0.3034</v>
      </c>
      <c r="L2433" s="18" t="str">
        <f>VLOOKUP(F2433,'BD customers'!$1:$1048576,2,FALSE)</f>
        <v>Harry Marie</v>
      </c>
      <c r="M2433" s="2">
        <f>MATCH(orders[[#This Row],[Product ID]],'BD product'!A:A,0)</f>
        <v>347</v>
      </c>
      <c r="N2433" s="2" t="str" cm="1">
        <f t="array" ref="N2433">INDEX('BD product'!A:D,M2433,2)</f>
        <v>Furniture</v>
      </c>
    </row>
    <row r="2434" spans="1:14" x14ac:dyDescent="0.3">
      <c r="A2434" s="3" t="s">
        <v>4495</v>
      </c>
      <c r="B2434" s="4">
        <v>41723</v>
      </c>
      <c r="C2434" s="12" t="str">
        <f t="shared" ref="C2434:C2497" si="38">TEXT(B2434,"aaaa/mm")</f>
        <v>2014/03</v>
      </c>
      <c r="D2434" s="4">
        <v>41730</v>
      </c>
      <c r="E2434" s="3" t="s">
        <v>21</v>
      </c>
      <c r="F2434" s="3" t="s">
        <v>4496</v>
      </c>
      <c r="G2434" s="3" t="s">
        <v>4497</v>
      </c>
      <c r="H2434" s="5">
        <v>366786</v>
      </c>
      <c r="I2434" s="2">
        <v>7</v>
      </c>
      <c r="J2434" s="2">
        <v>1</v>
      </c>
      <c r="K2434" s="2">
        <v>65.206400000000002</v>
      </c>
      <c r="L2434" s="18" t="str">
        <f>VLOOKUP(F2434,'BD customers'!$1:$1048576,2,FALSE)</f>
        <v>Annie Zypern</v>
      </c>
      <c r="M2434" s="2">
        <f>MATCH(orders[[#This Row],[Product ID]],'BD product'!A:A,0)</f>
        <v>1342</v>
      </c>
      <c r="N2434" s="2" t="str" cm="1">
        <f t="array" ref="N2434">INDEX('BD product'!A:D,M2434,2)</f>
        <v>Furniture</v>
      </c>
    </row>
    <row r="2435" spans="1:14" x14ac:dyDescent="0.3">
      <c r="A2435" s="3" t="s">
        <v>4499</v>
      </c>
      <c r="B2435" s="4">
        <v>42883</v>
      </c>
      <c r="C2435" s="12" t="str">
        <f t="shared" si="38"/>
        <v>2017/05</v>
      </c>
      <c r="D2435" s="4">
        <v>42887</v>
      </c>
      <c r="E2435" s="3" t="s">
        <v>21</v>
      </c>
      <c r="F2435" s="3" t="s">
        <v>828</v>
      </c>
      <c r="G2435" s="3" t="s">
        <v>4149</v>
      </c>
      <c r="H2435" s="5">
        <v>54368</v>
      </c>
      <c r="I2435" s="2">
        <v>4</v>
      </c>
      <c r="J2435" s="2">
        <v>2</v>
      </c>
      <c r="K2435" s="2">
        <v>4.0776000000000003</v>
      </c>
      <c r="L2435" s="18" t="str">
        <f>VLOOKUP(F2435,'BD customers'!$1:$1048576,2,FALSE)</f>
        <v>Jonathan Howell</v>
      </c>
      <c r="M2435" s="2">
        <f>MATCH(orders[[#This Row],[Product ID]],'BD product'!A:A,0)</f>
        <v>1261</v>
      </c>
      <c r="N2435" s="2" t="str" cm="1">
        <f t="array" ref="N2435">INDEX('BD product'!A:D,M2435,2)</f>
        <v>Technology</v>
      </c>
    </row>
    <row r="2436" spans="1:14" x14ac:dyDescent="0.3">
      <c r="A2436" s="3" t="s">
        <v>4500</v>
      </c>
      <c r="B2436" s="4">
        <v>42322</v>
      </c>
      <c r="C2436" s="12" t="str">
        <f t="shared" si="38"/>
        <v>2015/11</v>
      </c>
      <c r="D2436" s="4">
        <v>42325</v>
      </c>
      <c r="E2436" s="3" t="s">
        <v>64</v>
      </c>
      <c r="F2436" s="3" t="s">
        <v>4322</v>
      </c>
      <c r="G2436" s="3" t="s">
        <v>2334</v>
      </c>
      <c r="H2436" s="5">
        <v>3396</v>
      </c>
      <c r="I2436" s="2">
        <v>2</v>
      </c>
      <c r="J2436" s="2">
        <v>0</v>
      </c>
      <c r="K2436" s="2">
        <v>0.16980000000000001</v>
      </c>
      <c r="L2436" s="18" t="str">
        <f>VLOOKUP(F2436,'BD customers'!$1:$1048576,2,FALSE)</f>
        <v>Patrick Jones</v>
      </c>
      <c r="M2436" s="2">
        <f>MATCH(orders[[#This Row],[Product ID]],'BD product'!A:A,0)</f>
        <v>620</v>
      </c>
      <c r="N2436" s="2" t="str" cm="1">
        <f t="array" ref="N2436">INDEX('BD product'!A:D,M2436,2)</f>
        <v>Office Supplies</v>
      </c>
    </row>
    <row r="2437" spans="1:14" x14ac:dyDescent="0.3">
      <c r="A2437" s="3" t="s">
        <v>4500</v>
      </c>
      <c r="B2437" s="4">
        <v>42322</v>
      </c>
      <c r="C2437" s="12" t="str">
        <f t="shared" si="38"/>
        <v>2015/11</v>
      </c>
      <c r="D2437" s="4">
        <v>42325</v>
      </c>
      <c r="E2437" s="3" t="s">
        <v>64</v>
      </c>
      <c r="F2437" s="3" t="s">
        <v>4322</v>
      </c>
      <c r="G2437" s="3" t="s">
        <v>4501</v>
      </c>
      <c r="H2437" s="5">
        <v>82611</v>
      </c>
      <c r="I2437" s="2">
        <v>3</v>
      </c>
      <c r="J2437" s="2">
        <v>0</v>
      </c>
      <c r="K2437" s="2">
        <v>322.18290000000002</v>
      </c>
      <c r="L2437" s="18" t="str">
        <f>VLOOKUP(F2437,'BD customers'!$1:$1048576,2,FALSE)</f>
        <v>Patrick Jones</v>
      </c>
      <c r="M2437" s="2">
        <f>MATCH(orders[[#This Row],[Product ID]],'BD product'!A:A,0)</f>
        <v>1343</v>
      </c>
      <c r="N2437" s="2" t="str" cm="1">
        <f t="array" ref="N2437">INDEX('BD product'!A:D,M2437,2)</f>
        <v>Office Supplies</v>
      </c>
    </row>
    <row r="2438" spans="1:14" x14ac:dyDescent="0.3">
      <c r="A2438" s="3" t="s">
        <v>4503</v>
      </c>
      <c r="B2438" s="4">
        <v>42919</v>
      </c>
      <c r="C2438" s="12" t="str">
        <f t="shared" si="38"/>
        <v>2017/07</v>
      </c>
      <c r="D2438" s="4">
        <v>42926</v>
      </c>
      <c r="E2438" s="3" t="s">
        <v>21</v>
      </c>
      <c r="F2438" s="3" t="s">
        <v>2075</v>
      </c>
      <c r="G2438" s="3" t="s">
        <v>379</v>
      </c>
      <c r="H2438" s="5">
        <v>54585</v>
      </c>
      <c r="I2438" s="2">
        <v>9</v>
      </c>
      <c r="J2438" s="2">
        <v>0</v>
      </c>
      <c r="K2438" s="2">
        <v>114.6285</v>
      </c>
      <c r="L2438" s="18" t="str">
        <f>VLOOKUP(F2438,'BD customers'!$1:$1048576,2,FALSE)</f>
        <v>Christina Anderson</v>
      </c>
      <c r="M2438" s="2">
        <f>MATCH(orders[[#This Row],[Product ID]],'BD product'!A:A,0)</f>
        <v>73</v>
      </c>
      <c r="N2438" s="2" t="str" cm="1">
        <f t="array" ref="N2438">INDEX('BD product'!A:D,M2438,2)</f>
        <v>Furniture</v>
      </c>
    </row>
    <row r="2439" spans="1:14" x14ac:dyDescent="0.3">
      <c r="A2439" s="3" t="s">
        <v>4504</v>
      </c>
      <c r="B2439" s="4">
        <v>41961</v>
      </c>
      <c r="C2439" s="12" t="str">
        <f t="shared" si="38"/>
        <v>2014/11</v>
      </c>
      <c r="D2439" s="4">
        <v>41963</v>
      </c>
      <c r="E2439" s="3" t="s">
        <v>11</v>
      </c>
      <c r="F2439" s="3" t="s">
        <v>4505</v>
      </c>
      <c r="G2439" s="3" t="s">
        <v>4506</v>
      </c>
      <c r="H2439" s="5">
        <v>14598</v>
      </c>
      <c r="I2439" s="2">
        <v>2</v>
      </c>
      <c r="J2439" s="2">
        <v>5</v>
      </c>
      <c r="K2439" s="2">
        <v>-99.266400000000004</v>
      </c>
      <c r="L2439" s="18" t="str">
        <f>VLOOKUP(F2439,'BD customers'!$1:$1048576,2,FALSE)</f>
        <v>Pierre Wener</v>
      </c>
      <c r="M2439" s="2">
        <f>MATCH(orders[[#This Row],[Product ID]],'BD product'!A:A,0)</f>
        <v>1344</v>
      </c>
      <c r="N2439" s="2" t="str" cm="1">
        <f t="array" ref="N2439">INDEX('BD product'!A:D,M2439,2)</f>
        <v>Furniture</v>
      </c>
    </row>
    <row r="2440" spans="1:14" x14ac:dyDescent="0.3">
      <c r="A2440" s="3" t="s">
        <v>4504</v>
      </c>
      <c r="B2440" s="4">
        <v>41961</v>
      </c>
      <c r="C2440" s="12" t="str">
        <f t="shared" si="38"/>
        <v>2014/11</v>
      </c>
      <c r="D2440" s="4">
        <v>41963</v>
      </c>
      <c r="E2440" s="3" t="s">
        <v>11</v>
      </c>
      <c r="F2440" s="3" t="s">
        <v>4505</v>
      </c>
      <c r="G2440" s="3" t="s">
        <v>3029</v>
      </c>
      <c r="H2440" s="5">
        <v>35808</v>
      </c>
      <c r="I2440" s="2">
        <v>4</v>
      </c>
      <c r="J2440" s="2">
        <v>2</v>
      </c>
      <c r="K2440" s="2">
        <v>12.5328</v>
      </c>
      <c r="L2440" s="18" t="str">
        <f>VLOOKUP(F2440,'BD customers'!$1:$1048576,2,FALSE)</f>
        <v>Pierre Wener</v>
      </c>
      <c r="M2440" s="2">
        <f>MATCH(orders[[#This Row],[Product ID]],'BD product'!A:A,0)</f>
        <v>864</v>
      </c>
      <c r="N2440" s="2" t="str" cm="1">
        <f t="array" ref="N2440">INDEX('BD product'!A:D,M2440,2)</f>
        <v>Office Supplies</v>
      </c>
    </row>
    <row r="2441" spans="1:14" x14ac:dyDescent="0.3">
      <c r="A2441" s="3" t="s">
        <v>4508</v>
      </c>
      <c r="B2441" s="4">
        <v>42933</v>
      </c>
      <c r="C2441" s="12" t="str">
        <f t="shared" si="38"/>
        <v>2017/07</v>
      </c>
      <c r="D2441" s="4">
        <v>42938</v>
      </c>
      <c r="E2441" s="3" t="s">
        <v>21</v>
      </c>
      <c r="F2441" s="3" t="s">
        <v>2011</v>
      </c>
      <c r="G2441" s="3" t="s">
        <v>2362</v>
      </c>
      <c r="H2441" s="5">
        <v>7904</v>
      </c>
      <c r="I2441" s="2">
        <v>2</v>
      </c>
      <c r="J2441" s="2">
        <v>2</v>
      </c>
      <c r="K2441" s="2">
        <v>2.1736</v>
      </c>
      <c r="L2441" s="18" t="str">
        <f>VLOOKUP(F2441,'BD customers'!$1:$1048576,2,FALSE)</f>
        <v>Shaun Weien</v>
      </c>
      <c r="M2441" s="2">
        <f>MATCH(orders[[#This Row],[Product ID]],'BD product'!A:A,0)</f>
        <v>629</v>
      </c>
      <c r="N2441" s="2" t="str" cm="1">
        <f t="array" ref="N2441">INDEX('BD product'!A:D,M2441,2)</f>
        <v>Furniture</v>
      </c>
    </row>
    <row r="2442" spans="1:14" x14ac:dyDescent="0.3">
      <c r="A2442" s="3" t="s">
        <v>4509</v>
      </c>
      <c r="B2442" s="4">
        <v>42512</v>
      </c>
      <c r="C2442" s="12" t="str">
        <f t="shared" si="38"/>
        <v>2016/05</v>
      </c>
      <c r="D2442" s="4">
        <v>42517</v>
      </c>
      <c r="E2442" s="3" t="s">
        <v>21</v>
      </c>
      <c r="F2442" s="3" t="s">
        <v>4152</v>
      </c>
      <c r="G2442" s="3" t="s">
        <v>1303</v>
      </c>
      <c r="H2442" s="5">
        <v>3450</v>
      </c>
      <c r="I2442" s="2">
        <v>5</v>
      </c>
      <c r="J2442" s="2">
        <v>0</v>
      </c>
      <c r="K2442" s="2">
        <v>0.86250000000000004</v>
      </c>
      <c r="L2442" s="18" t="str">
        <f>VLOOKUP(F2442,'BD customers'!$1:$1048576,2,FALSE)</f>
        <v>Art Ferguson</v>
      </c>
      <c r="M2442" s="2">
        <f>MATCH(orders[[#This Row],[Product ID]],'BD product'!A:A,0)</f>
        <v>304</v>
      </c>
      <c r="N2442" s="2" t="str" cm="1">
        <f t="array" ref="N2442">INDEX('BD product'!A:D,M2442,2)</f>
        <v>Technology</v>
      </c>
    </row>
    <row r="2443" spans="1:14" x14ac:dyDescent="0.3">
      <c r="A2443" s="3" t="s">
        <v>4509</v>
      </c>
      <c r="B2443" s="4">
        <v>42512</v>
      </c>
      <c r="C2443" s="12" t="str">
        <f t="shared" si="38"/>
        <v>2016/05</v>
      </c>
      <c r="D2443" s="4">
        <v>42517</v>
      </c>
      <c r="E2443" s="3" t="s">
        <v>21</v>
      </c>
      <c r="F2443" s="3" t="s">
        <v>4152</v>
      </c>
      <c r="G2443" s="3" t="s">
        <v>950</v>
      </c>
      <c r="H2443" s="5">
        <v>174286</v>
      </c>
      <c r="I2443" s="2">
        <v>2</v>
      </c>
      <c r="J2443" s="2">
        <v>3</v>
      </c>
      <c r="K2443" s="2">
        <v>-19.918399999999998</v>
      </c>
      <c r="L2443" s="18" t="str">
        <f>VLOOKUP(F2443,'BD customers'!$1:$1048576,2,FALSE)</f>
        <v>Art Ferguson</v>
      </c>
      <c r="M2443" s="2">
        <f>MATCH(orders[[#This Row],[Product ID]],'BD product'!A:A,0)</f>
        <v>211</v>
      </c>
      <c r="N2443" s="2" t="str" cm="1">
        <f t="array" ref="N2443">INDEX('BD product'!A:D,M2443,2)</f>
        <v>Furniture</v>
      </c>
    </row>
    <row r="2444" spans="1:14" x14ac:dyDescent="0.3">
      <c r="A2444" s="3" t="s">
        <v>4509</v>
      </c>
      <c r="B2444" s="4">
        <v>42512</v>
      </c>
      <c r="C2444" s="12" t="str">
        <f t="shared" si="38"/>
        <v>2016/05</v>
      </c>
      <c r="D2444" s="4">
        <v>42517</v>
      </c>
      <c r="E2444" s="3" t="s">
        <v>21</v>
      </c>
      <c r="F2444" s="3" t="s">
        <v>4152</v>
      </c>
      <c r="G2444" s="3" t="s">
        <v>883</v>
      </c>
      <c r="H2444" s="5">
        <v>66284</v>
      </c>
      <c r="I2444" s="2">
        <v>4</v>
      </c>
      <c r="J2444" s="2">
        <v>0</v>
      </c>
      <c r="K2444" s="2">
        <v>172.33840000000001</v>
      </c>
      <c r="L2444" s="18" t="str">
        <f>VLOOKUP(F2444,'BD customers'!$1:$1048576,2,FALSE)</f>
        <v>Art Ferguson</v>
      </c>
      <c r="M2444" s="2">
        <f>MATCH(orders[[#This Row],[Product ID]],'BD product'!A:A,0)</f>
        <v>192</v>
      </c>
      <c r="N2444" s="2" t="str" cm="1">
        <f t="array" ref="N2444">INDEX('BD product'!A:D,M2444,2)</f>
        <v>Office Supplies</v>
      </c>
    </row>
    <row r="2445" spans="1:14" x14ac:dyDescent="0.3">
      <c r="A2445" s="3" t="s">
        <v>4509</v>
      </c>
      <c r="B2445" s="4">
        <v>42512</v>
      </c>
      <c r="C2445" s="12" t="str">
        <f t="shared" si="38"/>
        <v>2016/05</v>
      </c>
      <c r="D2445" s="4">
        <v>42517</v>
      </c>
      <c r="E2445" s="3" t="s">
        <v>21</v>
      </c>
      <c r="F2445" s="3" t="s">
        <v>4152</v>
      </c>
      <c r="G2445" s="3" t="s">
        <v>1813</v>
      </c>
      <c r="H2445" s="5">
        <v>951</v>
      </c>
      <c r="I2445" s="2">
        <v>5</v>
      </c>
      <c r="J2445" s="2">
        <v>0</v>
      </c>
      <c r="K2445" s="2">
        <v>3.0432000000000001</v>
      </c>
      <c r="L2445" s="18" t="str">
        <f>VLOOKUP(F2445,'BD customers'!$1:$1048576,2,FALSE)</f>
        <v>Art Ferguson</v>
      </c>
      <c r="M2445" s="2">
        <f>MATCH(orders[[#This Row],[Product ID]],'BD product'!A:A,0)</f>
        <v>454</v>
      </c>
      <c r="N2445" s="2" t="str" cm="1">
        <f t="array" ref="N2445">INDEX('BD product'!A:D,M2445,2)</f>
        <v>Technology</v>
      </c>
    </row>
    <row r="2446" spans="1:14" x14ac:dyDescent="0.3">
      <c r="A2446" s="3" t="s">
        <v>4509</v>
      </c>
      <c r="B2446" s="4">
        <v>42512</v>
      </c>
      <c r="C2446" s="12" t="str">
        <f t="shared" si="38"/>
        <v>2016/05</v>
      </c>
      <c r="D2446" s="4">
        <v>42517</v>
      </c>
      <c r="E2446" s="3" t="s">
        <v>21</v>
      </c>
      <c r="F2446" s="3" t="s">
        <v>4152</v>
      </c>
      <c r="G2446" s="3" t="s">
        <v>4510</v>
      </c>
      <c r="H2446" s="5">
        <v>2688</v>
      </c>
      <c r="I2446" s="2">
        <v>6</v>
      </c>
      <c r="J2446" s="2">
        <v>0</v>
      </c>
      <c r="K2446" s="2">
        <v>12.9024</v>
      </c>
      <c r="L2446" s="18" t="str">
        <f>VLOOKUP(F2446,'BD customers'!$1:$1048576,2,FALSE)</f>
        <v>Art Ferguson</v>
      </c>
      <c r="M2446" s="2">
        <f>MATCH(orders[[#This Row],[Product ID]],'BD product'!A:A,0)</f>
        <v>1345</v>
      </c>
      <c r="N2446" s="2" t="str" cm="1">
        <f t="array" ref="N2446">INDEX('BD product'!A:D,M2446,2)</f>
        <v>Office Supplies</v>
      </c>
    </row>
    <row r="2447" spans="1:14" x14ac:dyDescent="0.3">
      <c r="A2447" s="3" t="s">
        <v>4509</v>
      </c>
      <c r="B2447" s="4">
        <v>42512</v>
      </c>
      <c r="C2447" s="12" t="str">
        <f t="shared" si="38"/>
        <v>2016/05</v>
      </c>
      <c r="D2447" s="4">
        <v>42517</v>
      </c>
      <c r="E2447" s="3" t="s">
        <v>21</v>
      </c>
      <c r="F2447" s="3" t="s">
        <v>4152</v>
      </c>
      <c r="G2447" s="3" t="s">
        <v>3290</v>
      </c>
      <c r="H2447" s="5">
        <v>25798</v>
      </c>
      <c r="I2447" s="2">
        <v>2</v>
      </c>
      <c r="J2447" s="2">
        <v>0</v>
      </c>
      <c r="K2447" s="2">
        <v>74.8142</v>
      </c>
      <c r="L2447" s="18" t="str">
        <f>VLOOKUP(F2447,'BD customers'!$1:$1048576,2,FALSE)</f>
        <v>Art Ferguson</v>
      </c>
      <c r="M2447" s="2">
        <f>MATCH(orders[[#This Row],[Product ID]],'BD product'!A:A,0)</f>
        <v>959</v>
      </c>
      <c r="N2447" s="2" t="str" cm="1">
        <f t="array" ref="N2447">INDEX('BD product'!A:D,M2447,2)</f>
        <v>Technology</v>
      </c>
    </row>
    <row r="2448" spans="1:14" x14ac:dyDescent="0.3">
      <c r="A2448" s="3" t="s">
        <v>4512</v>
      </c>
      <c r="B2448" s="4">
        <v>42272</v>
      </c>
      <c r="C2448" s="12" t="str">
        <f t="shared" si="38"/>
        <v>2015/09</v>
      </c>
      <c r="D2448" s="4">
        <v>42278</v>
      </c>
      <c r="E2448" s="3" t="s">
        <v>21</v>
      </c>
      <c r="F2448" s="3" t="s">
        <v>3997</v>
      </c>
      <c r="G2448" s="3" t="s">
        <v>2754</v>
      </c>
      <c r="H2448" s="5">
        <v>1748</v>
      </c>
      <c r="I2448" s="2">
        <v>2</v>
      </c>
      <c r="J2448" s="2">
        <v>0</v>
      </c>
      <c r="K2448" s="2">
        <v>8.2156000000000002</v>
      </c>
      <c r="L2448" s="18" t="str">
        <f>VLOOKUP(F2448,'BD customers'!$1:$1048576,2,FALSE)</f>
        <v>Anne McFarland</v>
      </c>
      <c r="M2448" s="2">
        <f>MATCH(orders[[#This Row],[Product ID]],'BD product'!A:A,0)</f>
        <v>757</v>
      </c>
      <c r="N2448" s="2" t="str" cm="1">
        <f t="array" ref="N2448">INDEX('BD product'!A:D,M2448,2)</f>
        <v>Office Supplies</v>
      </c>
    </row>
    <row r="2449" spans="1:14" x14ac:dyDescent="0.3">
      <c r="A2449" s="3" t="s">
        <v>4513</v>
      </c>
      <c r="B2449" s="4">
        <v>42674</v>
      </c>
      <c r="C2449" s="12" t="str">
        <f t="shared" si="38"/>
        <v>2016/10</v>
      </c>
      <c r="D2449" s="4">
        <v>42680</v>
      </c>
      <c r="E2449" s="3" t="s">
        <v>21</v>
      </c>
      <c r="F2449" s="3" t="s">
        <v>1922</v>
      </c>
      <c r="G2449" s="3" t="s">
        <v>3767</v>
      </c>
      <c r="H2449" s="5">
        <v>492835</v>
      </c>
      <c r="I2449" s="2">
        <v>5</v>
      </c>
      <c r="J2449" s="2">
        <v>3</v>
      </c>
      <c r="K2449" s="2">
        <v>-1.4080999999999999</v>
      </c>
      <c r="L2449" s="18" t="str">
        <f>VLOOKUP(F2449,'BD customers'!$1:$1048576,2,FALSE)</f>
        <v>Bill Donatelli</v>
      </c>
      <c r="M2449" s="2">
        <f>MATCH(orders[[#This Row],[Product ID]],'BD product'!A:A,0)</f>
        <v>1155</v>
      </c>
      <c r="N2449" s="2" t="str" cm="1">
        <f t="array" ref="N2449">INDEX('BD product'!A:D,M2449,2)</f>
        <v>Furniture</v>
      </c>
    </row>
    <row r="2450" spans="1:14" x14ac:dyDescent="0.3">
      <c r="A2450" s="3" t="s">
        <v>4514</v>
      </c>
      <c r="B2450" s="4">
        <v>42261</v>
      </c>
      <c r="C2450" s="12" t="str">
        <f t="shared" si="38"/>
        <v>2015/09</v>
      </c>
      <c r="D2450" s="4">
        <v>42264</v>
      </c>
      <c r="E2450" s="3" t="s">
        <v>11</v>
      </c>
      <c r="F2450" s="3" t="s">
        <v>1033</v>
      </c>
      <c r="G2450" s="3" t="s">
        <v>1758</v>
      </c>
      <c r="H2450" s="5">
        <v>26949</v>
      </c>
      <c r="I2450" s="2">
        <v>3</v>
      </c>
      <c r="J2450" s="2">
        <v>0</v>
      </c>
      <c r="K2450" s="2">
        <v>5.3898000000000001</v>
      </c>
      <c r="L2450" s="18" t="str">
        <f>VLOOKUP(F2450,'BD customers'!$1:$1048576,2,FALSE)</f>
        <v>Christopher Martinez</v>
      </c>
      <c r="M2450" s="2">
        <f>MATCH(orders[[#This Row],[Product ID]],'BD product'!A:A,0)</f>
        <v>437</v>
      </c>
      <c r="N2450" s="2" t="str" cm="1">
        <f t="array" ref="N2450">INDEX('BD product'!A:D,M2450,2)</f>
        <v>Office Supplies</v>
      </c>
    </row>
    <row r="2451" spans="1:14" x14ac:dyDescent="0.3">
      <c r="A2451" s="3" t="s">
        <v>4515</v>
      </c>
      <c r="B2451" s="4">
        <v>42679</v>
      </c>
      <c r="C2451" s="12" t="str">
        <f t="shared" si="38"/>
        <v>2016/11</v>
      </c>
      <c r="D2451" s="4">
        <v>42684</v>
      </c>
      <c r="E2451" s="3" t="s">
        <v>21</v>
      </c>
      <c r="F2451" s="3" t="s">
        <v>423</v>
      </c>
      <c r="G2451" s="3" t="s">
        <v>4516</v>
      </c>
      <c r="H2451" s="5">
        <v>2912</v>
      </c>
      <c r="I2451" s="2">
        <v>5</v>
      </c>
      <c r="J2451" s="2">
        <v>2</v>
      </c>
      <c r="K2451" s="2">
        <v>0.98280000000000001</v>
      </c>
      <c r="L2451" s="18" t="str">
        <f>VLOOKUP(F2451,'BD customers'!$1:$1048576,2,FALSE)</f>
        <v>Christopher Schild</v>
      </c>
      <c r="M2451" s="2">
        <f>MATCH(orders[[#This Row],[Product ID]],'BD product'!A:A,0)</f>
        <v>1346</v>
      </c>
      <c r="N2451" s="2" t="str" cm="1">
        <f t="array" ref="N2451">INDEX('BD product'!A:D,M2451,2)</f>
        <v>Office Supplies</v>
      </c>
    </row>
    <row r="2452" spans="1:14" x14ac:dyDescent="0.3">
      <c r="A2452" s="3" t="s">
        <v>4518</v>
      </c>
      <c r="B2452" s="4">
        <v>42811</v>
      </c>
      <c r="C2452" s="12" t="str">
        <f t="shared" si="38"/>
        <v>2017/03</v>
      </c>
      <c r="D2452" s="4">
        <v>42816</v>
      </c>
      <c r="E2452" s="3" t="s">
        <v>11</v>
      </c>
      <c r="F2452" s="3" t="s">
        <v>4245</v>
      </c>
      <c r="G2452" s="3" t="s">
        <v>4519</v>
      </c>
      <c r="H2452" s="5">
        <v>1875</v>
      </c>
      <c r="I2452" s="2">
        <v>5</v>
      </c>
      <c r="J2452" s="2">
        <v>0</v>
      </c>
      <c r="K2452" s="2">
        <v>8.9999999999999993E-3</v>
      </c>
      <c r="L2452" s="18" t="str">
        <f>VLOOKUP(F2452,'BD customers'!$1:$1048576,2,FALSE)</f>
        <v>Denny Blanton</v>
      </c>
      <c r="M2452" s="2">
        <f>MATCH(orders[[#This Row],[Product ID]],'BD product'!A:A,0)</f>
        <v>1347</v>
      </c>
      <c r="N2452" s="2" t="str" cm="1">
        <f t="array" ref="N2452">INDEX('BD product'!A:D,M2452,2)</f>
        <v>Office Supplies</v>
      </c>
    </row>
    <row r="2453" spans="1:14" x14ac:dyDescent="0.3">
      <c r="A2453" s="3" t="s">
        <v>4518</v>
      </c>
      <c r="B2453" s="4">
        <v>42811</v>
      </c>
      <c r="C2453" s="12" t="str">
        <f t="shared" si="38"/>
        <v>2017/03</v>
      </c>
      <c r="D2453" s="4">
        <v>42816</v>
      </c>
      <c r="E2453" s="3" t="s">
        <v>11</v>
      </c>
      <c r="F2453" s="3" t="s">
        <v>4245</v>
      </c>
      <c r="G2453" s="3" t="s">
        <v>1720</v>
      </c>
      <c r="H2453" s="5">
        <v>1197</v>
      </c>
      <c r="I2453" s="2">
        <v>6</v>
      </c>
      <c r="J2453" s="2">
        <v>0</v>
      </c>
      <c r="K2453" s="2">
        <v>3.1122000000000001</v>
      </c>
      <c r="L2453" s="18" t="str">
        <f>VLOOKUP(F2453,'BD customers'!$1:$1048576,2,FALSE)</f>
        <v>Denny Blanton</v>
      </c>
      <c r="M2453" s="2">
        <f>MATCH(orders[[#This Row],[Product ID]],'BD product'!A:A,0)</f>
        <v>426</v>
      </c>
      <c r="N2453" s="2" t="str" cm="1">
        <f t="array" ref="N2453">INDEX('BD product'!A:D,M2453,2)</f>
        <v>Technology</v>
      </c>
    </row>
    <row r="2454" spans="1:14" x14ac:dyDescent="0.3">
      <c r="A2454" s="3" t="s">
        <v>4518</v>
      </c>
      <c r="B2454" s="4">
        <v>42811</v>
      </c>
      <c r="C2454" s="12" t="str">
        <f t="shared" si="38"/>
        <v>2017/03</v>
      </c>
      <c r="D2454" s="4">
        <v>42816</v>
      </c>
      <c r="E2454" s="3" t="s">
        <v>11</v>
      </c>
      <c r="F2454" s="3" t="s">
        <v>4245</v>
      </c>
      <c r="G2454" s="3" t="s">
        <v>2092</v>
      </c>
      <c r="H2454" s="5">
        <v>9144</v>
      </c>
      <c r="I2454" s="2">
        <v>3</v>
      </c>
      <c r="J2454" s="2">
        <v>2</v>
      </c>
      <c r="K2454" s="2">
        <v>3.0861000000000001</v>
      </c>
      <c r="L2454" s="18" t="str">
        <f>VLOOKUP(F2454,'BD customers'!$1:$1048576,2,FALSE)</f>
        <v>Denny Blanton</v>
      </c>
      <c r="M2454" s="2">
        <f>MATCH(orders[[#This Row],[Product ID]],'BD product'!A:A,0)</f>
        <v>538</v>
      </c>
      <c r="N2454" s="2" t="str" cm="1">
        <f t="array" ref="N2454">INDEX('BD product'!A:D,M2454,2)</f>
        <v>Office Supplies</v>
      </c>
    </row>
    <row r="2455" spans="1:14" x14ac:dyDescent="0.3">
      <c r="A2455" s="3" t="s">
        <v>4518</v>
      </c>
      <c r="B2455" s="4">
        <v>42811</v>
      </c>
      <c r="C2455" s="12" t="str">
        <f t="shared" si="38"/>
        <v>2017/03</v>
      </c>
      <c r="D2455" s="4">
        <v>42816</v>
      </c>
      <c r="E2455" s="3" t="s">
        <v>11</v>
      </c>
      <c r="F2455" s="3" t="s">
        <v>4245</v>
      </c>
      <c r="G2455" s="3" t="s">
        <v>1813</v>
      </c>
      <c r="H2455" s="5">
        <v>5706</v>
      </c>
      <c r="I2455" s="2">
        <v>3</v>
      </c>
      <c r="J2455" s="2">
        <v>0</v>
      </c>
      <c r="K2455" s="2">
        <v>18.2592</v>
      </c>
      <c r="L2455" s="18" t="str">
        <f>VLOOKUP(F2455,'BD customers'!$1:$1048576,2,FALSE)</f>
        <v>Denny Blanton</v>
      </c>
      <c r="M2455" s="2">
        <f>MATCH(orders[[#This Row],[Product ID]],'BD product'!A:A,0)</f>
        <v>454</v>
      </c>
      <c r="N2455" s="2" t="str" cm="1">
        <f t="array" ref="N2455">INDEX('BD product'!A:D,M2455,2)</f>
        <v>Technology</v>
      </c>
    </row>
    <row r="2456" spans="1:14" x14ac:dyDescent="0.3">
      <c r="A2456" s="3" t="s">
        <v>4518</v>
      </c>
      <c r="B2456" s="4">
        <v>42811</v>
      </c>
      <c r="C2456" s="12" t="str">
        <f t="shared" si="38"/>
        <v>2017/03</v>
      </c>
      <c r="D2456" s="4">
        <v>42816</v>
      </c>
      <c r="E2456" s="3" t="s">
        <v>11</v>
      </c>
      <c r="F2456" s="3" t="s">
        <v>4245</v>
      </c>
      <c r="G2456" s="3" t="s">
        <v>3509</v>
      </c>
      <c r="H2456" s="5">
        <v>716</v>
      </c>
      <c r="I2456" s="2">
        <v>8</v>
      </c>
      <c r="J2456" s="2">
        <v>0</v>
      </c>
      <c r="K2456" s="2">
        <v>1.3604000000000001</v>
      </c>
      <c r="L2456" s="18" t="str">
        <f>VLOOKUP(F2456,'BD customers'!$1:$1048576,2,FALSE)</f>
        <v>Denny Blanton</v>
      </c>
      <c r="M2456" s="2">
        <f>MATCH(orders[[#This Row],[Product ID]],'BD product'!A:A,0)</f>
        <v>1046</v>
      </c>
      <c r="N2456" s="2" t="str" cm="1">
        <f t="array" ref="N2456">INDEX('BD product'!A:D,M2456,2)</f>
        <v>Technology</v>
      </c>
    </row>
    <row r="2457" spans="1:14" x14ac:dyDescent="0.3">
      <c r="A2457" s="3" t="s">
        <v>4518</v>
      </c>
      <c r="B2457" s="4">
        <v>42811</v>
      </c>
      <c r="C2457" s="12" t="str">
        <f t="shared" si="38"/>
        <v>2017/03</v>
      </c>
      <c r="D2457" s="4">
        <v>42816</v>
      </c>
      <c r="E2457" s="3" t="s">
        <v>11</v>
      </c>
      <c r="F2457" s="3" t="s">
        <v>4245</v>
      </c>
      <c r="G2457" s="3" t="s">
        <v>3474</v>
      </c>
      <c r="H2457" s="5">
        <v>10744</v>
      </c>
      <c r="I2457" s="2">
        <v>8</v>
      </c>
      <c r="J2457" s="2">
        <v>0</v>
      </c>
      <c r="K2457" s="2">
        <v>27.9344</v>
      </c>
      <c r="L2457" s="18" t="str">
        <f>VLOOKUP(F2457,'BD customers'!$1:$1048576,2,FALSE)</f>
        <v>Denny Blanton</v>
      </c>
      <c r="M2457" s="2">
        <f>MATCH(orders[[#This Row],[Product ID]],'BD product'!A:A,0)</f>
        <v>1033</v>
      </c>
      <c r="N2457" s="2" t="str" cm="1">
        <f t="array" ref="N2457">INDEX('BD product'!A:D,M2457,2)</f>
        <v>Office Supplies</v>
      </c>
    </row>
    <row r="2458" spans="1:14" x14ac:dyDescent="0.3">
      <c r="A2458" s="3" t="s">
        <v>4518</v>
      </c>
      <c r="B2458" s="4">
        <v>42811</v>
      </c>
      <c r="C2458" s="12" t="str">
        <f t="shared" si="38"/>
        <v>2017/03</v>
      </c>
      <c r="D2458" s="4">
        <v>42816</v>
      </c>
      <c r="E2458" s="3" t="s">
        <v>11</v>
      </c>
      <c r="F2458" s="3" t="s">
        <v>4245</v>
      </c>
      <c r="G2458" s="3" t="s">
        <v>2511</v>
      </c>
      <c r="H2458" s="5">
        <v>731</v>
      </c>
      <c r="I2458" s="2">
        <v>1</v>
      </c>
      <c r="J2458" s="2">
        <v>0</v>
      </c>
      <c r="K2458" s="2">
        <v>3.4357000000000002</v>
      </c>
      <c r="L2458" s="18" t="str">
        <f>VLOOKUP(F2458,'BD customers'!$1:$1048576,2,FALSE)</f>
        <v>Denny Blanton</v>
      </c>
      <c r="M2458" s="2">
        <f>MATCH(orders[[#This Row],[Product ID]],'BD product'!A:A,0)</f>
        <v>678</v>
      </c>
      <c r="N2458" s="2" t="str" cm="1">
        <f t="array" ref="N2458">INDEX('BD product'!A:D,M2458,2)</f>
        <v>Office Supplies</v>
      </c>
    </row>
    <row r="2459" spans="1:14" x14ac:dyDescent="0.3">
      <c r="A2459" s="3" t="s">
        <v>4518</v>
      </c>
      <c r="B2459" s="4">
        <v>42811</v>
      </c>
      <c r="C2459" s="12" t="str">
        <f t="shared" si="38"/>
        <v>2017/03</v>
      </c>
      <c r="D2459" s="4">
        <v>42816</v>
      </c>
      <c r="E2459" s="3" t="s">
        <v>11</v>
      </c>
      <c r="F2459" s="3" t="s">
        <v>4245</v>
      </c>
      <c r="G2459" s="3" t="s">
        <v>178</v>
      </c>
      <c r="H2459" s="5">
        <v>591</v>
      </c>
      <c r="I2459" s="2">
        <v>6</v>
      </c>
      <c r="J2459" s="2">
        <v>0</v>
      </c>
      <c r="K2459" s="2">
        <v>2.2458</v>
      </c>
      <c r="L2459" s="18" t="str">
        <f>VLOOKUP(F2459,'BD customers'!$1:$1048576,2,FALSE)</f>
        <v>Denny Blanton</v>
      </c>
      <c r="M2459" s="2">
        <f>MATCH(orders[[#This Row],[Product ID]],'BD product'!A:A,0)</f>
        <v>34</v>
      </c>
      <c r="N2459" s="2" t="str" cm="1">
        <f t="array" ref="N2459">INDEX('BD product'!A:D,M2459,2)</f>
        <v>Office Supplies</v>
      </c>
    </row>
    <row r="2460" spans="1:14" x14ac:dyDescent="0.3">
      <c r="A2460" s="3" t="s">
        <v>4518</v>
      </c>
      <c r="B2460" s="4">
        <v>42811</v>
      </c>
      <c r="C2460" s="12" t="str">
        <f t="shared" si="38"/>
        <v>2017/03</v>
      </c>
      <c r="D2460" s="4">
        <v>42816</v>
      </c>
      <c r="E2460" s="3" t="s">
        <v>11</v>
      </c>
      <c r="F2460" s="3" t="s">
        <v>4245</v>
      </c>
      <c r="G2460" s="3" t="s">
        <v>791</v>
      </c>
      <c r="H2460" s="5">
        <v>4653</v>
      </c>
      <c r="I2460" s="2">
        <v>3</v>
      </c>
      <c r="J2460" s="2">
        <v>0</v>
      </c>
      <c r="K2460" s="2">
        <v>12.097799999999999</v>
      </c>
      <c r="L2460" s="18" t="str">
        <f>VLOOKUP(F2460,'BD customers'!$1:$1048576,2,FALSE)</f>
        <v>Denny Blanton</v>
      </c>
      <c r="M2460" s="2">
        <f>MATCH(orders[[#This Row],[Product ID]],'BD product'!A:A,0)</f>
        <v>172</v>
      </c>
      <c r="N2460" s="2" t="str" cm="1">
        <f t="array" ref="N2460">INDEX('BD product'!A:D,M2460,2)</f>
        <v>Office Supplies</v>
      </c>
    </row>
    <row r="2461" spans="1:14" x14ac:dyDescent="0.3">
      <c r="A2461" s="3" t="s">
        <v>4521</v>
      </c>
      <c r="B2461" s="4">
        <v>42962</v>
      </c>
      <c r="C2461" s="12" t="str">
        <f t="shared" si="38"/>
        <v>2017/08</v>
      </c>
      <c r="D2461" s="4">
        <v>42968</v>
      </c>
      <c r="E2461" s="3" t="s">
        <v>21</v>
      </c>
      <c r="F2461" s="3" t="s">
        <v>2575</v>
      </c>
      <c r="G2461" s="3" t="s">
        <v>1687</v>
      </c>
      <c r="H2461" s="5">
        <v>9784</v>
      </c>
      <c r="I2461" s="2">
        <v>2</v>
      </c>
      <c r="J2461" s="2">
        <v>0</v>
      </c>
      <c r="K2461" s="2">
        <v>25.438400000000001</v>
      </c>
      <c r="L2461" s="18" t="str">
        <f>VLOOKUP(F2461,'BD customers'!$1:$1048576,2,FALSE)</f>
        <v>James Galang</v>
      </c>
      <c r="M2461" s="2">
        <f>MATCH(orders[[#This Row],[Product ID]],'BD product'!A:A,0)</f>
        <v>416</v>
      </c>
      <c r="N2461" s="2" t="str" cm="1">
        <f t="array" ref="N2461">INDEX('BD product'!A:D,M2461,2)</f>
        <v>Office Supplies</v>
      </c>
    </row>
    <row r="2462" spans="1:14" x14ac:dyDescent="0.3">
      <c r="A2462" s="3" t="s">
        <v>4522</v>
      </c>
      <c r="B2462" s="4">
        <v>42196</v>
      </c>
      <c r="C2462" s="12" t="str">
        <f t="shared" si="38"/>
        <v>2015/07</v>
      </c>
      <c r="D2462" s="4">
        <v>42198</v>
      </c>
      <c r="E2462" s="3" t="s">
        <v>11</v>
      </c>
      <c r="F2462" s="3" t="s">
        <v>4523</v>
      </c>
      <c r="G2462" s="3" t="s">
        <v>2986</v>
      </c>
      <c r="H2462" s="5">
        <v>2997</v>
      </c>
      <c r="I2462" s="2">
        <v>3</v>
      </c>
      <c r="J2462" s="2">
        <v>0</v>
      </c>
      <c r="K2462" s="2">
        <v>13.486499999999999</v>
      </c>
      <c r="L2462" s="18" t="str">
        <f>VLOOKUP(F2462,'BD customers'!$1:$1048576,2,FALSE)</f>
        <v>Shahid Collister</v>
      </c>
      <c r="M2462" s="2">
        <f>MATCH(orders[[#This Row],[Product ID]],'BD product'!A:A,0)</f>
        <v>845</v>
      </c>
      <c r="N2462" s="2" t="str" cm="1">
        <f t="array" ref="N2462">INDEX('BD product'!A:D,M2462,2)</f>
        <v>Office Supplies</v>
      </c>
    </row>
    <row r="2463" spans="1:14" x14ac:dyDescent="0.3">
      <c r="A2463" s="3" t="s">
        <v>4522</v>
      </c>
      <c r="B2463" s="4">
        <v>42196</v>
      </c>
      <c r="C2463" s="12" t="str">
        <f t="shared" si="38"/>
        <v>2015/07</v>
      </c>
      <c r="D2463" s="4">
        <v>42198</v>
      </c>
      <c r="E2463" s="3" t="s">
        <v>11</v>
      </c>
      <c r="F2463" s="3" t="s">
        <v>4523</v>
      </c>
      <c r="G2463" s="3" t="s">
        <v>2872</v>
      </c>
      <c r="H2463" s="5">
        <v>98352</v>
      </c>
      <c r="I2463" s="2">
        <v>3</v>
      </c>
      <c r="J2463" s="2">
        <v>2</v>
      </c>
      <c r="K2463" s="2">
        <v>34.423200000000001</v>
      </c>
      <c r="L2463" s="18" t="str">
        <f>VLOOKUP(F2463,'BD customers'!$1:$1048576,2,FALSE)</f>
        <v>Shahid Collister</v>
      </c>
      <c r="M2463" s="2">
        <f>MATCH(orders[[#This Row],[Product ID]],'BD product'!A:A,0)</f>
        <v>802</v>
      </c>
      <c r="N2463" s="2" t="str" cm="1">
        <f t="array" ref="N2463">INDEX('BD product'!A:D,M2463,2)</f>
        <v>Office Supplies</v>
      </c>
    </row>
    <row r="2464" spans="1:14" x14ac:dyDescent="0.3">
      <c r="A2464" s="3" t="s">
        <v>4524</v>
      </c>
      <c r="B2464" s="4">
        <v>43072</v>
      </c>
      <c r="C2464" s="12" t="str">
        <f t="shared" si="38"/>
        <v>2017/12</v>
      </c>
      <c r="D2464" s="4">
        <v>43078</v>
      </c>
      <c r="E2464" s="3" t="s">
        <v>21</v>
      </c>
      <c r="F2464" s="3" t="s">
        <v>2477</v>
      </c>
      <c r="G2464" s="3" t="s">
        <v>1298</v>
      </c>
      <c r="H2464" s="5">
        <v>8392</v>
      </c>
      <c r="I2464" s="2">
        <v>5</v>
      </c>
      <c r="J2464" s="2">
        <v>2</v>
      </c>
      <c r="K2464" s="2">
        <v>2.9371999999999998</v>
      </c>
      <c r="L2464" s="18" t="str">
        <f>VLOOKUP(F2464,'BD customers'!$1:$1048576,2,FALSE)</f>
        <v>Chuck Sachs</v>
      </c>
      <c r="M2464" s="2">
        <f>MATCH(orders[[#This Row],[Product ID]],'BD product'!A:A,0)</f>
        <v>303</v>
      </c>
      <c r="N2464" s="2" t="str" cm="1">
        <f t="array" ref="N2464">INDEX('BD product'!A:D,M2464,2)</f>
        <v>Office Supplies</v>
      </c>
    </row>
    <row r="2465" spans="1:14" x14ac:dyDescent="0.3">
      <c r="A2465" s="3" t="s">
        <v>4524</v>
      </c>
      <c r="B2465" s="4">
        <v>43072</v>
      </c>
      <c r="C2465" s="12" t="str">
        <f t="shared" si="38"/>
        <v>2017/12</v>
      </c>
      <c r="D2465" s="4">
        <v>43078</v>
      </c>
      <c r="E2465" s="3" t="s">
        <v>21</v>
      </c>
      <c r="F2465" s="3" t="s">
        <v>2477</v>
      </c>
      <c r="G2465" s="3" t="s">
        <v>4408</v>
      </c>
      <c r="H2465" s="5">
        <v>14624</v>
      </c>
      <c r="I2465" s="2">
        <v>2</v>
      </c>
      <c r="J2465" s="2">
        <v>2</v>
      </c>
      <c r="K2465" s="2">
        <v>5.1184000000000003</v>
      </c>
      <c r="L2465" s="18" t="str">
        <f>VLOOKUP(F2465,'BD customers'!$1:$1048576,2,FALSE)</f>
        <v>Chuck Sachs</v>
      </c>
      <c r="M2465" s="2">
        <f>MATCH(orders[[#This Row],[Product ID]],'BD product'!A:A,0)</f>
        <v>1318</v>
      </c>
      <c r="N2465" s="2" t="str" cm="1">
        <f t="array" ref="N2465">INDEX('BD product'!A:D,M2465,2)</f>
        <v>Office Supplies</v>
      </c>
    </row>
    <row r="2466" spans="1:14" x14ac:dyDescent="0.3">
      <c r="A2466" s="3" t="s">
        <v>4524</v>
      </c>
      <c r="B2466" s="4">
        <v>43072</v>
      </c>
      <c r="C2466" s="12" t="str">
        <f t="shared" si="38"/>
        <v>2017/12</v>
      </c>
      <c r="D2466" s="4">
        <v>43078</v>
      </c>
      <c r="E2466" s="3" t="s">
        <v>21</v>
      </c>
      <c r="F2466" s="3" t="s">
        <v>2477</v>
      </c>
      <c r="G2466" s="3" t="s">
        <v>2926</v>
      </c>
      <c r="H2466" s="5">
        <v>13699</v>
      </c>
      <c r="I2466" s="2">
        <v>1</v>
      </c>
      <c r="J2466" s="2">
        <v>0</v>
      </c>
      <c r="K2466" s="2">
        <v>36.987299999999998</v>
      </c>
      <c r="L2466" s="18" t="str">
        <f>VLOOKUP(F2466,'BD customers'!$1:$1048576,2,FALSE)</f>
        <v>Chuck Sachs</v>
      </c>
      <c r="M2466" s="2">
        <f>MATCH(orders[[#This Row],[Product ID]],'BD product'!A:A,0)</f>
        <v>821</v>
      </c>
      <c r="N2466" s="2" t="str" cm="1">
        <f t="array" ref="N2466">INDEX('BD product'!A:D,M2466,2)</f>
        <v>Technology</v>
      </c>
    </row>
    <row r="2467" spans="1:14" x14ac:dyDescent="0.3">
      <c r="A2467" s="3" t="s">
        <v>4524</v>
      </c>
      <c r="B2467" s="4">
        <v>43072</v>
      </c>
      <c r="C2467" s="12" t="str">
        <f t="shared" si="38"/>
        <v>2017/12</v>
      </c>
      <c r="D2467" s="4">
        <v>43078</v>
      </c>
      <c r="E2467" s="3" t="s">
        <v>21</v>
      </c>
      <c r="F2467" s="3" t="s">
        <v>2477</v>
      </c>
      <c r="G2467" s="3" t="s">
        <v>1628</v>
      </c>
      <c r="H2467" s="5">
        <v>315</v>
      </c>
      <c r="I2467" s="2">
        <v>1</v>
      </c>
      <c r="J2467" s="2">
        <v>0</v>
      </c>
      <c r="K2467" s="2">
        <v>0.1512</v>
      </c>
      <c r="L2467" s="18" t="str">
        <f>VLOOKUP(F2467,'BD customers'!$1:$1048576,2,FALSE)</f>
        <v>Chuck Sachs</v>
      </c>
      <c r="M2467" s="2">
        <f>MATCH(orders[[#This Row],[Product ID]],'BD product'!A:A,0)</f>
        <v>397</v>
      </c>
      <c r="N2467" s="2" t="str" cm="1">
        <f t="array" ref="N2467">INDEX('BD product'!A:D,M2467,2)</f>
        <v>Office Supplies</v>
      </c>
    </row>
    <row r="2468" spans="1:14" x14ac:dyDescent="0.3">
      <c r="A2468" s="3" t="s">
        <v>4525</v>
      </c>
      <c r="B2468" s="4">
        <v>42859</v>
      </c>
      <c r="C2468" s="12" t="str">
        <f t="shared" si="38"/>
        <v>2017/05</v>
      </c>
      <c r="D2468" s="4">
        <v>42863</v>
      </c>
      <c r="E2468" s="3" t="s">
        <v>21</v>
      </c>
      <c r="F2468" s="3" t="s">
        <v>1598</v>
      </c>
      <c r="G2468" s="3" t="s">
        <v>4526</v>
      </c>
      <c r="H2468" s="5">
        <v>911</v>
      </c>
      <c r="I2468" s="2">
        <v>1</v>
      </c>
      <c r="J2468" s="2">
        <v>0</v>
      </c>
      <c r="K2468" s="2">
        <v>4.0994999999999999</v>
      </c>
      <c r="L2468" s="18" t="str">
        <f>VLOOKUP(F2468,'BD customers'!$1:$1048576,2,FALSE)</f>
        <v>Mike Kennedy</v>
      </c>
      <c r="M2468" s="2">
        <f>MATCH(orders[[#This Row],[Product ID]],'BD product'!A:A,0)</f>
        <v>1348</v>
      </c>
      <c r="N2468" s="2" t="str" cm="1">
        <f t="array" ref="N2468">INDEX('BD product'!A:D,M2468,2)</f>
        <v>Office Supplies</v>
      </c>
    </row>
    <row r="2469" spans="1:14" x14ac:dyDescent="0.3">
      <c r="A2469" s="3" t="s">
        <v>4525</v>
      </c>
      <c r="B2469" s="4">
        <v>42859</v>
      </c>
      <c r="C2469" s="12" t="str">
        <f t="shared" si="38"/>
        <v>2017/05</v>
      </c>
      <c r="D2469" s="4">
        <v>42863</v>
      </c>
      <c r="E2469" s="3" t="s">
        <v>21</v>
      </c>
      <c r="F2469" s="3" t="s">
        <v>1598</v>
      </c>
      <c r="G2469" s="3" t="s">
        <v>1594</v>
      </c>
      <c r="H2469" s="5">
        <v>57144</v>
      </c>
      <c r="I2469" s="2">
        <v>4</v>
      </c>
      <c r="J2469" s="2">
        <v>0</v>
      </c>
      <c r="K2469" s="2">
        <v>165.7176</v>
      </c>
      <c r="L2469" s="18" t="str">
        <f>VLOOKUP(F2469,'BD customers'!$1:$1048576,2,FALSE)</f>
        <v>Mike Kennedy</v>
      </c>
      <c r="M2469" s="2">
        <f>MATCH(orders[[#This Row],[Product ID]],'BD product'!A:A,0)</f>
        <v>386</v>
      </c>
      <c r="N2469" s="2" t="str" cm="1">
        <f t="array" ref="N2469">INDEX('BD product'!A:D,M2469,2)</f>
        <v>Office Supplies</v>
      </c>
    </row>
    <row r="2470" spans="1:14" x14ac:dyDescent="0.3">
      <c r="A2470" s="3" t="s">
        <v>4525</v>
      </c>
      <c r="B2470" s="4">
        <v>42859</v>
      </c>
      <c r="C2470" s="12" t="str">
        <f t="shared" si="38"/>
        <v>2017/05</v>
      </c>
      <c r="D2470" s="4">
        <v>42863</v>
      </c>
      <c r="E2470" s="3" t="s">
        <v>21</v>
      </c>
      <c r="F2470" s="3" t="s">
        <v>1598</v>
      </c>
      <c r="G2470" s="3" t="s">
        <v>4528</v>
      </c>
      <c r="H2470" s="5">
        <v>324</v>
      </c>
      <c r="I2470" s="2">
        <v>5</v>
      </c>
      <c r="J2470" s="2">
        <v>0</v>
      </c>
      <c r="K2470" s="2">
        <v>1.5551999999999999</v>
      </c>
      <c r="L2470" s="18" t="str">
        <f>VLOOKUP(F2470,'BD customers'!$1:$1048576,2,FALSE)</f>
        <v>Mike Kennedy</v>
      </c>
      <c r="M2470" s="2">
        <f>MATCH(orders[[#This Row],[Product ID]],'BD product'!A:A,0)</f>
        <v>1349</v>
      </c>
      <c r="N2470" s="2" t="str" cm="1">
        <f t="array" ref="N2470">INDEX('BD product'!A:D,M2470,2)</f>
        <v>Office Supplies</v>
      </c>
    </row>
    <row r="2471" spans="1:14" x14ac:dyDescent="0.3">
      <c r="A2471" s="3" t="s">
        <v>4525</v>
      </c>
      <c r="B2471" s="4">
        <v>42859</v>
      </c>
      <c r="C2471" s="12" t="str">
        <f t="shared" si="38"/>
        <v>2017/05</v>
      </c>
      <c r="D2471" s="4">
        <v>42863</v>
      </c>
      <c r="E2471" s="3" t="s">
        <v>21</v>
      </c>
      <c r="F2471" s="3" t="s">
        <v>1598</v>
      </c>
      <c r="G2471" s="3" t="s">
        <v>3486</v>
      </c>
      <c r="H2471" s="5">
        <v>1691</v>
      </c>
      <c r="I2471" s="2">
        <v>1</v>
      </c>
      <c r="J2471" s="2">
        <v>0</v>
      </c>
      <c r="K2471" s="2">
        <v>4.5656999999999996</v>
      </c>
      <c r="L2471" s="18" t="str">
        <f>VLOOKUP(F2471,'BD customers'!$1:$1048576,2,FALSE)</f>
        <v>Mike Kennedy</v>
      </c>
      <c r="M2471" s="2">
        <f>MATCH(orders[[#This Row],[Product ID]],'BD product'!A:A,0)</f>
        <v>1038</v>
      </c>
      <c r="N2471" s="2" t="str" cm="1">
        <f t="array" ref="N2471">INDEX('BD product'!A:D,M2471,2)</f>
        <v>Office Supplies</v>
      </c>
    </row>
    <row r="2472" spans="1:14" x14ac:dyDescent="0.3">
      <c r="A2472" s="3" t="s">
        <v>4530</v>
      </c>
      <c r="B2472" s="4">
        <v>42391</v>
      </c>
      <c r="C2472" s="12" t="str">
        <f t="shared" si="38"/>
        <v>2016/01</v>
      </c>
      <c r="D2472" s="4">
        <v>42397</v>
      </c>
      <c r="E2472" s="3" t="s">
        <v>21</v>
      </c>
      <c r="F2472" s="3" t="s">
        <v>4531</v>
      </c>
      <c r="G2472" s="3" t="s">
        <v>4532</v>
      </c>
      <c r="H2472" s="5">
        <v>14272</v>
      </c>
      <c r="I2472" s="2">
        <v>8</v>
      </c>
      <c r="J2472" s="2">
        <v>2</v>
      </c>
      <c r="K2472" s="2">
        <v>4.2816000000000001</v>
      </c>
      <c r="L2472" s="18" t="str">
        <f>VLOOKUP(F2472,'BD customers'!$1:$1048576,2,FALSE)</f>
        <v>Carlos Meador</v>
      </c>
      <c r="M2472" s="2">
        <f>MATCH(orders[[#This Row],[Product ID]],'BD product'!A:A,0)</f>
        <v>1350</v>
      </c>
      <c r="N2472" s="2" t="str" cm="1">
        <f t="array" ref="N2472">INDEX('BD product'!A:D,M2472,2)</f>
        <v>Furniture</v>
      </c>
    </row>
    <row r="2473" spans="1:14" x14ac:dyDescent="0.3">
      <c r="A2473" s="3" t="s">
        <v>4530</v>
      </c>
      <c r="B2473" s="4">
        <v>42391</v>
      </c>
      <c r="C2473" s="12" t="str">
        <f t="shared" si="38"/>
        <v>2016/01</v>
      </c>
      <c r="D2473" s="4">
        <v>42397</v>
      </c>
      <c r="E2473" s="3" t="s">
        <v>21</v>
      </c>
      <c r="F2473" s="3" t="s">
        <v>4531</v>
      </c>
      <c r="G2473" s="3" t="s">
        <v>4103</v>
      </c>
      <c r="H2473" s="5">
        <v>451136</v>
      </c>
      <c r="I2473" s="2">
        <v>4</v>
      </c>
      <c r="J2473" s="2">
        <v>2</v>
      </c>
      <c r="K2473" s="2">
        <v>-67.670400000000001</v>
      </c>
      <c r="L2473" s="18" t="str">
        <f>VLOOKUP(F2473,'BD customers'!$1:$1048576,2,FALSE)</f>
        <v>Carlos Meador</v>
      </c>
      <c r="M2473" s="2">
        <f>MATCH(orders[[#This Row],[Product ID]],'BD product'!A:A,0)</f>
        <v>1250</v>
      </c>
      <c r="N2473" s="2" t="str" cm="1">
        <f t="array" ref="N2473">INDEX('BD product'!A:D,M2473,2)</f>
        <v>Furniture</v>
      </c>
    </row>
    <row r="2474" spans="1:14" x14ac:dyDescent="0.3">
      <c r="A2474" s="3" t="s">
        <v>4530</v>
      </c>
      <c r="B2474" s="4">
        <v>42391</v>
      </c>
      <c r="C2474" s="12" t="str">
        <f t="shared" si="38"/>
        <v>2016/01</v>
      </c>
      <c r="D2474" s="4">
        <v>42397</v>
      </c>
      <c r="E2474" s="3" t="s">
        <v>21</v>
      </c>
      <c r="F2474" s="3" t="s">
        <v>4531</v>
      </c>
      <c r="G2474" s="3" t="s">
        <v>4194</v>
      </c>
      <c r="H2474" s="5">
        <v>64864</v>
      </c>
      <c r="I2474" s="2">
        <v>4</v>
      </c>
      <c r="J2474" s="2">
        <v>2</v>
      </c>
      <c r="K2474" s="2">
        <v>6.4863999999999997</v>
      </c>
      <c r="L2474" s="18" t="str">
        <f>VLOOKUP(F2474,'BD customers'!$1:$1048576,2,FALSE)</f>
        <v>Carlos Meador</v>
      </c>
      <c r="M2474" s="2">
        <f>MATCH(orders[[#This Row],[Product ID]],'BD product'!A:A,0)</f>
        <v>1268</v>
      </c>
      <c r="N2474" s="2" t="str" cm="1">
        <f t="array" ref="N2474">INDEX('BD product'!A:D,M2474,2)</f>
        <v>Office Supplies</v>
      </c>
    </row>
    <row r="2475" spans="1:14" x14ac:dyDescent="0.3">
      <c r="A2475" s="3" t="s">
        <v>4534</v>
      </c>
      <c r="B2475" s="4">
        <v>42677</v>
      </c>
      <c r="C2475" s="12" t="str">
        <f t="shared" si="38"/>
        <v>2016/11</v>
      </c>
      <c r="D2475" s="4">
        <v>42680</v>
      </c>
      <c r="E2475" s="3" t="s">
        <v>64</v>
      </c>
      <c r="F2475" s="3" t="s">
        <v>3152</v>
      </c>
      <c r="G2475" s="3" t="s">
        <v>4535</v>
      </c>
      <c r="H2475" s="5">
        <v>217584</v>
      </c>
      <c r="I2475" s="2">
        <v>2</v>
      </c>
      <c r="J2475" s="2">
        <v>2</v>
      </c>
      <c r="K2475" s="2">
        <v>-29.9178</v>
      </c>
      <c r="L2475" s="18" t="str">
        <f>VLOOKUP(F2475,'BD customers'!$1:$1048576,2,FALSE)</f>
        <v>Phillip Flathmann</v>
      </c>
      <c r="M2475" s="2">
        <f>MATCH(orders[[#This Row],[Product ID]],'BD product'!A:A,0)</f>
        <v>1351</v>
      </c>
      <c r="N2475" s="2" t="str" cm="1">
        <f t="array" ref="N2475">INDEX('BD product'!A:D,M2475,2)</f>
        <v>Furniture</v>
      </c>
    </row>
    <row r="2476" spans="1:14" x14ac:dyDescent="0.3">
      <c r="A2476" s="3" t="s">
        <v>4534</v>
      </c>
      <c r="B2476" s="4">
        <v>42677</v>
      </c>
      <c r="C2476" s="12" t="str">
        <f t="shared" si="38"/>
        <v>2016/11</v>
      </c>
      <c r="D2476" s="4">
        <v>42680</v>
      </c>
      <c r="E2476" s="3" t="s">
        <v>64</v>
      </c>
      <c r="F2476" s="3" t="s">
        <v>3152</v>
      </c>
      <c r="G2476" s="3" t="s">
        <v>4537</v>
      </c>
      <c r="H2476" s="5">
        <v>8295</v>
      </c>
      <c r="I2476" s="2">
        <v>5</v>
      </c>
      <c r="J2476" s="2">
        <v>0</v>
      </c>
      <c r="K2476" s="2">
        <v>29.032499999999999</v>
      </c>
      <c r="L2476" s="18" t="str">
        <f>VLOOKUP(F2476,'BD customers'!$1:$1048576,2,FALSE)</f>
        <v>Phillip Flathmann</v>
      </c>
      <c r="M2476" s="2">
        <f>MATCH(orders[[#This Row],[Product ID]],'BD product'!A:A,0)</f>
        <v>1352</v>
      </c>
      <c r="N2476" s="2" t="str" cm="1">
        <f t="array" ref="N2476">INDEX('BD product'!A:D,M2476,2)</f>
        <v>Technology</v>
      </c>
    </row>
    <row r="2477" spans="1:14" x14ac:dyDescent="0.3">
      <c r="A2477" s="3" t="s">
        <v>4534</v>
      </c>
      <c r="B2477" s="4">
        <v>42677</v>
      </c>
      <c r="C2477" s="12" t="str">
        <f t="shared" si="38"/>
        <v>2016/11</v>
      </c>
      <c r="D2477" s="4">
        <v>42680</v>
      </c>
      <c r="E2477" s="3" t="s">
        <v>64</v>
      </c>
      <c r="F2477" s="3" t="s">
        <v>3152</v>
      </c>
      <c r="G2477" s="3" t="s">
        <v>4539</v>
      </c>
      <c r="H2477" s="5">
        <v>8771</v>
      </c>
      <c r="I2477" s="2">
        <v>7</v>
      </c>
      <c r="J2477" s="2">
        <v>0</v>
      </c>
      <c r="K2477" s="2">
        <v>41.223700000000001</v>
      </c>
      <c r="L2477" s="18" t="str">
        <f>VLOOKUP(F2477,'BD customers'!$1:$1048576,2,FALSE)</f>
        <v>Phillip Flathmann</v>
      </c>
      <c r="M2477" s="2">
        <f>MATCH(orders[[#This Row],[Product ID]],'BD product'!A:A,0)</f>
        <v>1353</v>
      </c>
      <c r="N2477" s="2" t="str" cm="1">
        <f t="array" ref="N2477">INDEX('BD product'!A:D,M2477,2)</f>
        <v>Office Supplies</v>
      </c>
    </row>
    <row r="2478" spans="1:14" x14ac:dyDescent="0.3">
      <c r="A2478" s="3" t="s">
        <v>4534</v>
      </c>
      <c r="B2478" s="4">
        <v>42677</v>
      </c>
      <c r="C2478" s="12" t="str">
        <f t="shared" si="38"/>
        <v>2016/11</v>
      </c>
      <c r="D2478" s="4">
        <v>42680</v>
      </c>
      <c r="E2478" s="3" t="s">
        <v>64</v>
      </c>
      <c r="F2478" s="3" t="s">
        <v>3152</v>
      </c>
      <c r="G2478" s="3" t="s">
        <v>4501</v>
      </c>
      <c r="H2478" s="5">
        <v>110148</v>
      </c>
      <c r="I2478" s="2">
        <v>4</v>
      </c>
      <c r="J2478" s="2">
        <v>0</v>
      </c>
      <c r="K2478" s="2">
        <v>429.5772</v>
      </c>
      <c r="L2478" s="18" t="str">
        <f>VLOOKUP(F2478,'BD customers'!$1:$1048576,2,FALSE)</f>
        <v>Phillip Flathmann</v>
      </c>
      <c r="M2478" s="2">
        <f>MATCH(orders[[#This Row],[Product ID]],'BD product'!A:A,0)</f>
        <v>1343</v>
      </c>
      <c r="N2478" s="2" t="str" cm="1">
        <f t="array" ref="N2478">INDEX('BD product'!A:D,M2478,2)</f>
        <v>Office Supplies</v>
      </c>
    </row>
    <row r="2479" spans="1:14" x14ac:dyDescent="0.3">
      <c r="A2479" s="3" t="s">
        <v>4541</v>
      </c>
      <c r="B2479" s="4">
        <v>42982</v>
      </c>
      <c r="C2479" s="12" t="str">
        <f t="shared" si="38"/>
        <v>2017/09</v>
      </c>
      <c r="D2479" s="4">
        <v>42986</v>
      </c>
      <c r="E2479" s="3" t="s">
        <v>11</v>
      </c>
      <c r="F2479" s="3" t="s">
        <v>4542</v>
      </c>
      <c r="G2479" s="3" t="s">
        <v>2263</v>
      </c>
      <c r="H2479" s="5">
        <v>1322352</v>
      </c>
      <c r="I2479" s="2">
        <v>3</v>
      </c>
      <c r="J2479" s="2">
        <v>2</v>
      </c>
      <c r="K2479" s="2">
        <v>-99.176400000000001</v>
      </c>
      <c r="L2479" s="18" t="str">
        <f>VLOOKUP(F2479,'BD customers'!$1:$1048576,2,FALSE)</f>
        <v>Greg Maxwell</v>
      </c>
      <c r="M2479" s="2">
        <f>MATCH(orders[[#This Row],[Product ID]],'BD product'!A:A,0)</f>
        <v>596</v>
      </c>
      <c r="N2479" s="2" t="str" cm="1">
        <f t="array" ref="N2479">INDEX('BD product'!A:D,M2479,2)</f>
        <v>Furniture</v>
      </c>
    </row>
    <row r="2480" spans="1:14" x14ac:dyDescent="0.3">
      <c r="A2480" s="3" t="s">
        <v>4543</v>
      </c>
      <c r="B2480" s="4">
        <v>41895</v>
      </c>
      <c r="C2480" s="12" t="str">
        <f t="shared" si="38"/>
        <v>2014/09</v>
      </c>
      <c r="D2480" s="4">
        <v>41901</v>
      </c>
      <c r="E2480" s="3" t="s">
        <v>21</v>
      </c>
      <c r="F2480" s="3" t="s">
        <v>905</v>
      </c>
      <c r="G2480" s="3" t="s">
        <v>51</v>
      </c>
      <c r="H2480" s="5">
        <v>546</v>
      </c>
      <c r="I2480" s="2">
        <v>3</v>
      </c>
      <c r="J2480" s="2">
        <v>0</v>
      </c>
      <c r="K2480" s="2">
        <v>1.4742</v>
      </c>
      <c r="L2480" s="18" t="str">
        <f>VLOOKUP(F2480,'BD customers'!$1:$1048576,2,FALSE)</f>
        <v>Dan Campbell</v>
      </c>
      <c r="M2480" s="2">
        <f>MATCH(orders[[#This Row],[Product ID]],'BD product'!A:A,0)</f>
        <v>8</v>
      </c>
      <c r="N2480" s="2" t="str" cm="1">
        <f t="array" ref="N2480">INDEX('BD product'!A:D,M2480,2)</f>
        <v>Office Supplies</v>
      </c>
    </row>
    <row r="2481" spans="1:14" x14ac:dyDescent="0.3">
      <c r="A2481" s="3" t="s">
        <v>4544</v>
      </c>
      <c r="B2481" s="4">
        <v>42905</v>
      </c>
      <c r="C2481" s="12" t="str">
        <f t="shared" si="38"/>
        <v>2017/06</v>
      </c>
      <c r="D2481" s="4">
        <v>42911</v>
      </c>
      <c r="E2481" s="3" t="s">
        <v>21</v>
      </c>
      <c r="F2481" s="3" t="s">
        <v>597</v>
      </c>
      <c r="G2481" s="3" t="s">
        <v>4545</v>
      </c>
      <c r="H2481" s="5">
        <v>11184</v>
      </c>
      <c r="I2481" s="2">
        <v>1</v>
      </c>
      <c r="J2481" s="2">
        <v>2</v>
      </c>
      <c r="K2481" s="2">
        <v>0.83879999999999999</v>
      </c>
      <c r="L2481" s="18" t="str">
        <f>VLOOKUP(F2481,'BD customers'!$1:$1048576,2,FALSE)</f>
        <v>Frank Olsen</v>
      </c>
      <c r="M2481" s="2">
        <f>MATCH(orders[[#This Row],[Product ID]],'BD product'!A:A,0)</f>
        <v>1354</v>
      </c>
      <c r="N2481" s="2" t="str" cm="1">
        <f t="array" ref="N2481">INDEX('BD product'!A:D,M2481,2)</f>
        <v>Office Supplies</v>
      </c>
    </row>
    <row r="2482" spans="1:14" x14ac:dyDescent="0.3">
      <c r="A2482" s="3" t="s">
        <v>4544</v>
      </c>
      <c r="B2482" s="4">
        <v>42905</v>
      </c>
      <c r="C2482" s="12" t="str">
        <f t="shared" si="38"/>
        <v>2017/06</v>
      </c>
      <c r="D2482" s="4">
        <v>42911</v>
      </c>
      <c r="E2482" s="3" t="s">
        <v>21</v>
      </c>
      <c r="F2482" s="3" t="s">
        <v>597</v>
      </c>
      <c r="G2482" s="3" t="s">
        <v>424</v>
      </c>
      <c r="H2482" s="5">
        <v>153584</v>
      </c>
      <c r="I2482" s="2">
        <v>2</v>
      </c>
      <c r="J2482" s="2">
        <v>2</v>
      </c>
      <c r="K2482" s="2">
        <v>-32.636600000000001</v>
      </c>
      <c r="L2482" s="18" t="str">
        <f>VLOOKUP(F2482,'BD customers'!$1:$1048576,2,FALSE)</f>
        <v>Frank Olsen</v>
      </c>
      <c r="M2482" s="2">
        <f>MATCH(orders[[#This Row],[Product ID]],'BD product'!A:A,0)</f>
        <v>84</v>
      </c>
      <c r="N2482" s="2" t="str" cm="1">
        <f t="array" ref="N2482">INDEX('BD product'!A:D,M2482,2)</f>
        <v>Office Supplies</v>
      </c>
    </row>
    <row r="2483" spans="1:14" x14ac:dyDescent="0.3">
      <c r="A2483" s="3" t="s">
        <v>4547</v>
      </c>
      <c r="B2483" s="4">
        <v>43093</v>
      </c>
      <c r="C2483" s="12" t="str">
        <f t="shared" si="38"/>
        <v>2017/12</v>
      </c>
      <c r="D2483" s="4">
        <v>43100</v>
      </c>
      <c r="E2483" s="3" t="s">
        <v>21</v>
      </c>
      <c r="F2483" s="3" t="s">
        <v>1062</v>
      </c>
      <c r="G2483" s="3" t="s">
        <v>2732</v>
      </c>
      <c r="H2483" s="5">
        <v>100362</v>
      </c>
      <c r="I2483" s="2">
        <v>6</v>
      </c>
      <c r="J2483" s="2">
        <v>0</v>
      </c>
      <c r="K2483" s="2">
        <v>0</v>
      </c>
      <c r="L2483" s="18" t="str">
        <f>VLOOKUP(F2483,'BD customers'!$1:$1048576,2,FALSE)</f>
        <v>Alan Hwang</v>
      </c>
      <c r="M2483" s="2">
        <f>MATCH(orders[[#This Row],[Product ID]],'BD product'!A:A,0)</f>
        <v>751</v>
      </c>
      <c r="N2483" s="2" t="str" cm="1">
        <f t="array" ref="N2483">INDEX('BD product'!A:D,M2483,2)</f>
        <v>Office Supplies</v>
      </c>
    </row>
    <row r="2484" spans="1:14" x14ac:dyDescent="0.3">
      <c r="A2484" s="3" t="s">
        <v>4548</v>
      </c>
      <c r="B2484" s="4">
        <v>42975</v>
      </c>
      <c r="C2484" s="12" t="str">
        <f t="shared" si="38"/>
        <v>2017/08</v>
      </c>
      <c r="D2484" s="4">
        <v>42981</v>
      </c>
      <c r="E2484" s="3" t="s">
        <v>21</v>
      </c>
      <c r="F2484" s="3" t="s">
        <v>4363</v>
      </c>
      <c r="G2484" s="3" t="s">
        <v>4549</v>
      </c>
      <c r="H2484" s="5">
        <v>35168</v>
      </c>
      <c r="I2484" s="2">
        <v>4</v>
      </c>
      <c r="J2484" s="2">
        <v>2</v>
      </c>
      <c r="K2484" s="2">
        <v>11.429600000000001</v>
      </c>
      <c r="L2484" s="18" t="str">
        <f>VLOOKUP(F2484,'BD customers'!$1:$1048576,2,FALSE)</f>
        <v>Kristina Nunn</v>
      </c>
      <c r="M2484" s="2">
        <f>MATCH(orders[[#This Row],[Product ID]],'BD product'!A:A,0)</f>
        <v>1355</v>
      </c>
      <c r="N2484" s="2" t="str" cm="1">
        <f t="array" ref="N2484">INDEX('BD product'!A:D,M2484,2)</f>
        <v>Technology</v>
      </c>
    </row>
    <row r="2485" spans="1:14" x14ac:dyDescent="0.3">
      <c r="A2485" s="3" t="s">
        <v>4548</v>
      </c>
      <c r="B2485" s="4">
        <v>42975</v>
      </c>
      <c r="C2485" s="12" t="str">
        <f t="shared" si="38"/>
        <v>2017/08</v>
      </c>
      <c r="D2485" s="4">
        <v>42981</v>
      </c>
      <c r="E2485" s="3" t="s">
        <v>21</v>
      </c>
      <c r="F2485" s="3" t="s">
        <v>4363</v>
      </c>
      <c r="G2485" s="3" t="s">
        <v>1440</v>
      </c>
      <c r="H2485" s="5">
        <v>113775</v>
      </c>
      <c r="I2485" s="2">
        <v>5</v>
      </c>
      <c r="J2485" s="2">
        <v>0</v>
      </c>
      <c r="K2485" s="2">
        <v>25.0305</v>
      </c>
      <c r="L2485" s="18" t="str">
        <f>VLOOKUP(F2485,'BD customers'!$1:$1048576,2,FALSE)</f>
        <v>Kristina Nunn</v>
      </c>
      <c r="M2485" s="2">
        <f>MATCH(orders[[#This Row],[Product ID]],'BD product'!A:A,0)</f>
        <v>344</v>
      </c>
      <c r="N2485" s="2" t="str" cm="1">
        <f t="array" ref="N2485">INDEX('BD product'!A:D,M2485,2)</f>
        <v>Furniture</v>
      </c>
    </row>
    <row r="2486" spans="1:14" x14ac:dyDescent="0.3">
      <c r="A2486" s="3" t="s">
        <v>4548</v>
      </c>
      <c r="B2486" s="4">
        <v>42975</v>
      </c>
      <c r="C2486" s="12" t="str">
        <f t="shared" si="38"/>
        <v>2017/08</v>
      </c>
      <c r="D2486" s="4">
        <v>42981</v>
      </c>
      <c r="E2486" s="3" t="s">
        <v>21</v>
      </c>
      <c r="F2486" s="3" t="s">
        <v>4363</v>
      </c>
      <c r="G2486" s="3" t="s">
        <v>1791</v>
      </c>
      <c r="H2486" s="5">
        <v>9968</v>
      </c>
      <c r="I2486" s="2">
        <v>5</v>
      </c>
      <c r="J2486" s="2">
        <v>2</v>
      </c>
      <c r="K2486" s="2">
        <v>3.2395999999999998</v>
      </c>
      <c r="L2486" s="18" t="str">
        <f>VLOOKUP(F2486,'BD customers'!$1:$1048576,2,FALSE)</f>
        <v>Kristina Nunn</v>
      </c>
      <c r="M2486" s="2">
        <f>MATCH(orders[[#This Row],[Product ID]],'BD product'!A:A,0)</f>
        <v>446</v>
      </c>
      <c r="N2486" s="2" t="str" cm="1">
        <f t="array" ref="N2486">INDEX('BD product'!A:D,M2486,2)</f>
        <v>Office Supplies</v>
      </c>
    </row>
    <row r="2487" spans="1:14" x14ac:dyDescent="0.3">
      <c r="A2487" s="3" t="s">
        <v>4548</v>
      </c>
      <c r="B2487" s="4">
        <v>42975</v>
      </c>
      <c r="C2487" s="12" t="str">
        <f t="shared" si="38"/>
        <v>2017/08</v>
      </c>
      <c r="D2487" s="4">
        <v>42981</v>
      </c>
      <c r="E2487" s="3" t="s">
        <v>21</v>
      </c>
      <c r="F2487" s="3" t="s">
        <v>4363</v>
      </c>
      <c r="G2487" s="3" t="s">
        <v>1804</v>
      </c>
      <c r="H2487" s="5">
        <v>556</v>
      </c>
      <c r="I2487" s="2">
        <v>2</v>
      </c>
      <c r="J2487" s="2">
        <v>0</v>
      </c>
      <c r="K2487" s="2">
        <v>1.4456</v>
      </c>
      <c r="L2487" s="18" t="str">
        <f>VLOOKUP(F2487,'BD customers'!$1:$1048576,2,FALSE)</f>
        <v>Kristina Nunn</v>
      </c>
      <c r="M2487" s="2">
        <f>MATCH(orders[[#This Row],[Product ID]],'BD product'!A:A,0)</f>
        <v>451</v>
      </c>
      <c r="N2487" s="2" t="str" cm="1">
        <f t="array" ref="N2487">INDEX('BD product'!A:D,M2487,2)</f>
        <v>Office Supplies</v>
      </c>
    </row>
    <row r="2488" spans="1:14" x14ac:dyDescent="0.3">
      <c r="A2488" s="3" t="s">
        <v>4551</v>
      </c>
      <c r="B2488" s="4">
        <v>42006</v>
      </c>
      <c r="C2488" s="12" t="str">
        <f t="shared" si="38"/>
        <v>2015/01</v>
      </c>
      <c r="D2488" s="4">
        <v>42008</v>
      </c>
      <c r="E2488" s="3" t="s">
        <v>11</v>
      </c>
      <c r="F2488" s="3" t="s">
        <v>1067</v>
      </c>
      <c r="G2488" s="3" t="s">
        <v>4552</v>
      </c>
      <c r="H2488" s="5">
        <v>8552</v>
      </c>
      <c r="I2488" s="2">
        <v>2</v>
      </c>
      <c r="J2488" s="2">
        <v>0</v>
      </c>
      <c r="K2488" s="2">
        <v>22.235199999999999</v>
      </c>
      <c r="L2488" s="18" t="str">
        <f>VLOOKUP(F2488,'BD customers'!$1:$1048576,2,FALSE)</f>
        <v>Claudia Bergmann</v>
      </c>
      <c r="M2488" s="2">
        <f>MATCH(orders[[#This Row],[Product ID]],'BD product'!A:A,0)</f>
        <v>1356</v>
      </c>
      <c r="N2488" s="2" t="str" cm="1">
        <f t="array" ref="N2488">INDEX('BD product'!A:D,M2488,2)</f>
        <v>Office Supplies</v>
      </c>
    </row>
    <row r="2489" spans="1:14" x14ac:dyDescent="0.3">
      <c r="A2489" s="3" t="s">
        <v>4551</v>
      </c>
      <c r="B2489" s="4">
        <v>42006</v>
      </c>
      <c r="C2489" s="12" t="str">
        <f t="shared" si="38"/>
        <v>2015/01</v>
      </c>
      <c r="D2489" s="4">
        <v>42008</v>
      </c>
      <c r="E2489" s="3" t="s">
        <v>11</v>
      </c>
      <c r="F2489" s="3" t="s">
        <v>1067</v>
      </c>
      <c r="G2489" s="3" t="s">
        <v>4554</v>
      </c>
      <c r="H2489" s="5">
        <v>984</v>
      </c>
      <c r="I2489" s="2">
        <v>3</v>
      </c>
      <c r="J2489" s="2">
        <v>0</v>
      </c>
      <c r="K2489" s="2">
        <v>2.6568000000000001</v>
      </c>
      <c r="L2489" s="18" t="str">
        <f>VLOOKUP(F2489,'BD customers'!$1:$1048576,2,FALSE)</f>
        <v>Claudia Bergmann</v>
      </c>
      <c r="M2489" s="2">
        <f>MATCH(orders[[#This Row],[Product ID]],'BD product'!A:A,0)</f>
        <v>1357</v>
      </c>
      <c r="N2489" s="2" t="str" cm="1">
        <f t="array" ref="N2489">INDEX('BD product'!A:D,M2489,2)</f>
        <v>Office Supplies</v>
      </c>
    </row>
    <row r="2490" spans="1:14" x14ac:dyDescent="0.3">
      <c r="A2490" s="3" t="s">
        <v>4551</v>
      </c>
      <c r="B2490" s="4">
        <v>42006</v>
      </c>
      <c r="C2490" s="12" t="str">
        <f t="shared" si="38"/>
        <v>2015/01</v>
      </c>
      <c r="D2490" s="4">
        <v>42008</v>
      </c>
      <c r="E2490" s="3" t="s">
        <v>11</v>
      </c>
      <c r="F2490" s="3" t="s">
        <v>1067</v>
      </c>
      <c r="G2490" s="3" t="s">
        <v>4271</v>
      </c>
      <c r="H2490" s="5">
        <v>2004</v>
      </c>
      <c r="I2490" s="2">
        <v>3</v>
      </c>
      <c r="J2490" s="2">
        <v>0</v>
      </c>
      <c r="K2490" s="2">
        <v>9.6191999999999993</v>
      </c>
      <c r="L2490" s="18" t="str">
        <f>VLOOKUP(F2490,'BD customers'!$1:$1048576,2,FALSE)</f>
        <v>Claudia Bergmann</v>
      </c>
      <c r="M2490" s="2">
        <f>MATCH(orders[[#This Row],[Product ID]],'BD product'!A:A,0)</f>
        <v>1285</v>
      </c>
      <c r="N2490" s="2" t="str" cm="1">
        <f t="array" ref="N2490">INDEX('BD product'!A:D,M2490,2)</f>
        <v>Office Supplies</v>
      </c>
    </row>
    <row r="2491" spans="1:14" x14ac:dyDescent="0.3">
      <c r="A2491" s="3" t="s">
        <v>4556</v>
      </c>
      <c r="B2491" s="4">
        <v>42286</v>
      </c>
      <c r="C2491" s="12" t="str">
        <f t="shared" si="38"/>
        <v>2015/10</v>
      </c>
      <c r="D2491" s="4">
        <v>42290</v>
      </c>
      <c r="E2491" s="3" t="s">
        <v>11</v>
      </c>
      <c r="F2491" s="3" t="s">
        <v>4557</v>
      </c>
      <c r="G2491" s="3" t="s">
        <v>4558</v>
      </c>
      <c r="H2491" s="5">
        <v>63196</v>
      </c>
      <c r="I2491" s="2">
        <v>4</v>
      </c>
      <c r="J2491" s="2">
        <v>0</v>
      </c>
      <c r="K2491" s="2">
        <v>303.3408</v>
      </c>
      <c r="L2491" s="18" t="str">
        <f>VLOOKUP(F2491,'BD customers'!$1:$1048576,2,FALSE)</f>
        <v>Tim Brockman</v>
      </c>
      <c r="M2491" s="2">
        <f>MATCH(orders[[#This Row],[Product ID]],'BD product'!A:A,0)</f>
        <v>1358</v>
      </c>
      <c r="N2491" s="2" t="str" cm="1">
        <f t="array" ref="N2491">INDEX('BD product'!A:D,M2491,2)</f>
        <v>Technology</v>
      </c>
    </row>
    <row r="2492" spans="1:14" x14ac:dyDescent="0.3">
      <c r="A2492" s="3" t="s">
        <v>4556</v>
      </c>
      <c r="B2492" s="4">
        <v>42286</v>
      </c>
      <c r="C2492" s="12" t="str">
        <f t="shared" si="38"/>
        <v>2015/10</v>
      </c>
      <c r="D2492" s="4">
        <v>42290</v>
      </c>
      <c r="E2492" s="3" t="s">
        <v>11</v>
      </c>
      <c r="F2492" s="3" t="s">
        <v>4557</v>
      </c>
      <c r="G2492" s="3" t="s">
        <v>4560</v>
      </c>
      <c r="H2492" s="5">
        <v>2392</v>
      </c>
      <c r="I2492" s="2">
        <v>4</v>
      </c>
      <c r="J2492" s="2">
        <v>0</v>
      </c>
      <c r="K2492" s="2">
        <v>1.0764</v>
      </c>
      <c r="L2492" s="18" t="str">
        <f>VLOOKUP(F2492,'BD customers'!$1:$1048576,2,FALSE)</f>
        <v>Tim Brockman</v>
      </c>
      <c r="M2492" s="2">
        <f>MATCH(orders[[#This Row],[Product ID]],'BD product'!A:A,0)</f>
        <v>1359</v>
      </c>
      <c r="N2492" s="2" t="str" cm="1">
        <f t="array" ref="N2492">INDEX('BD product'!A:D,M2492,2)</f>
        <v>Office Supplies</v>
      </c>
    </row>
    <row r="2493" spans="1:14" x14ac:dyDescent="0.3">
      <c r="A2493" s="3" t="s">
        <v>4562</v>
      </c>
      <c r="B2493" s="4">
        <v>41986</v>
      </c>
      <c r="C2493" s="12" t="str">
        <f t="shared" si="38"/>
        <v>2014/12</v>
      </c>
      <c r="D2493" s="4">
        <v>41988</v>
      </c>
      <c r="E2493" s="3" t="s">
        <v>11</v>
      </c>
      <c r="F2493" s="3" t="s">
        <v>481</v>
      </c>
      <c r="G2493" s="3" t="s">
        <v>3669</v>
      </c>
      <c r="H2493" s="5">
        <v>9024</v>
      </c>
      <c r="I2493" s="2">
        <v>6</v>
      </c>
      <c r="J2493" s="2">
        <v>0</v>
      </c>
      <c r="K2493" s="2">
        <v>41.510399999999997</v>
      </c>
      <c r="L2493" s="18" t="str">
        <f>VLOOKUP(F2493,'BD customers'!$1:$1048576,2,FALSE)</f>
        <v>Katherine Ducich</v>
      </c>
      <c r="M2493" s="2">
        <f>MATCH(orders[[#This Row],[Product ID]],'BD product'!A:A,0)</f>
        <v>1113</v>
      </c>
      <c r="N2493" s="2" t="str" cm="1">
        <f t="array" ref="N2493">INDEX('BD product'!A:D,M2493,2)</f>
        <v>Office Supplies</v>
      </c>
    </row>
    <row r="2494" spans="1:14" x14ac:dyDescent="0.3">
      <c r="A2494" s="3" t="s">
        <v>4563</v>
      </c>
      <c r="B2494" s="4">
        <v>41962</v>
      </c>
      <c r="C2494" s="12" t="str">
        <f t="shared" si="38"/>
        <v>2014/11</v>
      </c>
      <c r="D2494" s="4">
        <v>41966</v>
      </c>
      <c r="E2494" s="3" t="s">
        <v>21</v>
      </c>
      <c r="F2494" s="3" t="s">
        <v>4564</v>
      </c>
      <c r="G2494" s="3" t="s">
        <v>3754</v>
      </c>
      <c r="H2494" s="5">
        <v>454881</v>
      </c>
      <c r="I2494" s="2">
        <v>7</v>
      </c>
      <c r="J2494" s="2">
        <v>0</v>
      </c>
      <c r="K2494" s="2">
        <v>1228.1786999999999</v>
      </c>
      <c r="L2494" s="18" t="str">
        <f>VLOOKUP(F2494,'BD customers'!$1:$1048576,2,FALSE)</f>
        <v>John Murray</v>
      </c>
      <c r="M2494" s="2">
        <f>MATCH(orders[[#This Row],[Product ID]],'BD product'!A:A,0)</f>
        <v>1150</v>
      </c>
      <c r="N2494" s="2" t="str" cm="1">
        <f t="array" ref="N2494">INDEX('BD product'!A:D,M2494,2)</f>
        <v>Technology</v>
      </c>
    </row>
    <row r="2495" spans="1:14" x14ac:dyDescent="0.3">
      <c r="A2495" s="3" t="s">
        <v>4565</v>
      </c>
      <c r="B2495" s="4">
        <v>42623</v>
      </c>
      <c r="C2495" s="12" t="str">
        <f t="shared" si="38"/>
        <v>2016/09</v>
      </c>
      <c r="D2495" s="4">
        <v>42627</v>
      </c>
      <c r="E2495" s="3" t="s">
        <v>11</v>
      </c>
      <c r="F2495" s="3" t="s">
        <v>1586</v>
      </c>
      <c r="G2495" s="3" t="s">
        <v>2973</v>
      </c>
      <c r="H2495" s="5">
        <v>30093</v>
      </c>
      <c r="I2495" s="2">
        <v>5</v>
      </c>
      <c r="J2495" s="2">
        <v>3</v>
      </c>
      <c r="K2495" s="2">
        <v>-3.4392</v>
      </c>
      <c r="L2495" s="18" t="str">
        <f>VLOOKUP(F2495,'BD customers'!$1:$1048576,2,FALSE)</f>
        <v>Kean Thornton</v>
      </c>
      <c r="M2495" s="2">
        <f>MATCH(orders[[#This Row],[Product ID]],'BD product'!A:A,0)</f>
        <v>840</v>
      </c>
      <c r="N2495" s="2" t="str" cm="1">
        <f t="array" ref="N2495">INDEX('BD product'!A:D,M2495,2)</f>
        <v>Furniture</v>
      </c>
    </row>
    <row r="2496" spans="1:14" x14ac:dyDescent="0.3">
      <c r="A2496" s="3" t="s">
        <v>4565</v>
      </c>
      <c r="B2496" s="4">
        <v>42623</v>
      </c>
      <c r="C2496" s="12" t="str">
        <f t="shared" si="38"/>
        <v>2016/09</v>
      </c>
      <c r="D2496" s="4">
        <v>42627</v>
      </c>
      <c r="E2496" s="3" t="s">
        <v>11</v>
      </c>
      <c r="F2496" s="3" t="s">
        <v>1586</v>
      </c>
      <c r="G2496" s="3" t="s">
        <v>3756</v>
      </c>
      <c r="H2496" s="5">
        <v>71996</v>
      </c>
      <c r="I2496" s="2">
        <v>5</v>
      </c>
      <c r="J2496" s="2">
        <v>2</v>
      </c>
      <c r="K2496" s="2">
        <v>5.3997000000000002</v>
      </c>
      <c r="L2496" s="18" t="str">
        <f>VLOOKUP(F2496,'BD customers'!$1:$1048576,2,FALSE)</f>
        <v>Kean Thornton</v>
      </c>
      <c r="M2496" s="2">
        <f>MATCH(orders[[#This Row],[Product ID]],'BD product'!A:A,0)</f>
        <v>1151</v>
      </c>
      <c r="N2496" s="2" t="str" cm="1">
        <f t="array" ref="N2496">INDEX('BD product'!A:D,M2496,2)</f>
        <v>Technology</v>
      </c>
    </row>
    <row r="2497" spans="1:14" x14ac:dyDescent="0.3">
      <c r="A2497" s="3" t="s">
        <v>4566</v>
      </c>
      <c r="B2497" s="4">
        <v>41806</v>
      </c>
      <c r="C2497" s="12" t="str">
        <f t="shared" si="38"/>
        <v>2014/06</v>
      </c>
      <c r="D2497" s="4">
        <v>41812</v>
      </c>
      <c r="E2497" s="3" t="s">
        <v>21</v>
      </c>
      <c r="F2497" s="3" t="s">
        <v>4567</v>
      </c>
      <c r="G2497" s="3" t="s">
        <v>1662</v>
      </c>
      <c r="H2497" s="5">
        <v>64784</v>
      </c>
      <c r="I2497" s="2">
        <v>8</v>
      </c>
      <c r="J2497" s="2">
        <v>0</v>
      </c>
      <c r="K2497" s="2">
        <v>3.2391999999999999</v>
      </c>
      <c r="L2497" s="18" t="str">
        <f>VLOOKUP(F2497,'BD customers'!$1:$1048576,2,FALSE)</f>
        <v>Sonia Cooley</v>
      </c>
      <c r="M2497" s="2">
        <f>MATCH(orders[[#This Row],[Product ID]],'BD product'!A:A,0)</f>
        <v>407</v>
      </c>
      <c r="N2497" s="2" t="str" cm="1">
        <f t="array" ref="N2497">INDEX('BD product'!A:D,M2497,2)</f>
        <v>Furniture</v>
      </c>
    </row>
    <row r="2498" spans="1:14" x14ac:dyDescent="0.3">
      <c r="A2498" s="3" t="s">
        <v>4568</v>
      </c>
      <c r="B2498" s="4">
        <v>42273</v>
      </c>
      <c r="C2498" s="12" t="str">
        <f t="shared" ref="C2498:C2561" si="39">TEXT(B2498,"aaaa/mm")</f>
        <v>2015/09</v>
      </c>
      <c r="D2498" s="4">
        <v>42278</v>
      </c>
      <c r="E2498" s="3" t="s">
        <v>21</v>
      </c>
      <c r="F2498" s="3" t="s">
        <v>1538</v>
      </c>
      <c r="G2498" s="3" t="s">
        <v>415</v>
      </c>
      <c r="H2498" s="5">
        <v>6417</v>
      </c>
      <c r="I2498" s="2">
        <v>3</v>
      </c>
      <c r="J2498" s="2">
        <v>0</v>
      </c>
      <c r="K2498" s="2">
        <v>18.609300000000001</v>
      </c>
      <c r="L2498" s="18" t="str">
        <f>VLOOKUP(F2498,'BD customers'!$1:$1048576,2,FALSE)</f>
        <v>Bryan Spruell</v>
      </c>
      <c r="M2498" s="2">
        <f>MATCH(orders[[#This Row],[Product ID]],'BD product'!A:A,0)</f>
        <v>82</v>
      </c>
      <c r="N2498" s="2" t="str" cm="1">
        <f t="array" ref="N2498">INDEX('BD product'!A:D,M2498,2)</f>
        <v>Office Supplies</v>
      </c>
    </row>
    <row r="2499" spans="1:14" x14ac:dyDescent="0.3">
      <c r="A2499" s="3" t="s">
        <v>4568</v>
      </c>
      <c r="B2499" s="4">
        <v>42273</v>
      </c>
      <c r="C2499" s="12" t="str">
        <f t="shared" si="39"/>
        <v>2015/09</v>
      </c>
      <c r="D2499" s="4">
        <v>42278</v>
      </c>
      <c r="E2499" s="3" t="s">
        <v>21</v>
      </c>
      <c r="F2499" s="3" t="s">
        <v>1538</v>
      </c>
      <c r="G2499" s="3" t="s">
        <v>2378</v>
      </c>
      <c r="H2499" s="5">
        <v>12446</v>
      </c>
      <c r="I2499" s="2">
        <v>2</v>
      </c>
      <c r="J2499" s="2">
        <v>0</v>
      </c>
      <c r="K2499" s="2">
        <v>58.496200000000002</v>
      </c>
      <c r="L2499" s="18" t="str">
        <f>VLOOKUP(F2499,'BD customers'!$1:$1048576,2,FALSE)</f>
        <v>Bryan Spruell</v>
      </c>
      <c r="M2499" s="2">
        <f>MATCH(orders[[#This Row],[Product ID]],'BD product'!A:A,0)</f>
        <v>635</v>
      </c>
      <c r="N2499" s="2" t="str" cm="1">
        <f t="array" ref="N2499">INDEX('BD product'!A:D,M2499,2)</f>
        <v>Office Supplies</v>
      </c>
    </row>
    <row r="2500" spans="1:14" x14ac:dyDescent="0.3">
      <c r="A2500" s="3" t="s">
        <v>4569</v>
      </c>
      <c r="B2500" s="4">
        <v>42509</v>
      </c>
      <c r="C2500" s="12" t="str">
        <f t="shared" si="39"/>
        <v>2016/05</v>
      </c>
      <c r="D2500" s="4">
        <v>42514</v>
      </c>
      <c r="E2500" s="3" t="s">
        <v>21</v>
      </c>
      <c r="F2500" s="3" t="s">
        <v>2903</v>
      </c>
      <c r="G2500" s="3" t="s">
        <v>4017</v>
      </c>
      <c r="H2500" s="5">
        <v>9584</v>
      </c>
      <c r="I2500" s="2">
        <v>1</v>
      </c>
      <c r="J2500" s="2">
        <v>2</v>
      </c>
      <c r="K2500" s="2">
        <v>3.3544</v>
      </c>
      <c r="L2500" s="18" t="str">
        <f>VLOOKUP(F2500,'BD customers'!$1:$1048576,2,FALSE)</f>
        <v>Bill Tyler</v>
      </c>
      <c r="M2500" s="2">
        <f>MATCH(orders[[#This Row],[Product ID]],'BD product'!A:A,0)</f>
        <v>1226</v>
      </c>
      <c r="N2500" s="2" t="str" cm="1">
        <f t="array" ref="N2500">INDEX('BD product'!A:D,M2500,2)</f>
        <v>Office Supplies</v>
      </c>
    </row>
    <row r="2501" spans="1:14" x14ac:dyDescent="0.3">
      <c r="A2501" s="3" t="s">
        <v>4570</v>
      </c>
      <c r="B2501" s="4">
        <v>42908</v>
      </c>
      <c r="C2501" s="12" t="str">
        <f t="shared" si="39"/>
        <v>2017/06</v>
      </c>
      <c r="D2501" s="4">
        <v>42909</v>
      </c>
      <c r="E2501" s="3" t="s">
        <v>64</v>
      </c>
      <c r="F2501" s="3" t="s">
        <v>905</v>
      </c>
      <c r="G2501" s="3" t="s">
        <v>4571</v>
      </c>
      <c r="H2501" s="5">
        <v>37608</v>
      </c>
      <c r="I2501" s="2">
        <v>3</v>
      </c>
      <c r="J2501" s="2">
        <v>2</v>
      </c>
      <c r="K2501" s="2">
        <v>12.6927</v>
      </c>
      <c r="L2501" s="18" t="str">
        <f>VLOOKUP(F2501,'BD customers'!$1:$1048576,2,FALSE)</f>
        <v>Dan Campbell</v>
      </c>
      <c r="M2501" s="2">
        <f>MATCH(orders[[#This Row],[Product ID]],'BD product'!A:A,0)</f>
        <v>1360</v>
      </c>
      <c r="N2501" s="2" t="str" cm="1">
        <f t="array" ref="N2501">INDEX('BD product'!A:D,M2501,2)</f>
        <v>Office Supplies</v>
      </c>
    </row>
    <row r="2502" spans="1:14" x14ac:dyDescent="0.3">
      <c r="A2502" s="3" t="s">
        <v>4573</v>
      </c>
      <c r="B2502" s="4">
        <v>42903</v>
      </c>
      <c r="C2502" s="12" t="str">
        <f t="shared" si="39"/>
        <v>2017/06</v>
      </c>
      <c r="D2502" s="4">
        <v>42906</v>
      </c>
      <c r="E2502" s="3" t="s">
        <v>64</v>
      </c>
      <c r="F2502" s="3" t="s">
        <v>4574</v>
      </c>
      <c r="G2502" s="3" t="s">
        <v>2950</v>
      </c>
      <c r="H2502" s="5">
        <v>12224</v>
      </c>
      <c r="I2502" s="2">
        <v>2</v>
      </c>
      <c r="J2502" s="2">
        <v>2</v>
      </c>
      <c r="K2502" s="2">
        <v>4.4311999999999996</v>
      </c>
      <c r="L2502" s="18" t="str">
        <f>VLOOKUP(F2502,'BD customers'!$1:$1048576,2,FALSE)</f>
        <v>Luke Schmidt</v>
      </c>
      <c r="M2502" s="2">
        <f>MATCH(orders[[#This Row],[Product ID]],'BD product'!A:A,0)</f>
        <v>829</v>
      </c>
      <c r="N2502" s="2" t="str" cm="1">
        <f t="array" ref="N2502">INDEX('BD product'!A:D,M2502,2)</f>
        <v>Office Supplies</v>
      </c>
    </row>
    <row r="2503" spans="1:14" x14ac:dyDescent="0.3">
      <c r="A2503" s="3" t="s">
        <v>4573</v>
      </c>
      <c r="B2503" s="4">
        <v>42903</v>
      </c>
      <c r="C2503" s="12" t="str">
        <f t="shared" si="39"/>
        <v>2017/06</v>
      </c>
      <c r="D2503" s="4">
        <v>42906</v>
      </c>
      <c r="E2503" s="3" t="s">
        <v>64</v>
      </c>
      <c r="F2503" s="3" t="s">
        <v>4574</v>
      </c>
      <c r="G2503" s="3" t="s">
        <v>2316</v>
      </c>
      <c r="H2503" s="5">
        <v>2304</v>
      </c>
      <c r="I2503" s="2">
        <v>4</v>
      </c>
      <c r="J2503" s="2">
        <v>8</v>
      </c>
      <c r="K2503" s="2">
        <v>-3.5712000000000002</v>
      </c>
      <c r="L2503" s="18" t="str">
        <f>VLOOKUP(F2503,'BD customers'!$1:$1048576,2,FALSE)</f>
        <v>Luke Schmidt</v>
      </c>
      <c r="M2503" s="2">
        <f>MATCH(orders[[#This Row],[Product ID]],'BD product'!A:A,0)</f>
        <v>616</v>
      </c>
      <c r="N2503" s="2" t="str" cm="1">
        <f t="array" ref="N2503">INDEX('BD product'!A:D,M2503,2)</f>
        <v>Office Supplies</v>
      </c>
    </row>
    <row r="2504" spans="1:14" x14ac:dyDescent="0.3">
      <c r="A2504" s="3" t="s">
        <v>4573</v>
      </c>
      <c r="B2504" s="4">
        <v>42903</v>
      </c>
      <c r="C2504" s="12" t="str">
        <f t="shared" si="39"/>
        <v>2017/06</v>
      </c>
      <c r="D2504" s="4">
        <v>42906</v>
      </c>
      <c r="E2504" s="3" t="s">
        <v>64</v>
      </c>
      <c r="F2504" s="3" t="s">
        <v>4574</v>
      </c>
      <c r="G2504" s="3" t="s">
        <v>2503</v>
      </c>
      <c r="H2504" s="5">
        <v>936</v>
      </c>
      <c r="I2504" s="2">
        <v>4</v>
      </c>
      <c r="J2504" s="2">
        <v>8</v>
      </c>
      <c r="K2504" s="2">
        <v>-0.1638</v>
      </c>
      <c r="L2504" s="18" t="str">
        <f>VLOOKUP(F2504,'BD customers'!$1:$1048576,2,FALSE)</f>
        <v>Luke Schmidt</v>
      </c>
      <c r="M2504" s="2">
        <f>MATCH(orders[[#This Row],[Product ID]],'BD product'!A:A,0)</f>
        <v>675</v>
      </c>
      <c r="N2504" s="2" t="str" cm="1">
        <f t="array" ref="N2504">INDEX('BD product'!A:D,M2504,2)</f>
        <v>Office Supplies</v>
      </c>
    </row>
    <row r="2505" spans="1:14" x14ac:dyDescent="0.3">
      <c r="A2505" s="3" t="s">
        <v>4575</v>
      </c>
      <c r="B2505" s="4">
        <v>42688</v>
      </c>
      <c r="C2505" s="12" t="str">
        <f t="shared" si="39"/>
        <v>2016/11</v>
      </c>
      <c r="D2505" s="4">
        <v>42693</v>
      </c>
      <c r="E2505" s="3" t="s">
        <v>21</v>
      </c>
      <c r="F2505" s="3" t="s">
        <v>4576</v>
      </c>
      <c r="G2505" s="3" t="s">
        <v>4067</v>
      </c>
      <c r="H2505" s="5">
        <v>738</v>
      </c>
      <c r="I2505" s="2">
        <v>2</v>
      </c>
      <c r="J2505" s="2">
        <v>0</v>
      </c>
      <c r="K2505" s="2">
        <v>3.4685999999999999</v>
      </c>
      <c r="L2505" s="18" t="str">
        <f>VLOOKUP(F2505,'BD customers'!$1:$1048576,2,FALSE)</f>
        <v>Ralph Ritter</v>
      </c>
      <c r="M2505" s="2">
        <f>MATCH(orders[[#This Row],[Product ID]],'BD product'!A:A,0)</f>
        <v>1240</v>
      </c>
      <c r="N2505" s="2" t="str" cm="1">
        <f t="array" ref="N2505">INDEX('BD product'!A:D,M2505,2)</f>
        <v>Office Supplies</v>
      </c>
    </row>
    <row r="2506" spans="1:14" x14ac:dyDescent="0.3">
      <c r="A2506" s="3" t="s">
        <v>4577</v>
      </c>
      <c r="B2506" s="4">
        <v>41845</v>
      </c>
      <c r="C2506" s="12" t="str">
        <f t="shared" si="39"/>
        <v>2014/07</v>
      </c>
      <c r="D2506" s="4">
        <v>41847</v>
      </c>
      <c r="E2506" s="3" t="s">
        <v>11</v>
      </c>
      <c r="F2506" s="3" t="s">
        <v>853</v>
      </c>
      <c r="G2506" s="3" t="s">
        <v>1030</v>
      </c>
      <c r="H2506" s="5">
        <v>5372</v>
      </c>
      <c r="I2506" s="2">
        <v>4</v>
      </c>
      <c r="J2506" s="2">
        <v>0</v>
      </c>
      <c r="K2506" s="2">
        <v>15.041600000000001</v>
      </c>
      <c r="L2506" s="18" t="str">
        <f>VLOOKUP(F2506,'BD customers'!$1:$1048576,2,FALSE)</f>
        <v>Ken Lonsdale</v>
      </c>
      <c r="M2506" s="2">
        <f>MATCH(orders[[#This Row],[Product ID]],'BD product'!A:A,0)</f>
        <v>232</v>
      </c>
      <c r="N2506" s="2" t="str" cm="1">
        <f t="array" ref="N2506">INDEX('BD product'!A:D,M2506,2)</f>
        <v>Office Supplies</v>
      </c>
    </row>
    <row r="2507" spans="1:14" x14ac:dyDescent="0.3">
      <c r="A2507" s="3" t="s">
        <v>4577</v>
      </c>
      <c r="B2507" s="4">
        <v>41845</v>
      </c>
      <c r="C2507" s="12" t="str">
        <f t="shared" si="39"/>
        <v>2014/07</v>
      </c>
      <c r="D2507" s="4">
        <v>41847</v>
      </c>
      <c r="E2507" s="3" t="s">
        <v>11</v>
      </c>
      <c r="F2507" s="3" t="s">
        <v>853</v>
      </c>
      <c r="G2507" s="3" t="s">
        <v>4578</v>
      </c>
      <c r="H2507" s="5">
        <v>818765</v>
      </c>
      <c r="I2507" s="2">
        <v>5</v>
      </c>
      <c r="J2507" s="2">
        <v>0</v>
      </c>
      <c r="K2507" s="2">
        <v>32.750599999999999</v>
      </c>
      <c r="L2507" s="18" t="str">
        <f>VLOOKUP(F2507,'BD customers'!$1:$1048576,2,FALSE)</f>
        <v>Ken Lonsdale</v>
      </c>
      <c r="M2507" s="2">
        <f>MATCH(orders[[#This Row],[Product ID]],'BD product'!A:A,0)</f>
        <v>1361</v>
      </c>
      <c r="N2507" s="2" t="str" cm="1">
        <f t="array" ref="N2507">INDEX('BD product'!A:D,M2507,2)</f>
        <v>Office Supplies</v>
      </c>
    </row>
    <row r="2508" spans="1:14" x14ac:dyDescent="0.3">
      <c r="A2508" s="3" t="s">
        <v>4577</v>
      </c>
      <c r="B2508" s="4">
        <v>41845</v>
      </c>
      <c r="C2508" s="12" t="str">
        <f t="shared" si="39"/>
        <v>2014/07</v>
      </c>
      <c r="D2508" s="4">
        <v>41847</v>
      </c>
      <c r="E2508" s="3" t="s">
        <v>11</v>
      </c>
      <c r="F2508" s="3" t="s">
        <v>853</v>
      </c>
      <c r="G2508" s="3" t="s">
        <v>996</v>
      </c>
      <c r="H2508" s="5">
        <v>7792</v>
      </c>
      <c r="I2508" s="2">
        <v>8</v>
      </c>
      <c r="J2508" s="2">
        <v>0</v>
      </c>
      <c r="K2508" s="2">
        <v>34.284799999999997</v>
      </c>
      <c r="L2508" s="18" t="str">
        <f>VLOOKUP(F2508,'BD customers'!$1:$1048576,2,FALSE)</f>
        <v>Ken Lonsdale</v>
      </c>
      <c r="M2508" s="2">
        <f>MATCH(orders[[#This Row],[Product ID]],'BD product'!A:A,0)</f>
        <v>223</v>
      </c>
      <c r="N2508" s="2" t="str" cm="1">
        <f t="array" ref="N2508">INDEX('BD product'!A:D,M2508,2)</f>
        <v>Furniture</v>
      </c>
    </row>
    <row r="2509" spans="1:14" x14ac:dyDescent="0.3">
      <c r="A2509" s="3" t="s">
        <v>4580</v>
      </c>
      <c r="B2509" s="4">
        <v>42187</v>
      </c>
      <c r="C2509" s="12" t="str">
        <f t="shared" si="39"/>
        <v>2015/07</v>
      </c>
      <c r="D2509" s="4">
        <v>42187</v>
      </c>
      <c r="E2509" s="3" t="s">
        <v>41</v>
      </c>
      <c r="F2509" s="3" t="s">
        <v>4154</v>
      </c>
      <c r="G2509" s="3" t="s">
        <v>4581</v>
      </c>
      <c r="H2509" s="5">
        <v>32784</v>
      </c>
      <c r="I2509" s="2">
        <v>4</v>
      </c>
      <c r="J2509" s="2">
        <v>8</v>
      </c>
      <c r="K2509" s="2">
        <v>-85.238399999999999</v>
      </c>
      <c r="L2509" s="18" t="str">
        <f>VLOOKUP(F2509,'BD customers'!$1:$1048576,2,FALSE)</f>
        <v>Richard Bierner</v>
      </c>
      <c r="M2509" s="2">
        <f>MATCH(orders[[#This Row],[Product ID]],'BD product'!A:A,0)</f>
        <v>1362</v>
      </c>
      <c r="N2509" s="2" t="str" cm="1">
        <f t="array" ref="N2509">INDEX('BD product'!A:D,M2509,2)</f>
        <v>Office Supplies</v>
      </c>
    </row>
    <row r="2510" spans="1:14" x14ac:dyDescent="0.3">
      <c r="A2510" s="3" t="s">
        <v>4583</v>
      </c>
      <c r="B2510" s="4">
        <v>42796</v>
      </c>
      <c r="C2510" s="12" t="str">
        <f t="shared" si="39"/>
        <v>2017/03</v>
      </c>
      <c r="D2510" s="4">
        <v>42802</v>
      </c>
      <c r="E2510" s="3" t="s">
        <v>21</v>
      </c>
      <c r="F2510" s="3" t="s">
        <v>1788</v>
      </c>
      <c r="G2510" s="3" t="s">
        <v>4584</v>
      </c>
      <c r="H2510" s="5">
        <v>196776</v>
      </c>
      <c r="I2510" s="2">
        <v>3</v>
      </c>
      <c r="J2510" s="2">
        <v>2</v>
      </c>
      <c r="K2510" s="2">
        <v>14.7582</v>
      </c>
      <c r="L2510" s="18" t="str">
        <f>VLOOKUP(F2510,'BD customers'!$1:$1048576,2,FALSE)</f>
        <v>Maribeth Yedwab</v>
      </c>
      <c r="M2510" s="2">
        <f>MATCH(orders[[#This Row],[Product ID]],'BD product'!A:A,0)</f>
        <v>1363</v>
      </c>
      <c r="N2510" s="2" t="str" cm="1">
        <f t="array" ref="N2510">INDEX('BD product'!A:D,M2510,2)</f>
        <v>Technology</v>
      </c>
    </row>
    <row r="2511" spans="1:14" x14ac:dyDescent="0.3">
      <c r="A2511" s="3" t="s">
        <v>4583</v>
      </c>
      <c r="B2511" s="4">
        <v>42796</v>
      </c>
      <c r="C2511" s="12" t="str">
        <f t="shared" si="39"/>
        <v>2017/03</v>
      </c>
      <c r="D2511" s="4">
        <v>42802</v>
      </c>
      <c r="E2511" s="3" t="s">
        <v>21</v>
      </c>
      <c r="F2511" s="3" t="s">
        <v>1788</v>
      </c>
      <c r="G2511" s="3" t="s">
        <v>3165</v>
      </c>
      <c r="H2511" s="5">
        <v>47994</v>
      </c>
      <c r="I2511" s="2">
        <v>6</v>
      </c>
      <c r="J2511" s="2">
        <v>0</v>
      </c>
      <c r="K2511" s="2">
        <v>52.793399999999998</v>
      </c>
      <c r="L2511" s="18" t="str">
        <f>VLOOKUP(F2511,'BD customers'!$1:$1048576,2,FALSE)</f>
        <v>Maribeth Yedwab</v>
      </c>
      <c r="M2511" s="2">
        <f>MATCH(orders[[#This Row],[Product ID]],'BD product'!A:A,0)</f>
        <v>916</v>
      </c>
      <c r="N2511" s="2" t="str" cm="1">
        <f t="array" ref="N2511">INDEX('BD product'!A:D,M2511,2)</f>
        <v>Technology</v>
      </c>
    </row>
    <row r="2512" spans="1:14" x14ac:dyDescent="0.3">
      <c r="A2512" s="3" t="s">
        <v>4586</v>
      </c>
      <c r="B2512" s="4">
        <v>42692</v>
      </c>
      <c r="C2512" s="12" t="str">
        <f t="shared" si="39"/>
        <v>2016/11</v>
      </c>
      <c r="D2512" s="4">
        <v>42697</v>
      </c>
      <c r="E2512" s="3" t="s">
        <v>21</v>
      </c>
      <c r="F2512" s="3" t="s">
        <v>4211</v>
      </c>
      <c r="G2512" s="3" t="s">
        <v>4587</v>
      </c>
      <c r="H2512" s="5">
        <v>111792</v>
      </c>
      <c r="I2512" s="2">
        <v>4</v>
      </c>
      <c r="J2512" s="2">
        <v>0</v>
      </c>
      <c r="K2512" s="2">
        <v>5.5895999999999999</v>
      </c>
      <c r="L2512" s="18" t="str">
        <f>VLOOKUP(F2512,'BD customers'!$1:$1048576,2,FALSE)</f>
        <v>Arthur Wiediger</v>
      </c>
      <c r="M2512" s="2">
        <f>MATCH(orders[[#This Row],[Product ID]],'BD product'!A:A,0)</f>
        <v>1364</v>
      </c>
      <c r="N2512" s="2" t="str" cm="1">
        <f t="array" ref="N2512">INDEX('BD product'!A:D,M2512,2)</f>
        <v>Office Supplies</v>
      </c>
    </row>
    <row r="2513" spans="1:14" x14ac:dyDescent="0.3">
      <c r="A2513" s="3" t="s">
        <v>4589</v>
      </c>
      <c r="B2513" s="4">
        <v>42112</v>
      </c>
      <c r="C2513" s="12" t="str">
        <f t="shared" si="39"/>
        <v>2015/04</v>
      </c>
      <c r="D2513" s="4">
        <v>42113</v>
      </c>
      <c r="E2513" s="3" t="s">
        <v>64</v>
      </c>
      <c r="F2513" s="3" t="s">
        <v>4374</v>
      </c>
      <c r="G2513" s="3" t="s">
        <v>3226</v>
      </c>
      <c r="H2513" s="5">
        <v>1065</v>
      </c>
      <c r="I2513" s="2">
        <v>6</v>
      </c>
      <c r="J2513" s="2">
        <v>0</v>
      </c>
      <c r="K2513" s="2">
        <v>4.1535000000000002</v>
      </c>
      <c r="L2513" s="18" t="str">
        <f>VLOOKUP(F2513,'BD customers'!$1:$1048576,2,FALSE)</f>
        <v>Kelly Williams</v>
      </c>
      <c r="M2513" s="2">
        <f>MATCH(orders[[#This Row],[Product ID]],'BD product'!A:A,0)</f>
        <v>938</v>
      </c>
      <c r="N2513" s="2" t="str" cm="1">
        <f t="array" ref="N2513">INDEX('BD product'!A:D,M2513,2)</f>
        <v>Technology</v>
      </c>
    </row>
    <row r="2514" spans="1:14" x14ac:dyDescent="0.3">
      <c r="A2514" s="3" t="s">
        <v>4590</v>
      </c>
      <c r="B2514" s="4">
        <v>43071</v>
      </c>
      <c r="C2514" s="12" t="str">
        <f t="shared" si="39"/>
        <v>2017/12</v>
      </c>
      <c r="D2514" s="4">
        <v>43075</v>
      </c>
      <c r="E2514" s="3" t="s">
        <v>21</v>
      </c>
      <c r="F2514" s="3" t="s">
        <v>4591</v>
      </c>
      <c r="G2514" s="3" t="s">
        <v>1881</v>
      </c>
      <c r="H2514" s="5">
        <v>4566</v>
      </c>
      <c r="I2514" s="2">
        <v>5</v>
      </c>
      <c r="J2514" s="2">
        <v>7</v>
      </c>
      <c r="K2514" s="2">
        <v>-3.3483999999999998</v>
      </c>
      <c r="L2514" s="18" t="str">
        <f>VLOOKUP(F2514,'BD customers'!$1:$1048576,2,FALSE)</f>
        <v>Daniel Byrd</v>
      </c>
      <c r="M2514" s="2">
        <f>MATCH(orders[[#This Row],[Product ID]],'BD product'!A:A,0)</f>
        <v>473</v>
      </c>
      <c r="N2514" s="2" t="str" cm="1">
        <f t="array" ref="N2514">INDEX('BD product'!A:D,M2514,2)</f>
        <v>Office Supplies</v>
      </c>
    </row>
    <row r="2515" spans="1:14" x14ac:dyDescent="0.3">
      <c r="A2515" s="3" t="s">
        <v>4592</v>
      </c>
      <c r="B2515" s="4">
        <v>42685</v>
      </c>
      <c r="C2515" s="12" t="str">
        <f t="shared" si="39"/>
        <v>2016/11</v>
      </c>
      <c r="D2515" s="4">
        <v>42691</v>
      </c>
      <c r="E2515" s="3" t="s">
        <v>21</v>
      </c>
      <c r="F2515" s="3" t="s">
        <v>1606</v>
      </c>
      <c r="G2515" s="3" t="s">
        <v>3518</v>
      </c>
      <c r="H2515" s="5">
        <v>95968</v>
      </c>
      <c r="I2515" s="2">
        <v>4</v>
      </c>
      <c r="J2515" s="2">
        <v>2</v>
      </c>
      <c r="K2515" s="2">
        <v>1.1996</v>
      </c>
      <c r="L2515" s="18" t="str">
        <f>VLOOKUP(F2515,'BD customers'!$1:$1048576,2,FALSE)</f>
        <v>Brenda Bowman</v>
      </c>
      <c r="M2515" s="2">
        <f>MATCH(orders[[#This Row],[Product ID]],'BD product'!A:A,0)</f>
        <v>1050</v>
      </c>
      <c r="N2515" s="2" t="str" cm="1">
        <f t="array" ref="N2515">INDEX('BD product'!A:D,M2515,2)</f>
        <v>Technology</v>
      </c>
    </row>
    <row r="2516" spans="1:14" x14ac:dyDescent="0.3">
      <c r="A2516" s="3" t="s">
        <v>4592</v>
      </c>
      <c r="B2516" s="4">
        <v>42685</v>
      </c>
      <c r="C2516" s="12" t="str">
        <f t="shared" si="39"/>
        <v>2016/11</v>
      </c>
      <c r="D2516" s="4">
        <v>42691</v>
      </c>
      <c r="E2516" s="3" t="s">
        <v>21</v>
      </c>
      <c r="F2516" s="3" t="s">
        <v>1606</v>
      </c>
      <c r="G2516" s="3" t="s">
        <v>3069</v>
      </c>
      <c r="H2516" s="5">
        <v>47992</v>
      </c>
      <c r="I2516" s="2">
        <v>2</v>
      </c>
      <c r="J2516" s="2">
        <v>3</v>
      </c>
      <c r="K2516" s="2">
        <v>-2.0568</v>
      </c>
      <c r="L2516" s="18" t="str">
        <f>VLOOKUP(F2516,'BD customers'!$1:$1048576,2,FALSE)</f>
        <v>Brenda Bowman</v>
      </c>
      <c r="M2516" s="2">
        <f>MATCH(orders[[#This Row],[Product ID]],'BD product'!A:A,0)</f>
        <v>879</v>
      </c>
      <c r="N2516" s="2" t="str" cm="1">
        <f t="array" ref="N2516">INDEX('BD product'!A:D,M2516,2)</f>
        <v>Furniture</v>
      </c>
    </row>
    <row r="2517" spans="1:14" x14ac:dyDescent="0.3">
      <c r="A2517" s="3" t="s">
        <v>4593</v>
      </c>
      <c r="B2517" s="4">
        <v>41887</v>
      </c>
      <c r="C2517" s="12" t="str">
        <f t="shared" si="39"/>
        <v>2014/09</v>
      </c>
      <c r="D2517" s="4">
        <v>41892</v>
      </c>
      <c r="E2517" s="3" t="s">
        <v>21</v>
      </c>
      <c r="F2517" s="3" t="s">
        <v>972</v>
      </c>
      <c r="G2517" s="3" t="s">
        <v>2125</v>
      </c>
      <c r="H2517" s="5">
        <v>26432</v>
      </c>
      <c r="I2517" s="2">
        <v>2</v>
      </c>
      <c r="J2517" s="2">
        <v>2</v>
      </c>
      <c r="K2517" s="2">
        <v>1.9823999999999999</v>
      </c>
      <c r="L2517" s="18" t="str">
        <f>VLOOKUP(F2517,'BD customers'!$1:$1048576,2,FALSE)</f>
        <v>Nora Preis</v>
      </c>
      <c r="M2517" s="2">
        <f>MATCH(orders[[#This Row],[Product ID]],'BD product'!A:A,0)</f>
        <v>548</v>
      </c>
      <c r="N2517" s="2" t="str" cm="1">
        <f t="array" ref="N2517">INDEX('BD product'!A:D,M2517,2)</f>
        <v>Office Supplies</v>
      </c>
    </row>
    <row r="2518" spans="1:14" x14ac:dyDescent="0.3">
      <c r="A2518" s="3" t="s">
        <v>4594</v>
      </c>
      <c r="B2518" s="4">
        <v>41958</v>
      </c>
      <c r="C2518" s="12" t="str">
        <f t="shared" si="39"/>
        <v>2014/11</v>
      </c>
      <c r="D2518" s="4">
        <v>41965</v>
      </c>
      <c r="E2518" s="3" t="s">
        <v>21</v>
      </c>
      <c r="F2518" s="3" t="s">
        <v>2308</v>
      </c>
      <c r="G2518" s="3" t="s">
        <v>3321</v>
      </c>
      <c r="H2518" s="5">
        <v>604656</v>
      </c>
      <c r="I2518" s="2">
        <v>9</v>
      </c>
      <c r="J2518" s="2">
        <v>2</v>
      </c>
      <c r="K2518" s="2">
        <v>204.07140000000001</v>
      </c>
      <c r="L2518" s="18" t="str">
        <f>VLOOKUP(F2518,'BD customers'!$1:$1048576,2,FALSE)</f>
        <v>Peter BÃ¼hler</v>
      </c>
      <c r="M2518" s="2">
        <f>MATCH(orders[[#This Row],[Product ID]],'BD product'!A:A,0)</f>
        <v>972</v>
      </c>
      <c r="N2518" s="2" t="str" cm="1">
        <f t="array" ref="N2518">INDEX('BD product'!A:D,M2518,2)</f>
        <v>Office Supplies</v>
      </c>
    </row>
    <row r="2519" spans="1:14" x14ac:dyDescent="0.3">
      <c r="A2519" s="3" t="s">
        <v>4595</v>
      </c>
      <c r="B2519" s="4">
        <v>42857</v>
      </c>
      <c r="C2519" s="12" t="str">
        <f t="shared" si="39"/>
        <v>2017/05</v>
      </c>
      <c r="D2519" s="4">
        <v>42862</v>
      </c>
      <c r="E2519" s="3" t="s">
        <v>21</v>
      </c>
      <c r="F2519" s="3" t="s">
        <v>613</v>
      </c>
      <c r="G2519" s="3" t="s">
        <v>2829</v>
      </c>
      <c r="H2519" s="5">
        <v>12993</v>
      </c>
      <c r="I2519" s="2">
        <v>3</v>
      </c>
      <c r="J2519" s="2">
        <v>0</v>
      </c>
      <c r="K2519" s="2">
        <v>1.2992999999999999</v>
      </c>
      <c r="L2519" s="18" t="str">
        <f>VLOOKUP(F2519,'BD customers'!$1:$1048576,2,FALSE)</f>
        <v>Dorothy Wardle</v>
      </c>
      <c r="M2519" s="2">
        <f>MATCH(orders[[#This Row],[Product ID]],'BD product'!A:A,0)</f>
        <v>786</v>
      </c>
      <c r="N2519" s="2" t="str" cm="1">
        <f t="array" ref="N2519">INDEX('BD product'!A:D,M2519,2)</f>
        <v>Furniture</v>
      </c>
    </row>
    <row r="2520" spans="1:14" x14ac:dyDescent="0.3">
      <c r="A2520" s="3" t="s">
        <v>4596</v>
      </c>
      <c r="B2520" s="4">
        <v>42658</v>
      </c>
      <c r="C2520" s="12" t="str">
        <f t="shared" si="39"/>
        <v>2016/10</v>
      </c>
      <c r="D2520" s="4">
        <v>42664</v>
      </c>
      <c r="E2520" s="3" t="s">
        <v>21</v>
      </c>
      <c r="F2520" s="3" t="s">
        <v>3640</v>
      </c>
      <c r="G2520" s="3" t="s">
        <v>4597</v>
      </c>
      <c r="H2520" s="5">
        <v>2016</v>
      </c>
      <c r="I2520" s="2">
        <v>7</v>
      </c>
      <c r="J2520" s="2">
        <v>0</v>
      </c>
      <c r="K2520" s="2">
        <v>9.8783999999999992</v>
      </c>
      <c r="L2520" s="18" t="str">
        <f>VLOOKUP(F2520,'BD customers'!$1:$1048576,2,FALSE)</f>
        <v>Cynthia Delaney</v>
      </c>
      <c r="M2520" s="2">
        <f>MATCH(orders[[#This Row],[Product ID]],'BD product'!A:A,0)</f>
        <v>1365</v>
      </c>
      <c r="N2520" s="2" t="str" cm="1">
        <f t="array" ref="N2520">INDEX('BD product'!A:D,M2520,2)</f>
        <v>Office Supplies</v>
      </c>
    </row>
    <row r="2521" spans="1:14" x14ac:dyDescent="0.3">
      <c r="A2521" s="3" t="s">
        <v>4596</v>
      </c>
      <c r="B2521" s="4">
        <v>42658</v>
      </c>
      <c r="C2521" s="12" t="str">
        <f t="shared" si="39"/>
        <v>2016/10</v>
      </c>
      <c r="D2521" s="4">
        <v>42664</v>
      </c>
      <c r="E2521" s="3" t="s">
        <v>21</v>
      </c>
      <c r="F2521" s="3" t="s">
        <v>3640</v>
      </c>
      <c r="G2521" s="3" t="s">
        <v>2297</v>
      </c>
      <c r="H2521" s="5">
        <v>2946</v>
      </c>
      <c r="I2521" s="2">
        <v>6</v>
      </c>
      <c r="J2521" s="2">
        <v>0</v>
      </c>
      <c r="K2521" s="2">
        <v>14.4354</v>
      </c>
      <c r="L2521" s="18" t="str">
        <f>VLOOKUP(F2521,'BD customers'!$1:$1048576,2,FALSE)</f>
        <v>Cynthia Delaney</v>
      </c>
      <c r="M2521" s="2">
        <f>MATCH(orders[[#This Row],[Product ID]],'BD product'!A:A,0)</f>
        <v>609</v>
      </c>
      <c r="N2521" s="2" t="str" cm="1">
        <f t="array" ref="N2521">INDEX('BD product'!A:D,M2521,2)</f>
        <v>Office Supplies</v>
      </c>
    </row>
    <row r="2522" spans="1:14" x14ac:dyDescent="0.3">
      <c r="A2522" s="3" t="s">
        <v>4596</v>
      </c>
      <c r="B2522" s="4">
        <v>42658</v>
      </c>
      <c r="C2522" s="12" t="str">
        <f t="shared" si="39"/>
        <v>2016/10</v>
      </c>
      <c r="D2522" s="4">
        <v>42664</v>
      </c>
      <c r="E2522" s="3" t="s">
        <v>21</v>
      </c>
      <c r="F2522" s="3" t="s">
        <v>3640</v>
      </c>
      <c r="G2522" s="3" t="s">
        <v>4599</v>
      </c>
      <c r="H2522" s="5">
        <v>86859</v>
      </c>
      <c r="I2522" s="2">
        <v>3</v>
      </c>
      <c r="J2522" s="2">
        <v>0</v>
      </c>
      <c r="K2522" s="2">
        <v>251.89109999999999</v>
      </c>
      <c r="L2522" s="18" t="str">
        <f>VLOOKUP(F2522,'BD customers'!$1:$1048576,2,FALSE)</f>
        <v>Cynthia Delaney</v>
      </c>
      <c r="M2522" s="2">
        <f>MATCH(orders[[#This Row],[Product ID]],'BD product'!A:A,0)</f>
        <v>1366</v>
      </c>
      <c r="N2522" s="2" t="str" cm="1">
        <f t="array" ref="N2522">INDEX('BD product'!A:D,M2522,2)</f>
        <v>Office Supplies</v>
      </c>
    </row>
    <row r="2523" spans="1:14" x14ac:dyDescent="0.3">
      <c r="A2523" s="3" t="s">
        <v>4596</v>
      </c>
      <c r="B2523" s="4">
        <v>42658</v>
      </c>
      <c r="C2523" s="12" t="str">
        <f t="shared" si="39"/>
        <v>2016/10</v>
      </c>
      <c r="D2523" s="4">
        <v>42664</v>
      </c>
      <c r="E2523" s="3" t="s">
        <v>21</v>
      </c>
      <c r="F2523" s="3" t="s">
        <v>3640</v>
      </c>
      <c r="G2523" s="3" t="s">
        <v>460</v>
      </c>
      <c r="H2523" s="5">
        <v>1296</v>
      </c>
      <c r="I2523" s="2">
        <v>2</v>
      </c>
      <c r="J2523" s="2">
        <v>0</v>
      </c>
      <c r="K2523" s="2">
        <v>6.2207999999999997</v>
      </c>
      <c r="L2523" s="18" t="str">
        <f>VLOOKUP(F2523,'BD customers'!$1:$1048576,2,FALSE)</f>
        <v>Cynthia Delaney</v>
      </c>
      <c r="M2523" s="2">
        <f>MATCH(orders[[#This Row],[Product ID]],'BD product'!A:A,0)</f>
        <v>91</v>
      </c>
      <c r="N2523" s="2" t="str" cm="1">
        <f t="array" ref="N2523">INDEX('BD product'!A:D,M2523,2)</f>
        <v>Office Supplies</v>
      </c>
    </row>
    <row r="2524" spans="1:14" x14ac:dyDescent="0.3">
      <c r="A2524" s="3" t="s">
        <v>4596</v>
      </c>
      <c r="B2524" s="4">
        <v>42658</v>
      </c>
      <c r="C2524" s="12" t="str">
        <f t="shared" si="39"/>
        <v>2016/10</v>
      </c>
      <c r="D2524" s="4">
        <v>42664</v>
      </c>
      <c r="E2524" s="3" t="s">
        <v>21</v>
      </c>
      <c r="F2524" s="3" t="s">
        <v>3640</v>
      </c>
      <c r="G2524" s="3" t="s">
        <v>3113</v>
      </c>
      <c r="H2524" s="5">
        <v>55</v>
      </c>
      <c r="I2524" s="2">
        <v>1</v>
      </c>
      <c r="J2524" s="2">
        <v>0</v>
      </c>
      <c r="K2524" s="2">
        <v>0.13750000000000001</v>
      </c>
      <c r="L2524" s="18" t="str">
        <f>VLOOKUP(F2524,'BD customers'!$1:$1048576,2,FALSE)</f>
        <v>Cynthia Delaney</v>
      </c>
      <c r="M2524" s="2">
        <f>MATCH(orders[[#This Row],[Product ID]],'BD product'!A:A,0)</f>
        <v>897</v>
      </c>
      <c r="N2524" s="2" t="str" cm="1">
        <f t="array" ref="N2524">INDEX('BD product'!A:D,M2524,2)</f>
        <v>Technology</v>
      </c>
    </row>
    <row r="2525" spans="1:14" x14ac:dyDescent="0.3">
      <c r="A2525" s="3" t="s">
        <v>4596</v>
      </c>
      <c r="B2525" s="4">
        <v>42658</v>
      </c>
      <c r="C2525" s="12" t="str">
        <f t="shared" si="39"/>
        <v>2016/10</v>
      </c>
      <c r="D2525" s="4">
        <v>42664</v>
      </c>
      <c r="E2525" s="3" t="s">
        <v>21</v>
      </c>
      <c r="F2525" s="3" t="s">
        <v>3640</v>
      </c>
      <c r="G2525" s="3" t="s">
        <v>3392</v>
      </c>
      <c r="H2525" s="5">
        <v>1216</v>
      </c>
      <c r="I2525" s="2">
        <v>4</v>
      </c>
      <c r="J2525" s="2">
        <v>0</v>
      </c>
      <c r="K2525" s="2">
        <v>5.5936000000000003</v>
      </c>
      <c r="L2525" s="18" t="str">
        <f>VLOOKUP(F2525,'BD customers'!$1:$1048576,2,FALSE)</f>
        <v>Cynthia Delaney</v>
      </c>
      <c r="M2525" s="2">
        <f>MATCH(orders[[#This Row],[Product ID]],'BD product'!A:A,0)</f>
        <v>1001</v>
      </c>
      <c r="N2525" s="2" t="str" cm="1">
        <f t="array" ref="N2525">INDEX('BD product'!A:D,M2525,2)</f>
        <v>Office Supplies</v>
      </c>
    </row>
    <row r="2526" spans="1:14" x14ac:dyDescent="0.3">
      <c r="A2526" s="3" t="s">
        <v>4601</v>
      </c>
      <c r="B2526" s="4">
        <v>42100</v>
      </c>
      <c r="C2526" s="12" t="str">
        <f t="shared" si="39"/>
        <v>2015/04</v>
      </c>
      <c r="D2526" s="4">
        <v>42104</v>
      </c>
      <c r="E2526" s="3" t="s">
        <v>21</v>
      </c>
      <c r="F2526" s="3" t="s">
        <v>4602</v>
      </c>
      <c r="G2526" s="3" t="s">
        <v>2019</v>
      </c>
      <c r="H2526" s="5">
        <v>42048</v>
      </c>
      <c r="I2526" s="2">
        <v>9</v>
      </c>
      <c r="J2526" s="2">
        <v>2</v>
      </c>
      <c r="K2526" s="2">
        <v>0.52559999999999996</v>
      </c>
      <c r="L2526" s="18" t="str">
        <f>VLOOKUP(F2526,'BD customers'!$1:$1048576,2,FALSE)</f>
        <v>Thomas Thornton</v>
      </c>
      <c r="M2526" s="2">
        <f>MATCH(orders[[#This Row],[Product ID]],'BD product'!A:A,0)</f>
        <v>514</v>
      </c>
      <c r="N2526" s="2" t="str" cm="1">
        <f t="array" ref="N2526">INDEX('BD product'!A:D,M2526,2)</f>
        <v>Office Supplies</v>
      </c>
    </row>
    <row r="2527" spans="1:14" x14ac:dyDescent="0.3">
      <c r="A2527" s="3" t="s">
        <v>4601</v>
      </c>
      <c r="B2527" s="4">
        <v>42100</v>
      </c>
      <c r="C2527" s="12" t="str">
        <f t="shared" si="39"/>
        <v>2015/04</v>
      </c>
      <c r="D2527" s="4">
        <v>42104</v>
      </c>
      <c r="E2527" s="3" t="s">
        <v>21</v>
      </c>
      <c r="F2527" s="3" t="s">
        <v>4602</v>
      </c>
      <c r="G2527" s="3" t="s">
        <v>4603</v>
      </c>
      <c r="H2527" s="5">
        <v>25488</v>
      </c>
      <c r="I2527" s="2">
        <v>2</v>
      </c>
      <c r="J2527" s="2">
        <v>2</v>
      </c>
      <c r="K2527" s="2">
        <v>4.4603999999999999</v>
      </c>
      <c r="L2527" s="18" t="str">
        <f>VLOOKUP(F2527,'BD customers'!$1:$1048576,2,FALSE)</f>
        <v>Thomas Thornton</v>
      </c>
      <c r="M2527" s="2">
        <f>MATCH(orders[[#This Row],[Product ID]],'BD product'!A:A,0)</f>
        <v>1367</v>
      </c>
      <c r="N2527" s="2" t="str" cm="1">
        <f t="array" ref="N2527">INDEX('BD product'!A:D,M2527,2)</f>
        <v>Technology</v>
      </c>
    </row>
    <row r="2528" spans="1:14" x14ac:dyDescent="0.3">
      <c r="A2528" s="3" t="s">
        <v>4601</v>
      </c>
      <c r="B2528" s="4">
        <v>42100</v>
      </c>
      <c r="C2528" s="12" t="str">
        <f t="shared" si="39"/>
        <v>2015/04</v>
      </c>
      <c r="D2528" s="4">
        <v>42104</v>
      </c>
      <c r="E2528" s="3" t="s">
        <v>21</v>
      </c>
      <c r="F2528" s="3" t="s">
        <v>4602</v>
      </c>
      <c r="G2528" s="3" t="s">
        <v>3453</v>
      </c>
      <c r="H2528" s="5">
        <v>69</v>
      </c>
      <c r="I2528" s="2">
        <v>3</v>
      </c>
      <c r="J2528" s="2">
        <v>8</v>
      </c>
      <c r="K2528" s="2">
        <v>-1.2075</v>
      </c>
      <c r="L2528" s="18" t="str">
        <f>VLOOKUP(F2528,'BD customers'!$1:$1048576,2,FALSE)</f>
        <v>Thomas Thornton</v>
      </c>
      <c r="M2528" s="2">
        <f>MATCH(orders[[#This Row],[Product ID]],'BD product'!A:A,0)</f>
        <v>1025</v>
      </c>
      <c r="N2528" s="2" t="str" cm="1">
        <f t="array" ref="N2528">INDEX('BD product'!A:D,M2528,2)</f>
        <v>Office Supplies</v>
      </c>
    </row>
    <row r="2529" spans="1:14" x14ac:dyDescent="0.3">
      <c r="A2529" s="3" t="s">
        <v>4601</v>
      </c>
      <c r="B2529" s="4">
        <v>42100</v>
      </c>
      <c r="C2529" s="12" t="str">
        <f t="shared" si="39"/>
        <v>2015/04</v>
      </c>
      <c r="D2529" s="4">
        <v>42104</v>
      </c>
      <c r="E2529" s="3" t="s">
        <v>21</v>
      </c>
      <c r="F2529" s="3" t="s">
        <v>4602</v>
      </c>
      <c r="G2529" s="3" t="s">
        <v>4040</v>
      </c>
      <c r="H2529" s="5">
        <v>9648</v>
      </c>
      <c r="I2529" s="2">
        <v>6</v>
      </c>
      <c r="J2529" s="2">
        <v>8</v>
      </c>
      <c r="K2529" s="2">
        <v>-1.6883999999999999</v>
      </c>
      <c r="L2529" s="18" t="str">
        <f>VLOOKUP(F2529,'BD customers'!$1:$1048576,2,FALSE)</f>
        <v>Thomas Thornton</v>
      </c>
      <c r="M2529" s="2">
        <f>MATCH(orders[[#This Row],[Product ID]],'BD product'!A:A,0)</f>
        <v>1234</v>
      </c>
      <c r="N2529" s="2" t="str" cm="1">
        <f t="array" ref="N2529">INDEX('BD product'!A:D,M2529,2)</f>
        <v>Office Supplies</v>
      </c>
    </row>
    <row r="2530" spans="1:14" x14ac:dyDescent="0.3">
      <c r="A2530" s="3" t="s">
        <v>4601</v>
      </c>
      <c r="B2530" s="4">
        <v>42100</v>
      </c>
      <c r="C2530" s="12" t="str">
        <f t="shared" si="39"/>
        <v>2015/04</v>
      </c>
      <c r="D2530" s="4">
        <v>42104</v>
      </c>
      <c r="E2530" s="3" t="s">
        <v>21</v>
      </c>
      <c r="F2530" s="3" t="s">
        <v>4602</v>
      </c>
      <c r="G2530" s="3" t="s">
        <v>3523</v>
      </c>
      <c r="H2530" s="5">
        <v>7968</v>
      </c>
      <c r="I2530" s="2">
        <v>2</v>
      </c>
      <c r="J2530" s="2">
        <v>2</v>
      </c>
      <c r="K2530" s="2">
        <v>2.8883999999999999</v>
      </c>
      <c r="L2530" s="18" t="str">
        <f>VLOOKUP(F2530,'BD customers'!$1:$1048576,2,FALSE)</f>
        <v>Thomas Thornton</v>
      </c>
      <c r="M2530" s="2">
        <f>MATCH(orders[[#This Row],[Product ID]],'BD product'!A:A,0)</f>
        <v>1052</v>
      </c>
      <c r="N2530" s="2" t="str" cm="1">
        <f t="array" ref="N2530">INDEX('BD product'!A:D,M2530,2)</f>
        <v>Office Supplies</v>
      </c>
    </row>
    <row r="2531" spans="1:14" x14ac:dyDescent="0.3">
      <c r="A2531" s="3" t="s">
        <v>4605</v>
      </c>
      <c r="B2531" s="4">
        <v>41936</v>
      </c>
      <c r="C2531" s="12" t="str">
        <f t="shared" si="39"/>
        <v>2014/10</v>
      </c>
      <c r="D2531" s="4">
        <v>41941</v>
      </c>
      <c r="E2531" s="3" t="s">
        <v>21</v>
      </c>
      <c r="F2531" s="3" t="s">
        <v>4591</v>
      </c>
      <c r="G2531" s="3" t="s">
        <v>2706</v>
      </c>
      <c r="H2531" s="5">
        <v>10368</v>
      </c>
      <c r="I2531" s="2">
        <v>2</v>
      </c>
      <c r="J2531" s="2">
        <v>2</v>
      </c>
      <c r="K2531" s="2">
        <v>3.6288</v>
      </c>
      <c r="L2531" s="18" t="str">
        <f>VLOOKUP(F2531,'BD customers'!$1:$1048576,2,FALSE)</f>
        <v>Daniel Byrd</v>
      </c>
      <c r="M2531" s="2">
        <f>MATCH(orders[[#This Row],[Product ID]],'BD product'!A:A,0)</f>
        <v>741</v>
      </c>
      <c r="N2531" s="2" t="str" cm="1">
        <f t="array" ref="N2531">INDEX('BD product'!A:D,M2531,2)</f>
        <v>Office Supplies</v>
      </c>
    </row>
    <row r="2532" spans="1:14" x14ac:dyDescent="0.3">
      <c r="A2532" s="3" t="s">
        <v>4606</v>
      </c>
      <c r="B2532" s="4">
        <v>41868</v>
      </c>
      <c r="C2532" s="12" t="str">
        <f t="shared" si="39"/>
        <v>2014/08</v>
      </c>
      <c r="D2532" s="4">
        <v>41872</v>
      </c>
      <c r="E2532" s="3" t="s">
        <v>21</v>
      </c>
      <c r="F2532" s="3" t="s">
        <v>1281</v>
      </c>
      <c r="G2532" s="3" t="s">
        <v>3728</v>
      </c>
      <c r="H2532" s="5">
        <v>1142</v>
      </c>
      <c r="I2532" s="2">
        <v>5</v>
      </c>
      <c r="J2532" s="2">
        <v>0</v>
      </c>
      <c r="K2532" s="2">
        <v>5.2531999999999996</v>
      </c>
      <c r="L2532" s="18" t="str">
        <f>VLOOKUP(F2532,'BD customers'!$1:$1048576,2,FALSE)</f>
        <v>Don Jones</v>
      </c>
      <c r="M2532" s="2">
        <f>MATCH(orders[[#This Row],[Product ID]],'BD product'!A:A,0)</f>
        <v>1140</v>
      </c>
      <c r="N2532" s="2" t="str" cm="1">
        <f t="array" ref="N2532">INDEX('BD product'!A:D,M2532,2)</f>
        <v>Office Supplies</v>
      </c>
    </row>
    <row r="2533" spans="1:14" x14ac:dyDescent="0.3">
      <c r="A2533" s="3" t="s">
        <v>4606</v>
      </c>
      <c r="B2533" s="4">
        <v>41868</v>
      </c>
      <c r="C2533" s="12" t="str">
        <f t="shared" si="39"/>
        <v>2014/08</v>
      </c>
      <c r="D2533" s="4">
        <v>41872</v>
      </c>
      <c r="E2533" s="3" t="s">
        <v>21</v>
      </c>
      <c r="F2533" s="3" t="s">
        <v>1281</v>
      </c>
      <c r="G2533" s="3" t="s">
        <v>4607</v>
      </c>
      <c r="H2533" s="5">
        <v>1796</v>
      </c>
      <c r="I2533" s="2">
        <v>4</v>
      </c>
      <c r="J2533" s="2">
        <v>0</v>
      </c>
      <c r="K2533" s="2">
        <v>8.2615999999999996</v>
      </c>
      <c r="L2533" s="18" t="str">
        <f>VLOOKUP(F2533,'BD customers'!$1:$1048576,2,FALSE)</f>
        <v>Don Jones</v>
      </c>
      <c r="M2533" s="2">
        <f>MATCH(orders[[#This Row],[Product ID]],'BD product'!A:A,0)</f>
        <v>1368</v>
      </c>
      <c r="N2533" s="2" t="str" cm="1">
        <f t="array" ref="N2533">INDEX('BD product'!A:D,M2533,2)</f>
        <v>Office Supplies</v>
      </c>
    </row>
    <row r="2534" spans="1:14" x14ac:dyDescent="0.3">
      <c r="A2534" s="3" t="s">
        <v>4606</v>
      </c>
      <c r="B2534" s="4">
        <v>41868</v>
      </c>
      <c r="C2534" s="12" t="str">
        <f t="shared" si="39"/>
        <v>2014/08</v>
      </c>
      <c r="D2534" s="4">
        <v>41872</v>
      </c>
      <c r="E2534" s="3" t="s">
        <v>21</v>
      </c>
      <c r="F2534" s="3" t="s">
        <v>1281</v>
      </c>
      <c r="G2534" s="3" t="s">
        <v>3615</v>
      </c>
      <c r="H2534" s="5">
        <v>1267</v>
      </c>
      <c r="I2534" s="2">
        <v>7</v>
      </c>
      <c r="J2534" s="2">
        <v>0</v>
      </c>
      <c r="K2534" s="2">
        <v>4.5612000000000004</v>
      </c>
      <c r="L2534" s="18" t="str">
        <f>VLOOKUP(F2534,'BD customers'!$1:$1048576,2,FALSE)</f>
        <v>Don Jones</v>
      </c>
      <c r="M2534" s="2">
        <f>MATCH(orders[[#This Row],[Product ID]],'BD product'!A:A,0)</f>
        <v>1090</v>
      </c>
      <c r="N2534" s="2" t="str" cm="1">
        <f t="array" ref="N2534">INDEX('BD product'!A:D,M2534,2)</f>
        <v>Office Supplies</v>
      </c>
    </row>
    <row r="2535" spans="1:14" x14ac:dyDescent="0.3">
      <c r="A2535" s="3" t="s">
        <v>4606</v>
      </c>
      <c r="B2535" s="4">
        <v>41868</v>
      </c>
      <c r="C2535" s="12" t="str">
        <f t="shared" si="39"/>
        <v>2014/08</v>
      </c>
      <c r="D2535" s="4">
        <v>41872</v>
      </c>
      <c r="E2535" s="3" t="s">
        <v>21</v>
      </c>
      <c r="F2535" s="3" t="s">
        <v>1281</v>
      </c>
      <c r="G2535" s="3" t="s">
        <v>529</v>
      </c>
      <c r="H2535" s="5">
        <v>33996</v>
      </c>
      <c r="I2535" s="2">
        <v>4</v>
      </c>
      <c r="J2535" s="2">
        <v>0</v>
      </c>
      <c r="K2535" s="2">
        <v>122.3856</v>
      </c>
      <c r="L2535" s="18" t="str">
        <f>VLOOKUP(F2535,'BD customers'!$1:$1048576,2,FALSE)</f>
        <v>Don Jones</v>
      </c>
      <c r="M2535" s="2">
        <f>MATCH(orders[[#This Row],[Product ID]],'BD product'!A:A,0)</f>
        <v>108</v>
      </c>
      <c r="N2535" s="2" t="str" cm="1">
        <f t="array" ref="N2535">INDEX('BD product'!A:D,M2535,2)</f>
        <v>Technology</v>
      </c>
    </row>
    <row r="2536" spans="1:14" x14ac:dyDescent="0.3">
      <c r="A2536" s="3" t="s">
        <v>4608</v>
      </c>
      <c r="B2536" s="4">
        <v>42962</v>
      </c>
      <c r="C2536" s="12" t="str">
        <f t="shared" si="39"/>
        <v>2017/08</v>
      </c>
      <c r="D2536" s="4">
        <v>42965</v>
      </c>
      <c r="E2536" s="3" t="s">
        <v>11</v>
      </c>
      <c r="F2536" s="3" t="s">
        <v>201</v>
      </c>
      <c r="G2536" s="3" t="s">
        <v>1834</v>
      </c>
      <c r="H2536" s="5">
        <v>1801632</v>
      </c>
      <c r="I2536" s="2">
        <v>6</v>
      </c>
      <c r="J2536" s="2">
        <v>2</v>
      </c>
      <c r="K2536" s="2">
        <v>-33.7806</v>
      </c>
      <c r="L2536" s="18" t="str">
        <f>VLOOKUP(F2536,'BD customers'!$1:$1048576,2,FALSE)</f>
        <v>Dionis Lloyd</v>
      </c>
      <c r="M2536" s="2">
        <f>MATCH(orders[[#This Row],[Product ID]],'BD product'!A:A,0)</f>
        <v>460</v>
      </c>
      <c r="N2536" s="2" t="str" cm="1">
        <f t="array" ref="N2536">INDEX('BD product'!A:D,M2536,2)</f>
        <v>Office Supplies</v>
      </c>
    </row>
    <row r="2537" spans="1:14" x14ac:dyDescent="0.3">
      <c r="A2537" s="3" t="s">
        <v>4609</v>
      </c>
      <c r="B2537" s="4">
        <v>42253</v>
      </c>
      <c r="C2537" s="12" t="str">
        <f t="shared" si="39"/>
        <v>2015/09</v>
      </c>
      <c r="D2537" s="4">
        <v>42255</v>
      </c>
      <c r="E2537" s="3" t="s">
        <v>64</v>
      </c>
      <c r="F2537" s="3" t="s">
        <v>4610</v>
      </c>
      <c r="G2537" s="3" t="s">
        <v>519</v>
      </c>
      <c r="H2537" s="5">
        <v>4632</v>
      </c>
      <c r="I2537" s="2">
        <v>4</v>
      </c>
      <c r="J2537" s="2">
        <v>0</v>
      </c>
      <c r="K2537" s="2">
        <v>18.064800000000002</v>
      </c>
      <c r="L2537" s="18" t="str">
        <f>VLOOKUP(F2537,'BD customers'!$1:$1048576,2,FALSE)</f>
        <v>Lori Olson</v>
      </c>
      <c r="M2537" s="2">
        <f>MATCH(orders[[#This Row],[Product ID]],'BD product'!A:A,0)</f>
        <v>105</v>
      </c>
      <c r="N2537" s="2" t="str" cm="1">
        <f t="array" ref="N2537">INDEX('BD product'!A:D,M2537,2)</f>
        <v>Technology</v>
      </c>
    </row>
    <row r="2538" spans="1:14" x14ac:dyDescent="0.3">
      <c r="A2538" s="3" t="s">
        <v>4611</v>
      </c>
      <c r="B2538" s="4">
        <v>42031</v>
      </c>
      <c r="C2538" s="12" t="str">
        <f t="shared" si="39"/>
        <v>2015/01</v>
      </c>
      <c r="D2538" s="4">
        <v>42033</v>
      </c>
      <c r="E2538" s="3" t="s">
        <v>11</v>
      </c>
      <c r="F2538" s="3" t="s">
        <v>2064</v>
      </c>
      <c r="G2538" s="3" t="s">
        <v>376</v>
      </c>
      <c r="H2538" s="5">
        <v>181986</v>
      </c>
      <c r="I2538" s="2">
        <v>2</v>
      </c>
      <c r="J2538" s="2">
        <v>3</v>
      </c>
      <c r="K2538" s="2">
        <v>-54.595799999999997</v>
      </c>
      <c r="L2538" s="18" t="str">
        <f>VLOOKUP(F2538,'BD customers'!$1:$1048576,2,FALSE)</f>
        <v>Seth Vernon</v>
      </c>
      <c r="M2538" s="2">
        <f>MATCH(orders[[#This Row],[Product ID]],'BD product'!A:A,0)</f>
        <v>72</v>
      </c>
      <c r="N2538" s="2" t="str" cm="1">
        <f t="array" ref="N2538">INDEX('BD product'!A:D,M2538,2)</f>
        <v>Furniture</v>
      </c>
    </row>
    <row r="2539" spans="1:14" x14ac:dyDescent="0.3">
      <c r="A2539" s="3" t="s">
        <v>4611</v>
      </c>
      <c r="B2539" s="4">
        <v>42031</v>
      </c>
      <c r="C2539" s="12" t="str">
        <f t="shared" si="39"/>
        <v>2015/01</v>
      </c>
      <c r="D2539" s="4">
        <v>42033</v>
      </c>
      <c r="E2539" s="3" t="s">
        <v>11</v>
      </c>
      <c r="F2539" s="3" t="s">
        <v>2064</v>
      </c>
      <c r="G2539" s="3" t="s">
        <v>3756</v>
      </c>
      <c r="H2539" s="5">
        <v>431976</v>
      </c>
      <c r="I2539" s="2">
        <v>4</v>
      </c>
      <c r="J2539" s="2">
        <v>4</v>
      </c>
      <c r="K2539" s="2">
        <v>-100.7944</v>
      </c>
      <c r="L2539" s="18" t="str">
        <f>VLOOKUP(F2539,'BD customers'!$1:$1048576,2,FALSE)</f>
        <v>Seth Vernon</v>
      </c>
      <c r="M2539" s="2">
        <f>MATCH(orders[[#This Row],[Product ID]],'BD product'!A:A,0)</f>
        <v>1151</v>
      </c>
      <c r="N2539" s="2" t="str" cm="1">
        <f t="array" ref="N2539">INDEX('BD product'!A:D,M2539,2)</f>
        <v>Technology</v>
      </c>
    </row>
    <row r="2540" spans="1:14" x14ac:dyDescent="0.3">
      <c r="A2540" s="3" t="s">
        <v>4611</v>
      </c>
      <c r="B2540" s="4">
        <v>42031</v>
      </c>
      <c r="C2540" s="12" t="str">
        <f t="shared" si="39"/>
        <v>2015/01</v>
      </c>
      <c r="D2540" s="4">
        <v>42033</v>
      </c>
      <c r="E2540" s="3" t="s">
        <v>11</v>
      </c>
      <c r="F2540" s="3" t="s">
        <v>2064</v>
      </c>
      <c r="G2540" s="3" t="s">
        <v>4612</v>
      </c>
      <c r="H2540" s="5">
        <v>15537</v>
      </c>
      <c r="I2540" s="2">
        <v>1</v>
      </c>
      <c r="J2540" s="2">
        <v>4</v>
      </c>
      <c r="K2540" s="2">
        <v>-3.6253000000000002</v>
      </c>
      <c r="L2540" s="18" t="str">
        <f>VLOOKUP(F2540,'BD customers'!$1:$1048576,2,FALSE)</f>
        <v>Seth Vernon</v>
      </c>
      <c r="M2540" s="2">
        <f>MATCH(orders[[#This Row],[Product ID]],'BD product'!A:A,0)</f>
        <v>1369</v>
      </c>
      <c r="N2540" s="2" t="str" cm="1">
        <f t="array" ref="N2540">INDEX('BD product'!A:D,M2540,2)</f>
        <v>Technology</v>
      </c>
    </row>
    <row r="2541" spans="1:14" x14ac:dyDescent="0.3">
      <c r="A2541" s="3" t="s">
        <v>4614</v>
      </c>
      <c r="B2541" s="4">
        <v>42201</v>
      </c>
      <c r="C2541" s="12" t="str">
        <f t="shared" si="39"/>
        <v>2015/07</v>
      </c>
      <c r="D2541" s="4">
        <v>42201</v>
      </c>
      <c r="E2541" s="3" t="s">
        <v>41</v>
      </c>
      <c r="F2541" s="3" t="s">
        <v>4471</v>
      </c>
      <c r="G2541" s="3" t="s">
        <v>1292</v>
      </c>
      <c r="H2541" s="5">
        <v>1348704</v>
      </c>
      <c r="I2541" s="2">
        <v>6</v>
      </c>
      <c r="J2541" s="2">
        <v>2</v>
      </c>
      <c r="K2541" s="2">
        <v>-219.1644</v>
      </c>
      <c r="L2541" s="18" t="str">
        <f>VLOOKUP(F2541,'BD customers'!$1:$1048576,2,FALSE)</f>
        <v>Eleni McCrary</v>
      </c>
      <c r="M2541" s="2">
        <f>MATCH(orders[[#This Row],[Product ID]],'BD product'!A:A,0)</f>
        <v>301</v>
      </c>
      <c r="N2541" s="2" t="str" cm="1">
        <f t="array" ref="N2541">INDEX('BD product'!A:D,M2541,2)</f>
        <v>Furniture</v>
      </c>
    </row>
    <row r="2542" spans="1:14" x14ac:dyDescent="0.3">
      <c r="A2542" s="3" t="s">
        <v>4614</v>
      </c>
      <c r="B2542" s="4">
        <v>42201</v>
      </c>
      <c r="C2542" s="12" t="str">
        <f t="shared" si="39"/>
        <v>2015/07</v>
      </c>
      <c r="D2542" s="4">
        <v>42201</v>
      </c>
      <c r="E2542" s="3" t="s">
        <v>41</v>
      </c>
      <c r="F2542" s="3" t="s">
        <v>4471</v>
      </c>
      <c r="G2542" s="3" t="s">
        <v>1231</v>
      </c>
      <c r="H2542" s="5">
        <v>700152</v>
      </c>
      <c r="I2542" s="2">
        <v>3</v>
      </c>
      <c r="J2542" s="2">
        <v>2</v>
      </c>
      <c r="K2542" s="2">
        <v>78.767099999999999</v>
      </c>
      <c r="L2542" s="18" t="str">
        <f>VLOOKUP(F2542,'BD customers'!$1:$1048576,2,FALSE)</f>
        <v>Eleni McCrary</v>
      </c>
      <c r="M2542" s="2">
        <f>MATCH(orders[[#This Row],[Product ID]],'BD product'!A:A,0)</f>
        <v>286</v>
      </c>
      <c r="N2542" s="2" t="str" cm="1">
        <f t="array" ref="N2542">INDEX('BD product'!A:D,M2542,2)</f>
        <v>Furniture</v>
      </c>
    </row>
    <row r="2543" spans="1:14" x14ac:dyDescent="0.3">
      <c r="A2543" s="3" t="s">
        <v>4615</v>
      </c>
      <c r="B2543" s="4">
        <v>42490</v>
      </c>
      <c r="C2543" s="12" t="str">
        <f t="shared" si="39"/>
        <v>2016/04</v>
      </c>
      <c r="D2543" s="4">
        <v>42494</v>
      </c>
      <c r="E2543" s="3" t="s">
        <v>21</v>
      </c>
      <c r="F2543" s="3" t="s">
        <v>4616</v>
      </c>
      <c r="G2543" s="3" t="s">
        <v>2167</v>
      </c>
      <c r="H2543" s="5">
        <v>111888</v>
      </c>
      <c r="I2543" s="2">
        <v>7</v>
      </c>
      <c r="J2543" s="2">
        <v>2</v>
      </c>
      <c r="K2543" s="2">
        <v>22.377600000000001</v>
      </c>
      <c r="L2543" s="18" t="str">
        <f>VLOOKUP(F2543,'BD customers'!$1:$1048576,2,FALSE)</f>
        <v>Ken Dana</v>
      </c>
      <c r="M2543" s="2">
        <f>MATCH(orders[[#This Row],[Product ID]],'BD product'!A:A,0)</f>
        <v>563</v>
      </c>
      <c r="N2543" s="2" t="str" cm="1">
        <f t="array" ref="N2543">INDEX('BD product'!A:D,M2543,2)</f>
        <v>Furniture</v>
      </c>
    </row>
    <row r="2544" spans="1:14" x14ac:dyDescent="0.3">
      <c r="A2544" s="3" t="s">
        <v>4617</v>
      </c>
      <c r="B2544" s="4">
        <v>41908</v>
      </c>
      <c r="C2544" s="12" t="str">
        <f t="shared" si="39"/>
        <v>2014/09</v>
      </c>
      <c r="D2544" s="4">
        <v>41913</v>
      </c>
      <c r="E2544" s="3" t="s">
        <v>11</v>
      </c>
      <c r="F2544" s="3" t="s">
        <v>4618</v>
      </c>
      <c r="G2544" s="3" t="s">
        <v>2900</v>
      </c>
      <c r="H2544" s="5">
        <v>143952</v>
      </c>
      <c r="I2544" s="2">
        <v>3</v>
      </c>
      <c r="J2544" s="2">
        <v>2</v>
      </c>
      <c r="K2544" s="2">
        <v>14.395200000000001</v>
      </c>
      <c r="L2544" s="18" t="str">
        <f>VLOOKUP(F2544,'BD customers'!$1:$1048576,2,FALSE)</f>
        <v>Nicole Brennan</v>
      </c>
      <c r="M2544" s="2">
        <f>MATCH(orders[[#This Row],[Product ID]],'BD product'!A:A,0)</f>
        <v>812</v>
      </c>
      <c r="N2544" s="2" t="str" cm="1">
        <f t="array" ref="N2544">INDEX('BD product'!A:D,M2544,2)</f>
        <v>Office Supplies</v>
      </c>
    </row>
    <row r="2545" spans="1:14" x14ac:dyDescent="0.3">
      <c r="A2545" s="3" t="s">
        <v>4619</v>
      </c>
      <c r="B2545" s="4">
        <v>42621</v>
      </c>
      <c r="C2545" s="12" t="str">
        <f t="shared" si="39"/>
        <v>2016/09</v>
      </c>
      <c r="D2545" s="4">
        <v>42627</v>
      </c>
      <c r="E2545" s="3" t="s">
        <v>21</v>
      </c>
      <c r="F2545" s="3" t="s">
        <v>1178</v>
      </c>
      <c r="G2545" s="3" t="s">
        <v>4620</v>
      </c>
      <c r="H2545" s="5">
        <v>17394</v>
      </c>
      <c r="I2545" s="2">
        <v>3</v>
      </c>
      <c r="J2545" s="2">
        <v>0</v>
      </c>
      <c r="K2545" s="2">
        <v>13.9152</v>
      </c>
      <c r="L2545" s="18" t="str">
        <f>VLOOKUP(F2545,'BD customers'!$1:$1048576,2,FALSE)</f>
        <v>Anne Pryor</v>
      </c>
      <c r="M2545" s="2">
        <f>MATCH(orders[[#This Row],[Product ID]],'BD product'!A:A,0)</f>
        <v>1370</v>
      </c>
      <c r="N2545" s="2" t="str" cm="1">
        <f t="array" ref="N2545">INDEX('BD product'!A:D,M2545,2)</f>
        <v>Furniture</v>
      </c>
    </row>
    <row r="2546" spans="1:14" x14ac:dyDescent="0.3">
      <c r="A2546" s="3" t="s">
        <v>4619</v>
      </c>
      <c r="B2546" s="4">
        <v>42621</v>
      </c>
      <c r="C2546" s="12" t="str">
        <f t="shared" si="39"/>
        <v>2016/09</v>
      </c>
      <c r="D2546" s="4">
        <v>42627</v>
      </c>
      <c r="E2546" s="3" t="s">
        <v>21</v>
      </c>
      <c r="F2546" s="3" t="s">
        <v>1178</v>
      </c>
      <c r="G2546" s="3" t="s">
        <v>4067</v>
      </c>
      <c r="H2546" s="5">
        <v>1476</v>
      </c>
      <c r="I2546" s="2">
        <v>4</v>
      </c>
      <c r="J2546" s="2">
        <v>0</v>
      </c>
      <c r="K2546" s="2">
        <v>6.9371999999999998</v>
      </c>
      <c r="L2546" s="18" t="str">
        <f>VLOOKUP(F2546,'BD customers'!$1:$1048576,2,FALSE)</f>
        <v>Anne Pryor</v>
      </c>
      <c r="M2546" s="2">
        <f>MATCH(orders[[#This Row],[Product ID]],'BD product'!A:A,0)</f>
        <v>1240</v>
      </c>
      <c r="N2546" s="2" t="str" cm="1">
        <f t="array" ref="N2546">INDEX('BD product'!A:D,M2546,2)</f>
        <v>Office Supplies</v>
      </c>
    </row>
    <row r="2547" spans="1:14" x14ac:dyDescent="0.3">
      <c r="A2547" s="3" t="s">
        <v>4622</v>
      </c>
      <c r="B2547" s="4">
        <v>42841</v>
      </c>
      <c r="C2547" s="12" t="str">
        <f t="shared" si="39"/>
        <v>2017/04</v>
      </c>
      <c r="D2547" s="4">
        <v>42845</v>
      </c>
      <c r="E2547" s="3" t="s">
        <v>21</v>
      </c>
      <c r="F2547" s="3" t="s">
        <v>375</v>
      </c>
      <c r="G2547" s="3" t="s">
        <v>1036</v>
      </c>
      <c r="H2547" s="5">
        <v>20592</v>
      </c>
      <c r="I2547" s="2">
        <v>4</v>
      </c>
      <c r="J2547" s="2">
        <v>0</v>
      </c>
      <c r="K2547" s="2">
        <v>2.0592000000000001</v>
      </c>
      <c r="L2547" s="18" t="str">
        <f>VLOOKUP(F2547,'BD customers'!$1:$1048576,2,FALSE)</f>
        <v>Joel Eaton</v>
      </c>
      <c r="M2547" s="2">
        <f>MATCH(orders[[#This Row],[Product ID]],'BD product'!A:A,0)</f>
        <v>234</v>
      </c>
      <c r="N2547" s="2" t="str" cm="1">
        <f t="array" ref="N2547">INDEX('BD product'!A:D,M2547,2)</f>
        <v>Office Supplies</v>
      </c>
    </row>
    <row r="2548" spans="1:14" x14ac:dyDescent="0.3">
      <c r="A2548" s="3" t="s">
        <v>4622</v>
      </c>
      <c r="B2548" s="4">
        <v>42841</v>
      </c>
      <c r="C2548" s="12" t="str">
        <f t="shared" si="39"/>
        <v>2017/04</v>
      </c>
      <c r="D2548" s="4">
        <v>42845</v>
      </c>
      <c r="E2548" s="3" t="s">
        <v>21</v>
      </c>
      <c r="F2548" s="3" t="s">
        <v>375</v>
      </c>
      <c r="G2548" s="3" t="s">
        <v>1744</v>
      </c>
      <c r="H2548" s="5">
        <v>102833</v>
      </c>
      <c r="I2548" s="2">
        <v>1</v>
      </c>
      <c r="J2548" s="2">
        <v>15</v>
      </c>
      <c r="K2548" s="2">
        <v>-0.60489999999999999</v>
      </c>
      <c r="L2548" s="18" t="str">
        <f>VLOOKUP(F2548,'BD customers'!$1:$1048576,2,FALSE)</f>
        <v>Joel Eaton</v>
      </c>
      <c r="M2548" s="2">
        <f>MATCH(orders[[#This Row],[Product ID]],'BD product'!A:A,0)</f>
        <v>432</v>
      </c>
      <c r="N2548" s="2" t="str" cm="1">
        <f t="array" ref="N2548">INDEX('BD product'!A:D,M2548,2)</f>
        <v>Furniture</v>
      </c>
    </row>
    <row r="2549" spans="1:14" x14ac:dyDescent="0.3">
      <c r="A2549" s="3" t="s">
        <v>4623</v>
      </c>
      <c r="B2549" s="4">
        <v>42232</v>
      </c>
      <c r="C2549" s="12" t="str">
        <f t="shared" si="39"/>
        <v>2015/08</v>
      </c>
      <c r="D2549" s="4">
        <v>42238</v>
      </c>
      <c r="E2549" s="3" t="s">
        <v>21</v>
      </c>
      <c r="F2549" s="3" t="s">
        <v>4564</v>
      </c>
      <c r="G2549" s="3" t="s">
        <v>2946</v>
      </c>
      <c r="H2549" s="5">
        <v>2304</v>
      </c>
      <c r="I2549" s="2">
        <v>1</v>
      </c>
      <c r="J2549" s="2">
        <v>2</v>
      </c>
      <c r="K2549" s="2">
        <v>0.25919999999999999</v>
      </c>
      <c r="L2549" s="18" t="str">
        <f>VLOOKUP(F2549,'BD customers'!$1:$1048576,2,FALSE)</f>
        <v>John Murray</v>
      </c>
      <c r="M2549" s="2">
        <f>MATCH(orders[[#This Row],[Product ID]],'BD product'!A:A,0)</f>
        <v>828</v>
      </c>
      <c r="N2549" s="2" t="str" cm="1">
        <f t="array" ref="N2549">INDEX('BD product'!A:D,M2549,2)</f>
        <v>Office Supplies</v>
      </c>
    </row>
    <row r="2550" spans="1:14" x14ac:dyDescent="0.3">
      <c r="A2550" s="3" t="s">
        <v>4623</v>
      </c>
      <c r="B2550" s="4">
        <v>42232</v>
      </c>
      <c r="C2550" s="12" t="str">
        <f t="shared" si="39"/>
        <v>2015/08</v>
      </c>
      <c r="D2550" s="4">
        <v>42238</v>
      </c>
      <c r="E2550" s="3" t="s">
        <v>21</v>
      </c>
      <c r="F2550" s="3" t="s">
        <v>4564</v>
      </c>
      <c r="G2550" s="3" t="s">
        <v>3751</v>
      </c>
      <c r="H2550" s="5">
        <v>187996</v>
      </c>
      <c r="I2550" s="2">
        <v>5</v>
      </c>
      <c r="J2550" s="2">
        <v>2</v>
      </c>
      <c r="K2550" s="2">
        <v>211.49549999999999</v>
      </c>
      <c r="L2550" s="18" t="str">
        <f>VLOOKUP(F2550,'BD customers'!$1:$1048576,2,FALSE)</f>
        <v>John Murray</v>
      </c>
      <c r="M2550" s="2">
        <f>MATCH(orders[[#This Row],[Product ID]],'BD product'!A:A,0)</f>
        <v>1149</v>
      </c>
      <c r="N2550" s="2" t="str" cm="1">
        <f t="array" ref="N2550">INDEX('BD product'!A:D,M2550,2)</f>
        <v>Technology</v>
      </c>
    </row>
    <row r="2551" spans="1:14" x14ac:dyDescent="0.3">
      <c r="A2551" s="3" t="s">
        <v>4623</v>
      </c>
      <c r="B2551" s="4">
        <v>42232</v>
      </c>
      <c r="C2551" s="12" t="str">
        <f t="shared" si="39"/>
        <v>2015/08</v>
      </c>
      <c r="D2551" s="4">
        <v>42238</v>
      </c>
      <c r="E2551" s="3" t="s">
        <v>21</v>
      </c>
      <c r="F2551" s="3" t="s">
        <v>4564</v>
      </c>
      <c r="G2551" s="3" t="s">
        <v>3870</v>
      </c>
      <c r="H2551" s="5">
        <v>313024</v>
      </c>
      <c r="I2551" s="2">
        <v>8</v>
      </c>
      <c r="J2551" s="2">
        <v>2</v>
      </c>
      <c r="K2551" s="2">
        <v>105.6456</v>
      </c>
      <c r="L2551" s="18" t="str">
        <f>VLOOKUP(F2551,'BD customers'!$1:$1048576,2,FALSE)</f>
        <v>John Murray</v>
      </c>
      <c r="M2551" s="2">
        <f>MATCH(orders[[#This Row],[Product ID]],'BD product'!A:A,0)</f>
        <v>1186</v>
      </c>
      <c r="N2551" s="2" t="str" cm="1">
        <f t="array" ref="N2551">INDEX('BD product'!A:D,M2551,2)</f>
        <v>Office Supplies</v>
      </c>
    </row>
    <row r="2552" spans="1:14" x14ac:dyDescent="0.3">
      <c r="A2552" s="3" t="s">
        <v>4623</v>
      </c>
      <c r="B2552" s="4">
        <v>42232</v>
      </c>
      <c r="C2552" s="12" t="str">
        <f t="shared" si="39"/>
        <v>2015/08</v>
      </c>
      <c r="D2552" s="4">
        <v>42238</v>
      </c>
      <c r="E2552" s="3" t="s">
        <v>21</v>
      </c>
      <c r="F2552" s="3" t="s">
        <v>4564</v>
      </c>
      <c r="G2552" s="3" t="s">
        <v>2915</v>
      </c>
      <c r="H2552" s="5">
        <v>504</v>
      </c>
      <c r="I2552" s="2">
        <v>2</v>
      </c>
      <c r="J2552" s="2">
        <v>2</v>
      </c>
      <c r="K2552" s="2">
        <v>0.1764</v>
      </c>
      <c r="L2552" s="18" t="str">
        <f>VLOOKUP(F2552,'BD customers'!$1:$1048576,2,FALSE)</f>
        <v>John Murray</v>
      </c>
      <c r="M2552" s="2">
        <f>MATCH(orders[[#This Row],[Product ID]],'BD product'!A:A,0)</f>
        <v>818</v>
      </c>
      <c r="N2552" s="2" t="str" cm="1">
        <f t="array" ref="N2552">INDEX('BD product'!A:D,M2552,2)</f>
        <v>Office Supplies</v>
      </c>
    </row>
    <row r="2553" spans="1:14" x14ac:dyDescent="0.3">
      <c r="A2553" s="3" t="s">
        <v>4624</v>
      </c>
      <c r="B2553" s="4">
        <v>43058</v>
      </c>
      <c r="C2553" s="12" t="str">
        <f t="shared" si="39"/>
        <v>2017/11</v>
      </c>
      <c r="D2553" s="4">
        <v>43062</v>
      </c>
      <c r="E2553" s="3" t="s">
        <v>21</v>
      </c>
      <c r="F2553" s="3" t="s">
        <v>2700</v>
      </c>
      <c r="G2553" s="3" t="s">
        <v>4625</v>
      </c>
      <c r="H2553" s="5">
        <v>82188</v>
      </c>
      <c r="I2553" s="2">
        <v>6</v>
      </c>
      <c r="J2553" s="2">
        <v>0</v>
      </c>
      <c r="K2553" s="2">
        <v>213.68879999999999</v>
      </c>
      <c r="L2553" s="18" t="str">
        <f>VLOOKUP(F2553,'BD customers'!$1:$1048576,2,FALSE)</f>
        <v>Adrian Barton</v>
      </c>
      <c r="M2553" s="2">
        <f>MATCH(orders[[#This Row],[Product ID]],'BD product'!A:A,0)</f>
        <v>1371</v>
      </c>
      <c r="N2553" s="2" t="str" cm="1">
        <f t="array" ref="N2553">INDEX('BD product'!A:D,M2553,2)</f>
        <v>Furniture</v>
      </c>
    </row>
    <row r="2554" spans="1:14" x14ac:dyDescent="0.3">
      <c r="A2554" s="3" t="s">
        <v>4624</v>
      </c>
      <c r="B2554" s="4">
        <v>43058</v>
      </c>
      <c r="C2554" s="12" t="str">
        <f t="shared" si="39"/>
        <v>2017/11</v>
      </c>
      <c r="D2554" s="4">
        <v>43062</v>
      </c>
      <c r="E2554" s="3" t="s">
        <v>21</v>
      </c>
      <c r="F2554" s="3" t="s">
        <v>2700</v>
      </c>
      <c r="G2554" s="3" t="s">
        <v>3511</v>
      </c>
      <c r="H2554" s="5">
        <v>2196</v>
      </c>
      <c r="I2554" s="2">
        <v>2</v>
      </c>
      <c r="J2554" s="2">
        <v>0</v>
      </c>
      <c r="K2554" s="2">
        <v>10.760400000000001</v>
      </c>
      <c r="L2554" s="18" t="str">
        <f>VLOOKUP(F2554,'BD customers'!$1:$1048576,2,FALSE)</f>
        <v>Adrian Barton</v>
      </c>
      <c r="M2554" s="2">
        <f>MATCH(orders[[#This Row],[Product ID]],'BD product'!A:A,0)</f>
        <v>1047</v>
      </c>
      <c r="N2554" s="2" t="str" cm="1">
        <f t="array" ref="N2554">INDEX('BD product'!A:D,M2554,2)</f>
        <v>Office Supplies</v>
      </c>
    </row>
    <row r="2555" spans="1:14" x14ac:dyDescent="0.3">
      <c r="A2555" s="3" t="s">
        <v>4627</v>
      </c>
      <c r="B2555" s="4">
        <v>42627</v>
      </c>
      <c r="C2555" s="12" t="str">
        <f t="shared" si="39"/>
        <v>2016/09</v>
      </c>
      <c r="D2555" s="4">
        <v>42631</v>
      </c>
      <c r="E2555" s="3" t="s">
        <v>21</v>
      </c>
      <c r="F2555" s="3" t="s">
        <v>475</v>
      </c>
      <c r="G2555" s="3" t="s">
        <v>2913</v>
      </c>
      <c r="H2555" s="5">
        <v>2592</v>
      </c>
      <c r="I2555" s="2">
        <v>4</v>
      </c>
      <c r="J2555" s="2">
        <v>0</v>
      </c>
      <c r="K2555" s="2">
        <v>12.441599999999999</v>
      </c>
      <c r="L2555" s="18" t="str">
        <f>VLOOKUP(F2555,'BD customers'!$1:$1048576,2,FALSE)</f>
        <v>Parhena Norris</v>
      </c>
      <c r="M2555" s="2">
        <f>MATCH(orders[[#This Row],[Product ID]],'BD product'!A:A,0)</f>
        <v>817</v>
      </c>
      <c r="N2555" s="2" t="str" cm="1">
        <f t="array" ref="N2555">INDEX('BD product'!A:D,M2555,2)</f>
        <v>Office Supplies</v>
      </c>
    </row>
    <row r="2556" spans="1:14" x14ac:dyDescent="0.3">
      <c r="A2556" s="3" t="s">
        <v>4628</v>
      </c>
      <c r="B2556" s="4">
        <v>42597</v>
      </c>
      <c r="C2556" s="12" t="str">
        <f t="shared" si="39"/>
        <v>2016/08</v>
      </c>
      <c r="D2556" s="4">
        <v>42602</v>
      </c>
      <c r="E2556" s="3" t="s">
        <v>21</v>
      </c>
      <c r="F2556" s="3" t="s">
        <v>3814</v>
      </c>
      <c r="G2556" s="3" t="s">
        <v>4629</v>
      </c>
      <c r="H2556" s="5">
        <v>705544</v>
      </c>
      <c r="I2556" s="2">
        <v>7</v>
      </c>
      <c r="J2556" s="2">
        <v>2</v>
      </c>
      <c r="K2556" s="2">
        <v>70.554400000000001</v>
      </c>
      <c r="L2556" s="18" t="str">
        <f>VLOOKUP(F2556,'BD customers'!$1:$1048576,2,FALSE)</f>
        <v>John Castell</v>
      </c>
      <c r="M2556" s="2">
        <f>MATCH(orders[[#This Row],[Product ID]],'BD product'!A:A,0)</f>
        <v>1372</v>
      </c>
      <c r="N2556" s="2" t="str" cm="1">
        <f t="array" ref="N2556">INDEX('BD product'!A:D,M2556,2)</f>
        <v>Technology</v>
      </c>
    </row>
    <row r="2557" spans="1:14" x14ac:dyDescent="0.3">
      <c r="A2557" s="3" t="s">
        <v>4631</v>
      </c>
      <c r="B2557" s="4">
        <v>42273</v>
      </c>
      <c r="C2557" s="12" t="str">
        <f t="shared" si="39"/>
        <v>2015/09</v>
      </c>
      <c r="D2557" s="4">
        <v>42277</v>
      </c>
      <c r="E2557" s="3" t="s">
        <v>21</v>
      </c>
      <c r="F2557" s="3" t="s">
        <v>162</v>
      </c>
      <c r="G2557" s="3" t="s">
        <v>4632</v>
      </c>
      <c r="H2557" s="5">
        <v>500</v>
      </c>
      <c r="I2557" s="2">
        <v>2</v>
      </c>
      <c r="J2557" s="2">
        <v>0</v>
      </c>
      <c r="K2557" s="2">
        <v>1.2E-2</v>
      </c>
      <c r="L2557" s="18" t="str">
        <f>VLOOKUP(F2557,'BD customers'!$1:$1048576,2,FALSE)</f>
        <v>Philip Fox</v>
      </c>
      <c r="M2557" s="2">
        <f>MATCH(orders[[#This Row],[Product ID]],'BD product'!A:A,0)</f>
        <v>1373</v>
      </c>
      <c r="N2557" s="2" t="str" cm="1">
        <f t="array" ref="N2557">INDEX('BD product'!A:D,M2557,2)</f>
        <v>Technology</v>
      </c>
    </row>
    <row r="2558" spans="1:14" x14ac:dyDescent="0.3">
      <c r="A2558" s="3" t="s">
        <v>4634</v>
      </c>
      <c r="B2558" s="4">
        <v>42651</v>
      </c>
      <c r="C2558" s="12" t="str">
        <f t="shared" si="39"/>
        <v>2016/10</v>
      </c>
      <c r="D2558" s="4">
        <v>42657</v>
      </c>
      <c r="E2558" s="3" t="s">
        <v>21</v>
      </c>
      <c r="F2558" s="3" t="s">
        <v>736</v>
      </c>
      <c r="G2558" s="3" t="s">
        <v>4635</v>
      </c>
      <c r="H2558" s="5">
        <v>51712</v>
      </c>
      <c r="I2558" s="2">
        <v>8</v>
      </c>
      <c r="J2558" s="2">
        <v>6</v>
      </c>
      <c r="K2558" s="2">
        <v>-0.32319999999999999</v>
      </c>
      <c r="L2558" s="18" t="str">
        <f>VLOOKUP(F2558,'BD customers'!$1:$1048576,2,FALSE)</f>
        <v>Bart Watters</v>
      </c>
      <c r="M2558" s="2">
        <f>MATCH(orders[[#This Row],[Product ID]],'BD product'!A:A,0)</f>
        <v>1374</v>
      </c>
      <c r="N2558" s="2" t="str" cm="1">
        <f t="array" ref="N2558">INDEX('BD product'!A:D,M2558,2)</f>
        <v>Furniture</v>
      </c>
    </row>
    <row r="2559" spans="1:14" x14ac:dyDescent="0.3">
      <c r="A2559" s="3" t="s">
        <v>4637</v>
      </c>
      <c r="B2559" s="4">
        <v>42087</v>
      </c>
      <c r="C2559" s="12" t="str">
        <f t="shared" si="39"/>
        <v>2015/03</v>
      </c>
      <c r="D2559" s="4">
        <v>42093</v>
      </c>
      <c r="E2559" s="3" t="s">
        <v>21</v>
      </c>
      <c r="F2559" s="3" t="s">
        <v>1225</v>
      </c>
      <c r="G2559" s="3" t="s">
        <v>4329</v>
      </c>
      <c r="H2559" s="5">
        <v>6992</v>
      </c>
      <c r="I2559" s="2">
        <v>2</v>
      </c>
      <c r="J2559" s="2">
        <v>2</v>
      </c>
      <c r="K2559" s="2">
        <v>0.52439999999999998</v>
      </c>
      <c r="L2559" s="18" t="str">
        <f>VLOOKUP(F2559,'BD customers'!$1:$1048576,2,FALSE)</f>
        <v>Ben Peterman</v>
      </c>
      <c r="M2559" s="2">
        <f>MATCH(orders[[#This Row],[Product ID]],'BD product'!A:A,0)</f>
        <v>1300</v>
      </c>
      <c r="N2559" s="2" t="str" cm="1">
        <f t="array" ref="N2559">INDEX('BD product'!A:D,M2559,2)</f>
        <v>Office Supplies</v>
      </c>
    </row>
    <row r="2560" spans="1:14" x14ac:dyDescent="0.3">
      <c r="A2560" s="3" t="s">
        <v>4638</v>
      </c>
      <c r="B2560" s="4">
        <v>42155</v>
      </c>
      <c r="C2560" s="12" t="str">
        <f t="shared" si="39"/>
        <v>2015/05</v>
      </c>
      <c r="D2560" s="4">
        <v>42159</v>
      </c>
      <c r="E2560" s="3" t="s">
        <v>21</v>
      </c>
      <c r="F2560" s="3" t="s">
        <v>4465</v>
      </c>
      <c r="G2560" s="3" t="s">
        <v>4639</v>
      </c>
      <c r="H2560" s="5">
        <v>140686</v>
      </c>
      <c r="I2560" s="2">
        <v>7</v>
      </c>
      <c r="J2560" s="2">
        <v>0</v>
      </c>
      <c r="K2560" s="2">
        <v>14.0686</v>
      </c>
      <c r="L2560" s="18" t="str">
        <f>VLOOKUP(F2560,'BD customers'!$1:$1048576,2,FALSE)</f>
        <v>Tamara Manning</v>
      </c>
      <c r="M2560" s="2">
        <f>MATCH(orders[[#This Row],[Product ID]],'BD product'!A:A,0)</f>
        <v>1375</v>
      </c>
      <c r="N2560" s="2" t="str" cm="1">
        <f t="array" ref="N2560">INDEX('BD product'!A:D,M2560,2)</f>
        <v>Furniture</v>
      </c>
    </row>
    <row r="2561" spans="1:14" x14ac:dyDescent="0.3">
      <c r="A2561" s="3" t="s">
        <v>4638</v>
      </c>
      <c r="B2561" s="4">
        <v>42155</v>
      </c>
      <c r="C2561" s="12" t="str">
        <f t="shared" si="39"/>
        <v>2015/05</v>
      </c>
      <c r="D2561" s="4">
        <v>42159</v>
      </c>
      <c r="E2561" s="3" t="s">
        <v>21</v>
      </c>
      <c r="F2561" s="3" t="s">
        <v>4465</v>
      </c>
      <c r="G2561" s="3" t="s">
        <v>1522</v>
      </c>
      <c r="H2561" s="5">
        <v>1575</v>
      </c>
      <c r="I2561" s="2">
        <v>5</v>
      </c>
      <c r="J2561" s="2">
        <v>0</v>
      </c>
      <c r="K2561" s="2">
        <v>7.5600000000000001E-2</v>
      </c>
      <c r="L2561" s="18" t="str">
        <f>VLOOKUP(F2561,'BD customers'!$1:$1048576,2,FALSE)</f>
        <v>Tamara Manning</v>
      </c>
      <c r="M2561" s="2">
        <f>MATCH(orders[[#This Row],[Product ID]],'BD product'!A:A,0)</f>
        <v>367</v>
      </c>
      <c r="N2561" s="2" t="str" cm="1">
        <f t="array" ref="N2561">INDEX('BD product'!A:D,M2561,2)</f>
        <v>Office Supplies</v>
      </c>
    </row>
    <row r="2562" spans="1:14" x14ac:dyDescent="0.3">
      <c r="A2562" s="3" t="s">
        <v>4638</v>
      </c>
      <c r="B2562" s="4">
        <v>42155</v>
      </c>
      <c r="C2562" s="12" t="str">
        <f t="shared" ref="C2562:C2625" si="40">TEXT(B2562,"aaaa/mm")</f>
        <v>2015/05</v>
      </c>
      <c r="D2562" s="4">
        <v>42159</v>
      </c>
      <c r="E2562" s="3" t="s">
        <v>21</v>
      </c>
      <c r="F2562" s="3" t="s">
        <v>4465</v>
      </c>
      <c r="G2562" s="3" t="s">
        <v>2780</v>
      </c>
      <c r="H2562" s="5">
        <v>3231</v>
      </c>
      <c r="I2562" s="2">
        <v>2</v>
      </c>
      <c r="J2562" s="2">
        <v>0</v>
      </c>
      <c r="K2562" s="2">
        <v>6.1388999999999996</v>
      </c>
      <c r="L2562" s="18" t="str">
        <f>VLOOKUP(F2562,'BD customers'!$1:$1048576,2,FALSE)</f>
        <v>Tamara Manning</v>
      </c>
      <c r="M2562" s="2">
        <f>MATCH(orders[[#This Row],[Product ID]],'BD product'!A:A,0)</f>
        <v>767</v>
      </c>
      <c r="N2562" s="2" t="str" cm="1">
        <f t="array" ref="N2562">INDEX('BD product'!A:D,M2562,2)</f>
        <v>Office Supplies</v>
      </c>
    </row>
    <row r="2563" spans="1:14" x14ac:dyDescent="0.3">
      <c r="A2563" s="3" t="s">
        <v>4641</v>
      </c>
      <c r="B2563" s="4">
        <v>42363</v>
      </c>
      <c r="C2563" s="12" t="str">
        <f t="shared" si="40"/>
        <v>2015/12</v>
      </c>
      <c r="D2563" s="4">
        <v>42369</v>
      </c>
      <c r="E2563" s="3" t="s">
        <v>21</v>
      </c>
      <c r="F2563" s="3" t="s">
        <v>495</v>
      </c>
      <c r="G2563" s="3" t="s">
        <v>3877</v>
      </c>
      <c r="H2563" s="5">
        <v>9216</v>
      </c>
      <c r="I2563" s="2">
        <v>4</v>
      </c>
      <c r="J2563" s="2">
        <v>2</v>
      </c>
      <c r="K2563" s="2">
        <v>3.3408000000000002</v>
      </c>
      <c r="L2563" s="18" t="str">
        <f>VLOOKUP(F2563,'BD customers'!$1:$1048576,2,FALSE)</f>
        <v>Maria Bertelson</v>
      </c>
      <c r="M2563" s="2">
        <f>MATCH(orders[[#This Row],[Product ID]],'BD product'!A:A,0)</f>
        <v>1188</v>
      </c>
      <c r="N2563" s="2" t="str" cm="1">
        <f t="array" ref="N2563">INDEX('BD product'!A:D,M2563,2)</f>
        <v>Office Supplies</v>
      </c>
    </row>
    <row r="2564" spans="1:14" x14ac:dyDescent="0.3">
      <c r="A2564" s="3" t="s">
        <v>4641</v>
      </c>
      <c r="B2564" s="4">
        <v>42363</v>
      </c>
      <c r="C2564" s="12" t="str">
        <f t="shared" si="40"/>
        <v>2015/12</v>
      </c>
      <c r="D2564" s="4">
        <v>42369</v>
      </c>
      <c r="E2564" s="3" t="s">
        <v>21</v>
      </c>
      <c r="F2564" s="3" t="s">
        <v>495</v>
      </c>
      <c r="G2564" s="3" t="s">
        <v>4301</v>
      </c>
      <c r="H2564" s="5">
        <v>10368</v>
      </c>
      <c r="I2564" s="2">
        <v>2</v>
      </c>
      <c r="J2564" s="2">
        <v>2</v>
      </c>
      <c r="K2564" s="2">
        <v>3.6288</v>
      </c>
      <c r="L2564" s="18" t="str">
        <f>VLOOKUP(F2564,'BD customers'!$1:$1048576,2,FALSE)</f>
        <v>Maria Bertelson</v>
      </c>
      <c r="M2564" s="2">
        <f>MATCH(orders[[#This Row],[Product ID]],'BD product'!A:A,0)</f>
        <v>1292</v>
      </c>
      <c r="N2564" s="2" t="str" cm="1">
        <f t="array" ref="N2564">INDEX('BD product'!A:D,M2564,2)</f>
        <v>Office Supplies</v>
      </c>
    </row>
    <row r="2565" spans="1:14" x14ac:dyDescent="0.3">
      <c r="A2565" s="3" t="s">
        <v>4642</v>
      </c>
      <c r="B2565" s="4">
        <v>42080</v>
      </c>
      <c r="C2565" s="12" t="str">
        <f t="shared" si="40"/>
        <v>2015/03</v>
      </c>
      <c r="D2565" s="4">
        <v>42085</v>
      </c>
      <c r="E2565" s="3" t="s">
        <v>11</v>
      </c>
      <c r="F2565" s="3" t="s">
        <v>2237</v>
      </c>
      <c r="G2565" s="3" t="s">
        <v>4643</v>
      </c>
      <c r="H2565" s="5">
        <v>1502</v>
      </c>
      <c r="I2565" s="2">
        <v>1</v>
      </c>
      <c r="J2565" s="2">
        <v>0</v>
      </c>
      <c r="K2565" s="2">
        <v>2.7035999999999998</v>
      </c>
      <c r="L2565" s="18" t="str">
        <f>VLOOKUP(F2565,'BD customers'!$1:$1048576,2,FALSE)</f>
        <v>Harold Ryan</v>
      </c>
      <c r="M2565" s="2">
        <f>MATCH(orders[[#This Row],[Product ID]],'BD product'!A:A,0)</f>
        <v>1376</v>
      </c>
      <c r="N2565" s="2" t="str" cm="1">
        <f t="array" ref="N2565">INDEX('BD product'!A:D,M2565,2)</f>
        <v>Technology</v>
      </c>
    </row>
    <row r="2566" spans="1:14" x14ac:dyDescent="0.3">
      <c r="A2566" s="3" t="s">
        <v>4642</v>
      </c>
      <c r="B2566" s="4">
        <v>42080</v>
      </c>
      <c r="C2566" s="12" t="str">
        <f t="shared" si="40"/>
        <v>2015/03</v>
      </c>
      <c r="D2566" s="4">
        <v>42085</v>
      </c>
      <c r="E2566" s="3" t="s">
        <v>11</v>
      </c>
      <c r="F2566" s="3" t="s">
        <v>2237</v>
      </c>
      <c r="G2566" s="3" t="s">
        <v>3486</v>
      </c>
      <c r="H2566" s="5">
        <v>3382</v>
      </c>
      <c r="I2566" s="2">
        <v>2</v>
      </c>
      <c r="J2566" s="2">
        <v>0</v>
      </c>
      <c r="K2566" s="2">
        <v>9.1313999999999993</v>
      </c>
      <c r="L2566" s="18" t="str">
        <f>VLOOKUP(F2566,'BD customers'!$1:$1048576,2,FALSE)</f>
        <v>Harold Ryan</v>
      </c>
      <c r="M2566" s="2">
        <f>MATCH(orders[[#This Row],[Product ID]],'BD product'!A:A,0)</f>
        <v>1038</v>
      </c>
      <c r="N2566" s="2" t="str" cm="1">
        <f t="array" ref="N2566">INDEX('BD product'!A:D,M2566,2)</f>
        <v>Office Supplies</v>
      </c>
    </row>
    <row r="2567" spans="1:14" x14ac:dyDescent="0.3">
      <c r="A2567" s="3" t="s">
        <v>4645</v>
      </c>
      <c r="B2567" s="4">
        <v>43090</v>
      </c>
      <c r="C2567" s="12" t="str">
        <f t="shared" si="40"/>
        <v>2017/12</v>
      </c>
      <c r="D2567" s="4">
        <v>43093</v>
      </c>
      <c r="E2567" s="3" t="s">
        <v>64</v>
      </c>
      <c r="F2567" s="3" t="s">
        <v>4646</v>
      </c>
      <c r="G2567" s="3" t="s">
        <v>3226</v>
      </c>
      <c r="H2567" s="5">
        <v>710</v>
      </c>
      <c r="I2567" s="2">
        <v>4</v>
      </c>
      <c r="J2567" s="2">
        <v>0</v>
      </c>
      <c r="K2567" s="2">
        <v>0.27689999999999998</v>
      </c>
      <c r="L2567" s="18" t="str">
        <f>VLOOKUP(F2567,'BD customers'!$1:$1048576,2,FALSE)</f>
        <v>Brian Derr</v>
      </c>
      <c r="M2567" s="2">
        <f>MATCH(orders[[#This Row],[Product ID]],'BD product'!A:A,0)</f>
        <v>938</v>
      </c>
      <c r="N2567" s="2" t="str" cm="1">
        <f t="array" ref="N2567">INDEX('BD product'!A:D,M2567,2)</f>
        <v>Technology</v>
      </c>
    </row>
    <row r="2568" spans="1:14" x14ac:dyDescent="0.3">
      <c r="A2568" s="3" t="s">
        <v>4647</v>
      </c>
      <c r="B2568" s="4">
        <v>43040</v>
      </c>
      <c r="C2568" s="12" t="str">
        <f t="shared" si="40"/>
        <v>2017/11</v>
      </c>
      <c r="D2568" s="4">
        <v>43042</v>
      </c>
      <c r="E2568" s="3" t="s">
        <v>11</v>
      </c>
      <c r="F2568" s="3" t="s">
        <v>1987</v>
      </c>
      <c r="G2568" s="3" t="s">
        <v>4648</v>
      </c>
      <c r="H2568" s="5">
        <v>2512</v>
      </c>
      <c r="I2568" s="2">
        <v>5</v>
      </c>
      <c r="J2568" s="2">
        <v>2</v>
      </c>
      <c r="K2568" s="2">
        <v>7.85E-2</v>
      </c>
      <c r="L2568" s="18" t="str">
        <f>VLOOKUP(F2568,'BD customers'!$1:$1048576,2,FALSE)</f>
        <v>Sarah Foster</v>
      </c>
      <c r="M2568" s="2">
        <f>MATCH(orders[[#This Row],[Product ID]],'BD product'!A:A,0)</f>
        <v>1377</v>
      </c>
      <c r="N2568" s="2" t="str" cm="1">
        <f t="array" ref="N2568">INDEX('BD product'!A:D,M2568,2)</f>
        <v>Office Supplies</v>
      </c>
    </row>
    <row r="2569" spans="1:14" x14ac:dyDescent="0.3">
      <c r="A2569" s="3" t="s">
        <v>4647</v>
      </c>
      <c r="B2569" s="4">
        <v>43040</v>
      </c>
      <c r="C2569" s="12" t="str">
        <f t="shared" si="40"/>
        <v>2017/11</v>
      </c>
      <c r="D2569" s="4">
        <v>43042</v>
      </c>
      <c r="E2569" s="3" t="s">
        <v>11</v>
      </c>
      <c r="F2569" s="3" t="s">
        <v>1987</v>
      </c>
      <c r="G2569" s="3" t="s">
        <v>4045</v>
      </c>
      <c r="H2569" s="5">
        <v>266562</v>
      </c>
      <c r="I2569" s="2">
        <v>9</v>
      </c>
      <c r="J2569" s="2">
        <v>0</v>
      </c>
      <c r="K2569" s="2">
        <v>239.9058</v>
      </c>
      <c r="L2569" s="18" t="str">
        <f>VLOOKUP(F2569,'BD customers'!$1:$1048576,2,FALSE)</f>
        <v>Sarah Foster</v>
      </c>
      <c r="M2569" s="2">
        <f>MATCH(orders[[#This Row],[Product ID]],'BD product'!A:A,0)</f>
        <v>1236</v>
      </c>
      <c r="N2569" s="2" t="str" cm="1">
        <f t="array" ref="N2569">INDEX('BD product'!A:D,M2569,2)</f>
        <v>Furniture</v>
      </c>
    </row>
    <row r="2570" spans="1:14" x14ac:dyDescent="0.3">
      <c r="A2570" s="3" t="s">
        <v>4650</v>
      </c>
      <c r="B2570" s="4">
        <v>42985</v>
      </c>
      <c r="C2570" s="12" t="str">
        <f t="shared" si="40"/>
        <v>2017/09</v>
      </c>
      <c r="D2570" s="4">
        <v>42989</v>
      </c>
      <c r="E2570" s="3" t="s">
        <v>21</v>
      </c>
      <c r="F2570" s="3" t="s">
        <v>960</v>
      </c>
      <c r="G2570" s="3" t="s">
        <v>232</v>
      </c>
      <c r="H2570" s="5">
        <v>47808</v>
      </c>
      <c r="I2570" s="2">
        <v>8</v>
      </c>
      <c r="J2570" s="2">
        <v>0</v>
      </c>
      <c r="K2570" s="2">
        <v>133.86240000000001</v>
      </c>
      <c r="L2570" s="18" t="str">
        <f>VLOOKUP(F2570,'BD customers'!$1:$1048576,2,FALSE)</f>
        <v>Stefania Perrino</v>
      </c>
      <c r="M2570" s="2">
        <f>MATCH(orders[[#This Row],[Product ID]],'BD product'!A:A,0)</f>
        <v>44</v>
      </c>
      <c r="N2570" s="2" t="str" cm="1">
        <f t="array" ref="N2570">INDEX('BD product'!A:D,M2570,2)</f>
        <v>Office Supplies</v>
      </c>
    </row>
    <row r="2571" spans="1:14" x14ac:dyDescent="0.3">
      <c r="A2571" s="3" t="s">
        <v>4651</v>
      </c>
      <c r="B2571" s="4">
        <v>43096</v>
      </c>
      <c r="C2571" s="12" t="str">
        <f t="shared" si="40"/>
        <v>2017/12</v>
      </c>
      <c r="D2571" s="4">
        <v>43096</v>
      </c>
      <c r="E2571" s="3" t="s">
        <v>41</v>
      </c>
      <c r="F2571" s="3" t="s">
        <v>696</v>
      </c>
      <c r="G2571" s="3" t="s">
        <v>2926</v>
      </c>
      <c r="H2571" s="5">
        <v>164388</v>
      </c>
      <c r="I2571" s="2">
        <v>2</v>
      </c>
      <c r="J2571" s="2">
        <v>4</v>
      </c>
      <c r="K2571" s="2">
        <v>-35.617400000000004</v>
      </c>
      <c r="L2571" s="18" t="str">
        <f>VLOOKUP(F2571,'BD customers'!$1:$1048576,2,FALSE)</f>
        <v>Dan Reichenbach</v>
      </c>
      <c r="M2571" s="2">
        <f>MATCH(orders[[#This Row],[Product ID]],'BD product'!A:A,0)</f>
        <v>821</v>
      </c>
      <c r="N2571" s="2" t="str" cm="1">
        <f t="array" ref="N2571">INDEX('BD product'!A:D,M2571,2)</f>
        <v>Technology</v>
      </c>
    </row>
    <row r="2572" spans="1:14" x14ac:dyDescent="0.3">
      <c r="A2572" s="3" t="s">
        <v>4651</v>
      </c>
      <c r="B2572" s="4">
        <v>43096</v>
      </c>
      <c r="C2572" s="12" t="str">
        <f t="shared" si="40"/>
        <v>2017/12</v>
      </c>
      <c r="D2572" s="4">
        <v>43096</v>
      </c>
      <c r="E2572" s="3" t="s">
        <v>41</v>
      </c>
      <c r="F2572" s="3" t="s">
        <v>696</v>
      </c>
      <c r="G2572" s="3" t="s">
        <v>728</v>
      </c>
      <c r="H2572" s="5">
        <v>13248</v>
      </c>
      <c r="I2572" s="2">
        <v>4</v>
      </c>
      <c r="J2572" s="2">
        <v>2</v>
      </c>
      <c r="K2572" s="2">
        <v>3.6432000000000002</v>
      </c>
      <c r="L2572" s="18" t="str">
        <f>VLOOKUP(F2572,'BD customers'!$1:$1048576,2,FALSE)</f>
        <v>Dan Reichenbach</v>
      </c>
      <c r="M2572" s="2">
        <f>MATCH(orders[[#This Row],[Product ID]],'BD product'!A:A,0)</f>
        <v>156</v>
      </c>
      <c r="N2572" s="2" t="str" cm="1">
        <f t="array" ref="N2572">INDEX('BD product'!A:D,M2572,2)</f>
        <v>Office Supplies</v>
      </c>
    </row>
    <row r="2573" spans="1:14" x14ac:dyDescent="0.3">
      <c r="A2573" s="3" t="s">
        <v>4652</v>
      </c>
      <c r="B2573" s="4">
        <v>42932</v>
      </c>
      <c r="C2573" s="12" t="str">
        <f t="shared" si="40"/>
        <v>2017/07</v>
      </c>
      <c r="D2573" s="4">
        <v>42937</v>
      </c>
      <c r="E2573" s="3" t="s">
        <v>21</v>
      </c>
      <c r="F2573" s="3" t="s">
        <v>824</v>
      </c>
      <c r="G2573" s="3" t="s">
        <v>3008</v>
      </c>
      <c r="H2573" s="5">
        <v>2912</v>
      </c>
      <c r="I2573" s="2">
        <v>2</v>
      </c>
      <c r="J2573" s="2">
        <v>2</v>
      </c>
      <c r="K2573" s="2">
        <v>9.1000000000000004E-3</v>
      </c>
      <c r="L2573" s="18" t="str">
        <f>VLOOKUP(F2573,'BD customers'!$1:$1048576,2,FALSE)</f>
        <v>Valerie Mitchum</v>
      </c>
      <c r="M2573" s="2">
        <f>MATCH(orders[[#This Row],[Product ID]],'BD product'!A:A,0)</f>
        <v>855</v>
      </c>
      <c r="N2573" s="2" t="str" cm="1">
        <f t="array" ref="N2573">INDEX('BD product'!A:D,M2573,2)</f>
        <v>Office Supplies</v>
      </c>
    </row>
    <row r="2574" spans="1:14" x14ac:dyDescent="0.3">
      <c r="A2574" s="3" t="s">
        <v>4653</v>
      </c>
      <c r="B2574" s="4">
        <v>42594</v>
      </c>
      <c r="C2574" s="12" t="str">
        <f t="shared" si="40"/>
        <v>2016/08</v>
      </c>
      <c r="D2574" s="4">
        <v>42597</v>
      </c>
      <c r="E2574" s="3" t="s">
        <v>11</v>
      </c>
      <c r="F2574" s="3" t="s">
        <v>4654</v>
      </c>
      <c r="G2574" s="3" t="s">
        <v>4290</v>
      </c>
      <c r="H2574" s="5">
        <v>1399944</v>
      </c>
      <c r="I2574" s="2">
        <v>7</v>
      </c>
      <c r="J2574" s="2">
        <v>2</v>
      </c>
      <c r="K2574" s="2">
        <v>52.497900000000001</v>
      </c>
      <c r="L2574" s="18" t="str">
        <f>VLOOKUP(F2574,'BD customers'!$1:$1048576,2,FALSE)</f>
        <v>Chris McAfee</v>
      </c>
      <c r="M2574" s="2">
        <f>MATCH(orders[[#This Row],[Product ID]],'BD product'!A:A,0)</f>
        <v>1289</v>
      </c>
      <c r="N2574" s="2" t="str" cm="1">
        <f t="array" ref="N2574">INDEX('BD product'!A:D,M2574,2)</f>
        <v>Technology</v>
      </c>
    </row>
    <row r="2575" spans="1:14" x14ac:dyDescent="0.3">
      <c r="A2575" s="3" t="s">
        <v>4655</v>
      </c>
      <c r="B2575" s="4">
        <v>42925</v>
      </c>
      <c r="C2575" s="12" t="str">
        <f t="shared" si="40"/>
        <v>2017/07</v>
      </c>
      <c r="D2575" s="4">
        <v>42930</v>
      </c>
      <c r="E2575" s="3" t="s">
        <v>21</v>
      </c>
      <c r="F2575" s="3" t="s">
        <v>4293</v>
      </c>
      <c r="G2575" s="3" t="s">
        <v>2857</v>
      </c>
      <c r="H2575" s="5">
        <v>52645</v>
      </c>
      <c r="I2575" s="2">
        <v>5</v>
      </c>
      <c r="J2575" s="2">
        <v>0</v>
      </c>
      <c r="K2575" s="2">
        <v>3.1587000000000001</v>
      </c>
      <c r="L2575" s="18" t="str">
        <f>VLOOKUP(F2575,'BD customers'!$1:$1048576,2,FALSE)</f>
        <v>Sean Miller</v>
      </c>
      <c r="M2575" s="2">
        <f>MATCH(orders[[#This Row],[Product ID]],'BD product'!A:A,0)</f>
        <v>795</v>
      </c>
      <c r="N2575" s="2" t="str" cm="1">
        <f t="array" ref="N2575">INDEX('BD product'!A:D,M2575,2)</f>
        <v>Furniture</v>
      </c>
    </row>
    <row r="2576" spans="1:14" x14ac:dyDescent="0.3">
      <c r="A2576" s="3" t="s">
        <v>4656</v>
      </c>
      <c r="B2576" s="4">
        <v>41965</v>
      </c>
      <c r="C2576" s="12" t="str">
        <f t="shared" si="40"/>
        <v>2014/11</v>
      </c>
      <c r="D2576" s="4">
        <v>41970</v>
      </c>
      <c r="E2576" s="3" t="s">
        <v>21</v>
      </c>
      <c r="F2576" s="3" t="s">
        <v>225</v>
      </c>
      <c r="G2576" s="3" t="s">
        <v>3119</v>
      </c>
      <c r="H2576" s="5">
        <v>1623</v>
      </c>
      <c r="I2576" s="2">
        <v>3</v>
      </c>
      <c r="J2576" s="2">
        <v>0</v>
      </c>
      <c r="K2576" s="2">
        <v>7.9527000000000001</v>
      </c>
      <c r="L2576" s="18" t="str">
        <f>VLOOKUP(F2576,'BD customers'!$1:$1048576,2,FALSE)</f>
        <v>Ruben Ausman</v>
      </c>
      <c r="M2576" s="2">
        <f>MATCH(orders[[#This Row],[Product ID]],'BD product'!A:A,0)</f>
        <v>899</v>
      </c>
      <c r="N2576" s="2" t="str" cm="1">
        <f t="array" ref="N2576">INDEX('BD product'!A:D,M2576,2)</f>
        <v>Office Supplies</v>
      </c>
    </row>
    <row r="2577" spans="1:14" x14ac:dyDescent="0.3">
      <c r="A2577" s="3" t="s">
        <v>4656</v>
      </c>
      <c r="B2577" s="4">
        <v>41965</v>
      </c>
      <c r="C2577" s="12" t="str">
        <f t="shared" si="40"/>
        <v>2014/11</v>
      </c>
      <c r="D2577" s="4">
        <v>41970</v>
      </c>
      <c r="E2577" s="3" t="s">
        <v>21</v>
      </c>
      <c r="F2577" s="3" t="s">
        <v>225</v>
      </c>
      <c r="G2577" s="3" t="s">
        <v>2491</v>
      </c>
      <c r="H2577" s="5">
        <v>3199</v>
      </c>
      <c r="I2577" s="2">
        <v>5</v>
      </c>
      <c r="J2577" s="2">
        <v>0</v>
      </c>
      <c r="K2577" s="2">
        <v>15.6751</v>
      </c>
      <c r="L2577" s="18" t="str">
        <f>VLOOKUP(F2577,'BD customers'!$1:$1048576,2,FALSE)</f>
        <v>Ruben Ausman</v>
      </c>
      <c r="M2577" s="2">
        <f>MATCH(orders[[#This Row],[Product ID]],'BD product'!A:A,0)</f>
        <v>671</v>
      </c>
      <c r="N2577" s="2" t="str" cm="1">
        <f t="array" ref="N2577">INDEX('BD product'!A:D,M2577,2)</f>
        <v>Office Supplies</v>
      </c>
    </row>
    <row r="2578" spans="1:14" x14ac:dyDescent="0.3">
      <c r="A2578" s="3" t="s">
        <v>4656</v>
      </c>
      <c r="B2578" s="4">
        <v>41965</v>
      </c>
      <c r="C2578" s="12" t="str">
        <f t="shared" si="40"/>
        <v>2014/11</v>
      </c>
      <c r="D2578" s="4">
        <v>41970</v>
      </c>
      <c r="E2578" s="3" t="s">
        <v>21</v>
      </c>
      <c r="F2578" s="3" t="s">
        <v>225</v>
      </c>
      <c r="G2578" s="3" t="s">
        <v>718</v>
      </c>
      <c r="H2578" s="5">
        <v>1136</v>
      </c>
      <c r="I2578" s="2">
        <v>2</v>
      </c>
      <c r="J2578" s="2">
        <v>0</v>
      </c>
      <c r="K2578" s="2">
        <v>5.3391999999999999</v>
      </c>
      <c r="L2578" s="18" t="str">
        <f>VLOOKUP(F2578,'BD customers'!$1:$1048576,2,FALSE)</f>
        <v>Ruben Ausman</v>
      </c>
      <c r="M2578" s="2">
        <f>MATCH(orders[[#This Row],[Product ID]],'BD product'!A:A,0)</f>
        <v>154</v>
      </c>
      <c r="N2578" s="2" t="str" cm="1">
        <f t="array" ref="N2578">INDEX('BD product'!A:D,M2578,2)</f>
        <v>Office Supplies</v>
      </c>
    </row>
    <row r="2579" spans="1:14" x14ac:dyDescent="0.3">
      <c r="A2579" s="3" t="s">
        <v>4656</v>
      </c>
      <c r="B2579" s="4">
        <v>41965</v>
      </c>
      <c r="C2579" s="12" t="str">
        <f t="shared" si="40"/>
        <v>2014/11</v>
      </c>
      <c r="D2579" s="4">
        <v>41970</v>
      </c>
      <c r="E2579" s="3" t="s">
        <v>21</v>
      </c>
      <c r="F2579" s="3" t="s">
        <v>225</v>
      </c>
      <c r="G2579" s="3" t="s">
        <v>4657</v>
      </c>
      <c r="H2579" s="5">
        <v>67512</v>
      </c>
      <c r="I2579" s="2">
        <v>3</v>
      </c>
      <c r="J2579" s="2">
        <v>0</v>
      </c>
      <c r="K2579" s="2">
        <v>290.30160000000001</v>
      </c>
      <c r="L2579" s="18" t="str">
        <f>VLOOKUP(F2579,'BD customers'!$1:$1048576,2,FALSE)</f>
        <v>Ruben Ausman</v>
      </c>
      <c r="M2579" s="2">
        <f>MATCH(orders[[#This Row],[Product ID]],'BD product'!A:A,0)</f>
        <v>1378</v>
      </c>
      <c r="N2579" s="2" t="str" cm="1">
        <f t="array" ref="N2579">INDEX('BD product'!A:D,M2579,2)</f>
        <v>Office Supplies</v>
      </c>
    </row>
    <row r="2580" spans="1:14" x14ac:dyDescent="0.3">
      <c r="A2580" s="3" t="s">
        <v>4659</v>
      </c>
      <c r="B2580" s="4">
        <v>41665</v>
      </c>
      <c r="C2580" s="12" t="str">
        <f t="shared" si="40"/>
        <v>2014/01</v>
      </c>
      <c r="D2580" s="4">
        <v>41670</v>
      </c>
      <c r="E2580" s="3" t="s">
        <v>21</v>
      </c>
      <c r="F2580" s="3" t="s">
        <v>798</v>
      </c>
      <c r="G2580" s="3" t="s">
        <v>4660</v>
      </c>
      <c r="H2580" s="5">
        <v>6282</v>
      </c>
      <c r="I2580" s="2">
        <v>3</v>
      </c>
      <c r="J2580" s="2">
        <v>0</v>
      </c>
      <c r="K2580" s="2">
        <v>30.7818</v>
      </c>
      <c r="L2580" s="18" t="str">
        <f>VLOOKUP(F2580,'BD customers'!$1:$1048576,2,FALSE)</f>
        <v>Shirley Daniels</v>
      </c>
      <c r="M2580" s="2">
        <f>MATCH(orders[[#This Row],[Product ID]],'BD product'!A:A,0)</f>
        <v>1379</v>
      </c>
      <c r="N2580" s="2" t="str" cm="1">
        <f t="array" ref="N2580">INDEX('BD product'!A:D,M2580,2)</f>
        <v>Furniture</v>
      </c>
    </row>
    <row r="2581" spans="1:14" x14ac:dyDescent="0.3">
      <c r="A2581" s="3" t="s">
        <v>4659</v>
      </c>
      <c r="B2581" s="4">
        <v>41665</v>
      </c>
      <c r="C2581" s="12" t="str">
        <f t="shared" si="40"/>
        <v>2014/01</v>
      </c>
      <c r="D2581" s="4">
        <v>41670</v>
      </c>
      <c r="E2581" s="3" t="s">
        <v>21</v>
      </c>
      <c r="F2581" s="3" t="s">
        <v>798</v>
      </c>
      <c r="G2581" s="3" t="s">
        <v>3010</v>
      </c>
      <c r="H2581" s="5">
        <v>48992</v>
      </c>
      <c r="I2581" s="2">
        <v>8</v>
      </c>
      <c r="J2581" s="2">
        <v>0</v>
      </c>
      <c r="K2581" s="2">
        <v>0</v>
      </c>
      <c r="L2581" s="18" t="str">
        <f>VLOOKUP(F2581,'BD customers'!$1:$1048576,2,FALSE)</f>
        <v>Shirley Daniels</v>
      </c>
      <c r="M2581" s="2">
        <f>MATCH(orders[[#This Row],[Product ID]],'BD product'!A:A,0)</f>
        <v>856</v>
      </c>
      <c r="N2581" s="2" t="str" cm="1">
        <f t="array" ref="N2581">INDEX('BD product'!A:D,M2581,2)</f>
        <v>Office Supplies</v>
      </c>
    </row>
    <row r="2582" spans="1:14" x14ac:dyDescent="0.3">
      <c r="A2582" s="3" t="s">
        <v>4659</v>
      </c>
      <c r="B2582" s="4">
        <v>41665</v>
      </c>
      <c r="C2582" s="12" t="str">
        <f t="shared" si="40"/>
        <v>2014/01</v>
      </c>
      <c r="D2582" s="4">
        <v>41670</v>
      </c>
      <c r="E2582" s="3" t="s">
        <v>21</v>
      </c>
      <c r="F2582" s="3" t="s">
        <v>798</v>
      </c>
      <c r="G2582" s="3" t="s">
        <v>3221</v>
      </c>
      <c r="H2582" s="5">
        <v>1944</v>
      </c>
      <c r="I2582" s="2">
        <v>3</v>
      </c>
      <c r="J2582" s="2">
        <v>0</v>
      </c>
      <c r="K2582" s="2">
        <v>9.3312000000000008</v>
      </c>
      <c r="L2582" s="18" t="str">
        <f>VLOOKUP(F2582,'BD customers'!$1:$1048576,2,FALSE)</f>
        <v>Shirley Daniels</v>
      </c>
      <c r="M2582" s="2">
        <f>MATCH(orders[[#This Row],[Product ID]],'BD product'!A:A,0)</f>
        <v>936</v>
      </c>
      <c r="N2582" s="2" t="str" cm="1">
        <f t="array" ref="N2582">INDEX('BD product'!A:D,M2582,2)</f>
        <v>Office Supplies</v>
      </c>
    </row>
    <row r="2583" spans="1:14" x14ac:dyDescent="0.3">
      <c r="A2583" s="3" t="s">
        <v>4659</v>
      </c>
      <c r="B2583" s="4">
        <v>41665</v>
      </c>
      <c r="C2583" s="12" t="str">
        <f t="shared" si="40"/>
        <v>2014/01</v>
      </c>
      <c r="D2583" s="4">
        <v>41670</v>
      </c>
      <c r="E2583" s="3" t="s">
        <v>21</v>
      </c>
      <c r="F2583" s="3" t="s">
        <v>798</v>
      </c>
      <c r="G2583" s="3" t="s">
        <v>4370</v>
      </c>
      <c r="H2583" s="5">
        <v>1668</v>
      </c>
      <c r="I2583" s="2">
        <v>2</v>
      </c>
      <c r="J2583" s="2">
        <v>0</v>
      </c>
      <c r="K2583" s="2">
        <v>8.3400000000000002E-2</v>
      </c>
      <c r="L2583" s="18" t="str">
        <f>VLOOKUP(F2583,'BD customers'!$1:$1048576,2,FALSE)</f>
        <v>Shirley Daniels</v>
      </c>
      <c r="M2583" s="2">
        <f>MATCH(orders[[#This Row],[Product ID]],'BD product'!A:A,0)</f>
        <v>1307</v>
      </c>
      <c r="N2583" s="2" t="str" cm="1">
        <f t="array" ref="N2583">INDEX('BD product'!A:D,M2583,2)</f>
        <v>Office Supplies</v>
      </c>
    </row>
    <row r="2584" spans="1:14" x14ac:dyDescent="0.3">
      <c r="A2584" s="3" t="s">
        <v>4659</v>
      </c>
      <c r="B2584" s="4">
        <v>41665</v>
      </c>
      <c r="C2584" s="12" t="str">
        <f t="shared" si="40"/>
        <v>2014/01</v>
      </c>
      <c r="D2584" s="4">
        <v>41670</v>
      </c>
      <c r="E2584" s="3" t="s">
        <v>21</v>
      </c>
      <c r="F2584" s="3" t="s">
        <v>798</v>
      </c>
      <c r="G2584" s="3" t="s">
        <v>4662</v>
      </c>
      <c r="H2584" s="5">
        <v>15535</v>
      </c>
      <c r="I2584" s="2">
        <v>13</v>
      </c>
      <c r="J2584" s="2">
        <v>0</v>
      </c>
      <c r="K2584" s="2">
        <v>0</v>
      </c>
      <c r="L2584" s="18" t="str">
        <f>VLOOKUP(F2584,'BD customers'!$1:$1048576,2,FALSE)</f>
        <v>Shirley Daniels</v>
      </c>
      <c r="M2584" s="2">
        <f>MATCH(orders[[#This Row],[Product ID]],'BD product'!A:A,0)</f>
        <v>1380</v>
      </c>
      <c r="N2584" s="2" t="str" cm="1">
        <f t="array" ref="N2584">INDEX('BD product'!A:D,M2584,2)</f>
        <v>Technology</v>
      </c>
    </row>
    <row r="2585" spans="1:14" x14ac:dyDescent="0.3">
      <c r="A2585" s="3" t="s">
        <v>4659</v>
      </c>
      <c r="B2585" s="4">
        <v>41665</v>
      </c>
      <c r="C2585" s="12" t="str">
        <f t="shared" si="40"/>
        <v>2014/01</v>
      </c>
      <c r="D2585" s="4">
        <v>41670</v>
      </c>
      <c r="E2585" s="3" t="s">
        <v>21</v>
      </c>
      <c r="F2585" s="3" t="s">
        <v>798</v>
      </c>
      <c r="G2585" s="3" t="s">
        <v>4664</v>
      </c>
      <c r="H2585" s="5">
        <v>1242</v>
      </c>
      <c r="I2585" s="2">
        <v>3</v>
      </c>
      <c r="J2585" s="2">
        <v>0</v>
      </c>
      <c r="K2585" s="2">
        <v>4.4711999999999996</v>
      </c>
      <c r="L2585" s="18" t="str">
        <f>VLOOKUP(F2585,'BD customers'!$1:$1048576,2,FALSE)</f>
        <v>Shirley Daniels</v>
      </c>
      <c r="M2585" s="2">
        <f>MATCH(orders[[#This Row],[Product ID]],'BD product'!A:A,0)</f>
        <v>1381</v>
      </c>
      <c r="N2585" s="2" t="str" cm="1">
        <f t="array" ref="N2585">INDEX('BD product'!A:D,M2585,2)</f>
        <v>Furniture</v>
      </c>
    </row>
    <row r="2586" spans="1:14" x14ac:dyDescent="0.3">
      <c r="A2586" s="3" t="s">
        <v>4659</v>
      </c>
      <c r="B2586" s="4">
        <v>41665</v>
      </c>
      <c r="C2586" s="12" t="str">
        <f t="shared" si="40"/>
        <v>2014/01</v>
      </c>
      <c r="D2586" s="4">
        <v>41670</v>
      </c>
      <c r="E2586" s="3" t="s">
        <v>21</v>
      </c>
      <c r="F2586" s="3" t="s">
        <v>798</v>
      </c>
      <c r="G2586" s="3" t="s">
        <v>2102</v>
      </c>
      <c r="H2586" s="5">
        <v>18798</v>
      </c>
      <c r="I2586" s="2">
        <v>2</v>
      </c>
      <c r="J2586" s="2">
        <v>0</v>
      </c>
      <c r="K2586" s="2">
        <v>52.634399999999999</v>
      </c>
      <c r="L2586" s="18" t="str">
        <f>VLOOKUP(F2586,'BD customers'!$1:$1048576,2,FALSE)</f>
        <v>Shirley Daniels</v>
      </c>
      <c r="M2586" s="2">
        <f>MATCH(orders[[#This Row],[Product ID]],'BD product'!A:A,0)</f>
        <v>541</v>
      </c>
      <c r="N2586" s="2" t="str" cm="1">
        <f t="array" ref="N2586">INDEX('BD product'!A:D,M2586,2)</f>
        <v>Technology</v>
      </c>
    </row>
    <row r="2587" spans="1:14" x14ac:dyDescent="0.3">
      <c r="A2587" s="3" t="s">
        <v>4666</v>
      </c>
      <c r="B2587" s="4">
        <v>42311</v>
      </c>
      <c r="C2587" s="12" t="str">
        <f t="shared" si="40"/>
        <v>2015/11</v>
      </c>
      <c r="D2587" s="4">
        <v>42318</v>
      </c>
      <c r="E2587" s="3" t="s">
        <v>21</v>
      </c>
      <c r="F2587" s="3" t="s">
        <v>721</v>
      </c>
      <c r="G2587" s="3" t="s">
        <v>1359</v>
      </c>
      <c r="H2587" s="5">
        <v>6608</v>
      </c>
      <c r="I2587" s="2">
        <v>2</v>
      </c>
      <c r="J2587" s="2">
        <v>2</v>
      </c>
      <c r="K2587" s="2">
        <v>2.1476000000000002</v>
      </c>
      <c r="L2587" s="18" t="str">
        <f>VLOOKUP(F2587,'BD customers'!$1:$1048576,2,FALSE)</f>
        <v>Chris Selesnick</v>
      </c>
      <c r="M2587" s="2">
        <f>MATCH(orders[[#This Row],[Product ID]],'BD product'!A:A,0)</f>
        <v>320</v>
      </c>
      <c r="N2587" s="2" t="str" cm="1">
        <f t="array" ref="N2587">INDEX('BD product'!A:D,M2587,2)</f>
        <v>Office Supplies</v>
      </c>
    </row>
    <row r="2588" spans="1:14" x14ac:dyDescent="0.3">
      <c r="A2588" s="3" t="s">
        <v>4667</v>
      </c>
      <c r="B2588" s="4">
        <v>42916</v>
      </c>
      <c r="C2588" s="12" t="str">
        <f t="shared" si="40"/>
        <v>2017/06</v>
      </c>
      <c r="D2588" s="4">
        <v>42922</v>
      </c>
      <c r="E2588" s="3" t="s">
        <v>21</v>
      </c>
      <c r="F2588" s="3" t="s">
        <v>2200</v>
      </c>
      <c r="G2588" s="3" t="s">
        <v>2982</v>
      </c>
      <c r="H2588" s="5">
        <v>24857</v>
      </c>
      <c r="I2588" s="2">
        <v>7</v>
      </c>
      <c r="J2588" s="2">
        <v>0</v>
      </c>
      <c r="K2588" s="2">
        <v>67.113900000000001</v>
      </c>
      <c r="L2588" s="18" t="str">
        <f>VLOOKUP(F2588,'BD customers'!$1:$1048576,2,FALSE)</f>
        <v>Ralph Arnett</v>
      </c>
      <c r="M2588" s="2">
        <f>MATCH(orders[[#This Row],[Product ID]],'BD product'!A:A,0)</f>
        <v>843</v>
      </c>
      <c r="N2588" s="2" t="str" cm="1">
        <f t="array" ref="N2588">INDEX('BD product'!A:D,M2588,2)</f>
        <v>Office Supplies</v>
      </c>
    </row>
    <row r="2589" spans="1:14" x14ac:dyDescent="0.3">
      <c r="A2589" s="3" t="s">
        <v>4667</v>
      </c>
      <c r="B2589" s="4">
        <v>42916</v>
      </c>
      <c r="C2589" s="12" t="str">
        <f t="shared" si="40"/>
        <v>2017/06</v>
      </c>
      <c r="D2589" s="4">
        <v>42922</v>
      </c>
      <c r="E2589" s="3" t="s">
        <v>21</v>
      </c>
      <c r="F2589" s="3" t="s">
        <v>2200</v>
      </c>
      <c r="G2589" s="3" t="s">
        <v>4668</v>
      </c>
      <c r="H2589" s="5">
        <v>2223</v>
      </c>
      <c r="I2589" s="2">
        <v>1</v>
      </c>
      <c r="J2589" s="2">
        <v>0</v>
      </c>
      <c r="K2589" s="2">
        <v>9.7812000000000001</v>
      </c>
      <c r="L2589" s="18" t="str">
        <f>VLOOKUP(F2589,'BD customers'!$1:$1048576,2,FALSE)</f>
        <v>Ralph Arnett</v>
      </c>
      <c r="M2589" s="2">
        <f>MATCH(orders[[#This Row],[Product ID]],'BD product'!A:A,0)</f>
        <v>1382</v>
      </c>
      <c r="N2589" s="2" t="str" cm="1">
        <f t="array" ref="N2589">INDEX('BD product'!A:D,M2589,2)</f>
        <v>Furniture</v>
      </c>
    </row>
    <row r="2590" spans="1:14" x14ac:dyDescent="0.3">
      <c r="A2590" s="3" t="s">
        <v>4670</v>
      </c>
      <c r="B2590" s="4">
        <v>42495</v>
      </c>
      <c r="C2590" s="12" t="str">
        <f t="shared" si="40"/>
        <v>2016/05</v>
      </c>
      <c r="D2590" s="4">
        <v>42499</v>
      </c>
      <c r="E2590" s="3" t="s">
        <v>21</v>
      </c>
      <c r="F2590" s="3" t="s">
        <v>4268</v>
      </c>
      <c r="G2590" s="3" t="s">
        <v>3918</v>
      </c>
      <c r="H2590" s="5">
        <v>598</v>
      </c>
      <c r="I2590" s="2">
        <v>1</v>
      </c>
      <c r="J2590" s="2">
        <v>0</v>
      </c>
      <c r="K2590" s="2">
        <v>1.0165999999999999</v>
      </c>
      <c r="L2590" s="18" t="str">
        <f>VLOOKUP(F2590,'BD customers'!$1:$1048576,2,FALSE)</f>
        <v>Barry Franz</v>
      </c>
      <c r="M2590" s="2">
        <f>MATCH(orders[[#This Row],[Product ID]],'BD product'!A:A,0)</f>
        <v>1200</v>
      </c>
      <c r="N2590" s="2" t="str" cm="1">
        <f t="array" ref="N2590">INDEX('BD product'!A:D,M2590,2)</f>
        <v>Office Supplies</v>
      </c>
    </row>
    <row r="2591" spans="1:14" x14ac:dyDescent="0.3">
      <c r="A2591" s="3" t="s">
        <v>4670</v>
      </c>
      <c r="B2591" s="4">
        <v>42495</v>
      </c>
      <c r="C2591" s="12" t="str">
        <f t="shared" si="40"/>
        <v>2016/05</v>
      </c>
      <c r="D2591" s="4">
        <v>42499</v>
      </c>
      <c r="E2591" s="3" t="s">
        <v>21</v>
      </c>
      <c r="F2591" s="3" t="s">
        <v>4268</v>
      </c>
      <c r="G2591" s="3" t="s">
        <v>1059</v>
      </c>
      <c r="H2591" s="5">
        <v>246168</v>
      </c>
      <c r="I2591" s="2">
        <v>3</v>
      </c>
      <c r="J2591" s="2">
        <v>2</v>
      </c>
      <c r="K2591" s="2">
        <v>21.5397</v>
      </c>
      <c r="L2591" s="18" t="str">
        <f>VLOOKUP(F2591,'BD customers'!$1:$1048576,2,FALSE)</f>
        <v>Barry Franz</v>
      </c>
      <c r="M2591" s="2">
        <f>MATCH(orders[[#This Row],[Product ID]],'BD product'!A:A,0)</f>
        <v>241</v>
      </c>
      <c r="N2591" s="2" t="str" cm="1">
        <f t="array" ref="N2591">INDEX('BD product'!A:D,M2591,2)</f>
        <v>Technology</v>
      </c>
    </row>
    <row r="2592" spans="1:14" x14ac:dyDescent="0.3">
      <c r="A2592" s="3" t="s">
        <v>4671</v>
      </c>
      <c r="B2592" s="4">
        <v>42621</v>
      </c>
      <c r="C2592" s="12" t="str">
        <f t="shared" si="40"/>
        <v>2016/09</v>
      </c>
      <c r="D2592" s="4">
        <v>42627</v>
      </c>
      <c r="E2592" s="3" t="s">
        <v>21</v>
      </c>
      <c r="F2592" s="3" t="s">
        <v>2653</v>
      </c>
      <c r="G2592" s="3" t="s">
        <v>4672</v>
      </c>
      <c r="H2592" s="5">
        <v>14136</v>
      </c>
      <c r="I2592" s="2">
        <v>2</v>
      </c>
      <c r="J2592" s="2">
        <v>6</v>
      </c>
      <c r="K2592" s="2">
        <v>-7.7747999999999999</v>
      </c>
      <c r="L2592" s="18" t="str">
        <f>VLOOKUP(F2592,'BD customers'!$1:$1048576,2,FALSE)</f>
        <v>Sanjit Engle</v>
      </c>
      <c r="M2592" s="2">
        <f>MATCH(orders[[#This Row],[Product ID]],'BD product'!A:A,0)</f>
        <v>1383</v>
      </c>
      <c r="N2592" s="2" t="str" cm="1">
        <f t="array" ref="N2592">INDEX('BD product'!A:D,M2592,2)</f>
        <v>Furniture</v>
      </c>
    </row>
    <row r="2593" spans="1:14" x14ac:dyDescent="0.3">
      <c r="A2593" s="3" t="s">
        <v>4671</v>
      </c>
      <c r="B2593" s="4">
        <v>42621</v>
      </c>
      <c r="C2593" s="12" t="str">
        <f t="shared" si="40"/>
        <v>2016/09</v>
      </c>
      <c r="D2593" s="4">
        <v>42627</v>
      </c>
      <c r="E2593" s="3" t="s">
        <v>21</v>
      </c>
      <c r="F2593" s="3" t="s">
        <v>2653</v>
      </c>
      <c r="G2593" s="3" t="s">
        <v>4674</v>
      </c>
      <c r="H2593" s="5">
        <v>60147</v>
      </c>
      <c r="I2593" s="2">
        <v>3</v>
      </c>
      <c r="J2593" s="2">
        <v>5</v>
      </c>
      <c r="K2593" s="2">
        <v>-30.073499999999999</v>
      </c>
      <c r="L2593" s="18" t="str">
        <f>VLOOKUP(F2593,'BD customers'!$1:$1048576,2,FALSE)</f>
        <v>Sanjit Engle</v>
      </c>
      <c r="M2593" s="2">
        <f>MATCH(orders[[#This Row],[Product ID]],'BD product'!A:A,0)</f>
        <v>1384</v>
      </c>
      <c r="N2593" s="2" t="str" cm="1">
        <f t="array" ref="N2593">INDEX('BD product'!A:D,M2593,2)</f>
        <v>Furniture</v>
      </c>
    </row>
    <row r="2594" spans="1:14" x14ac:dyDescent="0.3">
      <c r="A2594" s="3" t="s">
        <v>4676</v>
      </c>
      <c r="B2594" s="4">
        <v>43063</v>
      </c>
      <c r="C2594" s="12" t="str">
        <f t="shared" si="40"/>
        <v>2017/11</v>
      </c>
      <c r="D2594" s="4">
        <v>43065</v>
      </c>
      <c r="E2594" s="3" t="s">
        <v>11</v>
      </c>
      <c r="F2594" s="3" t="s">
        <v>1469</v>
      </c>
      <c r="G2594" s="3" t="s">
        <v>4133</v>
      </c>
      <c r="H2594" s="5">
        <v>791</v>
      </c>
      <c r="I2594" s="2">
        <v>2</v>
      </c>
      <c r="J2594" s="2">
        <v>0</v>
      </c>
      <c r="K2594" s="2">
        <v>0.39550000000000002</v>
      </c>
      <c r="L2594" s="18" t="str">
        <f>VLOOKUP(F2594,'BD customers'!$1:$1048576,2,FALSE)</f>
        <v>Roland Schwarz</v>
      </c>
      <c r="M2594" s="2">
        <f>MATCH(orders[[#This Row],[Product ID]],'BD product'!A:A,0)</f>
        <v>1257</v>
      </c>
      <c r="N2594" s="2" t="str" cm="1">
        <f t="array" ref="N2594">INDEX('BD product'!A:D,M2594,2)</f>
        <v>Technology</v>
      </c>
    </row>
    <row r="2595" spans="1:14" x14ac:dyDescent="0.3">
      <c r="A2595" s="3" t="s">
        <v>4676</v>
      </c>
      <c r="B2595" s="4">
        <v>43063</v>
      </c>
      <c r="C2595" s="12" t="str">
        <f t="shared" si="40"/>
        <v>2017/11</v>
      </c>
      <c r="D2595" s="4">
        <v>43065</v>
      </c>
      <c r="E2595" s="3" t="s">
        <v>11</v>
      </c>
      <c r="F2595" s="3" t="s">
        <v>1469</v>
      </c>
      <c r="G2595" s="3" t="s">
        <v>2872</v>
      </c>
      <c r="H2595" s="5">
        <v>32784</v>
      </c>
      <c r="I2595" s="2">
        <v>8</v>
      </c>
      <c r="J2595" s="2">
        <v>0</v>
      </c>
      <c r="K2595" s="2">
        <v>157.36320000000001</v>
      </c>
      <c r="L2595" s="18" t="str">
        <f>VLOOKUP(F2595,'BD customers'!$1:$1048576,2,FALSE)</f>
        <v>Roland Schwarz</v>
      </c>
      <c r="M2595" s="2">
        <f>MATCH(orders[[#This Row],[Product ID]],'BD product'!A:A,0)</f>
        <v>802</v>
      </c>
      <c r="N2595" s="2" t="str" cm="1">
        <f t="array" ref="N2595">INDEX('BD product'!A:D,M2595,2)</f>
        <v>Office Supplies</v>
      </c>
    </row>
    <row r="2596" spans="1:14" x14ac:dyDescent="0.3">
      <c r="A2596" s="3" t="s">
        <v>4677</v>
      </c>
      <c r="B2596" s="4">
        <v>42868</v>
      </c>
      <c r="C2596" s="12" t="str">
        <f t="shared" si="40"/>
        <v>2017/05</v>
      </c>
      <c r="D2596" s="4">
        <v>42872</v>
      </c>
      <c r="E2596" s="3" t="s">
        <v>21</v>
      </c>
      <c r="F2596" s="3" t="s">
        <v>1165</v>
      </c>
      <c r="G2596" s="3" t="s">
        <v>1034</v>
      </c>
      <c r="H2596" s="5">
        <v>18096</v>
      </c>
      <c r="I2596" s="2">
        <v>2</v>
      </c>
      <c r="J2596" s="2">
        <v>0</v>
      </c>
      <c r="K2596" s="2">
        <v>8.1432000000000002</v>
      </c>
      <c r="L2596" s="18" t="str">
        <f>VLOOKUP(F2596,'BD customers'!$1:$1048576,2,FALSE)</f>
        <v>Brian Moss</v>
      </c>
      <c r="M2596" s="2">
        <f>MATCH(orders[[#This Row],[Product ID]],'BD product'!A:A,0)</f>
        <v>233</v>
      </c>
      <c r="N2596" s="2" t="str" cm="1">
        <f t="array" ref="N2596">INDEX('BD product'!A:D,M2596,2)</f>
        <v>Office Supplies</v>
      </c>
    </row>
    <row r="2597" spans="1:14" x14ac:dyDescent="0.3">
      <c r="A2597" s="3" t="s">
        <v>4677</v>
      </c>
      <c r="B2597" s="4">
        <v>42868</v>
      </c>
      <c r="C2597" s="12" t="str">
        <f t="shared" si="40"/>
        <v>2017/05</v>
      </c>
      <c r="D2597" s="4">
        <v>42872</v>
      </c>
      <c r="E2597" s="3" t="s">
        <v>21</v>
      </c>
      <c r="F2597" s="3" t="s">
        <v>1165</v>
      </c>
      <c r="G2597" s="3" t="s">
        <v>2188</v>
      </c>
      <c r="H2597" s="5">
        <v>91497</v>
      </c>
      <c r="I2597" s="2">
        <v>3</v>
      </c>
      <c r="J2597" s="2">
        <v>0</v>
      </c>
      <c r="K2597" s="2">
        <v>411.73649999999998</v>
      </c>
      <c r="L2597" s="18" t="str">
        <f>VLOOKUP(F2597,'BD customers'!$1:$1048576,2,FALSE)</f>
        <v>Brian Moss</v>
      </c>
      <c r="M2597" s="2">
        <f>MATCH(orders[[#This Row],[Product ID]],'BD product'!A:A,0)</f>
        <v>571</v>
      </c>
      <c r="N2597" s="2" t="str" cm="1">
        <f t="array" ref="N2597">INDEX('BD product'!A:D,M2597,2)</f>
        <v>Office Supplies</v>
      </c>
    </row>
    <row r="2598" spans="1:14" x14ac:dyDescent="0.3">
      <c r="A2598" s="3" t="s">
        <v>4677</v>
      </c>
      <c r="B2598" s="4">
        <v>42868</v>
      </c>
      <c r="C2598" s="12" t="str">
        <f t="shared" si="40"/>
        <v>2017/05</v>
      </c>
      <c r="D2598" s="4">
        <v>42872</v>
      </c>
      <c r="E2598" s="3" t="s">
        <v>21</v>
      </c>
      <c r="F2598" s="3" t="s">
        <v>1165</v>
      </c>
      <c r="G2598" s="3" t="s">
        <v>3313</v>
      </c>
      <c r="H2598" s="5">
        <v>58797</v>
      </c>
      <c r="I2598" s="2">
        <v>3</v>
      </c>
      <c r="J2598" s="2">
        <v>0</v>
      </c>
      <c r="K2598" s="2">
        <v>158.75190000000001</v>
      </c>
      <c r="L2598" s="18" t="str">
        <f>VLOOKUP(F2598,'BD customers'!$1:$1048576,2,FALSE)</f>
        <v>Brian Moss</v>
      </c>
      <c r="M2598" s="2">
        <f>MATCH(orders[[#This Row],[Product ID]],'BD product'!A:A,0)</f>
        <v>968</v>
      </c>
      <c r="N2598" s="2" t="str" cm="1">
        <f t="array" ref="N2598">INDEX('BD product'!A:D,M2598,2)</f>
        <v>Technology</v>
      </c>
    </row>
    <row r="2599" spans="1:14" x14ac:dyDescent="0.3">
      <c r="A2599" s="3" t="s">
        <v>4677</v>
      </c>
      <c r="B2599" s="4">
        <v>42868</v>
      </c>
      <c r="C2599" s="12" t="str">
        <f t="shared" si="40"/>
        <v>2017/05</v>
      </c>
      <c r="D2599" s="4">
        <v>42872</v>
      </c>
      <c r="E2599" s="3" t="s">
        <v>21</v>
      </c>
      <c r="F2599" s="3" t="s">
        <v>1165</v>
      </c>
      <c r="G2599" s="3" t="s">
        <v>4088</v>
      </c>
      <c r="H2599" s="5">
        <v>53034</v>
      </c>
      <c r="I2599" s="2">
        <v>2</v>
      </c>
      <c r="J2599" s="2">
        <v>0</v>
      </c>
      <c r="K2599" s="2">
        <v>95.461200000000005</v>
      </c>
      <c r="L2599" s="18" t="str">
        <f>VLOOKUP(F2599,'BD customers'!$1:$1048576,2,FALSE)</f>
        <v>Brian Moss</v>
      </c>
      <c r="M2599" s="2">
        <f>MATCH(orders[[#This Row],[Product ID]],'BD product'!A:A,0)</f>
        <v>1246</v>
      </c>
      <c r="N2599" s="2" t="str" cm="1">
        <f t="array" ref="N2599">INDEX('BD product'!A:D,M2599,2)</f>
        <v>Office Supplies</v>
      </c>
    </row>
    <row r="2600" spans="1:14" x14ac:dyDescent="0.3">
      <c r="A2600" s="3" t="s">
        <v>4677</v>
      </c>
      <c r="B2600" s="4">
        <v>42868</v>
      </c>
      <c r="C2600" s="12" t="str">
        <f t="shared" si="40"/>
        <v>2017/05</v>
      </c>
      <c r="D2600" s="4">
        <v>42872</v>
      </c>
      <c r="E2600" s="3" t="s">
        <v>21</v>
      </c>
      <c r="F2600" s="3" t="s">
        <v>1165</v>
      </c>
      <c r="G2600" s="3" t="s">
        <v>4678</v>
      </c>
      <c r="H2600" s="5">
        <v>1494</v>
      </c>
      <c r="I2600" s="2">
        <v>3</v>
      </c>
      <c r="J2600" s="2">
        <v>0</v>
      </c>
      <c r="K2600" s="2">
        <v>7.3205999999999998</v>
      </c>
      <c r="L2600" s="18" t="str">
        <f>VLOOKUP(F2600,'BD customers'!$1:$1048576,2,FALSE)</f>
        <v>Brian Moss</v>
      </c>
      <c r="M2600" s="2">
        <f>MATCH(orders[[#This Row],[Product ID]],'BD product'!A:A,0)</f>
        <v>1385</v>
      </c>
      <c r="N2600" s="2" t="str" cm="1">
        <f t="array" ref="N2600">INDEX('BD product'!A:D,M2600,2)</f>
        <v>Office Supplies</v>
      </c>
    </row>
    <row r="2601" spans="1:14" x14ac:dyDescent="0.3">
      <c r="A2601" s="3" t="s">
        <v>4680</v>
      </c>
      <c r="B2601" s="4">
        <v>42848</v>
      </c>
      <c r="C2601" s="12" t="str">
        <f t="shared" si="40"/>
        <v>2017/04</v>
      </c>
      <c r="D2601" s="4">
        <v>42854</v>
      </c>
      <c r="E2601" s="3" t="s">
        <v>21</v>
      </c>
      <c r="F2601" s="3" t="s">
        <v>814</v>
      </c>
      <c r="G2601" s="3" t="s">
        <v>4376</v>
      </c>
      <c r="H2601" s="5">
        <v>12194</v>
      </c>
      <c r="I2601" s="2">
        <v>2</v>
      </c>
      <c r="J2601" s="2">
        <v>0</v>
      </c>
      <c r="K2601" s="2">
        <v>35.3626</v>
      </c>
      <c r="L2601" s="18" t="str">
        <f>VLOOKUP(F2601,'BD customers'!$1:$1048576,2,FALSE)</f>
        <v>Sally Knutson</v>
      </c>
      <c r="M2601" s="2">
        <f>MATCH(orders[[#This Row],[Product ID]],'BD product'!A:A,0)</f>
        <v>1308</v>
      </c>
      <c r="N2601" s="2" t="str" cm="1">
        <f t="array" ref="N2601">INDEX('BD product'!A:D,M2601,2)</f>
        <v>Office Supplies</v>
      </c>
    </row>
    <row r="2602" spans="1:14" x14ac:dyDescent="0.3">
      <c r="A2602" s="3" t="s">
        <v>4680</v>
      </c>
      <c r="B2602" s="4">
        <v>42848</v>
      </c>
      <c r="C2602" s="12" t="str">
        <f t="shared" si="40"/>
        <v>2017/04</v>
      </c>
      <c r="D2602" s="4">
        <v>42854</v>
      </c>
      <c r="E2602" s="3" t="s">
        <v>21</v>
      </c>
      <c r="F2602" s="3" t="s">
        <v>814</v>
      </c>
      <c r="G2602" s="3" t="s">
        <v>1489</v>
      </c>
      <c r="H2602" s="5">
        <v>12271</v>
      </c>
      <c r="I2602" s="2">
        <v>7</v>
      </c>
      <c r="J2602" s="2">
        <v>0</v>
      </c>
      <c r="K2602" s="2">
        <v>3.6812999999999998</v>
      </c>
      <c r="L2602" s="18" t="str">
        <f>VLOOKUP(F2602,'BD customers'!$1:$1048576,2,FALSE)</f>
        <v>Sally Knutson</v>
      </c>
      <c r="M2602" s="2">
        <f>MATCH(orders[[#This Row],[Product ID]],'BD product'!A:A,0)</f>
        <v>356</v>
      </c>
      <c r="N2602" s="2" t="str" cm="1">
        <f t="array" ref="N2602">INDEX('BD product'!A:D,M2602,2)</f>
        <v>Office Supplies</v>
      </c>
    </row>
    <row r="2603" spans="1:14" x14ac:dyDescent="0.3">
      <c r="A2603" s="3" t="s">
        <v>4681</v>
      </c>
      <c r="B2603" s="4">
        <v>42525</v>
      </c>
      <c r="C2603" s="12" t="str">
        <f t="shared" si="40"/>
        <v>2016/06</v>
      </c>
      <c r="D2603" s="4">
        <v>42525</v>
      </c>
      <c r="E2603" s="3" t="s">
        <v>41</v>
      </c>
      <c r="F2603" s="3" t="s">
        <v>4682</v>
      </c>
      <c r="G2603" s="3" t="s">
        <v>2904</v>
      </c>
      <c r="H2603" s="5">
        <v>1494</v>
      </c>
      <c r="I2603" s="2">
        <v>3</v>
      </c>
      <c r="J2603" s="2">
        <v>0</v>
      </c>
      <c r="K2603" s="2">
        <v>7.0217999999999998</v>
      </c>
      <c r="L2603" s="18" t="str">
        <f>VLOOKUP(F2603,'BD customers'!$1:$1048576,2,FALSE)</f>
        <v>Edward Nazzal</v>
      </c>
      <c r="M2603" s="2">
        <f>MATCH(orders[[#This Row],[Product ID]],'BD product'!A:A,0)</f>
        <v>813</v>
      </c>
      <c r="N2603" s="2" t="str" cm="1">
        <f t="array" ref="N2603">INDEX('BD product'!A:D,M2603,2)</f>
        <v>Office Supplies</v>
      </c>
    </row>
    <row r="2604" spans="1:14" x14ac:dyDescent="0.3">
      <c r="A2604" s="3" t="s">
        <v>4681</v>
      </c>
      <c r="B2604" s="4">
        <v>42525</v>
      </c>
      <c r="C2604" s="12" t="str">
        <f t="shared" si="40"/>
        <v>2016/06</v>
      </c>
      <c r="D2604" s="4">
        <v>42525</v>
      </c>
      <c r="E2604" s="3" t="s">
        <v>41</v>
      </c>
      <c r="F2604" s="3" t="s">
        <v>4682</v>
      </c>
      <c r="G2604" s="3" t="s">
        <v>4683</v>
      </c>
      <c r="H2604" s="5">
        <v>134985</v>
      </c>
      <c r="I2604" s="2">
        <v>3</v>
      </c>
      <c r="J2604" s="2">
        <v>0</v>
      </c>
      <c r="K2604" s="2">
        <v>364.45949999999999</v>
      </c>
      <c r="L2604" s="18" t="str">
        <f>VLOOKUP(F2604,'BD customers'!$1:$1048576,2,FALSE)</f>
        <v>Edward Nazzal</v>
      </c>
      <c r="M2604" s="2">
        <f>MATCH(orders[[#This Row],[Product ID]],'BD product'!A:A,0)</f>
        <v>1386</v>
      </c>
      <c r="N2604" s="2" t="str" cm="1">
        <f t="array" ref="N2604">INDEX('BD product'!A:D,M2604,2)</f>
        <v>Technology</v>
      </c>
    </row>
    <row r="2605" spans="1:14" x14ac:dyDescent="0.3">
      <c r="A2605" s="3" t="s">
        <v>4681</v>
      </c>
      <c r="B2605" s="4">
        <v>42525</v>
      </c>
      <c r="C2605" s="12" t="str">
        <f t="shared" si="40"/>
        <v>2016/06</v>
      </c>
      <c r="D2605" s="4">
        <v>42525</v>
      </c>
      <c r="E2605" s="3" t="s">
        <v>41</v>
      </c>
      <c r="F2605" s="3" t="s">
        <v>4682</v>
      </c>
      <c r="G2605" s="3" t="s">
        <v>3543</v>
      </c>
      <c r="H2605" s="5">
        <v>136784</v>
      </c>
      <c r="I2605" s="2">
        <v>1</v>
      </c>
      <c r="J2605" s="2">
        <v>2</v>
      </c>
      <c r="K2605" s="2">
        <v>5.1294000000000004</v>
      </c>
      <c r="L2605" s="18" t="str">
        <f>VLOOKUP(F2605,'BD customers'!$1:$1048576,2,FALSE)</f>
        <v>Edward Nazzal</v>
      </c>
      <c r="M2605" s="2">
        <f>MATCH(orders[[#This Row],[Product ID]],'BD product'!A:A,0)</f>
        <v>1059</v>
      </c>
      <c r="N2605" s="2" t="str" cm="1">
        <f t="array" ref="N2605">INDEX('BD product'!A:D,M2605,2)</f>
        <v>Furniture</v>
      </c>
    </row>
    <row r="2606" spans="1:14" x14ac:dyDescent="0.3">
      <c r="A2606" s="3" t="s">
        <v>4681</v>
      </c>
      <c r="B2606" s="4">
        <v>42525</v>
      </c>
      <c r="C2606" s="12" t="str">
        <f t="shared" si="40"/>
        <v>2016/06</v>
      </c>
      <c r="D2606" s="4">
        <v>42525</v>
      </c>
      <c r="E2606" s="3" t="s">
        <v>41</v>
      </c>
      <c r="F2606" s="3" t="s">
        <v>4682</v>
      </c>
      <c r="G2606" s="3" t="s">
        <v>2515</v>
      </c>
      <c r="H2606" s="5">
        <v>6112</v>
      </c>
      <c r="I2606" s="2">
        <v>4</v>
      </c>
      <c r="J2606" s="2">
        <v>0</v>
      </c>
      <c r="K2606" s="2">
        <v>20.780799999999999</v>
      </c>
      <c r="L2606" s="18" t="str">
        <f>VLOOKUP(F2606,'BD customers'!$1:$1048576,2,FALSE)</f>
        <v>Edward Nazzal</v>
      </c>
      <c r="M2606" s="2">
        <f>MATCH(orders[[#This Row],[Product ID]],'BD product'!A:A,0)</f>
        <v>679</v>
      </c>
      <c r="N2606" s="2" t="str" cm="1">
        <f t="array" ref="N2606">INDEX('BD product'!A:D,M2606,2)</f>
        <v>Furniture</v>
      </c>
    </row>
    <row r="2607" spans="1:14" x14ac:dyDescent="0.3">
      <c r="A2607" s="3" t="s">
        <v>4685</v>
      </c>
      <c r="B2607" s="4">
        <v>41989</v>
      </c>
      <c r="C2607" s="12" t="str">
        <f t="shared" si="40"/>
        <v>2014/12</v>
      </c>
      <c r="D2607" s="4">
        <v>41994</v>
      </c>
      <c r="E2607" s="3" t="s">
        <v>21</v>
      </c>
      <c r="F2607" s="3" t="s">
        <v>4686</v>
      </c>
      <c r="G2607" s="3" t="s">
        <v>3562</v>
      </c>
      <c r="H2607" s="5">
        <v>1167</v>
      </c>
      <c r="I2607" s="2">
        <v>1</v>
      </c>
      <c r="J2607" s="2">
        <v>7</v>
      </c>
      <c r="K2607" s="2">
        <v>-0.85580000000000001</v>
      </c>
      <c r="L2607" s="18" t="str">
        <f>VLOOKUP(F2607,'BD customers'!$1:$1048576,2,FALSE)</f>
        <v>Kean Nguyen</v>
      </c>
      <c r="M2607" s="2">
        <f>MATCH(orders[[#This Row],[Product ID]],'BD product'!A:A,0)</f>
        <v>1067</v>
      </c>
      <c r="N2607" s="2" t="str" cm="1">
        <f t="array" ref="N2607">INDEX('BD product'!A:D,M2607,2)</f>
        <v>Office Supplies</v>
      </c>
    </row>
    <row r="2608" spans="1:14" x14ac:dyDescent="0.3">
      <c r="A2608" s="3" t="s">
        <v>4687</v>
      </c>
      <c r="B2608" s="4">
        <v>42433</v>
      </c>
      <c r="C2608" s="12" t="str">
        <f t="shared" si="40"/>
        <v>2016/03</v>
      </c>
      <c r="D2608" s="4">
        <v>42439</v>
      </c>
      <c r="E2608" s="3" t="s">
        <v>21</v>
      </c>
      <c r="F2608" s="3" t="s">
        <v>3297</v>
      </c>
      <c r="G2608" s="3" t="s">
        <v>4688</v>
      </c>
      <c r="H2608" s="5">
        <v>1699</v>
      </c>
      <c r="I2608" s="2">
        <v>1</v>
      </c>
      <c r="J2608" s="2">
        <v>0</v>
      </c>
      <c r="K2608" s="2">
        <v>4.9271000000000003</v>
      </c>
      <c r="L2608" s="18" t="str">
        <f>VLOOKUP(F2608,'BD customers'!$1:$1048576,2,FALSE)</f>
        <v>Michael Granlund</v>
      </c>
      <c r="M2608" s="2">
        <f>MATCH(orders[[#This Row],[Product ID]],'BD product'!A:A,0)</f>
        <v>1387</v>
      </c>
      <c r="N2608" s="2" t="str" cm="1">
        <f t="array" ref="N2608">INDEX('BD product'!A:D,M2608,2)</f>
        <v>Office Supplies</v>
      </c>
    </row>
    <row r="2609" spans="1:14" x14ac:dyDescent="0.3">
      <c r="A2609" s="3" t="s">
        <v>4690</v>
      </c>
      <c r="B2609" s="4">
        <v>41968</v>
      </c>
      <c r="C2609" s="12" t="str">
        <f t="shared" si="40"/>
        <v>2014/11</v>
      </c>
      <c r="D2609" s="4">
        <v>41973</v>
      </c>
      <c r="E2609" s="3" t="s">
        <v>21</v>
      </c>
      <c r="F2609" s="3" t="s">
        <v>4022</v>
      </c>
      <c r="G2609" s="3" t="s">
        <v>4691</v>
      </c>
      <c r="H2609" s="5">
        <v>24672</v>
      </c>
      <c r="I2609" s="2">
        <v>3</v>
      </c>
      <c r="J2609" s="2">
        <v>2</v>
      </c>
      <c r="K2609" s="2">
        <v>0</v>
      </c>
      <c r="L2609" s="18" t="str">
        <f>VLOOKUP(F2609,'BD customers'!$1:$1048576,2,FALSE)</f>
        <v>Matt Collister</v>
      </c>
      <c r="M2609" s="2">
        <f>MATCH(orders[[#This Row],[Product ID]],'BD product'!A:A,0)</f>
        <v>1388</v>
      </c>
      <c r="N2609" s="2" t="str" cm="1">
        <f t="array" ref="N2609">INDEX('BD product'!A:D,M2609,2)</f>
        <v>Technology</v>
      </c>
    </row>
    <row r="2610" spans="1:14" x14ac:dyDescent="0.3">
      <c r="A2610" s="3" t="s">
        <v>4690</v>
      </c>
      <c r="B2610" s="4">
        <v>41968</v>
      </c>
      <c r="C2610" s="12" t="str">
        <f t="shared" si="40"/>
        <v>2014/11</v>
      </c>
      <c r="D2610" s="4">
        <v>41973</v>
      </c>
      <c r="E2610" s="3" t="s">
        <v>21</v>
      </c>
      <c r="F2610" s="3" t="s">
        <v>4022</v>
      </c>
      <c r="G2610" s="3" t="s">
        <v>1628</v>
      </c>
      <c r="H2610" s="5">
        <v>252</v>
      </c>
      <c r="I2610" s="2">
        <v>1</v>
      </c>
      <c r="J2610" s="2">
        <v>2</v>
      </c>
      <c r="K2610" s="2">
        <v>8.8200000000000001E-2</v>
      </c>
      <c r="L2610" s="18" t="str">
        <f>VLOOKUP(F2610,'BD customers'!$1:$1048576,2,FALSE)</f>
        <v>Matt Collister</v>
      </c>
      <c r="M2610" s="2">
        <f>MATCH(orders[[#This Row],[Product ID]],'BD product'!A:A,0)</f>
        <v>397</v>
      </c>
      <c r="N2610" s="2" t="str" cm="1">
        <f t="array" ref="N2610">INDEX('BD product'!A:D,M2610,2)</f>
        <v>Office Supplies</v>
      </c>
    </row>
    <row r="2611" spans="1:14" x14ac:dyDescent="0.3">
      <c r="A2611" s="3" t="s">
        <v>4690</v>
      </c>
      <c r="B2611" s="4">
        <v>41968</v>
      </c>
      <c r="C2611" s="12" t="str">
        <f t="shared" si="40"/>
        <v>2014/11</v>
      </c>
      <c r="D2611" s="4">
        <v>41973</v>
      </c>
      <c r="E2611" s="3" t="s">
        <v>21</v>
      </c>
      <c r="F2611" s="3" t="s">
        <v>4022</v>
      </c>
      <c r="G2611" s="3" t="s">
        <v>33</v>
      </c>
      <c r="H2611" s="5">
        <v>1218735</v>
      </c>
      <c r="I2611" s="2">
        <v>5</v>
      </c>
      <c r="J2611" s="2">
        <v>3</v>
      </c>
      <c r="K2611" s="2">
        <v>-121.87350000000001</v>
      </c>
      <c r="L2611" s="18" t="str">
        <f>VLOOKUP(F2611,'BD customers'!$1:$1048576,2,FALSE)</f>
        <v>Matt Collister</v>
      </c>
      <c r="M2611" s="2">
        <f>MATCH(orders[[#This Row],[Product ID]],'BD product'!A:A,0)</f>
        <v>5</v>
      </c>
      <c r="N2611" s="2" t="str" cm="1">
        <f t="array" ref="N2611">INDEX('BD product'!A:D,M2611,2)</f>
        <v>Furniture</v>
      </c>
    </row>
    <row r="2612" spans="1:14" x14ac:dyDescent="0.3">
      <c r="A2612" s="3" t="s">
        <v>4690</v>
      </c>
      <c r="B2612" s="4">
        <v>41968</v>
      </c>
      <c r="C2612" s="12" t="str">
        <f t="shared" si="40"/>
        <v>2014/11</v>
      </c>
      <c r="D2612" s="4">
        <v>41973</v>
      </c>
      <c r="E2612" s="3" t="s">
        <v>21</v>
      </c>
      <c r="F2612" s="3" t="s">
        <v>4022</v>
      </c>
      <c r="G2612" s="3" t="s">
        <v>4067</v>
      </c>
      <c r="H2612" s="5">
        <v>5904</v>
      </c>
      <c r="I2612" s="2">
        <v>2</v>
      </c>
      <c r="J2612" s="2">
        <v>2</v>
      </c>
      <c r="K2612" s="2">
        <v>1.9925999999999999</v>
      </c>
      <c r="L2612" s="18" t="str">
        <f>VLOOKUP(F2612,'BD customers'!$1:$1048576,2,FALSE)</f>
        <v>Matt Collister</v>
      </c>
      <c r="M2612" s="2">
        <f>MATCH(orders[[#This Row],[Product ID]],'BD product'!A:A,0)</f>
        <v>1240</v>
      </c>
      <c r="N2612" s="2" t="str" cm="1">
        <f t="array" ref="N2612">INDEX('BD product'!A:D,M2612,2)</f>
        <v>Office Supplies</v>
      </c>
    </row>
    <row r="2613" spans="1:14" x14ac:dyDescent="0.3">
      <c r="A2613" s="3" t="s">
        <v>4690</v>
      </c>
      <c r="B2613" s="4">
        <v>41968</v>
      </c>
      <c r="C2613" s="12" t="str">
        <f t="shared" si="40"/>
        <v>2014/11</v>
      </c>
      <c r="D2613" s="4">
        <v>41973</v>
      </c>
      <c r="E2613" s="3" t="s">
        <v>21</v>
      </c>
      <c r="F2613" s="3" t="s">
        <v>4022</v>
      </c>
      <c r="G2613" s="3" t="s">
        <v>2826</v>
      </c>
      <c r="H2613" s="5">
        <v>15696</v>
      </c>
      <c r="I2613" s="2">
        <v>3</v>
      </c>
      <c r="J2613" s="2">
        <v>2</v>
      </c>
      <c r="K2613" s="2">
        <v>5.1012000000000004</v>
      </c>
      <c r="L2613" s="18" t="str">
        <f>VLOOKUP(F2613,'BD customers'!$1:$1048576,2,FALSE)</f>
        <v>Matt Collister</v>
      </c>
      <c r="M2613" s="2">
        <f>MATCH(orders[[#This Row],[Product ID]],'BD product'!A:A,0)</f>
        <v>785</v>
      </c>
      <c r="N2613" s="2" t="str" cm="1">
        <f t="array" ref="N2613">INDEX('BD product'!A:D,M2613,2)</f>
        <v>Office Supplies</v>
      </c>
    </row>
    <row r="2614" spans="1:14" x14ac:dyDescent="0.3">
      <c r="A2614" s="3" t="s">
        <v>4690</v>
      </c>
      <c r="B2614" s="4">
        <v>41968</v>
      </c>
      <c r="C2614" s="12" t="str">
        <f t="shared" si="40"/>
        <v>2014/11</v>
      </c>
      <c r="D2614" s="4">
        <v>41973</v>
      </c>
      <c r="E2614" s="3" t="s">
        <v>21</v>
      </c>
      <c r="F2614" s="3" t="s">
        <v>4022</v>
      </c>
      <c r="G2614" s="3" t="s">
        <v>2087</v>
      </c>
      <c r="H2614" s="5">
        <v>6096</v>
      </c>
      <c r="I2614" s="2">
        <v>3</v>
      </c>
      <c r="J2614" s="2">
        <v>6</v>
      </c>
      <c r="K2614" s="2">
        <v>-3.9624000000000001</v>
      </c>
      <c r="L2614" s="18" t="str">
        <f>VLOOKUP(F2614,'BD customers'!$1:$1048576,2,FALSE)</f>
        <v>Matt Collister</v>
      </c>
      <c r="M2614" s="2">
        <f>MATCH(orders[[#This Row],[Product ID]],'BD product'!A:A,0)</f>
        <v>536</v>
      </c>
      <c r="N2614" s="2" t="str" cm="1">
        <f t="array" ref="N2614">INDEX('BD product'!A:D,M2614,2)</f>
        <v>Furniture</v>
      </c>
    </row>
    <row r="2615" spans="1:14" x14ac:dyDescent="0.3">
      <c r="A2615" s="3" t="s">
        <v>4693</v>
      </c>
      <c r="B2615" s="4">
        <v>42488</v>
      </c>
      <c r="C2615" s="12" t="str">
        <f t="shared" si="40"/>
        <v>2016/04</v>
      </c>
      <c r="D2615" s="4">
        <v>42495</v>
      </c>
      <c r="E2615" s="3" t="s">
        <v>21</v>
      </c>
      <c r="F2615" s="3" t="s">
        <v>4694</v>
      </c>
      <c r="G2615" s="3" t="s">
        <v>2853</v>
      </c>
      <c r="H2615" s="5">
        <v>41568</v>
      </c>
      <c r="I2615" s="2">
        <v>2</v>
      </c>
      <c r="J2615" s="2">
        <v>2</v>
      </c>
      <c r="K2615" s="2">
        <v>0.25979999999999998</v>
      </c>
      <c r="L2615" s="18" t="str">
        <f>VLOOKUP(F2615,'BD customers'!$1:$1048576,2,FALSE)</f>
        <v>Bill Overfelt</v>
      </c>
      <c r="M2615" s="2">
        <f>MATCH(orders[[#This Row],[Product ID]],'BD product'!A:A,0)</f>
        <v>794</v>
      </c>
      <c r="N2615" s="2" t="str" cm="1">
        <f t="array" ref="N2615">INDEX('BD product'!A:D,M2615,2)</f>
        <v>Furniture</v>
      </c>
    </row>
    <row r="2616" spans="1:14" x14ac:dyDescent="0.3">
      <c r="A2616" s="3" t="s">
        <v>4695</v>
      </c>
      <c r="B2616" s="4">
        <v>41755</v>
      </c>
      <c r="C2616" s="12" t="str">
        <f t="shared" si="40"/>
        <v>2014/04</v>
      </c>
      <c r="D2616" s="4">
        <v>41762</v>
      </c>
      <c r="E2616" s="3" t="s">
        <v>21</v>
      </c>
      <c r="F2616" s="3" t="s">
        <v>4696</v>
      </c>
      <c r="G2616" s="3" t="s">
        <v>1541</v>
      </c>
      <c r="H2616" s="5">
        <v>23028</v>
      </c>
      <c r="I2616" s="2">
        <v>3</v>
      </c>
      <c r="J2616" s="2">
        <v>2</v>
      </c>
      <c r="K2616" s="2">
        <v>2.3028</v>
      </c>
      <c r="L2616" s="18" t="str">
        <f>VLOOKUP(F2616,'BD customers'!$1:$1048576,2,FALSE)</f>
        <v>Aleksandra Gannaway</v>
      </c>
      <c r="M2616" s="2">
        <f>MATCH(orders[[#This Row],[Product ID]],'BD product'!A:A,0)</f>
        <v>372</v>
      </c>
      <c r="N2616" s="2" t="str" cm="1">
        <f t="array" ref="N2616">INDEX('BD product'!A:D,M2616,2)</f>
        <v>Furniture</v>
      </c>
    </row>
    <row r="2617" spans="1:14" x14ac:dyDescent="0.3">
      <c r="A2617" s="3" t="s">
        <v>4695</v>
      </c>
      <c r="B2617" s="4">
        <v>41755</v>
      </c>
      <c r="C2617" s="12" t="str">
        <f t="shared" si="40"/>
        <v>2014/04</v>
      </c>
      <c r="D2617" s="4">
        <v>41762</v>
      </c>
      <c r="E2617" s="3" t="s">
        <v>21</v>
      </c>
      <c r="F2617" s="3" t="s">
        <v>4696</v>
      </c>
      <c r="G2617" s="3" t="s">
        <v>176</v>
      </c>
      <c r="H2617" s="5">
        <v>18288</v>
      </c>
      <c r="I2617" s="2">
        <v>6</v>
      </c>
      <c r="J2617" s="2">
        <v>2</v>
      </c>
      <c r="K2617" s="2">
        <v>0.57150000000000001</v>
      </c>
      <c r="L2617" s="18" t="str">
        <f>VLOOKUP(F2617,'BD customers'!$1:$1048576,2,FALSE)</f>
        <v>Aleksandra Gannaway</v>
      </c>
      <c r="M2617" s="2">
        <f>MATCH(orders[[#This Row],[Product ID]],'BD product'!A:A,0)</f>
        <v>33</v>
      </c>
      <c r="N2617" s="2" t="str" cm="1">
        <f t="array" ref="N2617">INDEX('BD product'!A:D,M2617,2)</f>
        <v>Office Supplies</v>
      </c>
    </row>
    <row r="2618" spans="1:14" x14ac:dyDescent="0.3">
      <c r="A2618" s="3" t="s">
        <v>4697</v>
      </c>
      <c r="B2618" s="4">
        <v>42826</v>
      </c>
      <c r="C2618" s="12" t="str">
        <f t="shared" si="40"/>
        <v>2017/04</v>
      </c>
      <c r="D2618" s="4">
        <v>42830</v>
      </c>
      <c r="E2618" s="3" t="s">
        <v>21</v>
      </c>
      <c r="F2618" s="3" t="s">
        <v>1742</v>
      </c>
      <c r="G2618" s="3" t="s">
        <v>4698</v>
      </c>
      <c r="H2618" s="5">
        <v>578</v>
      </c>
      <c r="I2618" s="2">
        <v>2</v>
      </c>
      <c r="J2618" s="2">
        <v>0</v>
      </c>
      <c r="K2618" s="2">
        <v>2.7166000000000001</v>
      </c>
      <c r="L2618" s="18" t="str">
        <f>VLOOKUP(F2618,'BD customers'!$1:$1048576,2,FALSE)</f>
        <v>Maribeth Schnelling</v>
      </c>
      <c r="M2618" s="2">
        <f>MATCH(orders[[#This Row],[Product ID]],'BD product'!A:A,0)</f>
        <v>1389</v>
      </c>
      <c r="N2618" s="2" t="str" cm="1">
        <f t="array" ref="N2618">INDEX('BD product'!A:D,M2618,2)</f>
        <v>Office Supplies</v>
      </c>
    </row>
    <row r="2619" spans="1:14" x14ac:dyDescent="0.3">
      <c r="A2619" s="3" t="s">
        <v>4697</v>
      </c>
      <c r="B2619" s="4">
        <v>42826</v>
      </c>
      <c r="C2619" s="12" t="str">
        <f t="shared" si="40"/>
        <v>2017/04</v>
      </c>
      <c r="D2619" s="4">
        <v>42830</v>
      </c>
      <c r="E2619" s="3" t="s">
        <v>21</v>
      </c>
      <c r="F2619" s="3" t="s">
        <v>1742</v>
      </c>
      <c r="G2619" s="3" t="s">
        <v>2503</v>
      </c>
      <c r="H2619" s="5">
        <v>12168</v>
      </c>
      <c r="I2619" s="2">
        <v>13</v>
      </c>
      <c r="J2619" s="2">
        <v>2</v>
      </c>
      <c r="K2619" s="2">
        <v>3.8025000000000002</v>
      </c>
      <c r="L2619" s="18" t="str">
        <f>VLOOKUP(F2619,'BD customers'!$1:$1048576,2,FALSE)</f>
        <v>Maribeth Schnelling</v>
      </c>
      <c r="M2619" s="2">
        <f>MATCH(orders[[#This Row],[Product ID]],'BD product'!A:A,0)</f>
        <v>675</v>
      </c>
      <c r="N2619" s="2" t="str" cm="1">
        <f t="array" ref="N2619">INDEX('BD product'!A:D,M2619,2)</f>
        <v>Office Supplies</v>
      </c>
    </row>
    <row r="2620" spans="1:14" x14ac:dyDescent="0.3">
      <c r="A2620" s="3" t="s">
        <v>4700</v>
      </c>
      <c r="B2620" s="4">
        <v>43091</v>
      </c>
      <c r="C2620" s="12" t="str">
        <f t="shared" si="40"/>
        <v>2017/12</v>
      </c>
      <c r="D2620" s="4">
        <v>43095</v>
      </c>
      <c r="E2620" s="3" t="s">
        <v>21</v>
      </c>
      <c r="F2620" s="3" t="s">
        <v>3480</v>
      </c>
      <c r="G2620" s="3" t="s">
        <v>1583</v>
      </c>
      <c r="H2620" s="5">
        <v>417</v>
      </c>
      <c r="I2620" s="2">
        <v>3</v>
      </c>
      <c r="J2620" s="2">
        <v>0</v>
      </c>
      <c r="K2620" s="2">
        <v>1.0842000000000001</v>
      </c>
      <c r="L2620" s="18" t="str">
        <f>VLOOKUP(F2620,'BD customers'!$1:$1048576,2,FALSE)</f>
        <v>Jim Mitchum</v>
      </c>
      <c r="M2620" s="2">
        <f>MATCH(orders[[#This Row],[Product ID]],'BD product'!A:A,0)</f>
        <v>383</v>
      </c>
      <c r="N2620" s="2" t="str" cm="1">
        <f t="array" ref="N2620">INDEX('BD product'!A:D,M2620,2)</f>
        <v>Office Supplies</v>
      </c>
    </row>
    <row r="2621" spans="1:14" x14ac:dyDescent="0.3">
      <c r="A2621" s="3" t="s">
        <v>4700</v>
      </c>
      <c r="B2621" s="4">
        <v>43091</v>
      </c>
      <c r="C2621" s="12" t="str">
        <f t="shared" si="40"/>
        <v>2017/12</v>
      </c>
      <c r="D2621" s="4">
        <v>43095</v>
      </c>
      <c r="E2621" s="3" t="s">
        <v>21</v>
      </c>
      <c r="F2621" s="3" t="s">
        <v>3480</v>
      </c>
      <c r="G2621" s="3" t="s">
        <v>3445</v>
      </c>
      <c r="H2621" s="5">
        <v>6704</v>
      </c>
      <c r="I2621" s="2">
        <v>4</v>
      </c>
      <c r="J2621" s="2">
        <v>2</v>
      </c>
      <c r="K2621" s="2">
        <v>0.6704</v>
      </c>
      <c r="L2621" s="18" t="str">
        <f>VLOOKUP(F2621,'BD customers'!$1:$1048576,2,FALSE)</f>
        <v>Jim Mitchum</v>
      </c>
      <c r="M2621" s="2">
        <f>MATCH(orders[[#This Row],[Product ID]],'BD product'!A:A,0)</f>
        <v>1022</v>
      </c>
      <c r="N2621" s="2" t="str" cm="1">
        <f t="array" ref="N2621">INDEX('BD product'!A:D,M2621,2)</f>
        <v>Technology</v>
      </c>
    </row>
    <row r="2622" spans="1:14" x14ac:dyDescent="0.3">
      <c r="A2622" s="3" t="s">
        <v>4700</v>
      </c>
      <c r="B2622" s="4">
        <v>43091</v>
      </c>
      <c r="C2622" s="12" t="str">
        <f t="shared" si="40"/>
        <v>2017/12</v>
      </c>
      <c r="D2622" s="4">
        <v>43095</v>
      </c>
      <c r="E2622" s="3" t="s">
        <v>21</v>
      </c>
      <c r="F2622" s="3" t="s">
        <v>3480</v>
      </c>
      <c r="G2622" s="3" t="s">
        <v>1112</v>
      </c>
      <c r="H2622" s="5">
        <v>3732</v>
      </c>
      <c r="I2622" s="2">
        <v>3</v>
      </c>
      <c r="J2622" s="2">
        <v>0</v>
      </c>
      <c r="K2622" s="2">
        <v>10.4496</v>
      </c>
      <c r="L2622" s="18" t="str">
        <f>VLOOKUP(F2622,'BD customers'!$1:$1048576,2,FALSE)</f>
        <v>Jim Mitchum</v>
      </c>
      <c r="M2622" s="2">
        <f>MATCH(orders[[#This Row],[Product ID]],'BD product'!A:A,0)</f>
        <v>255</v>
      </c>
      <c r="N2622" s="2" t="str" cm="1">
        <f t="array" ref="N2622">INDEX('BD product'!A:D,M2622,2)</f>
        <v>Office Supplies</v>
      </c>
    </row>
    <row r="2623" spans="1:14" x14ac:dyDescent="0.3">
      <c r="A2623" s="3" t="s">
        <v>4700</v>
      </c>
      <c r="B2623" s="4">
        <v>43091</v>
      </c>
      <c r="C2623" s="12" t="str">
        <f t="shared" si="40"/>
        <v>2017/12</v>
      </c>
      <c r="D2623" s="4">
        <v>43095</v>
      </c>
      <c r="E2623" s="3" t="s">
        <v>21</v>
      </c>
      <c r="F2623" s="3" t="s">
        <v>3480</v>
      </c>
      <c r="G2623" s="3" t="s">
        <v>3217</v>
      </c>
      <c r="H2623" s="5">
        <v>1845</v>
      </c>
      <c r="I2623" s="2">
        <v>5</v>
      </c>
      <c r="J2623" s="2">
        <v>0</v>
      </c>
      <c r="K2623" s="2">
        <v>8.6715</v>
      </c>
      <c r="L2623" s="18" t="str">
        <f>VLOOKUP(F2623,'BD customers'!$1:$1048576,2,FALSE)</f>
        <v>Jim Mitchum</v>
      </c>
      <c r="M2623" s="2">
        <f>MATCH(orders[[#This Row],[Product ID]],'BD product'!A:A,0)</f>
        <v>934</v>
      </c>
      <c r="N2623" s="2" t="str" cm="1">
        <f t="array" ref="N2623">INDEX('BD product'!A:D,M2623,2)</f>
        <v>Office Supplies</v>
      </c>
    </row>
    <row r="2624" spans="1:14" x14ac:dyDescent="0.3">
      <c r="A2624" s="3" t="s">
        <v>4701</v>
      </c>
      <c r="B2624" s="4">
        <v>41976</v>
      </c>
      <c r="C2624" s="12" t="str">
        <f t="shared" si="40"/>
        <v>2014/12</v>
      </c>
      <c r="D2624" s="4">
        <v>41979</v>
      </c>
      <c r="E2624" s="3" t="s">
        <v>11</v>
      </c>
      <c r="F2624" s="3" t="s">
        <v>4702</v>
      </c>
      <c r="G2624" s="3" t="s">
        <v>3902</v>
      </c>
      <c r="H2624" s="5">
        <v>2592</v>
      </c>
      <c r="I2624" s="2">
        <v>4</v>
      </c>
      <c r="J2624" s="2">
        <v>0</v>
      </c>
      <c r="K2624" s="2">
        <v>12.441599999999999</v>
      </c>
      <c r="L2624" s="18" t="str">
        <f>VLOOKUP(F2624,'BD customers'!$1:$1048576,2,FALSE)</f>
        <v>Matthew Clasen</v>
      </c>
      <c r="M2624" s="2">
        <f>MATCH(orders[[#This Row],[Product ID]],'BD product'!A:A,0)</f>
        <v>1195</v>
      </c>
      <c r="N2624" s="2" t="str" cm="1">
        <f t="array" ref="N2624">INDEX('BD product'!A:D,M2624,2)</f>
        <v>Office Supplies</v>
      </c>
    </row>
    <row r="2625" spans="1:14" x14ac:dyDescent="0.3">
      <c r="A2625" s="3" t="s">
        <v>4703</v>
      </c>
      <c r="B2625" s="4">
        <v>43030</v>
      </c>
      <c r="C2625" s="12" t="str">
        <f t="shared" si="40"/>
        <v>2017/10</v>
      </c>
      <c r="D2625" s="4">
        <v>43032</v>
      </c>
      <c r="E2625" s="3" t="s">
        <v>64</v>
      </c>
      <c r="F2625" s="3" t="s">
        <v>4704</v>
      </c>
      <c r="G2625" s="3" t="s">
        <v>4705</v>
      </c>
      <c r="H2625" s="5">
        <v>11199968</v>
      </c>
      <c r="I2625" s="2">
        <v>4</v>
      </c>
      <c r="J2625" s="2">
        <v>2</v>
      </c>
      <c r="K2625" s="2">
        <v>3919.9888000000001</v>
      </c>
      <c r="L2625" s="18" t="str">
        <f>VLOOKUP(F2625,'BD customers'!$1:$1048576,2,FALSE)</f>
        <v>Tom Ashbrook</v>
      </c>
      <c r="M2625" s="2">
        <f>MATCH(orders[[#This Row],[Product ID]],'BD product'!A:A,0)</f>
        <v>1390</v>
      </c>
      <c r="N2625" s="2" t="str" cm="1">
        <f t="array" ref="N2625">INDEX('BD product'!A:D,M2625,2)</f>
        <v>Technology</v>
      </c>
    </row>
    <row r="2626" spans="1:14" x14ac:dyDescent="0.3">
      <c r="A2626" s="3" t="s">
        <v>4703</v>
      </c>
      <c r="B2626" s="4">
        <v>43030</v>
      </c>
      <c r="C2626" s="12" t="str">
        <f t="shared" ref="C2626:C2689" si="41">TEXT(B2626,"aaaa/mm")</f>
        <v>2017/10</v>
      </c>
      <c r="D2626" s="4">
        <v>43032</v>
      </c>
      <c r="E2626" s="3" t="s">
        <v>64</v>
      </c>
      <c r="F2626" s="3" t="s">
        <v>4704</v>
      </c>
      <c r="G2626" s="3" t="s">
        <v>2642</v>
      </c>
      <c r="H2626" s="5">
        <v>23996</v>
      </c>
      <c r="I2626" s="2">
        <v>8</v>
      </c>
      <c r="J2626" s="2">
        <v>0</v>
      </c>
      <c r="K2626" s="2">
        <v>64.789199999999994</v>
      </c>
      <c r="L2626" s="18" t="str">
        <f>VLOOKUP(F2626,'BD customers'!$1:$1048576,2,FALSE)</f>
        <v>Tom Ashbrook</v>
      </c>
      <c r="M2626" s="2">
        <f>MATCH(orders[[#This Row],[Product ID]],'BD product'!A:A,0)</f>
        <v>718</v>
      </c>
      <c r="N2626" s="2" t="str" cm="1">
        <f t="array" ref="N2626">INDEX('BD product'!A:D,M2626,2)</f>
        <v>Technology</v>
      </c>
    </row>
    <row r="2627" spans="1:14" x14ac:dyDescent="0.3">
      <c r="A2627" s="3" t="s">
        <v>4703</v>
      </c>
      <c r="B2627" s="4">
        <v>43030</v>
      </c>
      <c r="C2627" s="12" t="str">
        <f t="shared" si="41"/>
        <v>2017/10</v>
      </c>
      <c r="D2627" s="4">
        <v>43032</v>
      </c>
      <c r="E2627" s="3" t="s">
        <v>64</v>
      </c>
      <c r="F2627" s="3" t="s">
        <v>4704</v>
      </c>
      <c r="G2627" s="3" t="s">
        <v>579</v>
      </c>
      <c r="H2627" s="5">
        <v>639</v>
      </c>
      <c r="I2627" s="2">
        <v>5</v>
      </c>
      <c r="J2627" s="2">
        <v>0</v>
      </c>
      <c r="K2627" s="2">
        <v>2.8755000000000002</v>
      </c>
      <c r="L2627" s="18" t="str">
        <f>VLOOKUP(F2627,'BD customers'!$1:$1048576,2,FALSE)</f>
        <v>Tom Ashbrook</v>
      </c>
      <c r="M2627" s="2">
        <f>MATCH(orders[[#This Row],[Product ID]],'BD product'!A:A,0)</f>
        <v>120</v>
      </c>
      <c r="N2627" s="2" t="str" cm="1">
        <f t="array" ref="N2627">INDEX('BD product'!A:D,M2627,2)</f>
        <v>Office Supplies</v>
      </c>
    </row>
    <row r="2628" spans="1:14" x14ac:dyDescent="0.3">
      <c r="A2628" s="3" t="s">
        <v>4703</v>
      </c>
      <c r="B2628" s="4">
        <v>43030</v>
      </c>
      <c r="C2628" s="12" t="str">
        <f t="shared" si="41"/>
        <v>2017/10</v>
      </c>
      <c r="D2628" s="4">
        <v>43032</v>
      </c>
      <c r="E2628" s="3" t="s">
        <v>64</v>
      </c>
      <c r="F2628" s="3" t="s">
        <v>4704</v>
      </c>
      <c r="G2628" s="3" t="s">
        <v>2012</v>
      </c>
      <c r="H2628" s="5">
        <v>5299</v>
      </c>
      <c r="I2628" s="2">
        <v>1</v>
      </c>
      <c r="J2628" s="2">
        <v>0</v>
      </c>
      <c r="K2628" s="2">
        <v>0.52990000000000004</v>
      </c>
      <c r="L2628" s="18" t="str">
        <f>VLOOKUP(F2628,'BD customers'!$1:$1048576,2,FALSE)</f>
        <v>Tom Ashbrook</v>
      </c>
      <c r="M2628" s="2">
        <f>MATCH(orders[[#This Row],[Product ID]],'BD product'!A:A,0)</f>
        <v>511</v>
      </c>
      <c r="N2628" s="2" t="str" cm="1">
        <f t="array" ref="N2628">INDEX('BD product'!A:D,M2628,2)</f>
        <v>Technology</v>
      </c>
    </row>
    <row r="2629" spans="1:14" x14ac:dyDescent="0.3">
      <c r="A2629" s="3" t="s">
        <v>4707</v>
      </c>
      <c r="B2629" s="4">
        <v>43052</v>
      </c>
      <c r="C2629" s="12" t="str">
        <f t="shared" si="41"/>
        <v>2017/11</v>
      </c>
      <c r="D2629" s="4">
        <v>43054</v>
      </c>
      <c r="E2629" s="3" t="s">
        <v>64</v>
      </c>
      <c r="F2629" s="3" t="s">
        <v>734</v>
      </c>
      <c r="G2629" s="3" t="s">
        <v>1813</v>
      </c>
      <c r="H2629" s="5">
        <v>60864</v>
      </c>
      <c r="I2629" s="2">
        <v>4</v>
      </c>
      <c r="J2629" s="2">
        <v>2</v>
      </c>
      <c r="K2629" s="2">
        <v>9.1295999999999999</v>
      </c>
      <c r="L2629" s="18" t="str">
        <f>VLOOKUP(F2629,'BD customers'!$1:$1048576,2,FALSE)</f>
        <v>Sean Braxton</v>
      </c>
      <c r="M2629" s="2">
        <f>MATCH(orders[[#This Row],[Product ID]],'BD product'!A:A,0)</f>
        <v>454</v>
      </c>
      <c r="N2629" s="2" t="str" cm="1">
        <f t="array" ref="N2629">INDEX('BD product'!A:D,M2629,2)</f>
        <v>Technology</v>
      </c>
    </row>
    <row r="2630" spans="1:14" x14ac:dyDescent="0.3">
      <c r="A2630" s="3" t="s">
        <v>4707</v>
      </c>
      <c r="B2630" s="4">
        <v>43052</v>
      </c>
      <c r="C2630" s="12" t="str">
        <f t="shared" si="41"/>
        <v>2017/11</v>
      </c>
      <c r="D2630" s="4">
        <v>43054</v>
      </c>
      <c r="E2630" s="3" t="s">
        <v>64</v>
      </c>
      <c r="F2630" s="3" t="s">
        <v>734</v>
      </c>
      <c r="G2630" s="3" t="s">
        <v>4708</v>
      </c>
      <c r="H2630" s="5">
        <v>652995</v>
      </c>
      <c r="I2630" s="2">
        <v>7</v>
      </c>
      <c r="J2630" s="2">
        <v>7</v>
      </c>
      <c r="K2630" s="2">
        <v>-935.95950000000005</v>
      </c>
      <c r="L2630" s="18" t="str">
        <f>VLOOKUP(F2630,'BD customers'!$1:$1048576,2,FALSE)</f>
        <v>Sean Braxton</v>
      </c>
      <c r="M2630" s="2">
        <f>MATCH(orders[[#This Row],[Product ID]],'BD product'!A:A,0)</f>
        <v>1391</v>
      </c>
      <c r="N2630" s="2" t="str" cm="1">
        <f t="array" ref="N2630">INDEX('BD product'!A:D,M2630,2)</f>
        <v>Technology</v>
      </c>
    </row>
    <row r="2631" spans="1:14" x14ac:dyDescent="0.3">
      <c r="A2631" s="3" t="s">
        <v>4707</v>
      </c>
      <c r="B2631" s="4">
        <v>43052</v>
      </c>
      <c r="C2631" s="12" t="str">
        <f t="shared" si="41"/>
        <v>2017/11</v>
      </c>
      <c r="D2631" s="4">
        <v>43054</v>
      </c>
      <c r="E2631" s="3" t="s">
        <v>64</v>
      </c>
      <c r="F2631" s="3" t="s">
        <v>734</v>
      </c>
      <c r="G2631" s="3" t="s">
        <v>4710</v>
      </c>
      <c r="H2631" s="5">
        <v>1122</v>
      </c>
      <c r="I2631" s="2">
        <v>10</v>
      </c>
      <c r="J2631" s="2">
        <v>7</v>
      </c>
      <c r="K2631" s="2">
        <v>-7.4800000000000005E-2</v>
      </c>
      <c r="L2631" s="18" t="str">
        <f>VLOOKUP(F2631,'BD customers'!$1:$1048576,2,FALSE)</f>
        <v>Sean Braxton</v>
      </c>
      <c r="M2631" s="2">
        <f>MATCH(orders[[#This Row],[Product ID]],'BD product'!A:A,0)</f>
        <v>1392</v>
      </c>
      <c r="N2631" s="2" t="str" cm="1">
        <f t="array" ref="N2631">INDEX('BD product'!A:D,M2631,2)</f>
        <v>Office Supplies</v>
      </c>
    </row>
    <row r="2632" spans="1:14" x14ac:dyDescent="0.3">
      <c r="A2632" s="3" t="s">
        <v>4712</v>
      </c>
      <c r="B2632" s="4">
        <v>42257</v>
      </c>
      <c r="C2632" s="12" t="str">
        <f t="shared" si="41"/>
        <v>2015/09</v>
      </c>
      <c r="D2632" s="4">
        <v>42262</v>
      </c>
      <c r="E2632" s="3" t="s">
        <v>21</v>
      </c>
      <c r="F2632" s="3" t="s">
        <v>241</v>
      </c>
      <c r="G2632" s="3" t="s">
        <v>4038</v>
      </c>
      <c r="H2632" s="5">
        <v>1494</v>
      </c>
      <c r="I2632" s="2">
        <v>3</v>
      </c>
      <c r="J2632" s="2">
        <v>0</v>
      </c>
      <c r="K2632" s="2">
        <v>7.0217999999999998</v>
      </c>
      <c r="L2632" s="18" t="str">
        <f>VLOOKUP(F2632,'BD customers'!$1:$1048576,2,FALSE)</f>
        <v>Aimee Bixby</v>
      </c>
      <c r="M2632" s="2">
        <f>MATCH(orders[[#This Row],[Product ID]],'BD product'!A:A,0)</f>
        <v>1233</v>
      </c>
      <c r="N2632" s="2" t="str" cm="1">
        <f t="array" ref="N2632">INDEX('BD product'!A:D,M2632,2)</f>
        <v>Office Supplies</v>
      </c>
    </row>
    <row r="2633" spans="1:14" x14ac:dyDescent="0.3">
      <c r="A2633" s="3" t="s">
        <v>4713</v>
      </c>
      <c r="B2633" s="4">
        <v>42870</v>
      </c>
      <c r="C2633" s="12" t="str">
        <f t="shared" si="41"/>
        <v>2017/05</v>
      </c>
      <c r="D2633" s="4">
        <v>42875</v>
      </c>
      <c r="E2633" s="3" t="s">
        <v>21</v>
      </c>
      <c r="F2633" s="3" t="s">
        <v>4714</v>
      </c>
      <c r="G2633" s="3" t="s">
        <v>3102</v>
      </c>
      <c r="H2633" s="5">
        <v>3996</v>
      </c>
      <c r="I2633" s="2">
        <v>2</v>
      </c>
      <c r="J2633" s="2">
        <v>0</v>
      </c>
      <c r="K2633" s="2">
        <v>17.1828</v>
      </c>
      <c r="L2633" s="18" t="str">
        <f>VLOOKUP(F2633,'BD customers'!$1:$1048576,2,FALSE)</f>
        <v>Jason Fortune-</v>
      </c>
      <c r="M2633" s="2">
        <f>MATCH(orders[[#This Row],[Product ID]],'BD product'!A:A,0)</f>
        <v>893</v>
      </c>
      <c r="N2633" s="2" t="str" cm="1">
        <f t="array" ref="N2633">INDEX('BD product'!A:D,M2633,2)</f>
        <v>Furniture</v>
      </c>
    </row>
    <row r="2634" spans="1:14" x14ac:dyDescent="0.3">
      <c r="A2634" s="3" t="s">
        <v>4713</v>
      </c>
      <c r="B2634" s="4">
        <v>42870</v>
      </c>
      <c r="C2634" s="12" t="str">
        <f t="shared" si="41"/>
        <v>2017/05</v>
      </c>
      <c r="D2634" s="4">
        <v>42875</v>
      </c>
      <c r="E2634" s="3" t="s">
        <v>21</v>
      </c>
      <c r="F2634" s="3" t="s">
        <v>4714</v>
      </c>
      <c r="G2634" s="3" t="s">
        <v>4715</v>
      </c>
      <c r="H2634" s="5">
        <v>42624</v>
      </c>
      <c r="I2634" s="2">
        <v>2</v>
      </c>
      <c r="J2634" s="2">
        <v>2</v>
      </c>
      <c r="K2634" s="2">
        <v>4.2624000000000004</v>
      </c>
      <c r="L2634" s="18" t="str">
        <f>VLOOKUP(F2634,'BD customers'!$1:$1048576,2,FALSE)</f>
        <v>Jason Fortune-</v>
      </c>
      <c r="M2634" s="2">
        <f>MATCH(orders[[#This Row],[Product ID]],'BD product'!A:A,0)</f>
        <v>1393</v>
      </c>
      <c r="N2634" s="2" t="str" cm="1">
        <f t="array" ref="N2634">INDEX('BD product'!A:D,M2634,2)</f>
        <v>Furniture</v>
      </c>
    </row>
    <row r="2635" spans="1:14" x14ac:dyDescent="0.3">
      <c r="A2635" s="3" t="s">
        <v>4713</v>
      </c>
      <c r="B2635" s="4">
        <v>42870</v>
      </c>
      <c r="C2635" s="12" t="str">
        <f t="shared" si="41"/>
        <v>2017/05</v>
      </c>
      <c r="D2635" s="4">
        <v>42875</v>
      </c>
      <c r="E2635" s="3" t="s">
        <v>21</v>
      </c>
      <c r="F2635" s="3" t="s">
        <v>4714</v>
      </c>
      <c r="G2635" s="3" t="s">
        <v>739</v>
      </c>
      <c r="H2635" s="5">
        <v>22096</v>
      </c>
      <c r="I2635" s="2">
        <v>1</v>
      </c>
      <c r="J2635" s="2">
        <v>2</v>
      </c>
      <c r="K2635" s="2">
        <v>2.4857999999999998</v>
      </c>
      <c r="L2635" s="18" t="str">
        <f>VLOOKUP(F2635,'BD customers'!$1:$1048576,2,FALSE)</f>
        <v>Jason Fortune-</v>
      </c>
      <c r="M2635" s="2">
        <f>MATCH(orders[[#This Row],[Product ID]],'BD product'!A:A,0)</f>
        <v>159</v>
      </c>
      <c r="N2635" s="2" t="str" cm="1">
        <f t="array" ref="N2635">INDEX('BD product'!A:D,M2635,2)</f>
        <v>Furniture</v>
      </c>
    </row>
    <row r="2636" spans="1:14" x14ac:dyDescent="0.3">
      <c r="A2636" s="3" t="s">
        <v>4717</v>
      </c>
      <c r="B2636" s="4">
        <v>42190</v>
      </c>
      <c r="C2636" s="12" t="str">
        <f t="shared" si="41"/>
        <v>2015/07</v>
      </c>
      <c r="D2636" s="4">
        <v>42195</v>
      </c>
      <c r="E2636" s="3" t="s">
        <v>11</v>
      </c>
      <c r="F2636" s="3" t="s">
        <v>30</v>
      </c>
      <c r="G2636" s="3" t="s">
        <v>4718</v>
      </c>
      <c r="H2636" s="5">
        <v>4928</v>
      </c>
      <c r="I2636" s="2">
        <v>2</v>
      </c>
      <c r="J2636" s="2">
        <v>2</v>
      </c>
      <c r="K2636" s="2">
        <v>0.73919999999999997</v>
      </c>
      <c r="L2636" s="18" t="str">
        <f>VLOOKUP(F2636,'BD customers'!$1:$1048576,2,FALSE)</f>
        <v>Barbara Fisher</v>
      </c>
      <c r="M2636" s="2">
        <f>MATCH(orders[[#This Row],[Product ID]],'BD product'!A:A,0)</f>
        <v>1394</v>
      </c>
      <c r="N2636" s="2" t="str" cm="1">
        <f t="array" ref="N2636">INDEX('BD product'!A:D,M2636,2)</f>
        <v>Furniture</v>
      </c>
    </row>
    <row r="2637" spans="1:14" x14ac:dyDescent="0.3">
      <c r="A2637" s="3" t="s">
        <v>4717</v>
      </c>
      <c r="B2637" s="4">
        <v>42190</v>
      </c>
      <c r="C2637" s="12" t="str">
        <f t="shared" si="41"/>
        <v>2015/07</v>
      </c>
      <c r="D2637" s="4">
        <v>42195</v>
      </c>
      <c r="E2637" s="3" t="s">
        <v>11</v>
      </c>
      <c r="F2637" s="3" t="s">
        <v>30</v>
      </c>
      <c r="G2637" s="3" t="s">
        <v>2116</v>
      </c>
      <c r="H2637" s="5">
        <v>723</v>
      </c>
      <c r="I2637" s="2">
        <v>5</v>
      </c>
      <c r="J2637" s="2">
        <v>7</v>
      </c>
      <c r="K2637" s="2">
        <v>-0.57840000000000003</v>
      </c>
      <c r="L2637" s="18" t="str">
        <f>VLOOKUP(F2637,'BD customers'!$1:$1048576,2,FALSE)</f>
        <v>Barbara Fisher</v>
      </c>
      <c r="M2637" s="2">
        <f>MATCH(orders[[#This Row],[Product ID]],'BD product'!A:A,0)</f>
        <v>546</v>
      </c>
      <c r="N2637" s="2" t="str" cm="1">
        <f t="array" ref="N2637">INDEX('BD product'!A:D,M2637,2)</f>
        <v>Office Supplies</v>
      </c>
    </row>
    <row r="2638" spans="1:14" x14ac:dyDescent="0.3">
      <c r="A2638" s="3" t="s">
        <v>4720</v>
      </c>
      <c r="B2638" s="4">
        <v>42231</v>
      </c>
      <c r="C2638" s="12" t="str">
        <f t="shared" si="41"/>
        <v>2015/08</v>
      </c>
      <c r="D2638" s="4">
        <v>42235</v>
      </c>
      <c r="E2638" s="3" t="s">
        <v>21</v>
      </c>
      <c r="F2638" s="3" t="s">
        <v>4721</v>
      </c>
      <c r="G2638" s="3" t="s">
        <v>2780</v>
      </c>
      <c r="H2638" s="5">
        <v>3231</v>
      </c>
      <c r="I2638" s="2">
        <v>2</v>
      </c>
      <c r="J2638" s="2">
        <v>0</v>
      </c>
      <c r="K2638" s="2">
        <v>6.1388999999999996</v>
      </c>
      <c r="L2638" s="18" t="str">
        <f>VLOOKUP(F2638,'BD customers'!$1:$1048576,2,FALSE)</f>
        <v>Tim Taslimi</v>
      </c>
      <c r="M2638" s="2">
        <f>MATCH(orders[[#This Row],[Product ID]],'BD product'!A:A,0)</f>
        <v>767</v>
      </c>
      <c r="N2638" s="2" t="str" cm="1">
        <f t="array" ref="N2638">INDEX('BD product'!A:D,M2638,2)</f>
        <v>Office Supplies</v>
      </c>
    </row>
    <row r="2639" spans="1:14" x14ac:dyDescent="0.3">
      <c r="A2639" s="3" t="s">
        <v>4722</v>
      </c>
      <c r="B2639" s="4">
        <v>42898</v>
      </c>
      <c r="C2639" s="12" t="str">
        <f t="shared" si="41"/>
        <v>2017/06</v>
      </c>
      <c r="D2639" s="4">
        <v>42904</v>
      </c>
      <c r="E2639" s="3" t="s">
        <v>21</v>
      </c>
      <c r="F2639" s="3" t="s">
        <v>4723</v>
      </c>
      <c r="G2639" s="3" t="s">
        <v>4724</v>
      </c>
      <c r="H2639" s="5">
        <v>1904</v>
      </c>
      <c r="I2639" s="2">
        <v>4</v>
      </c>
      <c r="J2639" s="2">
        <v>0</v>
      </c>
      <c r="K2639" s="2">
        <v>9.3295999999999992</v>
      </c>
      <c r="L2639" s="18" t="str">
        <f>VLOOKUP(F2639,'BD customers'!$1:$1048576,2,FALSE)</f>
        <v>Sarah Bern</v>
      </c>
      <c r="M2639" s="2">
        <f>MATCH(orders[[#This Row],[Product ID]],'BD product'!A:A,0)</f>
        <v>1395</v>
      </c>
      <c r="N2639" s="2" t="str" cm="1">
        <f t="array" ref="N2639">INDEX('BD product'!A:D,M2639,2)</f>
        <v>Office Supplies</v>
      </c>
    </row>
    <row r="2640" spans="1:14" x14ac:dyDescent="0.3">
      <c r="A2640" s="3" t="s">
        <v>4722</v>
      </c>
      <c r="B2640" s="4">
        <v>42898</v>
      </c>
      <c r="C2640" s="12" t="str">
        <f t="shared" si="41"/>
        <v>2017/06</v>
      </c>
      <c r="D2640" s="4">
        <v>42904</v>
      </c>
      <c r="E2640" s="3" t="s">
        <v>21</v>
      </c>
      <c r="F2640" s="3" t="s">
        <v>4723</v>
      </c>
      <c r="G2640" s="3" t="s">
        <v>2039</v>
      </c>
      <c r="H2640" s="5">
        <v>13128</v>
      </c>
      <c r="I2640" s="2">
        <v>3</v>
      </c>
      <c r="J2640" s="2">
        <v>2</v>
      </c>
      <c r="K2640" s="2">
        <v>4.2666000000000004</v>
      </c>
      <c r="L2640" s="18" t="str">
        <f>VLOOKUP(F2640,'BD customers'!$1:$1048576,2,FALSE)</f>
        <v>Sarah Bern</v>
      </c>
      <c r="M2640" s="2">
        <f>MATCH(orders[[#This Row],[Product ID]],'BD product'!A:A,0)</f>
        <v>522</v>
      </c>
      <c r="N2640" s="2" t="str" cm="1">
        <f t="array" ref="N2640">INDEX('BD product'!A:D,M2640,2)</f>
        <v>Office Supplies</v>
      </c>
    </row>
    <row r="2641" spans="1:14" x14ac:dyDescent="0.3">
      <c r="A2641" s="3" t="s">
        <v>4722</v>
      </c>
      <c r="B2641" s="4">
        <v>42898</v>
      </c>
      <c r="C2641" s="12" t="str">
        <f t="shared" si="41"/>
        <v>2017/06</v>
      </c>
      <c r="D2641" s="4">
        <v>42904</v>
      </c>
      <c r="E2641" s="3" t="s">
        <v>21</v>
      </c>
      <c r="F2641" s="3" t="s">
        <v>4723</v>
      </c>
      <c r="G2641" s="3" t="s">
        <v>4726</v>
      </c>
      <c r="H2641" s="5">
        <v>6414</v>
      </c>
      <c r="I2641" s="2">
        <v>3</v>
      </c>
      <c r="J2641" s="2">
        <v>0</v>
      </c>
      <c r="K2641" s="2">
        <v>16.676400000000001</v>
      </c>
      <c r="L2641" s="18" t="str">
        <f>VLOOKUP(F2641,'BD customers'!$1:$1048576,2,FALSE)</f>
        <v>Sarah Bern</v>
      </c>
      <c r="M2641" s="2">
        <f>MATCH(orders[[#This Row],[Product ID]],'BD product'!A:A,0)</f>
        <v>1396</v>
      </c>
      <c r="N2641" s="2" t="str" cm="1">
        <f t="array" ref="N2641">INDEX('BD product'!A:D,M2641,2)</f>
        <v>Office Supplies</v>
      </c>
    </row>
    <row r="2642" spans="1:14" x14ac:dyDescent="0.3">
      <c r="A2642" s="3" t="s">
        <v>4722</v>
      </c>
      <c r="B2642" s="4">
        <v>42898</v>
      </c>
      <c r="C2642" s="12" t="str">
        <f t="shared" si="41"/>
        <v>2017/06</v>
      </c>
      <c r="D2642" s="4">
        <v>42904</v>
      </c>
      <c r="E2642" s="3" t="s">
        <v>21</v>
      </c>
      <c r="F2642" s="3" t="s">
        <v>4723</v>
      </c>
      <c r="G2642" s="3" t="s">
        <v>1861</v>
      </c>
      <c r="H2642" s="5">
        <v>85824</v>
      </c>
      <c r="I2642" s="2">
        <v>4</v>
      </c>
      <c r="J2642" s="2">
        <v>1</v>
      </c>
      <c r="K2642" s="2">
        <v>1.4303999999999999</v>
      </c>
      <c r="L2642" s="18" t="str">
        <f>VLOOKUP(F2642,'BD customers'!$1:$1048576,2,FALSE)</f>
        <v>Sarah Bern</v>
      </c>
      <c r="M2642" s="2">
        <f>MATCH(orders[[#This Row],[Product ID]],'BD product'!A:A,0)</f>
        <v>469</v>
      </c>
      <c r="N2642" s="2" t="str" cm="1">
        <f t="array" ref="N2642">INDEX('BD product'!A:D,M2642,2)</f>
        <v>Furniture</v>
      </c>
    </row>
    <row r="2643" spans="1:14" x14ac:dyDescent="0.3">
      <c r="A2643" s="3" t="s">
        <v>4728</v>
      </c>
      <c r="B2643" s="4">
        <v>42055</v>
      </c>
      <c r="C2643" s="12" t="str">
        <f t="shared" si="41"/>
        <v>2015/02</v>
      </c>
      <c r="D2643" s="4">
        <v>42060</v>
      </c>
      <c r="E2643" s="3" t="s">
        <v>21</v>
      </c>
      <c r="F2643" s="3" t="s">
        <v>1761</v>
      </c>
      <c r="G2643" s="3" t="s">
        <v>2595</v>
      </c>
      <c r="H2643" s="5">
        <v>2999</v>
      </c>
      <c r="I2643" s="2">
        <v>1</v>
      </c>
      <c r="J2643" s="2">
        <v>0</v>
      </c>
      <c r="K2643" s="2">
        <v>0.2999</v>
      </c>
      <c r="L2643" s="18" t="str">
        <f>VLOOKUP(F2643,'BD customers'!$1:$1048576,2,FALSE)</f>
        <v>Liz MacKendrick</v>
      </c>
      <c r="M2643" s="2">
        <f>MATCH(orders[[#This Row],[Product ID]],'BD product'!A:A,0)</f>
        <v>703</v>
      </c>
      <c r="N2643" s="2" t="str" cm="1">
        <f t="array" ref="N2643">INDEX('BD product'!A:D,M2643,2)</f>
        <v>Technology</v>
      </c>
    </row>
    <row r="2644" spans="1:14" x14ac:dyDescent="0.3">
      <c r="A2644" s="3" t="s">
        <v>4729</v>
      </c>
      <c r="B2644" s="4">
        <v>42733</v>
      </c>
      <c r="C2644" s="12" t="str">
        <f t="shared" si="41"/>
        <v>2016/12</v>
      </c>
      <c r="D2644" s="4">
        <v>42734</v>
      </c>
      <c r="E2644" s="3" t="s">
        <v>64</v>
      </c>
      <c r="F2644" s="3" t="s">
        <v>4050</v>
      </c>
      <c r="G2644" s="3" t="s">
        <v>3317</v>
      </c>
      <c r="H2644" s="5">
        <v>186048</v>
      </c>
      <c r="I2644" s="2">
        <v>6</v>
      </c>
      <c r="J2644" s="2">
        <v>2</v>
      </c>
      <c r="K2644" s="2">
        <v>67.442400000000006</v>
      </c>
      <c r="L2644" s="18" t="str">
        <f>VLOOKUP(F2644,'BD customers'!$1:$1048576,2,FALSE)</f>
        <v>Kelly Andreada</v>
      </c>
      <c r="M2644" s="2">
        <f>MATCH(orders[[#This Row],[Product ID]],'BD product'!A:A,0)</f>
        <v>970</v>
      </c>
      <c r="N2644" s="2" t="str" cm="1">
        <f t="array" ref="N2644">INDEX('BD product'!A:D,M2644,2)</f>
        <v>Office Supplies</v>
      </c>
    </row>
    <row r="2645" spans="1:14" x14ac:dyDescent="0.3">
      <c r="A2645" s="3" t="s">
        <v>4730</v>
      </c>
      <c r="B2645" s="4">
        <v>42477</v>
      </c>
      <c r="C2645" s="12" t="str">
        <f t="shared" si="41"/>
        <v>2016/04</v>
      </c>
      <c r="D2645" s="4">
        <v>42481</v>
      </c>
      <c r="E2645" s="3" t="s">
        <v>11</v>
      </c>
      <c r="F2645" s="3" t="s">
        <v>115</v>
      </c>
      <c r="G2645" s="3" t="s">
        <v>2045</v>
      </c>
      <c r="H2645" s="5">
        <v>36792</v>
      </c>
      <c r="I2645" s="2">
        <v>1</v>
      </c>
      <c r="J2645" s="2">
        <v>2</v>
      </c>
      <c r="K2645" s="2">
        <v>4.1391</v>
      </c>
      <c r="L2645" s="18" t="str">
        <f>VLOOKUP(F2645,'BD customers'!$1:$1048576,2,FALSE)</f>
        <v>Ben Ferrer</v>
      </c>
      <c r="M2645" s="2">
        <f>MATCH(orders[[#This Row],[Product ID]],'BD product'!A:A,0)</f>
        <v>523</v>
      </c>
      <c r="N2645" s="2" t="str" cm="1">
        <f t="array" ref="N2645">INDEX('BD product'!A:D,M2645,2)</f>
        <v>Technology</v>
      </c>
    </row>
    <row r="2646" spans="1:14" x14ac:dyDescent="0.3">
      <c r="A2646" s="3" t="s">
        <v>4730</v>
      </c>
      <c r="B2646" s="4">
        <v>42477</v>
      </c>
      <c r="C2646" s="12" t="str">
        <f t="shared" si="41"/>
        <v>2016/04</v>
      </c>
      <c r="D2646" s="4">
        <v>42481</v>
      </c>
      <c r="E2646" s="3" t="s">
        <v>11</v>
      </c>
      <c r="F2646" s="3" t="s">
        <v>115</v>
      </c>
      <c r="G2646" s="3" t="s">
        <v>1632</v>
      </c>
      <c r="H2646" s="5">
        <v>18624</v>
      </c>
      <c r="I2646" s="2">
        <v>8</v>
      </c>
      <c r="J2646" s="2">
        <v>2</v>
      </c>
      <c r="K2646" s="2">
        <v>6.2855999999999996</v>
      </c>
      <c r="L2646" s="18" t="str">
        <f>VLOOKUP(F2646,'BD customers'!$1:$1048576,2,FALSE)</f>
        <v>Ben Ferrer</v>
      </c>
      <c r="M2646" s="2">
        <f>MATCH(orders[[#This Row],[Product ID]],'BD product'!A:A,0)</f>
        <v>398</v>
      </c>
      <c r="N2646" s="2" t="str" cm="1">
        <f t="array" ref="N2646">INDEX('BD product'!A:D,M2646,2)</f>
        <v>Furniture</v>
      </c>
    </row>
    <row r="2647" spans="1:14" x14ac:dyDescent="0.3">
      <c r="A2647" s="3" t="s">
        <v>4731</v>
      </c>
      <c r="B2647" s="4">
        <v>41889</v>
      </c>
      <c r="C2647" s="12" t="str">
        <f t="shared" si="41"/>
        <v>2014/09</v>
      </c>
      <c r="D2647" s="4">
        <v>41894</v>
      </c>
      <c r="E2647" s="3" t="s">
        <v>11</v>
      </c>
      <c r="F2647" s="3" t="s">
        <v>1180</v>
      </c>
      <c r="G2647" s="3" t="s">
        <v>3411</v>
      </c>
      <c r="H2647" s="5">
        <v>5769</v>
      </c>
      <c r="I2647" s="2">
        <v>3</v>
      </c>
      <c r="J2647" s="2">
        <v>0</v>
      </c>
      <c r="K2647" s="2">
        <v>23.652899999999999</v>
      </c>
      <c r="L2647" s="18" t="str">
        <f>VLOOKUP(F2647,'BD customers'!$1:$1048576,2,FALSE)</f>
        <v>Tom Boeckenhauer</v>
      </c>
      <c r="M2647" s="2">
        <f>MATCH(orders[[#This Row],[Product ID]],'BD product'!A:A,0)</f>
        <v>1008</v>
      </c>
      <c r="N2647" s="2" t="str" cm="1">
        <f t="array" ref="N2647">INDEX('BD product'!A:D,M2647,2)</f>
        <v>Furniture</v>
      </c>
    </row>
    <row r="2648" spans="1:14" x14ac:dyDescent="0.3">
      <c r="A2648" s="3" t="s">
        <v>4731</v>
      </c>
      <c r="B2648" s="4">
        <v>41889</v>
      </c>
      <c r="C2648" s="12" t="str">
        <f t="shared" si="41"/>
        <v>2014/09</v>
      </c>
      <c r="D2648" s="4">
        <v>41894</v>
      </c>
      <c r="E2648" s="3" t="s">
        <v>11</v>
      </c>
      <c r="F2648" s="3" t="s">
        <v>1180</v>
      </c>
      <c r="G2648" s="3" t="s">
        <v>4732</v>
      </c>
      <c r="H2648" s="5">
        <v>4281</v>
      </c>
      <c r="I2648" s="2">
        <v>3</v>
      </c>
      <c r="J2648" s="2">
        <v>0</v>
      </c>
      <c r="K2648" s="2">
        <v>20.120699999999999</v>
      </c>
      <c r="L2648" s="18" t="str">
        <f>VLOOKUP(F2648,'BD customers'!$1:$1048576,2,FALSE)</f>
        <v>Tom Boeckenhauer</v>
      </c>
      <c r="M2648" s="2">
        <f>MATCH(orders[[#This Row],[Product ID]],'BD product'!A:A,0)</f>
        <v>1397</v>
      </c>
      <c r="N2648" s="2" t="str" cm="1">
        <f t="array" ref="N2648">INDEX('BD product'!A:D,M2648,2)</f>
        <v>Office Supplies</v>
      </c>
    </row>
    <row r="2649" spans="1:14" x14ac:dyDescent="0.3">
      <c r="A2649" s="3" t="s">
        <v>4731</v>
      </c>
      <c r="B2649" s="4">
        <v>41889</v>
      </c>
      <c r="C2649" s="12" t="str">
        <f t="shared" si="41"/>
        <v>2014/09</v>
      </c>
      <c r="D2649" s="4">
        <v>41894</v>
      </c>
      <c r="E2649" s="3" t="s">
        <v>11</v>
      </c>
      <c r="F2649" s="3" t="s">
        <v>1180</v>
      </c>
      <c r="G2649" s="3" t="s">
        <v>4734</v>
      </c>
      <c r="H2649" s="5">
        <v>1296</v>
      </c>
      <c r="I2649" s="2">
        <v>2</v>
      </c>
      <c r="J2649" s="2">
        <v>0</v>
      </c>
      <c r="K2649" s="2">
        <v>6.2207999999999997</v>
      </c>
      <c r="L2649" s="18" t="str">
        <f>VLOOKUP(F2649,'BD customers'!$1:$1048576,2,FALSE)</f>
        <v>Tom Boeckenhauer</v>
      </c>
      <c r="M2649" s="2">
        <f>MATCH(orders[[#This Row],[Product ID]],'BD product'!A:A,0)</f>
        <v>1398</v>
      </c>
      <c r="N2649" s="2" t="str" cm="1">
        <f t="array" ref="N2649">INDEX('BD product'!A:D,M2649,2)</f>
        <v>Office Supplies</v>
      </c>
    </row>
    <row r="2650" spans="1:14" x14ac:dyDescent="0.3">
      <c r="A2650" s="3" t="s">
        <v>4731</v>
      </c>
      <c r="B2650" s="4">
        <v>41889</v>
      </c>
      <c r="C2650" s="12" t="str">
        <f t="shared" si="41"/>
        <v>2014/09</v>
      </c>
      <c r="D2650" s="4">
        <v>41894</v>
      </c>
      <c r="E2650" s="3" t="s">
        <v>11</v>
      </c>
      <c r="F2650" s="3" t="s">
        <v>1180</v>
      </c>
      <c r="G2650" s="3" t="s">
        <v>4625</v>
      </c>
      <c r="H2650" s="5">
        <v>82188</v>
      </c>
      <c r="I2650" s="2">
        <v>6</v>
      </c>
      <c r="J2650" s="2">
        <v>0</v>
      </c>
      <c r="K2650" s="2">
        <v>213.68879999999999</v>
      </c>
      <c r="L2650" s="18" t="str">
        <f>VLOOKUP(F2650,'BD customers'!$1:$1048576,2,FALSE)</f>
        <v>Tom Boeckenhauer</v>
      </c>
      <c r="M2650" s="2">
        <f>MATCH(orders[[#This Row],[Product ID]],'BD product'!A:A,0)</f>
        <v>1371</v>
      </c>
      <c r="N2650" s="2" t="str" cm="1">
        <f t="array" ref="N2650">INDEX('BD product'!A:D,M2650,2)</f>
        <v>Furniture</v>
      </c>
    </row>
    <row r="2651" spans="1:14" x14ac:dyDescent="0.3">
      <c r="A2651" s="3" t="s">
        <v>4731</v>
      </c>
      <c r="B2651" s="4">
        <v>41889</v>
      </c>
      <c r="C2651" s="12" t="str">
        <f t="shared" si="41"/>
        <v>2014/09</v>
      </c>
      <c r="D2651" s="4">
        <v>41894</v>
      </c>
      <c r="E2651" s="3" t="s">
        <v>11</v>
      </c>
      <c r="F2651" s="3" t="s">
        <v>1180</v>
      </c>
      <c r="G2651" s="3" t="s">
        <v>669</v>
      </c>
      <c r="H2651" s="5">
        <v>10485</v>
      </c>
      <c r="I2651" s="2">
        <v>3</v>
      </c>
      <c r="J2651" s="2">
        <v>0</v>
      </c>
      <c r="K2651" s="2">
        <v>28.3095</v>
      </c>
      <c r="L2651" s="18" t="str">
        <f>VLOOKUP(F2651,'BD customers'!$1:$1048576,2,FALSE)</f>
        <v>Tom Boeckenhauer</v>
      </c>
      <c r="M2651" s="2">
        <f>MATCH(orders[[#This Row],[Product ID]],'BD product'!A:A,0)</f>
        <v>141</v>
      </c>
      <c r="N2651" s="2" t="str" cm="1">
        <f t="array" ref="N2651">INDEX('BD product'!A:D,M2651,2)</f>
        <v>Technology</v>
      </c>
    </row>
    <row r="2652" spans="1:14" x14ac:dyDescent="0.3">
      <c r="A2652" s="3" t="s">
        <v>4736</v>
      </c>
      <c r="B2652" s="4">
        <v>42639</v>
      </c>
      <c r="C2652" s="12" t="str">
        <f t="shared" si="41"/>
        <v>2016/09</v>
      </c>
      <c r="D2652" s="4">
        <v>42644</v>
      </c>
      <c r="E2652" s="3" t="s">
        <v>21</v>
      </c>
      <c r="F2652" s="3" t="s">
        <v>650</v>
      </c>
      <c r="G2652" s="3" t="s">
        <v>3123</v>
      </c>
      <c r="H2652" s="5">
        <v>4249575</v>
      </c>
      <c r="I2652" s="2">
        <v>5</v>
      </c>
      <c r="J2652" s="2">
        <v>15</v>
      </c>
      <c r="K2652" s="2">
        <v>1.9998</v>
      </c>
      <c r="L2652" s="18" t="str">
        <f>VLOOKUP(F2652,'BD customers'!$1:$1048576,2,FALSE)</f>
        <v>Sally Hughsby</v>
      </c>
      <c r="M2652" s="2">
        <f>MATCH(orders[[#This Row],[Product ID]],'BD product'!A:A,0)</f>
        <v>901</v>
      </c>
      <c r="N2652" s="2" t="str" cm="1">
        <f t="array" ref="N2652">INDEX('BD product'!A:D,M2652,2)</f>
        <v>Furniture</v>
      </c>
    </row>
    <row r="2653" spans="1:14" x14ac:dyDescent="0.3">
      <c r="A2653" s="3" t="s">
        <v>4737</v>
      </c>
      <c r="B2653" s="4">
        <v>42995</v>
      </c>
      <c r="C2653" s="12" t="str">
        <f t="shared" si="41"/>
        <v>2017/09</v>
      </c>
      <c r="D2653" s="4">
        <v>42999</v>
      </c>
      <c r="E2653" s="3" t="s">
        <v>11</v>
      </c>
      <c r="F2653" s="3" t="s">
        <v>1205</v>
      </c>
      <c r="G2653" s="3" t="s">
        <v>4607</v>
      </c>
      <c r="H2653" s="5">
        <v>10776</v>
      </c>
      <c r="I2653" s="2">
        <v>3</v>
      </c>
      <c r="J2653" s="2">
        <v>2</v>
      </c>
      <c r="K2653" s="2">
        <v>3.5022000000000002</v>
      </c>
      <c r="L2653" s="18" t="str">
        <f>VLOOKUP(F2653,'BD customers'!$1:$1048576,2,FALSE)</f>
        <v>Alan Schoenberger</v>
      </c>
      <c r="M2653" s="2">
        <f>MATCH(orders[[#This Row],[Product ID]],'BD product'!A:A,0)</f>
        <v>1368</v>
      </c>
      <c r="N2653" s="2" t="str" cm="1">
        <f t="array" ref="N2653">INDEX('BD product'!A:D,M2653,2)</f>
        <v>Office Supplies</v>
      </c>
    </row>
    <row r="2654" spans="1:14" x14ac:dyDescent="0.3">
      <c r="A2654" s="3" t="s">
        <v>4737</v>
      </c>
      <c r="B2654" s="4">
        <v>42995</v>
      </c>
      <c r="C2654" s="12" t="str">
        <f t="shared" si="41"/>
        <v>2017/09</v>
      </c>
      <c r="D2654" s="4">
        <v>42999</v>
      </c>
      <c r="E2654" s="3" t="s">
        <v>11</v>
      </c>
      <c r="F2654" s="3" t="s">
        <v>1205</v>
      </c>
      <c r="G2654" s="3" t="s">
        <v>2578</v>
      </c>
      <c r="H2654" s="5">
        <v>11784</v>
      </c>
      <c r="I2654" s="2">
        <v>3</v>
      </c>
      <c r="J2654" s="2">
        <v>2</v>
      </c>
      <c r="K2654" s="2">
        <v>4.2717000000000001</v>
      </c>
      <c r="L2654" s="18" t="str">
        <f>VLOOKUP(F2654,'BD customers'!$1:$1048576,2,FALSE)</f>
        <v>Alan Schoenberger</v>
      </c>
      <c r="M2654" s="2">
        <f>MATCH(orders[[#This Row],[Product ID]],'BD product'!A:A,0)</f>
        <v>698</v>
      </c>
      <c r="N2654" s="2" t="str" cm="1">
        <f t="array" ref="N2654">INDEX('BD product'!A:D,M2654,2)</f>
        <v>Office Supplies</v>
      </c>
    </row>
    <row r="2655" spans="1:14" x14ac:dyDescent="0.3">
      <c r="A2655" s="3" t="s">
        <v>4737</v>
      </c>
      <c r="B2655" s="4">
        <v>42995</v>
      </c>
      <c r="C2655" s="12" t="str">
        <f t="shared" si="41"/>
        <v>2017/09</v>
      </c>
      <c r="D2655" s="4">
        <v>42999</v>
      </c>
      <c r="E2655" s="3" t="s">
        <v>11</v>
      </c>
      <c r="F2655" s="3" t="s">
        <v>1205</v>
      </c>
      <c r="G2655" s="3" t="s">
        <v>4738</v>
      </c>
      <c r="H2655" s="5">
        <v>16488</v>
      </c>
      <c r="I2655" s="2">
        <v>3</v>
      </c>
      <c r="J2655" s="2">
        <v>0</v>
      </c>
      <c r="K2655" s="2">
        <v>80.791200000000003</v>
      </c>
      <c r="L2655" s="18" t="str">
        <f>VLOOKUP(F2655,'BD customers'!$1:$1048576,2,FALSE)</f>
        <v>Alan Schoenberger</v>
      </c>
      <c r="M2655" s="2">
        <f>MATCH(orders[[#This Row],[Product ID]],'BD product'!A:A,0)</f>
        <v>1399</v>
      </c>
      <c r="N2655" s="2" t="str" cm="1">
        <f t="array" ref="N2655">INDEX('BD product'!A:D,M2655,2)</f>
        <v>Office Supplies</v>
      </c>
    </row>
    <row r="2656" spans="1:14" x14ac:dyDescent="0.3">
      <c r="A2656" s="3" t="s">
        <v>4737</v>
      </c>
      <c r="B2656" s="4">
        <v>42995</v>
      </c>
      <c r="C2656" s="12" t="str">
        <f t="shared" si="41"/>
        <v>2017/09</v>
      </c>
      <c r="D2656" s="4">
        <v>42999</v>
      </c>
      <c r="E2656" s="3" t="s">
        <v>11</v>
      </c>
      <c r="F2656" s="3" t="s">
        <v>1205</v>
      </c>
      <c r="G2656" s="3" t="s">
        <v>4740</v>
      </c>
      <c r="H2656" s="5">
        <v>129294</v>
      </c>
      <c r="I2656" s="2">
        <v>3</v>
      </c>
      <c r="J2656" s="2">
        <v>0</v>
      </c>
      <c r="K2656" s="2">
        <v>77.576400000000007</v>
      </c>
      <c r="L2656" s="18" t="str">
        <f>VLOOKUP(F2656,'BD customers'!$1:$1048576,2,FALSE)</f>
        <v>Alan Schoenberger</v>
      </c>
      <c r="M2656" s="2">
        <f>MATCH(orders[[#This Row],[Product ID]],'BD product'!A:A,0)</f>
        <v>1400</v>
      </c>
      <c r="N2656" s="2" t="str" cm="1">
        <f t="array" ref="N2656">INDEX('BD product'!A:D,M2656,2)</f>
        <v>Furniture</v>
      </c>
    </row>
    <row r="2657" spans="1:14" x14ac:dyDescent="0.3">
      <c r="A2657" s="3" t="s">
        <v>4737</v>
      </c>
      <c r="B2657" s="4">
        <v>42995</v>
      </c>
      <c r="C2657" s="12" t="str">
        <f t="shared" si="41"/>
        <v>2017/09</v>
      </c>
      <c r="D2657" s="4">
        <v>42999</v>
      </c>
      <c r="E2657" s="3" t="s">
        <v>11</v>
      </c>
      <c r="F2657" s="3" t="s">
        <v>1205</v>
      </c>
      <c r="G2657" s="3" t="s">
        <v>4742</v>
      </c>
      <c r="H2657" s="5">
        <v>25584</v>
      </c>
      <c r="I2657" s="2">
        <v>2</v>
      </c>
      <c r="J2657" s="2">
        <v>2</v>
      </c>
      <c r="K2657" s="2">
        <v>8.9543999999999997</v>
      </c>
      <c r="L2657" s="18" t="str">
        <f>VLOOKUP(F2657,'BD customers'!$1:$1048576,2,FALSE)</f>
        <v>Alan Schoenberger</v>
      </c>
      <c r="M2657" s="2">
        <f>MATCH(orders[[#This Row],[Product ID]],'BD product'!A:A,0)</f>
        <v>1401</v>
      </c>
      <c r="N2657" s="2" t="str" cm="1">
        <f t="array" ref="N2657">INDEX('BD product'!A:D,M2657,2)</f>
        <v>Office Supplies</v>
      </c>
    </row>
    <row r="2658" spans="1:14" x14ac:dyDescent="0.3">
      <c r="A2658" s="3" t="s">
        <v>4737</v>
      </c>
      <c r="B2658" s="4">
        <v>42995</v>
      </c>
      <c r="C2658" s="12" t="str">
        <f t="shared" si="41"/>
        <v>2017/09</v>
      </c>
      <c r="D2658" s="4">
        <v>42999</v>
      </c>
      <c r="E2658" s="3" t="s">
        <v>11</v>
      </c>
      <c r="F2658" s="3" t="s">
        <v>1205</v>
      </c>
      <c r="G2658" s="3" t="s">
        <v>2084</v>
      </c>
      <c r="H2658" s="5">
        <v>26174</v>
      </c>
      <c r="I2658" s="2">
        <v>2</v>
      </c>
      <c r="J2658" s="2">
        <v>0</v>
      </c>
      <c r="K2658" s="2">
        <v>6.5434999999999999</v>
      </c>
      <c r="L2658" s="18" t="str">
        <f>VLOOKUP(F2658,'BD customers'!$1:$1048576,2,FALSE)</f>
        <v>Alan Schoenberger</v>
      </c>
      <c r="M2658" s="2">
        <f>MATCH(orders[[#This Row],[Product ID]],'BD product'!A:A,0)</f>
        <v>535</v>
      </c>
      <c r="N2658" s="2" t="str" cm="1">
        <f t="array" ref="N2658">INDEX('BD product'!A:D,M2658,2)</f>
        <v>Office Supplies</v>
      </c>
    </row>
    <row r="2659" spans="1:14" x14ac:dyDescent="0.3">
      <c r="A2659" s="3" t="s">
        <v>4737</v>
      </c>
      <c r="B2659" s="4">
        <v>42995</v>
      </c>
      <c r="C2659" s="12" t="str">
        <f t="shared" si="41"/>
        <v>2017/09</v>
      </c>
      <c r="D2659" s="4">
        <v>42999</v>
      </c>
      <c r="E2659" s="3" t="s">
        <v>11</v>
      </c>
      <c r="F2659" s="3" t="s">
        <v>1205</v>
      </c>
      <c r="G2659" s="3" t="s">
        <v>2824</v>
      </c>
      <c r="H2659" s="5">
        <v>144</v>
      </c>
      <c r="I2659" s="2">
        <v>5</v>
      </c>
      <c r="J2659" s="2">
        <v>0</v>
      </c>
      <c r="K2659" s="2">
        <v>0.7056</v>
      </c>
      <c r="L2659" s="18" t="str">
        <f>VLOOKUP(F2659,'BD customers'!$1:$1048576,2,FALSE)</f>
        <v>Alan Schoenberger</v>
      </c>
      <c r="M2659" s="2">
        <f>MATCH(orders[[#This Row],[Product ID]],'BD product'!A:A,0)</f>
        <v>784</v>
      </c>
      <c r="N2659" s="2" t="str" cm="1">
        <f t="array" ref="N2659">INDEX('BD product'!A:D,M2659,2)</f>
        <v>Office Supplies</v>
      </c>
    </row>
    <row r="2660" spans="1:14" x14ac:dyDescent="0.3">
      <c r="A2660" s="3" t="s">
        <v>4744</v>
      </c>
      <c r="B2660" s="4">
        <v>42598</v>
      </c>
      <c r="C2660" s="12" t="str">
        <f t="shared" si="41"/>
        <v>2016/08</v>
      </c>
      <c r="D2660" s="4">
        <v>42602</v>
      </c>
      <c r="E2660" s="3" t="s">
        <v>21</v>
      </c>
      <c r="F2660" s="3" t="s">
        <v>105</v>
      </c>
      <c r="G2660" s="3" t="s">
        <v>653</v>
      </c>
      <c r="H2660" s="5">
        <v>1086</v>
      </c>
      <c r="I2660" s="2">
        <v>3</v>
      </c>
      <c r="J2660" s="2">
        <v>0</v>
      </c>
      <c r="K2660" s="2">
        <v>5.1041999999999996</v>
      </c>
      <c r="L2660" s="18" t="str">
        <f>VLOOKUP(F2660,'BD customers'!$1:$1048576,2,FALSE)</f>
        <v>Pete Kriz</v>
      </c>
      <c r="M2660" s="2">
        <f>MATCH(orders[[#This Row],[Product ID]],'BD product'!A:A,0)</f>
        <v>137</v>
      </c>
      <c r="N2660" s="2" t="str" cm="1">
        <f t="array" ref="N2660">INDEX('BD product'!A:D,M2660,2)</f>
        <v>Office Supplies</v>
      </c>
    </row>
    <row r="2661" spans="1:14" x14ac:dyDescent="0.3">
      <c r="A2661" s="3" t="s">
        <v>4745</v>
      </c>
      <c r="B2661" s="4">
        <v>42362</v>
      </c>
      <c r="C2661" s="12" t="str">
        <f t="shared" si="41"/>
        <v>2015/12</v>
      </c>
      <c r="D2661" s="4">
        <v>42366</v>
      </c>
      <c r="E2661" s="3" t="s">
        <v>21</v>
      </c>
      <c r="F2661" s="3" t="s">
        <v>2237</v>
      </c>
      <c r="G2661" s="3" t="s">
        <v>739</v>
      </c>
      <c r="H2661" s="5">
        <v>88384</v>
      </c>
      <c r="I2661" s="2">
        <v>4</v>
      </c>
      <c r="J2661" s="2">
        <v>2</v>
      </c>
      <c r="K2661" s="2">
        <v>9.9431999999999992</v>
      </c>
      <c r="L2661" s="18" t="str">
        <f>VLOOKUP(F2661,'BD customers'!$1:$1048576,2,FALSE)</f>
        <v>Harold Ryan</v>
      </c>
      <c r="M2661" s="2">
        <f>MATCH(orders[[#This Row],[Product ID]],'BD product'!A:A,0)</f>
        <v>159</v>
      </c>
      <c r="N2661" s="2" t="str" cm="1">
        <f t="array" ref="N2661">INDEX('BD product'!A:D,M2661,2)</f>
        <v>Furniture</v>
      </c>
    </row>
    <row r="2662" spans="1:14" x14ac:dyDescent="0.3">
      <c r="A2662" s="3" t="s">
        <v>4746</v>
      </c>
      <c r="B2662" s="4">
        <v>43067</v>
      </c>
      <c r="C2662" s="12" t="str">
        <f t="shared" si="41"/>
        <v>2017/11</v>
      </c>
      <c r="D2662" s="4">
        <v>43071</v>
      </c>
      <c r="E2662" s="3" t="s">
        <v>21</v>
      </c>
      <c r="F2662" s="3" t="s">
        <v>2856</v>
      </c>
      <c r="G2662" s="3" t="s">
        <v>4747</v>
      </c>
      <c r="H2662" s="5">
        <v>197989</v>
      </c>
      <c r="I2662" s="2">
        <v>11</v>
      </c>
      <c r="J2662" s="2">
        <v>0</v>
      </c>
      <c r="K2662" s="2">
        <v>494.97250000000003</v>
      </c>
      <c r="L2662" s="18" t="str">
        <f>VLOOKUP(F2662,'BD customers'!$1:$1048576,2,FALSE)</f>
        <v>Deirdre Greer</v>
      </c>
      <c r="M2662" s="2">
        <f>MATCH(orders[[#This Row],[Product ID]],'BD product'!A:A,0)</f>
        <v>1402</v>
      </c>
      <c r="N2662" s="2" t="str" cm="1">
        <f t="array" ref="N2662">INDEX('BD product'!A:D,M2662,2)</f>
        <v>Technology</v>
      </c>
    </row>
    <row r="2663" spans="1:14" x14ac:dyDescent="0.3">
      <c r="A2663" s="3" t="s">
        <v>4746</v>
      </c>
      <c r="B2663" s="4">
        <v>43067</v>
      </c>
      <c r="C2663" s="12" t="str">
        <f t="shared" si="41"/>
        <v>2017/11</v>
      </c>
      <c r="D2663" s="4">
        <v>43071</v>
      </c>
      <c r="E2663" s="3" t="s">
        <v>21</v>
      </c>
      <c r="F2663" s="3" t="s">
        <v>2856</v>
      </c>
      <c r="G2663" s="3" t="s">
        <v>3096</v>
      </c>
      <c r="H2663" s="5">
        <v>7996</v>
      </c>
      <c r="I2663" s="2">
        <v>2</v>
      </c>
      <c r="J2663" s="2">
        <v>0</v>
      </c>
      <c r="K2663" s="2">
        <v>3.5981999999999998</v>
      </c>
      <c r="L2663" s="18" t="str">
        <f>VLOOKUP(F2663,'BD customers'!$1:$1048576,2,FALSE)</f>
        <v>Deirdre Greer</v>
      </c>
      <c r="M2663" s="2">
        <f>MATCH(orders[[#This Row],[Product ID]],'BD product'!A:A,0)</f>
        <v>891</v>
      </c>
      <c r="N2663" s="2" t="str" cm="1">
        <f t="array" ref="N2663">INDEX('BD product'!A:D,M2663,2)</f>
        <v>Office Supplies</v>
      </c>
    </row>
    <row r="2664" spans="1:14" x14ac:dyDescent="0.3">
      <c r="A2664" s="3" t="s">
        <v>4749</v>
      </c>
      <c r="B2664" s="4">
        <v>42839</v>
      </c>
      <c r="C2664" s="12" t="str">
        <f t="shared" si="41"/>
        <v>2017/04</v>
      </c>
      <c r="D2664" s="4">
        <v>42840</v>
      </c>
      <c r="E2664" s="3" t="s">
        <v>64</v>
      </c>
      <c r="F2664" s="3" t="s">
        <v>4750</v>
      </c>
      <c r="G2664" s="3" t="s">
        <v>1051</v>
      </c>
      <c r="H2664" s="5">
        <v>876</v>
      </c>
      <c r="I2664" s="2">
        <v>2</v>
      </c>
      <c r="J2664" s="2">
        <v>0</v>
      </c>
      <c r="K2664" s="2">
        <v>4.2047999999999996</v>
      </c>
      <c r="L2664" s="18" t="str">
        <f>VLOOKUP(F2664,'BD customers'!$1:$1048576,2,FALSE)</f>
        <v>Craig Leslie</v>
      </c>
      <c r="M2664" s="2">
        <f>MATCH(orders[[#This Row],[Product ID]],'BD product'!A:A,0)</f>
        <v>238</v>
      </c>
      <c r="N2664" s="2" t="str" cm="1">
        <f t="array" ref="N2664">INDEX('BD product'!A:D,M2664,2)</f>
        <v>Office Supplies</v>
      </c>
    </row>
    <row r="2665" spans="1:14" x14ac:dyDescent="0.3">
      <c r="A2665" s="3" t="s">
        <v>4751</v>
      </c>
      <c r="B2665" s="4">
        <v>42491</v>
      </c>
      <c r="C2665" s="12" t="str">
        <f t="shared" si="41"/>
        <v>2016/05</v>
      </c>
      <c r="D2665" s="4">
        <v>42494</v>
      </c>
      <c r="E2665" s="3" t="s">
        <v>64</v>
      </c>
      <c r="F2665" s="3" t="s">
        <v>392</v>
      </c>
      <c r="G2665" s="3" t="s">
        <v>2400</v>
      </c>
      <c r="H2665" s="5">
        <v>3984</v>
      </c>
      <c r="I2665" s="2">
        <v>1</v>
      </c>
      <c r="J2665" s="2">
        <v>2</v>
      </c>
      <c r="K2665" s="2">
        <v>1.2948</v>
      </c>
      <c r="L2665" s="18" t="str">
        <f>VLOOKUP(F2665,'BD customers'!$1:$1048576,2,FALSE)</f>
        <v>Herbert Flentye</v>
      </c>
      <c r="M2665" s="2">
        <f>MATCH(orders[[#This Row],[Product ID]],'BD product'!A:A,0)</f>
        <v>641</v>
      </c>
      <c r="N2665" s="2" t="str" cm="1">
        <f t="array" ref="N2665">INDEX('BD product'!A:D,M2665,2)</f>
        <v>Office Supplies</v>
      </c>
    </row>
    <row r="2666" spans="1:14" x14ac:dyDescent="0.3">
      <c r="A2666" s="3" t="s">
        <v>4751</v>
      </c>
      <c r="B2666" s="4">
        <v>42491</v>
      </c>
      <c r="C2666" s="12" t="str">
        <f t="shared" si="41"/>
        <v>2016/05</v>
      </c>
      <c r="D2666" s="4">
        <v>42494</v>
      </c>
      <c r="E2666" s="3" t="s">
        <v>64</v>
      </c>
      <c r="F2666" s="3" t="s">
        <v>392</v>
      </c>
      <c r="G2666" s="3" t="s">
        <v>594</v>
      </c>
      <c r="H2666" s="5">
        <v>37062</v>
      </c>
      <c r="I2666" s="2">
        <v>3</v>
      </c>
      <c r="J2666" s="2">
        <v>4</v>
      </c>
      <c r="K2666" s="2">
        <v>-14.207100000000001</v>
      </c>
      <c r="L2666" s="18" t="str">
        <f>VLOOKUP(F2666,'BD customers'!$1:$1048576,2,FALSE)</f>
        <v>Herbert Flentye</v>
      </c>
      <c r="M2666" s="2">
        <f>MATCH(orders[[#This Row],[Product ID]],'BD product'!A:A,0)</f>
        <v>123</v>
      </c>
      <c r="N2666" s="2" t="str" cm="1">
        <f t="array" ref="N2666">INDEX('BD product'!A:D,M2666,2)</f>
        <v>Furniture</v>
      </c>
    </row>
    <row r="2667" spans="1:14" x14ac:dyDescent="0.3">
      <c r="A2667" s="3" t="s">
        <v>4751</v>
      </c>
      <c r="B2667" s="4">
        <v>42491</v>
      </c>
      <c r="C2667" s="12" t="str">
        <f t="shared" si="41"/>
        <v>2016/05</v>
      </c>
      <c r="D2667" s="4">
        <v>42494</v>
      </c>
      <c r="E2667" s="3" t="s">
        <v>64</v>
      </c>
      <c r="F2667" s="3" t="s">
        <v>392</v>
      </c>
      <c r="G2667" s="3" t="s">
        <v>3933</v>
      </c>
      <c r="H2667" s="5">
        <v>2742</v>
      </c>
      <c r="I2667" s="2">
        <v>2</v>
      </c>
      <c r="J2667" s="2">
        <v>7</v>
      </c>
      <c r="K2667" s="2">
        <v>-2.0108000000000001</v>
      </c>
      <c r="L2667" s="18" t="str">
        <f>VLOOKUP(F2667,'BD customers'!$1:$1048576,2,FALSE)</f>
        <v>Herbert Flentye</v>
      </c>
      <c r="M2667" s="2">
        <f>MATCH(orders[[#This Row],[Product ID]],'BD product'!A:A,0)</f>
        <v>1205</v>
      </c>
      <c r="N2667" s="2" t="str" cm="1">
        <f t="array" ref="N2667">INDEX('BD product'!A:D,M2667,2)</f>
        <v>Office Supplies</v>
      </c>
    </row>
    <row r="2668" spans="1:14" x14ac:dyDescent="0.3">
      <c r="A2668" s="3" t="s">
        <v>4752</v>
      </c>
      <c r="B2668" s="4">
        <v>42644</v>
      </c>
      <c r="C2668" s="12" t="str">
        <f t="shared" si="41"/>
        <v>2016/10</v>
      </c>
      <c r="D2668" s="4">
        <v>42644</v>
      </c>
      <c r="E2668" s="3" t="s">
        <v>41</v>
      </c>
      <c r="F2668" s="3" t="s">
        <v>4753</v>
      </c>
      <c r="G2668" s="3" t="s">
        <v>979</v>
      </c>
      <c r="H2668" s="5">
        <v>79512</v>
      </c>
      <c r="I2668" s="2">
        <v>3</v>
      </c>
      <c r="J2668" s="2">
        <v>2</v>
      </c>
      <c r="K2668" s="2">
        <v>20.8719</v>
      </c>
      <c r="L2668" s="18" t="str">
        <f>VLOOKUP(F2668,'BD customers'!$1:$1048576,2,FALSE)</f>
        <v>Hunter Glantz</v>
      </c>
      <c r="M2668" s="2">
        <f>MATCH(orders[[#This Row],[Product ID]],'BD product'!A:A,0)</f>
        <v>219</v>
      </c>
      <c r="N2668" s="2" t="str" cm="1">
        <f t="array" ref="N2668">INDEX('BD product'!A:D,M2668,2)</f>
        <v>Technology</v>
      </c>
    </row>
    <row r="2669" spans="1:14" x14ac:dyDescent="0.3">
      <c r="A2669" s="3" t="s">
        <v>4752</v>
      </c>
      <c r="B2669" s="4">
        <v>42644</v>
      </c>
      <c r="C2669" s="12" t="str">
        <f t="shared" si="41"/>
        <v>2016/10</v>
      </c>
      <c r="D2669" s="4">
        <v>42644</v>
      </c>
      <c r="E2669" s="3" t="s">
        <v>41</v>
      </c>
      <c r="F2669" s="3" t="s">
        <v>4753</v>
      </c>
      <c r="G2669" s="3" t="s">
        <v>1133</v>
      </c>
      <c r="H2669" s="5">
        <v>28352</v>
      </c>
      <c r="I2669" s="2">
        <v>1</v>
      </c>
      <c r="J2669" s="2">
        <v>2</v>
      </c>
      <c r="K2669" s="2">
        <v>9.5687999999999995</v>
      </c>
      <c r="L2669" s="18" t="str">
        <f>VLOOKUP(F2669,'BD customers'!$1:$1048576,2,FALSE)</f>
        <v>Hunter Glantz</v>
      </c>
      <c r="M2669" s="2">
        <f>MATCH(orders[[#This Row],[Product ID]],'BD product'!A:A,0)</f>
        <v>260</v>
      </c>
      <c r="N2669" s="2" t="str" cm="1">
        <f t="array" ref="N2669">INDEX('BD product'!A:D,M2669,2)</f>
        <v>Office Supplies</v>
      </c>
    </row>
    <row r="2670" spans="1:14" x14ac:dyDescent="0.3">
      <c r="A2670" s="3" t="s">
        <v>4754</v>
      </c>
      <c r="B2670" s="4">
        <v>42241</v>
      </c>
      <c r="C2670" s="12" t="str">
        <f t="shared" si="41"/>
        <v>2015/08</v>
      </c>
      <c r="D2670" s="4">
        <v>42246</v>
      </c>
      <c r="E2670" s="3" t="s">
        <v>21</v>
      </c>
      <c r="F2670" s="3" t="s">
        <v>4755</v>
      </c>
      <c r="G2670" s="3" t="s">
        <v>134</v>
      </c>
      <c r="H2670" s="5">
        <v>40784</v>
      </c>
      <c r="I2670" s="2">
        <v>1</v>
      </c>
      <c r="J2670" s="2">
        <v>2</v>
      </c>
      <c r="K2670" s="2">
        <v>4.5881999999999996</v>
      </c>
      <c r="L2670" s="18" t="str">
        <f>VLOOKUP(F2670,'BD customers'!$1:$1048576,2,FALSE)</f>
        <v>Nancy Lomonaco</v>
      </c>
      <c r="M2670" s="2">
        <f>MATCH(orders[[#This Row],[Product ID]],'BD product'!A:A,0)</f>
        <v>25</v>
      </c>
      <c r="N2670" s="2" t="str" cm="1">
        <f t="array" ref="N2670">INDEX('BD product'!A:D,M2670,2)</f>
        <v>Furniture</v>
      </c>
    </row>
    <row r="2671" spans="1:14" x14ac:dyDescent="0.3">
      <c r="A2671" s="3" t="s">
        <v>4754</v>
      </c>
      <c r="B2671" s="4">
        <v>42241</v>
      </c>
      <c r="C2671" s="12" t="str">
        <f t="shared" si="41"/>
        <v>2015/08</v>
      </c>
      <c r="D2671" s="4">
        <v>42246</v>
      </c>
      <c r="E2671" s="3" t="s">
        <v>21</v>
      </c>
      <c r="F2671" s="3" t="s">
        <v>4755</v>
      </c>
      <c r="G2671" s="3" t="s">
        <v>4242</v>
      </c>
      <c r="H2671" s="5">
        <v>10596</v>
      </c>
      <c r="I2671" s="2">
        <v>4</v>
      </c>
      <c r="J2671" s="2">
        <v>0</v>
      </c>
      <c r="K2671" s="2">
        <v>29.668800000000001</v>
      </c>
      <c r="L2671" s="18" t="str">
        <f>VLOOKUP(F2671,'BD customers'!$1:$1048576,2,FALSE)</f>
        <v>Nancy Lomonaco</v>
      </c>
      <c r="M2671" s="2">
        <f>MATCH(orders[[#This Row],[Product ID]],'BD product'!A:A,0)</f>
        <v>1278</v>
      </c>
      <c r="N2671" s="2" t="str" cm="1">
        <f t="array" ref="N2671">INDEX('BD product'!A:D,M2671,2)</f>
        <v>Office Supplies</v>
      </c>
    </row>
    <row r="2672" spans="1:14" x14ac:dyDescent="0.3">
      <c r="A2672" s="3" t="s">
        <v>4756</v>
      </c>
      <c r="B2672" s="4">
        <v>41891</v>
      </c>
      <c r="C2672" s="12" t="str">
        <f t="shared" si="41"/>
        <v>2014/09</v>
      </c>
      <c r="D2672" s="4">
        <v>41894</v>
      </c>
      <c r="E2672" s="3" t="s">
        <v>11</v>
      </c>
      <c r="F2672" s="3" t="s">
        <v>4757</v>
      </c>
      <c r="G2672" s="3" t="s">
        <v>761</v>
      </c>
      <c r="H2672" s="5">
        <v>16644</v>
      </c>
      <c r="I2672" s="2">
        <v>3</v>
      </c>
      <c r="J2672" s="2">
        <v>0</v>
      </c>
      <c r="K2672" s="2">
        <v>79.891199999999998</v>
      </c>
      <c r="L2672" s="18" t="str">
        <f>VLOOKUP(F2672,'BD customers'!$1:$1048576,2,FALSE)</f>
        <v>Rick Reed</v>
      </c>
      <c r="M2672" s="2">
        <f>MATCH(orders[[#This Row],[Product ID]],'BD product'!A:A,0)</f>
        <v>164</v>
      </c>
      <c r="N2672" s="2" t="str" cm="1">
        <f t="array" ref="N2672">INDEX('BD product'!A:D,M2672,2)</f>
        <v>Office Supplies</v>
      </c>
    </row>
    <row r="2673" spans="1:14" x14ac:dyDescent="0.3">
      <c r="A2673" s="3" t="s">
        <v>4756</v>
      </c>
      <c r="B2673" s="4">
        <v>41891</v>
      </c>
      <c r="C2673" s="12" t="str">
        <f t="shared" si="41"/>
        <v>2014/09</v>
      </c>
      <c r="D2673" s="4">
        <v>41894</v>
      </c>
      <c r="E2673" s="3" t="s">
        <v>11</v>
      </c>
      <c r="F2673" s="3" t="s">
        <v>4757</v>
      </c>
      <c r="G2673" s="3" t="s">
        <v>4758</v>
      </c>
      <c r="H2673" s="5">
        <v>78588</v>
      </c>
      <c r="I2673" s="2">
        <v>6</v>
      </c>
      <c r="J2673" s="2">
        <v>0</v>
      </c>
      <c r="K2673" s="2">
        <v>212.1876</v>
      </c>
      <c r="L2673" s="18" t="str">
        <f>VLOOKUP(F2673,'BD customers'!$1:$1048576,2,FALSE)</f>
        <v>Rick Reed</v>
      </c>
      <c r="M2673" s="2">
        <f>MATCH(orders[[#This Row],[Product ID]],'BD product'!A:A,0)</f>
        <v>1403</v>
      </c>
      <c r="N2673" s="2" t="str" cm="1">
        <f t="array" ref="N2673">INDEX('BD product'!A:D,M2673,2)</f>
        <v>Furniture</v>
      </c>
    </row>
    <row r="2674" spans="1:14" x14ac:dyDescent="0.3">
      <c r="A2674" s="3" t="s">
        <v>4756</v>
      </c>
      <c r="B2674" s="4">
        <v>41891</v>
      </c>
      <c r="C2674" s="12" t="str">
        <f t="shared" si="41"/>
        <v>2014/09</v>
      </c>
      <c r="D2674" s="4">
        <v>41894</v>
      </c>
      <c r="E2674" s="3" t="s">
        <v>11</v>
      </c>
      <c r="F2674" s="3" t="s">
        <v>4757</v>
      </c>
      <c r="G2674" s="3" t="s">
        <v>4760</v>
      </c>
      <c r="H2674" s="5">
        <v>262</v>
      </c>
      <c r="I2674" s="2">
        <v>2</v>
      </c>
      <c r="J2674" s="2">
        <v>0</v>
      </c>
      <c r="K2674" s="2">
        <v>1.2838000000000001</v>
      </c>
      <c r="L2674" s="18" t="str">
        <f>VLOOKUP(F2674,'BD customers'!$1:$1048576,2,FALSE)</f>
        <v>Rick Reed</v>
      </c>
      <c r="M2674" s="2">
        <f>MATCH(orders[[#This Row],[Product ID]],'BD product'!A:A,0)</f>
        <v>1404</v>
      </c>
      <c r="N2674" s="2" t="str" cm="1">
        <f t="array" ref="N2674">INDEX('BD product'!A:D,M2674,2)</f>
        <v>Office Supplies</v>
      </c>
    </row>
    <row r="2675" spans="1:14" x14ac:dyDescent="0.3">
      <c r="A2675" s="3" t="s">
        <v>4756</v>
      </c>
      <c r="B2675" s="4">
        <v>41891</v>
      </c>
      <c r="C2675" s="12" t="str">
        <f t="shared" si="41"/>
        <v>2014/09</v>
      </c>
      <c r="D2675" s="4">
        <v>41894</v>
      </c>
      <c r="E2675" s="3" t="s">
        <v>11</v>
      </c>
      <c r="F2675" s="3" t="s">
        <v>4757</v>
      </c>
      <c r="G2675" s="3" t="s">
        <v>4088</v>
      </c>
      <c r="H2675" s="5">
        <v>132585</v>
      </c>
      <c r="I2675" s="2">
        <v>5</v>
      </c>
      <c r="J2675" s="2">
        <v>0</v>
      </c>
      <c r="K2675" s="2">
        <v>23.865300000000001</v>
      </c>
      <c r="L2675" s="18" t="str">
        <f>VLOOKUP(F2675,'BD customers'!$1:$1048576,2,FALSE)</f>
        <v>Rick Reed</v>
      </c>
      <c r="M2675" s="2">
        <f>MATCH(orders[[#This Row],[Product ID]],'BD product'!A:A,0)</f>
        <v>1246</v>
      </c>
      <c r="N2675" s="2" t="str" cm="1">
        <f t="array" ref="N2675">INDEX('BD product'!A:D,M2675,2)</f>
        <v>Office Supplies</v>
      </c>
    </row>
    <row r="2676" spans="1:14" x14ac:dyDescent="0.3">
      <c r="A2676" s="3" t="s">
        <v>4762</v>
      </c>
      <c r="B2676" s="4">
        <v>43072</v>
      </c>
      <c r="C2676" s="12" t="str">
        <f t="shared" si="41"/>
        <v>2017/12</v>
      </c>
      <c r="D2676" s="4">
        <v>43072</v>
      </c>
      <c r="E2676" s="3" t="s">
        <v>41</v>
      </c>
      <c r="F2676" s="3" t="s">
        <v>4763</v>
      </c>
      <c r="G2676" s="3" t="s">
        <v>1797</v>
      </c>
      <c r="H2676" s="5">
        <v>16644</v>
      </c>
      <c r="I2676" s="2">
        <v>3</v>
      </c>
      <c r="J2676" s="2">
        <v>0</v>
      </c>
      <c r="K2676" s="2">
        <v>79.891199999999998</v>
      </c>
      <c r="L2676" s="18" t="str">
        <f>VLOOKUP(F2676,'BD customers'!$1:$1048576,2,FALSE)</f>
        <v>Toby Carlisle</v>
      </c>
      <c r="M2676" s="2">
        <f>MATCH(orders[[#This Row],[Product ID]],'BD product'!A:A,0)</f>
        <v>449</v>
      </c>
      <c r="N2676" s="2" t="str" cm="1">
        <f t="array" ref="N2676">INDEX('BD product'!A:D,M2676,2)</f>
        <v>Office Supplies</v>
      </c>
    </row>
    <row r="2677" spans="1:14" x14ac:dyDescent="0.3">
      <c r="A2677" s="3" t="s">
        <v>4764</v>
      </c>
      <c r="B2677" s="4">
        <v>43066</v>
      </c>
      <c r="C2677" s="12" t="str">
        <f t="shared" si="41"/>
        <v>2017/11</v>
      </c>
      <c r="D2677" s="4">
        <v>43071</v>
      </c>
      <c r="E2677" s="3" t="s">
        <v>21</v>
      </c>
      <c r="F2677" s="3" t="s">
        <v>1312</v>
      </c>
      <c r="G2677" s="3" t="s">
        <v>3153</v>
      </c>
      <c r="H2677" s="5">
        <v>876</v>
      </c>
      <c r="I2677" s="2">
        <v>5</v>
      </c>
      <c r="J2677" s="2">
        <v>2</v>
      </c>
      <c r="K2677" s="2">
        <v>0.76649999999999996</v>
      </c>
      <c r="L2677" s="18" t="str">
        <f>VLOOKUP(F2677,'BD customers'!$1:$1048576,2,FALSE)</f>
        <v>Doug Bickford</v>
      </c>
      <c r="M2677" s="2">
        <f>MATCH(orders[[#This Row],[Product ID]],'BD product'!A:A,0)</f>
        <v>911</v>
      </c>
      <c r="N2677" s="2" t="str" cm="1">
        <f t="array" ref="N2677">INDEX('BD product'!A:D,M2677,2)</f>
        <v>Office Supplies</v>
      </c>
    </row>
    <row r="2678" spans="1:14" x14ac:dyDescent="0.3">
      <c r="A2678" s="3" t="s">
        <v>4764</v>
      </c>
      <c r="B2678" s="4">
        <v>43066</v>
      </c>
      <c r="C2678" s="12" t="str">
        <f t="shared" si="41"/>
        <v>2017/11</v>
      </c>
      <c r="D2678" s="4">
        <v>43071</v>
      </c>
      <c r="E2678" s="3" t="s">
        <v>21</v>
      </c>
      <c r="F2678" s="3" t="s">
        <v>1312</v>
      </c>
      <c r="G2678" s="3" t="s">
        <v>4388</v>
      </c>
      <c r="H2678" s="5">
        <v>43584</v>
      </c>
      <c r="I2678" s="2">
        <v>1</v>
      </c>
      <c r="J2678" s="2">
        <v>2</v>
      </c>
      <c r="K2678" s="2">
        <v>4.3583999999999996</v>
      </c>
      <c r="L2678" s="18" t="str">
        <f>VLOOKUP(F2678,'BD customers'!$1:$1048576,2,FALSE)</f>
        <v>Doug Bickford</v>
      </c>
      <c r="M2678" s="2">
        <f>MATCH(orders[[#This Row],[Product ID]],'BD product'!A:A,0)</f>
        <v>1311</v>
      </c>
      <c r="N2678" s="2" t="str" cm="1">
        <f t="array" ref="N2678">INDEX('BD product'!A:D,M2678,2)</f>
        <v>Office Supplies</v>
      </c>
    </row>
    <row r="2679" spans="1:14" x14ac:dyDescent="0.3">
      <c r="A2679" s="3" t="s">
        <v>4765</v>
      </c>
      <c r="B2679" s="4">
        <v>41811</v>
      </c>
      <c r="C2679" s="12" t="str">
        <f t="shared" si="41"/>
        <v>2014/06</v>
      </c>
      <c r="D2679" s="4">
        <v>41811</v>
      </c>
      <c r="E2679" s="3" t="s">
        <v>41</v>
      </c>
      <c r="F2679" s="3" t="s">
        <v>4766</v>
      </c>
      <c r="G2679" s="3" t="s">
        <v>3607</v>
      </c>
      <c r="H2679" s="5">
        <v>11088</v>
      </c>
      <c r="I2679" s="2">
        <v>7</v>
      </c>
      <c r="J2679" s="2">
        <v>7</v>
      </c>
      <c r="K2679" s="2">
        <v>-8.1311999999999998</v>
      </c>
      <c r="L2679" s="18" t="str">
        <f>VLOOKUP(F2679,'BD customers'!$1:$1048576,2,FALSE)</f>
        <v>Stewart Visinsky</v>
      </c>
      <c r="M2679" s="2">
        <f>MATCH(orders[[#This Row],[Product ID]],'BD product'!A:A,0)</f>
        <v>1087</v>
      </c>
      <c r="N2679" s="2" t="str" cm="1">
        <f t="array" ref="N2679">INDEX('BD product'!A:D,M2679,2)</f>
        <v>Office Supplies</v>
      </c>
    </row>
    <row r="2680" spans="1:14" x14ac:dyDescent="0.3">
      <c r="A2680" s="3" t="s">
        <v>4765</v>
      </c>
      <c r="B2680" s="4">
        <v>41811</v>
      </c>
      <c r="C2680" s="12" t="str">
        <f t="shared" si="41"/>
        <v>2014/06</v>
      </c>
      <c r="D2680" s="4">
        <v>41811</v>
      </c>
      <c r="E2680" s="3" t="s">
        <v>41</v>
      </c>
      <c r="F2680" s="3" t="s">
        <v>4766</v>
      </c>
      <c r="G2680" s="3" t="s">
        <v>2694</v>
      </c>
      <c r="H2680" s="5">
        <v>25164</v>
      </c>
      <c r="I2680" s="2">
        <v>2</v>
      </c>
      <c r="J2680" s="2">
        <v>7</v>
      </c>
      <c r="K2680" s="2">
        <v>-1.6776</v>
      </c>
      <c r="L2680" s="18" t="str">
        <f>VLOOKUP(F2680,'BD customers'!$1:$1048576,2,FALSE)</f>
        <v>Stewart Visinsky</v>
      </c>
      <c r="M2680" s="2">
        <f>MATCH(orders[[#This Row],[Product ID]],'BD product'!A:A,0)</f>
        <v>737</v>
      </c>
      <c r="N2680" s="2" t="str" cm="1">
        <f t="array" ref="N2680">INDEX('BD product'!A:D,M2680,2)</f>
        <v>Office Supplies</v>
      </c>
    </row>
    <row r="2681" spans="1:14" x14ac:dyDescent="0.3">
      <c r="A2681" s="3" t="s">
        <v>4767</v>
      </c>
      <c r="B2681" s="4">
        <v>42756</v>
      </c>
      <c r="C2681" s="12" t="str">
        <f t="shared" si="41"/>
        <v>2017/01</v>
      </c>
      <c r="D2681" s="4">
        <v>42762</v>
      </c>
      <c r="E2681" s="3" t="s">
        <v>21</v>
      </c>
      <c r="F2681" s="3" t="s">
        <v>1723</v>
      </c>
      <c r="G2681" s="3" t="s">
        <v>2316</v>
      </c>
      <c r="H2681" s="5">
        <v>144</v>
      </c>
      <c r="I2681" s="2">
        <v>5</v>
      </c>
      <c r="J2681" s="2">
        <v>0</v>
      </c>
      <c r="K2681" s="2">
        <v>0.7056</v>
      </c>
      <c r="L2681" s="18" t="str">
        <f>VLOOKUP(F2681,'BD customers'!$1:$1048576,2,FALSE)</f>
        <v>Mick Hernandez</v>
      </c>
      <c r="M2681" s="2">
        <f>MATCH(orders[[#This Row],[Product ID]],'BD product'!A:A,0)</f>
        <v>616</v>
      </c>
      <c r="N2681" s="2" t="str" cm="1">
        <f t="array" ref="N2681">INDEX('BD product'!A:D,M2681,2)</f>
        <v>Office Supplies</v>
      </c>
    </row>
    <row r="2682" spans="1:14" x14ac:dyDescent="0.3">
      <c r="A2682" s="3" t="s">
        <v>4767</v>
      </c>
      <c r="B2682" s="4">
        <v>42756</v>
      </c>
      <c r="C2682" s="12" t="str">
        <f t="shared" si="41"/>
        <v>2017/01</v>
      </c>
      <c r="D2682" s="4">
        <v>42762</v>
      </c>
      <c r="E2682" s="3" t="s">
        <v>21</v>
      </c>
      <c r="F2682" s="3" t="s">
        <v>1723</v>
      </c>
      <c r="G2682" s="3" t="s">
        <v>2572</v>
      </c>
      <c r="H2682" s="5">
        <v>61995</v>
      </c>
      <c r="I2682" s="2">
        <v>5</v>
      </c>
      <c r="J2682" s="2">
        <v>0</v>
      </c>
      <c r="K2682" s="2">
        <v>11.1591</v>
      </c>
      <c r="L2682" s="18" t="str">
        <f>VLOOKUP(F2682,'BD customers'!$1:$1048576,2,FALSE)</f>
        <v>Mick Hernandez</v>
      </c>
      <c r="M2682" s="2">
        <f>MATCH(orders[[#This Row],[Product ID]],'BD product'!A:A,0)</f>
        <v>697</v>
      </c>
      <c r="N2682" s="2" t="str" cm="1">
        <f t="array" ref="N2682">INDEX('BD product'!A:D,M2682,2)</f>
        <v>Technology</v>
      </c>
    </row>
    <row r="2683" spans="1:14" x14ac:dyDescent="0.3">
      <c r="A2683" s="3" t="s">
        <v>4767</v>
      </c>
      <c r="B2683" s="4">
        <v>42756</v>
      </c>
      <c r="C2683" s="12" t="str">
        <f t="shared" si="41"/>
        <v>2017/01</v>
      </c>
      <c r="D2683" s="4">
        <v>42762</v>
      </c>
      <c r="E2683" s="3" t="s">
        <v>21</v>
      </c>
      <c r="F2683" s="3" t="s">
        <v>1723</v>
      </c>
      <c r="G2683" s="3" t="s">
        <v>4768</v>
      </c>
      <c r="H2683" s="5">
        <v>8952</v>
      </c>
      <c r="I2683" s="2">
        <v>4</v>
      </c>
      <c r="J2683" s="2">
        <v>0</v>
      </c>
      <c r="K2683" s="2">
        <v>42.074399999999997</v>
      </c>
      <c r="L2683" s="18" t="str">
        <f>VLOOKUP(F2683,'BD customers'!$1:$1048576,2,FALSE)</f>
        <v>Mick Hernandez</v>
      </c>
      <c r="M2683" s="2">
        <f>MATCH(orders[[#This Row],[Product ID]],'BD product'!A:A,0)</f>
        <v>1405</v>
      </c>
      <c r="N2683" s="2" t="str" cm="1">
        <f t="array" ref="N2683">INDEX('BD product'!A:D,M2683,2)</f>
        <v>Office Supplies</v>
      </c>
    </row>
    <row r="2684" spans="1:14" x14ac:dyDescent="0.3">
      <c r="A2684" s="3" t="s">
        <v>4767</v>
      </c>
      <c r="B2684" s="4">
        <v>42756</v>
      </c>
      <c r="C2684" s="12" t="str">
        <f t="shared" si="41"/>
        <v>2017/01</v>
      </c>
      <c r="D2684" s="4">
        <v>42762</v>
      </c>
      <c r="E2684" s="3" t="s">
        <v>21</v>
      </c>
      <c r="F2684" s="3" t="s">
        <v>1723</v>
      </c>
      <c r="G2684" s="3" t="s">
        <v>4770</v>
      </c>
      <c r="H2684" s="5">
        <v>350973</v>
      </c>
      <c r="I2684" s="2">
        <v>3</v>
      </c>
      <c r="J2684" s="2">
        <v>1</v>
      </c>
      <c r="K2684" s="2">
        <v>152.0883</v>
      </c>
      <c r="L2684" s="18" t="str">
        <f>VLOOKUP(F2684,'BD customers'!$1:$1048576,2,FALSE)</f>
        <v>Mick Hernandez</v>
      </c>
      <c r="M2684" s="2">
        <f>MATCH(orders[[#This Row],[Product ID]],'BD product'!A:A,0)</f>
        <v>1406</v>
      </c>
      <c r="N2684" s="2" t="str" cm="1">
        <f t="array" ref="N2684">INDEX('BD product'!A:D,M2684,2)</f>
        <v>Technology</v>
      </c>
    </row>
    <row r="2685" spans="1:14" x14ac:dyDescent="0.3">
      <c r="A2685" s="3" t="s">
        <v>4767</v>
      </c>
      <c r="B2685" s="4">
        <v>42756</v>
      </c>
      <c r="C2685" s="12" t="str">
        <f t="shared" si="41"/>
        <v>2017/01</v>
      </c>
      <c r="D2685" s="4">
        <v>42762</v>
      </c>
      <c r="E2685" s="3" t="s">
        <v>21</v>
      </c>
      <c r="F2685" s="3" t="s">
        <v>1723</v>
      </c>
      <c r="G2685" s="3" t="s">
        <v>4772</v>
      </c>
      <c r="H2685" s="5">
        <v>16499</v>
      </c>
      <c r="I2685" s="2">
        <v>1</v>
      </c>
      <c r="J2685" s="2">
        <v>0</v>
      </c>
      <c r="K2685" s="2">
        <v>4.9497</v>
      </c>
      <c r="L2685" s="18" t="str">
        <f>VLOOKUP(F2685,'BD customers'!$1:$1048576,2,FALSE)</f>
        <v>Mick Hernandez</v>
      </c>
      <c r="M2685" s="2">
        <f>MATCH(orders[[#This Row],[Product ID]],'BD product'!A:A,0)</f>
        <v>1407</v>
      </c>
      <c r="N2685" s="2" t="str" cm="1">
        <f t="array" ref="N2685">INDEX('BD product'!A:D,M2685,2)</f>
        <v>Technology</v>
      </c>
    </row>
    <row r="2686" spans="1:14" x14ac:dyDescent="0.3">
      <c r="A2686" s="3" t="s">
        <v>4774</v>
      </c>
      <c r="B2686" s="4">
        <v>42915</v>
      </c>
      <c r="C2686" s="12" t="str">
        <f t="shared" si="41"/>
        <v>2017/06</v>
      </c>
      <c r="D2686" s="4">
        <v>42922</v>
      </c>
      <c r="E2686" s="3" t="s">
        <v>21</v>
      </c>
      <c r="F2686" s="3" t="s">
        <v>4011</v>
      </c>
      <c r="G2686" s="3" t="s">
        <v>4394</v>
      </c>
      <c r="H2686" s="5">
        <v>312552</v>
      </c>
      <c r="I2686" s="2">
        <v>9</v>
      </c>
      <c r="J2686" s="2">
        <v>2</v>
      </c>
      <c r="K2686" s="2">
        <v>101.57940000000001</v>
      </c>
      <c r="L2686" s="18" t="str">
        <f>VLOOKUP(F2686,'BD customers'!$1:$1048576,2,FALSE)</f>
        <v>Carol Triggs</v>
      </c>
      <c r="M2686" s="2">
        <f>MATCH(orders[[#This Row],[Product ID]],'BD product'!A:A,0)</f>
        <v>1313</v>
      </c>
      <c r="N2686" s="2" t="str" cm="1">
        <f t="array" ref="N2686">INDEX('BD product'!A:D,M2686,2)</f>
        <v>Office Supplies</v>
      </c>
    </row>
    <row r="2687" spans="1:14" x14ac:dyDescent="0.3">
      <c r="A2687" s="3" t="s">
        <v>4775</v>
      </c>
      <c r="B2687" s="4">
        <v>42619</v>
      </c>
      <c r="C2687" s="12" t="str">
        <f t="shared" si="41"/>
        <v>2016/09</v>
      </c>
      <c r="D2687" s="4">
        <v>42624</v>
      </c>
      <c r="E2687" s="3" t="s">
        <v>21</v>
      </c>
      <c r="F2687" s="3" t="s">
        <v>459</v>
      </c>
      <c r="G2687" s="3" t="s">
        <v>3096</v>
      </c>
      <c r="H2687" s="5">
        <v>95952</v>
      </c>
      <c r="I2687" s="2">
        <v>3</v>
      </c>
      <c r="J2687" s="2">
        <v>2</v>
      </c>
      <c r="K2687" s="2">
        <v>2.9984999999999999</v>
      </c>
      <c r="L2687" s="18" t="str">
        <f>VLOOKUP(F2687,'BD customers'!$1:$1048576,2,FALSE)</f>
        <v>Karl Braun</v>
      </c>
      <c r="M2687" s="2">
        <f>MATCH(orders[[#This Row],[Product ID]],'BD product'!A:A,0)</f>
        <v>891</v>
      </c>
      <c r="N2687" s="2" t="str" cm="1">
        <f t="array" ref="N2687">INDEX('BD product'!A:D,M2687,2)</f>
        <v>Office Supplies</v>
      </c>
    </row>
    <row r="2688" spans="1:14" x14ac:dyDescent="0.3">
      <c r="A2688" s="3" t="s">
        <v>4775</v>
      </c>
      <c r="B2688" s="4">
        <v>42619</v>
      </c>
      <c r="C2688" s="12" t="str">
        <f t="shared" si="41"/>
        <v>2016/09</v>
      </c>
      <c r="D2688" s="4">
        <v>42624</v>
      </c>
      <c r="E2688" s="3" t="s">
        <v>21</v>
      </c>
      <c r="F2688" s="3" t="s">
        <v>459</v>
      </c>
      <c r="G2688" s="3" t="s">
        <v>3076</v>
      </c>
      <c r="H2688" s="5">
        <v>3204</v>
      </c>
      <c r="I2688" s="2">
        <v>2</v>
      </c>
      <c r="J2688" s="2">
        <v>7</v>
      </c>
      <c r="K2688" s="2">
        <v>-2.4563999999999999</v>
      </c>
      <c r="L2688" s="18" t="str">
        <f>VLOOKUP(F2688,'BD customers'!$1:$1048576,2,FALSE)</f>
        <v>Karl Braun</v>
      </c>
      <c r="M2688" s="2">
        <f>MATCH(orders[[#This Row],[Product ID]],'BD product'!A:A,0)</f>
        <v>882</v>
      </c>
      <c r="N2688" s="2" t="str" cm="1">
        <f t="array" ref="N2688">INDEX('BD product'!A:D,M2688,2)</f>
        <v>Office Supplies</v>
      </c>
    </row>
    <row r="2689" spans="1:14" x14ac:dyDescent="0.3">
      <c r="A2689" s="3" t="s">
        <v>4776</v>
      </c>
      <c r="B2689" s="4">
        <v>42586</v>
      </c>
      <c r="C2689" s="12" t="str">
        <f t="shared" si="41"/>
        <v>2016/08</v>
      </c>
      <c r="D2689" s="4">
        <v>42587</v>
      </c>
      <c r="E2689" s="3" t="s">
        <v>64</v>
      </c>
      <c r="F2689" s="3" t="s">
        <v>2200</v>
      </c>
      <c r="G2689" s="3" t="s">
        <v>4777</v>
      </c>
      <c r="H2689" s="5">
        <v>398</v>
      </c>
      <c r="I2689" s="2">
        <v>5</v>
      </c>
      <c r="J2689" s="2">
        <v>8</v>
      </c>
      <c r="K2689" s="2">
        <v>-0.65669999999999995</v>
      </c>
      <c r="L2689" s="18" t="str">
        <f>VLOOKUP(F2689,'BD customers'!$1:$1048576,2,FALSE)</f>
        <v>Ralph Arnett</v>
      </c>
      <c r="M2689" s="2">
        <f>MATCH(orders[[#This Row],[Product ID]],'BD product'!A:A,0)</f>
        <v>1408</v>
      </c>
      <c r="N2689" s="2" t="str" cm="1">
        <f t="array" ref="N2689">INDEX('BD product'!A:D,M2689,2)</f>
        <v>Office Supplies</v>
      </c>
    </row>
    <row r="2690" spans="1:14" x14ac:dyDescent="0.3">
      <c r="A2690" s="3" t="s">
        <v>4779</v>
      </c>
      <c r="B2690" s="4">
        <v>42320</v>
      </c>
      <c r="C2690" s="12" t="str">
        <f t="shared" ref="C2690:C2753" si="42">TEXT(B2690,"aaaa/mm")</f>
        <v>2015/11</v>
      </c>
      <c r="D2690" s="4">
        <v>42322</v>
      </c>
      <c r="E2690" s="3" t="s">
        <v>64</v>
      </c>
      <c r="F2690" s="3" t="s">
        <v>2322</v>
      </c>
      <c r="G2690" s="3" t="s">
        <v>4780</v>
      </c>
      <c r="H2690" s="5">
        <v>157</v>
      </c>
      <c r="I2690" s="2">
        <v>5</v>
      </c>
      <c r="J2690" s="2">
        <v>0</v>
      </c>
      <c r="K2690" s="2">
        <v>0.70650000000000002</v>
      </c>
      <c r="L2690" s="18" t="str">
        <f>VLOOKUP(F2690,'BD customers'!$1:$1048576,2,FALSE)</f>
        <v>Yoseph Carroll</v>
      </c>
      <c r="M2690" s="2">
        <f>MATCH(orders[[#This Row],[Product ID]],'BD product'!A:A,0)</f>
        <v>1409</v>
      </c>
      <c r="N2690" s="2" t="str" cm="1">
        <f t="array" ref="N2690">INDEX('BD product'!A:D,M2690,2)</f>
        <v>Office Supplies</v>
      </c>
    </row>
    <row r="2691" spans="1:14" x14ac:dyDescent="0.3">
      <c r="A2691" s="3" t="s">
        <v>4782</v>
      </c>
      <c r="B2691" s="4">
        <v>41820</v>
      </c>
      <c r="C2691" s="12" t="str">
        <f t="shared" si="42"/>
        <v>2014/06</v>
      </c>
      <c r="D2691" s="4">
        <v>41822</v>
      </c>
      <c r="E2691" s="3" t="s">
        <v>64</v>
      </c>
      <c r="F2691" s="3" t="s">
        <v>1012</v>
      </c>
      <c r="G2691" s="3" t="s">
        <v>3924</v>
      </c>
      <c r="H2691" s="5">
        <v>5248</v>
      </c>
      <c r="I2691" s="2">
        <v>4</v>
      </c>
      <c r="J2691" s="2">
        <v>2</v>
      </c>
      <c r="K2691" s="2">
        <v>1.6400000000000001E-2</v>
      </c>
      <c r="L2691" s="18" t="str">
        <f>VLOOKUP(F2691,'BD customers'!$1:$1048576,2,FALSE)</f>
        <v>Russell Applegate</v>
      </c>
      <c r="M2691" s="2">
        <f>MATCH(orders[[#This Row],[Product ID]],'BD product'!A:A,0)</f>
        <v>1201</v>
      </c>
      <c r="N2691" s="2" t="str" cm="1">
        <f t="array" ref="N2691">INDEX('BD product'!A:D,M2691,2)</f>
        <v>Office Supplies</v>
      </c>
    </row>
    <row r="2692" spans="1:14" x14ac:dyDescent="0.3">
      <c r="A2692" s="3" t="s">
        <v>4783</v>
      </c>
      <c r="B2692" s="4">
        <v>43073</v>
      </c>
      <c r="C2692" s="12" t="str">
        <f t="shared" si="42"/>
        <v>2017/12</v>
      </c>
      <c r="D2692" s="4">
        <v>43077</v>
      </c>
      <c r="E2692" s="3" t="s">
        <v>21</v>
      </c>
      <c r="F2692" s="3" t="s">
        <v>1920</v>
      </c>
      <c r="G2692" s="3" t="s">
        <v>3369</v>
      </c>
      <c r="H2692" s="5">
        <v>5346</v>
      </c>
      <c r="I2692" s="2">
        <v>3</v>
      </c>
      <c r="J2692" s="2">
        <v>7</v>
      </c>
      <c r="K2692" s="2">
        <v>-0.44550000000000001</v>
      </c>
      <c r="L2692" s="18" t="str">
        <f>VLOOKUP(F2692,'BD customers'!$1:$1048576,2,FALSE)</f>
        <v>Charles McCrossin</v>
      </c>
      <c r="M2692" s="2">
        <f>MATCH(orders[[#This Row],[Product ID]],'BD product'!A:A,0)</f>
        <v>992</v>
      </c>
      <c r="N2692" s="2" t="str" cm="1">
        <f t="array" ref="N2692">INDEX('BD product'!A:D,M2692,2)</f>
        <v>Office Supplies</v>
      </c>
    </row>
    <row r="2693" spans="1:14" x14ac:dyDescent="0.3">
      <c r="A2693" s="3" t="s">
        <v>4784</v>
      </c>
      <c r="B2693" s="4">
        <v>42610</v>
      </c>
      <c r="C2693" s="12" t="str">
        <f t="shared" si="42"/>
        <v>2016/08</v>
      </c>
      <c r="D2693" s="4">
        <v>42615</v>
      </c>
      <c r="E2693" s="3" t="s">
        <v>21</v>
      </c>
      <c r="F2693" s="3" t="s">
        <v>113</v>
      </c>
      <c r="G2693" s="3" t="s">
        <v>4785</v>
      </c>
      <c r="H2693" s="5">
        <v>1548</v>
      </c>
      <c r="I2693" s="2">
        <v>3</v>
      </c>
      <c r="J2693" s="2">
        <v>2</v>
      </c>
      <c r="K2693" s="2">
        <v>5.6115000000000004</v>
      </c>
      <c r="L2693" s="18" t="str">
        <f>VLOOKUP(F2693,'BD customers'!$1:$1048576,2,FALSE)</f>
        <v>Chad Sievert</v>
      </c>
      <c r="M2693" s="2">
        <f>MATCH(orders[[#This Row],[Product ID]],'BD product'!A:A,0)</f>
        <v>1410</v>
      </c>
      <c r="N2693" s="2" t="str" cm="1">
        <f t="array" ref="N2693">INDEX('BD product'!A:D,M2693,2)</f>
        <v>Office Supplies</v>
      </c>
    </row>
    <row r="2694" spans="1:14" x14ac:dyDescent="0.3">
      <c r="A2694" s="3" t="s">
        <v>4784</v>
      </c>
      <c r="B2694" s="4">
        <v>42610</v>
      </c>
      <c r="C2694" s="12" t="str">
        <f t="shared" si="42"/>
        <v>2016/08</v>
      </c>
      <c r="D2694" s="4">
        <v>42615</v>
      </c>
      <c r="E2694" s="3" t="s">
        <v>21</v>
      </c>
      <c r="F2694" s="3" t="s">
        <v>113</v>
      </c>
      <c r="G2694" s="3" t="s">
        <v>4787</v>
      </c>
      <c r="H2694" s="5">
        <v>108576</v>
      </c>
      <c r="I2694" s="2">
        <v>3</v>
      </c>
      <c r="J2694" s="2">
        <v>2</v>
      </c>
      <c r="K2694" s="2">
        <v>8.1432000000000002</v>
      </c>
      <c r="L2694" s="18" t="str">
        <f>VLOOKUP(F2694,'BD customers'!$1:$1048576,2,FALSE)</f>
        <v>Chad Sievert</v>
      </c>
      <c r="M2694" s="2">
        <f>MATCH(orders[[#This Row],[Product ID]],'BD product'!A:A,0)</f>
        <v>1411</v>
      </c>
      <c r="N2694" s="2" t="str" cm="1">
        <f t="array" ref="N2694">INDEX('BD product'!A:D,M2694,2)</f>
        <v>Technology</v>
      </c>
    </row>
    <row r="2695" spans="1:14" x14ac:dyDescent="0.3">
      <c r="A2695" s="3" t="s">
        <v>4789</v>
      </c>
      <c r="B2695" s="4">
        <v>42391</v>
      </c>
      <c r="C2695" s="12" t="str">
        <f t="shared" si="42"/>
        <v>2016/01</v>
      </c>
      <c r="D2695" s="4">
        <v>42397</v>
      </c>
      <c r="E2695" s="3" t="s">
        <v>21</v>
      </c>
      <c r="F2695" s="3" t="s">
        <v>2345</v>
      </c>
      <c r="G2695" s="3" t="s">
        <v>1997</v>
      </c>
      <c r="H2695" s="5">
        <v>1099</v>
      </c>
      <c r="I2695" s="2">
        <v>5</v>
      </c>
      <c r="J2695" s="2">
        <v>0</v>
      </c>
      <c r="K2695" s="2">
        <v>3.7366000000000001</v>
      </c>
      <c r="L2695" s="18" t="str">
        <f>VLOOKUP(F2695,'BD customers'!$1:$1048576,2,FALSE)</f>
        <v>Anthony Johnson</v>
      </c>
      <c r="M2695" s="2">
        <f>MATCH(orders[[#This Row],[Product ID]],'BD product'!A:A,0)</f>
        <v>506</v>
      </c>
      <c r="N2695" s="2" t="str" cm="1">
        <f t="array" ref="N2695">INDEX('BD product'!A:D,M2695,2)</f>
        <v>Furniture</v>
      </c>
    </row>
    <row r="2696" spans="1:14" x14ac:dyDescent="0.3">
      <c r="A2696" s="3" t="s">
        <v>4790</v>
      </c>
      <c r="B2696" s="4">
        <v>41927</v>
      </c>
      <c r="C2696" s="12" t="str">
        <f t="shared" si="42"/>
        <v>2014/10</v>
      </c>
      <c r="D2696" s="4">
        <v>41932</v>
      </c>
      <c r="E2696" s="3" t="s">
        <v>21</v>
      </c>
      <c r="F2696" s="3" t="s">
        <v>2366</v>
      </c>
      <c r="G2696" s="3" t="s">
        <v>3411</v>
      </c>
      <c r="H2696" s="5">
        <v>15384</v>
      </c>
      <c r="I2696" s="2">
        <v>1</v>
      </c>
      <c r="J2696" s="2">
        <v>2</v>
      </c>
      <c r="K2696" s="2">
        <v>4.0382999999999996</v>
      </c>
      <c r="L2696" s="18" t="str">
        <f>VLOOKUP(F2696,'BD customers'!$1:$1048576,2,FALSE)</f>
        <v>Dan Lawera</v>
      </c>
      <c r="M2696" s="2">
        <f>MATCH(orders[[#This Row],[Product ID]],'BD product'!A:A,0)</f>
        <v>1008</v>
      </c>
      <c r="N2696" s="2" t="str" cm="1">
        <f t="array" ref="N2696">INDEX('BD product'!A:D,M2696,2)</f>
        <v>Furniture</v>
      </c>
    </row>
    <row r="2697" spans="1:14" x14ac:dyDescent="0.3">
      <c r="A2697" s="3" t="s">
        <v>4791</v>
      </c>
      <c r="B2697" s="4">
        <v>42407</v>
      </c>
      <c r="C2697" s="12" t="str">
        <f t="shared" si="42"/>
        <v>2016/02</v>
      </c>
      <c r="D2697" s="4">
        <v>42409</v>
      </c>
      <c r="E2697" s="3" t="s">
        <v>64</v>
      </c>
      <c r="F2697" s="3" t="s">
        <v>4792</v>
      </c>
      <c r="G2697" s="3" t="s">
        <v>1717</v>
      </c>
      <c r="H2697" s="5">
        <v>30352</v>
      </c>
      <c r="I2697" s="2">
        <v>2</v>
      </c>
      <c r="J2697" s="2">
        <v>2</v>
      </c>
      <c r="K2697" s="2">
        <v>10.623200000000001</v>
      </c>
      <c r="L2697" s="18" t="str">
        <f>VLOOKUP(F2697,'BD customers'!$1:$1048576,2,FALSE)</f>
        <v>Bobby Elias</v>
      </c>
      <c r="M2697" s="2">
        <f>MATCH(orders[[#This Row],[Product ID]],'BD product'!A:A,0)</f>
        <v>425</v>
      </c>
      <c r="N2697" s="2" t="str" cm="1">
        <f t="array" ref="N2697">INDEX('BD product'!A:D,M2697,2)</f>
        <v>Office Supplies</v>
      </c>
    </row>
    <row r="2698" spans="1:14" x14ac:dyDescent="0.3">
      <c r="A2698" s="3" t="s">
        <v>4793</v>
      </c>
      <c r="B2698" s="4">
        <v>41716</v>
      </c>
      <c r="C2698" s="12" t="str">
        <f t="shared" si="42"/>
        <v>2014/03</v>
      </c>
      <c r="D2698" s="4">
        <v>41721</v>
      </c>
      <c r="E2698" s="3" t="s">
        <v>21</v>
      </c>
      <c r="F2698" s="3" t="s">
        <v>4293</v>
      </c>
      <c r="G2698" s="3" t="s">
        <v>4794</v>
      </c>
      <c r="H2698" s="5">
        <v>8213</v>
      </c>
      <c r="I2698" s="2">
        <v>4</v>
      </c>
      <c r="J2698" s="2">
        <v>5</v>
      </c>
      <c r="K2698" s="2">
        <v>-1.6426000000000001</v>
      </c>
      <c r="L2698" s="18" t="str">
        <f>VLOOKUP(F2698,'BD customers'!$1:$1048576,2,FALSE)</f>
        <v>Sean Miller</v>
      </c>
      <c r="M2698" s="2">
        <f>MATCH(orders[[#This Row],[Product ID]],'BD product'!A:A,0)</f>
        <v>1412</v>
      </c>
      <c r="N2698" s="2" t="str" cm="1">
        <f t="array" ref="N2698">INDEX('BD product'!A:D,M2698,2)</f>
        <v>Technology</v>
      </c>
    </row>
    <row r="2699" spans="1:14" x14ac:dyDescent="0.3">
      <c r="A2699" s="3" t="s">
        <v>4793</v>
      </c>
      <c r="B2699" s="4">
        <v>41716</v>
      </c>
      <c r="C2699" s="12" t="str">
        <f t="shared" si="42"/>
        <v>2014/03</v>
      </c>
      <c r="D2699" s="4">
        <v>41721</v>
      </c>
      <c r="E2699" s="3" t="s">
        <v>21</v>
      </c>
      <c r="F2699" s="3" t="s">
        <v>4293</v>
      </c>
      <c r="G2699" s="3" t="s">
        <v>4796</v>
      </c>
      <c r="H2699" s="5">
        <v>2263848</v>
      </c>
      <c r="I2699" s="2">
        <v>6</v>
      </c>
      <c r="J2699" s="2">
        <v>5</v>
      </c>
      <c r="K2699" s="2">
        <v>-1811.0784000000001</v>
      </c>
      <c r="L2699" s="18" t="str">
        <f>VLOOKUP(F2699,'BD customers'!$1:$1048576,2,FALSE)</f>
        <v>Sean Miller</v>
      </c>
      <c r="M2699" s="2">
        <f>MATCH(orders[[#This Row],[Product ID]],'BD product'!A:A,0)</f>
        <v>1413</v>
      </c>
      <c r="N2699" s="2" t="str" cm="1">
        <f t="array" ref="N2699">INDEX('BD product'!A:D,M2699,2)</f>
        <v>Technology</v>
      </c>
    </row>
    <row r="2700" spans="1:14" x14ac:dyDescent="0.3">
      <c r="A2700" s="3" t="s">
        <v>4793</v>
      </c>
      <c r="B2700" s="4">
        <v>41716</v>
      </c>
      <c r="C2700" s="12" t="str">
        <f t="shared" si="42"/>
        <v>2014/03</v>
      </c>
      <c r="D2700" s="4">
        <v>41721</v>
      </c>
      <c r="E2700" s="3" t="s">
        <v>21</v>
      </c>
      <c r="F2700" s="3" t="s">
        <v>4293</v>
      </c>
      <c r="G2700" s="3" t="s">
        <v>628</v>
      </c>
      <c r="H2700" s="5">
        <v>21376</v>
      </c>
      <c r="I2700" s="2">
        <v>4</v>
      </c>
      <c r="J2700" s="2">
        <v>2</v>
      </c>
      <c r="K2700" s="2">
        <v>7.4816000000000003</v>
      </c>
      <c r="L2700" s="18" t="str">
        <f>VLOOKUP(F2700,'BD customers'!$1:$1048576,2,FALSE)</f>
        <v>Sean Miller</v>
      </c>
      <c r="M2700" s="2">
        <f>MATCH(orders[[#This Row],[Product ID]],'BD product'!A:A,0)</f>
        <v>130</v>
      </c>
      <c r="N2700" s="2" t="str" cm="1">
        <f t="array" ref="N2700">INDEX('BD product'!A:D,M2700,2)</f>
        <v>Office Supplies</v>
      </c>
    </row>
    <row r="2701" spans="1:14" x14ac:dyDescent="0.3">
      <c r="A2701" s="3" t="s">
        <v>4793</v>
      </c>
      <c r="B2701" s="4">
        <v>41716</v>
      </c>
      <c r="C2701" s="12" t="str">
        <f t="shared" si="42"/>
        <v>2014/03</v>
      </c>
      <c r="D2701" s="4">
        <v>41721</v>
      </c>
      <c r="E2701" s="3" t="s">
        <v>21</v>
      </c>
      <c r="F2701" s="3" t="s">
        <v>4293</v>
      </c>
      <c r="G2701" s="3" t="s">
        <v>4798</v>
      </c>
      <c r="H2701" s="5">
        <v>8016</v>
      </c>
      <c r="I2701" s="2">
        <v>3</v>
      </c>
      <c r="J2701" s="2">
        <v>2</v>
      </c>
      <c r="K2701" s="2">
        <v>0.1002</v>
      </c>
      <c r="L2701" s="18" t="str">
        <f>VLOOKUP(F2701,'BD customers'!$1:$1048576,2,FALSE)</f>
        <v>Sean Miller</v>
      </c>
      <c r="M2701" s="2">
        <f>MATCH(orders[[#This Row],[Product ID]],'BD product'!A:A,0)</f>
        <v>1414</v>
      </c>
      <c r="N2701" s="2" t="str" cm="1">
        <f t="array" ref="N2701">INDEX('BD product'!A:D,M2701,2)</f>
        <v>Office Supplies</v>
      </c>
    </row>
    <row r="2702" spans="1:14" x14ac:dyDescent="0.3">
      <c r="A2702" s="3" t="s">
        <v>4793</v>
      </c>
      <c r="B2702" s="4">
        <v>41716</v>
      </c>
      <c r="C2702" s="12" t="str">
        <f t="shared" si="42"/>
        <v>2014/03</v>
      </c>
      <c r="D2702" s="4">
        <v>41721</v>
      </c>
      <c r="E2702" s="3" t="s">
        <v>21</v>
      </c>
      <c r="F2702" s="3" t="s">
        <v>4293</v>
      </c>
      <c r="G2702" s="3" t="s">
        <v>3411</v>
      </c>
      <c r="H2702" s="5">
        <v>30768</v>
      </c>
      <c r="I2702" s="2">
        <v>2</v>
      </c>
      <c r="J2702" s="2">
        <v>2</v>
      </c>
      <c r="K2702" s="2">
        <v>8.0765999999999991</v>
      </c>
      <c r="L2702" s="18" t="str">
        <f>VLOOKUP(F2702,'BD customers'!$1:$1048576,2,FALSE)</f>
        <v>Sean Miller</v>
      </c>
      <c r="M2702" s="2">
        <f>MATCH(orders[[#This Row],[Product ID]],'BD product'!A:A,0)</f>
        <v>1008</v>
      </c>
      <c r="N2702" s="2" t="str" cm="1">
        <f t="array" ref="N2702">INDEX('BD product'!A:D,M2702,2)</f>
        <v>Furniture</v>
      </c>
    </row>
    <row r="2703" spans="1:14" x14ac:dyDescent="0.3">
      <c r="A2703" s="3" t="s">
        <v>4793</v>
      </c>
      <c r="B2703" s="4">
        <v>41716</v>
      </c>
      <c r="C2703" s="12" t="str">
        <f t="shared" si="42"/>
        <v>2014/03</v>
      </c>
      <c r="D2703" s="4">
        <v>41721</v>
      </c>
      <c r="E2703" s="3" t="s">
        <v>21</v>
      </c>
      <c r="F2703" s="3" t="s">
        <v>4293</v>
      </c>
      <c r="G2703" s="3" t="s">
        <v>2139</v>
      </c>
      <c r="H2703" s="5">
        <v>18936</v>
      </c>
      <c r="I2703" s="2">
        <v>3</v>
      </c>
      <c r="J2703" s="2">
        <v>2</v>
      </c>
      <c r="K2703" s="2">
        <v>5.9175000000000004</v>
      </c>
      <c r="L2703" s="18" t="str">
        <f>VLOOKUP(F2703,'BD customers'!$1:$1048576,2,FALSE)</f>
        <v>Sean Miller</v>
      </c>
      <c r="M2703" s="2">
        <f>MATCH(orders[[#This Row],[Product ID]],'BD product'!A:A,0)</f>
        <v>552</v>
      </c>
      <c r="N2703" s="2" t="str" cm="1">
        <f t="array" ref="N2703">INDEX('BD product'!A:D,M2703,2)</f>
        <v>Office Supplies</v>
      </c>
    </row>
    <row r="2704" spans="1:14" x14ac:dyDescent="0.3">
      <c r="A2704" s="3" t="s">
        <v>4793</v>
      </c>
      <c r="B2704" s="4">
        <v>41716</v>
      </c>
      <c r="C2704" s="12" t="str">
        <f t="shared" si="42"/>
        <v>2014/03</v>
      </c>
      <c r="D2704" s="4">
        <v>41721</v>
      </c>
      <c r="E2704" s="3" t="s">
        <v>21</v>
      </c>
      <c r="F2704" s="3" t="s">
        <v>4293</v>
      </c>
      <c r="G2704" s="3" t="s">
        <v>3769</v>
      </c>
      <c r="H2704" s="5">
        <v>122352</v>
      </c>
      <c r="I2704" s="2">
        <v>3</v>
      </c>
      <c r="J2704" s="2">
        <v>2</v>
      </c>
      <c r="K2704" s="2">
        <v>1.5294000000000001</v>
      </c>
      <c r="L2704" s="18" t="str">
        <f>VLOOKUP(F2704,'BD customers'!$1:$1048576,2,FALSE)</f>
        <v>Sean Miller</v>
      </c>
      <c r="M2704" s="2">
        <f>MATCH(orders[[#This Row],[Product ID]],'BD product'!A:A,0)</f>
        <v>1156</v>
      </c>
      <c r="N2704" s="2" t="str" cm="1">
        <f t="array" ref="N2704">INDEX('BD product'!A:D,M2704,2)</f>
        <v>Furniture</v>
      </c>
    </row>
    <row r="2705" spans="1:14" x14ac:dyDescent="0.3">
      <c r="A2705" s="3" t="s">
        <v>4800</v>
      </c>
      <c r="B2705" s="4">
        <v>41783</v>
      </c>
      <c r="C2705" s="12" t="str">
        <f t="shared" si="42"/>
        <v>2014/05</v>
      </c>
      <c r="D2705" s="4">
        <v>41789</v>
      </c>
      <c r="E2705" s="3" t="s">
        <v>21</v>
      </c>
      <c r="F2705" s="3" t="s">
        <v>1321</v>
      </c>
      <c r="G2705" s="3" t="s">
        <v>4801</v>
      </c>
      <c r="H2705" s="5">
        <v>11628</v>
      </c>
      <c r="I2705" s="2">
        <v>3</v>
      </c>
      <c r="J2705" s="2">
        <v>0</v>
      </c>
      <c r="K2705" s="2">
        <v>56.977200000000003</v>
      </c>
      <c r="L2705" s="18" t="str">
        <f>VLOOKUP(F2705,'BD customers'!$1:$1048576,2,FALSE)</f>
        <v>Resi PÃ¶lking</v>
      </c>
      <c r="M2705" s="2">
        <f>MATCH(orders[[#This Row],[Product ID]],'BD product'!A:A,0)</f>
        <v>1415</v>
      </c>
      <c r="N2705" s="2" t="str" cm="1">
        <f t="array" ref="N2705">INDEX('BD product'!A:D,M2705,2)</f>
        <v>Office Supplies</v>
      </c>
    </row>
    <row r="2706" spans="1:14" x14ac:dyDescent="0.3">
      <c r="A2706" s="3" t="s">
        <v>4803</v>
      </c>
      <c r="B2706" s="4">
        <v>42927</v>
      </c>
      <c r="C2706" s="12" t="str">
        <f t="shared" si="42"/>
        <v>2017/07</v>
      </c>
      <c r="D2706" s="4">
        <v>42929</v>
      </c>
      <c r="E2706" s="3" t="s">
        <v>11</v>
      </c>
      <c r="F2706" s="3" t="s">
        <v>3943</v>
      </c>
      <c r="G2706" s="3" t="s">
        <v>819</v>
      </c>
      <c r="H2706" s="5">
        <v>1326</v>
      </c>
      <c r="I2706" s="2">
        <v>6</v>
      </c>
      <c r="J2706" s="2">
        <v>0</v>
      </c>
      <c r="K2706" s="2">
        <v>1.7238</v>
      </c>
      <c r="L2706" s="18" t="str">
        <f>VLOOKUP(F2706,'BD customers'!$1:$1048576,2,FALSE)</f>
        <v>Joy Daniels</v>
      </c>
      <c r="M2706" s="2">
        <f>MATCH(orders[[#This Row],[Product ID]],'BD product'!A:A,0)</f>
        <v>178</v>
      </c>
      <c r="N2706" s="2" t="str" cm="1">
        <f t="array" ref="N2706">INDEX('BD product'!A:D,M2706,2)</f>
        <v>Technology</v>
      </c>
    </row>
    <row r="2707" spans="1:14" x14ac:dyDescent="0.3">
      <c r="A2707" s="3" t="s">
        <v>4804</v>
      </c>
      <c r="B2707" s="4">
        <v>42902</v>
      </c>
      <c r="C2707" s="12" t="str">
        <f t="shared" si="42"/>
        <v>2017/06</v>
      </c>
      <c r="D2707" s="4">
        <v>42907</v>
      </c>
      <c r="E2707" s="3" t="s">
        <v>21</v>
      </c>
      <c r="F2707" s="3" t="s">
        <v>1831</v>
      </c>
      <c r="G2707" s="3" t="s">
        <v>3547</v>
      </c>
      <c r="H2707" s="5">
        <v>1668</v>
      </c>
      <c r="I2707" s="2">
        <v>2</v>
      </c>
      <c r="J2707" s="2">
        <v>0</v>
      </c>
      <c r="K2707" s="2">
        <v>4.3368000000000002</v>
      </c>
      <c r="L2707" s="18" t="str">
        <f>VLOOKUP(F2707,'BD customers'!$1:$1048576,2,FALSE)</f>
        <v>Alejandro Ballentine</v>
      </c>
      <c r="M2707" s="2">
        <f>MATCH(orders[[#This Row],[Product ID]],'BD product'!A:A,0)</f>
        <v>1061</v>
      </c>
      <c r="N2707" s="2" t="str" cm="1">
        <f t="array" ref="N2707">INDEX('BD product'!A:D,M2707,2)</f>
        <v>Office Supplies</v>
      </c>
    </row>
    <row r="2708" spans="1:14" x14ac:dyDescent="0.3">
      <c r="A2708" s="3" t="s">
        <v>4804</v>
      </c>
      <c r="B2708" s="4">
        <v>42902</v>
      </c>
      <c r="C2708" s="12" t="str">
        <f t="shared" si="42"/>
        <v>2017/06</v>
      </c>
      <c r="D2708" s="4">
        <v>42907</v>
      </c>
      <c r="E2708" s="3" t="s">
        <v>21</v>
      </c>
      <c r="F2708" s="3" t="s">
        <v>1831</v>
      </c>
      <c r="G2708" s="3" t="s">
        <v>4805</v>
      </c>
      <c r="H2708" s="5">
        <v>1944</v>
      </c>
      <c r="I2708" s="2">
        <v>3</v>
      </c>
      <c r="J2708" s="2">
        <v>0</v>
      </c>
      <c r="K2708" s="2">
        <v>9.3312000000000008</v>
      </c>
      <c r="L2708" s="18" t="str">
        <f>VLOOKUP(F2708,'BD customers'!$1:$1048576,2,FALSE)</f>
        <v>Alejandro Ballentine</v>
      </c>
      <c r="M2708" s="2">
        <f>MATCH(orders[[#This Row],[Product ID]],'BD product'!A:A,0)</f>
        <v>1416</v>
      </c>
      <c r="N2708" s="2" t="str" cm="1">
        <f t="array" ref="N2708">INDEX('BD product'!A:D,M2708,2)</f>
        <v>Office Supplies</v>
      </c>
    </row>
    <row r="2709" spans="1:14" x14ac:dyDescent="0.3">
      <c r="A2709" s="3" t="s">
        <v>4804</v>
      </c>
      <c r="B2709" s="4">
        <v>42902</v>
      </c>
      <c r="C2709" s="12" t="str">
        <f t="shared" si="42"/>
        <v>2017/06</v>
      </c>
      <c r="D2709" s="4">
        <v>42907</v>
      </c>
      <c r="E2709" s="3" t="s">
        <v>21</v>
      </c>
      <c r="F2709" s="3" t="s">
        <v>1831</v>
      </c>
      <c r="G2709" s="3" t="s">
        <v>4807</v>
      </c>
      <c r="H2709" s="5">
        <v>19216</v>
      </c>
      <c r="I2709" s="2">
        <v>4</v>
      </c>
      <c r="J2709" s="2">
        <v>0</v>
      </c>
      <c r="K2709" s="2">
        <v>92.236800000000002</v>
      </c>
      <c r="L2709" s="18" t="str">
        <f>VLOOKUP(F2709,'BD customers'!$1:$1048576,2,FALSE)</f>
        <v>Alejandro Ballentine</v>
      </c>
      <c r="M2709" s="2">
        <f>MATCH(orders[[#This Row],[Product ID]],'BD product'!A:A,0)</f>
        <v>1417</v>
      </c>
      <c r="N2709" s="2" t="str" cm="1">
        <f t="array" ref="N2709">INDEX('BD product'!A:D,M2709,2)</f>
        <v>Office Supplies</v>
      </c>
    </row>
    <row r="2710" spans="1:14" x14ac:dyDescent="0.3">
      <c r="A2710" s="3" t="s">
        <v>4809</v>
      </c>
      <c r="B2710" s="4">
        <v>42034</v>
      </c>
      <c r="C2710" s="12" t="str">
        <f t="shared" si="42"/>
        <v>2015/01</v>
      </c>
      <c r="D2710" s="4">
        <v>42041</v>
      </c>
      <c r="E2710" s="3" t="s">
        <v>21</v>
      </c>
      <c r="F2710" s="3" t="s">
        <v>2000</v>
      </c>
      <c r="G2710" s="3" t="s">
        <v>4810</v>
      </c>
      <c r="H2710" s="5">
        <v>22736</v>
      </c>
      <c r="I2710" s="2">
        <v>7</v>
      </c>
      <c r="J2710" s="2">
        <v>0</v>
      </c>
      <c r="K2710" s="2">
        <v>81.849599999999995</v>
      </c>
      <c r="L2710" s="18" t="str">
        <f>VLOOKUP(F2710,'BD customers'!$1:$1048576,2,FALSE)</f>
        <v>Charles Crestani</v>
      </c>
      <c r="M2710" s="2">
        <f>MATCH(orders[[#This Row],[Product ID]],'BD product'!A:A,0)</f>
        <v>1418</v>
      </c>
      <c r="N2710" s="2" t="str" cm="1">
        <f t="array" ref="N2710">INDEX('BD product'!A:D,M2710,2)</f>
        <v>Furniture</v>
      </c>
    </row>
    <row r="2711" spans="1:14" x14ac:dyDescent="0.3">
      <c r="A2711" s="3" t="s">
        <v>4809</v>
      </c>
      <c r="B2711" s="4">
        <v>42034</v>
      </c>
      <c r="C2711" s="12" t="str">
        <f t="shared" si="42"/>
        <v>2015/01</v>
      </c>
      <c r="D2711" s="4">
        <v>42041</v>
      </c>
      <c r="E2711" s="3" t="s">
        <v>21</v>
      </c>
      <c r="F2711" s="3" t="s">
        <v>2000</v>
      </c>
      <c r="G2711" s="3" t="s">
        <v>3759</v>
      </c>
      <c r="H2711" s="5">
        <v>1919976</v>
      </c>
      <c r="I2711" s="2">
        <v>3</v>
      </c>
      <c r="J2711" s="2">
        <v>2</v>
      </c>
      <c r="K2711" s="2">
        <v>215.9973</v>
      </c>
      <c r="L2711" s="18" t="str">
        <f>VLOOKUP(F2711,'BD customers'!$1:$1048576,2,FALSE)</f>
        <v>Charles Crestani</v>
      </c>
      <c r="M2711" s="2">
        <f>MATCH(orders[[#This Row],[Product ID]],'BD product'!A:A,0)</f>
        <v>1152</v>
      </c>
      <c r="N2711" s="2" t="str" cm="1">
        <f t="array" ref="N2711">INDEX('BD product'!A:D,M2711,2)</f>
        <v>Technology</v>
      </c>
    </row>
    <row r="2712" spans="1:14" x14ac:dyDescent="0.3">
      <c r="A2712" s="3" t="s">
        <v>4812</v>
      </c>
      <c r="B2712" s="4">
        <v>42349</v>
      </c>
      <c r="C2712" s="12" t="str">
        <f t="shared" si="42"/>
        <v>2015/12</v>
      </c>
      <c r="D2712" s="4">
        <v>42353</v>
      </c>
      <c r="E2712" s="3" t="s">
        <v>21</v>
      </c>
      <c r="F2712" s="3" t="s">
        <v>175</v>
      </c>
      <c r="G2712" s="3" t="s">
        <v>1674</v>
      </c>
      <c r="H2712" s="5">
        <v>12828</v>
      </c>
      <c r="I2712" s="2">
        <v>2</v>
      </c>
      <c r="J2712" s="2">
        <v>7</v>
      </c>
      <c r="K2712" s="2">
        <v>-8.9795999999999996</v>
      </c>
      <c r="L2712" s="18" t="str">
        <f>VLOOKUP(F2712,'BD customers'!$1:$1048576,2,FALSE)</f>
        <v>Gary Hwang</v>
      </c>
      <c r="M2712" s="2">
        <f>MATCH(orders[[#This Row],[Product ID]],'BD product'!A:A,0)</f>
        <v>412</v>
      </c>
      <c r="N2712" s="2" t="str" cm="1">
        <f t="array" ref="N2712">INDEX('BD product'!A:D,M2712,2)</f>
        <v>Office Supplies</v>
      </c>
    </row>
    <row r="2713" spans="1:14" x14ac:dyDescent="0.3">
      <c r="A2713" s="3" t="s">
        <v>4813</v>
      </c>
      <c r="B2713" s="4">
        <v>43017</v>
      </c>
      <c r="C2713" s="12" t="str">
        <f t="shared" si="42"/>
        <v>2017/10</v>
      </c>
      <c r="D2713" s="4">
        <v>43019</v>
      </c>
      <c r="E2713" s="3" t="s">
        <v>64</v>
      </c>
      <c r="F2713" s="3" t="s">
        <v>2747</v>
      </c>
      <c r="G2713" s="3" t="s">
        <v>2314</v>
      </c>
      <c r="H2713" s="5">
        <v>45888</v>
      </c>
      <c r="I2713" s="2">
        <v>4</v>
      </c>
      <c r="J2713" s="2">
        <v>2</v>
      </c>
      <c r="K2713" s="2">
        <v>9.1776</v>
      </c>
      <c r="L2713" s="18" t="str">
        <f>VLOOKUP(F2713,'BD customers'!$1:$1048576,2,FALSE)</f>
        <v>Cathy Prescott</v>
      </c>
      <c r="M2713" s="2">
        <f>MATCH(orders[[#This Row],[Product ID]],'BD product'!A:A,0)</f>
        <v>615</v>
      </c>
      <c r="N2713" s="2" t="str" cm="1">
        <f t="array" ref="N2713">INDEX('BD product'!A:D,M2713,2)</f>
        <v>Furniture</v>
      </c>
    </row>
    <row r="2714" spans="1:14" x14ac:dyDescent="0.3">
      <c r="A2714" s="3" t="s">
        <v>4814</v>
      </c>
      <c r="B2714" s="4">
        <v>42945</v>
      </c>
      <c r="C2714" s="12" t="str">
        <f t="shared" si="42"/>
        <v>2017/07</v>
      </c>
      <c r="D2714" s="4">
        <v>42948</v>
      </c>
      <c r="E2714" s="3" t="s">
        <v>11</v>
      </c>
      <c r="F2714" s="3" t="s">
        <v>810</v>
      </c>
      <c r="G2714" s="3" t="s">
        <v>742</v>
      </c>
      <c r="H2714" s="5">
        <v>6012</v>
      </c>
      <c r="I2714" s="2">
        <v>9</v>
      </c>
      <c r="J2714" s="2">
        <v>0</v>
      </c>
      <c r="K2714" s="2">
        <v>22.244399999999999</v>
      </c>
      <c r="L2714" s="18" t="str">
        <f>VLOOKUP(F2714,'BD customers'!$1:$1048576,2,FALSE)</f>
        <v>Gary McGarr</v>
      </c>
      <c r="M2714" s="2">
        <f>MATCH(orders[[#This Row],[Product ID]],'BD product'!A:A,0)</f>
        <v>160</v>
      </c>
      <c r="N2714" s="2" t="str" cm="1">
        <f t="array" ref="N2714">INDEX('BD product'!A:D,M2714,2)</f>
        <v>Office Supplies</v>
      </c>
    </row>
    <row r="2715" spans="1:14" x14ac:dyDescent="0.3">
      <c r="A2715" s="3" t="s">
        <v>4815</v>
      </c>
      <c r="B2715" s="4">
        <v>41754</v>
      </c>
      <c r="C2715" s="12" t="str">
        <f t="shared" si="42"/>
        <v>2014/04</v>
      </c>
      <c r="D2715" s="4">
        <v>41758</v>
      </c>
      <c r="E2715" s="3" t="s">
        <v>21</v>
      </c>
      <c r="F2715" s="3" t="s">
        <v>215</v>
      </c>
      <c r="G2715" s="3" t="s">
        <v>2656</v>
      </c>
      <c r="H2715" s="5">
        <v>302376</v>
      </c>
      <c r="I2715" s="2">
        <v>3</v>
      </c>
      <c r="J2715" s="2">
        <v>2</v>
      </c>
      <c r="K2715" s="2">
        <v>3.7797000000000001</v>
      </c>
      <c r="L2715" s="18" t="str">
        <f>VLOOKUP(F2715,'BD customers'!$1:$1048576,2,FALSE)</f>
        <v>Lena Creighton</v>
      </c>
      <c r="M2715" s="2">
        <f>MATCH(orders[[#This Row],[Product ID]],'BD product'!A:A,0)</f>
        <v>724</v>
      </c>
      <c r="N2715" s="2" t="str" cm="1">
        <f t="array" ref="N2715">INDEX('BD product'!A:D,M2715,2)</f>
        <v>Technology</v>
      </c>
    </row>
    <row r="2716" spans="1:14" x14ac:dyDescent="0.3">
      <c r="A2716" s="3" t="s">
        <v>4816</v>
      </c>
      <c r="B2716" s="4">
        <v>42339</v>
      </c>
      <c r="C2716" s="12" t="str">
        <f t="shared" si="42"/>
        <v>2015/12</v>
      </c>
      <c r="D2716" s="4">
        <v>42344</v>
      </c>
      <c r="E2716" s="3" t="s">
        <v>21</v>
      </c>
      <c r="F2716" s="3" t="s">
        <v>3168</v>
      </c>
      <c r="G2716" s="3" t="s">
        <v>3553</v>
      </c>
      <c r="H2716" s="5">
        <v>139</v>
      </c>
      <c r="I2716" s="2">
        <v>5</v>
      </c>
      <c r="J2716" s="2">
        <v>0</v>
      </c>
      <c r="K2716" s="2">
        <v>5.5599999999999997E-2</v>
      </c>
      <c r="L2716" s="18" t="str">
        <f>VLOOKUP(F2716,'BD customers'!$1:$1048576,2,FALSE)</f>
        <v>Beth Thompson</v>
      </c>
      <c r="M2716" s="2">
        <f>MATCH(orders[[#This Row],[Product ID]],'BD product'!A:A,0)</f>
        <v>1063</v>
      </c>
      <c r="N2716" s="2" t="str" cm="1">
        <f t="array" ref="N2716">INDEX('BD product'!A:D,M2716,2)</f>
        <v>Office Supplies</v>
      </c>
    </row>
    <row r="2717" spans="1:14" x14ac:dyDescent="0.3">
      <c r="A2717" s="3" t="s">
        <v>4817</v>
      </c>
      <c r="B2717" s="4">
        <v>41977</v>
      </c>
      <c r="C2717" s="12" t="str">
        <f t="shared" si="42"/>
        <v>2014/12</v>
      </c>
      <c r="D2717" s="4">
        <v>41981</v>
      </c>
      <c r="E2717" s="3" t="s">
        <v>21</v>
      </c>
      <c r="F2717" s="3" t="s">
        <v>2747</v>
      </c>
      <c r="G2717" s="3" t="s">
        <v>4818</v>
      </c>
      <c r="H2717" s="5">
        <v>12998</v>
      </c>
      <c r="I2717" s="2">
        <v>2</v>
      </c>
      <c r="J2717" s="2">
        <v>0</v>
      </c>
      <c r="K2717" s="2">
        <v>62.3904</v>
      </c>
      <c r="L2717" s="18" t="str">
        <f>VLOOKUP(F2717,'BD customers'!$1:$1048576,2,FALSE)</f>
        <v>Cathy Prescott</v>
      </c>
      <c r="M2717" s="2">
        <f>MATCH(orders[[#This Row],[Product ID]],'BD product'!A:A,0)</f>
        <v>1419</v>
      </c>
      <c r="N2717" s="2" t="str" cm="1">
        <f t="array" ref="N2717">INDEX('BD product'!A:D,M2717,2)</f>
        <v>Technology</v>
      </c>
    </row>
    <row r="2718" spans="1:14" x14ac:dyDescent="0.3">
      <c r="A2718" s="3" t="s">
        <v>4820</v>
      </c>
      <c r="B2718" s="4">
        <v>42973</v>
      </c>
      <c r="C2718" s="12" t="str">
        <f t="shared" si="42"/>
        <v>2017/08</v>
      </c>
      <c r="D2718" s="4">
        <v>42979</v>
      </c>
      <c r="E2718" s="3" t="s">
        <v>21</v>
      </c>
      <c r="F2718" s="3" t="s">
        <v>4821</v>
      </c>
      <c r="G2718" s="3" t="s">
        <v>1497</v>
      </c>
      <c r="H2718" s="5">
        <v>7198</v>
      </c>
      <c r="I2718" s="2">
        <v>2</v>
      </c>
      <c r="J2718" s="2">
        <v>0</v>
      </c>
      <c r="K2718" s="2">
        <v>15.1158</v>
      </c>
      <c r="L2718" s="18" t="str">
        <f>VLOOKUP(F2718,'BD customers'!$1:$1048576,2,FALSE)</f>
        <v>Steve Carroll</v>
      </c>
      <c r="M2718" s="2">
        <f>MATCH(orders[[#This Row],[Product ID]],'BD product'!A:A,0)</f>
        <v>359</v>
      </c>
      <c r="N2718" s="2" t="str" cm="1">
        <f t="array" ref="N2718">INDEX('BD product'!A:D,M2718,2)</f>
        <v>Technology</v>
      </c>
    </row>
    <row r="2719" spans="1:14" x14ac:dyDescent="0.3">
      <c r="A2719" s="3" t="s">
        <v>4822</v>
      </c>
      <c r="B2719" s="4">
        <v>41889</v>
      </c>
      <c r="C2719" s="12" t="str">
        <f t="shared" si="42"/>
        <v>2014/09</v>
      </c>
      <c r="D2719" s="4">
        <v>41895</v>
      </c>
      <c r="E2719" s="3" t="s">
        <v>21</v>
      </c>
      <c r="F2719" s="3" t="s">
        <v>4231</v>
      </c>
      <c r="G2719" s="3" t="s">
        <v>4823</v>
      </c>
      <c r="H2719" s="5">
        <v>37797</v>
      </c>
      <c r="I2719" s="2">
        <v>3</v>
      </c>
      <c r="J2719" s="2">
        <v>0</v>
      </c>
      <c r="K2719" s="2">
        <v>109.6113</v>
      </c>
      <c r="L2719" s="18" t="str">
        <f>VLOOKUP(F2719,'BD customers'!$1:$1048576,2,FALSE)</f>
        <v>Dennis Kane</v>
      </c>
      <c r="M2719" s="2">
        <f>MATCH(orders[[#This Row],[Product ID]],'BD product'!A:A,0)</f>
        <v>1420</v>
      </c>
      <c r="N2719" s="2" t="str" cm="1">
        <f t="array" ref="N2719">INDEX('BD product'!A:D,M2719,2)</f>
        <v>Technology</v>
      </c>
    </row>
    <row r="2720" spans="1:14" x14ac:dyDescent="0.3">
      <c r="A2720" s="3" t="s">
        <v>4825</v>
      </c>
      <c r="B2720" s="4">
        <v>43090</v>
      </c>
      <c r="C2720" s="12" t="str">
        <f t="shared" si="42"/>
        <v>2017/12</v>
      </c>
      <c r="D2720" s="4">
        <v>43096</v>
      </c>
      <c r="E2720" s="3" t="s">
        <v>21</v>
      </c>
      <c r="F2720" s="3" t="s">
        <v>2653</v>
      </c>
      <c r="G2720" s="3" t="s">
        <v>2931</v>
      </c>
      <c r="H2720" s="5">
        <v>12436</v>
      </c>
      <c r="I2720" s="2">
        <v>2</v>
      </c>
      <c r="J2720" s="2">
        <v>0</v>
      </c>
      <c r="K2720" s="2">
        <v>33.577199999999998</v>
      </c>
      <c r="L2720" s="18" t="str">
        <f>VLOOKUP(F2720,'BD customers'!$1:$1048576,2,FALSE)</f>
        <v>Sanjit Engle</v>
      </c>
      <c r="M2720" s="2">
        <f>MATCH(orders[[#This Row],[Product ID]],'BD product'!A:A,0)</f>
        <v>823</v>
      </c>
      <c r="N2720" s="2" t="str" cm="1">
        <f t="array" ref="N2720">INDEX('BD product'!A:D,M2720,2)</f>
        <v>Office Supplies</v>
      </c>
    </row>
    <row r="2721" spans="1:14" x14ac:dyDescent="0.3">
      <c r="A2721" s="3" t="s">
        <v>4826</v>
      </c>
      <c r="B2721" s="4">
        <v>41979</v>
      </c>
      <c r="C2721" s="12" t="str">
        <f t="shared" si="42"/>
        <v>2014/12</v>
      </c>
      <c r="D2721" s="4">
        <v>41981</v>
      </c>
      <c r="E2721" s="3" t="s">
        <v>11</v>
      </c>
      <c r="F2721" s="3" t="s">
        <v>414</v>
      </c>
      <c r="G2721" s="3" t="s">
        <v>2167</v>
      </c>
      <c r="H2721" s="5">
        <v>23976</v>
      </c>
      <c r="I2721" s="2">
        <v>3</v>
      </c>
      <c r="J2721" s="2">
        <v>6</v>
      </c>
      <c r="K2721" s="2">
        <v>-14.3856</v>
      </c>
      <c r="L2721" s="18" t="str">
        <f>VLOOKUP(F2721,'BD customers'!$1:$1048576,2,FALSE)</f>
        <v>Luke Foster</v>
      </c>
      <c r="M2721" s="2">
        <f>MATCH(orders[[#This Row],[Product ID]],'BD product'!A:A,0)</f>
        <v>563</v>
      </c>
      <c r="N2721" s="2" t="str" cm="1">
        <f t="array" ref="N2721">INDEX('BD product'!A:D,M2721,2)</f>
        <v>Furniture</v>
      </c>
    </row>
    <row r="2722" spans="1:14" x14ac:dyDescent="0.3">
      <c r="A2722" s="3" t="s">
        <v>4827</v>
      </c>
      <c r="B2722" s="4">
        <v>41947</v>
      </c>
      <c r="C2722" s="12" t="str">
        <f t="shared" si="42"/>
        <v>2014/11</v>
      </c>
      <c r="D2722" s="4">
        <v>41951</v>
      </c>
      <c r="E2722" s="3" t="s">
        <v>11</v>
      </c>
      <c r="F2722" s="3" t="s">
        <v>235</v>
      </c>
      <c r="G2722" s="3" t="s">
        <v>926</v>
      </c>
      <c r="H2722" s="5">
        <v>8376</v>
      </c>
      <c r="I2722" s="2">
        <v>3</v>
      </c>
      <c r="J2722" s="2">
        <v>2</v>
      </c>
      <c r="K2722" s="2">
        <v>2.7222</v>
      </c>
      <c r="L2722" s="18" t="str">
        <f>VLOOKUP(F2722,'BD customers'!$1:$1048576,2,FALSE)</f>
        <v>Odella Nelson</v>
      </c>
      <c r="M2722" s="2">
        <f>MATCH(orders[[#This Row],[Product ID]],'BD product'!A:A,0)</f>
        <v>205</v>
      </c>
      <c r="N2722" s="2" t="str" cm="1">
        <f t="array" ref="N2722">INDEX('BD product'!A:D,M2722,2)</f>
        <v>Office Supplies</v>
      </c>
    </row>
    <row r="2723" spans="1:14" x14ac:dyDescent="0.3">
      <c r="A2723" s="3" t="s">
        <v>4827</v>
      </c>
      <c r="B2723" s="4">
        <v>41947</v>
      </c>
      <c r="C2723" s="12" t="str">
        <f t="shared" si="42"/>
        <v>2014/11</v>
      </c>
      <c r="D2723" s="4">
        <v>41951</v>
      </c>
      <c r="E2723" s="3" t="s">
        <v>11</v>
      </c>
      <c r="F2723" s="3" t="s">
        <v>235</v>
      </c>
      <c r="G2723" s="3" t="s">
        <v>3230</v>
      </c>
      <c r="H2723" s="5">
        <v>5824</v>
      </c>
      <c r="I2723" s="2">
        <v>5</v>
      </c>
      <c r="J2723" s="2">
        <v>2</v>
      </c>
      <c r="K2723" s="2">
        <v>0.50960000000000005</v>
      </c>
      <c r="L2723" s="18" t="str">
        <f>VLOOKUP(F2723,'BD customers'!$1:$1048576,2,FALSE)</f>
        <v>Odella Nelson</v>
      </c>
      <c r="M2723" s="2">
        <f>MATCH(orders[[#This Row],[Product ID]],'BD product'!A:A,0)</f>
        <v>939</v>
      </c>
      <c r="N2723" s="2" t="str" cm="1">
        <f t="array" ref="N2723">INDEX('BD product'!A:D,M2723,2)</f>
        <v>Office Supplies</v>
      </c>
    </row>
    <row r="2724" spans="1:14" x14ac:dyDescent="0.3">
      <c r="A2724" s="3" t="s">
        <v>4828</v>
      </c>
      <c r="B2724" s="4">
        <v>42474</v>
      </c>
      <c r="C2724" s="12" t="str">
        <f t="shared" si="42"/>
        <v>2016/04</v>
      </c>
      <c r="D2724" s="4">
        <v>42479</v>
      </c>
      <c r="E2724" s="3" t="s">
        <v>11</v>
      </c>
      <c r="F2724" s="3" t="s">
        <v>1180</v>
      </c>
      <c r="G2724" s="3" t="s">
        <v>2650</v>
      </c>
      <c r="H2724" s="5">
        <v>812</v>
      </c>
      <c r="I2724" s="2">
        <v>5</v>
      </c>
      <c r="J2724" s="2">
        <v>0</v>
      </c>
      <c r="K2724" s="2">
        <v>0.12180000000000001</v>
      </c>
      <c r="L2724" s="18" t="str">
        <f>VLOOKUP(F2724,'BD customers'!$1:$1048576,2,FALSE)</f>
        <v>Tom Boeckenhauer</v>
      </c>
      <c r="M2724" s="2">
        <f>MATCH(orders[[#This Row],[Product ID]],'BD product'!A:A,0)</f>
        <v>722</v>
      </c>
      <c r="N2724" s="2" t="str" cm="1">
        <f t="array" ref="N2724">INDEX('BD product'!A:D,M2724,2)</f>
        <v>Office Supplies</v>
      </c>
    </row>
    <row r="2725" spans="1:14" x14ac:dyDescent="0.3">
      <c r="A2725" s="3" t="s">
        <v>4829</v>
      </c>
      <c r="B2725" s="4">
        <v>41916</v>
      </c>
      <c r="C2725" s="12" t="str">
        <f t="shared" si="42"/>
        <v>2014/10</v>
      </c>
      <c r="D2725" s="4">
        <v>41920</v>
      </c>
      <c r="E2725" s="3" t="s">
        <v>21</v>
      </c>
      <c r="F2725" s="3" t="s">
        <v>4830</v>
      </c>
      <c r="G2725" s="3" t="s">
        <v>1154</v>
      </c>
      <c r="H2725" s="5">
        <v>1445</v>
      </c>
      <c r="I2725" s="2">
        <v>5</v>
      </c>
      <c r="J2725" s="2">
        <v>0</v>
      </c>
      <c r="K2725" s="2">
        <v>6.7915000000000001</v>
      </c>
      <c r="L2725" s="18" t="str">
        <f>VLOOKUP(F2725,'BD customers'!$1:$1048576,2,FALSE)</f>
        <v>David Flashing</v>
      </c>
      <c r="M2725" s="2">
        <f>MATCH(orders[[#This Row],[Product ID]],'BD product'!A:A,0)</f>
        <v>266</v>
      </c>
      <c r="N2725" s="2" t="str" cm="1">
        <f t="array" ref="N2725">INDEX('BD product'!A:D,M2725,2)</f>
        <v>Office Supplies</v>
      </c>
    </row>
    <row r="2726" spans="1:14" x14ac:dyDescent="0.3">
      <c r="A2726" s="3" t="s">
        <v>4829</v>
      </c>
      <c r="B2726" s="4">
        <v>41916</v>
      </c>
      <c r="C2726" s="12" t="str">
        <f t="shared" si="42"/>
        <v>2014/10</v>
      </c>
      <c r="D2726" s="4">
        <v>41920</v>
      </c>
      <c r="E2726" s="3" t="s">
        <v>21</v>
      </c>
      <c r="F2726" s="3" t="s">
        <v>4830</v>
      </c>
      <c r="G2726" s="3" t="s">
        <v>3343</v>
      </c>
      <c r="H2726" s="5">
        <v>95648</v>
      </c>
      <c r="I2726" s="2">
        <v>2</v>
      </c>
      <c r="J2726" s="2">
        <v>2</v>
      </c>
      <c r="K2726" s="2">
        <v>31.085599999999999</v>
      </c>
      <c r="L2726" s="18" t="str">
        <f>VLOOKUP(F2726,'BD customers'!$1:$1048576,2,FALSE)</f>
        <v>David Flashing</v>
      </c>
      <c r="M2726" s="2">
        <f>MATCH(orders[[#This Row],[Product ID]],'BD product'!A:A,0)</f>
        <v>981</v>
      </c>
      <c r="N2726" s="2" t="str" cm="1">
        <f t="array" ref="N2726">INDEX('BD product'!A:D,M2726,2)</f>
        <v>Office Supplies</v>
      </c>
    </row>
    <row r="2727" spans="1:14" x14ac:dyDescent="0.3">
      <c r="A2727" s="3" t="s">
        <v>4831</v>
      </c>
      <c r="B2727" s="4">
        <v>43046</v>
      </c>
      <c r="C2727" s="12" t="str">
        <f t="shared" si="42"/>
        <v>2017/11</v>
      </c>
      <c r="D2727" s="4">
        <v>43052</v>
      </c>
      <c r="E2727" s="3" t="s">
        <v>21</v>
      </c>
      <c r="F2727" s="3" t="s">
        <v>1880</v>
      </c>
      <c r="G2727" s="3" t="s">
        <v>3959</v>
      </c>
      <c r="H2727" s="5">
        <v>35997</v>
      </c>
      <c r="I2727" s="2">
        <v>5</v>
      </c>
      <c r="J2727" s="2">
        <v>4</v>
      </c>
      <c r="K2727" s="2">
        <v>-7.1993999999999998</v>
      </c>
      <c r="L2727" s="18" t="str">
        <f>VLOOKUP(F2727,'BD customers'!$1:$1048576,2,FALSE)</f>
        <v>Emily Phan</v>
      </c>
      <c r="M2727" s="2">
        <f>MATCH(orders[[#This Row],[Product ID]],'BD product'!A:A,0)</f>
        <v>1213</v>
      </c>
      <c r="N2727" s="2" t="str" cm="1">
        <f t="array" ref="N2727">INDEX('BD product'!A:D,M2727,2)</f>
        <v>Technology</v>
      </c>
    </row>
    <row r="2728" spans="1:14" x14ac:dyDescent="0.3">
      <c r="A2728" s="3" t="s">
        <v>4831</v>
      </c>
      <c r="B2728" s="4">
        <v>43046</v>
      </c>
      <c r="C2728" s="12" t="str">
        <f t="shared" si="42"/>
        <v>2017/11</v>
      </c>
      <c r="D2728" s="4">
        <v>43052</v>
      </c>
      <c r="E2728" s="3" t="s">
        <v>21</v>
      </c>
      <c r="F2728" s="3" t="s">
        <v>1880</v>
      </c>
      <c r="G2728" s="3" t="s">
        <v>4506</v>
      </c>
      <c r="H2728" s="5">
        <v>350352</v>
      </c>
      <c r="I2728" s="2">
        <v>4</v>
      </c>
      <c r="J2728" s="2">
        <v>4</v>
      </c>
      <c r="K2728" s="2">
        <v>-140.14080000000001</v>
      </c>
      <c r="L2728" s="18" t="str">
        <f>VLOOKUP(F2728,'BD customers'!$1:$1048576,2,FALSE)</f>
        <v>Emily Phan</v>
      </c>
      <c r="M2728" s="2">
        <f>MATCH(orders[[#This Row],[Product ID]],'BD product'!A:A,0)</f>
        <v>1344</v>
      </c>
      <c r="N2728" s="2" t="str" cm="1">
        <f t="array" ref="N2728">INDEX('BD product'!A:D,M2728,2)</f>
        <v>Furniture</v>
      </c>
    </row>
    <row r="2729" spans="1:14" x14ac:dyDescent="0.3">
      <c r="A2729" s="3" t="s">
        <v>4832</v>
      </c>
      <c r="B2729" s="4">
        <v>43091</v>
      </c>
      <c r="C2729" s="12" t="str">
        <f t="shared" si="42"/>
        <v>2017/12</v>
      </c>
      <c r="D2729" s="4">
        <v>43093</v>
      </c>
      <c r="E2729" s="3" t="s">
        <v>64</v>
      </c>
      <c r="F2729" s="3" t="s">
        <v>814</v>
      </c>
      <c r="G2729" s="3" t="s">
        <v>2039</v>
      </c>
      <c r="H2729" s="5">
        <v>1641</v>
      </c>
      <c r="I2729" s="2">
        <v>1</v>
      </c>
      <c r="J2729" s="2">
        <v>7</v>
      </c>
      <c r="K2729" s="2">
        <v>-1.3128</v>
      </c>
      <c r="L2729" s="18" t="str">
        <f>VLOOKUP(F2729,'BD customers'!$1:$1048576,2,FALSE)</f>
        <v>Sally Knutson</v>
      </c>
      <c r="M2729" s="2">
        <f>MATCH(orders[[#This Row],[Product ID]],'BD product'!A:A,0)</f>
        <v>522</v>
      </c>
      <c r="N2729" s="2" t="str" cm="1">
        <f t="array" ref="N2729">INDEX('BD product'!A:D,M2729,2)</f>
        <v>Office Supplies</v>
      </c>
    </row>
    <row r="2730" spans="1:14" x14ac:dyDescent="0.3">
      <c r="A2730" s="3" t="s">
        <v>4832</v>
      </c>
      <c r="B2730" s="4">
        <v>43091</v>
      </c>
      <c r="C2730" s="12" t="str">
        <f t="shared" si="42"/>
        <v>2017/12</v>
      </c>
      <c r="D2730" s="4">
        <v>43093</v>
      </c>
      <c r="E2730" s="3" t="s">
        <v>64</v>
      </c>
      <c r="F2730" s="3" t="s">
        <v>814</v>
      </c>
      <c r="G2730" s="3" t="s">
        <v>4466</v>
      </c>
      <c r="H2730" s="5">
        <v>629958</v>
      </c>
      <c r="I2730" s="2">
        <v>7</v>
      </c>
      <c r="J2730" s="2">
        <v>4</v>
      </c>
      <c r="K2730" s="2">
        <v>94.493700000000004</v>
      </c>
      <c r="L2730" s="18" t="str">
        <f>VLOOKUP(F2730,'BD customers'!$1:$1048576,2,FALSE)</f>
        <v>Sally Knutson</v>
      </c>
      <c r="M2730" s="2">
        <f>MATCH(orders[[#This Row],[Product ID]],'BD product'!A:A,0)</f>
        <v>1336</v>
      </c>
      <c r="N2730" s="2" t="str" cm="1">
        <f t="array" ref="N2730">INDEX('BD product'!A:D,M2730,2)</f>
        <v>Technology</v>
      </c>
    </row>
    <row r="2731" spans="1:14" x14ac:dyDescent="0.3">
      <c r="A2731" s="3" t="s">
        <v>4833</v>
      </c>
      <c r="B2731" s="4">
        <v>42779</v>
      </c>
      <c r="C2731" s="12" t="str">
        <f t="shared" si="42"/>
        <v>2017/02</v>
      </c>
      <c r="D2731" s="4">
        <v>42785</v>
      </c>
      <c r="E2731" s="3" t="s">
        <v>21</v>
      </c>
      <c r="F2731" s="3" t="s">
        <v>4834</v>
      </c>
      <c r="G2731" s="3" t="s">
        <v>699</v>
      </c>
      <c r="H2731" s="5">
        <v>663</v>
      </c>
      <c r="I2731" s="2">
        <v>3</v>
      </c>
      <c r="J2731" s="2">
        <v>0</v>
      </c>
      <c r="K2731" s="2">
        <v>1.7901</v>
      </c>
      <c r="L2731" s="18" t="str">
        <f>VLOOKUP(F2731,'BD customers'!$1:$1048576,2,FALSE)</f>
        <v>Fred Harton</v>
      </c>
      <c r="M2731" s="2">
        <f>MATCH(orders[[#This Row],[Product ID]],'BD product'!A:A,0)</f>
        <v>149</v>
      </c>
      <c r="N2731" s="2" t="str" cm="1">
        <f t="array" ref="N2731">INDEX('BD product'!A:D,M2731,2)</f>
        <v>Office Supplies</v>
      </c>
    </row>
    <row r="2732" spans="1:14" x14ac:dyDescent="0.3">
      <c r="A2732" s="3" t="s">
        <v>4833</v>
      </c>
      <c r="B2732" s="4">
        <v>42779</v>
      </c>
      <c r="C2732" s="12" t="str">
        <f t="shared" si="42"/>
        <v>2017/02</v>
      </c>
      <c r="D2732" s="4">
        <v>42785</v>
      </c>
      <c r="E2732" s="3" t="s">
        <v>21</v>
      </c>
      <c r="F2732" s="3" t="s">
        <v>4834</v>
      </c>
      <c r="G2732" s="3" t="s">
        <v>2437</v>
      </c>
      <c r="H2732" s="5">
        <v>79996</v>
      </c>
      <c r="I2732" s="2">
        <v>4</v>
      </c>
      <c r="J2732" s="2">
        <v>0</v>
      </c>
      <c r="K2732" s="2">
        <v>343.9828</v>
      </c>
      <c r="L2732" s="18" t="str">
        <f>VLOOKUP(F2732,'BD customers'!$1:$1048576,2,FALSE)</f>
        <v>Fred Harton</v>
      </c>
      <c r="M2732" s="2">
        <f>MATCH(orders[[#This Row],[Product ID]],'BD product'!A:A,0)</f>
        <v>653</v>
      </c>
      <c r="N2732" s="2" t="str" cm="1">
        <f t="array" ref="N2732">INDEX('BD product'!A:D,M2732,2)</f>
        <v>Technology</v>
      </c>
    </row>
    <row r="2733" spans="1:14" x14ac:dyDescent="0.3">
      <c r="A2733" s="3" t="s">
        <v>4833</v>
      </c>
      <c r="B2733" s="4">
        <v>42779</v>
      </c>
      <c r="C2733" s="12" t="str">
        <f t="shared" si="42"/>
        <v>2017/02</v>
      </c>
      <c r="D2733" s="4">
        <v>42785</v>
      </c>
      <c r="E2733" s="3" t="s">
        <v>21</v>
      </c>
      <c r="F2733" s="3" t="s">
        <v>4834</v>
      </c>
      <c r="G2733" s="3" t="s">
        <v>975</v>
      </c>
      <c r="H2733" s="5">
        <v>10753</v>
      </c>
      <c r="I2733" s="2">
        <v>1</v>
      </c>
      <c r="J2733" s="2">
        <v>0</v>
      </c>
      <c r="K2733" s="2">
        <v>2.1505999999999998</v>
      </c>
      <c r="L2733" s="18" t="str">
        <f>VLOOKUP(F2733,'BD customers'!$1:$1048576,2,FALSE)</f>
        <v>Fred Harton</v>
      </c>
      <c r="M2733" s="2">
        <f>MATCH(orders[[#This Row],[Product ID]],'BD product'!A:A,0)</f>
        <v>218</v>
      </c>
      <c r="N2733" s="2" t="str" cm="1">
        <f t="array" ref="N2733">INDEX('BD product'!A:D,M2733,2)</f>
        <v>Furniture</v>
      </c>
    </row>
    <row r="2734" spans="1:14" x14ac:dyDescent="0.3">
      <c r="A2734" s="3" t="s">
        <v>4835</v>
      </c>
      <c r="B2734" s="4">
        <v>41822</v>
      </c>
      <c r="C2734" s="12" t="str">
        <f t="shared" si="42"/>
        <v>2014/07</v>
      </c>
      <c r="D2734" s="4">
        <v>41826</v>
      </c>
      <c r="E2734" s="3" t="s">
        <v>21</v>
      </c>
      <c r="F2734" s="3" t="s">
        <v>137</v>
      </c>
      <c r="G2734" s="3" t="s">
        <v>2541</v>
      </c>
      <c r="H2734" s="5">
        <v>7398</v>
      </c>
      <c r="I2734" s="2">
        <v>2</v>
      </c>
      <c r="J2734" s="2">
        <v>0</v>
      </c>
      <c r="K2734" s="2">
        <v>19.974599999999999</v>
      </c>
      <c r="L2734" s="18" t="str">
        <f>VLOOKUP(F2734,'BD customers'!$1:$1048576,2,FALSE)</f>
        <v>Eric Hoffmann</v>
      </c>
      <c r="M2734" s="2">
        <f>MATCH(orders[[#This Row],[Product ID]],'BD product'!A:A,0)</f>
        <v>689</v>
      </c>
      <c r="N2734" s="2" t="str" cm="1">
        <f t="array" ref="N2734">INDEX('BD product'!A:D,M2734,2)</f>
        <v>Technology</v>
      </c>
    </row>
    <row r="2735" spans="1:14" x14ac:dyDescent="0.3">
      <c r="A2735" s="3" t="s">
        <v>4835</v>
      </c>
      <c r="B2735" s="4">
        <v>41822</v>
      </c>
      <c r="C2735" s="12" t="str">
        <f t="shared" si="42"/>
        <v>2014/07</v>
      </c>
      <c r="D2735" s="4">
        <v>41826</v>
      </c>
      <c r="E2735" s="3" t="s">
        <v>21</v>
      </c>
      <c r="F2735" s="3" t="s">
        <v>137</v>
      </c>
      <c r="G2735" s="3" t="s">
        <v>2863</v>
      </c>
      <c r="H2735" s="5">
        <v>558</v>
      </c>
      <c r="I2735" s="2">
        <v>1</v>
      </c>
      <c r="J2735" s="2">
        <v>0</v>
      </c>
      <c r="K2735" s="2">
        <v>2.1762000000000001</v>
      </c>
      <c r="L2735" s="18" t="str">
        <f>VLOOKUP(F2735,'BD customers'!$1:$1048576,2,FALSE)</f>
        <v>Eric Hoffmann</v>
      </c>
      <c r="M2735" s="2">
        <f>MATCH(orders[[#This Row],[Product ID]],'BD product'!A:A,0)</f>
        <v>798</v>
      </c>
      <c r="N2735" s="2" t="str" cm="1">
        <f t="array" ref="N2735">INDEX('BD product'!A:D,M2735,2)</f>
        <v>Office Supplies</v>
      </c>
    </row>
    <row r="2736" spans="1:14" x14ac:dyDescent="0.3">
      <c r="A2736" s="3" t="s">
        <v>4836</v>
      </c>
      <c r="B2736" s="4">
        <v>42056</v>
      </c>
      <c r="C2736" s="12" t="str">
        <f t="shared" si="42"/>
        <v>2015/02</v>
      </c>
      <c r="D2736" s="4">
        <v>42058</v>
      </c>
      <c r="E2736" s="3" t="s">
        <v>11</v>
      </c>
      <c r="F2736" s="3" t="s">
        <v>3915</v>
      </c>
      <c r="G2736" s="3" t="s">
        <v>182</v>
      </c>
      <c r="H2736" s="5">
        <v>4912</v>
      </c>
      <c r="I2736" s="2">
        <v>4</v>
      </c>
      <c r="J2736" s="2">
        <v>0</v>
      </c>
      <c r="K2736" s="2">
        <v>23.086400000000001</v>
      </c>
      <c r="L2736" s="18" t="str">
        <f>VLOOKUP(F2736,'BD customers'!$1:$1048576,2,FALSE)</f>
        <v>Joe Elijah</v>
      </c>
      <c r="M2736" s="2">
        <f>MATCH(orders[[#This Row],[Product ID]],'BD product'!A:A,0)</f>
        <v>35</v>
      </c>
      <c r="N2736" s="2" t="str" cm="1">
        <f t="array" ref="N2736">INDEX('BD product'!A:D,M2736,2)</f>
        <v>Office Supplies</v>
      </c>
    </row>
    <row r="2737" spans="1:14" x14ac:dyDescent="0.3">
      <c r="A2737" s="3" t="s">
        <v>4837</v>
      </c>
      <c r="B2737" s="4">
        <v>42321</v>
      </c>
      <c r="C2737" s="12" t="str">
        <f t="shared" si="42"/>
        <v>2015/11</v>
      </c>
      <c r="D2737" s="4">
        <v>42327</v>
      </c>
      <c r="E2737" s="3" t="s">
        <v>21</v>
      </c>
      <c r="F2737" s="3" t="s">
        <v>853</v>
      </c>
      <c r="G2737" s="3" t="s">
        <v>4838</v>
      </c>
      <c r="H2737" s="5">
        <v>37797</v>
      </c>
      <c r="I2737" s="2">
        <v>3</v>
      </c>
      <c r="J2737" s="2">
        <v>0</v>
      </c>
      <c r="K2737" s="2">
        <v>94.492500000000007</v>
      </c>
      <c r="L2737" s="18" t="str">
        <f>VLOOKUP(F2737,'BD customers'!$1:$1048576,2,FALSE)</f>
        <v>Ken Lonsdale</v>
      </c>
      <c r="M2737" s="2">
        <f>MATCH(orders[[#This Row],[Product ID]],'BD product'!A:A,0)</f>
        <v>1421</v>
      </c>
      <c r="N2737" s="2" t="str" cm="1">
        <f t="array" ref="N2737">INDEX('BD product'!A:D,M2737,2)</f>
        <v>Technology</v>
      </c>
    </row>
    <row r="2738" spans="1:14" x14ac:dyDescent="0.3">
      <c r="A2738" s="3" t="s">
        <v>4837</v>
      </c>
      <c r="B2738" s="4">
        <v>42321</v>
      </c>
      <c r="C2738" s="12" t="str">
        <f t="shared" si="42"/>
        <v>2015/11</v>
      </c>
      <c r="D2738" s="4">
        <v>42327</v>
      </c>
      <c r="E2738" s="3" t="s">
        <v>21</v>
      </c>
      <c r="F2738" s="3" t="s">
        <v>853</v>
      </c>
      <c r="G2738" s="3" t="s">
        <v>2495</v>
      </c>
      <c r="H2738" s="5">
        <v>4228</v>
      </c>
      <c r="I2738" s="2">
        <v>7</v>
      </c>
      <c r="J2738" s="2">
        <v>0</v>
      </c>
      <c r="K2738" s="2">
        <v>19.871600000000001</v>
      </c>
      <c r="L2738" s="18" t="str">
        <f>VLOOKUP(F2738,'BD customers'!$1:$1048576,2,FALSE)</f>
        <v>Ken Lonsdale</v>
      </c>
      <c r="M2738" s="2">
        <f>MATCH(orders[[#This Row],[Product ID]],'BD product'!A:A,0)</f>
        <v>672</v>
      </c>
      <c r="N2738" s="2" t="str" cm="1">
        <f t="array" ref="N2738">INDEX('BD product'!A:D,M2738,2)</f>
        <v>Office Supplies</v>
      </c>
    </row>
    <row r="2739" spans="1:14" x14ac:dyDescent="0.3">
      <c r="A2739" s="3" t="s">
        <v>4837</v>
      </c>
      <c r="B2739" s="4">
        <v>42321</v>
      </c>
      <c r="C2739" s="12" t="str">
        <f t="shared" si="42"/>
        <v>2015/11</v>
      </c>
      <c r="D2739" s="4">
        <v>42327</v>
      </c>
      <c r="E2739" s="3" t="s">
        <v>21</v>
      </c>
      <c r="F2739" s="3" t="s">
        <v>853</v>
      </c>
      <c r="G2739" s="3" t="s">
        <v>3123</v>
      </c>
      <c r="H2739" s="5">
        <v>29997</v>
      </c>
      <c r="I2739" s="2">
        <v>3</v>
      </c>
      <c r="J2739" s="2">
        <v>0</v>
      </c>
      <c r="K2739" s="2">
        <v>56.994300000000003</v>
      </c>
      <c r="L2739" s="18" t="str">
        <f>VLOOKUP(F2739,'BD customers'!$1:$1048576,2,FALSE)</f>
        <v>Ken Lonsdale</v>
      </c>
      <c r="M2739" s="2">
        <f>MATCH(orders[[#This Row],[Product ID]],'BD product'!A:A,0)</f>
        <v>901</v>
      </c>
      <c r="N2739" s="2" t="str" cm="1">
        <f t="array" ref="N2739">INDEX('BD product'!A:D,M2739,2)</f>
        <v>Furniture</v>
      </c>
    </row>
    <row r="2740" spans="1:14" x14ac:dyDescent="0.3">
      <c r="A2740" s="3" t="s">
        <v>4837</v>
      </c>
      <c r="B2740" s="4">
        <v>42321</v>
      </c>
      <c r="C2740" s="12" t="str">
        <f t="shared" si="42"/>
        <v>2015/11</v>
      </c>
      <c r="D2740" s="4">
        <v>42327</v>
      </c>
      <c r="E2740" s="3" t="s">
        <v>21</v>
      </c>
      <c r="F2740" s="3" t="s">
        <v>853</v>
      </c>
      <c r="G2740" s="3" t="s">
        <v>2920</v>
      </c>
      <c r="H2740" s="5">
        <v>8998</v>
      </c>
      <c r="I2740" s="2">
        <v>2</v>
      </c>
      <c r="J2740" s="2">
        <v>0</v>
      </c>
      <c r="K2740" s="2">
        <v>43.190399999999997</v>
      </c>
      <c r="L2740" s="18" t="str">
        <f>VLOOKUP(F2740,'BD customers'!$1:$1048576,2,FALSE)</f>
        <v>Ken Lonsdale</v>
      </c>
      <c r="M2740" s="2">
        <f>MATCH(orders[[#This Row],[Product ID]],'BD product'!A:A,0)</f>
        <v>819</v>
      </c>
      <c r="N2740" s="2" t="str" cm="1">
        <f t="array" ref="N2740">INDEX('BD product'!A:D,M2740,2)</f>
        <v>Technology</v>
      </c>
    </row>
    <row r="2741" spans="1:14" x14ac:dyDescent="0.3">
      <c r="A2741" s="3" t="s">
        <v>4840</v>
      </c>
      <c r="B2741" s="4">
        <v>42841</v>
      </c>
      <c r="C2741" s="12" t="str">
        <f t="shared" si="42"/>
        <v>2017/04</v>
      </c>
      <c r="D2741" s="4">
        <v>42843</v>
      </c>
      <c r="E2741" s="3" t="s">
        <v>64</v>
      </c>
      <c r="F2741" s="3" t="s">
        <v>2581</v>
      </c>
      <c r="G2741" s="3" t="s">
        <v>4841</v>
      </c>
      <c r="H2741" s="5">
        <v>47724</v>
      </c>
      <c r="I2741" s="2">
        <v>4</v>
      </c>
      <c r="J2741" s="2">
        <v>0</v>
      </c>
      <c r="K2741" s="2">
        <v>9.5448000000000004</v>
      </c>
      <c r="L2741" s="18" t="str">
        <f>VLOOKUP(F2741,'BD customers'!$1:$1048576,2,FALSE)</f>
        <v>Edward Becker</v>
      </c>
      <c r="M2741" s="2">
        <f>MATCH(orders[[#This Row],[Product ID]],'BD product'!A:A,0)</f>
        <v>1422</v>
      </c>
      <c r="N2741" s="2" t="str" cm="1">
        <f t="array" ref="N2741">INDEX('BD product'!A:D,M2741,2)</f>
        <v>Office Supplies</v>
      </c>
    </row>
    <row r="2742" spans="1:14" x14ac:dyDescent="0.3">
      <c r="A2742" s="3" t="s">
        <v>4840</v>
      </c>
      <c r="B2742" s="4">
        <v>42841</v>
      </c>
      <c r="C2742" s="12" t="str">
        <f t="shared" si="42"/>
        <v>2017/04</v>
      </c>
      <c r="D2742" s="4">
        <v>42843</v>
      </c>
      <c r="E2742" s="3" t="s">
        <v>64</v>
      </c>
      <c r="F2742" s="3" t="s">
        <v>2581</v>
      </c>
      <c r="G2742" s="3" t="s">
        <v>4843</v>
      </c>
      <c r="H2742" s="5">
        <v>2598</v>
      </c>
      <c r="I2742" s="2">
        <v>2</v>
      </c>
      <c r="J2742" s="2">
        <v>0</v>
      </c>
      <c r="K2742" s="2">
        <v>1.5588</v>
      </c>
      <c r="L2742" s="18" t="str">
        <f>VLOOKUP(F2742,'BD customers'!$1:$1048576,2,FALSE)</f>
        <v>Edward Becker</v>
      </c>
      <c r="M2742" s="2">
        <f>MATCH(orders[[#This Row],[Product ID]],'BD product'!A:A,0)</f>
        <v>1423</v>
      </c>
      <c r="N2742" s="2" t="str" cm="1">
        <f t="array" ref="N2742">INDEX('BD product'!A:D,M2742,2)</f>
        <v>Technology</v>
      </c>
    </row>
    <row r="2743" spans="1:14" x14ac:dyDescent="0.3">
      <c r="A2743" s="3" t="s">
        <v>4845</v>
      </c>
      <c r="B2743" s="4">
        <v>42425</v>
      </c>
      <c r="C2743" s="12" t="str">
        <f t="shared" si="42"/>
        <v>2016/02</v>
      </c>
      <c r="D2743" s="4">
        <v>42427</v>
      </c>
      <c r="E2743" s="3" t="s">
        <v>11</v>
      </c>
      <c r="F2743" s="3" t="s">
        <v>1530</v>
      </c>
      <c r="G2743" s="3" t="s">
        <v>3499</v>
      </c>
      <c r="H2743" s="5">
        <v>4672</v>
      </c>
      <c r="I2743" s="2">
        <v>5</v>
      </c>
      <c r="J2743" s="2">
        <v>2</v>
      </c>
      <c r="K2743" s="2">
        <v>0.17519999999999999</v>
      </c>
      <c r="L2743" s="18" t="str">
        <f>VLOOKUP(F2743,'BD customers'!$1:$1048576,2,FALSE)</f>
        <v>Bruce Degenhardt</v>
      </c>
      <c r="M2743" s="2">
        <f>MATCH(orders[[#This Row],[Product ID]],'BD product'!A:A,0)</f>
        <v>1042</v>
      </c>
      <c r="N2743" s="2" t="str" cm="1">
        <f t="array" ref="N2743">INDEX('BD product'!A:D,M2743,2)</f>
        <v>Office Supplies</v>
      </c>
    </row>
    <row r="2744" spans="1:14" x14ac:dyDescent="0.3">
      <c r="A2744" s="3" t="s">
        <v>4846</v>
      </c>
      <c r="B2744" s="4">
        <v>41947</v>
      </c>
      <c r="C2744" s="12" t="str">
        <f t="shared" si="42"/>
        <v>2014/11</v>
      </c>
      <c r="D2744" s="4">
        <v>41951</v>
      </c>
      <c r="E2744" s="3" t="s">
        <v>21</v>
      </c>
      <c r="F2744" s="3" t="s">
        <v>4847</v>
      </c>
      <c r="G2744" s="3" t="s">
        <v>4672</v>
      </c>
      <c r="H2744" s="5">
        <v>3534</v>
      </c>
      <c r="I2744" s="2">
        <v>2</v>
      </c>
      <c r="J2744" s="2">
        <v>0</v>
      </c>
      <c r="K2744" s="2">
        <v>13.4292</v>
      </c>
      <c r="L2744" s="18" t="str">
        <f>VLOOKUP(F2744,'BD customers'!$1:$1048576,2,FALSE)</f>
        <v>MaryBeth Skach</v>
      </c>
      <c r="M2744" s="2">
        <f>MATCH(orders[[#This Row],[Product ID]],'BD product'!A:A,0)</f>
        <v>1383</v>
      </c>
      <c r="N2744" s="2" t="str" cm="1">
        <f t="array" ref="N2744">INDEX('BD product'!A:D,M2744,2)</f>
        <v>Furniture</v>
      </c>
    </row>
    <row r="2745" spans="1:14" x14ac:dyDescent="0.3">
      <c r="A2745" s="3" t="s">
        <v>4848</v>
      </c>
      <c r="B2745" s="4">
        <v>42175</v>
      </c>
      <c r="C2745" s="12" t="str">
        <f t="shared" si="42"/>
        <v>2015/06</v>
      </c>
      <c r="D2745" s="4">
        <v>42180</v>
      </c>
      <c r="E2745" s="3" t="s">
        <v>11</v>
      </c>
      <c r="F2745" s="3" t="s">
        <v>247</v>
      </c>
      <c r="G2745" s="3" t="s">
        <v>2255</v>
      </c>
      <c r="H2745" s="5">
        <v>25764</v>
      </c>
      <c r="I2745" s="2">
        <v>6</v>
      </c>
      <c r="J2745" s="2">
        <v>0</v>
      </c>
      <c r="K2745" s="2">
        <v>100.4796</v>
      </c>
      <c r="L2745" s="18" t="str">
        <f>VLOOKUP(F2745,'BD customers'!$1:$1048576,2,FALSE)</f>
        <v>Stewart Carmichael</v>
      </c>
      <c r="M2745" s="2">
        <f>MATCH(orders[[#This Row],[Product ID]],'BD product'!A:A,0)</f>
        <v>594</v>
      </c>
      <c r="N2745" s="2" t="str" cm="1">
        <f t="array" ref="N2745">INDEX('BD product'!A:D,M2745,2)</f>
        <v>Furniture</v>
      </c>
    </row>
    <row r="2746" spans="1:14" x14ac:dyDescent="0.3">
      <c r="A2746" s="3" t="s">
        <v>4848</v>
      </c>
      <c r="B2746" s="4">
        <v>42175</v>
      </c>
      <c r="C2746" s="12" t="str">
        <f t="shared" si="42"/>
        <v>2015/06</v>
      </c>
      <c r="D2746" s="4">
        <v>42180</v>
      </c>
      <c r="E2746" s="3" t="s">
        <v>11</v>
      </c>
      <c r="F2746" s="3" t="s">
        <v>247</v>
      </c>
      <c r="G2746" s="3" t="s">
        <v>347</v>
      </c>
      <c r="H2746" s="5">
        <v>125976</v>
      </c>
      <c r="I2746" s="2">
        <v>3</v>
      </c>
      <c r="J2746" s="2">
        <v>2</v>
      </c>
      <c r="K2746" s="2">
        <v>4.7241</v>
      </c>
      <c r="L2746" s="18" t="str">
        <f>VLOOKUP(F2746,'BD customers'!$1:$1048576,2,FALSE)</f>
        <v>Stewart Carmichael</v>
      </c>
      <c r="M2746" s="2">
        <f>MATCH(orders[[#This Row],[Product ID]],'BD product'!A:A,0)</f>
        <v>68</v>
      </c>
      <c r="N2746" s="2" t="str" cm="1">
        <f t="array" ref="N2746">INDEX('BD product'!A:D,M2746,2)</f>
        <v>Technology</v>
      </c>
    </row>
    <row r="2747" spans="1:14" x14ac:dyDescent="0.3">
      <c r="A2747" s="3" t="s">
        <v>4849</v>
      </c>
      <c r="B2747" s="4">
        <v>42954</v>
      </c>
      <c r="C2747" s="12" t="str">
        <f t="shared" si="42"/>
        <v>2017/08</v>
      </c>
      <c r="D2747" s="4">
        <v>42958</v>
      </c>
      <c r="E2747" s="3" t="s">
        <v>11</v>
      </c>
      <c r="F2747" s="3" t="s">
        <v>2095</v>
      </c>
      <c r="G2747" s="3" t="s">
        <v>1671</v>
      </c>
      <c r="H2747" s="5">
        <v>79992</v>
      </c>
      <c r="I2747" s="2">
        <v>1</v>
      </c>
      <c r="J2747" s="2">
        <v>2</v>
      </c>
      <c r="K2747" s="2">
        <v>21.997800000000002</v>
      </c>
      <c r="L2747" s="18" t="str">
        <f>VLOOKUP(F2747,'BD customers'!$1:$1048576,2,FALSE)</f>
        <v>Fred McMath</v>
      </c>
      <c r="M2747" s="2">
        <f>MATCH(orders[[#This Row],[Product ID]],'BD product'!A:A,0)</f>
        <v>411</v>
      </c>
      <c r="N2747" s="2" t="str" cm="1">
        <f t="array" ref="N2747">INDEX('BD product'!A:D,M2747,2)</f>
        <v>Technology</v>
      </c>
    </row>
    <row r="2748" spans="1:14" x14ac:dyDescent="0.3">
      <c r="A2748" s="3" t="s">
        <v>4850</v>
      </c>
      <c r="B2748" s="4">
        <v>41771</v>
      </c>
      <c r="C2748" s="12" t="str">
        <f t="shared" si="42"/>
        <v>2014/05</v>
      </c>
      <c r="D2748" s="4">
        <v>41776</v>
      </c>
      <c r="E2748" s="3" t="s">
        <v>21</v>
      </c>
      <c r="F2748" s="3" t="s">
        <v>1586</v>
      </c>
      <c r="G2748" s="3" t="s">
        <v>2282</v>
      </c>
      <c r="H2748" s="5">
        <v>700056</v>
      </c>
      <c r="I2748" s="2">
        <v>3</v>
      </c>
      <c r="J2748" s="2">
        <v>3</v>
      </c>
      <c r="K2748" s="2">
        <v>-130.0104</v>
      </c>
      <c r="L2748" s="18" t="str">
        <f>VLOOKUP(F2748,'BD customers'!$1:$1048576,2,FALSE)</f>
        <v>Kean Thornton</v>
      </c>
      <c r="M2748" s="2">
        <f>MATCH(orders[[#This Row],[Product ID]],'BD product'!A:A,0)</f>
        <v>603</v>
      </c>
      <c r="N2748" s="2" t="str" cm="1">
        <f t="array" ref="N2748">INDEX('BD product'!A:D,M2748,2)</f>
        <v>Furniture</v>
      </c>
    </row>
    <row r="2749" spans="1:14" x14ac:dyDescent="0.3">
      <c r="A2749" s="3" t="s">
        <v>4851</v>
      </c>
      <c r="B2749" s="4">
        <v>42330</v>
      </c>
      <c r="C2749" s="12" t="str">
        <f t="shared" si="42"/>
        <v>2015/11</v>
      </c>
      <c r="D2749" s="4">
        <v>42334</v>
      </c>
      <c r="E2749" s="3" t="s">
        <v>21</v>
      </c>
      <c r="F2749" s="3" t="s">
        <v>1178</v>
      </c>
      <c r="G2749" s="3" t="s">
        <v>4852</v>
      </c>
      <c r="H2749" s="5">
        <v>27168</v>
      </c>
      <c r="I2749" s="2">
        <v>4</v>
      </c>
      <c r="J2749" s="2">
        <v>2</v>
      </c>
      <c r="K2749" s="2">
        <v>-1.3584000000000001</v>
      </c>
      <c r="L2749" s="18" t="str">
        <f>VLOOKUP(F2749,'BD customers'!$1:$1048576,2,FALSE)</f>
        <v>Anne Pryor</v>
      </c>
      <c r="M2749" s="2">
        <f>MATCH(orders[[#This Row],[Product ID]],'BD product'!A:A,0)</f>
        <v>1424</v>
      </c>
      <c r="N2749" s="2" t="str" cm="1">
        <f t="array" ref="N2749">INDEX('BD product'!A:D,M2749,2)</f>
        <v>Technology</v>
      </c>
    </row>
    <row r="2750" spans="1:14" x14ac:dyDescent="0.3">
      <c r="A2750" s="3" t="s">
        <v>4854</v>
      </c>
      <c r="B2750" s="4">
        <v>42342</v>
      </c>
      <c r="C2750" s="12" t="str">
        <f t="shared" si="42"/>
        <v>2015/12</v>
      </c>
      <c r="D2750" s="4">
        <v>42346</v>
      </c>
      <c r="E2750" s="3" t="s">
        <v>21</v>
      </c>
      <c r="F2750" s="3" t="s">
        <v>4855</v>
      </c>
      <c r="G2750" s="3" t="s">
        <v>4408</v>
      </c>
      <c r="H2750" s="5">
        <v>8226</v>
      </c>
      <c r="I2750" s="2">
        <v>3</v>
      </c>
      <c r="J2750" s="2">
        <v>7</v>
      </c>
      <c r="K2750" s="2">
        <v>-6.0324</v>
      </c>
      <c r="L2750" s="18" t="str">
        <f>VLOOKUP(F2750,'BD customers'!$1:$1048576,2,FALSE)</f>
        <v>Ritsa Hightower</v>
      </c>
      <c r="M2750" s="2">
        <f>MATCH(orders[[#This Row],[Product ID]],'BD product'!A:A,0)</f>
        <v>1318</v>
      </c>
      <c r="N2750" s="2" t="str" cm="1">
        <f t="array" ref="N2750">INDEX('BD product'!A:D,M2750,2)</f>
        <v>Office Supplies</v>
      </c>
    </row>
    <row r="2751" spans="1:14" x14ac:dyDescent="0.3">
      <c r="A2751" s="3" t="s">
        <v>4856</v>
      </c>
      <c r="B2751" s="4">
        <v>41798</v>
      </c>
      <c r="C2751" s="12" t="str">
        <f t="shared" si="42"/>
        <v>2014/06</v>
      </c>
      <c r="D2751" s="4">
        <v>41804</v>
      </c>
      <c r="E2751" s="3" t="s">
        <v>21</v>
      </c>
      <c r="F2751" s="3" t="s">
        <v>607</v>
      </c>
      <c r="G2751" s="3" t="s">
        <v>4857</v>
      </c>
      <c r="H2751" s="5">
        <v>585552</v>
      </c>
      <c r="I2751" s="2">
        <v>3</v>
      </c>
      <c r="J2751" s="2">
        <v>2</v>
      </c>
      <c r="K2751" s="2">
        <v>7.3193999999999999</v>
      </c>
      <c r="L2751" s="18" t="str">
        <f>VLOOKUP(F2751,'BD customers'!$1:$1048576,2,FALSE)</f>
        <v>Carlos Soltero</v>
      </c>
      <c r="M2751" s="2">
        <f>MATCH(orders[[#This Row],[Product ID]],'BD product'!A:A,0)</f>
        <v>1425</v>
      </c>
      <c r="N2751" s="2" t="str" cm="1">
        <f t="array" ref="N2751">INDEX('BD product'!A:D,M2751,2)</f>
        <v>Furniture</v>
      </c>
    </row>
    <row r="2752" spans="1:14" x14ac:dyDescent="0.3">
      <c r="A2752" s="3" t="s">
        <v>4859</v>
      </c>
      <c r="B2752" s="4">
        <v>41859</v>
      </c>
      <c r="C2752" s="12" t="str">
        <f t="shared" si="42"/>
        <v>2014/08</v>
      </c>
      <c r="D2752" s="4">
        <v>41862</v>
      </c>
      <c r="E2752" s="3" t="s">
        <v>11</v>
      </c>
      <c r="F2752" s="3" t="s">
        <v>4465</v>
      </c>
      <c r="G2752" s="3" t="s">
        <v>4860</v>
      </c>
      <c r="H2752" s="5">
        <v>42328</v>
      </c>
      <c r="I2752" s="2">
        <v>11</v>
      </c>
      <c r="J2752" s="2">
        <v>0</v>
      </c>
      <c r="K2752" s="2">
        <v>110.0528</v>
      </c>
      <c r="L2752" s="18" t="str">
        <f>VLOOKUP(F2752,'BD customers'!$1:$1048576,2,FALSE)</f>
        <v>Tamara Manning</v>
      </c>
      <c r="M2752" s="2">
        <f>MATCH(orders[[#This Row],[Product ID]],'BD product'!A:A,0)</f>
        <v>1426</v>
      </c>
      <c r="N2752" s="2" t="str" cm="1">
        <f t="array" ref="N2752">INDEX('BD product'!A:D,M2752,2)</f>
        <v>Office Supplies</v>
      </c>
    </row>
    <row r="2753" spans="1:14" x14ac:dyDescent="0.3">
      <c r="A2753" s="3" t="s">
        <v>4862</v>
      </c>
      <c r="B2753" s="4">
        <v>41785</v>
      </c>
      <c r="C2753" s="12" t="str">
        <f t="shared" si="42"/>
        <v>2014/05</v>
      </c>
      <c r="D2753" s="4">
        <v>41789</v>
      </c>
      <c r="E2753" s="3" t="s">
        <v>21</v>
      </c>
      <c r="F2753" s="3" t="s">
        <v>392</v>
      </c>
      <c r="G2753" s="3" t="s">
        <v>3767</v>
      </c>
      <c r="H2753" s="5">
        <v>225296</v>
      </c>
      <c r="I2753" s="2">
        <v>2</v>
      </c>
      <c r="J2753" s="2">
        <v>2</v>
      </c>
      <c r="K2753" s="2">
        <v>22.529599999999999</v>
      </c>
      <c r="L2753" s="18" t="str">
        <f>VLOOKUP(F2753,'BD customers'!$1:$1048576,2,FALSE)</f>
        <v>Herbert Flentye</v>
      </c>
      <c r="M2753" s="2">
        <f>MATCH(orders[[#This Row],[Product ID]],'BD product'!A:A,0)</f>
        <v>1155</v>
      </c>
      <c r="N2753" s="2" t="str" cm="1">
        <f t="array" ref="N2753">INDEX('BD product'!A:D,M2753,2)</f>
        <v>Furniture</v>
      </c>
    </row>
    <row r="2754" spans="1:14" x14ac:dyDescent="0.3">
      <c r="A2754" s="3" t="s">
        <v>4863</v>
      </c>
      <c r="B2754" s="4">
        <v>42111</v>
      </c>
      <c r="C2754" s="12" t="str">
        <f t="shared" ref="C2754:C2817" si="43">TEXT(B2754,"aaaa/mm")</f>
        <v>2015/04</v>
      </c>
      <c r="D2754" s="4">
        <v>42115</v>
      </c>
      <c r="E2754" s="3" t="s">
        <v>21</v>
      </c>
      <c r="F2754" s="3" t="s">
        <v>4864</v>
      </c>
      <c r="G2754" s="3" t="s">
        <v>3553</v>
      </c>
      <c r="H2754" s="5">
        <v>556</v>
      </c>
      <c r="I2754" s="2">
        <v>2</v>
      </c>
      <c r="J2754" s="2">
        <v>0</v>
      </c>
      <c r="K2754" s="2">
        <v>0.22239999999999999</v>
      </c>
      <c r="L2754" s="18" t="str">
        <f>VLOOKUP(F2754,'BD customers'!$1:$1048576,2,FALSE)</f>
        <v>George Ashbrook</v>
      </c>
      <c r="M2754" s="2">
        <f>MATCH(orders[[#This Row],[Product ID]],'BD product'!A:A,0)</f>
        <v>1063</v>
      </c>
      <c r="N2754" s="2" t="str" cm="1">
        <f t="array" ref="N2754">INDEX('BD product'!A:D,M2754,2)</f>
        <v>Office Supplies</v>
      </c>
    </row>
    <row r="2755" spans="1:14" x14ac:dyDescent="0.3">
      <c r="A2755" s="3" t="s">
        <v>4863</v>
      </c>
      <c r="B2755" s="4">
        <v>42111</v>
      </c>
      <c r="C2755" s="12" t="str">
        <f t="shared" si="43"/>
        <v>2015/04</v>
      </c>
      <c r="D2755" s="4">
        <v>42115</v>
      </c>
      <c r="E2755" s="3" t="s">
        <v>21</v>
      </c>
      <c r="F2755" s="3" t="s">
        <v>4864</v>
      </c>
      <c r="G2755" s="3" t="s">
        <v>2336</v>
      </c>
      <c r="H2755" s="5">
        <v>32337</v>
      </c>
      <c r="I2755" s="2">
        <v>3</v>
      </c>
      <c r="J2755" s="2">
        <v>0</v>
      </c>
      <c r="K2755" s="2">
        <v>12.934799999999999</v>
      </c>
      <c r="L2755" s="18" t="str">
        <f>VLOOKUP(F2755,'BD customers'!$1:$1048576,2,FALSE)</f>
        <v>George Ashbrook</v>
      </c>
      <c r="M2755" s="2">
        <f>MATCH(orders[[#This Row],[Product ID]],'BD product'!A:A,0)</f>
        <v>621</v>
      </c>
      <c r="N2755" s="2" t="str" cm="1">
        <f t="array" ref="N2755">INDEX('BD product'!A:D,M2755,2)</f>
        <v>Technology</v>
      </c>
    </row>
    <row r="2756" spans="1:14" x14ac:dyDescent="0.3">
      <c r="A2756" s="3" t="s">
        <v>4863</v>
      </c>
      <c r="B2756" s="4">
        <v>42111</v>
      </c>
      <c r="C2756" s="12" t="str">
        <f t="shared" si="43"/>
        <v>2015/04</v>
      </c>
      <c r="D2756" s="4">
        <v>42115</v>
      </c>
      <c r="E2756" s="3" t="s">
        <v>21</v>
      </c>
      <c r="F2756" s="3" t="s">
        <v>4864</v>
      </c>
      <c r="G2756" s="3" t="s">
        <v>3313</v>
      </c>
      <c r="H2756" s="5">
        <v>78396</v>
      </c>
      <c r="I2756" s="2">
        <v>5</v>
      </c>
      <c r="J2756" s="2">
        <v>2</v>
      </c>
      <c r="K2756" s="2">
        <v>68.596500000000006</v>
      </c>
      <c r="L2756" s="18" t="str">
        <f>VLOOKUP(F2756,'BD customers'!$1:$1048576,2,FALSE)</f>
        <v>George Ashbrook</v>
      </c>
      <c r="M2756" s="2">
        <f>MATCH(orders[[#This Row],[Product ID]],'BD product'!A:A,0)</f>
        <v>968</v>
      </c>
      <c r="N2756" s="2" t="str" cm="1">
        <f t="array" ref="N2756">INDEX('BD product'!A:D,M2756,2)</f>
        <v>Technology</v>
      </c>
    </row>
    <row r="2757" spans="1:14" x14ac:dyDescent="0.3">
      <c r="A2757" s="3" t="s">
        <v>4863</v>
      </c>
      <c r="B2757" s="4">
        <v>42111</v>
      </c>
      <c r="C2757" s="12" t="str">
        <f t="shared" si="43"/>
        <v>2015/04</v>
      </c>
      <c r="D2757" s="4">
        <v>42115</v>
      </c>
      <c r="E2757" s="3" t="s">
        <v>21</v>
      </c>
      <c r="F2757" s="3" t="s">
        <v>4864</v>
      </c>
      <c r="G2757" s="3" t="s">
        <v>4599</v>
      </c>
      <c r="H2757" s="5">
        <v>144765</v>
      </c>
      <c r="I2757" s="2">
        <v>5</v>
      </c>
      <c r="J2757" s="2">
        <v>0</v>
      </c>
      <c r="K2757" s="2">
        <v>419.81849999999997</v>
      </c>
      <c r="L2757" s="18" t="str">
        <f>VLOOKUP(F2757,'BD customers'!$1:$1048576,2,FALSE)</f>
        <v>George Ashbrook</v>
      </c>
      <c r="M2757" s="2">
        <f>MATCH(orders[[#This Row],[Product ID]],'BD product'!A:A,0)</f>
        <v>1366</v>
      </c>
      <c r="N2757" s="2" t="str" cm="1">
        <f t="array" ref="N2757">INDEX('BD product'!A:D,M2757,2)</f>
        <v>Office Supplies</v>
      </c>
    </row>
    <row r="2758" spans="1:14" x14ac:dyDescent="0.3">
      <c r="A2758" s="3" t="s">
        <v>4863</v>
      </c>
      <c r="B2758" s="4">
        <v>42111</v>
      </c>
      <c r="C2758" s="12" t="str">
        <f t="shared" si="43"/>
        <v>2015/04</v>
      </c>
      <c r="D2758" s="4">
        <v>42115</v>
      </c>
      <c r="E2758" s="3" t="s">
        <v>21</v>
      </c>
      <c r="F2758" s="3" t="s">
        <v>4864</v>
      </c>
      <c r="G2758" s="3" t="s">
        <v>4451</v>
      </c>
      <c r="H2758" s="5">
        <v>1196</v>
      </c>
      <c r="I2758" s="2">
        <v>2</v>
      </c>
      <c r="J2758" s="2">
        <v>0</v>
      </c>
      <c r="K2758" s="2">
        <v>5.8604000000000003</v>
      </c>
      <c r="L2758" s="18" t="str">
        <f>VLOOKUP(F2758,'BD customers'!$1:$1048576,2,FALSE)</f>
        <v>George Ashbrook</v>
      </c>
      <c r="M2758" s="2">
        <f>MATCH(orders[[#This Row],[Product ID]],'BD product'!A:A,0)</f>
        <v>1333</v>
      </c>
      <c r="N2758" s="2" t="str" cm="1">
        <f t="array" ref="N2758">INDEX('BD product'!A:D,M2758,2)</f>
        <v>Office Supplies</v>
      </c>
    </row>
    <row r="2759" spans="1:14" x14ac:dyDescent="0.3">
      <c r="A2759" s="3" t="s">
        <v>4865</v>
      </c>
      <c r="B2759" s="4">
        <v>42532</v>
      </c>
      <c r="C2759" s="12" t="str">
        <f t="shared" si="43"/>
        <v>2016/06</v>
      </c>
      <c r="D2759" s="4">
        <v>42534</v>
      </c>
      <c r="E2759" s="3" t="s">
        <v>11</v>
      </c>
      <c r="F2759" s="3" t="s">
        <v>1517</v>
      </c>
      <c r="G2759" s="3" t="s">
        <v>2452</v>
      </c>
      <c r="H2759" s="5">
        <v>23997</v>
      </c>
      <c r="I2759" s="2">
        <v>3</v>
      </c>
      <c r="J2759" s="2">
        <v>0</v>
      </c>
      <c r="K2759" s="2">
        <v>7.1990999999999996</v>
      </c>
      <c r="L2759" s="18" t="str">
        <f>VLOOKUP(F2759,'BD customers'!$1:$1048576,2,FALSE)</f>
        <v>Erica Smith</v>
      </c>
      <c r="M2759" s="2">
        <f>MATCH(orders[[#This Row],[Product ID]],'BD product'!A:A,0)</f>
        <v>659</v>
      </c>
      <c r="N2759" s="2" t="str" cm="1">
        <f t="array" ref="N2759">INDEX('BD product'!A:D,M2759,2)</f>
        <v>Technology</v>
      </c>
    </row>
    <row r="2760" spans="1:14" x14ac:dyDescent="0.3">
      <c r="A2760" s="3" t="s">
        <v>4866</v>
      </c>
      <c r="B2760" s="4">
        <v>42440</v>
      </c>
      <c r="C2760" s="12" t="str">
        <f t="shared" si="43"/>
        <v>2016/03</v>
      </c>
      <c r="D2760" s="4">
        <v>42444</v>
      </c>
      <c r="E2760" s="3" t="s">
        <v>21</v>
      </c>
      <c r="F2760" s="3" t="s">
        <v>4867</v>
      </c>
      <c r="G2760" s="3" t="s">
        <v>3411</v>
      </c>
      <c r="H2760" s="5">
        <v>7692</v>
      </c>
      <c r="I2760" s="2">
        <v>4</v>
      </c>
      <c r="J2760" s="2">
        <v>0</v>
      </c>
      <c r="K2760" s="2">
        <v>31.537199999999999</v>
      </c>
      <c r="L2760" s="18" t="str">
        <f>VLOOKUP(F2760,'BD customers'!$1:$1048576,2,FALSE)</f>
        <v>Julie Prescott</v>
      </c>
      <c r="M2760" s="2">
        <f>MATCH(orders[[#This Row],[Product ID]],'BD product'!A:A,0)</f>
        <v>1008</v>
      </c>
      <c r="N2760" s="2" t="str" cm="1">
        <f t="array" ref="N2760">INDEX('BD product'!A:D,M2760,2)</f>
        <v>Furniture</v>
      </c>
    </row>
    <row r="2761" spans="1:14" x14ac:dyDescent="0.3">
      <c r="A2761" s="3" t="s">
        <v>4866</v>
      </c>
      <c r="B2761" s="4">
        <v>42440</v>
      </c>
      <c r="C2761" s="12" t="str">
        <f t="shared" si="43"/>
        <v>2016/03</v>
      </c>
      <c r="D2761" s="4">
        <v>42444</v>
      </c>
      <c r="E2761" s="3" t="s">
        <v>21</v>
      </c>
      <c r="F2761" s="3" t="s">
        <v>4867</v>
      </c>
      <c r="G2761" s="3" t="s">
        <v>2796</v>
      </c>
      <c r="H2761" s="5">
        <v>48132</v>
      </c>
      <c r="I2761" s="2">
        <v>4</v>
      </c>
      <c r="J2761" s="2">
        <v>0</v>
      </c>
      <c r="K2761" s="2">
        <v>125.14319999999999</v>
      </c>
      <c r="L2761" s="18" t="str">
        <f>VLOOKUP(F2761,'BD customers'!$1:$1048576,2,FALSE)</f>
        <v>Julie Prescott</v>
      </c>
      <c r="M2761" s="2">
        <f>MATCH(orders[[#This Row],[Product ID]],'BD product'!A:A,0)</f>
        <v>774</v>
      </c>
      <c r="N2761" s="2" t="str" cm="1">
        <f t="array" ref="N2761">INDEX('BD product'!A:D,M2761,2)</f>
        <v>Office Supplies</v>
      </c>
    </row>
    <row r="2762" spans="1:14" x14ac:dyDescent="0.3">
      <c r="A2762" s="3" t="s">
        <v>4868</v>
      </c>
      <c r="B2762" s="4">
        <v>41785</v>
      </c>
      <c r="C2762" s="12" t="str">
        <f t="shared" si="43"/>
        <v>2014/05</v>
      </c>
      <c r="D2762" s="4">
        <v>41788</v>
      </c>
      <c r="E2762" s="3" t="s">
        <v>64</v>
      </c>
      <c r="F2762" s="3" t="s">
        <v>4869</v>
      </c>
      <c r="G2762" s="3" t="s">
        <v>1520</v>
      </c>
      <c r="H2762" s="5">
        <v>484</v>
      </c>
      <c r="I2762" s="2">
        <v>5</v>
      </c>
      <c r="J2762" s="2">
        <v>0</v>
      </c>
      <c r="K2762" s="2">
        <v>2.3231999999999999</v>
      </c>
      <c r="L2762" s="18" t="str">
        <f>VLOOKUP(F2762,'BD customers'!$1:$1048576,2,FALSE)</f>
        <v>Dean percer</v>
      </c>
      <c r="M2762" s="2">
        <f>MATCH(orders[[#This Row],[Product ID]],'BD product'!A:A,0)</f>
        <v>366</v>
      </c>
      <c r="N2762" s="2" t="str" cm="1">
        <f t="array" ref="N2762">INDEX('BD product'!A:D,M2762,2)</f>
        <v>Office Supplies</v>
      </c>
    </row>
    <row r="2763" spans="1:14" x14ac:dyDescent="0.3">
      <c r="A2763" s="3" t="s">
        <v>4870</v>
      </c>
      <c r="B2763" s="4">
        <v>43020</v>
      </c>
      <c r="C2763" s="12" t="str">
        <f t="shared" si="43"/>
        <v>2017/10</v>
      </c>
      <c r="D2763" s="4">
        <v>43022</v>
      </c>
      <c r="E2763" s="3" t="s">
        <v>64</v>
      </c>
      <c r="F2763" s="3" t="s">
        <v>544</v>
      </c>
      <c r="G2763" s="3" t="s">
        <v>4871</v>
      </c>
      <c r="H2763" s="5">
        <v>99</v>
      </c>
      <c r="I2763" s="2">
        <v>1</v>
      </c>
      <c r="J2763" s="2">
        <v>0</v>
      </c>
      <c r="K2763" s="2">
        <v>0.43559999999999999</v>
      </c>
      <c r="L2763" s="18" t="str">
        <f>VLOOKUP(F2763,'BD customers'!$1:$1048576,2,FALSE)</f>
        <v>Neil Knudson</v>
      </c>
      <c r="M2763" s="2">
        <f>MATCH(orders[[#This Row],[Product ID]],'BD product'!A:A,0)</f>
        <v>1427</v>
      </c>
      <c r="N2763" s="2" t="str" cm="1">
        <f t="array" ref="N2763">INDEX('BD product'!A:D,M2763,2)</f>
        <v>Technology</v>
      </c>
    </row>
    <row r="2764" spans="1:14" x14ac:dyDescent="0.3">
      <c r="A2764" s="3" t="s">
        <v>4870</v>
      </c>
      <c r="B2764" s="4">
        <v>43020</v>
      </c>
      <c r="C2764" s="12" t="str">
        <f t="shared" si="43"/>
        <v>2017/10</v>
      </c>
      <c r="D2764" s="4">
        <v>43022</v>
      </c>
      <c r="E2764" s="3" t="s">
        <v>64</v>
      </c>
      <c r="F2764" s="3" t="s">
        <v>544</v>
      </c>
      <c r="G2764" s="3" t="s">
        <v>3359</v>
      </c>
      <c r="H2764" s="5">
        <v>10184</v>
      </c>
      <c r="I2764" s="2">
        <v>5</v>
      </c>
      <c r="J2764" s="2">
        <v>2</v>
      </c>
      <c r="K2764" s="2">
        <v>3.6917</v>
      </c>
      <c r="L2764" s="18" t="str">
        <f>VLOOKUP(F2764,'BD customers'!$1:$1048576,2,FALSE)</f>
        <v>Neil Knudson</v>
      </c>
      <c r="M2764" s="2">
        <f>MATCH(orders[[#This Row],[Product ID]],'BD product'!A:A,0)</f>
        <v>988</v>
      </c>
      <c r="N2764" s="2" t="str" cm="1">
        <f t="array" ref="N2764">INDEX('BD product'!A:D,M2764,2)</f>
        <v>Office Supplies</v>
      </c>
    </row>
    <row r="2765" spans="1:14" x14ac:dyDescent="0.3">
      <c r="A2765" s="3" t="s">
        <v>4873</v>
      </c>
      <c r="B2765" s="4">
        <v>42908</v>
      </c>
      <c r="C2765" s="12" t="str">
        <f t="shared" si="43"/>
        <v>2017/06</v>
      </c>
      <c r="D2765" s="4">
        <v>42914</v>
      </c>
      <c r="E2765" s="3" t="s">
        <v>21</v>
      </c>
      <c r="F2765" s="3" t="s">
        <v>3456</v>
      </c>
      <c r="G2765" s="3" t="s">
        <v>4874</v>
      </c>
      <c r="H2765" s="5">
        <v>10332</v>
      </c>
      <c r="I2765" s="2">
        <v>3</v>
      </c>
      <c r="J2765" s="2">
        <v>7</v>
      </c>
      <c r="K2765" s="2">
        <v>-7.5768000000000004</v>
      </c>
      <c r="L2765" s="18" t="str">
        <f>VLOOKUP(F2765,'BD customers'!$1:$1048576,2,FALSE)</f>
        <v>Paul Lucas</v>
      </c>
      <c r="M2765" s="2">
        <f>MATCH(orders[[#This Row],[Product ID]],'BD product'!A:A,0)</f>
        <v>1428</v>
      </c>
      <c r="N2765" s="2" t="str" cm="1">
        <f t="array" ref="N2765">INDEX('BD product'!A:D,M2765,2)</f>
        <v>Office Supplies</v>
      </c>
    </row>
    <row r="2766" spans="1:14" x14ac:dyDescent="0.3">
      <c r="A2766" s="3" t="s">
        <v>4873</v>
      </c>
      <c r="B2766" s="4">
        <v>42908</v>
      </c>
      <c r="C2766" s="12" t="str">
        <f t="shared" si="43"/>
        <v>2017/06</v>
      </c>
      <c r="D2766" s="4">
        <v>42914</v>
      </c>
      <c r="E2766" s="3" t="s">
        <v>21</v>
      </c>
      <c r="F2766" s="3" t="s">
        <v>3456</v>
      </c>
      <c r="G2766" s="3" t="s">
        <v>1474</v>
      </c>
      <c r="H2766" s="5">
        <v>31155</v>
      </c>
      <c r="I2766" s="2">
        <v>5</v>
      </c>
      <c r="J2766" s="2">
        <v>7</v>
      </c>
      <c r="K2766" s="2">
        <v>-23.8855</v>
      </c>
      <c r="L2766" s="18" t="str">
        <f>VLOOKUP(F2766,'BD customers'!$1:$1048576,2,FALSE)</f>
        <v>Paul Lucas</v>
      </c>
      <c r="M2766" s="2">
        <f>MATCH(orders[[#This Row],[Product ID]],'BD product'!A:A,0)</f>
        <v>352</v>
      </c>
      <c r="N2766" s="2" t="str" cm="1">
        <f t="array" ref="N2766">INDEX('BD product'!A:D,M2766,2)</f>
        <v>Office Supplies</v>
      </c>
    </row>
    <row r="2767" spans="1:14" x14ac:dyDescent="0.3">
      <c r="A2767" s="3" t="s">
        <v>4873</v>
      </c>
      <c r="B2767" s="4">
        <v>42908</v>
      </c>
      <c r="C2767" s="12" t="str">
        <f t="shared" si="43"/>
        <v>2017/06</v>
      </c>
      <c r="D2767" s="4">
        <v>42914</v>
      </c>
      <c r="E2767" s="3" t="s">
        <v>21</v>
      </c>
      <c r="F2767" s="3" t="s">
        <v>3456</v>
      </c>
      <c r="G2767" s="3" t="s">
        <v>4876</v>
      </c>
      <c r="H2767" s="5">
        <v>8928</v>
      </c>
      <c r="I2767" s="2">
        <v>2</v>
      </c>
      <c r="J2767" s="2">
        <v>2</v>
      </c>
      <c r="K2767" s="2">
        <v>0.66959999999999997</v>
      </c>
      <c r="L2767" s="18" t="str">
        <f>VLOOKUP(F2767,'BD customers'!$1:$1048576,2,FALSE)</f>
        <v>Paul Lucas</v>
      </c>
      <c r="M2767" s="2">
        <f>MATCH(orders[[#This Row],[Product ID]],'BD product'!A:A,0)</f>
        <v>1429</v>
      </c>
      <c r="N2767" s="2" t="str" cm="1">
        <f t="array" ref="N2767">INDEX('BD product'!A:D,M2767,2)</f>
        <v>Office Supplies</v>
      </c>
    </row>
    <row r="2768" spans="1:14" x14ac:dyDescent="0.3">
      <c r="A2768" s="3" t="s">
        <v>4878</v>
      </c>
      <c r="B2768" s="4">
        <v>42750</v>
      </c>
      <c r="C2768" s="12" t="str">
        <f t="shared" si="43"/>
        <v>2017/01</v>
      </c>
      <c r="D2768" s="4">
        <v>42753</v>
      </c>
      <c r="E2768" s="3" t="s">
        <v>64</v>
      </c>
      <c r="F2768" s="3" t="s">
        <v>2044</v>
      </c>
      <c r="G2768" s="3" t="s">
        <v>4879</v>
      </c>
      <c r="H2768" s="5">
        <v>34384</v>
      </c>
      <c r="I2768" s="2">
        <v>1</v>
      </c>
      <c r="J2768" s="2">
        <v>2</v>
      </c>
      <c r="K2768" s="2">
        <v>3.8681999999999999</v>
      </c>
      <c r="L2768" s="18" t="str">
        <f>VLOOKUP(F2768,'BD customers'!$1:$1048576,2,FALSE)</f>
        <v>Robert Waldorf</v>
      </c>
      <c r="M2768" s="2">
        <f>MATCH(orders[[#This Row],[Product ID]],'BD product'!A:A,0)</f>
        <v>1430</v>
      </c>
      <c r="N2768" s="2" t="str" cm="1">
        <f t="array" ref="N2768">INDEX('BD product'!A:D,M2768,2)</f>
        <v>Office Supplies</v>
      </c>
    </row>
    <row r="2769" spans="1:14" x14ac:dyDescent="0.3">
      <c r="A2769" s="3" t="s">
        <v>4878</v>
      </c>
      <c r="B2769" s="4">
        <v>42750</v>
      </c>
      <c r="C2769" s="12" t="str">
        <f t="shared" si="43"/>
        <v>2017/01</v>
      </c>
      <c r="D2769" s="4">
        <v>42753</v>
      </c>
      <c r="E2769" s="3" t="s">
        <v>64</v>
      </c>
      <c r="F2769" s="3" t="s">
        <v>2044</v>
      </c>
      <c r="G2769" s="3" t="s">
        <v>1017</v>
      </c>
      <c r="H2769" s="5">
        <v>192416</v>
      </c>
      <c r="I2769" s="2">
        <v>8</v>
      </c>
      <c r="J2769" s="2">
        <v>2</v>
      </c>
      <c r="K2769" s="2">
        <v>31.267600000000002</v>
      </c>
      <c r="L2769" s="18" t="str">
        <f>VLOOKUP(F2769,'BD customers'!$1:$1048576,2,FALSE)</f>
        <v>Robert Waldorf</v>
      </c>
      <c r="M2769" s="2">
        <f>MATCH(orders[[#This Row],[Product ID]],'BD product'!A:A,0)</f>
        <v>229</v>
      </c>
      <c r="N2769" s="2" t="str" cm="1">
        <f t="array" ref="N2769">INDEX('BD product'!A:D,M2769,2)</f>
        <v>Office Supplies</v>
      </c>
    </row>
    <row r="2770" spans="1:14" x14ac:dyDescent="0.3">
      <c r="A2770" s="3" t="s">
        <v>4881</v>
      </c>
      <c r="B2770" s="4">
        <v>42096</v>
      </c>
      <c r="C2770" s="12" t="str">
        <f t="shared" si="43"/>
        <v>2015/04</v>
      </c>
      <c r="D2770" s="4">
        <v>42101</v>
      </c>
      <c r="E2770" s="3" t="s">
        <v>21</v>
      </c>
      <c r="F2770" s="3" t="s">
        <v>4882</v>
      </c>
      <c r="G2770" s="3" t="s">
        <v>4883</v>
      </c>
      <c r="H2770" s="5">
        <v>32192</v>
      </c>
      <c r="I2770" s="2">
        <v>2</v>
      </c>
      <c r="J2770" s="2">
        <v>8</v>
      </c>
      <c r="K2770" s="2">
        <v>-0.80479999999999996</v>
      </c>
      <c r="L2770" s="18" t="str">
        <f>VLOOKUP(F2770,'BD customers'!$1:$1048576,2,FALSE)</f>
        <v>Michael Oakman</v>
      </c>
      <c r="M2770" s="2">
        <f>MATCH(orders[[#This Row],[Product ID]],'BD product'!A:A,0)</f>
        <v>1431</v>
      </c>
      <c r="N2770" s="2" t="str" cm="1">
        <f t="array" ref="N2770">INDEX('BD product'!A:D,M2770,2)</f>
        <v>Office Supplies</v>
      </c>
    </row>
    <row r="2771" spans="1:14" x14ac:dyDescent="0.3">
      <c r="A2771" s="3" t="s">
        <v>4881</v>
      </c>
      <c r="B2771" s="4">
        <v>42096</v>
      </c>
      <c r="C2771" s="12" t="str">
        <f t="shared" si="43"/>
        <v>2015/04</v>
      </c>
      <c r="D2771" s="4">
        <v>42101</v>
      </c>
      <c r="E2771" s="3" t="s">
        <v>21</v>
      </c>
      <c r="F2771" s="3" t="s">
        <v>4882</v>
      </c>
      <c r="G2771" s="3" t="s">
        <v>3509</v>
      </c>
      <c r="H2771" s="5">
        <v>5012</v>
      </c>
      <c r="I2771" s="2">
        <v>7</v>
      </c>
      <c r="J2771" s="2">
        <v>2</v>
      </c>
      <c r="K2771" s="2">
        <v>-0.62649999999999995</v>
      </c>
      <c r="L2771" s="18" t="str">
        <f>VLOOKUP(F2771,'BD customers'!$1:$1048576,2,FALSE)</f>
        <v>Michael Oakman</v>
      </c>
      <c r="M2771" s="2">
        <f>MATCH(orders[[#This Row],[Product ID]],'BD product'!A:A,0)</f>
        <v>1046</v>
      </c>
      <c r="N2771" s="2" t="str" cm="1">
        <f t="array" ref="N2771">INDEX('BD product'!A:D,M2771,2)</f>
        <v>Technology</v>
      </c>
    </row>
    <row r="2772" spans="1:14" x14ac:dyDescent="0.3">
      <c r="A2772" s="3" t="s">
        <v>4881</v>
      </c>
      <c r="B2772" s="4">
        <v>42096</v>
      </c>
      <c r="C2772" s="12" t="str">
        <f t="shared" si="43"/>
        <v>2015/04</v>
      </c>
      <c r="D2772" s="4">
        <v>42101</v>
      </c>
      <c r="E2772" s="3" t="s">
        <v>21</v>
      </c>
      <c r="F2772" s="3" t="s">
        <v>4882</v>
      </c>
      <c r="G2772" s="3" t="s">
        <v>4054</v>
      </c>
      <c r="H2772" s="5">
        <v>47976</v>
      </c>
      <c r="I2772" s="2">
        <v>3</v>
      </c>
      <c r="J2772" s="2">
        <v>2</v>
      </c>
      <c r="K2772" s="2">
        <v>1.7990999999999999</v>
      </c>
      <c r="L2772" s="18" t="str">
        <f>VLOOKUP(F2772,'BD customers'!$1:$1048576,2,FALSE)</f>
        <v>Michael Oakman</v>
      </c>
      <c r="M2772" s="2">
        <f>MATCH(orders[[#This Row],[Product ID]],'BD product'!A:A,0)</f>
        <v>1237</v>
      </c>
      <c r="N2772" s="2" t="str" cm="1">
        <f t="array" ref="N2772">INDEX('BD product'!A:D,M2772,2)</f>
        <v>Technology</v>
      </c>
    </row>
    <row r="2773" spans="1:14" x14ac:dyDescent="0.3">
      <c r="A2773" s="3" t="s">
        <v>4885</v>
      </c>
      <c r="B2773" s="4">
        <v>42616</v>
      </c>
      <c r="C2773" s="12" t="str">
        <f t="shared" si="43"/>
        <v>2016/09</v>
      </c>
      <c r="D2773" s="4">
        <v>42623</v>
      </c>
      <c r="E2773" s="3" t="s">
        <v>21</v>
      </c>
      <c r="F2773" s="3" t="s">
        <v>2832</v>
      </c>
      <c r="G2773" s="3" t="s">
        <v>1560</v>
      </c>
      <c r="H2773" s="5">
        <v>545</v>
      </c>
      <c r="I2773" s="2">
        <v>5</v>
      </c>
      <c r="J2773" s="2">
        <v>0</v>
      </c>
      <c r="K2773" s="2">
        <v>0.14169999999999999</v>
      </c>
      <c r="L2773" s="18" t="str">
        <f>VLOOKUP(F2773,'BD customers'!$1:$1048576,2,FALSE)</f>
        <v>Jennifer Jackson</v>
      </c>
      <c r="M2773" s="2">
        <f>MATCH(orders[[#This Row],[Product ID]],'BD product'!A:A,0)</f>
        <v>378</v>
      </c>
      <c r="N2773" s="2" t="str" cm="1">
        <f t="array" ref="N2773">INDEX('BD product'!A:D,M2773,2)</f>
        <v>Office Supplies</v>
      </c>
    </row>
    <row r="2774" spans="1:14" x14ac:dyDescent="0.3">
      <c r="A2774" s="3" t="s">
        <v>4886</v>
      </c>
      <c r="B2774" s="4">
        <v>43079</v>
      </c>
      <c r="C2774" s="12" t="str">
        <f t="shared" si="43"/>
        <v>2017/12</v>
      </c>
      <c r="D2774" s="4">
        <v>43081</v>
      </c>
      <c r="E2774" s="3" t="s">
        <v>64</v>
      </c>
      <c r="F2774" s="3" t="s">
        <v>1197</v>
      </c>
      <c r="G2774" s="3" t="s">
        <v>2710</v>
      </c>
      <c r="H2774" s="5">
        <v>19104</v>
      </c>
      <c r="I2774" s="2">
        <v>3</v>
      </c>
      <c r="J2774" s="2">
        <v>2</v>
      </c>
      <c r="K2774" s="2">
        <v>5.7312000000000003</v>
      </c>
      <c r="L2774" s="18" t="str">
        <f>VLOOKUP(F2774,'BD customers'!$1:$1048576,2,FALSE)</f>
        <v>Brian Thompson</v>
      </c>
      <c r="M2774" s="2">
        <f>MATCH(orders[[#This Row],[Product ID]],'BD product'!A:A,0)</f>
        <v>742</v>
      </c>
      <c r="N2774" s="2" t="str" cm="1">
        <f t="array" ref="N2774">INDEX('BD product'!A:D,M2774,2)</f>
        <v>Furniture</v>
      </c>
    </row>
    <row r="2775" spans="1:14" x14ac:dyDescent="0.3">
      <c r="A2775" s="3" t="s">
        <v>4887</v>
      </c>
      <c r="B2775" s="4">
        <v>42696</v>
      </c>
      <c r="C2775" s="12" t="str">
        <f t="shared" si="43"/>
        <v>2016/11</v>
      </c>
      <c r="D2775" s="4">
        <v>42700</v>
      </c>
      <c r="E2775" s="3" t="s">
        <v>21</v>
      </c>
      <c r="F2775" s="3" t="s">
        <v>352</v>
      </c>
      <c r="G2775" s="3" t="s">
        <v>464</v>
      </c>
      <c r="H2775" s="5">
        <v>4944</v>
      </c>
      <c r="I2775" s="2">
        <v>3</v>
      </c>
      <c r="J2775" s="2">
        <v>0</v>
      </c>
      <c r="K2775" s="2">
        <v>24.2256</v>
      </c>
      <c r="L2775" s="18" t="str">
        <f>VLOOKUP(F2775,'BD customers'!$1:$1048576,2,FALSE)</f>
        <v>Rob Dowd</v>
      </c>
      <c r="M2775" s="2">
        <f>MATCH(orders[[#This Row],[Product ID]],'BD product'!A:A,0)</f>
        <v>93</v>
      </c>
      <c r="N2775" s="2" t="str" cm="1">
        <f t="array" ref="N2775">INDEX('BD product'!A:D,M2775,2)</f>
        <v>Office Supplies</v>
      </c>
    </row>
    <row r="2776" spans="1:14" x14ac:dyDescent="0.3">
      <c r="A2776" s="3" t="s">
        <v>4888</v>
      </c>
      <c r="B2776" s="4">
        <v>43050</v>
      </c>
      <c r="C2776" s="12" t="str">
        <f t="shared" si="43"/>
        <v>2017/11</v>
      </c>
      <c r="D2776" s="4">
        <v>43057</v>
      </c>
      <c r="E2776" s="3" t="s">
        <v>21</v>
      </c>
      <c r="F2776" s="3" t="s">
        <v>1492</v>
      </c>
      <c r="G2776" s="3" t="s">
        <v>1980</v>
      </c>
      <c r="H2776" s="5">
        <v>10368</v>
      </c>
      <c r="I2776" s="2">
        <v>2</v>
      </c>
      <c r="J2776" s="2">
        <v>2</v>
      </c>
      <c r="K2776" s="2">
        <v>3.6288</v>
      </c>
      <c r="L2776" s="18" t="str">
        <f>VLOOKUP(F2776,'BD customers'!$1:$1048576,2,FALSE)</f>
        <v>Max Ludwig</v>
      </c>
      <c r="M2776" s="2">
        <f>MATCH(orders[[#This Row],[Product ID]],'BD product'!A:A,0)</f>
        <v>500</v>
      </c>
      <c r="N2776" s="2" t="str" cm="1">
        <f t="array" ref="N2776">INDEX('BD product'!A:D,M2776,2)</f>
        <v>Office Supplies</v>
      </c>
    </row>
    <row r="2777" spans="1:14" x14ac:dyDescent="0.3">
      <c r="A2777" s="3" t="s">
        <v>4889</v>
      </c>
      <c r="B2777" s="4">
        <v>42664</v>
      </c>
      <c r="C2777" s="12" t="str">
        <f t="shared" si="43"/>
        <v>2016/10</v>
      </c>
      <c r="D2777" s="4">
        <v>42668</v>
      </c>
      <c r="E2777" s="3" t="s">
        <v>21</v>
      </c>
      <c r="F2777" s="3" t="s">
        <v>375</v>
      </c>
      <c r="G2777" s="3" t="s">
        <v>1036</v>
      </c>
      <c r="H2777" s="5">
        <v>15444</v>
      </c>
      <c r="I2777" s="2">
        <v>3</v>
      </c>
      <c r="J2777" s="2">
        <v>0</v>
      </c>
      <c r="K2777" s="2">
        <v>1.5444</v>
      </c>
      <c r="L2777" s="18" t="str">
        <f>VLOOKUP(F2777,'BD customers'!$1:$1048576,2,FALSE)</f>
        <v>Joel Eaton</v>
      </c>
      <c r="M2777" s="2">
        <f>MATCH(orders[[#This Row],[Product ID]],'BD product'!A:A,0)</f>
        <v>234</v>
      </c>
      <c r="N2777" s="2" t="str" cm="1">
        <f t="array" ref="N2777">INDEX('BD product'!A:D,M2777,2)</f>
        <v>Office Supplies</v>
      </c>
    </row>
    <row r="2778" spans="1:14" x14ac:dyDescent="0.3">
      <c r="A2778" s="3" t="s">
        <v>4890</v>
      </c>
      <c r="B2778" s="4">
        <v>42359</v>
      </c>
      <c r="C2778" s="12" t="str">
        <f t="shared" si="43"/>
        <v>2015/12</v>
      </c>
      <c r="D2778" s="4">
        <v>42363</v>
      </c>
      <c r="E2778" s="3" t="s">
        <v>21</v>
      </c>
      <c r="F2778" s="3" t="s">
        <v>485</v>
      </c>
      <c r="G2778" s="3" t="s">
        <v>3212</v>
      </c>
      <c r="H2778" s="5">
        <v>60984</v>
      </c>
      <c r="I2778" s="2">
        <v>7</v>
      </c>
      <c r="J2778" s="2">
        <v>2</v>
      </c>
      <c r="K2778" s="2">
        <v>4.5738000000000003</v>
      </c>
      <c r="L2778" s="18" t="str">
        <f>VLOOKUP(F2778,'BD customers'!$1:$1048576,2,FALSE)</f>
        <v>Elpida Rittenbach</v>
      </c>
      <c r="M2778" s="2">
        <f>MATCH(orders[[#This Row],[Product ID]],'BD product'!A:A,0)</f>
        <v>932</v>
      </c>
      <c r="N2778" s="2" t="str" cm="1">
        <f t="array" ref="N2778">INDEX('BD product'!A:D,M2778,2)</f>
        <v>Office Supplies</v>
      </c>
    </row>
    <row r="2779" spans="1:14" x14ac:dyDescent="0.3">
      <c r="A2779" s="3" t="s">
        <v>4891</v>
      </c>
      <c r="B2779" s="4">
        <v>42202</v>
      </c>
      <c r="C2779" s="12" t="str">
        <f t="shared" si="43"/>
        <v>2015/07</v>
      </c>
      <c r="D2779" s="4">
        <v>42204</v>
      </c>
      <c r="E2779" s="3" t="s">
        <v>11</v>
      </c>
      <c r="F2779" s="3" t="s">
        <v>2664</v>
      </c>
      <c r="G2779" s="3" t="s">
        <v>3690</v>
      </c>
      <c r="H2779" s="5">
        <v>195466</v>
      </c>
      <c r="I2779" s="2">
        <v>2</v>
      </c>
      <c r="J2779" s="2">
        <v>15</v>
      </c>
      <c r="K2779" s="2">
        <v>-13.797599999999999</v>
      </c>
      <c r="L2779" s="18" t="str">
        <f>VLOOKUP(F2779,'BD customers'!$1:$1048576,2,FALSE)</f>
        <v>Jessica Myrick</v>
      </c>
      <c r="M2779" s="2">
        <f>MATCH(orders[[#This Row],[Product ID]],'BD product'!A:A,0)</f>
        <v>1123</v>
      </c>
      <c r="N2779" s="2" t="str" cm="1">
        <f t="array" ref="N2779">INDEX('BD product'!A:D,M2779,2)</f>
        <v>Furniture</v>
      </c>
    </row>
    <row r="2780" spans="1:14" x14ac:dyDescent="0.3">
      <c r="A2780" s="3" t="s">
        <v>4892</v>
      </c>
      <c r="B2780" s="4">
        <v>42855</v>
      </c>
      <c r="C2780" s="12" t="str">
        <f t="shared" si="43"/>
        <v>2017/04</v>
      </c>
      <c r="D2780" s="4">
        <v>42860</v>
      </c>
      <c r="E2780" s="3" t="s">
        <v>21</v>
      </c>
      <c r="F2780" s="3" t="s">
        <v>1483</v>
      </c>
      <c r="G2780" s="3" t="s">
        <v>1449</v>
      </c>
      <c r="H2780" s="5">
        <v>2368</v>
      </c>
      <c r="I2780" s="2">
        <v>8</v>
      </c>
      <c r="J2780" s="2">
        <v>2</v>
      </c>
      <c r="K2780" s="2">
        <v>0.62160000000000004</v>
      </c>
      <c r="L2780" s="18" t="str">
        <f>VLOOKUP(F2780,'BD customers'!$1:$1048576,2,FALSE)</f>
        <v>Saphhira Shifley</v>
      </c>
      <c r="M2780" s="2">
        <f>MATCH(orders[[#This Row],[Product ID]],'BD product'!A:A,0)</f>
        <v>347</v>
      </c>
      <c r="N2780" s="2" t="str" cm="1">
        <f t="array" ref="N2780">INDEX('BD product'!A:D,M2780,2)</f>
        <v>Furniture</v>
      </c>
    </row>
    <row r="2781" spans="1:14" x14ac:dyDescent="0.3">
      <c r="A2781" s="3" t="s">
        <v>4892</v>
      </c>
      <c r="B2781" s="4">
        <v>42855</v>
      </c>
      <c r="C2781" s="12" t="str">
        <f t="shared" si="43"/>
        <v>2017/04</v>
      </c>
      <c r="D2781" s="4">
        <v>42860</v>
      </c>
      <c r="E2781" s="3" t="s">
        <v>21</v>
      </c>
      <c r="F2781" s="3" t="s">
        <v>1483</v>
      </c>
      <c r="G2781" s="3" t="s">
        <v>4893</v>
      </c>
      <c r="H2781" s="5">
        <v>2376</v>
      </c>
      <c r="I2781" s="2">
        <v>3</v>
      </c>
      <c r="J2781" s="2">
        <v>2</v>
      </c>
      <c r="K2781" s="2">
        <v>0.74250000000000005</v>
      </c>
      <c r="L2781" s="18" t="str">
        <f>VLOOKUP(F2781,'BD customers'!$1:$1048576,2,FALSE)</f>
        <v>Saphhira Shifley</v>
      </c>
      <c r="M2781" s="2">
        <f>MATCH(orders[[#This Row],[Product ID]],'BD product'!A:A,0)</f>
        <v>1432</v>
      </c>
      <c r="N2781" s="2" t="str" cm="1">
        <f t="array" ref="N2781">INDEX('BD product'!A:D,M2781,2)</f>
        <v>Technology</v>
      </c>
    </row>
    <row r="2782" spans="1:14" x14ac:dyDescent="0.3">
      <c r="A2782" s="3" t="s">
        <v>4895</v>
      </c>
      <c r="B2782" s="4">
        <v>42861</v>
      </c>
      <c r="C2782" s="12" t="str">
        <f t="shared" si="43"/>
        <v>2017/05</v>
      </c>
      <c r="D2782" s="4">
        <v>42863</v>
      </c>
      <c r="E2782" s="3" t="s">
        <v>64</v>
      </c>
      <c r="F2782" s="3" t="s">
        <v>4763</v>
      </c>
      <c r="G2782" s="3" t="s">
        <v>913</v>
      </c>
      <c r="H2782" s="5">
        <v>592</v>
      </c>
      <c r="I2782" s="2">
        <v>4</v>
      </c>
      <c r="J2782" s="2">
        <v>0</v>
      </c>
      <c r="K2782" s="2">
        <v>2.9600000000000001E-2</v>
      </c>
      <c r="L2782" s="18" t="str">
        <f>VLOOKUP(F2782,'BD customers'!$1:$1048576,2,FALSE)</f>
        <v>Toby Carlisle</v>
      </c>
      <c r="M2782" s="2">
        <f>MATCH(orders[[#This Row],[Product ID]],'BD product'!A:A,0)</f>
        <v>200</v>
      </c>
      <c r="N2782" s="2" t="str" cm="1">
        <f t="array" ref="N2782">INDEX('BD product'!A:D,M2782,2)</f>
        <v>Office Supplies</v>
      </c>
    </row>
    <row r="2783" spans="1:14" x14ac:dyDescent="0.3">
      <c r="A2783" s="3" t="s">
        <v>4896</v>
      </c>
      <c r="B2783" s="4">
        <v>43059</v>
      </c>
      <c r="C2783" s="12" t="str">
        <f t="shared" si="43"/>
        <v>2017/11</v>
      </c>
      <c r="D2783" s="4">
        <v>43066</v>
      </c>
      <c r="E2783" s="3" t="s">
        <v>21</v>
      </c>
      <c r="F2783" s="3" t="s">
        <v>4753</v>
      </c>
      <c r="G2783" s="3" t="s">
        <v>948</v>
      </c>
      <c r="H2783" s="5">
        <v>220</v>
      </c>
      <c r="I2783" s="2">
        <v>10</v>
      </c>
      <c r="J2783" s="2">
        <v>0</v>
      </c>
      <c r="K2783" s="2">
        <v>9.6799999999999997E-2</v>
      </c>
      <c r="L2783" s="18" t="str">
        <f>VLOOKUP(F2783,'BD customers'!$1:$1048576,2,FALSE)</f>
        <v>Hunter Glantz</v>
      </c>
      <c r="M2783" s="2">
        <f>MATCH(orders[[#This Row],[Product ID]],'BD product'!A:A,0)</f>
        <v>210</v>
      </c>
      <c r="N2783" s="2" t="str" cm="1">
        <f t="array" ref="N2783">INDEX('BD product'!A:D,M2783,2)</f>
        <v>Office Supplies</v>
      </c>
    </row>
    <row r="2784" spans="1:14" x14ac:dyDescent="0.3">
      <c r="A2784" s="3" t="s">
        <v>4897</v>
      </c>
      <c r="B2784" s="4">
        <v>42685</v>
      </c>
      <c r="C2784" s="12" t="str">
        <f t="shared" si="43"/>
        <v>2016/11</v>
      </c>
      <c r="D2784" s="4">
        <v>42690</v>
      </c>
      <c r="E2784" s="3" t="s">
        <v>21</v>
      </c>
      <c r="F2784" s="3" t="s">
        <v>3109</v>
      </c>
      <c r="G2784" s="3" t="s">
        <v>3290</v>
      </c>
      <c r="H2784" s="5">
        <v>25798</v>
      </c>
      <c r="I2784" s="2">
        <v>2</v>
      </c>
      <c r="J2784" s="2">
        <v>0</v>
      </c>
      <c r="K2784" s="2">
        <v>74.8142</v>
      </c>
      <c r="L2784" s="18" t="str">
        <f>VLOOKUP(F2784,'BD customers'!$1:$1048576,2,FALSE)</f>
        <v>Lisa DeCherney</v>
      </c>
      <c r="M2784" s="2">
        <f>MATCH(orders[[#This Row],[Product ID]],'BD product'!A:A,0)</f>
        <v>959</v>
      </c>
      <c r="N2784" s="2" t="str" cm="1">
        <f t="array" ref="N2784">INDEX('BD product'!A:D,M2784,2)</f>
        <v>Technology</v>
      </c>
    </row>
    <row r="2785" spans="1:14" x14ac:dyDescent="0.3">
      <c r="A2785" s="3" t="s">
        <v>4898</v>
      </c>
      <c r="B2785" s="4">
        <v>42679</v>
      </c>
      <c r="C2785" s="12" t="str">
        <f t="shared" si="43"/>
        <v>2016/11</v>
      </c>
      <c r="D2785" s="4">
        <v>42684</v>
      </c>
      <c r="E2785" s="3" t="s">
        <v>21</v>
      </c>
      <c r="F2785" s="3" t="s">
        <v>1430</v>
      </c>
      <c r="G2785" s="3" t="s">
        <v>4899</v>
      </c>
      <c r="H2785" s="5">
        <v>23988</v>
      </c>
      <c r="I2785" s="2">
        <v>2</v>
      </c>
      <c r="J2785" s="2">
        <v>4</v>
      </c>
      <c r="K2785" s="2">
        <v>-1.5992</v>
      </c>
      <c r="L2785" s="18" t="str">
        <f>VLOOKUP(F2785,'BD customers'!$1:$1048576,2,FALSE)</f>
        <v>Alejandro Savely</v>
      </c>
      <c r="M2785" s="2">
        <f>MATCH(orders[[#This Row],[Product ID]],'BD product'!A:A,0)</f>
        <v>1433</v>
      </c>
      <c r="N2785" s="2" t="str" cm="1">
        <f t="array" ref="N2785">INDEX('BD product'!A:D,M2785,2)</f>
        <v>Technology</v>
      </c>
    </row>
    <row r="2786" spans="1:14" x14ac:dyDescent="0.3">
      <c r="A2786" s="3" t="s">
        <v>4901</v>
      </c>
      <c r="B2786" s="4">
        <v>42652</v>
      </c>
      <c r="C2786" s="12" t="str">
        <f t="shared" si="43"/>
        <v>2016/10</v>
      </c>
      <c r="D2786" s="4">
        <v>42658</v>
      </c>
      <c r="E2786" s="3" t="s">
        <v>21</v>
      </c>
      <c r="F2786" s="3" t="s">
        <v>1557</v>
      </c>
      <c r="G2786" s="3" t="s">
        <v>3723</v>
      </c>
      <c r="H2786" s="5">
        <v>23976</v>
      </c>
      <c r="I2786" s="2">
        <v>4</v>
      </c>
      <c r="J2786" s="2">
        <v>4</v>
      </c>
      <c r="K2786" s="2">
        <v>-15.5844</v>
      </c>
      <c r="L2786" s="18" t="str">
        <f>VLOOKUP(F2786,'BD customers'!$1:$1048576,2,FALSE)</f>
        <v>Michael Paige</v>
      </c>
      <c r="M2786" s="2">
        <f>MATCH(orders[[#This Row],[Product ID]],'BD product'!A:A,0)</f>
        <v>1138</v>
      </c>
      <c r="N2786" s="2" t="str" cm="1">
        <f t="array" ref="N2786">INDEX('BD product'!A:D,M2786,2)</f>
        <v>Technology</v>
      </c>
    </row>
    <row r="2787" spans="1:14" x14ac:dyDescent="0.3">
      <c r="A2787" s="3" t="s">
        <v>4902</v>
      </c>
      <c r="B2787" s="4">
        <v>42268</v>
      </c>
      <c r="C2787" s="12" t="str">
        <f t="shared" si="43"/>
        <v>2015/09</v>
      </c>
      <c r="D2787" s="4">
        <v>42270</v>
      </c>
      <c r="E2787" s="3" t="s">
        <v>64</v>
      </c>
      <c r="F2787" s="3" t="s">
        <v>3640</v>
      </c>
      <c r="G2787" s="3" t="s">
        <v>1982</v>
      </c>
      <c r="H2787" s="5">
        <v>601536</v>
      </c>
      <c r="I2787" s="2">
        <v>4</v>
      </c>
      <c r="J2787" s="2">
        <v>2</v>
      </c>
      <c r="K2787" s="2">
        <v>0</v>
      </c>
      <c r="L2787" s="18" t="str">
        <f>VLOOKUP(F2787,'BD customers'!$1:$1048576,2,FALSE)</f>
        <v>Cynthia Delaney</v>
      </c>
      <c r="M2787" s="2">
        <f>MATCH(orders[[#This Row],[Product ID]],'BD product'!A:A,0)</f>
        <v>501</v>
      </c>
      <c r="N2787" s="2" t="str" cm="1">
        <f t="array" ref="N2787">INDEX('BD product'!A:D,M2787,2)</f>
        <v>Furniture</v>
      </c>
    </row>
    <row r="2788" spans="1:14" x14ac:dyDescent="0.3">
      <c r="A2788" s="3" t="s">
        <v>4902</v>
      </c>
      <c r="B2788" s="4">
        <v>42268</v>
      </c>
      <c r="C2788" s="12" t="str">
        <f t="shared" si="43"/>
        <v>2015/09</v>
      </c>
      <c r="D2788" s="4">
        <v>42270</v>
      </c>
      <c r="E2788" s="3" t="s">
        <v>64</v>
      </c>
      <c r="F2788" s="3" t="s">
        <v>3640</v>
      </c>
      <c r="G2788" s="3" t="s">
        <v>4903</v>
      </c>
      <c r="H2788" s="5">
        <v>79</v>
      </c>
      <c r="I2788" s="2">
        <v>2</v>
      </c>
      <c r="J2788" s="2">
        <v>0</v>
      </c>
      <c r="K2788" s="2">
        <v>0.25280000000000002</v>
      </c>
      <c r="L2788" s="18" t="str">
        <f>VLOOKUP(F2788,'BD customers'!$1:$1048576,2,FALSE)</f>
        <v>Cynthia Delaney</v>
      </c>
      <c r="M2788" s="2">
        <f>MATCH(orders[[#This Row],[Product ID]],'BD product'!A:A,0)</f>
        <v>1434</v>
      </c>
      <c r="N2788" s="2" t="str" cm="1">
        <f t="array" ref="N2788">INDEX('BD product'!A:D,M2788,2)</f>
        <v>Office Supplies</v>
      </c>
    </row>
    <row r="2789" spans="1:14" x14ac:dyDescent="0.3">
      <c r="A2789" s="3" t="s">
        <v>4905</v>
      </c>
      <c r="B2789" s="4">
        <v>41975</v>
      </c>
      <c r="C2789" s="12" t="str">
        <f t="shared" si="43"/>
        <v>2014/12</v>
      </c>
      <c r="D2789" s="4">
        <v>41979</v>
      </c>
      <c r="E2789" s="3" t="s">
        <v>21</v>
      </c>
      <c r="F2789" s="3" t="s">
        <v>3857</v>
      </c>
      <c r="G2789" s="3" t="s">
        <v>1246</v>
      </c>
      <c r="H2789" s="5">
        <v>5836</v>
      </c>
      <c r="I2789" s="2">
        <v>5</v>
      </c>
      <c r="J2789" s="2">
        <v>6</v>
      </c>
      <c r="K2789" s="2">
        <v>-2.4803000000000002</v>
      </c>
      <c r="L2789" s="18" t="str">
        <f>VLOOKUP(F2789,'BD customers'!$1:$1048576,2,FALSE)</f>
        <v>Michael Dominguez</v>
      </c>
      <c r="M2789" s="2">
        <f>MATCH(orders[[#This Row],[Product ID]],'BD product'!A:A,0)</f>
        <v>289</v>
      </c>
      <c r="N2789" s="2" t="str" cm="1">
        <f t="array" ref="N2789">INDEX('BD product'!A:D,M2789,2)</f>
        <v>Furniture</v>
      </c>
    </row>
    <row r="2790" spans="1:14" x14ac:dyDescent="0.3">
      <c r="A2790" s="3" t="s">
        <v>4905</v>
      </c>
      <c r="B2790" s="4">
        <v>41975</v>
      </c>
      <c r="C2790" s="12" t="str">
        <f t="shared" si="43"/>
        <v>2014/12</v>
      </c>
      <c r="D2790" s="4">
        <v>41979</v>
      </c>
      <c r="E2790" s="3" t="s">
        <v>21</v>
      </c>
      <c r="F2790" s="3" t="s">
        <v>3857</v>
      </c>
      <c r="G2790" s="3" t="s">
        <v>651</v>
      </c>
      <c r="H2790" s="5">
        <v>16464</v>
      </c>
      <c r="I2790" s="2">
        <v>7</v>
      </c>
      <c r="J2790" s="2">
        <v>2</v>
      </c>
      <c r="K2790" s="2">
        <v>1.4406000000000001</v>
      </c>
      <c r="L2790" s="18" t="str">
        <f>VLOOKUP(F2790,'BD customers'!$1:$1048576,2,FALSE)</f>
        <v>Michael Dominguez</v>
      </c>
      <c r="M2790" s="2">
        <f>MATCH(orders[[#This Row],[Product ID]],'BD product'!A:A,0)</f>
        <v>136</v>
      </c>
      <c r="N2790" s="2" t="str" cm="1">
        <f t="array" ref="N2790">INDEX('BD product'!A:D,M2790,2)</f>
        <v>Office Supplies</v>
      </c>
    </row>
    <row r="2791" spans="1:14" x14ac:dyDescent="0.3">
      <c r="A2791" s="3" t="s">
        <v>4905</v>
      </c>
      <c r="B2791" s="4">
        <v>41975</v>
      </c>
      <c r="C2791" s="12" t="str">
        <f t="shared" si="43"/>
        <v>2014/12</v>
      </c>
      <c r="D2791" s="4">
        <v>41979</v>
      </c>
      <c r="E2791" s="3" t="s">
        <v>21</v>
      </c>
      <c r="F2791" s="3" t="s">
        <v>3857</v>
      </c>
      <c r="G2791" s="3" t="s">
        <v>2167</v>
      </c>
      <c r="H2791" s="5">
        <v>3996</v>
      </c>
      <c r="I2791" s="2">
        <v>5</v>
      </c>
      <c r="J2791" s="2">
        <v>6</v>
      </c>
      <c r="K2791" s="2">
        <v>-2.3976000000000002</v>
      </c>
      <c r="L2791" s="18" t="str">
        <f>VLOOKUP(F2791,'BD customers'!$1:$1048576,2,FALSE)</f>
        <v>Michael Dominguez</v>
      </c>
      <c r="M2791" s="2">
        <f>MATCH(orders[[#This Row],[Product ID]],'BD product'!A:A,0)</f>
        <v>563</v>
      </c>
      <c r="N2791" s="2" t="str" cm="1">
        <f t="array" ref="N2791">INDEX('BD product'!A:D,M2791,2)</f>
        <v>Furniture</v>
      </c>
    </row>
    <row r="2792" spans="1:14" x14ac:dyDescent="0.3">
      <c r="A2792" s="3" t="s">
        <v>4906</v>
      </c>
      <c r="B2792" s="4">
        <v>41903</v>
      </c>
      <c r="C2792" s="12" t="str">
        <f t="shared" si="43"/>
        <v>2014/09</v>
      </c>
      <c r="D2792" s="4">
        <v>41904</v>
      </c>
      <c r="E2792" s="3" t="s">
        <v>64</v>
      </c>
      <c r="F2792" s="3" t="s">
        <v>1165</v>
      </c>
      <c r="G2792" s="3" t="s">
        <v>486</v>
      </c>
      <c r="H2792" s="5">
        <v>2596</v>
      </c>
      <c r="I2792" s="2">
        <v>2</v>
      </c>
      <c r="J2792" s="2">
        <v>0</v>
      </c>
      <c r="K2792" s="2">
        <v>7.5284000000000004</v>
      </c>
      <c r="L2792" s="18" t="str">
        <f>VLOOKUP(F2792,'BD customers'!$1:$1048576,2,FALSE)</f>
        <v>Brian Moss</v>
      </c>
      <c r="M2792" s="2">
        <f>MATCH(orders[[#This Row],[Product ID]],'BD product'!A:A,0)</f>
        <v>97</v>
      </c>
      <c r="N2792" s="2" t="str" cm="1">
        <f t="array" ref="N2792">INDEX('BD product'!A:D,M2792,2)</f>
        <v>Office Supplies</v>
      </c>
    </row>
    <row r="2793" spans="1:14" x14ac:dyDescent="0.3">
      <c r="A2793" s="3" t="s">
        <v>4906</v>
      </c>
      <c r="B2793" s="4">
        <v>41903</v>
      </c>
      <c r="C2793" s="12" t="str">
        <f t="shared" si="43"/>
        <v>2014/09</v>
      </c>
      <c r="D2793" s="4">
        <v>41904</v>
      </c>
      <c r="E2793" s="3" t="s">
        <v>64</v>
      </c>
      <c r="F2793" s="3" t="s">
        <v>1165</v>
      </c>
      <c r="G2793" s="3" t="s">
        <v>3935</v>
      </c>
      <c r="H2793" s="5">
        <v>3627</v>
      </c>
      <c r="I2793" s="2">
        <v>3</v>
      </c>
      <c r="J2793" s="2">
        <v>0</v>
      </c>
      <c r="K2793" s="2">
        <v>1.0881000000000001</v>
      </c>
      <c r="L2793" s="18" t="str">
        <f>VLOOKUP(F2793,'BD customers'!$1:$1048576,2,FALSE)</f>
        <v>Brian Moss</v>
      </c>
      <c r="M2793" s="2">
        <f>MATCH(orders[[#This Row],[Product ID]],'BD product'!A:A,0)</f>
        <v>1206</v>
      </c>
      <c r="N2793" s="2" t="str" cm="1">
        <f t="array" ref="N2793">INDEX('BD product'!A:D,M2793,2)</f>
        <v>Office Supplies</v>
      </c>
    </row>
    <row r="2794" spans="1:14" x14ac:dyDescent="0.3">
      <c r="A2794" s="3" t="s">
        <v>4906</v>
      </c>
      <c r="B2794" s="4">
        <v>41903</v>
      </c>
      <c r="C2794" s="12" t="str">
        <f t="shared" si="43"/>
        <v>2014/09</v>
      </c>
      <c r="D2794" s="4">
        <v>41904</v>
      </c>
      <c r="E2794" s="3" t="s">
        <v>64</v>
      </c>
      <c r="F2794" s="3" t="s">
        <v>1165</v>
      </c>
      <c r="G2794" s="3" t="s">
        <v>2913</v>
      </c>
      <c r="H2794" s="5">
        <v>648</v>
      </c>
      <c r="I2794" s="2">
        <v>1</v>
      </c>
      <c r="J2794" s="2">
        <v>0</v>
      </c>
      <c r="K2794" s="2">
        <v>3.1103999999999998</v>
      </c>
      <c r="L2794" s="18" t="str">
        <f>VLOOKUP(F2794,'BD customers'!$1:$1048576,2,FALSE)</f>
        <v>Brian Moss</v>
      </c>
      <c r="M2794" s="2">
        <f>MATCH(orders[[#This Row],[Product ID]],'BD product'!A:A,0)</f>
        <v>817</v>
      </c>
      <c r="N2794" s="2" t="str" cm="1">
        <f t="array" ref="N2794">INDEX('BD product'!A:D,M2794,2)</f>
        <v>Office Supplies</v>
      </c>
    </row>
    <row r="2795" spans="1:14" x14ac:dyDescent="0.3">
      <c r="A2795" s="3" t="s">
        <v>4907</v>
      </c>
      <c r="B2795" s="4">
        <v>41741</v>
      </c>
      <c r="C2795" s="12" t="str">
        <f t="shared" si="43"/>
        <v>2014/04</v>
      </c>
      <c r="D2795" s="4">
        <v>41746</v>
      </c>
      <c r="E2795" s="3" t="s">
        <v>21</v>
      </c>
      <c r="F2795" s="3" t="s">
        <v>4686</v>
      </c>
      <c r="G2795" s="3" t="s">
        <v>2474</v>
      </c>
      <c r="H2795" s="5">
        <v>1075088</v>
      </c>
      <c r="I2795" s="2">
        <v>14</v>
      </c>
      <c r="J2795" s="2">
        <v>2</v>
      </c>
      <c r="K2795" s="2">
        <v>94.0702</v>
      </c>
      <c r="L2795" s="18" t="str">
        <f>VLOOKUP(F2795,'BD customers'!$1:$1048576,2,FALSE)</f>
        <v>Kean Nguyen</v>
      </c>
      <c r="M2795" s="2">
        <f>MATCH(orders[[#This Row],[Product ID]],'BD product'!A:A,0)</f>
        <v>666</v>
      </c>
      <c r="N2795" s="2" t="str" cm="1">
        <f t="array" ref="N2795">INDEX('BD product'!A:D,M2795,2)</f>
        <v>Technology</v>
      </c>
    </row>
    <row r="2796" spans="1:14" x14ac:dyDescent="0.3">
      <c r="A2796" s="3" t="s">
        <v>4907</v>
      </c>
      <c r="B2796" s="4">
        <v>41741</v>
      </c>
      <c r="C2796" s="12" t="str">
        <f t="shared" si="43"/>
        <v>2014/04</v>
      </c>
      <c r="D2796" s="4">
        <v>41746</v>
      </c>
      <c r="E2796" s="3" t="s">
        <v>21</v>
      </c>
      <c r="F2796" s="3" t="s">
        <v>4686</v>
      </c>
      <c r="G2796" s="3" t="s">
        <v>2926</v>
      </c>
      <c r="H2796" s="5">
        <v>438368</v>
      </c>
      <c r="I2796" s="2">
        <v>4</v>
      </c>
      <c r="J2796" s="2">
        <v>2</v>
      </c>
      <c r="K2796" s="2">
        <v>38.357199999999999</v>
      </c>
      <c r="L2796" s="18" t="str">
        <f>VLOOKUP(F2796,'BD customers'!$1:$1048576,2,FALSE)</f>
        <v>Kean Nguyen</v>
      </c>
      <c r="M2796" s="2">
        <f>MATCH(orders[[#This Row],[Product ID]],'BD product'!A:A,0)</f>
        <v>821</v>
      </c>
      <c r="N2796" s="2" t="str" cm="1">
        <f t="array" ref="N2796">INDEX('BD product'!A:D,M2796,2)</f>
        <v>Technology</v>
      </c>
    </row>
    <row r="2797" spans="1:14" x14ac:dyDescent="0.3">
      <c r="A2797" s="3" t="s">
        <v>4907</v>
      </c>
      <c r="B2797" s="4">
        <v>41741</v>
      </c>
      <c r="C2797" s="12" t="str">
        <f t="shared" si="43"/>
        <v>2014/04</v>
      </c>
      <c r="D2797" s="4">
        <v>41746</v>
      </c>
      <c r="E2797" s="3" t="s">
        <v>21</v>
      </c>
      <c r="F2797" s="3" t="s">
        <v>4686</v>
      </c>
      <c r="G2797" s="3" t="s">
        <v>2005</v>
      </c>
      <c r="H2797" s="5">
        <v>18088</v>
      </c>
      <c r="I2797" s="2">
        <v>7</v>
      </c>
      <c r="J2797" s="2">
        <v>2</v>
      </c>
      <c r="K2797" s="2">
        <v>6.5568999999999997</v>
      </c>
      <c r="L2797" s="18" t="str">
        <f>VLOOKUP(F2797,'BD customers'!$1:$1048576,2,FALSE)</f>
        <v>Kean Nguyen</v>
      </c>
      <c r="M2797" s="2">
        <f>MATCH(orders[[#This Row],[Product ID]],'BD product'!A:A,0)</f>
        <v>509</v>
      </c>
      <c r="N2797" s="2" t="str" cm="1">
        <f t="array" ref="N2797">INDEX('BD product'!A:D,M2797,2)</f>
        <v>Office Supplies</v>
      </c>
    </row>
    <row r="2798" spans="1:14" x14ac:dyDescent="0.3">
      <c r="A2798" s="3" t="s">
        <v>4907</v>
      </c>
      <c r="B2798" s="4">
        <v>41741</v>
      </c>
      <c r="C2798" s="12" t="str">
        <f t="shared" si="43"/>
        <v>2014/04</v>
      </c>
      <c r="D2798" s="4">
        <v>41746</v>
      </c>
      <c r="E2798" s="3" t="s">
        <v>21</v>
      </c>
      <c r="F2798" s="3" t="s">
        <v>4686</v>
      </c>
      <c r="G2798" s="3" t="s">
        <v>1744</v>
      </c>
      <c r="H2798" s="5">
        <v>308499</v>
      </c>
      <c r="I2798" s="2">
        <v>3</v>
      </c>
      <c r="J2798" s="2">
        <v>15</v>
      </c>
      <c r="K2798" s="2">
        <v>-1.8147</v>
      </c>
      <c r="L2798" s="18" t="str">
        <f>VLOOKUP(F2798,'BD customers'!$1:$1048576,2,FALSE)</f>
        <v>Kean Nguyen</v>
      </c>
      <c r="M2798" s="2">
        <f>MATCH(orders[[#This Row],[Product ID]],'BD product'!A:A,0)</f>
        <v>432</v>
      </c>
      <c r="N2798" s="2" t="str" cm="1">
        <f t="array" ref="N2798">INDEX('BD product'!A:D,M2798,2)</f>
        <v>Furniture</v>
      </c>
    </row>
    <row r="2799" spans="1:14" x14ac:dyDescent="0.3">
      <c r="A2799" s="3" t="s">
        <v>4908</v>
      </c>
      <c r="B2799" s="4">
        <v>43028</v>
      </c>
      <c r="C2799" s="12" t="str">
        <f t="shared" si="43"/>
        <v>2017/10</v>
      </c>
      <c r="D2799" s="4">
        <v>43035</v>
      </c>
      <c r="E2799" s="3" t="s">
        <v>21</v>
      </c>
      <c r="F2799" s="3" t="s">
        <v>3310</v>
      </c>
      <c r="G2799" s="3" t="s">
        <v>3974</v>
      </c>
      <c r="H2799" s="5">
        <v>1336</v>
      </c>
      <c r="I2799" s="2">
        <v>4</v>
      </c>
      <c r="J2799" s="2">
        <v>0</v>
      </c>
      <c r="K2799" s="2">
        <v>4.1416000000000004</v>
      </c>
      <c r="L2799" s="18" t="str">
        <f>VLOOKUP(F2799,'BD customers'!$1:$1048576,2,FALSE)</f>
        <v>Ivan Gibson</v>
      </c>
      <c r="M2799" s="2">
        <f>MATCH(orders[[#This Row],[Product ID]],'BD product'!A:A,0)</f>
        <v>1218</v>
      </c>
      <c r="N2799" s="2" t="str" cm="1">
        <f t="array" ref="N2799">INDEX('BD product'!A:D,M2799,2)</f>
        <v>Office Supplies</v>
      </c>
    </row>
    <row r="2800" spans="1:14" x14ac:dyDescent="0.3">
      <c r="A2800" s="3" t="s">
        <v>4908</v>
      </c>
      <c r="B2800" s="4">
        <v>43028</v>
      </c>
      <c r="C2800" s="12" t="str">
        <f t="shared" si="43"/>
        <v>2017/10</v>
      </c>
      <c r="D2800" s="4">
        <v>43035</v>
      </c>
      <c r="E2800" s="3" t="s">
        <v>21</v>
      </c>
      <c r="F2800" s="3" t="s">
        <v>3310</v>
      </c>
      <c r="G2800" s="3" t="s">
        <v>2528</v>
      </c>
      <c r="H2800" s="5">
        <v>3996</v>
      </c>
      <c r="I2800" s="2">
        <v>2</v>
      </c>
      <c r="J2800" s="2">
        <v>0</v>
      </c>
      <c r="K2800" s="2">
        <v>18.781199999999998</v>
      </c>
      <c r="L2800" s="18" t="str">
        <f>VLOOKUP(F2800,'BD customers'!$1:$1048576,2,FALSE)</f>
        <v>Ivan Gibson</v>
      </c>
      <c r="M2800" s="2">
        <f>MATCH(orders[[#This Row],[Product ID]],'BD product'!A:A,0)</f>
        <v>683</v>
      </c>
      <c r="N2800" s="2" t="str" cm="1">
        <f t="array" ref="N2800">INDEX('BD product'!A:D,M2800,2)</f>
        <v>Office Supplies</v>
      </c>
    </row>
    <row r="2801" spans="1:14" x14ac:dyDescent="0.3">
      <c r="A2801" s="3" t="s">
        <v>4908</v>
      </c>
      <c r="B2801" s="4">
        <v>43028</v>
      </c>
      <c r="C2801" s="12" t="str">
        <f t="shared" si="43"/>
        <v>2017/10</v>
      </c>
      <c r="D2801" s="4">
        <v>43035</v>
      </c>
      <c r="E2801" s="3" t="s">
        <v>21</v>
      </c>
      <c r="F2801" s="3" t="s">
        <v>3310</v>
      </c>
      <c r="G2801" s="3" t="s">
        <v>2606</v>
      </c>
      <c r="H2801" s="5">
        <v>14585</v>
      </c>
      <c r="I2801" s="2">
        <v>5</v>
      </c>
      <c r="J2801" s="2">
        <v>0</v>
      </c>
      <c r="K2801" s="2">
        <v>7.0007999999999999</v>
      </c>
      <c r="L2801" s="18" t="str">
        <f>VLOOKUP(F2801,'BD customers'!$1:$1048576,2,FALSE)</f>
        <v>Ivan Gibson</v>
      </c>
      <c r="M2801" s="2">
        <f>MATCH(orders[[#This Row],[Product ID]],'BD product'!A:A,0)</f>
        <v>707</v>
      </c>
      <c r="N2801" s="2" t="str" cm="1">
        <f t="array" ref="N2801">INDEX('BD product'!A:D,M2801,2)</f>
        <v>Office Supplies</v>
      </c>
    </row>
    <row r="2802" spans="1:14" x14ac:dyDescent="0.3">
      <c r="A2802" s="3" t="s">
        <v>4909</v>
      </c>
      <c r="B2802" s="4">
        <v>42668</v>
      </c>
      <c r="C2802" s="12" t="str">
        <f t="shared" si="43"/>
        <v>2016/10</v>
      </c>
      <c r="D2802" s="4">
        <v>42671</v>
      </c>
      <c r="E2802" s="3" t="s">
        <v>64</v>
      </c>
      <c r="F2802" s="3" t="s">
        <v>2589</v>
      </c>
      <c r="G2802" s="3" t="s">
        <v>1869</v>
      </c>
      <c r="H2802" s="5">
        <v>78396</v>
      </c>
      <c r="I2802" s="2">
        <v>5</v>
      </c>
      <c r="J2802" s="2">
        <v>2</v>
      </c>
      <c r="K2802" s="2">
        <v>7.8395999999999999</v>
      </c>
      <c r="L2802" s="18" t="str">
        <f>VLOOKUP(F2802,'BD customers'!$1:$1048576,2,FALSE)</f>
        <v>Jill Stevenson</v>
      </c>
      <c r="M2802" s="2">
        <f>MATCH(orders[[#This Row],[Product ID]],'BD product'!A:A,0)</f>
        <v>471</v>
      </c>
      <c r="N2802" s="2" t="str" cm="1">
        <f t="array" ref="N2802">INDEX('BD product'!A:D,M2802,2)</f>
        <v>Technology</v>
      </c>
    </row>
    <row r="2803" spans="1:14" x14ac:dyDescent="0.3">
      <c r="A2803" s="3" t="s">
        <v>4910</v>
      </c>
      <c r="B2803" s="4">
        <v>42309</v>
      </c>
      <c r="C2803" s="12" t="str">
        <f t="shared" si="43"/>
        <v>2015/11</v>
      </c>
      <c r="D2803" s="4">
        <v>42312</v>
      </c>
      <c r="E2803" s="3" t="s">
        <v>64</v>
      </c>
      <c r="F2803" s="3" t="s">
        <v>2514</v>
      </c>
      <c r="G2803" s="3" t="s">
        <v>178</v>
      </c>
      <c r="H2803" s="5">
        <v>788</v>
      </c>
      <c r="I2803" s="2">
        <v>1</v>
      </c>
      <c r="J2803" s="2">
        <v>2</v>
      </c>
      <c r="K2803" s="2">
        <v>0.17730000000000001</v>
      </c>
      <c r="L2803" s="18" t="str">
        <f>VLOOKUP(F2803,'BD customers'!$1:$1048576,2,FALSE)</f>
        <v>Guy Armstrong</v>
      </c>
      <c r="M2803" s="2">
        <f>MATCH(orders[[#This Row],[Product ID]],'BD product'!A:A,0)</f>
        <v>34</v>
      </c>
      <c r="N2803" s="2" t="str" cm="1">
        <f t="array" ref="N2803">INDEX('BD product'!A:D,M2803,2)</f>
        <v>Office Supplies</v>
      </c>
    </row>
    <row r="2804" spans="1:14" x14ac:dyDescent="0.3">
      <c r="A2804" s="3" t="s">
        <v>4911</v>
      </c>
      <c r="B2804" s="4">
        <v>43042</v>
      </c>
      <c r="C2804" s="12" t="str">
        <f t="shared" si="43"/>
        <v>2017/11</v>
      </c>
      <c r="D2804" s="4">
        <v>43047</v>
      </c>
      <c r="E2804" s="3" t="s">
        <v>21</v>
      </c>
      <c r="F2804" s="3" t="s">
        <v>4912</v>
      </c>
      <c r="G2804" s="3" t="s">
        <v>476</v>
      </c>
      <c r="H2804" s="5">
        <v>4137</v>
      </c>
      <c r="I2804" s="2">
        <v>3</v>
      </c>
      <c r="J2804" s="2">
        <v>0</v>
      </c>
      <c r="K2804" s="2">
        <v>17.375399999999999</v>
      </c>
      <c r="L2804" s="18" t="str">
        <f>VLOOKUP(F2804,'BD customers'!$1:$1048576,2,FALSE)</f>
        <v>Denise Leinenbach</v>
      </c>
      <c r="M2804" s="2">
        <f>MATCH(orders[[#This Row],[Product ID]],'BD product'!A:A,0)</f>
        <v>95</v>
      </c>
      <c r="N2804" s="2" t="str" cm="1">
        <f t="array" ref="N2804">INDEX('BD product'!A:D,M2804,2)</f>
        <v>Furniture</v>
      </c>
    </row>
    <row r="2805" spans="1:14" x14ac:dyDescent="0.3">
      <c r="A2805" s="3" t="s">
        <v>4913</v>
      </c>
      <c r="B2805" s="4">
        <v>42136</v>
      </c>
      <c r="C2805" s="12" t="str">
        <f t="shared" si="43"/>
        <v>2015/05</v>
      </c>
      <c r="D2805" s="4">
        <v>42140</v>
      </c>
      <c r="E2805" s="3" t="s">
        <v>21</v>
      </c>
      <c r="F2805" s="3" t="s">
        <v>2464</v>
      </c>
      <c r="G2805" s="3" t="s">
        <v>3681</v>
      </c>
      <c r="H2805" s="5">
        <v>1284</v>
      </c>
      <c r="I2805" s="2">
        <v>3</v>
      </c>
      <c r="J2805" s="2">
        <v>0</v>
      </c>
      <c r="K2805" s="2">
        <v>0.57779999999999998</v>
      </c>
      <c r="L2805" s="18" t="str">
        <f>VLOOKUP(F2805,'BD customers'!$1:$1048576,2,FALSE)</f>
        <v>Cindy Stewart</v>
      </c>
      <c r="M2805" s="2">
        <f>MATCH(orders[[#This Row],[Product ID]],'BD product'!A:A,0)</f>
        <v>1119</v>
      </c>
      <c r="N2805" s="2" t="str" cm="1">
        <f t="array" ref="N2805">INDEX('BD product'!A:D,M2805,2)</f>
        <v>Office Supplies</v>
      </c>
    </row>
    <row r="2806" spans="1:14" x14ac:dyDescent="0.3">
      <c r="A2806" s="3" t="s">
        <v>4913</v>
      </c>
      <c r="B2806" s="4">
        <v>42136</v>
      </c>
      <c r="C2806" s="12" t="str">
        <f t="shared" si="43"/>
        <v>2015/05</v>
      </c>
      <c r="D2806" s="4">
        <v>42140</v>
      </c>
      <c r="E2806" s="3" t="s">
        <v>21</v>
      </c>
      <c r="F2806" s="3" t="s">
        <v>2464</v>
      </c>
      <c r="G2806" s="3" t="s">
        <v>4914</v>
      </c>
      <c r="H2806" s="5">
        <v>2568</v>
      </c>
      <c r="I2806" s="2">
        <v>6</v>
      </c>
      <c r="J2806" s="2">
        <v>0</v>
      </c>
      <c r="K2806" s="2">
        <v>1.1556</v>
      </c>
      <c r="L2806" s="18" t="str">
        <f>VLOOKUP(F2806,'BD customers'!$1:$1048576,2,FALSE)</f>
        <v>Cindy Stewart</v>
      </c>
      <c r="M2806" s="2">
        <f>MATCH(orders[[#This Row],[Product ID]],'BD product'!A:A,0)</f>
        <v>1435</v>
      </c>
      <c r="N2806" s="2" t="str" cm="1">
        <f t="array" ref="N2806">INDEX('BD product'!A:D,M2806,2)</f>
        <v>Office Supplies</v>
      </c>
    </row>
    <row r="2807" spans="1:14" x14ac:dyDescent="0.3">
      <c r="A2807" s="3" t="s">
        <v>4916</v>
      </c>
      <c r="B2807" s="4">
        <v>42254</v>
      </c>
      <c r="C2807" s="12" t="str">
        <f t="shared" si="43"/>
        <v>2015/09</v>
      </c>
      <c r="D2807" s="4">
        <v>42258</v>
      </c>
      <c r="E2807" s="3" t="s">
        <v>21</v>
      </c>
      <c r="F2807" s="3" t="s">
        <v>2000</v>
      </c>
      <c r="G2807" s="3" t="s">
        <v>4222</v>
      </c>
      <c r="H2807" s="5">
        <v>47516</v>
      </c>
      <c r="I2807" s="2">
        <v>2</v>
      </c>
      <c r="J2807" s="2">
        <v>3</v>
      </c>
      <c r="K2807" s="2">
        <v>-2.0364</v>
      </c>
      <c r="L2807" s="18" t="str">
        <f>VLOOKUP(F2807,'BD customers'!$1:$1048576,2,FALSE)</f>
        <v>Charles Crestani</v>
      </c>
      <c r="M2807" s="2">
        <f>MATCH(orders[[#This Row],[Product ID]],'BD product'!A:A,0)</f>
        <v>1274</v>
      </c>
      <c r="N2807" s="2" t="str" cm="1">
        <f t="array" ref="N2807">INDEX('BD product'!A:D,M2807,2)</f>
        <v>Furniture</v>
      </c>
    </row>
    <row r="2808" spans="1:14" x14ac:dyDescent="0.3">
      <c r="A2808" s="3" t="s">
        <v>4917</v>
      </c>
      <c r="B2808" s="4">
        <v>42210</v>
      </c>
      <c r="C2808" s="12" t="str">
        <f t="shared" si="43"/>
        <v>2015/07</v>
      </c>
      <c r="D2808" s="4">
        <v>42212</v>
      </c>
      <c r="E2808" s="3" t="s">
        <v>11</v>
      </c>
      <c r="F2808" s="3" t="s">
        <v>4918</v>
      </c>
      <c r="G2808" s="3" t="s">
        <v>3976</v>
      </c>
      <c r="H2808" s="5">
        <v>942</v>
      </c>
      <c r="I2808" s="2">
        <v>2</v>
      </c>
      <c r="J2808" s="2">
        <v>0</v>
      </c>
      <c r="K2808" s="2">
        <v>4.7100000000000003E-2</v>
      </c>
      <c r="L2808" s="18" t="str">
        <f>VLOOKUP(F2808,'BD customers'!$1:$1048576,2,FALSE)</f>
        <v>Michelle Huthwaite</v>
      </c>
      <c r="M2808" s="2">
        <f>MATCH(orders[[#This Row],[Product ID]],'BD product'!A:A,0)</f>
        <v>1219</v>
      </c>
      <c r="N2808" s="2" t="str" cm="1">
        <f t="array" ref="N2808">INDEX('BD product'!A:D,M2808,2)</f>
        <v>Office Supplies</v>
      </c>
    </row>
    <row r="2809" spans="1:14" x14ac:dyDescent="0.3">
      <c r="A2809" s="3" t="s">
        <v>4917</v>
      </c>
      <c r="B2809" s="4">
        <v>42210</v>
      </c>
      <c r="C2809" s="12" t="str">
        <f t="shared" si="43"/>
        <v>2015/07</v>
      </c>
      <c r="D2809" s="4">
        <v>42212</v>
      </c>
      <c r="E2809" s="3" t="s">
        <v>11</v>
      </c>
      <c r="F2809" s="3" t="s">
        <v>4918</v>
      </c>
      <c r="G2809" s="3" t="s">
        <v>4919</v>
      </c>
      <c r="H2809" s="5">
        <v>1296</v>
      </c>
      <c r="I2809" s="2">
        <v>2</v>
      </c>
      <c r="J2809" s="2">
        <v>0</v>
      </c>
      <c r="K2809" s="2">
        <v>6.2207999999999997</v>
      </c>
      <c r="L2809" s="18" t="str">
        <f>VLOOKUP(F2809,'BD customers'!$1:$1048576,2,FALSE)</f>
        <v>Michelle Huthwaite</v>
      </c>
      <c r="M2809" s="2">
        <f>MATCH(orders[[#This Row],[Product ID]],'BD product'!A:A,0)</f>
        <v>1436</v>
      </c>
      <c r="N2809" s="2" t="str" cm="1">
        <f t="array" ref="N2809">INDEX('BD product'!A:D,M2809,2)</f>
        <v>Office Supplies</v>
      </c>
    </row>
    <row r="2810" spans="1:14" x14ac:dyDescent="0.3">
      <c r="A2810" s="3" t="s">
        <v>4917</v>
      </c>
      <c r="B2810" s="4">
        <v>42210</v>
      </c>
      <c r="C2810" s="12" t="str">
        <f t="shared" si="43"/>
        <v>2015/07</v>
      </c>
      <c r="D2810" s="4">
        <v>42212</v>
      </c>
      <c r="E2810" s="3" t="s">
        <v>11</v>
      </c>
      <c r="F2810" s="3" t="s">
        <v>4918</v>
      </c>
      <c r="G2810" s="3" t="s">
        <v>4103</v>
      </c>
      <c r="H2810" s="5">
        <v>7049</v>
      </c>
      <c r="I2810" s="2">
        <v>5</v>
      </c>
      <c r="J2810" s="2">
        <v>0</v>
      </c>
      <c r="K2810" s="2">
        <v>5.6391999999999998</v>
      </c>
      <c r="L2810" s="18" t="str">
        <f>VLOOKUP(F2810,'BD customers'!$1:$1048576,2,FALSE)</f>
        <v>Michelle Huthwaite</v>
      </c>
      <c r="M2810" s="2">
        <f>MATCH(orders[[#This Row],[Product ID]],'BD product'!A:A,0)</f>
        <v>1250</v>
      </c>
      <c r="N2810" s="2" t="str" cm="1">
        <f t="array" ref="N2810">INDEX('BD product'!A:D,M2810,2)</f>
        <v>Furniture</v>
      </c>
    </row>
    <row r="2811" spans="1:14" x14ac:dyDescent="0.3">
      <c r="A2811" s="3" t="s">
        <v>4917</v>
      </c>
      <c r="B2811" s="4">
        <v>42210</v>
      </c>
      <c r="C2811" s="12" t="str">
        <f t="shared" si="43"/>
        <v>2015/07</v>
      </c>
      <c r="D2811" s="4">
        <v>42212</v>
      </c>
      <c r="E2811" s="3" t="s">
        <v>11</v>
      </c>
      <c r="F2811" s="3" t="s">
        <v>4918</v>
      </c>
      <c r="G2811" s="3" t="s">
        <v>3711</v>
      </c>
      <c r="H2811" s="5">
        <v>561568</v>
      </c>
      <c r="I2811" s="2">
        <v>2</v>
      </c>
      <c r="J2811" s="2">
        <v>2</v>
      </c>
      <c r="K2811" s="2">
        <v>28.078399999999998</v>
      </c>
      <c r="L2811" s="18" t="str">
        <f>VLOOKUP(F2811,'BD customers'!$1:$1048576,2,FALSE)</f>
        <v>Michelle Huthwaite</v>
      </c>
      <c r="M2811" s="2">
        <f>MATCH(orders[[#This Row],[Product ID]],'BD product'!A:A,0)</f>
        <v>1133</v>
      </c>
      <c r="N2811" s="2" t="str" cm="1">
        <f t="array" ref="N2811">INDEX('BD product'!A:D,M2811,2)</f>
        <v>Furniture</v>
      </c>
    </row>
    <row r="2812" spans="1:14" x14ac:dyDescent="0.3">
      <c r="A2812" s="3" t="s">
        <v>4921</v>
      </c>
      <c r="B2812" s="4">
        <v>42324</v>
      </c>
      <c r="C2812" s="12" t="str">
        <f t="shared" si="43"/>
        <v>2015/11</v>
      </c>
      <c r="D2812" s="4">
        <v>42326</v>
      </c>
      <c r="E2812" s="3" t="s">
        <v>11</v>
      </c>
      <c r="F2812" s="3" t="s">
        <v>2204</v>
      </c>
      <c r="G2812" s="3" t="s">
        <v>1531</v>
      </c>
      <c r="H2812" s="5">
        <v>17982</v>
      </c>
      <c r="I2812" s="2">
        <v>9</v>
      </c>
      <c r="J2812" s="2">
        <v>0</v>
      </c>
      <c r="K2812" s="2">
        <v>84.5154</v>
      </c>
      <c r="L2812" s="18" t="str">
        <f>VLOOKUP(F2812,'BD customers'!$1:$1048576,2,FALSE)</f>
        <v>Mike Pelletier</v>
      </c>
      <c r="M2812" s="2">
        <f>MATCH(orders[[#This Row],[Product ID]],'BD product'!A:A,0)</f>
        <v>370</v>
      </c>
      <c r="N2812" s="2" t="str" cm="1">
        <f t="array" ref="N2812">INDEX('BD product'!A:D,M2812,2)</f>
        <v>Office Supplies</v>
      </c>
    </row>
    <row r="2813" spans="1:14" x14ac:dyDescent="0.3">
      <c r="A2813" s="3" t="s">
        <v>4921</v>
      </c>
      <c r="B2813" s="4">
        <v>42324</v>
      </c>
      <c r="C2813" s="12" t="str">
        <f t="shared" si="43"/>
        <v>2015/11</v>
      </c>
      <c r="D2813" s="4">
        <v>42326</v>
      </c>
      <c r="E2813" s="3" t="s">
        <v>11</v>
      </c>
      <c r="F2813" s="3" t="s">
        <v>2204</v>
      </c>
      <c r="G2813" s="3" t="s">
        <v>4922</v>
      </c>
      <c r="H2813" s="5">
        <v>18558</v>
      </c>
      <c r="I2813" s="2">
        <v>6</v>
      </c>
      <c r="J2813" s="2">
        <v>0</v>
      </c>
      <c r="K2813" s="2">
        <v>76.087800000000001</v>
      </c>
      <c r="L2813" s="18" t="str">
        <f>VLOOKUP(F2813,'BD customers'!$1:$1048576,2,FALSE)</f>
        <v>Mike Pelletier</v>
      </c>
      <c r="M2813" s="2">
        <f>MATCH(orders[[#This Row],[Product ID]],'BD product'!A:A,0)</f>
        <v>1437</v>
      </c>
      <c r="N2813" s="2" t="str" cm="1">
        <f t="array" ref="N2813">INDEX('BD product'!A:D,M2813,2)</f>
        <v>Furniture</v>
      </c>
    </row>
    <row r="2814" spans="1:14" x14ac:dyDescent="0.3">
      <c r="A2814" s="3" t="s">
        <v>4921</v>
      </c>
      <c r="B2814" s="4">
        <v>42324</v>
      </c>
      <c r="C2814" s="12" t="str">
        <f t="shared" si="43"/>
        <v>2015/11</v>
      </c>
      <c r="D2814" s="4">
        <v>42326</v>
      </c>
      <c r="E2814" s="3" t="s">
        <v>11</v>
      </c>
      <c r="F2814" s="3" t="s">
        <v>2204</v>
      </c>
      <c r="G2814" s="3" t="s">
        <v>2648</v>
      </c>
      <c r="H2814" s="5">
        <v>21411</v>
      </c>
      <c r="I2814" s="2">
        <v>3</v>
      </c>
      <c r="J2814" s="2">
        <v>0</v>
      </c>
      <c r="K2814" s="2">
        <v>36.398699999999998</v>
      </c>
      <c r="L2814" s="18" t="str">
        <f>VLOOKUP(F2814,'BD customers'!$1:$1048576,2,FALSE)</f>
        <v>Mike Pelletier</v>
      </c>
      <c r="M2814" s="2">
        <f>MATCH(orders[[#This Row],[Product ID]],'BD product'!A:A,0)</f>
        <v>721</v>
      </c>
      <c r="N2814" s="2" t="str" cm="1">
        <f t="array" ref="N2814">INDEX('BD product'!A:D,M2814,2)</f>
        <v>Furniture</v>
      </c>
    </row>
    <row r="2815" spans="1:14" x14ac:dyDescent="0.3">
      <c r="A2815" s="3" t="s">
        <v>4921</v>
      </c>
      <c r="B2815" s="4">
        <v>42324</v>
      </c>
      <c r="C2815" s="12" t="str">
        <f t="shared" si="43"/>
        <v>2015/11</v>
      </c>
      <c r="D2815" s="4">
        <v>42326</v>
      </c>
      <c r="E2815" s="3" t="s">
        <v>11</v>
      </c>
      <c r="F2815" s="3" t="s">
        <v>2204</v>
      </c>
      <c r="G2815" s="3" t="s">
        <v>4290</v>
      </c>
      <c r="H2815" s="5">
        <v>99996</v>
      </c>
      <c r="I2815" s="2">
        <v>4</v>
      </c>
      <c r="J2815" s="2">
        <v>0</v>
      </c>
      <c r="K2815" s="2">
        <v>229.99080000000001</v>
      </c>
      <c r="L2815" s="18" t="str">
        <f>VLOOKUP(F2815,'BD customers'!$1:$1048576,2,FALSE)</f>
        <v>Mike Pelletier</v>
      </c>
      <c r="M2815" s="2">
        <f>MATCH(orders[[#This Row],[Product ID]],'BD product'!A:A,0)</f>
        <v>1289</v>
      </c>
      <c r="N2815" s="2" t="str" cm="1">
        <f t="array" ref="N2815">INDEX('BD product'!A:D,M2815,2)</f>
        <v>Technology</v>
      </c>
    </row>
    <row r="2816" spans="1:14" x14ac:dyDescent="0.3">
      <c r="A2816" s="3" t="s">
        <v>4921</v>
      </c>
      <c r="B2816" s="4">
        <v>42324</v>
      </c>
      <c r="C2816" s="12" t="str">
        <f t="shared" si="43"/>
        <v>2015/11</v>
      </c>
      <c r="D2816" s="4">
        <v>42326</v>
      </c>
      <c r="E2816" s="3" t="s">
        <v>11</v>
      </c>
      <c r="F2816" s="3" t="s">
        <v>2204</v>
      </c>
      <c r="G2816" s="3" t="s">
        <v>2170</v>
      </c>
      <c r="H2816" s="5">
        <v>65355</v>
      </c>
      <c r="I2816" s="2">
        <v>3</v>
      </c>
      <c r="J2816" s="2">
        <v>0</v>
      </c>
      <c r="K2816" s="2">
        <v>111.1035</v>
      </c>
      <c r="L2816" s="18" t="str">
        <f>VLOOKUP(F2816,'BD customers'!$1:$1048576,2,FALSE)</f>
        <v>Mike Pelletier</v>
      </c>
      <c r="M2816" s="2">
        <f>MATCH(orders[[#This Row],[Product ID]],'BD product'!A:A,0)</f>
        <v>564</v>
      </c>
      <c r="N2816" s="2" t="str" cm="1">
        <f t="array" ref="N2816">INDEX('BD product'!A:D,M2816,2)</f>
        <v>Furniture</v>
      </c>
    </row>
    <row r="2817" spans="1:14" x14ac:dyDescent="0.3">
      <c r="A2817" s="3" t="s">
        <v>4924</v>
      </c>
      <c r="B2817" s="4">
        <v>42248</v>
      </c>
      <c r="C2817" s="12" t="str">
        <f t="shared" si="43"/>
        <v>2015/09</v>
      </c>
      <c r="D2817" s="4">
        <v>42255</v>
      </c>
      <c r="E2817" s="3" t="s">
        <v>21</v>
      </c>
      <c r="F2817" s="3" t="s">
        <v>4925</v>
      </c>
      <c r="G2817" s="3" t="s">
        <v>2622</v>
      </c>
      <c r="H2817" s="5">
        <v>1146</v>
      </c>
      <c r="I2817" s="2">
        <v>5</v>
      </c>
      <c r="J2817" s="2">
        <v>0</v>
      </c>
      <c r="K2817" s="2">
        <v>0.51570000000000005</v>
      </c>
      <c r="L2817" s="18" t="str">
        <f>VLOOKUP(F2817,'BD customers'!$1:$1048576,2,FALSE)</f>
        <v>Daniel Raglin</v>
      </c>
      <c r="M2817" s="2">
        <f>MATCH(orders[[#This Row],[Product ID]],'BD product'!A:A,0)</f>
        <v>712</v>
      </c>
      <c r="N2817" s="2" t="str" cm="1">
        <f t="array" ref="N2817">INDEX('BD product'!A:D,M2817,2)</f>
        <v>Office Supplies</v>
      </c>
    </row>
    <row r="2818" spans="1:14" x14ac:dyDescent="0.3">
      <c r="A2818" s="3" t="s">
        <v>4924</v>
      </c>
      <c r="B2818" s="4">
        <v>42248</v>
      </c>
      <c r="C2818" s="12" t="str">
        <f t="shared" ref="C2818:C2881" si="44">TEXT(B2818,"aaaa/mm")</f>
        <v>2015/09</v>
      </c>
      <c r="D2818" s="4">
        <v>42255</v>
      </c>
      <c r="E2818" s="3" t="s">
        <v>21</v>
      </c>
      <c r="F2818" s="3" t="s">
        <v>4925</v>
      </c>
      <c r="G2818" s="3" t="s">
        <v>763</v>
      </c>
      <c r="H2818" s="5">
        <v>6074</v>
      </c>
      <c r="I2818" s="2">
        <v>1</v>
      </c>
      <c r="J2818" s="2">
        <v>0</v>
      </c>
      <c r="K2818" s="2">
        <v>1.5185</v>
      </c>
      <c r="L2818" s="18" t="str">
        <f>VLOOKUP(F2818,'BD customers'!$1:$1048576,2,FALSE)</f>
        <v>Daniel Raglin</v>
      </c>
      <c r="M2818" s="2">
        <f>MATCH(orders[[#This Row],[Product ID]],'BD product'!A:A,0)</f>
        <v>165</v>
      </c>
      <c r="N2818" s="2" t="str" cm="1">
        <f t="array" ref="N2818">INDEX('BD product'!A:D,M2818,2)</f>
        <v>Furniture</v>
      </c>
    </row>
    <row r="2819" spans="1:14" x14ac:dyDescent="0.3">
      <c r="A2819" s="3" t="s">
        <v>4924</v>
      </c>
      <c r="B2819" s="4">
        <v>42248</v>
      </c>
      <c r="C2819" s="12" t="str">
        <f t="shared" si="44"/>
        <v>2015/09</v>
      </c>
      <c r="D2819" s="4">
        <v>42255</v>
      </c>
      <c r="E2819" s="3" t="s">
        <v>21</v>
      </c>
      <c r="F2819" s="3" t="s">
        <v>4925</v>
      </c>
      <c r="G2819" s="3" t="s">
        <v>4308</v>
      </c>
      <c r="H2819" s="5">
        <v>12436</v>
      </c>
      <c r="I2819" s="2">
        <v>2</v>
      </c>
      <c r="J2819" s="2">
        <v>0</v>
      </c>
      <c r="K2819" s="2">
        <v>27.359200000000001</v>
      </c>
      <c r="L2819" s="18" t="str">
        <f>VLOOKUP(F2819,'BD customers'!$1:$1048576,2,FALSE)</f>
        <v>Daniel Raglin</v>
      </c>
      <c r="M2819" s="2">
        <f>MATCH(orders[[#This Row],[Product ID]],'BD product'!A:A,0)</f>
        <v>1294</v>
      </c>
      <c r="N2819" s="2" t="str" cm="1">
        <f t="array" ref="N2819">INDEX('BD product'!A:D,M2819,2)</f>
        <v>Furniture</v>
      </c>
    </row>
    <row r="2820" spans="1:14" x14ac:dyDescent="0.3">
      <c r="A2820" s="3" t="s">
        <v>4924</v>
      </c>
      <c r="B2820" s="4">
        <v>42248</v>
      </c>
      <c r="C2820" s="12" t="str">
        <f t="shared" si="44"/>
        <v>2015/09</v>
      </c>
      <c r="D2820" s="4">
        <v>42255</v>
      </c>
      <c r="E2820" s="3" t="s">
        <v>21</v>
      </c>
      <c r="F2820" s="3" t="s">
        <v>4925</v>
      </c>
      <c r="G2820" s="3" t="s">
        <v>1081</v>
      </c>
      <c r="H2820" s="5">
        <v>108876</v>
      </c>
      <c r="I2820" s="2">
        <v>6</v>
      </c>
      <c r="J2820" s="2">
        <v>0</v>
      </c>
      <c r="K2820" s="2">
        <v>315.74040000000002</v>
      </c>
      <c r="L2820" s="18" t="str">
        <f>VLOOKUP(F2820,'BD customers'!$1:$1048576,2,FALSE)</f>
        <v>Daniel Raglin</v>
      </c>
      <c r="M2820" s="2">
        <f>MATCH(orders[[#This Row],[Product ID]],'BD product'!A:A,0)</f>
        <v>247</v>
      </c>
      <c r="N2820" s="2" t="str" cm="1">
        <f t="array" ref="N2820">INDEX('BD product'!A:D,M2820,2)</f>
        <v>Office Supplies</v>
      </c>
    </row>
    <row r="2821" spans="1:14" x14ac:dyDescent="0.3">
      <c r="A2821" s="3" t="s">
        <v>4926</v>
      </c>
      <c r="B2821" s="4">
        <v>42495</v>
      </c>
      <c r="C2821" s="12" t="str">
        <f t="shared" si="44"/>
        <v>2016/05</v>
      </c>
      <c r="D2821" s="4">
        <v>42498</v>
      </c>
      <c r="E2821" s="3" t="s">
        <v>64</v>
      </c>
      <c r="F2821" s="3" t="s">
        <v>4927</v>
      </c>
      <c r="G2821" s="3" t="s">
        <v>4489</v>
      </c>
      <c r="H2821" s="5">
        <v>672</v>
      </c>
      <c r="I2821" s="2">
        <v>5</v>
      </c>
      <c r="J2821" s="2">
        <v>2</v>
      </c>
      <c r="K2821" s="2">
        <v>0.23519999999999999</v>
      </c>
      <c r="L2821" s="18" t="str">
        <f>VLOOKUP(F2821,'BD customers'!$1:$1048576,2,FALSE)</f>
        <v>Darrin Martin</v>
      </c>
      <c r="M2821" s="2">
        <f>MATCH(orders[[#This Row],[Product ID]],'BD product'!A:A,0)</f>
        <v>1340</v>
      </c>
      <c r="N2821" s="2" t="str" cm="1">
        <f t="array" ref="N2821">INDEX('BD product'!A:D,M2821,2)</f>
        <v>Office Supplies</v>
      </c>
    </row>
    <row r="2822" spans="1:14" x14ac:dyDescent="0.3">
      <c r="A2822" s="3" t="s">
        <v>4926</v>
      </c>
      <c r="B2822" s="4">
        <v>42495</v>
      </c>
      <c r="C2822" s="12" t="str">
        <f t="shared" si="44"/>
        <v>2016/05</v>
      </c>
      <c r="D2822" s="4">
        <v>42498</v>
      </c>
      <c r="E2822" s="3" t="s">
        <v>64</v>
      </c>
      <c r="F2822" s="3" t="s">
        <v>4927</v>
      </c>
      <c r="G2822" s="3" t="s">
        <v>950</v>
      </c>
      <c r="H2822" s="5">
        <v>298776</v>
      </c>
      <c r="I2822" s="2">
        <v>3</v>
      </c>
      <c r="J2822" s="2">
        <v>2</v>
      </c>
      <c r="K2822" s="2">
        <v>7.4694000000000003</v>
      </c>
      <c r="L2822" s="18" t="str">
        <f>VLOOKUP(F2822,'BD customers'!$1:$1048576,2,FALSE)</f>
        <v>Darrin Martin</v>
      </c>
      <c r="M2822" s="2">
        <f>MATCH(orders[[#This Row],[Product ID]],'BD product'!A:A,0)</f>
        <v>211</v>
      </c>
      <c r="N2822" s="2" t="str" cm="1">
        <f t="array" ref="N2822">INDEX('BD product'!A:D,M2822,2)</f>
        <v>Furniture</v>
      </c>
    </row>
    <row r="2823" spans="1:14" x14ac:dyDescent="0.3">
      <c r="A2823" s="3" t="s">
        <v>4928</v>
      </c>
      <c r="B2823" s="4">
        <v>42735</v>
      </c>
      <c r="C2823" s="12" t="str">
        <f t="shared" si="44"/>
        <v>2016/12</v>
      </c>
      <c r="D2823" s="4">
        <v>42740</v>
      </c>
      <c r="E2823" s="3" t="s">
        <v>21</v>
      </c>
      <c r="F2823" s="3" t="s">
        <v>340</v>
      </c>
      <c r="G2823" s="3" t="s">
        <v>922</v>
      </c>
      <c r="H2823" s="5">
        <v>302376</v>
      </c>
      <c r="I2823" s="2">
        <v>3</v>
      </c>
      <c r="J2823" s="2">
        <v>2</v>
      </c>
      <c r="K2823" s="2">
        <v>22.6782</v>
      </c>
      <c r="L2823" s="18" t="str">
        <f>VLOOKUP(F2823,'BD customers'!$1:$1048576,2,FALSE)</f>
        <v>Brian DeCherney</v>
      </c>
      <c r="M2823" s="2">
        <f>MATCH(orders[[#This Row],[Product ID]],'BD product'!A:A,0)</f>
        <v>204</v>
      </c>
      <c r="N2823" s="2" t="str" cm="1">
        <f t="array" ref="N2823">INDEX('BD product'!A:D,M2823,2)</f>
        <v>Technology</v>
      </c>
    </row>
    <row r="2824" spans="1:14" x14ac:dyDescent="0.3">
      <c r="A2824" s="3" t="s">
        <v>4929</v>
      </c>
      <c r="B2824" s="4">
        <v>42996</v>
      </c>
      <c r="C2824" s="12" t="str">
        <f t="shared" si="44"/>
        <v>2017/09</v>
      </c>
      <c r="D2824" s="4">
        <v>42998</v>
      </c>
      <c r="E2824" s="3" t="s">
        <v>64</v>
      </c>
      <c r="F2824" s="3" t="s">
        <v>905</v>
      </c>
      <c r="G2824" s="3" t="s">
        <v>1333</v>
      </c>
      <c r="H2824" s="5">
        <v>8928</v>
      </c>
      <c r="I2824" s="2">
        <v>2</v>
      </c>
      <c r="J2824" s="2">
        <v>2</v>
      </c>
      <c r="K2824" s="2">
        <v>5.5800000000000002E-2</v>
      </c>
      <c r="L2824" s="18" t="str">
        <f>VLOOKUP(F2824,'BD customers'!$1:$1048576,2,FALSE)</f>
        <v>Dan Campbell</v>
      </c>
      <c r="M2824" s="2">
        <f>MATCH(orders[[#This Row],[Product ID]],'BD product'!A:A,0)</f>
        <v>313</v>
      </c>
      <c r="N2824" s="2" t="str" cm="1">
        <f t="array" ref="N2824">INDEX('BD product'!A:D,M2824,2)</f>
        <v>Office Supplies</v>
      </c>
    </row>
    <row r="2825" spans="1:14" x14ac:dyDescent="0.3">
      <c r="A2825" s="3" t="s">
        <v>4929</v>
      </c>
      <c r="B2825" s="4">
        <v>42996</v>
      </c>
      <c r="C2825" s="12" t="str">
        <f t="shared" si="44"/>
        <v>2017/09</v>
      </c>
      <c r="D2825" s="4">
        <v>42998</v>
      </c>
      <c r="E2825" s="3" t="s">
        <v>64</v>
      </c>
      <c r="F2825" s="3" t="s">
        <v>905</v>
      </c>
      <c r="G2825" s="3" t="s">
        <v>3572</v>
      </c>
      <c r="H2825" s="5">
        <v>47584</v>
      </c>
      <c r="I2825" s="2">
        <v>2</v>
      </c>
      <c r="J2825" s="2">
        <v>2</v>
      </c>
      <c r="K2825" s="2">
        <v>-0.2974</v>
      </c>
      <c r="L2825" s="18" t="str">
        <f>VLOOKUP(F2825,'BD customers'!$1:$1048576,2,FALSE)</f>
        <v>Dan Campbell</v>
      </c>
      <c r="M2825" s="2">
        <f>MATCH(orders[[#This Row],[Product ID]],'BD product'!A:A,0)</f>
        <v>1071</v>
      </c>
      <c r="N2825" s="2" t="str" cm="1">
        <f t="array" ref="N2825">INDEX('BD product'!A:D,M2825,2)</f>
        <v>Office Supplies</v>
      </c>
    </row>
    <row r="2826" spans="1:14" x14ac:dyDescent="0.3">
      <c r="A2826" s="3" t="s">
        <v>4930</v>
      </c>
      <c r="B2826" s="4">
        <v>41907</v>
      </c>
      <c r="C2826" s="12" t="str">
        <f t="shared" si="44"/>
        <v>2014/09</v>
      </c>
      <c r="D2826" s="4">
        <v>41912</v>
      </c>
      <c r="E2826" s="3" t="s">
        <v>21</v>
      </c>
      <c r="F2826" s="3" t="s">
        <v>1738</v>
      </c>
      <c r="G2826" s="3" t="s">
        <v>4931</v>
      </c>
      <c r="H2826" s="5">
        <v>33792</v>
      </c>
      <c r="I2826" s="2">
        <v>8</v>
      </c>
      <c r="J2826" s="2">
        <v>2</v>
      </c>
      <c r="K2826" s="2">
        <v>0.1056</v>
      </c>
      <c r="L2826" s="18" t="str">
        <f>VLOOKUP(F2826,'BD customers'!$1:$1048576,2,FALSE)</f>
        <v>Michelle Tran</v>
      </c>
      <c r="M2826" s="2">
        <f>MATCH(orders[[#This Row],[Product ID]],'BD product'!A:A,0)</f>
        <v>1438</v>
      </c>
      <c r="N2826" s="2" t="str" cm="1">
        <f t="array" ref="N2826">INDEX('BD product'!A:D,M2826,2)</f>
        <v>Office Supplies</v>
      </c>
    </row>
    <row r="2827" spans="1:14" x14ac:dyDescent="0.3">
      <c r="A2827" s="3" t="s">
        <v>4930</v>
      </c>
      <c r="B2827" s="4">
        <v>41907</v>
      </c>
      <c r="C2827" s="12" t="str">
        <f t="shared" si="44"/>
        <v>2014/09</v>
      </c>
      <c r="D2827" s="4">
        <v>41912</v>
      </c>
      <c r="E2827" s="3" t="s">
        <v>21</v>
      </c>
      <c r="F2827" s="3" t="s">
        <v>1738</v>
      </c>
      <c r="G2827" s="3" t="s">
        <v>2240</v>
      </c>
      <c r="H2827" s="5">
        <v>3005328</v>
      </c>
      <c r="I2827" s="2">
        <v>2</v>
      </c>
      <c r="J2827" s="2">
        <v>32</v>
      </c>
      <c r="K2827" s="2">
        <v>-97.231200000000001</v>
      </c>
      <c r="L2827" s="18" t="str">
        <f>VLOOKUP(F2827,'BD customers'!$1:$1048576,2,FALSE)</f>
        <v>Michelle Tran</v>
      </c>
      <c r="M2827" s="2">
        <f>MATCH(orders[[#This Row],[Product ID]],'BD product'!A:A,0)</f>
        <v>589</v>
      </c>
      <c r="N2827" s="2" t="str" cm="1">
        <f t="array" ref="N2827">INDEX('BD product'!A:D,M2827,2)</f>
        <v>Furniture</v>
      </c>
    </row>
    <row r="2828" spans="1:14" x14ac:dyDescent="0.3">
      <c r="A2828" s="3" t="s">
        <v>4930</v>
      </c>
      <c r="B2828" s="4">
        <v>41907</v>
      </c>
      <c r="C2828" s="12" t="str">
        <f t="shared" si="44"/>
        <v>2014/09</v>
      </c>
      <c r="D2828" s="4">
        <v>41912</v>
      </c>
      <c r="E2828" s="3" t="s">
        <v>21</v>
      </c>
      <c r="F2828" s="3" t="s">
        <v>1738</v>
      </c>
      <c r="G2828" s="3" t="s">
        <v>4264</v>
      </c>
      <c r="H2828" s="5">
        <v>2724</v>
      </c>
      <c r="I2828" s="2">
        <v>2</v>
      </c>
      <c r="J2828" s="2">
        <v>8</v>
      </c>
      <c r="K2828" s="2">
        <v>-4.3583999999999996</v>
      </c>
      <c r="L2828" s="18" t="str">
        <f>VLOOKUP(F2828,'BD customers'!$1:$1048576,2,FALSE)</f>
        <v>Michelle Tran</v>
      </c>
      <c r="M2828" s="2">
        <f>MATCH(orders[[#This Row],[Product ID]],'BD product'!A:A,0)</f>
        <v>1284</v>
      </c>
      <c r="N2828" s="2" t="str" cm="1">
        <f t="array" ref="N2828">INDEX('BD product'!A:D,M2828,2)</f>
        <v>Office Supplies</v>
      </c>
    </row>
    <row r="2829" spans="1:14" x14ac:dyDescent="0.3">
      <c r="A2829" s="3" t="s">
        <v>4930</v>
      </c>
      <c r="B2829" s="4">
        <v>41907</v>
      </c>
      <c r="C2829" s="12" t="str">
        <f t="shared" si="44"/>
        <v>2014/09</v>
      </c>
      <c r="D2829" s="4">
        <v>41912</v>
      </c>
      <c r="E2829" s="3" t="s">
        <v>21</v>
      </c>
      <c r="F2829" s="3" t="s">
        <v>1738</v>
      </c>
      <c r="G2829" s="3" t="s">
        <v>163</v>
      </c>
      <c r="H2829" s="5">
        <v>3264</v>
      </c>
      <c r="I2829" s="2">
        <v>2</v>
      </c>
      <c r="J2829" s="2">
        <v>2</v>
      </c>
      <c r="K2829" s="2">
        <v>1.1015999999999999</v>
      </c>
      <c r="L2829" s="18" t="str">
        <f>VLOOKUP(F2829,'BD customers'!$1:$1048576,2,FALSE)</f>
        <v>Michelle Tran</v>
      </c>
      <c r="M2829" s="2">
        <f>MATCH(orders[[#This Row],[Product ID]],'BD product'!A:A,0)</f>
        <v>31</v>
      </c>
      <c r="N2829" s="2" t="str" cm="1">
        <f t="array" ref="N2829">INDEX('BD product'!A:D,M2829,2)</f>
        <v>Office Supplies</v>
      </c>
    </row>
    <row r="2830" spans="1:14" x14ac:dyDescent="0.3">
      <c r="A2830" s="3" t="s">
        <v>4933</v>
      </c>
      <c r="B2830" s="4">
        <v>42483</v>
      </c>
      <c r="C2830" s="12" t="str">
        <f t="shared" si="44"/>
        <v>2016/04</v>
      </c>
      <c r="D2830" s="4">
        <v>42486</v>
      </c>
      <c r="E2830" s="3" t="s">
        <v>64</v>
      </c>
      <c r="F2830" s="3" t="s">
        <v>723</v>
      </c>
      <c r="G2830" s="3" t="s">
        <v>4934</v>
      </c>
      <c r="H2830" s="5">
        <v>108336</v>
      </c>
      <c r="I2830" s="2">
        <v>6</v>
      </c>
      <c r="J2830" s="2">
        <v>2</v>
      </c>
      <c r="K2830" s="2">
        <v>37.9176</v>
      </c>
      <c r="L2830" s="18" t="str">
        <f>VLOOKUP(F2830,'BD customers'!$1:$1048576,2,FALSE)</f>
        <v>Max Jones</v>
      </c>
      <c r="M2830" s="2">
        <f>MATCH(orders[[#This Row],[Product ID]],'BD product'!A:A,0)</f>
        <v>1439</v>
      </c>
      <c r="N2830" s="2" t="str" cm="1">
        <f t="array" ref="N2830">INDEX('BD product'!A:D,M2830,2)</f>
        <v>Office Supplies</v>
      </c>
    </row>
    <row r="2831" spans="1:14" x14ac:dyDescent="0.3">
      <c r="A2831" s="3" t="s">
        <v>4933</v>
      </c>
      <c r="B2831" s="4">
        <v>42483</v>
      </c>
      <c r="C2831" s="12" t="str">
        <f t="shared" si="44"/>
        <v>2016/04</v>
      </c>
      <c r="D2831" s="4">
        <v>42486</v>
      </c>
      <c r="E2831" s="3" t="s">
        <v>64</v>
      </c>
      <c r="F2831" s="3" t="s">
        <v>723</v>
      </c>
      <c r="G2831" s="3" t="s">
        <v>43</v>
      </c>
      <c r="H2831" s="5">
        <v>5592</v>
      </c>
      <c r="I2831" s="2">
        <v>5</v>
      </c>
      <c r="J2831" s="2">
        <v>2</v>
      </c>
      <c r="K2831" s="2">
        <v>0.62909999999999999</v>
      </c>
      <c r="L2831" s="18" t="str">
        <f>VLOOKUP(F2831,'BD customers'!$1:$1048576,2,FALSE)</f>
        <v>Max Jones</v>
      </c>
      <c r="M2831" s="2">
        <f>MATCH(orders[[#This Row],[Product ID]],'BD product'!A:A,0)</f>
        <v>6</v>
      </c>
      <c r="N2831" s="2" t="str" cm="1">
        <f t="array" ref="N2831">INDEX('BD product'!A:D,M2831,2)</f>
        <v>Office Supplies</v>
      </c>
    </row>
    <row r="2832" spans="1:14" x14ac:dyDescent="0.3">
      <c r="A2832" s="3" t="s">
        <v>4933</v>
      </c>
      <c r="B2832" s="4">
        <v>42483</v>
      </c>
      <c r="C2832" s="12" t="str">
        <f t="shared" si="44"/>
        <v>2016/04</v>
      </c>
      <c r="D2832" s="4">
        <v>42486</v>
      </c>
      <c r="E2832" s="3" t="s">
        <v>64</v>
      </c>
      <c r="F2832" s="3" t="s">
        <v>723</v>
      </c>
      <c r="G2832" s="3" t="s">
        <v>4936</v>
      </c>
      <c r="H2832" s="5">
        <v>78304</v>
      </c>
      <c r="I2832" s="2">
        <v>2</v>
      </c>
      <c r="J2832" s="2">
        <v>2</v>
      </c>
      <c r="K2832" s="2">
        <v>2.9363999999999999</v>
      </c>
      <c r="L2832" s="18" t="str">
        <f>VLOOKUP(F2832,'BD customers'!$1:$1048576,2,FALSE)</f>
        <v>Max Jones</v>
      </c>
      <c r="M2832" s="2">
        <f>MATCH(orders[[#This Row],[Product ID]],'BD product'!A:A,0)</f>
        <v>1440</v>
      </c>
      <c r="N2832" s="2" t="str" cm="1">
        <f t="array" ref="N2832">INDEX('BD product'!A:D,M2832,2)</f>
        <v>Office Supplies</v>
      </c>
    </row>
    <row r="2833" spans="1:14" x14ac:dyDescent="0.3">
      <c r="A2833" s="3" t="s">
        <v>4938</v>
      </c>
      <c r="B2833" s="4">
        <v>41944</v>
      </c>
      <c r="C2833" s="12" t="str">
        <f t="shared" si="44"/>
        <v>2014/11</v>
      </c>
      <c r="D2833" s="4">
        <v>41948</v>
      </c>
      <c r="E2833" s="3" t="s">
        <v>21</v>
      </c>
      <c r="F2833" s="3" t="s">
        <v>1864</v>
      </c>
      <c r="G2833" s="3" t="s">
        <v>4939</v>
      </c>
      <c r="H2833" s="5">
        <v>44392</v>
      </c>
      <c r="I2833" s="2">
        <v>5</v>
      </c>
      <c r="J2833" s="2">
        <v>2</v>
      </c>
      <c r="K2833" s="2">
        <v>-9.4332999999999991</v>
      </c>
      <c r="L2833" s="18" t="str">
        <f>VLOOKUP(F2833,'BD customers'!$1:$1048576,2,FALSE)</f>
        <v>Natalie DeCherney</v>
      </c>
      <c r="M2833" s="2">
        <f>MATCH(orders[[#This Row],[Product ID]],'BD product'!A:A,0)</f>
        <v>1441</v>
      </c>
      <c r="N2833" s="2" t="str" cm="1">
        <f t="array" ref="N2833">INDEX('BD product'!A:D,M2833,2)</f>
        <v>Office Supplies</v>
      </c>
    </row>
    <row r="2834" spans="1:14" x14ac:dyDescent="0.3">
      <c r="A2834" s="3" t="s">
        <v>4938</v>
      </c>
      <c r="B2834" s="4">
        <v>41944</v>
      </c>
      <c r="C2834" s="12" t="str">
        <f t="shared" si="44"/>
        <v>2014/11</v>
      </c>
      <c r="D2834" s="4">
        <v>41948</v>
      </c>
      <c r="E2834" s="3" t="s">
        <v>21</v>
      </c>
      <c r="F2834" s="3" t="s">
        <v>1864</v>
      </c>
      <c r="G2834" s="3" t="s">
        <v>4818</v>
      </c>
      <c r="H2834" s="5">
        <v>155976</v>
      </c>
      <c r="I2834" s="2">
        <v>3</v>
      </c>
      <c r="J2834" s="2">
        <v>2</v>
      </c>
      <c r="K2834" s="2">
        <v>54.5916</v>
      </c>
      <c r="L2834" s="18" t="str">
        <f>VLOOKUP(F2834,'BD customers'!$1:$1048576,2,FALSE)</f>
        <v>Natalie DeCherney</v>
      </c>
      <c r="M2834" s="2">
        <f>MATCH(orders[[#This Row],[Product ID]],'BD product'!A:A,0)</f>
        <v>1419</v>
      </c>
      <c r="N2834" s="2" t="str" cm="1">
        <f t="array" ref="N2834">INDEX('BD product'!A:D,M2834,2)</f>
        <v>Technology</v>
      </c>
    </row>
    <row r="2835" spans="1:14" x14ac:dyDescent="0.3">
      <c r="A2835" s="3" t="s">
        <v>4941</v>
      </c>
      <c r="B2835" s="4">
        <v>42761</v>
      </c>
      <c r="C2835" s="12" t="str">
        <f t="shared" si="44"/>
        <v>2017/01</v>
      </c>
      <c r="D2835" s="4">
        <v>42766</v>
      </c>
      <c r="E2835" s="3" t="s">
        <v>11</v>
      </c>
      <c r="F2835" s="3" t="s">
        <v>4942</v>
      </c>
      <c r="G2835" s="3" t="s">
        <v>699</v>
      </c>
      <c r="H2835" s="5">
        <v>1547</v>
      </c>
      <c r="I2835" s="2">
        <v>7</v>
      </c>
      <c r="J2835" s="2">
        <v>0</v>
      </c>
      <c r="K2835" s="2">
        <v>4.1768999999999998</v>
      </c>
      <c r="L2835" s="18" t="str">
        <f>VLOOKUP(F2835,'BD customers'!$1:$1048576,2,FALSE)</f>
        <v>Carol Adams</v>
      </c>
      <c r="M2835" s="2">
        <f>MATCH(orders[[#This Row],[Product ID]],'BD product'!A:A,0)</f>
        <v>149</v>
      </c>
      <c r="N2835" s="2" t="str" cm="1">
        <f t="array" ref="N2835">INDEX('BD product'!A:D,M2835,2)</f>
        <v>Office Supplies</v>
      </c>
    </row>
    <row r="2836" spans="1:14" x14ac:dyDescent="0.3">
      <c r="A2836" s="3" t="s">
        <v>4941</v>
      </c>
      <c r="B2836" s="4">
        <v>42761</v>
      </c>
      <c r="C2836" s="12" t="str">
        <f t="shared" si="44"/>
        <v>2017/01</v>
      </c>
      <c r="D2836" s="4">
        <v>42766</v>
      </c>
      <c r="E2836" s="3" t="s">
        <v>11</v>
      </c>
      <c r="F2836" s="3" t="s">
        <v>4942</v>
      </c>
      <c r="G2836" s="3" t="s">
        <v>815</v>
      </c>
      <c r="H2836" s="5">
        <v>716</v>
      </c>
      <c r="I2836" s="2">
        <v>2</v>
      </c>
      <c r="J2836" s="2">
        <v>0</v>
      </c>
      <c r="K2836" s="2">
        <v>3.4367999999999999</v>
      </c>
      <c r="L2836" s="18" t="str">
        <f>VLOOKUP(F2836,'BD customers'!$1:$1048576,2,FALSE)</f>
        <v>Carol Adams</v>
      </c>
      <c r="M2836" s="2">
        <f>MATCH(orders[[#This Row],[Product ID]],'BD product'!A:A,0)</f>
        <v>177</v>
      </c>
      <c r="N2836" s="2" t="str" cm="1">
        <f t="array" ref="N2836">INDEX('BD product'!A:D,M2836,2)</f>
        <v>Office Supplies</v>
      </c>
    </row>
    <row r="2837" spans="1:14" x14ac:dyDescent="0.3">
      <c r="A2837" s="3" t="s">
        <v>4943</v>
      </c>
      <c r="B2837" s="4">
        <v>43050</v>
      </c>
      <c r="C2837" s="12" t="str">
        <f t="shared" si="44"/>
        <v>2017/11</v>
      </c>
      <c r="D2837" s="4">
        <v>43055</v>
      </c>
      <c r="E2837" s="3" t="s">
        <v>21</v>
      </c>
      <c r="F2837" s="3" t="s">
        <v>2514</v>
      </c>
      <c r="G2837" s="3" t="s">
        <v>3212</v>
      </c>
      <c r="H2837" s="5">
        <v>1089</v>
      </c>
      <c r="I2837" s="2">
        <v>1</v>
      </c>
      <c r="J2837" s="2">
        <v>0</v>
      </c>
      <c r="K2837" s="2">
        <v>2.8313999999999999</v>
      </c>
      <c r="L2837" s="18" t="str">
        <f>VLOOKUP(F2837,'BD customers'!$1:$1048576,2,FALSE)</f>
        <v>Guy Armstrong</v>
      </c>
      <c r="M2837" s="2">
        <f>MATCH(orders[[#This Row],[Product ID]],'BD product'!A:A,0)</f>
        <v>932</v>
      </c>
      <c r="N2837" s="2" t="str" cm="1">
        <f t="array" ref="N2837">INDEX('BD product'!A:D,M2837,2)</f>
        <v>Office Supplies</v>
      </c>
    </row>
    <row r="2838" spans="1:14" x14ac:dyDescent="0.3">
      <c r="A2838" s="3" t="s">
        <v>4943</v>
      </c>
      <c r="B2838" s="4">
        <v>43050</v>
      </c>
      <c r="C2838" s="12" t="str">
        <f t="shared" si="44"/>
        <v>2017/11</v>
      </c>
      <c r="D2838" s="4">
        <v>43055</v>
      </c>
      <c r="E2838" s="3" t="s">
        <v>21</v>
      </c>
      <c r="F2838" s="3" t="s">
        <v>2514</v>
      </c>
      <c r="G2838" s="3" t="s">
        <v>4944</v>
      </c>
      <c r="H2838" s="5">
        <v>1944</v>
      </c>
      <c r="I2838" s="2">
        <v>3</v>
      </c>
      <c r="J2838" s="2">
        <v>0</v>
      </c>
      <c r="K2838" s="2">
        <v>9.3312000000000008</v>
      </c>
      <c r="L2838" s="18" t="str">
        <f>VLOOKUP(F2838,'BD customers'!$1:$1048576,2,FALSE)</f>
        <v>Guy Armstrong</v>
      </c>
      <c r="M2838" s="2">
        <f>MATCH(orders[[#This Row],[Product ID]],'BD product'!A:A,0)</f>
        <v>1442</v>
      </c>
      <c r="N2838" s="2" t="str" cm="1">
        <f t="array" ref="N2838">INDEX('BD product'!A:D,M2838,2)</f>
        <v>Office Supplies</v>
      </c>
    </row>
    <row r="2839" spans="1:14" x14ac:dyDescent="0.3">
      <c r="A2839" s="3" t="s">
        <v>4943</v>
      </c>
      <c r="B2839" s="4">
        <v>43050</v>
      </c>
      <c r="C2839" s="12" t="str">
        <f t="shared" si="44"/>
        <v>2017/11</v>
      </c>
      <c r="D2839" s="4">
        <v>43055</v>
      </c>
      <c r="E2839" s="3" t="s">
        <v>21</v>
      </c>
      <c r="F2839" s="3" t="s">
        <v>2514</v>
      </c>
      <c r="G2839" s="3" t="s">
        <v>3392</v>
      </c>
      <c r="H2839" s="5">
        <v>1216</v>
      </c>
      <c r="I2839" s="2">
        <v>5</v>
      </c>
      <c r="J2839" s="2">
        <v>2</v>
      </c>
      <c r="K2839" s="2">
        <v>0.3952</v>
      </c>
      <c r="L2839" s="18" t="str">
        <f>VLOOKUP(F2839,'BD customers'!$1:$1048576,2,FALSE)</f>
        <v>Guy Armstrong</v>
      </c>
      <c r="M2839" s="2">
        <f>MATCH(orders[[#This Row],[Product ID]],'BD product'!A:A,0)</f>
        <v>1001</v>
      </c>
      <c r="N2839" s="2" t="str" cm="1">
        <f t="array" ref="N2839">INDEX('BD product'!A:D,M2839,2)</f>
        <v>Office Supplies</v>
      </c>
    </row>
    <row r="2840" spans="1:14" x14ac:dyDescent="0.3">
      <c r="A2840" s="3" t="s">
        <v>4946</v>
      </c>
      <c r="B2840" s="4">
        <v>42530</v>
      </c>
      <c r="C2840" s="12" t="str">
        <f t="shared" si="44"/>
        <v>2016/06</v>
      </c>
      <c r="D2840" s="4">
        <v>42533</v>
      </c>
      <c r="E2840" s="3" t="s">
        <v>64</v>
      </c>
      <c r="F2840" s="3" t="s">
        <v>4763</v>
      </c>
      <c r="G2840" s="3" t="s">
        <v>3257</v>
      </c>
      <c r="H2840" s="5">
        <v>6957</v>
      </c>
      <c r="I2840" s="2">
        <v>2</v>
      </c>
      <c r="J2840" s="2">
        <v>5</v>
      </c>
      <c r="K2840" s="2">
        <v>-2.7827999999999999</v>
      </c>
      <c r="L2840" s="18" t="str">
        <f>VLOOKUP(F2840,'BD customers'!$1:$1048576,2,FALSE)</f>
        <v>Toby Carlisle</v>
      </c>
      <c r="M2840" s="2">
        <f>MATCH(orders[[#This Row],[Product ID]],'BD product'!A:A,0)</f>
        <v>948</v>
      </c>
      <c r="N2840" s="2" t="str" cm="1">
        <f t="array" ref="N2840">INDEX('BD product'!A:D,M2840,2)</f>
        <v>Technology</v>
      </c>
    </row>
    <row r="2841" spans="1:14" x14ac:dyDescent="0.3">
      <c r="A2841" s="3" t="s">
        <v>4947</v>
      </c>
      <c r="B2841" s="4">
        <v>42250</v>
      </c>
      <c r="C2841" s="12" t="str">
        <f t="shared" si="44"/>
        <v>2015/09</v>
      </c>
      <c r="D2841" s="4">
        <v>42255</v>
      </c>
      <c r="E2841" s="3" t="s">
        <v>11</v>
      </c>
      <c r="F2841" s="3" t="s">
        <v>101</v>
      </c>
      <c r="G2841" s="3" t="s">
        <v>2796</v>
      </c>
      <c r="H2841" s="5">
        <v>12033</v>
      </c>
      <c r="I2841" s="2">
        <v>1</v>
      </c>
      <c r="J2841" s="2">
        <v>0</v>
      </c>
      <c r="K2841" s="2">
        <v>31.285799999999998</v>
      </c>
      <c r="L2841" s="18" t="str">
        <f>VLOOKUP(F2841,'BD customers'!$1:$1048576,2,FALSE)</f>
        <v>Jennifer Braxton</v>
      </c>
      <c r="M2841" s="2">
        <f>MATCH(orders[[#This Row],[Product ID]],'BD product'!A:A,0)</f>
        <v>774</v>
      </c>
      <c r="N2841" s="2" t="str" cm="1">
        <f t="array" ref="N2841">INDEX('BD product'!A:D,M2841,2)</f>
        <v>Office Supplies</v>
      </c>
    </row>
    <row r="2842" spans="1:14" x14ac:dyDescent="0.3">
      <c r="A2842" s="3" t="s">
        <v>4948</v>
      </c>
      <c r="B2842" s="4">
        <v>41712</v>
      </c>
      <c r="C2842" s="12" t="str">
        <f t="shared" si="44"/>
        <v>2014/03</v>
      </c>
      <c r="D2842" s="4">
        <v>41717</v>
      </c>
      <c r="E2842" s="3" t="s">
        <v>21</v>
      </c>
      <c r="F2842" s="3" t="s">
        <v>1617</v>
      </c>
      <c r="G2842" s="3" t="s">
        <v>1848</v>
      </c>
      <c r="H2842" s="5">
        <v>113992</v>
      </c>
      <c r="I2842" s="2">
        <v>4</v>
      </c>
      <c r="J2842" s="2">
        <v>0</v>
      </c>
      <c r="K2842" s="2">
        <v>2.8498000000000001</v>
      </c>
      <c r="L2842" s="18" t="str">
        <f>VLOOKUP(F2842,'BD customers'!$1:$1048576,2,FALSE)</f>
        <v>Christine Kargatis</v>
      </c>
      <c r="M2842" s="2">
        <f>MATCH(orders[[#This Row],[Product ID]],'BD product'!A:A,0)</f>
        <v>465</v>
      </c>
      <c r="N2842" s="2" t="str" cm="1">
        <f t="array" ref="N2842">INDEX('BD product'!A:D,M2842,2)</f>
        <v>Furniture</v>
      </c>
    </row>
    <row r="2843" spans="1:14" x14ac:dyDescent="0.3">
      <c r="A2843" s="3" t="s">
        <v>4949</v>
      </c>
      <c r="B2843" s="4">
        <v>42978</v>
      </c>
      <c r="C2843" s="12" t="str">
        <f t="shared" si="44"/>
        <v>2017/08</v>
      </c>
      <c r="D2843" s="4">
        <v>42982</v>
      </c>
      <c r="E2843" s="3" t="s">
        <v>11</v>
      </c>
      <c r="F2843" s="3" t="s">
        <v>1094</v>
      </c>
      <c r="G2843" s="3" t="s">
        <v>2976</v>
      </c>
      <c r="H2843" s="5">
        <v>229544</v>
      </c>
      <c r="I2843" s="2">
        <v>7</v>
      </c>
      <c r="J2843" s="2">
        <v>2</v>
      </c>
      <c r="K2843" s="2">
        <v>83.209699999999998</v>
      </c>
      <c r="L2843" s="18" t="str">
        <f>VLOOKUP(F2843,'BD customers'!$1:$1048576,2,FALSE)</f>
        <v>Rob Lucas</v>
      </c>
      <c r="M2843" s="2">
        <f>MATCH(orders[[#This Row],[Product ID]],'BD product'!A:A,0)</f>
        <v>841</v>
      </c>
      <c r="N2843" s="2" t="str" cm="1">
        <f t="array" ref="N2843">INDEX('BD product'!A:D,M2843,2)</f>
        <v>Office Supplies</v>
      </c>
    </row>
    <row r="2844" spans="1:14" x14ac:dyDescent="0.3">
      <c r="A2844" s="3" t="s">
        <v>4950</v>
      </c>
      <c r="B2844" s="4">
        <v>42817</v>
      </c>
      <c r="C2844" s="12" t="str">
        <f t="shared" si="44"/>
        <v>2017/03</v>
      </c>
      <c r="D2844" s="4">
        <v>42821</v>
      </c>
      <c r="E2844" s="3" t="s">
        <v>21</v>
      </c>
      <c r="F2844" s="3" t="s">
        <v>4951</v>
      </c>
      <c r="G2844" s="3" t="s">
        <v>1758</v>
      </c>
      <c r="H2844" s="5">
        <v>143728</v>
      </c>
      <c r="I2844" s="2">
        <v>2</v>
      </c>
      <c r="J2844" s="2">
        <v>2</v>
      </c>
      <c r="K2844" s="2">
        <v>-32.338799999999999</v>
      </c>
      <c r="L2844" s="18" t="str">
        <f>VLOOKUP(F2844,'BD customers'!$1:$1048576,2,FALSE)</f>
        <v>Anna Chung</v>
      </c>
      <c r="M2844" s="2">
        <f>MATCH(orders[[#This Row],[Product ID]],'BD product'!A:A,0)</f>
        <v>437</v>
      </c>
      <c r="N2844" s="2" t="str" cm="1">
        <f t="array" ref="N2844">INDEX('BD product'!A:D,M2844,2)</f>
        <v>Office Supplies</v>
      </c>
    </row>
    <row r="2845" spans="1:14" x14ac:dyDescent="0.3">
      <c r="A2845" s="3" t="s">
        <v>4952</v>
      </c>
      <c r="B2845" s="4">
        <v>42873</v>
      </c>
      <c r="C2845" s="12" t="str">
        <f t="shared" si="44"/>
        <v>2017/05</v>
      </c>
      <c r="D2845" s="4">
        <v>42877</v>
      </c>
      <c r="E2845" s="3" t="s">
        <v>21</v>
      </c>
      <c r="F2845" s="3" t="s">
        <v>47</v>
      </c>
      <c r="G2845" s="3" t="s">
        <v>4643</v>
      </c>
      <c r="H2845" s="5">
        <v>36048</v>
      </c>
      <c r="I2845" s="2">
        <v>3</v>
      </c>
      <c r="J2845" s="2">
        <v>2</v>
      </c>
      <c r="K2845" s="2">
        <v>-0.9012</v>
      </c>
      <c r="L2845" s="18" t="str">
        <f>VLOOKUP(F2845,'BD customers'!$1:$1048576,2,FALSE)</f>
        <v>Brosina Hoffman</v>
      </c>
      <c r="M2845" s="2">
        <f>MATCH(orders[[#This Row],[Product ID]],'BD product'!A:A,0)</f>
        <v>1376</v>
      </c>
      <c r="N2845" s="2" t="str" cm="1">
        <f t="array" ref="N2845">INDEX('BD product'!A:D,M2845,2)</f>
        <v>Technology</v>
      </c>
    </row>
    <row r="2846" spans="1:14" x14ac:dyDescent="0.3">
      <c r="A2846" s="3" t="s">
        <v>4953</v>
      </c>
      <c r="B2846" s="4">
        <v>42731</v>
      </c>
      <c r="C2846" s="12" t="str">
        <f t="shared" si="44"/>
        <v>2016/12</v>
      </c>
      <c r="D2846" s="4">
        <v>42735</v>
      </c>
      <c r="E2846" s="3" t="s">
        <v>21</v>
      </c>
      <c r="F2846" s="3" t="s">
        <v>1619</v>
      </c>
      <c r="G2846" s="3" t="s">
        <v>2080</v>
      </c>
      <c r="H2846" s="5">
        <v>845488</v>
      </c>
      <c r="I2846" s="2">
        <v>8</v>
      </c>
      <c r="J2846" s="2">
        <v>3</v>
      </c>
      <c r="K2846" s="2">
        <v>-12.0784</v>
      </c>
      <c r="L2846" s="18" t="str">
        <f>VLOOKUP(F2846,'BD customers'!$1:$1048576,2,FALSE)</f>
        <v>Brooke Gillingham</v>
      </c>
      <c r="M2846" s="2">
        <f>MATCH(orders[[#This Row],[Product ID]],'BD product'!A:A,0)</f>
        <v>533</v>
      </c>
      <c r="N2846" s="2" t="str" cm="1">
        <f t="array" ref="N2846">INDEX('BD product'!A:D,M2846,2)</f>
        <v>Furniture</v>
      </c>
    </row>
    <row r="2847" spans="1:14" x14ac:dyDescent="0.3">
      <c r="A2847" s="3" t="s">
        <v>4954</v>
      </c>
      <c r="B2847" s="4">
        <v>43056</v>
      </c>
      <c r="C2847" s="12" t="str">
        <f t="shared" si="44"/>
        <v>2017/11</v>
      </c>
      <c r="D2847" s="4">
        <v>43059</v>
      </c>
      <c r="E2847" s="3" t="s">
        <v>64</v>
      </c>
      <c r="F2847" s="3" t="s">
        <v>1732</v>
      </c>
      <c r="G2847" s="3" t="s">
        <v>942</v>
      </c>
      <c r="H2847" s="5">
        <v>5094</v>
      </c>
      <c r="I2847" s="2">
        <v>3</v>
      </c>
      <c r="J2847" s="2">
        <v>0</v>
      </c>
      <c r="K2847" s="2">
        <v>14.263199999999999</v>
      </c>
      <c r="L2847" s="18" t="str">
        <f>VLOOKUP(F2847,'BD customers'!$1:$1048576,2,FALSE)</f>
        <v>Xylona Preis</v>
      </c>
      <c r="M2847" s="2">
        <f>MATCH(orders[[#This Row],[Product ID]],'BD product'!A:A,0)</f>
        <v>209</v>
      </c>
      <c r="N2847" s="2" t="str" cm="1">
        <f t="array" ref="N2847">INDEX('BD product'!A:D,M2847,2)</f>
        <v>Office Supplies</v>
      </c>
    </row>
    <row r="2848" spans="1:14" x14ac:dyDescent="0.3">
      <c r="A2848" s="3" t="s">
        <v>4955</v>
      </c>
      <c r="B2848" s="4">
        <v>42988</v>
      </c>
      <c r="C2848" s="12" t="str">
        <f t="shared" si="44"/>
        <v>2017/09</v>
      </c>
      <c r="D2848" s="4">
        <v>42993</v>
      </c>
      <c r="E2848" s="3" t="s">
        <v>21</v>
      </c>
      <c r="F2848" s="3" t="s">
        <v>1382</v>
      </c>
      <c r="G2848" s="3" t="s">
        <v>1806</v>
      </c>
      <c r="H2848" s="5">
        <v>762594</v>
      </c>
      <c r="I2848" s="2">
        <v>3</v>
      </c>
      <c r="J2848" s="2">
        <v>8</v>
      </c>
      <c r="K2848" s="2">
        <v>-114.3891</v>
      </c>
      <c r="L2848" s="18" t="str">
        <f>VLOOKUP(F2848,'BD customers'!$1:$1048576,2,FALSE)</f>
        <v>Skye Norling</v>
      </c>
      <c r="M2848" s="2">
        <f>MATCH(orders[[#This Row],[Product ID]],'BD product'!A:A,0)</f>
        <v>452</v>
      </c>
      <c r="N2848" s="2" t="str" cm="1">
        <f t="array" ref="N2848">INDEX('BD product'!A:D,M2848,2)</f>
        <v>Office Supplies</v>
      </c>
    </row>
    <row r="2849" spans="1:14" x14ac:dyDescent="0.3">
      <c r="A2849" s="3" t="s">
        <v>4956</v>
      </c>
      <c r="B2849" s="4">
        <v>42833</v>
      </c>
      <c r="C2849" s="12" t="str">
        <f t="shared" si="44"/>
        <v>2017/04</v>
      </c>
      <c r="D2849" s="4">
        <v>42840</v>
      </c>
      <c r="E2849" s="3" t="s">
        <v>21</v>
      </c>
      <c r="F2849" s="3" t="s">
        <v>4957</v>
      </c>
      <c r="G2849" s="3" t="s">
        <v>4958</v>
      </c>
      <c r="H2849" s="5">
        <v>5628</v>
      </c>
      <c r="I2849" s="2">
        <v>6</v>
      </c>
      <c r="J2849" s="2">
        <v>0</v>
      </c>
      <c r="K2849" s="2">
        <v>15.7584</v>
      </c>
      <c r="L2849" s="18" t="str">
        <f>VLOOKUP(F2849,'BD customers'!$1:$1048576,2,FALSE)</f>
        <v>Denise Monton</v>
      </c>
      <c r="M2849" s="2">
        <f>MATCH(orders[[#This Row],[Product ID]],'BD product'!A:A,0)</f>
        <v>1443</v>
      </c>
      <c r="N2849" s="2" t="str" cm="1">
        <f t="array" ref="N2849">INDEX('BD product'!A:D,M2849,2)</f>
        <v>Furniture</v>
      </c>
    </row>
    <row r="2850" spans="1:14" x14ac:dyDescent="0.3">
      <c r="A2850" s="3" t="s">
        <v>4956</v>
      </c>
      <c r="B2850" s="4">
        <v>42833</v>
      </c>
      <c r="C2850" s="12" t="str">
        <f t="shared" si="44"/>
        <v>2017/04</v>
      </c>
      <c r="D2850" s="4">
        <v>42840</v>
      </c>
      <c r="E2850" s="3" t="s">
        <v>21</v>
      </c>
      <c r="F2850" s="3" t="s">
        <v>4957</v>
      </c>
      <c r="G2850" s="3" t="s">
        <v>3842</v>
      </c>
      <c r="H2850" s="5">
        <v>269097</v>
      </c>
      <c r="I2850" s="2">
        <v>3</v>
      </c>
      <c r="J2850" s="2">
        <v>0</v>
      </c>
      <c r="K2850" s="2">
        <v>1264.7559000000001</v>
      </c>
      <c r="L2850" s="18" t="str">
        <f>VLOOKUP(F2850,'BD customers'!$1:$1048576,2,FALSE)</f>
        <v>Denise Monton</v>
      </c>
      <c r="M2850" s="2">
        <f>MATCH(orders[[#This Row],[Product ID]],'BD product'!A:A,0)</f>
        <v>1178</v>
      </c>
      <c r="N2850" s="2" t="str" cm="1">
        <f t="array" ref="N2850">INDEX('BD product'!A:D,M2850,2)</f>
        <v>Office Supplies</v>
      </c>
    </row>
    <row r="2851" spans="1:14" x14ac:dyDescent="0.3">
      <c r="A2851" s="3" t="s">
        <v>4960</v>
      </c>
      <c r="B2851" s="4">
        <v>42702</v>
      </c>
      <c r="C2851" s="12" t="str">
        <f t="shared" si="44"/>
        <v>2016/11</v>
      </c>
      <c r="D2851" s="4">
        <v>42707</v>
      </c>
      <c r="E2851" s="3" t="s">
        <v>21</v>
      </c>
      <c r="F2851" s="3" t="s">
        <v>2545</v>
      </c>
      <c r="G2851" s="3" t="s">
        <v>3032</v>
      </c>
      <c r="H2851" s="5">
        <v>7434</v>
      </c>
      <c r="I2851" s="2">
        <v>6</v>
      </c>
      <c r="J2851" s="2">
        <v>7</v>
      </c>
      <c r="K2851" s="2">
        <v>-5.6993999999999998</v>
      </c>
      <c r="L2851" s="18" t="str">
        <f>VLOOKUP(F2851,'BD customers'!$1:$1048576,2,FALSE)</f>
        <v>Anthony Jacobs</v>
      </c>
      <c r="M2851" s="2">
        <f>MATCH(orders[[#This Row],[Product ID]],'BD product'!A:A,0)</f>
        <v>865</v>
      </c>
      <c r="N2851" s="2" t="str" cm="1">
        <f t="array" ref="N2851">INDEX('BD product'!A:D,M2851,2)</f>
        <v>Office Supplies</v>
      </c>
    </row>
    <row r="2852" spans="1:14" x14ac:dyDescent="0.3">
      <c r="A2852" s="3" t="s">
        <v>4961</v>
      </c>
      <c r="B2852" s="4">
        <v>42523</v>
      </c>
      <c r="C2852" s="12" t="str">
        <f t="shared" si="44"/>
        <v>2016/06</v>
      </c>
      <c r="D2852" s="4">
        <v>42526</v>
      </c>
      <c r="E2852" s="3" t="s">
        <v>64</v>
      </c>
      <c r="F2852" s="3" t="s">
        <v>2686</v>
      </c>
      <c r="G2852" s="3" t="s">
        <v>1836</v>
      </c>
      <c r="H2852" s="5">
        <v>64784</v>
      </c>
      <c r="I2852" s="2">
        <v>1</v>
      </c>
      <c r="J2852" s="2">
        <v>2</v>
      </c>
      <c r="K2852" s="2">
        <v>-12.956799999999999</v>
      </c>
      <c r="L2852" s="18" t="str">
        <f>VLOOKUP(F2852,'BD customers'!$1:$1048576,2,FALSE)</f>
        <v>Karen Carlisle</v>
      </c>
      <c r="M2852" s="2">
        <f>MATCH(orders[[#This Row],[Product ID]],'BD product'!A:A,0)</f>
        <v>461</v>
      </c>
      <c r="N2852" s="2" t="str" cm="1">
        <f t="array" ref="N2852">INDEX('BD product'!A:D,M2852,2)</f>
        <v>Office Supplies</v>
      </c>
    </row>
    <row r="2853" spans="1:14" x14ac:dyDescent="0.3">
      <c r="A2853" s="3" t="s">
        <v>4962</v>
      </c>
      <c r="B2853" s="4">
        <v>43086</v>
      </c>
      <c r="C2853" s="12" t="str">
        <f t="shared" si="44"/>
        <v>2017/12</v>
      </c>
      <c r="D2853" s="4">
        <v>43091</v>
      </c>
      <c r="E2853" s="3" t="s">
        <v>21</v>
      </c>
      <c r="F2853" s="3" t="s">
        <v>4963</v>
      </c>
      <c r="G2853" s="3" t="s">
        <v>2675</v>
      </c>
      <c r="H2853" s="5">
        <v>2816</v>
      </c>
      <c r="I2853" s="2">
        <v>4</v>
      </c>
      <c r="J2853" s="2">
        <v>0</v>
      </c>
      <c r="K2853" s="2">
        <v>13.235200000000001</v>
      </c>
      <c r="L2853" s="18" t="str">
        <f>VLOOKUP(F2853,'BD customers'!$1:$1048576,2,FALSE)</f>
        <v>Vicky Freymann</v>
      </c>
      <c r="M2853" s="2">
        <f>MATCH(orders[[#This Row],[Product ID]],'BD product'!A:A,0)</f>
        <v>730</v>
      </c>
      <c r="N2853" s="2" t="str" cm="1">
        <f t="array" ref="N2853">INDEX('BD product'!A:D,M2853,2)</f>
        <v>Office Supplies</v>
      </c>
    </row>
    <row r="2854" spans="1:14" x14ac:dyDescent="0.3">
      <c r="A2854" s="3" t="s">
        <v>4964</v>
      </c>
      <c r="B2854" s="4">
        <v>42448</v>
      </c>
      <c r="C2854" s="12" t="str">
        <f t="shared" si="44"/>
        <v>2016/03</v>
      </c>
      <c r="D2854" s="4">
        <v>42450</v>
      </c>
      <c r="E2854" s="3" t="s">
        <v>11</v>
      </c>
      <c r="F2854" s="3" t="s">
        <v>4348</v>
      </c>
      <c r="G2854" s="3" t="s">
        <v>4965</v>
      </c>
      <c r="H2854" s="5">
        <v>1498</v>
      </c>
      <c r="I2854" s="2">
        <v>1</v>
      </c>
      <c r="J2854" s="2">
        <v>0</v>
      </c>
      <c r="K2854" s="2">
        <v>6.8907999999999996</v>
      </c>
      <c r="L2854" s="18" t="str">
        <f>VLOOKUP(F2854,'BD customers'!$1:$1048576,2,FALSE)</f>
        <v>Susan Vittorini</v>
      </c>
      <c r="M2854" s="2">
        <f>MATCH(orders[[#This Row],[Product ID]],'BD product'!A:A,0)</f>
        <v>1444</v>
      </c>
      <c r="N2854" s="2" t="str" cm="1">
        <f t="array" ref="N2854">INDEX('BD product'!A:D,M2854,2)</f>
        <v>Furniture</v>
      </c>
    </row>
    <row r="2855" spans="1:14" x14ac:dyDescent="0.3">
      <c r="A2855" s="3" t="s">
        <v>4964</v>
      </c>
      <c r="B2855" s="4">
        <v>42448</v>
      </c>
      <c r="C2855" s="12" t="str">
        <f t="shared" si="44"/>
        <v>2016/03</v>
      </c>
      <c r="D2855" s="4">
        <v>42450</v>
      </c>
      <c r="E2855" s="3" t="s">
        <v>11</v>
      </c>
      <c r="F2855" s="3" t="s">
        <v>4348</v>
      </c>
      <c r="G2855" s="3" t="s">
        <v>2087</v>
      </c>
      <c r="H2855" s="5">
        <v>2032</v>
      </c>
      <c r="I2855" s="2">
        <v>4</v>
      </c>
      <c r="J2855" s="2">
        <v>0</v>
      </c>
      <c r="K2855" s="2">
        <v>6.9088000000000003</v>
      </c>
      <c r="L2855" s="18" t="str">
        <f>VLOOKUP(F2855,'BD customers'!$1:$1048576,2,FALSE)</f>
        <v>Susan Vittorini</v>
      </c>
      <c r="M2855" s="2">
        <f>MATCH(orders[[#This Row],[Product ID]],'BD product'!A:A,0)</f>
        <v>536</v>
      </c>
      <c r="N2855" s="2" t="str" cm="1">
        <f t="array" ref="N2855">INDEX('BD product'!A:D,M2855,2)</f>
        <v>Furniture</v>
      </c>
    </row>
    <row r="2856" spans="1:14" x14ac:dyDescent="0.3">
      <c r="A2856" s="3" t="s">
        <v>4967</v>
      </c>
      <c r="B2856" s="4">
        <v>42967</v>
      </c>
      <c r="C2856" s="12" t="str">
        <f t="shared" si="44"/>
        <v>2017/08</v>
      </c>
      <c r="D2856" s="4">
        <v>42967</v>
      </c>
      <c r="E2856" s="3" t="s">
        <v>41</v>
      </c>
      <c r="F2856" s="3" t="s">
        <v>4471</v>
      </c>
      <c r="G2856" s="3" t="s">
        <v>3474</v>
      </c>
      <c r="H2856" s="5">
        <v>4029</v>
      </c>
      <c r="I2856" s="2">
        <v>3</v>
      </c>
      <c r="J2856" s="2">
        <v>0</v>
      </c>
      <c r="K2856" s="2">
        <v>10.4754</v>
      </c>
      <c r="L2856" s="18" t="str">
        <f>VLOOKUP(F2856,'BD customers'!$1:$1048576,2,FALSE)</f>
        <v>Eleni McCrary</v>
      </c>
      <c r="M2856" s="2">
        <f>MATCH(orders[[#This Row],[Product ID]],'BD product'!A:A,0)</f>
        <v>1033</v>
      </c>
      <c r="N2856" s="2" t="str" cm="1">
        <f t="array" ref="N2856">INDEX('BD product'!A:D,M2856,2)</f>
        <v>Office Supplies</v>
      </c>
    </row>
    <row r="2857" spans="1:14" x14ac:dyDescent="0.3">
      <c r="A2857" s="3" t="s">
        <v>4968</v>
      </c>
      <c r="B2857" s="4">
        <v>42941</v>
      </c>
      <c r="C2857" s="12" t="str">
        <f t="shared" si="44"/>
        <v>2017/07</v>
      </c>
      <c r="D2857" s="4">
        <v>42947</v>
      </c>
      <c r="E2857" s="3" t="s">
        <v>21</v>
      </c>
      <c r="F2857" s="3" t="s">
        <v>1637</v>
      </c>
      <c r="G2857" s="3" t="s">
        <v>4698</v>
      </c>
      <c r="H2857" s="5">
        <v>2023</v>
      </c>
      <c r="I2857" s="2">
        <v>7</v>
      </c>
      <c r="J2857" s="2">
        <v>0</v>
      </c>
      <c r="K2857" s="2">
        <v>9.5081000000000007</v>
      </c>
      <c r="L2857" s="18" t="str">
        <f>VLOOKUP(F2857,'BD customers'!$1:$1048576,2,FALSE)</f>
        <v>Raymond Buch</v>
      </c>
      <c r="M2857" s="2">
        <f>MATCH(orders[[#This Row],[Product ID]],'BD product'!A:A,0)</f>
        <v>1389</v>
      </c>
      <c r="N2857" s="2" t="str" cm="1">
        <f t="array" ref="N2857">INDEX('BD product'!A:D,M2857,2)</f>
        <v>Office Supplies</v>
      </c>
    </row>
    <row r="2858" spans="1:14" x14ac:dyDescent="0.3">
      <c r="A2858" s="3" t="s">
        <v>4969</v>
      </c>
      <c r="B2858" s="4">
        <v>42608</v>
      </c>
      <c r="C2858" s="12" t="str">
        <f t="shared" si="44"/>
        <v>2016/08</v>
      </c>
      <c r="D2858" s="4">
        <v>42611</v>
      </c>
      <c r="E2858" s="3" t="s">
        <v>64</v>
      </c>
      <c r="F2858" s="3" t="s">
        <v>1281</v>
      </c>
      <c r="G2858" s="3" t="s">
        <v>1793</v>
      </c>
      <c r="H2858" s="5">
        <v>1603136</v>
      </c>
      <c r="I2858" s="2">
        <v>4</v>
      </c>
      <c r="J2858" s="2">
        <v>2</v>
      </c>
      <c r="K2858" s="2">
        <v>10.019600000000001</v>
      </c>
      <c r="L2858" s="18" t="str">
        <f>VLOOKUP(F2858,'BD customers'!$1:$1048576,2,FALSE)</f>
        <v>Don Jones</v>
      </c>
      <c r="M2858" s="2">
        <f>MATCH(orders[[#This Row],[Product ID]],'BD product'!A:A,0)</f>
        <v>447</v>
      </c>
      <c r="N2858" s="2" t="str" cm="1">
        <f t="array" ref="N2858">INDEX('BD product'!A:D,M2858,2)</f>
        <v>Furniture</v>
      </c>
    </row>
    <row r="2859" spans="1:14" x14ac:dyDescent="0.3">
      <c r="A2859" s="3" t="s">
        <v>4970</v>
      </c>
      <c r="B2859" s="4">
        <v>42597</v>
      </c>
      <c r="C2859" s="12" t="str">
        <f t="shared" si="44"/>
        <v>2016/08</v>
      </c>
      <c r="D2859" s="4">
        <v>42599</v>
      </c>
      <c r="E2859" s="3" t="s">
        <v>11</v>
      </c>
      <c r="F2859" s="3" t="s">
        <v>4971</v>
      </c>
      <c r="G2859" s="3" t="s">
        <v>3767</v>
      </c>
      <c r="H2859" s="5">
        <v>225296</v>
      </c>
      <c r="I2859" s="2">
        <v>2</v>
      </c>
      <c r="J2859" s="2">
        <v>2</v>
      </c>
      <c r="K2859" s="2">
        <v>22.529599999999999</v>
      </c>
      <c r="L2859" s="18" t="str">
        <f>VLOOKUP(F2859,'BD customers'!$1:$1048576,2,FALSE)</f>
        <v>Christopher Conant</v>
      </c>
      <c r="M2859" s="2">
        <f>MATCH(orders[[#This Row],[Product ID]],'BD product'!A:A,0)</f>
        <v>1155</v>
      </c>
      <c r="N2859" s="2" t="str" cm="1">
        <f t="array" ref="N2859">INDEX('BD product'!A:D,M2859,2)</f>
        <v>Furniture</v>
      </c>
    </row>
    <row r="2860" spans="1:14" x14ac:dyDescent="0.3">
      <c r="A2860" s="3" t="s">
        <v>4972</v>
      </c>
      <c r="B2860" s="4">
        <v>42874</v>
      </c>
      <c r="C2860" s="12" t="str">
        <f t="shared" si="44"/>
        <v>2017/05</v>
      </c>
      <c r="D2860" s="4">
        <v>42878</v>
      </c>
      <c r="E2860" s="3" t="s">
        <v>21</v>
      </c>
      <c r="F2860" s="3" t="s">
        <v>4523</v>
      </c>
      <c r="G2860" s="3" t="s">
        <v>2455</v>
      </c>
      <c r="H2860" s="5">
        <v>678</v>
      </c>
      <c r="I2860" s="2">
        <v>4</v>
      </c>
      <c r="J2860" s="2">
        <v>0</v>
      </c>
      <c r="K2860" s="2">
        <v>0.40679999999999999</v>
      </c>
      <c r="L2860" s="18" t="str">
        <f>VLOOKUP(F2860,'BD customers'!$1:$1048576,2,FALSE)</f>
        <v>Shahid Collister</v>
      </c>
      <c r="M2860" s="2">
        <f>MATCH(orders[[#This Row],[Product ID]],'BD product'!A:A,0)</f>
        <v>660</v>
      </c>
      <c r="N2860" s="2" t="str" cm="1">
        <f t="array" ref="N2860">INDEX('BD product'!A:D,M2860,2)</f>
        <v>Technology</v>
      </c>
    </row>
    <row r="2861" spans="1:14" x14ac:dyDescent="0.3">
      <c r="A2861" s="3" t="s">
        <v>4972</v>
      </c>
      <c r="B2861" s="4">
        <v>42874</v>
      </c>
      <c r="C2861" s="12" t="str">
        <f t="shared" si="44"/>
        <v>2017/05</v>
      </c>
      <c r="D2861" s="4">
        <v>42878</v>
      </c>
      <c r="E2861" s="3" t="s">
        <v>21</v>
      </c>
      <c r="F2861" s="3" t="s">
        <v>4523</v>
      </c>
      <c r="G2861" s="3" t="s">
        <v>4973</v>
      </c>
      <c r="H2861" s="5">
        <v>37797</v>
      </c>
      <c r="I2861" s="2">
        <v>3</v>
      </c>
      <c r="J2861" s="2">
        <v>0</v>
      </c>
      <c r="K2861" s="2">
        <v>98.272199999999998</v>
      </c>
      <c r="L2861" s="18" t="str">
        <f>VLOOKUP(F2861,'BD customers'!$1:$1048576,2,FALSE)</f>
        <v>Shahid Collister</v>
      </c>
      <c r="M2861" s="2">
        <f>MATCH(orders[[#This Row],[Product ID]],'BD product'!A:A,0)</f>
        <v>1445</v>
      </c>
      <c r="N2861" s="2" t="str" cm="1">
        <f t="array" ref="N2861">INDEX('BD product'!A:D,M2861,2)</f>
        <v>Technology</v>
      </c>
    </row>
    <row r="2862" spans="1:14" x14ac:dyDescent="0.3">
      <c r="A2862" s="3" t="s">
        <v>4972</v>
      </c>
      <c r="B2862" s="4">
        <v>42874</v>
      </c>
      <c r="C2862" s="12" t="str">
        <f t="shared" si="44"/>
        <v>2017/05</v>
      </c>
      <c r="D2862" s="4">
        <v>42878</v>
      </c>
      <c r="E2862" s="3" t="s">
        <v>21</v>
      </c>
      <c r="F2862" s="3" t="s">
        <v>4523</v>
      </c>
      <c r="G2862" s="3" t="s">
        <v>915</v>
      </c>
      <c r="H2862" s="5">
        <v>162882</v>
      </c>
      <c r="I2862" s="2">
        <v>9</v>
      </c>
      <c r="J2862" s="2">
        <v>0</v>
      </c>
      <c r="K2862" s="2">
        <v>374.62860000000001</v>
      </c>
      <c r="L2862" s="18" t="str">
        <f>VLOOKUP(F2862,'BD customers'!$1:$1048576,2,FALSE)</f>
        <v>Shahid Collister</v>
      </c>
      <c r="M2862" s="2">
        <f>MATCH(orders[[#This Row],[Product ID]],'BD product'!A:A,0)</f>
        <v>201</v>
      </c>
      <c r="N2862" s="2" t="str" cm="1">
        <f t="array" ref="N2862">INDEX('BD product'!A:D,M2862,2)</f>
        <v>Furniture</v>
      </c>
    </row>
    <row r="2863" spans="1:14" x14ac:dyDescent="0.3">
      <c r="A2863" s="3" t="s">
        <v>4972</v>
      </c>
      <c r="B2863" s="4">
        <v>42874</v>
      </c>
      <c r="C2863" s="12" t="str">
        <f t="shared" si="44"/>
        <v>2017/05</v>
      </c>
      <c r="D2863" s="4">
        <v>42878</v>
      </c>
      <c r="E2863" s="3" t="s">
        <v>21</v>
      </c>
      <c r="F2863" s="3" t="s">
        <v>4523</v>
      </c>
      <c r="G2863" s="3" t="s">
        <v>2976</v>
      </c>
      <c r="H2863" s="5">
        <v>28693</v>
      </c>
      <c r="I2863" s="2">
        <v>7</v>
      </c>
      <c r="J2863" s="2">
        <v>0</v>
      </c>
      <c r="K2863" s="2">
        <v>140.59569999999999</v>
      </c>
      <c r="L2863" s="18" t="str">
        <f>VLOOKUP(F2863,'BD customers'!$1:$1048576,2,FALSE)</f>
        <v>Shahid Collister</v>
      </c>
      <c r="M2863" s="2">
        <f>MATCH(orders[[#This Row],[Product ID]],'BD product'!A:A,0)</f>
        <v>841</v>
      </c>
      <c r="N2863" s="2" t="str" cm="1">
        <f t="array" ref="N2863">INDEX('BD product'!A:D,M2863,2)</f>
        <v>Office Supplies</v>
      </c>
    </row>
    <row r="2864" spans="1:14" x14ac:dyDescent="0.3">
      <c r="A2864" s="3" t="s">
        <v>4975</v>
      </c>
      <c r="B2864" s="4">
        <v>42959</v>
      </c>
      <c r="C2864" s="12" t="str">
        <f t="shared" si="44"/>
        <v>2017/08</v>
      </c>
      <c r="D2864" s="4">
        <v>42964</v>
      </c>
      <c r="E2864" s="3" t="s">
        <v>21</v>
      </c>
      <c r="F2864" s="3" t="s">
        <v>1131</v>
      </c>
      <c r="G2864" s="3" t="s">
        <v>4734</v>
      </c>
      <c r="H2864" s="5">
        <v>20736</v>
      </c>
      <c r="I2864" s="2">
        <v>4</v>
      </c>
      <c r="J2864" s="2">
        <v>2</v>
      </c>
      <c r="K2864" s="2">
        <v>7.2576000000000001</v>
      </c>
      <c r="L2864" s="18" t="str">
        <f>VLOOKUP(F2864,'BD customers'!$1:$1048576,2,FALSE)</f>
        <v>Rick Hansen</v>
      </c>
      <c r="M2864" s="2">
        <f>MATCH(orders[[#This Row],[Product ID]],'BD product'!A:A,0)</f>
        <v>1398</v>
      </c>
      <c r="N2864" s="2" t="str" cm="1">
        <f t="array" ref="N2864">INDEX('BD product'!A:D,M2864,2)</f>
        <v>Office Supplies</v>
      </c>
    </row>
    <row r="2865" spans="1:14" x14ac:dyDescent="0.3">
      <c r="A2865" s="3" t="s">
        <v>4976</v>
      </c>
      <c r="B2865" s="4">
        <v>42960</v>
      </c>
      <c r="C2865" s="12" t="str">
        <f t="shared" si="44"/>
        <v>2017/08</v>
      </c>
      <c r="D2865" s="4">
        <v>42960</v>
      </c>
      <c r="E2865" s="3" t="s">
        <v>41</v>
      </c>
      <c r="F2865" s="3" t="s">
        <v>2231</v>
      </c>
      <c r="G2865" s="3" t="s">
        <v>1872</v>
      </c>
      <c r="H2865" s="5">
        <v>3144</v>
      </c>
      <c r="I2865" s="2">
        <v>3</v>
      </c>
      <c r="J2865" s="2">
        <v>0</v>
      </c>
      <c r="K2865" s="2">
        <v>8.4887999999999995</v>
      </c>
      <c r="L2865" s="18" t="str">
        <f>VLOOKUP(F2865,'BD customers'!$1:$1048576,2,FALSE)</f>
        <v>Jay Kimmel</v>
      </c>
      <c r="M2865" s="2">
        <f>MATCH(orders[[#This Row],[Product ID]],'BD product'!A:A,0)</f>
        <v>472</v>
      </c>
      <c r="N2865" s="2" t="str" cm="1">
        <f t="array" ref="N2865">INDEX('BD product'!A:D,M2865,2)</f>
        <v>Office Supplies</v>
      </c>
    </row>
    <row r="2866" spans="1:14" x14ac:dyDescent="0.3">
      <c r="A2866" s="3" t="s">
        <v>4976</v>
      </c>
      <c r="B2866" s="4">
        <v>42960</v>
      </c>
      <c r="C2866" s="12" t="str">
        <f t="shared" si="44"/>
        <v>2017/08</v>
      </c>
      <c r="D2866" s="4">
        <v>42960</v>
      </c>
      <c r="E2866" s="3" t="s">
        <v>41</v>
      </c>
      <c r="F2866" s="3" t="s">
        <v>2231</v>
      </c>
      <c r="G2866" s="3" t="s">
        <v>1510</v>
      </c>
      <c r="H2866" s="5">
        <v>8379</v>
      </c>
      <c r="I2866" s="2">
        <v>7</v>
      </c>
      <c r="J2866" s="2">
        <v>0</v>
      </c>
      <c r="K2866" s="2">
        <v>22.6233</v>
      </c>
      <c r="L2866" s="18" t="str">
        <f>VLOOKUP(F2866,'BD customers'!$1:$1048576,2,FALSE)</f>
        <v>Jay Kimmel</v>
      </c>
      <c r="M2866" s="2">
        <f>MATCH(orders[[#This Row],[Product ID]],'BD product'!A:A,0)</f>
        <v>362</v>
      </c>
      <c r="N2866" s="2" t="str" cm="1">
        <f t="array" ref="N2866">INDEX('BD product'!A:D,M2866,2)</f>
        <v>Office Supplies</v>
      </c>
    </row>
    <row r="2867" spans="1:14" x14ac:dyDescent="0.3">
      <c r="A2867" s="3" t="s">
        <v>4976</v>
      </c>
      <c r="B2867" s="4">
        <v>42960</v>
      </c>
      <c r="C2867" s="12" t="str">
        <f t="shared" si="44"/>
        <v>2017/08</v>
      </c>
      <c r="D2867" s="4">
        <v>42960</v>
      </c>
      <c r="E2867" s="3" t="s">
        <v>41</v>
      </c>
      <c r="F2867" s="3" t="s">
        <v>2231</v>
      </c>
      <c r="G2867" s="3" t="s">
        <v>1638</v>
      </c>
      <c r="H2867" s="5">
        <v>5952</v>
      </c>
      <c r="I2867" s="2">
        <v>3</v>
      </c>
      <c r="J2867" s="2">
        <v>0</v>
      </c>
      <c r="K2867" s="2">
        <v>15.475199999999999</v>
      </c>
      <c r="L2867" s="18" t="str">
        <f>VLOOKUP(F2867,'BD customers'!$1:$1048576,2,FALSE)</f>
        <v>Jay Kimmel</v>
      </c>
      <c r="M2867" s="2">
        <f>MATCH(orders[[#This Row],[Product ID]],'BD product'!A:A,0)</f>
        <v>399</v>
      </c>
      <c r="N2867" s="2" t="str" cm="1">
        <f t="array" ref="N2867">INDEX('BD product'!A:D,M2867,2)</f>
        <v>Office Supplies</v>
      </c>
    </row>
    <row r="2868" spans="1:14" x14ac:dyDescent="0.3">
      <c r="A2868" s="3" t="s">
        <v>4976</v>
      </c>
      <c r="B2868" s="4">
        <v>42960</v>
      </c>
      <c r="C2868" s="12" t="str">
        <f t="shared" si="44"/>
        <v>2017/08</v>
      </c>
      <c r="D2868" s="4">
        <v>42960</v>
      </c>
      <c r="E2868" s="3" t="s">
        <v>41</v>
      </c>
      <c r="F2868" s="3" t="s">
        <v>2231</v>
      </c>
      <c r="G2868" s="3" t="s">
        <v>4977</v>
      </c>
      <c r="H2868" s="5">
        <v>3192</v>
      </c>
      <c r="I2868" s="2">
        <v>4</v>
      </c>
      <c r="J2868" s="2">
        <v>0</v>
      </c>
      <c r="K2868" s="2">
        <v>9.2568000000000001</v>
      </c>
      <c r="L2868" s="18" t="str">
        <f>VLOOKUP(F2868,'BD customers'!$1:$1048576,2,FALSE)</f>
        <v>Jay Kimmel</v>
      </c>
      <c r="M2868" s="2">
        <f>MATCH(orders[[#This Row],[Product ID]],'BD product'!A:A,0)</f>
        <v>1446</v>
      </c>
      <c r="N2868" s="2" t="str" cm="1">
        <f t="array" ref="N2868">INDEX('BD product'!A:D,M2868,2)</f>
        <v>Office Supplies</v>
      </c>
    </row>
    <row r="2869" spans="1:14" x14ac:dyDescent="0.3">
      <c r="A2869" s="3" t="s">
        <v>4978</v>
      </c>
      <c r="B2869" s="4">
        <v>42684</v>
      </c>
      <c r="C2869" s="12" t="str">
        <f t="shared" si="44"/>
        <v>2016/11</v>
      </c>
      <c r="D2869" s="4">
        <v>42686</v>
      </c>
      <c r="E2869" s="3" t="s">
        <v>11</v>
      </c>
      <c r="F2869" s="3" t="s">
        <v>840</v>
      </c>
      <c r="G2869" s="3" t="s">
        <v>1391</v>
      </c>
      <c r="H2869" s="5">
        <v>1472</v>
      </c>
      <c r="I2869" s="2">
        <v>5</v>
      </c>
      <c r="J2869" s="2">
        <v>2</v>
      </c>
      <c r="K2869" s="2">
        <v>-0.33119999999999999</v>
      </c>
      <c r="L2869" s="18" t="str">
        <f>VLOOKUP(F2869,'BD customers'!$1:$1048576,2,FALSE)</f>
        <v>Art Foster</v>
      </c>
      <c r="M2869" s="2">
        <f>MATCH(orders[[#This Row],[Product ID]],'BD product'!A:A,0)</f>
        <v>329</v>
      </c>
      <c r="N2869" s="2" t="str" cm="1">
        <f t="array" ref="N2869">INDEX('BD product'!A:D,M2869,2)</f>
        <v>Office Supplies</v>
      </c>
    </row>
    <row r="2870" spans="1:14" x14ac:dyDescent="0.3">
      <c r="A2870" s="3" t="s">
        <v>4978</v>
      </c>
      <c r="B2870" s="4">
        <v>42684</v>
      </c>
      <c r="C2870" s="12" t="str">
        <f t="shared" si="44"/>
        <v>2016/11</v>
      </c>
      <c r="D2870" s="4">
        <v>42686</v>
      </c>
      <c r="E2870" s="3" t="s">
        <v>11</v>
      </c>
      <c r="F2870" s="3" t="s">
        <v>840</v>
      </c>
      <c r="G2870" s="3" t="s">
        <v>2650</v>
      </c>
      <c r="H2870" s="5">
        <v>38976</v>
      </c>
      <c r="I2870" s="2">
        <v>3</v>
      </c>
      <c r="J2870" s="2">
        <v>2</v>
      </c>
      <c r="K2870" s="2">
        <v>-0.24360000000000001</v>
      </c>
      <c r="L2870" s="18" t="str">
        <f>VLOOKUP(F2870,'BD customers'!$1:$1048576,2,FALSE)</f>
        <v>Art Foster</v>
      </c>
      <c r="M2870" s="2">
        <f>MATCH(orders[[#This Row],[Product ID]],'BD product'!A:A,0)</f>
        <v>722</v>
      </c>
      <c r="N2870" s="2" t="str" cm="1">
        <f t="array" ref="N2870">INDEX('BD product'!A:D,M2870,2)</f>
        <v>Office Supplies</v>
      </c>
    </row>
    <row r="2871" spans="1:14" x14ac:dyDescent="0.3">
      <c r="A2871" s="3" t="s">
        <v>4979</v>
      </c>
      <c r="B2871" s="4">
        <v>42898</v>
      </c>
      <c r="C2871" s="12" t="str">
        <f t="shared" si="44"/>
        <v>2017/06</v>
      </c>
      <c r="D2871" s="4">
        <v>42905</v>
      </c>
      <c r="E2871" s="3" t="s">
        <v>21</v>
      </c>
      <c r="F2871" s="3" t="s">
        <v>215</v>
      </c>
      <c r="G2871" s="3" t="s">
        <v>4980</v>
      </c>
      <c r="H2871" s="5">
        <v>17088</v>
      </c>
      <c r="I2871" s="2">
        <v>2</v>
      </c>
      <c r="J2871" s="2">
        <v>2</v>
      </c>
      <c r="K2871" s="2">
        <v>0.10680000000000001</v>
      </c>
      <c r="L2871" s="18" t="str">
        <f>VLOOKUP(F2871,'BD customers'!$1:$1048576,2,FALSE)</f>
        <v>Lena Creighton</v>
      </c>
      <c r="M2871" s="2">
        <f>MATCH(orders[[#This Row],[Product ID]],'BD product'!A:A,0)</f>
        <v>1447</v>
      </c>
      <c r="N2871" s="2" t="str" cm="1">
        <f t="array" ref="N2871">INDEX('BD product'!A:D,M2871,2)</f>
        <v>Furniture</v>
      </c>
    </row>
    <row r="2872" spans="1:14" x14ac:dyDescent="0.3">
      <c r="A2872" s="3" t="s">
        <v>4982</v>
      </c>
      <c r="B2872" s="4">
        <v>41720</v>
      </c>
      <c r="C2872" s="12" t="str">
        <f t="shared" si="44"/>
        <v>2014/03</v>
      </c>
      <c r="D2872" s="4">
        <v>41724</v>
      </c>
      <c r="E2872" s="3" t="s">
        <v>21</v>
      </c>
      <c r="F2872" s="3" t="s">
        <v>4983</v>
      </c>
      <c r="G2872" s="3" t="s">
        <v>4432</v>
      </c>
      <c r="H2872" s="5">
        <v>74352</v>
      </c>
      <c r="I2872" s="2">
        <v>3</v>
      </c>
      <c r="J2872" s="2">
        <v>2</v>
      </c>
      <c r="K2872" s="2">
        <v>2.3235000000000001</v>
      </c>
      <c r="L2872" s="18" t="str">
        <f>VLOOKUP(F2872,'BD customers'!$1:$1048576,2,FALSE)</f>
        <v>Beth Fritzler</v>
      </c>
      <c r="M2872" s="2">
        <f>MATCH(orders[[#This Row],[Product ID]],'BD product'!A:A,0)</f>
        <v>1325</v>
      </c>
      <c r="N2872" s="2" t="str" cm="1">
        <f t="array" ref="N2872">INDEX('BD product'!A:D,M2872,2)</f>
        <v>Office Supplies</v>
      </c>
    </row>
    <row r="2873" spans="1:14" x14ac:dyDescent="0.3">
      <c r="A2873" s="3" t="s">
        <v>4982</v>
      </c>
      <c r="B2873" s="4">
        <v>41720</v>
      </c>
      <c r="C2873" s="12" t="str">
        <f t="shared" si="44"/>
        <v>2014/03</v>
      </c>
      <c r="D2873" s="4">
        <v>41724</v>
      </c>
      <c r="E2873" s="3" t="s">
        <v>21</v>
      </c>
      <c r="F2873" s="3" t="s">
        <v>4983</v>
      </c>
      <c r="G2873" s="3" t="s">
        <v>2108</v>
      </c>
      <c r="H2873" s="5">
        <v>314352</v>
      </c>
      <c r="I2873" s="2">
        <v>3</v>
      </c>
      <c r="J2873" s="2">
        <v>2</v>
      </c>
      <c r="K2873" s="2">
        <v>-35.364600000000003</v>
      </c>
      <c r="L2873" s="18" t="str">
        <f>VLOOKUP(F2873,'BD customers'!$1:$1048576,2,FALSE)</f>
        <v>Beth Fritzler</v>
      </c>
      <c r="M2873" s="2">
        <f>MATCH(orders[[#This Row],[Product ID]],'BD product'!A:A,0)</f>
        <v>543</v>
      </c>
      <c r="N2873" s="2" t="str" cm="1">
        <f t="array" ref="N2873">INDEX('BD product'!A:D,M2873,2)</f>
        <v>Furniture</v>
      </c>
    </row>
    <row r="2874" spans="1:14" x14ac:dyDescent="0.3">
      <c r="A2874" s="3" t="s">
        <v>4984</v>
      </c>
      <c r="B2874" s="4">
        <v>42901</v>
      </c>
      <c r="C2874" s="12" t="str">
        <f t="shared" si="44"/>
        <v>2017/06</v>
      </c>
      <c r="D2874" s="4">
        <v>42906</v>
      </c>
      <c r="E2874" s="3" t="s">
        <v>21</v>
      </c>
      <c r="F2874" s="3" t="s">
        <v>3993</v>
      </c>
      <c r="G2874" s="3" t="s">
        <v>1361</v>
      </c>
      <c r="H2874" s="5">
        <v>426</v>
      </c>
      <c r="I2874" s="2">
        <v>1</v>
      </c>
      <c r="J2874" s="2">
        <v>0</v>
      </c>
      <c r="K2874" s="2">
        <v>1.7465999999999999</v>
      </c>
      <c r="L2874" s="18" t="str">
        <f>VLOOKUP(F2874,'BD customers'!$1:$1048576,2,FALSE)</f>
        <v>Stuart Calhoun</v>
      </c>
      <c r="M2874" s="2">
        <f>MATCH(orders[[#This Row],[Product ID]],'BD product'!A:A,0)</f>
        <v>321</v>
      </c>
      <c r="N2874" s="2" t="str" cm="1">
        <f t="array" ref="N2874">INDEX('BD product'!A:D,M2874,2)</f>
        <v>Office Supplies</v>
      </c>
    </row>
    <row r="2875" spans="1:14" x14ac:dyDescent="0.3">
      <c r="A2875" s="3" t="s">
        <v>4985</v>
      </c>
      <c r="B2875" s="4">
        <v>43055</v>
      </c>
      <c r="C2875" s="12" t="str">
        <f t="shared" si="44"/>
        <v>2017/11</v>
      </c>
      <c r="D2875" s="4">
        <v>43061</v>
      </c>
      <c r="E2875" s="3" t="s">
        <v>21</v>
      </c>
      <c r="F2875" s="3" t="s">
        <v>300</v>
      </c>
      <c r="G2875" s="3" t="s">
        <v>2096</v>
      </c>
      <c r="H2875" s="5">
        <v>81128</v>
      </c>
      <c r="I2875" s="2">
        <v>8</v>
      </c>
      <c r="J2875" s="2">
        <v>0</v>
      </c>
      <c r="K2875" s="2">
        <v>24.3384</v>
      </c>
      <c r="L2875" s="18" t="str">
        <f>VLOOKUP(F2875,'BD customers'!$1:$1048576,2,FALSE)</f>
        <v>Scott Williamson</v>
      </c>
      <c r="M2875" s="2">
        <f>MATCH(orders[[#This Row],[Product ID]],'BD product'!A:A,0)</f>
        <v>539</v>
      </c>
      <c r="N2875" s="2" t="str" cm="1">
        <f t="array" ref="N2875">INDEX('BD product'!A:D,M2875,2)</f>
        <v>Office Supplies</v>
      </c>
    </row>
    <row r="2876" spans="1:14" x14ac:dyDescent="0.3">
      <c r="A2876" s="3" t="s">
        <v>4986</v>
      </c>
      <c r="B2876" s="4">
        <v>43098</v>
      </c>
      <c r="C2876" s="12" t="str">
        <f t="shared" si="44"/>
        <v>2017/12</v>
      </c>
      <c r="D2876" s="4">
        <v>43100</v>
      </c>
      <c r="E2876" s="3" t="s">
        <v>64</v>
      </c>
      <c r="F2876" s="3" t="s">
        <v>455</v>
      </c>
      <c r="G2876" s="3" t="s">
        <v>638</v>
      </c>
      <c r="H2876" s="5">
        <v>603</v>
      </c>
      <c r="I2876" s="2">
        <v>3</v>
      </c>
      <c r="J2876" s="2">
        <v>0</v>
      </c>
      <c r="K2876" s="2">
        <v>2.9546999999999999</v>
      </c>
      <c r="L2876" s="18" t="str">
        <f>VLOOKUP(F2876,'BD customers'!$1:$1048576,2,FALSE)</f>
        <v>Michael Chen</v>
      </c>
      <c r="M2876" s="2">
        <f>MATCH(orders[[#This Row],[Product ID]],'BD product'!A:A,0)</f>
        <v>133</v>
      </c>
      <c r="N2876" s="2" t="str" cm="1">
        <f t="array" ref="N2876">INDEX('BD product'!A:D,M2876,2)</f>
        <v>Office Supplies</v>
      </c>
    </row>
    <row r="2877" spans="1:14" x14ac:dyDescent="0.3">
      <c r="A2877" s="3" t="s">
        <v>4987</v>
      </c>
      <c r="B2877" s="4">
        <v>42390</v>
      </c>
      <c r="C2877" s="12" t="str">
        <f t="shared" si="44"/>
        <v>2016/01</v>
      </c>
      <c r="D2877" s="4">
        <v>42392</v>
      </c>
      <c r="E2877" s="3" t="s">
        <v>11</v>
      </c>
      <c r="F2877" s="3" t="s">
        <v>185</v>
      </c>
      <c r="G2877" s="3" t="s">
        <v>3372</v>
      </c>
      <c r="H2877" s="5">
        <v>153568</v>
      </c>
      <c r="I2877" s="2">
        <v>2</v>
      </c>
      <c r="J2877" s="2">
        <v>2</v>
      </c>
      <c r="K2877" s="2">
        <v>-5.7587999999999999</v>
      </c>
      <c r="L2877" s="18" t="str">
        <f>VLOOKUP(F2877,'BD customers'!$1:$1048576,2,FALSE)</f>
        <v>Tamara Dahlen</v>
      </c>
      <c r="M2877" s="2">
        <f>MATCH(orders[[#This Row],[Product ID]],'BD product'!A:A,0)</f>
        <v>994</v>
      </c>
      <c r="N2877" s="2" t="str" cm="1">
        <f t="array" ref="N2877">INDEX('BD product'!A:D,M2877,2)</f>
        <v>Furniture</v>
      </c>
    </row>
    <row r="2878" spans="1:14" x14ac:dyDescent="0.3">
      <c r="A2878" s="3" t="s">
        <v>4987</v>
      </c>
      <c r="B2878" s="4">
        <v>42390</v>
      </c>
      <c r="C2878" s="12" t="str">
        <f t="shared" si="44"/>
        <v>2016/01</v>
      </c>
      <c r="D2878" s="4">
        <v>42392</v>
      </c>
      <c r="E2878" s="3" t="s">
        <v>11</v>
      </c>
      <c r="F2878" s="3" t="s">
        <v>185</v>
      </c>
      <c r="G2878" s="3" t="s">
        <v>1375</v>
      </c>
      <c r="H2878" s="5">
        <v>1013488</v>
      </c>
      <c r="I2878" s="2">
        <v>7</v>
      </c>
      <c r="J2878" s="2">
        <v>2</v>
      </c>
      <c r="K2878" s="2">
        <v>76.011600000000001</v>
      </c>
      <c r="L2878" s="18" t="str">
        <f>VLOOKUP(F2878,'BD customers'!$1:$1048576,2,FALSE)</f>
        <v>Tamara Dahlen</v>
      </c>
      <c r="M2878" s="2">
        <f>MATCH(orders[[#This Row],[Product ID]],'BD product'!A:A,0)</f>
        <v>325</v>
      </c>
      <c r="N2878" s="2" t="str" cm="1">
        <f t="array" ref="N2878">INDEX('BD product'!A:D,M2878,2)</f>
        <v>Furniture</v>
      </c>
    </row>
    <row r="2879" spans="1:14" x14ac:dyDescent="0.3">
      <c r="A2879" s="3" t="s">
        <v>4988</v>
      </c>
      <c r="B2879" s="4">
        <v>42384</v>
      </c>
      <c r="C2879" s="12" t="str">
        <f t="shared" si="44"/>
        <v>2016/01</v>
      </c>
      <c r="D2879" s="4">
        <v>42388</v>
      </c>
      <c r="E2879" s="3" t="s">
        <v>21</v>
      </c>
      <c r="F2879" s="3" t="s">
        <v>4869</v>
      </c>
      <c r="G2879" s="3" t="s">
        <v>4113</v>
      </c>
      <c r="H2879" s="5">
        <v>5234</v>
      </c>
      <c r="I2879" s="2">
        <v>2</v>
      </c>
      <c r="J2879" s="2">
        <v>0</v>
      </c>
      <c r="K2879" s="2">
        <v>24.599799999999998</v>
      </c>
      <c r="L2879" s="18" t="str">
        <f>VLOOKUP(F2879,'BD customers'!$1:$1048576,2,FALSE)</f>
        <v>Dean percer</v>
      </c>
      <c r="M2879" s="2">
        <f>MATCH(orders[[#This Row],[Product ID]],'BD product'!A:A,0)</f>
        <v>1251</v>
      </c>
      <c r="N2879" s="2" t="str" cm="1">
        <f t="array" ref="N2879">INDEX('BD product'!A:D,M2879,2)</f>
        <v>Office Supplies</v>
      </c>
    </row>
    <row r="2880" spans="1:14" x14ac:dyDescent="0.3">
      <c r="A2880" s="3" t="s">
        <v>4988</v>
      </c>
      <c r="B2880" s="4">
        <v>42384</v>
      </c>
      <c r="C2880" s="12" t="str">
        <f t="shared" si="44"/>
        <v>2016/01</v>
      </c>
      <c r="D2880" s="4">
        <v>42388</v>
      </c>
      <c r="E2880" s="3" t="s">
        <v>21</v>
      </c>
      <c r="F2880" s="3" t="s">
        <v>4869</v>
      </c>
      <c r="G2880" s="3" t="s">
        <v>1549</v>
      </c>
      <c r="H2880" s="5">
        <v>466</v>
      </c>
      <c r="I2880" s="2">
        <v>2</v>
      </c>
      <c r="J2880" s="2">
        <v>0</v>
      </c>
      <c r="K2880" s="2">
        <v>1.3513999999999999</v>
      </c>
      <c r="L2880" s="18" t="str">
        <f>VLOOKUP(F2880,'BD customers'!$1:$1048576,2,FALSE)</f>
        <v>Dean percer</v>
      </c>
      <c r="M2880" s="2">
        <f>MATCH(orders[[#This Row],[Product ID]],'BD product'!A:A,0)</f>
        <v>374</v>
      </c>
      <c r="N2880" s="2" t="str" cm="1">
        <f t="array" ref="N2880">INDEX('BD product'!A:D,M2880,2)</f>
        <v>Office Supplies</v>
      </c>
    </row>
    <row r="2881" spans="1:14" x14ac:dyDescent="0.3">
      <c r="A2881" s="3" t="s">
        <v>4988</v>
      </c>
      <c r="B2881" s="4">
        <v>42384</v>
      </c>
      <c r="C2881" s="12" t="str">
        <f t="shared" si="44"/>
        <v>2016/01</v>
      </c>
      <c r="D2881" s="4">
        <v>42388</v>
      </c>
      <c r="E2881" s="3" t="s">
        <v>21</v>
      </c>
      <c r="F2881" s="3" t="s">
        <v>4869</v>
      </c>
      <c r="G2881" s="3" t="s">
        <v>529</v>
      </c>
      <c r="H2881" s="5">
        <v>25497</v>
      </c>
      <c r="I2881" s="2">
        <v>3</v>
      </c>
      <c r="J2881" s="2">
        <v>0</v>
      </c>
      <c r="K2881" s="2">
        <v>91.789199999999994</v>
      </c>
      <c r="L2881" s="18" t="str">
        <f>VLOOKUP(F2881,'BD customers'!$1:$1048576,2,FALSE)</f>
        <v>Dean percer</v>
      </c>
      <c r="M2881" s="2">
        <f>MATCH(orders[[#This Row],[Product ID]],'BD product'!A:A,0)</f>
        <v>108</v>
      </c>
      <c r="N2881" s="2" t="str" cm="1">
        <f t="array" ref="N2881">INDEX('BD product'!A:D,M2881,2)</f>
        <v>Technology</v>
      </c>
    </row>
    <row r="2882" spans="1:14" x14ac:dyDescent="0.3">
      <c r="A2882" s="3" t="s">
        <v>4989</v>
      </c>
      <c r="B2882" s="4">
        <v>42632</v>
      </c>
      <c r="C2882" s="12" t="str">
        <f t="shared" ref="C2882:C2945" si="45">TEXT(B2882,"aaaa/mm")</f>
        <v>2016/09</v>
      </c>
      <c r="D2882" s="4">
        <v>42636</v>
      </c>
      <c r="E2882" s="3" t="s">
        <v>11</v>
      </c>
      <c r="F2882" s="3" t="s">
        <v>798</v>
      </c>
      <c r="G2882" s="3" t="s">
        <v>102</v>
      </c>
      <c r="H2882" s="5">
        <v>2544</v>
      </c>
      <c r="I2882" s="2">
        <v>6</v>
      </c>
      <c r="J2882" s="2">
        <v>0</v>
      </c>
      <c r="K2882" s="2">
        <v>0.12720000000000001</v>
      </c>
      <c r="L2882" s="18" t="str">
        <f>VLOOKUP(F2882,'BD customers'!$1:$1048576,2,FALSE)</f>
        <v>Shirley Daniels</v>
      </c>
      <c r="M2882" s="2">
        <f>MATCH(orders[[#This Row],[Product ID]],'BD product'!A:A,0)</f>
        <v>17</v>
      </c>
      <c r="N2882" s="2" t="str" cm="1">
        <f t="array" ref="N2882">INDEX('BD product'!A:D,M2882,2)</f>
        <v>Office Supplies</v>
      </c>
    </row>
    <row r="2883" spans="1:14" x14ac:dyDescent="0.3">
      <c r="A2883" s="3" t="s">
        <v>4989</v>
      </c>
      <c r="B2883" s="4">
        <v>42632</v>
      </c>
      <c r="C2883" s="12" t="str">
        <f t="shared" si="45"/>
        <v>2016/09</v>
      </c>
      <c r="D2883" s="4">
        <v>42636</v>
      </c>
      <c r="E2883" s="3" t="s">
        <v>11</v>
      </c>
      <c r="F2883" s="3" t="s">
        <v>798</v>
      </c>
      <c r="G2883" s="3" t="s">
        <v>2460</v>
      </c>
      <c r="H2883" s="5">
        <v>2793</v>
      </c>
      <c r="I2883" s="2">
        <v>3</v>
      </c>
      <c r="J2883" s="2">
        <v>0</v>
      </c>
      <c r="K2883" s="2">
        <v>8.0997000000000003</v>
      </c>
      <c r="L2883" s="18" t="str">
        <f>VLOOKUP(F2883,'BD customers'!$1:$1048576,2,FALSE)</f>
        <v>Shirley Daniels</v>
      </c>
      <c r="M2883" s="2">
        <f>MATCH(orders[[#This Row],[Product ID]],'BD product'!A:A,0)</f>
        <v>662</v>
      </c>
      <c r="N2883" s="2" t="str" cm="1">
        <f t="array" ref="N2883">INDEX('BD product'!A:D,M2883,2)</f>
        <v>Office Supplies</v>
      </c>
    </row>
    <row r="2884" spans="1:14" x14ac:dyDescent="0.3">
      <c r="A2884" s="3" t="s">
        <v>4990</v>
      </c>
      <c r="B2884" s="4">
        <v>41691</v>
      </c>
      <c r="C2884" s="12" t="str">
        <f t="shared" si="45"/>
        <v>2014/02</v>
      </c>
      <c r="D2884" s="4">
        <v>41695</v>
      </c>
      <c r="E2884" s="3" t="s">
        <v>21</v>
      </c>
      <c r="F2884" s="3" t="s">
        <v>4465</v>
      </c>
      <c r="G2884" s="3" t="s">
        <v>2301</v>
      </c>
      <c r="H2884" s="5">
        <v>885</v>
      </c>
      <c r="I2884" s="2">
        <v>5</v>
      </c>
      <c r="J2884" s="2">
        <v>8</v>
      </c>
      <c r="K2884" s="2">
        <v>-13.717499999999999</v>
      </c>
      <c r="L2884" s="18" t="str">
        <f>VLOOKUP(F2884,'BD customers'!$1:$1048576,2,FALSE)</f>
        <v>Tamara Manning</v>
      </c>
      <c r="M2884" s="2">
        <f>MATCH(orders[[#This Row],[Product ID]],'BD product'!A:A,0)</f>
        <v>610</v>
      </c>
      <c r="N2884" s="2" t="str" cm="1">
        <f t="array" ref="N2884">INDEX('BD product'!A:D,M2884,2)</f>
        <v>Office Supplies</v>
      </c>
    </row>
    <row r="2885" spans="1:14" x14ac:dyDescent="0.3">
      <c r="A2885" s="3" t="s">
        <v>4991</v>
      </c>
      <c r="B2885" s="4">
        <v>42685</v>
      </c>
      <c r="C2885" s="12" t="str">
        <f t="shared" si="45"/>
        <v>2016/11</v>
      </c>
      <c r="D2885" s="4">
        <v>42690</v>
      </c>
      <c r="E2885" s="3" t="s">
        <v>11</v>
      </c>
      <c r="F2885" s="3" t="s">
        <v>2527</v>
      </c>
      <c r="G2885" s="3" t="s">
        <v>3006</v>
      </c>
      <c r="H2885" s="5">
        <v>696</v>
      </c>
      <c r="I2885" s="2">
        <v>4</v>
      </c>
      <c r="J2885" s="2">
        <v>0</v>
      </c>
      <c r="K2885" s="2">
        <v>2.2271999999999998</v>
      </c>
      <c r="L2885" s="18" t="str">
        <f>VLOOKUP(F2885,'BD customers'!$1:$1048576,2,FALSE)</f>
        <v>Berenike Kampe</v>
      </c>
      <c r="M2885" s="2">
        <f>MATCH(orders[[#This Row],[Product ID]],'BD product'!A:A,0)</f>
        <v>854</v>
      </c>
      <c r="N2885" s="2" t="str" cm="1">
        <f t="array" ref="N2885">INDEX('BD product'!A:D,M2885,2)</f>
        <v>Furniture</v>
      </c>
    </row>
    <row r="2886" spans="1:14" x14ac:dyDescent="0.3">
      <c r="A2886" s="3" t="s">
        <v>4992</v>
      </c>
      <c r="B2886" s="4">
        <v>42399</v>
      </c>
      <c r="C2886" s="12" t="str">
        <f t="shared" si="45"/>
        <v>2016/01</v>
      </c>
      <c r="D2886" s="4">
        <v>42403</v>
      </c>
      <c r="E2886" s="3" t="s">
        <v>21</v>
      </c>
      <c r="F2886" s="3" t="s">
        <v>931</v>
      </c>
      <c r="G2886" s="3" t="s">
        <v>2382</v>
      </c>
      <c r="H2886" s="5">
        <v>17456</v>
      </c>
      <c r="I2886" s="2">
        <v>2</v>
      </c>
      <c r="J2886" s="2">
        <v>2</v>
      </c>
      <c r="K2886" s="2">
        <v>5.8914</v>
      </c>
      <c r="L2886" s="18" t="str">
        <f>VLOOKUP(F2886,'BD customers'!$1:$1048576,2,FALSE)</f>
        <v>Jeremy Farry</v>
      </c>
      <c r="M2886" s="2">
        <f>MATCH(orders[[#This Row],[Product ID]],'BD product'!A:A,0)</f>
        <v>636</v>
      </c>
      <c r="N2886" s="2" t="str" cm="1">
        <f t="array" ref="N2886">INDEX('BD product'!A:D,M2886,2)</f>
        <v>Office Supplies</v>
      </c>
    </row>
    <row r="2887" spans="1:14" x14ac:dyDescent="0.3">
      <c r="A2887" s="3" t="s">
        <v>4993</v>
      </c>
      <c r="B2887" s="4">
        <v>42661</v>
      </c>
      <c r="C2887" s="12" t="str">
        <f t="shared" si="45"/>
        <v>2016/10</v>
      </c>
      <c r="D2887" s="4">
        <v>42665</v>
      </c>
      <c r="E2887" s="3" t="s">
        <v>21</v>
      </c>
      <c r="F2887" s="3" t="s">
        <v>1880</v>
      </c>
      <c r="G2887" s="3" t="s">
        <v>1610</v>
      </c>
      <c r="H2887" s="5">
        <v>30792</v>
      </c>
      <c r="I2887" s="2">
        <v>5</v>
      </c>
      <c r="J2887" s="2">
        <v>2</v>
      </c>
      <c r="K2887" s="2">
        <v>-3.4641000000000002</v>
      </c>
      <c r="L2887" s="18" t="str">
        <f>VLOOKUP(F2887,'BD customers'!$1:$1048576,2,FALSE)</f>
        <v>Emily Phan</v>
      </c>
      <c r="M2887" s="2">
        <f>MATCH(orders[[#This Row],[Product ID]],'BD product'!A:A,0)</f>
        <v>391</v>
      </c>
      <c r="N2887" s="2" t="str" cm="1">
        <f t="array" ref="N2887">INDEX('BD product'!A:D,M2887,2)</f>
        <v>Furniture</v>
      </c>
    </row>
    <row r="2888" spans="1:14" x14ac:dyDescent="0.3">
      <c r="A2888" s="3" t="s">
        <v>4994</v>
      </c>
      <c r="B2888" s="4">
        <v>43087</v>
      </c>
      <c r="C2888" s="12" t="str">
        <f t="shared" si="45"/>
        <v>2017/12</v>
      </c>
      <c r="D2888" s="4">
        <v>43088</v>
      </c>
      <c r="E2888" s="3" t="s">
        <v>64</v>
      </c>
      <c r="F2888" s="3" t="s">
        <v>1880</v>
      </c>
      <c r="G2888" s="3" t="s">
        <v>1818</v>
      </c>
      <c r="H2888" s="5">
        <v>663</v>
      </c>
      <c r="I2888" s="2">
        <v>3</v>
      </c>
      <c r="J2888" s="2">
        <v>0</v>
      </c>
      <c r="K2888" s="2">
        <v>1.7901</v>
      </c>
      <c r="L2888" s="18" t="str">
        <f>VLOOKUP(F2888,'BD customers'!$1:$1048576,2,FALSE)</f>
        <v>Emily Phan</v>
      </c>
      <c r="M2888" s="2">
        <f>MATCH(orders[[#This Row],[Product ID]],'BD product'!A:A,0)</f>
        <v>455</v>
      </c>
      <c r="N2888" s="2" t="str" cm="1">
        <f t="array" ref="N2888">INDEX('BD product'!A:D,M2888,2)</f>
        <v>Office Supplies</v>
      </c>
    </row>
    <row r="2889" spans="1:14" x14ac:dyDescent="0.3">
      <c r="A2889" s="3" t="s">
        <v>4994</v>
      </c>
      <c r="B2889" s="4">
        <v>43087</v>
      </c>
      <c r="C2889" s="12" t="str">
        <f t="shared" si="45"/>
        <v>2017/12</v>
      </c>
      <c r="D2889" s="4">
        <v>43088</v>
      </c>
      <c r="E2889" s="3" t="s">
        <v>64</v>
      </c>
      <c r="F2889" s="3" t="s">
        <v>1880</v>
      </c>
      <c r="G2889" s="3" t="s">
        <v>3023</v>
      </c>
      <c r="H2889" s="5">
        <v>1296</v>
      </c>
      <c r="I2889" s="2">
        <v>2</v>
      </c>
      <c r="J2889" s="2">
        <v>0</v>
      </c>
      <c r="K2889" s="2">
        <v>6.2207999999999997</v>
      </c>
      <c r="L2889" s="18" t="str">
        <f>VLOOKUP(F2889,'BD customers'!$1:$1048576,2,FALSE)</f>
        <v>Emily Phan</v>
      </c>
      <c r="M2889" s="2">
        <f>MATCH(orders[[#This Row],[Product ID]],'BD product'!A:A,0)</f>
        <v>862</v>
      </c>
      <c r="N2889" s="2" t="str" cm="1">
        <f t="array" ref="N2889">INDEX('BD product'!A:D,M2889,2)</f>
        <v>Office Supplies</v>
      </c>
    </row>
    <row r="2890" spans="1:14" x14ac:dyDescent="0.3">
      <c r="A2890" s="3" t="s">
        <v>4994</v>
      </c>
      <c r="B2890" s="4">
        <v>43087</v>
      </c>
      <c r="C2890" s="12" t="str">
        <f t="shared" si="45"/>
        <v>2017/12</v>
      </c>
      <c r="D2890" s="4">
        <v>43088</v>
      </c>
      <c r="E2890" s="3" t="s">
        <v>64</v>
      </c>
      <c r="F2890" s="3" t="s">
        <v>1880</v>
      </c>
      <c r="G2890" s="3" t="s">
        <v>2681</v>
      </c>
      <c r="H2890" s="5">
        <v>324</v>
      </c>
      <c r="I2890" s="2">
        <v>5</v>
      </c>
      <c r="J2890" s="2">
        <v>0</v>
      </c>
      <c r="K2890" s="2">
        <v>1.5551999999999999</v>
      </c>
      <c r="L2890" s="18" t="str">
        <f>VLOOKUP(F2890,'BD customers'!$1:$1048576,2,FALSE)</f>
        <v>Emily Phan</v>
      </c>
      <c r="M2890" s="2">
        <f>MATCH(orders[[#This Row],[Product ID]],'BD product'!A:A,0)</f>
        <v>732</v>
      </c>
      <c r="N2890" s="2" t="str" cm="1">
        <f t="array" ref="N2890">INDEX('BD product'!A:D,M2890,2)</f>
        <v>Office Supplies</v>
      </c>
    </row>
    <row r="2891" spans="1:14" x14ac:dyDescent="0.3">
      <c r="A2891" s="3" t="s">
        <v>4995</v>
      </c>
      <c r="B2891" s="4">
        <v>43041</v>
      </c>
      <c r="C2891" s="12" t="str">
        <f t="shared" si="45"/>
        <v>2017/11</v>
      </c>
      <c r="D2891" s="4">
        <v>43045</v>
      </c>
      <c r="E2891" s="3" t="s">
        <v>21</v>
      </c>
      <c r="F2891" s="3" t="s">
        <v>1582</v>
      </c>
      <c r="G2891" s="3" t="s">
        <v>4996</v>
      </c>
      <c r="H2891" s="5">
        <v>2385</v>
      </c>
      <c r="I2891" s="2">
        <v>5</v>
      </c>
      <c r="J2891" s="2">
        <v>0</v>
      </c>
      <c r="K2891" s="2">
        <v>10.7325</v>
      </c>
      <c r="L2891" s="18" t="str">
        <f>VLOOKUP(F2891,'BD customers'!$1:$1048576,2,FALSE)</f>
        <v>Ken Heidel</v>
      </c>
      <c r="M2891" s="2">
        <f>MATCH(orders[[#This Row],[Product ID]],'BD product'!A:A,0)</f>
        <v>1448</v>
      </c>
      <c r="N2891" s="2" t="str" cm="1">
        <f t="array" ref="N2891">INDEX('BD product'!A:D,M2891,2)</f>
        <v>Office Supplies</v>
      </c>
    </row>
    <row r="2892" spans="1:14" x14ac:dyDescent="0.3">
      <c r="A2892" s="3" t="s">
        <v>4998</v>
      </c>
      <c r="B2892" s="4">
        <v>41758</v>
      </c>
      <c r="C2892" s="12" t="str">
        <f t="shared" si="45"/>
        <v>2014/04</v>
      </c>
      <c r="D2892" s="4">
        <v>41760</v>
      </c>
      <c r="E2892" s="3" t="s">
        <v>11</v>
      </c>
      <c r="F2892" s="3" t="s">
        <v>4999</v>
      </c>
      <c r="G2892" s="3" t="s">
        <v>2853</v>
      </c>
      <c r="H2892" s="5">
        <v>5196</v>
      </c>
      <c r="I2892" s="2">
        <v>2</v>
      </c>
      <c r="J2892" s="2">
        <v>0</v>
      </c>
      <c r="K2892" s="2">
        <v>0.12989999999999999</v>
      </c>
      <c r="L2892" s="18" t="str">
        <f>VLOOKUP(F2892,'BD customers'!$1:$1048576,2,FALSE)</f>
        <v>Harry Greene</v>
      </c>
      <c r="M2892" s="2">
        <f>MATCH(orders[[#This Row],[Product ID]],'BD product'!A:A,0)</f>
        <v>794</v>
      </c>
      <c r="N2892" s="2" t="str" cm="1">
        <f t="array" ref="N2892">INDEX('BD product'!A:D,M2892,2)</f>
        <v>Furniture</v>
      </c>
    </row>
    <row r="2893" spans="1:14" x14ac:dyDescent="0.3">
      <c r="A2893" s="3" t="s">
        <v>4998</v>
      </c>
      <c r="B2893" s="4">
        <v>41758</v>
      </c>
      <c r="C2893" s="12" t="str">
        <f t="shared" si="45"/>
        <v>2014/04</v>
      </c>
      <c r="D2893" s="4">
        <v>41760</v>
      </c>
      <c r="E2893" s="3" t="s">
        <v>11</v>
      </c>
      <c r="F2893" s="3" t="s">
        <v>4999</v>
      </c>
      <c r="G2893" s="3" t="s">
        <v>3274</v>
      </c>
      <c r="H2893" s="5">
        <v>1794</v>
      </c>
      <c r="I2893" s="2">
        <v>3</v>
      </c>
      <c r="J2893" s="2">
        <v>0</v>
      </c>
      <c r="K2893" s="2">
        <v>8.6112000000000002</v>
      </c>
      <c r="L2893" s="18" t="str">
        <f>VLOOKUP(F2893,'BD customers'!$1:$1048576,2,FALSE)</f>
        <v>Harry Greene</v>
      </c>
      <c r="M2893" s="2">
        <f>MATCH(orders[[#This Row],[Product ID]],'BD product'!A:A,0)</f>
        <v>954</v>
      </c>
      <c r="N2893" s="2" t="str" cm="1">
        <f t="array" ref="N2893">INDEX('BD product'!A:D,M2893,2)</f>
        <v>Office Supplies</v>
      </c>
    </row>
    <row r="2894" spans="1:14" x14ac:dyDescent="0.3">
      <c r="A2894" s="3" t="s">
        <v>5000</v>
      </c>
      <c r="B2894" s="4">
        <v>43031</v>
      </c>
      <c r="C2894" s="12" t="str">
        <f t="shared" si="45"/>
        <v>2017/10</v>
      </c>
      <c r="D2894" s="4">
        <v>43037</v>
      </c>
      <c r="E2894" s="3" t="s">
        <v>21</v>
      </c>
      <c r="F2894" s="3" t="s">
        <v>342</v>
      </c>
      <c r="G2894" s="3" t="s">
        <v>5001</v>
      </c>
      <c r="H2894" s="5">
        <v>1156</v>
      </c>
      <c r="I2894" s="2">
        <v>2</v>
      </c>
      <c r="J2894" s="2">
        <v>0</v>
      </c>
      <c r="K2894" s="2">
        <v>5.6643999999999997</v>
      </c>
      <c r="L2894" s="18" t="str">
        <f>VLOOKUP(F2894,'BD customers'!$1:$1048576,2,FALSE)</f>
        <v>Julie Creighton</v>
      </c>
      <c r="M2894" s="2">
        <f>MATCH(orders[[#This Row],[Product ID]],'BD product'!A:A,0)</f>
        <v>1449</v>
      </c>
      <c r="N2894" s="2" t="str" cm="1">
        <f t="array" ref="N2894">INDEX('BD product'!A:D,M2894,2)</f>
        <v>Office Supplies</v>
      </c>
    </row>
    <row r="2895" spans="1:14" x14ac:dyDescent="0.3">
      <c r="A2895" s="3" t="s">
        <v>5000</v>
      </c>
      <c r="B2895" s="4">
        <v>43031</v>
      </c>
      <c r="C2895" s="12" t="str">
        <f t="shared" si="45"/>
        <v>2017/10</v>
      </c>
      <c r="D2895" s="4">
        <v>43037</v>
      </c>
      <c r="E2895" s="3" t="s">
        <v>21</v>
      </c>
      <c r="F2895" s="3" t="s">
        <v>342</v>
      </c>
      <c r="G2895" s="3" t="s">
        <v>988</v>
      </c>
      <c r="H2895" s="5">
        <v>264</v>
      </c>
      <c r="I2895" s="2">
        <v>5</v>
      </c>
      <c r="J2895" s="2">
        <v>0</v>
      </c>
      <c r="K2895" s="2">
        <v>0.1188</v>
      </c>
      <c r="L2895" s="18" t="str">
        <f>VLOOKUP(F2895,'BD customers'!$1:$1048576,2,FALSE)</f>
        <v>Julie Creighton</v>
      </c>
      <c r="M2895" s="2">
        <f>MATCH(orders[[#This Row],[Product ID]],'BD product'!A:A,0)</f>
        <v>220</v>
      </c>
      <c r="N2895" s="2" t="str" cm="1">
        <f t="array" ref="N2895">INDEX('BD product'!A:D,M2895,2)</f>
        <v>Office Supplies</v>
      </c>
    </row>
    <row r="2896" spans="1:14" x14ac:dyDescent="0.3">
      <c r="A2896" s="3" t="s">
        <v>5000</v>
      </c>
      <c r="B2896" s="4">
        <v>43031</v>
      </c>
      <c r="C2896" s="12" t="str">
        <f t="shared" si="45"/>
        <v>2017/10</v>
      </c>
      <c r="D2896" s="4">
        <v>43037</v>
      </c>
      <c r="E2896" s="3" t="s">
        <v>21</v>
      </c>
      <c r="F2896" s="3" t="s">
        <v>342</v>
      </c>
      <c r="G2896" s="3" t="s">
        <v>5003</v>
      </c>
      <c r="H2896" s="5">
        <v>6908</v>
      </c>
      <c r="I2896" s="2">
        <v>11</v>
      </c>
      <c r="J2896" s="2">
        <v>0</v>
      </c>
      <c r="K2896" s="2">
        <v>29.0136</v>
      </c>
      <c r="L2896" s="18" t="str">
        <f>VLOOKUP(F2896,'BD customers'!$1:$1048576,2,FALSE)</f>
        <v>Julie Creighton</v>
      </c>
      <c r="M2896" s="2">
        <f>MATCH(orders[[#This Row],[Product ID]],'BD product'!A:A,0)</f>
        <v>1450</v>
      </c>
      <c r="N2896" s="2" t="str" cm="1">
        <f t="array" ref="N2896">INDEX('BD product'!A:D,M2896,2)</f>
        <v>Furniture</v>
      </c>
    </row>
    <row r="2897" spans="1:14" x14ac:dyDescent="0.3">
      <c r="A2897" s="3" t="s">
        <v>5000</v>
      </c>
      <c r="B2897" s="4">
        <v>43031</v>
      </c>
      <c r="C2897" s="12" t="str">
        <f t="shared" si="45"/>
        <v>2017/10</v>
      </c>
      <c r="D2897" s="4">
        <v>43037</v>
      </c>
      <c r="E2897" s="3" t="s">
        <v>21</v>
      </c>
      <c r="F2897" s="3" t="s">
        <v>342</v>
      </c>
      <c r="G2897" s="3" t="s">
        <v>837</v>
      </c>
      <c r="H2897" s="5">
        <v>3588</v>
      </c>
      <c r="I2897" s="2">
        <v>3</v>
      </c>
      <c r="J2897" s="2">
        <v>0</v>
      </c>
      <c r="K2897" s="2">
        <v>10.0464</v>
      </c>
      <c r="L2897" s="18" t="str">
        <f>VLOOKUP(F2897,'BD customers'!$1:$1048576,2,FALSE)</f>
        <v>Julie Creighton</v>
      </c>
      <c r="M2897" s="2">
        <f>MATCH(orders[[#This Row],[Product ID]],'BD product'!A:A,0)</f>
        <v>181</v>
      </c>
      <c r="N2897" s="2" t="str" cm="1">
        <f t="array" ref="N2897">INDEX('BD product'!A:D,M2897,2)</f>
        <v>Technology</v>
      </c>
    </row>
    <row r="2898" spans="1:14" x14ac:dyDescent="0.3">
      <c r="A2898" s="3" t="s">
        <v>5005</v>
      </c>
      <c r="B2898" s="4">
        <v>41728</v>
      </c>
      <c r="C2898" s="12" t="str">
        <f t="shared" si="45"/>
        <v>2014/03</v>
      </c>
      <c r="D2898" s="4">
        <v>41732</v>
      </c>
      <c r="E2898" s="3" t="s">
        <v>21</v>
      </c>
      <c r="F2898" s="3" t="s">
        <v>316</v>
      </c>
      <c r="G2898" s="3" t="s">
        <v>3569</v>
      </c>
      <c r="H2898" s="5">
        <v>4965</v>
      </c>
      <c r="I2898" s="2">
        <v>5</v>
      </c>
      <c r="J2898" s="2">
        <v>0</v>
      </c>
      <c r="K2898" s="2">
        <v>2.0853000000000002</v>
      </c>
      <c r="L2898" s="18" t="str">
        <f>VLOOKUP(F2898,'BD customers'!$1:$1048576,2,FALSE)</f>
        <v>Kunst Miller</v>
      </c>
      <c r="M2898" s="2">
        <f>MATCH(orders[[#This Row],[Product ID]],'BD product'!A:A,0)</f>
        <v>1070</v>
      </c>
      <c r="N2898" s="2" t="str" cm="1">
        <f t="array" ref="N2898">INDEX('BD product'!A:D,M2898,2)</f>
        <v>Office Supplies</v>
      </c>
    </row>
    <row r="2899" spans="1:14" x14ac:dyDescent="0.3">
      <c r="A2899" s="3" t="s">
        <v>5006</v>
      </c>
      <c r="B2899" s="4">
        <v>42373</v>
      </c>
      <c r="C2899" s="12" t="str">
        <f t="shared" si="45"/>
        <v>2016/01</v>
      </c>
      <c r="D2899" s="4">
        <v>42378</v>
      </c>
      <c r="E2899" s="3" t="s">
        <v>21</v>
      </c>
      <c r="F2899" s="3" t="s">
        <v>2079</v>
      </c>
      <c r="G2899" s="3" t="s">
        <v>4441</v>
      </c>
      <c r="H2899" s="5">
        <v>959968</v>
      </c>
      <c r="I2899" s="2">
        <v>4</v>
      </c>
      <c r="J2899" s="2">
        <v>2</v>
      </c>
      <c r="K2899" s="2">
        <v>11.999599999999999</v>
      </c>
      <c r="L2899" s="18" t="str">
        <f>VLOOKUP(F2899,'BD customers'!$1:$1048576,2,FALSE)</f>
        <v>Erica Bern</v>
      </c>
      <c r="M2899" s="2">
        <f>MATCH(orders[[#This Row],[Product ID]],'BD product'!A:A,0)</f>
        <v>1329</v>
      </c>
      <c r="N2899" s="2" t="str" cm="1">
        <f t="array" ref="N2899">INDEX('BD product'!A:D,M2899,2)</f>
        <v>Technology</v>
      </c>
    </row>
    <row r="2900" spans="1:14" x14ac:dyDescent="0.3">
      <c r="A2900" s="3" t="s">
        <v>5007</v>
      </c>
      <c r="B2900" s="4">
        <v>42120</v>
      </c>
      <c r="C2900" s="12" t="str">
        <f t="shared" si="45"/>
        <v>2015/04</v>
      </c>
      <c r="D2900" s="4">
        <v>42124</v>
      </c>
      <c r="E2900" s="3" t="s">
        <v>21</v>
      </c>
      <c r="F2900" s="3" t="s">
        <v>4505</v>
      </c>
      <c r="G2900" s="3" t="s">
        <v>1231</v>
      </c>
      <c r="H2900" s="5">
        <v>408422</v>
      </c>
      <c r="I2900" s="2">
        <v>2</v>
      </c>
      <c r="J2900" s="2">
        <v>3</v>
      </c>
      <c r="K2900" s="2">
        <v>-5.8346</v>
      </c>
      <c r="L2900" s="18" t="str">
        <f>VLOOKUP(F2900,'BD customers'!$1:$1048576,2,FALSE)</f>
        <v>Pierre Wener</v>
      </c>
      <c r="M2900" s="2">
        <f>MATCH(orders[[#This Row],[Product ID]],'BD product'!A:A,0)</f>
        <v>286</v>
      </c>
      <c r="N2900" s="2" t="str" cm="1">
        <f t="array" ref="N2900">INDEX('BD product'!A:D,M2900,2)</f>
        <v>Furniture</v>
      </c>
    </row>
    <row r="2901" spans="1:14" x14ac:dyDescent="0.3">
      <c r="A2901" s="3" t="s">
        <v>5008</v>
      </c>
      <c r="B2901" s="4">
        <v>42259</v>
      </c>
      <c r="C2901" s="12" t="str">
        <f t="shared" si="45"/>
        <v>2015/09</v>
      </c>
      <c r="D2901" s="4">
        <v>42264</v>
      </c>
      <c r="E2901" s="3" t="s">
        <v>21</v>
      </c>
      <c r="F2901" s="3" t="s">
        <v>434</v>
      </c>
      <c r="G2901" s="3" t="s">
        <v>4441</v>
      </c>
      <c r="H2901" s="5">
        <v>479984</v>
      </c>
      <c r="I2901" s="2">
        <v>2</v>
      </c>
      <c r="J2901" s="2">
        <v>2</v>
      </c>
      <c r="K2901" s="2">
        <v>5.9997999999999996</v>
      </c>
      <c r="L2901" s="18" t="str">
        <f>VLOOKUP(F2901,'BD customers'!$1:$1048576,2,FALSE)</f>
        <v>Paul Gonzalez</v>
      </c>
      <c r="M2901" s="2">
        <f>MATCH(orders[[#This Row],[Product ID]],'BD product'!A:A,0)</f>
        <v>1329</v>
      </c>
      <c r="N2901" s="2" t="str" cm="1">
        <f t="array" ref="N2901">INDEX('BD product'!A:D,M2901,2)</f>
        <v>Technology</v>
      </c>
    </row>
    <row r="2902" spans="1:14" x14ac:dyDescent="0.3">
      <c r="A2902" s="3" t="s">
        <v>5008</v>
      </c>
      <c r="B2902" s="4">
        <v>42259</v>
      </c>
      <c r="C2902" s="12" t="str">
        <f t="shared" si="45"/>
        <v>2015/09</v>
      </c>
      <c r="D2902" s="4">
        <v>42264</v>
      </c>
      <c r="E2902" s="3" t="s">
        <v>21</v>
      </c>
      <c r="F2902" s="3" t="s">
        <v>434</v>
      </c>
      <c r="G2902" s="3" t="s">
        <v>1628</v>
      </c>
      <c r="H2902" s="5">
        <v>126</v>
      </c>
      <c r="I2902" s="2">
        <v>4</v>
      </c>
      <c r="J2902" s="2">
        <v>0</v>
      </c>
      <c r="K2902" s="2">
        <v>0.6048</v>
      </c>
      <c r="L2902" s="18" t="str">
        <f>VLOOKUP(F2902,'BD customers'!$1:$1048576,2,FALSE)</f>
        <v>Paul Gonzalez</v>
      </c>
      <c r="M2902" s="2">
        <f>MATCH(orders[[#This Row],[Product ID]],'BD product'!A:A,0)</f>
        <v>397</v>
      </c>
      <c r="N2902" s="2" t="str" cm="1">
        <f t="array" ref="N2902">INDEX('BD product'!A:D,M2902,2)</f>
        <v>Office Supplies</v>
      </c>
    </row>
    <row r="2903" spans="1:14" x14ac:dyDescent="0.3">
      <c r="A2903" s="3" t="s">
        <v>5009</v>
      </c>
      <c r="B2903" s="4">
        <v>42989</v>
      </c>
      <c r="C2903" s="12" t="str">
        <f t="shared" si="45"/>
        <v>2017/09</v>
      </c>
      <c r="D2903" s="4">
        <v>42993</v>
      </c>
      <c r="E2903" s="3" t="s">
        <v>21</v>
      </c>
      <c r="F2903" s="3" t="s">
        <v>4591</v>
      </c>
      <c r="G2903" s="3" t="s">
        <v>2818</v>
      </c>
      <c r="H2903" s="5">
        <v>18466</v>
      </c>
      <c r="I2903" s="2">
        <v>7</v>
      </c>
      <c r="J2903" s="2">
        <v>0</v>
      </c>
      <c r="K2903" s="2">
        <v>84.943600000000004</v>
      </c>
      <c r="L2903" s="18" t="str">
        <f>VLOOKUP(F2903,'BD customers'!$1:$1048576,2,FALSE)</f>
        <v>Daniel Byrd</v>
      </c>
      <c r="M2903" s="2">
        <f>MATCH(orders[[#This Row],[Product ID]],'BD product'!A:A,0)</f>
        <v>781</v>
      </c>
      <c r="N2903" s="2" t="str" cm="1">
        <f t="array" ref="N2903">INDEX('BD product'!A:D,M2903,2)</f>
        <v>Office Supplies</v>
      </c>
    </row>
    <row r="2904" spans="1:14" x14ac:dyDescent="0.3">
      <c r="A2904" s="3" t="s">
        <v>5010</v>
      </c>
      <c r="B2904" s="4">
        <v>42533</v>
      </c>
      <c r="C2904" s="12" t="str">
        <f t="shared" si="45"/>
        <v>2016/06</v>
      </c>
      <c r="D2904" s="4">
        <v>42538</v>
      </c>
      <c r="E2904" s="3" t="s">
        <v>21</v>
      </c>
      <c r="F2904" s="3" t="s">
        <v>2151</v>
      </c>
      <c r="G2904" s="3" t="s">
        <v>3970</v>
      </c>
      <c r="H2904" s="5">
        <v>2312</v>
      </c>
      <c r="I2904" s="2">
        <v>5</v>
      </c>
      <c r="J2904" s="2">
        <v>2</v>
      </c>
      <c r="K2904" s="2">
        <v>0.83809999999999996</v>
      </c>
      <c r="L2904" s="18" t="str">
        <f>VLOOKUP(F2904,'BD customers'!$1:$1048576,2,FALSE)</f>
        <v>Craig Reiter</v>
      </c>
      <c r="M2904" s="2">
        <f>MATCH(orders[[#This Row],[Product ID]],'BD product'!A:A,0)</f>
        <v>1217</v>
      </c>
      <c r="N2904" s="2" t="str" cm="1">
        <f t="array" ref="N2904">INDEX('BD product'!A:D,M2904,2)</f>
        <v>Office Supplies</v>
      </c>
    </row>
    <row r="2905" spans="1:14" x14ac:dyDescent="0.3">
      <c r="A2905" s="3" t="s">
        <v>5011</v>
      </c>
      <c r="B2905" s="4">
        <v>42548</v>
      </c>
      <c r="C2905" s="12" t="str">
        <f t="shared" si="45"/>
        <v>2016/06</v>
      </c>
      <c r="D2905" s="4">
        <v>42552</v>
      </c>
      <c r="E2905" s="3" t="s">
        <v>21</v>
      </c>
      <c r="F2905" s="3" t="s">
        <v>3766</v>
      </c>
      <c r="G2905" s="3" t="s">
        <v>3574</v>
      </c>
      <c r="H2905" s="5">
        <v>37464</v>
      </c>
      <c r="I2905" s="2">
        <v>7</v>
      </c>
      <c r="J2905" s="2">
        <v>2</v>
      </c>
      <c r="K2905" s="2">
        <v>12.175800000000001</v>
      </c>
      <c r="L2905" s="18" t="str">
        <f>VLOOKUP(F2905,'BD customers'!$1:$1048576,2,FALSE)</f>
        <v>Katharine Harms</v>
      </c>
      <c r="M2905" s="2">
        <f>MATCH(orders[[#This Row],[Product ID]],'BD product'!A:A,0)</f>
        <v>1072</v>
      </c>
      <c r="N2905" s="2" t="str" cm="1">
        <f t="array" ref="N2905">INDEX('BD product'!A:D,M2905,2)</f>
        <v>Office Supplies</v>
      </c>
    </row>
    <row r="2906" spans="1:14" x14ac:dyDescent="0.3">
      <c r="A2906" s="3" t="s">
        <v>5011</v>
      </c>
      <c r="B2906" s="4">
        <v>42548</v>
      </c>
      <c r="C2906" s="12" t="str">
        <f t="shared" si="45"/>
        <v>2016/06</v>
      </c>
      <c r="D2906" s="4">
        <v>42552</v>
      </c>
      <c r="E2906" s="3" t="s">
        <v>21</v>
      </c>
      <c r="F2906" s="3" t="s">
        <v>3766</v>
      </c>
      <c r="G2906" s="3" t="s">
        <v>3887</v>
      </c>
      <c r="H2906" s="5">
        <v>539658</v>
      </c>
      <c r="I2906" s="2">
        <v>3</v>
      </c>
      <c r="J2906" s="2">
        <v>3</v>
      </c>
      <c r="K2906" s="2">
        <v>-7.7093999999999996</v>
      </c>
      <c r="L2906" s="18" t="str">
        <f>VLOOKUP(F2906,'BD customers'!$1:$1048576,2,FALSE)</f>
        <v>Katharine Harms</v>
      </c>
      <c r="M2906" s="2">
        <f>MATCH(orders[[#This Row],[Product ID]],'BD product'!A:A,0)</f>
        <v>1191</v>
      </c>
      <c r="N2906" s="2" t="str" cm="1">
        <f t="array" ref="N2906">INDEX('BD product'!A:D,M2906,2)</f>
        <v>Furniture</v>
      </c>
    </row>
    <row r="2907" spans="1:14" x14ac:dyDescent="0.3">
      <c r="A2907" s="3" t="s">
        <v>5012</v>
      </c>
      <c r="B2907" s="4">
        <v>41908</v>
      </c>
      <c r="C2907" s="12" t="str">
        <f t="shared" si="45"/>
        <v>2014/09</v>
      </c>
      <c r="D2907" s="4">
        <v>41912</v>
      </c>
      <c r="E2907" s="3" t="s">
        <v>21</v>
      </c>
      <c r="F2907" s="3" t="s">
        <v>423</v>
      </c>
      <c r="G2907" s="3" t="s">
        <v>5013</v>
      </c>
      <c r="H2907" s="5">
        <v>31012</v>
      </c>
      <c r="I2907" s="2">
        <v>2</v>
      </c>
      <c r="J2907" s="2">
        <v>0</v>
      </c>
      <c r="K2907" s="2">
        <v>80.631200000000007</v>
      </c>
      <c r="L2907" s="18" t="str">
        <f>VLOOKUP(F2907,'BD customers'!$1:$1048576,2,FALSE)</f>
        <v>Christopher Schild</v>
      </c>
      <c r="M2907" s="2">
        <f>MATCH(orders[[#This Row],[Product ID]],'BD product'!A:A,0)</f>
        <v>1451</v>
      </c>
      <c r="N2907" s="2" t="str" cm="1">
        <f t="array" ref="N2907">INDEX('BD product'!A:D,M2907,2)</f>
        <v>Office Supplies</v>
      </c>
    </row>
    <row r="2908" spans="1:14" x14ac:dyDescent="0.3">
      <c r="A2908" s="3" t="s">
        <v>5015</v>
      </c>
      <c r="B2908" s="4">
        <v>43042</v>
      </c>
      <c r="C2908" s="12" t="str">
        <f t="shared" si="45"/>
        <v>2017/11</v>
      </c>
      <c r="D2908" s="4">
        <v>43048</v>
      </c>
      <c r="E2908" s="3" t="s">
        <v>21</v>
      </c>
      <c r="F2908" s="3" t="s">
        <v>2716</v>
      </c>
      <c r="G2908" s="3" t="s">
        <v>5016</v>
      </c>
      <c r="H2908" s="5">
        <v>856</v>
      </c>
      <c r="I2908" s="2">
        <v>2</v>
      </c>
      <c r="J2908" s="2">
        <v>0</v>
      </c>
      <c r="K2908" s="2">
        <v>0.38519999999999999</v>
      </c>
      <c r="L2908" s="18" t="str">
        <f>VLOOKUP(F2908,'BD customers'!$1:$1048576,2,FALSE)</f>
        <v>Daniel Lacy</v>
      </c>
      <c r="M2908" s="2">
        <f>MATCH(orders[[#This Row],[Product ID]],'BD product'!A:A,0)</f>
        <v>1452</v>
      </c>
      <c r="N2908" s="2" t="str" cm="1">
        <f t="array" ref="N2908">INDEX('BD product'!A:D,M2908,2)</f>
        <v>Office Supplies</v>
      </c>
    </row>
    <row r="2909" spans="1:14" x14ac:dyDescent="0.3">
      <c r="A2909" s="3" t="s">
        <v>5015</v>
      </c>
      <c r="B2909" s="4">
        <v>43042</v>
      </c>
      <c r="C2909" s="12" t="str">
        <f t="shared" si="45"/>
        <v>2017/11</v>
      </c>
      <c r="D2909" s="4">
        <v>43048</v>
      </c>
      <c r="E2909" s="3" t="s">
        <v>21</v>
      </c>
      <c r="F2909" s="3" t="s">
        <v>2716</v>
      </c>
      <c r="G2909" s="3" t="s">
        <v>1872</v>
      </c>
      <c r="H2909" s="5">
        <v>524</v>
      </c>
      <c r="I2909" s="2">
        <v>5</v>
      </c>
      <c r="J2909" s="2">
        <v>0</v>
      </c>
      <c r="K2909" s="2">
        <v>1.4148000000000001</v>
      </c>
      <c r="L2909" s="18" t="str">
        <f>VLOOKUP(F2909,'BD customers'!$1:$1048576,2,FALSE)</f>
        <v>Daniel Lacy</v>
      </c>
      <c r="M2909" s="2">
        <f>MATCH(orders[[#This Row],[Product ID]],'BD product'!A:A,0)</f>
        <v>472</v>
      </c>
      <c r="N2909" s="2" t="str" cm="1">
        <f t="array" ref="N2909">INDEX('BD product'!A:D,M2909,2)</f>
        <v>Office Supplies</v>
      </c>
    </row>
    <row r="2910" spans="1:14" x14ac:dyDescent="0.3">
      <c r="A2910" s="3" t="s">
        <v>5015</v>
      </c>
      <c r="B2910" s="4">
        <v>43042</v>
      </c>
      <c r="C2910" s="12" t="str">
        <f t="shared" si="45"/>
        <v>2017/11</v>
      </c>
      <c r="D2910" s="4">
        <v>43048</v>
      </c>
      <c r="E2910" s="3" t="s">
        <v>21</v>
      </c>
      <c r="F2910" s="3" t="s">
        <v>2716</v>
      </c>
      <c r="G2910" s="3" t="s">
        <v>3733</v>
      </c>
      <c r="H2910" s="5">
        <v>1494</v>
      </c>
      <c r="I2910" s="2">
        <v>3</v>
      </c>
      <c r="J2910" s="2">
        <v>0</v>
      </c>
      <c r="K2910" s="2">
        <v>6.8723999999999998</v>
      </c>
      <c r="L2910" s="18" t="str">
        <f>VLOOKUP(F2910,'BD customers'!$1:$1048576,2,FALSE)</f>
        <v>Daniel Lacy</v>
      </c>
      <c r="M2910" s="2">
        <f>MATCH(orders[[#This Row],[Product ID]],'BD product'!A:A,0)</f>
        <v>1142</v>
      </c>
      <c r="N2910" s="2" t="str" cm="1">
        <f t="array" ref="N2910">INDEX('BD product'!A:D,M2910,2)</f>
        <v>Office Supplies</v>
      </c>
    </row>
    <row r="2911" spans="1:14" x14ac:dyDescent="0.3">
      <c r="A2911" s="3" t="s">
        <v>5018</v>
      </c>
      <c r="B2911" s="4">
        <v>42785</v>
      </c>
      <c r="C2911" s="12" t="str">
        <f t="shared" si="45"/>
        <v>2017/02</v>
      </c>
      <c r="D2911" s="4">
        <v>42789</v>
      </c>
      <c r="E2911" s="3" t="s">
        <v>21</v>
      </c>
      <c r="F2911" s="3" t="s">
        <v>2111</v>
      </c>
      <c r="G2911" s="3" t="s">
        <v>3467</v>
      </c>
      <c r="H2911" s="5">
        <v>1122</v>
      </c>
      <c r="I2911" s="2">
        <v>3</v>
      </c>
      <c r="J2911" s="2">
        <v>0</v>
      </c>
      <c r="K2911" s="2">
        <v>0.22439999999999999</v>
      </c>
      <c r="L2911" s="18" t="str">
        <f>VLOOKUP(F2911,'BD customers'!$1:$1048576,2,FALSE)</f>
        <v>Max Engle</v>
      </c>
      <c r="M2911" s="2">
        <f>MATCH(orders[[#This Row],[Product ID]],'BD product'!A:A,0)</f>
        <v>1030</v>
      </c>
      <c r="N2911" s="2" t="str" cm="1">
        <f t="array" ref="N2911">INDEX('BD product'!A:D,M2911,2)</f>
        <v>Office Supplies</v>
      </c>
    </row>
    <row r="2912" spans="1:14" x14ac:dyDescent="0.3">
      <c r="A2912" s="3" t="s">
        <v>5019</v>
      </c>
      <c r="B2912" s="4">
        <v>42313</v>
      </c>
      <c r="C2912" s="12" t="str">
        <f t="shared" si="45"/>
        <v>2015/11</v>
      </c>
      <c r="D2912" s="4">
        <v>42317</v>
      </c>
      <c r="E2912" s="3" t="s">
        <v>21</v>
      </c>
      <c r="F2912" s="3" t="s">
        <v>469</v>
      </c>
      <c r="G2912" s="3" t="s">
        <v>2414</v>
      </c>
      <c r="H2912" s="5">
        <v>387136</v>
      </c>
      <c r="I2912" s="2">
        <v>4</v>
      </c>
      <c r="J2912" s="2">
        <v>2</v>
      </c>
      <c r="K2912" s="2">
        <v>2.4196</v>
      </c>
      <c r="L2912" s="18" t="str">
        <f>VLOOKUP(F2912,'BD customers'!$1:$1048576,2,FALSE)</f>
        <v>Valerie Dominguez</v>
      </c>
      <c r="M2912" s="2">
        <f>MATCH(orders[[#This Row],[Product ID]],'BD product'!A:A,0)</f>
        <v>645</v>
      </c>
      <c r="N2912" s="2" t="str" cm="1">
        <f t="array" ref="N2912">INDEX('BD product'!A:D,M2912,2)</f>
        <v>Office Supplies</v>
      </c>
    </row>
    <row r="2913" spans="1:14" x14ac:dyDescent="0.3">
      <c r="A2913" s="3" t="s">
        <v>5020</v>
      </c>
      <c r="B2913" s="4">
        <v>41806</v>
      </c>
      <c r="C2913" s="12" t="str">
        <f t="shared" si="45"/>
        <v>2014/06</v>
      </c>
      <c r="D2913" s="4">
        <v>41811</v>
      </c>
      <c r="E2913" s="3" t="s">
        <v>21</v>
      </c>
      <c r="F2913" s="3" t="s">
        <v>1996</v>
      </c>
      <c r="G2913" s="3" t="s">
        <v>5021</v>
      </c>
      <c r="H2913" s="5">
        <v>414</v>
      </c>
      <c r="I2913" s="2">
        <v>5</v>
      </c>
      <c r="J2913" s="2">
        <v>0</v>
      </c>
      <c r="K2913" s="2">
        <v>1.9458</v>
      </c>
      <c r="L2913" s="18" t="str">
        <f>VLOOKUP(F2913,'BD customers'!$1:$1048576,2,FALSE)</f>
        <v>Chloris Kastensmidt</v>
      </c>
      <c r="M2913" s="2">
        <f>MATCH(orders[[#This Row],[Product ID]],'BD product'!A:A,0)</f>
        <v>1453</v>
      </c>
      <c r="N2913" s="2" t="str" cm="1">
        <f t="array" ref="N2913">INDEX('BD product'!A:D,M2913,2)</f>
        <v>Office Supplies</v>
      </c>
    </row>
    <row r="2914" spans="1:14" x14ac:dyDescent="0.3">
      <c r="A2914" s="3" t="s">
        <v>5020</v>
      </c>
      <c r="B2914" s="4">
        <v>41806</v>
      </c>
      <c r="C2914" s="12" t="str">
        <f t="shared" si="45"/>
        <v>2014/06</v>
      </c>
      <c r="D2914" s="4">
        <v>41811</v>
      </c>
      <c r="E2914" s="3" t="s">
        <v>21</v>
      </c>
      <c r="F2914" s="3" t="s">
        <v>1996</v>
      </c>
      <c r="G2914" s="3" t="s">
        <v>5022</v>
      </c>
      <c r="H2914" s="5">
        <v>350</v>
      </c>
      <c r="I2914" s="2">
        <v>4</v>
      </c>
      <c r="J2914" s="2">
        <v>0</v>
      </c>
      <c r="K2914" s="2">
        <v>1.0500000000000001E-2</v>
      </c>
      <c r="L2914" s="18" t="str">
        <f>VLOOKUP(F2914,'BD customers'!$1:$1048576,2,FALSE)</f>
        <v>Chloris Kastensmidt</v>
      </c>
      <c r="M2914" s="2">
        <f>MATCH(orders[[#This Row],[Product ID]],'BD product'!A:A,0)</f>
        <v>1454</v>
      </c>
      <c r="N2914" s="2" t="str" cm="1">
        <f t="array" ref="N2914">INDEX('BD product'!A:D,M2914,2)</f>
        <v>Office Supplies</v>
      </c>
    </row>
    <row r="2915" spans="1:14" x14ac:dyDescent="0.3">
      <c r="A2915" s="3" t="s">
        <v>5020</v>
      </c>
      <c r="B2915" s="4">
        <v>41806</v>
      </c>
      <c r="C2915" s="12" t="str">
        <f t="shared" si="45"/>
        <v>2014/06</v>
      </c>
      <c r="D2915" s="4">
        <v>41811</v>
      </c>
      <c r="E2915" s="3" t="s">
        <v>21</v>
      </c>
      <c r="F2915" s="3" t="s">
        <v>1996</v>
      </c>
      <c r="G2915" s="3" t="s">
        <v>464</v>
      </c>
      <c r="H2915" s="5">
        <v>39552</v>
      </c>
      <c r="I2915" s="2">
        <v>3</v>
      </c>
      <c r="J2915" s="2">
        <v>2</v>
      </c>
      <c r="K2915" s="2">
        <v>14.3376</v>
      </c>
      <c r="L2915" s="18" t="str">
        <f>VLOOKUP(F2915,'BD customers'!$1:$1048576,2,FALSE)</f>
        <v>Chloris Kastensmidt</v>
      </c>
      <c r="M2915" s="2">
        <f>MATCH(orders[[#This Row],[Product ID]],'BD product'!A:A,0)</f>
        <v>93</v>
      </c>
      <c r="N2915" s="2" t="str" cm="1">
        <f t="array" ref="N2915">INDEX('BD product'!A:D,M2915,2)</f>
        <v>Office Supplies</v>
      </c>
    </row>
    <row r="2916" spans="1:14" x14ac:dyDescent="0.3">
      <c r="A2916" s="3" t="s">
        <v>5024</v>
      </c>
      <c r="B2916" s="4">
        <v>42289</v>
      </c>
      <c r="C2916" s="12" t="str">
        <f t="shared" si="45"/>
        <v>2015/10</v>
      </c>
      <c r="D2916" s="4">
        <v>42294</v>
      </c>
      <c r="E2916" s="3" t="s">
        <v>11</v>
      </c>
      <c r="F2916" s="3" t="s">
        <v>2716</v>
      </c>
      <c r="G2916" s="3" t="s">
        <v>4787</v>
      </c>
      <c r="H2916" s="5">
        <v>13572</v>
      </c>
      <c r="I2916" s="2">
        <v>3</v>
      </c>
      <c r="J2916" s="2">
        <v>0</v>
      </c>
      <c r="K2916" s="2">
        <v>35.287199999999999</v>
      </c>
      <c r="L2916" s="18" t="str">
        <f>VLOOKUP(F2916,'BD customers'!$1:$1048576,2,FALSE)</f>
        <v>Daniel Lacy</v>
      </c>
      <c r="M2916" s="2">
        <f>MATCH(orders[[#This Row],[Product ID]],'BD product'!A:A,0)</f>
        <v>1411</v>
      </c>
      <c r="N2916" s="2" t="str" cm="1">
        <f t="array" ref="N2916">INDEX('BD product'!A:D,M2916,2)</f>
        <v>Technology</v>
      </c>
    </row>
    <row r="2917" spans="1:14" x14ac:dyDescent="0.3">
      <c r="A2917" s="3" t="s">
        <v>5024</v>
      </c>
      <c r="B2917" s="4">
        <v>42289</v>
      </c>
      <c r="C2917" s="12" t="str">
        <f t="shared" si="45"/>
        <v>2015/10</v>
      </c>
      <c r="D2917" s="4">
        <v>42294</v>
      </c>
      <c r="E2917" s="3" t="s">
        <v>11</v>
      </c>
      <c r="F2917" s="3" t="s">
        <v>2716</v>
      </c>
      <c r="G2917" s="3" t="s">
        <v>4648</v>
      </c>
      <c r="H2917" s="5">
        <v>1256</v>
      </c>
      <c r="I2917" s="2">
        <v>2</v>
      </c>
      <c r="J2917" s="2">
        <v>0</v>
      </c>
      <c r="K2917" s="2">
        <v>0.56520000000000004</v>
      </c>
      <c r="L2917" s="18" t="str">
        <f>VLOOKUP(F2917,'BD customers'!$1:$1048576,2,FALSE)</f>
        <v>Daniel Lacy</v>
      </c>
      <c r="M2917" s="2">
        <f>MATCH(orders[[#This Row],[Product ID]],'BD product'!A:A,0)</f>
        <v>1377</v>
      </c>
      <c r="N2917" s="2" t="str" cm="1">
        <f t="array" ref="N2917">INDEX('BD product'!A:D,M2917,2)</f>
        <v>Office Supplies</v>
      </c>
    </row>
    <row r="2918" spans="1:14" x14ac:dyDescent="0.3">
      <c r="A2918" s="3" t="s">
        <v>5024</v>
      </c>
      <c r="B2918" s="4">
        <v>42289</v>
      </c>
      <c r="C2918" s="12" t="str">
        <f t="shared" si="45"/>
        <v>2015/10</v>
      </c>
      <c r="D2918" s="4">
        <v>42294</v>
      </c>
      <c r="E2918" s="3" t="s">
        <v>11</v>
      </c>
      <c r="F2918" s="3" t="s">
        <v>2716</v>
      </c>
      <c r="G2918" s="3" t="s">
        <v>3353</v>
      </c>
      <c r="H2918" s="5">
        <v>26396</v>
      </c>
      <c r="I2918" s="2">
        <v>4</v>
      </c>
      <c r="J2918" s="2">
        <v>0</v>
      </c>
      <c r="K2918" s="2">
        <v>71.269199999999998</v>
      </c>
      <c r="L2918" s="18" t="str">
        <f>VLOOKUP(F2918,'BD customers'!$1:$1048576,2,FALSE)</f>
        <v>Daniel Lacy</v>
      </c>
      <c r="M2918" s="2">
        <f>MATCH(orders[[#This Row],[Product ID]],'BD product'!A:A,0)</f>
        <v>986</v>
      </c>
      <c r="N2918" s="2" t="str" cm="1">
        <f t="array" ref="N2918">INDEX('BD product'!A:D,M2918,2)</f>
        <v>Technology</v>
      </c>
    </row>
    <row r="2919" spans="1:14" x14ac:dyDescent="0.3">
      <c r="A2919" s="3" t="s">
        <v>5025</v>
      </c>
      <c r="B2919" s="4">
        <v>42974</v>
      </c>
      <c r="C2919" s="12" t="str">
        <f t="shared" si="45"/>
        <v>2017/08</v>
      </c>
      <c r="D2919" s="4">
        <v>42977</v>
      </c>
      <c r="E2919" s="3" t="s">
        <v>64</v>
      </c>
      <c r="F2919" s="3" t="s">
        <v>2653</v>
      </c>
      <c r="G2919" s="3" t="s">
        <v>5026</v>
      </c>
      <c r="H2919" s="5">
        <v>5952</v>
      </c>
      <c r="I2919" s="2">
        <v>1</v>
      </c>
      <c r="J2919" s="2">
        <v>2</v>
      </c>
      <c r="K2919" s="2">
        <v>3.7199999999999997E-2</v>
      </c>
      <c r="L2919" s="18" t="str">
        <f>VLOOKUP(F2919,'BD customers'!$1:$1048576,2,FALSE)</f>
        <v>Sanjit Engle</v>
      </c>
      <c r="M2919" s="2">
        <f>MATCH(orders[[#This Row],[Product ID]],'BD product'!A:A,0)</f>
        <v>1455</v>
      </c>
      <c r="N2919" s="2" t="str" cm="1">
        <f t="array" ref="N2919">INDEX('BD product'!A:D,M2919,2)</f>
        <v>Office Supplies</v>
      </c>
    </row>
    <row r="2920" spans="1:14" x14ac:dyDescent="0.3">
      <c r="A2920" s="3" t="s">
        <v>5028</v>
      </c>
      <c r="B2920" s="4">
        <v>42697</v>
      </c>
      <c r="C2920" s="12" t="str">
        <f t="shared" si="45"/>
        <v>2016/11</v>
      </c>
      <c r="D2920" s="4">
        <v>42697</v>
      </c>
      <c r="E2920" s="3" t="s">
        <v>41</v>
      </c>
      <c r="F2920" s="3" t="s">
        <v>4574</v>
      </c>
      <c r="G2920" s="3" t="s">
        <v>4903</v>
      </c>
      <c r="H2920" s="5">
        <v>158</v>
      </c>
      <c r="I2920" s="2">
        <v>5</v>
      </c>
      <c r="J2920" s="2">
        <v>2</v>
      </c>
      <c r="K2920" s="2">
        <v>2.3699999999999999E-2</v>
      </c>
      <c r="L2920" s="18" t="str">
        <f>VLOOKUP(F2920,'BD customers'!$1:$1048576,2,FALSE)</f>
        <v>Luke Schmidt</v>
      </c>
      <c r="M2920" s="2">
        <f>MATCH(orders[[#This Row],[Product ID]],'BD product'!A:A,0)</f>
        <v>1434</v>
      </c>
      <c r="N2920" s="2" t="str" cm="1">
        <f t="array" ref="N2920">INDEX('BD product'!A:D,M2920,2)</f>
        <v>Office Supplies</v>
      </c>
    </row>
    <row r="2921" spans="1:14" x14ac:dyDescent="0.3">
      <c r="A2921" s="3" t="s">
        <v>5028</v>
      </c>
      <c r="B2921" s="4">
        <v>42697</v>
      </c>
      <c r="C2921" s="12" t="str">
        <f t="shared" si="45"/>
        <v>2016/11</v>
      </c>
      <c r="D2921" s="4">
        <v>42697</v>
      </c>
      <c r="E2921" s="3" t="s">
        <v>41</v>
      </c>
      <c r="F2921" s="3" t="s">
        <v>4574</v>
      </c>
      <c r="G2921" s="3" t="s">
        <v>3652</v>
      </c>
      <c r="H2921" s="5">
        <v>14368</v>
      </c>
      <c r="I2921" s="2">
        <v>2</v>
      </c>
      <c r="J2921" s="2">
        <v>2</v>
      </c>
      <c r="K2921" s="2">
        <v>3.9512</v>
      </c>
      <c r="L2921" s="18" t="str">
        <f>VLOOKUP(F2921,'BD customers'!$1:$1048576,2,FALSE)</f>
        <v>Luke Schmidt</v>
      </c>
      <c r="M2921" s="2">
        <f>MATCH(orders[[#This Row],[Product ID]],'BD product'!A:A,0)</f>
        <v>1106</v>
      </c>
      <c r="N2921" s="2" t="str" cm="1">
        <f t="array" ref="N2921">INDEX('BD product'!A:D,M2921,2)</f>
        <v>Furniture</v>
      </c>
    </row>
    <row r="2922" spans="1:14" x14ac:dyDescent="0.3">
      <c r="A2922" s="3" t="s">
        <v>5028</v>
      </c>
      <c r="B2922" s="4">
        <v>42697</v>
      </c>
      <c r="C2922" s="12" t="str">
        <f t="shared" si="45"/>
        <v>2016/11</v>
      </c>
      <c r="D2922" s="4">
        <v>42697</v>
      </c>
      <c r="E2922" s="3" t="s">
        <v>41</v>
      </c>
      <c r="F2922" s="3" t="s">
        <v>4574</v>
      </c>
      <c r="G2922" s="3" t="s">
        <v>3345</v>
      </c>
      <c r="H2922" s="5">
        <v>70448</v>
      </c>
      <c r="I2922" s="2">
        <v>7</v>
      </c>
      <c r="J2922" s="2">
        <v>2</v>
      </c>
      <c r="K2922" s="2">
        <v>12.3284</v>
      </c>
      <c r="L2922" s="18" t="str">
        <f>VLOOKUP(F2922,'BD customers'!$1:$1048576,2,FALSE)</f>
        <v>Luke Schmidt</v>
      </c>
      <c r="M2922" s="2">
        <f>MATCH(orders[[#This Row],[Product ID]],'BD product'!A:A,0)</f>
        <v>982</v>
      </c>
      <c r="N2922" s="2" t="str" cm="1">
        <f t="array" ref="N2922">INDEX('BD product'!A:D,M2922,2)</f>
        <v>Furniture</v>
      </c>
    </row>
    <row r="2923" spans="1:14" x14ac:dyDescent="0.3">
      <c r="A2923" s="3" t="s">
        <v>5029</v>
      </c>
      <c r="B2923" s="4">
        <v>42765</v>
      </c>
      <c r="C2923" s="12" t="str">
        <f t="shared" si="45"/>
        <v>2017/01</v>
      </c>
      <c r="D2923" s="4">
        <v>42765</v>
      </c>
      <c r="E2923" s="3" t="s">
        <v>41</v>
      </c>
      <c r="F2923" s="3" t="s">
        <v>1680</v>
      </c>
      <c r="G2923" s="3" t="s">
        <v>2158</v>
      </c>
      <c r="H2923" s="5">
        <v>1293</v>
      </c>
      <c r="I2923" s="2">
        <v>2</v>
      </c>
      <c r="J2923" s="2">
        <v>0</v>
      </c>
      <c r="K2923" s="2">
        <v>0.64649999999999996</v>
      </c>
      <c r="L2923" s="18" t="str">
        <f>VLOOKUP(F2923,'BD customers'!$1:$1048576,2,FALSE)</f>
        <v>Michael Moore</v>
      </c>
      <c r="M2923" s="2">
        <f>MATCH(orders[[#This Row],[Product ID]],'BD product'!A:A,0)</f>
        <v>559</v>
      </c>
      <c r="N2923" s="2" t="str" cm="1">
        <f t="array" ref="N2923">INDEX('BD product'!A:D,M2923,2)</f>
        <v>Office Supplies</v>
      </c>
    </row>
    <row r="2924" spans="1:14" x14ac:dyDescent="0.3">
      <c r="A2924" s="3" t="s">
        <v>5030</v>
      </c>
      <c r="B2924" s="4">
        <v>42338</v>
      </c>
      <c r="C2924" s="12" t="str">
        <f t="shared" si="45"/>
        <v>2015/11</v>
      </c>
      <c r="D2924" s="4">
        <v>42341</v>
      </c>
      <c r="E2924" s="3" t="s">
        <v>11</v>
      </c>
      <c r="F2924" s="3" t="s">
        <v>2449</v>
      </c>
      <c r="G2924" s="3" t="s">
        <v>2356</v>
      </c>
      <c r="H2924" s="5">
        <v>3882</v>
      </c>
      <c r="I2924" s="2">
        <v>3</v>
      </c>
      <c r="J2924" s="2">
        <v>8</v>
      </c>
      <c r="K2924" s="2">
        <v>-0.58230000000000004</v>
      </c>
      <c r="L2924" s="18" t="str">
        <f>VLOOKUP(F2924,'BD customers'!$1:$1048576,2,FALSE)</f>
        <v>Deborah Brumfield</v>
      </c>
      <c r="M2924" s="2">
        <f>MATCH(orders[[#This Row],[Product ID]],'BD product'!A:A,0)</f>
        <v>627</v>
      </c>
      <c r="N2924" s="2" t="str" cm="1">
        <f t="array" ref="N2924">INDEX('BD product'!A:D,M2924,2)</f>
        <v>Office Supplies</v>
      </c>
    </row>
    <row r="2925" spans="1:14" x14ac:dyDescent="0.3">
      <c r="A2925" s="3" t="s">
        <v>5031</v>
      </c>
      <c r="B2925" s="4">
        <v>41818</v>
      </c>
      <c r="C2925" s="12" t="str">
        <f t="shared" si="45"/>
        <v>2014/06</v>
      </c>
      <c r="D2925" s="4">
        <v>41824</v>
      </c>
      <c r="E2925" s="3" t="s">
        <v>21</v>
      </c>
      <c r="F2925" s="3" t="s">
        <v>39</v>
      </c>
      <c r="G2925" s="3" t="s">
        <v>2955</v>
      </c>
      <c r="H2925" s="5">
        <v>608</v>
      </c>
      <c r="I2925" s="2">
        <v>1</v>
      </c>
      <c r="J2925" s="2">
        <v>0</v>
      </c>
      <c r="K2925" s="2">
        <v>3.04E-2</v>
      </c>
      <c r="L2925" s="18" t="str">
        <f>VLOOKUP(F2925,'BD customers'!$1:$1048576,2,FALSE)</f>
        <v>Rob Williams</v>
      </c>
      <c r="M2925" s="2">
        <f>MATCH(orders[[#This Row],[Product ID]],'BD product'!A:A,0)</f>
        <v>831</v>
      </c>
      <c r="N2925" s="2" t="str" cm="1">
        <f t="array" ref="N2925">INDEX('BD product'!A:D,M2925,2)</f>
        <v>Office Supplies</v>
      </c>
    </row>
    <row r="2926" spans="1:14" x14ac:dyDescent="0.3">
      <c r="A2926" s="3" t="s">
        <v>5032</v>
      </c>
      <c r="B2926" s="4">
        <v>41884</v>
      </c>
      <c r="C2926" s="12" t="str">
        <f t="shared" si="45"/>
        <v>2014/09</v>
      </c>
      <c r="D2926" s="4">
        <v>41887</v>
      </c>
      <c r="E2926" s="3" t="s">
        <v>64</v>
      </c>
      <c r="F2926" s="3" t="s">
        <v>4270</v>
      </c>
      <c r="G2926" s="3" t="s">
        <v>3243</v>
      </c>
      <c r="H2926" s="5">
        <v>199</v>
      </c>
      <c r="I2926" s="2">
        <v>1</v>
      </c>
      <c r="J2926" s="2">
        <v>0</v>
      </c>
      <c r="K2926" s="2">
        <v>0.89549999999999996</v>
      </c>
      <c r="L2926" s="18" t="str">
        <f>VLOOKUP(F2926,'BD customers'!$1:$1048576,2,FALSE)</f>
        <v>Justin MacKendrick</v>
      </c>
      <c r="M2926" s="2">
        <f>MATCH(orders[[#This Row],[Product ID]],'BD product'!A:A,0)</f>
        <v>943</v>
      </c>
      <c r="N2926" s="2" t="str" cm="1">
        <f t="array" ref="N2926">INDEX('BD product'!A:D,M2926,2)</f>
        <v>Office Supplies</v>
      </c>
    </row>
    <row r="2927" spans="1:14" x14ac:dyDescent="0.3">
      <c r="A2927" s="3" t="s">
        <v>5032</v>
      </c>
      <c r="B2927" s="4">
        <v>41884</v>
      </c>
      <c r="C2927" s="12" t="str">
        <f t="shared" si="45"/>
        <v>2014/09</v>
      </c>
      <c r="D2927" s="4">
        <v>41887</v>
      </c>
      <c r="E2927" s="3" t="s">
        <v>64</v>
      </c>
      <c r="F2927" s="3" t="s">
        <v>4270</v>
      </c>
      <c r="G2927" s="3" t="s">
        <v>5033</v>
      </c>
      <c r="H2927" s="5">
        <v>7071</v>
      </c>
      <c r="I2927" s="2">
        <v>1</v>
      </c>
      <c r="J2927" s="2">
        <v>0</v>
      </c>
      <c r="K2927" s="2">
        <v>4.9497</v>
      </c>
      <c r="L2927" s="18" t="str">
        <f>VLOOKUP(F2927,'BD customers'!$1:$1048576,2,FALSE)</f>
        <v>Justin MacKendrick</v>
      </c>
      <c r="M2927" s="2">
        <f>MATCH(orders[[#This Row],[Product ID]],'BD product'!A:A,0)</f>
        <v>1456</v>
      </c>
      <c r="N2927" s="2" t="str" cm="1">
        <f t="array" ref="N2927">INDEX('BD product'!A:D,M2927,2)</f>
        <v>Furniture</v>
      </c>
    </row>
    <row r="2928" spans="1:14" x14ac:dyDescent="0.3">
      <c r="A2928" s="3" t="s">
        <v>5035</v>
      </c>
      <c r="B2928" s="4">
        <v>42926</v>
      </c>
      <c r="C2928" s="12" t="str">
        <f t="shared" si="45"/>
        <v>2017/07</v>
      </c>
      <c r="D2928" s="4">
        <v>42930</v>
      </c>
      <c r="E2928" s="3" t="s">
        <v>11</v>
      </c>
      <c r="F2928" s="3" t="s">
        <v>5036</v>
      </c>
      <c r="G2928" s="3" t="s">
        <v>5003</v>
      </c>
      <c r="H2928" s="5">
        <v>1884</v>
      </c>
      <c r="I2928" s="2">
        <v>3</v>
      </c>
      <c r="J2928" s="2">
        <v>0</v>
      </c>
      <c r="K2928" s="2">
        <v>7.9127999999999998</v>
      </c>
      <c r="L2928" s="18" t="str">
        <f>VLOOKUP(F2928,'BD customers'!$1:$1048576,2,FALSE)</f>
        <v>Becky Pak</v>
      </c>
      <c r="M2928" s="2">
        <f>MATCH(orders[[#This Row],[Product ID]],'BD product'!A:A,0)</f>
        <v>1450</v>
      </c>
      <c r="N2928" s="2" t="str" cm="1">
        <f t="array" ref="N2928">INDEX('BD product'!A:D,M2928,2)</f>
        <v>Furniture</v>
      </c>
    </row>
    <row r="2929" spans="1:14" x14ac:dyDescent="0.3">
      <c r="A2929" s="3" t="s">
        <v>5037</v>
      </c>
      <c r="B2929" s="4">
        <v>42890</v>
      </c>
      <c r="C2929" s="12" t="str">
        <f t="shared" si="45"/>
        <v>2017/06</v>
      </c>
      <c r="D2929" s="4">
        <v>42896</v>
      </c>
      <c r="E2929" s="3" t="s">
        <v>21</v>
      </c>
      <c r="F2929" s="3" t="s">
        <v>4011</v>
      </c>
      <c r="G2929" s="3" t="s">
        <v>2946</v>
      </c>
      <c r="H2929" s="5">
        <v>864</v>
      </c>
      <c r="I2929" s="2">
        <v>3</v>
      </c>
      <c r="J2929" s="2">
        <v>0</v>
      </c>
      <c r="K2929" s="2">
        <v>2.5055999999999998</v>
      </c>
      <c r="L2929" s="18" t="str">
        <f>VLOOKUP(F2929,'BD customers'!$1:$1048576,2,FALSE)</f>
        <v>Carol Triggs</v>
      </c>
      <c r="M2929" s="2">
        <f>MATCH(orders[[#This Row],[Product ID]],'BD product'!A:A,0)</f>
        <v>828</v>
      </c>
      <c r="N2929" s="2" t="str" cm="1">
        <f t="array" ref="N2929">INDEX('BD product'!A:D,M2929,2)</f>
        <v>Office Supplies</v>
      </c>
    </row>
    <row r="2930" spans="1:14" x14ac:dyDescent="0.3">
      <c r="A2930" s="3" t="s">
        <v>5038</v>
      </c>
      <c r="B2930" s="4">
        <v>43027</v>
      </c>
      <c r="C2930" s="12" t="str">
        <f t="shared" si="45"/>
        <v>2017/10</v>
      </c>
      <c r="D2930" s="4">
        <v>43034</v>
      </c>
      <c r="E2930" s="3" t="s">
        <v>21</v>
      </c>
      <c r="F2930" s="3" t="s">
        <v>1699</v>
      </c>
      <c r="G2930" s="3" t="s">
        <v>1352</v>
      </c>
      <c r="H2930" s="5">
        <v>1633188</v>
      </c>
      <c r="I2930" s="2">
        <v>4</v>
      </c>
      <c r="J2930" s="2">
        <v>7</v>
      </c>
      <c r="K2930" s="2">
        <v>-1306.5504000000001</v>
      </c>
      <c r="L2930" s="18" t="str">
        <f>VLOOKUP(F2930,'BD customers'!$1:$1048576,2,FALSE)</f>
        <v>Tracy Hopkins</v>
      </c>
      <c r="M2930" s="2">
        <f>MATCH(orders[[#This Row],[Product ID]],'BD product'!A:A,0)</f>
        <v>318</v>
      </c>
      <c r="N2930" s="2" t="str" cm="1">
        <f t="array" ref="N2930">INDEX('BD product'!A:D,M2930,2)</f>
        <v>Office Supplies</v>
      </c>
    </row>
    <row r="2931" spans="1:14" x14ac:dyDescent="0.3">
      <c r="A2931" s="3" t="s">
        <v>5039</v>
      </c>
      <c r="B2931" s="4">
        <v>43057</v>
      </c>
      <c r="C2931" s="12" t="str">
        <f t="shared" si="45"/>
        <v>2017/11</v>
      </c>
      <c r="D2931" s="4">
        <v>43063</v>
      </c>
      <c r="E2931" s="3" t="s">
        <v>21</v>
      </c>
      <c r="F2931" s="3" t="s">
        <v>3391</v>
      </c>
      <c r="G2931" s="3" t="s">
        <v>2362</v>
      </c>
      <c r="H2931" s="5">
        <v>1976</v>
      </c>
      <c r="I2931" s="2">
        <v>4</v>
      </c>
      <c r="J2931" s="2">
        <v>0</v>
      </c>
      <c r="K2931" s="2">
        <v>8.2992000000000008</v>
      </c>
      <c r="L2931" s="18" t="str">
        <f>VLOOKUP(F2931,'BD customers'!$1:$1048576,2,FALSE)</f>
        <v>Maria Etezadi</v>
      </c>
      <c r="M2931" s="2">
        <f>MATCH(orders[[#This Row],[Product ID]],'BD product'!A:A,0)</f>
        <v>629</v>
      </c>
      <c r="N2931" s="2" t="str" cm="1">
        <f t="array" ref="N2931">INDEX('BD product'!A:D,M2931,2)</f>
        <v>Furniture</v>
      </c>
    </row>
    <row r="2932" spans="1:14" x14ac:dyDescent="0.3">
      <c r="A2932" s="3" t="s">
        <v>5040</v>
      </c>
      <c r="B2932" s="4">
        <v>42224</v>
      </c>
      <c r="C2932" s="12" t="str">
        <f t="shared" si="45"/>
        <v>2015/08</v>
      </c>
      <c r="D2932" s="4">
        <v>42224</v>
      </c>
      <c r="E2932" s="3" t="s">
        <v>41</v>
      </c>
      <c r="F2932" s="3" t="s">
        <v>4602</v>
      </c>
      <c r="G2932" s="3" t="s">
        <v>3199</v>
      </c>
      <c r="H2932" s="5">
        <v>6608</v>
      </c>
      <c r="I2932" s="2">
        <v>2</v>
      </c>
      <c r="J2932" s="2">
        <v>2</v>
      </c>
      <c r="K2932" s="2">
        <v>2.2302</v>
      </c>
      <c r="L2932" s="18" t="str">
        <f>VLOOKUP(F2932,'BD customers'!$1:$1048576,2,FALSE)</f>
        <v>Thomas Thornton</v>
      </c>
      <c r="M2932" s="2">
        <f>MATCH(orders[[#This Row],[Product ID]],'BD product'!A:A,0)</f>
        <v>927</v>
      </c>
      <c r="N2932" s="2" t="str" cm="1">
        <f t="array" ref="N2932">INDEX('BD product'!A:D,M2932,2)</f>
        <v>Office Supplies</v>
      </c>
    </row>
    <row r="2933" spans="1:14" x14ac:dyDescent="0.3">
      <c r="A2933" s="3" t="s">
        <v>5040</v>
      </c>
      <c r="B2933" s="4">
        <v>42224</v>
      </c>
      <c r="C2933" s="12" t="str">
        <f t="shared" si="45"/>
        <v>2015/08</v>
      </c>
      <c r="D2933" s="4">
        <v>42224</v>
      </c>
      <c r="E2933" s="3" t="s">
        <v>41</v>
      </c>
      <c r="F2933" s="3" t="s">
        <v>4602</v>
      </c>
      <c r="G2933" s="3" t="s">
        <v>1091</v>
      </c>
      <c r="H2933" s="5">
        <v>728</v>
      </c>
      <c r="I2933" s="2">
        <v>2</v>
      </c>
      <c r="J2933" s="2">
        <v>2</v>
      </c>
      <c r="K2933" s="2">
        <v>2.7300000000000001E-2</v>
      </c>
      <c r="L2933" s="18" t="str">
        <f>VLOOKUP(F2933,'BD customers'!$1:$1048576,2,FALSE)</f>
        <v>Thomas Thornton</v>
      </c>
      <c r="M2933" s="2">
        <f>MATCH(orders[[#This Row],[Product ID]],'BD product'!A:A,0)</f>
        <v>250</v>
      </c>
      <c r="N2933" s="2" t="str" cm="1">
        <f t="array" ref="N2933">INDEX('BD product'!A:D,M2933,2)</f>
        <v>Office Supplies</v>
      </c>
    </row>
    <row r="2934" spans="1:14" x14ac:dyDescent="0.3">
      <c r="A2934" s="3" t="s">
        <v>5040</v>
      </c>
      <c r="B2934" s="4">
        <v>42224</v>
      </c>
      <c r="C2934" s="12" t="str">
        <f t="shared" si="45"/>
        <v>2015/08</v>
      </c>
      <c r="D2934" s="4">
        <v>42224</v>
      </c>
      <c r="E2934" s="3" t="s">
        <v>41</v>
      </c>
      <c r="F2934" s="3" t="s">
        <v>4602</v>
      </c>
      <c r="G2934" s="3" t="s">
        <v>1375</v>
      </c>
      <c r="H2934" s="5">
        <v>144784</v>
      </c>
      <c r="I2934" s="2">
        <v>1</v>
      </c>
      <c r="J2934" s="2">
        <v>2</v>
      </c>
      <c r="K2934" s="2">
        <v>10.8588</v>
      </c>
      <c r="L2934" s="18" t="str">
        <f>VLOOKUP(F2934,'BD customers'!$1:$1048576,2,FALSE)</f>
        <v>Thomas Thornton</v>
      </c>
      <c r="M2934" s="2">
        <f>MATCH(orders[[#This Row],[Product ID]],'BD product'!A:A,0)</f>
        <v>325</v>
      </c>
      <c r="N2934" s="2" t="str" cm="1">
        <f t="array" ref="N2934">INDEX('BD product'!A:D,M2934,2)</f>
        <v>Furniture</v>
      </c>
    </row>
    <row r="2935" spans="1:14" x14ac:dyDescent="0.3">
      <c r="A2935" s="3" t="s">
        <v>5041</v>
      </c>
      <c r="B2935" s="4">
        <v>42710</v>
      </c>
      <c r="C2935" s="12" t="str">
        <f t="shared" si="45"/>
        <v>2016/12</v>
      </c>
      <c r="D2935" s="4">
        <v>42716</v>
      </c>
      <c r="E2935" s="3" t="s">
        <v>21</v>
      </c>
      <c r="F2935" s="3" t="s">
        <v>1839</v>
      </c>
      <c r="G2935" s="3" t="s">
        <v>3313</v>
      </c>
      <c r="H2935" s="5">
        <v>156792</v>
      </c>
      <c r="I2935" s="2">
        <v>1</v>
      </c>
      <c r="J2935" s="2">
        <v>2</v>
      </c>
      <c r="K2935" s="2">
        <v>13.7193</v>
      </c>
      <c r="L2935" s="18" t="str">
        <f>VLOOKUP(F2935,'BD customers'!$1:$1048576,2,FALSE)</f>
        <v>Greg Tran</v>
      </c>
      <c r="M2935" s="2">
        <f>MATCH(orders[[#This Row],[Product ID]],'BD product'!A:A,0)</f>
        <v>968</v>
      </c>
      <c r="N2935" s="2" t="str" cm="1">
        <f t="array" ref="N2935">INDEX('BD product'!A:D,M2935,2)</f>
        <v>Technology</v>
      </c>
    </row>
    <row r="2936" spans="1:14" x14ac:dyDescent="0.3">
      <c r="A2936" s="3" t="s">
        <v>5041</v>
      </c>
      <c r="B2936" s="4">
        <v>42710</v>
      </c>
      <c r="C2936" s="12" t="str">
        <f t="shared" si="45"/>
        <v>2016/12</v>
      </c>
      <c r="D2936" s="4">
        <v>42716</v>
      </c>
      <c r="E2936" s="3" t="s">
        <v>21</v>
      </c>
      <c r="F2936" s="3" t="s">
        <v>1839</v>
      </c>
      <c r="G2936" s="3" t="s">
        <v>4747</v>
      </c>
      <c r="H2936" s="5">
        <v>431976</v>
      </c>
      <c r="I2936" s="2">
        <v>3</v>
      </c>
      <c r="J2936" s="2">
        <v>2</v>
      </c>
      <c r="K2936" s="2">
        <v>26.9985</v>
      </c>
      <c r="L2936" s="18" t="str">
        <f>VLOOKUP(F2936,'BD customers'!$1:$1048576,2,FALSE)</f>
        <v>Greg Tran</v>
      </c>
      <c r="M2936" s="2">
        <f>MATCH(orders[[#This Row],[Product ID]],'BD product'!A:A,0)</f>
        <v>1402</v>
      </c>
      <c r="N2936" s="2" t="str" cm="1">
        <f t="array" ref="N2936">INDEX('BD product'!A:D,M2936,2)</f>
        <v>Technology</v>
      </c>
    </row>
    <row r="2937" spans="1:14" x14ac:dyDescent="0.3">
      <c r="A2937" s="3" t="s">
        <v>5041</v>
      </c>
      <c r="B2937" s="4">
        <v>42710</v>
      </c>
      <c r="C2937" s="12" t="str">
        <f t="shared" si="45"/>
        <v>2016/12</v>
      </c>
      <c r="D2937" s="4">
        <v>42716</v>
      </c>
      <c r="E2937" s="3" t="s">
        <v>21</v>
      </c>
      <c r="F2937" s="3" t="s">
        <v>1839</v>
      </c>
      <c r="G2937" s="3" t="s">
        <v>418</v>
      </c>
      <c r="H2937" s="5">
        <v>3589</v>
      </c>
      <c r="I2937" s="2">
        <v>1</v>
      </c>
      <c r="J2937" s="2">
        <v>0</v>
      </c>
      <c r="K2937" s="2">
        <v>16.150500000000001</v>
      </c>
      <c r="L2937" s="18" t="str">
        <f>VLOOKUP(F2937,'BD customers'!$1:$1048576,2,FALSE)</f>
        <v>Greg Tran</v>
      </c>
      <c r="M2937" s="2">
        <f>MATCH(orders[[#This Row],[Product ID]],'BD product'!A:A,0)</f>
        <v>83</v>
      </c>
      <c r="N2937" s="2" t="str" cm="1">
        <f t="array" ref="N2937">INDEX('BD product'!A:D,M2937,2)</f>
        <v>Office Supplies</v>
      </c>
    </row>
    <row r="2938" spans="1:14" x14ac:dyDescent="0.3">
      <c r="A2938" s="3" t="s">
        <v>5041</v>
      </c>
      <c r="B2938" s="4">
        <v>42710</v>
      </c>
      <c r="C2938" s="12" t="str">
        <f t="shared" si="45"/>
        <v>2016/12</v>
      </c>
      <c r="D2938" s="4">
        <v>42716</v>
      </c>
      <c r="E2938" s="3" t="s">
        <v>21</v>
      </c>
      <c r="F2938" s="3" t="s">
        <v>1839</v>
      </c>
      <c r="G2938" s="3" t="s">
        <v>2507</v>
      </c>
      <c r="H2938" s="5">
        <v>47208</v>
      </c>
      <c r="I2938" s="2">
        <v>7</v>
      </c>
      <c r="J2938" s="2">
        <v>2</v>
      </c>
      <c r="K2938" s="2">
        <v>15.342599999999999</v>
      </c>
      <c r="L2938" s="18" t="str">
        <f>VLOOKUP(F2938,'BD customers'!$1:$1048576,2,FALSE)</f>
        <v>Greg Tran</v>
      </c>
      <c r="M2938" s="2">
        <f>MATCH(orders[[#This Row],[Product ID]],'BD product'!A:A,0)</f>
        <v>676</v>
      </c>
      <c r="N2938" s="2" t="str" cm="1">
        <f t="array" ref="N2938">INDEX('BD product'!A:D,M2938,2)</f>
        <v>Office Supplies</v>
      </c>
    </row>
    <row r="2939" spans="1:14" x14ac:dyDescent="0.3">
      <c r="A2939" s="3" t="s">
        <v>5041</v>
      </c>
      <c r="B2939" s="4">
        <v>42710</v>
      </c>
      <c r="C2939" s="12" t="str">
        <f t="shared" si="45"/>
        <v>2016/12</v>
      </c>
      <c r="D2939" s="4">
        <v>42716</v>
      </c>
      <c r="E2939" s="3" t="s">
        <v>21</v>
      </c>
      <c r="F2939" s="3" t="s">
        <v>1839</v>
      </c>
      <c r="G2939" s="3" t="s">
        <v>634</v>
      </c>
      <c r="H2939" s="5">
        <v>24808</v>
      </c>
      <c r="I2939" s="2">
        <v>7</v>
      </c>
      <c r="J2939" s="2">
        <v>0</v>
      </c>
      <c r="K2939" s="2">
        <v>116.5976</v>
      </c>
      <c r="L2939" s="18" t="str">
        <f>VLOOKUP(F2939,'BD customers'!$1:$1048576,2,FALSE)</f>
        <v>Greg Tran</v>
      </c>
      <c r="M2939" s="2">
        <f>MATCH(orders[[#This Row],[Product ID]],'BD product'!A:A,0)</f>
        <v>131</v>
      </c>
      <c r="N2939" s="2" t="str" cm="1">
        <f t="array" ref="N2939">INDEX('BD product'!A:D,M2939,2)</f>
        <v>Office Supplies</v>
      </c>
    </row>
    <row r="2940" spans="1:14" x14ac:dyDescent="0.3">
      <c r="A2940" s="3" t="s">
        <v>5041</v>
      </c>
      <c r="B2940" s="4">
        <v>42710</v>
      </c>
      <c r="C2940" s="12" t="str">
        <f t="shared" si="45"/>
        <v>2016/12</v>
      </c>
      <c r="D2940" s="4">
        <v>42716</v>
      </c>
      <c r="E2940" s="3" t="s">
        <v>21</v>
      </c>
      <c r="F2940" s="3" t="s">
        <v>1839</v>
      </c>
      <c r="G2940" s="3" t="s">
        <v>357</v>
      </c>
      <c r="H2940" s="5">
        <v>1897</v>
      </c>
      <c r="I2940" s="2">
        <v>5</v>
      </c>
      <c r="J2940" s="2">
        <v>0</v>
      </c>
      <c r="K2940" s="2">
        <v>8.9159000000000006</v>
      </c>
      <c r="L2940" s="18" t="str">
        <f>VLOOKUP(F2940,'BD customers'!$1:$1048576,2,FALSE)</f>
        <v>Greg Tran</v>
      </c>
      <c r="M2940" s="2">
        <f>MATCH(orders[[#This Row],[Product ID]],'BD product'!A:A,0)</f>
        <v>69</v>
      </c>
      <c r="N2940" s="2" t="str" cm="1">
        <f t="array" ref="N2940">INDEX('BD product'!A:D,M2940,2)</f>
        <v>Office Supplies</v>
      </c>
    </row>
    <row r="2941" spans="1:14" x14ac:dyDescent="0.3">
      <c r="A2941" s="3" t="s">
        <v>5041</v>
      </c>
      <c r="B2941" s="4">
        <v>42710</v>
      </c>
      <c r="C2941" s="12" t="str">
        <f t="shared" si="45"/>
        <v>2016/12</v>
      </c>
      <c r="D2941" s="4">
        <v>42716</v>
      </c>
      <c r="E2941" s="3" t="s">
        <v>21</v>
      </c>
      <c r="F2941" s="3" t="s">
        <v>1839</v>
      </c>
      <c r="G2941" s="3" t="s">
        <v>1791</v>
      </c>
      <c r="H2941" s="5">
        <v>59808</v>
      </c>
      <c r="I2941" s="2">
        <v>3</v>
      </c>
      <c r="J2941" s="2">
        <v>2</v>
      </c>
      <c r="K2941" s="2">
        <v>19.4376</v>
      </c>
      <c r="L2941" s="18" t="str">
        <f>VLOOKUP(F2941,'BD customers'!$1:$1048576,2,FALSE)</f>
        <v>Greg Tran</v>
      </c>
      <c r="M2941" s="2">
        <f>MATCH(orders[[#This Row],[Product ID]],'BD product'!A:A,0)</f>
        <v>446</v>
      </c>
      <c r="N2941" s="2" t="str" cm="1">
        <f t="array" ref="N2941">INDEX('BD product'!A:D,M2941,2)</f>
        <v>Office Supplies</v>
      </c>
    </row>
    <row r="2942" spans="1:14" x14ac:dyDescent="0.3">
      <c r="A2942" s="3" t="s">
        <v>5042</v>
      </c>
      <c r="B2942" s="4">
        <v>42819</v>
      </c>
      <c r="C2942" s="12" t="str">
        <f t="shared" si="45"/>
        <v>2017/03</v>
      </c>
      <c r="D2942" s="4">
        <v>42825</v>
      </c>
      <c r="E2942" s="3" t="s">
        <v>21</v>
      </c>
      <c r="F2942" s="3" t="s">
        <v>2119</v>
      </c>
      <c r="G2942" s="3" t="s">
        <v>5043</v>
      </c>
      <c r="H2942" s="5">
        <v>9099</v>
      </c>
      <c r="I2942" s="2">
        <v>1</v>
      </c>
      <c r="J2942" s="2">
        <v>0</v>
      </c>
      <c r="K2942" s="2">
        <v>14.558400000000001</v>
      </c>
      <c r="L2942" s="18" t="str">
        <f>VLOOKUP(F2942,'BD customers'!$1:$1048576,2,FALSE)</f>
        <v>Justin Deggeller</v>
      </c>
      <c r="M2942" s="2">
        <f>MATCH(orders[[#This Row],[Product ID]],'BD product'!A:A,0)</f>
        <v>1457</v>
      </c>
      <c r="N2942" s="2" t="str" cm="1">
        <f t="array" ref="N2942">INDEX('BD product'!A:D,M2942,2)</f>
        <v>Furniture</v>
      </c>
    </row>
    <row r="2943" spans="1:14" x14ac:dyDescent="0.3">
      <c r="A2943" s="3" t="s">
        <v>5042</v>
      </c>
      <c r="B2943" s="4">
        <v>42819</v>
      </c>
      <c r="C2943" s="12" t="str">
        <f t="shared" si="45"/>
        <v>2017/03</v>
      </c>
      <c r="D2943" s="4">
        <v>42825</v>
      </c>
      <c r="E2943" s="3" t="s">
        <v>21</v>
      </c>
      <c r="F2943" s="3" t="s">
        <v>2119</v>
      </c>
      <c r="G2943" s="3" t="s">
        <v>2385</v>
      </c>
      <c r="H2943" s="5">
        <v>152656</v>
      </c>
      <c r="I2943" s="2">
        <v>7</v>
      </c>
      <c r="J2943" s="2">
        <v>0</v>
      </c>
      <c r="K2943" s="2">
        <v>427.43680000000001</v>
      </c>
      <c r="L2943" s="18" t="str">
        <f>VLOOKUP(F2943,'BD customers'!$1:$1048576,2,FALSE)</f>
        <v>Justin Deggeller</v>
      </c>
      <c r="M2943" s="2">
        <f>MATCH(orders[[#This Row],[Product ID]],'BD product'!A:A,0)</f>
        <v>637</v>
      </c>
      <c r="N2943" s="2" t="str" cm="1">
        <f t="array" ref="N2943">INDEX('BD product'!A:D,M2943,2)</f>
        <v>Furniture</v>
      </c>
    </row>
    <row r="2944" spans="1:14" x14ac:dyDescent="0.3">
      <c r="A2944" s="3" t="s">
        <v>5042</v>
      </c>
      <c r="B2944" s="4">
        <v>42819</v>
      </c>
      <c r="C2944" s="12" t="str">
        <f t="shared" si="45"/>
        <v>2017/03</v>
      </c>
      <c r="D2944" s="4">
        <v>42825</v>
      </c>
      <c r="E2944" s="3" t="s">
        <v>21</v>
      </c>
      <c r="F2944" s="3" t="s">
        <v>2119</v>
      </c>
      <c r="G2944" s="3" t="s">
        <v>2905</v>
      </c>
      <c r="H2944" s="5">
        <v>36897</v>
      </c>
      <c r="I2944" s="2">
        <v>3</v>
      </c>
      <c r="J2944" s="2">
        <v>0</v>
      </c>
      <c r="K2944" s="2">
        <v>40.5867</v>
      </c>
      <c r="L2944" s="18" t="str">
        <f>VLOOKUP(F2944,'BD customers'!$1:$1048576,2,FALSE)</f>
        <v>Justin Deggeller</v>
      </c>
      <c r="M2944" s="2">
        <f>MATCH(orders[[#This Row],[Product ID]],'BD product'!A:A,0)</f>
        <v>814</v>
      </c>
      <c r="N2944" s="2" t="str" cm="1">
        <f t="array" ref="N2944">INDEX('BD product'!A:D,M2944,2)</f>
        <v>Furniture</v>
      </c>
    </row>
    <row r="2945" spans="1:14" x14ac:dyDescent="0.3">
      <c r="A2945" s="3" t="s">
        <v>5045</v>
      </c>
      <c r="B2945" s="4">
        <v>43058</v>
      </c>
      <c r="C2945" s="12" t="str">
        <f t="shared" si="45"/>
        <v>2017/11</v>
      </c>
      <c r="D2945" s="4">
        <v>43063</v>
      </c>
      <c r="E2945" s="3" t="s">
        <v>21</v>
      </c>
      <c r="F2945" s="3" t="s">
        <v>2147</v>
      </c>
      <c r="G2945" s="3" t="s">
        <v>1290</v>
      </c>
      <c r="H2945" s="5">
        <v>30501</v>
      </c>
      <c r="I2945" s="2">
        <v>9</v>
      </c>
      <c r="J2945" s="2">
        <v>0</v>
      </c>
      <c r="K2945" s="2">
        <v>76.252499999999998</v>
      </c>
      <c r="L2945" s="18" t="str">
        <f>VLOOKUP(F2945,'BD customers'!$1:$1048576,2,FALSE)</f>
        <v>Mick Crebagga</v>
      </c>
      <c r="M2945" s="2">
        <f>MATCH(orders[[#This Row],[Product ID]],'BD product'!A:A,0)</f>
        <v>300</v>
      </c>
      <c r="N2945" s="2" t="str" cm="1">
        <f t="array" ref="N2945">INDEX('BD product'!A:D,M2945,2)</f>
        <v>Office Supplies</v>
      </c>
    </row>
    <row r="2946" spans="1:14" x14ac:dyDescent="0.3">
      <c r="A2946" s="3" t="s">
        <v>5045</v>
      </c>
      <c r="B2946" s="4">
        <v>43058</v>
      </c>
      <c r="C2946" s="12" t="str">
        <f t="shared" ref="C2946:C3009" si="46">TEXT(B2946,"aaaa/mm")</f>
        <v>2017/11</v>
      </c>
      <c r="D2946" s="4">
        <v>43063</v>
      </c>
      <c r="E2946" s="3" t="s">
        <v>21</v>
      </c>
      <c r="F2946" s="3" t="s">
        <v>2147</v>
      </c>
      <c r="G2946" s="3" t="s">
        <v>5046</v>
      </c>
      <c r="H2946" s="5">
        <v>187</v>
      </c>
      <c r="I2946" s="2">
        <v>1</v>
      </c>
      <c r="J2946" s="2">
        <v>0</v>
      </c>
      <c r="K2946" s="2">
        <v>0.71060000000000001</v>
      </c>
      <c r="L2946" s="18" t="str">
        <f>VLOOKUP(F2946,'BD customers'!$1:$1048576,2,FALSE)</f>
        <v>Mick Crebagga</v>
      </c>
      <c r="M2946" s="2">
        <f>MATCH(orders[[#This Row],[Product ID]],'BD product'!A:A,0)</f>
        <v>1458</v>
      </c>
      <c r="N2946" s="2" t="str" cm="1">
        <f t="array" ref="N2946">INDEX('BD product'!A:D,M2946,2)</f>
        <v>Furniture</v>
      </c>
    </row>
    <row r="2947" spans="1:14" x14ac:dyDescent="0.3">
      <c r="A2947" s="3" t="s">
        <v>5048</v>
      </c>
      <c r="B2947" s="4">
        <v>42678</v>
      </c>
      <c r="C2947" s="12" t="str">
        <f t="shared" si="46"/>
        <v>2016/11</v>
      </c>
      <c r="D2947" s="4">
        <v>42679</v>
      </c>
      <c r="E2947" s="3" t="s">
        <v>64</v>
      </c>
      <c r="F2947" s="3" t="s">
        <v>754</v>
      </c>
      <c r="G2947" s="3" t="s">
        <v>1958</v>
      </c>
      <c r="H2947" s="5">
        <v>3829</v>
      </c>
      <c r="I2947" s="2">
        <v>7</v>
      </c>
      <c r="J2947" s="2">
        <v>0</v>
      </c>
      <c r="K2947" s="2">
        <v>16.464700000000001</v>
      </c>
      <c r="L2947" s="18" t="str">
        <f>VLOOKUP(F2947,'BD customers'!$1:$1048576,2,FALSE)</f>
        <v>Lisa Hazard</v>
      </c>
      <c r="M2947" s="2">
        <f>MATCH(orders[[#This Row],[Product ID]],'BD product'!A:A,0)</f>
        <v>495</v>
      </c>
      <c r="N2947" s="2" t="str" cm="1">
        <f t="array" ref="N2947">INDEX('BD product'!A:D,M2947,2)</f>
        <v>Furniture</v>
      </c>
    </row>
    <row r="2948" spans="1:14" x14ac:dyDescent="0.3">
      <c r="A2948" s="3" t="s">
        <v>5049</v>
      </c>
      <c r="B2948" s="4">
        <v>43083</v>
      </c>
      <c r="C2948" s="12" t="str">
        <f t="shared" si="46"/>
        <v>2017/12</v>
      </c>
      <c r="D2948" s="4">
        <v>43087</v>
      </c>
      <c r="E2948" s="3" t="s">
        <v>21</v>
      </c>
      <c r="F2948" s="3" t="s">
        <v>2204</v>
      </c>
      <c r="G2948" s="3" t="s">
        <v>5050</v>
      </c>
      <c r="H2948" s="5">
        <v>2625</v>
      </c>
      <c r="I2948" s="2">
        <v>3</v>
      </c>
      <c r="J2948" s="2">
        <v>0</v>
      </c>
      <c r="K2948" s="2">
        <v>1.1025</v>
      </c>
      <c r="L2948" s="18" t="str">
        <f>VLOOKUP(F2948,'BD customers'!$1:$1048576,2,FALSE)</f>
        <v>Mike Pelletier</v>
      </c>
      <c r="M2948" s="2">
        <f>MATCH(orders[[#This Row],[Product ID]],'BD product'!A:A,0)</f>
        <v>1459</v>
      </c>
      <c r="N2948" s="2" t="str" cm="1">
        <f t="array" ref="N2948">INDEX('BD product'!A:D,M2948,2)</f>
        <v>Furniture</v>
      </c>
    </row>
    <row r="2949" spans="1:14" x14ac:dyDescent="0.3">
      <c r="A2949" s="3" t="s">
        <v>5049</v>
      </c>
      <c r="B2949" s="4">
        <v>43083</v>
      </c>
      <c r="C2949" s="12" t="str">
        <f t="shared" si="46"/>
        <v>2017/12</v>
      </c>
      <c r="D2949" s="4">
        <v>43087</v>
      </c>
      <c r="E2949" s="3" t="s">
        <v>21</v>
      </c>
      <c r="F2949" s="3" t="s">
        <v>2204</v>
      </c>
      <c r="G2949" s="3" t="s">
        <v>5052</v>
      </c>
      <c r="H2949" s="5">
        <v>6496</v>
      </c>
      <c r="I2949" s="2">
        <v>14</v>
      </c>
      <c r="J2949" s="2">
        <v>2</v>
      </c>
      <c r="K2949" s="2">
        <v>2.2736000000000001</v>
      </c>
      <c r="L2949" s="18" t="str">
        <f>VLOOKUP(F2949,'BD customers'!$1:$1048576,2,FALSE)</f>
        <v>Mike Pelletier</v>
      </c>
      <c r="M2949" s="2">
        <f>MATCH(orders[[#This Row],[Product ID]],'BD product'!A:A,0)</f>
        <v>1460</v>
      </c>
      <c r="N2949" s="2" t="str" cm="1">
        <f t="array" ref="N2949">INDEX('BD product'!A:D,M2949,2)</f>
        <v>Office Supplies</v>
      </c>
    </row>
    <row r="2950" spans="1:14" x14ac:dyDescent="0.3">
      <c r="A2950" s="3" t="s">
        <v>5049</v>
      </c>
      <c r="B2950" s="4">
        <v>43083</v>
      </c>
      <c r="C2950" s="12" t="str">
        <f t="shared" si="46"/>
        <v>2017/12</v>
      </c>
      <c r="D2950" s="4">
        <v>43087</v>
      </c>
      <c r="E2950" s="3" t="s">
        <v>21</v>
      </c>
      <c r="F2950" s="3" t="s">
        <v>2204</v>
      </c>
      <c r="G2950" s="3" t="s">
        <v>2754</v>
      </c>
      <c r="H2950" s="5">
        <v>437</v>
      </c>
      <c r="I2950" s="2">
        <v>5</v>
      </c>
      <c r="J2950" s="2">
        <v>0</v>
      </c>
      <c r="K2950" s="2">
        <v>2.0539000000000001</v>
      </c>
      <c r="L2950" s="18" t="str">
        <f>VLOOKUP(F2950,'BD customers'!$1:$1048576,2,FALSE)</f>
        <v>Mike Pelletier</v>
      </c>
      <c r="M2950" s="2">
        <f>MATCH(orders[[#This Row],[Product ID]],'BD product'!A:A,0)</f>
        <v>757</v>
      </c>
      <c r="N2950" s="2" t="str" cm="1">
        <f t="array" ref="N2950">INDEX('BD product'!A:D,M2950,2)</f>
        <v>Office Supplies</v>
      </c>
    </row>
    <row r="2951" spans="1:14" x14ac:dyDescent="0.3">
      <c r="A2951" s="3" t="s">
        <v>5054</v>
      </c>
      <c r="B2951" s="4">
        <v>43051</v>
      </c>
      <c r="C2951" s="12" t="str">
        <f t="shared" si="46"/>
        <v>2017/11</v>
      </c>
      <c r="D2951" s="4">
        <v>43051</v>
      </c>
      <c r="E2951" s="3" t="s">
        <v>41</v>
      </c>
      <c r="F2951" s="3" t="s">
        <v>5055</v>
      </c>
      <c r="G2951" s="3" t="s">
        <v>908</v>
      </c>
      <c r="H2951" s="5">
        <v>416</v>
      </c>
      <c r="I2951" s="2">
        <v>4</v>
      </c>
      <c r="J2951" s="2">
        <v>2</v>
      </c>
      <c r="K2951" s="2">
        <v>1.2999999999999999E-2</v>
      </c>
      <c r="L2951" s="18" t="str">
        <f>VLOOKUP(F2951,'BD customers'!$1:$1048576,2,FALSE)</f>
        <v>Eugene Moren</v>
      </c>
      <c r="M2951" s="2">
        <f>MATCH(orders[[#This Row],[Product ID]],'BD product'!A:A,0)</f>
        <v>199</v>
      </c>
      <c r="N2951" s="2" t="str" cm="1">
        <f t="array" ref="N2951">INDEX('BD product'!A:D,M2951,2)</f>
        <v>Technology</v>
      </c>
    </row>
    <row r="2952" spans="1:14" x14ac:dyDescent="0.3">
      <c r="A2952" s="3" t="s">
        <v>5054</v>
      </c>
      <c r="B2952" s="4">
        <v>43051</v>
      </c>
      <c r="C2952" s="12" t="str">
        <f t="shared" si="46"/>
        <v>2017/11</v>
      </c>
      <c r="D2952" s="4">
        <v>43051</v>
      </c>
      <c r="E2952" s="3" t="s">
        <v>41</v>
      </c>
      <c r="F2952" s="3" t="s">
        <v>5055</v>
      </c>
      <c r="G2952" s="3" t="s">
        <v>3970</v>
      </c>
      <c r="H2952" s="5">
        <v>2312</v>
      </c>
      <c r="I2952" s="2">
        <v>5</v>
      </c>
      <c r="J2952" s="2">
        <v>2</v>
      </c>
      <c r="K2952" s="2">
        <v>0.83809999999999996</v>
      </c>
      <c r="L2952" s="18" t="str">
        <f>VLOOKUP(F2952,'BD customers'!$1:$1048576,2,FALSE)</f>
        <v>Eugene Moren</v>
      </c>
      <c r="M2952" s="2">
        <f>MATCH(orders[[#This Row],[Product ID]],'BD product'!A:A,0)</f>
        <v>1217</v>
      </c>
      <c r="N2952" s="2" t="str" cm="1">
        <f t="array" ref="N2952">INDEX('BD product'!A:D,M2952,2)</f>
        <v>Office Supplies</v>
      </c>
    </row>
    <row r="2953" spans="1:14" x14ac:dyDescent="0.3">
      <c r="A2953" s="3" t="s">
        <v>5054</v>
      </c>
      <c r="B2953" s="4">
        <v>43051</v>
      </c>
      <c r="C2953" s="12" t="str">
        <f t="shared" si="46"/>
        <v>2017/11</v>
      </c>
      <c r="D2953" s="4">
        <v>43051</v>
      </c>
      <c r="E2953" s="3" t="s">
        <v>41</v>
      </c>
      <c r="F2953" s="3" t="s">
        <v>5055</v>
      </c>
      <c r="G2953" s="3" t="s">
        <v>5056</v>
      </c>
      <c r="H2953" s="5">
        <v>113888</v>
      </c>
      <c r="I2953" s="2">
        <v>2</v>
      </c>
      <c r="J2953" s="2">
        <v>2</v>
      </c>
      <c r="K2953" s="2">
        <v>9.9651999999999994</v>
      </c>
      <c r="L2953" s="18" t="str">
        <f>VLOOKUP(F2953,'BD customers'!$1:$1048576,2,FALSE)</f>
        <v>Eugene Moren</v>
      </c>
      <c r="M2953" s="2">
        <f>MATCH(orders[[#This Row],[Product ID]],'BD product'!A:A,0)</f>
        <v>1461</v>
      </c>
      <c r="N2953" s="2" t="str" cm="1">
        <f t="array" ref="N2953">INDEX('BD product'!A:D,M2953,2)</f>
        <v>Furniture</v>
      </c>
    </row>
    <row r="2954" spans="1:14" x14ac:dyDescent="0.3">
      <c r="A2954" s="3" t="s">
        <v>5054</v>
      </c>
      <c r="B2954" s="4">
        <v>43051</v>
      </c>
      <c r="C2954" s="12" t="str">
        <f t="shared" si="46"/>
        <v>2017/11</v>
      </c>
      <c r="D2954" s="4">
        <v>43051</v>
      </c>
      <c r="E2954" s="3" t="s">
        <v>41</v>
      </c>
      <c r="F2954" s="3" t="s">
        <v>5055</v>
      </c>
      <c r="G2954" s="3" t="s">
        <v>5058</v>
      </c>
      <c r="H2954" s="5">
        <v>113568</v>
      </c>
      <c r="I2954" s="2">
        <v>2</v>
      </c>
      <c r="J2954" s="2">
        <v>2</v>
      </c>
      <c r="K2954" s="2">
        <v>-5.6783999999999999</v>
      </c>
      <c r="L2954" s="18" t="str">
        <f>VLOOKUP(F2954,'BD customers'!$1:$1048576,2,FALSE)</f>
        <v>Eugene Moren</v>
      </c>
      <c r="M2954" s="2">
        <f>MATCH(orders[[#This Row],[Product ID]],'BD product'!A:A,0)</f>
        <v>1462</v>
      </c>
      <c r="N2954" s="2" t="str" cm="1">
        <f t="array" ref="N2954">INDEX('BD product'!A:D,M2954,2)</f>
        <v>Furniture</v>
      </c>
    </row>
    <row r="2955" spans="1:14" x14ac:dyDescent="0.3">
      <c r="A2955" s="3" t="s">
        <v>5054</v>
      </c>
      <c r="B2955" s="4">
        <v>43051</v>
      </c>
      <c r="C2955" s="12" t="str">
        <f t="shared" si="46"/>
        <v>2017/11</v>
      </c>
      <c r="D2955" s="4">
        <v>43051</v>
      </c>
      <c r="E2955" s="3" t="s">
        <v>41</v>
      </c>
      <c r="F2955" s="3" t="s">
        <v>5055</v>
      </c>
      <c r="G2955" s="3" t="s">
        <v>1984</v>
      </c>
      <c r="H2955" s="5">
        <v>792</v>
      </c>
      <c r="I2955" s="2">
        <v>2</v>
      </c>
      <c r="J2955" s="2">
        <v>2</v>
      </c>
      <c r="K2955" s="2">
        <v>6.93E-2</v>
      </c>
      <c r="L2955" s="18" t="str">
        <f>VLOOKUP(F2955,'BD customers'!$1:$1048576,2,FALSE)</f>
        <v>Eugene Moren</v>
      </c>
      <c r="M2955" s="2">
        <f>MATCH(orders[[#This Row],[Product ID]],'BD product'!A:A,0)</f>
        <v>502</v>
      </c>
      <c r="N2955" s="2" t="str" cm="1">
        <f t="array" ref="N2955">INDEX('BD product'!A:D,M2955,2)</f>
        <v>Technology</v>
      </c>
    </row>
    <row r="2956" spans="1:14" x14ac:dyDescent="0.3">
      <c r="A2956" s="3" t="s">
        <v>5054</v>
      </c>
      <c r="B2956" s="4">
        <v>43051</v>
      </c>
      <c r="C2956" s="12" t="str">
        <f t="shared" si="46"/>
        <v>2017/11</v>
      </c>
      <c r="D2956" s="4">
        <v>43051</v>
      </c>
      <c r="E2956" s="3" t="s">
        <v>41</v>
      </c>
      <c r="F2956" s="3" t="s">
        <v>5055</v>
      </c>
      <c r="G2956" s="3" t="s">
        <v>5060</v>
      </c>
      <c r="H2956" s="5">
        <v>671984</v>
      </c>
      <c r="I2956" s="2">
        <v>2</v>
      </c>
      <c r="J2956" s="2">
        <v>2</v>
      </c>
      <c r="K2956" s="2">
        <v>50.398800000000001</v>
      </c>
      <c r="L2956" s="18" t="str">
        <f>VLOOKUP(F2956,'BD customers'!$1:$1048576,2,FALSE)</f>
        <v>Eugene Moren</v>
      </c>
      <c r="M2956" s="2">
        <f>MATCH(orders[[#This Row],[Product ID]],'BD product'!A:A,0)</f>
        <v>1463</v>
      </c>
      <c r="N2956" s="2" t="str" cm="1">
        <f t="array" ref="N2956">INDEX('BD product'!A:D,M2956,2)</f>
        <v>Technology</v>
      </c>
    </row>
    <row r="2957" spans="1:14" x14ac:dyDescent="0.3">
      <c r="A2957" s="3" t="s">
        <v>5062</v>
      </c>
      <c r="B2957" s="4">
        <v>42600</v>
      </c>
      <c r="C2957" s="12" t="str">
        <f t="shared" si="46"/>
        <v>2016/08</v>
      </c>
      <c r="D2957" s="4">
        <v>42606</v>
      </c>
      <c r="E2957" s="3" t="s">
        <v>21</v>
      </c>
      <c r="F2957" s="3" t="s">
        <v>568</v>
      </c>
      <c r="G2957" s="3" t="s">
        <v>3085</v>
      </c>
      <c r="H2957" s="5">
        <v>3999</v>
      </c>
      <c r="I2957" s="2">
        <v>1</v>
      </c>
      <c r="J2957" s="2">
        <v>0</v>
      </c>
      <c r="K2957" s="2">
        <v>11.597099999999999</v>
      </c>
      <c r="L2957" s="18" t="str">
        <f>VLOOKUP(F2957,'BD customers'!$1:$1048576,2,FALSE)</f>
        <v>Greg Guthrie</v>
      </c>
      <c r="M2957" s="2">
        <f>MATCH(orders[[#This Row],[Product ID]],'BD product'!A:A,0)</f>
        <v>886</v>
      </c>
      <c r="N2957" s="2" t="str" cm="1">
        <f t="array" ref="N2957">INDEX('BD product'!A:D,M2957,2)</f>
        <v>Technology</v>
      </c>
    </row>
    <row r="2958" spans="1:14" x14ac:dyDescent="0.3">
      <c r="A2958" s="3" t="s">
        <v>5063</v>
      </c>
      <c r="B2958" s="4">
        <v>42913</v>
      </c>
      <c r="C2958" s="12" t="str">
        <f t="shared" si="46"/>
        <v>2017/06</v>
      </c>
      <c r="D2958" s="4">
        <v>42920</v>
      </c>
      <c r="E2958" s="3" t="s">
        <v>21</v>
      </c>
      <c r="F2958" s="3" t="s">
        <v>5064</v>
      </c>
      <c r="G2958" s="3" t="s">
        <v>1890</v>
      </c>
      <c r="H2958" s="5">
        <v>191646</v>
      </c>
      <c r="I2958" s="2">
        <v>3</v>
      </c>
      <c r="J2958" s="2">
        <v>1</v>
      </c>
      <c r="K2958" s="2">
        <v>3.1941000000000002</v>
      </c>
      <c r="L2958" s="18" t="str">
        <f>VLOOKUP(F2958,'BD customers'!$1:$1048576,2,FALSE)</f>
        <v>Michelle Arnett</v>
      </c>
      <c r="M2958" s="2">
        <f>MATCH(orders[[#This Row],[Product ID]],'BD product'!A:A,0)</f>
        <v>476</v>
      </c>
      <c r="N2958" s="2" t="str" cm="1">
        <f t="array" ref="N2958">INDEX('BD product'!A:D,M2958,2)</f>
        <v>Furniture</v>
      </c>
    </row>
    <row r="2959" spans="1:14" x14ac:dyDescent="0.3">
      <c r="A2959" s="3" t="s">
        <v>5065</v>
      </c>
      <c r="B2959" s="4">
        <v>42859</v>
      </c>
      <c r="C2959" s="12" t="str">
        <f t="shared" si="46"/>
        <v>2017/05</v>
      </c>
      <c r="D2959" s="4">
        <v>42864</v>
      </c>
      <c r="E2959" s="3" t="s">
        <v>21</v>
      </c>
      <c r="F2959" s="3" t="s">
        <v>1221</v>
      </c>
      <c r="G2959" s="3" t="s">
        <v>60</v>
      </c>
      <c r="H2959" s="5">
        <v>2313</v>
      </c>
      <c r="I2959" s="2">
        <v>1</v>
      </c>
      <c r="J2959" s="2">
        <v>7</v>
      </c>
      <c r="K2959" s="2">
        <v>-1.9275</v>
      </c>
      <c r="L2959" s="18" t="str">
        <f>VLOOKUP(F2959,'BD customers'!$1:$1048576,2,FALSE)</f>
        <v>Shahid Hopkins</v>
      </c>
      <c r="M2959" s="2">
        <f>MATCH(orders[[#This Row],[Product ID]],'BD product'!A:A,0)</f>
        <v>10</v>
      </c>
      <c r="N2959" s="2" t="str" cm="1">
        <f t="array" ref="N2959">INDEX('BD product'!A:D,M2959,2)</f>
        <v>Office Supplies</v>
      </c>
    </row>
    <row r="2960" spans="1:14" x14ac:dyDescent="0.3">
      <c r="A2960" s="3" t="s">
        <v>5066</v>
      </c>
      <c r="B2960" s="4">
        <v>42362</v>
      </c>
      <c r="C2960" s="12" t="str">
        <f t="shared" si="46"/>
        <v>2015/12</v>
      </c>
      <c r="D2960" s="4">
        <v>42367</v>
      </c>
      <c r="E2960" s="3" t="s">
        <v>21</v>
      </c>
      <c r="F2960" s="3" t="s">
        <v>3283</v>
      </c>
      <c r="G2960" s="3" t="s">
        <v>2870</v>
      </c>
      <c r="H2960" s="5">
        <v>19936</v>
      </c>
      <c r="I2960" s="2">
        <v>4</v>
      </c>
      <c r="J2960" s="2">
        <v>2</v>
      </c>
      <c r="K2960" s="2">
        <v>7.2267999999999999</v>
      </c>
      <c r="L2960" s="18" t="str">
        <f>VLOOKUP(F2960,'BD customers'!$1:$1048576,2,FALSE)</f>
        <v>Kean Takahito</v>
      </c>
      <c r="M2960" s="2">
        <f>MATCH(orders[[#This Row],[Product ID]],'BD product'!A:A,0)</f>
        <v>801</v>
      </c>
      <c r="N2960" s="2" t="str" cm="1">
        <f t="array" ref="N2960">INDEX('BD product'!A:D,M2960,2)</f>
        <v>Office Supplies</v>
      </c>
    </row>
    <row r="2961" spans="1:14" x14ac:dyDescent="0.3">
      <c r="A2961" s="3" t="s">
        <v>5066</v>
      </c>
      <c r="B2961" s="4">
        <v>42362</v>
      </c>
      <c r="C2961" s="12" t="str">
        <f t="shared" si="46"/>
        <v>2015/12</v>
      </c>
      <c r="D2961" s="4">
        <v>42367</v>
      </c>
      <c r="E2961" s="3" t="s">
        <v>21</v>
      </c>
      <c r="F2961" s="3" t="s">
        <v>3283</v>
      </c>
      <c r="G2961" s="3" t="s">
        <v>1181</v>
      </c>
      <c r="H2961" s="5">
        <v>4592</v>
      </c>
      <c r="I2961" s="2">
        <v>4</v>
      </c>
      <c r="J2961" s="2">
        <v>0</v>
      </c>
      <c r="K2961" s="2">
        <v>21.5824</v>
      </c>
      <c r="L2961" s="18" t="str">
        <f>VLOOKUP(F2961,'BD customers'!$1:$1048576,2,FALSE)</f>
        <v>Kean Takahito</v>
      </c>
      <c r="M2961" s="2">
        <f>MATCH(orders[[#This Row],[Product ID]],'BD product'!A:A,0)</f>
        <v>273</v>
      </c>
      <c r="N2961" s="2" t="str" cm="1">
        <f t="array" ref="N2961">INDEX('BD product'!A:D,M2961,2)</f>
        <v>Office Supplies</v>
      </c>
    </row>
    <row r="2962" spans="1:14" x14ac:dyDescent="0.3">
      <c r="A2962" s="3" t="s">
        <v>5067</v>
      </c>
      <c r="B2962" s="4">
        <v>42851</v>
      </c>
      <c r="C2962" s="12" t="str">
        <f t="shared" si="46"/>
        <v>2017/04</v>
      </c>
      <c r="D2962" s="4">
        <v>42856</v>
      </c>
      <c r="E2962" s="3" t="s">
        <v>21</v>
      </c>
      <c r="F2962" s="3" t="s">
        <v>1344</v>
      </c>
      <c r="G2962" s="3" t="s">
        <v>3362</v>
      </c>
      <c r="H2962" s="5">
        <v>2034</v>
      </c>
      <c r="I2962" s="2">
        <v>3</v>
      </c>
      <c r="J2962" s="2">
        <v>0</v>
      </c>
      <c r="K2962" s="2">
        <v>9.3564000000000007</v>
      </c>
      <c r="L2962" s="18" t="str">
        <f>VLOOKUP(F2962,'BD customers'!$1:$1048576,2,FALSE)</f>
        <v>Philisse Overcash</v>
      </c>
      <c r="M2962" s="2">
        <f>MATCH(orders[[#This Row],[Product ID]],'BD product'!A:A,0)</f>
        <v>989</v>
      </c>
      <c r="N2962" s="2" t="str" cm="1">
        <f t="array" ref="N2962">INDEX('BD product'!A:D,M2962,2)</f>
        <v>Office Supplies</v>
      </c>
    </row>
    <row r="2963" spans="1:14" x14ac:dyDescent="0.3">
      <c r="A2963" s="3" t="s">
        <v>5067</v>
      </c>
      <c r="B2963" s="4">
        <v>42851</v>
      </c>
      <c r="C2963" s="12" t="str">
        <f t="shared" si="46"/>
        <v>2017/04</v>
      </c>
      <c r="D2963" s="4">
        <v>42856</v>
      </c>
      <c r="E2963" s="3" t="s">
        <v>21</v>
      </c>
      <c r="F2963" s="3" t="s">
        <v>1344</v>
      </c>
      <c r="G2963" s="3" t="s">
        <v>3694</v>
      </c>
      <c r="H2963" s="5">
        <v>3928</v>
      </c>
      <c r="I2963" s="2">
        <v>8</v>
      </c>
      <c r="J2963" s="2">
        <v>0</v>
      </c>
      <c r="K2963" s="2">
        <v>19.247199999999999</v>
      </c>
      <c r="L2963" s="18" t="str">
        <f>VLOOKUP(F2963,'BD customers'!$1:$1048576,2,FALSE)</f>
        <v>Philisse Overcash</v>
      </c>
      <c r="M2963" s="2">
        <f>MATCH(orders[[#This Row],[Product ID]],'BD product'!A:A,0)</f>
        <v>1125</v>
      </c>
      <c r="N2963" s="2" t="str" cm="1">
        <f t="array" ref="N2963">INDEX('BD product'!A:D,M2963,2)</f>
        <v>Office Supplies</v>
      </c>
    </row>
    <row r="2964" spans="1:14" x14ac:dyDescent="0.3">
      <c r="A2964" s="3" t="s">
        <v>5068</v>
      </c>
      <c r="B2964" s="4">
        <v>43085</v>
      </c>
      <c r="C2964" s="12" t="str">
        <f t="shared" si="46"/>
        <v>2017/12</v>
      </c>
      <c r="D2964" s="4">
        <v>43090</v>
      </c>
      <c r="E2964" s="3" t="s">
        <v>11</v>
      </c>
      <c r="F2964" s="3" t="s">
        <v>5069</v>
      </c>
      <c r="G2964" s="3" t="s">
        <v>134</v>
      </c>
      <c r="H2964" s="5">
        <v>81568</v>
      </c>
      <c r="I2964" s="2">
        <v>2</v>
      </c>
      <c r="J2964" s="2">
        <v>2</v>
      </c>
      <c r="K2964" s="2">
        <v>9.1763999999999992</v>
      </c>
      <c r="L2964" s="18" t="str">
        <f>VLOOKUP(F2964,'BD customers'!$1:$1048576,2,FALSE)</f>
        <v>Andy Yotov</v>
      </c>
      <c r="M2964" s="2">
        <f>MATCH(orders[[#This Row],[Product ID]],'BD product'!A:A,0)</f>
        <v>25</v>
      </c>
      <c r="N2964" s="2" t="str" cm="1">
        <f t="array" ref="N2964">INDEX('BD product'!A:D,M2964,2)</f>
        <v>Furniture</v>
      </c>
    </row>
    <row r="2965" spans="1:14" x14ac:dyDescent="0.3">
      <c r="A2965" s="3" t="s">
        <v>5068</v>
      </c>
      <c r="B2965" s="4">
        <v>43085</v>
      </c>
      <c r="C2965" s="12" t="str">
        <f t="shared" si="46"/>
        <v>2017/12</v>
      </c>
      <c r="D2965" s="4">
        <v>43090</v>
      </c>
      <c r="E2965" s="3" t="s">
        <v>11</v>
      </c>
      <c r="F2965" s="3" t="s">
        <v>5069</v>
      </c>
      <c r="G2965" s="3" t="s">
        <v>763</v>
      </c>
      <c r="H2965" s="5">
        <v>97184</v>
      </c>
      <c r="I2965" s="2">
        <v>2</v>
      </c>
      <c r="J2965" s="2">
        <v>2</v>
      </c>
      <c r="K2965" s="2">
        <v>0.60740000000000005</v>
      </c>
      <c r="L2965" s="18" t="str">
        <f>VLOOKUP(F2965,'BD customers'!$1:$1048576,2,FALSE)</f>
        <v>Andy Yotov</v>
      </c>
      <c r="M2965" s="2">
        <f>MATCH(orders[[#This Row],[Product ID]],'BD product'!A:A,0)</f>
        <v>165</v>
      </c>
      <c r="N2965" s="2" t="str" cm="1">
        <f t="array" ref="N2965">INDEX('BD product'!A:D,M2965,2)</f>
        <v>Furniture</v>
      </c>
    </row>
    <row r="2966" spans="1:14" x14ac:dyDescent="0.3">
      <c r="A2966" s="3" t="s">
        <v>5068</v>
      </c>
      <c r="B2966" s="4">
        <v>43085</v>
      </c>
      <c r="C2966" s="12" t="str">
        <f t="shared" si="46"/>
        <v>2017/12</v>
      </c>
      <c r="D2966" s="4">
        <v>43090</v>
      </c>
      <c r="E2966" s="3" t="s">
        <v>11</v>
      </c>
      <c r="F2966" s="3" t="s">
        <v>5069</v>
      </c>
      <c r="G2966" s="3" t="s">
        <v>2057</v>
      </c>
      <c r="H2966" s="5">
        <v>2432</v>
      </c>
      <c r="I2966" s="2">
        <v>5</v>
      </c>
      <c r="J2966" s="2">
        <v>2</v>
      </c>
      <c r="K2966" s="2">
        <v>0.82079999999999997</v>
      </c>
      <c r="L2966" s="18" t="str">
        <f>VLOOKUP(F2966,'BD customers'!$1:$1048576,2,FALSE)</f>
        <v>Andy Yotov</v>
      </c>
      <c r="M2966" s="2">
        <f>MATCH(orders[[#This Row],[Product ID]],'BD product'!A:A,0)</f>
        <v>527</v>
      </c>
      <c r="N2966" s="2" t="str" cm="1">
        <f t="array" ref="N2966">INDEX('BD product'!A:D,M2966,2)</f>
        <v>Office Supplies</v>
      </c>
    </row>
    <row r="2967" spans="1:14" x14ac:dyDescent="0.3">
      <c r="A2967" s="3" t="s">
        <v>5068</v>
      </c>
      <c r="B2967" s="4">
        <v>43085</v>
      </c>
      <c r="C2967" s="12" t="str">
        <f t="shared" si="46"/>
        <v>2017/12</v>
      </c>
      <c r="D2967" s="4">
        <v>43090</v>
      </c>
      <c r="E2967" s="3" t="s">
        <v>11</v>
      </c>
      <c r="F2967" s="3" t="s">
        <v>5069</v>
      </c>
      <c r="G2967" s="3" t="s">
        <v>5070</v>
      </c>
      <c r="H2967" s="5">
        <v>1896</v>
      </c>
      <c r="I2967" s="2">
        <v>2</v>
      </c>
      <c r="J2967" s="2">
        <v>0</v>
      </c>
      <c r="K2967" s="2">
        <v>0.75839999999999996</v>
      </c>
      <c r="L2967" s="18" t="str">
        <f>VLOOKUP(F2967,'BD customers'!$1:$1048576,2,FALSE)</f>
        <v>Andy Yotov</v>
      </c>
      <c r="M2967" s="2">
        <f>MATCH(orders[[#This Row],[Product ID]],'BD product'!A:A,0)</f>
        <v>1464</v>
      </c>
      <c r="N2967" s="2" t="str" cm="1">
        <f t="array" ref="N2967">INDEX('BD product'!A:D,M2967,2)</f>
        <v>Furniture</v>
      </c>
    </row>
    <row r="2968" spans="1:14" x14ac:dyDescent="0.3">
      <c r="A2968" s="3" t="s">
        <v>5072</v>
      </c>
      <c r="B2968" s="4">
        <v>42000</v>
      </c>
      <c r="C2968" s="12" t="str">
        <f t="shared" si="46"/>
        <v>2014/12</v>
      </c>
      <c r="D2968" s="4">
        <v>42004</v>
      </c>
      <c r="E2968" s="3" t="s">
        <v>21</v>
      </c>
      <c r="F2968" s="3" t="s">
        <v>2918</v>
      </c>
      <c r="G2968" s="3" t="s">
        <v>3397</v>
      </c>
      <c r="H2968" s="5">
        <v>32952</v>
      </c>
      <c r="I2968" s="2">
        <v>6</v>
      </c>
      <c r="J2968" s="2">
        <v>6</v>
      </c>
      <c r="K2968" s="2">
        <v>-19.7712</v>
      </c>
      <c r="L2968" s="18" t="str">
        <f>VLOOKUP(F2968,'BD customers'!$1:$1048576,2,FALSE)</f>
        <v>Corey-Lock</v>
      </c>
      <c r="M2968" s="2">
        <f>MATCH(orders[[#This Row],[Product ID]],'BD product'!A:A,0)</f>
        <v>1003</v>
      </c>
      <c r="N2968" s="2" t="str" cm="1">
        <f t="array" ref="N2968">INDEX('BD product'!A:D,M2968,2)</f>
        <v>Furniture</v>
      </c>
    </row>
    <row r="2969" spans="1:14" x14ac:dyDescent="0.3">
      <c r="A2969" s="3" t="s">
        <v>5072</v>
      </c>
      <c r="B2969" s="4">
        <v>42000</v>
      </c>
      <c r="C2969" s="12" t="str">
        <f t="shared" si="46"/>
        <v>2014/12</v>
      </c>
      <c r="D2969" s="4">
        <v>42004</v>
      </c>
      <c r="E2969" s="3" t="s">
        <v>21</v>
      </c>
      <c r="F2969" s="3" t="s">
        <v>2918</v>
      </c>
      <c r="G2969" s="3" t="s">
        <v>3890</v>
      </c>
      <c r="H2969" s="5">
        <v>30016</v>
      </c>
      <c r="I2969" s="2">
        <v>4</v>
      </c>
      <c r="J2969" s="2">
        <v>2</v>
      </c>
      <c r="K2969" s="2">
        <v>3.0015999999999998</v>
      </c>
      <c r="L2969" s="18" t="str">
        <f>VLOOKUP(F2969,'BD customers'!$1:$1048576,2,FALSE)</f>
        <v>Corey-Lock</v>
      </c>
      <c r="M2969" s="2">
        <f>MATCH(orders[[#This Row],[Product ID]],'BD product'!A:A,0)</f>
        <v>1192</v>
      </c>
      <c r="N2969" s="2" t="str" cm="1">
        <f t="array" ref="N2969">INDEX('BD product'!A:D,M2969,2)</f>
        <v>Office Supplies</v>
      </c>
    </row>
    <row r="2970" spans="1:14" x14ac:dyDescent="0.3">
      <c r="A2970" s="3" t="s">
        <v>5073</v>
      </c>
      <c r="B2970" s="4">
        <v>43045</v>
      </c>
      <c r="C2970" s="12" t="str">
        <f t="shared" si="46"/>
        <v>2017/11</v>
      </c>
      <c r="D2970" s="4">
        <v>43048</v>
      </c>
      <c r="E2970" s="3" t="s">
        <v>11</v>
      </c>
      <c r="F2970" s="3" t="s">
        <v>933</v>
      </c>
      <c r="G2970" s="3" t="s">
        <v>403</v>
      </c>
      <c r="H2970" s="5">
        <v>499584</v>
      </c>
      <c r="I2970" s="2">
        <v>3</v>
      </c>
      <c r="J2970" s="2">
        <v>2</v>
      </c>
      <c r="K2970" s="2">
        <v>43.7136</v>
      </c>
      <c r="L2970" s="18" t="str">
        <f>VLOOKUP(F2970,'BD customers'!$1:$1048576,2,FALSE)</f>
        <v>Jill Fjeld</v>
      </c>
      <c r="M2970" s="2">
        <f>MATCH(orders[[#This Row],[Product ID]],'BD product'!A:A,0)</f>
        <v>79</v>
      </c>
      <c r="N2970" s="2" t="str" cm="1">
        <f t="array" ref="N2970">INDEX('BD product'!A:D,M2970,2)</f>
        <v>Office Supplies</v>
      </c>
    </row>
    <row r="2971" spans="1:14" x14ac:dyDescent="0.3">
      <c r="A2971" s="3" t="s">
        <v>5073</v>
      </c>
      <c r="B2971" s="4">
        <v>43045</v>
      </c>
      <c r="C2971" s="12" t="str">
        <f t="shared" si="46"/>
        <v>2017/11</v>
      </c>
      <c r="D2971" s="4">
        <v>43048</v>
      </c>
      <c r="E2971" s="3" t="s">
        <v>11</v>
      </c>
      <c r="F2971" s="3" t="s">
        <v>933</v>
      </c>
      <c r="G2971" s="3" t="s">
        <v>2234</v>
      </c>
      <c r="H2971" s="5">
        <v>31104</v>
      </c>
      <c r="I2971" s="2">
        <v>6</v>
      </c>
      <c r="J2971" s="2">
        <v>2</v>
      </c>
      <c r="K2971" s="2">
        <v>10.8864</v>
      </c>
      <c r="L2971" s="18" t="str">
        <f>VLOOKUP(F2971,'BD customers'!$1:$1048576,2,FALSE)</f>
        <v>Jill Fjeld</v>
      </c>
      <c r="M2971" s="2">
        <f>MATCH(orders[[#This Row],[Product ID]],'BD product'!A:A,0)</f>
        <v>587</v>
      </c>
      <c r="N2971" s="2" t="str" cm="1">
        <f t="array" ref="N2971">INDEX('BD product'!A:D,M2971,2)</f>
        <v>Office Supplies</v>
      </c>
    </row>
    <row r="2972" spans="1:14" x14ac:dyDescent="0.3">
      <c r="A2972" s="3" t="s">
        <v>5073</v>
      </c>
      <c r="B2972" s="4">
        <v>43045</v>
      </c>
      <c r="C2972" s="12" t="str">
        <f t="shared" si="46"/>
        <v>2017/11</v>
      </c>
      <c r="D2972" s="4">
        <v>43048</v>
      </c>
      <c r="E2972" s="3" t="s">
        <v>11</v>
      </c>
      <c r="F2972" s="3" t="s">
        <v>933</v>
      </c>
      <c r="G2972" s="3" t="s">
        <v>2154</v>
      </c>
      <c r="H2972" s="5">
        <v>13272</v>
      </c>
      <c r="I2972" s="2">
        <v>8</v>
      </c>
      <c r="J2972" s="2">
        <v>7</v>
      </c>
      <c r="K2972" s="2">
        <v>-10.617599999999999</v>
      </c>
      <c r="L2972" s="18" t="str">
        <f>VLOOKUP(F2972,'BD customers'!$1:$1048576,2,FALSE)</f>
        <v>Jill Fjeld</v>
      </c>
      <c r="M2972" s="2">
        <f>MATCH(orders[[#This Row],[Product ID]],'BD product'!A:A,0)</f>
        <v>557</v>
      </c>
      <c r="N2972" s="2" t="str" cm="1">
        <f t="array" ref="N2972">INDEX('BD product'!A:D,M2972,2)</f>
        <v>Office Supplies</v>
      </c>
    </row>
    <row r="2973" spans="1:14" x14ac:dyDescent="0.3">
      <c r="A2973" s="3" t="s">
        <v>5073</v>
      </c>
      <c r="B2973" s="4">
        <v>43045</v>
      </c>
      <c r="C2973" s="12" t="str">
        <f t="shared" si="46"/>
        <v>2017/11</v>
      </c>
      <c r="D2973" s="4">
        <v>43048</v>
      </c>
      <c r="E2973" s="3" t="s">
        <v>11</v>
      </c>
      <c r="F2973" s="3" t="s">
        <v>933</v>
      </c>
      <c r="G2973" s="3" t="s">
        <v>4672</v>
      </c>
      <c r="H2973" s="5">
        <v>28272</v>
      </c>
      <c r="I2973" s="2">
        <v>2</v>
      </c>
      <c r="J2973" s="2">
        <v>2</v>
      </c>
      <c r="K2973" s="2">
        <v>6.3612000000000002</v>
      </c>
      <c r="L2973" s="18" t="str">
        <f>VLOOKUP(F2973,'BD customers'!$1:$1048576,2,FALSE)</f>
        <v>Jill Fjeld</v>
      </c>
      <c r="M2973" s="2">
        <f>MATCH(orders[[#This Row],[Product ID]],'BD product'!A:A,0)</f>
        <v>1383</v>
      </c>
      <c r="N2973" s="2" t="str" cm="1">
        <f t="array" ref="N2973">INDEX('BD product'!A:D,M2973,2)</f>
        <v>Furniture</v>
      </c>
    </row>
    <row r="2974" spans="1:14" x14ac:dyDescent="0.3">
      <c r="A2974" s="3" t="s">
        <v>5073</v>
      </c>
      <c r="B2974" s="4">
        <v>43045</v>
      </c>
      <c r="C2974" s="12" t="str">
        <f t="shared" si="46"/>
        <v>2017/11</v>
      </c>
      <c r="D2974" s="4">
        <v>43048</v>
      </c>
      <c r="E2974" s="3" t="s">
        <v>11</v>
      </c>
      <c r="F2974" s="3" t="s">
        <v>933</v>
      </c>
      <c r="G2974" s="3" t="s">
        <v>1836</v>
      </c>
      <c r="H2974" s="5">
        <v>259136</v>
      </c>
      <c r="I2974" s="2">
        <v>4</v>
      </c>
      <c r="J2974" s="2">
        <v>2</v>
      </c>
      <c r="K2974" s="2">
        <v>-51.827199999999998</v>
      </c>
      <c r="L2974" s="18" t="str">
        <f>VLOOKUP(F2974,'BD customers'!$1:$1048576,2,FALSE)</f>
        <v>Jill Fjeld</v>
      </c>
      <c r="M2974" s="2">
        <f>MATCH(orders[[#This Row],[Product ID]],'BD product'!A:A,0)</f>
        <v>461</v>
      </c>
      <c r="N2974" s="2" t="str" cm="1">
        <f t="array" ref="N2974">INDEX('BD product'!A:D,M2974,2)</f>
        <v>Office Supplies</v>
      </c>
    </row>
    <row r="2975" spans="1:14" x14ac:dyDescent="0.3">
      <c r="A2975" s="3" t="s">
        <v>5074</v>
      </c>
      <c r="B2975" s="4">
        <v>43085</v>
      </c>
      <c r="C2975" s="12" t="str">
        <f t="shared" si="46"/>
        <v>2017/12</v>
      </c>
      <c r="D2975" s="4">
        <v>43089</v>
      </c>
      <c r="E2975" s="3" t="s">
        <v>21</v>
      </c>
      <c r="F2975" s="3" t="s">
        <v>1823</v>
      </c>
      <c r="G2975" s="3" t="s">
        <v>3055</v>
      </c>
      <c r="H2975" s="5">
        <v>108</v>
      </c>
      <c r="I2975" s="2">
        <v>5</v>
      </c>
      <c r="J2975" s="2">
        <v>0</v>
      </c>
      <c r="K2975" s="2">
        <v>0.51839999999999997</v>
      </c>
      <c r="L2975" s="18" t="str">
        <f>VLOOKUP(F2975,'BD customers'!$1:$1048576,2,FALSE)</f>
        <v>Andrew Roberts</v>
      </c>
      <c r="M2975" s="2">
        <f>MATCH(orders[[#This Row],[Product ID]],'BD product'!A:A,0)</f>
        <v>872</v>
      </c>
      <c r="N2975" s="2" t="str" cm="1">
        <f t="array" ref="N2975">INDEX('BD product'!A:D,M2975,2)</f>
        <v>Office Supplies</v>
      </c>
    </row>
    <row r="2976" spans="1:14" x14ac:dyDescent="0.3">
      <c r="A2976" s="3" t="s">
        <v>5075</v>
      </c>
      <c r="B2976" s="4">
        <v>42131</v>
      </c>
      <c r="C2976" s="12" t="str">
        <f t="shared" si="46"/>
        <v>2015/05</v>
      </c>
      <c r="D2976" s="4">
        <v>42136</v>
      </c>
      <c r="E2976" s="3" t="s">
        <v>21</v>
      </c>
      <c r="F2976" s="3" t="s">
        <v>55</v>
      </c>
      <c r="G2976" s="3" t="s">
        <v>2326</v>
      </c>
      <c r="H2976" s="5">
        <v>244006</v>
      </c>
      <c r="I2976" s="2">
        <v>2</v>
      </c>
      <c r="J2976" s="2">
        <v>3</v>
      </c>
      <c r="K2976" s="2">
        <v>-31.372199999999999</v>
      </c>
      <c r="L2976" s="18" t="str">
        <f>VLOOKUP(F2976,'BD customers'!$1:$1048576,2,FALSE)</f>
        <v>Anna Gayman</v>
      </c>
      <c r="M2976" s="2">
        <f>MATCH(orders[[#This Row],[Product ID]],'BD product'!A:A,0)</f>
        <v>618</v>
      </c>
      <c r="N2976" s="2" t="str" cm="1">
        <f t="array" ref="N2976">INDEX('BD product'!A:D,M2976,2)</f>
        <v>Furniture</v>
      </c>
    </row>
    <row r="2977" spans="1:14" x14ac:dyDescent="0.3">
      <c r="A2977" s="3" t="s">
        <v>5075</v>
      </c>
      <c r="B2977" s="4">
        <v>42131</v>
      </c>
      <c r="C2977" s="12" t="str">
        <f t="shared" si="46"/>
        <v>2015/05</v>
      </c>
      <c r="D2977" s="4">
        <v>42136</v>
      </c>
      <c r="E2977" s="3" t="s">
        <v>21</v>
      </c>
      <c r="F2977" s="3" t="s">
        <v>55</v>
      </c>
      <c r="G2977" s="3" t="s">
        <v>5076</v>
      </c>
      <c r="H2977" s="5">
        <v>15936</v>
      </c>
      <c r="I2977" s="2">
        <v>4</v>
      </c>
      <c r="J2977" s="2">
        <v>2</v>
      </c>
      <c r="K2977" s="2">
        <v>5.3784000000000001</v>
      </c>
      <c r="L2977" s="18" t="str">
        <f>VLOOKUP(F2977,'BD customers'!$1:$1048576,2,FALSE)</f>
        <v>Anna Gayman</v>
      </c>
      <c r="M2977" s="2">
        <f>MATCH(orders[[#This Row],[Product ID]],'BD product'!A:A,0)</f>
        <v>1465</v>
      </c>
      <c r="N2977" s="2" t="str" cm="1">
        <f t="array" ref="N2977">INDEX('BD product'!A:D,M2977,2)</f>
        <v>Office Supplies</v>
      </c>
    </row>
    <row r="2978" spans="1:14" x14ac:dyDescent="0.3">
      <c r="A2978" s="3" t="s">
        <v>5078</v>
      </c>
      <c r="B2978" s="4">
        <v>43073</v>
      </c>
      <c r="C2978" s="12" t="str">
        <f t="shared" si="46"/>
        <v>2017/12</v>
      </c>
      <c r="D2978" s="4">
        <v>43073</v>
      </c>
      <c r="E2978" s="3" t="s">
        <v>41</v>
      </c>
      <c r="F2978" s="3" t="s">
        <v>24</v>
      </c>
      <c r="G2978" s="3" t="s">
        <v>5079</v>
      </c>
      <c r="H2978" s="5">
        <v>188552</v>
      </c>
      <c r="I2978" s="2">
        <v>7</v>
      </c>
      <c r="J2978" s="2">
        <v>3</v>
      </c>
      <c r="K2978" s="2">
        <v>-2.6936</v>
      </c>
      <c r="L2978" s="18" t="str">
        <f>VLOOKUP(F2978,'BD customers'!$1:$1048576,2,FALSE)</f>
        <v>Darrin Van Huff</v>
      </c>
      <c r="M2978" s="2">
        <f>MATCH(orders[[#This Row],[Product ID]],'BD product'!A:A,0)</f>
        <v>1466</v>
      </c>
      <c r="N2978" s="2" t="str" cm="1">
        <f t="array" ref="N2978">INDEX('BD product'!A:D,M2978,2)</f>
        <v>Furniture</v>
      </c>
    </row>
    <row r="2979" spans="1:14" x14ac:dyDescent="0.3">
      <c r="A2979" s="3" t="s">
        <v>5081</v>
      </c>
      <c r="B2979" s="4">
        <v>43011</v>
      </c>
      <c r="C2979" s="12" t="str">
        <f t="shared" si="46"/>
        <v>2017/10</v>
      </c>
      <c r="D2979" s="4">
        <v>43016</v>
      </c>
      <c r="E2979" s="3" t="s">
        <v>11</v>
      </c>
      <c r="F2979" s="3" t="s">
        <v>401</v>
      </c>
      <c r="G2979" s="3" t="s">
        <v>3425</v>
      </c>
      <c r="H2979" s="5">
        <v>2258</v>
      </c>
      <c r="I2979" s="2">
        <v>2</v>
      </c>
      <c r="J2979" s="2">
        <v>0</v>
      </c>
      <c r="K2979" s="2">
        <v>5.8708</v>
      </c>
      <c r="L2979" s="18" t="str">
        <f>VLOOKUP(F2979,'BD customers'!$1:$1048576,2,FALSE)</f>
        <v>Hunter Lopez</v>
      </c>
      <c r="M2979" s="2">
        <f>MATCH(orders[[#This Row],[Product ID]],'BD product'!A:A,0)</f>
        <v>1013</v>
      </c>
      <c r="N2979" s="2" t="str" cm="1">
        <f t="array" ref="N2979">INDEX('BD product'!A:D,M2979,2)</f>
        <v>Office Supplies</v>
      </c>
    </row>
    <row r="2980" spans="1:14" x14ac:dyDescent="0.3">
      <c r="A2980" s="3" t="s">
        <v>5082</v>
      </c>
      <c r="B2980" s="4">
        <v>41652</v>
      </c>
      <c r="C2980" s="12" t="str">
        <f t="shared" si="46"/>
        <v>2014/01</v>
      </c>
      <c r="D2980" s="4">
        <v>41655</v>
      </c>
      <c r="E2980" s="3" t="s">
        <v>11</v>
      </c>
      <c r="F2980" s="3" t="s">
        <v>1864</v>
      </c>
      <c r="G2980" s="3" t="s">
        <v>5043</v>
      </c>
      <c r="H2980" s="5">
        <v>54594</v>
      </c>
      <c r="I2980" s="2">
        <v>6</v>
      </c>
      <c r="J2980" s="2">
        <v>0</v>
      </c>
      <c r="K2980" s="2">
        <v>87.350399999999993</v>
      </c>
      <c r="L2980" s="18" t="str">
        <f>VLOOKUP(F2980,'BD customers'!$1:$1048576,2,FALSE)</f>
        <v>Natalie DeCherney</v>
      </c>
      <c r="M2980" s="2">
        <f>MATCH(orders[[#This Row],[Product ID]],'BD product'!A:A,0)</f>
        <v>1457</v>
      </c>
      <c r="N2980" s="2" t="str" cm="1">
        <f t="array" ref="N2980">INDEX('BD product'!A:D,M2980,2)</f>
        <v>Furniture</v>
      </c>
    </row>
    <row r="2981" spans="1:14" x14ac:dyDescent="0.3">
      <c r="A2981" s="3" t="s">
        <v>5083</v>
      </c>
      <c r="B2981" s="4">
        <v>42167</v>
      </c>
      <c r="C2981" s="12" t="str">
        <f t="shared" si="46"/>
        <v>2015/06</v>
      </c>
      <c r="D2981" s="4">
        <v>42172</v>
      </c>
      <c r="E2981" s="3" t="s">
        <v>21</v>
      </c>
      <c r="F2981" s="3" t="s">
        <v>5084</v>
      </c>
      <c r="G2981" s="3" t="s">
        <v>5085</v>
      </c>
      <c r="H2981" s="5">
        <v>20736</v>
      </c>
      <c r="I2981" s="2">
        <v>4</v>
      </c>
      <c r="J2981" s="2">
        <v>2</v>
      </c>
      <c r="K2981" s="2">
        <v>7.2576000000000001</v>
      </c>
      <c r="L2981" s="18" t="str">
        <f>VLOOKUP(F2981,'BD customers'!$1:$1048576,2,FALSE)</f>
        <v>Giulietta Baptist</v>
      </c>
      <c r="M2981" s="2">
        <f>MATCH(orders[[#This Row],[Product ID]],'BD product'!A:A,0)</f>
        <v>1467</v>
      </c>
      <c r="N2981" s="2" t="str" cm="1">
        <f t="array" ref="N2981">INDEX('BD product'!A:D,M2981,2)</f>
        <v>Office Supplies</v>
      </c>
    </row>
    <row r="2982" spans="1:14" x14ac:dyDescent="0.3">
      <c r="A2982" s="3" t="s">
        <v>5083</v>
      </c>
      <c r="B2982" s="4">
        <v>42167</v>
      </c>
      <c r="C2982" s="12" t="str">
        <f t="shared" si="46"/>
        <v>2015/06</v>
      </c>
      <c r="D2982" s="4">
        <v>42172</v>
      </c>
      <c r="E2982" s="3" t="s">
        <v>21</v>
      </c>
      <c r="F2982" s="3" t="s">
        <v>5084</v>
      </c>
      <c r="G2982" s="3" t="s">
        <v>4120</v>
      </c>
      <c r="H2982" s="5">
        <v>43296</v>
      </c>
      <c r="I2982" s="2">
        <v>2</v>
      </c>
      <c r="J2982" s="2">
        <v>2</v>
      </c>
      <c r="K2982" s="2">
        <v>4.3296000000000001</v>
      </c>
      <c r="L2982" s="18" t="str">
        <f>VLOOKUP(F2982,'BD customers'!$1:$1048576,2,FALSE)</f>
        <v>Giulietta Baptist</v>
      </c>
      <c r="M2982" s="2">
        <f>MATCH(orders[[#This Row],[Product ID]],'BD product'!A:A,0)</f>
        <v>1253</v>
      </c>
      <c r="N2982" s="2" t="str" cm="1">
        <f t="array" ref="N2982">INDEX('BD product'!A:D,M2982,2)</f>
        <v>Furniture</v>
      </c>
    </row>
    <row r="2983" spans="1:14" x14ac:dyDescent="0.3">
      <c r="A2983" s="3" t="s">
        <v>5087</v>
      </c>
      <c r="B2983" s="4">
        <v>41832</v>
      </c>
      <c r="C2983" s="12" t="str">
        <f t="shared" si="46"/>
        <v>2014/07</v>
      </c>
      <c r="D2983" s="4">
        <v>41838</v>
      </c>
      <c r="E2983" s="3" t="s">
        <v>21</v>
      </c>
      <c r="F2983" s="3" t="s">
        <v>536</v>
      </c>
      <c r="G2983" s="3" t="s">
        <v>5079</v>
      </c>
      <c r="H2983" s="5">
        <v>123136</v>
      </c>
      <c r="I2983" s="2">
        <v>4</v>
      </c>
      <c r="J2983" s="2">
        <v>2</v>
      </c>
      <c r="K2983" s="2">
        <v>13.8528</v>
      </c>
      <c r="L2983" s="18" t="str">
        <f>VLOOKUP(F2983,'BD customers'!$1:$1048576,2,FALSE)</f>
        <v>Clay Ludtke</v>
      </c>
      <c r="M2983" s="2">
        <f>MATCH(orders[[#This Row],[Product ID]],'BD product'!A:A,0)</f>
        <v>1466</v>
      </c>
      <c r="N2983" s="2" t="str" cm="1">
        <f t="array" ref="N2983">INDEX('BD product'!A:D,M2983,2)</f>
        <v>Furniture</v>
      </c>
    </row>
    <row r="2984" spans="1:14" x14ac:dyDescent="0.3">
      <c r="A2984" s="3" t="s">
        <v>5087</v>
      </c>
      <c r="B2984" s="4">
        <v>41832</v>
      </c>
      <c r="C2984" s="12" t="str">
        <f t="shared" si="46"/>
        <v>2014/07</v>
      </c>
      <c r="D2984" s="4">
        <v>41838</v>
      </c>
      <c r="E2984" s="3" t="s">
        <v>21</v>
      </c>
      <c r="F2984" s="3" t="s">
        <v>536</v>
      </c>
      <c r="G2984" s="3" t="s">
        <v>2442</v>
      </c>
      <c r="H2984" s="5">
        <v>11264</v>
      </c>
      <c r="I2984" s="2">
        <v>4</v>
      </c>
      <c r="J2984" s="2">
        <v>2</v>
      </c>
      <c r="K2984" s="2">
        <v>3.8016000000000001</v>
      </c>
      <c r="L2984" s="18" t="str">
        <f>VLOOKUP(F2984,'BD customers'!$1:$1048576,2,FALSE)</f>
        <v>Clay Ludtke</v>
      </c>
      <c r="M2984" s="2">
        <f>MATCH(orders[[#This Row],[Product ID]],'BD product'!A:A,0)</f>
        <v>655</v>
      </c>
      <c r="N2984" s="2" t="str" cm="1">
        <f t="array" ref="N2984">INDEX('BD product'!A:D,M2984,2)</f>
        <v>Office Supplies</v>
      </c>
    </row>
    <row r="2985" spans="1:14" x14ac:dyDescent="0.3">
      <c r="A2985" s="3" t="s">
        <v>5088</v>
      </c>
      <c r="B2985" s="4">
        <v>41979</v>
      </c>
      <c r="C2985" s="12" t="str">
        <f t="shared" si="46"/>
        <v>2014/12</v>
      </c>
      <c r="D2985" s="4">
        <v>41984</v>
      </c>
      <c r="E2985" s="3" t="s">
        <v>11</v>
      </c>
      <c r="F2985" s="3" t="s">
        <v>546</v>
      </c>
      <c r="G2985" s="3" t="s">
        <v>1403</v>
      </c>
      <c r="H2985" s="5">
        <v>53424</v>
      </c>
      <c r="I2985" s="2">
        <v>3</v>
      </c>
      <c r="J2985" s="2">
        <v>2</v>
      </c>
      <c r="K2985" s="2">
        <v>4.6745999999999999</v>
      </c>
      <c r="L2985" s="18" t="str">
        <f>VLOOKUP(F2985,'BD customers'!$1:$1048576,2,FALSE)</f>
        <v>Ryan Crowe</v>
      </c>
      <c r="M2985" s="2">
        <f>MATCH(orders[[#This Row],[Product ID]],'BD product'!A:A,0)</f>
        <v>332</v>
      </c>
      <c r="N2985" s="2" t="str" cm="1">
        <f t="array" ref="N2985">INDEX('BD product'!A:D,M2985,2)</f>
        <v>Office Supplies</v>
      </c>
    </row>
    <row r="2986" spans="1:14" x14ac:dyDescent="0.3">
      <c r="A2986" s="3" t="s">
        <v>5088</v>
      </c>
      <c r="B2986" s="4">
        <v>41979</v>
      </c>
      <c r="C2986" s="12" t="str">
        <f t="shared" si="46"/>
        <v>2014/12</v>
      </c>
      <c r="D2986" s="4">
        <v>41984</v>
      </c>
      <c r="E2986" s="3" t="s">
        <v>11</v>
      </c>
      <c r="F2986" s="3" t="s">
        <v>546</v>
      </c>
      <c r="G2986" s="3" t="s">
        <v>4143</v>
      </c>
      <c r="H2986" s="5">
        <v>27549</v>
      </c>
      <c r="I2986" s="2">
        <v>1</v>
      </c>
      <c r="J2986" s="2">
        <v>5</v>
      </c>
      <c r="K2986" s="2">
        <v>-170.8038</v>
      </c>
      <c r="L2986" s="18" t="str">
        <f>VLOOKUP(F2986,'BD customers'!$1:$1048576,2,FALSE)</f>
        <v>Ryan Crowe</v>
      </c>
      <c r="M2986" s="2">
        <f>MATCH(orders[[#This Row],[Product ID]],'BD product'!A:A,0)</f>
        <v>1260</v>
      </c>
      <c r="N2986" s="2" t="str" cm="1">
        <f t="array" ref="N2986">INDEX('BD product'!A:D,M2986,2)</f>
        <v>Furniture</v>
      </c>
    </row>
    <row r="2987" spans="1:14" x14ac:dyDescent="0.3">
      <c r="A2987" s="3" t="s">
        <v>5089</v>
      </c>
      <c r="B2987" s="4">
        <v>42515</v>
      </c>
      <c r="C2987" s="12" t="str">
        <f t="shared" si="46"/>
        <v>2016/05</v>
      </c>
      <c r="D2987" s="4">
        <v>42520</v>
      </c>
      <c r="E2987" s="3" t="s">
        <v>21</v>
      </c>
      <c r="F2987" s="3" t="s">
        <v>5090</v>
      </c>
      <c r="G2987" s="3" t="s">
        <v>5091</v>
      </c>
      <c r="H2987" s="5">
        <v>2496</v>
      </c>
      <c r="I2987" s="2">
        <v>4</v>
      </c>
      <c r="J2987" s="2">
        <v>0</v>
      </c>
      <c r="K2987" s="2">
        <v>6.2399999999999997E-2</v>
      </c>
      <c r="L2987" s="18" t="str">
        <f>VLOOKUP(F2987,'BD customers'!$1:$1048576,2,FALSE)</f>
        <v>Julia Barnett</v>
      </c>
      <c r="M2987" s="2">
        <f>MATCH(orders[[#This Row],[Product ID]],'BD product'!A:A,0)</f>
        <v>1468</v>
      </c>
      <c r="N2987" s="2" t="str" cm="1">
        <f t="array" ref="N2987">INDEX('BD product'!A:D,M2987,2)</f>
        <v>Furniture</v>
      </c>
    </row>
    <row r="2988" spans="1:14" x14ac:dyDescent="0.3">
      <c r="A2988" s="3" t="s">
        <v>5089</v>
      </c>
      <c r="B2988" s="4">
        <v>42515</v>
      </c>
      <c r="C2988" s="12" t="str">
        <f t="shared" si="46"/>
        <v>2016/05</v>
      </c>
      <c r="D2988" s="4">
        <v>42520</v>
      </c>
      <c r="E2988" s="3" t="s">
        <v>21</v>
      </c>
      <c r="F2988" s="3" t="s">
        <v>5090</v>
      </c>
      <c r="G2988" s="3" t="s">
        <v>1520</v>
      </c>
      <c r="H2988" s="5">
        <v>1936</v>
      </c>
      <c r="I2988" s="2">
        <v>2</v>
      </c>
      <c r="J2988" s="2">
        <v>0</v>
      </c>
      <c r="K2988" s="2">
        <v>9.2927999999999997</v>
      </c>
      <c r="L2988" s="18" t="str">
        <f>VLOOKUP(F2988,'BD customers'!$1:$1048576,2,FALSE)</f>
        <v>Julia Barnett</v>
      </c>
      <c r="M2988" s="2">
        <f>MATCH(orders[[#This Row],[Product ID]],'BD product'!A:A,0)</f>
        <v>366</v>
      </c>
      <c r="N2988" s="2" t="str" cm="1">
        <f t="array" ref="N2988">INDEX('BD product'!A:D,M2988,2)</f>
        <v>Office Supplies</v>
      </c>
    </row>
    <row r="2989" spans="1:14" x14ac:dyDescent="0.3">
      <c r="A2989" s="3" t="s">
        <v>5089</v>
      </c>
      <c r="B2989" s="4">
        <v>42515</v>
      </c>
      <c r="C2989" s="12" t="str">
        <f t="shared" si="46"/>
        <v>2016/05</v>
      </c>
      <c r="D2989" s="4">
        <v>42520</v>
      </c>
      <c r="E2989" s="3" t="s">
        <v>21</v>
      </c>
      <c r="F2989" s="3" t="s">
        <v>5090</v>
      </c>
      <c r="G2989" s="3" t="s">
        <v>1729</v>
      </c>
      <c r="H2989" s="5">
        <v>126765</v>
      </c>
      <c r="I2989" s="2">
        <v>9</v>
      </c>
      <c r="J2989" s="2">
        <v>0</v>
      </c>
      <c r="K2989" s="2">
        <v>15.2118</v>
      </c>
      <c r="L2989" s="18" t="str">
        <f>VLOOKUP(F2989,'BD customers'!$1:$1048576,2,FALSE)</f>
        <v>Julia Barnett</v>
      </c>
      <c r="M2989" s="2">
        <f>MATCH(orders[[#This Row],[Product ID]],'BD product'!A:A,0)</f>
        <v>428</v>
      </c>
      <c r="N2989" s="2" t="str" cm="1">
        <f t="array" ref="N2989">INDEX('BD product'!A:D,M2989,2)</f>
        <v>Office Supplies</v>
      </c>
    </row>
    <row r="2990" spans="1:14" x14ac:dyDescent="0.3">
      <c r="A2990" s="3" t="s">
        <v>5093</v>
      </c>
      <c r="B2990" s="4">
        <v>42421</v>
      </c>
      <c r="C2990" s="12" t="str">
        <f t="shared" si="46"/>
        <v>2016/02</v>
      </c>
      <c r="D2990" s="4">
        <v>42426</v>
      </c>
      <c r="E2990" s="3" t="s">
        <v>11</v>
      </c>
      <c r="F2990" s="3" t="s">
        <v>4702</v>
      </c>
      <c r="G2990" s="3" t="s">
        <v>4843</v>
      </c>
      <c r="H2990" s="5">
        <v>1299</v>
      </c>
      <c r="I2990" s="2">
        <v>1</v>
      </c>
      <c r="J2990" s="2">
        <v>0</v>
      </c>
      <c r="K2990" s="2">
        <v>0.77939999999999998</v>
      </c>
      <c r="L2990" s="18" t="str">
        <f>VLOOKUP(F2990,'BD customers'!$1:$1048576,2,FALSE)</f>
        <v>Matthew Clasen</v>
      </c>
      <c r="M2990" s="2">
        <f>MATCH(orders[[#This Row],[Product ID]],'BD product'!A:A,0)</f>
        <v>1423</v>
      </c>
      <c r="N2990" s="2" t="str" cm="1">
        <f t="array" ref="N2990">INDEX('BD product'!A:D,M2990,2)</f>
        <v>Technology</v>
      </c>
    </row>
    <row r="2991" spans="1:14" x14ac:dyDescent="0.3">
      <c r="A2991" s="3" t="s">
        <v>5093</v>
      </c>
      <c r="B2991" s="4">
        <v>42421</v>
      </c>
      <c r="C2991" s="12" t="str">
        <f t="shared" si="46"/>
        <v>2016/02</v>
      </c>
      <c r="D2991" s="4">
        <v>42426</v>
      </c>
      <c r="E2991" s="3" t="s">
        <v>11</v>
      </c>
      <c r="F2991" s="3" t="s">
        <v>4702</v>
      </c>
      <c r="G2991" s="3" t="s">
        <v>5052</v>
      </c>
      <c r="H2991" s="5">
        <v>1856</v>
      </c>
      <c r="I2991" s="2">
        <v>4</v>
      </c>
      <c r="J2991" s="2">
        <v>2</v>
      </c>
      <c r="K2991" s="2">
        <v>0.64959999999999996</v>
      </c>
      <c r="L2991" s="18" t="str">
        <f>VLOOKUP(F2991,'BD customers'!$1:$1048576,2,FALSE)</f>
        <v>Matthew Clasen</v>
      </c>
      <c r="M2991" s="2">
        <f>MATCH(orders[[#This Row],[Product ID]],'BD product'!A:A,0)</f>
        <v>1460</v>
      </c>
      <c r="N2991" s="2" t="str" cm="1">
        <f t="array" ref="N2991">INDEX('BD product'!A:D,M2991,2)</f>
        <v>Office Supplies</v>
      </c>
    </row>
    <row r="2992" spans="1:14" x14ac:dyDescent="0.3">
      <c r="A2992" s="3" t="s">
        <v>5093</v>
      </c>
      <c r="B2992" s="4">
        <v>42421</v>
      </c>
      <c r="C2992" s="12" t="str">
        <f t="shared" si="46"/>
        <v>2016/02</v>
      </c>
      <c r="D2992" s="4">
        <v>42426</v>
      </c>
      <c r="E2992" s="3" t="s">
        <v>11</v>
      </c>
      <c r="F2992" s="3" t="s">
        <v>4702</v>
      </c>
      <c r="G2992" s="3" t="s">
        <v>1758</v>
      </c>
      <c r="H2992" s="5">
        <v>44915</v>
      </c>
      <c r="I2992" s="2">
        <v>5</v>
      </c>
      <c r="J2992" s="2">
        <v>0</v>
      </c>
      <c r="K2992" s="2">
        <v>0.89829999999999999</v>
      </c>
      <c r="L2992" s="18" t="str">
        <f>VLOOKUP(F2992,'BD customers'!$1:$1048576,2,FALSE)</f>
        <v>Matthew Clasen</v>
      </c>
      <c r="M2992" s="2">
        <f>MATCH(orders[[#This Row],[Product ID]],'BD product'!A:A,0)</f>
        <v>437</v>
      </c>
      <c r="N2992" s="2" t="str" cm="1">
        <f t="array" ref="N2992">INDEX('BD product'!A:D,M2992,2)</f>
        <v>Office Supplies</v>
      </c>
    </row>
    <row r="2993" spans="1:14" x14ac:dyDescent="0.3">
      <c r="A2993" s="3" t="s">
        <v>5093</v>
      </c>
      <c r="B2993" s="4">
        <v>42421</v>
      </c>
      <c r="C2993" s="12" t="str">
        <f t="shared" si="46"/>
        <v>2016/02</v>
      </c>
      <c r="D2993" s="4">
        <v>42426</v>
      </c>
      <c r="E2993" s="3" t="s">
        <v>11</v>
      </c>
      <c r="F2993" s="3" t="s">
        <v>4702</v>
      </c>
      <c r="G2993" s="3" t="s">
        <v>405</v>
      </c>
      <c r="H2993" s="5">
        <v>31248</v>
      </c>
      <c r="I2993" s="2">
        <v>7</v>
      </c>
      <c r="J2993" s="2">
        <v>2</v>
      </c>
      <c r="K2993" s="2">
        <v>10.9368</v>
      </c>
      <c r="L2993" s="18" t="str">
        <f>VLOOKUP(F2993,'BD customers'!$1:$1048576,2,FALSE)</f>
        <v>Matthew Clasen</v>
      </c>
      <c r="M2993" s="2">
        <f>MATCH(orders[[#This Row],[Product ID]],'BD product'!A:A,0)</f>
        <v>80</v>
      </c>
      <c r="N2993" s="2" t="str" cm="1">
        <f t="array" ref="N2993">INDEX('BD product'!A:D,M2993,2)</f>
        <v>Office Supplies</v>
      </c>
    </row>
    <row r="2994" spans="1:14" x14ac:dyDescent="0.3">
      <c r="A2994" s="3" t="s">
        <v>5094</v>
      </c>
      <c r="B2994" s="4">
        <v>42645</v>
      </c>
      <c r="C2994" s="12" t="str">
        <f t="shared" si="46"/>
        <v>2016/10</v>
      </c>
      <c r="D2994" s="4">
        <v>42649</v>
      </c>
      <c r="E2994" s="3" t="s">
        <v>21</v>
      </c>
      <c r="F2994" s="3" t="s">
        <v>4721</v>
      </c>
      <c r="G2994" s="3" t="s">
        <v>2175</v>
      </c>
      <c r="H2994" s="5">
        <v>6144</v>
      </c>
      <c r="I2994" s="2">
        <v>3</v>
      </c>
      <c r="J2994" s="2">
        <v>0</v>
      </c>
      <c r="K2994" s="2">
        <v>16.588799999999999</v>
      </c>
      <c r="L2994" s="18" t="str">
        <f>VLOOKUP(F2994,'BD customers'!$1:$1048576,2,FALSE)</f>
        <v>Tim Taslimi</v>
      </c>
      <c r="M2994" s="2">
        <f>MATCH(orders[[#This Row],[Product ID]],'BD product'!A:A,0)</f>
        <v>566</v>
      </c>
      <c r="N2994" s="2" t="str" cm="1">
        <f t="array" ref="N2994">INDEX('BD product'!A:D,M2994,2)</f>
        <v>Office Supplies</v>
      </c>
    </row>
    <row r="2995" spans="1:14" x14ac:dyDescent="0.3">
      <c r="A2995" s="3" t="s">
        <v>5095</v>
      </c>
      <c r="B2995" s="4">
        <v>42805</v>
      </c>
      <c r="C2995" s="12" t="str">
        <f t="shared" si="46"/>
        <v>2017/03</v>
      </c>
      <c r="D2995" s="4">
        <v>42811</v>
      </c>
      <c r="E2995" s="3" t="s">
        <v>21</v>
      </c>
      <c r="F2995" s="3" t="s">
        <v>723</v>
      </c>
      <c r="G2995" s="3" t="s">
        <v>3885</v>
      </c>
      <c r="H2995" s="5">
        <v>89592</v>
      </c>
      <c r="I2995" s="2">
        <v>4</v>
      </c>
      <c r="J2995" s="2">
        <v>0</v>
      </c>
      <c r="K2995" s="2">
        <v>421.08240000000001</v>
      </c>
      <c r="L2995" s="18" t="str">
        <f>VLOOKUP(F2995,'BD customers'!$1:$1048576,2,FALSE)</f>
        <v>Max Jones</v>
      </c>
      <c r="M2995" s="2">
        <f>MATCH(orders[[#This Row],[Product ID]],'BD product'!A:A,0)</f>
        <v>1190</v>
      </c>
      <c r="N2995" s="2" t="str" cm="1">
        <f t="array" ref="N2995">INDEX('BD product'!A:D,M2995,2)</f>
        <v>Office Supplies</v>
      </c>
    </row>
    <row r="2996" spans="1:14" x14ac:dyDescent="0.3">
      <c r="A2996" s="3" t="s">
        <v>5096</v>
      </c>
      <c r="B2996" s="4">
        <v>42622</v>
      </c>
      <c r="C2996" s="12" t="str">
        <f t="shared" si="46"/>
        <v>2016/09</v>
      </c>
      <c r="D2996" s="4">
        <v>42626</v>
      </c>
      <c r="E2996" s="3" t="s">
        <v>11</v>
      </c>
      <c r="F2996" s="3" t="s">
        <v>756</v>
      </c>
      <c r="G2996" s="3" t="s">
        <v>363</v>
      </c>
      <c r="H2996" s="5">
        <v>5536</v>
      </c>
      <c r="I2996" s="2">
        <v>4</v>
      </c>
      <c r="J2996" s="2">
        <v>2</v>
      </c>
      <c r="K2996" s="2">
        <v>1.8684000000000001</v>
      </c>
      <c r="L2996" s="18" t="str">
        <f>VLOOKUP(F2996,'BD customers'!$1:$1048576,2,FALSE)</f>
        <v>Annie Thurman</v>
      </c>
      <c r="M2996" s="2">
        <f>MATCH(orders[[#This Row],[Product ID]],'BD product'!A:A,0)</f>
        <v>70</v>
      </c>
      <c r="N2996" s="2" t="str" cm="1">
        <f t="array" ref="N2996">INDEX('BD product'!A:D,M2996,2)</f>
        <v>Office Supplies</v>
      </c>
    </row>
    <row r="2997" spans="1:14" x14ac:dyDescent="0.3">
      <c r="A2997" s="3" t="s">
        <v>5097</v>
      </c>
      <c r="B2997" s="4">
        <v>41834</v>
      </c>
      <c r="C2997" s="12" t="str">
        <f t="shared" si="46"/>
        <v>2014/07</v>
      </c>
      <c r="D2997" s="4">
        <v>41841</v>
      </c>
      <c r="E2997" s="3" t="s">
        <v>21</v>
      </c>
      <c r="F2997" s="3" t="s">
        <v>1540</v>
      </c>
      <c r="G2997" s="3" t="s">
        <v>43</v>
      </c>
      <c r="H2997" s="5">
        <v>5592</v>
      </c>
      <c r="I2997" s="2">
        <v>5</v>
      </c>
      <c r="J2997" s="2">
        <v>2</v>
      </c>
      <c r="K2997" s="2">
        <v>0.62909999999999999</v>
      </c>
      <c r="L2997" s="18" t="str">
        <f>VLOOKUP(F2997,'BD customers'!$1:$1048576,2,FALSE)</f>
        <v>Philip Brown</v>
      </c>
      <c r="M2997" s="2">
        <f>MATCH(orders[[#This Row],[Product ID]],'BD product'!A:A,0)</f>
        <v>6</v>
      </c>
      <c r="N2997" s="2" t="str" cm="1">
        <f t="array" ref="N2997">INDEX('BD product'!A:D,M2997,2)</f>
        <v>Office Supplies</v>
      </c>
    </row>
    <row r="2998" spans="1:14" x14ac:dyDescent="0.3">
      <c r="A2998" s="3" t="s">
        <v>5098</v>
      </c>
      <c r="B2998" s="4">
        <v>41811</v>
      </c>
      <c r="C2998" s="12" t="str">
        <f t="shared" si="46"/>
        <v>2014/06</v>
      </c>
      <c r="D2998" s="4">
        <v>41815</v>
      </c>
      <c r="E2998" s="3" t="s">
        <v>21</v>
      </c>
      <c r="F2998" s="3" t="s">
        <v>2735</v>
      </c>
      <c r="G2998" s="3" t="s">
        <v>2972</v>
      </c>
      <c r="H2998" s="5">
        <v>24896</v>
      </c>
      <c r="I2998" s="2">
        <v>4</v>
      </c>
      <c r="J2998" s="2">
        <v>2</v>
      </c>
      <c r="K2998" s="2">
        <v>8.4024000000000001</v>
      </c>
      <c r="L2998" s="18" t="str">
        <f>VLOOKUP(F2998,'BD customers'!$1:$1048576,2,FALSE)</f>
        <v>Natalie Webber</v>
      </c>
      <c r="M2998" s="2">
        <f>MATCH(orders[[#This Row],[Product ID]],'BD product'!A:A,0)</f>
        <v>839</v>
      </c>
      <c r="N2998" s="2" t="str" cm="1">
        <f t="array" ref="N2998">INDEX('BD product'!A:D,M2998,2)</f>
        <v>Office Supplies</v>
      </c>
    </row>
    <row r="2999" spans="1:14" x14ac:dyDescent="0.3">
      <c r="A2999" s="3" t="s">
        <v>5098</v>
      </c>
      <c r="B2999" s="4">
        <v>41811</v>
      </c>
      <c r="C2999" s="12" t="str">
        <f t="shared" si="46"/>
        <v>2014/06</v>
      </c>
      <c r="D2999" s="4">
        <v>41815</v>
      </c>
      <c r="E2999" s="3" t="s">
        <v>21</v>
      </c>
      <c r="F2999" s="3" t="s">
        <v>2735</v>
      </c>
      <c r="G2999" s="3" t="s">
        <v>5099</v>
      </c>
      <c r="H2999" s="5">
        <v>3984</v>
      </c>
      <c r="I2999" s="2">
        <v>1</v>
      </c>
      <c r="J2999" s="2">
        <v>2</v>
      </c>
      <c r="K2999" s="2">
        <v>0.64739999999999998</v>
      </c>
      <c r="L2999" s="18" t="str">
        <f>VLOOKUP(F2999,'BD customers'!$1:$1048576,2,FALSE)</f>
        <v>Natalie Webber</v>
      </c>
      <c r="M2999" s="2">
        <f>MATCH(orders[[#This Row],[Product ID]],'BD product'!A:A,0)</f>
        <v>1469</v>
      </c>
      <c r="N2999" s="2" t="str" cm="1">
        <f t="array" ref="N2999">INDEX('BD product'!A:D,M2999,2)</f>
        <v>Furniture</v>
      </c>
    </row>
    <row r="3000" spans="1:14" x14ac:dyDescent="0.3">
      <c r="A3000" s="3" t="s">
        <v>5098</v>
      </c>
      <c r="B3000" s="4">
        <v>41811</v>
      </c>
      <c r="C3000" s="12" t="str">
        <f t="shared" si="46"/>
        <v>2014/06</v>
      </c>
      <c r="D3000" s="4">
        <v>41815</v>
      </c>
      <c r="E3000" s="3" t="s">
        <v>21</v>
      </c>
      <c r="F3000" s="3" t="s">
        <v>2735</v>
      </c>
      <c r="G3000" s="3" t="s">
        <v>1085</v>
      </c>
      <c r="H3000" s="5">
        <v>95968</v>
      </c>
      <c r="I3000" s="2">
        <v>4</v>
      </c>
      <c r="J3000" s="2">
        <v>2</v>
      </c>
      <c r="K3000" s="2">
        <v>28.790400000000002</v>
      </c>
      <c r="L3000" s="18" t="str">
        <f>VLOOKUP(F3000,'BD customers'!$1:$1048576,2,FALSE)</f>
        <v>Natalie Webber</v>
      </c>
      <c r="M3000" s="2">
        <f>MATCH(orders[[#This Row],[Product ID]],'BD product'!A:A,0)</f>
        <v>248</v>
      </c>
      <c r="N3000" s="2" t="str" cm="1">
        <f t="array" ref="N3000">INDEX('BD product'!A:D,M3000,2)</f>
        <v>Technology</v>
      </c>
    </row>
    <row r="3001" spans="1:14" x14ac:dyDescent="0.3">
      <c r="A3001" s="3" t="s">
        <v>5098</v>
      </c>
      <c r="B3001" s="4">
        <v>41811</v>
      </c>
      <c r="C3001" s="12" t="str">
        <f t="shared" si="46"/>
        <v>2014/06</v>
      </c>
      <c r="D3001" s="4">
        <v>41815</v>
      </c>
      <c r="E3001" s="3" t="s">
        <v>21</v>
      </c>
      <c r="F3001" s="3" t="s">
        <v>2735</v>
      </c>
      <c r="G3001" s="3" t="s">
        <v>5101</v>
      </c>
      <c r="H3001" s="5">
        <v>206991</v>
      </c>
      <c r="I3001" s="2">
        <v>3</v>
      </c>
      <c r="J3001" s="2">
        <v>7</v>
      </c>
      <c r="K3001" s="2">
        <v>-172.49250000000001</v>
      </c>
      <c r="L3001" s="18" t="str">
        <f>VLOOKUP(F3001,'BD customers'!$1:$1048576,2,FALSE)</f>
        <v>Natalie Webber</v>
      </c>
      <c r="M3001" s="2">
        <f>MATCH(orders[[#This Row],[Product ID]],'BD product'!A:A,0)</f>
        <v>1470</v>
      </c>
      <c r="N3001" s="2" t="str" cm="1">
        <f t="array" ref="N3001">INDEX('BD product'!A:D,M3001,2)</f>
        <v>Technology</v>
      </c>
    </row>
    <row r="3002" spans="1:14" x14ac:dyDescent="0.3">
      <c r="A3002" s="3" t="s">
        <v>5098</v>
      </c>
      <c r="B3002" s="4">
        <v>41811</v>
      </c>
      <c r="C3002" s="12" t="str">
        <f t="shared" si="46"/>
        <v>2014/06</v>
      </c>
      <c r="D3002" s="4">
        <v>41815</v>
      </c>
      <c r="E3002" s="3" t="s">
        <v>21</v>
      </c>
      <c r="F3002" s="3" t="s">
        <v>2735</v>
      </c>
      <c r="G3002" s="3" t="s">
        <v>3663</v>
      </c>
      <c r="H3002" s="5">
        <v>44416</v>
      </c>
      <c r="I3002" s="2">
        <v>2</v>
      </c>
      <c r="J3002" s="2">
        <v>2</v>
      </c>
      <c r="K3002" s="2">
        <v>3.8864000000000001</v>
      </c>
      <c r="L3002" s="18" t="str">
        <f>VLOOKUP(F3002,'BD customers'!$1:$1048576,2,FALSE)</f>
        <v>Natalie Webber</v>
      </c>
      <c r="M3002" s="2">
        <f>MATCH(orders[[#This Row],[Product ID]],'BD product'!A:A,0)</f>
        <v>1111</v>
      </c>
      <c r="N3002" s="2" t="str" cm="1">
        <f t="array" ref="N3002">INDEX('BD product'!A:D,M3002,2)</f>
        <v>Office Supplies</v>
      </c>
    </row>
    <row r="3003" spans="1:14" x14ac:dyDescent="0.3">
      <c r="A3003" s="3" t="s">
        <v>5098</v>
      </c>
      <c r="B3003" s="4">
        <v>41811</v>
      </c>
      <c r="C3003" s="12" t="str">
        <f t="shared" si="46"/>
        <v>2014/06</v>
      </c>
      <c r="D3003" s="4">
        <v>41815</v>
      </c>
      <c r="E3003" s="3" t="s">
        <v>21</v>
      </c>
      <c r="F3003" s="3" t="s">
        <v>2735</v>
      </c>
      <c r="G3003" s="3" t="s">
        <v>1953</v>
      </c>
      <c r="H3003" s="5">
        <v>9006</v>
      </c>
      <c r="I3003" s="2">
        <v>2</v>
      </c>
      <c r="J3003" s="2">
        <v>7</v>
      </c>
      <c r="K3003" s="2">
        <v>-7.2047999999999996</v>
      </c>
      <c r="L3003" s="18" t="str">
        <f>VLOOKUP(F3003,'BD customers'!$1:$1048576,2,FALSE)</f>
        <v>Natalie Webber</v>
      </c>
      <c r="M3003" s="2">
        <f>MATCH(orders[[#This Row],[Product ID]],'BD product'!A:A,0)</f>
        <v>493</v>
      </c>
      <c r="N3003" s="2" t="str" cm="1">
        <f t="array" ref="N3003">INDEX('BD product'!A:D,M3003,2)</f>
        <v>Office Supplies</v>
      </c>
    </row>
    <row r="3004" spans="1:14" x14ac:dyDescent="0.3">
      <c r="A3004" s="3" t="s">
        <v>5103</v>
      </c>
      <c r="B3004" s="4">
        <v>42190</v>
      </c>
      <c r="C3004" s="12" t="str">
        <f t="shared" si="46"/>
        <v>2015/07</v>
      </c>
      <c r="D3004" s="4">
        <v>42195</v>
      </c>
      <c r="E3004" s="3" t="s">
        <v>21</v>
      </c>
      <c r="F3004" s="3" t="s">
        <v>1478</v>
      </c>
      <c r="G3004" s="3" t="s">
        <v>5104</v>
      </c>
      <c r="H3004" s="5">
        <v>190</v>
      </c>
      <c r="I3004" s="2">
        <v>5</v>
      </c>
      <c r="J3004" s="2">
        <v>0</v>
      </c>
      <c r="K3004" s="2">
        <v>8.9300000000000004E-2</v>
      </c>
      <c r="L3004" s="18" t="str">
        <f>VLOOKUP(F3004,'BD customers'!$1:$1048576,2,FALSE)</f>
        <v>Victor Preis</v>
      </c>
      <c r="M3004" s="2">
        <f>MATCH(orders[[#This Row],[Product ID]],'BD product'!A:A,0)</f>
        <v>1471</v>
      </c>
      <c r="N3004" s="2" t="str" cm="1">
        <f t="array" ref="N3004">INDEX('BD product'!A:D,M3004,2)</f>
        <v>Office Supplies</v>
      </c>
    </row>
    <row r="3005" spans="1:14" x14ac:dyDescent="0.3">
      <c r="A3005" s="3" t="s">
        <v>5106</v>
      </c>
      <c r="B3005" s="4">
        <v>43085</v>
      </c>
      <c r="C3005" s="12" t="str">
        <f t="shared" si="46"/>
        <v>2017/12</v>
      </c>
      <c r="D3005" s="4">
        <v>43092</v>
      </c>
      <c r="E3005" s="3" t="s">
        <v>21</v>
      </c>
      <c r="F3005" s="3" t="s">
        <v>2258</v>
      </c>
      <c r="G3005" s="3" t="s">
        <v>3696</v>
      </c>
      <c r="H3005" s="5">
        <v>33376</v>
      </c>
      <c r="I3005" s="2">
        <v>4</v>
      </c>
      <c r="J3005" s="2">
        <v>2</v>
      </c>
      <c r="K3005" s="2">
        <v>0.1043</v>
      </c>
      <c r="L3005" s="18" t="str">
        <f>VLOOKUP(F3005,'BD customers'!$1:$1048576,2,FALSE)</f>
        <v>Ross DeVincentis</v>
      </c>
      <c r="M3005" s="2">
        <f>MATCH(orders[[#This Row],[Product ID]],'BD product'!A:A,0)</f>
        <v>1126</v>
      </c>
      <c r="N3005" s="2" t="str" cm="1">
        <f t="array" ref="N3005">INDEX('BD product'!A:D,M3005,2)</f>
        <v>Office Supplies</v>
      </c>
    </row>
    <row r="3006" spans="1:14" x14ac:dyDescent="0.3">
      <c r="A3006" s="3" t="s">
        <v>5107</v>
      </c>
      <c r="B3006" s="4">
        <v>42621</v>
      </c>
      <c r="C3006" s="12" t="str">
        <f t="shared" si="46"/>
        <v>2016/09</v>
      </c>
      <c r="D3006" s="4">
        <v>42623</v>
      </c>
      <c r="E3006" s="3" t="s">
        <v>64</v>
      </c>
      <c r="F3006" s="3" t="s">
        <v>5108</v>
      </c>
      <c r="G3006" s="3" t="s">
        <v>5109</v>
      </c>
      <c r="H3006" s="5">
        <v>20748</v>
      </c>
      <c r="I3006" s="2">
        <v>1</v>
      </c>
      <c r="J3006" s="2">
        <v>0</v>
      </c>
      <c r="K3006" s="2">
        <v>6.2244000000000002</v>
      </c>
      <c r="L3006" s="18" t="str">
        <f>VLOOKUP(F3006,'BD customers'!$1:$1048576,2,FALSE)</f>
        <v>Michael Grace</v>
      </c>
      <c r="M3006" s="2">
        <f>MATCH(orders[[#This Row],[Product ID]],'BD product'!A:A,0)</f>
        <v>1472</v>
      </c>
      <c r="N3006" s="2" t="str" cm="1">
        <f t="array" ref="N3006">INDEX('BD product'!A:D,M3006,2)</f>
        <v>Office Supplies</v>
      </c>
    </row>
    <row r="3007" spans="1:14" x14ac:dyDescent="0.3">
      <c r="A3007" s="3" t="s">
        <v>5111</v>
      </c>
      <c r="B3007" s="4">
        <v>41776</v>
      </c>
      <c r="C3007" s="12" t="str">
        <f t="shared" si="46"/>
        <v>2014/05</v>
      </c>
      <c r="D3007" s="4">
        <v>41780</v>
      </c>
      <c r="E3007" s="3" t="s">
        <v>21</v>
      </c>
      <c r="F3007" s="3" t="s">
        <v>528</v>
      </c>
      <c r="G3007" s="3" t="s">
        <v>3386</v>
      </c>
      <c r="H3007" s="5">
        <v>9168</v>
      </c>
      <c r="I3007" s="2">
        <v>3</v>
      </c>
      <c r="J3007" s="2">
        <v>0</v>
      </c>
      <c r="K3007" s="2">
        <v>0.45839999999999997</v>
      </c>
      <c r="L3007" s="18" t="str">
        <f>VLOOKUP(F3007,'BD customers'!$1:$1048576,2,FALSE)</f>
        <v>Pete Armstrong</v>
      </c>
      <c r="M3007" s="2">
        <f>MATCH(orders[[#This Row],[Product ID]],'BD product'!A:A,0)</f>
        <v>999</v>
      </c>
      <c r="N3007" s="2" t="str" cm="1">
        <f t="array" ref="N3007">INDEX('BD product'!A:D,M3007,2)</f>
        <v>Office Supplies</v>
      </c>
    </row>
    <row r="3008" spans="1:14" x14ac:dyDescent="0.3">
      <c r="A3008" s="3" t="s">
        <v>5112</v>
      </c>
      <c r="B3008" s="4">
        <v>43021</v>
      </c>
      <c r="C3008" s="12" t="str">
        <f t="shared" si="46"/>
        <v>2017/10</v>
      </c>
      <c r="D3008" s="4">
        <v>43023</v>
      </c>
      <c r="E3008" s="3" t="s">
        <v>64</v>
      </c>
      <c r="F3008" s="3" t="s">
        <v>2151</v>
      </c>
      <c r="G3008" s="3" t="s">
        <v>3659</v>
      </c>
      <c r="H3008" s="5">
        <v>9049</v>
      </c>
      <c r="I3008" s="2">
        <v>5</v>
      </c>
      <c r="J3008" s="2">
        <v>0</v>
      </c>
      <c r="K3008" s="2">
        <v>25.337199999999999</v>
      </c>
      <c r="L3008" s="18" t="str">
        <f>VLOOKUP(F3008,'BD customers'!$1:$1048576,2,FALSE)</f>
        <v>Craig Reiter</v>
      </c>
      <c r="M3008" s="2">
        <f>MATCH(orders[[#This Row],[Product ID]],'BD product'!A:A,0)</f>
        <v>1109</v>
      </c>
      <c r="N3008" s="2" t="str" cm="1">
        <f t="array" ref="N3008">INDEX('BD product'!A:D,M3008,2)</f>
        <v>Office Supplies</v>
      </c>
    </row>
    <row r="3009" spans="1:14" x14ac:dyDescent="0.3">
      <c r="A3009" s="3" t="s">
        <v>5113</v>
      </c>
      <c r="B3009" s="4">
        <v>41936</v>
      </c>
      <c r="C3009" s="12" t="str">
        <f t="shared" si="46"/>
        <v>2014/10</v>
      </c>
      <c r="D3009" s="4">
        <v>41941</v>
      </c>
      <c r="E3009" s="3" t="s">
        <v>21</v>
      </c>
      <c r="F3009" s="3" t="s">
        <v>1572</v>
      </c>
      <c r="G3009" s="3" t="s">
        <v>1198</v>
      </c>
      <c r="H3009" s="5">
        <v>34272</v>
      </c>
      <c r="I3009" s="2">
        <v>3</v>
      </c>
      <c r="J3009" s="2">
        <v>2</v>
      </c>
      <c r="K3009" s="2">
        <v>11.138400000000001</v>
      </c>
      <c r="L3009" s="18" t="str">
        <f>VLOOKUP(F3009,'BD customers'!$1:$1048576,2,FALSE)</f>
        <v>Allen Armold</v>
      </c>
      <c r="M3009" s="2">
        <f>MATCH(orders[[#This Row],[Product ID]],'BD product'!A:A,0)</f>
        <v>278</v>
      </c>
      <c r="N3009" s="2" t="str" cm="1">
        <f t="array" ref="N3009">INDEX('BD product'!A:D,M3009,2)</f>
        <v>Office Supplies</v>
      </c>
    </row>
    <row r="3010" spans="1:14" x14ac:dyDescent="0.3">
      <c r="A3010" s="3" t="s">
        <v>5114</v>
      </c>
      <c r="B3010" s="4">
        <v>42709</v>
      </c>
      <c r="C3010" s="12" t="str">
        <f t="shared" ref="C3010:C3073" si="47">TEXT(B3010,"aaaa/mm")</f>
        <v>2016/12</v>
      </c>
      <c r="D3010" s="4">
        <v>42710</v>
      </c>
      <c r="E3010" s="3" t="s">
        <v>64</v>
      </c>
      <c r="F3010" s="3" t="s">
        <v>2575</v>
      </c>
      <c r="G3010" s="3" t="s">
        <v>4204</v>
      </c>
      <c r="H3010" s="5">
        <v>19182</v>
      </c>
      <c r="I3010" s="2">
        <v>3</v>
      </c>
      <c r="J3010" s="2">
        <v>0</v>
      </c>
      <c r="K3010" s="2">
        <v>74.809799999999996</v>
      </c>
      <c r="L3010" s="18" t="str">
        <f>VLOOKUP(F3010,'BD customers'!$1:$1048576,2,FALSE)</f>
        <v>James Galang</v>
      </c>
      <c r="M3010" s="2">
        <f>MATCH(orders[[#This Row],[Product ID]],'BD product'!A:A,0)</f>
        <v>1270</v>
      </c>
      <c r="N3010" s="2" t="str" cm="1">
        <f t="array" ref="N3010">INDEX('BD product'!A:D,M3010,2)</f>
        <v>Furniture</v>
      </c>
    </row>
    <row r="3011" spans="1:14" x14ac:dyDescent="0.3">
      <c r="A3011" s="3" t="s">
        <v>5115</v>
      </c>
      <c r="B3011" s="4">
        <v>42576</v>
      </c>
      <c r="C3011" s="12" t="str">
        <f t="shared" si="47"/>
        <v>2016/07</v>
      </c>
      <c r="D3011" s="4">
        <v>42580</v>
      </c>
      <c r="E3011" s="3" t="s">
        <v>21</v>
      </c>
      <c r="F3011" s="3" t="s">
        <v>4757</v>
      </c>
      <c r="G3011" s="3" t="s">
        <v>4376</v>
      </c>
      <c r="H3011" s="5">
        <v>24388</v>
      </c>
      <c r="I3011" s="2">
        <v>5</v>
      </c>
      <c r="J3011" s="2">
        <v>2</v>
      </c>
      <c r="K3011" s="2">
        <v>27.436499999999999</v>
      </c>
      <c r="L3011" s="18" t="str">
        <f>VLOOKUP(F3011,'BD customers'!$1:$1048576,2,FALSE)</f>
        <v>Rick Reed</v>
      </c>
      <c r="M3011" s="2">
        <f>MATCH(orders[[#This Row],[Product ID]],'BD product'!A:A,0)</f>
        <v>1308</v>
      </c>
      <c r="N3011" s="2" t="str" cm="1">
        <f t="array" ref="N3011">INDEX('BD product'!A:D,M3011,2)</f>
        <v>Office Supplies</v>
      </c>
    </row>
    <row r="3012" spans="1:14" x14ac:dyDescent="0.3">
      <c r="A3012" s="3" t="s">
        <v>5116</v>
      </c>
      <c r="B3012" s="4">
        <v>42842</v>
      </c>
      <c r="C3012" s="12" t="str">
        <f t="shared" si="47"/>
        <v>2017/04</v>
      </c>
      <c r="D3012" s="4">
        <v>42848</v>
      </c>
      <c r="E3012" s="3" t="s">
        <v>21</v>
      </c>
      <c r="F3012" s="3" t="s">
        <v>5117</v>
      </c>
      <c r="G3012" s="3" t="s">
        <v>1599</v>
      </c>
      <c r="H3012" s="5">
        <v>1203</v>
      </c>
      <c r="I3012" s="2">
        <v>5</v>
      </c>
      <c r="J3012" s="2">
        <v>7</v>
      </c>
      <c r="K3012" s="2">
        <v>-0.92230000000000001</v>
      </c>
      <c r="L3012" s="18" t="str">
        <f>VLOOKUP(F3012,'BD customers'!$1:$1048576,2,FALSE)</f>
        <v>Sharelle Roach</v>
      </c>
      <c r="M3012" s="2">
        <f>MATCH(orders[[#This Row],[Product ID]],'BD product'!A:A,0)</f>
        <v>387</v>
      </c>
      <c r="N3012" s="2" t="str" cm="1">
        <f t="array" ref="N3012">INDEX('BD product'!A:D,M3012,2)</f>
        <v>Office Supplies</v>
      </c>
    </row>
    <row r="3013" spans="1:14" x14ac:dyDescent="0.3">
      <c r="A3013" s="3" t="s">
        <v>5116</v>
      </c>
      <c r="B3013" s="4">
        <v>42842</v>
      </c>
      <c r="C3013" s="12" t="str">
        <f t="shared" si="47"/>
        <v>2017/04</v>
      </c>
      <c r="D3013" s="4">
        <v>42848</v>
      </c>
      <c r="E3013" s="3" t="s">
        <v>21</v>
      </c>
      <c r="F3013" s="3" t="s">
        <v>5117</v>
      </c>
      <c r="G3013" s="3" t="s">
        <v>730</v>
      </c>
      <c r="H3013" s="5">
        <v>2549985</v>
      </c>
      <c r="I3013" s="2">
        <v>5</v>
      </c>
      <c r="J3013" s="2">
        <v>7</v>
      </c>
      <c r="K3013" s="2">
        <v>-33.9998</v>
      </c>
      <c r="L3013" s="18" t="str">
        <f>VLOOKUP(F3013,'BD customers'!$1:$1048576,2,FALSE)</f>
        <v>Sharelle Roach</v>
      </c>
      <c r="M3013" s="2">
        <f>MATCH(orders[[#This Row],[Product ID]],'BD product'!A:A,0)</f>
        <v>157</v>
      </c>
      <c r="N3013" s="2" t="str" cm="1">
        <f t="array" ref="N3013">INDEX('BD product'!A:D,M3013,2)</f>
        <v>Technology</v>
      </c>
    </row>
    <row r="3014" spans="1:14" x14ac:dyDescent="0.3">
      <c r="A3014" s="3" t="s">
        <v>5116</v>
      </c>
      <c r="B3014" s="4">
        <v>42842</v>
      </c>
      <c r="C3014" s="12" t="str">
        <f t="shared" si="47"/>
        <v>2017/04</v>
      </c>
      <c r="D3014" s="4">
        <v>42848</v>
      </c>
      <c r="E3014" s="3" t="s">
        <v>21</v>
      </c>
      <c r="F3014" s="3" t="s">
        <v>5117</v>
      </c>
      <c r="G3014" s="3" t="s">
        <v>1575</v>
      </c>
      <c r="H3014" s="5">
        <v>21594</v>
      </c>
      <c r="I3014" s="2">
        <v>2</v>
      </c>
      <c r="J3014" s="2">
        <v>7</v>
      </c>
      <c r="K3014" s="2">
        <v>-15.835599999999999</v>
      </c>
      <c r="L3014" s="18" t="str">
        <f>VLOOKUP(F3014,'BD customers'!$1:$1048576,2,FALSE)</f>
        <v>Sharelle Roach</v>
      </c>
      <c r="M3014" s="2">
        <f>MATCH(orders[[#This Row],[Product ID]],'BD product'!A:A,0)</f>
        <v>381</v>
      </c>
      <c r="N3014" s="2" t="str" cm="1">
        <f t="array" ref="N3014">INDEX('BD product'!A:D,M3014,2)</f>
        <v>Office Supplies</v>
      </c>
    </row>
    <row r="3015" spans="1:14" x14ac:dyDescent="0.3">
      <c r="A3015" s="3" t="s">
        <v>5116</v>
      </c>
      <c r="B3015" s="4">
        <v>42842</v>
      </c>
      <c r="C3015" s="12" t="str">
        <f t="shared" si="47"/>
        <v>2017/04</v>
      </c>
      <c r="D3015" s="4">
        <v>42848</v>
      </c>
      <c r="E3015" s="3" t="s">
        <v>21</v>
      </c>
      <c r="F3015" s="3" t="s">
        <v>5117</v>
      </c>
      <c r="G3015" s="3" t="s">
        <v>2252</v>
      </c>
      <c r="H3015" s="5">
        <v>8964</v>
      </c>
      <c r="I3015" s="2">
        <v>6</v>
      </c>
      <c r="J3015" s="2">
        <v>7</v>
      </c>
      <c r="K3015" s="2">
        <v>-6.5735999999999999</v>
      </c>
      <c r="L3015" s="18" t="str">
        <f>VLOOKUP(F3015,'BD customers'!$1:$1048576,2,FALSE)</f>
        <v>Sharelle Roach</v>
      </c>
      <c r="M3015" s="2">
        <f>MATCH(orders[[#This Row],[Product ID]],'BD product'!A:A,0)</f>
        <v>593</v>
      </c>
      <c r="N3015" s="2" t="str" cm="1">
        <f t="array" ref="N3015">INDEX('BD product'!A:D,M3015,2)</f>
        <v>Office Supplies</v>
      </c>
    </row>
    <row r="3016" spans="1:14" x14ac:dyDescent="0.3">
      <c r="A3016" s="3" t="s">
        <v>5116</v>
      </c>
      <c r="B3016" s="4">
        <v>42842</v>
      </c>
      <c r="C3016" s="12" t="str">
        <f t="shared" si="47"/>
        <v>2017/04</v>
      </c>
      <c r="D3016" s="4">
        <v>42848</v>
      </c>
      <c r="E3016" s="3" t="s">
        <v>21</v>
      </c>
      <c r="F3016" s="3" t="s">
        <v>5117</v>
      </c>
      <c r="G3016" s="3" t="s">
        <v>2014</v>
      </c>
      <c r="H3016" s="5">
        <v>20736</v>
      </c>
      <c r="I3016" s="2">
        <v>4</v>
      </c>
      <c r="J3016" s="2">
        <v>2</v>
      </c>
      <c r="K3016" s="2">
        <v>7.2576000000000001</v>
      </c>
      <c r="L3016" s="18" t="str">
        <f>VLOOKUP(F3016,'BD customers'!$1:$1048576,2,FALSE)</f>
        <v>Sharelle Roach</v>
      </c>
      <c r="M3016" s="2">
        <f>MATCH(orders[[#This Row],[Product ID]],'BD product'!A:A,0)</f>
        <v>512</v>
      </c>
      <c r="N3016" s="2" t="str" cm="1">
        <f t="array" ref="N3016">INDEX('BD product'!A:D,M3016,2)</f>
        <v>Office Supplies</v>
      </c>
    </row>
    <row r="3017" spans="1:14" x14ac:dyDescent="0.3">
      <c r="A3017" s="3" t="s">
        <v>5118</v>
      </c>
      <c r="B3017" s="4">
        <v>42264</v>
      </c>
      <c r="C3017" s="12" t="str">
        <f t="shared" si="47"/>
        <v>2015/09</v>
      </c>
      <c r="D3017" s="4">
        <v>42268</v>
      </c>
      <c r="E3017" s="3" t="s">
        <v>21</v>
      </c>
      <c r="F3017" s="3" t="s">
        <v>338</v>
      </c>
      <c r="G3017" s="3" t="s">
        <v>2704</v>
      </c>
      <c r="H3017" s="5">
        <v>34422</v>
      </c>
      <c r="I3017" s="2">
        <v>2</v>
      </c>
      <c r="J3017" s="2">
        <v>4</v>
      </c>
      <c r="K3017" s="2">
        <v>-10.326599999999999</v>
      </c>
      <c r="L3017" s="18" t="str">
        <f>VLOOKUP(F3017,'BD customers'!$1:$1048576,2,FALSE)</f>
        <v>Lindsay Shagiari</v>
      </c>
      <c r="M3017" s="2">
        <f>MATCH(orders[[#This Row],[Product ID]],'BD product'!A:A,0)</f>
        <v>740</v>
      </c>
      <c r="N3017" s="2" t="str" cm="1">
        <f t="array" ref="N3017">INDEX('BD product'!A:D,M3017,2)</f>
        <v>Furniture</v>
      </c>
    </row>
    <row r="3018" spans="1:14" x14ac:dyDescent="0.3">
      <c r="A3018" s="3" t="s">
        <v>5119</v>
      </c>
      <c r="B3018" s="4">
        <v>42605</v>
      </c>
      <c r="C3018" s="12" t="str">
        <f t="shared" si="47"/>
        <v>2016/08</v>
      </c>
      <c r="D3018" s="4">
        <v>42612</v>
      </c>
      <c r="E3018" s="3" t="s">
        <v>21</v>
      </c>
      <c r="F3018" s="3" t="s">
        <v>1723</v>
      </c>
      <c r="G3018" s="3" t="s">
        <v>1702</v>
      </c>
      <c r="H3018" s="5">
        <v>727296</v>
      </c>
      <c r="I3018" s="2">
        <v>8</v>
      </c>
      <c r="J3018" s="2">
        <v>2</v>
      </c>
      <c r="K3018" s="2">
        <v>-172.7328</v>
      </c>
      <c r="L3018" s="18" t="str">
        <f>VLOOKUP(F3018,'BD customers'!$1:$1048576,2,FALSE)</f>
        <v>Mick Hernandez</v>
      </c>
      <c r="M3018" s="2">
        <f>MATCH(orders[[#This Row],[Product ID]],'BD product'!A:A,0)</f>
        <v>420</v>
      </c>
      <c r="N3018" s="2" t="str" cm="1">
        <f t="array" ref="N3018">INDEX('BD product'!A:D,M3018,2)</f>
        <v>Office Supplies</v>
      </c>
    </row>
    <row r="3019" spans="1:14" x14ac:dyDescent="0.3">
      <c r="A3019" s="3" t="s">
        <v>5119</v>
      </c>
      <c r="B3019" s="4">
        <v>42605</v>
      </c>
      <c r="C3019" s="12" t="str">
        <f t="shared" si="47"/>
        <v>2016/08</v>
      </c>
      <c r="D3019" s="4">
        <v>42612</v>
      </c>
      <c r="E3019" s="3" t="s">
        <v>21</v>
      </c>
      <c r="F3019" s="3" t="s">
        <v>1723</v>
      </c>
      <c r="G3019" s="3" t="s">
        <v>3771</v>
      </c>
      <c r="H3019" s="5">
        <v>22608</v>
      </c>
      <c r="I3019" s="2">
        <v>3</v>
      </c>
      <c r="J3019" s="2">
        <v>6</v>
      </c>
      <c r="K3019" s="2">
        <v>-10.1736</v>
      </c>
      <c r="L3019" s="18" t="str">
        <f>VLOOKUP(F3019,'BD customers'!$1:$1048576,2,FALSE)</f>
        <v>Mick Hernandez</v>
      </c>
      <c r="M3019" s="2">
        <f>MATCH(orders[[#This Row],[Product ID]],'BD product'!A:A,0)</f>
        <v>1157</v>
      </c>
      <c r="N3019" s="2" t="str" cm="1">
        <f t="array" ref="N3019">INDEX('BD product'!A:D,M3019,2)</f>
        <v>Furniture</v>
      </c>
    </row>
    <row r="3020" spans="1:14" x14ac:dyDescent="0.3">
      <c r="A3020" s="3" t="s">
        <v>5119</v>
      </c>
      <c r="B3020" s="4">
        <v>42605</v>
      </c>
      <c r="C3020" s="12" t="str">
        <f t="shared" si="47"/>
        <v>2016/08</v>
      </c>
      <c r="D3020" s="4">
        <v>42612</v>
      </c>
      <c r="E3020" s="3" t="s">
        <v>21</v>
      </c>
      <c r="F3020" s="3" t="s">
        <v>1723</v>
      </c>
      <c r="G3020" s="3" t="s">
        <v>3926</v>
      </c>
      <c r="H3020" s="5">
        <v>6664</v>
      </c>
      <c r="I3020" s="2">
        <v>7</v>
      </c>
      <c r="J3020" s="2">
        <v>2</v>
      </c>
      <c r="K3020" s="2">
        <v>-0.3332</v>
      </c>
      <c r="L3020" s="18" t="str">
        <f>VLOOKUP(F3020,'BD customers'!$1:$1048576,2,FALSE)</f>
        <v>Mick Hernandez</v>
      </c>
      <c r="M3020" s="2">
        <f>MATCH(orders[[#This Row],[Product ID]],'BD product'!A:A,0)</f>
        <v>1202</v>
      </c>
      <c r="N3020" s="2" t="str" cm="1">
        <f t="array" ref="N3020">INDEX('BD product'!A:D,M3020,2)</f>
        <v>Technology</v>
      </c>
    </row>
    <row r="3021" spans="1:14" x14ac:dyDescent="0.3">
      <c r="A3021" s="3" t="s">
        <v>5120</v>
      </c>
      <c r="B3021" s="4">
        <v>42316</v>
      </c>
      <c r="C3021" s="12" t="str">
        <f t="shared" si="47"/>
        <v>2015/11</v>
      </c>
      <c r="D3021" s="4">
        <v>42322</v>
      </c>
      <c r="E3021" s="3" t="s">
        <v>21</v>
      </c>
      <c r="F3021" s="3" t="s">
        <v>432</v>
      </c>
      <c r="G3021" s="3" t="s">
        <v>5121</v>
      </c>
      <c r="H3021" s="5">
        <v>504</v>
      </c>
      <c r="I3021" s="2">
        <v>3</v>
      </c>
      <c r="J3021" s="2">
        <v>0</v>
      </c>
      <c r="K3021" s="2">
        <v>0.2016</v>
      </c>
      <c r="L3021" s="18" t="str">
        <f>VLOOKUP(F3021,'BD customers'!$1:$1048576,2,FALSE)</f>
        <v>Sanjit Chand</v>
      </c>
      <c r="M3021" s="2">
        <f>MATCH(orders[[#This Row],[Product ID]],'BD product'!A:A,0)</f>
        <v>1473</v>
      </c>
      <c r="N3021" s="2" t="str" cm="1">
        <f t="array" ref="N3021">INDEX('BD product'!A:D,M3021,2)</f>
        <v>Office Supplies</v>
      </c>
    </row>
    <row r="3022" spans="1:14" x14ac:dyDescent="0.3">
      <c r="A3022" s="3" t="s">
        <v>5120</v>
      </c>
      <c r="B3022" s="4">
        <v>42316</v>
      </c>
      <c r="C3022" s="12" t="str">
        <f t="shared" si="47"/>
        <v>2015/11</v>
      </c>
      <c r="D3022" s="4">
        <v>42322</v>
      </c>
      <c r="E3022" s="3" t="s">
        <v>21</v>
      </c>
      <c r="F3022" s="3" t="s">
        <v>432</v>
      </c>
      <c r="G3022" s="3" t="s">
        <v>3472</v>
      </c>
      <c r="H3022" s="5">
        <v>9294</v>
      </c>
      <c r="I3022" s="2">
        <v>3</v>
      </c>
      <c r="J3022" s="2">
        <v>0</v>
      </c>
      <c r="K3022" s="2">
        <v>4.1822999999999997</v>
      </c>
      <c r="L3022" s="18" t="str">
        <f>VLOOKUP(F3022,'BD customers'!$1:$1048576,2,FALSE)</f>
        <v>Sanjit Chand</v>
      </c>
      <c r="M3022" s="2">
        <f>MATCH(orders[[#This Row],[Product ID]],'BD product'!A:A,0)</f>
        <v>1032</v>
      </c>
      <c r="N3022" s="2" t="str" cm="1">
        <f t="array" ref="N3022">INDEX('BD product'!A:D,M3022,2)</f>
        <v>Office Supplies</v>
      </c>
    </row>
    <row r="3023" spans="1:14" x14ac:dyDescent="0.3">
      <c r="A3023" s="3" t="s">
        <v>5120</v>
      </c>
      <c r="B3023" s="4">
        <v>42316</v>
      </c>
      <c r="C3023" s="12" t="str">
        <f t="shared" si="47"/>
        <v>2015/11</v>
      </c>
      <c r="D3023" s="4">
        <v>42322</v>
      </c>
      <c r="E3023" s="3" t="s">
        <v>21</v>
      </c>
      <c r="F3023" s="3" t="s">
        <v>432</v>
      </c>
      <c r="G3023" s="3" t="s">
        <v>2411</v>
      </c>
      <c r="H3023" s="5">
        <v>6669</v>
      </c>
      <c r="I3023" s="2">
        <v>3</v>
      </c>
      <c r="J3023" s="2">
        <v>0</v>
      </c>
      <c r="K3023" s="2">
        <v>22.0077</v>
      </c>
      <c r="L3023" s="18" t="str">
        <f>VLOOKUP(F3023,'BD customers'!$1:$1048576,2,FALSE)</f>
        <v>Sanjit Chand</v>
      </c>
      <c r="M3023" s="2">
        <f>MATCH(orders[[#This Row],[Product ID]],'BD product'!A:A,0)</f>
        <v>644</v>
      </c>
      <c r="N3023" s="2" t="str" cm="1">
        <f t="array" ref="N3023">INDEX('BD product'!A:D,M3023,2)</f>
        <v>Furniture</v>
      </c>
    </row>
    <row r="3024" spans="1:14" x14ac:dyDescent="0.3">
      <c r="A3024" s="3" t="s">
        <v>5120</v>
      </c>
      <c r="B3024" s="4">
        <v>42316</v>
      </c>
      <c r="C3024" s="12" t="str">
        <f t="shared" si="47"/>
        <v>2015/11</v>
      </c>
      <c r="D3024" s="4">
        <v>42322</v>
      </c>
      <c r="E3024" s="3" t="s">
        <v>21</v>
      </c>
      <c r="F3024" s="3" t="s">
        <v>432</v>
      </c>
      <c r="G3024" s="3" t="s">
        <v>2622</v>
      </c>
      <c r="H3024" s="5">
        <v>9168</v>
      </c>
      <c r="I3024" s="2">
        <v>5</v>
      </c>
      <c r="J3024" s="2">
        <v>2</v>
      </c>
      <c r="K3024" s="2">
        <v>0.28649999999999998</v>
      </c>
      <c r="L3024" s="18" t="str">
        <f>VLOOKUP(F3024,'BD customers'!$1:$1048576,2,FALSE)</f>
        <v>Sanjit Chand</v>
      </c>
      <c r="M3024" s="2">
        <f>MATCH(orders[[#This Row],[Product ID]],'BD product'!A:A,0)</f>
        <v>712</v>
      </c>
      <c r="N3024" s="2" t="str" cm="1">
        <f t="array" ref="N3024">INDEX('BD product'!A:D,M3024,2)</f>
        <v>Office Supplies</v>
      </c>
    </row>
    <row r="3025" spans="1:14" x14ac:dyDescent="0.3">
      <c r="A3025" s="3" t="s">
        <v>5123</v>
      </c>
      <c r="B3025" s="4">
        <v>43056</v>
      </c>
      <c r="C3025" s="12" t="str">
        <f t="shared" si="47"/>
        <v>2017/11</v>
      </c>
      <c r="D3025" s="4">
        <v>43062</v>
      </c>
      <c r="E3025" s="3" t="s">
        <v>21</v>
      </c>
      <c r="F3025" s="3" t="s">
        <v>5124</v>
      </c>
      <c r="G3025" s="3" t="s">
        <v>4237</v>
      </c>
      <c r="H3025" s="5">
        <v>3277328</v>
      </c>
      <c r="I3025" s="2">
        <v>2</v>
      </c>
      <c r="J3025" s="2">
        <v>32</v>
      </c>
      <c r="K3025" s="2">
        <v>-14.4588</v>
      </c>
      <c r="L3025" s="18" t="str">
        <f>VLOOKUP(F3025,'BD customers'!$1:$1048576,2,FALSE)</f>
        <v>Joy Bell-</v>
      </c>
      <c r="M3025" s="2">
        <f>MATCH(orders[[#This Row],[Product ID]],'BD product'!A:A,0)</f>
        <v>1277</v>
      </c>
      <c r="N3025" s="2" t="str" cm="1">
        <f t="array" ref="N3025">INDEX('BD product'!A:D,M3025,2)</f>
        <v>Furniture</v>
      </c>
    </row>
    <row r="3026" spans="1:14" x14ac:dyDescent="0.3">
      <c r="A3026" s="3" t="s">
        <v>5125</v>
      </c>
      <c r="B3026" s="4">
        <v>42316</v>
      </c>
      <c r="C3026" s="12" t="str">
        <f t="shared" si="47"/>
        <v>2015/11</v>
      </c>
      <c r="D3026" s="4">
        <v>42321</v>
      </c>
      <c r="E3026" s="3" t="s">
        <v>21</v>
      </c>
      <c r="F3026" s="3" t="s">
        <v>3841</v>
      </c>
      <c r="G3026" s="3" t="s">
        <v>1313</v>
      </c>
      <c r="H3026" s="5">
        <v>52272</v>
      </c>
      <c r="I3026" s="2">
        <v>11</v>
      </c>
      <c r="J3026" s="2">
        <v>2</v>
      </c>
      <c r="K3026" s="2">
        <v>17.6418</v>
      </c>
      <c r="L3026" s="18" t="str">
        <f>VLOOKUP(F3026,'BD customers'!$1:$1048576,2,FALSE)</f>
        <v>Amy Cox</v>
      </c>
      <c r="M3026" s="2">
        <f>MATCH(orders[[#This Row],[Product ID]],'BD product'!A:A,0)</f>
        <v>307</v>
      </c>
      <c r="N3026" s="2" t="str" cm="1">
        <f t="array" ref="N3026">INDEX('BD product'!A:D,M3026,2)</f>
        <v>Office Supplies</v>
      </c>
    </row>
    <row r="3027" spans="1:14" x14ac:dyDescent="0.3">
      <c r="A3027" s="3" t="s">
        <v>5125</v>
      </c>
      <c r="B3027" s="4">
        <v>42316</v>
      </c>
      <c r="C3027" s="12" t="str">
        <f t="shared" si="47"/>
        <v>2015/11</v>
      </c>
      <c r="D3027" s="4">
        <v>42321</v>
      </c>
      <c r="E3027" s="3" t="s">
        <v>21</v>
      </c>
      <c r="F3027" s="3" t="s">
        <v>3841</v>
      </c>
      <c r="G3027" s="3" t="s">
        <v>1832</v>
      </c>
      <c r="H3027" s="5">
        <v>1794</v>
      </c>
      <c r="I3027" s="2">
        <v>3</v>
      </c>
      <c r="J3027" s="2">
        <v>0</v>
      </c>
      <c r="K3027" s="2">
        <v>0.80730000000000002</v>
      </c>
      <c r="L3027" s="18" t="str">
        <f>VLOOKUP(F3027,'BD customers'!$1:$1048576,2,FALSE)</f>
        <v>Amy Cox</v>
      </c>
      <c r="M3027" s="2">
        <f>MATCH(orders[[#This Row],[Product ID]],'BD product'!A:A,0)</f>
        <v>459</v>
      </c>
      <c r="N3027" s="2" t="str" cm="1">
        <f t="array" ref="N3027">INDEX('BD product'!A:D,M3027,2)</f>
        <v>Office Supplies</v>
      </c>
    </row>
    <row r="3028" spans="1:14" x14ac:dyDescent="0.3">
      <c r="A3028" s="3" t="s">
        <v>5126</v>
      </c>
      <c r="B3028" s="4">
        <v>42847</v>
      </c>
      <c r="C3028" s="12" t="str">
        <f t="shared" si="47"/>
        <v>2017/04</v>
      </c>
      <c r="D3028" s="4">
        <v>42851</v>
      </c>
      <c r="E3028" s="3" t="s">
        <v>21</v>
      </c>
      <c r="F3028" s="3" t="s">
        <v>621</v>
      </c>
      <c r="G3028" s="3" t="s">
        <v>3550</v>
      </c>
      <c r="H3028" s="5">
        <v>254352</v>
      </c>
      <c r="I3028" s="2">
        <v>3</v>
      </c>
      <c r="J3028" s="2">
        <v>2</v>
      </c>
      <c r="K3028" s="2">
        <v>0</v>
      </c>
      <c r="L3028" s="18" t="str">
        <f>VLOOKUP(F3028,'BD customers'!$1:$1048576,2,FALSE)</f>
        <v>Meg O'Connel</v>
      </c>
      <c r="M3028" s="2">
        <f>MATCH(orders[[#This Row],[Product ID]],'BD product'!A:A,0)</f>
        <v>1062</v>
      </c>
      <c r="N3028" s="2" t="str" cm="1">
        <f t="array" ref="N3028">INDEX('BD product'!A:D,M3028,2)</f>
        <v>Furniture</v>
      </c>
    </row>
    <row r="3029" spans="1:14" x14ac:dyDescent="0.3">
      <c r="A3029" s="3" t="s">
        <v>5127</v>
      </c>
      <c r="B3029" s="4">
        <v>41875</v>
      </c>
      <c r="C3029" s="12" t="str">
        <f t="shared" si="47"/>
        <v>2014/08</v>
      </c>
      <c r="D3029" s="4">
        <v>41875</v>
      </c>
      <c r="E3029" s="3" t="s">
        <v>41</v>
      </c>
      <c r="F3029" s="3" t="s">
        <v>2944</v>
      </c>
      <c r="G3029" s="3" t="s">
        <v>5128</v>
      </c>
      <c r="H3029" s="5">
        <v>8288</v>
      </c>
      <c r="I3029" s="2">
        <v>2</v>
      </c>
      <c r="J3029" s="2">
        <v>2</v>
      </c>
      <c r="K3029" s="2">
        <v>2.6936</v>
      </c>
      <c r="L3029" s="18" t="str">
        <f>VLOOKUP(F3029,'BD customers'!$1:$1048576,2,FALSE)</f>
        <v>Robert Barroso</v>
      </c>
      <c r="M3029" s="2">
        <f>MATCH(orders[[#This Row],[Product ID]],'BD product'!A:A,0)</f>
        <v>1474</v>
      </c>
      <c r="N3029" s="2" t="str" cm="1">
        <f t="array" ref="N3029">INDEX('BD product'!A:D,M3029,2)</f>
        <v>Office Supplies</v>
      </c>
    </row>
    <row r="3030" spans="1:14" x14ac:dyDescent="0.3">
      <c r="A3030" s="3" t="s">
        <v>5130</v>
      </c>
      <c r="B3030" s="4">
        <v>43086</v>
      </c>
      <c r="C3030" s="12" t="str">
        <f t="shared" si="47"/>
        <v>2017/12</v>
      </c>
      <c r="D3030" s="4">
        <v>43090</v>
      </c>
      <c r="E3030" s="3" t="s">
        <v>21</v>
      </c>
      <c r="F3030" s="3" t="s">
        <v>3287</v>
      </c>
      <c r="G3030" s="3" t="s">
        <v>3214</v>
      </c>
      <c r="H3030" s="5">
        <v>5049</v>
      </c>
      <c r="I3030" s="2">
        <v>5</v>
      </c>
      <c r="J3030" s="2">
        <v>0</v>
      </c>
      <c r="K3030" s="2">
        <v>8.0784000000000002</v>
      </c>
      <c r="L3030" s="18" t="str">
        <f>VLOOKUP(F3030,'BD customers'!$1:$1048576,2,FALSE)</f>
        <v>Arianne Irving</v>
      </c>
      <c r="M3030" s="2">
        <f>MATCH(orders[[#This Row],[Product ID]],'BD product'!A:A,0)</f>
        <v>933</v>
      </c>
      <c r="N3030" s="2" t="str" cm="1">
        <f t="array" ref="N3030">INDEX('BD product'!A:D,M3030,2)</f>
        <v>Furniture</v>
      </c>
    </row>
    <row r="3031" spans="1:14" x14ac:dyDescent="0.3">
      <c r="A3031" s="3" t="s">
        <v>5131</v>
      </c>
      <c r="B3031" s="4">
        <v>42453</v>
      </c>
      <c r="C3031" s="12" t="str">
        <f t="shared" si="47"/>
        <v>2016/03</v>
      </c>
      <c r="D3031" s="4">
        <v>42457</v>
      </c>
      <c r="E3031" s="3" t="s">
        <v>21</v>
      </c>
      <c r="F3031" s="3" t="s">
        <v>696</v>
      </c>
      <c r="G3031" s="3" t="s">
        <v>4838</v>
      </c>
      <c r="H3031" s="5">
        <v>403168</v>
      </c>
      <c r="I3031" s="2">
        <v>4</v>
      </c>
      <c r="J3031" s="2">
        <v>2</v>
      </c>
      <c r="K3031" s="2">
        <v>2.5198</v>
      </c>
      <c r="L3031" s="18" t="str">
        <f>VLOOKUP(F3031,'BD customers'!$1:$1048576,2,FALSE)</f>
        <v>Dan Reichenbach</v>
      </c>
      <c r="M3031" s="2">
        <f>MATCH(orders[[#This Row],[Product ID]],'BD product'!A:A,0)</f>
        <v>1421</v>
      </c>
      <c r="N3031" s="2" t="str" cm="1">
        <f t="array" ref="N3031">INDEX('BD product'!A:D,M3031,2)</f>
        <v>Technology</v>
      </c>
    </row>
    <row r="3032" spans="1:14" x14ac:dyDescent="0.3">
      <c r="A3032" s="3" t="s">
        <v>5132</v>
      </c>
      <c r="B3032" s="4">
        <v>42268</v>
      </c>
      <c r="C3032" s="12" t="str">
        <f t="shared" si="47"/>
        <v>2015/09</v>
      </c>
      <c r="D3032" s="4">
        <v>42274</v>
      </c>
      <c r="E3032" s="3" t="s">
        <v>21</v>
      </c>
      <c r="F3032" s="3" t="s">
        <v>5133</v>
      </c>
      <c r="G3032" s="3" t="s">
        <v>3908</v>
      </c>
      <c r="H3032" s="5">
        <v>19432</v>
      </c>
      <c r="I3032" s="2">
        <v>4</v>
      </c>
      <c r="J3032" s="2">
        <v>0</v>
      </c>
      <c r="K3032" s="2">
        <v>31.091200000000001</v>
      </c>
      <c r="L3032" s="18" t="str">
        <f>VLOOKUP(F3032,'BD customers'!$1:$1048576,2,FALSE)</f>
        <v>Dario Medina</v>
      </c>
      <c r="M3032" s="2">
        <f>MATCH(orders[[#This Row],[Product ID]],'BD product'!A:A,0)</f>
        <v>1197</v>
      </c>
      <c r="N3032" s="2" t="str" cm="1">
        <f t="array" ref="N3032">INDEX('BD product'!A:D,M3032,2)</f>
        <v>Furniture</v>
      </c>
    </row>
    <row r="3033" spans="1:14" x14ac:dyDescent="0.3">
      <c r="A3033" s="3" t="s">
        <v>5132</v>
      </c>
      <c r="B3033" s="4">
        <v>42268</v>
      </c>
      <c r="C3033" s="12" t="str">
        <f t="shared" si="47"/>
        <v>2015/09</v>
      </c>
      <c r="D3033" s="4">
        <v>42274</v>
      </c>
      <c r="E3033" s="3" t="s">
        <v>21</v>
      </c>
      <c r="F3033" s="3" t="s">
        <v>5133</v>
      </c>
      <c r="G3033" s="3" t="s">
        <v>3556</v>
      </c>
      <c r="H3033" s="5">
        <v>2599</v>
      </c>
      <c r="I3033" s="2">
        <v>1</v>
      </c>
      <c r="J3033" s="2">
        <v>0</v>
      </c>
      <c r="K3033" s="2">
        <v>7.5370999999999997</v>
      </c>
      <c r="L3033" s="18" t="str">
        <f>VLOOKUP(F3033,'BD customers'!$1:$1048576,2,FALSE)</f>
        <v>Dario Medina</v>
      </c>
      <c r="M3033" s="2">
        <f>MATCH(orders[[#This Row],[Product ID]],'BD product'!A:A,0)</f>
        <v>1064</v>
      </c>
      <c r="N3033" s="2" t="str" cm="1">
        <f t="array" ref="N3033">INDEX('BD product'!A:D,M3033,2)</f>
        <v>Office Supplies</v>
      </c>
    </row>
    <row r="3034" spans="1:14" x14ac:dyDescent="0.3">
      <c r="A3034" s="3" t="s">
        <v>5134</v>
      </c>
      <c r="B3034" s="4">
        <v>42695</v>
      </c>
      <c r="C3034" s="12" t="str">
        <f t="shared" si="47"/>
        <v>2016/11</v>
      </c>
      <c r="D3034" s="4">
        <v>42700</v>
      </c>
      <c r="E3034" s="3" t="s">
        <v>21</v>
      </c>
      <c r="F3034" s="3" t="s">
        <v>2662</v>
      </c>
      <c r="G3034" s="3" t="s">
        <v>4024</v>
      </c>
      <c r="H3034" s="5">
        <v>195136</v>
      </c>
      <c r="I3034" s="2">
        <v>4</v>
      </c>
      <c r="J3034" s="2">
        <v>2</v>
      </c>
      <c r="K3034" s="2">
        <v>-1.2196</v>
      </c>
      <c r="L3034" s="18" t="str">
        <f>VLOOKUP(F3034,'BD customers'!$1:$1048576,2,FALSE)</f>
        <v>Justin Hirsh</v>
      </c>
      <c r="M3034" s="2">
        <f>MATCH(orders[[#This Row],[Product ID]],'BD product'!A:A,0)</f>
        <v>1227</v>
      </c>
      <c r="N3034" s="2" t="str" cm="1">
        <f t="array" ref="N3034">INDEX('BD product'!A:D,M3034,2)</f>
        <v>Furniture</v>
      </c>
    </row>
    <row r="3035" spans="1:14" x14ac:dyDescent="0.3">
      <c r="A3035" s="3" t="s">
        <v>5135</v>
      </c>
      <c r="B3035" s="4">
        <v>42994</v>
      </c>
      <c r="C3035" s="12" t="str">
        <f t="shared" si="47"/>
        <v>2017/09</v>
      </c>
      <c r="D3035" s="4">
        <v>42999</v>
      </c>
      <c r="E3035" s="3" t="s">
        <v>21</v>
      </c>
      <c r="F3035" s="3" t="s">
        <v>1048</v>
      </c>
      <c r="G3035" s="3" t="s">
        <v>3675</v>
      </c>
      <c r="H3035" s="5">
        <v>20736</v>
      </c>
      <c r="I3035" s="2">
        <v>4</v>
      </c>
      <c r="J3035" s="2">
        <v>2</v>
      </c>
      <c r="K3035" s="2">
        <v>7.2576000000000001</v>
      </c>
      <c r="L3035" s="18" t="str">
        <f>VLOOKUP(F3035,'BD customers'!$1:$1048576,2,FALSE)</f>
        <v>Adam Bellavance</v>
      </c>
      <c r="M3035" s="2">
        <f>MATCH(orders[[#This Row],[Product ID]],'BD product'!A:A,0)</f>
        <v>1116</v>
      </c>
      <c r="N3035" s="2" t="str" cm="1">
        <f t="array" ref="N3035">INDEX('BD product'!A:D,M3035,2)</f>
        <v>Office Supplies</v>
      </c>
    </row>
    <row r="3036" spans="1:14" x14ac:dyDescent="0.3">
      <c r="A3036" s="3" t="s">
        <v>5136</v>
      </c>
      <c r="B3036" s="4">
        <v>42166</v>
      </c>
      <c r="C3036" s="12" t="str">
        <f t="shared" si="47"/>
        <v>2015/06</v>
      </c>
      <c r="D3036" s="4">
        <v>42171</v>
      </c>
      <c r="E3036" s="3" t="s">
        <v>21</v>
      </c>
      <c r="F3036" s="3" t="s">
        <v>582</v>
      </c>
      <c r="G3036" s="3" t="s">
        <v>3509</v>
      </c>
      <c r="H3036" s="5">
        <v>537</v>
      </c>
      <c r="I3036" s="2">
        <v>6</v>
      </c>
      <c r="J3036" s="2">
        <v>0</v>
      </c>
      <c r="K3036" s="2">
        <v>1.0203</v>
      </c>
      <c r="L3036" s="18" t="str">
        <f>VLOOKUP(F3036,'BD customers'!$1:$1048576,2,FALSE)</f>
        <v>Brian Dahlen</v>
      </c>
      <c r="M3036" s="2">
        <f>MATCH(orders[[#This Row],[Product ID]],'BD product'!A:A,0)</f>
        <v>1046</v>
      </c>
      <c r="N3036" s="2" t="str" cm="1">
        <f t="array" ref="N3036">INDEX('BD product'!A:D,M3036,2)</f>
        <v>Technology</v>
      </c>
    </row>
    <row r="3037" spans="1:14" x14ac:dyDescent="0.3">
      <c r="A3037" s="3" t="s">
        <v>5136</v>
      </c>
      <c r="B3037" s="4">
        <v>42166</v>
      </c>
      <c r="C3037" s="12" t="str">
        <f t="shared" si="47"/>
        <v>2015/06</v>
      </c>
      <c r="D3037" s="4">
        <v>42171</v>
      </c>
      <c r="E3037" s="3" t="s">
        <v>21</v>
      </c>
      <c r="F3037" s="3" t="s">
        <v>582</v>
      </c>
      <c r="G3037" s="3" t="s">
        <v>5128</v>
      </c>
      <c r="H3037" s="5">
        <v>3626</v>
      </c>
      <c r="I3037" s="2">
        <v>7</v>
      </c>
      <c r="J3037" s="2">
        <v>0</v>
      </c>
      <c r="K3037" s="2">
        <v>16.679600000000001</v>
      </c>
      <c r="L3037" s="18" t="str">
        <f>VLOOKUP(F3037,'BD customers'!$1:$1048576,2,FALSE)</f>
        <v>Brian Dahlen</v>
      </c>
      <c r="M3037" s="2">
        <f>MATCH(orders[[#This Row],[Product ID]],'BD product'!A:A,0)</f>
        <v>1474</v>
      </c>
      <c r="N3037" s="2" t="str" cm="1">
        <f t="array" ref="N3037">INDEX('BD product'!A:D,M3037,2)</f>
        <v>Office Supplies</v>
      </c>
    </row>
    <row r="3038" spans="1:14" x14ac:dyDescent="0.3">
      <c r="A3038" s="3" t="s">
        <v>5136</v>
      </c>
      <c r="B3038" s="4">
        <v>42166</v>
      </c>
      <c r="C3038" s="12" t="str">
        <f t="shared" si="47"/>
        <v>2015/06</v>
      </c>
      <c r="D3038" s="4">
        <v>42171</v>
      </c>
      <c r="E3038" s="3" t="s">
        <v>21</v>
      </c>
      <c r="F3038" s="3" t="s">
        <v>582</v>
      </c>
      <c r="G3038" s="3" t="s">
        <v>5137</v>
      </c>
      <c r="H3038" s="5">
        <v>563</v>
      </c>
      <c r="I3038" s="2">
        <v>2</v>
      </c>
      <c r="J3038" s="2">
        <v>0</v>
      </c>
      <c r="K3038" s="2">
        <v>1.5764</v>
      </c>
      <c r="L3038" s="18" t="str">
        <f>VLOOKUP(F3038,'BD customers'!$1:$1048576,2,FALSE)</f>
        <v>Brian Dahlen</v>
      </c>
      <c r="M3038" s="2">
        <f>MATCH(orders[[#This Row],[Product ID]],'BD product'!A:A,0)</f>
        <v>1475</v>
      </c>
      <c r="N3038" s="2" t="str" cm="1">
        <f t="array" ref="N3038">INDEX('BD product'!A:D,M3038,2)</f>
        <v>Office Supplies</v>
      </c>
    </row>
    <row r="3039" spans="1:14" x14ac:dyDescent="0.3">
      <c r="A3039" s="3" t="s">
        <v>5136</v>
      </c>
      <c r="B3039" s="4">
        <v>42166</v>
      </c>
      <c r="C3039" s="12" t="str">
        <f t="shared" si="47"/>
        <v>2015/06</v>
      </c>
      <c r="D3039" s="4">
        <v>42171</v>
      </c>
      <c r="E3039" s="3" t="s">
        <v>21</v>
      </c>
      <c r="F3039" s="3" t="s">
        <v>582</v>
      </c>
      <c r="G3039" s="3" t="s">
        <v>1980</v>
      </c>
      <c r="H3039" s="5">
        <v>324</v>
      </c>
      <c r="I3039" s="2">
        <v>5</v>
      </c>
      <c r="J3039" s="2">
        <v>0</v>
      </c>
      <c r="K3039" s="2">
        <v>1.5551999999999999</v>
      </c>
      <c r="L3039" s="18" t="str">
        <f>VLOOKUP(F3039,'BD customers'!$1:$1048576,2,FALSE)</f>
        <v>Brian Dahlen</v>
      </c>
      <c r="M3039" s="2">
        <f>MATCH(orders[[#This Row],[Product ID]],'BD product'!A:A,0)</f>
        <v>500</v>
      </c>
      <c r="N3039" s="2" t="str" cm="1">
        <f t="array" ref="N3039">INDEX('BD product'!A:D,M3039,2)</f>
        <v>Office Supplies</v>
      </c>
    </row>
    <row r="3040" spans="1:14" x14ac:dyDescent="0.3">
      <c r="A3040" s="3" t="s">
        <v>5136</v>
      </c>
      <c r="B3040" s="4">
        <v>42166</v>
      </c>
      <c r="C3040" s="12" t="str">
        <f t="shared" si="47"/>
        <v>2015/06</v>
      </c>
      <c r="D3040" s="4">
        <v>42171</v>
      </c>
      <c r="E3040" s="3" t="s">
        <v>21</v>
      </c>
      <c r="F3040" s="3" t="s">
        <v>582</v>
      </c>
      <c r="G3040" s="3" t="s">
        <v>5139</v>
      </c>
      <c r="H3040" s="5">
        <v>2916</v>
      </c>
      <c r="I3040" s="2">
        <v>2</v>
      </c>
      <c r="J3040" s="2">
        <v>0</v>
      </c>
      <c r="K3040" s="2">
        <v>10.789199999999999</v>
      </c>
      <c r="L3040" s="18" t="str">
        <f>VLOOKUP(F3040,'BD customers'!$1:$1048576,2,FALSE)</f>
        <v>Brian Dahlen</v>
      </c>
      <c r="M3040" s="2">
        <f>MATCH(orders[[#This Row],[Product ID]],'BD product'!A:A,0)</f>
        <v>1476</v>
      </c>
      <c r="N3040" s="2" t="str" cm="1">
        <f t="array" ref="N3040">INDEX('BD product'!A:D,M3040,2)</f>
        <v>Furniture</v>
      </c>
    </row>
    <row r="3041" spans="1:14" x14ac:dyDescent="0.3">
      <c r="A3041" s="3" t="s">
        <v>5141</v>
      </c>
      <c r="B3041" s="4">
        <v>43011</v>
      </c>
      <c r="C3041" s="12" t="str">
        <f t="shared" si="47"/>
        <v>2017/10</v>
      </c>
      <c r="D3041" s="4">
        <v>43016</v>
      </c>
      <c r="E3041" s="3" t="s">
        <v>21</v>
      </c>
      <c r="F3041" s="3" t="s">
        <v>157</v>
      </c>
      <c r="G3041" s="3" t="s">
        <v>2648</v>
      </c>
      <c r="H3041" s="5">
        <v>171288</v>
      </c>
      <c r="I3041" s="2">
        <v>3</v>
      </c>
      <c r="J3041" s="2">
        <v>2</v>
      </c>
      <c r="K3041" s="2">
        <v>-6.4233000000000002</v>
      </c>
      <c r="L3041" s="18" t="str">
        <f>VLOOKUP(F3041,'BD customers'!$1:$1048576,2,FALSE)</f>
        <v>Aaron Smayling</v>
      </c>
      <c r="M3041" s="2">
        <f>MATCH(orders[[#This Row],[Product ID]],'BD product'!A:A,0)</f>
        <v>721</v>
      </c>
      <c r="N3041" s="2" t="str" cm="1">
        <f t="array" ref="N3041">INDEX('BD product'!A:D,M3041,2)</f>
        <v>Furniture</v>
      </c>
    </row>
    <row r="3042" spans="1:14" x14ac:dyDescent="0.3">
      <c r="A3042" s="3" t="s">
        <v>5142</v>
      </c>
      <c r="B3042" s="4">
        <v>42495</v>
      </c>
      <c r="C3042" s="12" t="str">
        <f t="shared" si="47"/>
        <v>2016/05</v>
      </c>
      <c r="D3042" s="4">
        <v>42499</v>
      </c>
      <c r="E3042" s="3" t="s">
        <v>21</v>
      </c>
      <c r="F3042" s="3" t="s">
        <v>117</v>
      </c>
      <c r="G3042" s="3" t="s">
        <v>3411</v>
      </c>
      <c r="H3042" s="5">
        <v>1672</v>
      </c>
      <c r="I3042" s="2">
        <v>5</v>
      </c>
      <c r="J3042" s="2">
        <v>2</v>
      </c>
      <c r="K3042" s="2">
        <v>0.33439999999999998</v>
      </c>
      <c r="L3042" s="18" t="str">
        <f>VLOOKUP(F3042,'BD customers'!$1:$1048576,2,FALSE)</f>
        <v>Zuschuss Donatelli</v>
      </c>
      <c r="M3042" s="2">
        <f>MATCH(orders[[#This Row],[Product ID]],'BD product'!A:A,0)</f>
        <v>1008</v>
      </c>
      <c r="N3042" s="2" t="str" cm="1">
        <f t="array" ref="N3042">INDEX('BD product'!A:D,M3042,2)</f>
        <v>Furniture</v>
      </c>
    </row>
    <row r="3043" spans="1:14" x14ac:dyDescent="0.3">
      <c r="A3043" s="3" t="s">
        <v>5143</v>
      </c>
      <c r="B3043" s="4">
        <v>42989</v>
      </c>
      <c r="C3043" s="12" t="str">
        <f t="shared" si="47"/>
        <v>2017/09</v>
      </c>
      <c r="D3043" s="4">
        <v>42990</v>
      </c>
      <c r="E3043" s="3" t="s">
        <v>41</v>
      </c>
      <c r="F3043" s="3" t="s">
        <v>4169</v>
      </c>
      <c r="G3043" s="3" t="s">
        <v>3023</v>
      </c>
      <c r="H3043" s="5">
        <v>1296</v>
      </c>
      <c r="I3043" s="2">
        <v>2</v>
      </c>
      <c r="J3043" s="2">
        <v>0</v>
      </c>
      <c r="K3043" s="2">
        <v>6.2207999999999997</v>
      </c>
      <c r="L3043" s="18" t="str">
        <f>VLOOKUP(F3043,'BD customers'!$1:$1048576,2,FALSE)</f>
        <v>Karen Ferguson</v>
      </c>
      <c r="M3043" s="2">
        <f>MATCH(orders[[#This Row],[Product ID]],'BD product'!A:A,0)</f>
        <v>862</v>
      </c>
      <c r="N3043" s="2" t="str" cm="1">
        <f t="array" ref="N3043">INDEX('BD product'!A:D,M3043,2)</f>
        <v>Office Supplies</v>
      </c>
    </row>
    <row r="3044" spans="1:14" x14ac:dyDescent="0.3">
      <c r="A3044" s="3" t="s">
        <v>5143</v>
      </c>
      <c r="B3044" s="4">
        <v>42989</v>
      </c>
      <c r="C3044" s="12" t="str">
        <f t="shared" si="47"/>
        <v>2017/09</v>
      </c>
      <c r="D3044" s="4">
        <v>42990</v>
      </c>
      <c r="E3044" s="3" t="s">
        <v>41</v>
      </c>
      <c r="F3044" s="3" t="s">
        <v>4169</v>
      </c>
      <c r="G3044" s="3" t="s">
        <v>5144</v>
      </c>
      <c r="H3044" s="5">
        <v>2218</v>
      </c>
      <c r="I3044" s="2">
        <v>2</v>
      </c>
      <c r="J3044" s="2">
        <v>0</v>
      </c>
      <c r="K3044" s="2">
        <v>10.8682</v>
      </c>
      <c r="L3044" s="18" t="str">
        <f>VLOOKUP(F3044,'BD customers'!$1:$1048576,2,FALSE)</f>
        <v>Karen Ferguson</v>
      </c>
      <c r="M3044" s="2">
        <f>MATCH(orders[[#This Row],[Product ID]],'BD product'!A:A,0)</f>
        <v>1477</v>
      </c>
      <c r="N3044" s="2" t="str" cm="1">
        <f t="array" ref="N3044">INDEX('BD product'!A:D,M3044,2)</f>
        <v>Office Supplies</v>
      </c>
    </row>
    <row r="3045" spans="1:14" x14ac:dyDescent="0.3">
      <c r="A3045" s="3" t="s">
        <v>5143</v>
      </c>
      <c r="B3045" s="4">
        <v>42989</v>
      </c>
      <c r="C3045" s="12" t="str">
        <f t="shared" si="47"/>
        <v>2017/09</v>
      </c>
      <c r="D3045" s="4">
        <v>42990</v>
      </c>
      <c r="E3045" s="3" t="s">
        <v>41</v>
      </c>
      <c r="F3045" s="3" t="s">
        <v>4169</v>
      </c>
      <c r="G3045" s="3" t="s">
        <v>5146</v>
      </c>
      <c r="H3045" s="5">
        <v>2054272</v>
      </c>
      <c r="I3045" s="2">
        <v>8</v>
      </c>
      <c r="J3045" s="2">
        <v>2</v>
      </c>
      <c r="K3045" s="2">
        <v>25.6784</v>
      </c>
      <c r="L3045" s="18" t="str">
        <f>VLOOKUP(F3045,'BD customers'!$1:$1048576,2,FALSE)</f>
        <v>Karen Ferguson</v>
      </c>
      <c r="M3045" s="2">
        <f>MATCH(orders[[#This Row],[Product ID]],'BD product'!A:A,0)</f>
        <v>1478</v>
      </c>
      <c r="N3045" s="2" t="str" cm="1">
        <f t="array" ref="N3045">INDEX('BD product'!A:D,M3045,2)</f>
        <v>Furniture</v>
      </c>
    </row>
    <row r="3046" spans="1:14" x14ac:dyDescent="0.3">
      <c r="A3046" s="3" t="s">
        <v>5148</v>
      </c>
      <c r="B3046" s="4">
        <v>42124</v>
      </c>
      <c r="C3046" s="12" t="str">
        <f t="shared" si="47"/>
        <v>2015/04</v>
      </c>
      <c r="D3046" s="4">
        <v>42126</v>
      </c>
      <c r="E3046" s="3" t="s">
        <v>11</v>
      </c>
      <c r="F3046" s="3" t="s">
        <v>3808</v>
      </c>
      <c r="G3046" s="3" t="s">
        <v>2396</v>
      </c>
      <c r="H3046" s="5">
        <v>102297</v>
      </c>
      <c r="I3046" s="2">
        <v>5</v>
      </c>
      <c r="J3046" s="2">
        <v>4</v>
      </c>
      <c r="K3046" s="2">
        <v>-255.74250000000001</v>
      </c>
      <c r="L3046" s="18" t="str">
        <f>VLOOKUP(F3046,'BD customers'!$1:$1048576,2,FALSE)</f>
        <v>Benjamin Patterson</v>
      </c>
      <c r="M3046" s="2">
        <f>MATCH(orders[[#This Row],[Product ID]],'BD product'!A:A,0)</f>
        <v>640</v>
      </c>
      <c r="N3046" s="2" t="str" cm="1">
        <f t="array" ref="N3046">INDEX('BD product'!A:D,M3046,2)</f>
        <v>Technology</v>
      </c>
    </row>
    <row r="3047" spans="1:14" x14ac:dyDescent="0.3">
      <c r="A3047" s="3" t="s">
        <v>5149</v>
      </c>
      <c r="B3047" s="4">
        <v>43045</v>
      </c>
      <c r="C3047" s="12" t="str">
        <f t="shared" si="47"/>
        <v>2017/11</v>
      </c>
      <c r="D3047" s="4">
        <v>43049</v>
      </c>
      <c r="E3047" s="3" t="s">
        <v>11</v>
      </c>
      <c r="F3047" s="3" t="s">
        <v>978</v>
      </c>
      <c r="G3047" s="3" t="s">
        <v>5150</v>
      </c>
      <c r="H3047" s="5">
        <v>139</v>
      </c>
      <c r="I3047" s="2">
        <v>5</v>
      </c>
      <c r="J3047" s="2">
        <v>0</v>
      </c>
      <c r="K3047" s="2">
        <v>0.3614</v>
      </c>
      <c r="L3047" s="18" t="str">
        <f>VLOOKUP(F3047,'BD customers'!$1:$1048576,2,FALSE)</f>
        <v>Chuck Clark</v>
      </c>
      <c r="M3047" s="2">
        <f>MATCH(orders[[#This Row],[Product ID]],'BD product'!A:A,0)</f>
        <v>1479</v>
      </c>
      <c r="N3047" s="2" t="str" cm="1">
        <f t="array" ref="N3047">INDEX('BD product'!A:D,M3047,2)</f>
        <v>Office Supplies</v>
      </c>
    </row>
    <row r="3048" spans="1:14" x14ac:dyDescent="0.3">
      <c r="A3048" s="3" t="s">
        <v>5149</v>
      </c>
      <c r="B3048" s="4">
        <v>43045</v>
      </c>
      <c r="C3048" s="12" t="str">
        <f t="shared" si="47"/>
        <v>2017/11</v>
      </c>
      <c r="D3048" s="4">
        <v>43049</v>
      </c>
      <c r="E3048" s="3" t="s">
        <v>11</v>
      </c>
      <c r="F3048" s="3" t="s">
        <v>978</v>
      </c>
      <c r="G3048" s="3" t="s">
        <v>2909</v>
      </c>
      <c r="H3048" s="5">
        <v>2638</v>
      </c>
      <c r="I3048" s="2">
        <v>1</v>
      </c>
      <c r="J3048" s="2">
        <v>0</v>
      </c>
      <c r="K3048" s="2">
        <v>12.1348</v>
      </c>
      <c r="L3048" s="18" t="str">
        <f>VLOOKUP(F3048,'BD customers'!$1:$1048576,2,FALSE)</f>
        <v>Chuck Clark</v>
      </c>
      <c r="M3048" s="2">
        <f>MATCH(orders[[#This Row],[Product ID]],'BD product'!A:A,0)</f>
        <v>815</v>
      </c>
      <c r="N3048" s="2" t="str" cm="1">
        <f t="array" ref="N3048">INDEX('BD product'!A:D,M3048,2)</f>
        <v>Office Supplies</v>
      </c>
    </row>
    <row r="3049" spans="1:14" x14ac:dyDescent="0.3">
      <c r="A3049" s="3" t="s">
        <v>5152</v>
      </c>
      <c r="B3049" s="4">
        <v>41912</v>
      </c>
      <c r="C3049" s="12" t="str">
        <f t="shared" si="47"/>
        <v>2014/09</v>
      </c>
      <c r="D3049" s="4">
        <v>41916</v>
      </c>
      <c r="E3049" s="3" t="s">
        <v>21</v>
      </c>
      <c r="F3049" s="3" t="s">
        <v>1312</v>
      </c>
      <c r="G3049" s="3" t="s">
        <v>60</v>
      </c>
      <c r="H3049" s="5">
        <v>43176</v>
      </c>
      <c r="I3049" s="2">
        <v>7</v>
      </c>
      <c r="J3049" s="2">
        <v>2</v>
      </c>
      <c r="K3049" s="2">
        <v>13.4925</v>
      </c>
      <c r="L3049" s="18" t="str">
        <f>VLOOKUP(F3049,'BD customers'!$1:$1048576,2,FALSE)</f>
        <v>Doug Bickford</v>
      </c>
      <c r="M3049" s="2">
        <f>MATCH(orders[[#This Row],[Product ID]],'BD product'!A:A,0)</f>
        <v>10</v>
      </c>
      <c r="N3049" s="2" t="str" cm="1">
        <f t="array" ref="N3049">INDEX('BD product'!A:D,M3049,2)</f>
        <v>Office Supplies</v>
      </c>
    </row>
    <row r="3050" spans="1:14" x14ac:dyDescent="0.3">
      <c r="A3050" s="3" t="s">
        <v>5153</v>
      </c>
      <c r="B3050" s="4">
        <v>42827</v>
      </c>
      <c r="C3050" s="12" t="str">
        <f t="shared" si="47"/>
        <v>2017/04</v>
      </c>
      <c r="D3050" s="4">
        <v>42829</v>
      </c>
      <c r="E3050" s="3" t="s">
        <v>64</v>
      </c>
      <c r="F3050" s="3" t="s">
        <v>5154</v>
      </c>
      <c r="G3050" s="3" t="s">
        <v>594</v>
      </c>
      <c r="H3050" s="5">
        <v>4118</v>
      </c>
      <c r="I3050" s="2">
        <v>2</v>
      </c>
      <c r="J3050" s="2">
        <v>0</v>
      </c>
      <c r="K3050" s="2">
        <v>7.0006000000000004</v>
      </c>
      <c r="L3050" s="18" t="str">
        <f>VLOOKUP(F3050,'BD customers'!$1:$1048576,2,FALSE)</f>
        <v>Tony Chapman</v>
      </c>
      <c r="M3050" s="2">
        <f>MATCH(orders[[#This Row],[Product ID]],'BD product'!A:A,0)</f>
        <v>123</v>
      </c>
      <c r="N3050" s="2" t="str" cm="1">
        <f t="array" ref="N3050">INDEX('BD product'!A:D,M3050,2)</f>
        <v>Furniture</v>
      </c>
    </row>
    <row r="3051" spans="1:14" x14ac:dyDescent="0.3">
      <c r="A3051" s="3" t="s">
        <v>5153</v>
      </c>
      <c r="B3051" s="4">
        <v>42827</v>
      </c>
      <c r="C3051" s="12" t="str">
        <f t="shared" si="47"/>
        <v>2017/04</v>
      </c>
      <c r="D3051" s="4">
        <v>42829</v>
      </c>
      <c r="E3051" s="3" t="s">
        <v>64</v>
      </c>
      <c r="F3051" s="3" t="s">
        <v>5154</v>
      </c>
      <c r="G3051" s="3" t="s">
        <v>1272</v>
      </c>
      <c r="H3051" s="5">
        <v>3600</v>
      </c>
      <c r="I3051" s="2">
        <v>4</v>
      </c>
      <c r="J3051" s="2">
        <v>0</v>
      </c>
      <c r="K3051" s="2">
        <v>0.12959999999999999</v>
      </c>
      <c r="L3051" s="18" t="str">
        <f>VLOOKUP(F3051,'BD customers'!$1:$1048576,2,FALSE)</f>
        <v>Tony Chapman</v>
      </c>
      <c r="M3051" s="2">
        <f>MATCH(orders[[#This Row],[Product ID]],'BD product'!A:A,0)</f>
        <v>295</v>
      </c>
      <c r="N3051" s="2" t="str" cm="1">
        <f t="array" ref="N3051">INDEX('BD product'!A:D,M3051,2)</f>
        <v>Technology</v>
      </c>
    </row>
    <row r="3052" spans="1:14" x14ac:dyDescent="0.3">
      <c r="A3052" s="3" t="s">
        <v>5155</v>
      </c>
      <c r="B3052" s="4">
        <v>43014</v>
      </c>
      <c r="C3052" s="12" t="str">
        <f t="shared" si="47"/>
        <v>2017/10</v>
      </c>
      <c r="D3052" s="4">
        <v>43019</v>
      </c>
      <c r="E3052" s="3" t="s">
        <v>21</v>
      </c>
      <c r="F3052" s="3" t="s">
        <v>1149</v>
      </c>
      <c r="G3052" s="3" t="s">
        <v>5156</v>
      </c>
      <c r="H3052" s="5">
        <v>4196</v>
      </c>
      <c r="I3052" s="2">
        <v>2</v>
      </c>
      <c r="J3052" s="2">
        <v>0</v>
      </c>
      <c r="K3052" s="2">
        <v>2.9371999999999998</v>
      </c>
      <c r="L3052" s="18" t="str">
        <f>VLOOKUP(F3052,'BD customers'!$1:$1048576,2,FALSE)</f>
        <v>Nick Zandusky</v>
      </c>
      <c r="M3052" s="2">
        <f>MATCH(orders[[#This Row],[Product ID]],'BD product'!A:A,0)</f>
        <v>1480</v>
      </c>
      <c r="N3052" s="2" t="str" cm="1">
        <f t="array" ref="N3052">INDEX('BD product'!A:D,M3052,2)</f>
        <v>Furniture</v>
      </c>
    </row>
    <row r="3053" spans="1:14" x14ac:dyDescent="0.3">
      <c r="A3053" s="3" t="s">
        <v>5155</v>
      </c>
      <c r="B3053" s="4">
        <v>43014</v>
      </c>
      <c r="C3053" s="12" t="str">
        <f t="shared" si="47"/>
        <v>2017/10</v>
      </c>
      <c r="D3053" s="4">
        <v>43019</v>
      </c>
      <c r="E3053" s="3" t="s">
        <v>21</v>
      </c>
      <c r="F3053" s="3" t="s">
        <v>1149</v>
      </c>
      <c r="G3053" s="3" t="s">
        <v>3526</v>
      </c>
      <c r="H3053" s="5">
        <v>22784</v>
      </c>
      <c r="I3053" s="2">
        <v>4</v>
      </c>
      <c r="J3053" s="2">
        <v>0</v>
      </c>
      <c r="K3053" s="2">
        <v>66.073599999999999</v>
      </c>
      <c r="L3053" s="18" t="str">
        <f>VLOOKUP(F3053,'BD customers'!$1:$1048576,2,FALSE)</f>
        <v>Nick Zandusky</v>
      </c>
      <c r="M3053" s="2">
        <f>MATCH(orders[[#This Row],[Product ID]],'BD product'!A:A,0)</f>
        <v>1053</v>
      </c>
      <c r="N3053" s="2" t="str" cm="1">
        <f t="array" ref="N3053">INDEX('BD product'!A:D,M3053,2)</f>
        <v>Office Supplies</v>
      </c>
    </row>
    <row r="3054" spans="1:14" x14ac:dyDescent="0.3">
      <c r="A3054" s="3" t="s">
        <v>5155</v>
      </c>
      <c r="B3054" s="4">
        <v>43014</v>
      </c>
      <c r="C3054" s="12" t="str">
        <f t="shared" si="47"/>
        <v>2017/10</v>
      </c>
      <c r="D3054" s="4">
        <v>43019</v>
      </c>
      <c r="E3054" s="3" t="s">
        <v>21</v>
      </c>
      <c r="F3054" s="3" t="s">
        <v>1149</v>
      </c>
      <c r="G3054" s="3" t="s">
        <v>4062</v>
      </c>
      <c r="H3054" s="5">
        <v>3794</v>
      </c>
      <c r="I3054" s="2">
        <v>2</v>
      </c>
      <c r="J3054" s="2">
        <v>0</v>
      </c>
      <c r="K3054" s="2">
        <v>18.211200000000002</v>
      </c>
      <c r="L3054" s="18" t="str">
        <f>VLOOKUP(F3054,'BD customers'!$1:$1048576,2,FALSE)</f>
        <v>Nick Zandusky</v>
      </c>
      <c r="M3054" s="2">
        <f>MATCH(orders[[#This Row],[Product ID]],'BD product'!A:A,0)</f>
        <v>1239</v>
      </c>
      <c r="N3054" s="2" t="str" cm="1">
        <f t="array" ref="N3054">INDEX('BD product'!A:D,M3054,2)</f>
        <v>Office Supplies</v>
      </c>
    </row>
    <row r="3055" spans="1:14" x14ac:dyDescent="0.3">
      <c r="A3055" s="3" t="s">
        <v>5158</v>
      </c>
      <c r="B3055" s="4">
        <v>42469</v>
      </c>
      <c r="C3055" s="12" t="str">
        <f t="shared" si="47"/>
        <v>2016/04</v>
      </c>
      <c r="D3055" s="4">
        <v>42474</v>
      </c>
      <c r="E3055" s="3" t="s">
        <v>11</v>
      </c>
      <c r="F3055" s="3" t="s">
        <v>5159</v>
      </c>
      <c r="G3055" s="3" t="s">
        <v>4612</v>
      </c>
      <c r="H3055" s="5">
        <v>5179</v>
      </c>
      <c r="I3055" s="2">
        <v>2</v>
      </c>
      <c r="J3055" s="2">
        <v>0</v>
      </c>
      <c r="K3055" s="2">
        <v>13.465400000000001</v>
      </c>
      <c r="L3055" s="18" t="str">
        <f>VLOOKUP(F3055,'BD customers'!$1:$1048576,2,FALSE)</f>
        <v>Sean Wendt</v>
      </c>
      <c r="M3055" s="2">
        <f>MATCH(orders[[#This Row],[Product ID]],'BD product'!A:A,0)</f>
        <v>1369</v>
      </c>
      <c r="N3055" s="2" t="str" cm="1">
        <f t="array" ref="N3055">INDEX('BD product'!A:D,M3055,2)</f>
        <v>Technology</v>
      </c>
    </row>
    <row r="3056" spans="1:14" x14ac:dyDescent="0.3">
      <c r="A3056" s="3" t="s">
        <v>5158</v>
      </c>
      <c r="B3056" s="4">
        <v>42469</v>
      </c>
      <c r="C3056" s="12" t="str">
        <f t="shared" si="47"/>
        <v>2016/04</v>
      </c>
      <c r="D3056" s="4">
        <v>42474</v>
      </c>
      <c r="E3056" s="3" t="s">
        <v>11</v>
      </c>
      <c r="F3056" s="3" t="s">
        <v>5159</v>
      </c>
      <c r="G3056" s="3" t="s">
        <v>1795</v>
      </c>
      <c r="H3056" s="5">
        <v>528</v>
      </c>
      <c r="I3056" s="2">
        <v>2</v>
      </c>
      <c r="J3056" s="2">
        <v>0</v>
      </c>
      <c r="K3056" s="2">
        <v>2.4287999999999998</v>
      </c>
      <c r="L3056" s="18" t="str">
        <f>VLOOKUP(F3056,'BD customers'!$1:$1048576,2,FALSE)</f>
        <v>Sean Wendt</v>
      </c>
      <c r="M3056" s="2">
        <f>MATCH(orders[[#This Row],[Product ID]],'BD product'!A:A,0)</f>
        <v>448</v>
      </c>
      <c r="N3056" s="2" t="str" cm="1">
        <f t="array" ref="N3056">INDEX('BD product'!A:D,M3056,2)</f>
        <v>Office Supplies</v>
      </c>
    </row>
    <row r="3057" spans="1:14" x14ac:dyDescent="0.3">
      <c r="A3057" s="3" t="s">
        <v>5160</v>
      </c>
      <c r="B3057" s="4">
        <v>42244</v>
      </c>
      <c r="C3057" s="12" t="str">
        <f t="shared" si="47"/>
        <v>2015/08</v>
      </c>
      <c r="D3057" s="4">
        <v>42248</v>
      </c>
      <c r="E3057" s="3" t="s">
        <v>21</v>
      </c>
      <c r="F3057" s="3" t="s">
        <v>1378</v>
      </c>
      <c r="G3057" s="3" t="s">
        <v>3099</v>
      </c>
      <c r="H3057" s="5">
        <v>279996</v>
      </c>
      <c r="I3057" s="2">
        <v>5</v>
      </c>
      <c r="J3057" s="2">
        <v>2</v>
      </c>
      <c r="K3057" s="2">
        <v>874.98749999999995</v>
      </c>
      <c r="L3057" s="18" t="str">
        <f>VLOOKUP(F3057,'BD customers'!$1:$1048576,2,FALSE)</f>
        <v>Todd Sumrall</v>
      </c>
      <c r="M3057" s="2">
        <f>MATCH(orders[[#This Row],[Product ID]],'BD product'!A:A,0)</f>
        <v>892</v>
      </c>
      <c r="N3057" s="2" t="str" cm="1">
        <f t="array" ref="N3057">INDEX('BD product'!A:D,M3057,2)</f>
        <v>Technology</v>
      </c>
    </row>
    <row r="3058" spans="1:14" x14ac:dyDescent="0.3">
      <c r="A3058" s="3" t="s">
        <v>5161</v>
      </c>
      <c r="B3058" s="4">
        <v>43027</v>
      </c>
      <c r="C3058" s="12" t="str">
        <f t="shared" si="47"/>
        <v>2017/10</v>
      </c>
      <c r="D3058" s="4">
        <v>43032</v>
      </c>
      <c r="E3058" s="3" t="s">
        <v>11</v>
      </c>
      <c r="F3058" s="3" t="s">
        <v>3600</v>
      </c>
      <c r="G3058" s="3" t="s">
        <v>4510</v>
      </c>
      <c r="H3058" s="5">
        <v>896</v>
      </c>
      <c r="I3058" s="2">
        <v>2</v>
      </c>
      <c r="J3058" s="2">
        <v>0</v>
      </c>
      <c r="K3058" s="2">
        <v>4.3007999999999997</v>
      </c>
      <c r="L3058" s="18" t="str">
        <f>VLOOKUP(F3058,'BD customers'!$1:$1048576,2,FALSE)</f>
        <v>Hilary Holden</v>
      </c>
      <c r="M3058" s="2">
        <f>MATCH(orders[[#This Row],[Product ID]],'BD product'!A:A,0)</f>
        <v>1345</v>
      </c>
      <c r="N3058" s="2" t="str" cm="1">
        <f t="array" ref="N3058">INDEX('BD product'!A:D,M3058,2)</f>
        <v>Office Supplies</v>
      </c>
    </row>
    <row r="3059" spans="1:14" x14ac:dyDescent="0.3">
      <c r="A3059" s="3" t="s">
        <v>5161</v>
      </c>
      <c r="B3059" s="4">
        <v>43027</v>
      </c>
      <c r="C3059" s="12" t="str">
        <f t="shared" si="47"/>
        <v>2017/10</v>
      </c>
      <c r="D3059" s="4">
        <v>43032</v>
      </c>
      <c r="E3059" s="3" t="s">
        <v>11</v>
      </c>
      <c r="F3059" s="3" t="s">
        <v>3600</v>
      </c>
      <c r="G3059" s="3" t="s">
        <v>3503</v>
      </c>
      <c r="H3059" s="5">
        <v>315</v>
      </c>
      <c r="I3059" s="2">
        <v>10</v>
      </c>
      <c r="J3059" s="2">
        <v>0</v>
      </c>
      <c r="K3059" s="2">
        <v>0.1512</v>
      </c>
      <c r="L3059" s="18" t="str">
        <f>VLOOKUP(F3059,'BD customers'!$1:$1048576,2,FALSE)</f>
        <v>Hilary Holden</v>
      </c>
      <c r="M3059" s="2">
        <f>MATCH(orders[[#This Row],[Product ID]],'BD product'!A:A,0)</f>
        <v>1044</v>
      </c>
      <c r="N3059" s="2" t="str" cm="1">
        <f t="array" ref="N3059">INDEX('BD product'!A:D,M3059,2)</f>
        <v>Office Supplies</v>
      </c>
    </row>
    <row r="3060" spans="1:14" x14ac:dyDescent="0.3">
      <c r="A3060" s="3" t="s">
        <v>5161</v>
      </c>
      <c r="B3060" s="4">
        <v>43027</v>
      </c>
      <c r="C3060" s="12" t="str">
        <f t="shared" si="47"/>
        <v>2017/10</v>
      </c>
      <c r="D3060" s="4">
        <v>43032</v>
      </c>
      <c r="E3060" s="3" t="s">
        <v>11</v>
      </c>
      <c r="F3060" s="3" t="s">
        <v>3600</v>
      </c>
      <c r="G3060" s="3" t="s">
        <v>2515</v>
      </c>
      <c r="H3060" s="5">
        <v>3056</v>
      </c>
      <c r="I3060" s="2">
        <v>2</v>
      </c>
      <c r="J3060" s="2">
        <v>0</v>
      </c>
      <c r="K3060" s="2">
        <v>10.3904</v>
      </c>
      <c r="L3060" s="18" t="str">
        <f>VLOOKUP(F3060,'BD customers'!$1:$1048576,2,FALSE)</f>
        <v>Hilary Holden</v>
      </c>
      <c r="M3060" s="2">
        <f>MATCH(orders[[#This Row],[Product ID]],'BD product'!A:A,0)</f>
        <v>679</v>
      </c>
      <c r="N3060" s="2" t="str" cm="1">
        <f t="array" ref="N3060">INDEX('BD product'!A:D,M3060,2)</f>
        <v>Furniture</v>
      </c>
    </row>
    <row r="3061" spans="1:14" x14ac:dyDescent="0.3">
      <c r="A3061" s="3" t="s">
        <v>5161</v>
      </c>
      <c r="B3061" s="4">
        <v>43027</v>
      </c>
      <c r="C3061" s="12" t="str">
        <f t="shared" si="47"/>
        <v>2017/10</v>
      </c>
      <c r="D3061" s="4">
        <v>43032</v>
      </c>
      <c r="E3061" s="3" t="s">
        <v>11</v>
      </c>
      <c r="F3061" s="3" t="s">
        <v>3600</v>
      </c>
      <c r="G3061" s="3" t="s">
        <v>5162</v>
      </c>
      <c r="H3061" s="5">
        <v>24368</v>
      </c>
      <c r="I3061" s="2">
        <v>2</v>
      </c>
      <c r="J3061" s="2">
        <v>2</v>
      </c>
      <c r="K3061" s="2">
        <v>-3.3506</v>
      </c>
      <c r="L3061" s="18" t="str">
        <f>VLOOKUP(F3061,'BD customers'!$1:$1048576,2,FALSE)</f>
        <v>Hilary Holden</v>
      </c>
      <c r="M3061" s="2">
        <f>MATCH(orders[[#This Row],[Product ID]],'BD product'!A:A,0)</f>
        <v>1481</v>
      </c>
      <c r="N3061" s="2" t="str" cm="1">
        <f t="array" ref="N3061">INDEX('BD product'!A:D,M3061,2)</f>
        <v>Furniture</v>
      </c>
    </row>
    <row r="3062" spans="1:14" x14ac:dyDescent="0.3">
      <c r="A3062" s="3" t="s">
        <v>5164</v>
      </c>
      <c r="B3062" s="4">
        <v>42681</v>
      </c>
      <c r="C3062" s="12" t="str">
        <f t="shared" si="47"/>
        <v>2016/11</v>
      </c>
      <c r="D3062" s="4">
        <v>42686</v>
      </c>
      <c r="E3062" s="3" t="s">
        <v>21</v>
      </c>
      <c r="F3062" s="3" t="s">
        <v>4957</v>
      </c>
      <c r="G3062" s="3" t="s">
        <v>4043</v>
      </c>
      <c r="H3062" s="5">
        <v>119976</v>
      </c>
      <c r="I3062" s="2">
        <v>3</v>
      </c>
      <c r="J3062" s="2">
        <v>2</v>
      </c>
      <c r="K3062" s="2">
        <v>22.4955</v>
      </c>
      <c r="L3062" s="18" t="str">
        <f>VLOOKUP(F3062,'BD customers'!$1:$1048576,2,FALSE)</f>
        <v>Denise Monton</v>
      </c>
      <c r="M3062" s="2">
        <f>MATCH(orders[[#This Row],[Product ID]],'BD product'!A:A,0)</f>
        <v>1235</v>
      </c>
      <c r="N3062" s="2" t="str" cm="1">
        <f t="array" ref="N3062">INDEX('BD product'!A:D,M3062,2)</f>
        <v>Technology</v>
      </c>
    </row>
    <row r="3063" spans="1:14" x14ac:dyDescent="0.3">
      <c r="A3063" s="3" t="s">
        <v>5165</v>
      </c>
      <c r="B3063" s="4">
        <v>42797</v>
      </c>
      <c r="C3063" s="12" t="str">
        <f t="shared" si="47"/>
        <v>2017/03</v>
      </c>
      <c r="D3063" s="4">
        <v>42801</v>
      </c>
      <c r="E3063" s="3" t="s">
        <v>21</v>
      </c>
      <c r="F3063" s="3" t="s">
        <v>5166</v>
      </c>
      <c r="G3063" s="3" t="s">
        <v>2859</v>
      </c>
      <c r="H3063" s="5">
        <v>2688</v>
      </c>
      <c r="I3063" s="2">
        <v>8</v>
      </c>
      <c r="J3063" s="2">
        <v>2</v>
      </c>
      <c r="K3063" s="2">
        <v>0.97440000000000004</v>
      </c>
      <c r="L3063" s="18" t="str">
        <f>VLOOKUP(F3063,'BD customers'!$1:$1048576,2,FALSE)</f>
        <v>Richard Eichhorn</v>
      </c>
      <c r="M3063" s="2">
        <f>MATCH(orders[[#This Row],[Product ID]],'BD product'!A:A,0)</f>
        <v>796</v>
      </c>
      <c r="N3063" s="2" t="str" cm="1">
        <f t="array" ref="N3063">INDEX('BD product'!A:D,M3063,2)</f>
        <v>Office Supplies</v>
      </c>
    </row>
    <row r="3064" spans="1:14" x14ac:dyDescent="0.3">
      <c r="A3064" s="3" t="s">
        <v>5167</v>
      </c>
      <c r="B3064" s="4">
        <v>42335</v>
      </c>
      <c r="C3064" s="12" t="str">
        <f t="shared" si="47"/>
        <v>2015/11</v>
      </c>
      <c r="D3064" s="4">
        <v>42337</v>
      </c>
      <c r="E3064" s="3" t="s">
        <v>64</v>
      </c>
      <c r="F3064" s="3" t="s">
        <v>2119</v>
      </c>
      <c r="G3064" s="3" t="s">
        <v>5168</v>
      </c>
      <c r="H3064" s="5">
        <v>8397</v>
      </c>
      <c r="I3064" s="2">
        <v>3</v>
      </c>
      <c r="J3064" s="2">
        <v>0</v>
      </c>
      <c r="K3064" s="2">
        <v>23.511600000000001</v>
      </c>
      <c r="L3064" s="18" t="str">
        <f>VLOOKUP(F3064,'BD customers'!$1:$1048576,2,FALSE)</f>
        <v>Justin Deggeller</v>
      </c>
      <c r="M3064" s="2">
        <f>MATCH(orders[[#This Row],[Product ID]],'BD product'!A:A,0)</f>
        <v>1482</v>
      </c>
      <c r="N3064" s="2" t="str" cm="1">
        <f t="array" ref="N3064">INDEX('BD product'!A:D,M3064,2)</f>
        <v>Technology</v>
      </c>
    </row>
    <row r="3065" spans="1:14" x14ac:dyDescent="0.3">
      <c r="A3065" s="3" t="s">
        <v>5167</v>
      </c>
      <c r="B3065" s="4">
        <v>42335</v>
      </c>
      <c r="C3065" s="12" t="str">
        <f t="shared" si="47"/>
        <v>2015/11</v>
      </c>
      <c r="D3065" s="4">
        <v>42337</v>
      </c>
      <c r="E3065" s="3" t="s">
        <v>64</v>
      </c>
      <c r="F3065" s="3" t="s">
        <v>2119</v>
      </c>
      <c r="G3065" s="3" t="s">
        <v>5170</v>
      </c>
      <c r="H3065" s="5">
        <v>10497</v>
      </c>
      <c r="I3065" s="2">
        <v>3</v>
      </c>
      <c r="J3065" s="2">
        <v>0</v>
      </c>
      <c r="K3065" s="2">
        <v>7.3479000000000001</v>
      </c>
      <c r="L3065" s="18" t="str">
        <f>VLOOKUP(F3065,'BD customers'!$1:$1048576,2,FALSE)</f>
        <v>Justin Deggeller</v>
      </c>
      <c r="M3065" s="2">
        <f>MATCH(orders[[#This Row],[Product ID]],'BD product'!A:A,0)</f>
        <v>1483</v>
      </c>
      <c r="N3065" s="2" t="str" cm="1">
        <f t="array" ref="N3065">INDEX('BD product'!A:D,M3065,2)</f>
        <v>Technology</v>
      </c>
    </row>
    <row r="3066" spans="1:14" x14ac:dyDescent="0.3">
      <c r="A3066" s="3" t="s">
        <v>5172</v>
      </c>
      <c r="B3066" s="4">
        <v>42807</v>
      </c>
      <c r="C3066" s="12" t="str">
        <f t="shared" si="47"/>
        <v>2017/03</v>
      </c>
      <c r="D3066" s="4">
        <v>42812</v>
      </c>
      <c r="E3066" s="3" t="s">
        <v>11</v>
      </c>
      <c r="F3066" s="3" t="s">
        <v>5173</v>
      </c>
      <c r="G3066" s="3" t="s">
        <v>395</v>
      </c>
      <c r="H3066" s="5">
        <v>908</v>
      </c>
      <c r="I3066" s="2">
        <v>8</v>
      </c>
      <c r="J3066" s="2">
        <v>0</v>
      </c>
      <c r="K3066" s="2">
        <v>2.5424000000000002</v>
      </c>
      <c r="L3066" s="18" t="str">
        <f>VLOOKUP(F3066,'BD customers'!$1:$1048576,2,FALSE)</f>
        <v>Benjamin Farhat</v>
      </c>
      <c r="M3066" s="2">
        <f>MATCH(orders[[#This Row],[Product ID]],'BD product'!A:A,0)</f>
        <v>77</v>
      </c>
      <c r="N3066" s="2" t="str" cm="1">
        <f t="array" ref="N3066">INDEX('BD product'!A:D,M3066,2)</f>
        <v>Office Supplies</v>
      </c>
    </row>
    <row r="3067" spans="1:14" x14ac:dyDescent="0.3">
      <c r="A3067" s="3" t="s">
        <v>5172</v>
      </c>
      <c r="B3067" s="4">
        <v>42807</v>
      </c>
      <c r="C3067" s="12" t="str">
        <f t="shared" si="47"/>
        <v>2017/03</v>
      </c>
      <c r="D3067" s="4">
        <v>42812</v>
      </c>
      <c r="E3067" s="3" t="s">
        <v>11</v>
      </c>
      <c r="F3067" s="3" t="s">
        <v>5173</v>
      </c>
      <c r="G3067" s="3" t="s">
        <v>2656</v>
      </c>
      <c r="H3067" s="5">
        <v>140736</v>
      </c>
      <c r="I3067" s="2">
        <v>8</v>
      </c>
      <c r="J3067" s="2">
        <v>2</v>
      </c>
      <c r="K3067" s="2">
        <v>49.257599999999996</v>
      </c>
      <c r="L3067" s="18" t="str">
        <f>VLOOKUP(F3067,'BD customers'!$1:$1048576,2,FALSE)</f>
        <v>Benjamin Farhat</v>
      </c>
      <c r="M3067" s="2">
        <f>MATCH(orders[[#This Row],[Product ID]],'BD product'!A:A,0)</f>
        <v>724</v>
      </c>
      <c r="N3067" s="2" t="str" cm="1">
        <f t="array" ref="N3067">INDEX('BD product'!A:D,M3067,2)</f>
        <v>Technology</v>
      </c>
    </row>
    <row r="3068" spans="1:14" x14ac:dyDescent="0.3">
      <c r="A3068" s="3" t="s">
        <v>5172</v>
      </c>
      <c r="B3068" s="4">
        <v>42807</v>
      </c>
      <c r="C3068" s="12" t="str">
        <f t="shared" si="47"/>
        <v>2017/03</v>
      </c>
      <c r="D3068" s="4">
        <v>42812</v>
      </c>
      <c r="E3068" s="3" t="s">
        <v>11</v>
      </c>
      <c r="F3068" s="3" t="s">
        <v>5173</v>
      </c>
      <c r="G3068" s="3" t="s">
        <v>5174</v>
      </c>
      <c r="H3068" s="5">
        <v>21495</v>
      </c>
      <c r="I3068" s="2">
        <v>5</v>
      </c>
      <c r="J3068" s="2">
        <v>0</v>
      </c>
      <c r="K3068" s="2">
        <v>88.129499999999993</v>
      </c>
      <c r="L3068" s="18" t="str">
        <f>VLOOKUP(F3068,'BD customers'!$1:$1048576,2,FALSE)</f>
        <v>Benjamin Farhat</v>
      </c>
      <c r="M3068" s="2">
        <f>MATCH(orders[[#This Row],[Product ID]],'BD product'!A:A,0)</f>
        <v>1484</v>
      </c>
      <c r="N3068" s="2" t="str" cm="1">
        <f t="array" ref="N3068">INDEX('BD product'!A:D,M3068,2)</f>
        <v>Technology</v>
      </c>
    </row>
    <row r="3069" spans="1:14" x14ac:dyDescent="0.3">
      <c r="A3069" s="3" t="s">
        <v>5172</v>
      </c>
      <c r="B3069" s="4">
        <v>42807</v>
      </c>
      <c r="C3069" s="12" t="str">
        <f t="shared" si="47"/>
        <v>2017/03</v>
      </c>
      <c r="D3069" s="4">
        <v>42812</v>
      </c>
      <c r="E3069" s="3" t="s">
        <v>11</v>
      </c>
      <c r="F3069" s="3" t="s">
        <v>5173</v>
      </c>
      <c r="G3069" s="3" t="s">
        <v>5176</v>
      </c>
      <c r="H3069" s="5">
        <v>4536</v>
      </c>
      <c r="I3069" s="2">
        <v>7</v>
      </c>
      <c r="J3069" s="2">
        <v>0</v>
      </c>
      <c r="K3069" s="2">
        <v>21.7728</v>
      </c>
      <c r="L3069" s="18" t="str">
        <f>VLOOKUP(F3069,'BD customers'!$1:$1048576,2,FALSE)</f>
        <v>Benjamin Farhat</v>
      </c>
      <c r="M3069" s="2">
        <f>MATCH(orders[[#This Row],[Product ID]],'BD product'!A:A,0)</f>
        <v>1485</v>
      </c>
      <c r="N3069" s="2" t="str" cm="1">
        <f t="array" ref="N3069">INDEX('BD product'!A:D,M3069,2)</f>
        <v>Office Supplies</v>
      </c>
    </row>
    <row r="3070" spans="1:14" x14ac:dyDescent="0.3">
      <c r="A3070" s="3" t="s">
        <v>5172</v>
      </c>
      <c r="B3070" s="4">
        <v>42807</v>
      </c>
      <c r="C3070" s="12" t="str">
        <f t="shared" si="47"/>
        <v>2017/03</v>
      </c>
      <c r="D3070" s="4">
        <v>42812</v>
      </c>
      <c r="E3070" s="3" t="s">
        <v>11</v>
      </c>
      <c r="F3070" s="3" t="s">
        <v>5173</v>
      </c>
      <c r="G3070" s="3" t="s">
        <v>4807</v>
      </c>
      <c r="H3070" s="5">
        <v>28824</v>
      </c>
      <c r="I3070" s="2">
        <v>6</v>
      </c>
      <c r="J3070" s="2">
        <v>0</v>
      </c>
      <c r="K3070" s="2">
        <v>138.3552</v>
      </c>
      <c r="L3070" s="18" t="str">
        <f>VLOOKUP(F3070,'BD customers'!$1:$1048576,2,FALSE)</f>
        <v>Benjamin Farhat</v>
      </c>
      <c r="M3070" s="2">
        <f>MATCH(orders[[#This Row],[Product ID]],'BD product'!A:A,0)</f>
        <v>1417</v>
      </c>
      <c r="N3070" s="2" t="str" cm="1">
        <f t="array" ref="N3070">INDEX('BD product'!A:D,M3070,2)</f>
        <v>Office Supplies</v>
      </c>
    </row>
    <row r="3071" spans="1:14" x14ac:dyDescent="0.3">
      <c r="A3071" s="3" t="s">
        <v>5178</v>
      </c>
      <c r="B3071" s="4">
        <v>43069</v>
      </c>
      <c r="C3071" s="12" t="str">
        <f t="shared" si="47"/>
        <v>2017/11</v>
      </c>
      <c r="D3071" s="4">
        <v>43069</v>
      </c>
      <c r="E3071" s="3" t="s">
        <v>41</v>
      </c>
      <c r="F3071" s="3" t="s">
        <v>1492</v>
      </c>
      <c r="G3071" s="3" t="s">
        <v>5109</v>
      </c>
      <c r="H3071" s="5">
        <v>663936</v>
      </c>
      <c r="I3071" s="2">
        <v>4</v>
      </c>
      <c r="J3071" s="2">
        <v>2</v>
      </c>
      <c r="K3071" s="2">
        <v>8.2992000000000008</v>
      </c>
      <c r="L3071" s="18" t="str">
        <f>VLOOKUP(F3071,'BD customers'!$1:$1048576,2,FALSE)</f>
        <v>Max Ludwig</v>
      </c>
      <c r="M3071" s="2">
        <f>MATCH(orders[[#This Row],[Product ID]],'BD product'!A:A,0)</f>
        <v>1472</v>
      </c>
      <c r="N3071" s="2" t="str" cm="1">
        <f t="array" ref="N3071">INDEX('BD product'!A:D,M3071,2)</f>
        <v>Office Supplies</v>
      </c>
    </row>
    <row r="3072" spans="1:14" x14ac:dyDescent="0.3">
      <c r="A3072" s="3" t="s">
        <v>5179</v>
      </c>
      <c r="B3072" s="4">
        <v>41960</v>
      </c>
      <c r="C3072" s="12" t="str">
        <f t="shared" si="47"/>
        <v>2014/11</v>
      </c>
      <c r="D3072" s="4">
        <v>41965</v>
      </c>
      <c r="E3072" s="3" t="s">
        <v>21</v>
      </c>
      <c r="F3072" s="3" t="s">
        <v>2322</v>
      </c>
      <c r="G3072" s="3" t="s">
        <v>3582</v>
      </c>
      <c r="H3072" s="5">
        <v>293433</v>
      </c>
      <c r="I3072" s="2">
        <v>7</v>
      </c>
      <c r="J3072" s="2">
        <v>0</v>
      </c>
      <c r="K3072" s="2">
        <v>792.26909999999998</v>
      </c>
      <c r="L3072" s="18" t="str">
        <f>VLOOKUP(F3072,'BD customers'!$1:$1048576,2,FALSE)</f>
        <v>Yoseph Carroll</v>
      </c>
      <c r="M3072" s="2">
        <f>MATCH(orders[[#This Row],[Product ID]],'BD product'!A:A,0)</f>
        <v>1076</v>
      </c>
      <c r="N3072" s="2" t="str" cm="1">
        <f t="array" ref="N3072">INDEX('BD product'!A:D,M3072,2)</f>
        <v>Office Supplies</v>
      </c>
    </row>
    <row r="3073" spans="1:14" x14ac:dyDescent="0.3">
      <c r="A3073" s="3" t="s">
        <v>5179</v>
      </c>
      <c r="B3073" s="4">
        <v>41960</v>
      </c>
      <c r="C3073" s="12" t="str">
        <f t="shared" si="47"/>
        <v>2014/11</v>
      </c>
      <c r="D3073" s="4">
        <v>41965</v>
      </c>
      <c r="E3073" s="3" t="s">
        <v>21</v>
      </c>
      <c r="F3073" s="3" t="s">
        <v>2322</v>
      </c>
      <c r="G3073" s="3" t="s">
        <v>5180</v>
      </c>
      <c r="H3073" s="5">
        <v>12441</v>
      </c>
      <c r="I3073" s="2">
        <v>3</v>
      </c>
      <c r="J3073" s="2">
        <v>0</v>
      </c>
      <c r="K3073" s="2">
        <v>14.9292</v>
      </c>
      <c r="L3073" s="18" t="str">
        <f>VLOOKUP(F3073,'BD customers'!$1:$1048576,2,FALSE)</f>
        <v>Yoseph Carroll</v>
      </c>
      <c r="M3073" s="2">
        <f>MATCH(orders[[#This Row],[Product ID]],'BD product'!A:A,0)</f>
        <v>1486</v>
      </c>
      <c r="N3073" s="2" t="str" cm="1">
        <f t="array" ref="N3073">INDEX('BD product'!A:D,M3073,2)</f>
        <v>Furniture</v>
      </c>
    </row>
    <row r="3074" spans="1:14" x14ac:dyDescent="0.3">
      <c r="A3074" s="3" t="s">
        <v>5179</v>
      </c>
      <c r="B3074" s="4">
        <v>41960</v>
      </c>
      <c r="C3074" s="12" t="str">
        <f t="shared" ref="C3074:C3137" si="48">TEXT(B3074,"aaaa/mm")</f>
        <v>2014/11</v>
      </c>
      <c r="D3074" s="4">
        <v>41965</v>
      </c>
      <c r="E3074" s="3" t="s">
        <v>21</v>
      </c>
      <c r="F3074" s="3" t="s">
        <v>2322</v>
      </c>
      <c r="G3074" s="3" t="s">
        <v>2534</v>
      </c>
      <c r="H3074" s="5">
        <v>5775</v>
      </c>
      <c r="I3074" s="2">
        <v>5</v>
      </c>
      <c r="J3074" s="2">
        <v>0</v>
      </c>
      <c r="K3074" s="2">
        <v>2.6564999999999999</v>
      </c>
      <c r="L3074" s="18" t="str">
        <f>VLOOKUP(F3074,'BD customers'!$1:$1048576,2,FALSE)</f>
        <v>Yoseph Carroll</v>
      </c>
      <c r="M3074" s="2">
        <f>MATCH(orders[[#This Row],[Product ID]],'BD product'!A:A,0)</f>
        <v>686</v>
      </c>
      <c r="N3074" s="2" t="str" cm="1">
        <f t="array" ref="N3074">INDEX('BD product'!A:D,M3074,2)</f>
        <v>Office Supplies</v>
      </c>
    </row>
    <row r="3075" spans="1:14" x14ac:dyDescent="0.3">
      <c r="A3075" s="3" t="s">
        <v>5182</v>
      </c>
      <c r="B3075" s="4">
        <v>42372</v>
      </c>
      <c r="C3075" s="12" t="str">
        <f t="shared" si="48"/>
        <v>2016/01</v>
      </c>
      <c r="D3075" s="4">
        <v>42374</v>
      </c>
      <c r="E3075" s="3" t="s">
        <v>64</v>
      </c>
      <c r="F3075" s="3" t="s">
        <v>1255</v>
      </c>
      <c r="G3075" s="3" t="s">
        <v>4247</v>
      </c>
      <c r="H3075" s="5">
        <v>11446</v>
      </c>
      <c r="I3075" s="2">
        <v>2</v>
      </c>
      <c r="J3075" s="2">
        <v>0</v>
      </c>
      <c r="K3075" s="2">
        <v>2.8614999999999999</v>
      </c>
      <c r="L3075" s="18" t="str">
        <f>VLOOKUP(F3075,'BD customers'!$1:$1048576,2,FALSE)</f>
        <v>Lena Radford</v>
      </c>
      <c r="M3075" s="2">
        <f>MATCH(orders[[#This Row],[Product ID]],'BD product'!A:A,0)</f>
        <v>1279</v>
      </c>
      <c r="N3075" s="2" t="str" cm="1">
        <f t="array" ref="N3075">INDEX('BD product'!A:D,M3075,2)</f>
        <v>Office Supplies</v>
      </c>
    </row>
    <row r="3076" spans="1:14" x14ac:dyDescent="0.3">
      <c r="A3076" s="3" t="s">
        <v>5183</v>
      </c>
      <c r="B3076" s="4">
        <v>42280</v>
      </c>
      <c r="C3076" s="12" t="str">
        <f t="shared" si="48"/>
        <v>2015/10</v>
      </c>
      <c r="D3076" s="4">
        <v>42285</v>
      </c>
      <c r="E3076" s="3" t="s">
        <v>21</v>
      </c>
      <c r="F3076" s="3" t="s">
        <v>875</v>
      </c>
      <c r="G3076" s="3" t="s">
        <v>2373</v>
      </c>
      <c r="H3076" s="5">
        <v>120666</v>
      </c>
      <c r="I3076" s="2">
        <v>2</v>
      </c>
      <c r="J3076" s="2">
        <v>15</v>
      </c>
      <c r="K3076" s="2">
        <v>18.454799999999999</v>
      </c>
      <c r="L3076" s="18" t="str">
        <f>VLOOKUP(F3076,'BD customers'!$1:$1048576,2,FALSE)</f>
        <v>Bruce Stewart</v>
      </c>
      <c r="M3076" s="2">
        <f>MATCH(orders[[#This Row],[Product ID]],'BD product'!A:A,0)</f>
        <v>633</v>
      </c>
      <c r="N3076" s="2" t="str" cm="1">
        <f t="array" ref="N3076">INDEX('BD product'!A:D,M3076,2)</f>
        <v>Furniture</v>
      </c>
    </row>
    <row r="3077" spans="1:14" x14ac:dyDescent="0.3">
      <c r="A3077" s="3" t="s">
        <v>5184</v>
      </c>
      <c r="B3077" s="4">
        <v>41840</v>
      </c>
      <c r="C3077" s="12" t="str">
        <f t="shared" si="48"/>
        <v>2014/07</v>
      </c>
      <c r="D3077" s="4">
        <v>41844</v>
      </c>
      <c r="E3077" s="3" t="s">
        <v>21</v>
      </c>
      <c r="F3077" s="3" t="s">
        <v>265</v>
      </c>
      <c r="G3077" s="3" t="s">
        <v>1594</v>
      </c>
      <c r="H3077" s="5">
        <v>342864</v>
      </c>
      <c r="I3077" s="2">
        <v>3</v>
      </c>
      <c r="J3077" s="2">
        <v>2</v>
      </c>
      <c r="K3077" s="2">
        <v>38.572200000000002</v>
      </c>
      <c r="L3077" s="18" t="str">
        <f>VLOOKUP(F3077,'BD customers'!$1:$1048576,2,FALSE)</f>
        <v>Katherine Murray</v>
      </c>
      <c r="M3077" s="2">
        <f>MATCH(orders[[#This Row],[Product ID]],'BD product'!A:A,0)</f>
        <v>386</v>
      </c>
      <c r="N3077" s="2" t="str" cm="1">
        <f t="array" ref="N3077">INDEX('BD product'!A:D,M3077,2)</f>
        <v>Office Supplies</v>
      </c>
    </row>
    <row r="3078" spans="1:14" x14ac:dyDescent="0.3">
      <c r="A3078" s="3" t="s">
        <v>5184</v>
      </c>
      <c r="B3078" s="4">
        <v>41840</v>
      </c>
      <c r="C3078" s="12" t="str">
        <f t="shared" si="48"/>
        <v>2014/07</v>
      </c>
      <c r="D3078" s="4">
        <v>41844</v>
      </c>
      <c r="E3078" s="3" t="s">
        <v>21</v>
      </c>
      <c r="F3078" s="3" t="s">
        <v>265</v>
      </c>
      <c r="G3078" s="3" t="s">
        <v>3134</v>
      </c>
      <c r="H3078" s="5">
        <v>1674</v>
      </c>
      <c r="I3078" s="2">
        <v>5</v>
      </c>
      <c r="J3078" s="2">
        <v>6</v>
      </c>
      <c r="K3078" s="2">
        <v>-1.4229000000000001</v>
      </c>
      <c r="L3078" s="18" t="str">
        <f>VLOOKUP(F3078,'BD customers'!$1:$1048576,2,FALSE)</f>
        <v>Katherine Murray</v>
      </c>
      <c r="M3078" s="2">
        <f>MATCH(orders[[#This Row],[Product ID]],'BD product'!A:A,0)</f>
        <v>906</v>
      </c>
      <c r="N3078" s="2" t="str" cm="1">
        <f t="array" ref="N3078">INDEX('BD product'!A:D,M3078,2)</f>
        <v>Furniture</v>
      </c>
    </row>
    <row r="3079" spans="1:14" x14ac:dyDescent="0.3">
      <c r="A3079" s="3" t="s">
        <v>5184</v>
      </c>
      <c r="B3079" s="4">
        <v>41840</v>
      </c>
      <c r="C3079" s="12" t="str">
        <f t="shared" si="48"/>
        <v>2014/07</v>
      </c>
      <c r="D3079" s="4">
        <v>41844</v>
      </c>
      <c r="E3079" s="3" t="s">
        <v>21</v>
      </c>
      <c r="F3079" s="3" t="s">
        <v>265</v>
      </c>
      <c r="G3079" s="3" t="s">
        <v>1923</v>
      </c>
      <c r="H3079" s="5">
        <v>981372</v>
      </c>
      <c r="I3079" s="2">
        <v>2</v>
      </c>
      <c r="J3079" s="2">
        <v>3</v>
      </c>
      <c r="K3079" s="2">
        <v>-14.019600000000001</v>
      </c>
      <c r="L3079" s="18" t="str">
        <f>VLOOKUP(F3079,'BD customers'!$1:$1048576,2,FALSE)</f>
        <v>Katherine Murray</v>
      </c>
      <c r="M3079" s="2">
        <f>MATCH(orders[[#This Row],[Product ID]],'BD product'!A:A,0)</f>
        <v>485</v>
      </c>
      <c r="N3079" s="2" t="str" cm="1">
        <f t="array" ref="N3079">INDEX('BD product'!A:D,M3079,2)</f>
        <v>Furniture</v>
      </c>
    </row>
    <row r="3080" spans="1:14" x14ac:dyDescent="0.3">
      <c r="A3080" s="3" t="s">
        <v>5185</v>
      </c>
      <c r="B3080" s="4">
        <v>41780</v>
      </c>
      <c r="C3080" s="12" t="str">
        <f t="shared" si="48"/>
        <v>2014/05</v>
      </c>
      <c r="D3080" s="4">
        <v>41784</v>
      </c>
      <c r="E3080" s="3" t="s">
        <v>21</v>
      </c>
      <c r="F3080" s="3" t="s">
        <v>1349</v>
      </c>
      <c r="G3080" s="3" t="s">
        <v>844</v>
      </c>
      <c r="H3080" s="5">
        <v>3184</v>
      </c>
      <c r="I3080" s="2">
        <v>8</v>
      </c>
      <c r="J3080" s="2">
        <v>0</v>
      </c>
      <c r="K3080" s="2">
        <v>10.507199999999999</v>
      </c>
      <c r="L3080" s="18" t="str">
        <f>VLOOKUP(F3080,'BD customers'!$1:$1048576,2,FALSE)</f>
        <v>Bradley Talbott</v>
      </c>
      <c r="M3080" s="2">
        <f>MATCH(orders[[#This Row],[Product ID]],'BD product'!A:A,0)</f>
        <v>183</v>
      </c>
      <c r="N3080" s="2" t="str" cm="1">
        <f t="array" ref="N3080">INDEX('BD product'!A:D,M3080,2)</f>
        <v>Office Supplies</v>
      </c>
    </row>
    <row r="3081" spans="1:14" x14ac:dyDescent="0.3">
      <c r="A3081" s="3" t="s">
        <v>5186</v>
      </c>
      <c r="B3081" s="4">
        <v>42982</v>
      </c>
      <c r="C3081" s="12" t="str">
        <f t="shared" si="48"/>
        <v>2017/09</v>
      </c>
      <c r="D3081" s="4">
        <v>42983</v>
      </c>
      <c r="E3081" s="3" t="s">
        <v>64</v>
      </c>
      <c r="F3081" s="3" t="s">
        <v>5187</v>
      </c>
      <c r="G3081" s="3" t="s">
        <v>2234</v>
      </c>
      <c r="H3081" s="5">
        <v>1296</v>
      </c>
      <c r="I3081" s="2">
        <v>2</v>
      </c>
      <c r="J3081" s="2">
        <v>0</v>
      </c>
      <c r="K3081" s="2">
        <v>6.2207999999999997</v>
      </c>
      <c r="L3081" s="18" t="str">
        <f>VLOOKUP(F3081,'BD customers'!$1:$1048576,2,FALSE)</f>
        <v>Katrina Bavinger</v>
      </c>
      <c r="M3081" s="2">
        <f>MATCH(orders[[#This Row],[Product ID]],'BD product'!A:A,0)</f>
        <v>587</v>
      </c>
      <c r="N3081" s="2" t="str" cm="1">
        <f t="array" ref="N3081">INDEX('BD product'!A:D,M3081,2)</f>
        <v>Office Supplies</v>
      </c>
    </row>
    <row r="3082" spans="1:14" x14ac:dyDescent="0.3">
      <c r="A3082" s="3" t="s">
        <v>5186</v>
      </c>
      <c r="B3082" s="4">
        <v>42982</v>
      </c>
      <c r="C3082" s="12" t="str">
        <f t="shared" si="48"/>
        <v>2017/09</v>
      </c>
      <c r="D3082" s="4">
        <v>42983</v>
      </c>
      <c r="E3082" s="3" t="s">
        <v>64</v>
      </c>
      <c r="F3082" s="3" t="s">
        <v>5187</v>
      </c>
      <c r="G3082" s="3" t="s">
        <v>2958</v>
      </c>
      <c r="H3082" s="5">
        <v>43176</v>
      </c>
      <c r="I3082" s="2">
        <v>3</v>
      </c>
      <c r="J3082" s="2">
        <v>2</v>
      </c>
      <c r="K3082" s="2">
        <v>15.111599999999999</v>
      </c>
      <c r="L3082" s="18" t="str">
        <f>VLOOKUP(F3082,'BD customers'!$1:$1048576,2,FALSE)</f>
        <v>Katrina Bavinger</v>
      </c>
      <c r="M3082" s="2">
        <f>MATCH(orders[[#This Row],[Product ID]],'BD product'!A:A,0)</f>
        <v>833</v>
      </c>
      <c r="N3082" s="2" t="str" cm="1">
        <f t="array" ref="N3082">INDEX('BD product'!A:D,M3082,2)</f>
        <v>Technology</v>
      </c>
    </row>
    <row r="3083" spans="1:14" x14ac:dyDescent="0.3">
      <c r="A3083" s="3" t="s">
        <v>5188</v>
      </c>
      <c r="B3083" s="4">
        <v>42882</v>
      </c>
      <c r="C3083" s="12" t="str">
        <f t="shared" si="48"/>
        <v>2017/05</v>
      </c>
      <c r="D3083" s="4">
        <v>42888</v>
      </c>
      <c r="E3083" s="3" t="s">
        <v>21</v>
      </c>
      <c r="F3083" s="3" t="s">
        <v>592</v>
      </c>
      <c r="G3083" s="3" t="s">
        <v>2606</v>
      </c>
      <c r="H3083" s="5">
        <v>5834</v>
      </c>
      <c r="I3083" s="2">
        <v>2</v>
      </c>
      <c r="J3083" s="2">
        <v>0</v>
      </c>
      <c r="K3083" s="2">
        <v>28.0032</v>
      </c>
      <c r="L3083" s="18" t="str">
        <f>VLOOKUP(F3083,'BD customers'!$1:$1048576,2,FALSE)</f>
        <v>Dianna Wilson</v>
      </c>
      <c r="M3083" s="2">
        <f>MATCH(orders[[#This Row],[Product ID]],'BD product'!A:A,0)</f>
        <v>707</v>
      </c>
      <c r="N3083" s="2" t="str" cm="1">
        <f t="array" ref="N3083">INDEX('BD product'!A:D,M3083,2)</f>
        <v>Office Supplies</v>
      </c>
    </row>
    <row r="3084" spans="1:14" x14ac:dyDescent="0.3">
      <c r="A3084" s="3" t="s">
        <v>5188</v>
      </c>
      <c r="B3084" s="4">
        <v>42882</v>
      </c>
      <c r="C3084" s="12" t="str">
        <f t="shared" si="48"/>
        <v>2017/05</v>
      </c>
      <c r="D3084" s="4">
        <v>42888</v>
      </c>
      <c r="E3084" s="3" t="s">
        <v>21</v>
      </c>
      <c r="F3084" s="3" t="s">
        <v>592</v>
      </c>
      <c r="G3084" s="3" t="s">
        <v>4747</v>
      </c>
      <c r="H3084" s="5">
        <v>53997</v>
      </c>
      <c r="I3084" s="2">
        <v>3</v>
      </c>
      <c r="J3084" s="2">
        <v>0</v>
      </c>
      <c r="K3084" s="2">
        <v>134.99250000000001</v>
      </c>
      <c r="L3084" s="18" t="str">
        <f>VLOOKUP(F3084,'BD customers'!$1:$1048576,2,FALSE)</f>
        <v>Dianna Wilson</v>
      </c>
      <c r="M3084" s="2">
        <f>MATCH(orders[[#This Row],[Product ID]],'BD product'!A:A,0)</f>
        <v>1402</v>
      </c>
      <c r="N3084" s="2" t="str" cm="1">
        <f t="array" ref="N3084">INDEX('BD product'!A:D,M3084,2)</f>
        <v>Technology</v>
      </c>
    </row>
    <row r="3085" spans="1:14" x14ac:dyDescent="0.3">
      <c r="A3085" s="3" t="s">
        <v>5189</v>
      </c>
      <c r="B3085" s="4">
        <v>41667</v>
      </c>
      <c r="C3085" s="12" t="str">
        <f t="shared" si="48"/>
        <v>2014/01</v>
      </c>
      <c r="D3085" s="4">
        <v>41673</v>
      </c>
      <c r="E3085" s="3" t="s">
        <v>21</v>
      </c>
      <c r="F3085" s="3" t="s">
        <v>1866</v>
      </c>
      <c r="G3085" s="3" t="s">
        <v>863</v>
      </c>
      <c r="H3085" s="5">
        <v>3928</v>
      </c>
      <c r="I3085" s="2">
        <v>1</v>
      </c>
      <c r="J3085" s="2">
        <v>2</v>
      </c>
      <c r="K3085" s="2">
        <v>1.3257000000000001</v>
      </c>
      <c r="L3085" s="18" t="str">
        <f>VLOOKUP(F3085,'BD customers'!$1:$1048576,2,FALSE)</f>
        <v>Jasper Cacioppo</v>
      </c>
      <c r="M3085" s="2">
        <f>MATCH(orders[[#This Row],[Product ID]],'BD product'!A:A,0)</f>
        <v>187</v>
      </c>
      <c r="N3085" s="2" t="str" cm="1">
        <f t="array" ref="N3085">INDEX('BD product'!A:D,M3085,2)</f>
        <v>Office Supplies</v>
      </c>
    </row>
    <row r="3086" spans="1:14" x14ac:dyDescent="0.3">
      <c r="A3086" s="3" t="s">
        <v>5190</v>
      </c>
      <c r="B3086" s="4">
        <v>42775</v>
      </c>
      <c r="C3086" s="12" t="str">
        <f t="shared" si="48"/>
        <v>2017/02</v>
      </c>
      <c r="D3086" s="4">
        <v>42780</v>
      </c>
      <c r="E3086" s="3" t="s">
        <v>21</v>
      </c>
      <c r="F3086" s="3" t="s">
        <v>4297</v>
      </c>
      <c r="G3086" s="3" t="s">
        <v>1587</v>
      </c>
      <c r="H3086" s="5">
        <v>252784</v>
      </c>
      <c r="I3086" s="2">
        <v>4</v>
      </c>
      <c r="J3086" s="2">
        <v>8</v>
      </c>
      <c r="K3086" s="2">
        <v>-417.09359999999998</v>
      </c>
      <c r="L3086" s="18" t="str">
        <f>VLOOKUP(F3086,'BD customers'!$1:$1048576,2,FALSE)</f>
        <v>Tom Prescott</v>
      </c>
      <c r="M3086" s="2">
        <f>MATCH(orders[[#This Row],[Product ID]],'BD product'!A:A,0)</f>
        <v>384</v>
      </c>
      <c r="N3086" s="2" t="str" cm="1">
        <f t="array" ref="N3086">INDEX('BD product'!A:D,M3086,2)</f>
        <v>Office Supplies</v>
      </c>
    </row>
    <row r="3087" spans="1:14" x14ac:dyDescent="0.3">
      <c r="A3087" s="3" t="s">
        <v>5190</v>
      </c>
      <c r="B3087" s="4">
        <v>42775</v>
      </c>
      <c r="C3087" s="12" t="str">
        <f t="shared" si="48"/>
        <v>2017/02</v>
      </c>
      <c r="D3087" s="4">
        <v>42780</v>
      </c>
      <c r="E3087" s="3" t="s">
        <v>21</v>
      </c>
      <c r="F3087" s="3" t="s">
        <v>4297</v>
      </c>
      <c r="G3087" s="3" t="s">
        <v>2452</v>
      </c>
      <c r="H3087" s="5">
        <v>127984</v>
      </c>
      <c r="I3087" s="2">
        <v>2</v>
      </c>
      <c r="J3087" s="2">
        <v>2</v>
      </c>
      <c r="K3087" s="2">
        <v>1.5998000000000001</v>
      </c>
      <c r="L3087" s="18" t="str">
        <f>VLOOKUP(F3087,'BD customers'!$1:$1048576,2,FALSE)</f>
        <v>Tom Prescott</v>
      </c>
      <c r="M3087" s="2">
        <f>MATCH(orders[[#This Row],[Product ID]],'BD product'!A:A,0)</f>
        <v>659</v>
      </c>
      <c r="N3087" s="2" t="str" cm="1">
        <f t="array" ref="N3087">INDEX('BD product'!A:D,M3087,2)</f>
        <v>Technology</v>
      </c>
    </row>
    <row r="3088" spans="1:14" x14ac:dyDescent="0.3">
      <c r="A3088" s="3" t="s">
        <v>5190</v>
      </c>
      <c r="B3088" s="4">
        <v>42775</v>
      </c>
      <c r="C3088" s="12" t="str">
        <f t="shared" si="48"/>
        <v>2017/02</v>
      </c>
      <c r="D3088" s="4">
        <v>42780</v>
      </c>
      <c r="E3088" s="3" t="s">
        <v>21</v>
      </c>
      <c r="F3088" s="3" t="s">
        <v>4297</v>
      </c>
      <c r="G3088" s="3" t="s">
        <v>5099</v>
      </c>
      <c r="H3088" s="5">
        <v>3984</v>
      </c>
      <c r="I3088" s="2">
        <v>2</v>
      </c>
      <c r="J3088" s="2">
        <v>6</v>
      </c>
      <c r="K3088" s="2">
        <v>-2.6892</v>
      </c>
      <c r="L3088" s="18" t="str">
        <f>VLOOKUP(F3088,'BD customers'!$1:$1048576,2,FALSE)</f>
        <v>Tom Prescott</v>
      </c>
      <c r="M3088" s="2">
        <f>MATCH(orders[[#This Row],[Product ID]],'BD product'!A:A,0)</f>
        <v>1469</v>
      </c>
      <c r="N3088" s="2" t="str" cm="1">
        <f t="array" ref="N3088">INDEX('BD product'!A:D,M3088,2)</f>
        <v>Furniture</v>
      </c>
    </row>
    <row r="3089" spans="1:14" x14ac:dyDescent="0.3">
      <c r="A3089" s="3" t="s">
        <v>5190</v>
      </c>
      <c r="B3089" s="4">
        <v>42775</v>
      </c>
      <c r="C3089" s="12" t="str">
        <f t="shared" si="48"/>
        <v>2017/02</v>
      </c>
      <c r="D3089" s="4">
        <v>42780</v>
      </c>
      <c r="E3089" s="3" t="s">
        <v>21</v>
      </c>
      <c r="F3089" s="3" t="s">
        <v>4297</v>
      </c>
      <c r="G3089" s="3" t="s">
        <v>2850</v>
      </c>
      <c r="H3089" s="5">
        <v>12992</v>
      </c>
      <c r="I3089" s="2">
        <v>2</v>
      </c>
      <c r="J3089" s="2">
        <v>8</v>
      </c>
      <c r="K3089" s="2">
        <v>-0.32479999999999998</v>
      </c>
      <c r="L3089" s="18" t="str">
        <f>VLOOKUP(F3089,'BD customers'!$1:$1048576,2,FALSE)</f>
        <v>Tom Prescott</v>
      </c>
      <c r="M3089" s="2">
        <f>MATCH(orders[[#This Row],[Product ID]],'BD product'!A:A,0)</f>
        <v>793</v>
      </c>
      <c r="N3089" s="2" t="str" cm="1">
        <f t="array" ref="N3089">INDEX('BD product'!A:D,M3089,2)</f>
        <v>Office Supplies</v>
      </c>
    </row>
    <row r="3090" spans="1:14" x14ac:dyDescent="0.3">
      <c r="A3090" s="3" t="s">
        <v>5191</v>
      </c>
      <c r="B3090" s="4">
        <v>42825</v>
      </c>
      <c r="C3090" s="12" t="str">
        <f t="shared" si="48"/>
        <v>2017/03</v>
      </c>
      <c r="D3090" s="4">
        <v>42827</v>
      </c>
      <c r="E3090" s="3" t="s">
        <v>11</v>
      </c>
      <c r="F3090" s="3" t="s">
        <v>4591</v>
      </c>
      <c r="G3090" s="3" t="s">
        <v>3692</v>
      </c>
      <c r="H3090" s="5">
        <v>610</v>
      </c>
      <c r="I3090" s="2">
        <v>5</v>
      </c>
      <c r="J3090" s="2">
        <v>0</v>
      </c>
      <c r="K3090" s="2">
        <v>0.25619999999999998</v>
      </c>
      <c r="L3090" s="18" t="str">
        <f>VLOOKUP(F3090,'BD customers'!$1:$1048576,2,FALSE)</f>
        <v>Daniel Byrd</v>
      </c>
      <c r="M3090" s="2">
        <f>MATCH(orders[[#This Row],[Product ID]],'BD product'!A:A,0)</f>
        <v>1124</v>
      </c>
      <c r="N3090" s="2" t="str" cm="1">
        <f t="array" ref="N3090">INDEX('BD product'!A:D,M3090,2)</f>
        <v>Furniture</v>
      </c>
    </row>
    <row r="3091" spans="1:14" x14ac:dyDescent="0.3">
      <c r="A3091" s="3" t="s">
        <v>5191</v>
      </c>
      <c r="B3091" s="4">
        <v>42825</v>
      </c>
      <c r="C3091" s="12" t="str">
        <f t="shared" si="48"/>
        <v>2017/03</v>
      </c>
      <c r="D3091" s="4">
        <v>42827</v>
      </c>
      <c r="E3091" s="3" t="s">
        <v>11</v>
      </c>
      <c r="F3091" s="3" t="s">
        <v>4591</v>
      </c>
      <c r="G3091" s="3" t="s">
        <v>5192</v>
      </c>
      <c r="H3091" s="5">
        <v>67193</v>
      </c>
      <c r="I3091" s="2">
        <v>7</v>
      </c>
      <c r="J3091" s="2">
        <v>0</v>
      </c>
      <c r="K3091" s="2">
        <v>188.1404</v>
      </c>
      <c r="L3091" s="18" t="str">
        <f>VLOOKUP(F3091,'BD customers'!$1:$1048576,2,FALSE)</f>
        <v>Daniel Byrd</v>
      </c>
      <c r="M3091" s="2">
        <f>MATCH(orders[[#This Row],[Product ID]],'BD product'!A:A,0)</f>
        <v>1487</v>
      </c>
      <c r="N3091" s="2" t="str" cm="1">
        <f t="array" ref="N3091">INDEX('BD product'!A:D,M3091,2)</f>
        <v>Technology</v>
      </c>
    </row>
    <row r="3092" spans="1:14" x14ac:dyDescent="0.3">
      <c r="A3092" s="3" t="s">
        <v>5194</v>
      </c>
      <c r="B3092" s="4">
        <v>42432</v>
      </c>
      <c r="C3092" s="12" t="str">
        <f t="shared" si="48"/>
        <v>2016/03</v>
      </c>
      <c r="D3092" s="4">
        <v>42437</v>
      </c>
      <c r="E3092" s="3" t="s">
        <v>21</v>
      </c>
      <c r="F3092" s="3" t="s">
        <v>47</v>
      </c>
      <c r="G3092" s="3" t="s">
        <v>2491</v>
      </c>
      <c r="H3092" s="5">
        <v>44786</v>
      </c>
      <c r="I3092" s="2">
        <v>7</v>
      </c>
      <c r="J3092" s="2">
        <v>0</v>
      </c>
      <c r="K3092" s="2">
        <v>219.45140000000001</v>
      </c>
      <c r="L3092" s="18" t="str">
        <f>VLOOKUP(F3092,'BD customers'!$1:$1048576,2,FALSE)</f>
        <v>Brosina Hoffman</v>
      </c>
      <c r="M3092" s="2">
        <f>MATCH(orders[[#This Row],[Product ID]],'BD product'!A:A,0)</f>
        <v>671</v>
      </c>
      <c r="N3092" s="2" t="str" cm="1">
        <f t="array" ref="N3092">INDEX('BD product'!A:D,M3092,2)</f>
        <v>Office Supplies</v>
      </c>
    </row>
    <row r="3093" spans="1:14" x14ac:dyDescent="0.3">
      <c r="A3093" s="3" t="s">
        <v>5194</v>
      </c>
      <c r="B3093" s="4">
        <v>42432</v>
      </c>
      <c r="C3093" s="12" t="str">
        <f t="shared" si="48"/>
        <v>2016/03</v>
      </c>
      <c r="D3093" s="4">
        <v>42437</v>
      </c>
      <c r="E3093" s="3" t="s">
        <v>21</v>
      </c>
      <c r="F3093" s="3" t="s">
        <v>47</v>
      </c>
      <c r="G3093" s="3" t="s">
        <v>2474</v>
      </c>
      <c r="H3093" s="5">
        <v>47995</v>
      </c>
      <c r="I3093" s="2">
        <v>5</v>
      </c>
      <c r="J3093" s="2">
        <v>0</v>
      </c>
      <c r="K3093" s="2">
        <v>129.5865</v>
      </c>
      <c r="L3093" s="18" t="str">
        <f>VLOOKUP(F3093,'BD customers'!$1:$1048576,2,FALSE)</f>
        <v>Brosina Hoffman</v>
      </c>
      <c r="M3093" s="2">
        <f>MATCH(orders[[#This Row],[Product ID]],'BD product'!A:A,0)</f>
        <v>666</v>
      </c>
      <c r="N3093" s="2" t="str" cm="1">
        <f t="array" ref="N3093">INDEX('BD product'!A:D,M3093,2)</f>
        <v>Technology</v>
      </c>
    </row>
    <row r="3094" spans="1:14" x14ac:dyDescent="0.3">
      <c r="A3094" s="3" t="s">
        <v>5194</v>
      </c>
      <c r="B3094" s="4">
        <v>42432</v>
      </c>
      <c r="C3094" s="12" t="str">
        <f t="shared" si="48"/>
        <v>2016/03</v>
      </c>
      <c r="D3094" s="4">
        <v>42437</v>
      </c>
      <c r="E3094" s="3" t="s">
        <v>21</v>
      </c>
      <c r="F3094" s="3" t="s">
        <v>47</v>
      </c>
      <c r="G3094" s="3" t="s">
        <v>5195</v>
      </c>
      <c r="H3094" s="5">
        <v>16644</v>
      </c>
      <c r="I3094" s="2">
        <v>3</v>
      </c>
      <c r="J3094" s="2">
        <v>0</v>
      </c>
      <c r="K3094" s="2">
        <v>79.891199999999998</v>
      </c>
      <c r="L3094" s="18" t="str">
        <f>VLOOKUP(F3094,'BD customers'!$1:$1048576,2,FALSE)</f>
        <v>Brosina Hoffman</v>
      </c>
      <c r="M3094" s="2">
        <f>MATCH(orders[[#This Row],[Product ID]],'BD product'!A:A,0)</f>
        <v>1488</v>
      </c>
      <c r="N3094" s="2" t="str" cm="1">
        <f t="array" ref="N3094">INDEX('BD product'!A:D,M3094,2)</f>
        <v>Office Supplies</v>
      </c>
    </row>
    <row r="3095" spans="1:14" x14ac:dyDescent="0.3">
      <c r="A3095" s="3" t="s">
        <v>5197</v>
      </c>
      <c r="B3095" s="4">
        <v>42239</v>
      </c>
      <c r="C3095" s="12" t="str">
        <f t="shared" si="48"/>
        <v>2015/08</v>
      </c>
      <c r="D3095" s="4">
        <v>42239</v>
      </c>
      <c r="E3095" s="3" t="s">
        <v>41</v>
      </c>
      <c r="F3095" s="3" t="s">
        <v>185</v>
      </c>
      <c r="G3095" s="3" t="s">
        <v>2160</v>
      </c>
      <c r="H3095" s="5">
        <v>3168</v>
      </c>
      <c r="I3095" s="2">
        <v>4</v>
      </c>
      <c r="J3095" s="2">
        <v>2</v>
      </c>
      <c r="K3095" s="2">
        <v>0.2772</v>
      </c>
      <c r="L3095" s="18" t="str">
        <f>VLOOKUP(F3095,'BD customers'!$1:$1048576,2,FALSE)</f>
        <v>Tamara Dahlen</v>
      </c>
      <c r="M3095" s="2">
        <f>MATCH(orders[[#This Row],[Product ID]],'BD product'!A:A,0)</f>
        <v>560</v>
      </c>
      <c r="N3095" s="2" t="str" cm="1">
        <f t="array" ref="N3095">INDEX('BD product'!A:D,M3095,2)</f>
        <v>Office Supplies</v>
      </c>
    </row>
    <row r="3096" spans="1:14" x14ac:dyDescent="0.3">
      <c r="A3096" s="3" t="s">
        <v>5197</v>
      </c>
      <c r="B3096" s="4">
        <v>42239</v>
      </c>
      <c r="C3096" s="12" t="str">
        <f t="shared" si="48"/>
        <v>2015/08</v>
      </c>
      <c r="D3096" s="4">
        <v>42239</v>
      </c>
      <c r="E3096" s="3" t="s">
        <v>41</v>
      </c>
      <c r="F3096" s="3" t="s">
        <v>185</v>
      </c>
      <c r="G3096" s="3" t="s">
        <v>3745</v>
      </c>
      <c r="H3096" s="5">
        <v>10368</v>
      </c>
      <c r="I3096" s="2">
        <v>2</v>
      </c>
      <c r="J3096" s="2">
        <v>2</v>
      </c>
      <c r="K3096" s="2">
        <v>3.6288</v>
      </c>
      <c r="L3096" s="18" t="str">
        <f>VLOOKUP(F3096,'BD customers'!$1:$1048576,2,FALSE)</f>
        <v>Tamara Dahlen</v>
      </c>
      <c r="M3096" s="2">
        <f>MATCH(orders[[#This Row],[Product ID]],'BD product'!A:A,0)</f>
        <v>1147</v>
      </c>
      <c r="N3096" s="2" t="str" cm="1">
        <f t="array" ref="N3096">INDEX('BD product'!A:D,M3096,2)</f>
        <v>Office Supplies</v>
      </c>
    </row>
    <row r="3097" spans="1:14" x14ac:dyDescent="0.3">
      <c r="A3097" s="3" t="s">
        <v>5197</v>
      </c>
      <c r="B3097" s="4">
        <v>42239</v>
      </c>
      <c r="C3097" s="12" t="str">
        <f t="shared" si="48"/>
        <v>2015/08</v>
      </c>
      <c r="D3097" s="4">
        <v>42239</v>
      </c>
      <c r="E3097" s="3" t="s">
        <v>41</v>
      </c>
      <c r="F3097" s="3" t="s">
        <v>185</v>
      </c>
      <c r="G3097" s="3" t="s">
        <v>3434</v>
      </c>
      <c r="H3097" s="5">
        <v>12032</v>
      </c>
      <c r="I3097" s="2">
        <v>8</v>
      </c>
      <c r="J3097" s="2">
        <v>2</v>
      </c>
      <c r="K3097" s="2">
        <v>0.22559999999999999</v>
      </c>
      <c r="L3097" s="18" t="str">
        <f>VLOOKUP(F3097,'BD customers'!$1:$1048576,2,FALSE)</f>
        <v>Tamara Dahlen</v>
      </c>
      <c r="M3097" s="2">
        <f>MATCH(orders[[#This Row],[Product ID]],'BD product'!A:A,0)</f>
        <v>1016</v>
      </c>
      <c r="N3097" s="2" t="str" cm="1">
        <f t="array" ref="N3097">INDEX('BD product'!A:D,M3097,2)</f>
        <v>Office Supplies</v>
      </c>
    </row>
    <row r="3098" spans="1:14" x14ac:dyDescent="0.3">
      <c r="A3098" s="3" t="s">
        <v>5197</v>
      </c>
      <c r="B3098" s="4">
        <v>42239</v>
      </c>
      <c r="C3098" s="12" t="str">
        <f t="shared" si="48"/>
        <v>2015/08</v>
      </c>
      <c r="D3098" s="4">
        <v>42239</v>
      </c>
      <c r="E3098" s="3" t="s">
        <v>41</v>
      </c>
      <c r="F3098" s="3" t="s">
        <v>185</v>
      </c>
      <c r="G3098" s="3" t="s">
        <v>1423</v>
      </c>
      <c r="H3098" s="5">
        <v>5768</v>
      </c>
      <c r="I3098" s="2">
        <v>2</v>
      </c>
      <c r="J3098" s="2">
        <v>8</v>
      </c>
      <c r="K3098" s="2">
        <v>-13.5548</v>
      </c>
      <c r="L3098" s="18" t="str">
        <f>VLOOKUP(F3098,'BD customers'!$1:$1048576,2,FALSE)</f>
        <v>Tamara Dahlen</v>
      </c>
      <c r="M3098" s="2">
        <f>MATCH(orders[[#This Row],[Product ID]],'BD product'!A:A,0)</f>
        <v>338</v>
      </c>
      <c r="N3098" s="2" t="str" cm="1">
        <f t="array" ref="N3098">INDEX('BD product'!A:D,M3098,2)</f>
        <v>Office Supplies</v>
      </c>
    </row>
    <row r="3099" spans="1:14" x14ac:dyDescent="0.3">
      <c r="A3099" s="3" t="s">
        <v>5198</v>
      </c>
      <c r="B3099" s="4">
        <v>42852</v>
      </c>
      <c r="C3099" s="12" t="str">
        <f t="shared" si="48"/>
        <v>2017/04</v>
      </c>
      <c r="D3099" s="4">
        <v>42856</v>
      </c>
      <c r="E3099" s="3" t="s">
        <v>21</v>
      </c>
      <c r="F3099" s="3" t="s">
        <v>532</v>
      </c>
      <c r="G3099" s="3" t="s">
        <v>1371</v>
      </c>
      <c r="H3099" s="5">
        <v>3312</v>
      </c>
      <c r="I3099" s="2">
        <v>4</v>
      </c>
      <c r="J3099" s="2">
        <v>2</v>
      </c>
      <c r="K3099" s="2">
        <v>1.1592</v>
      </c>
      <c r="L3099" s="18" t="str">
        <f>VLOOKUP(F3099,'BD customers'!$1:$1048576,2,FALSE)</f>
        <v>Cynthia Voltz</v>
      </c>
      <c r="M3099" s="2">
        <f>MATCH(orders[[#This Row],[Product ID]],'BD product'!A:A,0)</f>
        <v>324</v>
      </c>
      <c r="N3099" s="2" t="str" cm="1">
        <f t="array" ref="N3099">INDEX('BD product'!A:D,M3099,2)</f>
        <v>Office Supplies</v>
      </c>
    </row>
    <row r="3100" spans="1:14" x14ac:dyDescent="0.3">
      <c r="A3100" s="3" t="s">
        <v>5198</v>
      </c>
      <c r="B3100" s="4">
        <v>42852</v>
      </c>
      <c r="C3100" s="12" t="str">
        <f t="shared" si="48"/>
        <v>2017/04</v>
      </c>
      <c r="D3100" s="4">
        <v>42856</v>
      </c>
      <c r="E3100" s="3" t="s">
        <v>21</v>
      </c>
      <c r="F3100" s="3" t="s">
        <v>532</v>
      </c>
      <c r="G3100" s="3" t="s">
        <v>1357</v>
      </c>
      <c r="H3100" s="5">
        <v>2202656</v>
      </c>
      <c r="I3100" s="2">
        <v>4</v>
      </c>
      <c r="J3100" s="2">
        <v>32</v>
      </c>
      <c r="K3100" s="2">
        <v>-42.1096</v>
      </c>
      <c r="L3100" s="18" t="str">
        <f>VLOOKUP(F3100,'BD customers'!$1:$1048576,2,FALSE)</f>
        <v>Cynthia Voltz</v>
      </c>
      <c r="M3100" s="2">
        <f>MATCH(orders[[#This Row],[Product ID]],'BD product'!A:A,0)</f>
        <v>319</v>
      </c>
      <c r="N3100" s="2" t="str" cm="1">
        <f t="array" ref="N3100">INDEX('BD product'!A:D,M3100,2)</f>
        <v>Furniture</v>
      </c>
    </row>
    <row r="3101" spans="1:14" x14ac:dyDescent="0.3">
      <c r="A3101" s="3" t="s">
        <v>5199</v>
      </c>
      <c r="B3101" s="4">
        <v>42839</v>
      </c>
      <c r="C3101" s="12" t="str">
        <f t="shared" si="48"/>
        <v>2017/04</v>
      </c>
      <c r="D3101" s="4">
        <v>42844</v>
      </c>
      <c r="E3101" s="3" t="s">
        <v>21</v>
      </c>
      <c r="F3101" s="3" t="s">
        <v>141</v>
      </c>
      <c r="G3101" s="3" t="s">
        <v>4607</v>
      </c>
      <c r="H3101" s="5">
        <v>10776</v>
      </c>
      <c r="I3101" s="2">
        <v>3</v>
      </c>
      <c r="J3101" s="2">
        <v>2</v>
      </c>
      <c r="K3101" s="2">
        <v>3.5022000000000002</v>
      </c>
      <c r="L3101" s="18" t="str">
        <f>VLOOKUP(F3101,'BD customers'!$1:$1048576,2,FALSE)</f>
        <v>Christine Sundaresam</v>
      </c>
      <c r="M3101" s="2">
        <f>MATCH(orders[[#This Row],[Product ID]],'BD product'!A:A,0)</f>
        <v>1368</v>
      </c>
      <c r="N3101" s="2" t="str" cm="1">
        <f t="array" ref="N3101">INDEX('BD product'!A:D,M3101,2)</f>
        <v>Office Supplies</v>
      </c>
    </row>
    <row r="3102" spans="1:14" x14ac:dyDescent="0.3">
      <c r="A3102" s="3" t="s">
        <v>5199</v>
      </c>
      <c r="B3102" s="4">
        <v>42839</v>
      </c>
      <c r="C3102" s="12" t="str">
        <f t="shared" si="48"/>
        <v>2017/04</v>
      </c>
      <c r="D3102" s="4">
        <v>42844</v>
      </c>
      <c r="E3102" s="3" t="s">
        <v>21</v>
      </c>
      <c r="F3102" s="3" t="s">
        <v>141</v>
      </c>
      <c r="G3102" s="3" t="s">
        <v>2633</v>
      </c>
      <c r="H3102" s="5">
        <v>242352</v>
      </c>
      <c r="I3102" s="2">
        <v>3</v>
      </c>
      <c r="J3102" s="2">
        <v>2</v>
      </c>
      <c r="K3102" s="2">
        <v>9.0882000000000005</v>
      </c>
      <c r="L3102" s="18" t="str">
        <f>VLOOKUP(F3102,'BD customers'!$1:$1048576,2,FALSE)</f>
        <v>Christine Sundaresam</v>
      </c>
      <c r="M3102" s="2">
        <f>MATCH(orders[[#This Row],[Product ID]],'BD product'!A:A,0)</f>
        <v>715</v>
      </c>
      <c r="N3102" s="2" t="str" cm="1">
        <f t="array" ref="N3102">INDEX('BD product'!A:D,M3102,2)</f>
        <v>Furniture</v>
      </c>
    </row>
    <row r="3103" spans="1:14" x14ac:dyDescent="0.3">
      <c r="A3103" s="3" t="s">
        <v>5200</v>
      </c>
      <c r="B3103" s="4">
        <v>43091</v>
      </c>
      <c r="C3103" s="12" t="str">
        <f t="shared" si="48"/>
        <v>2017/12</v>
      </c>
      <c r="D3103" s="4">
        <v>43096</v>
      </c>
      <c r="E3103" s="3" t="s">
        <v>11</v>
      </c>
      <c r="F3103" s="3" t="s">
        <v>5201</v>
      </c>
      <c r="G3103" s="3" t="s">
        <v>1683</v>
      </c>
      <c r="H3103" s="5">
        <v>69516</v>
      </c>
      <c r="I3103" s="2">
        <v>6</v>
      </c>
      <c r="J3103" s="2">
        <v>0</v>
      </c>
      <c r="K3103" s="2">
        <v>3.4758</v>
      </c>
      <c r="L3103" s="18" t="str">
        <f>VLOOKUP(F3103,'BD customers'!$1:$1048576,2,FALSE)</f>
        <v>Jason Gross</v>
      </c>
      <c r="M3103" s="2">
        <f>MATCH(orders[[#This Row],[Product ID]],'BD product'!A:A,0)</f>
        <v>415</v>
      </c>
      <c r="N3103" s="2" t="str" cm="1">
        <f t="array" ref="N3103">INDEX('BD product'!A:D,M3103,2)</f>
        <v>Office Supplies</v>
      </c>
    </row>
    <row r="3104" spans="1:14" x14ac:dyDescent="0.3">
      <c r="A3104" s="3" t="s">
        <v>5200</v>
      </c>
      <c r="B3104" s="4">
        <v>43091</v>
      </c>
      <c r="C3104" s="12" t="str">
        <f t="shared" si="48"/>
        <v>2017/12</v>
      </c>
      <c r="D3104" s="4">
        <v>43096</v>
      </c>
      <c r="E3104" s="3" t="s">
        <v>11</v>
      </c>
      <c r="F3104" s="3" t="s">
        <v>5201</v>
      </c>
      <c r="G3104" s="3" t="s">
        <v>5202</v>
      </c>
      <c r="H3104" s="5">
        <v>22098</v>
      </c>
      <c r="I3104" s="2">
        <v>1</v>
      </c>
      <c r="J3104" s="2">
        <v>0</v>
      </c>
      <c r="K3104" s="2">
        <v>50.825400000000002</v>
      </c>
      <c r="L3104" s="18" t="str">
        <f>VLOOKUP(F3104,'BD customers'!$1:$1048576,2,FALSE)</f>
        <v>Jason Gross</v>
      </c>
      <c r="M3104" s="2">
        <f>MATCH(orders[[#This Row],[Product ID]],'BD product'!A:A,0)</f>
        <v>1489</v>
      </c>
      <c r="N3104" s="2" t="str" cm="1">
        <f t="array" ref="N3104">INDEX('BD product'!A:D,M3104,2)</f>
        <v>Furniture</v>
      </c>
    </row>
    <row r="3105" spans="1:14" x14ac:dyDescent="0.3">
      <c r="A3105" s="3" t="s">
        <v>5204</v>
      </c>
      <c r="B3105" s="4">
        <v>42712</v>
      </c>
      <c r="C3105" s="12" t="str">
        <f t="shared" si="48"/>
        <v>2016/12</v>
      </c>
      <c r="D3105" s="4">
        <v>42716</v>
      </c>
      <c r="E3105" s="3" t="s">
        <v>21</v>
      </c>
      <c r="F3105" s="3" t="s">
        <v>4867</v>
      </c>
      <c r="G3105" s="3" t="s">
        <v>5205</v>
      </c>
      <c r="H3105" s="5">
        <v>12957</v>
      </c>
      <c r="I3105" s="2">
        <v>7</v>
      </c>
      <c r="J3105" s="2">
        <v>7</v>
      </c>
      <c r="K3105" s="2">
        <v>-9.5017999999999994</v>
      </c>
      <c r="L3105" s="18" t="str">
        <f>VLOOKUP(F3105,'BD customers'!$1:$1048576,2,FALSE)</f>
        <v>Julie Prescott</v>
      </c>
      <c r="M3105" s="2">
        <f>MATCH(orders[[#This Row],[Product ID]],'BD product'!A:A,0)</f>
        <v>1490</v>
      </c>
      <c r="N3105" s="2" t="str" cm="1">
        <f t="array" ref="N3105">INDEX('BD product'!A:D,M3105,2)</f>
        <v>Office Supplies</v>
      </c>
    </row>
    <row r="3106" spans="1:14" x14ac:dyDescent="0.3">
      <c r="A3106" s="3" t="s">
        <v>5207</v>
      </c>
      <c r="B3106" s="4">
        <v>42817</v>
      </c>
      <c r="C3106" s="12" t="str">
        <f t="shared" si="48"/>
        <v>2017/03</v>
      </c>
      <c r="D3106" s="4">
        <v>42823</v>
      </c>
      <c r="E3106" s="3" t="s">
        <v>21</v>
      </c>
      <c r="F3106" s="3" t="s">
        <v>5208</v>
      </c>
      <c r="G3106" s="3" t="s">
        <v>5209</v>
      </c>
      <c r="H3106" s="5">
        <v>2568</v>
      </c>
      <c r="I3106" s="2">
        <v>6</v>
      </c>
      <c r="J3106" s="2">
        <v>0</v>
      </c>
      <c r="K3106" s="2">
        <v>1.1556</v>
      </c>
      <c r="L3106" s="18" t="str">
        <f>VLOOKUP(F3106,'BD customers'!$1:$1048576,2,FALSE)</f>
        <v>Erin Creighton</v>
      </c>
      <c r="M3106" s="2">
        <f>MATCH(orders[[#This Row],[Product ID]],'BD product'!A:A,0)</f>
        <v>1491</v>
      </c>
      <c r="N3106" s="2" t="str" cm="1">
        <f t="array" ref="N3106">INDEX('BD product'!A:D,M3106,2)</f>
        <v>Office Supplies</v>
      </c>
    </row>
    <row r="3107" spans="1:14" x14ac:dyDescent="0.3">
      <c r="A3107" s="3" t="s">
        <v>5211</v>
      </c>
      <c r="B3107" s="4">
        <v>42576</v>
      </c>
      <c r="C3107" s="12" t="str">
        <f t="shared" si="48"/>
        <v>2016/07</v>
      </c>
      <c r="D3107" s="4">
        <v>42580</v>
      </c>
      <c r="E3107" s="3" t="s">
        <v>21</v>
      </c>
      <c r="F3107" s="3" t="s">
        <v>1582</v>
      </c>
      <c r="G3107" s="3" t="s">
        <v>2049</v>
      </c>
      <c r="H3107" s="5">
        <v>15712</v>
      </c>
      <c r="I3107" s="2">
        <v>4</v>
      </c>
      <c r="J3107" s="2">
        <v>2</v>
      </c>
      <c r="K3107" s="2">
        <v>5.6955999999999998</v>
      </c>
      <c r="L3107" s="18" t="str">
        <f>VLOOKUP(F3107,'BD customers'!$1:$1048576,2,FALSE)</f>
        <v>Ken Heidel</v>
      </c>
      <c r="M3107" s="2">
        <f>MATCH(orders[[#This Row],[Product ID]],'BD product'!A:A,0)</f>
        <v>524</v>
      </c>
      <c r="N3107" s="2" t="str" cm="1">
        <f t="array" ref="N3107">INDEX('BD product'!A:D,M3107,2)</f>
        <v>Office Supplies</v>
      </c>
    </row>
    <row r="3108" spans="1:14" x14ac:dyDescent="0.3">
      <c r="A3108" s="3" t="s">
        <v>5212</v>
      </c>
      <c r="B3108" s="4">
        <v>42926</v>
      </c>
      <c r="C3108" s="12" t="str">
        <f t="shared" si="48"/>
        <v>2017/07</v>
      </c>
      <c r="D3108" s="4">
        <v>42930</v>
      </c>
      <c r="E3108" s="3" t="s">
        <v>21</v>
      </c>
      <c r="F3108" s="3" t="s">
        <v>3240</v>
      </c>
      <c r="G3108" s="3" t="s">
        <v>2931</v>
      </c>
      <c r="H3108" s="5">
        <v>298464</v>
      </c>
      <c r="I3108" s="2">
        <v>6</v>
      </c>
      <c r="J3108" s="2">
        <v>2</v>
      </c>
      <c r="K3108" s="2">
        <v>26.115600000000001</v>
      </c>
      <c r="L3108" s="18" t="str">
        <f>VLOOKUP(F3108,'BD customers'!$1:$1048576,2,FALSE)</f>
        <v>Frank Gastineau</v>
      </c>
      <c r="M3108" s="2">
        <f>MATCH(orders[[#This Row],[Product ID]],'BD product'!A:A,0)</f>
        <v>823</v>
      </c>
      <c r="N3108" s="2" t="str" cm="1">
        <f t="array" ref="N3108">INDEX('BD product'!A:D,M3108,2)</f>
        <v>Office Supplies</v>
      </c>
    </row>
    <row r="3109" spans="1:14" x14ac:dyDescent="0.3">
      <c r="A3109" s="3" t="s">
        <v>5213</v>
      </c>
      <c r="B3109" s="4">
        <v>42568</v>
      </c>
      <c r="C3109" s="12" t="str">
        <f t="shared" si="48"/>
        <v>2016/07</v>
      </c>
      <c r="D3109" s="4">
        <v>42573</v>
      </c>
      <c r="E3109" s="3" t="s">
        <v>21</v>
      </c>
      <c r="F3109" s="3" t="s">
        <v>84</v>
      </c>
      <c r="G3109" s="3" t="s">
        <v>5214</v>
      </c>
      <c r="H3109" s="5">
        <v>2193</v>
      </c>
      <c r="I3109" s="2">
        <v>3</v>
      </c>
      <c r="J3109" s="2">
        <v>0</v>
      </c>
      <c r="K3109" s="2">
        <v>10.0878</v>
      </c>
      <c r="L3109" s="18" t="str">
        <f>VLOOKUP(F3109,'BD customers'!$1:$1048576,2,FALSE)</f>
        <v>Andrew Allen</v>
      </c>
      <c r="M3109" s="2">
        <f>MATCH(orders[[#This Row],[Product ID]],'BD product'!A:A,0)</f>
        <v>1492</v>
      </c>
      <c r="N3109" s="2" t="str" cm="1">
        <f t="array" ref="N3109">INDEX('BD product'!A:D,M3109,2)</f>
        <v>Office Supplies</v>
      </c>
    </row>
    <row r="3110" spans="1:14" x14ac:dyDescent="0.3">
      <c r="A3110" s="3" t="s">
        <v>5213</v>
      </c>
      <c r="B3110" s="4">
        <v>42568</v>
      </c>
      <c r="C3110" s="12" t="str">
        <f t="shared" si="48"/>
        <v>2016/07</v>
      </c>
      <c r="D3110" s="4">
        <v>42573</v>
      </c>
      <c r="E3110" s="3" t="s">
        <v>21</v>
      </c>
      <c r="F3110" s="3" t="s">
        <v>84</v>
      </c>
      <c r="G3110" s="3" t="s">
        <v>3057</v>
      </c>
      <c r="H3110" s="5">
        <v>24294</v>
      </c>
      <c r="I3110" s="2">
        <v>3</v>
      </c>
      <c r="J3110" s="2">
        <v>0</v>
      </c>
      <c r="K3110" s="2">
        <v>4.8587999999999996</v>
      </c>
      <c r="L3110" s="18" t="str">
        <f>VLOOKUP(F3110,'BD customers'!$1:$1048576,2,FALSE)</f>
        <v>Andrew Allen</v>
      </c>
      <c r="M3110" s="2">
        <f>MATCH(orders[[#This Row],[Product ID]],'BD product'!A:A,0)</f>
        <v>873</v>
      </c>
      <c r="N3110" s="2" t="str" cm="1">
        <f t="array" ref="N3110">INDEX('BD product'!A:D,M3110,2)</f>
        <v>Office Supplies</v>
      </c>
    </row>
    <row r="3111" spans="1:14" x14ac:dyDescent="0.3">
      <c r="A3111" s="3" t="s">
        <v>5213</v>
      </c>
      <c r="B3111" s="4">
        <v>42568</v>
      </c>
      <c r="C3111" s="12" t="str">
        <f t="shared" si="48"/>
        <v>2016/07</v>
      </c>
      <c r="D3111" s="4">
        <v>42573</v>
      </c>
      <c r="E3111" s="3" t="s">
        <v>21</v>
      </c>
      <c r="F3111" s="3" t="s">
        <v>84</v>
      </c>
      <c r="G3111" s="3" t="s">
        <v>2950</v>
      </c>
      <c r="H3111" s="5">
        <v>764</v>
      </c>
      <c r="I3111" s="2">
        <v>1</v>
      </c>
      <c r="J3111" s="2">
        <v>0</v>
      </c>
      <c r="K3111" s="2">
        <v>3.7435999999999998</v>
      </c>
      <c r="L3111" s="18" t="str">
        <f>VLOOKUP(F3111,'BD customers'!$1:$1048576,2,FALSE)</f>
        <v>Andrew Allen</v>
      </c>
      <c r="M3111" s="2">
        <f>MATCH(orders[[#This Row],[Product ID]],'BD product'!A:A,0)</f>
        <v>829</v>
      </c>
      <c r="N3111" s="2" t="str" cm="1">
        <f t="array" ref="N3111">INDEX('BD product'!A:D,M3111,2)</f>
        <v>Office Supplies</v>
      </c>
    </row>
    <row r="3112" spans="1:14" x14ac:dyDescent="0.3">
      <c r="A3112" s="3" t="s">
        <v>5213</v>
      </c>
      <c r="B3112" s="4">
        <v>42568</v>
      </c>
      <c r="C3112" s="12" t="str">
        <f t="shared" si="48"/>
        <v>2016/07</v>
      </c>
      <c r="D3112" s="4">
        <v>42573</v>
      </c>
      <c r="E3112" s="3" t="s">
        <v>21</v>
      </c>
      <c r="F3112" s="3" t="s">
        <v>84</v>
      </c>
      <c r="G3112" s="3" t="s">
        <v>2130</v>
      </c>
      <c r="H3112" s="5">
        <v>5184</v>
      </c>
      <c r="I3112" s="2">
        <v>8</v>
      </c>
      <c r="J3112" s="2">
        <v>0</v>
      </c>
      <c r="K3112" s="2">
        <v>25.401599999999998</v>
      </c>
      <c r="L3112" s="18" t="str">
        <f>VLOOKUP(F3112,'BD customers'!$1:$1048576,2,FALSE)</f>
        <v>Andrew Allen</v>
      </c>
      <c r="M3112" s="2">
        <f>MATCH(orders[[#This Row],[Product ID]],'BD product'!A:A,0)</f>
        <v>550</v>
      </c>
      <c r="N3112" s="2" t="str" cm="1">
        <f t="array" ref="N3112">INDEX('BD product'!A:D,M3112,2)</f>
        <v>Office Supplies</v>
      </c>
    </row>
    <row r="3113" spans="1:14" x14ac:dyDescent="0.3">
      <c r="A3113" s="3" t="s">
        <v>5213</v>
      </c>
      <c r="B3113" s="4">
        <v>42568</v>
      </c>
      <c r="C3113" s="12" t="str">
        <f t="shared" si="48"/>
        <v>2016/07</v>
      </c>
      <c r="D3113" s="4">
        <v>42573</v>
      </c>
      <c r="E3113" s="3" t="s">
        <v>21</v>
      </c>
      <c r="F3113" s="3" t="s">
        <v>84</v>
      </c>
      <c r="G3113" s="3" t="s">
        <v>4088</v>
      </c>
      <c r="H3113" s="5">
        <v>26517</v>
      </c>
      <c r="I3113" s="2">
        <v>1</v>
      </c>
      <c r="J3113" s="2">
        <v>0</v>
      </c>
      <c r="K3113" s="2">
        <v>47.730600000000003</v>
      </c>
      <c r="L3113" s="18" t="str">
        <f>VLOOKUP(F3113,'BD customers'!$1:$1048576,2,FALSE)</f>
        <v>Andrew Allen</v>
      </c>
      <c r="M3113" s="2">
        <f>MATCH(orders[[#This Row],[Product ID]],'BD product'!A:A,0)</f>
        <v>1246</v>
      </c>
      <c r="N3113" s="2" t="str" cm="1">
        <f t="array" ref="N3113">INDEX('BD product'!A:D,M3113,2)</f>
        <v>Office Supplies</v>
      </c>
    </row>
    <row r="3114" spans="1:14" x14ac:dyDescent="0.3">
      <c r="A3114" s="3" t="s">
        <v>5216</v>
      </c>
      <c r="B3114" s="4">
        <v>42605</v>
      </c>
      <c r="C3114" s="12" t="str">
        <f t="shared" si="48"/>
        <v>2016/08</v>
      </c>
      <c r="D3114" s="4">
        <v>42612</v>
      </c>
      <c r="E3114" s="3" t="s">
        <v>21</v>
      </c>
      <c r="F3114" s="3" t="s">
        <v>3433</v>
      </c>
      <c r="G3114" s="3" t="s">
        <v>5217</v>
      </c>
      <c r="H3114" s="5">
        <v>8376</v>
      </c>
      <c r="I3114" s="2">
        <v>3</v>
      </c>
      <c r="J3114" s="2">
        <v>2</v>
      </c>
      <c r="K3114" s="2">
        <v>0.62819999999999998</v>
      </c>
      <c r="L3114" s="18" t="str">
        <f>VLOOKUP(F3114,'BD customers'!$1:$1048576,2,FALSE)</f>
        <v>Maxwell Schwartz</v>
      </c>
      <c r="M3114" s="2">
        <f>MATCH(orders[[#This Row],[Product ID]],'BD product'!A:A,0)</f>
        <v>1493</v>
      </c>
      <c r="N3114" s="2" t="str" cm="1">
        <f t="array" ref="N3114">INDEX('BD product'!A:D,M3114,2)</f>
        <v>Technology</v>
      </c>
    </row>
    <row r="3115" spans="1:14" x14ac:dyDescent="0.3">
      <c r="A3115" s="3" t="s">
        <v>5216</v>
      </c>
      <c r="B3115" s="4">
        <v>42605</v>
      </c>
      <c r="C3115" s="12" t="str">
        <f t="shared" si="48"/>
        <v>2016/08</v>
      </c>
      <c r="D3115" s="4">
        <v>42612</v>
      </c>
      <c r="E3115" s="3" t="s">
        <v>21</v>
      </c>
      <c r="F3115" s="3" t="s">
        <v>3433</v>
      </c>
      <c r="G3115" s="3" t="s">
        <v>559</v>
      </c>
      <c r="H3115" s="5">
        <v>1359</v>
      </c>
      <c r="I3115" s="2">
        <v>5</v>
      </c>
      <c r="J3115" s="2">
        <v>0</v>
      </c>
      <c r="K3115" s="2">
        <v>6.3872999999999998</v>
      </c>
      <c r="L3115" s="18" t="str">
        <f>VLOOKUP(F3115,'BD customers'!$1:$1048576,2,FALSE)</f>
        <v>Maxwell Schwartz</v>
      </c>
      <c r="M3115" s="2">
        <f>MATCH(orders[[#This Row],[Product ID]],'BD product'!A:A,0)</f>
        <v>115</v>
      </c>
      <c r="N3115" s="2" t="str" cm="1">
        <f t="array" ref="N3115">INDEX('BD product'!A:D,M3115,2)</f>
        <v>Office Supplies</v>
      </c>
    </row>
    <row r="3116" spans="1:14" x14ac:dyDescent="0.3">
      <c r="A3116" s="3" t="s">
        <v>5216</v>
      </c>
      <c r="B3116" s="4">
        <v>42605</v>
      </c>
      <c r="C3116" s="12" t="str">
        <f t="shared" si="48"/>
        <v>2016/08</v>
      </c>
      <c r="D3116" s="4">
        <v>42612</v>
      </c>
      <c r="E3116" s="3" t="s">
        <v>21</v>
      </c>
      <c r="F3116" s="3" t="s">
        <v>3433</v>
      </c>
      <c r="G3116" s="3" t="s">
        <v>3970</v>
      </c>
      <c r="H3116" s="5">
        <v>3468</v>
      </c>
      <c r="I3116" s="2">
        <v>6</v>
      </c>
      <c r="J3116" s="2">
        <v>0</v>
      </c>
      <c r="K3116" s="2">
        <v>16.993200000000002</v>
      </c>
      <c r="L3116" s="18" t="str">
        <f>VLOOKUP(F3116,'BD customers'!$1:$1048576,2,FALSE)</f>
        <v>Maxwell Schwartz</v>
      </c>
      <c r="M3116" s="2">
        <f>MATCH(orders[[#This Row],[Product ID]],'BD product'!A:A,0)</f>
        <v>1217</v>
      </c>
      <c r="N3116" s="2" t="str" cm="1">
        <f t="array" ref="N3116">INDEX('BD product'!A:D,M3116,2)</f>
        <v>Office Supplies</v>
      </c>
    </row>
    <row r="3117" spans="1:14" x14ac:dyDescent="0.3">
      <c r="A3117" s="3" t="s">
        <v>5216</v>
      </c>
      <c r="B3117" s="4">
        <v>42605</v>
      </c>
      <c r="C3117" s="12" t="str">
        <f t="shared" si="48"/>
        <v>2016/08</v>
      </c>
      <c r="D3117" s="4">
        <v>42612</v>
      </c>
      <c r="E3117" s="3" t="s">
        <v>21</v>
      </c>
      <c r="F3117" s="3" t="s">
        <v>3433</v>
      </c>
      <c r="G3117" s="3" t="s">
        <v>3163</v>
      </c>
      <c r="H3117" s="5">
        <v>532704</v>
      </c>
      <c r="I3117" s="2">
        <v>6</v>
      </c>
      <c r="J3117" s="2">
        <v>2</v>
      </c>
      <c r="K3117" s="2">
        <v>-39.952800000000003</v>
      </c>
      <c r="L3117" s="18" t="str">
        <f>VLOOKUP(F3117,'BD customers'!$1:$1048576,2,FALSE)</f>
        <v>Maxwell Schwartz</v>
      </c>
      <c r="M3117" s="2">
        <f>MATCH(orders[[#This Row],[Product ID]],'BD product'!A:A,0)</f>
        <v>915</v>
      </c>
      <c r="N3117" s="2" t="str" cm="1">
        <f t="array" ref="N3117">INDEX('BD product'!A:D,M3117,2)</f>
        <v>Furniture</v>
      </c>
    </row>
    <row r="3118" spans="1:14" x14ac:dyDescent="0.3">
      <c r="A3118" s="3" t="s">
        <v>5216</v>
      </c>
      <c r="B3118" s="4">
        <v>42605</v>
      </c>
      <c r="C3118" s="12" t="str">
        <f t="shared" si="48"/>
        <v>2016/08</v>
      </c>
      <c r="D3118" s="4">
        <v>42612</v>
      </c>
      <c r="E3118" s="3" t="s">
        <v>21</v>
      </c>
      <c r="F3118" s="3" t="s">
        <v>3433</v>
      </c>
      <c r="G3118" s="3" t="s">
        <v>130</v>
      </c>
      <c r="H3118" s="5">
        <v>431</v>
      </c>
      <c r="I3118" s="2">
        <v>5</v>
      </c>
      <c r="J3118" s="2">
        <v>0</v>
      </c>
      <c r="K3118" s="2">
        <v>1.1206</v>
      </c>
      <c r="L3118" s="18" t="str">
        <f>VLOOKUP(F3118,'BD customers'!$1:$1048576,2,FALSE)</f>
        <v>Maxwell Schwartz</v>
      </c>
      <c r="M3118" s="2">
        <f>MATCH(orders[[#This Row],[Product ID]],'BD product'!A:A,0)</f>
        <v>24</v>
      </c>
      <c r="N3118" s="2" t="str" cm="1">
        <f t="array" ref="N3118">INDEX('BD product'!A:D,M3118,2)</f>
        <v>Office Supplies</v>
      </c>
    </row>
    <row r="3119" spans="1:14" x14ac:dyDescent="0.3">
      <c r="A3119" s="3" t="s">
        <v>5216</v>
      </c>
      <c r="B3119" s="4">
        <v>42605</v>
      </c>
      <c r="C3119" s="12" t="str">
        <f t="shared" si="48"/>
        <v>2016/08</v>
      </c>
      <c r="D3119" s="4">
        <v>42612</v>
      </c>
      <c r="E3119" s="3" t="s">
        <v>21</v>
      </c>
      <c r="F3119" s="3" t="s">
        <v>3433</v>
      </c>
      <c r="G3119" s="3" t="s">
        <v>781</v>
      </c>
      <c r="H3119" s="5">
        <v>1588</v>
      </c>
      <c r="I3119" s="2">
        <v>4</v>
      </c>
      <c r="J3119" s="2">
        <v>0</v>
      </c>
      <c r="K3119" s="2">
        <v>0.1588</v>
      </c>
      <c r="L3119" s="18" t="str">
        <f>VLOOKUP(F3119,'BD customers'!$1:$1048576,2,FALSE)</f>
        <v>Maxwell Schwartz</v>
      </c>
      <c r="M3119" s="2">
        <f>MATCH(orders[[#This Row],[Product ID]],'BD product'!A:A,0)</f>
        <v>170</v>
      </c>
      <c r="N3119" s="2" t="str" cm="1">
        <f t="array" ref="N3119">INDEX('BD product'!A:D,M3119,2)</f>
        <v>Office Supplies</v>
      </c>
    </row>
    <row r="3120" spans="1:14" x14ac:dyDescent="0.3">
      <c r="A3120" s="3" t="s">
        <v>5219</v>
      </c>
      <c r="B3120" s="4">
        <v>42166</v>
      </c>
      <c r="C3120" s="12" t="str">
        <f t="shared" si="48"/>
        <v>2015/06</v>
      </c>
      <c r="D3120" s="4">
        <v>42167</v>
      </c>
      <c r="E3120" s="3" t="s">
        <v>64</v>
      </c>
      <c r="F3120" s="3" t="s">
        <v>3035</v>
      </c>
      <c r="G3120" s="3" t="s">
        <v>1292</v>
      </c>
      <c r="H3120" s="5">
        <v>112392</v>
      </c>
      <c r="I3120" s="2">
        <v>5</v>
      </c>
      <c r="J3120" s="2">
        <v>2</v>
      </c>
      <c r="K3120" s="2">
        <v>-18.2637</v>
      </c>
      <c r="L3120" s="18" t="str">
        <f>VLOOKUP(F3120,'BD customers'!$1:$1048576,2,FALSE)</f>
        <v>Jim Epp</v>
      </c>
      <c r="M3120" s="2">
        <f>MATCH(orders[[#This Row],[Product ID]],'BD product'!A:A,0)</f>
        <v>301</v>
      </c>
      <c r="N3120" s="2" t="str" cm="1">
        <f t="array" ref="N3120">INDEX('BD product'!A:D,M3120,2)</f>
        <v>Furniture</v>
      </c>
    </row>
    <row r="3121" spans="1:14" x14ac:dyDescent="0.3">
      <c r="A3121" s="3" t="s">
        <v>5219</v>
      </c>
      <c r="B3121" s="4">
        <v>42166</v>
      </c>
      <c r="C3121" s="12" t="str">
        <f t="shared" si="48"/>
        <v>2015/06</v>
      </c>
      <c r="D3121" s="4">
        <v>42167</v>
      </c>
      <c r="E3121" s="3" t="s">
        <v>64</v>
      </c>
      <c r="F3121" s="3" t="s">
        <v>3035</v>
      </c>
      <c r="G3121" s="3" t="s">
        <v>1966</v>
      </c>
      <c r="H3121" s="5">
        <v>249584</v>
      </c>
      <c r="I3121" s="2">
        <v>2</v>
      </c>
      <c r="J3121" s="2">
        <v>2</v>
      </c>
      <c r="K3121" s="2">
        <v>3.1198000000000001</v>
      </c>
      <c r="L3121" s="18" t="str">
        <f>VLOOKUP(F3121,'BD customers'!$1:$1048576,2,FALSE)</f>
        <v>Jim Epp</v>
      </c>
      <c r="M3121" s="2">
        <f>MATCH(orders[[#This Row],[Product ID]],'BD product'!A:A,0)</f>
        <v>497</v>
      </c>
      <c r="N3121" s="2" t="str" cm="1">
        <f t="array" ref="N3121">INDEX('BD product'!A:D,M3121,2)</f>
        <v>Technology</v>
      </c>
    </row>
    <row r="3122" spans="1:14" x14ac:dyDescent="0.3">
      <c r="A3122" s="3" t="s">
        <v>5219</v>
      </c>
      <c r="B3122" s="4">
        <v>42166</v>
      </c>
      <c r="C3122" s="12" t="str">
        <f t="shared" si="48"/>
        <v>2015/06</v>
      </c>
      <c r="D3122" s="4">
        <v>42167</v>
      </c>
      <c r="E3122" s="3" t="s">
        <v>64</v>
      </c>
      <c r="F3122" s="3" t="s">
        <v>3035</v>
      </c>
      <c r="G3122" s="3" t="s">
        <v>5220</v>
      </c>
      <c r="H3122" s="5">
        <v>48672</v>
      </c>
      <c r="I3122" s="2">
        <v>3</v>
      </c>
      <c r="J3122" s="2">
        <v>2</v>
      </c>
      <c r="K3122" s="2">
        <v>7.3007999999999997</v>
      </c>
      <c r="L3122" s="18" t="str">
        <f>VLOOKUP(F3122,'BD customers'!$1:$1048576,2,FALSE)</f>
        <v>Jim Epp</v>
      </c>
      <c r="M3122" s="2">
        <f>MATCH(orders[[#This Row],[Product ID]],'BD product'!A:A,0)</f>
        <v>1494</v>
      </c>
      <c r="N3122" s="2" t="str" cm="1">
        <f t="array" ref="N3122">INDEX('BD product'!A:D,M3122,2)</f>
        <v>Furniture</v>
      </c>
    </row>
    <row r="3123" spans="1:14" x14ac:dyDescent="0.3">
      <c r="A3123" s="3" t="s">
        <v>5219</v>
      </c>
      <c r="B3123" s="4">
        <v>42166</v>
      </c>
      <c r="C3123" s="12" t="str">
        <f t="shared" si="48"/>
        <v>2015/06</v>
      </c>
      <c r="D3123" s="4">
        <v>42167</v>
      </c>
      <c r="E3123" s="3" t="s">
        <v>64</v>
      </c>
      <c r="F3123" s="3" t="s">
        <v>3035</v>
      </c>
      <c r="G3123" s="3" t="s">
        <v>537</v>
      </c>
      <c r="H3123" s="5">
        <v>60768</v>
      </c>
      <c r="I3123" s="2">
        <v>2</v>
      </c>
      <c r="J3123" s="2">
        <v>2</v>
      </c>
      <c r="K3123" s="2">
        <v>0.75960000000000005</v>
      </c>
      <c r="L3123" s="18" t="str">
        <f>VLOOKUP(F3123,'BD customers'!$1:$1048576,2,FALSE)</f>
        <v>Jim Epp</v>
      </c>
      <c r="M3123" s="2">
        <f>MATCH(orders[[#This Row],[Product ID]],'BD product'!A:A,0)</f>
        <v>110</v>
      </c>
      <c r="N3123" s="2" t="str" cm="1">
        <f t="array" ref="N3123">INDEX('BD product'!A:D,M3123,2)</f>
        <v>Office Supplies</v>
      </c>
    </row>
    <row r="3124" spans="1:14" x14ac:dyDescent="0.3">
      <c r="A3124" s="3" t="s">
        <v>5219</v>
      </c>
      <c r="B3124" s="4">
        <v>42166</v>
      </c>
      <c r="C3124" s="12" t="str">
        <f t="shared" si="48"/>
        <v>2015/06</v>
      </c>
      <c r="D3124" s="4">
        <v>42167</v>
      </c>
      <c r="E3124" s="3" t="s">
        <v>64</v>
      </c>
      <c r="F3124" s="3" t="s">
        <v>3035</v>
      </c>
      <c r="G3124" s="3" t="s">
        <v>1173</v>
      </c>
      <c r="H3124" s="5">
        <v>786</v>
      </c>
      <c r="I3124" s="2">
        <v>5</v>
      </c>
      <c r="J3124" s="2">
        <v>7</v>
      </c>
      <c r="K3124" s="2">
        <v>-0.62880000000000003</v>
      </c>
      <c r="L3124" s="18" t="str">
        <f>VLOOKUP(F3124,'BD customers'!$1:$1048576,2,FALSE)</f>
        <v>Jim Epp</v>
      </c>
      <c r="M3124" s="2">
        <f>MATCH(orders[[#This Row],[Product ID]],'BD product'!A:A,0)</f>
        <v>272</v>
      </c>
      <c r="N3124" s="2" t="str" cm="1">
        <f t="array" ref="N3124">INDEX('BD product'!A:D,M3124,2)</f>
        <v>Office Supplies</v>
      </c>
    </row>
    <row r="3125" spans="1:14" x14ac:dyDescent="0.3">
      <c r="A3125" s="3" t="s">
        <v>5219</v>
      </c>
      <c r="B3125" s="4">
        <v>42166</v>
      </c>
      <c r="C3125" s="12" t="str">
        <f t="shared" si="48"/>
        <v>2015/06</v>
      </c>
      <c r="D3125" s="4">
        <v>42167</v>
      </c>
      <c r="E3125" s="3" t="s">
        <v>64</v>
      </c>
      <c r="F3125" s="3" t="s">
        <v>3035</v>
      </c>
      <c r="G3125" s="3" t="s">
        <v>4648</v>
      </c>
      <c r="H3125" s="5">
        <v>3768</v>
      </c>
      <c r="I3125" s="2">
        <v>2</v>
      </c>
      <c r="J3125" s="2">
        <v>7</v>
      </c>
      <c r="K3125" s="2">
        <v>-3.1399999999999997E-2</v>
      </c>
      <c r="L3125" s="18" t="str">
        <f>VLOOKUP(F3125,'BD customers'!$1:$1048576,2,FALSE)</f>
        <v>Jim Epp</v>
      </c>
      <c r="M3125" s="2">
        <f>MATCH(orders[[#This Row],[Product ID]],'BD product'!A:A,0)</f>
        <v>1377</v>
      </c>
      <c r="N3125" s="2" t="str" cm="1">
        <f t="array" ref="N3125">INDEX('BD product'!A:D,M3125,2)</f>
        <v>Office Supplies</v>
      </c>
    </row>
    <row r="3126" spans="1:14" x14ac:dyDescent="0.3">
      <c r="A3126" s="3" t="s">
        <v>5219</v>
      </c>
      <c r="B3126" s="4">
        <v>42166</v>
      </c>
      <c r="C3126" s="12" t="str">
        <f t="shared" si="48"/>
        <v>2015/06</v>
      </c>
      <c r="D3126" s="4">
        <v>42167</v>
      </c>
      <c r="E3126" s="3" t="s">
        <v>64</v>
      </c>
      <c r="F3126" s="3" t="s">
        <v>3035</v>
      </c>
      <c r="G3126" s="3" t="s">
        <v>1934</v>
      </c>
      <c r="H3126" s="5">
        <v>1036624</v>
      </c>
      <c r="I3126" s="2">
        <v>2</v>
      </c>
      <c r="J3126" s="2">
        <v>2</v>
      </c>
      <c r="K3126" s="2">
        <v>51.831200000000003</v>
      </c>
      <c r="L3126" s="18" t="str">
        <f>VLOOKUP(F3126,'BD customers'!$1:$1048576,2,FALSE)</f>
        <v>Jim Epp</v>
      </c>
      <c r="M3126" s="2">
        <f>MATCH(orders[[#This Row],[Product ID]],'BD product'!A:A,0)</f>
        <v>488</v>
      </c>
      <c r="N3126" s="2" t="str" cm="1">
        <f t="array" ref="N3126">INDEX('BD product'!A:D,M3126,2)</f>
        <v>Office Supplies</v>
      </c>
    </row>
    <row r="3127" spans="1:14" x14ac:dyDescent="0.3">
      <c r="A3127" s="3" t="s">
        <v>5219</v>
      </c>
      <c r="B3127" s="4">
        <v>42166</v>
      </c>
      <c r="C3127" s="12" t="str">
        <f t="shared" si="48"/>
        <v>2015/06</v>
      </c>
      <c r="D3127" s="4">
        <v>42167</v>
      </c>
      <c r="E3127" s="3" t="s">
        <v>64</v>
      </c>
      <c r="F3127" s="3" t="s">
        <v>3035</v>
      </c>
      <c r="G3127" s="3" t="s">
        <v>2646</v>
      </c>
      <c r="H3127" s="5">
        <v>563808</v>
      </c>
      <c r="I3127" s="2">
        <v>4</v>
      </c>
      <c r="J3127" s="2">
        <v>2</v>
      </c>
      <c r="K3127" s="2">
        <v>21.142800000000001</v>
      </c>
      <c r="L3127" s="18" t="str">
        <f>VLOOKUP(F3127,'BD customers'!$1:$1048576,2,FALSE)</f>
        <v>Jim Epp</v>
      </c>
      <c r="M3127" s="2">
        <f>MATCH(orders[[#This Row],[Product ID]],'BD product'!A:A,0)</f>
        <v>720</v>
      </c>
      <c r="N3127" s="2" t="str" cm="1">
        <f t="array" ref="N3127">INDEX('BD product'!A:D,M3127,2)</f>
        <v>Office Supplies</v>
      </c>
    </row>
    <row r="3128" spans="1:14" x14ac:dyDescent="0.3">
      <c r="A3128" s="3" t="s">
        <v>5222</v>
      </c>
      <c r="B3128" s="4">
        <v>42986</v>
      </c>
      <c r="C3128" s="12" t="str">
        <f t="shared" si="48"/>
        <v>2017/09</v>
      </c>
      <c r="D3128" s="4">
        <v>42990</v>
      </c>
      <c r="E3128" s="3" t="s">
        <v>21</v>
      </c>
      <c r="F3128" s="3" t="s">
        <v>5223</v>
      </c>
      <c r="G3128" s="3" t="s">
        <v>3083</v>
      </c>
      <c r="H3128" s="5">
        <v>258528</v>
      </c>
      <c r="I3128" s="2">
        <v>2</v>
      </c>
      <c r="J3128" s="2">
        <v>4</v>
      </c>
      <c r="K3128" s="2">
        <v>-47.396799999999999</v>
      </c>
      <c r="L3128" s="18" t="str">
        <f>VLOOKUP(F3128,'BD customers'!$1:$1048576,2,FALSE)</f>
        <v>Eugene Barchas</v>
      </c>
      <c r="M3128" s="2">
        <f>MATCH(orders[[#This Row],[Product ID]],'BD product'!A:A,0)</f>
        <v>885</v>
      </c>
      <c r="N3128" s="2" t="str" cm="1">
        <f t="array" ref="N3128">INDEX('BD product'!A:D,M3128,2)</f>
        <v>Technology</v>
      </c>
    </row>
    <row r="3129" spans="1:14" x14ac:dyDescent="0.3">
      <c r="A3129" s="3" t="s">
        <v>5224</v>
      </c>
      <c r="B3129" s="4">
        <v>43010</v>
      </c>
      <c r="C3129" s="12" t="str">
        <f t="shared" si="48"/>
        <v>2017/10</v>
      </c>
      <c r="D3129" s="4">
        <v>43014</v>
      </c>
      <c r="E3129" s="3" t="s">
        <v>21</v>
      </c>
      <c r="F3129" s="3" t="s">
        <v>5036</v>
      </c>
      <c r="G3129" s="3" t="s">
        <v>5225</v>
      </c>
      <c r="H3129" s="5">
        <v>4912</v>
      </c>
      <c r="I3129" s="2">
        <v>4</v>
      </c>
      <c r="J3129" s="2">
        <v>0</v>
      </c>
      <c r="K3129" s="2">
        <v>23.086400000000001</v>
      </c>
      <c r="L3129" s="18" t="str">
        <f>VLOOKUP(F3129,'BD customers'!$1:$1048576,2,FALSE)</f>
        <v>Becky Pak</v>
      </c>
      <c r="M3129" s="2">
        <f>MATCH(orders[[#This Row],[Product ID]],'BD product'!A:A,0)</f>
        <v>1495</v>
      </c>
      <c r="N3129" s="2" t="str" cm="1">
        <f t="array" ref="N3129">INDEX('BD product'!A:D,M3129,2)</f>
        <v>Office Supplies</v>
      </c>
    </row>
    <row r="3130" spans="1:14" x14ac:dyDescent="0.3">
      <c r="A3130" s="3" t="s">
        <v>5227</v>
      </c>
      <c r="B3130" s="4">
        <v>41989</v>
      </c>
      <c r="C3130" s="12" t="str">
        <f t="shared" si="48"/>
        <v>2014/12</v>
      </c>
      <c r="D3130" s="4">
        <v>41990</v>
      </c>
      <c r="E3130" s="3" t="s">
        <v>64</v>
      </c>
      <c r="F3130" s="3" t="s">
        <v>2897</v>
      </c>
      <c r="G3130" s="3" t="s">
        <v>2411</v>
      </c>
      <c r="H3130" s="5">
        <v>4446</v>
      </c>
      <c r="I3130" s="2">
        <v>2</v>
      </c>
      <c r="J3130" s="2">
        <v>0</v>
      </c>
      <c r="K3130" s="2">
        <v>14.671799999999999</v>
      </c>
      <c r="L3130" s="18" t="str">
        <f>VLOOKUP(F3130,'BD customers'!$1:$1048576,2,FALSE)</f>
        <v>Chad Cunningham</v>
      </c>
      <c r="M3130" s="2">
        <f>MATCH(orders[[#This Row],[Product ID]],'BD product'!A:A,0)</f>
        <v>644</v>
      </c>
      <c r="N3130" s="2" t="str" cm="1">
        <f t="array" ref="N3130">INDEX('BD product'!A:D,M3130,2)</f>
        <v>Furniture</v>
      </c>
    </row>
    <row r="3131" spans="1:14" x14ac:dyDescent="0.3">
      <c r="A3131" s="3" t="s">
        <v>5227</v>
      </c>
      <c r="B3131" s="4">
        <v>41989</v>
      </c>
      <c r="C3131" s="12" t="str">
        <f t="shared" si="48"/>
        <v>2014/12</v>
      </c>
      <c r="D3131" s="4">
        <v>41990</v>
      </c>
      <c r="E3131" s="3" t="s">
        <v>64</v>
      </c>
      <c r="F3131" s="3" t="s">
        <v>2897</v>
      </c>
      <c r="G3131" s="3" t="s">
        <v>1265</v>
      </c>
      <c r="H3131" s="5">
        <v>241568</v>
      </c>
      <c r="I3131" s="2">
        <v>2</v>
      </c>
      <c r="J3131" s="2">
        <v>2</v>
      </c>
      <c r="K3131" s="2">
        <v>18.117599999999999</v>
      </c>
      <c r="L3131" s="18" t="str">
        <f>VLOOKUP(F3131,'BD customers'!$1:$1048576,2,FALSE)</f>
        <v>Chad Cunningham</v>
      </c>
      <c r="M3131" s="2">
        <f>MATCH(orders[[#This Row],[Product ID]],'BD product'!A:A,0)</f>
        <v>293</v>
      </c>
      <c r="N3131" s="2" t="str" cm="1">
        <f t="array" ref="N3131">INDEX('BD product'!A:D,M3131,2)</f>
        <v>Furniture</v>
      </c>
    </row>
    <row r="3132" spans="1:14" x14ac:dyDescent="0.3">
      <c r="A3132" s="3" t="s">
        <v>5227</v>
      </c>
      <c r="B3132" s="4">
        <v>41989</v>
      </c>
      <c r="C3132" s="12" t="str">
        <f t="shared" si="48"/>
        <v>2014/12</v>
      </c>
      <c r="D3132" s="4">
        <v>41990</v>
      </c>
      <c r="E3132" s="3" t="s">
        <v>64</v>
      </c>
      <c r="F3132" s="3" t="s">
        <v>2897</v>
      </c>
      <c r="G3132" s="3" t="s">
        <v>2144</v>
      </c>
      <c r="H3132" s="5">
        <v>3950</v>
      </c>
      <c r="I3132" s="2">
        <v>5</v>
      </c>
      <c r="J3132" s="2">
        <v>0</v>
      </c>
      <c r="K3132" s="2">
        <v>3.95E-2</v>
      </c>
      <c r="L3132" s="18" t="str">
        <f>VLOOKUP(F3132,'BD customers'!$1:$1048576,2,FALSE)</f>
        <v>Chad Cunningham</v>
      </c>
      <c r="M3132" s="2">
        <f>MATCH(orders[[#This Row],[Product ID]],'BD product'!A:A,0)</f>
        <v>554</v>
      </c>
      <c r="N3132" s="2" t="str" cm="1">
        <f t="array" ref="N3132">INDEX('BD product'!A:D,M3132,2)</f>
        <v>Technology</v>
      </c>
    </row>
    <row r="3133" spans="1:14" x14ac:dyDescent="0.3">
      <c r="A3133" s="3" t="s">
        <v>5227</v>
      </c>
      <c r="B3133" s="4">
        <v>41989</v>
      </c>
      <c r="C3133" s="12" t="str">
        <f t="shared" si="48"/>
        <v>2014/12</v>
      </c>
      <c r="D3133" s="4">
        <v>41990</v>
      </c>
      <c r="E3133" s="3" t="s">
        <v>64</v>
      </c>
      <c r="F3133" s="3" t="s">
        <v>2897</v>
      </c>
      <c r="G3133" s="3" t="s">
        <v>188</v>
      </c>
      <c r="H3133" s="5">
        <v>627168</v>
      </c>
      <c r="I3133" s="2">
        <v>4</v>
      </c>
      <c r="J3133" s="2">
        <v>2</v>
      </c>
      <c r="K3133" s="2">
        <v>70.556399999999996</v>
      </c>
      <c r="L3133" s="18" t="str">
        <f>VLOOKUP(F3133,'BD customers'!$1:$1048576,2,FALSE)</f>
        <v>Chad Cunningham</v>
      </c>
      <c r="M3133" s="2">
        <f>MATCH(orders[[#This Row],[Product ID]],'BD product'!A:A,0)</f>
        <v>36</v>
      </c>
      <c r="N3133" s="2" t="str" cm="1">
        <f t="array" ref="N3133">INDEX('BD product'!A:D,M3133,2)</f>
        <v>Technology</v>
      </c>
    </row>
    <row r="3134" spans="1:14" x14ac:dyDescent="0.3">
      <c r="A3134" s="3" t="s">
        <v>5228</v>
      </c>
      <c r="B3134" s="4">
        <v>41875</v>
      </c>
      <c r="C3134" s="12" t="str">
        <f t="shared" si="48"/>
        <v>2014/08</v>
      </c>
      <c r="D3134" s="4">
        <v>41877</v>
      </c>
      <c r="E3134" s="3" t="s">
        <v>64</v>
      </c>
      <c r="F3134" s="3" t="s">
        <v>5229</v>
      </c>
      <c r="G3134" s="3" t="s">
        <v>5230</v>
      </c>
      <c r="H3134" s="5">
        <v>1328</v>
      </c>
      <c r="I3134" s="2">
        <v>2</v>
      </c>
      <c r="J3134" s="2">
        <v>0</v>
      </c>
      <c r="K3134" s="2">
        <v>6.3743999999999996</v>
      </c>
      <c r="L3134" s="18" t="str">
        <f>VLOOKUP(F3134,'BD customers'!$1:$1048576,2,FALSE)</f>
        <v>Jennifer Patt</v>
      </c>
      <c r="M3134" s="2">
        <f>MATCH(orders[[#This Row],[Product ID]],'BD product'!A:A,0)</f>
        <v>1496</v>
      </c>
      <c r="N3134" s="2" t="str" cm="1">
        <f t="array" ref="N3134">INDEX('BD product'!A:D,M3134,2)</f>
        <v>Furniture</v>
      </c>
    </row>
    <row r="3135" spans="1:14" x14ac:dyDescent="0.3">
      <c r="A3135" s="3" t="s">
        <v>5228</v>
      </c>
      <c r="B3135" s="4">
        <v>41875</v>
      </c>
      <c r="C3135" s="12" t="str">
        <f t="shared" si="48"/>
        <v>2014/08</v>
      </c>
      <c r="D3135" s="4">
        <v>41877</v>
      </c>
      <c r="E3135" s="3" t="s">
        <v>64</v>
      </c>
      <c r="F3135" s="3" t="s">
        <v>5229</v>
      </c>
      <c r="G3135" s="3" t="s">
        <v>3607</v>
      </c>
      <c r="H3135" s="5">
        <v>12672</v>
      </c>
      <c r="I3135" s="2">
        <v>3</v>
      </c>
      <c r="J3135" s="2">
        <v>2</v>
      </c>
      <c r="K3135" s="2">
        <v>4.4352</v>
      </c>
      <c r="L3135" s="18" t="str">
        <f>VLOOKUP(F3135,'BD customers'!$1:$1048576,2,FALSE)</f>
        <v>Jennifer Patt</v>
      </c>
      <c r="M3135" s="2">
        <f>MATCH(orders[[#This Row],[Product ID]],'BD product'!A:A,0)</f>
        <v>1087</v>
      </c>
      <c r="N3135" s="2" t="str" cm="1">
        <f t="array" ref="N3135">INDEX('BD product'!A:D,M3135,2)</f>
        <v>Office Supplies</v>
      </c>
    </row>
    <row r="3136" spans="1:14" x14ac:dyDescent="0.3">
      <c r="A3136" s="3" t="s">
        <v>5232</v>
      </c>
      <c r="B3136" s="4">
        <v>43051</v>
      </c>
      <c r="C3136" s="12" t="str">
        <f t="shared" si="48"/>
        <v>2017/11</v>
      </c>
      <c r="D3136" s="4">
        <v>43057</v>
      </c>
      <c r="E3136" s="3" t="s">
        <v>21</v>
      </c>
      <c r="F3136" s="3" t="s">
        <v>338</v>
      </c>
      <c r="G3136" s="3" t="s">
        <v>3386</v>
      </c>
      <c r="H3136" s="5">
        <v>3056</v>
      </c>
      <c r="I3136" s="2">
        <v>5</v>
      </c>
      <c r="J3136" s="2">
        <v>8</v>
      </c>
      <c r="K3136" s="2">
        <v>-0.45839999999999997</v>
      </c>
      <c r="L3136" s="18" t="str">
        <f>VLOOKUP(F3136,'BD customers'!$1:$1048576,2,FALSE)</f>
        <v>Lindsay Shagiari</v>
      </c>
      <c r="M3136" s="2">
        <f>MATCH(orders[[#This Row],[Product ID]],'BD product'!A:A,0)</f>
        <v>999</v>
      </c>
      <c r="N3136" s="2" t="str" cm="1">
        <f t="array" ref="N3136">INDEX('BD product'!A:D,M3136,2)</f>
        <v>Office Supplies</v>
      </c>
    </row>
    <row r="3137" spans="1:14" x14ac:dyDescent="0.3">
      <c r="A3137" s="3" t="s">
        <v>5232</v>
      </c>
      <c r="B3137" s="4">
        <v>43051</v>
      </c>
      <c r="C3137" s="12" t="str">
        <f t="shared" si="48"/>
        <v>2017/11</v>
      </c>
      <c r="D3137" s="4">
        <v>43057</v>
      </c>
      <c r="E3137" s="3" t="s">
        <v>21</v>
      </c>
      <c r="F3137" s="3" t="s">
        <v>338</v>
      </c>
      <c r="G3137" s="3" t="s">
        <v>2192</v>
      </c>
      <c r="H3137" s="5">
        <v>77952</v>
      </c>
      <c r="I3137" s="2">
        <v>3</v>
      </c>
      <c r="J3137" s="2">
        <v>2</v>
      </c>
      <c r="K3137" s="2">
        <v>-15.590400000000001</v>
      </c>
      <c r="L3137" s="18" t="str">
        <f>VLOOKUP(F3137,'BD customers'!$1:$1048576,2,FALSE)</f>
        <v>Lindsay Shagiari</v>
      </c>
      <c r="M3137" s="2">
        <f>MATCH(orders[[#This Row],[Product ID]],'BD product'!A:A,0)</f>
        <v>573</v>
      </c>
      <c r="N3137" s="2" t="str" cm="1">
        <f t="array" ref="N3137">INDEX('BD product'!A:D,M3137,2)</f>
        <v>Office Supplies</v>
      </c>
    </row>
    <row r="3138" spans="1:14" x14ac:dyDescent="0.3">
      <c r="A3138" s="3" t="s">
        <v>5232</v>
      </c>
      <c r="B3138" s="4">
        <v>43051</v>
      </c>
      <c r="C3138" s="12" t="str">
        <f t="shared" ref="C3138:C3201" si="49">TEXT(B3138,"aaaa/mm")</f>
        <v>2017/11</v>
      </c>
      <c r="D3138" s="4">
        <v>43057</v>
      </c>
      <c r="E3138" s="3" t="s">
        <v>21</v>
      </c>
      <c r="F3138" s="3" t="s">
        <v>338</v>
      </c>
      <c r="G3138" s="3" t="s">
        <v>5233</v>
      </c>
      <c r="H3138" s="5">
        <v>67992</v>
      </c>
      <c r="I3138" s="2">
        <v>1</v>
      </c>
      <c r="J3138" s="2">
        <v>2</v>
      </c>
      <c r="K3138" s="2">
        <v>0.84989999999999999</v>
      </c>
      <c r="L3138" s="18" t="str">
        <f>VLOOKUP(F3138,'BD customers'!$1:$1048576,2,FALSE)</f>
        <v>Lindsay Shagiari</v>
      </c>
      <c r="M3138" s="2">
        <f>MATCH(orders[[#This Row],[Product ID]],'BD product'!A:A,0)</f>
        <v>1497</v>
      </c>
      <c r="N3138" s="2" t="str" cm="1">
        <f t="array" ref="N3138">INDEX('BD product'!A:D,M3138,2)</f>
        <v>Technology</v>
      </c>
    </row>
    <row r="3139" spans="1:14" x14ac:dyDescent="0.3">
      <c r="A3139" s="3" t="s">
        <v>5232</v>
      </c>
      <c r="B3139" s="4">
        <v>43051</v>
      </c>
      <c r="C3139" s="12" t="str">
        <f t="shared" si="49"/>
        <v>2017/11</v>
      </c>
      <c r="D3139" s="4">
        <v>43057</v>
      </c>
      <c r="E3139" s="3" t="s">
        <v>21</v>
      </c>
      <c r="F3139" s="3" t="s">
        <v>338</v>
      </c>
      <c r="G3139" s="3" t="s">
        <v>2243</v>
      </c>
      <c r="H3139" s="5">
        <v>12224</v>
      </c>
      <c r="I3139" s="2">
        <v>2</v>
      </c>
      <c r="J3139" s="2">
        <v>2</v>
      </c>
      <c r="K3139" s="2">
        <v>4.4311999999999996</v>
      </c>
      <c r="L3139" s="18" t="str">
        <f>VLOOKUP(F3139,'BD customers'!$1:$1048576,2,FALSE)</f>
        <v>Lindsay Shagiari</v>
      </c>
      <c r="M3139" s="2">
        <f>MATCH(orders[[#This Row],[Product ID]],'BD product'!A:A,0)</f>
        <v>590</v>
      </c>
      <c r="N3139" s="2" t="str" cm="1">
        <f t="array" ref="N3139">INDEX('BD product'!A:D,M3139,2)</f>
        <v>Office Supplies</v>
      </c>
    </row>
    <row r="3140" spans="1:14" x14ac:dyDescent="0.3">
      <c r="A3140" s="3" t="s">
        <v>5232</v>
      </c>
      <c r="B3140" s="4">
        <v>43051</v>
      </c>
      <c r="C3140" s="12" t="str">
        <f t="shared" si="49"/>
        <v>2017/11</v>
      </c>
      <c r="D3140" s="4">
        <v>43057</v>
      </c>
      <c r="E3140" s="3" t="s">
        <v>21</v>
      </c>
      <c r="F3140" s="3" t="s">
        <v>338</v>
      </c>
      <c r="G3140" s="3" t="s">
        <v>3708</v>
      </c>
      <c r="H3140" s="5">
        <v>44784</v>
      </c>
      <c r="I3140" s="2">
        <v>2</v>
      </c>
      <c r="J3140" s="2">
        <v>2</v>
      </c>
      <c r="K3140" s="2">
        <v>-0.55979999999999996</v>
      </c>
      <c r="L3140" s="18" t="str">
        <f>VLOOKUP(F3140,'BD customers'!$1:$1048576,2,FALSE)</f>
        <v>Lindsay Shagiari</v>
      </c>
      <c r="M3140" s="2">
        <f>MATCH(orders[[#This Row],[Product ID]],'BD product'!A:A,0)</f>
        <v>1132</v>
      </c>
      <c r="N3140" s="2" t="str" cm="1">
        <f t="array" ref="N3140">INDEX('BD product'!A:D,M3140,2)</f>
        <v>Technology</v>
      </c>
    </row>
    <row r="3141" spans="1:14" x14ac:dyDescent="0.3">
      <c r="A3141" s="3" t="s">
        <v>5232</v>
      </c>
      <c r="B3141" s="4">
        <v>43051</v>
      </c>
      <c r="C3141" s="12" t="str">
        <f t="shared" si="49"/>
        <v>2017/11</v>
      </c>
      <c r="D3141" s="4">
        <v>43057</v>
      </c>
      <c r="E3141" s="3" t="s">
        <v>21</v>
      </c>
      <c r="F3141" s="3" t="s">
        <v>338</v>
      </c>
      <c r="G3141" s="3" t="s">
        <v>1235</v>
      </c>
      <c r="H3141" s="5">
        <v>22848</v>
      </c>
      <c r="I3141" s="2">
        <v>3</v>
      </c>
      <c r="J3141" s="2">
        <v>6</v>
      </c>
      <c r="K3141" s="2">
        <v>-17.7072</v>
      </c>
      <c r="L3141" s="18" t="str">
        <f>VLOOKUP(F3141,'BD customers'!$1:$1048576,2,FALSE)</f>
        <v>Lindsay Shagiari</v>
      </c>
      <c r="M3141" s="2">
        <f>MATCH(orders[[#This Row],[Product ID]],'BD product'!A:A,0)</f>
        <v>287</v>
      </c>
      <c r="N3141" s="2" t="str" cm="1">
        <f t="array" ref="N3141">INDEX('BD product'!A:D,M3141,2)</f>
        <v>Furniture</v>
      </c>
    </row>
    <row r="3142" spans="1:14" x14ac:dyDescent="0.3">
      <c r="A3142" s="3" t="s">
        <v>5235</v>
      </c>
      <c r="B3142" s="4">
        <v>42119</v>
      </c>
      <c r="C3142" s="12" t="str">
        <f t="shared" si="49"/>
        <v>2015/04</v>
      </c>
      <c r="D3142" s="4">
        <v>42122</v>
      </c>
      <c r="E3142" s="3" t="s">
        <v>64</v>
      </c>
      <c r="F3142" s="3" t="s">
        <v>1302</v>
      </c>
      <c r="G3142" s="3" t="s">
        <v>98</v>
      </c>
      <c r="H3142" s="5">
        <v>20643</v>
      </c>
      <c r="I3142" s="2">
        <v>3</v>
      </c>
      <c r="J3142" s="2">
        <v>0</v>
      </c>
      <c r="K3142" s="2">
        <v>90.8292</v>
      </c>
      <c r="L3142" s="18" t="str">
        <f>VLOOKUP(F3142,'BD customers'!$1:$1048576,2,FALSE)</f>
        <v>John Lucas</v>
      </c>
      <c r="M3142" s="2">
        <f>MATCH(orders[[#This Row],[Product ID]],'BD product'!A:A,0)</f>
        <v>16</v>
      </c>
      <c r="N3142" s="2" t="str" cm="1">
        <f t="array" ref="N3142">INDEX('BD product'!A:D,M3142,2)</f>
        <v>Office Supplies</v>
      </c>
    </row>
    <row r="3143" spans="1:14" x14ac:dyDescent="0.3">
      <c r="A3143" s="3" t="s">
        <v>5236</v>
      </c>
      <c r="B3143" s="4">
        <v>41985</v>
      </c>
      <c r="C3143" s="12" t="str">
        <f t="shared" si="49"/>
        <v>2014/12</v>
      </c>
      <c r="D3143" s="4">
        <v>41985</v>
      </c>
      <c r="E3143" s="3" t="s">
        <v>41</v>
      </c>
      <c r="F3143" s="3" t="s">
        <v>808</v>
      </c>
      <c r="G3143" s="3" t="s">
        <v>569</v>
      </c>
      <c r="H3143" s="5">
        <v>210392</v>
      </c>
      <c r="I3143" s="2">
        <v>2</v>
      </c>
      <c r="J3143" s="2">
        <v>8</v>
      </c>
      <c r="K3143" s="2">
        <v>-336.62720000000002</v>
      </c>
      <c r="L3143" s="18" t="str">
        <f>VLOOKUP(F3143,'BD customers'!$1:$1048576,2,FALSE)</f>
        <v>Craig Yedwab</v>
      </c>
      <c r="M3143" s="2">
        <f>MATCH(orders[[#This Row],[Product ID]],'BD product'!A:A,0)</f>
        <v>117</v>
      </c>
      <c r="N3143" s="2" t="str" cm="1">
        <f t="array" ref="N3143">INDEX('BD product'!A:D,M3143,2)</f>
        <v>Office Supplies</v>
      </c>
    </row>
    <row r="3144" spans="1:14" x14ac:dyDescent="0.3">
      <c r="A3144" s="3" t="s">
        <v>5237</v>
      </c>
      <c r="B3144" s="4">
        <v>43003</v>
      </c>
      <c r="C3144" s="12" t="str">
        <f t="shared" si="49"/>
        <v>2017/09</v>
      </c>
      <c r="D3144" s="4">
        <v>43005</v>
      </c>
      <c r="E3144" s="3" t="s">
        <v>11</v>
      </c>
      <c r="F3144" s="3" t="s">
        <v>1637</v>
      </c>
      <c r="G3144" s="3" t="s">
        <v>1085</v>
      </c>
      <c r="H3144" s="5">
        <v>11996</v>
      </c>
      <c r="I3144" s="2">
        <v>5</v>
      </c>
      <c r="J3144" s="2">
        <v>2</v>
      </c>
      <c r="K3144" s="2">
        <v>3.5988000000000002</v>
      </c>
      <c r="L3144" s="18" t="str">
        <f>VLOOKUP(F3144,'BD customers'!$1:$1048576,2,FALSE)</f>
        <v>Raymond Buch</v>
      </c>
      <c r="M3144" s="2">
        <f>MATCH(orders[[#This Row],[Product ID]],'BD product'!A:A,0)</f>
        <v>248</v>
      </c>
      <c r="N3144" s="2" t="str" cm="1">
        <f t="array" ref="N3144">INDEX('BD product'!A:D,M3144,2)</f>
        <v>Technology</v>
      </c>
    </row>
    <row r="3145" spans="1:14" x14ac:dyDescent="0.3">
      <c r="A3145" s="3" t="s">
        <v>5237</v>
      </c>
      <c r="B3145" s="4">
        <v>43003</v>
      </c>
      <c r="C3145" s="12" t="str">
        <f t="shared" si="49"/>
        <v>2017/09</v>
      </c>
      <c r="D3145" s="4">
        <v>43005</v>
      </c>
      <c r="E3145" s="3" t="s">
        <v>11</v>
      </c>
      <c r="F3145" s="3" t="s">
        <v>1637</v>
      </c>
      <c r="G3145" s="3" t="s">
        <v>699</v>
      </c>
      <c r="H3145" s="5">
        <v>10608</v>
      </c>
      <c r="I3145" s="2">
        <v>6</v>
      </c>
      <c r="J3145" s="2">
        <v>2</v>
      </c>
      <c r="K3145" s="2">
        <v>0.92820000000000003</v>
      </c>
      <c r="L3145" s="18" t="str">
        <f>VLOOKUP(F3145,'BD customers'!$1:$1048576,2,FALSE)</f>
        <v>Raymond Buch</v>
      </c>
      <c r="M3145" s="2">
        <f>MATCH(orders[[#This Row],[Product ID]],'BD product'!A:A,0)</f>
        <v>149</v>
      </c>
      <c r="N3145" s="2" t="str" cm="1">
        <f t="array" ref="N3145">INDEX('BD product'!A:D,M3145,2)</f>
        <v>Office Supplies</v>
      </c>
    </row>
    <row r="3146" spans="1:14" x14ac:dyDescent="0.3">
      <c r="A3146" s="3" t="s">
        <v>5238</v>
      </c>
      <c r="B3146" s="4">
        <v>42618</v>
      </c>
      <c r="C3146" s="12" t="str">
        <f t="shared" si="49"/>
        <v>2016/09</v>
      </c>
      <c r="D3146" s="4">
        <v>42624</v>
      </c>
      <c r="E3146" s="3" t="s">
        <v>21</v>
      </c>
      <c r="F3146" s="3" t="s">
        <v>804</v>
      </c>
      <c r="G3146" s="3" t="s">
        <v>1890</v>
      </c>
      <c r="H3146" s="5">
        <v>347802</v>
      </c>
      <c r="I3146" s="2">
        <v>7</v>
      </c>
      <c r="J3146" s="2">
        <v>3</v>
      </c>
      <c r="K3146" s="2">
        <v>-2.4843000000000002</v>
      </c>
      <c r="L3146" s="18" t="str">
        <f>VLOOKUP(F3146,'BD customers'!$1:$1048576,2,FALSE)</f>
        <v>Anthony Rawles</v>
      </c>
      <c r="M3146" s="2">
        <f>MATCH(orders[[#This Row],[Product ID]],'BD product'!A:A,0)</f>
        <v>476</v>
      </c>
      <c r="N3146" s="2" t="str" cm="1">
        <f t="array" ref="N3146">INDEX('BD product'!A:D,M3146,2)</f>
        <v>Furniture</v>
      </c>
    </row>
    <row r="3147" spans="1:14" x14ac:dyDescent="0.3">
      <c r="A3147" s="3" t="s">
        <v>5239</v>
      </c>
      <c r="B3147" s="4">
        <v>42777</v>
      </c>
      <c r="C3147" s="12" t="str">
        <f t="shared" si="49"/>
        <v>2017/02</v>
      </c>
      <c r="D3147" s="4">
        <v>42779</v>
      </c>
      <c r="E3147" s="3" t="s">
        <v>11</v>
      </c>
      <c r="F3147" s="3" t="s">
        <v>5240</v>
      </c>
      <c r="G3147" s="3" t="s">
        <v>5241</v>
      </c>
      <c r="H3147" s="5">
        <v>963136</v>
      </c>
      <c r="I3147" s="2">
        <v>4</v>
      </c>
      <c r="J3147" s="2">
        <v>2</v>
      </c>
      <c r="K3147" s="2">
        <v>108.3528</v>
      </c>
      <c r="L3147" s="18" t="str">
        <f>VLOOKUP(F3147,'BD customers'!$1:$1048576,2,FALSE)</f>
        <v>Cari Sayre</v>
      </c>
      <c r="M3147" s="2">
        <f>MATCH(orders[[#This Row],[Product ID]],'BD product'!A:A,0)</f>
        <v>1498</v>
      </c>
      <c r="N3147" s="2" t="str" cm="1">
        <f t="array" ref="N3147">INDEX('BD product'!A:D,M3147,2)</f>
        <v>Furniture</v>
      </c>
    </row>
    <row r="3148" spans="1:14" x14ac:dyDescent="0.3">
      <c r="A3148" s="3" t="s">
        <v>5239</v>
      </c>
      <c r="B3148" s="4">
        <v>42777</v>
      </c>
      <c r="C3148" s="12" t="str">
        <f t="shared" si="49"/>
        <v>2017/02</v>
      </c>
      <c r="D3148" s="4">
        <v>42779</v>
      </c>
      <c r="E3148" s="3" t="s">
        <v>11</v>
      </c>
      <c r="F3148" s="3" t="s">
        <v>5240</v>
      </c>
      <c r="G3148" s="3" t="s">
        <v>2541</v>
      </c>
      <c r="H3148" s="5">
        <v>88776</v>
      </c>
      <c r="I3148" s="2">
        <v>3</v>
      </c>
      <c r="J3148" s="2">
        <v>2</v>
      </c>
      <c r="K3148" s="2">
        <v>7.7679</v>
      </c>
      <c r="L3148" s="18" t="str">
        <f>VLOOKUP(F3148,'BD customers'!$1:$1048576,2,FALSE)</f>
        <v>Cari Sayre</v>
      </c>
      <c r="M3148" s="2">
        <f>MATCH(orders[[#This Row],[Product ID]],'BD product'!A:A,0)</f>
        <v>689</v>
      </c>
      <c r="N3148" s="2" t="str" cm="1">
        <f t="array" ref="N3148">INDEX('BD product'!A:D,M3148,2)</f>
        <v>Technology</v>
      </c>
    </row>
    <row r="3149" spans="1:14" x14ac:dyDescent="0.3">
      <c r="A3149" s="3" t="s">
        <v>5243</v>
      </c>
      <c r="B3149" s="4">
        <v>41820</v>
      </c>
      <c r="C3149" s="12" t="str">
        <f t="shared" si="49"/>
        <v>2014/06</v>
      </c>
      <c r="D3149" s="4">
        <v>41823</v>
      </c>
      <c r="E3149" s="3" t="s">
        <v>11</v>
      </c>
      <c r="F3149" s="3" t="s">
        <v>804</v>
      </c>
      <c r="G3149" s="3" t="s">
        <v>1337</v>
      </c>
      <c r="H3149" s="5">
        <v>324</v>
      </c>
      <c r="I3149" s="2">
        <v>5</v>
      </c>
      <c r="J3149" s="2">
        <v>0</v>
      </c>
      <c r="K3149" s="2">
        <v>1.0367999999999999</v>
      </c>
      <c r="L3149" s="18" t="str">
        <f>VLOOKUP(F3149,'BD customers'!$1:$1048576,2,FALSE)</f>
        <v>Anthony Rawles</v>
      </c>
      <c r="M3149" s="2">
        <f>MATCH(orders[[#This Row],[Product ID]],'BD product'!A:A,0)</f>
        <v>315</v>
      </c>
      <c r="N3149" s="2" t="str" cm="1">
        <f t="array" ref="N3149">INDEX('BD product'!A:D,M3149,2)</f>
        <v>Office Supplies</v>
      </c>
    </row>
    <row r="3150" spans="1:14" x14ac:dyDescent="0.3">
      <c r="A3150" s="3" t="s">
        <v>5244</v>
      </c>
      <c r="B3150" s="4">
        <v>42528</v>
      </c>
      <c r="C3150" s="12" t="str">
        <f t="shared" si="49"/>
        <v>2016/06</v>
      </c>
      <c r="D3150" s="4">
        <v>42531</v>
      </c>
      <c r="E3150" s="3" t="s">
        <v>64</v>
      </c>
      <c r="F3150" s="3" t="s">
        <v>2258</v>
      </c>
      <c r="G3150" s="3" t="s">
        <v>1950</v>
      </c>
      <c r="H3150" s="5">
        <v>324</v>
      </c>
      <c r="I3150" s="2">
        <v>5</v>
      </c>
      <c r="J3150" s="2">
        <v>0</v>
      </c>
      <c r="K3150" s="2">
        <v>1.5551999999999999</v>
      </c>
      <c r="L3150" s="18" t="str">
        <f>VLOOKUP(F3150,'BD customers'!$1:$1048576,2,FALSE)</f>
        <v>Ross DeVincentis</v>
      </c>
      <c r="M3150" s="2">
        <f>MATCH(orders[[#This Row],[Product ID]],'BD product'!A:A,0)</f>
        <v>492</v>
      </c>
      <c r="N3150" s="2" t="str" cm="1">
        <f t="array" ref="N3150">INDEX('BD product'!A:D,M3150,2)</f>
        <v>Office Supplies</v>
      </c>
    </row>
    <row r="3151" spans="1:14" x14ac:dyDescent="0.3">
      <c r="A3151" s="3" t="s">
        <v>5245</v>
      </c>
      <c r="B3151" s="4">
        <v>41993</v>
      </c>
      <c r="C3151" s="12" t="str">
        <f t="shared" si="49"/>
        <v>2014/12</v>
      </c>
      <c r="D3151" s="4">
        <v>41998</v>
      </c>
      <c r="E3151" s="3" t="s">
        <v>21</v>
      </c>
      <c r="F3151" s="3" t="s">
        <v>1342</v>
      </c>
      <c r="G3151" s="3" t="s">
        <v>1114</v>
      </c>
      <c r="H3151" s="5">
        <v>3105</v>
      </c>
      <c r="I3151" s="2">
        <v>3</v>
      </c>
      <c r="J3151" s="2">
        <v>0</v>
      </c>
      <c r="K3151" s="2">
        <v>1.4903999999999999</v>
      </c>
      <c r="L3151" s="18" t="str">
        <f>VLOOKUP(F3151,'BD customers'!$1:$1048576,2,FALSE)</f>
        <v>Keith Herrera</v>
      </c>
      <c r="M3151" s="2">
        <f>MATCH(orders[[#This Row],[Product ID]],'BD product'!A:A,0)</f>
        <v>256</v>
      </c>
      <c r="N3151" s="2" t="str" cm="1">
        <f t="array" ref="N3151">INDEX('BD product'!A:D,M3151,2)</f>
        <v>Office Supplies</v>
      </c>
    </row>
    <row r="3152" spans="1:14" x14ac:dyDescent="0.3">
      <c r="A3152" s="3" t="s">
        <v>5246</v>
      </c>
      <c r="B3152" s="4">
        <v>42353</v>
      </c>
      <c r="C3152" s="12" t="str">
        <f t="shared" si="49"/>
        <v>2015/12</v>
      </c>
      <c r="D3152" s="4">
        <v>42356</v>
      </c>
      <c r="E3152" s="3" t="s">
        <v>64</v>
      </c>
      <c r="F3152" s="3" t="s">
        <v>1563</v>
      </c>
      <c r="G3152" s="3" t="s">
        <v>2572</v>
      </c>
      <c r="H3152" s="5">
        <v>202536</v>
      </c>
      <c r="I3152" s="2">
        <v>6</v>
      </c>
      <c r="J3152" s="2">
        <v>2</v>
      </c>
      <c r="K3152" s="2">
        <v>60.760800000000003</v>
      </c>
      <c r="L3152" s="18" t="str">
        <f>VLOOKUP(F3152,'BD customers'!$1:$1048576,2,FALSE)</f>
        <v>Natalie Fritzler</v>
      </c>
      <c r="M3152" s="2">
        <f>MATCH(orders[[#This Row],[Product ID]],'BD product'!A:A,0)</f>
        <v>697</v>
      </c>
      <c r="N3152" s="2" t="str" cm="1">
        <f t="array" ref="N3152">INDEX('BD product'!A:D,M3152,2)</f>
        <v>Technology</v>
      </c>
    </row>
    <row r="3153" spans="1:14" x14ac:dyDescent="0.3">
      <c r="A3153" s="3" t="s">
        <v>5246</v>
      </c>
      <c r="B3153" s="4">
        <v>42353</v>
      </c>
      <c r="C3153" s="12" t="str">
        <f t="shared" si="49"/>
        <v>2015/12</v>
      </c>
      <c r="D3153" s="4">
        <v>42356</v>
      </c>
      <c r="E3153" s="3" t="s">
        <v>64</v>
      </c>
      <c r="F3153" s="3" t="s">
        <v>1563</v>
      </c>
      <c r="G3153" s="3" t="s">
        <v>5247</v>
      </c>
      <c r="H3153" s="5">
        <v>1799994</v>
      </c>
      <c r="I3153" s="2">
        <v>2</v>
      </c>
      <c r="J3153" s="2">
        <v>7</v>
      </c>
      <c r="K3153" s="2">
        <v>-2639.9911999999999</v>
      </c>
      <c r="L3153" s="18" t="str">
        <f>VLOOKUP(F3153,'BD customers'!$1:$1048576,2,FALSE)</f>
        <v>Natalie Fritzler</v>
      </c>
      <c r="M3153" s="2">
        <f>MATCH(orders[[#This Row],[Product ID]],'BD product'!A:A,0)</f>
        <v>1499</v>
      </c>
      <c r="N3153" s="2" t="str" cm="1">
        <f t="array" ref="N3153">INDEX('BD product'!A:D,M3153,2)</f>
        <v>Technology</v>
      </c>
    </row>
    <row r="3154" spans="1:14" x14ac:dyDescent="0.3">
      <c r="A3154" s="3" t="s">
        <v>5246</v>
      </c>
      <c r="B3154" s="4">
        <v>42353</v>
      </c>
      <c r="C3154" s="12" t="str">
        <f t="shared" si="49"/>
        <v>2015/12</v>
      </c>
      <c r="D3154" s="4">
        <v>42356</v>
      </c>
      <c r="E3154" s="3" t="s">
        <v>64</v>
      </c>
      <c r="F3154" s="3" t="s">
        <v>1563</v>
      </c>
      <c r="G3154" s="3" t="s">
        <v>5233</v>
      </c>
      <c r="H3154" s="5">
        <v>101988</v>
      </c>
      <c r="I3154" s="2">
        <v>2</v>
      </c>
      <c r="J3154" s="2">
        <v>4</v>
      </c>
      <c r="K3154" s="2">
        <v>-1.6998</v>
      </c>
      <c r="L3154" s="18" t="str">
        <f>VLOOKUP(F3154,'BD customers'!$1:$1048576,2,FALSE)</f>
        <v>Natalie Fritzler</v>
      </c>
      <c r="M3154" s="2">
        <f>MATCH(orders[[#This Row],[Product ID]],'BD product'!A:A,0)</f>
        <v>1497</v>
      </c>
      <c r="N3154" s="2" t="str" cm="1">
        <f t="array" ref="N3154">INDEX('BD product'!A:D,M3154,2)</f>
        <v>Technology</v>
      </c>
    </row>
    <row r="3155" spans="1:14" x14ac:dyDescent="0.3">
      <c r="A3155" s="3" t="s">
        <v>5246</v>
      </c>
      <c r="B3155" s="4">
        <v>42353</v>
      </c>
      <c r="C3155" s="12" t="str">
        <f t="shared" si="49"/>
        <v>2015/12</v>
      </c>
      <c r="D3155" s="4">
        <v>42356</v>
      </c>
      <c r="E3155" s="3" t="s">
        <v>64</v>
      </c>
      <c r="F3155" s="3" t="s">
        <v>1563</v>
      </c>
      <c r="G3155" s="3" t="s">
        <v>1162</v>
      </c>
      <c r="H3155" s="5">
        <v>262864</v>
      </c>
      <c r="I3155" s="2">
        <v>7</v>
      </c>
      <c r="J3155" s="2">
        <v>2</v>
      </c>
      <c r="K3155" s="2">
        <v>69.001800000000003</v>
      </c>
      <c r="L3155" s="18" t="str">
        <f>VLOOKUP(F3155,'BD customers'!$1:$1048576,2,FALSE)</f>
        <v>Natalie Fritzler</v>
      </c>
      <c r="M3155" s="2">
        <f>MATCH(orders[[#This Row],[Product ID]],'BD product'!A:A,0)</f>
        <v>269</v>
      </c>
      <c r="N3155" s="2" t="str" cm="1">
        <f t="array" ref="N3155">INDEX('BD product'!A:D,M3155,2)</f>
        <v>Furniture</v>
      </c>
    </row>
    <row r="3156" spans="1:14" x14ac:dyDescent="0.3">
      <c r="A3156" s="3" t="s">
        <v>5249</v>
      </c>
      <c r="B3156" s="4">
        <v>42936</v>
      </c>
      <c r="C3156" s="12" t="str">
        <f t="shared" si="49"/>
        <v>2017/07</v>
      </c>
      <c r="D3156" s="4">
        <v>42940</v>
      </c>
      <c r="E3156" s="3" t="s">
        <v>21</v>
      </c>
      <c r="F3156" s="3" t="s">
        <v>3148</v>
      </c>
      <c r="G3156" s="3" t="s">
        <v>5250</v>
      </c>
      <c r="H3156" s="5">
        <v>73598</v>
      </c>
      <c r="I3156" s="2">
        <v>2</v>
      </c>
      <c r="J3156" s="2">
        <v>0</v>
      </c>
      <c r="K3156" s="2">
        <v>33.119100000000003</v>
      </c>
      <c r="L3156" s="18" t="str">
        <f>VLOOKUP(F3156,'BD customers'!$1:$1048576,2,FALSE)</f>
        <v>Suzanne McNair</v>
      </c>
      <c r="M3156" s="2">
        <f>MATCH(orders[[#This Row],[Product ID]],'BD product'!A:A,0)</f>
        <v>1500</v>
      </c>
      <c r="N3156" s="2" t="str" cm="1">
        <f t="array" ref="N3156">INDEX('BD product'!A:D,M3156,2)</f>
        <v>Office Supplies</v>
      </c>
    </row>
    <row r="3157" spans="1:14" x14ac:dyDescent="0.3">
      <c r="A3157" s="3" t="s">
        <v>5252</v>
      </c>
      <c r="B3157" s="4">
        <v>41854</v>
      </c>
      <c r="C3157" s="12" t="str">
        <f t="shared" si="49"/>
        <v>2014/08</v>
      </c>
      <c r="D3157" s="4">
        <v>41856</v>
      </c>
      <c r="E3157" s="3" t="s">
        <v>11</v>
      </c>
      <c r="F3157" s="3" t="s">
        <v>5253</v>
      </c>
      <c r="G3157" s="3" t="s">
        <v>3317</v>
      </c>
      <c r="H3157" s="5">
        <v>93024</v>
      </c>
      <c r="I3157" s="2">
        <v>3</v>
      </c>
      <c r="J3157" s="2">
        <v>2</v>
      </c>
      <c r="K3157" s="2">
        <v>33.721200000000003</v>
      </c>
      <c r="L3157" s="18" t="str">
        <f>VLOOKUP(F3157,'BD customers'!$1:$1048576,2,FALSE)</f>
        <v>Gary Hansen</v>
      </c>
      <c r="M3157" s="2">
        <f>MATCH(orders[[#This Row],[Product ID]],'BD product'!A:A,0)</f>
        <v>970</v>
      </c>
      <c r="N3157" s="2" t="str" cm="1">
        <f t="array" ref="N3157">INDEX('BD product'!A:D,M3157,2)</f>
        <v>Office Supplies</v>
      </c>
    </row>
    <row r="3158" spans="1:14" x14ac:dyDescent="0.3">
      <c r="A3158" s="3" t="s">
        <v>5254</v>
      </c>
      <c r="B3158" s="4">
        <v>42240</v>
      </c>
      <c r="C3158" s="12" t="str">
        <f t="shared" si="49"/>
        <v>2015/08</v>
      </c>
      <c r="D3158" s="4">
        <v>42244</v>
      </c>
      <c r="E3158" s="3" t="s">
        <v>21</v>
      </c>
      <c r="F3158" s="3" t="s">
        <v>4471</v>
      </c>
      <c r="G3158" s="3" t="s">
        <v>73</v>
      </c>
      <c r="H3158" s="5">
        <v>284364</v>
      </c>
      <c r="I3158" s="2">
        <v>2</v>
      </c>
      <c r="J3158" s="2">
        <v>4</v>
      </c>
      <c r="K3158" s="2">
        <v>-75.830399999999997</v>
      </c>
      <c r="L3158" s="18" t="str">
        <f>VLOOKUP(F3158,'BD customers'!$1:$1048576,2,FALSE)</f>
        <v>Eleni McCrary</v>
      </c>
      <c r="M3158" s="2">
        <f>MATCH(orders[[#This Row],[Product ID]],'BD product'!A:A,0)</f>
        <v>12</v>
      </c>
      <c r="N3158" s="2" t="str" cm="1">
        <f t="array" ref="N3158">INDEX('BD product'!A:D,M3158,2)</f>
        <v>Furniture</v>
      </c>
    </row>
    <row r="3159" spans="1:14" x14ac:dyDescent="0.3">
      <c r="A3159" s="3" t="s">
        <v>5254</v>
      </c>
      <c r="B3159" s="4">
        <v>42240</v>
      </c>
      <c r="C3159" s="12" t="str">
        <f t="shared" si="49"/>
        <v>2015/08</v>
      </c>
      <c r="D3159" s="4">
        <v>42244</v>
      </c>
      <c r="E3159" s="3" t="s">
        <v>21</v>
      </c>
      <c r="F3159" s="3" t="s">
        <v>4471</v>
      </c>
      <c r="G3159" s="3" t="s">
        <v>908</v>
      </c>
      <c r="H3159" s="5">
        <v>260</v>
      </c>
      <c r="I3159" s="2">
        <v>2</v>
      </c>
      <c r="J3159" s="2">
        <v>0</v>
      </c>
      <c r="K3159" s="2">
        <v>1.17E-2</v>
      </c>
      <c r="L3159" s="18" t="str">
        <f>VLOOKUP(F3159,'BD customers'!$1:$1048576,2,FALSE)</f>
        <v>Eleni McCrary</v>
      </c>
      <c r="M3159" s="2">
        <f>MATCH(orders[[#This Row],[Product ID]],'BD product'!A:A,0)</f>
        <v>199</v>
      </c>
      <c r="N3159" s="2" t="str" cm="1">
        <f t="array" ref="N3159">INDEX('BD product'!A:D,M3159,2)</f>
        <v>Technology</v>
      </c>
    </row>
    <row r="3160" spans="1:14" x14ac:dyDescent="0.3">
      <c r="A3160" s="3" t="s">
        <v>5255</v>
      </c>
      <c r="B3160" s="4">
        <v>42455</v>
      </c>
      <c r="C3160" s="12" t="str">
        <f t="shared" si="49"/>
        <v>2016/03</v>
      </c>
      <c r="D3160" s="4">
        <v>42456</v>
      </c>
      <c r="E3160" s="3" t="s">
        <v>64</v>
      </c>
      <c r="F3160" s="3" t="s">
        <v>239</v>
      </c>
      <c r="G3160" s="3" t="s">
        <v>3486</v>
      </c>
      <c r="H3160" s="5">
        <v>6764</v>
      </c>
      <c r="I3160" s="2">
        <v>5</v>
      </c>
      <c r="J3160" s="2">
        <v>2</v>
      </c>
      <c r="K3160" s="2">
        <v>5.9184999999999999</v>
      </c>
      <c r="L3160" s="18" t="str">
        <f>VLOOKUP(F3160,'BD customers'!$1:$1048576,2,FALSE)</f>
        <v>Dean Braden</v>
      </c>
      <c r="M3160" s="2">
        <f>MATCH(orders[[#This Row],[Product ID]],'BD product'!A:A,0)</f>
        <v>1038</v>
      </c>
      <c r="N3160" s="2" t="str" cm="1">
        <f t="array" ref="N3160">INDEX('BD product'!A:D,M3160,2)</f>
        <v>Office Supplies</v>
      </c>
    </row>
    <row r="3161" spans="1:14" x14ac:dyDescent="0.3">
      <c r="A3161" s="3" t="s">
        <v>5255</v>
      </c>
      <c r="B3161" s="4">
        <v>42455</v>
      </c>
      <c r="C3161" s="12" t="str">
        <f t="shared" si="49"/>
        <v>2016/03</v>
      </c>
      <c r="D3161" s="4">
        <v>42456</v>
      </c>
      <c r="E3161" s="3" t="s">
        <v>64</v>
      </c>
      <c r="F3161" s="3" t="s">
        <v>239</v>
      </c>
      <c r="G3161" s="3" t="s">
        <v>3294</v>
      </c>
      <c r="H3161" s="5">
        <v>119976</v>
      </c>
      <c r="I3161" s="2">
        <v>3</v>
      </c>
      <c r="J3161" s="2">
        <v>2</v>
      </c>
      <c r="K3161" s="2">
        <v>-17.996400000000001</v>
      </c>
      <c r="L3161" s="18" t="str">
        <f>VLOOKUP(F3161,'BD customers'!$1:$1048576,2,FALSE)</f>
        <v>Dean Braden</v>
      </c>
      <c r="M3161" s="2">
        <f>MATCH(orders[[#This Row],[Product ID]],'BD product'!A:A,0)</f>
        <v>961</v>
      </c>
      <c r="N3161" s="2" t="str" cm="1">
        <f t="array" ref="N3161">INDEX('BD product'!A:D,M3161,2)</f>
        <v>Technology</v>
      </c>
    </row>
    <row r="3162" spans="1:14" x14ac:dyDescent="0.3">
      <c r="A3162" s="3" t="s">
        <v>5256</v>
      </c>
      <c r="B3162" s="4">
        <v>41894</v>
      </c>
      <c r="C3162" s="12" t="str">
        <f t="shared" si="49"/>
        <v>2014/09</v>
      </c>
      <c r="D3162" s="4">
        <v>41898</v>
      </c>
      <c r="E3162" s="3" t="s">
        <v>11</v>
      </c>
      <c r="F3162" s="3" t="s">
        <v>5257</v>
      </c>
      <c r="G3162" s="3" t="s">
        <v>5258</v>
      </c>
      <c r="H3162" s="5">
        <v>518</v>
      </c>
      <c r="I3162" s="2">
        <v>5</v>
      </c>
      <c r="J3162" s="2">
        <v>8</v>
      </c>
      <c r="K3162" s="2">
        <v>-0.80289999999999995</v>
      </c>
      <c r="L3162" s="18" t="str">
        <f>VLOOKUP(F3162,'BD customers'!$1:$1048576,2,FALSE)</f>
        <v>Pete Takahito</v>
      </c>
      <c r="M3162" s="2">
        <f>MATCH(orders[[#This Row],[Product ID]],'BD product'!A:A,0)</f>
        <v>1501</v>
      </c>
      <c r="N3162" s="2" t="str" cm="1">
        <f t="array" ref="N3162">INDEX('BD product'!A:D,M3162,2)</f>
        <v>Office Supplies</v>
      </c>
    </row>
    <row r="3163" spans="1:14" x14ac:dyDescent="0.3">
      <c r="A3163" s="3" t="s">
        <v>5260</v>
      </c>
      <c r="B3163" s="4">
        <v>41903</v>
      </c>
      <c r="C3163" s="12" t="str">
        <f t="shared" si="49"/>
        <v>2014/09</v>
      </c>
      <c r="D3163" s="4">
        <v>41907</v>
      </c>
      <c r="E3163" s="3" t="s">
        <v>21</v>
      </c>
      <c r="F3163" s="3" t="s">
        <v>392</v>
      </c>
      <c r="G3163" s="3" t="s">
        <v>2972</v>
      </c>
      <c r="H3163" s="5">
        <v>1556</v>
      </c>
      <c r="I3163" s="2">
        <v>2</v>
      </c>
      <c r="J3163" s="2">
        <v>0</v>
      </c>
      <c r="K3163" s="2">
        <v>7.3132000000000001</v>
      </c>
      <c r="L3163" s="18" t="str">
        <f>VLOOKUP(F3163,'BD customers'!$1:$1048576,2,FALSE)</f>
        <v>Herbert Flentye</v>
      </c>
      <c r="M3163" s="2">
        <f>MATCH(orders[[#This Row],[Product ID]],'BD product'!A:A,0)</f>
        <v>839</v>
      </c>
      <c r="N3163" s="2" t="str" cm="1">
        <f t="array" ref="N3163">INDEX('BD product'!A:D,M3163,2)</f>
        <v>Office Supplies</v>
      </c>
    </row>
    <row r="3164" spans="1:14" x14ac:dyDescent="0.3">
      <c r="A3164" s="3" t="s">
        <v>5260</v>
      </c>
      <c r="B3164" s="4">
        <v>41903</v>
      </c>
      <c r="C3164" s="12" t="str">
        <f t="shared" si="49"/>
        <v>2014/09</v>
      </c>
      <c r="D3164" s="4">
        <v>41907</v>
      </c>
      <c r="E3164" s="3" t="s">
        <v>21</v>
      </c>
      <c r="F3164" s="3" t="s">
        <v>392</v>
      </c>
      <c r="G3164" s="3" t="s">
        <v>4571</v>
      </c>
      <c r="H3164" s="5">
        <v>7835</v>
      </c>
      <c r="I3164" s="2">
        <v>5</v>
      </c>
      <c r="J3164" s="2">
        <v>0</v>
      </c>
      <c r="K3164" s="2">
        <v>36.8245</v>
      </c>
      <c r="L3164" s="18" t="str">
        <f>VLOOKUP(F3164,'BD customers'!$1:$1048576,2,FALSE)</f>
        <v>Herbert Flentye</v>
      </c>
      <c r="M3164" s="2">
        <f>MATCH(orders[[#This Row],[Product ID]],'BD product'!A:A,0)</f>
        <v>1360</v>
      </c>
      <c r="N3164" s="2" t="str" cm="1">
        <f t="array" ref="N3164">INDEX('BD product'!A:D,M3164,2)</f>
        <v>Office Supplies</v>
      </c>
    </row>
    <row r="3165" spans="1:14" x14ac:dyDescent="0.3">
      <c r="A3165" s="3" t="s">
        <v>5260</v>
      </c>
      <c r="B3165" s="4">
        <v>41903</v>
      </c>
      <c r="C3165" s="12" t="str">
        <f t="shared" si="49"/>
        <v>2014/09</v>
      </c>
      <c r="D3165" s="4">
        <v>41907</v>
      </c>
      <c r="E3165" s="3" t="s">
        <v>21</v>
      </c>
      <c r="F3165" s="3" t="s">
        <v>392</v>
      </c>
      <c r="G3165" s="3" t="s">
        <v>5261</v>
      </c>
      <c r="H3165" s="5">
        <v>5952</v>
      </c>
      <c r="I3165" s="2">
        <v>3</v>
      </c>
      <c r="J3165" s="2">
        <v>0</v>
      </c>
      <c r="K3165" s="2">
        <v>15.475199999999999</v>
      </c>
      <c r="L3165" s="18" t="str">
        <f>VLOOKUP(F3165,'BD customers'!$1:$1048576,2,FALSE)</f>
        <v>Herbert Flentye</v>
      </c>
      <c r="M3165" s="2">
        <f>MATCH(orders[[#This Row],[Product ID]],'BD product'!A:A,0)</f>
        <v>1502</v>
      </c>
      <c r="N3165" s="2" t="str" cm="1">
        <f t="array" ref="N3165">INDEX('BD product'!A:D,M3165,2)</f>
        <v>Office Supplies</v>
      </c>
    </row>
    <row r="3166" spans="1:14" x14ac:dyDescent="0.3">
      <c r="A3166" s="3" t="s">
        <v>5260</v>
      </c>
      <c r="B3166" s="4">
        <v>41903</v>
      </c>
      <c r="C3166" s="12" t="str">
        <f t="shared" si="49"/>
        <v>2014/09</v>
      </c>
      <c r="D3166" s="4">
        <v>41907</v>
      </c>
      <c r="E3166" s="3" t="s">
        <v>21</v>
      </c>
      <c r="F3166" s="3" t="s">
        <v>392</v>
      </c>
      <c r="G3166" s="3" t="s">
        <v>5016</v>
      </c>
      <c r="H3166" s="5">
        <v>3852</v>
      </c>
      <c r="I3166" s="2">
        <v>9</v>
      </c>
      <c r="J3166" s="2">
        <v>0</v>
      </c>
      <c r="K3166" s="2">
        <v>1.7334000000000001</v>
      </c>
      <c r="L3166" s="18" t="str">
        <f>VLOOKUP(F3166,'BD customers'!$1:$1048576,2,FALSE)</f>
        <v>Herbert Flentye</v>
      </c>
      <c r="M3166" s="2">
        <f>MATCH(orders[[#This Row],[Product ID]],'BD product'!A:A,0)</f>
        <v>1452</v>
      </c>
      <c r="N3166" s="2" t="str" cm="1">
        <f t="array" ref="N3166">INDEX('BD product'!A:D,M3166,2)</f>
        <v>Office Supplies</v>
      </c>
    </row>
    <row r="3167" spans="1:14" x14ac:dyDescent="0.3">
      <c r="A3167" s="3" t="s">
        <v>5260</v>
      </c>
      <c r="B3167" s="4">
        <v>41903</v>
      </c>
      <c r="C3167" s="12" t="str">
        <f t="shared" si="49"/>
        <v>2014/09</v>
      </c>
      <c r="D3167" s="4">
        <v>41907</v>
      </c>
      <c r="E3167" s="3" t="s">
        <v>21</v>
      </c>
      <c r="F3167" s="3" t="s">
        <v>392</v>
      </c>
      <c r="G3167" s="3" t="s">
        <v>5263</v>
      </c>
      <c r="H3167" s="5">
        <v>239984</v>
      </c>
      <c r="I3167" s="2">
        <v>2</v>
      </c>
      <c r="J3167" s="2">
        <v>2</v>
      </c>
      <c r="K3167" s="2">
        <v>23.9984</v>
      </c>
      <c r="L3167" s="18" t="str">
        <f>VLOOKUP(F3167,'BD customers'!$1:$1048576,2,FALSE)</f>
        <v>Herbert Flentye</v>
      </c>
      <c r="M3167" s="2">
        <f>MATCH(orders[[#This Row],[Product ID]],'BD product'!A:A,0)</f>
        <v>1503</v>
      </c>
      <c r="N3167" s="2" t="str" cm="1">
        <f t="array" ref="N3167">INDEX('BD product'!A:D,M3167,2)</f>
        <v>Technology</v>
      </c>
    </row>
    <row r="3168" spans="1:14" x14ac:dyDescent="0.3">
      <c r="A3168" s="3" t="s">
        <v>5260</v>
      </c>
      <c r="B3168" s="4">
        <v>41903</v>
      </c>
      <c r="C3168" s="12" t="str">
        <f t="shared" si="49"/>
        <v>2014/09</v>
      </c>
      <c r="D3168" s="4">
        <v>41907</v>
      </c>
      <c r="E3168" s="3" t="s">
        <v>21</v>
      </c>
      <c r="F3168" s="3" t="s">
        <v>392</v>
      </c>
      <c r="G3168" s="3" t="s">
        <v>4785</v>
      </c>
      <c r="H3168" s="5">
        <v>1935</v>
      </c>
      <c r="I3168" s="2">
        <v>3</v>
      </c>
      <c r="J3168" s="2">
        <v>0</v>
      </c>
      <c r="K3168" s="2">
        <v>9.4815000000000005</v>
      </c>
      <c r="L3168" s="18" t="str">
        <f>VLOOKUP(F3168,'BD customers'!$1:$1048576,2,FALSE)</f>
        <v>Herbert Flentye</v>
      </c>
      <c r="M3168" s="2">
        <f>MATCH(orders[[#This Row],[Product ID]],'BD product'!A:A,0)</f>
        <v>1410</v>
      </c>
      <c r="N3168" s="2" t="str" cm="1">
        <f t="array" ref="N3168">INDEX('BD product'!A:D,M3168,2)</f>
        <v>Office Supplies</v>
      </c>
    </row>
    <row r="3169" spans="1:14" x14ac:dyDescent="0.3">
      <c r="A3169" s="3" t="s">
        <v>5265</v>
      </c>
      <c r="B3169" s="4">
        <v>42672</v>
      </c>
      <c r="C3169" s="12" t="str">
        <f t="shared" si="49"/>
        <v>2016/10</v>
      </c>
      <c r="D3169" s="4">
        <v>42674</v>
      </c>
      <c r="E3169" s="3" t="s">
        <v>64</v>
      </c>
      <c r="F3169" s="3" t="s">
        <v>1374</v>
      </c>
      <c r="G3169" s="3" t="s">
        <v>1206</v>
      </c>
      <c r="H3169" s="5">
        <v>670</v>
      </c>
      <c r="I3169" s="2">
        <v>5</v>
      </c>
      <c r="J3169" s="2">
        <v>0</v>
      </c>
      <c r="K3169" s="2">
        <v>0.3216</v>
      </c>
      <c r="L3169" s="18" t="str">
        <f>VLOOKUP(F3169,'BD customers'!$1:$1048576,2,FALSE)</f>
        <v>Katrina Willman</v>
      </c>
      <c r="M3169" s="2">
        <f>MATCH(orders[[#This Row],[Product ID]],'BD product'!A:A,0)</f>
        <v>280</v>
      </c>
      <c r="N3169" s="2" t="str" cm="1">
        <f t="array" ref="N3169">INDEX('BD product'!A:D,M3169,2)</f>
        <v>Furniture</v>
      </c>
    </row>
    <row r="3170" spans="1:14" x14ac:dyDescent="0.3">
      <c r="A3170" s="3" t="s">
        <v>5266</v>
      </c>
      <c r="B3170" s="4">
        <v>42518</v>
      </c>
      <c r="C3170" s="12" t="str">
        <f t="shared" si="49"/>
        <v>2016/05</v>
      </c>
      <c r="D3170" s="4">
        <v>42524</v>
      </c>
      <c r="E3170" s="3" t="s">
        <v>21</v>
      </c>
      <c r="F3170" s="3" t="s">
        <v>1169</v>
      </c>
      <c r="G3170" s="3" t="s">
        <v>4024</v>
      </c>
      <c r="H3170" s="5">
        <v>390272</v>
      </c>
      <c r="I3170" s="2">
        <v>8</v>
      </c>
      <c r="J3170" s="2">
        <v>2</v>
      </c>
      <c r="K3170" s="2">
        <v>-2.4392</v>
      </c>
      <c r="L3170" s="18" t="str">
        <f>VLOOKUP(F3170,'BD customers'!$1:$1048576,2,FALSE)</f>
        <v>Kimberly Carter</v>
      </c>
      <c r="M3170" s="2">
        <f>MATCH(orders[[#This Row],[Product ID]],'BD product'!A:A,0)</f>
        <v>1227</v>
      </c>
      <c r="N3170" s="2" t="str" cm="1">
        <f t="array" ref="N3170">INDEX('BD product'!A:D,M3170,2)</f>
        <v>Furniture</v>
      </c>
    </row>
    <row r="3171" spans="1:14" x14ac:dyDescent="0.3">
      <c r="A3171" s="3" t="s">
        <v>5266</v>
      </c>
      <c r="B3171" s="4">
        <v>42518</v>
      </c>
      <c r="C3171" s="12" t="str">
        <f t="shared" si="49"/>
        <v>2016/05</v>
      </c>
      <c r="D3171" s="4">
        <v>42524</v>
      </c>
      <c r="E3171" s="3" t="s">
        <v>21</v>
      </c>
      <c r="F3171" s="3" t="s">
        <v>1169</v>
      </c>
      <c r="G3171" s="3" t="s">
        <v>1832</v>
      </c>
      <c r="H3171" s="5">
        <v>62192</v>
      </c>
      <c r="I3171" s="2">
        <v>13</v>
      </c>
      <c r="J3171" s="2">
        <v>2</v>
      </c>
      <c r="K3171" s="2">
        <v>1.9435</v>
      </c>
      <c r="L3171" s="18" t="str">
        <f>VLOOKUP(F3171,'BD customers'!$1:$1048576,2,FALSE)</f>
        <v>Kimberly Carter</v>
      </c>
      <c r="M3171" s="2">
        <f>MATCH(orders[[#This Row],[Product ID]],'BD product'!A:A,0)</f>
        <v>459</v>
      </c>
      <c r="N3171" s="2" t="str" cm="1">
        <f t="array" ref="N3171">INDEX('BD product'!A:D,M3171,2)</f>
        <v>Office Supplies</v>
      </c>
    </row>
    <row r="3172" spans="1:14" x14ac:dyDescent="0.3">
      <c r="A3172" s="3" t="s">
        <v>5267</v>
      </c>
      <c r="B3172" s="4">
        <v>43090</v>
      </c>
      <c r="C3172" s="12" t="str">
        <f t="shared" si="49"/>
        <v>2017/12</v>
      </c>
      <c r="D3172" s="4">
        <v>43095</v>
      </c>
      <c r="E3172" s="3" t="s">
        <v>11</v>
      </c>
      <c r="F3172" s="3" t="s">
        <v>105</v>
      </c>
      <c r="G3172" s="3" t="s">
        <v>4777</v>
      </c>
      <c r="H3172" s="5">
        <v>2388</v>
      </c>
      <c r="I3172" s="2">
        <v>6</v>
      </c>
      <c r="J3172" s="2">
        <v>0</v>
      </c>
      <c r="K3172" s="2">
        <v>11.223599999999999</v>
      </c>
      <c r="L3172" s="18" t="str">
        <f>VLOOKUP(F3172,'BD customers'!$1:$1048576,2,FALSE)</f>
        <v>Pete Kriz</v>
      </c>
      <c r="M3172" s="2">
        <f>MATCH(orders[[#This Row],[Product ID]],'BD product'!A:A,0)</f>
        <v>1408</v>
      </c>
      <c r="N3172" s="2" t="str" cm="1">
        <f t="array" ref="N3172">INDEX('BD product'!A:D,M3172,2)</f>
        <v>Office Supplies</v>
      </c>
    </row>
    <row r="3173" spans="1:14" x14ac:dyDescent="0.3">
      <c r="A3173" s="3" t="s">
        <v>5268</v>
      </c>
      <c r="B3173" s="4">
        <v>42450</v>
      </c>
      <c r="C3173" s="12" t="str">
        <f t="shared" si="49"/>
        <v>2016/03</v>
      </c>
      <c r="D3173" s="4">
        <v>42457</v>
      </c>
      <c r="E3173" s="3" t="s">
        <v>21</v>
      </c>
      <c r="F3173" s="3" t="s">
        <v>3283</v>
      </c>
      <c r="G3173" s="3" t="s">
        <v>2711</v>
      </c>
      <c r="H3173" s="5">
        <v>3168</v>
      </c>
      <c r="I3173" s="2">
        <v>2</v>
      </c>
      <c r="J3173" s="2">
        <v>8</v>
      </c>
      <c r="K3173" s="2">
        <v>-0.47520000000000001</v>
      </c>
      <c r="L3173" s="18" t="str">
        <f>VLOOKUP(F3173,'BD customers'!$1:$1048576,2,FALSE)</f>
        <v>Kean Takahito</v>
      </c>
      <c r="M3173" s="2">
        <f>MATCH(orders[[#This Row],[Product ID]],'BD product'!A:A,0)</f>
        <v>743</v>
      </c>
      <c r="N3173" s="2" t="str" cm="1">
        <f t="array" ref="N3173">INDEX('BD product'!A:D,M3173,2)</f>
        <v>Office Supplies</v>
      </c>
    </row>
    <row r="3174" spans="1:14" x14ac:dyDescent="0.3">
      <c r="A3174" s="3" t="s">
        <v>5268</v>
      </c>
      <c r="B3174" s="4">
        <v>42450</v>
      </c>
      <c r="C3174" s="12" t="str">
        <f t="shared" si="49"/>
        <v>2016/03</v>
      </c>
      <c r="D3174" s="4">
        <v>42457</v>
      </c>
      <c r="E3174" s="3" t="s">
        <v>21</v>
      </c>
      <c r="F3174" s="3" t="s">
        <v>3283</v>
      </c>
      <c r="G3174" s="3" t="s">
        <v>2468</v>
      </c>
      <c r="H3174" s="5">
        <v>52843</v>
      </c>
      <c r="I3174" s="2">
        <v>5</v>
      </c>
      <c r="J3174" s="2">
        <v>3</v>
      </c>
      <c r="K3174" s="2">
        <v>0</v>
      </c>
      <c r="L3174" s="18" t="str">
        <f>VLOOKUP(F3174,'BD customers'!$1:$1048576,2,FALSE)</f>
        <v>Kean Takahito</v>
      </c>
      <c r="M3174" s="2">
        <f>MATCH(orders[[#This Row],[Product ID]],'BD product'!A:A,0)</f>
        <v>664</v>
      </c>
      <c r="N3174" s="2" t="str" cm="1">
        <f t="array" ref="N3174">INDEX('BD product'!A:D,M3174,2)</f>
        <v>Furniture</v>
      </c>
    </row>
    <row r="3175" spans="1:14" x14ac:dyDescent="0.3">
      <c r="A3175" s="3" t="s">
        <v>5268</v>
      </c>
      <c r="B3175" s="4">
        <v>42450</v>
      </c>
      <c r="C3175" s="12" t="str">
        <f t="shared" si="49"/>
        <v>2016/03</v>
      </c>
      <c r="D3175" s="4">
        <v>42457</v>
      </c>
      <c r="E3175" s="3" t="s">
        <v>21</v>
      </c>
      <c r="F3175" s="3" t="s">
        <v>3283</v>
      </c>
      <c r="G3175" s="3" t="s">
        <v>4161</v>
      </c>
      <c r="H3175" s="5">
        <v>13392</v>
      </c>
      <c r="I3175" s="2">
        <v>3</v>
      </c>
      <c r="J3175" s="2">
        <v>2</v>
      </c>
      <c r="K3175" s="2">
        <v>1.5065999999999999</v>
      </c>
      <c r="L3175" s="18" t="str">
        <f>VLOOKUP(F3175,'BD customers'!$1:$1048576,2,FALSE)</f>
        <v>Kean Takahito</v>
      </c>
      <c r="M3175" s="2">
        <f>MATCH(orders[[#This Row],[Product ID]],'BD product'!A:A,0)</f>
        <v>1262</v>
      </c>
      <c r="N3175" s="2" t="str" cm="1">
        <f t="array" ref="N3175">INDEX('BD product'!A:D,M3175,2)</f>
        <v>Office Supplies</v>
      </c>
    </row>
    <row r="3176" spans="1:14" x14ac:dyDescent="0.3">
      <c r="A3176" s="3" t="s">
        <v>5269</v>
      </c>
      <c r="B3176" s="4">
        <v>43050</v>
      </c>
      <c r="C3176" s="12" t="str">
        <f t="shared" si="49"/>
        <v>2017/11</v>
      </c>
      <c r="D3176" s="4">
        <v>43057</v>
      </c>
      <c r="E3176" s="3" t="s">
        <v>21</v>
      </c>
      <c r="F3176" s="3" t="s">
        <v>1880</v>
      </c>
      <c r="G3176" s="3" t="s">
        <v>5270</v>
      </c>
      <c r="H3176" s="5">
        <v>18186</v>
      </c>
      <c r="I3176" s="2">
        <v>7</v>
      </c>
      <c r="J3176" s="2">
        <v>0</v>
      </c>
      <c r="K3176" s="2">
        <v>50.9208</v>
      </c>
      <c r="L3176" s="18" t="str">
        <f>VLOOKUP(F3176,'BD customers'!$1:$1048576,2,FALSE)</f>
        <v>Emily Phan</v>
      </c>
      <c r="M3176" s="2">
        <f>MATCH(orders[[#This Row],[Product ID]],'BD product'!A:A,0)</f>
        <v>1504</v>
      </c>
      <c r="N3176" s="2" t="str" cm="1">
        <f t="array" ref="N3176">INDEX('BD product'!A:D,M3176,2)</f>
        <v>Office Supplies</v>
      </c>
    </row>
    <row r="3177" spans="1:14" x14ac:dyDescent="0.3">
      <c r="A3177" s="3" t="s">
        <v>5272</v>
      </c>
      <c r="B3177" s="4">
        <v>43001</v>
      </c>
      <c r="C3177" s="12" t="str">
        <f t="shared" si="49"/>
        <v>2017/09</v>
      </c>
      <c r="D3177" s="4">
        <v>43007</v>
      </c>
      <c r="E3177" s="3" t="s">
        <v>21</v>
      </c>
      <c r="F3177" s="3" t="s">
        <v>1189</v>
      </c>
      <c r="G3177" s="3" t="s">
        <v>2844</v>
      </c>
      <c r="H3177" s="5">
        <v>180588</v>
      </c>
      <c r="I3177" s="2">
        <v>2</v>
      </c>
      <c r="J3177" s="2">
        <v>7</v>
      </c>
      <c r="K3177" s="2">
        <v>-24.078399999999998</v>
      </c>
      <c r="L3177" s="18" t="str">
        <f>VLOOKUP(F3177,'BD customers'!$1:$1048576,2,FALSE)</f>
        <v>Arthur Prichep</v>
      </c>
      <c r="M3177" s="2">
        <f>MATCH(orders[[#This Row],[Product ID]],'BD product'!A:A,0)</f>
        <v>791</v>
      </c>
      <c r="N3177" s="2" t="str" cm="1">
        <f t="array" ref="N3177">INDEX('BD product'!A:D,M3177,2)</f>
        <v>Furniture</v>
      </c>
    </row>
    <row r="3178" spans="1:14" x14ac:dyDescent="0.3">
      <c r="A3178" s="3" t="s">
        <v>5272</v>
      </c>
      <c r="B3178" s="4">
        <v>43001</v>
      </c>
      <c r="C3178" s="12" t="str">
        <f t="shared" si="49"/>
        <v>2017/09</v>
      </c>
      <c r="D3178" s="4">
        <v>43007</v>
      </c>
      <c r="E3178" s="3" t="s">
        <v>21</v>
      </c>
      <c r="F3178" s="3" t="s">
        <v>1189</v>
      </c>
      <c r="G3178" s="3" t="s">
        <v>3518</v>
      </c>
      <c r="H3178" s="5">
        <v>47984</v>
      </c>
      <c r="I3178" s="2">
        <v>2</v>
      </c>
      <c r="J3178" s="2">
        <v>2</v>
      </c>
      <c r="K3178" s="2">
        <v>0.5998</v>
      </c>
      <c r="L3178" s="18" t="str">
        <f>VLOOKUP(F3178,'BD customers'!$1:$1048576,2,FALSE)</f>
        <v>Arthur Prichep</v>
      </c>
      <c r="M3178" s="2">
        <f>MATCH(orders[[#This Row],[Product ID]],'BD product'!A:A,0)</f>
        <v>1050</v>
      </c>
      <c r="N3178" s="2" t="str" cm="1">
        <f t="array" ref="N3178">INDEX('BD product'!A:D,M3178,2)</f>
        <v>Technology</v>
      </c>
    </row>
    <row r="3179" spans="1:14" x14ac:dyDescent="0.3">
      <c r="A3179" s="3" t="s">
        <v>5273</v>
      </c>
      <c r="B3179" s="4">
        <v>42988</v>
      </c>
      <c r="C3179" s="12" t="str">
        <f t="shared" si="49"/>
        <v>2017/09</v>
      </c>
      <c r="D3179" s="4">
        <v>42988</v>
      </c>
      <c r="E3179" s="3" t="s">
        <v>41</v>
      </c>
      <c r="F3179" s="3" t="s">
        <v>1221</v>
      </c>
      <c r="G3179" s="3" t="s">
        <v>3255</v>
      </c>
      <c r="H3179" s="5">
        <v>1876</v>
      </c>
      <c r="I3179" s="2">
        <v>2</v>
      </c>
      <c r="J3179" s="2">
        <v>0</v>
      </c>
      <c r="K3179" s="2">
        <v>9.0047999999999995</v>
      </c>
      <c r="L3179" s="18" t="str">
        <f>VLOOKUP(F3179,'BD customers'!$1:$1048576,2,FALSE)</f>
        <v>Shahid Hopkins</v>
      </c>
      <c r="M3179" s="2">
        <f>MATCH(orders[[#This Row],[Product ID]],'BD product'!A:A,0)</f>
        <v>947</v>
      </c>
      <c r="N3179" s="2" t="str" cm="1">
        <f t="array" ref="N3179">INDEX('BD product'!A:D,M3179,2)</f>
        <v>Office Supplies</v>
      </c>
    </row>
    <row r="3180" spans="1:14" x14ac:dyDescent="0.3">
      <c r="A3180" s="3" t="s">
        <v>5274</v>
      </c>
      <c r="B3180" s="4">
        <v>43074</v>
      </c>
      <c r="C3180" s="12" t="str">
        <f t="shared" si="49"/>
        <v>2017/12</v>
      </c>
      <c r="D3180" s="4">
        <v>43080</v>
      </c>
      <c r="E3180" s="3" t="s">
        <v>21</v>
      </c>
      <c r="F3180" s="3" t="s">
        <v>3148</v>
      </c>
      <c r="G3180" s="3" t="s">
        <v>48</v>
      </c>
      <c r="H3180" s="5">
        <v>2094</v>
      </c>
      <c r="I3180" s="2">
        <v>3</v>
      </c>
      <c r="J3180" s="2">
        <v>0</v>
      </c>
      <c r="K3180" s="2">
        <v>6.0726000000000004</v>
      </c>
      <c r="L3180" s="18" t="str">
        <f>VLOOKUP(F3180,'BD customers'!$1:$1048576,2,FALSE)</f>
        <v>Suzanne McNair</v>
      </c>
      <c r="M3180" s="2">
        <f>MATCH(orders[[#This Row],[Product ID]],'BD product'!A:A,0)</f>
        <v>7</v>
      </c>
      <c r="N3180" s="2" t="str" cm="1">
        <f t="array" ref="N3180">INDEX('BD product'!A:D,M3180,2)</f>
        <v>Furniture</v>
      </c>
    </row>
    <row r="3181" spans="1:14" x14ac:dyDescent="0.3">
      <c r="A3181" s="3" t="s">
        <v>5274</v>
      </c>
      <c r="B3181" s="4">
        <v>43074</v>
      </c>
      <c r="C3181" s="12" t="str">
        <f t="shared" si="49"/>
        <v>2017/12</v>
      </c>
      <c r="D3181" s="4">
        <v>43080</v>
      </c>
      <c r="E3181" s="3" t="s">
        <v>21</v>
      </c>
      <c r="F3181" s="3" t="s">
        <v>3148</v>
      </c>
      <c r="G3181" s="3" t="s">
        <v>665</v>
      </c>
      <c r="H3181" s="5">
        <v>5868</v>
      </c>
      <c r="I3181" s="2">
        <v>2</v>
      </c>
      <c r="J3181" s="2">
        <v>0</v>
      </c>
      <c r="K3181" s="2">
        <v>18.190799999999999</v>
      </c>
      <c r="L3181" s="18" t="str">
        <f>VLOOKUP(F3181,'BD customers'!$1:$1048576,2,FALSE)</f>
        <v>Suzanne McNair</v>
      </c>
      <c r="M3181" s="2">
        <f>MATCH(orders[[#This Row],[Product ID]],'BD product'!A:A,0)</f>
        <v>140</v>
      </c>
      <c r="N3181" s="2" t="str" cm="1">
        <f t="array" ref="N3181">INDEX('BD product'!A:D,M3181,2)</f>
        <v>Furniture</v>
      </c>
    </row>
    <row r="3182" spans="1:14" x14ac:dyDescent="0.3">
      <c r="A3182" s="3" t="s">
        <v>5274</v>
      </c>
      <c r="B3182" s="4">
        <v>43074</v>
      </c>
      <c r="C3182" s="12" t="str">
        <f t="shared" si="49"/>
        <v>2017/12</v>
      </c>
      <c r="D3182" s="4">
        <v>43080</v>
      </c>
      <c r="E3182" s="3" t="s">
        <v>21</v>
      </c>
      <c r="F3182" s="3" t="s">
        <v>3148</v>
      </c>
      <c r="G3182" s="3" t="s">
        <v>1888</v>
      </c>
      <c r="H3182" s="5">
        <v>2549</v>
      </c>
      <c r="I3182" s="2">
        <v>5</v>
      </c>
      <c r="J3182" s="2">
        <v>0</v>
      </c>
      <c r="K3182" s="2">
        <v>6.8822999999999999</v>
      </c>
      <c r="L3182" s="18" t="str">
        <f>VLOOKUP(F3182,'BD customers'!$1:$1048576,2,FALSE)</f>
        <v>Suzanne McNair</v>
      </c>
      <c r="M3182" s="2">
        <f>MATCH(orders[[#This Row],[Product ID]],'BD product'!A:A,0)</f>
        <v>475</v>
      </c>
      <c r="N3182" s="2" t="str" cm="1">
        <f t="array" ref="N3182">INDEX('BD product'!A:D,M3182,2)</f>
        <v>Office Supplies</v>
      </c>
    </row>
    <row r="3183" spans="1:14" x14ac:dyDescent="0.3">
      <c r="A3183" s="3" t="s">
        <v>5275</v>
      </c>
      <c r="B3183" s="4">
        <v>43048</v>
      </c>
      <c r="C3183" s="12" t="str">
        <f t="shared" si="49"/>
        <v>2017/11</v>
      </c>
      <c r="D3183" s="4">
        <v>43051</v>
      </c>
      <c r="E3183" s="3" t="s">
        <v>11</v>
      </c>
      <c r="F3183" s="3" t="s">
        <v>1165</v>
      </c>
      <c r="G3183" s="3" t="s">
        <v>2116</v>
      </c>
      <c r="H3183" s="5">
        <v>964</v>
      </c>
      <c r="I3183" s="2">
        <v>2</v>
      </c>
      <c r="J3183" s="2">
        <v>0</v>
      </c>
      <c r="K3183" s="2">
        <v>4.4344000000000001</v>
      </c>
      <c r="L3183" s="18" t="str">
        <f>VLOOKUP(F3183,'BD customers'!$1:$1048576,2,FALSE)</f>
        <v>Brian Moss</v>
      </c>
      <c r="M3183" s="2">
        <f>MATCH(orders[[#This Row],[Product ID]],'BD product'!A:A,0)</f>
        <v>546</v>
      </c>
      <c r="N3183" s="2" t="str" cm="1">
        <f t="array" ref="N3183">INDEX('BD product'!A:D,M3183,2)</f>
        <v>Office Supplies</v>
      </c>
    </row>
    <row r="3184" spans="1:14" x14ac:dyDescent="0.3">
      <c r="A3184" s="3" t="s">
        <v>5275</v>
      </c>
      <c r="B3184" s="4">
        <v>43048</v>
      </c>
      <c r="C3184" s="12" t="str">
        <f t="shared" si="49"/>
        <v>2017/11</v>
      </c>
      <c r="D3184" s="4">
        <v>43051</v>
      </c>
      <c r="E3184" s="3" t="s">
        <v>11</v>
      </c>
      <c r="F3184" s="3" t="s">
        <v>1165</v>
      </c>
      <c r="G3184" s="3" t="s">
        <v>2644</v>
      </c>
      <c r="H3184" s="5">
        <v>82662</v>
      </c>
      <c r="I3184" s="2">
        <v>3</v>
      </c>
      <c r="J3184" s="2">
        <v>0</v>
      </c>
      <c r="K3184" s="2">
        <v>355.44659999999999</v>
      </c>
      <c r="L3184" s="18" t="str">
        <f>VLOOKUP(F3184,'BD customers'!$1:$1048576,2,FALSE)</f>
        <v>Brian Moss</v>
      </c>
      <c r="M3184" s="2">
        <f>MATCH(orders[[#This Row],[Product ID]],'BD product'!A:A,0)</f>
        <v>719</v>
      </c>
      <c r="N3184" s="2" t="str" cm="1">
        <f t="array" ref="N3184">INDEX('BD product'!A:D,M3184,2)</f>
        <v>Technology</v>
      </c>
    </row>
    <row r="3185" spans="1:14" x14ac:dyDescent="0.3">
      <c r="A3185" s="3" t="s">
        <v>5275</v>
      </c>
      <c r="B3185" s="4">
        <v>43048</v>
      </c>
      <c r="C3185" s="12" t="str">
        <f t="shared" si="49"/>
        <v>2017/11</v>
      </c>
      <c r="D3185" s="4">
        <v>43051</v>
      </c>
      <c r="E3185" s="3" t="s">
        <v>11</v>
      </c>
      <c r="F3185" s="3" t="s">
        <v>1165</v>
      </c>
      <c r="G3185" s="3" t="s">
        <v>1081</v>
      </c>
      <c r="H3185" s="5">
        <v>163314</v>
      </c>
      <c r="I3185" s="2">
        <v>9</v>
      </c>
      <c r="J3185" s="2">
        <v>0</v>
      </c>
      <c r="K3185" s="2">
        <v>473.61059999999998</v>
      </c>
      <c r="L3185" s="18" t="str">
        <f>VLOOKUP(F3185,'BD customers'!$1:$1048576,2,FALSE)</f>
        <v>Brian Moss</v>
      </c>
      <c r="M3185" s="2">
        <f>MATCH(orders[[#This Row],[Product ID]],'BD product'!A:A,0)</f>
        <v>247</v>
      </c>
      <c r="N3185" s="2" t="str" cm="1">
        <f t="array" ref="N3185">INDEX('BD product'!A:D,M3185,2)</f>
        <v>Office Supplies</v>
      </c>
    </row>
    <row r="3186" spans="1:14" x14ac:dyDescent="0.3">
      <c r="A3186" s="3" t="s">
        <v>5275</v>
      </c>
      <c r="B3186" s="4">
        <v>43048</v>
      </c>
      <c r="C3186" s="12" t="str">
        <f t="shared" si="49"/>
        <v>2017/11</v>
      </c>
      <c r="D3186" s="4">
        <v>43051</v>
      </c>
      <c r="E3186" s="3" t="s">
        <v>11</v>
      </c>
      <c r="F3186" s="3" t="s">
        <v>1165</v>
      </c>
      <c r="G3186" s="3" t="s">
        <v>1081</v>
      </c>
      <c r="H3186" s="5">
        <v>54438</v>
      </c>
      <c r="I3186" s="2">
        <v>3</v>
      </c>
      <c r="J3186" s="2">
        <v>0</v>
      </c>
      <c r="K3186" s="2">
        <v>157.87020000000001</v>
      </c>
      <c r="L3186" s="18" t="str">
        <f>VLOOKUP(F3186,'BD customers'!$1:$1048576,2,FALSE)</f>
        <v>Brian Moss</v>
      </c>
      <c r="M3186" s="2">
        <f>MATCH(orders[[#This Row],[Product ID]],'BD product'!A:A,0)</f>
        <v>247</v>
      </c>
      <c r="N3186" s="2" t="str" cm="1">
        <f t="array" ref="N3186">INDEX('BD product'!A:D,M3186,2)</f>
        <v>Office Supplies</v>
      </c>
    </row>
    <row r="3187" spans="1:14" x14ac:dyDescent="0.3">
      <c r="A3187" s="3" t="s">
        <v>5276</v>
      </c>
      <c r="B3187" s="4">
        <v>41950</v>
      </c>
      <c r="C3187" s="12" t="str">
        <f t="shared" si="49"/>
        <v>2014/11</v>
      </c>
      <c r="D3187" s="4">
        <v>41952</v>
      </c>
      <c r="E3187" s="3" t="s">
        <v>64</v>
      </c>
      <c r="F3187" s="3" t="s">
        <v>4052</v>
      </c>
      <c r="G3187" s="3" t="s">
        <v>4394</v>
      </c>
      <c r="H3187" s="5">
        <v>26046</v>
      </c>
      <c r="I3187" s="2">
        <v>3</v>
      </c>
      <c r="J3187" s="2">
        <v>8</v>
      </c>
      <c r="K3187" s="2">
        <v>-44.278199999999998</v>
      </c>
      <c r="L3187" s="18" t="str">
        <f>VLOOKUP(F3187,'BD customers'!$1:$1048576,2,FALSE)</f>
        <v>Tamara Chand</v>
      </c>
      <c r="M3187" s="2">
        <f>MATCH(orders[[#This Row],[Product ID]],'BD product'!A:A,0)</f>
        <v>1313</v>
      </c>
      <c r="N3187" s="2" t="str" cm="1">
        <f t="array" ref="N3187">INDEX('BD product'!A:D,M3187,2)</f>
        <v>Office Supplies</v>
      </c>
    </row>
    <row r="3188" spans="1:14" x14ac:dyDescent="0.3">
      <c r="A3188" s="3" t="s">
        <v>5276</v>
      </c>
      <c r="B3188" s="4">
        <v>41950</v>
      </c>
      <c r="C3188" s="12" t="str">
        <f t="shared" si="49"/>
        <v>2014/11</v>
      </c>
      <c r="D3188" s="4">
        <v>41952</v>
      </c>
      <c r="E3188" s="3" t="s">
        <v>64</v>
      </c>
      <c r="F3188" s="3" t="s">
        <v>4052</v>
      </c>
      <c r="G3188" s="3" t="s">
        <v>5277</v>
      </c>
      <c r="H3188" s="5">
        <v>74352</v>
      </c>
      <c r="I3188" s="2">
        <v>3</v>
      </c>
      <c r="J3188" s="2">
        <v>2</v>
      </c>
      <c r="K3188" s="2">
        <v>26.9526</v>
      </c>
      <c r="L3188" s="18" t="str">
        <f>VLOOKUP(F3188,'BD customers'!$1:$1048576,2,FALSE)</f>
        <v>Tamara Chand</v>
      </c>
      <c r="M3188" s="2">
        <f>MATCH(orders[[#This Row],[Product ID]],'BD product'!A:A,0)</f>
        <v>1505</v>
      </c>
      <c r="N3188" s="2" t="str" cm="1">
        <f t="array" ref="N3188">INDEX('BD product'!A:D,M3188,2)</f>
        <v>Office Supplies</v>
      </c>
    </row>
    <row r="3189" spans="1:14" x14ac:dyDescent="0.3">
      <c r="A3189" s="3" t="s">
        <v>5278</v>
      </c>
      <c r="B3189" s="4">
        <v>42806</v>
      </c>
      <c r="C3189" s="12" t="str">
        <f t="shared" si="49"/>
        <v>2017/03</v>
      </c>
      <c r="D3189" s="4">
        <v>42811</v>
      </c>
      <c r="E3189" s="3" t="s">
        <v>21</v>
      </c>
      <c r="F3189" s="3" t="s">
        <v>127</v>
      </c>
      <c r="G3189" s="3" t="s">
        <v>3017</v>
      </c>
      <c r="H3189" s="5">
        <v>6993</v>
      </c>
      <c r="I3189" s="2">
        <v>7</v>
      </c>
      <c r="J3189" s="2">
        <v>0</v>
      </c>
      <c r="K3189" s="2">
        <v>32.1678</v>
      </c>
      <c r="L3189" s="18" t="str">
        <f>VLOOKUP(F3189,'BD customers'!$1:$1048576,2,FALSE)</f>
        <v>Ken Black</v>
      </c>
      <c r="M3189" s="2">
        <f>MATCH(orders[[#This Row],[Product ID]],'BD product'!A:A,0)</f>
        <v>859</v>
      </c>
      <c r="N3189" s="2" t="str" cm="1">
        <f t="array" ref="N3189">INDEX('BD product'!A:D,M3189,2)</f>
        <v>Technology</v>
      </c>
    </row>
    <row r="3190" spans="1:14" x14ac:dyDescent="0.3">
      <c r="A3190" s="3" t="s">
        <v>5279</v>
      </c>
      <c r="B3190" s="4">
        <v>43028</v>
      </c>
      <c r="C3190" s="12" t="str">
        <f t="shared" si="49"/>
        <v>2017/10</v>
      </c>
      <c r="D3190" s="4">
        <v>43030</v>
      </c>
      <c r="E3190" s="3" t="s">
        <v>11</v>
      </c>
      <c r="F3190" s="3" t="s">
        <v>22</v>
      </c>
      <c r="G3190" s="3" t="s">
        <v>3821</v>
      </c>
      <c r="H3190" s="5">
        <v>375</v>
      </c>
      <c r="I3190" s="2">
        <v>1</v>
      </c>
      <c r="J3190" s="2">
        <v>0</v>
      </c>
      <c r="K3190" s="2">
        <v>1.8E-3</v>
      </c>
      <c r="L3190" s="18" t="str">
        <f>VLOOKUP(F3190,'BD customers'!$1:$1048576,2,FALSE)</f>
        <v>Justin Ellison</v>
      </c>
      <c r="M3190" s="2">
        <f>MATCH(orders[[#This Row],[Product ID]],'BD product'!A:A,0)</f>
        <v>1173</v>
      </c>
      <c r="N3190" s="2" t="str" cm="1">
        <f t="array" ref="N3190">INDEX('BD product'!A:D,M3190,2)</f>
        <v>Office Supplies</v>
      </c>
    </row>
    <row r="3191" spans="1:14" x14ac:dyDescent="0.3">
      <c r="A3191" s="3" t="s">
        <v>5279</v>
      </c>
      <c r="B3191" s="4">
        <v>43028</v>
      </c>
      <c r="C3191" s="12" t="str">
        <f t="shared" si="49"/>
        <v>2017/10</v>
      </c>
      <c r="D3191" s="4">
        <v>43030</v>
      </c>
      <c r="E3191" s="3" t="s">
        <v>11</v>
      </c>
      <c r="F3191" s="3" t="s">
        <v>22</v>
      </c>
      <c r="G3191" s="3" t="s">
        <v>5280</v>
      </c>
      <c r="H3191" s="5">
        <v>20928</v>
      </c>
      <c r="I3191" s="2">
        <v>4</v>
      </c>
      <c r="J3191" s="2">
        <v>2</v>
      </c>
      <c r="K3191" s="2">
        <v>7.5864000000000003</v>
      </c>
      <c r="L3191" s="18" t="str">
        <f>VLOOKUP(F3191,'BD customers'!$1:$1048576,2,FALSE)</f>
        <v>Justin Ellison</v>
      </c>
      <c r="M3191" s="2">
        <f>MATCH(orders[[#This Row],[Product ID]],'BD product'!A:A,0)</f>
        <v>1506</v>
      </c>
      <c r="N3191" s="2" t="str" cm="1">
        <f t="array" ref="N3191">INDEX('BD product'!A:D,M3191,2)</f>
        <v>Office Supplies</v>
      </c>
    </row>
    <row r="3192" spans="1:14" x14ac:dyDescent="0.3">
      <c r="A3192" s="3" t="s">
        <v>5282</v>
      </c>
      <c r="B3192" s="4">
        <v>42365</v>
      </c>
      <c r="C3192" s="12" t="str">
        <f t="shared" si="49"/>
        <v>2015/12</v>
      </c>
      <c r="D3192" s="4">
        <v>42370</v>
      </c>
      <c r="E3192" s="3" t="s">
        <v>21</v>
      </c>
      <c r="F3192" s="3" t="s">
        <v>4925</v>
      </c>
      <c r="G3192" s="3" t="s">
        <v>5283</v>
      </c>
      <c r="H3192" s="5">
        <v>12672</v>
      </c>
      <c r="I3192" s="2">
        <v>3</v>
      </c>
      <c r="J3192" s="2">
        <v>2</v>
      </c>
      <c r="K3192" s="2">
        <v>-0.31680000000000003</v>
      </c>
      <c r="L3192" s="18" t="str">
        <f>VLOOKUP(F3192,'BD customers'!$1:$1048576,2,FALSE)</f>
        <v>Daniel Raglin</v>
      </c>
      <c r="M3192" s="2">
        <f>MATCH(orders[[#This Row],[Product ID]],'BD product'!A:A,0)</f>
        <v>1507</v>
      </c>
      <c r="N3192" s="2" t="str" cm="1">
        <f t="array" ref="N3192">INDEX('BD product'!A:D,M3192,2)</f>
        <v>Office Supplies</v>
      </c>
    </row>
    <row r="3193" spans="1:14" x14ac:dyDescent="0.3">
      <c r="A3193" s="3" t="s">
        <v>5285</v>
      </c>
      <c r="B3193" s="4">
        <v>43010</v>
      </c>
      <c r="C3193" s="12" t="str">
        <f t="shared" si="49"/>
        <v>2017/10</v>
      </c>
      <c r="D3193" s="4">
        <v>43016</v>
      </c>
      <c r="E3193" s="3" t="s">
        <v>21</v>
      </c>
      <c r="F3193" s="3" t="s">
        <v>39</v>
      </c>
      <c r="G3193" s="3" t="s">
        <v>2882</v>
      </c>
      <c r="H3193" s="5">
        <v>6599</v>
      </c>
      <c r="I3193" s="2">
        <v>1</v>
      </c>
      <c r="J3193" s="2">
        <v>0</v>
      </c>
      <c r="K3193" s="2">
        <v>17.157399999999999</v>
      </c>
      <c r="L3193" s="18" t="str">
        <f>VLOOKUP(F3193,'BD customers'!$1:$1048576,2,FALSE)</f>
        <v>Rob Williams</v>
      </c>
      <c r="M3193" s="2">
        <f>MATCH(orders[[#This Row],[Product ID]],'BD product'!A:A,0)</f>
        <v>805</v>
      </c>
      <c r="N3193" s="2" t="str" cm="1">
        <f t="array" ref="N3193">INDEX('BD product'!A:D,M3193,2)</f>
        <v>Technology</v>
      </c>
    </row>
    <row r="3194" spans="1:14" x14ac:dyDescent="0.3">
      <c r="A3194" s="3" t="s">
        <v>5286</v>
      </c>
      <c r="B3194" s="4">
        <v>42890</v>
      </c>
      <c r="C3194" s="12" t="str">
        <f t="shared" si="49"/>
        <v>2017/06</v>
      </c>
      <c r="D3194" s="4">
        <v>42894</v>
      </c>
      <c r="E3194" s="3" t="s">
        <v>21</v>
      </c>
      <c r="F3194" s="3" t="s">
        <v>4476</v>
      </c>
      <c r="G3194" s="3" t="s">
        <v>1091</v>
      </c>
      <c r="H3194" s="5">
        <v>637</v>
      </c>
      <c r="I3194" s="2">
        <v>7</v>
      </c>
      <c r="J3194" s="2">
        <v>8</v>
      </c>
      <c r="K3194" s="2">
        <v>-0.95550000000000002</v>
      </c>
      <c r="L3194" s="18" t="str">
        <f>VLOOKUP(F3194,'BD customers'!$1:$1048576,2,FALSE)</f>
        <v>Michelle Lonsdale</v>
      </c>
      <c r="M3194" s="2">
        <f>MATCH(orders[[#This Row],[Product ID]],'BD product'!A:A,0)</f>
        <v>250</v>
      </c>
      <c r="N3194" s="2" t="str" cm="1">
        <f t="array" ref="N3194">INDEX('BD product'!A:D,M3194,2)</f>
        <v>Office Supplies</v>
      </c>
    </row>
    <row r="3195" spans="1:14" x14ac:dyDescent="0.3">
      <c r="A3195" s="3" t="s">
        <v>5287</v>
      </c>
      <c r="B3195" s="4">
        <v>41883</v>
      </c>
      <c r="C3195" s="12" t="str">
        <f t="shared" si="49"/>
        <v>2014/09</v>
      </c>
      <c r="D3195" s="4">
        <v>41886</v>
      </c>
      <c r="E3195" s="3" t="s">
        <v>64</v>
      </c>
      <c r="F3195" s="3" t="s">
        <v>5288</v>
      </c>
      <c r="G3195" s="3" t="s">
        <v>2057</v>
      </c>
      <c r="H3195" s="5">
        <v>3648</v>
      </c>
      <c r="I3195" s="2">
        <v>3</v>
      </c>
      <c r="J3195" s="2">
        <v>8</v>
      </c>
      <c r="K3195" s="2">
        <v>-6.0191999999999997</v>
      </c>
      <c r="L3195" s="18" t="str">
        <f>VLOOKUP(F3195,'BD customers'!$1:$1048576,2,FALSE)</f>
        <v>Jack Lebron</v>
      </c>
      <c r="M3195" s="2">
        <f>MATCH(orders[[#This Row],[Product ID]],'BD product'!A:A,0)</f>
        <v>527</v>
      </c>
      <c r="N3195" s="2" t="str" cm="1">
        <f t="array" ref="N3195">INDEX('BD product'!A:D,M3195,2)</f>
        <v>Office Supplies</v>
      </c>
    </row>
    <row r="3196" spans="1:14" x14ac:dyDescent="0.3">
      <c r="A3196" s="3" t="s">
        <v>5287</v>
      </c>
      <c r="B3196" s="4">
        <v>41883</v>
      </c>
      <c r="C3196" s="12" t="str">
        <f t="shared" si="49"/>
        <v>2014/09</v>
      </c>
      <c r="D3196" s="4">
        <v>41886</v>
      </c>
      <c r="E3196" s="3" t="s">
        <v>64</v>
      </c>
      <c r="F3196" s="3" t="s">
        <v>5288</v>
      </c>
      <c r="G3196" s="3" t="s">
        <v>1138</v>
      </c>
      <c r="H3196" s="5">
        <v>31104</v>
      </c>
      <c r="I3196" s="2">
        <v>6</v>
      </c>
      <c r="J3196" s="2">
        <v>2</v>
      </c>
      <c r="K3196" s="2">
        <v>10.8864</v>
      </c>
      <c r="L3196" s="18" t="str">
        <f>VLOOKUP(F3196,'BD customers'!$1:$1048576,2,FALSE)</f>
        <v>Jack Lebron</v>
      </c>
      <c r="M3196" s="2">
        <f>MATCH(orders[[#This Row],[Product ID]],'BD product'!A:A,0)</f>
        <v>262</v>
      </c>
      <c r="N3196" s="2" t="str" cm="1">
        <f t="array" ref="N3196">INDEX('BD product'!A:D,M3196,2)</f>
        <v>Office Supplies</v>
      </c>
    </row>
    <row r="3197" spans="1:14" x14ac:dyDescent="0.3">
      <c r="A3197" s="3" t="s">
        <v>5289</v>
      </c>
      <c r="B3197" s="4">
        <v>42590</v>
      </c>
      <c r="C3197" s="12" t="str">
        <f t="shared" si="49"/>
        <v>2016/08</v>
      </c>
      <c r="D3197" s="4">
        <v>42595</v>
      </c>
      <c r="E3197" s="3" t="s">
        <v>21</v>
      </c>
      <c r="F3197" s="3" t="s">
        <v>1574</v>
      </c>
      <c r="G3197" s="3" t="s">
        <v>5290</v>
      </c>
      <c r="H3197" s="5">
        <v>2334</v>
      </c>
      <c r="I3197" s="2">
        <v>3</v>
      </c>
      <c r="J3197" s="2">
        <v>0</v>
      </c>
      <c r="K3197" s="2">
        <v>0.2334</v>
      </c>
      <c r="L3197" s="18" t="str">
        <f>VLOOKUP(F3197,'BD customers'!$1:$1048576,2,FALSE)</f>
        <v>Corinna Mitchell</v>
      </c>
      <c r="M3197" s="2">
        <f>MATCH(orders[[#This Row],[Product ID]],'BD product'!A:A,0)</f>
        <v>1508</v>
      </c>
      <c r="N3197" s="2" t="str" cm="1">
        <f t="array" ref="N3197">INDEX('BD product'!A:D,M3197,2)</f>
        <v>Office Supplies</v>
      </c>
    </row>
    <row r="3198" spans="1:14" x14ac:dyDescent="0.3">
      <c r="A3198" s="3" t="s">
        <v>5292</v>
      </c>
      <c r="B3198" s="4">
        <v>42938</v>
      </c>
      <c r="C3198" s="12" t="str">
        <f t="shared" si="49"/>
        <v>2017/07</v>
      </c>
      <c r="D3198" s="4">
        <v>42944</v>
      </c>
      <c r="E3198" s="3" t="s">
        <v>21</v>
      </c>
      <c r="F3198" s="3" t="s">
        <v>862</v>
      </c>
      <c r="G3198" s="3" t="s">
        <v>1335</v>
      </c>
      <c r="H3198" s="5">
        <v>2997</v>
      </c>
      <c r="I3198" s="2">
        <v>3</v>
      </c>
      <c r="J3198" s="2">
        <v>0</v>
      </c>
      <c r="K3198" s="2">
        <v>14.085900000000001</v>
      </c>
      <c r="L3198" s="18" t="str">
        <f>VLOOKUP(F3198,'BD customers'!$1:$1048576,2,FALSE)</f>
        <v>Fred Hopkins</v>
      </c>
      <c r="M3198" s="2">
        <f>MATCH(orders[[#This Row],[Product ID]],'BD product'!A:A,0)</f>
        <v>314</v>
      </c>
      <c r="N3198" s="2" t="str" cm="1">
        <f t="array" ref="N3198">INDEX('BD product'!A:D,M3198,2)</f>
        <v>Technology</v>
      </c>
    </row>
    <row r="3199" spans="1:14" x14ac:dyDescent="0.3">
      <c r="A3199" s="3" t="s">
        <v>5293</v>
      </c>
      <c r="B3199" s="4">
        <v>42195</v>
      </c>
      <c r="C3199" s="12" t="str">
        <f t="shared" si="49"/>
        <v>2015/07</v>
      </c>
      <c r="D3199" s="4">
        <v>42195</v>
      </c>
      <c r="E3199" s="3" t="s">
        <v>41</v>
      </c>
      <c r="F3199" s="3" t="s">
        <v>137</v>
      </c>
      <c r="G3199" s="3" t="s">
        <v>4710</v>
      </c>
      <c r="H3199" s="5">
        <v>3366</v>
      </c>
      <c r="I3199" s="2">
        <v>3</v>
      </c>
      <c r="J3199" s="2">
        <v>7</v>
      </c>
      <c r="K3199" s="2">
        <v>-0.22439999999999999</v>
      </c>
      <c r="L3199" s="18" t="str">
        <f>VLOOKUP(F3199,'BD customers'!$1:$1048576,2,FALSE)</f>
        <v>Eric Hoffmann</v>
      </c>
      <c r="M3199" s="2">
        <f>MATCH(orders[[#This Row],[Product ID]],'BD product'!A:A,0)</f>
        <v>1392</v>
      </c>
      <c r="N3199" s="2" t="str" cm="1">
        <f t="array" ref="N3199">INDEX('BD product'!A:D,M3199,2)</f>
        <v>Office Supplies</v>
      </c>
    </row>
    <row r="3200" spans="1:14" x14ac:dyDescent="0.3">
      <c r="A3200" s="3" t="s">
        <v>5294</v>
      </c>
      <c r="B3200" s="4">
        <v>41974</v>
      </c>
      <c r="C3200" s="12" t="str">
        <f t="shared" si="49"/>
        <v>2014/12</v>
      </c>
      <c r="D3200" s="4">
        <v>41980</v>
      </c>
      <c r="E3200" s="3" t="s">
        <v>21</v>
      </c>
      <c r="F3200" s="3" t="s">
        <v>373</v>
      </c>
      <c r="G3200" s="3" t="s">
        <v>5295</v>
      </c>
      <c r="H3200" s="5">
        <v>95968</v>
      </c>
      <c r="I3200" s="2">
        <v>4</v>
      </c>
      <c r="J3200" s="2">
        <v>2</v>
      </c>
      <c r="K3200" s="2">
        <v>9.5968</v>
      </c>
      <c r="L3200" s="18" t="str">
        <f>VLOOKUP(F3200,'BD customers'!$1:$1048576,2,FALSE)</f>
        <v>Toby Braunhardt</v>
      </c>
      <c r="M3200" s="2">
        <f>MATCH(orders[[#This Row],[Product ID]],'BD product'!A:A,0)</f>
        <v>1509</v>
      </c>
      <c r="N3200" s="2" t="str" cm="1">
        <f t="array" ref="N3200">INDEX('BD product'!A:D,M3200,2)</f>
        <v>Technology</v>
      </c>
    </row>
    <row r="3201" spans="1:14" x14ac:dyDescent="0.3">
      <c r="A3201" s="3" t="s">
        <v>5297</v>
      </c>
      <c r="B3201" s="4">
        <v>43087</v>
      </c>
      <c r="C3201" s="12" t="str">
        <f t="shared" si="49"/>
        <v>2017/12</v>
      </c>
      <c r="D3201" s="4">
        <v>43091</v>
      </c>
      <c r="E3201" s="3" t="s">
        <v>21</v>
      </c>
      <c r="F3201" s="3" t="s">
        <v>5298</v>
      </c>
      <c r="G3201" s="3" t="s">
        <v>4798</v>
      </c>
      <c r="H3201" s="5">
        <v>18704</v>
      </c>
      <c r="I3201" s="2">
        <v>7</v>
      </c>
      <c r="J3201" s="2">
        <v>2</v>
      </c>
      <c r="K3201" s="2">
        <v>0.23380000000000001</v>
      </c>
      <c r="L3201" s="18" t="str">
        <f>VLOOKUP(F3201,'BD customers'!$1:$1048576,2,FALSE)</f>
        <v>Aaron Hawkins</v>
      </c>
      <c r="M3201" s="2">
        <f>MATCH(orders[[#This Row],[Product ID]],'BD product'!A:A,0)</f>
        <v>1414</v>
      </c>
      <c r="N3201" s="2" t="str" cm="1">
        <f t="array" ref="N3201">INDEX('BD product'!A:D,M3201,2)</f>
        <v>Office Supplies</v>
      </c>
    </row>
    <row r="3202" spans="1:14" x14ac:dyDescent="0.3">
      <c r="A3202" s="3" t="s">
        <v>5299</v>
      </c>
      <c r="B3202" s="4">
        <v>41777</v>
      </c>
      <c r="C3202" s="12" t="str">
        <f t="shared" ref="C3202:C3265" si="50">TEXT(B3202,"aaaa/mm")</f>
        <v>2014/05</v>
      </c>
      <c r="D3202" s="4">
        <v>41779</v>
      </c>
      <c r="E3202" s="3" t="s">
        <v>11</v>
      </c>
      <c r="F3202" s="3" t="s">
        <v>709</v>
      </c>
      <c r="G3202" s="3" t="s">
        <v>4308</v>
      </c>
      <c r="H3202" s="5">
        <v>149232</v>
      </c>
      <c r="I3202" s="2">
        <v>3</v>
      </c>
      <c r="J3202" s="2">
        <v>2</v>
      </c>
      <c r="K3202" s="2">
        <v>3.7307999999999999</v>
      </c>
      <c r="L3202" s="18" t="str">
        <f>VLOOKUP(F3202,'BD customers'!$1:$1048576,2,FALSE)</f>
        <v>Ted Trevino</v>
      </c>
      <c r="M3202" s="2">
        <f>MATCH(orders[[#This Row],[Product ID]],'BD product'!A:A,0)</f>
        <v>1294</v>
      </c>
      <c r="N3202" s="2" t="str" cm="1">
        <f t="array" ref="N3202">INDEX('BD product'!A:D,M3202,2)</f>
        <v>Furniture</v>
      </c>
    </row>
    <row r="3203" spans="1:14" x14ac:dyDescent="0.3">
      <c r="A3203" s="3" t="s">
        <v>5299</v>
      </c>
      <c r="B3203" s="4">
        <v>41777</v>
      </c>
      <c r="C3203" s="12" t="str">
        <f t="shared" si="50"/>
        <v>2014/05</v>
      </c>
      <c r="D3203" s="4">
        <v>41779</v>
      </c>
      <c r="E3203" s="3" t="s">
        <v>11</v>
      </c>
      <c r="F3203" s="3" t="s">
        <v>709</v>
      </c>
      <c r="G3203" s="3" t="s">
        <v>3523</v>
      </c>
      <c r="H3203" s="5">
        <v>15936</v>
      </c>
      <c r="I3203" s="2">
        <v>4</v>
      </c>
      <c r="J3203" s="2">
        <v>2</v>
      </c>
      <c r="K3203" s="2">
        <v>5.7767999999999997</v>
      </c>
      <c r="L3203" s="18" t="str">
        <f>VLOOKUP(F3203,'BD customers'!$1:$1048576,2,FALSE)</f>
        <v>Ted Trevino</v>
      </c>
      <c r="M3203" s="2">
        <f>MATCH(orders[[#This Row],[Product ID]],'BD product'!A:A,0)</f>
        <v>1052</v>
      </c>
      <c r="N3203" s="2" t="str" cm="1">
        <f t="array" ref="N3203">INDEX('BD product'!A:D,M3203,2)</f>
        <v>Office Supplies</v>
      </c>
    </row>
    <row r="3204" spans="1:14" x14ac:dyDescent="0.3">
      <c r="A3204" s="3" t="s">
        <v>5300</v>
      </c>
      <c r="B3204" s="4">
        <v>41953</v>
      </c>
      <c r="C3204" s="12" t="str">
        <f t="shared" si="50"/>
        <v>2014/11</v>
      </c>
      <c r="D3204" s="4">
        <v>41959</v>
      </c>
      <c r="E3204" s="3" t="s">
        <v>21</v>
      </c>
      <c r="F3204" s="3" t="s">
        <v>717</v>
      </c>
      <c r="G3204" s="3" t="s">
        <v>2102</v>
      </c>
      <c r="H3204" s="5">
        <v>601536</v>
      </c>
      <c r="I3204" s="2">
        <v>8</v>
      </c>
      <c r="J3204" s="2">
        <v>2</v>
      </c>
      <c r="K3204" s="2">
        <v>60.153599999999997</v>
      </c>
      <c r="L3204" s="18" t="str">
        <f>VLOOKUP(F3204,'BD customers'!$1:$1048576,2,FALSE)</f>
        <v>Ruben Dartt</v>
      </c>
      <c r="M3204" s="2">
        <f>MATCH(orders[[#This Row],[Product ID]],'BD product'!A:A,0)</f>
        <v>541</v>
      </c>
      <c r="N3204" s="2" t="str" cm="1">
        <f t="array" ref="N3204">INDEX('BD product'!A:D,M3204,2)</f>
        <v>Technology</v>
      </c>
    </row>
    <row r="3205" spans="1:14" x14ac:dyDescent="0.3">
      <c r="A3205" s="3" t="s">
        <v>5300</v>
      </c>
      <c r="B3205" s="4">
        <v>41953</v>
      </c>
      <c r="C3205" s="12" t="str">
        <f t="shared" si="50"/>
        <v>2014/11</v>
      </c>
      <c r="D3205" s="4">
        <v>41959</v>
      </c>
      <c r="E3205" s="3" t="s">
        <v>21</v>
      </c>
      <c r="F3205" s="3" t="s">
        <v>717</v>
      </c>
      <c r="G3205" s="3" t="s">
        <v>3175</v>
      </c>
      <c r="H3205" s="5">
        <v>1099</v>
      </c>
      <c r="I3205" s="2">
        <v>1</v>
      </c>
      <c r="J3205" s="2">
        <v>0</v>
      </c>
      <c r="K3205" s="2">
        <v>4.2861000000000002</v>
      </c>
      <c r="L3205" s="18" t="str">
        <f>VLOOKUP(F3205,'BD customers'!$1:$1048576,2,FALSE)</f>
        <v>Ruben Dartt</v>
      </c>
      <c r="M3205" s="2">
        <f>MATCH(orders[[#This Row],[Product ID]],'BD product'!A:A,0)</f>
        <v>918</v>
      </c>
      <c r="N3205" s="2" t="str" cm="1">
        <f t="array" ref="N3205">INDEX('BD product'!A:D,M3205,2)</f>
        <v>Technology</v>
      </c>
    </row>
    <row r="3206" spans="1:14" x14ac:dyDescent="0.3">
      <c r="A3206" s="3" t="s">
        <v>5300</v>
      </c>
      <c r="B3206" s="4">
        <v>41953</v>
      </c>
      <c r="C3206" s="12" t="str">
        <f t="shared" si="50"/>
        <v>2014/11</v>
      </c>
      <c r="D3206" s="4">
        <v>41959</v>
      </c>
      <c r="E3206" s="3" t="s">
        <v>21</v>
      </c>
      <c r="F3206" s="3" t="s">
        <v>717</v>
      </c>
      <c r="G3206" s="3" t="s">
        <v>329</v>
      </c>
      <c r="H3206" s="5">
        <v>3988</v>
      </c>
      <c r="I3206" s="2">
        <v>2</v>
      </c>
      <c r="J3206" s="2">
        <v>0</v>
      </c>
      <c r="K3206" s="2">
        <v>11.166399999999999</v>
      </c>
      <c r="L3206" s="18" t="str">
        <f>VLOOKUP(F3206,'BD customers'!$1:$1048576,2,FALSE)</f>
        <v>Ruben Dartt</v>
      </c>
      <c r="M3206" s="2">
        <f>MATCH(orders[[#This Row],[Product ID]],'BD product'!A:A,0)</f>
        <v>65</v>
      </c>
      <c r="N3206" s="2" t="str" cm="1">
        <f t="array" ref="N3206">INDEX('BD product'!A:D,M3206,2)</f>
        <v>Furniture</v>
      </c>
    </row>
    <row r="3207" spans="1:14" x14ac:dyDescent="0.3">
      <c r="A3207" s="3" t="s">
        <v>5300</v>
      </c>
      <c r="B3207" s="4">
        <v>41953</v>
      </c>
      <c r="C3207" s="12" t="str">
        <f t="shared" si="50"/>
        <v>2014/11</v>
      </c>
      <c r="D3207" s="4">
        <v>41959</v>
      </c>
      <c r="E3207" s="3" t="s">
        <v>21</v>
      </c>
      <c r="F3207" s="3" t="s">
        <v>717</v>
      </c>
      <c r="G3207" s="3" t="s">
        <v>2177</v>
      </c>
      <c r="H3207" s="5">
        <v>6224</v>
      </c>
      <c r="I3207" s="2">
        <v>8</v>
      </c>
      <c r="J3207" s="2">
        <v>0</v>
      </c>
      <c r="K3207" s="2">
        <v>2.8008000000000002</v>
      </c>
      <c r="L3207" s="18" t="str">
        <f>VLOOKUP(F3207,'BD customers'!$1:$1048576,2,FALSE)</f>
        <v>Ruben Dartt</v>
      </c>
      <c r="M3207" s="2">
        <f>MATCH(orders[[#This Row],[Product ID]],'BD product'!A:A,0)</f>
        <v>567</v>
      </c>
      <c r="N3207" s="2" t="str" cm="1">
        <f t="array" ref="N3207">INDEX('BD product'!A:D,M3207,2)</f>
        <v>Office Supplies</v>
      </c>
    </row>
    <row r="3208" spans="1:14" x14ac:dyDescent="0.3">
      <c r="A3208" s="3" t="s">
        <v>5300</v>
      </c>
      <c r="B3208" s="4">
        <v>41953</v>
      </c>
      <c r="C3208" s="12" t="str">
        <f t="shared" si="50"/>
        <v>2014/11</v>
      </c>
      <c r="D3208" s="4">
        <v>41959</v>
      </c>
      <c r="E3208" s="3" t="s">
        <v>21</v>
      </c>
      <c r="F3208" s="3" t="s">
        <v>717</v>
      </c>
      <c r="G3208" s="3" t="s">
        <v>3080</v>
      </c>
      <c r="H3208" s="5">
        <v>532</v>
      </c>
      <c r="I3208" s="2">
        <v>5</v>
      </c>
      <c r="J3208" s="2">
        <v>0</v>
      </c>
      <c r="K3208" s="2">
        <v>1.4896</v>
      </c>
      <c r="L3208" s="18" t="str">
        <f>VLOOKUP(F3208,'BD customers'!$1:$1048576,2,FALSE)</f>
        <v>Ruben Dartt</v>
      </c>
      <c r="M3208" s="2">
        <f>MATCH(orders[[#This Row],[Product ID]],'BD product'!A:A,0)</f>
        <v>884</v>
      </c>
      <c r="N3208" s="2" t="str" cm="1">
        <f t="array" ref="N3208">INDEX('BD product'!A:D,M3208,2)</f>
        <v>Furniture</v>
      </c>
    </row>
    <row r="3209" spans="1:14" x14ac:dyDescent="0.3">
      <c r="A3209" s="3" t="s">
        <v>5300</v>
      </c>
      <c r="B3209" s="4">
        <v>41953</v>
      </c>
      <c r="C3209" s="12" t="str">
        <f t="shared" si="50"/>
        <v>2014/11</v>
      </c>
      <c r="D3209" s="4">
        <v>41959</v>
      </c>
      <c r="E3209" s="3" t="s">
        <v>21</v>
      </c>
      <c r="F3209" s="3" t="s">
        <v>717</v>
      </c>
      <c r="G3209" s="3" t="s">
        <v>5301</v>
      </c>
      <c r="H3209" s="5">
        <v>3984</v>
      </c>
      <c r="I3209" s="2">
        <v>8</v>
      </c>
      <c r="J3209" s="2">
        <v>0</v>
      </c>
      <c r="K3209" s="2">
        <v>18.3264</v>
      </c>
      <c r="L3209" s="18" t="str">
        <f>VLOOKUP(F3209,'BD customers'!$1:$1048576,2,FALSE)</f>
        <v>Ruben Dartt</v>
      </c>
      <c r="M3209" s="2">
        <f>MATCH(orders[[#This Row],[Product ID]],'BD product'!A:A,0)</f>
        <v>1510</v>
      </c>
      <c r="N3209" s="2" t="str" cm="1">
        <f t="array" ref="N3209">INDEX('BD product'!A:D,M3209,2)</f>
        <v>Office Supplies</v>
      </c>
    </row>
    <row r="3210" spans="1:14" x14ac:dyDescent="0.3">
      <c r="A3210" s="3" t="s">
        <v>5303</v>
      </c>
      <c r="B3210" s="4">
        <v>42378</v>
      </c>
      <c r="C3210" s="12" t="str">
        <f t="shared" si="50"/>
        <v>2016/01</v>
      </c>
      <c r="D3210" s="4">
        <v>42384</v>
      </c>
      <c r="E3210" s="3" t="s">
        <v>21</v>
      </c>
      <c r="F3210" s="3" t="s">
        <v>479</v>
      </c>
      <c r="G3210" s="3" t="s">
        <v>5304</v>
      </c>
      <c r="H3210" s="5">
        <v>34995</v>
      </c>
      <c r="I3210" s="2">
        <v>5</v>
      </c>
      <c r="J3210" s="2">
        <v>0</v>
      </c>
      <c r="K3210" s="2">
        <v>11.898300000000001</v>
      </c>
      <c r="L3210" s="18" t="str">
        <f>VLOOKUP(F3210,'BD customers'!$1:$1048576,2,FALSE)</f>
        <v>Laura Armstrong</v>
      </c>
      <c r="M3210" s="2">
        <f>MATCH(orders[[#This Row],[Product ID]],'BD product'!A:A,0)</f>
        <v>1511</v>
      </c>
      <c r="N3210" s="2" t="str" cm="1">
        <f t="array" ref="N3210">INDEX('BD product'!A:D,M3210,2)</f>
        <v>Technology</v>
      </c>
    </row>
    <row r="3211" spans="1:14" x14ac:dyDescent="0.3">
      <c r="A3211" s="3" t="s">
        <v>5303</v>
      </c>
      <c r="B3211" s="4">
        <v>42378</v>
      </c>
      <c r="C3211" s="12" t="str">
        <f t="shared" si="50"/>
        <v>2016/01</v>
      </c>
      <c r="D3211" s="4">
        <v>42384</v>
      </c>
      <c r="E3211" s="3" t="s">
        <v>21</v>
      </c>
      <c r="F3211" s="3" t="s">
        <v>479</v>
      </c>
      <c r="G3211" s="3" t="s">
        <v>347</v>
      </c>
      <c r="H3211" s="5">
        <v>377928</v>
      </c>
      <c r="I3211" s="2">
        <v>9</v>
      </c>
      <c r="J3211" s="2">
        <v>2</v>
      </c>
      <c r="K3211" s="2">
        <v>14.1723</v>
      </c>
      <c r="L3211" s="18" t="str">
        <f>VLOOKUP(F3211,'BD customers'!$1:$1048576,2,FALSE)</f>
        <v>Laura Armstrong</v>
      </c>
      <c r="M3211" s="2">
        <f>MATCH(orders[[#This Row],[Product ID]],'BD product'!A:A,0)</f>
        <v>68</v>
      </c>
      <c r="N3211" s="2" t="str" cm="1">
        <f t="array" ref="N3211">INDEX('BD product'!A:D,M3211,2)</f>
        <v>Technology</v>
      </c>
    </row>
    <row r="3212" spans="1:14" x14ac:dyDescent="0.3">
      <c r="A3212" s="3" t="s">
        <v>5306</v>
      </c>
      <c r="B3212" s="4">
        <v>43000</v>
      </c>
      <c r="C3212" s="12" t="str">
        <f t="shared" si="50"/>
        <v>2017/09</v>
      </c>
      <c r="D3212" s="4">
        <v>43005</v>
      </c>
      <c r="E3212" s="3" t="s">
        <v>21</v>
      </c>
      <c r="F3212" s="3" t="s">
        <v>650</v>
      </c>
      <c r="G3212" s="3" t="s">
        <v>1667</v>
      </c>
      <c r="H3212" s="5">
        <v>13392</v>
      </c>
      <c r="I3212" s="2">
        <v>3</v>
      </c>
      <c r="J3212" s="2">
        <v>2</v>
      </c>
      <c r="K3212" s="2">
        <v>0.50219999999999998</v>
      </c>
      <c r="L3212" s="18" t="str">
        <f>VLOOKUP(F3212,'BD customers'!$1:$1048576,2,FALSE)</f>
        <v>Sally Hughsby</v>
      </c>
      <c r="M3212" s="2">
        <f>MATCH(orders[[#This Row],[Product ID]],'BD product'!A:A,0)</f>
        <v>409</v>
      </c>
      <c r="N3212" s="2" t="str" cm="1">
        <f t="array" ref="N3212">INDEX('BD product'!A:D,M3212,2)</f>
        <v>Office Supplies</v>
      </c>
    </row>
    <row r="3213" spans="1:14" x14ac:dyDescent="0.3">
      <c r="A3213" s="3" t="s">
        <v>5306</v>
      </c>
      <c r="B3213" s="4">
        <v>43000</v>
      </c>
      <c r="C3213" s="12" t="str">
        <f t="shared" si="50"/>
        <v>2017/09</v>
      </c>
      <c r="D3213" s="4">
        <v>43005</v>
      </c>
      <c r="E3213" s="3" t="s">
        <v>21</v>
      </c>
      <c r="F3213" s="3" t="s">
        <v>650</v>
      </c>
      <c r="G3213" s="3" t="s">
        <v>1599</v>
      </c>
      <c r="H3213" s="5">
        <v>11228</v>
      </c>
      <c r="I3213" s="2">
        <v>7</v>
      </c>
      <c r="J3213" s="2">
        <v>8</v>
      </c>
      <c r="K3213" s="2">
        <v>-18.526199999999999</v>
      </c>
      <c r="L3213" s="18" t="str">
        <f>VLOOKUP(F3213,'BD customers'!$1:$1048576,2,FALSE)</f>
        <v>Sally Hughsby</v>
      </c>
      <c r="M3213" s="2">
        <f>MATCH(orders[[#This Row],[Product ID]],'BD product'!A:A,0)</f>
        <v>387</v>
      </c>
      <c r="N3213" s="2" t="str" cm="1">
        <f t="array" ref="N3213">INDEX('BD product'!A:D,M3213,2)</f>
        <v>Office Supplies</v>
      </c>
    </row>
    <row r="3214" spans="1:14" x14ac:dyDescent="0.3">
      <c r="A3214" s="3" t="s">
        <v>5307</v>
      </c>
      <c r="B3214" s="4">
        <v>41996</v>
      </c>
      <c r="C3214" s="12" t="str">
        <f t="shared" si="50"/>
        <v>2014/12</v>
      </c>
      <c r="D3214" s="4">
        <v>42001</v>
      </c>
      <c r="E3214" s="3" t="s">
        <v>21</v>
      </c>
      <c r="F3214" s="3" t="s">
        <v>1987</v>
      </c>
      <c r="G3214" s="3" t="s">
        <v>2142</v>
      </c>
      <c r="H3214" s="5">
        <v>20724</v>
      </c>
      <c r="I3214" s="2">
        <v>11</v>
      </c>
      <c r="J3214" s="2">
        <v>0</v>
      </c>
      <c r="K3214" s="2">
        <v>58.027200000000001</v>
      </c>
      <c r="L3214" s="18" t="str">
        <f>VLOOKUP(F3214,'BD customers'!$1:$1048576,2,FALSE)</f>
        <v>Sarah Foster</v>
      </c>
      <c r="M3214" s="2">
        <f>MATCH(orders[[#This Row],[Product ID]],'BD product'!A:A,0)</f>
        <v>553</v>
      </c>
      <c r="N3214" s="2" t="str" cm="1">
        <f t="array" ref="N3214">INDEX('BD product'!A:D,M3214,2)</f>
        <v>Office Supplies</v>
      </c>
    </row>
    <row r="3215" spans="1:14" x14ac:dyDescent="0.3">
      <c r="A3215" s="3" t="s">
        <v>5308</v>
      </c>
      <c r="B3215" s="4">
        <v>42516</v>
      </c>
      <c r="C3215" s="12" t="str">
        <f t="shared" si="50"/>
        <v>2016/05</v>
      </c>
      <c r="D3215" s="4">
        <v>42522</v>
      </c>
      <c r="E3215" s="3" t="s">
        <v>21</v>
      </c>
      <c r="F3215" s="3" t="s">
        <v>1135</v>
      </c>
      <c r="G3215" s="3" t="s">
        <v>3051</v>
      </c>
      <c r="H3215" s="5">
        <v>1504</v>
      </c>
      <c r="I3215" s="2">
        <v>1</v>
      </c>
      <c r="J3215" s="2">
        <v>2</v>
      </c>
      <c r="K3215" s="2">
        <v>0.16919999999999999</v>
      </c>
      <c r="L3215" s="18" t="str">
        <f>VLOOKUP(F3215,'BD customers'!$1:$1048576,2,FALSE)</f>
        <v>Tiffany House</v>
      </c>
      <c r="M3215" s="2">
        <f>MATCH(orders[[#This Row],[Product ID]],'BD product'!A:A,0)</f>
        <v>870</v>
      </c>
      <c r="N3215" s="2" t="str" cm="1">
        <f t="array" ref="N3215">INDEX('BD product'!A:D,M3215,2)</f>
        <v>Office Supplies</v>
      </c>
    </row>
    <row r="3216" spans="1:14" x14ac:dyDescent="0.3">
      <c r="A3216" s="3" t="s">
        <v>5308</v>
      </c>
      <c r="B3216" s="4">
        <v>42516</v>
      </c>
      <c r="C3216" s="12" t="str">
        <f t="shared" si="50"/>
        <v>2016/05</v>
      </c>
      <c r="D3216" s="4">
        <v>42522</v>
      </c>
      <c r="E3216" s="3" t="s">
        <v>21</v>
      </c>
      <c r="F3216" s="3" t="s">
        <v>1135</v>
      </c>
      <c r="G3216" s="3" t="s">
        <v>3671</v>
      </c>
      <c r="H3216" s="5">
        <v>34848</v>
      </c>
      <c r="I3216" s="2">
        <v>2</v>
      </c>
      <c r="J3216" s="2">
        <v>2</v>
      </c>
      <c r="K3216" s="2">
        <v>0.65339999999999998</v>
      </c>
      <c r="L3216" s="18" t="str">
        <f>VLOOKUP(F3216,'BD customers'!$1:$1048576,2,FALSE)</f>
        <v>Tiffany House</v>
      </c>
      <c r="M3216" s="2">
        <f>MATCH(orders[[#This Row],[Product ID]],'BD product'!A:A,0)</f>
        <v>1114</v>
      </c>
      <c r="N3216" s="2" t="str" cm="1">
        <f t="array" ref="N3216">INDEX('BD product'!A:D,M3216,2)</f>
        <v>Office Supplies</v>
      </c>
    </row>
    <row r="3217" spans="1:14" x14ac:dyDescent="0.3">
      <c r="A3217" s="3" t="s">
        <v>5309</v>
      </c>
      <c r="B3217" s="4">
        <v>42924</v>
      </c>
      <c r="C3217" s="12" t="str">
        <f t="shared" si="50"/>
        <v>2017/07</v>
      </c>
      <c r="D3217" s="4">
        <v>42926</v>
      </c>
      <c r="E3217" s="3" t="s">
        <v>64</v>
      </c>
      <c r="F3217" s="3" t="s">
        <v>2785</v>
      </c>
      <c r="G3217" s="3" t="s">
        <v>272</v>
      </c>
      <c r="H3217" s="5">
        <v>7518</v>
      </c>
      <c r="I3217" s="2">
        <v>6</v>
      </c>
      <c r="J3217" s="2">
        <v>0</v>
      </c>
      <c r="K3217" s="2">
        <v>35.334600000000002</v>
      </c>
      <c r="L3217" s="18" t="str">
        <f>VLOOKUP(F3217,'BD customers'!$1:$1048576,2,FALSE)</f>
        <v>Vivek Gonzalez</v>
      </c>
      <c r="M3217" s="2">
        <f>MATCH(orders[[#This Row],[Product ID]],'BD product'!A:A,0)</f>
        <v>51</v>
      </c>
      <c r="N3217" s="2" t="str" cm="1">
        <f t="array" ref="N3217">INDEX('BD product'!A:D,M3217,2)</f>
        <v>Office Supplies</v>
      </c>
    </row>
    <row r="3218" spans="1:14" x14ac:dyDescent="0.3">
      <c r="A3218" s="3" t="s">
        <v>5310</v>
      </c>
      <c r="B3218" s="4">
        <v>41772</v>
      </c>
      <c r="C3218" s="12" t="str">
        <f t="shared" si="50"/>
        <v>2014/05</v>
      </c>
      <c r="D3218" s="4">
        <v>41776</v>
      </c>
      <c r="E3218" s="3" t="s">
        <v>21</v>
      </c>
      <c r="F3218" s="3" t="s">
        <v>82</v>
      </c>
      <c r="G3218" s="3" t="s">
        <v>4043</v>
      </c>
      <c r="H3218" s="5">
        <v>14997</v>
      </c>
      <c r="I3218" s="2">
        <v>3</v>
      </c>
      <c r="J3218" s="2">
        <v>0</v>
      </c>
      <c r="K3218" s="2">
        <v>52.4895</v>
      </c>
      <c r="L3218" s="18" t="str">
        <f>VLOOKUP(F3218,'BD customers'!$1:$1048576,2,FALSE)</f>
        <v>Naresj Patel</v>
      </c>
      <c r="M3218" s="2">
        <f>MATCH(orders[[#This Row],[Product ID]],'BD product'!A:A,0)</f>
        <v>1235</v>
      </c>
      <c r="N3218" s="2" t="str" cm="1">
        <f t="array" ref="N3218">INDEX('BD product'!A:D,M3218,2)</f>
        <v>Technology</v>
      </c>
    </row>
    <row r="3219" spans="1:14" x14ac:dyDescent="0.3">
      <c r="A3219" s="3" t="s">
        <v>5311</v>
      </c>
      <c r="B3219" s="4">
        <v>43049</v>
      </c>
      <c r="C3219" s="12" t="str">
        <f t="shared" si="50"/>
        <v>2017/11</v>
      </c>
      <c r="D3219" s="4">
        <v>43055</v>
      </c>
      <c r="E3219" s="3" t="s">
        <v>21</v>
      </c>
      <c r="F3219" s="3" t="s">
        <v>1269</v>
      </c>
      <c r="G3219" s="3" t="s">
        <v>2766</v>
      </c>
      <c r="H3219" s="5">
        <v>931176</v>
      </c>
      <c r="I3219" s="2">
        <v>3</v>
      </c>
      <c r="J3219" s="2">
        <v>2</v>
      </c>
      <c r="K3219" s="2">
        <v>314.27190000000002</v>
      </c>
      <c r="L3219" s="18" t="str">
        <f>VLOOKUP(F3219,'BD customers'!$1:$1048576,2,FALSE)</f>
        <v>Frank Hawley</v>
      </c>
      <c r="M3219" s="2">
        <f>MATCH(orders[[#This Row],[Product ID]],'BD product'!A:A,0)</f>
        <v>762</v>
      </c>
      <c r="N3219" s="2" t="str" cm="1">
        <f t="array" ref="N3219">INDEX('BD product'!A:D,M3219,2)</f>
        <v>Office Supplies</v>
      </c>
    </row>
    <row r="3220" spans="1:14" x14ac:dyDescent="0.3">
      <c r="A3220" s="3" t="s">
        <v>5311</v>
      </c>
      <c r="B3220" s="4">
        <v>43049</v>
      </c>
      <c r="C3220" s="12" t="str">
        <f t="shared" si="50"/>
        <v>2017/11</v>
      </c>
      <c r="D3220" s="4">
        <v>43055</v>
      </c>
      <c r="E3220" s="3" t="s">
        <v>21</v>
      </c>
      <c r="F3220" s="3" t="s">
        <v>1269</v>
      </c>
      <c r="G3220" s="3" t="s">
        <v>3083</v>
      </c>
      <c r="H3220" s="5">
        <v>43088</v>
      </c>
      <c r="I3220" s="2">
        <v>2</v>
      </c>
      <c r="J3220" s="2">
        <v>0</v>
      </c>
      <c r="K3220" s="2">
        <v>124.9552</v>
      </c>
      <c r="L3220" s="18" t="str">
        <f>VLOOKUP(F3220,'BD customers'!$1:$1048576,2,FALSE)</f>
        <v>Frank Hawley</v>
      </c>
      <c r="M3220" s="2">
        <f>MATCH(orders[[#This Row],[Product ID]],'BD product'!A:A,0)</f>
        <v>885</v>
      </c>
      <c r="N3220" s="2" t="str" cm="1">
        <f t="array" ref="N3220">INDEX('BD product'!A:D,M3220,2)</f>
        <v>Technology</v>
      </c>
    </row>
    <row r="3221" spans="1:14" x14ac:dyDescent="0.3">
      <c r="A3221" s="3" t="s">
        <v>5312</v>
      </c>
      <c r="B3221" s="4">
        <v>42279</v>
      </c>
      <c r="C3221" s="12" t="str">
        <f t="shared" si="50"/>
        <v>2015/10</v>
      </c>
      <c r="D3221" s="4">
        <v>42285</v>
      </c>
      <c r="E3221" s="3" t="s">
        <v>21</v>
      </c>
      <c r="F3221" s="3" t="s">
        <v>5229</v>
      </c>
      <c r="G3221" s="3" t="s">
        <v>4062</v>
      </c>
      <c r="H3221" s="5">
        <v>9485</v>
      </c>
      <c r="I3221" s="2">
        <v>5</v>
      </c>
      <c r="J3221" s="2">
        <v>0</v>
      </c>
      <c r="K3221" s="2">
        <v>4.5528000000000004</v>
      </c>
      <c r="L3221" s="18" t="str">
        <f>VLOOKUP(F3221,'BD customers'!$1:$1048576,2,FALSE)</f>
        <v>Jennifer Patt</v>
      </c>
      <c r="M3221" s="2">
        <f>MATCH(orders[[#This Row],[Product ID]],'BD product'!A:A,0)</f>
        <v>1239</v>
      </c>
      <c r="N3221" s="2" t="str" cm="1">
        <f t="array" ref="N3221">INDEX('BD product'!A:D,M3221,2)</f>
        <v>Office Supplies</v>
      </c>
    </row>
    <row r="3222" spans="1:14" x14ac:dyDescent="0.3">
      <c r="A3222" s="3" t="s">
        <v>5312</v>
      </c>
      <c r="B3222" s="4">
        <v>42279</v>
      </c>
      <c r="C3222" s="12" t="str">
        <f t="shared" si="50"/>
        <v>2015/10</v>
      </c>
      <c r="D3222" s="4">
        <v>42285</v>
      </c>
      <c r="E3222" s="3" t="s">
        <v>21</v>
      </c>
      <c r="F3222" s="3" t="s">
        <v>5229</v>
      </c>
      <c r="G3222" s="3" t="s">
        <v>579</v>
      </c>
      <c r="H3222" s="5">
        <v>5112</v>
      </c>
      <c r="I3222" s="2">
        <v>4</v>
      </c>
      <c r="J3222" s="2">
        <v>0</v>
      </c>
      <c r="K3222" s="2">
        <v>2.3003999999999998</v>
      </c>
      <c r="L3222" s="18" t="str">
        <f>VLOOKUP(F3222,'BD customers'!$1:$1048576,2,FALSE)</f>
        <v>Jennifer Patt</v>
      </c>
      <c r="M3222" s="2">
        <f>MATCH(orders[[#This Row],[Product ID]],'BD product'!A:A,0)</f>
        <v>120</v>
      </c>
      <c r="N3222" s="2" t="str" cm="1">
        <f t="array" ref="N3222">INDEX('BD product'!A:D,M3222,2)</f>
        <v>Office Supplies</v>
      </c>
    </row>
    <row r="3223" spans="1:14" x14ac:dyDescent="0.3">
      <c r="A3223" s="3" t="s">
        <v>5312</v>
      </c>
      <c r="B3223" s="4">
        <v>42279</v>
      </c>
      <c r="C3223" s="12" t="str">
        <f t="shared" si="50"/>
        <v>2015/10</v>
      </c>
      <c r="D3223" s="4">
        <v>42285</v>
      </c>
      <c r="E3223" s="3" t="s">
        <v>21</v>
      </c>
      <c r="F3223" s="3" t="s">
        <v>5229</v>
      </c>
      <c r="G3223" s="3" t="s">
        <v>1272</v>
      </c>
      <c r="H3223" s="5">
        <v>900</v>
      </c>
      <c r="I3223" s="2">
        <v>1</v>
      </c>
      <c r="J3223" s="2">
        <v>0</v>
      </c>
      <c r="K3223" s="2">
        <v>3.2399999999999998E-2</v>
      </c>
      <c r="L3223" s="18" t="str">
        <f>VLOOKUP(F3223,'BD customers'!$1:$1048576,2,FALSE)</f>
        <v>Jennifer Patt</v>
      </c>
      <c r="M3223" s="2">
        <f>MATCH(orders[[#This Row],[Product ID]],'BD product'!A:A,0)</f>
        <v>295</v>
      </c>
      <c r="N3223" s="2" t="str" cm="1">
        <f t="array" ref="N3223">INDEX('BD product'!A:D,M3223,2)</f>
        <v>Technology</v>
      </c>
    </row>
    <row r="3224" spans="1:14" x14ac:dyDescent="0.3">
      <c r="A3224" s="3" t="s">
        <v>5313</v>
      </c>
      <c r="B3224" s="4">
        <v>41914</v>
      </c>
      <c r="C3224" s="12" t="str">
        <f t="shared" si="50"/>
        <v>2014/10</v>
      </c>
      <c r="D3224" s="4">
        <v>41917</v>
      </c>
      <c r="E3224" s="3" t="s">
        <v>64</v>
      </c>
      <c r="F3224" s="3" t="s">
        <v>231</v>
      </c>
      <c r="G3224" s="3" t="s">
        <v>3439</v>
      </c>
      <c r="H3224" s="5">
        <v>9408</v>
      </c>
      <c r="I3224" s="2">
        <v>2</v>
      </c>
      <c r="J3224" s="2">
        <v>2</v>
      </c>
      <c r="K3224" s="2">
        <v>3.4104000000000001</v>
      </c>
      <c r="L3224" s="18" t="str">
        <f>VLOOKUP(F3224,'BD customers'!$1:$1048576,2,FALSE)</f>
        <v>Erin Smith</v>
      </c>
      <c r="M3224" s="2">
        <f>MATCH(orders[[#This Row],[Product ID]],'BD product'!A:A,0)</f>
        <v>1019</v>
      </c>
      <c r="N3224" s="2" t="str" cm="1">
        <f t="array" ref="N3224">INDEX('BD product'!A:D,M3224,2)</f>
        <v>Office Supplies</v>
      </c>
    </row>
    <row r="3225" spans="1:14" x14ac:dyDescent="0.3">
      <c r="A3225" s="3" t="s">
        <v>5313</v>
      </c>
      <c r="B3225" s="4">
        <v>41914</v>
      </c>
      <c r="C3225" s="12" t="str">
        <f t="shared" si="50"/>
        <v>2014/10</v>
      </c>
      <c r="D3225" s="4">
        <v>41917</v>
      </c>
      <c r="E3225" s="3" t="s">
        <v>64</v>
      </c>
      <c r="F3225" s="3" t="s">
        <v>231</v>
      </c>
      <c r="G3225" s="3" t="s">
        <v>2998</v>
      </c>
      <c r="H3225" s="5">
        <v>4672</v>
      </c>
      <c r="I3225" s="2">
        <v>2</v>
      </c>
      <c r="J3225" s="2">
        <v>2</v>
      </c>
      <c r="K3225" s="2">
        <v>1.46E-2</v>
      </c>
      <c r="L3225" s="18" t="str">
        <f>VLOOKUP(F3225,'BD customers'!$1:$1048576,2,FALSE)</f>
        <v>Erin Smith</v>
      </c>
      <c r="M3225" s="2">
        <f>MATCH(orders[[#This Row],[Product ID]],'BD product'!A:A,0)</f>
        <v>850</v>
      </c>
      <c r="N3225" s="2" t="str" cm="1">
        <f t="array" ref="N3225">INDEX('BD product'!A:D,M3225,2)</f>
        <v>Office Supplies</v>
      </c>
    </row>
    <row r="3226" spans="1:14" x14ac:dyDescent="0.3">
      <c r="A3226" s="3" t="s">
        <v>5313</v>
      </c>
      <c r="B3226" s="4">
        <v>41914</v>
      </c>
      <c r="C3226" s="12" t="str">
        <f t="shared" si="50"/>
        <v>2014/10</v>
      </c>
      <c r="D3226" s="4">
        <v>41917</v>
      </c>
      <c r="E3226" s="3" t="s">
        <v>64</v>
      </c>
      <c r="F3226" s="3" t="s">
        <v>231</v>
      </c>
      <c r="G3226" s="3" t="s">
        <v>1124</v>
      </c>
      <c r="H3226" s="5">
        <v>3184</v>
      </c>
      <c r="I3226" s="2">
        <v>2</v>
      </c>
      <c r="J3226" s="2">
        <v>2</v>
      </c>
      <c r="K3226" s="2">
        <v>1.0746</v>
      </c>
      <c r="L3226" s="18" t="str">
        <f>VLOOKUP(F3226,'BD customers'!$1:$1048576,2,FALSE)</f>
        <v>Erin Smith</v>
      </c>
      <c r="M3226" s="2">
        <f>MATCH(orders[[#This Row],[Product ID]],'BD product'!A:A,0)</f>
        <v>258</v>
      </c>
      <c r="N3226" s="2" t="str" cm="1">
        <f t="array" ref="N3226">INDEX('BD product'!A:D,M3226,2)</f>
        <v>Technology</v>
      </c>
    </row>
    <row r="3227" spans="1:14" x14ac:dyDescent="0.3">
      <c r="A3227" s="3" t="s">
        <v>5313</v>
      </c>
      <c r="B3227" s="4">
        <v>41914</v>
      </c>
      <c r="C3227" s="12" t="str">
        <f t="shared" si="50"/>
        <v>2014/10</v>
      </c>
      <c r="D3227" s="4">
        <v>41917</v>
      </c>
      <c r="E3227" s="3" t="s">
        <v>64</v>
      </c>
      <c r="F3227" s="3" t="s">
        <v>231</v>
      </c>
      <c r="G3227" s="3" t="s">
        <v>5314</v>
      </c>
      <c r="H3227" s="5">
        <v>12768</v>
      </c>
      <c r="I3227" s="2">
        <v>6</v>
      </c>
      <c r="J3227" s="2">
        <v>2</v>
      </c>
      <c r="K3227" s="2">
        <v>4.6284000000000001</v>
      </c>
      <c r="L3227" s="18" t="str">
        <f>VLOOKUP(F3227,'BD customers'!$1:$1048576,2,FALSE)</f>
        <v>Erin Smith</v>
      </c>
      <c r="M3227" s="2">
        <f>MATCH(orders[[#This Row],[Product ID]],'BD product'!A:A,0)</f>
        <v>1512</v>
      </c>
      <c r="N3227" s="2" t="str" cm="1">
        <f t="array" ref="N3227">INDEX('BD product'!A:D,M3227,2)</f>
        <v>Office Supplies</v>
      </c>
    </row>
    <row r="3228" spans="1:14" x14ac:dyDescent="0.3">
      <c r="A3228" s="3" t="s">
        <v>5313</v>
      </c>
      <c r="B3228" s="4">
        <v>41914</v>
      </c>
      <c r="C3228" s="12" t="str">
        <f t="shared" si="50"/>
        <v>2014/10</v>
      </c>
      <c r="D3228" s="4">
        <v>41917</v>
      </c>
      <c r="E3228" s="3" t="s">
        <v>64</v>
      </c>
      <c r="F3228" s="3" t="s">
        <v>231</v>
      </c>
      <c r="G3228" s="3" t="s">
        <v>5316</v>
      </c>
      <c r="H3228" s="5">
        <v>1536</v>
      </c>
      <c r="I3228" s="2">
        <v>2</v>
      </c>
      <c r="J3228" s="2">
        <v>2</v>
      </c>
      <c r="K3228" s="2">
        <v>-0.32640000000000002</v>
      </c>
      <c r="L3228" s="18" t="str">
        <f>VLOOKUP(F3228,'BD customers'!$1:$1048576,2,FALSE)</f>
        <v>Erin Smith</v>
      </c>
      <c r="M3228" s="2">
        <f>MATCH(orders[[#This Row],[Product ID]],'BD product'!A:A,0)</f>
        <v>1513</v>
      </c>
      <c r="N3228" s="2" t="str" cm="1">
        <f t="array" ref="N3228">INDEX('BD product'!A:D,M3228,2)</f>
        <v>Office Supplies</v>
      </c>
    </row>
    <row r="3229" spans="1:14" x14ac:dyDescent="0.3">
      <c r="A3229" s="3" t="s">
        <v>5313</v>
      </c>
      <c r="B3229" s="4">
        <v>41914</v>
      </c>
      <c r="C3229" s="12" t="str">
        <f t="shared" si="50"/>
        <v>2014/10</v>
      </c>
      <c r="D3229" s="4">
        <v>41917</v>
      </c>
      <c r="E3229" s="3" t="s">
        <v>64</v>
      </c>
      <c r="F3229" s="3" t="s">
        <v>231</v>
      </c>
      <c r="G3229" s="3" t="s">
        <v>2474</v>
      </c>
      <c r="H3229" s="5">
        <v>230376</v>
      </c>
      <c r="I3229" s="2">
        <v>3</v>
      </c>
      <c r="J3229" s="2">
        <v>2</v>
      </c>
      <c r="K3229" s="2">
        <v>20.157900000000001</v>
      </c>
      <c r="L3229" s="18" t="str">
        <f>VLOOKUP(F3229,'BD customers'!$1:$1048576,2,FALSE)</f>
        <v>Erin Smith</v>
      </c>
      <c r="M3229" s="2">
        <f>MATCH(orders[[#This Row],[Product ID]],'BD product'!A:A,0)</f>
        <v>666</v>
      </c>
      <c r="N3229" s="2" t="str" cm="1">
        <f t="array" ref="N3229">INDEX('BD product'!A:D,M3229,2)</f>
        <v>Technology</v>
      </c>
    </row>
    <row r="3230" spans="1:14" x14ac:dyDescent="0.3">
      <c r="A3230" s="3" t="s">
        <v>5313</v>
      </c>
      <c r="B3230" s="4">
        <v>41914</v>
      </c>
      <c r="C3230" s="12" t="str">
        <f t="shared" si="50"/>
        <v>2014/10</v>
      </c>
      <c r="D3230" s="4">
        <v>41917</v>
      </c>
      <c r="E3230" s="3" t="s">
        <v>64</v>
      </c>
      <c r="F3230" s="3" t="s">
        <v>231</v>
      </c>
      <c r="G3230" s="3" t="s">
        <v>3509</v>
      </c>
      <c r="H3230" s="5">
        <v>716</v>
      </c>
      <c r="I3230" s="2">
        <v>1</v>
      </c>
      <c r="J3230" s="2">
        <v>2</v>
      </c>
      <c r="K3230" s="2">
        <v>-8.9499999999999996E-2</v>
      </c>
      <c r="L3230" s="18" t="str">
        <f>VLOOKUP(F3230,'BD customers'!$1:$1048576,2,FALSE)</f>
        <v>Erin Smith</v>
      </c>
      <c r="M3230" s="2">
        <f>MATCH(orders[[#This Row],[Product ID]],'BD product'!A:A,0)</f>
        <v>1046</v>
      </c>
      <c r="N3230" s="2" t="str" cm="1">
        <f t="array" ref="N3230">INDEX('BD product'!A:D,M3230,2)</f>
        <v>Technology</v>
      </c>
    </row>
    <row r="3231" spans="1:14" x14ac:dyDescent="0.3">
      <c r="A3231" s="3" t="s">
        <v>5318</v>
      </c>
      <c r="B3231" s="4">
        <v>41862</v>
      </c>
      <c r="C3231" s="12" t="str">
        <f t="shared" si="50"/>
        <v>2014/08</v>
      </c>
      <c r="D3231" s="4">
        <v>41867</v>
      </c>
      <c r="E3231" s="3" t="s">
        <v>21</v>
      </c>
      <c r="F3231" s="3" t="s">
        <v>853</v>
      </c>
      <c r="G3231" s="3" t="s">
        <v>1834</v>
      </c>
      <c r="H3231" s="5">
        <v>37534</v>
      </c>
      <c r="I3231" s="2">
        <v>1</v>
      </c>
      <c r="J3231" s="2">
        <v>0</v>
      </c>
      <c r="K3231" s="2">
        <v>1.8767</v>
      </c>
      <c r="L3231" s="18" t="str">
        <f>VLOOKUP(F3231,'BD customers'!$1:$1048576,2,FALSE)</f>
        <v>Ken Lonsdale</v>
      </c>
      <c r="M3231" s="2">
        <f>MATCH(orders[[#This Row],[Product ID]],'BD product'!A:A,0)</f>
        <v>460</v>
      </c>
      <c r="N3231" s="2" t="str" cm="1">
        <f t="array" ref="N3231">INDEX('BD product'!A:D,M3231,2)</f>
        <v>Office Supplies</v>
      </c>
    </row>
    <row r="3232" spans="1:14" x14ac:dyDescent="0.3">
      <c r="A3232" s="3" t="s">
        <v>5319</v>
      </c>
      <c r="B3232" s="4">
        <v>42979</v>
      </c>
      <c r="C3232" s="12" t="str">
        <f t="shared" si="50"/>
        <v>2017/09</v>
      </c>
      <c r="D3232" s="4">
        <v>42983</v>
      </c>
      <c r="E3232" s="3" t="s">
        <v>11</v>
      </c>
      <c r="F3232" s="3" t="s">
        <v>386</v>
      </c>
      <c r="G3232" s="3" t="s">
        <v>3223</v>
      </c>
      <c r="H3232" s="5">
        <v>1149</v>
      </c>
      <c r="I3232" s="2">
        <v>5</v>
      </c>
      <c r="J3232" s="2">
        <v>0</v>
      </c>
      <c r="K3232" s="2">
        <v>3.9066000000000001</v>
      </c>
      <c r="L3232" s="18" t="str">
        <f>VLOOKUP(F3232,'BD customers'!$1:$1048576,2,FALSE)</f>
        <v>Bradley Nguyen</v>
      </c>
      <c r="M3232" s="2">
        <f>MATCH(orders[[#This Row],[Product ID]],'BD product'!A:A,0)</f>
        <v>937</v>
      </c>
      <c r="N3232" s="2" t="str" cm="1">
        <f t="array" ref="N3232">INDEX('BD product'!A:D,M3232,2)</f>
        <v>Furniture</v>
      </c>
    </row>
    <row r="3233" spans="1:14" x14ac:dyDescent="0.3">
      <c r="A3233" s="3" t="s">
        <v>5320</v>
      </c>
      <c r="B3233" s="4">
        <v>42841</v>
      </c>
      <c r="C3233" s="12" t="str">
        <f t="shared" si="50"/>
        <v>2017/04</v>
      </c>
      <c r="D3233" s="4">
        <v>42847</v>
      </c>
      <c r="E3233" s="3" t="s">
        <v>21</v>
      </c>
      <c r="F3233" s="3" t="s">
        <v>1864</v>
      </c>
      <c r="G3233" s="3" t="s">
        <v>4394</v>
      </c>
      <c r="H3233" s="5">
        <v>26046</v>
      </c>
      <c r="I3233" s="2">
        <v>3</v>
      </c>
      <c r="J3233" s="2">
        <v>8</v>
      </c>
      <c r="K3233" s="2">
        <v>-44.278199999999998</v>
      </c>
      <c r="L3233" s="18" t="str">
        <f>VLOOKUP(F3233,'BD customers'!$1:$1048576,2,FALSE)</f>
        <v>Natalie DeCherney</v>
      </c>
      <c r="M3233" s="2">
        <f>MATCH(orders[[#This Row],[Product ID]],'BD product'!A:A,0)</f>
        <v>1313</v>
      </c>
      <c r="N3233" s="2" t="str" cm="1">
        <f t="array" ref="N3233">INDEX('BD product'!A:D,M3233,2)</f>
        <v>Office Supplies</v>
      </c>
    </row>
    <row r="3234" spans="1:14" x14ac:dyDescent="0.3">
      <c r="A3234" s="3" t="s">
        <v>5320</v>
      </c>
      <c r="B3234" s="4">
        <v>42841</v>
      </c>
      <c r="C3234" s="12" t="str">
        <f t="shared" si="50"/>
        <v>2017/04</v>
      </c>
      <c r="D3234" s="4">
        <v>42847</v>
      </c>
      <c r="E3234" s="3" t="s">
        <v>21</v>
      </c>
      <c r="F3234" s="3" t="s">
        <v>1864</v>
      </c>
      <c r="G3234" s="3" t="s">
        <v>1976</v>
      </c>
      <c r="H3234" s="5">
        <v>2896</v>
      </c>
      <c r="I3234" s="2">
        <v>1</v>
      </c>
      <c r="J3234" s="2">
        <v>8</v>
      </c>
      <c r="K3234" s="2">
        <v>-4.7784000000000004</v>
      </c>
      <c r="L3234" s="18" t="str">
        <f>VLOOKUP(F3234,'BD customers'!$1:$1048576,2,FALSE)</f>
        <v>Natalie DeCherney</v>
      </c>
      <c r="M3234" s="2">
        <f>MATCH(orders[[#This Row],[Product ID]],'BD product'!A:A,0)</f>
        <v>499</v>
      </c>
      <c r="N3234" s="2" t="str" cm="1">
        <f t="array" ref="N3234">INDEX('BD product'!A:D,M3234,2)</f>
        <v>Office Supplies</v>
      </c>
    </row>
    <row r="3235" spans="1:14" x14ac:dyDescent="0.3">
      <c r="A3235" s="3" t="s">
        <v>5320</v>
      </c>
      <c r="B3235" s="4">
        <v>42841</v>
      </c>
      <c r="C3235" s="12" t="str">
        <f t="shared" si="50"/>
        <v>2017/04</v>
      </c>
      <c r="D3235" s="4">
        <v>42847</v>
      </c>
      <c r="E3235" s="3" t="s">
        <v>21</v>
      </c>
      <c r="F3235" s="3" t="s">
        <v>1864</v>
      </c>
      <c r="G3235" s="3" t="s">
        <v>5321</v>
      </c>
      <c r="H3235" s="5">
        <v>32544</v>
      </c>
      <c r="I3235" s="2">
        <v>2</v>
      </c>
      <c r="J3235" s="2">
        <v>2</v>
      </c>
      <c r="K3235" s="2">
        <v>-7.7291999999999996</v>
      </c>
      <c r="L3235" s="18" t="str">
        <f>VLOOKUP(F3235,'BD customers'!$1:$1048576,2,FALSE)</f>
        <v>Natalie DeCherney</v>
      </c>
      <c r="M3235" s="2">
        <f>MATCH(orders[[#This Row],[Product ID]],'BD product'!A:A,0)</f>
        <v>1514</v>
      </c>
      <c r="N3235" s="2" t="str" cm="1">
        <f t="array" ref="N3235">INDEX('BD product'!A:D,M3235,2)</f>
        <v>Office Supplies</v>
      </c>
    </row>
    <row r="3236" spans="1:14" x14ac:dyDescent="0.3">
      <c r="A3236" s="3" t="s">
        <v>5323</v>
      </c>
      <c r="B3236" s="4">
        <v>42484</v>
      </c>
      <c r="C3236" s="12" t="str">
        <f t="shared" si="50"/>
        <v>2016/04</v>
      </c>
      <c r="D3236" s="4">
        <v>42487</v>
      </c>
      <c r="E3236" s="3" t="s">
        <v>64</v>
      </c>
      <c r="F3236" s="3" t="s">
        <v>5288</v>
      </c>
      <c r="G3236" s="3" t="s">
        <v>2252</v>
      </c>
      <c r="H3236" s="5">
        <v>3984</v>
      </c>
      <c r="I3236" s="2">
        <v>1</v>
      </c>
      <c r="J3236" s="2">
        <v>2</v>
      </c>
      <c r="K3236" s="2">
        <v>1.3944000000000001</v>
      </c>
      <c r="L3236" s="18" t="str">
        <f>VLOOKUP(F3236,'BD customers'!$1:$1048576,2,FALSE)</f>
        <v>Jack Lebron</v>
      </c>
      <c r="M3236" s="2">
        <f>MATCH(orders[[#This Row],[Product ID]],'BD product'!A:A,0)</f>
        <v>593</v>
      </c>
      <c r="N3236" s="2" t="str" cm="1">
        <f t="array" ref="N3236">INDEX('BD product'!A:D,M3236,2)</f>
        <v>Office Supplies</v>
      </c>
    </row>
    <row r="3237" spans="1:14" x14ac:dyDescent="0.3">
      <c r="A3237" s="3" t="s">
        <v>5324</v>
      </c>
      <c r="B3237" s="4">
        <v>42384</v>
      </c>
      <c r="C3237" s="12" t="str">
        <f t="shared" si="50"/>
        <v>2016/01</v>
      </c>
      <c r="D3237" s="4">
        <v>42384</v>
      </c>
      <c r="E3237" s="3" t="s">
        <v>41</v>
      </c>
      <c r="F3237" s="3" t="s">
        <v>550</v>
      </c>
      <c r="G3237" s="3" t="s">
        <v>1127</v>
      </c>
      <c r="H3237" s="5">
        <v>181797</v>
      </c>
      <c r="I3237" s="2">
        <v>1</v>
      </c>
      <c r="J3237" s="2">
        <v>3</v>
      </c>
      <c r="K3237" s="2">
        <v>-15.582599999999999</v>
      </c>
      <c r="L3237" s="18" t="str">
        <f>VLOOKUP(F3237,'BD customers'!$1:$1048576,2,FALSE)</f>
        <v>Roy Collins</v>
      </c>
      <c r="M3237" s="2">
        <f>MATCH(orders[[#This Row],[Product ID]],'BD product'!A:A,0)</f>
        <v>259</v>
      </c>
      <c r="N3237" s="2" t="str" cm="1">
        <f t="array" ref="N3237">INDEX('BD product'!A:D,M3237,2)</f>
        <v>Furniture</v>
      </c>
    </row>
    <row r="3238" spans="1:14" x14ac:dyDescent="0.3">
      <c r="A3238" s="3" t="s">
        <v>5325</v>
      </c>
      <c r="B3238" s="4">
        <v>42492</v>
      </c>
      <c r="C3238" s="12" t="str">
        <f t="shared" si="50"/>
        <v>2016/05</v>
      </c>
      <c r="D3238" s="4">
        <v>42492</v>
      </c>
      <c r="E3238" s="3" t="s">
        <v>41</v>
      </c>
      <c r="F3238" s="3" t="s">
        <v>5326</v>
      </c>
      <c r="G3238" s="3" t="s">
        <v>1493</v>
      </c>
      <c r="H3238" s="5">
        <v>4494</v>
      </c>
      <c r="I3238" s="2">
        <v>3</v>
      </c>
      <c r="J3238" s="2">
        <v>0</v>
      </c>
      <c r="K3238" s="2">
        <v>12.5832</v>
      </c>
      <c r="L3238" s="18" t="str">
        <f>VLOOKUP(F3238,'BD customers'!$1:$1048576,2,FALSE)</f>
        <v>Cindy Chapman</v>
      </c>
      <c r="M3238" s="2">
        <f>MATCH(orders[[#This Row],[Product ID]],'BD product'!A:A,0)</f>
        <v>357</v>
      </c>
      <c r="N3238" s="2" t="str" cm="1">
        <f t="array" ref="N3238">INDEX('BD product'!A:D,M3238,2)</f>
        <v>Office Supplies</v>
      </c>
    </row>
    <row r="3239" spans="1:14" x14ac:dyDescent="0.3">
      <c r="A3239" s="3" t="s">
        <v>5325</v>
      </c>
      <c r="B3239" s="4">
        <v>42492</v>
      </c>
      <c r="C3239" s="12" t="str">
        <f t="shared" si="50"/>
        <v>2016/05</v>
      </c>
      <c r="D3239" s="4">
        <v>42492</v>
      </c>
      <c r="E3239" s="3" t="s">
        <v>41</v>
      </c>
      <c r="F3239" s="3" t="s">
        <v>5326</v>
      </c>
      <c r="G3239" s="3" t="s">
        <v>1681</v>
      </c>
      <c r="H3239" s="5">
        <v>45576</v>
      </c>
      <c r="I3239" s="2">
        <v>3</v>
      </c>
      <c r="J3239" s="2">
        <v>2</v>
      </c>
      <c r="K3239" s="2">
        <v>15.951599999999999</v>
      </c>
      <c r="L3239" s="18" t="str">
        <f>VLOOKUP(F3239,'BD customers'!$1:$1048576,2,FALSE)</f>
        <v>Cindy Chapman</v>
      </c>
      <c r="M3239" s="2">
        <f>MATCH(orders[[#This Row],[Product ID]],'BD product'!A:A,0)</f>
        <v>414</v>
      </c>
      <c r="N3239" s="2" t="str" cm="1">
        <f t="array" ref="N3239">INDEX('BD product'!A:D,M3239,2)</f>
        <v>Office Supplies</v>
      </c>
    </row>
    <row r="3240" spans="1:14" x14ac:dyDescent="0.3">
      <c r="A3240" s="3" t="s">
        <v>5327</v>
      </c>
      <c r="B3240" s="4">
        <v>42694</v>
      </c>
      <c r="C3240" s="12" t="str">
        <f t="shared" si="50"/>
        <v>2016/11</v>
      </c>
      <c r="D3240" s="4">
        <v>42701</v>
      </c>
      <c r="E3240" s="3" t="s">
        <v>21</v>
      </c>
      <c r="F3240" s="3" t="s">
        <v>5328</v>
      </c>
      <c r="G3240" s="3" t="s">
        <v>3951</v>
      </c>
      <c r="H3240" s="5">
        <v>31843</v>
      </c>
      <c r="I3240" s="2">
        <v>5</v>
      </c>
      <c r="J3240" s="2">
        <v>3</v>
      </c>
      <c r="K3240" s="2">
        <v>-7.7332999999999998</v>
      </c>
      <c r="L3240" s="18" t="str">
        <f>VLOOKUP(F3240,'BD customers'!$1:$1048576,2,FALSE)</f>
        <v>David Wiener</v>
      </c>
      <c r="M3240" s="2">
        <f>MATCH(orders[[#This Row],[Product ID]],'BD product'!A:A,0)</f>
        <v>1211</v>
      </c>
      <c r="N3240" s="2" t="str" cm="1">
        <f t="array" ref="N3240">INDEX('BD product'!A:D,M3240,2)</f>
        <v>Furniture</v>
      </c>
    </row>
    <row r="3241" spans="1:14" x14ac:dyDescent="0.3">
      <c r="A3241" s="3" t="s">
        <v>5327</v>
      </c>
      <c r="B3241" s="4">
        <v>42694</v>
      </c>
      <c r="C3241" s="12" t="str">
        <f t="shared" si="50"/>
        <v>2016/11</v>
      </c>
      <c r="D3241" s="4">
        <v>42701</v>
      </c>
      <c r="E3241" s="3" t="s">
        <v>21</v>
      </c>
      <c r="F3241" s="3" t="s">
        <v>5328</v>
      </c>
      <c r="G3241" s="3" t="s">
        <v>5329</v>
      </c>
      <c r="H3241" s="5">
        <v>12292</v>
      </c>
      <c r="I3241" s="2">
        <v>7</v>
      </c>
      <c r="J3241" s="2">
        <v>2</v>
      </c>
      <c r="K3241" s="2">
        <v>4.6094999999999997</v>
      </c>
      <c r="L3241" s="18" t="str">
        <f>VLOOKUP(F3241,'BD customers'!$1:$1048576,2,FALSE)</f>
        <v>David Wiener</v>
      </c>
      <c r="M3241" s="2">
        <f>MATCH(orders[[#This Row],[Product ID]],'BD product'!A:A,0)</f>
        <v>1515</v>
      </c>
      <c r="N3241" s="2" t="str" cm="1">
        <f t="array" ref="N3241">INDEX('BD product'!A:D,M3241,2)</f>
        <v>Technology</v>
      </c>
    </row>
    <row r="3242" spans="1:14" x14ac:dyDescent="0.3">
      <c r="A3242" s="3" t="s">
        <v>5327</v>
      </c>
      <c r="B3242" s="4">
        <v>42694</v>
      </c>
      <c r="C3242" s="12" t="str">
        <f t="shared" si="50"/>
        <v>2016/11</v>
      </c>
      <c r="D3242" s="4">
        <v>42701</v>
      </c>
      <c r="E3242" s="3" t="s">
        <v>21</v>
      </c>
      <c r="F3242" s="3" t="s">
        <v>5328</v>
      </c>
      <c r="G3242" s="3" t="s">
        <v>1384</v>
      </c>
      <c r="H3242" s="5">
        <v>7068</v>
      </c>
      <c r="I3242" s="2">
        <v>3</v>
      </c>
      <c r="J3242" s="2">
        <v>6</v>
      </c>
      <c r="K3242" s="2">
        <v>-2.8271999999999999</v>
      </c>
      <c r="L3242" s="18" t="str">
        <f>VLOOKUP(F3242,'BD customers'!$1:$1048576,2,FALSE)</f>
        <v>David Wiener</v>
      </c>
      <c r="M3242" s="2">
        <f>MATCH(orders[[#This Row],[Product ID]],'BD product'!A:A,0)</f>
        <v>327</v>
      </c>
      <c r="N3242" s="2" t="str" cm="1">
        <f t="array" ref="N3242">INDEX('BD product'!A:D,M3242,2)</f>
        <v>Furniture</v>
      </c>
    </row>
    <row r="3243" spans="1:14" x14ac:dyDescent="0.3">
      <c r="A3243" s="3" t="s">
        <v>5331</v>
      </c>
      <c r="B3243" s="4">
        <v>42401</v>
      </c>
      <c r="C3243" s="12" t="str">
        <f t="shared" si="50"/>
        <v>2016/02</v>
      </c>
      <c r="D3243" s="4">
        <v>42403</v>
      </c>
      <c r="E3243" s="3" t="s">
        <v>64</v>
      </c>
      <c r="F3243" s="3" t="s">
        <v>1547</v>
      </c>
      <c r="G3243" s="3" t="s">
        <v>3425</v>
      </c>
      <c r="H3243" s="5">
        <v>5645</v>
      </c>
      <c r="I3243" s="2">
        <v>5</v>
      </c>
      <c r="J3243" s="2">
        <v>0</v>
      </c>
      <c r="K3243" s="2">
        <v>1.4677</v>
      </c>
      <c r="L3243" s="18" t="str">
        <f>VLOOKUP(F3243,'BD customers'!$1:$1048576,2,FALSE)</f>
        <v>Cyma Kinney</v>
      </c>
      <c r="M3243" s="2">
        <f>MATCH(orders[[#This Row],[Product ID]],'BD product'!A:A,0)</f>
        <v>1013</v>
      </c>
      <c r="N3243" s="2" t="str" cm="1">
        <f t="array" ref="N3243">INDEX('BD product'!A:D,M3243,2)</f>
        <v>Office Supplies</v>
      </c>
    </row>
    <row r="3244" spans="1:14" x14ac:dyDescent="0.3">
      <c r="A3244" s="3" t="s">
        <v>5332</v>
      </c>
      <c r="B3244" s="4">
        <v>42825</v>
      </c>
      <c r="C3244" s="12" t="str">
        <f t="shared" si="50"/>
        <v>2017/03</v>
      </c>
      <c r="D3244" s="4">
        <v>42830</v>
      </c>
      <c r="E3244" s="3" t="s">
        <v>11</v>
      </c>
      <c r="F3244" s="3" t="s">
        <v>1023</v>
      </c>
      <c r="G3244" s="3" t="s">
        <v>5128</v>
      </c>
      <c r="H3244" s="5">
        <v>13468</v>
      </c>
      <c r="I3244" s="2">
        <v>13</v>
      </c>
      <c r="J3244" s="2">
        <v>8</v>
      </c>
      <c r="K3244" s="2">
        <v>-22.895600000000002</v>
      </c>
      <c r="L3244" s="18" t="str">
        <f>VLOOKUP(F3244,'BD customers'!$1:$1048576,2,FALSE)</f>
        <v>Emily Grady</v>
      </c>
      <c r="M3244" s="2">
        <f>MATCH(orders[[#This Row],[Product ID]],'BD product'!A:A,0)</f>
        <v>1474</v>
      </c>
      <c r="N3244" s="2" t="str" cm="1">
        <f t="array" ref="N3244">INDEX('BD product'!A:D,M3244,2)</f>
        <v>Office Supplies</v>
      </c>
    </row>
    <row r="3245" spans="1:14" x14ac:dyDescent="0.3">
      <c r="A3245" s="3" t="s">
        <v>5333</v>
      </c>
      <c r="B3245" s="4">
        <v>43070</v>
      </c>
      <c r="C3245" s="12" t="str">
        <f t="shared" si="50"/>
        <v>2017/12</v>
      </c>
      <c r="D3245" s="4">
        <v>43074</v>
      </c>
      <c r="E3245" s="3" t="s">
        <v>21</v>
      </c>
      <c r="F3245" s="3" t="s">
        <v>5334</v>
      </c>
      <c r="G3245" s="3" t="s">
        <v>5335</v>
      </c>
      <c r="H3245" s="5">
        <v>2198</v>
      </c>
      <c r="I3245" s="2">
        <v>5</v>
      </c>
      <c r="J3245" s="2">
        <v>2</v>
      </c>
      <c r="K3245" s="2">
        <v>24.727499999999999</v>
      </c>
      <c r="L3245" s="18" t="str">
        <f>VLOOKUP(F3245,'BD customers'!$1:$1048576,2,FALSE)</f>
        <v>Sarah Jordon</v>
      </c>
      <c r="M3245" s="2">
        <f>MATCH(orders[[#This Row],[Product ID]],'BD product'!A:A,0)</f>
        <v>1516</v>
      </c>
      <c r="N3245" s="2" t="str" cm="1">
        <f t="array" ref="N3245">INDEX('BD product'!A:D,M3245,2)</f>
        <v>Technology</v>
      </c>
    </row>
    <row r="3246" spans="1:14" x14ac:dyDescent="0.3">
      <c r="A3246" s="3" t="s">
        <v>5333</v>
      </c>
      <c r="B3246" s="4">
        <v>43070</v>
      </c>
      <c r="C3246" s="12" t="str">
        <f t="shared" si="50"/>
        <v>2017/12</v>
      </c>
      <c r="D3246" s="4">
        <v>43074</v>
      </c>
      <c r="E3246" s="3" t="s">
        <v>21</v>
      </c>
      <c r="F3246" s="3" t="s">
        <v>5334</v>
      </c>
      <c r="G3246" s="3" t="s">
        <v>1265</v>
      </c>
      <c r="H3246" s="5">
        <v>317058</v>
      </c>
      <c r="I3246" s="2">
        <v>3</v>
      </c>
      <c r="J3246" s="2">
        <v>3</v>
      </c>
      <c r="K3246" s="2">
        <v>-18.117599999999999</v>
      </c>
      <c r="L3246" s="18" t="str">
        <f>VLOOKUP(F3246,'BD customers'!$1:$1048576,2,FALSE)</f>
        <v>Sarah Jordon</v>
      </c>
      <c r="M3246" s="2">
        <f>MATCH(orders[[#This Row],[Product ID]],'BD product'!A:A,0)</f>
        <v>293</v>
      </c>
      <c r="N3246" s="2" t="str" cm="1">
        <f t="array" ref="N3246">INDEX('BD product'!A:D,M3246,2)</f>
        <v>Furniture</v>
      </c>
    </row>
    <row r="3247" spans="1:14" x14ac:dyDescent="0.3">
      <c r="A3247" s="3" t="s">
        <v>5337</v>
      </c>
      <c r="B3247" s="4">
        <v>43079</v>
      </c>
      <c r="C3247" s="12" t="str">
        <f t="shared" si="50"/>
        <v>2017/12</v>
      </c>
      <c r="D3247" s="4">
        <v>43081</v>
      </c>
      <c r="E3247" s="3" t="s">
        <v>11</v>
      </c>
      <c r="F3247" s="3" t="s">
        <v>1225</v>
      </c>
      <c r="G3247" s="3" t="s">
        <v>3298</v>
      </c>
      <c r="H3247" s="5">
        <v>4908</v>
      </c>
      <c r="I3247" s="2">
        <v>3</v>
      </c>
      <c r="J3247" s="2">
        <v>0</v>
      </c>
      <c r="K3247" s="2">
        <v>0.49080000000000001</v>
      </c>
      <c r="L3247" s="18" t="str">
        <f>VLOOKUP(F3247,'BD customers'!$1:$1048576,2,FALSE)</f>
        <v>Ben Peterman</v>
      </c>
      <c r="M3247" s="2">
        <f>MATCH(orders[[#This Row],[Product ID]],'BD product'!A:A,0)</f>
        <v>962</v>
      </c>
      <c r="N3247" s="2" t="str" cm="1">
        <f t="array" ref="N3247">INDEX('BD product'!A:D,M3247,2)</f>
        <v>Technology</v>
      </c>
    </row>
    <row r="3248" spans="1:14" x14ac:dyDescent="0.3">
      <c r="A3248" s="3" t="s">
        <v>5337</v>
      </c>
      <c r="B3248" s="4">
        <v>43079</v>
      </c>
      <c r="C3248" s="12" t="str">
        <f t="shared" si="50"/>
        <v>2017/12</v>
      </c>
      <c r="D3248" s="4">
        <v>43081</v>
      </c>
      <c r="E3248" s="3" t="s">
        <v>11</v>
      </c>
      <c r="F3248" s="3" t="s">
        <v>1225</v>
      </c>
      <c r="G3248" s="3" t="s">
        <v>1620</v>
      </c>
      <c r="H3248" s="5">
        <v>3249</v>
      </c>
      <c r="I3248" s="2">
        <v>5</v>
      </c>
      <c r="J3248" s="2">
        <v>0</v>
      </c>
      <c r="K3248" s="2">
        <v>3.8988</v>
      </c>
      <c r="L3248" s="18" t="str">
        <f>VLOOKUP(F3248,'BD customers'!$1:$1048576,2,FALSE)</f>
        <v>Ben Peterman</v>
      </c>
      <c r="M3248" s="2">
        <f>MATCH(orders[[#This Row],[Product ID]],'BD product'!A:A,0)</f>
        <v>393</v>
      </c>
      <c r="N3248" s="2" t="str" cm="1">
        <f t="array" ref="N3248">INDEX('BD product'!A:D,M3248,2)</f>
        <v>Office Supplies</v>
      </c>
    </row>
    <row r="3249" spans="1:14" x14ac:dyDescent="0.3">
      <c r="A3249" s="3" t="s">
        <v>5337</v>
      </c>
      <c r="B3249" s="4">
        <v>43079</v>
      </c>
      <c r="C3249" s="12" t="str">
        <f t="shared" si="50"/>
        <v>2017/12</v>
      </c>
      <c r="D3249" s="4">
        <v>43081</v>
      </c>
      <c r="E3249" s="3" t="s">
        <v>11</v>
      </c>
      <c r="F3249" s="3" t="s">
        <v>1225</v>
      </c>
      <c r="G3249" s="3" t="s">
        <v>5338</v>
      </c>
      <c r="H3249" s="5">
        <v>1824</v>
      </c>
      <c r="I3249" s="2">
        <v>3</v>
      </c>
      <c r="J3249" s="2">
        <v>0</v>
      </c>
      <c r="K3249" s="2">
        <v>5.2896000000000001</v>
      </c>
      <c r="L3249" s="18" t="str">
        <f>VLOOKUP(F3249,'BD customers'!$1:$1048576,2,FALSE)</f>
        <v>Ben Peterman</v>
      </c>
      <c r="M3249" s="2">
        <f>MATCH(orders[[#This Row],[Product ID]],'BD product'!A:A,0)</f>
        <v>1517</v>
      </c>
      <c r="N3249" s="2" t="str" cm="1">
        <f t="array" ref="N3249">INDEX('BD product'!A:D,M3249,2)</f>
        <v>Office Supplies</v>
      </c>
    </row>
    <row r="3250" spans="1:14" x14ac:dyDescent="0.3">
      <c r="A3250" s="3" t="s">
        <v>5340</v>
      </c>
      <c r="B3250" s="4">
        <v>42630</v>
      </c>
      <c r="C3250" s="12" t="str">
        <f t="shared" si="50"/>
        <v>2016/09</v>
      </c>
      <c r="D3250" s="4">
        <v>42634</v>
      </c>
      <c r="E3250" s="3" t="s">
        <v>21</v>
      </c>
      <c r="F3250" s="3" t="s">
        <v>1028</v>
      </c>
      <c r="G3250" s="3" t="s">
        <v>5056</v>
      </c>
      <c r="H3250" s="5">
        <v>113888</v>
      </c>
      <c r="I3250" s="2">
        <v>2</v>
      </c>
      <c r="J3250" s="2">
        <v>2</v>
      </c>
      <c r="K3250" s="2">
        <v>9.9651999999999994</v>
      </c>
      <c r="L3250" s="18" t="str">
        <f>VLOOKUP(F3250,'BD customers'!$1:$1048576,2,FALSE)</f>
        <v>Sanjit Jacobs</v>
      </c>
      <c r="M3250" s="2">
        <f>MATCH(orders[[#This Row],[Product ID]],'BD product'!A:A,0)</f>
        <v>1461</v>
      </c>
      <c r="N3250" s="2" t="str" cm="1">
        <f t="array" ref="N3250">INDEX('BD product'!A:D,M3250,2)</f>
        <v>Furniture</v>
      </c>
    </row>
    <row r="3251" spans="1:14" x14ac:dyDescent="0.3">
      <c r="A3251" s="3" t="s">
        <v>5340</v>
      </c>
      <c r="B3251" s="4">
        <v>42630</v>
      </c>
      <c r="C3251" s="12" t="str">
        <f t="shared" si="50"/>
        <v>2016/09</v>
      </c>
      <c r="D3251" s="4">
        <v>42634</v>
      </c>
      <c r="E3251" s="3" t="s">
        <v>21</v>
      </c>
      <c r="F3251" s="3" t="s">
        <v>1028</v>
      </c>
      <c r="G3251" s="3" t="s">
        <v>2478</v>
      </c>
      <c r="H3251" s="5">
        <v>105584</v>
      </c>
      <c r="I3251" s="2">
        <v>2</v>
      </c>
      <c r="J3251" s="2">
        <v>2</v>
      </c>
      <c r="K3251" s="2">
        <v>7.9188000000000001</v>
      </c>
      <c r="L3251" s="18" t="str">
        <f>VLOOKUP(F3251,'BD customers'!$1:$1048576,2,FALSE)</f>
        <v>Sanjit Jacobs</v>
      </c>
      <c r="M3251" s="2">
        <f>MATCH(orders[[#This Row],[Product ID]],'BD product'!A:A,0)</f>
        <v>667</v>
      </c>
      <c r="N3251" s="2" t="str" cm="1">
        <f t="array" ref="N3251">INDEX('BD product'!A:D,M3251,2)</f>
        <v>Technology</v>
      </c>
    </row>
    <row r="3252" spans="1:14" x14ac:dyDescent="0.3">
      <c r="A3252" s="3" t="s">
        <v>5341</v>
      </c>
      <c r="B3252" s="4">
        <v>42727</v>
      </c>
      <c r="C3252" s="12" t="str">
        <f t="shared" si="50"/>
        <v>2016/12</v>
      </c>
      <c r="D3252" s="4">
        <v>42733</v>
      </c>
      <c r="E3252" s="3" t="s">
        <v>21</v>
      </c>
      <c r="F3252" s="3" t="s">
        <v>4022</v>
      </c>
      <c r="G3252" s="3" t="s">
        <v>3530</v>
      </c>
      <c r="H3252" s="5">
        <v>2485</v>
      </c>
      <c r="I3252" s="2">
        <v>7</v>
      </c>
      <c r="J3252" s="2">
        <v>0</v>
      </c>
      <c r="K3252" s="2">
        <v>11.679500000000001</v>
      </c>
      <c r="L3252" s="18" t="str">
        <f>VLOOKUP(F3252,'BD customers'!$1:$1048576,2,FALSE)</f>
        <v>Matt Collister</v>
      </c>
      <c r="M3252" s="2">
        <f>MATCH(orders[[#This Row],[Product ID]],'BD product'!A:A,0)</f>
        <v>1055</v>
      </c>
      <c r="N3252" s="2" t="str" cm="1">
        <f t="array" ref="N3252">INDEX('BD product'!A:D,M3252,2)</f>
        <v>Office Supplies</v>
      </c>
    </row>
    <row r="3253" spans="1:14" x14ac:dyDescent="0.3">
      <c r="A3253" s="3" t="s">
        <v>5342</v>
      </c>
      <c r="B3253" s="4">
        <v>42842</v>
      </c>
      <c r="C3253" s="12" t="str">
        <f t="shared" si="50"/>
        <v>2017/04</v>
      </c>
      <c r="D3253" s="4">
        <v>42844</v>
      </c>
      <c r="E3253" s="3" t="s">
        <v>64</v>
      </c>
      <c r="F3253" s="3" t="s">
        <v>5343</v>
      </c>
      <c r="G3253" s="3" t="s">
        <v>3397</v>
      </c>
      <c r="H3253" s="5">
        <v>60312</v>
      </c>
      <c r="I3253" s="2">
        <v>3</v>
      </c>
      <c r="J3253" s="2">
        <v>2</v>
      </c>
      <c r="K3253" s="2">
        <v>5.2773000000000003</v>
      </c>
      <c r="L3253" s="18" t="str">
        <f>VLOOKUP(F3253,'BD customers'!$1:$1048576,2,FALSE)</f>
        <v>Bruce Geld</v>
      </c>
      <c r="M3253" s="2">
        <f>MATCH(orders[[#This Row],[Product ID]],'BD product'!A:A,0)</f>
        <v>1003</v>
      </c>
      <c r="N3253" s="2" t="str" cm="1">
        <f t="array" ref="N3253">INDEX('BD product'!A:D,M3253,2)</f>
        <v>Furniture</v>
      </c>
    </row>
    <row r="3254" spans="1:14" x14ac:dyDescent="0.3">
      <c r="A3254" s="3" t="s">
        <v>5344</v>
      </c>
      <c r="B3254" s="4">
        <v>43035</v>
      </c>
      <c r="C3254" s="12" t="str">
        <f t="shared" si="50"/>
        <v>2017/10</v>
      </c>
      <c r="D3254" s="4">
        <v>43038</v>
      </c>
      <c r="E3254" s="3" t="s">
        <v>11</v>
      </c>
      <c r="F3254" s="3" t="s">
        <v>181</v>
      </c>
      <c r="G3254" s="3" t="s">
        <v>1726</v>
      </c>
      <c r="H3254" s="5">
        <v>7056</v>
      </c>
      <c r="I3254" s="2">
        <v>3</v>
      </c>
      <c r="J3254" s="2">
        <v>2</v>
      </c>
      <c r="K3254" s="2">
        <v>0.2205</v>
      </c>
      <c r="L3254" s="18" t="str">
        <f>VLOOKUP(F3254,'BD customers'!$1:$1048576,2,FALSE)</f>
        <v>Matt Abelman</v>
      </c>
      <c r="M3254" s="2">
        <f>MATCH(orders[[#This Row],[Product ID]],'BD product'!A:A,0)</f>
        <v>427</v>
      </c>
      <c r="N3254" s="2" t="str" cm="1">
        <f t="array" ref="N3254">INDEX('BD product'!A:D,M3254,2)</f>
        <v>Office Supplies</v>
      </c>
    </row>
    <row r="3255" spans="1:14" x14ac:dyDescent="0.3">
      <c r="A3255" s="3" t="s">
        <v>5344</v>
      </c>
      <c r="B3255" s="4">
        <v>43035</v>
      </c>
      <c r="C3255" s="12" t="str">
        <f t="shared" si="50"/>
        <v>2017/10</v>
      </c>
      <c r="D3255" s="4">
        <v>43038</v>
      </c>
      <c r="E3255" s="3" t="s">
        <v>11</v>
      </c>
      <c r="F3255" s="3" t="s">
        <v>181</v>
      </c>
      <c r="G3255" s="3" t="s">
        <v>4149</v>
      </c>
      <c r="H3255" s="5">
        <v>27184</v>
      </c>
      <c r="I3255" s="2">
        <v>2</v>
      </c>
      <c r="J3255" s="2">
        <v>2</v>
      </c>
      <c r="K3255" s="2">
        <v>2.0388000000000002</v>
      </c>
      <c r="L3255" s="18" t="str">
        <f>VLOOKUP(F3255,'BD customers'!$1:$1048576,2,FALSE)</f>
        <v>Matt Abelman</v>
      </c>
      <c r="M3255" s="2">
        <f>MATCH(orders[[#This Row],[Product ID]],'BD product'!A:A,0)</f>
        <v>1261</v>
      </c>
      <c r="N3255" s="2" t="str" cm="1">
        <f t="array" ref="N3255">INDEX('BD product'!A:D,M3255,2)</f>
        <v>Technology</v>
      </c>
    </row>
    <row r="3256" spans="1:14" x14ac:dyDescent="0.3">
      <c r="A3256" s="3" t="s">
        <v>5345</v>
      </c>
      <c r="B3256" s="4">
        <v>42559</v>
      </c>
      <c r="C3256" s="12" t="str">
        <f t="shared" si="50"/>
        <v>2016/07</v>
      </c>
      <c r="D3256" s="4">
        <v>42565</v>
      </c>
      <c r="E3256" s="3" t="s">
        <v>21</v>
      </c>
      <c r="F3256" s="3" t="s">
        <v>672</v>
      </c>
      <c r="G3256" s="3" t="s">
        <v>1039</v>
      </c>
      <c r="H3256" s="5">
        <v>107984</v>
      </c>
      <c r="I3256" s="2">
        <v>1</v>
      </c>
      <c r="J3256" s="2">
        <v>2</v>
      </c>
      <c r="K3256" s="2">
        <v>9.4486000000000008</v>
      </c>
      <c r="L3256" s="18" t="str">
        <f>VLOOKUP(F3256,'BD customers'!$1:$1048576,2,FALSE)</f>
        <v>Chris Cortes</v>
      </c>
      <c r="M3256" s="2">
        <f>MATCH(orders[[#This Row],[Product ID]],'BD product'!A:A,0)</f>
        <v>235</v>
      </c>
      <c r="N3256" s="2" t="str" cm="1">
        <f t="array" ref="N3256">INDEX('BD product'!A:D,M3256,2)</f>
        <v>Technology</v>
      </c>
    </row>
    <row r="3257" spans="1:14" x14ac:dyDescent="0.3">
      <c r="A3257" s="3" t="s">
        <v>5345</v>
      </c>
      <c r="B3257" s="4">
        <v>42559</v>
      </c>
      <c r="C3257" s="12" t="str">
        <f t="shared" si="50"/>
        <v>2016/07</v>
      </c>
      <c r="D3257" s="4">
        <v>42565</v>
      </c>
      <c r="E3257" s="3" t="s">
        <v>21</v>
      </c>
      <c r="F3257" s="3" t="s">
        <v>672</v>
      </c>
      <c r="G3257" s="3" t="s">
        <v>4040</v>
      </c>
      <c r="H3257" s="5">
        <v>19296</v>
      </c>
      <c r="I3257" s="2">
        <v>3</v>
      </c>
      <c r="J3257" s="2">
        <v>2</v>
      </c>
      <c r="K3257" s="2">
        <v>6.0299999999999999E-2</v>
      </c>
      <c r="L3257" s="18" t="str">
        <f>VLOOKUP(F3257,'BD customers'!$1:$1048576,2,FALSE)</f>
        <v>Chris Cortes</v>
      </c>
      <c r="M3257" s="2">
        <f>MATCH(orders[[#This Row],[Product ID]],'BD product'!A:A,0)</f>
        <v>1234</v>
      </c>
      <c r="N3257" s="2" t="str" cm="1">
        <f t="array" ref="N3257">INDEX('BD product'!A:D,M3257,2)</f>
        <v>Office Supplies</v>
      </c>
    </row>
    <row r="3258" spans="1:14" x14ac:dyDescent="0.3">
      <c r="A3258" s="3" t="s">
        <v>5346</v>
      </c>
      <c r="B3258" s="4">
        <v>42225</v>
      </c>
      <c r="C3258" s="12" t="str">
        <f t="shared" si="50"/>
        <v>2015/08</v>
      </c>
      <c r="D3258" s="4">
        <v>42230</v>
      </c>
      <c r="E3258" s="3" t="s">
        <v>21</v>
      </c>
      <c r="F3258" s="3" t="s">
        <v>225</v>
      </c>
      <c r="G3258" s="3" t="s">
        <v>2724</v>
      </c>
      <c r="H3258" s="5">
        <v>4608</v>
      </c>
      <c r="I3258" s="2">
        <v>2</v>
      </c>
      <c r="J3258" s="2">
        <v>2</v>
      </c>
      <c r="K3258" s="2">
        <v>1.6704000000000001</v>
      </c>
      <c r="L3258" s="18" t="str">
        <f>VLOOKUP(F3258,'BD customers'!$1:$1048576,2,FALSE)</f>
        <v>Ruben Ausman</v>
      </c>
      <c r="M3258" s="2">
        <f>MATCH(orders[[#This Row],[Product ID]],'BD product'!A:A,0)</f>
        <v>747</v>
      </c>
      <c r="N3258" s="2" t="str" cm="1">
        <f t="array" ref="N3258">INDEX('BD product'!A:D,M3258,2)</f>
        <v>Office Supplies</v>
      </c>
    </row>
    <row r="3259" spans="1:14" x14ac:dyDescent="0.3">
      <c r="A3259" s="3" t="s">
        <v>5347</v>
      </c>
      <c r="B3259" s="4">
        <v>42713</v>
      </c>
      <c r="C3259" s="12" t="str">
        <f t="shared" si="50"/>
        <v>2016/12</v>
      </c>
      <c r="D3259" s="4">
        <v>42718</v>
      </c>
      <c r="E3259" s="3" t="s">
        <v>11</v>
      </c>
      <c r="F3259" s="3" t="s">
        <v>556</v>
      </c>
      <c r="G3259" s="3" t="s">
        <v>3326</v>
      </c>
      <c r="H3259" s="5">
        <v>79974</v>
      </c>
      <c r="I3259" s="2">
        <v>3</v>
      </c>
      <c r="J3259" s="2">
        <v>4</v>
      </c>
      <c r="K3259" s="2">
        <v>-29.323799999999999</v>
      </c>
      <c r="L3259" s="18" t="str">
        <f>VLOOKUP(F3259,'BD customers'!$1:$1048576,2,FALSE)</f>
        <v>Damala Kotsonis</v>
      </c>
      <c r="M3259" s="2">
        <f>MATCH(orders[[#This Row],[Product ID]],'BD product'!A:A,0)</f>
        <v>974</v>
      </c>
      <c r="N3259" s="2" t="str" cm="1">
        <f t="array" ref="N3259">INDEX('BD product'!A:D,M3259,2)</f>
        <v>Furniture</v>
      </c>
    </row>
    <row r="3260" spans="1:14" x14ac:dyDescent="0.3">
      <c r="A3260" s="3" t="s">
        <v>5347</v>
      </c>
      <c r="B3260" s="4">
        <v>42713</v>
      </c>
      <c r="C3260" s="12" t="str">
        <f t="shared" si="50"/>
        <v>2016/12</v>
      </c>
      <c r="D3260" s="4">
        <v>42718</v>
      </c>
      <c r="E3260" s="3" t="s">
        <v>11</v>
      </c>
      <c r="F3260" s="3" t="s">
        <v>556</v>
      </c>
      <c r="G3260" s="3" t="s">
        <v>2578</v>
      </c>
      <c r="H3260" s="5">
        <v>2946</v>
      </c>
      <c r="I3260" s="2">
        <v>2</v>
      </c>
      <c r="J3260" s="2">
        <v>7</v>
      </c>
      <c r="K3260" s="2">
        <v>-2.0621999999999998</v>
      </c>
      <c r="L3260" s="18" t="str">
        <f>VLOOKUP(F3260,'BD customers'!$1:$1048576,2,FALSE)</f>
        <v>Damala Kotsonis</v>
      </c>
      <c r="M3260" s="2">
        <f>MATCH(orders[[#This Row],[Product ID]],'BD product'!A:A,0)</f>
        <v>698</v>
      </c>
      <c r="N3260" s="2" t="str" cm="1">
        <f t="array" ref="N3260">INDEX('BD product'!A:D,M3260,2)</f>
        <v>Office Supplies</v>
      </c>
    </row>
    <row r="3261" spans="1:14" x14ac:dyDescent="0.3">
      <c r="A3261" s="3" t="s">
        <v>5348</v>
      </c>
      <c r="B3261" s="4">
        <v>42687</v>
      </c>
      <c r="C3261" s="12" t="str">
        <f t="shared" si="50"/>
        <v>2016/11</v>
      </c>
      <c r="D3261" s="4">
        <v>42691</v>
      </c>
      <c r="E3261" s="3" t="s">
        <v>21</v>
      </c>
      <c r="F3261" s="3" t="s">
        <v>5349</v>
      </c>
      <c r="G3261" s="3" t="s">
        <v>1840</v>
      </c>
      <c r="H3261" s="5">
        <v>3136</v>
      </c>
      <c r="I3261" s="2">
        <v>2</v>
      </c>
      <c r="J3261" s="2">
        <v>8</v>
      </c>
      <c r="K3261" s="2">
        <v>-0.47039999999999998</v>
      </c>
      <c r="L3261" s="18" t="str">
        <f>VLOOKUP(F3261,'BD customers'!$1:$1048576,2,FALSE)</f>
        <v>Laurel Beltran</v>
      </c>
      <c r="M3261" s="2">
        <f>MATCH(orders[[#This Row],[Product ID]],'BD product'!A:A,0)</f>
        <v>462</v>
      </c>
      <c r="N3261" s="2" t="str" cm="1">
        <f t="array" ref="N3261">INDEX('BD product'!A:D,M3261,2)</f>
        <v>Office Supplies</v>
      </c>
    </row>
    <row r="3262" spans="1:14" x14ac:dyDescent="0.3">
      <c r="A3262" s="3" t="s">
        <v>5350</v>
      </c>
      <c r="B3262" s="4">
        <v>41957</v>
      </c>
      <c r="C3262" s="12" t="str">
        <f t="shared" si="50"/>
        <v>2014/11</v>
      </c>
      <c r="D3262" s="4">
        <v>41958</v>
      </c>
      <c r="E3262" s="3" t="s">
        <v>64</v>
      </c>
      <c r="F3262" s="3" t="s">
        <v>5351</v>
      </c>
      <c r="G3262" s="3" t="s">
        <v>5352</v>
      </c>
      <c r="H3262" s="5">
        <v>20736</v>
      </c>
      <c r="I3262" s="2">
        <v>4</v>
      </c>
      <c r="J3262" s="2">
        <v>2</v>
      </c>
      <c r="K3262" s="2">
        <v>7.2576000000000001</v>
      </c>
      <c r="L3262" s="18" t="str">
        <f>VLOOKUP(F3262,'BD customers'!$1:$1048576,2,FALSE)</f>
        <v>Candace McMahon</v>
      </c>
      <c r="M3262" s="2">
        <f>MATCH(orders[[#This Row],[Product ID]],'BD product'!A:A,0)</f>
        <v>1518</v>
      </c>
      <c r="N3262" s="2" t="str" cm="1">
        <f t="array" ref="N3262">INDEX('BD product'!A:D,M3262,2)</f>
        <v>Office Supplies</v>
      </c>
    </row>
    <row r="3263" spans="1:14" x14ac:dyDescent="0.3">
      <c r="A3263" s="3" t="s">
        <v>5354</v>
      </c>
      <c r="B3263" s="4">
        <v>41960</v>
      </c>
      <c r="C3263" s="12" t="str">
        <f t="shared" si="50"/>
        <v>2014/11</v>
      </c>
      <c r="D3263" s="4">
        <v>41962</v>
      </c>
      <c r="E3263" s="3" t="s">
        <v>64</v>
      </c>
      <c r="F3263" s="3" t="s">
        <v>1245</v>
      </c>
      <c r="G3263" s="3" t="s">
        <v>3294</v>
      </c>
      <c r="H3263" s="5">
        <v>9998</v>
      </c>
      <c r="I3263" s="2">
        <v>2</v>
      </c>
      <c r="J3263" s="2">
        <v>0</v>
      </c>
      <c r="K3263" s="2">
        <v>7.9984000000000002</v>
      </c>
      <c r="L3263" s="18" t="str">
        <f>VLOOKUP(F3263,'BD customers'!$1:$1048576,2,FALSE)</f>
        <v>Thomas Seio</v>
      </c>
      <c r="M3263" s="2">
        <f>MATCH(orders[[#This Row],[Product ID]],'BD product'!A:A,0)</f>
        <v>961</v>
      </c>
      <c r="N3263" s="2" t="str" cm="1">
        <f t="array" ref="N3263">INDEX('BD product'!A:D,M3263,2)</f>
        <v>Technology</v>
      </c>
    </row>
    <row r="3264" spans="1:14" x14ac:dyDescent="0.3">
      <c r="A3264" s="3" t="s">
        <v>5354</v>
      </c>
      <c r="B3264" s="4">
        <v>41960</v>
      </c>
      <c r="C3264" s="12" t="str">
        <f t="shared" si="50"/>
        <v>2014/11</v>
      </c>
      <c r="D3264" s="4">
        <v>41962</v>
      </c>
      <c r="E3264" s="3" t="s">
        <v>64</v>
      </c>
      <c r="F3264" s="3" t="s">
        <v>1245</v>
      </c>
      <c r="G3264" s="3" t="s">
        <v>2450</v>
      </c>
      <c r="H3264" s="5">
        <v>73395</v>
      </c>
      <c r="I3264" s="2">
        <v>7</v>
      </c>
      <c r="J3264" s="2">
        <v>0</v>
      </c>
      <c r="K3264" s="2">
        <v>35.229599999999998</v>
      </c>
      <c r="L3264" s="18" t="str">
        <f>VLOOKUP(F3264,'BD customers'!$1:$1048576,2,FALSE)</f>
        <v>Thomas Seio</v>
      </c>
      <c r="M3264" s="2">
        <f>MATCH(orders[[#This Row],[Product ID]],'BD product'!A:A,0)</f>
        <v>658</v>
      </c>
      <c r="N3264" s="2" t="str" cm="1">
        <f t="array" ref="N3264">INDEX('BD product'!A:D,M3264,2)</f>
        <v>Office Supplies</v>
      </c>
    </row>
    <row r="3265" spans="1:14" x14ac:dyDescent="0.3">
      <c r="A3265" s="3" t="s">
        <v>5354</v>
      </c>
      <c r="B3265" s="4">
        <v>41960</v>
      </c>
      <c r="C3265" s="12" t="str">
        <f t="shared" si="50"/>
        <v>2014/11</v>
      </c>
      <c r="D3265" s="4">
        <v>41962</v>
      </c>
      <c r="E3265" s="3" t="s">
        <v>64</v>
      </c>
      <c r="F3265" s="3" t="s">
        <v>1245</v>
      </c>
      <c r="G3265" s="3" t="s">
        <v>4883</v>
      </c>
      <c r="H3265" s="5">
        <v>24144</v>
      </c>
      <c r="I3265" s="2">
        <v>3</v>
      </c>
      <c r="J3265" s="2">
        <v>0</v>
      </c>
      <c r="K3265" s="2">
        <v>7.2431999999999999</v>
      </c>
      <c r="L3265" s="18" t="str">
        <f>VLOOKUP(F3265,'BD customers'!$1:$1048576,2,FALSE)</f>
        <v>Thomas Seio</v>
      </c>
      <c r="M3265" s="2">
        <f>MATCH(orders[[#This Row],[Product ID]],'BD product'!A:A,0)</f>
        <v>1431</v>
      </c>
      <c r="N3265" s="2" t="str" cm="1">
        <f t="array" ref="N3265">INDEX('BD product'!A:D,M3265,2)</f>
        <v>Office Supplies</v>
      </c>
    </row>
    <row r="3266" spans="1:14" x14ac:dyDescent="0.3">
      <c r="A3266" s="3" t="s">
        <v>5355</v>
      </c>
      <c r="B3266" s="4">
        <v>42433</v>
      </c>
      <c r="C3266" s="12" t="str">
        <f t="shared" ref="C3266:C3329" si="51">TEXT(B3266,"aaaa/mm")</f>
        <v>2016/03</v>
      </c>
      <c r="D3266" s="4">
        <v>42437</v>
      </c>
      <c r="E3266" s="3" t="s">
        <v>11</v>
      </c>
      <c r="F3266" s="3" t="s">
        <v>4123</v>
      </c>
      <c r="G3266" s="3" t="s">
        <v>3503</v>
      </c>
      <c r="H3266" s="5">
        <v>1008</v>
      </c>
      <c r="I3266" s="2">
        <v>4</v>
      </c>
      <c r="J3266" s="2">
        <v>2</v>
      </c>
      <c r="K3266" s="2">
        <v>0.3528</v>
      </c>
      <c r="L3266" s="18" t="str">
        <f>VLOOKUP(F3266,'BD customers'!$1:$1048576,2,FALSE)</f>
        <v>Randy Ferguson</v>
      </c>
      <c r="M3266" s="2">
        <f>MATCH(orders[[#This Row],[Product ID]],'BD product'!A:A,0)</f>
        <v>1044</v>
      </c>
      <c r="N3266" s="2" t="str" cm="1">
        <f t="array" ref="N3266">INDEX('BD product'!A:D,M3266,2)</f>
        <v>Office Supplies</v>
      </c>
    </row>
    <row r="3267" spans="1:14" x14ac:dyDescent="0.3">
      <c r="A3267" s="3" t="s">
        <v>5356</v>
      </c>
      <c r="B3267" s="4">
        <v>41923</v>
      </c>
      <c r="C3267" s="12" t="str">
        <f t="shared" si="51"/>
        <v>2014/10</v>
      </c>
      <c r="D3267" s="4">
        <v>41927</v>
      </c>
      <c r="E3267" s="3" t="s">
        <v>21</v>
      </c>
      <c r="F3267" s="3" t="s">
        <v>933</v>
      </c>
      <c r="G3267" s="3" t="s">
        <v>2646</v>
      </c>
      <c r="H3267" s="5">
        <v>281904</v>
      </c>
      <c r="I3267" s="2">
        <v>2</v>
      </c>
      <c r="J3267" s="2">
        <v>2</v>
      </c>
      <c r="K3267" s="2">
        <v>10.571400000000001</v>
      </c>
      <c r="L3267" s="18" t="str">
        <f>VLOOKUP(F3267,'BD customers'!$1:$1048576,2,FALSE)</f>
        <v>Jill Fjeld</v>
      </c>
      <c r="M3267" s="2">
        <f>MATCH(orders[[#This Row],[Product ID]],'BD product'!A:A,0)</f>
        <v>720</v>
      </c>
      <c r="N3267" s="2" t="str" cm="1">
        <f t="array" ref="N3267">INDEX('BD product'!A:D,M3267,2)</f>
        <v>Office Supplies</v>
      </c>
    </row>
    <row r="3268" spans="1:14" x14ac:dyDescent="0.3">
      <c r="A3268" s="3" t="s">
        <v>5356</v>
      </c>
      <c r="B3268" s="4">
        <v>41923</v>
      </c>
      <c r="C3268" s="12" t="str">
        <f t="shared" si="51"/>
        <v>2014/10</v>
      </c>
      <c r="D3268" s="4">
        <v>41927</v>
      </c>
      <c r="E3268" s="3" t="s">
        <v>21</v>
      </c>
      <c r="F3268" s="3" t="s">
        <v>933</v>
      </c>
      <c r="G3268" s="3" t="s">
        <v>2156</v>
      </c>
      <c r="H3268" s="5">
        <v>201432</v>
      </c>
      <c r="I3268" s="2">
        <v>3</v>
      </c>
      <c r="J3268" s="2">
        <v>2</v>
      </c>
      <c r="K3268" s="2">
        <v>67.9833</v>
      </c>
      <c r="L3268" s="18" t="str">
        <f>VLOOKUP(F3268,'BD customers'!$1:$1048576,2,FALSE)</f>
        <v>Jill Fjeld</v>
      </c>
      <c r="M3268" s="2">
        <f>MATCH(orders[[#This Row],[Product ID]],'BD product'!A:A,0)</f>
        <v>558</v>
      </c>
      <c r="N3268" s="2" t="str" cm="1">
        <f t="array" ref="N3268">INDEX('BD product'!A:D,M3268,2)</f>
        <v>Office Supplies</v>
      </c>
    </row>
    <row r="3269" spans="1:14" x14ac:dyDescent="0.3">
      <c r="A3269" s="3" t="s">
        <v>5357</v>
      </c>
      <c r="B3269" s="4">
        <v>41781</v>
      </c>
      <c r="C3269" s="12" t="str">
        <f t="shared" si="51"/>
        <v>2014/05</v>
      </c>
      <c r="D3269" s="4">
        <v>41788</v>
      </c>
      <c r="E3269" s="3" t="s">
        <v>21</v>
      </c>
      <c r="F3269" s="3" t="s">
        <v>5358</v>
      </c>
      <c r="G3269" s="3" t="s">
        <v>2602</v>
      </c>
      <c r="H3269" s="5">
        <v>13598</v>
      </c>
      <c r="I3269" s="2">
        <v>2</v>
      </c>
      <c r="J3269" s="2">
        <v>0</v>
      </c>
      <c r="K3269" s="2">
        <v>3.3995000000000002</v>
      </c>
      <c r="L3269" s="18" t="str">
        <f>VLOOKUP(F3269,'BD customers'!$1:$1048576,2,FALSE)</f>
        <v>Evan Henry</v>
      </c>
      <c r="M3269" s="2">
        <f>MATCH(orders[[#This Row],[Product ID]],'BD product'!A:A,0)</f>
        <v>706</v>
      </c>
      <c r="N3269" s="2" t="str" cm="1">
        <f t="array" ref="N3269">INDEX('BD product'!A:D,M3269,2)</f>
        <v>Technology</v>
      </c>
    </row>
    <row r="3270" spans="1:14" x14ac:dyDescent="0.3">
      <c r="A3270" s="3" t="s">
        <v>5357</v>
      </c>
      <c r="B3270" s="4">
        <v>41781</v>
      </c>
      <c r="C3270" s="12" t="str">
        <f t="shared" si="51"/>
        <v>2014/05</v>
      </c>
      <c r="D3270" s="4">
        <v>41788</v>
      </c>
      <c r="E3270" s="3" t="s">
        <v>21</v>
      </c>
      <c r="F3270" s="3" t="s">
        <v>5358</v>
      </c>
      <c r="G3270" s="3" t="s">
        <v>5359</v>
      </c>
      <c r="H3270" s="5">
        <v>4495</v>
      </c>
      <c r="I3270" s="2">
        <v>1</v>
      </c>
      <c r="J3270" s="2">
        <v>0</v>
      </c>
      <c r="K3270" s="2">
        <v>1.2585999999999999</v>
      </c>
      <c r="L3270" s="18" t="str">
        <f>VLOOKUP(F3270,'BD customers'!$1:$1048576,2,FALSE)</f>
        <v>Evan Henry</v>
      </c>
      <c r="M3270" s="2">
        <f>MATCH(orders[[#This Row],[Product ID]],'BD product'!A:A,0)</f>
        <v>1519</v>
      </c>
      <c r="N3270" s="2" t="str" cm="1">
        <f t="array" ref="N3270">INDEX('BD product'!A:D,M3270,2)</f>
        <v>Technology</v>
      </c>
    </row>
    <row r="3271" spans="1:14" x14ac:dyDescent="0.3">
      <c r="A3271" s="3" t="s">
        <v>5361</v>
      </c>
      <c r="B3271" s="4">
        <v>41835</v>
      </c>
      <c r="C3271" s="12" t="str">
        <f t="shared" si="51"/>
        <v>2014/07</v>
      </c>
      <c r="D3271" s="4">
        <v>41839</v>
      </c>
      <c r="E3271" s="3" t="s">
        <v>21</v>
      </c>
      <c r="F3271" s="3" t="s">
        <v>524</v>
      </c>
      <c r="G3271" s="3" t="s">
        <v>4871</v>
      </c>
      <c r="H3271" s="5">
        <v>297</v>
      </c>
      <c r="I3271" s="2">
        <v>3</v>
      </c>
      <c r="J3271" s="2">
        <v>0</v>
      </c>
      <c r="K3271" s="2">
        <v>1.3068</v>
      </c>
      <c r="L3271" s="18" t="str">
        <f>VLOOKUP(F3271,'BD customers'!$1:$1048576,2,FALSE)</f>
        <v>Victoria Wilson</v>
      </c>
      <c r="M3271" s="2">
        <f>MATCH(orders[[#This Row],[Product ID]],'BD product'!A:A,0)</f>
        <v>1427</v>
      </c>
      <c r="N3271" s="2" t="str" cm="1">
        <f t="array" ref="N3271">INDEX('BD product'!A:D,M3271,2)</f>
        <v>Technology</v>
      </c>
    </row>
    <row r="3272" spans="1:14" x14ac:dyDescent="0.3">
      <c r="A3272" s="3" t="s">
        <v>5361</v>
      </c>
      <c r="B3272" s="4">
        <v>41835</v>
      </c>
      <c r="C3272" s="12" t="str">
        <f t="shared" si="51"/>
        <v>2014/07</v>
      </c>
      <c r="D3272" s="4">
        <v>41839</v>
      </c>
      <c r="E3272" s="3" t="s">
        <v>21</v>
      </c>
      <c r="F3272" s="3" t="s">
        <v>524</v>
      </c>
      <c r="G3272" s="3" t="s">
        <v>286</v>
      </c>
      <c r="H3272" s="5">
        <v>654</v>
      </c>
      <c r="I3272" s="2">
        <v>3</v>
      </c>
      <c r="J3272" s="2">
        <v>0</v>
      </c>
      <c r="K3272" s="2">
        <v>2.6814</v>
      </c>
      <c r="L3272" s="18" t="str">
        <f>VLOOKUP(F3272,'BD customers'!$1:$1048576,2,FALSE)</f>
        <v>Victoria Wilson</v>
      </c>
      <c r="M3272" s="2">
        <f>MATCH(orders[[#This Row],[Product ID]],'BD product'!A:A,0)</f>
        <v>54</v>
      </c>
      <c r="N3272" s="2" t="str" cm="1">
        <f t="array" ref="N3272">INDEX('BD product'!A:D,M3272,2)</f>
        <v>Office Supplies</v>
      </c>
    </row>
    <row r="3273" spans="1:14" x14ac:dyDescent="0.3">
      <c r="A3273" s="3" t="s">
        <v>5362</v>
      </c>
      <c r="B3273" s="4">
        <v>42365</v>
      </c>
      <c r="C3273" s="12" t="str">
        <f t="shared" si="51"/>
        <v>2015/12</v>
      </c>
      <c r="D3273" s="4">
        <v>42367</v>
      </c>
      <c r="E3273" s="3" t="s">
        <v>11</v>
      </c>
      <c r="F3273" s="3" t="s">
        <v>4686</v>
      </c>
      <c r="G3273" s="3" t="s">
        <v>4871</v>
      </c>
      <c r="H3273" s="5">
        <v>792</v>
      </c>
      <c r="I3273" s="2">
        <v>8</v>
      </c>
      <c r="J3273" s="2">
        <v>0</v>
      </c>
      <c r="K3273" s="2">
        <v>3.4847999999999999</v>
      </c>
      <c r="L3273" s="18" t="str">
        <f>VLOOKUP(F3273,'BD customers'!$1:$1048576,2,FALSE)</f>
        <v>Kean Nguyen</v>
      </c>
      <c r="M3273" s="2">
        <f>MATCH(orders[[#This Row],[Product ID]],'BD product'!A:A,0)</f>
        <v>1427</v>
      </c>
      <c r="N3273" s="2" t="str" cm="1">
        <f t="array" ref="N3273">INDEX('BD product'!A:D,M3273,2)</f>
        <v>Technology</v>
      </c>
    </row>
    <row r="3274" spans="1:14" x14ac:dyDescent="0.3">
      <c r="A3274" s="3" t="s">
        <v>5363</v>
      </c>
      <c r="B3274" s="4">
        <v>42044</v>
      </c>
      <c r="C3274" s="12" t="str">
        <f t="shared" si="51"/>
        <v>2015/02</v>
      </c>
      <c r="D3274" s="4">
        <v>42051</v>
      </c>
      <c r="E3274" s="3" t="s">
        <v>21</v>
      </c>
      <c r="F3274" s="3" t="s">
        <v>5334</v>
      </c>
      <c r="G3274" s="3" t="s">
        <v>134</v>
      </c>
      <c r="H3274" s="5">
        <v>20392</v>
      </c>
      <c r="I3274" s="2">
        <v>5</v>
      </c>
      <c r="J3274" s="2">
        <v>2</v>
      </c>
      <c r="K3274" s="2">
        <v>2.2940999999999998</v>
      </c>
      <c r="L3274" s="18" t="str">
        <f>VLOOKUP(F3274,'BD customers'!$1:$1048576,2,FALSE)</f>
        <v>Sarah Jordon</v>
      </c>
      <c r="M3274" s="2">
        <f>MATCH(orders[[#This Row],[Product ID]],'BD product'!A:A,0)</f>
        <v>25</v>
      </c>
      <c r="N3274" s="2" t="str" cm="1">
        <f t="array" ref="N3274">INDEX('BD product'!A:D,M3274,2)</f>
        <v>Furniture</v>
      </c>
    </row>
    <row r="3275" spans="1:14" x14ac:dyDescent="0.3">
      <c r="A3275" s="3" t="s">
        <v>5364</v>
      </c>
      <c r="B3275" s="4">
        <v>42863</v>
      </c>
      <c r="C3275" s="12" t="str">
        <f t="shared" si="51"/>
        <v>2017/05</v>
      </c>
      <c r="D3275" s="4">
        <v>42867</v>
      </c>
      <c r="E3275" s="3" t="s">
        <v>21</v>
      </c>
      <c r="F3275" s="3" t="s">
        <v>1443</v>
      </c>
      <c r="G3275" s="3" t="s">
        <v>3099</v>
      </c>
      <c r="H3275" s="5">
        <v>3359952</v>
      </c>
      <c r="I3275" s="2">
        <v>6</v>
      </c>
      <c r="J3275" s="2">
        <v>2</v>
      </c>
      <c r="K3275" s="2">
        <v>104.99850000000001</v>
      </c>
      <c r="L3275" s="18" t="str">
        <f>VLOOKUP(F3275,'BD customers'!$1:$1048576,2,FALSE)</f>
        <v>Penelope Sewall</v>
      </c>
      <c r="M3275" s="2">
        <f>MATCH(orders[[#This Row],[Product ID]],'BD product'!A:A,0)</f>
        <v>892</v>
      </c>
      <c r="N3275" s="2" t="str" cm="1">
        <f t="array" ref="N3275">INDEX('BD product'!A:D,M3275,2)</f>
        <v>Technology</v>
      </c>
    </row>
    <row r="3276" spans="1:14" x14ac:dyDescent="0.3">
      <c r="A3276" s="3" t="s">
        <v>5365</v>
      </c>
      <c r="B3276" s="4">
        <v>43041</v>
      </c>
      <c r="C3276" s="12" t="str">
        <f t="shared" si="51"/>
        <v>2017/11</v>
      </c>
      <c r="D3276" s="4">
        <v>43045</v>
      </c>
      <c r="E3276" s="3" t="s">
        <v>21</v>
      </c>
      <c r="F3276" s="3" t="s">
        <v>2553</v>
      </c>
      <c r="G3276" s="3" t="s">
        <v>2955</v>
      </c>
      <c r="H3276" s="5">
        <v>1824</v>
      </c>
      <c r="I3276" s="2">
        <v>3</v>
      </c>
      <c r="J3276" s="2">
        <v>0</v>
      </c>
      <c r="K3276" s="2">
        <v>9.1200000000000003E-2</v>
      </c>
      <c r="L3276" s="18" t="str">
        <f>VLOOKUP(F3276,'BD customers'!$1:$1048576,2,FALSE)</f>
        <v>Kalyca Meade</v>
      </c>
      <c r="M3276" s="2">
        <f>MATCH(orders[[#This Row],[Product ID]],'BD product'!A:A,0)</f>
        <v>831</v>
      </c>
      <c r="N3276" s="2" t="str" cm="1">
        <f t="array" ref="N3276">INDEX('BD product'!A:D,M3276,2)</f>
        <v>Office Supplies</v>
      </c>
    </row>
    <row r="3277" spans="1:14" x14ac:dyDescent="0.3">
      <c r="A3277" s="3" t="s">
        <v>5365</v>
      </c>
      <c r="B3277" s="4">
        <v>43041</v>
      </c>
      <c r="C3277" s="12" t="str">
        <f t="shared" si="51"/>
        <v>2017/11</v>
      </c>
      <c r="D3277" s="4">
        <v>43045</v>
      </c>
      <c r="E3277" s="3" t="s">
        <v>21</v>
      </c>
      <c r="F3277" s="3" t="s">
        <v>2553</v>
      </c>
      <c r="G3277" s="3" t="s">
        <v>850</v>
      </c>
      <c r="H3277" s="5">
        <v>2778</v>
      </c>
      <c r="I3277" s="2">
        <v>6</v>
      </c>
      <c r="J3277" s="2">
        <v>0</v>
      </c>
      <c r="K3277" s="2">
        <v>9.1674000000000007</v>
      </c>
      <c r="L3277" s="18" t="str">
        <f>VLOOKUP(F3277,'BD customers'!$1:$1048576,2,FALSE)</f>
        <v>Kalyca Meade</v>
      </c>
      <c r="M3277" s="2">
        <f>MATCH(orders[[#This Row],[Product ID]],'BD product'!A:A,0)</f>
        <v>184</v>
      </c>
      <c r="N3277" s="2" t="str" cm="1">
        <f t="array" ref="N3277">INDEX('BD product'!A:D,M3277,2)</f>
        <v>Office Supplies</v>
      </c>
    </row>
    <row r="3278" spans="1:14" x14ac:dyDescent="0.3">
      <c r="A3278" s="3" t="s">
        <v>5366</v>
      </c>
      <c r="B3278" s="4">
        <v>41734</v>
      </c>
      <c r="C3278" s="12" t="str">
        <f t="shared" si="51"/>
        <v>2014/04</v>
      </c>
      <c r="D3278" s="4">
        <v>41738</v>
      </c>
      <c r="E3278" s="3" t="s">
        <v>11</v>
      </c>
      <c r="F3278" s="3" t="s">
        <v>4542</v>
      </c>
      <c r="G3278" s="3" t="s">
        <v>1456</v>
      </c>
      <c r="H3278" s="5">
        <v>2296</v>
      </c>
      <c r="I3278" s="2">
        <v>7</v>
      </c>
      <c r="J3278" s="2">
        <v>0</v>
      </c>
      <c r="K3278" s="2">
        <v>7.5768000000000004</v>
      </c>
      <c r="L3278" s="18" t="str">
        <f>VLOOKUP(F3278,'BD customers'!$1:$1048576,2,FALSE)</f>
        <v>Greg Maxwell</v>
      </c>
      <c r="M3278" s="2">
        <f>MATCH(orders[[#This Row],[Product ID]],'BD product'!A:A,0)</f>
        <v>348</v>
      </c>
      <c r="N3278" s="2" t="str" cm="1">
        <f t="array" ref="N3278">INDEX('BD product'!A:D,M3278,2)</f>
        <v>Office Supplies</v>
      </c>
    </row>
    <row r="3279" spans="1:14" x14ac:dyDescent="0.3">
      <c r="A3279" s="3" t="s">
        <v>5366</v>
      </c>
      <c r="B3279" s="4">
        <v>41734</v>
      </c>
      <c r="C3279" s="12" t="str">
        <f t="shared" si="51"/>
        <v>2014/04</v>
      </c>
      <c r="D3279" s="4">
        <v>41738</v>
      </c>
      <c r="E3279" s="3" t="s">
        <v>11</v>
      </c>
      <c r="F3279" s="3" t="s">
        <v>4542</v>
      </c>
      <c r="G3279" s="3" t="s">
        <v>3706</v>
      </c>
      <c r="H3279" s="5">
        <v>2899</v>
      </c>
      <c r="I3279" s="2">
        <v>1</v>
      </c>
      <c r="J3279" s="2">
        <v>0</v>
      </c>
      <c r="K3279" s="2">
        <v>8.4070999999999998</v>
      </c>
      <c r="L3279" s="18" t="str">
        <f>VLOOKUP(F3279,'BD customers'!$1:$1048576,2,FALSE)</f>
        <v>Greg Maxwell</v>
      </c>
      <c r="M3279" s="2">
        <f>MATCH(orders[[#This Row],[Product ID]],'BD product'!A:A,0)</f>
        <v>1131</v>
      </c>
      <c r="N3279" s="2" t="str" cm="1">
        <f t="array" ref="N3279">INDEX('BD product'!A:D,M3279,2)</f>
        <v>Technology</v>
      </c>
    </row>
    <row r="3280" spans="1:14" x14ac:dyDescent="0.3">
      <c r="A3280" s="3" t="s">
        <v>5366</v>
      </c>
      <c r="B3280" s="4">
        <v>41734</v>
      </c>
      <c r="C3280" s="12" t="str">
        <f t="shared" si="51"/>
        <v>2014/04</v>
      </c>
      <c r="D3280" s="4">
        <v>41738</v>
      </c>
      <c r="E3280" s="3" t="s">
        <v>11</v>
      </c>
      <c r="F3280" s="3" t="s">
        <v>4542</v>
      </c>
      <c r="G3280" s="3" t="s">
        <v>991</v>
      </c>
      <c r="H3280" s="5">
        <v>1296</v>
      </c>
      <c r="I3280" s="2">
        <v>2</v>
      </c>
      <c r="J3280" s="2">
        <v>0</v>
      </c>
      <c r="K3280" s="2">
        <v>6.3503999999999996</v>
      </c>
      <c r="L3280" s="18" t="str">
        <f>VLOOKUP(F3280,'BD customers'!$1:$1048576,2,FALSE)</f>
        <v>Greg Maxwell</v>
      </c>
      <c r="M3280" s="2">
        <f>MATCH(orders[[#This Row],[Product ID]],'BD product'!A:A,0)</f>
        <v>221</v>
      </c>
      <c r="N3280" s="2" t="str" cm="1">
        <f t="array" ref="N3280">INDEX('BD product'!A:D,M3280,2)</f>
        <v>Office Supplies</v>
      </c>
    </row>
    <row r="3281" spans="1:14" x14ac:dyDescent="0.3">
      <c r="A3281" s="3" t="s">
        <v>5366</v>
      </c>
      <c r="B3281" s="4">
        <v>41734</v>
      </c>
      <c r="C3281" s="12" t="str">
        <f t="shared" si="51"/>
        <v>2014/04</v>
      </c>
      <c r="D3281" s="4">
        <v>41738</v>
      </c>
      <c r="E3281" s="3" t="s">
        <v>11</v>
      </c>
      <c r="F3281" s="3" t="s">
        <v>4542</v>
      </c>
      <c r="G3281" s="3" t="s">
        <v>3954</v>
      </c>
      <c r="H3281" s="5">
        <v>2296</v>
      </c>
      <c r="I3281" s="2">
        <v>7</v>
      </c>
      <c r="J3281" s="2">
        <v>0</v>
      </c>
      <c r="K3281" s="2">
        <v>6.6584000000000003</v>
      </c>
      <c r="L3281" s="18" t="str">
        <f>VLOOKUP(F3281,'BD customers'!$1:$1048576,2,FALSE)</f>
        <v>Greg Maxwell</v>
      </c>
      <c r="M3281" s="2">
        <f>MATCH(orders[[#This Row],[Product ID]],'BD product'!A:A,0)</f>
        <v>1212</v>
      </c>
      <c r="N3281" s="2" t="str" cm="1">
        <f t="array" ref="N3281">INDEX('BD product'!A:D,M3281,2)</f>
        <v>Office Supplies</v>
      </c>
    </row>
    <row r="3282" spans="1:14" x14ac:dyDescent="0.3">
      <c r="A3282" s="3" t="s">
        <v>5366</v>
      </c>
      <c r="B3282" s="4">
        <v>41734</v>
      </c>
      <c r="C3282" s="12" t="str">
        <f t="shared" si="51"/>
        <v>2014/04</v>
      </c>
      <c r="D3282" s="4">
        <v>41738</v>
      </c>
      <c r="E3282" s="3" t="s">
        <v>11</v>
      </c>
      <c r="F3282" s="3" t="s">
        <v>4542</v>
      </c>
      <c r="G3282" s="3" t="s">
        <v>1854</v>
      </c>
      <c r="H3282" s="5">
        <v>416405</v>
      </c>
      <c r="I3282" s="2">
        <v>5</v>
      </c>
      <c r="J3282" s="2">
        <v>0</v>
      </c>
      <c r="K3282" s="2">
        <v>8.3280999999999992</v>
      </c>
      <c r="L3282" s="18" t="str">
        <f>VLOOKUP(F3282,'BD customers'!$1:$1048576,2,FALSE)</f>
        <v>Greg Maxwell</v>
      </c>
      <c r="M3282" s="2">
        <f>MATCH(orders[[#This Row],[Product ID]],'BD product'!A:A,0)</f>
        <v>467</v>
      </c>
      <c r="N3282" s="2" t="str" cm="1">
        <f t="array" ref="N3282">INDEX('BD product'!A:D,M3282,2)</f>
        <v>Office Supplies</v>
      </c>
    </row>
    <row r="3283" spans="1:14" x14ac:dyDescent="0.3">
      <c r="A3283" s="3" t="s">
        <v>5367</v>
      </c>
      <c r="B3283" s="4">
        <v>41899</v>
      </c>
      <c r="C3283" s="12" t="str">
        <f t="shared" si="51"/>
        <v>2014/09</v>
      </c>
      <c r="D3283" s="4">
        <v>41906</v>
      </c>
      <c r="E3283" s="3" t="s">
        <v>21</v>
      </c>
      <c r="F3283" s="3" t="s">
        <v>3283</v>
      </c>
      <c r="G3283" s="3" t="s">
        <v>3437</v>
      </c>
      <c r="H3283" s="5">
        <v>47984</v>
      </c>
      <c r="I3283" s="2">
        <v>2</v>
      </c>
      <c r="J3283" s="2">
        <v>2</v>
      </c>
      <c r="K3283" s="2">
        <v>13.195600000000001</v>
      </c>
      <c r="L3283" s="18" t="str">
        <f>VLOOKUP(F3283,'BD customers'!$1:$1048576,2,FALSE)</f>
        <v>Kean Takahito</v>
      </c>
      <c r="M3283" s="2">
        <f>MATCH(orders[[#This Row],[Product ID]],'BD product'!A:A,0)</f>
        <v>1018</v>
      </c>
      <c r="N3283" s="2" t="str" cm="1">
        <f t="array" ref="N3283">INDEX('BD product'!A:D,M3283,2)</f>
        <v>Technology</v>
      </c>
    </row>
    <row r="3284" spans="1:14" x14ac:dyDescent="0.3">
      <c r="A3284" s="3" t="s">
        <v>5367</v>
      </c>
      <c r="B3284" s="4">
        <v>41899</v>
      </c>
      <c r="C3284" s="12" t="str">
        <f t="shared" si="51"/>
        <v>2014/09</v>
      </c>
      <c r="D3284" s="4">
        <v>41906</v>
      </c>
      <c r="E3284" s="3" t="s">
        <v>21</v>
      </c>
      <c r="F3284" s="3" t="s">
        <v>3283</v>
      </c>
      <c r="G3284" s="3" t="s">
        <v>3063</v>
      </c>
      <c r="H3284" s="5">
        <v>4624</v>
      </c>
      <c r="I3284" s="2">
        <v>1</v>
      </c>
      <c r="J3284" s="2">
        <v>2</v>
      </c>
      <c r="K3284" s="2">
        <v>1.6761999999999999</v>
      </c>
      <c r="L3284" s="18" t="str">
        <f>VLOOKUP(F3284,'BD customers'!$1:$1048576,2,FALSE)</f>
        <v>Kean Takahito</v>
      </c>
      <c r="M3284" s="2">
        <f>MATCH(orders[[#This Row],[Product ID]],'BD product'!A:A,0)</f>
        <v>876</v>
      </c>
      <c r="N3284" s="2" t="str" cm="1">
        <f t="array" ref="N3284">INDEX('BD product'!A:D,M3284,2)</f>
        <v>Office Supplies</v>
      </c>
    </row>
    <row r="3285" spans="1:14" x14ac:dyDescent="0.3">
      <c r="A3285" s="3" t="s">
        <v>5368</v>
      </c>
      <c r="B3285" s="4">
        <v>41912</v>
      </c>
      <c r="C3285" s="12" t="str">
        <f t="shared" si="51"/>
        <v>2014/09</v>
      </c>
      <c r="D3285" s="4">
        <v>41918</v>
      </c>
      <c r="E3285" s="3" t="s">
        <v>21</v>
      </c>
      <c r="F3285" s="3" t="s">
        <v>1005</v>
      </c>
      <c r="G3285" s="3" t="s">
        <v>2087</v>
      </c>
      <c r="H3285" s="5">
        <v>1524</v>
      </c>
      <c r="I3285" s="2">
        <v>3</v>
      </c>
      <c r="J3285" s="2">
        <v>0</v>
      </c>
      <c r="K3285" s="2">
        <v>5.1816000000000004</v>
      </c>
      <c r="L3285" s="18" t="str">
        <f>VLOOKUP(F3285,'BD customers'!$1:$1048576,2,FALSE)</f>
        <v>Maya Herman</v>
      </c>
      <c r="M3285" s="2">
        <f>MATCH(orders[[#This Row],[Product ID]],'BD product'!A:A,0)</f>
        <v>536</v>
      </c>
      <c r="N3285" s="2" t="str" cm="1">
        <f t="array" ref="N3285">INDEX('BD product'!A:D,M3285,2)</f>
        <v>Furniture</v>
      </c>
    </row>
    <row r="3286" spans="1:14" x14ac:dyDescent="0.3">
      <c r="A3286" s="3" t="s">
        <v>5369</v>
      </c>
      <c r="B3286" s="4">
        <v>41894</v>
      </c>
      <c r="C3286" s="12" t="str">
        <f t="shared" si="51"/>
        <v>2014/09</v>
      </c>
      <c r="D3286" s="4">
        <v>41899</v>
      </c>
      <c r="E3286" s="3" t="s">
        <v>21</v>
      </c>
      <c r="F3286" s="3" t="s">
        <v>840</v>
      </c>
      <c r="G3286" s="3" t="s">
        <v>1881</v>
      </c>
      <c r="H3286" s="5">
        <v>63924</v>
      </c>
      <c r="I3286" s="2">
        <v>7</v>
      </c>
      <c r="J3286" s="2">
        <v>7</v>
      </c>
      <c r="K3286" s="2">
        <v>-46.877600000000001</v>
      </c>
      <c r="L3286" s="18" t="str">
        <f>VLOOKUP(F3286,'BD customers'!$1:$1048576,2,FALSE)</f>
        <v>Art Foster</v>
      </c>
      <c r="M3286" s="2">
        <f>MATCH(orders[[#This Row],[Product ID]],'BD product'!A:A,0)</f>
        <v>473</v>
      </c>
      <c r="N3286" s="2" t="str" cm="1">
        <f t="array" ref="N3286">INDEX('BD product'!A:D,M3286,2)</f>
        <v>Office Supplies</v>
      </c>
    </row>
    <row r="3287" spans="1:14" x14ac:dyDescent="0.3">
      <c r="A3287" s="3" t="s">
        <v>5370</v>
      </c>
      <c r="B3287" s="4">
        <v>42786</v>
      </c>
      <c r="C3287" s="12" t="str">
        <f t="shared" si="51"/>
        <v>2017/02</v>
      </c>
      <c r="D3287" s="4">
        <v>42791</v>
      </c>
      <c r="E3287" s="3" t="s">
        <v>21</v>
      </c>
      <c r="F3287" s="3" t="s">
        <v>4867</v>
      </c>
      <c r="G3287" s="3" t="s">
        <v>2970</v>
      </c>
      <c r="H3287" s="5">
        <v>656</v>
      </c>
      <c r="I3287" s="2">
        <v>2</v>
      </c>
      <c r="J3287" s="2">
        <v>0</v>
      </c>
      <c r="K3287" s="2">
        <v>1.9024000000000001</v>
      </c>
      <c r="L3287" s="18" t="str">
        <f>VLOOKUP(F3287,'BD customers'!$1:$1048576,2,FALSE)</f>
        <v>Julie Prescott</v>
      </c>
      <c r="M3287" s="2">
        <f>MATCH(orders[[#This Row],[Product ID]],'BD product'!A:A,0)</f>
        <v>838</v>
      </c>
      <c r="N3287" s="2" t="str" cm="1">
        <f t="array" ref="N3287">INDEX('BD product'!A:D,M3287,2)</f>
        <v>Office Supplies</v>
      </c>
    </row>
    <row r="3288" spans="1:14" x14ac:dyDescent="0.3">
      <c r="A3288" s="3" t="s">
        <v>5370</v>
      </c>
      <c r="B3288" s="4">
        <v>42786</v>
      </c>
      <c r="C3288" s="12" t="str">
        <f t="shared" si="51"/>
        <v>2017/02</v>
      </c>
      <c r="D3288" s="4">
        <v>42791</v>
      </c>
      <c r="E3288" s="3" t="s">
        <v>21</v>
      </c>
      <c r="F3288" s="3" t="s">
        <v>4867</v>
      </c>
      <c r="G3288" s="3" t="s">
        <v>5371</v>
      </c>
      <c r="H3288" s="5">
        <v>1311</v>
      </c>
      <c r="I3288" s="2">
        <v>3</v>
      </c>
      <c r="J3288" s="2">
        <v>0</v>
      </c>
      <c r="K3288" s="2">
        <v>3.4085999999999999</v>
      </c>
      <c r="L3288" s="18" t="str">
        <f>VLOOKUP(F3288,'BD customers'!$1:$1048576,2,FALSE)</f>
        <v>Julie Prescott</v>
      </c>
      <c r="M3288" s="2">
        <f>MATCH(orders[[#This Row],[Product ID]],'BD product'!A:A,0)</f>
        <v>1520</v>
      </c>
      <c r="N3288" s="2" t="str" cm="1">
        <f t="array" ref="N3288">INDEX('BD product'!A:D,M3288,2)</f>
        <v>Office Supplies</v>
      </c>
    </row>
    <row r="3289" spans="1:14" x14ac:dyDescent="0.3">
      <c r="A3289" s="3" t="s">
        <v>5373</v>
      </c>
      <c r="B3289" s="4">
        <v>42351</v>
      </c>
      <c r="C3289" s="12" t="str">
        <f t="shared" si="51"/>
        <v>2015/12</v>
      </c>
      <c r="D3289" s="4">
        <v>42353</v>
      </c>
      <c r="E3289" s="3" t="s">
        <v>64</v>
      </c>
      <c r="F3289" s="3" t="s">
        <v>352</v>
      </c>
      <c r="G3289" s="3" t="s">
        <v>2396</v>
      </c>
      <c r="H3289" s="5">
        <v>494376</v>
      </c>
      <c r="I3289" s="2">
        <v>3</v>
      </c>
      <c r="J3289" s="2">
        <v>2</v>
      </c>
      <c r="K3289" s="2">
        <v>49.437600000000003</v>
      </c>
      <c r="L3289" s="18" t="str">
        <f>VLOOKUP(F3289,'BD customers'!$1:$1048576,2,FALSE)</f>
        <v>Rob Dowd</v>
      </c>
      <c r="M3289" s="2">
        <f>MATCH(orders[[#This Row],[Product ID]],'BD product'!A:A,0)</f>
        <v>640</v>
      </c>
      <c r="N3289" s="2" t="str" cm="1">
        <f t="array" ref="N3289">INDEX('BD product'!A:D,M3289,2)</f>
        <v>Technology</v>
      </c>
    </row>
    <row r="3290" spans="1:14" x14ac:dyDescent="0.3">
      <c r="A3290" s="3" t="s">
        <v>5373</v>
      </c>
      <c r="B3290" s="4">
        <v>42351</v>
      </c>
      <c r="C3290" s="12" t="str">
        <f t="shared" si="51"/>
        <v>2015/12</v>
      </c>
      <c r="D3290" s="4">
        <v>42353</v>
      </c>
      <c r="E3290" s="3" t="s">
        <v>64</v>
      </c>
      <c r="F3290" s="3" t="s">
        <v>352</v>
      </c>
      <c r="G3290" s="3" t="s">
        <v>1460</v>
      </c>
      <c r="H3290" s="5">
        <v>292</v>
      </c>
      <c r="I3290" s="2">
        <v>5</v>
      </c>
      <c r="J3290" s="2">
        <v>2</v>
      </c>
      <c r="K3290" s="2">
        <v>0.98550000000000004</v>
      </c>
      <c r="L3290" s="18" t="str">
        <f>VLOOKUP(F3290,'BD customers'!$1:$1048576,2,FALSE)</f>
        <v>Rob Dowd</v>
      </c>
      <c r="M3290" s="2">
        <f>MATCH(orders[[#This Row],[Product ID]],'BD product'!A:A,0)</f>
        <v>349</v>
      </c>
      <c r="N3290" s="2" t="str" cm="1">
        <f t="array" ref="N3290">INDEX('BD product'!A:D,M3290,2)</f>
        <v>Office Supplies</v>
      </c>
    </row>
    <row r="3291" spans="1:14" x14ac:dyDescent="0.3">
      <c r="A3291" s="3" t="s">
        <v>5373</v>
      </c>
      <c r="B3291" s="4">
        <v>42351</v>
      </c>
      <c r="C3291" s="12" t="str">
        <f t="shared" si="51"/>
        <v>2015/12</v>
      </c>
      <c r="D3291" s="4">
        <v>42353</v>
      </c>
      <c r="E3291" s="3" t="s">
        <v>64</v>
      </c>
      <c r="F3291" s="3" t="s">
        <v>352</v>
      </c>
      <c r="G3291" s="3" t="s">
        <v>507</v>
      </c>
      <c r="H3291" s="5">
        <v>24885</v>
      </c>
      <c r="I3291" s="2">
        <v>5</v>
      </c>
      <c r="J3291" s="2">
        <v>0</v>
      </c>
      <c r="K3291" s="2">
        <v>27.3735</v>
      </c>
      <c r="L3291" s="18" t="str">
        <f>VLOOKUP(F3291,'BD customers'!$1:$1048576,2,FALSE)</f>
        <v>Rob Dowd</v>
      </c>
      <c r="M3291" s="2">
        <f>MATCH(orders[[#This Row],[Product ID]],'BD product'!A:A,0)</f>
        <v>102</v>
      </c>
      <c r="N3291" s="2" t="str" cm="1">
        <f t="array" ref="N3291">INDEX('BD product'!A:D,M3291,2)</f>
        <v>Technology</v>
      </c>
    </row>
    <row r="3292" spans="1:14" x14ac:dyDescent="0.3">
      <c r="A3292" s="3" t="s">
        <v>5373</v>
      </c>
      <c r="B3292" s="4">
        <v>42351</v>
      </c>
      <c r="C3292" s="12" t="str">
        <f t="shared" si="51"/>
        <v>2015/12</v>
      </c>
      <c r="D3292" s="4">
        <v>42353</v>
      </c>
      <c r="E3292" s="3" t="s">
        <v>64</v>
      </c>
      <c r="F3292" s="3" t="s">
        <v>352</v>
      </c>
      <c r="G3292" s="3" t="s">
        <v>5374</v>
      </c>
      <c r="H3292" s="5">
        <v>3624</v>
      </c>
      <c r="I3292" s="2">
        <v>1</v>
      </c>
      <c r="J3292" s="2">
        <v>0</v>
      </c>
      <c r="K3292" s="2">
        <v>15.220800000000001</v>
      </c>
      <c r="L3292" s="18" t="str">
        <f>VLOOKUP(F3292,'BD customers'!$1:$1048576,2,FALSE)</f>
        <v>Rob Dowd</v>
      </c>
      <c r="M3292" s="2">
        <f>MATCH(orders[[#This Row],[Product ID]],'BD product'!A:A,0)</f>
        <v>1521</v>
      </c>
      <c r="N3292" s="2" t="str" cm="1">
        <f t="array" ref="N3292">INDEX('BD product'!A:D,M3292,2)</f>
        <v>Technology</v>
      </c>
    </row>
    <row r="3293" spans="1:14" x14ac:dyDescent="0.3">
      <c r="A3293" s="3" t="s">
        <v>5376</v>
      </c>
      <c r="B3293" s="4">
        <v>42673</v>
      </c>
      <c r="C3293" s="12" t="str">
        <f t="shared" si="51"/>
        <v>2016/10</v>
      </c>
      <c r="D3293" s="4">
        <v>42678</v>
      </c>
      <c r="E3293" s="3" t="s">
        <v>21</v>
      </c>
      <c r="F3293" s="3" t="s">
        <v>4714</v>
      </c>
      <c r="G3293" s="3" t="s">
        <v>2019</v>
      </c>
      <c r="H3293" s="5">
        <v>1168</v>
      </c>
      <c r="I3293" s="2">
        <v>2</v>
      </c>
      <c r="J3293" s="2">
        <v>0</v>
      </c>
      <c r="K3293" s="2">
        <v>0.35039999999999999</v>
      </c>
      <c r="L3293" s="18" t="str">
        <f>VLOOKUP(F3293,'BD customers'!$1:$1048576,2,FALSE)</f>
        <v>Jason Fortune-</v>
      </c>
      <c r="M3293" s="2">
        <f>MATCH(orders[[#This Row],[Product ID]],'BD product'!A:A,0)</f>
        <v>514</v>
      </c>
      <c r="N3293" s="2" t="str" cm="1">
        <f t="array" ref="N3293">INDEX('BD product'!A:D,M3293,2)</f>
        <v>Office Supplies</v>
      </c>
    </row>
    <row r="3294" spans="1:14" x14ac:dyDescent="0.3">
      <c r="A3294" s="3" t="s">
        <v>5377</v>
      </c>
      <c r="B3294" s="4">
        <v>41999</v>
      </c>
      <c r="C3294" s="12" t="str">
        <f t="shared" si="51"/>
        <v>2014/12</v>
      </c>
      <c r="D3294" s="4">
        <v>42003</v>
      </c>
      <c r="E3294" s="3" t="s">
        <v>21</v>
      </c>
      <c r="F3294" s="3" t="s">
        <v>1001</v>
      </c>
      <c r="G3294" s="3" t="s">
        <v>781</v>
      </c>
      <c r="H3294" s="5">
        <v>1191</v>
      </c>
      <c r="I3294" s="2">
        <v>3</v>
      </c>
      <c r="J3294" s="2">
        <v>0</v>
      </c>
      <c r="K3294" s="2">
        <v>0.1191</v>
      </c>
      <c r="L3294" s="18" t="str">
        <f>VLOOKUP(F3294,'BD customers'!$1:$1048576,2,FALSE)</f>
        <v>Clytie Kelty</v>
      </c>
      <c r="M3294" s="2">
        <f>MATCH(orders[[#This Row],[Product ID]],'BD product'!A:A,0)</f>
        <v>170</v>
      </c>
      <c r="N3294" s="2" t="str" cm="1">
        <f t="array" ref="N3294">INDEX('BD product'!A:D,M3294,2)</f>
        <v>Office Supplies</v>
      </c>
    </row>
    <row r="3295" spans="1:14" x14ac:dyDescent="0.3">
      <c r="A3295" s="3" t="s">
        <v>5377</v>
      </c>
      <c r="B3295" s="4">
        <v>41999</v>
      </c>
      <c r="C3295" s="12" t="str">
        <f t="shared" si="51"/>
        <v>2014/12</v>
      </c>
      <c r="D3295" s="4">
        <v>42003</v>
      </c>
      <c r="E3295" s="3" t="s">
        <v>21</v>
      </c>
      <c r="F3295" s="3" t="s">
        <v>1001</v>
      </c>
      <c r="G3295" s="3" t="s">
        <v>3006</v>
      </c>
      <c r="H3295" s="5">
        <v>348</v>
      </c>
      <c r="I3295" s="2">
        <v>2</v>
      </c>
      <c r="J3295" s="2">
        <v>0</v>
      </c>
      <c r="K3295" s="2">
        <v>1.1135999999999999</v>
      </c>
      <c r="L3295" s="18" t="str">
        <f>VLOOKUP(F3295,'BD customers'!$1:$1048576,2,FALSE)</f>
        <v>Clytie Kelty</v>
      </c>
      <c r="M3295" s="2">
        <f>MATCH(orders[[#This Row],[Product ID]],'BD product'!A:A,0)</f>
        <v>854</v>
      </c>
      <c r="N3295" s="2" t="str" cm="1">
        <f t="array" ref="N3295">INDEX('BD product'!A:D,M3295,2)</f>
        <v>Furniture</v>
      </c>
    </row>
    <row r="3296" spans="1:14" x14ac:dyDescent="0.3">
      <c r="A3296" s="3" t="s">
        <v>5378</v>
      </c>
      <c r="B3296" s="4">
        <v>41866</v>
      </c>
      <c r="C3296" s="12" t="str">
        <f t="shared" si="51"/>
        <v>2014/08</v>
      </c>
      <c r="D3296" s="4">
        <v>41869</v>
      </c>
      <c r="E3296" s="3" t="s">
        <v>64</v>
      </c>
      <c r="F3296" s="3" t="s">
        <v>1342</v>
      </c>
      <c r="G3296" s="3" t="s">
        <v>2311</v>
      </c>
      <c r="H3296" s="5">
        <v>3096</v>
      </c>
      <c r="I3296" s="2">
        <v>8</v>
      </c>
      <c r="J3296" s="2">
        <v>8</v>
      </c>
      <c r="K3296" s="2">
        <v>-5.2632000000000003</v>
      </c>
      <c r="L3296" s="18" t="str">
        <f>VLOOKUP(F3296,'BD customers'!$1:$1048576,2,FALSE)</f>
        <v>Keith Herrera</v>
      </c>
      <c r="M3296" s="2">
        <f>MATCH(orders[[#This Row],[Product ID]],'BD product'!A:A,0)</f>
        <v>614</v>
      </c>
      <c r="N3296" s="2" t="str" cm="1">
        <f t="array" ref="N3296">INDEX('BD product'!A:D,M3296,2)</f>
        <v>Office Supplies</v>
      </c>
    </row>
    <row r="3297" spans="1:14" x14ac:dyDescent="0.3">
      <c r="A3297" s="3" t="s">
        <v>5379</v>
      </c>
      <c r="B3297" s="4">
        <v>43009</v>
      </c>
      <c r="C3297" s="12" t="str">
        <f t="shared" si="51"/>
        <v>2017/10</v>
      </c>
      <c r="D3297" s="4">
        <v>43011</v>
      </c>
      <c r="E3297" s="3" t="s">
        <v>64</v>
      </c>
      <c r="F3297" s="3" t="s">
        <v>1574</v>
      </c>
      <c r="G3297" s="3" t="s">
        <v>5380</v>
      </c>
      <c r="H3297" s="5">
        <v>170489</v>
      </c>
      <c r="I3297" s="2">
        <v>11</v>
      </c>
      <c r="J3297" s="2">
        <v>0</v>
      </c>
      <c r="K3297" s="2">
        <v>767.20050000000003</v>
      </c>
      <c r="L3297" s="18" t="str">
        <f>VLOOKUP(F3297,'BD customers'!$1:$1048576,2,FALSE)</f>
        <v>Corinna Mitchell</v>
      </c>
      <c r="M3297" s="2">
        <f>MATCH(orders[[#This Row],[Product ID]],'BD product'!A:A,0)</f>
        <v>1522</v>
      </c>
      <c r="N3297" s="2" t="str" cm="1">
        <f t="array" ref="N3297">INDEX('BD product'!A:D,M3297,2)</f>
        <v>Technology</v>
      </c>
    </row>
    <row r="3298" spans="1:14" x14ac:dyDescent="0.3">
      <c r="A3298" s="3" t="s">
        <v>5382</v>
      </c>
      <c r="B3298" s="4">
        <v>42147</v>
      </c>
      <c r="C3298" s="12" t="str">
        <f t="shared" si="51"/>
        <v>2015/05</v>
      </c>
      <c r="D3298" s="4">
        <v>42154</v>
      </c>
      <c r="E3298" s="3" t="s">
        <v>21</v>
      </c>
      <c r="F3298" s="3" t="s">
        <v>37</v>
      </c>
      <c r="G3298" s="3" t="s">
        <v>2353</v>
      </c>
      <c r="H3298" s="5">
        <v>19194</v>
      </c>
      <c r="I3298" s="2">
        <v>7</v>
      </c>
      <c r="J3298" s="2">
        <v>7</v>
      </c>
      <c r="K3298" s="2">
        <v>-1.2796000000000001</v>
      </c>
      <c r="L3298" s="18" t="str">
        <f>VLOOKUP(F3298,'BD customers'!$1:$1048576,2,FALSE)</f>
        <v>Emily Burns</v>
      </c>
      <c r="M3298" s="2">
        <f>MATCH(orders[[#This Row],[Product ID]],'BD product'!A:A,0)</f>
        <v>626</v>
      </c>
      <c r="N3298" s="2" t="str" cm="1">
        <f t="array" ref="N3298">INDEX('BD product'!A:D,M3298,2)</f>
        <v>Office Supplies</v>
      </c>
    </row>
    <row r="3299" spans="1:14" x14ac:dyDescent="0.3">
      <c r="A3299" s="3" t="s">
        <v>5382</v>
      </c>
      <c r="B3299" s="4">
        <v>42147</v>
      </c>
      <c r="C3299" s="12" t="str">
        <f t="shared" si="51"/>
        <v>2015/05</v>
      </c>
      <c r="D3299" s="4">
        <v>42154</v>
      </c>
      <c r="E3299" s="3" t="s">
        <v>21</v>
      </c>
      <c r="F3299" s="3" t="s">
        <v>37</v>
      </c>
      <c r="G3299" s="3" t="s">
        <v>2021</v>
      </c>
      <c r="H3299" s="5">
        <v>121792</v>
      </c>
      <c r="I3299" s="2">
        <v>4</v>
      </c>
      <c r="J3299" s="2">
        <v>2</v>
      </c>
      <c r="K3299" s="2">
        <v>13.701599999999999</v>
      </c>
      <c r="L3299" s="18" t="str">
        <f>VLOOKUP(F3299,'BD customers'!$1:$1048576,2,FALSE)</f>
        <v>Emily Burns</v>
      </c>
      <c r="M3299" s="2">
        <f>MATCH(orders[[#This Row],[Product ID]],'BD product'!A:A,0)</f>
        <v>515</v>
      </c>
      <c r="N3299" s="2" t="str" cm="1">
        <f t="array" ref="N3299">INDEX('BD product'!A:D,M3299,2)</f>
        <v>Office Supplies</v>
      </c>
    </row>
    <row r="3300" spans="1:14" x14ac:dyDescent="0.3">
      <c r="A3300" s="3" t="s">
        <v>5383</v>
      </c>
      <c r="B3300" s="4">
        <v>43055</v>
      </c>
      <c r="C3300" s="12" t="str">
        <f t="shared" si="51"/>
        <v>2017/11</v>
      </c>
      <c r="D3300" s="4">
        <v>43055</v>
      </c>
      <c r="E3300" s="3" t="s">
        <v>41</v>
      </c>
      <c r="F3300" s="3" t="s">
        <v>2399</v>
      </c>
      <c r="G3300" s="3" t="s">
        <v>3759</v>
      </c>
      <c r="H3300" s="5">
        <v>1919976</v>
      </c>
      <c r="I3300" s="2">
        <v>3</v>
      </c>
      <c r="J3300" s="2">
        <v>2</v>
      </c>
      <c r="K3300" s="2">
        <v>215.9973</v>
      </c>
      <c r="L3300" s="18" t="str">
        <f>VLOOKUP(F3300,'BD customers'!$1:$1048576,2,FALSE)</f>
        <v>Mitch Willingham</v>
      </c>
      <c r="M3300" s="2">
        <f>MATCH(orders[[#This Row],[Product ID]],'BD product'!A:A,0)</f>
        <v>1152</v>
      </c>
      <c r="N3300" s="2" t="str" cm="1">
        <f t="array" ref="N3300">INDEX('BD product'!A:D,M3300,2)</f>
        <v>Technology</v>
      </c>
    </row>
    <row r="3301" spans="1:14" x14ac:dyDescent="0.3">
      <c r="A3301" s="3" t="s">
        <v>5384</v>
      </c>
      <c r="B3301" s="4">
        <v>41961</v>
      </c>
      <c r="C3301" s="12" t="str">
        <f t="shared" si="51"/>
        <v>2014/11</v>
      </c>
      <c r="D3301" s="4">
        <v>41965</v>
      </c>
      <c r="E3301" s="3" t="s">
        <v>21</v>
      </c>
      <c r="F3301" s="3" t="s">
        <v>607</v>
      </c>
      <c r="G3301" s="3" t="s">
        <v>92</v>
      </c>
      <c r="H3301" s="5">
        <v>50997</v>
      </c>
      <c r="I3301" s="2">
        <v>1</v>
      </c>
      <c r="J3301" s="2">
        <v>7</v>
      </c>
      <c r="K3301" s="2">
        <v>-40.797600000000003</v>
      </c>
      <c r="L3301" s="18" t="str">
        <f>VLOOKUP(F3301,'BD customers'!$1:$1048576,2,FALSE)</f>
        <v>Carlos Soltero</v>
      </c>
      <c r="M3301" s="2">
        <f>MATCH(orders[[#This Row],[Product ID]],'BD product'!A:A,0)</f>
        <v>15</v>
      </c>
      <c r="N3301" s="2" t="str" cm="1">
        <f t="array" ref="N3301">INDEX('BD product'!A:D,M3301,2)</f>
        <v>Office Supplies</v>
      </c>
    </row>
    <row r="3302" spans="1:14" x14ac:dyDescent="0.3">
      <c r="A3302" s="3" t="s">
        <v>5384</v>
      </c>
      <c r="B3302" s="4">
        <v>41961</v>
      </c>
      <c r="C3302" s="12" t="str">
        <f t="shared" si="51"/>
        <v>2014/11</v>
      </c>
      <c r="D3302" s="4">
        <v>41965</v>
      </c>
      <c r="E3302" s="3" t="s">
        <v>21</v>
      </c>
      <c r="F3302" s="3" t="s">
        <v>607</v>
      </c>
      <c r="G3302" s="3" t="s">
        <v>424</v>
      </c>
      <c r="H3302" s="5">
        <v>76792</v>
      </c>
      <c r="I3302" s="2">
        <v>1</v>
      </c>
      <c r="J3302" s="2">
        <v>2</v>
      </c>
      <c r="K3302" s="2">
        <v>-16.318300000000001</v>
      </c>
      <c r="L3302" s="18" t="str">
        <f>VLOOKUP(F3302,'BD customers'!$1:$1048576,2,FALSE)</f>
        <v>Carlos Soltero</v>
      </c>
      <c r="M3302" s="2">
        <f>MATCH(orders[[#This Row],[Product ID]],'BD product'!A:A,0)</f>
        <v>84</v>
      </c>
      <c r="N3302" s="2" t="str" cm="1">
        <f t="array" ref="N3302">INDEX('BD product'!A:D,M3302,2)</f>
        <v>Office Supplies</v>
      </c>
    </row>
    <row r="3303" spans="1:14" x14ac:dyDescent="0.3">
      <c r="A3303" s="3" t="s">
        <v>5384</v>
      </c>
      <c r="B3303" s="4">
        <v>41961</v>
      </c>
      <c r="C3303" s="12" t="str">
        <f t="shared" si="51"/>
        <v>2014/11</v>
      </c>
      <c r="D3303" s="4">
        <v>41965</v>
      </c>
      <c r="E3303" s="3" t="s">
        <v>21</v>
      </c>
      <c r="F3303" s="3" t="s">
        <v>607</v>
      </c>
      <c r="G3303" s="3" t="s">
        <v>5385</v>
      </c>
      <c r="H3303" s="5">
        <v>539964</v>
      </c>
      <c r="I3303" s="2">
        <v>6</v>
      </c>
      <c r="J3303" s="2">
        <v>4</v>
      </c>
      <c r="K3303" s="2">
        <v>-107.9928</v>
      </c>
      <c r="L3303" s="18" t="str">
        <f>VLOOKUP(F3303,'BD customers'!$1:$1048576,2,FALSE)</f>
        <v>Carlos Soltero</v>
      </c>
      <c r="M3303" s="2">
        <f>MATCH(orders[[#This Row],[Product ID]],'BD product'!A:A,0)</f>
        <v>1523</v>
      </c>
      <c r="N3303" s="2" t="str" cm="1">
        <f t="array" ref="N3303">INDEX('BD product'!A:D,M3303,2)</f>
        <v>Technology</v>
      </c>
    </row>
    <row r="3304" spans="1:14" x14ac:dyDescent="0.3">
      <c r="A3304" s="3" t="s">
        <v>5384</v>
      </c>
      <c r="B3304" s="4">
        <v>41961</v>
      </c>
      <c r="C3304" s="12" t="str">
        <f t="shared" si="51"/>
        <v>2014/11</v>
      </c>
      <c r="D3304" s="4">
        <v>41965</v>
      </c>
      <c r="E3304" s="3" t="s">
        <v>21</v>
      </c>
      <c r="F3304" s="3" t="s">
        <v>607</v>
      </c>
      <c r="G3304" s="3" t="s">
        <v>3397</v>
      </c>
      <c r="H3304" s="5">
        <v>60312</v>
      </c>
      <c r="I3304" s="2">
        <v>3</v>
      </c>
      <c r="J3304" s="2">
        <v>2</v>
      </c>
      <c r="K3304" s="2">
        <v>5.2773000000000003</v>
      </c>
      <c r="L3304" s="18" t="str">
        <f>VLOOKUP(F3304,'BD customers'!$1:$1048576,2,FALSE)</f>
        <v>Carlos Soltero</v>
      </c>
      <c r="M3304" s="2">
        <f>MATCH(orders[[#This Row],[Product ID]],'BD product'!A:A,0)</f>
        <v>1003</v>
      </c>
      <c r="N3304" s="2" t="str" cm="1">
        <f t="array" ref="N3304">INDEX('BD product'!A:D,M3304,2)</f>
        <v>Furniture</v>
      </c>
    </row>
    <row r="3305" spans="1:14" x14ac:dyDescent="0.3">
      <c r="A3305" s="3" t="s">
        <v>5384</v>
      </c>
      <c r="B3305" s="4">
        <v>41961</v>
      </c>
      <c r="C3305" s="12" t="str">
        <f t="shared" si="51"/>
        <v>2014/11</v>
      </c>
      <c r="D3305" s="4">
        <v>41965</v>
      </c>
      <c r="E3305" s="3" t="s">
        <v>21</v>
      </c>
      <c r="F3305" s="3" t="s">
        <v>607</v>
      </c>
      <c r="G3305" s="3" t="s">
        <v>3055</v>
      </c>
      <c r="H3305" s="5">
        <v>1944</v>
      </c>
      <c r="I3305" s="2">
        <v>3</v>
      </c>
      <c r="J3305" s="2">
        <v>7</v>
      </c>
      <c r="K3305" s="2">
        <v>-1.4256</v>
      </c>
      <c r="L3305" s="18" t="str">
        <f>VLOOKUP(F3305,'BD customers'!$1:$1048576,2,FALSE)</f>
        <v>Carlos Soltero</v>
      </c>
      <c r="M3305" s="2">
        <f>MATCH(orders[[#This Row],[Product ID]],'BD product'!A:A,0)</f>
        <v>872</v>
      </c>
      <c r="N3305" s="2" t="str" cm="1">
        <f t="array" ref="N3305">INDEX('BD product'!A:D,M3305,2)</f>
        <v>Office Supplies</v>
      </c>
    </row>
    <row r="3306" spans="1:14" x14ac:dyDescent="0.3">
      <c r="A3306" s="3" t="s">
        <v>5387</v>
      </c>
      <c r="B3306" s="4">
        <v>42003</v>
      </c>
      <c r="C3306" s="12" t="str">
        <f t="shared" si="51"/>
        <v>2014/12</v>
      </c>
      <c r="D3306" s="4">
        <v>42005</v>
      </c>
      <c r="E3306" s="3" t="s">
        <v>11</v>
      </c>
      <c r="F3306" s="3" t="s">
        <v>960</v>
      </c>
      <c r="G3306" s="3" t="s">
        <v>3119</v>
      </c>
      <c r="H3306" s="5">
        <v>12984</v>
      </c>
      <c r="I3306" s="2">
        <v>3</v>
      </c>
      <c r="J3306" s="2">
        <v>2</v>
      </c>
      <c r="K3306" s="2">
        <v>4.7066999999999997</v>
      </c>
      <c r="L3306" s="18" t="str">
        <f>VLOOKUP(F3306,'BD customers'!$1:$1048576,2,FALSE)</f>
        <v>Stefania Perrino</v>
      </c>
      <c r="M3306" s="2">
        <f>MATCH(orders[[#This Row],[Product ID]],'BD product'!A:A,0)</f>
        <v>899</v>
      </c>
      <c r="N3306" s="2" t="str" cm="1">
        <f t="array" ref="N3306">INDEX('BD product'!A:D,M3306,2)</f>
        <v>Office Supplies</v>
      </c>
    </row>
    <row r="3307" spans="1:14" x14ac:dyDescent="0.3">
      <c r="A3307" s="3" t="s">
        <v>5387</v>
      </c>
      <c r="B3307" s="4">
        <v>42003</v>
      </c>
      <c r="C3307" s="12" t="str">
        <f t="shared" si="51"/>
        <v>2014/12</v>
      </c>
      <c r="D3307" s="4">
        <v>42005</v>
      </c>
      <c r="E3307" s="3" t="s">
        <v>11</v>
      </c>
      <c r="F3307" s="3" t="s">
        <v>960</v>
      </c>
      <c r="G3307" s="3" t="s">
        <v>4056</v>
      </c>
      <c r="H3307" s="5">
        <v>217584</v>
      </c>
      <c r="I3307" s="2">
        <v>2</v>
      </c>
      <c r="J3307" s="2">
        <v>2</v>
      </c>
      <c r="K3307" s="2">
        <v>19.038599999999999</v>
      </c>
      <c r="L3307" s="18" t="str">
        <f>VLOOKUP(F3307,'BD customers'!$1:$1048576,2,FALSE)</f>
        <v>Stefania Perrino</v>
      </c>
      <c r="M3307" s="2">
        <f>MATCH(orders[[#This Row],[Product ID]],'BD product'!A:A,0)</f>
        <v>1238</v>
      </c>
      <c r="N3307" s="2" t="str" cm="1">
        <f t="array" ref="N3307">INDEX('BD product'!A:D,M3307,2)</f>
        <v>Technology</v>
      </c>
    </row>
    <row r="3308" spans="1:14" x14ac:dyDescent="0.3">
      <c r="A3308" s="3" t="s">
        <v>5387</v>
      </c>
      <c r="B3308" s="4">
        <v>42003</v>
      </c>
      <c r="C3308" s="12" t="str">
        <f t="shared" si="51"/>
        <v>2014/12</v>
      </c>
      <c r="D3308" s="4">
        <v>42005</v>
      </c>
      <c r="E3308" s="3" t="s">
        <v>11</v>
      </c>
      <c r="F3308" s="3" t="s">
        <v>960</v>
      </c>
      <c r="G3308" s="3" t="s">
        <v>2926</v>
      </c>
      <c r="H3308" s="5">
        <v>328776</v>
      </c>
      <c r="I3308" s="2">
        <v>3</v>
      </c>
      <c r="J3308" s="2">
        <v>2</v>
      </c>
      <c r="K3308" s="2">
        <v>28.767900000000001</v>
      </c>
      <c r="L3308" s="18" t="str">
        <f>VLOOKUP(F3308,'BD customers'!$1:$1048576,2,FALSE)</f>
        <v>Stefania Perrino</v>
      </c>
      <c r="M3308" s="2">
        <f>MATCH(orders[[#This Row],[Product ID]],'BD product'!A:A,0)</f>
        <v>821</v>
      </c>
      <c r="N3308" s="2" t="str" cm="1">
        <f t="array" ref="N3308">INDEX('BD product'!A:D,M3308,2)</f>
        <v>Technology</v>
      </c>
    </row>
    <row r="3309" spans="1:14" x14ac:dyDescent="0.3">
      <c r="A3309" s="3" t="s">
        <v>5387</v>
      </c>
      <c r="B3309" s="4">
        <v>42003</v>
      </c>
      <c r="C3309" s="12" t="str">
        <f t="shared" si="51"/>
        <v>2014/12</v>
      </c>
      <c r="D3309" s="4">
        <v>42005</v>
      </c>
      <c r="E3309" s="3" t="s">
        <v>11</v>
      </c>
      <c r="F3309" s="3" t="s">
        <v>960</v>
      </c>
      <c r="G3309" s="3" t="s">
        <v>1350</v>
      </c>
      <c r="H3309" s="5">
        <v>2286</v>
      </c>
      <c r="I3309" s="2">
        <v>3</v>
      </c>
      <c r="J3309" s="2">
        <v>8</v>
      </c>
      <c r="K3309" s="2">
        <v>-3.6576</v>
      </c>
      <c r="L3309" s="18" t="str">
        <f>VLOOKUP(F3309,'BD customers'!$1:$1048576,2,FALSE)</f>
        <v>Stefania Perrino</v>
      </c>
      <c r="M3309" s="2">
        <f>MATCH(orders[[#This Row],[Product ID]],'BD product'!A:A,0)</f>
        <v>317</v>
      </c>
      <c r="N3309" s="2" t="str" cm="1">
        <f t="array" ref="N3309">INDEX('BD product'!A:D,M3309,2)</f>
        <v>Office Supplies</v>
      </c>
    </row>
    <row r="3310" spans="1:14" x14ac:dyDescent="0.3">
      <c r="A3310" s="3" t="s">
        <v>5387</v>
      </c>
      <c r="B3310" s="4">
        <v>42003</v>
      </c>
      <c r="C3310" s="12" t="str">
        <f t="shared" si="51"/>
        <v>2014/12</v>
      </c>
      <c r="D3310" s="4">
        <v>42005</v>
      </c>
      <c r="E3310" s="3" t="s">
        <v>11</v>
      </c>
      <c r="F3310" s="3" t="s">
        <v>960</v>
      </c>
      <c r="G3310" s="3" t="s">
        <v>1085</v>
      </c>
      <c r="H3310" s="5">
        <v>47984</v>
      </c>
      <c r="I3310" s="2">
        <v>2</v>
      </c>
      <c r="J3310" s="2">
        <v>2</v>
      </c>
      <c r="K3310" s="2">
        <v>14.395200000000001</v>
      </c>
      <c r="L3310" s="18" t="str">
        <f>VLOOKUP(F3310,'BD customers'!$1:$1048576,2,FALSE)</f>
        <v>Stefania Perrino</v>
      </c>
      <c r="M3310" s="2">
        <f>MATCH(orders[[#This Row],[Product ID]],'BD product'!A:A,0)</f>
        <v>248</v>
      </c>
      <c r="N3310" s="2" t="str" cm="1">
        <f t="array" ref="N3310">INDEX('BD product'!A:D,M3310,2)</f>
        <v>Technology</v>
      </c>
    </row>
    <row r="3311" spans="1:14" x14ac:dyDescent="0.3">
      <c r="A3311" s="3" t="s">
        <v>5388</v>
      </c>
      <c r="B3311" s="4">
        <v>42313</v>
      </c>
      <c r="C3311" s="12" t="str">
        <f t="shared" si="51"/>
        <v>2015/11</v>
      </c>
      <c r="D3311" s="4">
        <v>42319</v>
      </c>
      <c r="E3311" s="3" t="s">
        <v>21</v>
      </c>
      <c r="F3311" s="3" t="s">
        <v>2136</v>
      </c>
      <c r="G3311" s="3" t="s">
        <v>3607</v>
      </c>
      <c r="H3311" s="5">
        <v>25344</v>
      </c>
      <c r="I3311" s="2">
        <v>6</v>
      </c>
      <c r="J3311" s="2">
        <v>2</v>
      </c>
      <c r="K3311" s="2">
        <v>8.8704000000000001</v>
      </c>
      <c r="L3311" s="18" t="str">
        <f>VLOOKUP(F3311,'BD customers'!$1:$1048576,2,FALSE)</f>
        <v>Grant Thornton</v>
      </c>
      <c r="M3311" s="2">
        <f>MATCH(orders[[#This Row],[Product ID]],'BD product'!A:A,0)</f>
        <v>1087</v>
      </c>
      <c r="N3311" s="2" t="str" cm="1">
        <f t="array" ref="N3311">INDEX('BD product'!A:D,M3311,2)</f>
        <v>Office Supplies</v>
      </c>
    </row>
    <row r="3312" spans="1:14" x14ac:dyDescent="0.3">
      <c r="A3312" s="3" t="s">
        <v>5389</v>
      </c>
      <c r="B3312" s="4">
        <v>42630</v>
      </c>
      <c r="C3312" s="12" t="str">
        <f t="shared" si="51"/>
        <v>2016/09</v>
      </c>
      <c r="D3312" s="4">
        <v>42635</v>
      </c>
      <c r="E3312" s="3" t="s">
        <v>21</v>
      </c>
      <c r="F3312" s="3" t="s">
        <v>3984</v>
      </c>
      <c r="G3312" s="3" t="s">
        <v>3185</v>
      </c>
      <c r="H3312" s="5">
        <v>2324</v>
      </c>
      <c r="I3312" s="2">
        <v>5</v>
      </c>
      <c r="J3312" s="2">
        <v>2</v>
      </c>
      <c r="K3312" s="2">
        <v>7.8434999999999997</v>
      </c>
      <c r="L3312" s="18" t="str">
        <f>VLOOKUP(F3312,'BD customers'!$1:$1048576,2,FALSE)</f>
        <v>Luke Weiss</v>
      </c>
      <c r="M3312" s="2">
        <f>MATCH(orders[[#This Row],[Product ID]],'BD product'!A:A,0)</f>
        <v>922</v>
      </c>
      <c r="N3312" s="2" t="str" cm="1">
        <f t="array" ref="N3312">INDEX('BD product'!A:D,M3312,2)</f>
        <v>Office Supplies</v>
      </c>
    </row>
    <row r="3313" spans="1:14" x14ac:dyDescent="0.3">
      <c r="A3313" s="3" t="s">
        <v>5390</v>
      </c>
      <c r="B3313" s="4">
        <v>42449</v>
      </c>
      <c r="C3313" s="12" t="str">
        <f t="shared" si="51"/>
        <v>2016/03</v>
      </c>
      <c r="D3313" s="4">
        <v>42454</v>
      </c>
      <c r="E3313" s="3" t="s">
        <v>11</v>
      </c>
      <c r="F3313" s="3" t="s">
        <v>5298</v>
      </c>
      <c r="G3313" s="3" t="s">
        <v>3106</v>
      </c>
      <c r="H3313" s="5">
        <v>8645</v>
      </c>
      <c r="I3313" s="2">
        <v>7</v>
      </c>
      <c r="J3313" s="2">
        <v>0</v>
      </c>
      <c r="K3313" s="2">
        <v>3.8037999999999998</v>
      </c>
      <c r="L3313" s="18" t="str">
        <f>VLOOKUP(F3313,'BD customers'!$1:$1048576,2,FALSE)</f>
        <v>Aaron Hawkins</v>
      </c>
      <c r="M3313" s="2">
        <f>MATCH(orders[[#This Row],[Product ID]],'BD product'!A:A,0)</f>
        <v>895</v>
      </c>
      <c r="N3313" s="2" t="str" cm="1">
        <f t="array" ref="N3313">INDEX('BD product'!A:D,M3313,2)</f>
        <v>Furniture</v>
      </c>
    </row>
    <row r="3314" spans="1:14" x14ac:dyDescent="0.3">
      <c r="A3314" s="3" t="s">
        <v>5391</v>
      </c>
      <c r="B3314" s="4">
        <v>41909</v>
      </c>
      <c r="C3314" s="12" t="str">
        <f t="shared" si="51"/>
        <v>2014/09</v>
      </c>
      <c r="D3314" s="4">
        <v>41913</v>
      </c>
      <c r="E3314" s="3" t="s">
        <v>21</v>
      </c>
      <c r="F3314" s="3" t="s">
        <v>3610</v>
      </c>
      <c r="G3314" s="3" t="s">
        <v>1265</v>
      </c>
      <c r="H3314" s="5">
        <v>60392</v>
      </c>
      <c r="I3314" s="2">
        <v>5</v>
      </c>
      <c r="J3314" s="2">
        <v>2</v>
      </c>
      <c r="K3314" s="2">
        <v>4.5293999999999999</v>
      </c>
      <c r="L3314" s="18" t="str">
        <f>VLOOKUP(F3314,'BD customers'!$1:$1048576,2,FALSE)</f>
        <v>Thea Hendricks</v>
      </c>
      <c r="M3314" s="2">
        <f>MATCH(orders[[#This Row],[Product ID]],'BD product'!A:A,0)</f>
        <v>293</v>
      </c>
      <c r="N3314" s="2" t="str" cm="1">
        <f t="array" ref="N3314">INDEX('BD product'!A:D,M3314,2)</f>
        <v>Furniture</v>
      </c>
    </row>
    <row r="3315" spans="1:14" x14ac:dyDescent="0.3">
      <c r="A3315" s="3" t="s">
        <v>5391</v>
      </c>
      <c r="B3315" s="4">
        <v>41909</v>
      </c>
      <c r="C3315" s="12" t="str">
        <f t="shared" si="51"/>
        <v>2014/09</v>
      </c>
      <c r="D3315" s="4">
        <v>41913</v>
      </c>
      <c r="E3315" s="3" t="s">
        <v>21</v>
      </c>
      <c r="F3315" s="3" t="s">
        <v>3610</v>
      </c>
      <c r="G3315" s="3" t="s">
        <v>3702</v>
      </c>
      <c r="H3315" s="5">
        <v>8198</v>
      </c>
      <c r="I3315" s="2">
        <v>2</v>
      </c>
      <c r="J3315" s="2">
        <v>0</v>
      </c>
      <c r="K3315" s="2">
        <v>40.170200000000001</v>
      </c>
      <c r="L3315" s="18" t="str">
        <f>VLOOKUP(F3315,'BD customers'!$1:$1048576,2,FALSE)</f>
        <v>Thea Hendricks</v>
      </c>
      <c r="M3315" s="2">
        <f>MATCH(orders[[#This Row],[Product ID]],'BD product'!A:A,0)</f>
        <v>1129</v>
      </c>
      <c r="N3315" s="2" t="str" cm="1">
        <f t="array" ref="N3315">INDEX('BD product'!A:D,M3315,2)</f>
        <v>Office Supplies</v>
      </c>
    </row>
    <row r="3316" spans="1:14" x14ac:dyDescent="0.3">
      <c r="A3316" s="3" t="s">
        <v>5392</v>
      </c>
      <c r="B3316" s="4">
        <v>43093</v>
      </c>
      <c r="C3316" s="12" t="str">
        <f t="shared" si="51"/>
        <v>2017/12</v>
      </c>
      <c r="D3316" s="4">
        <v>43097</v>
      </c>
      <c r="E3316" s="3" t="s">
        <v>21</v>
      </c>
      <c r="F3316" s="3" t="s">
        <v>4753</v>
      </c>
      <c r="G3316" s="3" t="s">
        <v>1265</v>
      </c>
      <c r="H3316" s="5">
        <v>271764</v>
      </c>
      <c r="I3316" s="2">
        <v>2</v>
      </c>
      <c r="J3316" s="2">
        <v>1</v>
      </c>
      <c r="K3316" s="2">
        <v>48.313600000000001</v>
      </c>
      <c r="L3316" s="18" t="str">
        <f>VLOOKUP(F3316,'BD customers'!$1:$1048576,2,FALSE)</f>
        <v>Hunter Glantz</v>
      </c>
      <c r="M3316" s="2">
        <f>MATCH(orders[[#This Row],[Product ID]],'BD product'!A:A,0)</f>
        <v>293</v>
      </c>
      <c r="N3316" s="2" t="str" cm="1">
        <f t="array" ref="N3316">INDEX('BD product'!A:D,M3316,2)</f>
        <v>Furniture</v>
      </c>
    </row>
    <row r="3317" spans="1:14" x14ac:dyDescent="0.3">
      <c r="A3317" s="3" t="s">
        <v>5392</v>
      </c>
      <c r="B3317" s="4">
        <v>43093</v>
      </c>
      <c r="C3317" s="12" t="str">
        <f t="shared" si="51"/>
        <v>2017/12</v>
      </c>
      <c r="D3317" s="4">
        <v>43097</v>
      </c>
      <c r="E3317" s="3" t="s">
        <v>21</v>
      </c>
      <c r="F3317" s="3" t="s">
        <v>4753</v>
      </c>
      <c r="G3317" s="3" t="s">
        <v>3688</v>
      </c>
      <c r="H3317" s="5">
        <v>14376</v>
      </c>
      <c r="I3317" s="2">
        <v>3</v>
      </c>
      <c r="J3317" s="2">
        <v>2</v>
      </c>
      <c r="K3317" s="2">
        <v>4.8518999999999997</v>
      </c>
      <c r="L3317" s="18" t="str">
        <f>VLOOKUP(F3317,'BD customers'!$1:$1048576,2,FALSE)</f>
        <v>Hunter Glantz</v>
      </c>
      <c r="M3317" s="2">
        <f>MATCH(orders[[#This Row],[Product ID]],'BD product'!A:A,0)</f>
        <v>1122</v>
      </c>
      <c r="N3317" s="2" t="str" cm="1">
        <f t="array" ref="N3317">INDEX('BD product'!A:D,M3317,2)</f>
        <v>Office Supplies</v>
      </c>
    </row>
    <row r="3318" spans="1:14" x14ac:dyDescent="0.3">
      <c r="A3318" s="3" t="s">
        <v>5393</v>
      </c>
      <c r="B3318" s="4">
        <v>43049</v>
      </c>
      <c r="C3318" s="12" t="str">
        <f t="shared" si="51"/>
        <v>2017/11</v>
      </c>
      <c r="D3318" s="4">
        <v>43054</v>
      </c>
      <c r="E3318" s="3" t="s">
        <v>11</v>
      </c>
      <c r="F3318" s="3" t="s">
        <v>2581</v>
      </c>
      <c r="G3318" s="3" t="s">
        <v>4367</v>
      </c>
      <c r="H3318" s="5">
        <v>34196</v>
      </c>
      <c r="I3318" s="2">
        <v>5</v>
      </c>
      <c r="J3318" s="2">
        <v>6</v>
      </c>
      <c r="K3318" s="2">
        <v>-4.2744999999999997</v>
      </c>
      <c r="L3318" s="18" t="str">
        <f>VLOOKUP(F3318,'BD customers'!$1:$1048576,2,FALSE)</f>
        <v>Edward Becker</v>
      </c>
      <c r="M3318" s="2">
        <f>MATCH(orders[[#This Row],[Product ID]],'BD product'!A:A,0)</f>
        <v>1306</v>
      </c>
      <c r="N3318" s="2" t="str" cm="1">
        <f t="array" ref="N3318">INDEX('BD product'!A:D,M3318,2)</f>
        <v>Furniture</v>
      </c>
    </row>
    <row r="3319" spans="1:14" x14ac:dyDescent="0.3">
      <c r="A3319" s="3" t="s">
        <v>5394</v>
      </c>
      <c r="B3319" s="4">
        <v>42258</v>
      </c>
      <c r="C3319" s="12" t="str">
        <f t="shared" si="51"/>
        <v>2015/09</v>
      </c>
      <c r="D3319" s="4">
        <v>42262</v>
      </c>
      <c r="E3319" s="3" t="s">
        <v>21</v>
      </c>
      <c r="F3319" s="3" t="s">
        <v>65</v>
      </c>
      <c r="G3319" s="3" t="s">
        <v>2359</v>
      </c>
      <c r="H3319" s="5">
        <v>18135</v>
      </c>
      <c r="I3319" s="2">
        <v>9</v>
      </c>
      <c r="J3319" s="2">
        <v>0</v>
      </c>
      <c r="K3319" s="2">
        <v>48.964500000000001</v>
      </c>
      <c r="L3319" s="18" t="str">
        <f>VLOOKUP(F3319,'BD customers'!$1:$1048576,2,FALSE)</f>
        <v>Steven Cartwright</v>
      </c>
      <c r="M3319" s="2">
        <f>MATCH(orders[[#This Row],[Product ID]],'BD product'!A:A,0)</f>
        <v>628</v>
      </c>
      <c r="N3319" s="2" t="str" cm="1">
        <f t="array" ref="N3319">INDEX('BD product'!A:D,M3319,2)</f>
        <v>Office Supplies</v>
      </c>
    </row>
    <row r="3320" spans="1:14" x14ac:dyDescent="0.3">
      <c r="A3320" s="3" t="s">
        <v>5394</v>
      </c>
      <c r="B3320" s="4">
        <v>42258</v>
      </c>
      <c r="C3320" s="12" t="str">
        <f t="shared" si="51"/>
        <v>2015/09</v>
      </c>
      <c r="D3320" s="4">
        <v>42262</v>
      </c>
      <c r="E3320" s="3" t="s">
        <v>21</v>
      </c>
      <c r="F3320" s="3" t="s">
        <v>65</v>
      </c>
      <c r="G3320" s="3" t="s">
        <v>3877</v>
      </c>
      <c r="H3320" s="5">
        <v>864</v>
      </c>
      <c r="I3320" s="2">
        <v>3</v>
      </c>
      <c r="J3320" s="2">
        <v>0</v>
      </c>
      <c r="K3320" s="2">
        <v>4.2336</v>
      </c>
      <c r="L3320" s="18" t="str">
        <f>VLOOKUP(F3320,'BD customers'!$1:$1048576,2,FALSE)</f>
        <v>Steven Cartwright</v>
      </c>
      <c r="M3320" s="2">
        <f>MATCH(orders[[#This Row],[Product ID]],'BD product'!A:A,0)</f>
        <v>1188</v>
      </c>
      <c r="N3320" s="2" t="str" cm="1">
        <f t="array" ref="N3320">INDEX('BD product'!A:D,M3320,2)</f>
        <v>Office Supplies</v>
      </c>
    </row>
    <row r="3321" spans="1:14" x14ac:dyDescent="0.3">
      <c r="A3321" s="3" t="s">
        <v>5395</v>
      </c>
      <c r="B3321" s="4">
        <v>41993</v>
      </c>
      <c r="C3321" s="12" t="str">
        <f t="shared" si="51"/>
        <v>2014/12</v>
      </c>
      <c r="D3321" s="4">
        <v>41998</v>
      </c>
      <c r="E3321" s="3" t="s">
        <v>21</v>
      </c>
      <c r="F3321" s="3" t="s">
        <v>5396</v>
      </c>
      <c r="G3321" s="3" t="s">
        <v>3489</v>
      </c>
      <c r="H3321" s="5">
        <v>43512</v>
      </c>
      <c r="I3321" s="2">
        <v>7</v>
      </c>
      <c r="J3321" s="2">
        <v>2</v>
      </c>
      <c r="K3321" s="2">
        <v>3.8073000000000001</v>
      </c>
      <c r="L3321" s="18" t="str">
        <f>VLOOKUP(F3321,'BD customers'!$1:$1048576,2,FALSE)</f>
        <v>Tony Sayre</v>
      </c>
      <c r="M3321" s="2">
        <f>MATCH(orders[[#This Row],[Product ID]],'BD product'!A:A,0)</f>
        <v>1039</v>
      </c>
      <c r="N3321" s="2" t="str" cm="1">
        <f t="array" ref="N3321">INDEX('BD product'!A:D,M3321,2)</f>
        <v>Office Supplies</v>
      </c>
    </row>
    <row r="3322" spans="1:14" x14ac:dyDescent="0.3">
      <c r="A3322" s="3" t="s">
        <v>5395</v>
      </c>
      <c r="B3322" s="4">
        <v>41993</v>
      </c>
      <c r="C3322" s="12" t="str">
        <f t="shared" si="51"/>
        <v>2014/12</v>
      </c>
      <c r="D3322" s="4">
        <v>41998</v>
      </c>
      <c r="E3322" s="3" t="s">
        <v>21</v>
      </c>
      <c r="F3322" s="3" t="s">
        <v>5396</v>
      </c>
      <c r="G3322" s="3" t="s">
        <v>739</v>
      </c>
      <c r="H3322" s="5">
        <v>66288</v>
      </c>
      <c r="I3322" s="2">
        <v>3</v>
      </c>
      <c r="J3322" s="2">
        <v>2</v>
      </c>
      <c r="K3322" s="2">
        <v>7.4573999999999998</v>
      </c>
      <c r="L3322" s="18" t="str">
        <f>VLOOKUP(F3322,'BD customers'!$1:$1048576,2,FALSE)</f>
        <v>Tony Sayre</v>
      </c>
      <c r="M3322" s="2">
        <f>MATCH(orders[[#This Row],[Product ID]],'BD product'!A:A,0)</f>
        <v>159</v>
      </c>
      <c r="N3322" s="2" t="str" cm="1">
        <f t="array" ref="N3322">INDEX('BD product'!A:D,M3322,2)</f>
        <v>Furniture</v>
      </c>
    </row>
    <row r="3323" spans="1:14" x14ac:dyDescent="0.3">
      <c r="A3323" s="3" t="s">
        <v>5395</v>
      </c>
      <c r="B3323" s="4">
        <v>41993</v>
      </c>
      <c r="C3323" s="12" t="str">
        <f t="shared" si="51"/>
        <v>2014/12</v>
      </c>
      <c r="D3323" s="4">
        <v>41998</v>
      </c>
      <c r="E3323" s="3" t="s">
        <v>21</v>
      </c>
      <c r="F3323" s="3" t="s">
        <v>5396</v>
      </c>
      <c r="G3323" s="3" t="s">
        <v>3586</v>
      </c>
      <c r="H3323" s="5">
        <v>2592</v>
      </c>
      <c r="I3323" s="2">
        <v>5</v>
      </c>
      <c r="J3323" s="2">
        <v>2</v>
      </c>
      <c r="K3323" s="2">
        <v>0.90720000000000001</v>
      </c>
      <c r="L3323" s="18" t="str">
        <f>VLOOKUP(F3323,'BD customers'!$1:$1048576,2,FALSE)</f>
        <v>Tony Sayre</v>
      </c>
      <c r="M3323" s="2">
        <f>MATCH(orders[[#This Row],[Product ID]],'BD product'!A:A,0)</f>
        <v>1078</v>
      </c>
      <c r="N3323" s="2" t="str" cm="1">
        <f t="array" ref="N3323">INDEX('BD product'!A:D,M3323,2)</f>
        <v>Office Supplies</v>
      </c>
    </row>
    <row r="3324" spans="1:14" x14ac:dyDescent="0.3">
      <c r="A3324" s="3" t="s">
        <v>5397</v>
      </c>
      <c r="B3324" s="4">
        <v>42208</v>
      </c>
      <c r="C3324" s="12" t="str">
        <f t="shared" si="51"/>
        <v>2015/07</v>
      </c>
      <c r="D3324" s="4">
        <v>42212</v>
      </c>
      <c r="E3324" s="3" t="s">
        <v>21</v>
      </c>
      <c r="F3324" s="3" t="s">
        <v>1699</v>
      </c>
      <c r="G3324" s="3" t="s">
        <v>70</v>
      </c>
      <c r="H3324" s="5">
        <v>6894</v>
      </c>
      <c r="I3324" s="2">
        <v>3</v>
      </c>
      <c r="J3324" s="2">
        <v>0</v>
      </c>
      <c r="K3324" s="2">
        <v>2.0682</v>
      </c>
      <c r="L3324" s="18" t="str">
        <f>VLOOKUP(F3324,'BD customers'!$1:$1048576,2,FALSE)</f>
        <v>Tracy Hopkins</v>
      </c>
      <c r="M3324" s="2">
        <f>MATCH(orders[[#This Row],[Product ID]],'BD product'!A:A,0)</f>
        <v>11</v>
      </c>
      <c r="N3324" s="2" t="str" cm="1">
        <f t="array" ref="N3324">INDEX('BD product'!A:D,M3324,2)</f>
        <v>Office Supplies</v>
      </c>
    </row>
    <row r="3325" spans="1:14" x14ac:dyDescent="0.3">
      <c r="A3325" s="3" t="s">
        <v>5397</v>
      </c>
      <c r="B3325" s="4">
        <v>42208</v>
      </c>
      <c r="C3325" s="12" t="str">
        <f t="shared" si="51"/>
        <v>2015/07</v>
      </c>
      <c r="D3325" s="4">
        <v>42212</v>
      </c>
      <c r="E3325" s="3" t="s">
        <v>21</v>
      </c>
      <c r="F3325" s="3" t="s">
        <v>1699</v>
      </c>
      <c r="G3325" s="3" t="s">
        <v>2255</v>
      </c>
      <c r="H3325" s="5">
        <v>12882</v>
      </c>
      <c r="I3325" s="2">
        <v>3</v>
      </c>
      <c r="J3325" s="2">
        <v>0</v>
      </c>
      <c r="K3325" s="2">
        <v>50.239800000000002</v>
      </c>
      <c r="L3325" s="18" t="str">
        <f>VLOOKUP(F3325,'BD customers'!$1:$1048576,2,FALSE)</f>
        <v>Tracy Hopkins</v>
      </c>
      <c r="M3325" s="2">
        <f>MATCH(orders[[#This Row],[Product ID]],'BD product'!A:A,0)</f>
        <v>594</v>
      </c>
      <c r="N3325" s="2" t="str" cm="1">
        <f t="array" ref="N3325">INDEX('BD product'!A:D,M3325,2)</f>
        <v>Furniture</v>
      </c>
    </row>
    <row r="3326" spans="1:14" x14ac:dyDescent="0.3">
      <c r="A3326" s="3" t="s">
        <v>5398</v>
      </c>
      <c r="B3326" s="4">
        <v>41954</v>
      </c>
      <c r="C3326" s="12" t="str">
        <f t="shared" si="51"/>
        <v>2014/11</v>
      </c>
      <c r="D3326" s="4">
        <v>41958</v>
      </c>
      <c r="E3326" s="3" t="s">
        <v>21</v>
      </c>
      <c r="F3326" s="3" t="s">
        <v>356</v>
      </c>
      <c r="G3326" s="3" t="s">
        <v>3842</v>
      </c>
      <c r="H3326" s="5">
        <v>89699</v>
      </c>
      <c r="I3326" s="2">
        <v>5</v>
      </c>
      <c r="J3326" s="2">
        <v>8</v>
      </c>
      <c r="K3326" s="2">
        <v>-1480.0335</v>
      </c>
      <c r="L3326" s="18" t="str">
        <f>VLOOKUP(F3326,'BD customers'!$1:$1048576,2,FALSE)</f>
        <v>Karen Daniels</v>
      </c>
      <c r="M3326" s="2">
        <f>MATCH(orders[[#This Row],[Product ID]],'BD product'!A:A,0)</f>
        <v>1178</v>
      </c>
      <c r="N3326" s="2" t="str" cm="1">
        <f t="array" ref="N3326">INDEX('BD product'!A:D,M3326,2)</f>
        <v>Office Supplies</v>
      </c>
    </row>
    <row r="3327" spans="1:14" x14ac:dyDescent="0.3">
      <c r="A3327" s="3" t="s">
        <v>5398</v>
      </c>
      <c r="B3327" s="4">
        <v>41954</v>
      </c>
      <c r="C3327" s="12" t="str">
        <f t="shared" si="51"/>
        <v>2014/11</v>
      </c>
      <c r="D3327" s="4">
        <v>41958</v>
      </c>
      <c r="E3327" s="3" t="s">
        <v>21</v>
      </c>
      <c r="F3327" s="3" t="s">
        <v>356</v>
      </c>
      <c r="G3327" s="3" t="s">
        <v>5205</v>
      </c>
      <c r="H3327" s="5">
        <v>1234</v>
      </c>
      <c r="I3327" s="2">
        <v>1</v>
      </c>
      <c r="J3327" s="2">
        <v>8</v>
      </c>
      <c r="K3327" s="2">
        <v>-1.9743999999999999</v>
      </c>
      <c r="L3327" s="18" t="str">
        <f>VLOOKUP(F3327,'BD customers'!$1:$1048576,2,FALSE)</f>
        <v>Karen Daniels</v>
      </c>
      <c r="M3327" s="2">
        <f>MATCH(orders[[#This Row],[Product ID]],'BD product'!A:A,0)</f>
        <v>1490</v>
      </c>
      <c r="N3327" s="2" t="str" cm="1">
        <f t="array" ref="N3327">INDEX('BD product'!A:D,M3327,2)</f>
        <v>Office Supplies</v>
      </c>
    </row>
    <row r="3328" spans="1:14" x14ac:dyDescent="0.3">
      <c r="A3328" s="3" t="s">
        <v>5398</v>
      </c>
      <c r="B3328" s="4">
        <v>41954</v>
      </c>
      <c r="C3328" s="12" t="str">
        <f t="shared" si="51"/>
        <v>2014/11</v>
      </c>
      <c r="D3328" s="4">
        <v>41958</v>
      </c>
      <c r="E3328" s="3" t="s">
        <v>21</v>
      </c>
      <c r="F3328" s="3" t="s">
        <v>356</v>
      </c>
      <c r="G3328" s="3" t="s">
        <v>5137</v>
      </c>
      <c r="H3328" s="5">
        <v>6756</v>
      </c>
      <c r="I3328" s="2">
        <v>3</v>
      </c>
      <c r="J3328" s="2">
        <v>2</v>
      </c>
      <c r="K3328" s="2">
        <v>0.67559999999999998</v>
      </c>
      <c r="L3328" s="18" t="str">
        <f>VLOOKUP(F3328,'BD customers'!$1:$1048576,2,FALSE)</f>
        <v>Karen Daniels</v>
      </c>
      <c r="M3328" s="2">
        <f>MATCH(orders[[#This Row],[Product ID]],'BD product'!A:A,0)</f>
        <v>1475</v>
      </c>
      <c r="N3328" s="2" t="str" cm="1">
        <f t="array" ref="N3328">INDEX('BD product'!A:D,M3328,2)</f>
        <v>Office Supplies</v>
      </c>
    </row>
    <row r="3329" spans="1:14" x14ac:dyDescent="0.3">
      <c r="A3329" s="3" t="s">
        <v>5398</v>
      </c>
      <c r="B3329" s="4">
        <v>41954</v>
      </c>
      <c r="C3329" s="12" t="str">
        <f t="shared" si="51"/>
        <v>2014/11</v>
      </c>
      <c r="D3329" s="4">
        <v>41958</v>
      </c>
      <c r="E3329" s="3" t="s">
        <v>21</v>
      </c>
      <c r="F3329" s="3" t="s">
        <v>356</v>
      </c>
      <c r="G3329" s="3" t="s">
        <v>1514</v>
      </c>
      <c r="H3329" s="5">
        <v>2172</v>
      </c>
      <c r="I3329" s="2">
        <v>5</v>
      </c>
      <c r="J3329" s="2">
        <v>2</v>
      </c>
      <c r="K3329" s="2">
        <v>7.8734999999999999</v>
      </c>
      <c r="L3329" s="18" t="str">
        <f>VLOOKUP(F3329,'BD customers'!$1:$1048576,2,FALSE)</f>
        <v>Karen Daniels</v>
      </c>
      <c r="M3329" s="2">
        <f>MATCH(orders[[#This Row],[Product ID]],'BD product'!A:A,0)</f>
        <v>364</v>
      </c>
      <c r="N3329" s="2" t="str" cm="1">
        <f t="array" ref="N3329">INDEX('BD product'!A:D,M3329,2)</f>
        <v>Office Supplies</v>
      </c>
    </row>
    <row r="3330" spans="1:14" x14ac:dyDescent="0.3">
      <c r="A3330" s="3" t="s">
        <v>5398</v>
      </c>
      <c r="B3330" s="4">
        <v>41954</v>
      </c>
      <c r="C3330" s="12" t="str">
        <f t="shared" ref="C3330:C3393" si="52">TEXT(B3330,"aaaa/mm")</f>
        <v>2014/11</v>
      </c>
      <c r="D3330" s="4">
        <v>41958</v>
      </c>
      <c r="E3330" s="3" t="s">
        <v>21</v>
      </c>
      <c r="F3330" s="3" t="s">
        <v>356</v>
      </c>
      <c r="G3330" s="3" t="s">
        <v>5399</v>
      </c>
      <c r="H3330" s="5">
        <v>262336</v>
      </c>
      <c r="I3330" s="2">
        <v>8</v>
      </c>
      <c r="J3330" s="2">
        <v>2</v>
      </c>
      <c r="K3330" s="2">
        <v>95.096800000000002</v>
      </c>
      <c r="L3330" s="18" t="str">
        <f>VLOOKUP(F3330,'BD customers'!$1:$1048576,2,FALSE)</f>
        <v>Karen Daniels</v>
      </c>
      <c r="M3330" s="2">
        <f>MATCH(orders[[#This Row],[Product ID]],'BD product'!A:A,0)</f>
        <v>1524</v>
      </c>
      <c r="N3330" s="2" t="str" cm="1">
        <f t="array" ref="N3330">INDEX('BD product'!A:D,M3330,2)</f>
        <v>Office Supplies</v>
      </c>
    </row>
    <row r="3331" spans="1:14" x14ac:dyDescent="0.3">
      <c r="A3331" s="3" t="s">
        <v>5398</v>
      </c>
      <c r="B3331" s="4">
        <v>41954</v>
      </c>
      <c r="C3331" s="12" t="str">
        <f t="shared" si="52"/>
        <v>2014/11</v>
      </c>
      <c r="D3331" s="4">
        <v>41958</v>
      </c>
      <c r="E3331" s="3" t="s">
        <v>21</v>
      </c>
      <c r="F3331" s="3" t="s">
        <v>356</v>
      </c>
      <c r="G3331" s="3" t="s">
        <v>3180</v>
      </c>
      <c r="H3331" s="5">
        <v>14848</v>
      </c>
      <c r="I3331" s="2">
        <v>2</v>
      </c>
      <c r="J3331" s="2">
        <v>2</v>
      </c>
      <c r="K3331" s="2">
        <v>1.6704000000000001</v>
      </c>
      <c r="L3331" s="18" t="str">
        <f>VLOOKUP(F3331,'BD customers'!$1:$1048576,2,FALSE)</f>
        <v>Karen Daniels</v>
      </c>
      <c r="M3331" s="2">
        <f>MATCH(orders[[#This Row],[Product ID]],'BD product'!A:A,0)</f>
        <v>920</v>
      </c>
      <c r="N3331" s="2" t="str" cm="1">
        <f t="array" ref="N3331">INDEX('BD product'!A:D,M3331,2)</f>
        <v>Technology</v>
      </c>
    </row>
    <row r="3332" spans="1:14" x14ac:dyDescent="0.3">
      <c r="A3332" s="3" t="s">
        <v>5398</v>
      </c>
      <c r="B3332" s="4">
        <v>41954</v>
      </c>
      <c r="C3332" s="12" t="str">
        <f t="shared" si="52"/>
        <v>2014/11</v>
      </c>
      <c r="D3332" s="4">
        <v>41958</v>
      </c>
      <c r="E3332" s="3" t="s">
        <v>21</v>
      </c>
      <c r="F3332" s="3" t="s">
        <v>356</v>
      </c>
      <c r="G3332" s="3" t="s">
        <v>3783</v>
      </c>
      <c r="H3332" s="5">
        <v>241176</v>
      </c>
      <c r="I3332" s="2">
        <v>3</v>
      </c>
      <c r="J3332" s="2">
        <v>2</v>
      </c>
      <c r="K3332" s="2">
        <v>15.073499999999999</v>
      </c>
      <c r="L3332" s="18" t="str">
        <f>VLOOKUP(F3332,'BD customers'!$1:$1048576,2,FALSE)</f>
        <v>Karen Daniels</v>
      </c>
      <c r="M3332" s="2">
        <f>MATCH(orders[[#This Row],[Product ID]],'BD product'!A:A,0)</f>
        <v>1163</v>
      </c>
      <c r="N3332" s="2" t="str" cm="1">
        <f t="array" ref="N3332">INDEX('BD product'!A:D,M3332,2)</f>
        <v>Technology</v>
      </c>
    </row>
    <row r="3333" spans="1:14" x14ac:dyDescent="0.3">
      <c r="A3333" s="3" t="s">
        <v>5401</v>
      </c>
      <c r="B3333" s="4">
        <v>43083</v>
      </c>
      <c r="C3333" s="12" t="str">
        <f t="shared" si="52"/>
        <v>2017/12</v>
      </c>
      <c r="D3333" s="4">
        <v>43089</v>
      </c>
      <c r="E3333" s="3" t="s">
        <v>21</v>
      </c>
      <c r="F3333" s="3" t="s">
        <v>443</v>
      </c>
      <c r="G3333" s="3" t="s">
        <v>5402</v>
      </c>
      <c r="H3333" s="5">
        <v>227976</v>
      </c>
      <c r="I3333" s="2">
        <v>3</v>
      </c>
      <c r="J3333" s="2">
        <v>2</v>
      </c>
      <c r="K3333" s="2">
        <v>2.8496999999999999</v>
      </c>
      <c r="L3333" s="18" t="str">
        <f>VLOOKUP(F3333,'BD customers'!$1:$1048576,2,FALSE)</f>
        <v>Gary Mitchum</v>
      </c>
      <c r="M3333" s="2">
        <f>MATCH(orders[[#This Row],[Product ID]],'BD product'!A:A,0)</f>
        <v>1525</v>
      </c>
      <c r="N3333" s="2" t="str" cm="1">
        <f t="array" ref="N3333">INDEX('BD product'!A:D,M3333,2)</f>
        <v>Technology</v>
      </c>
    </row>
    <row r="3334" spans="1:14" x14ac:dyDescent="0.3">
      <c r="A3334" s="3" t="s">
        <v>5401</v>
      </c>
      <c r="B3334" s="4">
        <v>43083</v>
      </c>
      <c r="C3334" s="12" t="str">
        <f t="shared" si="52"/>
        <v>2017/12</v>
      </c>
      <c r="D3334" s="4">
        <v>43089</v>
      </c>
      <c r="E3334" s="3" t="s">
        <v>21</v>
      </c>
      <c r="F3334" s="3" t="s">
        <v>443</v>
      </c>
      <c r="G3334" s="3" t="s">
        <v>5329</v>
      </c>
      <c r="H3334" s="5">
        <v>5268</v>
      </c>
      <c r="I3334" s="2">
        <v>3</v>
      </c>
      <c r="J3334" s="2">
        <v>2</v>
      </c>
      <c r="K3334" s="2">
        <v>1.9755</v>
      </c>
      <c r="L3334" s="18" t="str">
        <f>VLOOKUP(F3334,'BD customers'!$1:$1048576,2,FALSE)</f>
        <v>Gary Mitchum</v>
      </c>
      <c r="M3334" s="2">
        <f>MATCH(orders[[#This Row],[Product ID]],'BD product'!A:A,0)</f>
        <v>1515</v>
      </c>
      <c r="N3334" s="2" t="str" cm="1">
        <f t="array" ref="N3334">INDEX('BD product'!A:D,M3334,2)</f>
        <v>Technology</v>
      </c>
    </row>
    <row r="3335" spans="1:14" x14ac:dyDescent="0.3">
      <c r="A3335" s="3" t="s">
        <v>5401</v>
      </c>
      <c r="B3335" s="4">
        <v>43083</v>
      </c>
      <c r="C3335" s="12" t="str">
        <f t="shared" si="52"/>
        <v>2017/12</v>
      </c>
      <c r="D3335" s="4">
        <v>43089</v>
      </c>
      <c r="E3335" s="3" t="s">
        <v>21</v>
      </c>
      <c r="F3335" s="3" t="s">
        <v>443</v>
      </c>
      <c r="G3335" s="3" t="s">
        <v>5404</v>
      </c>
      <c r="H3335" s="5">
        <v>2032</v>
      </c>
      <c r="I3335" s="2">
        <v>1</v>
      </c>
      <c r="J3335" s="2">
        <v>6</v>
      </c>
      <c r="K3335" s="2">
        <v>-1.3208</v>
      </c>
      <c r="L3335" s="18" t="str">
        <f>VLOOKUP(F3335,'BD customers'!$1:$1048576,2,FALSE)</f>
        <v>Gary Mitchum</v>
      </c>
      <c r="M3335" s="2">
        <f>MATCH(orders[[#This Row],[Product ID]],'BD product'!A:A,0)</f>
        <v>1526</v>
      </c>
      <c r="N3335" s="2" t="str" cm="1">
        <f t="array" ref="N3335">INDEX('BD product'!A:D,M3335,2)</f>
        <v>Furniture</v>
      </c>
    </row>
    <row r="3336" spans="1:14" x14ac:dyDescent="0.3">
      <c r="A3336" s="3" t="s">
        <v>5406</v>
      </c>
      <c r="B3336" s="4">
        <v>42968</v>
      </c>
      <c r="C3336" s="12" t="str">
        <f t="shared" si="52"/>
        <v>2017/08</v>
      </c>
      <c r="D3336" s="4">
        <v>42969</v>
      </c>
      <c r="E3336" s="3" t="s">
        <v>64</v>
      </c>
      <c r="F3336" s="3" t="s">
        <v>5407</v>
      </c>
      <c r="G3336" s="3" t="s">
        <v>2837</v>
      </c>
      <c r="H3336" s="5">
        <v>1712</v>
      </c>
      <c r="I3336" s="2">
        <v>4</v>
      </c>
      <c r="J3336" s="2">
        <v>0</v>
      </c>
      <c r="K3336" s="2">
        <v>4.9648000000000003</v>
      </c>
      <c r="L3336" s="18" t="str">
        <f>VLOOKUP(F3336,'BD customers'!$1:$1048576,2,FALSE)</f>
        <v>Patrick Ryan</v>
      </c>
      <c r="M3336" s="2">
        <f>MATCH(orders[[#This Row],[Product ID]],'BD product'!A:A,0)</f>
        <v>788</v>
      </c>
      <c r="N3336" s="2" t="str" cm="1">
        <f t="array" ref="N3336">INDEX('BD product'!A:D,M3336,2)</f>
        <v>Office Supplies</v>
      </c>
    </row>
    <row r="3337" spans="1:14" x14ac:dyDescent="0.3">
      <c r="A3337" s="3" t="s">
        <v>5406</v>
      </c>
      <c r="B3337" s="4">
        <v>42968</v>
      </c>
      <c r="C3337" s="12" t="str">
        <f t="shared" si="52"/>
        <v>2017/08</v>
      </c>
      <c r="D3337" s="4">
        <v>42969</v>
      </c>
      <c r="E3337" s="3" t="s">
        <v>64</v>
      </c>
      <c r="F3337" s="3" t="s">
        <v>5407</v>
      </c>
      <c r="G3337" s="3" t="s">
        <v>2055</v>
      </c>
      <c r="H3337" s="5">
        <v>431968</v>
      </c>
      <c r="I3337" s="2">
        <v>4</v>
      </c>
      <c r="J3337" s="2">
        <v>2</v>
      </c>
      <c r="K3337" s="2">
        <v>37.797199999999997</v>
      </c>
      <c r="L3337" s="18" t="str">
        <f>VLOOKUP(F3337,'BD customers'!$1:$1048576,2,FALSE)</f>
        <v>Patrick Ryan</v>
      </c>
      <c r="M3337" s="2">
        <f>MATCH(orders[[#This Row],[Product ID]],'BD product'!A:A,0)</f>
        <v>526</v>
      </c>
      <c r="N3337" s="2" t="str" cm="1">
        <f t="array" ref="N3337">INDEX('BD product'!A:D,M3337,2)</f>
        <v>Technology</v>
      </c>
    </row>
    <row r="3338" spans="1:14" x14ac:dyDescent="0.3">
      <c r="A3338" s="3" t="s">
        <v>5406</v>
      </c>
      <c r="B3338" s="4">
        <v>42968</v>
      </c>
      <c r="C3338" s="12" t="str">
        <f t="shared" si="52"/>
        <v>2017/08</v>
      </c>
      <c r="D3338" s="4">
        <v>42969</v>
      </c>
      <c r="E3338" s="3" t="s">
        <v>64</v>
      </c>
      <c r="F3338" s="3" t="s">
        <v>5407</v>
      </c>
      <c r="G3338" s="3" t="s">
        <v>5408</v>
      </c>
      <c r="H3338" s="5">
        <v>12992</v>
      </c>
      <c r="I3338" s="2">
        <v>4</v>
      </c>
      <c r="J3338" s="2">
        <v>0</v>
      </c>
      <c r="K3338" s="2">
        <v>10.393599999999999</v>
      </c>
      <c r="L3338" s="18" t="str">
        <f>VLOOKUP(F3338,'BD customers'!$1:$1048576,2,FALSE)</f>
        <v>Patrick Ryan</v>
      </c>
      <c r="M3338" s="2">
        <f>MATCH(orders[[#This Row],[Product ID]],'BD product'!A:A,0)</f>
        <v>1527</v>
      </c>
      <c r="N3338" s="2" t="str" cm="1">
        <f t="array" ref="N3338">INDEX('BD product'!A:D,M3338,2)</f>
        <v>Furniture</v>
      </c>
    </row>
    <row r="3339" spans="1:14" x14ac:dyDescent="0.3">
      <c r="A3339" s="3" t="s">
        <v>5406</v>
      </c>
      <c r="B3339" s="4">
        <v>42968</v>
      </c>
      <c r="C3339" s="12" t="str">
        <f t="shared" si="52"/>
        <v>2017/08</v>
      </c>
      <c r="D3339" s="4">
        <v>42969</v>
      </c>
      <c r="E3339" s="3" t="s">
        <v>64</v>
      </c>
      <c r="F3339" s="3" t="s">
        <v>5407</v>
      </c>
      <c r="G3339" s="3" t="s">
        <v>73</v>
      </c>
      <c r="H3339" s="5">
        <v>568728</v>
      </c>
      <c r="I3339" s="2">
        <v>3</v>
      </c>
      <c r="J3339" s="2">
        <v>2</v>
      </c>
      <c r="K3339" s="2">
        <v>28.436399999999999</v>
      </c>
      <c r="L3339" s="18" t="str">
        <f>VLOOKUP(F3339,'BD customers'!$1:$1048576,2,FALSE)</f>
        <v>Patrick Ryan</v>
      </c>
      <c r="M3339" s="2">
        <f>MATCH(orders[[#This Row],[Product ID]],'BD product'!A:A,0)</f>
        <v>12</v>
      </c>
      <c r="N3339" s="2" t="str" cm="1">
        <f t="array" ref="N3339">INDEX('BD product'!A:D,M3339,2)</f>
        <v>Furniture</v>
      </c>
    </row>
    <row r="3340" spans="1:14" x14ac:dyDescent="0.3">
      <c r="A3340" s="3" t="s">
        <v>5406</v>
      </c>
      <c r="B3340" s="4">
        <v>42968</v>
      </c>
      <c r="C3340" s="12" t="str">
        <f t="shared" si="52"/>
        <v>2017/08</v>
      </c>
      <c r="D3340" s="4">
        <v>42969</v>
      </c>
      <c r="E3340" s="3" t="s">
        <v>64</v>
      </c>
      <c r="F3340" s="3" t="s">
        <v>5407</v>
      </c>
      <c r="G3340" s="3" t="s">
        <v>5410</v>
      </c>
      <c r="H3340" s="5">
        <v>117144</v>
      </c>
      <c r="I3340" s="2">
        <v>9</v>
      </c>
      <c r="J3340" s="2">
        <v>2</v>
      </c>
      <c r="K3340" s="2">
        <v>42.464700000000001</v>
      </c>
      <c r="L3340" s="18" t="str">
        <f>VLOOKUP(F3340,'BD customers'!$1:$1048576,2,FALSE)</f>
        <v>Patrick Ryan</v>
      </c>
      <c r="M3340" s="2">
        <f>MATCH(orders[[#This Row],[Product ID]],'BD product'!A:A,0)</f>
        <v>1528</v>
      </c>
      <c r="N3340" s="2" t="str" cm="1">
        <f t="array" ref="N3340">INDEX('BD product'!A:D,M3340,2)</f>
        <v>Office Supplies</v>
      </c>
    </row>
    <row r="3341" spans="1:14" x14ac:dyDescent="0.3">
      <c r="A3341" s="3" t="s">
        <v>5406</v>
      </c>
      <c r="B3341" s="4">
        <v>42968</v>
      </c>
      <c r="C3341" s="12" t="str">
        <f t="shared" si="52"/>
        <v>2017/08</v>
      </c>
      <c r="D3341" s="4">
        <v>42969</v>
      </c>
      <c r="E3341" s="3" t="s">
        <v>64</v>
      </c>
      <c r="F3341" s="3" t="s">
        <v>5407</v>
      </c>
      <c r="G3341" s="3" t="s">
        <v>5412</v>
      </c>
      <c r="H3341" s="5">
        <v>20352</v>
      </c>
      <c r="I3341" s="2">
        <v>3</v>
      </c>
      <c r="J3341" s="2">
        <v>0</v>
      </c>
      <c r="K3341" s="2">
        <v>54.950400000000002</v>
      </c>
      <c r="L3341" s="18" t="str">
        <f>VLOOKUP(F3341,'BD customers'!$1:$1048576,2,FALSE)</f>
        <v>Patrick Ryan</v>
      </c>
      <c r="M3341" s="2">
        <f>MATCH(orders[[#This Row],[Product ID]],'BD product'!A:A,0)</f>
        <v>1529</v>
      </c>
      <c r="N3341" s="2" t="str" cm="1">
        <f t="array" ref="N3341">INDEX('BD product'!A:D,M3341,2)</f>
        <v>Office Supplies</v>
      </c>
    </row>
    <row r="3342" spans="1:14" x14ac:dyDescent="0.3">
      <c r="A3342" s="3" t="s">
        <v>5406</v>
      </c>
      <c r="B3342" s="4">
        <v>42968</v>
      </c>
      <c r="C3342" s="12" t="str">
        <f t="shared" si="52"/>
        <v>2017/08</v>
      </c>
      <c r="D3342" s="4">
        <v>42969</v>
      </c>
      <c r="E3342" s="3" t="s">
        <v>64</v>
      </c>
      <c r="F3342" s="3" t="s">
        <v>5407</v>
      </c>
      <c r="G3342" s="3" t="s">
        <v>1371</v>
      </c>
      <c r="H3342" s="5">
        <v>5175</v>
      </c>
      <c r="I3342" s="2">
        <v>5</v>
      </c>
      <c r="J3342" s="2">
        <v>0</v>
      </c>
      <c r="K3342" s="2">
        <v>0.24840000000000001</v>
      </c>
      <c r="L3342" s="18" t="str">
        <f>VLOOKUP(F3342,'BD customers'!$1:$1048576,2,FALSE)</f>
        <v>Patrick Ryan</v>
      </c>
      <c r="M3342" s="2">
        <f>MATCH(orders[[#This Row],[Product ID]],'BD product'!A:A,0)</f>
        <v>324</v>
      </c>
      <c r="N3342" s="2" t="str" cm="1">
        <f t="array" ref="N3342">INDEX('BD product'!A:D,M3342,2)</f>
        <v>Office Supplies</v>
      </c>
    </row>
    <row r="3343" spans="1:14" x14ac:dyDescent="0.3">
      <c r="A3343" s="3" t="s">
        <v>5414</v>
      </c>
      <c r="B3343" s="4">
        <v>42609</v>
      </c>
      <c r="C3343" s="12" t="str">
        <f t="shared" si="52"/>
        <v>2016/08</v>
      </c>
      <c r="D3343" s="4">
        <v>42614</v>
      </c>
      <c r="E3343" s="3" t="s">
        <v>11</v>
      </c>
      <c r="F3343" s="3" t="s">
        <v>259</v>
      </c>
      <c r="G3343" s="3" t="s">
        <v>3702</v>
      </c>
      <c r="H3343" s="5">
        <v>12297</v>
      </c>
      <c r="I3343" s="2">
        <v>3</v>
      </c>
      <c r="J3343" s="2">
        <v>0</v>
      </c>
      <c r="K3343" s="2">
        <v>60.255299999999998</v>
      </c>
      <c r="L3343" s="18" t="str">
        <f>VLOOKUP(F3343,'BD customers'!$1:$1048576,2,FALSE)</f>
        <v>Ted Butterfield</v>
      </c>
      <c r="M3343" s="2">
        <f>MATCH(orders[[#This Row],[Product ID]],'BD product'!A:A,0)</f>
        <v>1129</v>
      </c>
      <c r="N3343" s="2" t="str" cm="1">
        <f t="array" ref="N3343">INDEX('BD product'!A:D,M3343,2)</f>
        <v>Office Supplies</v>
      </c>
    </row>
    <row r="3344" spans="1:14" x14ac:dyDescent="0.3">
      <c r="A3344" s="3" t="s">
        <v>5414</v>
      </c>
      <c r="B3344" s="4">
        <v>42609</v>
      </c>
      <c r="C3344" s="12" t="str">
        <f t="shared" si="52"/>
        <v>2016/08</v>
      </c>
      <c r="D3344" s="4">
        <v>42614</v>
      </c>
      <c r="E3344" s="3" t="s">
        <v>11</v>
      </c>
      <c r="F3344" s="3" t="s">
        <v>259</v>
      </c>
      <c r="G3344" s="3" t="s">
        <v>3667</v>
      </c>
      <c r="H3344" s="5">
        <v>244615</v>
      </c>
      <c r="I3344" s="2">
        <v>1</v>
      </c>
      <c r="J3344" s="2">
        <v>3</v>
      </c>
      <c r="K3344" s="2">
        <v>2.0966999999999998</v>
      </c>
      <c r="L3344" s="18" t="str">
        <f>VLOOKUP(F3344,'BD customers'!$1:$1048576,2,FALSE)</f>
        <v>Ted Butterfield</v>
      </c>
      <c r="M3344" s="2">
        <f>MATCH(orders[[#This Row],[Product ID]],'BD product'!A:A,0)</f>
        <v>1112</v>
      </c>
      <c r="N3344" s="2" t="str" cm="1">
        <f t="array" ref="N3344">INDEX('BD product'!A:D,M3344,2)</f>
        <v>Furniture</v>
      </c>
    </row>
    <row r="3345" spans="1:14" x14ac:dyDescent="0.3">
      <c r="A3345" s="3" t="s">
        <v>5414</v>
      </c>
      <c r="B3345" s="4">
        <v>42609</v>
      </c>
      <c r="C3345" s="12" t="str">
        <f t="shared" si="52"/>
        <v>2016/08</v>
      </c>
      <c r="D3345" s="4">
        <v>42614</v>
      </c>
      <c r="E3345" s="3" t="s">
        <v>11</v>
      </c>
      <c r="F3345" s="3" t="s">
        <v>259</v>
      </c>
      <c r="G3345" s="3" t="s">
        <v>998</v>
      </c>
      <c r="H3345" s="5">
        <v>5997</v>
      </c>
      <c r="I3345" s="2">
        <v>3</v>
      </c>
      <c r="J3345" s="2">
        <v>0</v>
      </c>
      <c r="K3345" s="2">
        <v>28.785599999999999</v>
      </c>
      <c r="L3345" s="18" t="str">
        <f>VLOOKUP(F3345,'BD customers'!$1:$1048576,2,FALSE)</f>
        <v>Ted Butterfield</v>
      </c>
      <c r="M3345" s="2">
        <f>MATCH(orders[[#This Row],[Product ID]],'BD product'!A:A,0)</f>
        <v>224</v>
      </c>
      <c r="N3345" s="2" t="str" cm="1">
        <f t="array" ref="N3345">INDEX('BD product'!A:D,M3345,2)</f>
        <v>Technology</v>
      </c>
    </row>
    <row r="3346" spans="1:14" x14ac:dyDescent="0.3">
      <c r="A3346" s="3" t="s">
        <v>5414</v>
      </c>
      <c r="B3346" s="4">
        <v>42609</v>
      </c>
      <c r="C3346" s="12" t="str">
        <f t="shared" si="52"/>
        <v>2016/08</v>
      </c>
      <c r="D3346" s="4">
        <v>42614</v>
      </c>
      <c r="E3346" s="3" t="s">
        <v>11</v>
      </c>
      <c r="F3346" s="3" t="s">
        <v>259</v>
      </c>
      <c r="G3346" s="3" t="s">
        <v>870</v>
      </c>
      <c r="H3346" s="5">
        <v>8154</v>
      </c>
      <c r="I3346" s="2">
        <v>9</v>
      </c>
      <c r="J3346" s="2">
        <v>0</v>
      </c>
      <c r="K3346" s="2">
        <v>3.6692999999999998</v>
      </c>
      <c r="L3346" s="18" t="str">
        <f>VLOOKUP(F3346,'BD customers'!$1:$1048576,2,FALSE)</f>
        <v>Ted Butterfield</v>
      </c>
      <c r="M3346" s="2">
        <f>MATCH(orders[[#This Row],[Product ID]],'BD product'!A:A,0)</f>
        <v>189</v>
      </c>
      <c r="N3346" s="2" t="str" cm="1">
        <f t="array" ref="N3346">INDEX('BD product'!A:D,M3346,2)</f>
        <v>Office Supplies</v>
      </c>
    </row>
    <row r="3347" spans="1:14" x14ac:dyDescent="0.3">
      <c r="A3347" s="3" t="s">
        <v>5414</v>
      </c>
      <c r="B3347" s="4">
        <v>42609</v>
      </c>
      <c r="C3347" s="12" t="str">
        <f t="shared" si="52"/>
        <v>2016/08</v>
      </c>
      <c r="D3347" s="4">
        <v>42614</v>
      </c>
      <c r="E3347" s="3" t="s">
        <v>11</v>
      </c>
      <c r="F3347" s="3" t="s">
        <v>259</v>
      </c>
      <c r="G3347" s="3" t="s">
        <v>2998</v>
      </c>
      <c r="H3347" s="5">
        <v>1168</v>
      </c>
      <c r="I3347" s="2">
        <v>4</v>
      </c>
      <c r="J3347" s="2">
        <v>0</v>
      </c>
      <c r="K3347" s="2">
        <v>0.52559999999999996</v>
      </c>
      <c r="L3347" s="18" t="str">
        <f>VLOOKUP(F3347,'BD customers'!$1:$1048576,2,FALSE)</f>
        <v>Ted Butterfield</v>
      </c>
      <c r="M3347" s="2">
        <f>MATCH(orders[[#This Row],[Product ID]],'BD product'!A:A,0)</f>
        <v>850</v>
      </c>
      <c r="N3347" s="2" t="str" cm="1">
        <f t="array" ref="N3347">INDEX('BD product'!A:D,M3347,2)</f>
        <v>Office Supplies</v>
      </c>
    </row>
    <row r="3348" spans="1:14" x14ac:dyDescent="0.3">
      <c r="A3348" s="3" t="s">
        <v>5414</v>
      </c>
      <c r="B3348" s="4">
        <v>42609</v>
      </c>
      <c r="C3348" s="12" t="str">
        <f t="shared" si="52"/>
        <v>2016/08</v>
      </c>
      <c r="D3348" s="4">
        <v>42614</v>
      </c>
      <c r="E3348" s="3" t="s">
        <v>11</v>
      </c>
      <c r="F3348" s="3" t="s">
        <v>259</v>
      </c>
      <c r="G3348" s="3" t="s">
        <v>5052</v>
      </c>
      <c r="H3348" s="5">
        <v>290</v>
      </c>
      <c r="I3348" s="2">
        <v>5</v>
      </c>
      <c r="J3348" s="2">
        <v>0</v>
      </c>
      <c r="K3348" s="2">
        <v>0.13919999999999999</v>
      </c>
      <c r="L3348" s="18" t="str">
        <f>VLOOKUP(F3348,'BD customers'!$1:$1048576,2,FALSE)</f>
        <v>Ted Butterfield</v>
      </c>
      <c r="M3348" s="2">
        <f>MATCH(orders[[#This Row],[Product ID]],'BD product'!A:A,0)</f>
        <v>1460</v>
      </c>
      <c r="N3348" s="2" t="str" cm="1">
        <f t="array" ref="N3348">INDEX('BD product'!A:D,M3348,2)</f>
        <v>Office Supplies</v>
      </c>
    </row>
    <row r="3349" spans="1:14" x14ac:dyDescent="0.3">
      <c r="A3349" s="3" t="s">
        <v>5415</v>
      </c>
      <c r="B3349" s="4">
        <v>42229</v>
      </c>
      <c r="C3349" s="12" t="str">
        <f t="shared" si="52"/>
        <v>2015/08</v>
      </c>
      <c r="D3349" s="4">
        <v>42236</v>
      </c>
      <c r="E3349" s="3" t="s">
        <v>21</v>
      </c>
      <c r="F3349" s="3" t="s">
        <v>235</v>
      </c>
      <c r="G3349" s="3" t="s">
        <v>1647</v>
      </c>
      <c r="H3349" s="5">
        <v>508</v>
      </c>
      <c r="I3349" s="2">
        <v>5</v>
      </c>
      <c r="J3349" s="2">
        <v>0</v>
      </c>
      <c r="K3349" s="2">
        <v>1.3208</v>
      </c>
      <c r="L3349" s="18" t="str">
        <f>VLOOKUP(F3349,'BD customers'!$1:$1048576,2,FALSE)</f>
        <v>Odella Nelson</v>
      </c>
      <c r="M3349" s="2">
        <f>MATCH(orders[[#This Row],[Product ID]],'BD product'!A:A,0)</f>
        <v>402</v>
      </c>
      <c r="N3349" s="2" t="str" cm="1">
        <f t="array" ref="N3349">INDEX('BD product'!A:D,M3349,2)</f>
        <v>Office Supplies</v>
      </c>
    </row>
    <row r="3350" spans="1:14" x14ac:dyDescent="0.3">
      <c r="A3350" s="3" t="s">
        <v>5416</v>
      </c>
      <c r="B3350" s="4">
        <v>43044</v>
      </c>
      <c r="C3350" s="12" t="str">
        <f t="shared" si="52"/>
        <v>2017/11</v>
      </c>
      <c r="D3350" s="4">
        <v>43046</v>
      </c>
      <c r="E3350" s="3" t="s">
        <v>64</v>
      </c>
      <c r="F3350" s="3" t="s">
        <v>777</v>
      </c>
      <c r="G3350" s="3" t="s">
        <v>152</v>
      </c>
      <c r="H3350" s="5">
        <v>1603</v>
      </c>
      <c r="I3350" s="2">
        <v>5</v>
      </c>
      <c r="J3350" s="2">
        <v>8</v>
      </c>
      <c r="K3350" s="2">
        <v>-2.5648</v>
      </c>
      <c r="L3350" s="18" t="str">
        <f>VLOOKUP(F3350,'BD customers'!$1:$1048576,2,FALSE)</f>
        <v>Alan Haines</v>
      </c>
      <c r="M3350" s="2">
        <f>MATCH(orders[[#This Row],[Product ID]],'BD product'!A:A,0)</f>
        <v>29</v>
      </c>
      <c r="N3350" s="2" t="str" cm="1">
        <f t="array" ref="N3350">INDEX('BD product'!A:D,M3350,2)</f>
        <v>Office Supplies</v>
      </c>
    </row>
    <row r="3351" spans="1:14" x14ac:dyDescent="0.3">
      <c r="A3351" s="3" t="s">
        <v>5417</v>
      </c>
      <c r="B3351" s="4">
        <v>42599</v>
      </c>
      <c r="C3351" s="12" t="str">
        <f t="shared" si="52"/>
        <v>2016/08</v>
      </c>
      <c r="D3351" s="4">
        <v>42603</v>
      </c>
      <c r="E3351" s="3" t="s">
        <v>21</v>
      </c>
      <c r="F3351" s="3" t="s">
        <v>2949</v>
      </c>
      <c r="G3351" s="3" t="s">
        <v>2578</v>
      </c>
      <c r="H3351" s="5">
        <v>15712</v>
      </c>
      <c r="I3351" s="2">
        <v>4</v>
      </c>
      <c r="J3351" s="2">
        <v>2</v>
      </c>
      <c r="K3351" s="2">
        <v>5.6955999999999998</v>
      </c>
      <c r="L3351" s="18" t="str">
        <f>VLOOKUP(F3351,'BD customers'!$1:$1048576,2,FALSE)</f>
        <v>Neoma Murray</v>
      </c>
      <c r="M3351" s="2">
        <f>MATCH(orders[[#This Row],[Product ID]],'BD product'!A:A,0)</f>
        <v>698</v>
      </c>
      <c r="N3351" s="2" t="str" cm="1">
        <f t="array" ref="N3351">INDEX('BD product'!A:D,M3351,2)</f>
        <v>Office Supplies</v>
      </c>
    </row>
    <row r="3352" spans="1:14" x14ac:dyDescent="0.3">
      <c r="A3352" s="3" t="s">
        <v>5418</v>
      </c>
      <c r="B3352" s="4">
        <v>42730</v>
      </c>
      <c r="C3352" s="12" t="str">
        <f t="shared" si="52"/>
        <v>2016/12</v>
      </c>
      <c r="D3352" s="4">
        <v>42735</v>
      </c>
      <c r="E3352" s="3" t="s">
        <v>21</v>
      </c>
      <c r="F3352" s="3" t="s">
        <v>1823</v>
      </c>
      <c r="G3352" s="3" t="s">
        <v>3518</v>
      </c>
      <c r="H3352" s="5">
        <v>8997</v>
      </c>
      <c r="I3352" s="2">
        <v>3</v>
      </c>
      <c r="J3352" s="2">
        <v>0</v>
      </c>
      <c r="K3352" s="2">
        <v>18.893699999999999</v>
      </c>
      <c r="L3352" s="18" t="str">
        <f>VLOOKUP(F3352,'BD customers'!$1:$1048576,2,FALSE)</f>
        <v>Andrew Roberts</v>
      </c>
      <c r="M3352" s="2">
        <f>MATCH(orders[[#This Row],[Product ID]],'BD product'!A:A,0)</f>
        <v>1050</v>
      </c>
      <c r="N3352" s="2" t="str" cm="1">
        <f t="array" ref="N3352">INDEX('BD product'!A:D,M3352,2)</f>
        <v>Technology</v>
      </c>
    </row>
    <row r="3353" spans="1:14" x14ac:dyDescent="0.3">
      <c r="A3353" s="3" t="s">
        <v>5419</v>
      </c>
      <c r="B3353" s="4">
        <v>41905</v>
      </c>
      <c r="C3353" s="12" t="str">
        <f t="shared" si="52"/>
        <v>2014/09</v>
      </c>
      <c r="D3353" s="4">
        <v>41910</v>
      </c>
      <c r="E3353" s="3" t="s">
        <v>21</v>
      </c>
      <c r="F3353" s="3" t="s">
        <v>1165</v>
      </c>
      <c r="G3353" s="3" t="s">
        <v>5420</v>
      </c>
      <c r="H3353" s="5">
        <v>435999</v>
      </c>
      <c r="I3353" s="2">
        <v>3</v>
      </c>
      <c r="J3353" s="2">
        <v>15</v>
      </c>
      <c r="K3353" s="2">
        <v>20.517600000000002</v>
      </c>
      <c r="L3353" s="18" t="str">
        <f>VLOOKUP(F3353,'BD customers'!$1:$1048576,2,FALSE)</f>
        <v>Brian Moss</v>
      </c>
      <c r="M3353" s="2">
        <f>MATCH(orders[[#This Row],[Product ID]],'BD product'!A:A,0)</f>
        <v>1530</v>
      </c>
      <c r="N3353" s="2" t="str" cm="1">
        <f t="array" ref="N3353">INDEX('BD product'!A:D,M3353,2)</f>
        <v>Furniture</v>
      </c>
    </row>
    <row r="3354" spans="1:14" x14ac:dyDescent="0.3">
      <c r="A3354" s="3" t="s">
        <v>5419</v>
      </c>
      <c r="B3354" s="4">
        <v>41905</v>
      </c>
      <c r="C3354" s="12" t="str">
        <f t="shared" si="52"/>
        <v>2014/09</v>
      </c>
      <c r="D3354" s="4">
        <v>41910</v>
      </c>
      <c r="E3354" s="3" t="s">
        <v>21</v>
      </c>
      <c r="F3354" s="3" t="s">
        <v>1165</v>
      </c>
      <c r="G3354" s="3" t="s">
        <v>347</v>
      </c>
      <c r="H3354" s="5">
        <v>83984</v>
      </c>
      <c r="I3354" s="2">
        <v>2</v>
      </c>
      <c r="J3354" s="2">
        <v>2</v>
      </c>
      <c r="K3354" s="2">
        <v>3.1494</v>
      </c>
      <c r="L3354" s="18" t="str">
        <f>VLOOKUP(F3354,'BD customers'!$1:$1048576,2,FALSE)</f>
        <v>Brian Moss</v>
      </c>
      <c r="M3354" s="2">
        <f>MATCH(orders[[#This Row],[Product ID]],'BD product'!A:A,0)</f>
        <v>68</v>
      </c>
      <c r="N3354" s="2" t="str" cm="1">
        <f t="array" ref="N3354">INDEX('BD product'!A:D,M3354,2)</f>
        <v>Technology</v>
      </c>
    </row>
    <row r="3355" spans="1:14" x14ac:dyDescent="0.3">
      <c r="A3355" s="3" t="s">
        <v>5422</v>
      </c>
      <c r="B3355" s="4">
        <v>41839</v>
      </c>
      <c r="C3355" s="12" t="str">
        <f t="shared" si="52"/>
        <v>2014/07</v>
      </c>
      <c r="D3355" s="4">
        <v>41844</v>
      </c>
      <c r="E3355" s="3" t="s">
        <v>21</v>
      </c>
      <c r="F3355" s="3" t="s">
        <v>1074</v>
      </c>
      <c r="G3355" s="3" t="s">
        <v>3756</v>
      </c>
      <c r="H3355" s="5">
        <v>35998</v>
      </c>
      <c r="I3355" s="2">
        <v>2</v>
      </c>
      <c r="J3355" s="2">
        <v>0</v>
      </c>
      <c r="K3355" s="2">
        <v>93.594800000000006</v>
      </c>
      <c r="L3355" s="18" t="str">
        <f>VLOOKUP(F3355,'BD customers'!$1:$1048576,2,FALSE)</f>
        <v>Christine Abelman</v>
      </c>
      <c r="M3355" s="2">
        <f>MATCH(orders[[#This Row],[Product ID]],'BD product'!A:A,0)</f>
        <v>1151</v>
      </c>
      <c r="N3355" s="2" t="str" cm="1">
        <f t="array" ref="N3355">INDEX('BD product'!A:D,M3355,2)</f>
        <v>Technology</v>
      </c>
    </row>
    <row r="3356" spans="1:14" x14ac:dyDescent="0.3">
      <c r="A3356" s="3" t="s">
        <v>5422</v>
      </c>
      <c r="B3356" s="4">
        <v>41839</v>
      </c>
      <c r="C3356" s="12" t="str">
        <f t="shared" si="52"/>
        <v>2014/07</v>
      </c>
      <c r="D3356" s="4">
        <v>41844</v>
      </c>
      <c r="E3356" s="3" t="s">
        <v>21</v>
      </c>
      <c r="F3356" s="3" t="s">
        <v>1074</v>
      </c>
      <c r="G3356" s="3" t="s">
        <v>5423</v>
      </c>
      <c r="H3356" s="5">
        <v>7056</v>
      </c>
      <c r="I3356" s="2">
        <v>1</v>
      </c>
      <c r="J3356" s="2">
        <v>3</v>
      </c>
      <c r="K3356" s="2">
        <v>-0.4032</v>
      </c>
      <c r="L3356" s="18" t="str">
        <f>VLOOKUP(F3356,'BD customers'!$1:$1048576,2,FALSE)</f>
        <v>Christine Abelman</v>
      </c>
      <c r="M3356" s="2">
        <f>MATCH(orders[[#This Row],[Product ID]],'BD product'!A:A,0)</f>
        <v>1531</v>
      </c>
      <c r="N3356" s="2" t="str" cm="1">
        <f t="array" ref="N3356">INDEX('BD product'!A:D,M3356,2)</f>
        <v>Furniture</v>
      </c>
    </row>
    <row r="3357" spans="1:14" x14ac:dyDescent="0.3">
      <c r="A3357" s="3" t="s">
        <v>5422</v>
      </c>
      <c r="B3357" s="4">
        <v>41839</v>
      </c>
      <c r="C3357" s="12" t="str">
        <f t="shared" si="52"/>
        <v>2014/07</v>
      </c>
      <c r="D3357" s="4">
        <v>41844</v>
      </c>
      <c r="E3357" s="3" t="s">
        <v>21</v>
      </c>
      <c r="F3357" s="3" t="s">
        <v>1074</v>
      </c>
      <c r="G3357" s="3" t="s">
        <v>3037</v>
      </c>
      <c r="H3357" s="5">
        <v>2088</v>
      </c>
      <c r="I3357" s="2">
        <v>2</v>
      </c>
      <c r="J3357" s="2">
        <v>0</v>
      </c>
      <c r="K3357" s="2">
        <v>9.6047999999999991</v>
      </c>
      <c r="L3357" s="18" t="str">
        <f>VLOOKUP(F3357,'BD customers'!$1:$1048576,2,FALSE)</f>
        <v>Christine Abelman</v>
      </c>
      <c r="M3357" s="2">
        <f>MATCH(orders[[#This Row],[Product ID]],'BD product'!A:A,0)</f>
        <v>866</v>
      </c>
      <c r="N3357" s="2" t="str" cm="1">
        <f t="array" ref="N3357">INDEX('BD product'!A:D,M3357,2)</f>
        <v>Office Supplies</v>
      </c>
    </row>
    <row r="3358" spans="1:14" x14ac:dyDescent="0.3">
      <c r="A3358" s="3" t="s">
        <v>5422</v>
      </c>
      <c r="B3358" s="4">
        <v>41839</v>
      </c>
      <c r="C3358" s="12" t="str">
        <f t="shared" si="52"/>
        <v>2014/07</v>
      </c>
      <c r="D3358" s="4">
        <v>41844</v>
      </c>
      <c r="E3358" s="3" t="s">
        <v>21</v>
      </c>
      <c r="F3358" s="3" t="s">
        <v>1074</v>
      </c>
      <c r="G3358" s="3" t="s">
        <v>1350</v>
      </c>
      <c r="H3358" s="5">
        <v>381</v>
      </c>
      <c r="I3358" s="2">
        <v>1</v>
      </c>
      <c r="J3358" s="2">
        <v>0</v>
      </c>
      <c r="K3358" s="2">
        <v>1.8288</v>
      </c>
      <c r="L3358" s="18" t="str">
        <f>VLOOKUP(F3358,'BD customers'!$1:$1048576,2,FALSE)</f>
        <v>Christine Abelman</v>
      </c>
      <c r="M3358" s="2">
        <f>MATCH(orders[[#This Row],[Product ID]],'BD product'!A:A,0)</f>
        <v>317</v>
      </c>
      <c r="N3358" s="2" t="str" cm="1">
        <f t="array" ref="N3358">INDEX('BD product'!A:D,M3358,2)</f>
        <v>Office Supplies</v>
      </c>
    </row>
    <row r="3359" spans="1:14" x14ac:dyDescent="0.3">
      <c r="A3359" s="3" t="s">
        <v>5425</v>
      </c>
      <c r="B3359" s="4">
        <v>42985</v>
      </c>
      <c r="C3359" s="12" t="str">
        <f t="shared" si="52"/>
        <v>2017/09</v>
      </c>
      <c r="D3359" s="4">
        <v>42991</v>
      </c>
      <c r="E3359" s="3" t="s">
        <v>21</v>
      </c>
      <c r="F3359" s="3" t="s">
        <v>678</v>
      </c>
      <c r="G3359" s="3" t="s">
        <v>3087</v>
      </c>
      <c r="H3359" s="5">
        <v>73008</v>
      </c>
      <c r="I3359" s="2">
        <v>9</v>
      </c>
      <c r="J3359" s="2">
        <v>2</v>
      </c>
      <c r="K3359" s="2">
        <v>26.465399999999999</v>
      </c>
      <c r="L3359" s="18" t="str">
        <f>VLOOKUP(F3359,'BD customers'!$1:$1048576,2,FALSE)</f>
        <v>Nicole Fjeld</v>
      </c>
      <c r="M3359" s="2">
        <f>MATCH(orders[[#This Row],[Product ID]],'BD product'!A:A,0)</f>
        <v>887</v>
      </c>
      <c r="N3359" s="2" t="str" cm="1">
        <f t="array" ref="N3359">INDEX('BD product'!A:D,M3359,2)</f>
        <v>Office Supplies</v>
      </c>
    </row>
    <row r="3360" spans="1:14" x14ac:dyDescent="0.3">
      <c r="A3360" s="3" t="s">
        <v>5426</v>
      </c>
      <c r="B3360" s="4">
        <v>42496</v>
      </c>
      <c r="C3360" s="12" t="str">
        <f t="shared" si="52"/>
        <v>2016/05</v>
      </c>
      <c r="D3360" s="4">
        <v>42500</v>
      </c>
      <c r="E3360" s="3" t="s">
        <v>21</v>
      </c>
      <c r="F3360" s="3" t="s">
        <v>4152</v>
      </c>
      <c r="G3360" s="3" t="s">
        <v>1599</v>
      </c>
      <c r="H3360" s="5">
        <v>3208</v>
      </c>
      <c r="I3360" s="2">
        <v>2</v>
      </c>
      <c r="J3360" s="2">
        <v>8</v>
      </c>
      <c r="K3360" s="2">
        <v>-5.2931999999999997</v>
      </c>
      <c r="L3360" s="18" t="str">
        <f>VLOOKUP(F3360,'BD customers'!$1:$1048576,2,FALSE)</f>
        <v>Art Ferguson</v>
      </c>
      <c r="M3360" s="2">
        <f>MATCH(orders[[#This Row],[Product ID]],'BD product'!A:A,0)</f>
        <v>387</v>
      </c>
      <c r="N3360" s="2" t="str" cm="1">
        <f t="array" ref="N3360">INDEX('BD product'!A:D,M3360,2)</f>
        <v>Office Supplies</v>
      </c>
    </row>
    <row r="3361" spans="1:14" x14ac:dyDescent="0.3">
      <c r="A3361" s="3" t="s">
        <v>5426</v>
      </c>
      <c r="B3361" s="4">
        <v>42496</v>
      </c>
      <c r="C3361" s="12" t="str">
        <f t="shared" si="52"/>
        <v>2016/05</v>
      </c>
      <c r="D3361" s="4">
        <v>42500</v>
      </c>
      <c r="E3361" s="3" t="s">
        <v>21</v>
      </c>
      <c r="F3361" s="3" t="s">
        <v>4152</v>
      </c>
      <c r="G3361" s="3" t="s">
        <v>3298</v>
      </c>
      <c r="H3361" s="5">
        <v>26176</v>
      </c>
      <c r="I3361" s="2">
        <v>2</v>
      </c>
      <c r="J3361" s="2">
        <v>2</v>
      </c>
      <c r="K3361" s="2">
        <v>-0.32719999999999999</v>
      </c>
      <c r="L3361" s="18" t="str">
        <f>VLOOKUP(F3361,'BD customers'!$1:$1048576,2,FALSE)</f>
        <v>Art Ferguson</v>
      </c>
      <c r="M3361" s="2">
        <f>MATCH(orders[[#This Row],[Product ID]],'BD product'!A:A,0)</f>
        <v>962</v>
      </c>
      <c r="N3361" s="2" t="str" cm="1">
        <f t="array" ref="N3361">INDEX('BD product'!A:D,M3361,2)</f>
        <v>Technology</v>
      </c>
    </row>
    <row r="3362" spans="1:14" x14ac:dyDescent="0.3">
      <c r="A3362" s="3" t="s">
        <v>5427</v>
      </c>
      <c r="B3362" s="4">
        <v>42159</v>
      </c>
      <c r="C3362" s="12" t="str">
        <f t="shared" si="52"/>
        <v>2015/06</v>
      </c>
      <c r="D3362" s="4">
        <v>42163</v>
      </c>
      <c r="E3362" s="3" t="s">
        <v>11</v>
      </c>
      <c r="F3362" s="3" t="s">
        <v>3204</v>
      </c>
      <c r="G3362" s="3" t="s">
        <v>1025</v>
      </c>
      <c r="H3362" s="5">
        <v>3044</v>
      </c>
      <c r="I3362" s="2">
        <v>4</v>
      </c>
      <c r="J3362" s="2">
        <v>0</v>
      </c>
      <c r="K3362" s="2">
        <v>14.306800000000001</v>
      </c>
      <c r="L3362" s="18" t="str">
        <f>VLOOKUP(F3362,'BD customers'!$1:$1048576,2,FALSE)</f>
        <v>Tracy Collins</v>
      </c>
      <c r="M3362" s="2">
        <f>MATCH(orders[[#This Row],[Product ID]],'BD product'!A:A,0)</f>
        <v>231</v>
      </c>
      <c r="N3362" s="2" t="str" cm="1">
        <f t="array" ref="N3362">INDEX('BD product'!A:D,M3362,2)</f>
        <v>Office Supplies</v>
      </c>
    </row>
    <row r="3363" spans="1:14" x14ac:dyDescent="0.3">
      <c r="A3363" s="3" t="s">
        <v>5427</v>
      </c>
      <c r="B3363" s="4">
        <v>42159</v>
      </c>
      <c r="C3363" s="12" t="str">
        <f t="shared" si="52"/>
        <v>2015/06</v>
      </c>
      <c r="D3363" s="4">
        <v>42163</v>
      </c>
      <c r="E3363" s="3" t="s">
        <v>11</v>
      </c>
      <c r="F3363" s="3" t="s">
        <v>3204</v>
      </c>
      <c r="G3363" s="3" t="s">
        <v>5428</v>
      </c>
      <c r="H3363" s="5">
        <v>3528</v>
      </c>
      <c r="I3363" s="2">
        <v>3</v>
      </c>
      <c r="J3363" s="2">
        <v>0</v>
      </c>
      <c r="K3363" s="2">
        <v>11.995200000000001</v>
      </c>
      <c r="L3363" s="18" t="str">
        <f>VLOOKUP(F3363,'BD customers'!$1:$1048576,2,FALSE)</f>
        <v>Tracy Collins</v>
      </c>
      <c r="M3363" s="2">
        <f>MATCH(orders[[#This Row],[Product ID]],'BD product'!A:A,0)</f>
        <v>1532</v>
      </c>
      <c r="N3363" s="2" t="str" cm="1">
        <f t="array" ref="N3363">INDEX('BD product'!A:D,M3363,2)</f>
        <v>Furniture</v>
      </c>
    </row>
    <row r="3364" spans="1:14" x14ac:dyDescent="0.3">
      <c r="A3364" s="3" t="s">
        <v>5430</v>
      </c>
      <c r="B3364" s="4">
        <v>42351</v>
      </c>
      <c r="C3364" s="12" t="str">
        <f t="shared" si="52"/>
        <v>2015/12</v>
      </c>
      <c r="D3364" s="4">
        <v>42358</v>
      </c>
      <c r="E3364" s="3" t="s">
        <v>21</v>
      </c>
      <c r="F3364" s="3" t="s">
        <v>4869</v>
      </c>
      <c r="G3364" s="3" t="s">
        <v>1980</v>
      </c>
      <c r="H3364" s="5">
        <v>1944</v>
      </c>
      <c r="I3364" s="2">
        <v>3</v>
      </c>
      <c r="J3364" s="2">
        <v>0</v>
      </c>
      <c r="K3364" s="2">
        <v>9.3312000000000008</v>
      </c>
      <c r="L3364" s="18" t="str">
        <f>VLOOKUP(F3364,'BD customers'!$1:$1048576,2,FALSE)</f>
        <v>Dean percer</v>
      </c>
      <c r="M3364" s="2">
        <f>MATCH(orders[[#This Row],[Product ID]],'BD product'!A:A,0)</f>
        <v>500</v>
      </c>
      <c r="N3364" s="2" t="str" cm="1">
        <f t="array" ref="N3364">INDEX('BD product'!A:D,M3364,2)</f>
        <v>Office Supplies</v>
      </c>
    </row>
    <row r="3365" spans="1:14" x14ac:dyDescent="0.3">
      <c r="A3365" s="3" t="s">
        <v>5430</v>
      </c>
      <c r="B3365" s="4">
        <v>42351</v>
      </c>
      <c r="C3365" s="12" t="str">
        <f t="shared" si="52"/>
        <v>2015/12</v>
      </c>
      <c r="D3365" s="4">
        <v>42358</v>
      </c>
      <c r="E3365" s="3" t="s">
        <v>21</v>
      </c>
      <c r="F3365" s="3" t="s">
        <v>4869</v>
      </c>
      <c r="G3365" s="3" t="s">
        <v>472</v>
      </c>
      <c r="H3365" s="5">
        <v>3788</v>
      </c>
      <c r="I3365" s="2">
        <v>2</v>
      </c>
      <c r="J3365" s="2">
        <v>0</v>
      </c>
      <c r="K3365" s="2">
        <v>0.18940000000000001</v>
      </c>
      <c r="L3365" s="18" t="str">
        <f>VLOOKUP(F3365,'BD customers'!$1:$1048576,2,FALSE)</f>
        <v>Dean percer</v>
      </c>
      <c r="M3365" s="2">
        <f>MATCH(orders[[#This Row],[Product ID]],'BD product'!A:A,0)</f>
        <v>94</v>
      </c>
      <c r="N3365" s="2" t="str" cm="1">
        <f t="array" ref="N3365">INDEX('BD product'!A:D,M3365,2)</f>
        <v>Office Supplies</v>
      </c>
    </row>
    <row r="3366" spans="1:14" x14ac:dyDescent="0.3">
      <c r="A3366" s="3" t="s">
        <v>5431</v>
      </c>
      <c r="B3366" s="4">
        <v>42567</v>
      </c>
      <c r="C3366" s="12" t="str">
        <f t="shared" si="52"/>
        <v>2016/07</v>
      </c>
      <c r="D3366" s="4">
        <v>42569</v>
      </c>
      <c r="E3366" s="3" t="s">
        <v>11</v>
      </c>
      <c r="F3366" s="3" t="s">
        <v>3089</v>
      </c>
      <c r="G3366" s="3" t="s">
        <v>2710</v>
      </c>
      <c r="H3366" s="5">
        <v>9552</v>
      </c>
      <c r="I3366" s="2">
        <v>3</v>
      </c>
      <c r="J3366" s="2">
        <v>6</v>
      </c>
      <c r="K3366" s="2">
        <v>-3.8208000000000002</v>
      </c>
      <c r="L3366" s="18" t="str">
        <f>VLOOKUP(F3366,'BD customers'!$1:$1048576,2,FALSE)</f>
        <v>Mark Cousins</v>
      </c>
      <c r="M3366" s="2">
        <f>MATCH(orders[[#This Row],[Product ID]],'BD product'!A:A,0)</f>
        <v>742</v>
      </c>
      <c r="N3366" s="2" t="str" cm="1">
        <f t="array" ref="N3366">INDEX('BD product'!A:D,M3366,2)</f>
        <v>Furniture</v>
      </c>
    </row>
    <row r="3367" spans="1:14" x14ac:dyDescent="0.3">
      <c r="A3367" s="3" t="s">
        <v>5432</v>
      </c>
      <c r="B3367" s="4">
        <v>41670</v>
      </c>
      <c r="C3367" s="12" t="str">
        <f t="shared" si="52"/>
        <v>2014/01</v>
      </c>
      <c r="D3367" s="4">
        <v>41672</v>
      </c>
      <c r="E3367" s="3" t="s">
        <v>64</v>
      </c>
      <c r="F3367" s="3" t="s">
        <v>5433</v>
      </c>
      <c r="G3367" s="3" t="s">
        <v>3656</v>
      </c>
      <c r="H3367" s="5">
        <v>290666</v>
      </c>
      <c r="I3367" s="2">
        <v>2</v>
      </c>
      <c r="J3367" s="2">
        <v>15</v>
      </c>
      <c r="K3367" s="2">
        <v>3.4196</v>
      </c>
      <c r="L3367" s="18" t="str">
        <f>VLOOKUP(F3367,'BD customers'!$1:$1048576,2,FALSE)</f>
        <v>Liz Carlisle</v>
      </c>
      <c r="M3367" s="2">
        <f>MATCH(orders[[#This Row],[Product ID]],'BD product'!A:A,0)</f>
        <v>1108</v>
      </c>
      <c r="N3367" s="2" t="str" cm="1">
        <f t="array" ref="N3367">INDEX('BD product'!A:D,M3367,2)</f>
        <v>Furniture</v>
      </c>
    </row>
    <row r="3368" spans="1:14" x14ac:dyDescent="0.3">
      <c r="A3368" s="3" t="s">
        <v>5434</v>
      </c>
      <c r="B3368" s="4">
        <v>41829</v>
      </c>
      <c r="C3368" s="12" t="str">
        <f t="shared" si="52"/>
        <v>2014/07</v>
      </c>
      <c r="D3368" s="4">
        <v>41835</v>
      </c>
      <c r="E3368" s="3" t="s">
        <v>21</v>
      </c>
      <c r="F3368" s="3" t="s">
        <v>1165</v>
      </c>
      <c r="G3368" s="3" t="s">
        <v>3221</v>
      </c>
      <c r="H3368" s="5">
        <v>10368</v>
      </c>
      <c r="I3368" s="2">
        <v>2</v>
      </c>
      <c r="J3368" s="2">
        <v>2</v>
      </c>
      <c r="K3368" s="2">
        <v>3.6288</v>
      </c>
      <c r="L3368" s="18" t="str">
        <f>VLOOKUP(F3368,'BD customers'!$1:$1048576,2,FALSE)</f>
        <v>Brian Moss</v>
      </c>
      <c r="M3368" s="2">
        <f>MATCH(orders[[#This Row],[Product ID]],'BD product'!A:A,0)</f>
        <v>936</v>
      </c>
      <c r="N3368" s="2" t="str" cm="1">
        <f t="array" ref="N3368">INDEX('BD product'!A:D,M3368,2)</f>
        <v>Office Supplies</v>
      </c>
    </row>
    <row r="3369" spans="1:14" x14ac:dyDescent="0.3">
      <c r="A3369" s="3" t="s">
        <v>5434</v>
      </c>
      <c r="B3369" s="4">
        <v>41829</v>
      </c>
      <c r="C3369" s="12" t="str">
        <f t="shared" si="52"/>
        <v>2014/07</v>
      </c>
      <c r="D3369" s="4">
        <v>41835</v>
      </c>
      <c r="E3369" s="3" t="s">
        <v>21</v>
      </c>
      <c r="F3369" s="3" t="s">
        <v>1165</v>
      </c>
      <c r="G3369" s="3" t="s">
        <v>4560</v>
      </c>
      <c r="H3369" s="5">
        <v>14352</v>
      </c>
      <c r="I3369" s="2">
        <v>3</v>
      </c>
      <c r="J3369" s="2">
        <v>2</v>
      </c>
      <c r="K3369" s="2">
        <v>0.44850000000000001</v>
      </c>
      <c r="L3369" s="18" t="str">
        <f>VLOOKUP(F3369,'BD customers'!$1:$1048576,2,FALSE)</f>
        <v>Brian Moss</v>
      </c>
      <c r="M3369" s="2">
        <f>MATCH(orders[[#This Row],[Product ID]],'BD product'!A:A,0)</f>
        <v>1359</v>
      </c>
      <c r="N3369" s="2" t="str" cm="1">
        <f t="array" ref="N3369">INDEX('BD product'!A:D,M3369,2)</f>
        <v>Office Supplies</v>
      </c>
    </row>
    <row r="3370" spans="1:14" x14ac:dyDescent="0.3">
      <c r="A3370" s="3" t="s">
        <v>5435</v>
      </c>
      <c r="B3370" s="4">
        <v>42329</v>
      </c>
      <c r="C3370" s="12" t="str">
        <f t="shared" si="52"/>
        <v>2015/11</v>
      </c>
      <c r="D3370" s="4">
        <v>42333</v>
      </c>
      <c r="E3370" s="3" t="s">
        <v>21</v>
      </c>
      <c r="F3370" s="3" t="s">
        <v>2735</v>
      </c>
      <c r="G3370" s="3" t="s">
        <v>5436</v>
      </c>
      <c r="H3370" s="5">
        <v>14196</v>
      </c>
      <c r="I3370" s="2">
        <v>2</v>
      </c>
      <c r="J3370" s="2">
        <v>0</v>
      </c>
      <c r="K3370" s="2">
        <v>41.168399999999998</v>
      </c>
      <c r="L3370" s="18" t="str">
        <f>VLOOKUP(F3370,'BD customers'!$1:$1048576,2,FALSE)</f>
        <v>Natalie Webber</v>
      </c>
      <c r="M3370" s="2">
        <f>MATCH(orders[[#This Row],[Product ID]],'BD product'!A:A,0)</f>
        <v>1533</v>
      </c>
      <c r="N3370" s="2" t="str" cm="1">
        <f t="array" ref="N3370">INDEX('BD product'!A:D,M3370,2)</f>
        <v>Furniture</v>
      </c>
    </row>
    <row r="3371" spans="1:14" x14ac:dyDescent="0.3">
      <c r="A3371" s="3" t="s">
        <v>5435</v>
      </c>
      <c r="B3371" s="4">
        <v>42329</v>
      </c>
      <c r="C3371" s="12" t="str">
        <f t="shared" si="52"/>
        <v>2015/11</v>
      </c>
      <c r="D3371" s="4">
        <v>42333</v>
      </c>
      <c r="E3371" s="3" t="s">
        <v>21</v>
      </c>
      <c r="F3371" s="3" t="s">
        <v>2735</v>
      </c>
      <c r="G3371" s="3" t="s">
        <v>1433</v>
      </c>
      <c r="H3371" s="5">
        <v>66048</v>
      </c>
      <c r="I3371" s="2">
        <v>4</v>
      </c>
      <c r="J3371" s="2">
        <v>2</v>
      </c>
      <c r="K3371" s="2">
        <v>23.116800000000001</v>
      </c>
      <c r="L3371" s="18" t="str">
        <f>VLOOKUP(F3371,'BD customers'!$1:$1048576,2,FALSE)</f>
        <v>Natalie Webber</v>
      </c>
      <c r="M3371" s="2">
        <f>MATCH(orders[[#This Row],[Product ID]],'BD product'!A:A,0)</f>
        <v>342</v>
      </c>
      <c r="N3371" s="2" t="str" cm="1">
        <f t="array" ref="N3371">INDEX('BD product'!A:D,M3371,2)</f>
        <v>Office Supplies</v>
      </c>
    </row>
    <row r="3372" spans="1:14" x14ac:dyDescent="0.3">
      <c r="A3372" s="3" t="s">
        <v>5438</v>
      </c>
      <c r="B3372" s="4">
        <v>42454</v>
      </c>
      <c r="C3372" s="12" t="str">
        <f t="shared" si="52"/>
        <v>2016/03</v>
      </c>
      <c r="D3372" s="4">
        <v>42454</v>
      </c>
      <c r="E3372" s="3" t="s">
        <v>41</v>
      </c>
      <c r="F3372" s="3" t="s">
        <v>373</v>
      </c>
      <c r="G3372" s="3" t="s">
        <v>979</v>
      </c>
      <c r="H3372" s="5">
        <v>128745</v>
      </c>
      <c r="I3372" s="2">
        <v>5</v>
      </c>
      <c r="J3372" s="2">
        <v>0</v>
      </c>
      <c r="K3372" s="2">
        <v>244.6155</v>
      </c>
      <c r="L3372" s="18" t="str">
        <f>VLOOKUP(F3372,'BD customers'!$1:$1048576,2,FALSE)</f>
        <v>Toby Braunhardt</v>
      </c>
      <c r="M3372" s="2">
        <f>MATCH(orders[[#This Row],[Product ID]],'BD product'!A:A,0)</f>
        <v>219</v>
      </c>
      <c r="N3372" s="2" t="str" cm="1">
        <f t="array" ref="N3372">INDEX('BD product'!A:D,M3372,2)</f>
        <v>Technology</v>
      </c>
    </row>
    <row r="3373" spans="1:14" x14ac:dyDescent="0.3">
      <c r="A3373" s="3" t="s">
        <v>5439</v>
      </c>
      <c r="B3373" s="4">
        <v>43001</v>
      </c>
      <c r="C3373" s="12" t="str">
        <f t="shared" si="52"/>
        <v>2017/09</v>
      </c>
      <c r="D3373" s="4">
        <v>43008</v>
      </c>
      <c r="E3373" s="3" t="s">
        <v>21</v>
      </c>
      <c r="F3373" s="3" t="s">
        <v>875</v>
      </c>
      <c r="G3373" s="3" t="s">
        <v>3328</v>
      </c>
      <c r="H3373" s="5">
        <v>25824</v>
      </c>
      <c r="I3373" s="2">
        <v>6</v>
      </c>
      <c r="J3373" s="2">
        <v>2</v>
      </c>
      <c r="K3373" s="2">
        <v>9.0383999999999993</v>
      </c>
      <c r="L3373" s="18" t="str">
        <f>VLOOKUP(F3373,'BD customers'!$1:$1048576,2,FALSE)</f>
        <v>Bruce Stewart</v>
      </c>
      <c r="M3373" s="2">
        <f>MATCH(orders[[#This Row],[Product ID]],'BD product'!A:A,0)</f>
        <v>975</v>
      </c>
      <c r="N3373" s="2" t="str" cm="1">
        <f t="array" ref="N3373">INDEX('BD product'!A:D,M3373,2)</f>
        <v>Office Supplies</v>
      </c>
    </row>
    <row r="3374" spans="1:14" x14ac:dyDescent="0.3">
      <c r="A3374" s="3" t="s">
        <v>5439</v>
      </c>
      <c r="B3374" s="4">
        <v>43001</v>
      </c>
      <c r="C3374" s="12" t="str">
        <f t="shared" si="52"/>
        <v>2017/09</v>
      </c>
      <c r="D3374" s="4">
        <v>43008</v>
      </c>
      <c r="E3374" s="3" t="s">
        <v>21</v>
      </c>
      <c r="F3374" s="3" t="s">
        <v>875</v>
      </c>
      <c r="G3374" s="3" t="s">
        <v>4883</v>
      </c>
      <c r="H3374" s="5">
        <v>16096</v>
      </c>
      <c r="I3374" s="2">
        <v>2</v>
      </c>
      <c r="J3374" s="2">
        <v>0</v>
      </c>
      <c r="K3374" s="2">
        <v>4.8288000000000002</v>
      </c>
      <c r="L3374" s="18" t="str">
        <f>VLOOKUP(F3374,'BD customers'!$1:$1048576,2,FALSE)</f>
        <v>Bruce Stewart</v>
      </c>
      <c r="M3374" s="2">
        <f>MATCH(orders[[#This Row],[Product ID]],'BD product'!A:A,0)</f>
        <v>1431</v>
      </c>
      <c r="N3374" s="2" t="str" cm="1">
        <f t="array" ref="N3374">INDEX('BD product'!A:D,M3374,2)</f>
        <v>Office Supplies</v>
      </c>
    </row>
    <row r="3375" spans="1:14" x14ac:dyDescent="0.3">
      <c r="A3375" s="3" t="s">
        <v>5440</v>
      </c>
      <c r="B3375" s="4">
        <v>42342</v>
      </c>
      <c r="C3375" s="12" t="str">
        <f t="shared" si="52"/>
        <v>2015/12</v>
      </c>
      <c r="D3375" s="4">
        <v>42348</v>
      </c>
      <c r="E3375" s="3" t="s">
        <v>21</v>
      </c>
      <c r="F3375" s="3" t="s">
        <v>32</v>
      </c>
      <c r="G3375" s="3" t="s">
        <v>5070</v>
      </c>
      <c r="H3375" s="5">
        <v>2844</v>
      </c>
      <c r="I3375" s="2">
        <v>3</v>
      </c>
      <c r="J3375" s="2">
        <v>0</v>
      </c>
      <c r="K3375" s="2">
        <v>1.1375999999999999</v>
      </c>
      <c r="L3375" s="18" t="str">
        <f>VLOOKUP(F3375,'BD customers'!$1:$1048576,2,FALSE)</f>
        <v>Sean O'Donnell</v>
      </c>
      <c r="M3375" s="2">
        <f>MATCH(orders[[#This Row],[Product ID]],'BD product'!A:A,0)</f>
        <v>1464</v>
      </c>
      <c r="N3375" s="2" t="str" cm="1">
        <f t="array" ref="N3375">INDEX('BD product'!A:D,M3375,2)</f>
        <v>Furniture</v>
      </c>
    </row>
    <row r="3376" spans="1:14" x14ac:dyDescent="0.3">
      <c r="A3376" s="3" t="s">
        <v>5440</v>
      </c>
      <c r="B3376" s="4">
        <v>42342</v>
      </c>
      <c r="C3376" s="12" t="str">
        <f t="shared" si="52"/>
        <v>2015/12</v>
      </c>
      <c r="D3376" s="4">
        <v>42348</v>
      </c>
      <c r="E3376" s="3" t="s">
        <v>21</v>
      </c>
      <c r="F3376" s="3" t="s">
        <v>32</v>
      </c>
      <c r="G3376" s="3" t="s">
        <v>1626</v>
      </c>
      <c r="H3376" s="5">
        <v>36441</v>
      </c>
      <c r="I3376" s="2">
        <v>5</v>
      </c>
      <c r="J3376" s="2">
        <v>1</v>
      </c>
      <c r="K3376" s="2">
        <v>0.80979999999999996</v>
      </c>
      <c r="L3376" s="18" t="str">
        <f>VLOOKUP(F3376,'BD customers'!$1:$1048576,2,FALSE)</f>
        <v>Sean O'Donnell</v>
      </c>
      <c r="M3376" s="2">
        <f>MATCH(orders[[#This Row],[Product ID]],'BD product'!A:A,0)</f>
        <v>396</v>
      </c>
      <c r="N3376" s="2" t="str" cm="1">
        <f t="array" ref="N3376">INDEX('BD product'!A:D,M3376,2)</f>
        <v>Furniture</v>
      </c>
    </row>
    <row r="3377" spans="1:14" x14ac:dyDescent="0.3">
      <c r="A3377" s="3" t="s">
        <v>5440</v>
      </c>
      <c r="B3377" s="4">
        <v>42342</v>
      </c>
      <c r="C3377" s="12" t="str">
        <f t="shared" si="52"/>
        <v>2015/12</v>
      </c>
      <c r="D3377" s="4">
        <v>42348</v>
      </c>
      <c r="E3377" s="3" t="s">
        <v>21</v>
      </c>
      <c r="F3377" s="3" t="s">
        <v>32</v>
      </c>
      <c r="G3377" s="3" t="s">
        <v>1751</v>
      </c>
      <c r="H3377" s="5">
        <v>3996</v>
      </c>
      <c r="I3377" s="2">
        <v>4</v>
      </c>
      <c r="J3377" s="2">
        <v>0</v>
      </c>
      <c r="K3377" s="2">
        <v>10.3896</v>
      </c>
      <c r="L3377" s="18" t="str">
        <f>VLOOKUP(F3377,'BD customers'!$1:$1048576,2,FALSE)</f>
        <v>Sean O'Donnell</v>
      </c>
      <c r="M3377" s="2">
        <f>MATCH(orders[[#This Row],[Product ID]],'BD product'!A:A,0)</f>
        <v>435</v>
      </c>
      <c r="N3377" s="2" t="str" cm="1">
        <f t="array" ref="N3377">INDEX('BD product'!A:D,M3377,2)</f>
        <v>Technology</v>
      </c>
    </row>
    <row r="3378" spans="1:14" x14ac:dyDescent="0.3">
      <c r="A3378" s="3" t="s">
        <v>5440</v>
      </c>
      <c r="B3378" s="4">
        <v>42342</v>
      </c>
      <c r="C3378" s="12" t="str">
        <f t="shared" si="52"/>
        <v>2015/12</v>
      </c>
      <c r="D3378" s="4">
        <v>42348</v>
      </c>
      <c r="E3378" s="3" t="s">
        <v>21</v>
      </c>
      <c r="F3378" s="3" t="s">
        <v>32</v>
      </c>
      <c r="G3378" s="3" t="s">
        <v>1020</v>
      </c>
      <c r="H3378" s="5">
        <v>361764</v>
      </c>
      <c r="I3378" s="2">
        <v>2</v>
      </c>
      <c r="J3378" s="2">
        <v>1</v>
      </c>
      <c r="K3378" s="2">
        <v>68.333200000000005</v>
      </c>
      <c r="L3378" s="18" t="str">
        <f>VLOOKUP(F3378,'BD customers'!$1:$1048576,2,FALSE)</f>
        <v>Sean O'Donnell</v>
      </c>
      <c r="M3378" s="2">
        <f>MATCH(orders[[#This Row],[Product ID]],'BD product'!A:A,0)</f>
        <v>230</v>
      </c>
      <c r="N3378" s="2" t="str" cm="1">
        <f t="array" ref="N3378">INDEX('BD product'!A:D,M3378,2)</f>
        <v>Furniture</v>
      </c>
    </row>
    <row r="3379" spans="1:14" x14ac:dyDescent="0.3">
      <c r="A3379" s="3" t="s">
        <v>5441</v>
      </c>
      <c r="B3379" s="4">
        <v>42675</v>
      </c>
      <c r="C3379" s="12" t="str">
        <f t="shared" si="52"/>
        <v>2016/11</v>
      </c>
      <c r="D3379" s="4">
        <v>42678</v>
      </c>
      <c r="E3379" s="3" t="s">
        <v>64</v>
      </c>
      <c r="F3379" s="3" t="s">
        <v>5442</v>
      </c>
      <c r="G3379" s="3" t="s">
        <v>3441</v>
      </c>
      <c r="H3379" s="5">
        <v>111672</v>
      </c>
      <c r="I3379" s="2">
        <v>9</v>
      </c>
      <c r="J3379" s="2">
        <v>2</v>
      </c>
      <c r="K3379" s="2">
        <v>6.9794999999999998</v>
      </c>
      <c r="L3379" s="18" t="str">
        <f>VLOOKUP(F3379,'BD customers'!$1:$1048576,2,FALSE)</f>
        <v>Cindy Schnelling</v>
      </c>
      <c r="M3379" s="2">
        <f>MATCH(orders[[#This Row],[Product ID]],'BD product'!A:A,0)</f>
        <v>1020</v>
      </c>
      <c r="N3379" s="2" t="str" cm="1">
        <f t="array" ref="N3379">INDEX('BD product'!A:D,M3379,2)</f>
        <v>Office Supplies</v>
      </c>
    </row>
    <row r="3380" spans="1:14" x14ac:dyDescent="0.3">
      <c r="A3380" s="3" t="s">
        <v>5443</v>
      </c>
      <c r="B3380" s="4">
        <v>42811</v>
      </c>
      <c r="C3380" s="12" t="str">
        <f t="shared" si="52"/>
        <v>2017/03</v>
      </c>
      <c r="D3380" s="4">
        <v>42815</v>
      </c>
      <c r="E3380" s="3" t="s">
        <v>21</v>
      </c>
      <c r="F3380" s="3" t="s">
        <v>1344</v>
      </c>
      <c r="G3380" s="3" t="s">
        <v>4874</v>
      </c>
      <c r="H3380" s="5">
        <v>13776</v>
      </c>
      <c r="I3380" s="2">
        <v>6</v>
      </c>
      <c r="J3380" s="2">
        <v>8</v>
      </c>
      <c r="K3380" s="2">
        <v>-22.041599999999999</v>
      </c>
      <c r="L3380" s="18" t="str">
        <f>VLOOKUP(F3380,'BD customers'!$1:$1048576,2,FALSE)</f>
        <v>Philisse Overcash</v>
      </c>
      <c r="M3380" s="2">
        <f>MATCH(orders[[#This Row],[Product ID]],'BD product'!A:A,0)</f>
        <v>1428</v>
      </c>
      <c r="N3380" s="2" t="str" cm="1">
        <f t="array" ref="N3380">INDEX('BD product'!A:D,M3380,2)</f>
        <v>Office Supplies</v>
      </c>
    </row>
    <row r="3381" spans="1:14" x14ac:dyDescent="0.3">
      <c r="A3381" s="3" t="s">
        <v>5443</v>
      </c>
      <c r="B3381" s="4">
        <v>42811</v>
      </c>
      <c r="C3381" s="12" t="str">
        <f t="shared" si="52"/>
        <v>2017/03</v>
      </c>
      <c r="D3381" s="4">
        <v>42815</v>
      </c>
      <c r="E3381" s="3" t="s">
        <v>21</v>
      </c>
      <c r="F3381" s="3" t="s">
        <v>1344</v>
      </c>
      <c r="G3381" s="3" t="s">
        <v>5444</v>
      </c>
      <c r="H3381" s="5">
        <v>10272</v>
      </c>
      <c r="I3381" s="2">
        <v>3</v>
      </c>
      <c r="J3381" s="2">
        <v>2</v>
      </c>
      <c r="K3381" s="2">
        <v>3.2099999999999997E-2</v>
      </c>
      <c r="L3381" s="18" t="str">
        <f>VLOOKUP(F3381,'BD customers'!$1:$1048576,2,FALSE)</f>
        <v>Philisse Overcash</v>
      </c>
      <c r="M3381" s="2">
        <f>MATCH(orders[[#This Row],[Product ID]],'BD product'!A:A,0)</f>
        <v>1534</v>
      </c>
      <c r="N3381" s="2" t="str" cm="1">
        <f t="array" ref="N3381">INDEX('BD product'!A:D,M3381,2)</f>
        <v>Office Supplies</v>
      </c>
    </row>
    <row r="3382" spans="1:14" x14ac:dyDescent="0.3">
      <c r="A3382" s="3" t="s">
        <v>5446</v>
      </c>
      <c r="B3382" s="4">
        <v>43062</v>
      </c>
      <c r="C3382" s="12" t="str">
        <f t="shared" si="52"/>
        <v>2017/11</v>
      </c>
      <c r="D3382" s="4">
        <v>43063</v>
      </c>
      <c r="E3382" s="3" t="s">
        <v>64</v>
      </c>
      <c r="F3382" s="3" t="s">
        <v>185</v>
      </c>
      <c r="G3382" s="3" t="s">
        <v>5447</v>
      </c>
      <c r="H3382" s="5">
        <v>24048</v>
      </c>
      <c r="I3382" s="2">
        <v>9</v>
      </c>
      <c r="J3382" s="2">
        <v>2</v>
      </c>
      <c r="K3382" s="2">
        <v>7.2144000000000004</v>
      </c>
      <c r="L3382" s="18" t="str">
        <f>VLOOKUP(F3382,'BD customers'!$1:$1048576,2,FALSE)</f>
        <v>Tamara Dahlen</v>
      </c>
      <c r="M3382" s="2">
        <f>MATCH(orders[[#This Row],[Product ID]],'BD product'!A:A,0)</f>
        <v>1535</v>
      </c>
      <c r="N3382" s="2" t="str" cm="1">
        <f t="array" ref="N3382">INDEX('BD product'!A:D,M3382,2)</f>
        <v>Furniture</v>
      </c>
    </row>
    <row r="3383" spans="1:14" x14ac:dyDescent="0.3">
      <c r="A3383" s="3" t="s">
        <v>5449</v>
      </c>
      <c r="B3383" s="4">
        <v>42974</v>
      </c>
      <c r="C3383" s="12" t="str">
        <f t="shared" si="52"/>
        <v>2017/08</v>
      </c>
      <c r="D3383" s="4">
        <v>42977</v>
      </c>
      <c r="E3383" s="3" t="s">
        <v>64</v>
      </c>
      <c r="F3383" s="3" t="s">
        <v>960</v>
      </c>
      <c r="G3383" s="3" t="s">
        <v>653</v>
      </c>
      <c r="H3383" s="5">
        <v>2896</v>
      </c>
      <c r="I3383" s="2">
        <v>1</v>
      </c>
      <c r="J3383" s="2">
        <v>2</v>
      </c>
      <c r="K3383" s="2">
        <v>0.97740000000000005</v>
      </c>
      <c r="L3383" s="18" t="str">
        <f>VLOOKUP(F3383,'BD customers'!$1:$1048576,2,FALSE)</f>
        <v>Stefania Perrino</v>
      </c>
      <c r="M3383" s="2">
        <f>MATCH(orders[[#This Row],[Product ID]],'BD product'!A:A,0)</f>
        <v>137</v>
      </c>
      <c r="N3383" s="2" t="str" cm="1">
        <f t="array" ref="N3383">INDEX('BD product'!A:D,M3383,2)</f>
        <v>Office Supplies</v>
      </c>
    </row>
    <row r="3384" spans="1:14" x14ac:dyDescent="0.3">
      <c r="A3384" s="3" t="s">
        <v>5450</v>
      </c>
      <c r="B3384" s="4">
        <v>42342</v>
      </c>
      <c r="C3384" s="12" t="str">
        <f t="shared" si="52"/>
        <v>2015/12</v>
      </c>
      <c r="D3384" s="4">
        <v>42347</v>
      </c>
      <c r="E3384" s="3" t="s">
        <v>11</v>
      </c>
      <c r="F3384" s="3" t="s">
        <v>1742</v>
      </c>
      <c r="G3384" s="3" t="s">
        <v>4364</v>
      </c>
      <c r="H3384" s="5">
        <v>1794</v>
      </c>
      <c r="I3384" s="2">
        <v>3</v>
      </c>
      <c r="J3384" s="2">
        <v>0</v>
      </c>
      <c r="K3384" s="2">
        <v>8.7905999999999995</v>
      </c>
      <c r="L3384" s="18" t="str">
        <f>VLOOKUP(F3384,'BD customers'!$1:$1048576,2,FALSE)</f>
        <v>Maribeth Schnelling</v>
      </c>
      <c r="M3384" s="2">
        <f>MATCH(orders[[#This Row],[Product ID]],'BD product'!A:A,0)</f>
        <v>1305</v>
      </c>
      <c r="N3384" s="2" t="str" cm="1">
        <f t="array" ref="N3384">INDEX('BD product'!A:D,M3384,2)</f>
        <v>Office Supplies</v>
      </c>
    </row>
    <row r="3385" spans="1:14" x14ac:dyDescent="0.3">
      <c r="A3385" s="3" t="s">
        <v>5450</v>
      </c>
      <c r="B3385" s="4">
        <v>42342</v>
      </c>
      <c r="C3385" s="12" t="str">
        <f t="shared" si="52"/>
        <v>2015/12</v>
      </c>
      <c r="D3385" s="4">
        <v>42347</v>
      </c>
      <c r="E3385" s="3" t="s">
        <v>11</v>
      </c>
      <c r="F3385" s="3" t="s">
        <v>1742</v>
      </c>
      <c r="G3385" s="3" t="s">
        <v>5451</v>
      </c>
      <c r="H3385" s="5">
        <v>384174</v>
      </c>
      <c r="I3385" s="2">
        <v>7</v>
      </c>
      <c r="J3385" s="2">
        <v>1</v>
      </c>
      <c r="K3385" s="2">
        <v>29.880199999999999</v>
      </c>
      <c r="L3385" s="18" t="str">
        <f>VLOOKUP(F3385,'BD customers'!$1:$1048576,2,FALSE)</f>
        <v>Maribeth Schnelling</v>
      </c>
      <c r="M3385" s="2">
        <f>MATCH(orders[[#This Row],[Product ID]],'BD product'!A:A,0)</f>
        <v>1536</v>
      </c>
      <c r="N3385" s="2" t="str" cm="1">
        <f t="array" ref="N3385">INDEX('BD product'!A:D,M3385,2)</f>
        <v>Furniture</v>
      </c>
    </row>
    <row r="3386" spans="1:14" x14ac:dyDescent="0.3">
      <c r="A3386" s="3" t="s">
        <v>5450</v>
      </c>
      <c r="B3386" s="4">
        <v>42342</v>
      </c>
      <c r="C3386" s="12" t="str">
        <f t="shared" si="52"/>
        <v>2015/12</v>
      </c>
      <c r="D3386" s="4">
        <v>42347</v>
      </c>
      <c r="E3386" s="3" t="s">
        <v>11</v>
      </c>
      <c r="F3386" s="3" t="s">
        <v>1742</v>
      </c>
      <c r="G3386" s="3" t="s">
        <v>3145</v>
      </c>
      <c r="H3386" s="5">
        <v>179975</v>
      </c>
      <c r="I3386" s="2">
        <v>5</v>
      </c>
      <c r="J3386" s="2">
        <v>0</v>
      </c>
      <c r="K3386" s="2">
        <v>53.9925</v>
      </c>
      <c r="L3386" s="18" t="str">
        <f>VLOOKUP(F3386,'BD customers'!$1:$1048576,2,FALSE)</f>
        <v>Maribeth Schnelling</v>
      </c>
      <c r="M3386" s="2">
        <f>MATCH(orders[[#This Row],[Product ID]],'BD product'!A:A,0)</f>
        <v>909</v>
      </c>
      <c r="N3386" s="2" t="str" cm="1">
        <f t="array" ref="N3386">INDEX('BD product'!A:D,M3386,2)</f>
        <v>Technology</v>
      </c>
    </row>
    <row r="3387" spans="1:14" x14ac:dyDescent="0.3">
      <c r="A3387" s="3" t="s">
        <v>5453</v>
      </c>
      <c r="B3387" s="4">
        <v>43015</v>
      </c>
      <c r="C3387" s="12" t="str">
        <f t="shared" si="52"/>
        <v>2017/10</v>
      </c>
      <c r="D3387" s="4">
        <v>43019</v>
      </c>
      <c r="E3387" s="3" t="s">
        <v>21</v>
      </c>
      <c r="F3387" s="3" t="s">
        <v>4869</v>
      </c>
      <c r="G3387" s="3" t="s">
        <v>1081</v>
      </c>
      <c r="H3387" s="5">
        <v>580672</v>
      </c>
      <c r="I3387" s="2">
        <v>4</v>
      </c>
      <c r="J3387" s="2">
        <v>2</v>
      </c>
      <c r="K3387" s="2">
        <v>65.325599999999994</v>
      </c>
      <c r="L3387" s="18" t="str">
        <f>VLOOKUP(F3387,'BD customers'!$1:$1048576,2,FALSE)</f>
        <v>Dean percer</v>
      </c>
      <c r="M3387" s="2">
        <f>MATCH(orders[[#This Row],[Product ID]],'BD product'!A:A,0)</f>
        <v>247</v>
      </c>
      <c r="N3387" s="2" t="str" cm="1">
        <f t="array" ref="N3387">INDEX('BD product'!A:D,M3387,2)</f>
        <v>Office Supplies</v>
      </c>
    </row>
    <row r="3388" spans="1:14" x14ac:dyDescent="0.3">
      <c r="A3388" s="3" t="s">
        <v>5453</v>
      </c>
      <c r="B3388" s="4">
        <v>43015</v>
      </c>
      <c r="C3388" s="12" t="str">
        <f t="shared" si="52"/>
        <v>2017/10</v>
      </c>
      <c r="D3388" s="4">
        <v>43019</v>
      </c>
      <c r="E3388" s="3" t="s">
        <v>21</v>
      </c>
      <c r="F3388" s="3" t="s">
        <v>4869</v>
      </c>
      <c r="G3388" s="3" t="s">
        <v>2139</v>
      </c>
      <c r="H3388" s="5">
        <v>18936</v>
      </c>
      <c r="I3388" s="2">
        <v>3</v>
      </c>
      <c r="J3388" s="2">
        <v>2</v>
      </c>
      <c r="K3388" s="2">
        <v>5.9175000000000004</v>
      </c>
      <c r="L3388" s="18" t="str">
        <f>VLOOKUP(F3388,'BD customers'!$1:$1048576,2,FALSE)</f>
        <v>Dean percer</v>
      </c>
      <c r="M3388" s="2">
        <f>MATCH(orders[[#This Row],[Product ID]],'BD product'!A:A,0)</f>
        <v>552</v>
      </c>
      <c r="N3388" s="2" t="str" cm="1">
        <f t="array" ref="N3388">INDEX('BD product'!A:D,M3388,2)</f>
        <v>Office Supplies</v>
      </c>
    </row>
    <row r="3389" spans="1:14" x14ac:dyDescent="0.3">
      <c r="A3389" s="3" t="s">
        <v>5453</v>
      </c>
      <c r="B3389" s="4">
        <v>43015</v>
      </c>
      <c r="C3389" s="12" t="str">
        <f t="shared" si="52"/>
        <v>2017/10</v>
      </c>
      <c r="D3389" s="4">
        <v>43019</v>
      </c>
      <c r="E3389" s="3" t="s">
        <v>21</v>
      </c>
      <c r="F3389" s="3" t="s">
        <v>4869</v>
      </c>
      <c r="G3389" s="3" t="s">
        <v>3059</v>
      </c>
      <c r="H3389" s="5">
        <v>222384</v>
      </c>
      <c r="I3389" s="2">
        <v>2</v>
      </c>
      <c r="J3389" s="2">
        <v>2</v>
      </c>
      <c r="K3389" s="2">
        <v>16.678799999999999</v>
      </c>
      <c r="L3389" s="18" t="str">
        <f>VLOOKUP(F3389,'BD customers'!$1:$1048576,2,FALSE)</f>
        <v>Dean percer</v>
      </c>
      <c r="M3389" s="2">
        <f>MATCH(orders[[#This Row],[Product ID]],'BD product'!A:A,0)</f>
        <v>874</v>
      </c>
      <c r="N3389" s="2" t="str" cm="1">
        <f t="array" ref="N3389">INDEX('BD product'!A:D,M3389,2)</f>
        <v>Technology</v>
      </c>
    </row>
    <row r="3390" spans="1:14" x14ac:dyDescent="0.3">
      <c r="A3390" s="3" t="s">
        <v>5453</v>
      </c>
      <c r="B3390" s="4">
        <v>43015</v>
      </c>
      <c r="C3390" s="12" t="str">
        <f t="shared" si="52"/>
        <v>2017/10</v>
      </c>
      <c r="D3390" s="4">
        <v>43019</v>
      </c>
      <c r="E3390" s="3" t="s">
        <v>21</v>
      </c>
      <c r="F3390" s="3" t="s">
        <v>4869</v>
      </c>
      <c r="G3390" s="3" t="s">
        <v>3161</v>
      </c>
      <c r="H3390" s="5">
        <v>50454</v>
      </c>
      <c r="I3390" s="2">
        <v>6</v>
      </c>
      <c r="J3390" s="2">
        <v>7</v>
      </c>
      <c r="K3390" s="2">
        <v>-3.3635999999999999</v>
      </c>
      <c r="L3390" s="18" t="str">
        <f>VLOOKUP(F3390,'BD customers'!$1:$1048576,2,FALSE)</f>
        <v>Dean percer</v>
      </c>
      <c r="M3390" s="2">
        <f>MATCH(orders[[#This Row],[Product ID]],'BD product'!A:A,0)</f>
        <v>914</v>
      </c>
      <c r="N3390" s="2" t="str" cm="1">
        <f t="array" ref="N3390">INDEX('BD product'!A:D,M3390,2)</f>
        <v>Office Supplies</v>
      </c>
    </row>
    <row r="3391" spans="1:14" x14ac:dyDescent="0.3">
      <c r="A3391" s="3" t="s">
        <v>5453</v>
      </c>
      <c r="B3391" s="4">
        <v>43015</v>
      </c>
      <c r="C3391" s="12" t="str">
        <f t="shared" si="52"/>
        <v>2017/10</v>
      </c>
      <c r="D3391" s="4">
        <v>43019</v>
      </c>
      <c r="E3391" s="3" t="s">
        <v>21</v>
      </c>
      <c r="F3391" s="3" t="s">
        <v>4869</v>
      </c>
      <c r="G3391" s="3" t="s">
        <v>3337</v>
      </c>
      <c r="H3391" s="5">
        <v>154764</v>
      </c>
      <c r="I3391" s="2">
        <v>3</v>
      </c>
      <c r="J3391" s="2">
        <v>4</v>
      </c>
      <c r="K3391" s="2">
        <v>-36.111600000000003</v>
      </c>
      <c r="L3391" s="18" t="str">
        <f>VLOOKUP(F3391,'BD customers'!$1:$1048576,2,FALSE)</f>
        <v>Dean percer</v>
      </c>
      <c r="M3391" s="2">
        <f>MATCH(orders[[#This Row],[Product ID]],'BD product'!A:A,0)</f>
        <v>979</v>
      </c>
      <c r="N3391" s="2" t="str" cm="1">
        <f t="array" ref="N3391">INDEX('BD product'!A:D,M3391,2)</f>
        <v>Furniture</v>
      </c>
    </row>
    <row r="3392" spans="1:14" x14ac:dyDescent="0.3">
      <c r="A3392" s="3" t="s">
        <v>5454</v>
      </c>
      <c r="B3392" s="4">
        <v>42819</v>
      </c>
      <c r="C3392" s="12" t="str">
        <f t="shared" si="52"/>
        <v>2017/03</v>
      </c>
      <c r="D3392" s="4">
        <v>42824</v>
      </c>
      <c r="E3392" s="3" t="s">
        <v>11</v>
      </c>
      <c r="F3392" s="3" t="s">
        <v>3865</v>
      </c>
      <c r="G3392" s="3" t="s">
        <v>4914</v>
      </c>
      <c r="H3392" s="5">
        <v>6848</v>
      </c>
      <c r="I3392" s="2">
        <v>2</v>
      </c>
      <c r="J3392" s="2">
        <v>2</v>
      </c>
      <c r="K3392" s="2">
        <v>2.1399999999999999E-2</v>
      </c>
      <c r="L3392" s="18" t="str">
        <f>VLOOKUP(F3392,'BD customers'!$1:$1048576,2,FALSE)</f>
        <v>Duane Benoit</v>
      </c>
      <c r="M3392" s="2">
        <f>MATCH(orders[[#This Row],[Product ID]],'BD product'!A:A,0)</f>
        <v>1435</v>
      </c>
      <c r="N3392" s="2" t="str" cm="1">
        <f t="array" ref="N3392">INDEX('BD product'!A:D,M3392,2)</f>
        <v>Office Supplies</v>
      </c>
    </row>
    <row r="3393" spans="1:14" x14ac:dyDescent="0.3">
      <c r="A3393" s="3" t="s">
        <v>5455</v>
      </c>
      <c r="B3393" s="4">
        <v>41860</v>
      </c>
      <c r="C3393" s="12" t="str">
        <f t="shared" si="52"/>
        <v>2014/08</v>
      </c>
      <c r="D3393" s="4">
        <v>41864</v>
      </c>
      <c r="E3393" s="3" t="s">
        <v>21</v>
      </c>
      <c r="F3393" s="3" t="s">
        <v>2876</v>
      </c>
      <c r="G3393" s="3" t="s">
        <v>2396</v>
      </c>
      <c r="H3393" s="5">
        <v>1091168</v>
      </c>
      <c r="I3393" s="2">
        <v>4</v>
      </c>
      <c r="J3393" s="2">
        <v>2</v>
      </c>
      <c r="K3393" s="2">
        <v>6.8197999999999999</v>
      </c>
      <c r="L3393" s="18" t="str">
        <f>VLOOKUP(F3393,'BD customers'!$1:$1048576,2,FALSE)</f>
        <v>Matthew Grinstein</v>
      </c>
      <c r="M3393" s="2">
        <f>MATCH(orders[[#This Row],[Product ID]],'BD product'!A:A,0)</f>
        <v>640</v>
      </c>
      <c r="N3393" s="2" t="str" cm="1">
        <f t="array" ref="N3393">INDEX('BD product'!A:D,M3393,2)</f>
        <v>Technology</v>
      </c>
    </row>
    <row r="3394" spans="1:14" x14ac:dyDescent="0.3">
      <c r="A3394" s="3" t="s">
        <v>5455</v>
      </c>
      <c r="B3394" s="4">
        <v>41860</v>
      </c>
      <c r="C3394" s="12" t="str">
        <f t="shared" ref="C3394:C3457" si="53">TEXT(B3394,"aaaa/mm")</f>
        <v>2014/08</v>
      </c>
      <c r="D3394" s="4">
        <v>41864</v>
      </c>
      <c r="E3394" s="3" t="s">
        <v>21</v>
      </c>
      <c r="F3394" s="3" t="s">
        <v>2876</v>
      </c>
      <c r="G3394" s="3" t="s">
        <v>3584</v>
      </c>
      <c r="H3394" s="5">
        <v>219168</v>
      </c>
      <c r="I3394" s="2">
        <v>2</v>
      </c>
      <c r="J3394" s="2">
        <v>2</v>
      </c>
      <c r="K3394" s="2">
        <v>-43.833599999999997</v>
      </c>
      <c r="L3394" s="18" t="str">
        <f>VLOOKUP(F3394,'BD customers'!$1:$1048576,2,FALSE)</f>
        <v>Matthew Grinstein</v>
      </c>
      <c r="M3394" s="2">
        <f>MATCH(orders[[#This Row],[Product ID]],'BD product'!A:A,0)</f>
        <v>1077</v>
      </c>
      <c r="N3394" s="2" t="str" cm="1">
        <f t="array" ref="N3394">INDEX('BD product'!A:D,M3394,2)</f>
        <v>Technology</v>
      </c>
    </row>
    <row r="3395" spans="1:14" x14ac:dyDescent="0.3">
      <c r="A3395" s="3" t="s">
        <v>5456</v>
      </c>
      <c r="B3395" s="4">
        <v>41965</v>
      </c>
      <c r="C3395" s="12" t="str">
        <f t="shared" si="53"/>
        <v>2014/11</v>
      </c>
      <c r="D3395" s="4">
        <v>41968</v>
      </c>
      <c r="E3395" s="3" t="s">
        <v>64</v>
      </c>
      <c r="F3395" s="3" t="s">
        <v>5358</v>
      </c>
      <c r="G3395" s="3" t="s">
        <v>3400</v>
      </c>
      <c r="H3395" s="5">
        <v>6928</v>
      </c>
      <c r="I3395" s="2">
        <v>1</v>
      </c>
      <c r="J3395" s="2">
        <v>8</v>
      </c>
      <c r="K3395" s="2">
        <v>-11.0848</v>
      </c>
      <c r="L3395" s="18" t="str">
        <f>VLOOKUP(F3395,'BD customers'!$1:$1048576,2,FALSE)</f>
        <v>Evan Henry</v>
      </c>
      <c r="M3395" s="2">
        <f>MATCH(orders[[#This Row],[Product ID]],'BD product'!A:A,0)</f>
        <v>1004</v>
      </c>
      <c r="N3395" s="2" t="str" cm="1">
        <f t="array" ref="N3395">INDEX('BD product'!A:D,M3395,2)</f>
        <v>Office Supplies</v>
      </c>
    </row>
    <row r="3396" spans="1:14" x14ac:dyDescent="0.3">
      <c r="A3396" s="3" t="s">
        <v>5457</v>
      </c>
      <c r="B3396" s="4">
        <v>42896</v>
      </c>
      <c r="C3396" s="12" t="str">
        <f t="shared" si="53"/>
        <v>2017/06</v>
      </c>
      <c r="D3396" s="4">
        <v>42896</v>
      </c>
      <c r="E3396" s="3" t="s">
        <v>41</v>
      </c>
      <c r="F3396" s="3" t="s">
        <v>209</v>
      </c>
      <c r="G3396" s="3" t="s">
        <v>4370</v>
      </c>
      <c r="H3396" s="5">
        <v>40032</v>
      </c>
      <c r="I3396" s="2">
        <v>6</v>
      </c>
      <c r="J3396" s="2">
        <v>2</v>
      </c>
      <c r="K3396" s="2">
        <v>1.5012000000000001</v>
      </c>
      <c r="L3396" s="18" t="str">
        <f>VLOOKUP(F3396,'BD customers'!$1:$1048576,2,FALSE)</f>
        <v>Carl Ludwig</v>
      </c>
      <c r="M3396" s="2">
        <f>MATCH(orders[[#This Row],[Product ID]],'BD product'!A:A,0)</f>
        <v>1307</v>
      </c>
      <c r="N3396" s="2" t="str" cm="1">
        <f t="array" ref="N3396">INDEX('BD product'!A:D,M3396,2)</f>
        <v>Office Supplies</v>
      </c>
    </row>
    <row r="3397" spans="1:14" x14ac:dyDescent="0.3">
      <c r="A3397" s="3" t="s">
        <v>5458</v>
      </c>
      <c r="B3397" s="4">
        <v>42917</v>
      </c>
      <c r="C3397" s="12" t="str">
        <f t="shared" si="53"/>
        <v>2017/07</v>
      </c>
      <c r="D3397" s="4">
        <v>42924</v>
      </c>
      <c r="E3397" s="3" t="s">
        <v>21</v>
      </c>
      <c r="F3397" s="3" t="s">
        <v>4169</v>
      </c>
      <c r="G3397" s="3" t="s">
        <v>4939</v>
      </c>
      <c r="H3397" s="5">
        <v>44392</v>
      </c>
      <c r="I3397" s="2">
        <v>4</v>
      </c>
      <c r="J3397" s="2">
        <v>0</v>
      </c>
      <c r="K3397" s="2">
        <v>13.317600000000001</v>
      </c>
      <c r="L3397" s="18" t="str">
        <f>VLOOKUP(F3397,'BD customers'!$1:$1048576,2,FALSE)</f>
        <v>Karen Ferguson</v>
      </c>
      <c r="M3397" s="2">
        <f>MATCH(orders[[#This Row],[Product ID]],'BD product'!A:A,0)</f>
        <v>1441</v>
      </c>
      <c r="N3397" s="2" t="str" cm="1">
        <f t="array" ref="N3397">INDEX('BD product'!A:D,M3397,2)</f>
        <v>Office Supplies</v>
      </c>
    </row>
    <row r="3398" spans="1:14" x14ac:dyDescent="0.3">
      <c r="A3398" s="3" t="s">
        <v>5458</v>
      </c>
      <c r="B3398" s="4">
        <v>42917</v>
      </c>
      <c r="C3398" s="12" t="str">
        <f t="shared" si="53"/>
        <v>2017/07</v>
      </c>
      <c r="D3398" s="4">
        <v>42924</v>
      </c>
      <c r="E3398" s="3" t="s">
        <v>21</v>
      </c>
      <c r="F3398" s="3" t="s">
        <v>4169</v>
      </c>
      <c r="G3398" s="3" t="s">
        <v>92</v>
      </c>
      <c r="H3398" s="5">
        <v>16999</v>
      </c>
      <c r="I3398" s="2">
        <v>1</v>
      </c>
      <c r="J3398" s="2">
        <v>0</v>
      </c>
      <c r="K3398" s="2">
        <v>78.195400000000006</v>
      </c>
      <c r="L3398" s="18" t="str">
        <f>VLOOKUP(F3398,'BD customers'!$1:$1048576,2,FALSE)</f>
        <v>Karen Ferguson</v>
      </c>
      <c r="M3398" s="2">
        <f>MATCH(orders[[#This Row],[Product ID]],'BD product'!A:A,0)</f>
        <v>15</v>
      </c>
      <c r="N3398" s="2" t="str" cm="1">
        <f t="array" ref="N3398">INDEX('BD product'!A:D,M3398,2)</f>
        <v>Office Supplies</v>
      </c>
    </row>
    <row r="3399" spans="1:14" x14ac:dyDescent="0.3">
      <c r="A3399" s="3" t="s">
        <v>5458</v>
      </c>
      <c r="B3399" s="4">
        <v>42917</v>
      </c>
      <c r="C3399" s="12" t="str">
        <f t="shared" si="53"/>
        <v>2017/07</v>
      </c>
      <c r="D3399" s="4">
        <v>42924</v>
      </c>
      <c r="E3399" s="3" t="s">
        <v>21</v>
      </c>
      <c r="F3399" s="3" t="s">
        <v>4169</v>
      </c>
      <c r="G3399" s="3" t="s">
        <v>1950</v>
      </c>
      <c r="H3399" s="5">
        <v>2592</v>
      </c>
      <c r="I3399" s="2">
        <v>4</v>
      </c>
      <c r="J3399" s="2">
        <v>0</v>
      </c>
      <c r="K3399" s="2">
        <v>12.441599999999999</v>
      </c>
      <c r="L3399" s="18" t="str">
        <f>VLOOKUP(F3399,'BD customers'!$1:$1048576,2,FALSE)</f>
        <v>Karen Ferguson</v>
      </c>
      <c r="M3399" s="2">
        <f>MATCH(orders[[#This Row],[Product ID]],'BD product'!A:A,0)</f>
        <v>492</v>
      </c>
      <c r="N3399" s="2" t="str" cm="1">
        <f t="array" ref="N3399">INDEX('BD product'!A:D,M3399,2)</f>
        <v>Office Supplies</v>
      </c>
    </row>
    <row r="3400" spans="1:14" x14ac:dyDescent="0.3">
      <c r="A3400" s="3" t="s">
        <v>5459</v>
      </c>
      <c r="B3400" s="4">
        <v>41964</v>
      </c>
      <c r="C3400" s="12" t="str">
        <f t="shared" si="53"/>
        <v>2014/11</v>
      </c>
      <c r="D3400" s="4">
        <v>41969</v>
      </c>
      <c r="E3400" s="3" t="s">
        <v>21</v>
      </c>
      <c r="F3400" s="3" t="s">
        <v>5460</v>
      </c>
      <c r="G3400" s="3" t="s">
        <v>2541</v>
      </c>
      <c r="H3400" s="5">
        <v>3699</v>
      </c>
      <c r="I3400" s="2">
        <v>1</v>
      </c>
      <c r="J3400" s="2">
        <v>0</v>
      </c>
      <c r="K3400" s="2">
        <v>9.9872999999999994</v>
      </c>
      <c r="L3400" s="18" t="str">
        <f>VLOOKUP(F3400,'BD customers'!$1:$1048576,2,FALSE)</f>
        <v>Dave Hallsten</v>
      </c>
      <c r="M3400" s="2">
        <f>MATCH(orders[[#This Row],[Product ID]],'BD product'!A:A,0)</f>
        <v>689</v>
      </c>
      <c r="N3400" s="2" t="str" cm="1">
        <f t="array" ref="N3400">INDEX('BD product'!A:D,M3400,2)</f>
        <v>Technology</v>
      </c>
    </row>
    <row r="3401" spans="1:14" x14ac:dyDescent="0.3">
      <c r="A3401" s="3" t="s">
        <v>5459</v>
      </c>
      <c r="B3401" s="4">
        <v>41964</v>
      </c>
      <c r="C3401" s="12" t="str">
        <f t="shared" si="53"/>
        <v>2014/11</v>
      </c>
      <c r="D3401" s="4">
        <v>41969</v>
      </c>
      <c r="E3401" s="3" t="s">
        <v>21</v>
      </c>
      <c r="F3401" s="3" t="s">
        <v>5460</v>
      </c>
      <c r="G3401" s="3" t="s">
        <v>3590</v>
      </c>
      <c r="H3401" s="5">
        <v>6291</v>
      </c>
      <c r="I3401" s="2">
        <v>6</v>
      </c>
      <c r="J3401" s="2">
        <v>0</v>
      </c>
      <c r="K3401" s="2">
        <v>30.1968</v>
      </c>
      <c r="L3401" s="18" t="str">
        <f>VLOOKUP(F3401,'BD customers'!$1:$1048576,2,FALSE)</f>
        <v>Dave Hallsten</v>
      </c>
      <c r="M3401" s="2">
        <f>MATCH(orders[[#This Row],[Product ID]],'BD product'!A:A,0)</f>
        <v>1080</v>
      </c>
      <c r="N3401" s="2" t="str" cm="1">
        <f t="array" ref="N3401">INDEX('BD product'!A:D,M3401,2)</f>
        <v>Office Supplies</v>
      </c>
    </row>
    <row r="3402" spans="1:14" x14ac:dyDescent="0.3">
      <c r="A3402" s="3" t="s">
        <v>5459</v>
      </c>
      <c r="B3402" s="4">
        <v>41964</v>
      </c>
      <c r="C3402" s="12" t="str">
        <f t="shared" si="53"/>
        <v>2014/11</v>
      </c>
      <c r="D3402" s="4">
        <v>41969</v>
      </c>
      <c r="E3402" s="3" t="s">
        <v>21</v>
      </c>
      <c r="F3402" s="3" t="s">
        <v>5460</v>
      </c>
      <c r="G3402" s="3" t="s">
        <v>2158</v>
      </c>
      <c r="H3402" s="5">
        <v>19395</v>
      </c>
      <c r="I3402" s="2">
        <v>3</v>
      </c>
      <c r="J3402" s="2">
        <v>0</v>
      </c>
      <c r="K3402" s="2">
        <v>9.6974999999999998</v>
      </c>
      <c r="L3402" s="18" t="str">
        <f>VLOOKUP(F3402,'BD customers'!$1:$1048576,2,FALSE)</f>
        <v>Dave Hallsten</v>
      </c>
      <c r="M3402" s="2">
        <f>MATCH(orders[[#This Row],[Product ID]],'BD product'!A:A,0)</f>
        <v>559</v>
      </c>
      <c r="N3402" s="2" t="str" cm="1">
        <f t="array" ref="N3402">INDEX('BD product'!A:D,M3402,2)</f>
        <v>Office Supplies</v>
      </c>
    </row>
    <row r="3403" spans="1:14" x14ac:dyDescent="0.3">
      <c r="A3403" s="3" t="s">
        <v>5459</v>
      </c>
      <c r="B3403" s="4">
        <v>41964</v>
      </c>
      <c r="C3403" s="12" t="str">
        <f t="shared" si="53"/>
        <v>2014/11</v>
      </c>
      <c r="D3403" s="4">
        <v>41969</v>
      </c>
      <c r="E3403" s="3" t="s">
        <v>21</v>
      </c>
      <c r="F3403" s="3" t="s">
        <v>5460</v>
      </c>
      <c r="G3403" s="3" t="s">
        <v>51</v>
      </c>
      <c r="H3403" s="5">
        <v>546</v>
      </c>
      <c r="I3403" s="2">
        <v>3</v>
      </c>
      <c r="J3403" s="2">
        <v>0</v>
      </c>
      <c r="K3403" s="2">
        <v>1.4742</v>
      </c>
      <c r="L3403" s="18" t="str">
        <f>VLOOKUP(F3403,'BD customers'!$1:$1048576,2,FALSE)</f>
        <v>Dave Hallsten</v>
      </c>
      <c r="M3403" s="2">
        <f>MATCH(orders[[#This Row],[Product ID]],'BD product'!A:A,0)</f>
        <v>8</v>
      </c>
      <c r="N3403" s="2" t="str" cm="1">
        <f t="array" ref="N3403">INDEX('BD product'!A:D,M3403,2)</f>
        <v>Office Supplies</v>
      </c>
    </row>
    <row r="3404" spans="1:14" x14ac:dyDescent="0.3">
      <c r="A3404" s="3" t="s">
        <v>5461</v>
      </c>
      <c r="B3404" s="4">
        <v>42128</v>
      </c>
      <c r="C3404" s="12" t="str">
        <f t="shared" si="53"/>
        <v>2015/05</v>
      </c>
      <c r="D3404" s="4">
        <v>42129</v>
      </c>
      <c r="E3404" s="3" t="s">
        <v>64</v>
      </c>
      <c r="F3404" s="3" t="s">
        <v>479</v>
      </c>
      <c r="G3404" s="3" t="s">
        <v>2710</v>
      </c>
      <c r="H3404" s="5">
        <v>22288</v>
      </c>
      <c r="I3404" s="2">
        <v>7</v>
      </c>
      <c r="J3404" s="2">
        <v>6</v>
      </c>
      <c r="K3404" s="2">
        <v>-8.9152000000000005</v>
      </c>
      <c r="L3404" s="18" t="str">
        <f>VLOOKUP(F3404,'BD customers'!$1:$1048576,2,FALSE)</f>
        <v>Laura Armstrong</v>
      </c>
      <c r="M3404" s="2">
        <f>MATCH(orders[[#This Row],[Product ID]],'BD product'!A:A,0)</f>
        <v>742</v>
      </c>
      <c r="N3404" s="2" t="str" cm="1">
        <f t="array" ref="N3404">INDEX('BD product'!A:D,M3404,2)</f>
        <v>Furniture</v>
      </c>
    </row>
    <row r="3405" spans="1:14" x14ac:dyDescent="0.3">
      <c r="A3405" s="3" t="s">
        <v>5462</v>
      </c>
      <c r="B3405" s="4">
        <v>42884</v>
      </c>
      <c r="C3405" s="12" t="str">
        <f t="shared" si="53"/>
        <v>2017/05</v>
      </c>
      <c r="D3405" s="4">
        <v>42891</v>
      </c>
      <c r="E3405" s="3" t="s">
        <v>21</v>
      </c>
      <c r="F3405" s="3" t="s">
        <v>1961</v>
      </c>
      <c r="G3405" s="3" t="s">
        <v>5463</v>
      </c>
      <c r="H3405" s="5">
        <v>65424</v>
      </c>
      <c r="I3405" s="2">
        <v>4</v>
      </c>
      <c r="J3405" s="2">
        <v>6</v>
      </c>
      <c r="K3405" s="2">
        <v>-52.339199999999998</v>
      </c>
      <c r="L3405" s="18" t="str">
        <f>VLOOKUP(F3405,'BD customers'!$1:$1048576,2,FALSE)</f>
        <v>Henia Zydlo</v>
      </c>
      <c r="M3405" s="2">
        <f>MATCH(orders[[#This Row],[Product ID]],'BD product'!A:A,0)</f>
        <v>1537</v>
      </c>
      <c r="N3405" s="2" t="str" cm="1">
        <f t="array" ref="N3405">INDEX('BD product'!A:D,M3405,2)</f>
        <v>Furniture</v>
      </c>
    </row>
    <row r="3406" spans="1:14" x14ac:dyDescent="0.3">
      <c r="A3406" s="3" t="s">
        <v>5465</v>
      </c>
      <c r="B3406" s="4">
        <v>42294</v>
      </c>
      <c r="C3406" s="12" t="str">
        <f t="shared" si="53"/>
        <v>2015/10</v>
      </c>
      <c r="D3406" s="4">
        <v>42294</v>
      </c>
      <c r="E3406" s="3" t="s">
        <v>41</v>
      </c>
      <c r="F3406" s="3" t="s">
        <v>937</v>
      </c>
      <c r="G3406" s="3" t="s">
        <v>226</v>
      </c>
      <c r="H3406" s="5">
        <v>7788</v>
      </c>
      <c r="I3406" s="2">
        <v>2</v>
      </c>
      <c r="J3406" s="2">
        <v>0</v>
      </c>
      <c r="K3406" s="2">
        <v>0.38940000000000002</v>
      </c>
      <c r="L3406" s="18" t="str">
        <f>VLOOKUP(F3406,'BD customers'!$1:$1048576,2,FALSE)</f>
        <v>Charlotte Melton</v>
      </c>
      <c r="M3406" s="2">
        <f>MATCH(orders[[#This Row],[Product ID]],'BD product'!A:A,0)</f>
        <v>43</v>
      </c>
      <c r="N3406" s="2" t="str" cm="1">
        <f t="array" ref="N3406">INDEX('BD product'!A:D,M3406,2)</f>
        <v>Office Supplies</v>
      </c>
    </row>
    <row r="3407" spans="1:14" x14ac:dyDescent="0.3">
      <c r="A3407" s="3" t="s">
        <v>5466</v>
      </c>
      <c r="B3407" s="4">
        <v>41752</v>
      </c>
      <c r="C3407" s="12" t="str">
        <f t="shared" si="53"/>
        <v>2014/04</v>
      </c>
      <c r="D3407" s="4">
        <v>41756</v>
      </c>
      <c r="E3407" s="3" t="s">
        <v>21</v>
      </c>
      <c r="F3407" s="3" t="s">
        <v>5349</v>
      </c>
      <c r="G3407" s="3" t="s">
        <v>1020</v>
      </c>
      <c r="H3407" s="5">
        <v>281372</v>
      </c>
      <c r="I3407" s="2">
        <v>2</v>
      </c>
      <c r="J3407" s="2">
        <v>3</v>
      </c>
      <c r="K3407" s="2">
        <v>-12.0588</v>
      </c>
      <c r="L3407" s="18" t="str">
        <f>VLOOKUP(F3407,'BD customers'!$1:$1048576,2,FALSE)</f>
        <v>Laurel Beltran</v>
      </c>
      <c r="M3407" s="2">
        <f>MATCH(orders[[#This Row],[Product ID]],'BD product'!A:A,0)</f>
        <v>230</v>
      </c>
      <c r="N3407" s="2" t="str" cm="1">
        <f t="array" ref="N3407">INDEX('BD product'!A:D,M3407,2)</f>
        <v>Furniture</v>
      </c>
    </row>
    <row r="3408" spans="1:14" x14ac:dyDescent="0.3">
      <c r="A3408" s="3" t="s">
        <v>5466</v>
      </c>
      <c r="B3408" s="4">
        <v>41752</v>
      </c>
      <c r="C3408" s="12" t="str">
        <f t="shared" si="53"/>
        <v>2014/04</v>
      </c>
      <c r="D3408" s="4">
        <v>41756</v>
      </c>
      <c r="E3408" s="3" t="s">
        <v>21</v>
      </c>
      <c r="F3408" s="3" t="s">
        <v>5349</v>
      </c>
      <c r="G3408" s="3" t="s">
        <v>1020</v>
      </c>
      <c r="H3408" s="5">
        <v>281372</v>
      </c>
      <c r="I3408" s="2">
        <v>2</v>
      </c>
      <c r="J3408" s="2">
        <v>3</v>
      </c>
      <c r="K3408" s="2">
        <v>-12.0588</v>
      </c>
      <c r="L3408" s="18" t="str">
        <f>VLOOKUP(F3408,'BD customers'!$1:$1048576,2,FALSE)</f>
        <v>Laurel Beltran</v>
      </c>
      <c r="M3408" s="2">
        <f>MATCH(orders[[#This Row],[Product ID]],'BD product'!A:A,0)</f>
        <v>230</v>
      </c>
      <c r="N3408" s="2" t="str" cm="1">
        <f t="array" ref="N3408">INDEX('BD product'!A:D,M3408,2)</f>
        <v>Furniture</v>
      </c>
    </row>
    <row r="3409" spans="1:14" x14ac:dyDescent="0.3">
      <c r="A3409" s="3" t="s">
        <v>5466</v>
      </c>
      <c r="B3409" s="4">
        <v>41752</v>
      </c>
      <c r="C3409" s="12" t="str">
        <f t="shared" si="53"/>
        <v>2014/04</v>
      </c>
      <c r="D3409" s="4">
        <v>41756</v>
      </c>
      <c r="E3409" s="3" t="s">
        <v>21</v>
      </c>
      <c r="F3409" s="3" t="s">
        <v>5349</v>
      </c>
      <c r="G3409" s="3" t="s">
        <v>2721</v>
      </c>
      <c r="H3409" s="5">
        <v>7488</v>
      </c>
      <c r="I3409" s="2">
        <v>8</v>
      </c>
      <c r="J3409" s="2">
        <v>7</v>
      </c>
      <c r="K3409" s="2">
        <v>-5.2416</v>
      </c>
      <c r="L3409" s="18" t="str">
        <f>VLOOKUP(F3409,'BD customers'!$1:$1048576,2,FALSE)</f>
        <v>Laurel Beltran</v>
      </c>
      <c r="M3409" s="2">
        <f>MATCH(orders[[#This Row],[Product ID]],'BD product'!A:A,0)</f>
        <v>746</v>
      </c>
      <c r="N3409" s="2" t="str" cm="1">
        <f t="array" ref="N3409">INDEX('BD product'!A:D,M3409,2)</f>
        <v>Office Supplies</v>
      </c>
    </row>
    <row r="3410" spans="1:14" x14ac:dyDescent="0.3">
      <c r="A3410" s="3" t="s">
        <v>5466</v>
      </c>
      <c r="B3410" s="4">
        <v>41752</v>
      </c>
      <c r="C3410" s="12" t="str">
        <f t="shared" si="53"/>
        <v>2014/04</v>
      </c>
      <c r="D3410" s="4">
        <v>41756</v>
      </c>
      <c r="E3410" s="3" t="s">
        <v>21</v>
      </c>
      <c r="F3410" s="3" t="s">
        <v>5349</v>
      </c>
      <c r="G3410" s="3" t="s">
        <v>2792</v>
      </c>
      <c r="H3410" s="5">
        <v>22336</v>
      </c>
      <c r="I3410" s="2">
        <v>4</v>
      </c>
      <c r="J3410" s="2">
        <v>2</v>
      </c>
      <c r="K3410" s="2">
        <v>7.8175999999999997</v>
      </c>
      <c r="L3410" s="18" t="str">
        <f>VLOOKUP(F3410,'BD customers'!$1:$1048576,2,FALSE)</f>
        <v>Laurel Beltran</v>
      </c>
      <c r="M3410" s="2">
        <f>MATCH(orders[[#This Row],[Product ID]],'BD product'!A:A,0)</f>
        <v>772</v>
      </c>
      <c r="N3410" s="2" t="str" cm="1">
        <f t="array" ref="N3410">INDEX('BD product'!A:D,M3410,2)</f>
        <v>Furniture</v>
      </c>
    </row>
    <row r="3411" spans="1:14" x14ac:dyDescent="0.3">
      <c r="A3411" s="3" t="s">
        <v>5467</v>
      </c>
      <c r="B3411" s="4">
        <v>42855</v>
      </c>
      <c r="C3411" s="12" t="str">
        <f t="shared" si="53"/>
        <v>2017/04</v>
      </c>
      <c r="D3411" s="4">
        <v>42861</v>
      </c>
      <c r="E3411" s="3" t="s">
        <v>21</v>
      </c>
      <c r="F3411" s="3" t="s">
        <v>931</v>
      </c>
      <c r="G3411" s="3" t="s">
        <v>1980</v>
      </c>
      <c r="H3411" s="5">
        <v>10368</v>
      </c>
      <c r="I3411" s="2">
        <v>2</v>
      </c>
      <c r="J3411" s="2">
        <v>2</v>
      </c>
      <c r="K3411" s="2">
        <v>3.6288</v>
      </c>
      <c r="L3411" s="18" t="str">
        <f>VLOOKUP(F3411,'BD customers'!$1:$1048576,2,FALSE)</f>
        <v>Jeremy Farry</v>
      </c>
      <c r="M3411" s="2">
        <f>MATCH(orders[[#This Row],[Product ID]],'BD product'!A:A,0)</f>
        <v>500</v>
      </c>
      <c r="N3411" s="2" t="str" cm="1">
        <f t="array" ref="N3411">INDEX('BD product'!A:D,M3411,2)</f>
        <v>Office Supplies</v>
      </c>
    </row>
    <row r="3412" spans="1:14" x14ac:dyDescent="0.3">
      <c r="A3412" s="3" t="s">
        <v>5468</v>
      </c>
      <c r="B3412" s="4">
        <v>42633</v>
      </c>
      <c r="C3412" s="12" t="str">
        <f t="shared" si="53"/>
        <v>2016/09</v>
      </c>
      <c r="D3412" s="4">
        <v>42637</v>
      </c>
      <c r="E3412" s="3" t="s">
        <v>21</v>
      </c>
      <c r="F3412" s="3" t="s">
        <v>4542</v>
      </c>
      <c r="G3412" s="3" t="s">
        <v>5214</v>
      </c>
      <c r="H3412" s="5">
        <v>6579</v>
      </c>
      <c r="I3412" s="2">
        <v>9</v>
      </c>
      <c r="J3412" s="2">
        <v>0</v>
      </c>
      <c r="K3412" s="2">
        <v>30.263400000000001</v>
      </c>
      <c r="L3412" s="18" t="str">
        <f>VLOOKUP(F3412,'BD customers'!$1:$1048576,2,FALSE)</f>
        <v>Greg Maxwell</v>
      </c>
      <c r="M3412" s="2">
        <f>MATCH(orders[[#This Row],[Product ID]],'BD product'!A:A,0)</f>
        <v>1492</v>
      </c>
      <c r="N3412" s="2" t="str" cm="1">
        <f t="array" ref="N3412">INDEX('BD product'!A:D,M3412,2)</f>
        <v>Office Supplies</v>
      </c>
    </row>
    <row r="3413" spans="1:14" x14ac:dyDescent="0.3">
      <c r="A3413" s="3" t="s">
        <v>5468</v>
      </c>
      <c r="B3413" s="4">
        <v>42633</v>
      </c>
      <c r="C3413" s="12" t="str">
        <f t="shared" si="53"/>
        <v>2016/09</v>
      </c>
      <c r="D3413" s="4">
        <v>42637</v>
      </c>
      <c r="E3413" s="3" t="s">
        <v>21</v>
      </c>
      <c r="F3413" s="3" t="s">
        <v>4542</v>
      </c>
      <c r="G3413" s="3" t="s">
        <v>92</v>
      </c>
      <c r="H3413" s="5">
        <v>271984</v>
      </c>
      <c r="I3413" s="2">
        <v>2</v>
      </c>
      <c r="J3413" s="2">
        <v>2</v>
      </c>
      <c r="K3413" s="2">
        <v>88.394800000000004</v>
      </c>
      <c r="L3413" s="18" t="str">
        <f>VLOOKUP(F3413,'BD customers'!$1:$1048576,2,FALSE)</f>
        <v>Greg Maxwell</v>
      </c>
      <c r="M3413" s="2">
        <f>MATCH(orders[[#This Row],[Product ID]],'BD product'!A:A,0)</f>
        <v>15</v>
      </c>
      <c r="N3413" s="2" t="str" cm="1">
        <f t="array" ref="N3413">INDEX('BD product'!A:D,M3413,2)</f>
        <v>Office Supplies</v>
      </c>
    </row>
    <row r="3414" spans="1:14" x14ac:dyDescent="0.3">
      <c r="A3414" s="3" t="s">
        <v>5468</v>
      </c>
      <c r="B3414" s="4">
        <v>42633</v>
      </c>
      <c r="C3414" s="12" t="str">
        <f t="shared" si="53"/>
        <v>2016/09</v>
      </c>
      <c r="D3414" s="4">
        <v>42637</v>
      </c>
      <c r="E3414" s="3" t="s">
        <v>21</v>
      </c>
      <c r="F3414" s="3" t="s">
        <v>4542</v>
      </c>
      <c r="G3414" s="3" t="s">
        <v>651</v>
      </c>
      <c r="H3414" s="5">
        <v>1176</v>
      </c>
      <c r="I3414" s="2">
        <v>4</v>
      </c>
      <c r="J3414" s="2">
        <v>0</v>
      </c>
      <c r="K3414" s="2">
        <v>3.1751999999999998</v>
      </c>
      <c r="L3414" s="18" t="str">
        <f>VLOOKUP(F3414,'BD customers'!$1:$1048576,2,FALSE)</f>
        <v>Greg Maxwell</v>
      </c>
      <c r="M3414" s="2">
        <f>MATCH(orders[[#This Row],[Product ID]],'BD product'!A:A,0)</f>
        <v>136</v>
      </c>
      <c r="N3414" s="2" t="str" cm="1">
        <f t="array" ref="N3414">INDEX('BD product'!A:D,M3414,2)</f>
        <v>Office Supplies</v>
      </c>
    </row>
    <row r="3415" spans="1:14" x14ac:dyDescent="0.3">
      <c r="A3415" s="3" t="s">
        <v>5468</v>
      </c>
      <c r="B3415" s="4">
        <v>42633</v>
      </c>
      <c r="C3415" s="12" t="str">
        <f t="shared" si="53"/>
        <v>2016/09</v>
      </c>
      <c r="D3415" s="4">
        <v>42637</v>
      </c>
      <c r="E3415" s="3" t="s">
        <v>21</v>
      </c>
      <c r="F3415" s="3" t="s">
        <v>4542</v>
      </c>
      <c r="G3415" s="3" t="s">
        <v>4801</v>
      </c>
      <c r="H3415" s="5">
        <v>7752</v>
      </c>
      <c r="I3415" s="2">
        <v>2</v>
      </c>
      <c r="J3415" s="2">
        <v>0</v>
      </c>
      <c r="K3415" s="2">
        <v>37.9848</v>
      </c>
      <c r="L3415" s="18" t="str">
        <f>VLOOKUP(F3415,'BD customers'!$1:$1048576,2,FALSE)</f>
        <v>Greg Maxwell</v>
      </c>
      <c r="M3415" s="2">
        <f>MATCH(orders[[#This Row],[Product ID]],'BD product'!A:A,0)</f>
        <v>1415</v>
      </c>
      <c r="N3415" s="2" t="str" cm="1">
        <f t="array" ref="N3415">INDEX('BD product'!A:D,M3415,2)</f>
        <v>Office Supplies</v>
      </c>
    </row>
    <row r="3416" spans="1:14" x14ac:dyDescent="0.3">
      <c r="A3416" s="3" t="s">
        <v>5468</v>
      </c>
      <c r="B3416" s="4">
        <v>42633</v>
      </c>
      <c r="C3416" s="12" t="str">
        <f t="shared" si="53"/>
        <v>2016/09</v>
      </c>
      <c r="D3416" s="4">
        <v>42637</v>
      </c>
      <c r="E3416" s="3" t="s">
        <v>21</v>
      </c>
      <c r="F3416" s="3" t="s">
        <v>4542</v>
      </c>
      <c r="G3416" s="3" t="s">
        <v>3392</v>
      </c>
      <c r="H3416" s="5">
        <v>4864</v>
      </c>
      <c r="I3416" s="2">
        <v>2</v>
      </c>
      <c r="J3416" s="2">
        <v>2</v>
      </c>
      <c r="K3416" s="2">
        <v>1.5808</v>
      </c>
      <c r="L3416" s="18" t="str">
        <f>VLOOKUP(F3416,'BD customers'!$1:$1048576,2,FALSE)</f>
        <v>Greg Maxwell</v>
      </c>
      <c r="M3416" s="2">
        <f>MATCH(orders[[#This Row],[Product ID]],'BD product'!A:A,0)</f>
        <v>1001</v>
      </c>
      <c r="N3416" s="2" t="str" cm="1">
        <f t="array" ref="N3416">INDEX('BD product'!A:D,M3416,2)</f>
        <v>Office Supplies</v>
      </c>
    </row>
    <row r="3417" spans="1:14" x14ac:dyDescent="0.3">
      <c r="A3417" s="3" t="s">
        <v>5469</v>
      </c>
      <c r="B3417" s="4">
        <v>42615</v>
      </c>
      <c r="C3417" s="12" t="str">
        <f t="shared" si="53"/>
        <v>2016/09</v>
      </c>
      <c r="D3417" s="4">
        <v>42615</v>
      </c>
      <c r="E3417" s="3" t="s">
        <v>41</v>
      </c>
      <c r="F3417" s="3" t="s">
        <v>1765</v>
      </c>
      <c r="G3417" s="3" t="s">
        <v>3615</v>
      </c>
      <c r="H3417" s="5">
        <v>181</v>
      </c>
      <c r="I3417" s="2">
        <v>1</v>
      </c>
      <c r="J3417" s="2">
        <v>0</v>
      </c>
      <c r="K3417" s="2">
        <v>0.65159999999999996</v>
      </c>
      <c r="L3417" s="18" t="str">
        <f>VLOOKUP(F3417,'BD customers'!$1:$1048576,2,FALSE)</f>
        <v>Sonia Sunley</v>
      </c>
      <c r="M3417" s="2">
        <f>MATCH(orders[[#This Row],[Product ID]],'BD product'!A:A,0)</f>
        <v>1090</v>
      </c>
      <c r="N3417" s="2" t="str" cm="1">
        <f t="array" ref="N3417">INDEX('BD product'!A:D,M3417,2)</f>
        <v>Office Supplies</v>
      </c>
    </row>
    <row r="3418" spans="1:14" x14ac:dyDescent="0.3">
      <c r="A3418" s="3" t="s">
        <v>5469</v>
      </c>
      <c r="B3418" s="4">
        <v>42615</v>
      </c>
      <c r="C3418" s="12" t="str">
        <f t="shared" si="53"/>
        <v>2016/09</v>
      </c>
      <c r="D3418" s="4">
        <v>42615</v>
      </c>
      <c r="E3418" s="3" t="s">
        <v>41</v>
      </c>
      <c r="F3418" s="3" t="s">
        <v>1765</v>
      </c>
      <c r="G3418" s="3" t="s">
        <v>3199</v>
      </c>
      <c r="H3418" s="5">
        <v>826</v>
      </c>
      <c r="I3418" s="2">
        <v>2</v>
      </c>
      <c r="J3418" s="2">
        <v>0</v>
      </c>
      <c r="K3418" s="2">
        <v>3.8822000000000001</v>
      </c>
      <c r="L3418" s="18" t="str">
        <f>VLOOKUP(F3418,'BD customers'!$1:$1048576,2,FALSE)</f>
        <v>Sonia Sunley</v>
      </c>
      <c r="M3418" s="2">
        <f>MATCH(orders[[#This Row],[Product ID]],'BD product'!A:A,0)</f>
        <v>927</v>
      </c>
      <c r="N3418" s="2" t="str" cm="1">
        <f t="array" ref="N3418">INDEX('BD product'!A:D,M3418,2)</f>
        <v>Office Supplies</v>
      </c>
    </row>
    <row r="3419" spans="1:14" x14ac:dyDescent="0.3">
      <c r="A3419" s="3" t="s">
        <v>5470</v>
      </c>
      <c r="B3419" s="4">
        <v>42121</v>
      </c>
      <c r="C3419" s="12" t="str">
        <f t="shared" si="53"/>
        <v>2015/04</v>
      </c>
      <c r="D3419" s="4">
        <v>42126</v>
      </c>
      <c r="E3419" s="3" t="s">
        <v>21</v>
      </c>
      <c r="F3419" s="3" t="s">
        <v>5154</v>
      </c>
      <c r="G3419" s="3" t="s">
        <v>3212</v>
      </c>
      <c r="H3419" s="5">
        <v>4356</v>
      </c>
      <c r="I3419" s="2">
        <v>5</v>
      </c>
      <c r="J3419" s="2">
        <v>2</v>
      </c>
      <c r="K3419" s="2">
        <v>0.32669999999999999</v>
      </c>
      <c r="L3419" s="18" t="str">
        <f>VLOOKUP(F3419,'BD customers'!$1:$1048576,2,FALSE)</f>
        <v>Tony Chapman</v>
      </c>
      <c r="M3419" s="2">
        <f>MATCH(orders[[#This Row],[Product ID]],'BD product'!A:A,0)</f>
        <v>932</v>
      </c>
      <c r="N3419" s="2" t="str" cm="1">
        <f t="array" ref="N3419">INDEX('BD product'!A:D,M3419,2)</f>
        <v>Office Supplies</v>
      </c>
    </row>
    <row r="3420" spans="1:14" x14ac:dyDescent="0.3">
      <c r="A3420" s="3" t="s">
        <v>5470</v>
      </c>
      <c r="B3420" s="4">
        <v>42121</v>
      </c>
      <c r="C3420" s="12" t="str">
        <f t="shared" si="53"/>
        <v>2015/04</v>
      </c>
      <c r="D3420" s="4">
        <v>42126</v>
      </c>
      <c r="E3420" s="3" t="s">
        <v>21</v>
      </c>
      <c r="F3420" s="3" t="s">
        <v>5154</v>
      </c>
      <c r="G3420" s="3" t="s">
        <v>1993</v>
      </c>
      <c r="H3420" s="5">
        <v>584</v>
      </c>
      <c r="I3420" s="2">
        <v>2</v>
      </c>
      <c r="J3420" s="2">
        <v>2</v>
      </c>
      <c r="K3420" s="2">
        <v>7.3000000000000001E-3</v>
      </c>
      <c r="L3420" s="18" t="str">
        <f>VLOOKUP(F3420,'BD customers'!$1:$1048576,2,FALSE)</f>
        <v>Tony Chapman</v>
      </c>
      <c r="M3420" s="2">
        <f>MATCH(orders[[#This Row],[Product ID]],'BD product'!A:A,0)</f>
        <v>505</v>
      </c>
      <c r="N3420" s="2" t="str" cm="1">
        <f t="array" ref="N3420">INDEX('BD product'!A:D,M3420,2)</f>
        <v>Office Supplies</v>
      </c>
    </row>
    <row r="3421" spans="1:14" x14ac:dyDescent="0.3">
      <c r="A3421" s="3" t="s">
        <v>5471</v>
      </c>
      <c r="B3421" s="4">
        <v>42253</v>
      </c>
      <c r="C3421" s="12" t="str">
        <f t="shared" si="53"/>
        <v>2015/09</v>
      </c>
      <c r="D3421" s="4">
        <v>42260</v>
      </c>
      <c r="E3421" s="3" t="s">
        <v>21</v>
      </c>
      <c r="F3421" s="3" t="s">
        <v>978</v>
      </c>
      <c r="G3421" s="3" t="s">
        <v>2468</v>
      </c>
      <c r="H3421" s="5">
        <v>271764</v>
      </c>
      <c r="I3421" s="2">
        <v>2</v>
      </c>
      <c r="J3421" s="2">
        <v>1</v>
      </c>
      <c r="K3421" s="2">
        <v>6.0392000000000001</v>
      </c>
      <c r="L3421" s="18" t="str">
        <f>VLOOKUP(F3421,'BD customers'!$1:$1048576,2,FALSE)</f>
        <v>Chuck Clark</v>
      </c>
      <c r="M3421" s="2">
        <f>MATCH(orders[[#This Row],[Product ID]],'BD product'!A:A,0)</f>
        <v>664</v>
      </c>
      <c r="N3421" s="2" t="str" cm="1">
        <f t="array" ref="N3421">INDEX('BD product'!A:D,M3421,2)</f>
        <v>Furniture</v>
      </c>
    </row>
    <row r="3422" spans="1:14" x14ac:dyDescent="0.3">
      <c r="A3422" s="3" t="s">
        <v>5472</v>
      </c>
      <c r="B3422" s="4">
        <v>42518</v>
      </c>
      <c r="C3422" s="12" t="str">
        <f t="shared" si="53"/>
        <v>2016/05</v>
      </c>
      <c r="D3422" s="4">
        <v>42524</v>
      </c>
      <c r="E3422" s="3" t="s">
        <v>21</v>
      </c>
      <c r="F3422" s="3" t="s">
        <v>536</v>
      </c>
      <c r="G3422" s="3" t="s">
        <v>766</v>
      </c>
      <c r="H3422" s="5">
        <v>26224</v>
      </c>
      <c r="I3422" s="2">
        <v>2</v>
      </c>
      <c r="J3422" s="2">
        <v>0</v>
      </c>
      <c r="K3422" s="2">
        <v>7.8672000000000004</v>
      </c>
      <c r="L3422" s="18" t="str">
        <f>VLOOKUP(F3422,'BD customers'!$1:$1048576,2,FALSE)</f>
        <v>Clay Ludtke</v>
      </c>
      <c r="M3422" s="2">
        <f>MATCH(orders[[#This Row],[Product ID]],'BD product'!A:A,0)</f>
        <v>166</v>
      </c>
      <c r="N3422" s="2" t="str" cm="1">
        <f t="array" ref="N3422">INDEX('BD product'!A:D,M3422,2)</f>
        <v>Office Supplies</v>
      </c>
    </row>
    <row r="3423" spans="1:14" x14ac:dyDescent="0.3">
      <c r="A3423" s="3" t="s">
        <v>5472</v>
      </c>
      <c r="B3423" s="4">
        <v>42518</v>
      </c>
      <c r="C3423" s="12" t="str">
        <f t="shared" si="53"/>
        <v>2016/05</v>
      </c>
      <c r="D3423" s="4">
        <v>42524</v>
      </c>
      <c r="E3423" s="3" t="s">
        <v>21</v>
      </c>
      <c r="F3423" s="3" t="s">
        <v>536</v>
      </c>
      <c r="G3423" s="3" t="s">
        <v>4233</v>
      </c>
      <c r="H3423" s="5">
        <v>18272</v>
      </c>
      <c r="I3423" s="2">
        <v>8</v>
      </c>
      <c r="J3423" s="2">
        <v>0</v>
      </c>
      <c r="K3423" s="2">
        <v>84.051199999999994</v>
      </c>
      <c r="L3423" s="18" t="str">
        <f>VLOOKUP(F3423,'BD customers'!$1:$1048576,2,FALSE)</f>
        <v>Clay Ludtke</v>
      </c>
      <c r="M3423" s="2">
        <f>MATCH(orders[[#This Row],[Product ID]],'BD product'!A:A,0)</f>
        <v>1276</v>
      </c>
      <c r="N3423" s="2" t="str" cm="1">
        <f t="array" ref="N3423">INDEX('BD product'!A:D,M3423,2)</f>
        <v>Office Supplies</v>
      </c>
    </row>
    <row r="3424" spans="1:14" x14ac:dyDescent="0.3">
      <c r="A3424" s="3" t="s">
        <v>5472</v>
      </c>
      <c r="B3424" s="4">
        <v>42518</v>
      </c>
      <c r="C3424" s="12" t="str">
        <f t="shared" si="53"/>
        <v>2016/05</v>
      </c>
      <c r="D3424" s="4">
        <v>42524</v>
      </c>
      <c r="E3424" s="3" t="s">
        <v>21</v>
      </c>
      <c r="F3424" s="3" t="s">
        <v>536</v>
      </c>
      <c r="G3424" s="3" t="s">
        <v>3931</v>
      </c>
      <c r="H3424" s="5">
        <v>1316</v>
      </c>
      <c r="I3424" s="2">
        <v>7</v>
      </c>
      <c r="J3424" s="2">
        <v>0</v>
      </c>
      <c r="K3424" s="2">
        <v>0.78959999999999997</v>
      </c>
      <c r="L3424" s="18" t="str">
        <f>VLOOKUP(F3424,'BD customers'!$1:$1048576,2,FALSE)</f>
        <v>Clay Ludtke</v>
      </c>
      <c r="M3424" s="2">
        <f>MATCH(orders[[#This Row],[Product ID]],'BD product'!A:A,0)</f>
        <v>1204</v>
      </c>
      <c r="N3424" s="2" t="str" cm="1">
        <f t="array" ref="N3424">INDEX('BD product'!A:D,M3424,2)</f>
        <v>Technology</v>
      </c>
    </row>
    <row r="3425" spans="1:14" x14ac:dyDescent="0.3">
      <c r="A3425" s="3" t="s">
        <v>5472</v>
      </c>
      <c r="B3425" s="4">
        <v>42518</v>
      </c>
      <c r="C3425" s="12" t="str">
        <f t="shared" si="53"/>
        <v>2016/05</v>
      </c>
      <c r="D3425" s="4">
        <v>42524</v>
      </c>
      <c r="E3425" s="3" t="s">
        <v>21</v>
      </c>
      <c r="F3425" s="3" t="s">
        <v>536</v>
      </c>
      <c r="G3425" s="3" t="s">
        <v>124</v>
      </c>
      <c r="H3425" s="5">
        <v>2272</v>
      </c>
      <c r="I3425" s="2">
        <v>4</v>
      </c>
      <c r="J3425" s="2">
        <v>2</v>
      </c>
      <c r="K3425" s="2">
        <v>0.73839999999999995</v>
      </c>
      <c r="L3425" s="18" t="str">
        <f>VLOOKUP(F3425,'BD customers'!$1:$1048576,2,FALSE)</f>
        <v>Clay Ludtke</v>
      </c>
      <c r="M3425" s="2">
        <f>MATCH(orders[[#This Row],[Product ID]],'BD product'!A:A,0)</f>
        <v>22</v>
      </c>
      <c r="N3425" s="2" t="str" cm="1">
        <f t="array" ref="N3425">INDEX('BD product'!A:D,M3425,2)</f>
        <v>Office Supplies</v>
      </c>
    </row>
    <row r="3426" spans="1:14" x14ac:dyDescent="0.3">
      <c r="A3426" s="3" t="s">
        <v>5472</v>
      </c>
      <c r="B3426" s="4">
        <v>42518</v>
      </c>
      <c r="C3426" s="12" t="str">
        <f t="shared" si="53"/>
        <v>2016/05</v>
      </c>
      <c r="D3426" s="4">
        <v>42524</v>
      </c>
      <c r="E3426" s="3" t="s">
        <v>21</v>
      </c>
      <c r="F3426" s="3" t="s">
        <v>536</v>
      </c>
      <c r="G3426" s="3" t="s">
        <v>5217</v>
      </c>
      <c r="H3426" s="5">
        <v>5584</v>
      </c>
      <c r="I3426" s="2">
        <v>2</v>
      </c>
      <c r="J3426" s="2">
        <v>2</v>
      </c>
      <c r="K3426" s="2">
        <v>0.41880000000000001</v>
      </c>
      <c r="L3426" s="18" t="str">
        <f>VLOOKUP(F3426,'BD customers'!$1:$1048576,2,FALSE)</f>
        <v>Clay Ludtke</v>
      </c>
      <c r="M3426" s="2">
        <f>MATCH(orders[[#This Row],[Product ID]],'BD product'!A:A,0)</f>
        <v>1493</v>
      </c>
      <c r="N3426" s="2" t="str" cm="1">
        <f t="array" ref="N3426">INDEX('BD product'!A:D,M3426,2)</f>
        <v>Technology</v>
      </c>
    </row>
    <row r="3427" spans="1:14" x14ac:dyDescent="0.3">
      <c r="A3427" s="3" t="s">
        <v>5473</v>
      </c>
      <c r="B3427" s="4">
        <v>42271</v>
      </c>
      <c r="C3427" s="12" t="str">
        <f t="shared" si="53"/>
        <v>2015/09</v>
      </c>
      <c r="D3427" s="4">
        <v>42275</v>
      </c>
      <c r="E3427" s="3" t="s">
        <v>21</v>
      </c>
      <c r="F3427" s="3" t="s">
        <v>2815</v>
      </c>
      <c r="G3427" s="3" t="s">
        <v>176</v>
      </c>
      <c r="H3427" s="5">
        <v>1524</v>
      </c>
      <c r="I3427" s="2">
        <v>4</v>
      </c>
      <c r="J3427" s="2">
        <v>0</v>
      </c>
      <c r="K3427" s="2">
        <v>0.68579999999999997</v>
      </c>
      <c r="L3427" s="18" t="str">
        <f>VLOOKUP(F3427,'BD customers'!$1:$1048576,2,FALSE)</f>
        <v>Deanra Eno</v>
      </c>
      <c r="M3427" s="2">
        <f>MATCH(orders[[#This Row],[Product ID]],'BD product'!A:A,0)</f>
        <v>33</v>
      </c>
      <c r="N3427" s="2" t="str" cm="1">
        <f t="array" ref="N3427">INDEX('BD product'!A:D,M3427,2)</f>
        <v>Office Supplies</v>
      </c>
    </row>
    <row r="3428" spans="1:14" x14ac:dyDescent="0.3">
      <c r="A3428" s="3" t="s">
        <v>5473</v>
      </c>
      <c r="B3428" s="4">
        <v>42271</v>
      </c>
      <c r="C3428" s="12" t="str">
        <f t="shared" si="53"/>
        <v>2015/09</v>
      </c>
      <c r="D3428" s="4">
        <v>42275</v>
      </c>
      <c r="E3428" s="3" t="s">
        <v>21</v>
      </c>
      <c r="F3428" s="3" t="s">
        <v>2815</v>
      </c>
      <c r="G3428" s="3" t="s">
        <v>3767</v>
      </c>
      <c r="H3428" s="5">
        <v>14081</v>
      </c>
      <c r="I3428" s="2">
        <v>10</v>
      </c>
      <c r="J3428" s="2">
        <v>0</v>
      </c>
      <c r="K3428" s="2">
        <v>39.4268</v>
      </c>
      <c r="L3428" s="18" t="str">
        <f>VLOOKUP(F3428,'BD customers'!$1:$1048576,2,FALSE)</f>
        <v>Deanra Eno</v>
      </c>
      <c r="M3428" s="2">
        <f>MATCH(orders[[#This Row],[Product ID]],'BD product'!A:A,0)</f>
        <v>1155</v>
      </c>
      <c r="N3428" s="2" t="str" cm="1">
        <f t="array" ref="N3428">INDEX('BD product'!A:D,M3428,2)</f>
        <v>Furniture</v>
      </c>
    </row>
    <row r="3429" spans="1:14" x14ac:dyDescent="0.3">
      <c r="A3429" s="3" t="s">
        <v>5474</v>
      </c>
      <c r="B3429" s="4">
        <v>42919</v>
      </c>
      <c r="C3429" s="12" t="str">
        <f t="shared" si="53"/>
        <v>2017/07</v>
      </c>
      <c r="D3429" s="4">
        <v>42922</v>
      </c>
      <c r="E3429" s="3" t="s">
        <v>11</v>
      </c>
      <c r="F3429" s="3" t="s">
        <v>1249</v>
      </c>
      <c r="G3429" s="3" t="s">
        <v>5475</v>
      </c>
      <c r="H3429" s="5">
        <v>32896</v>
      </c>
      <c r="I3429" s="2">
        <v>4</v>
      </c>
      <c r="J3429" s="2">
        <v>2</v>
      </c>
      <c r="K3429" s="2">
        <v>11.102399999999999</v>
      </c>
      <c r="L3429" s="18" t="str">
        <f>VLOOKUP(F3429,'BD customers'!$1:$1048576,2,FALSE)</f>
        <v>Sam Zeldin</v>
      </c>
      <c r="M3429" s="2">
        <f>MATCH(orders[[#This Row],[Product ID]],'BD product'!A:A,0)</f>
        <v>1538</v>
      </c>
      <c r="N3429" s="2" t="str" cm="1">
        <f t="array" ref="N3429">INDEX('BD product'!A:D,M3429,2)</f>
        <v>Office Supplies</v>
      </c>
    </row>
    <row r="3430" spans="1:14" x14ac:dyDescent="0.3">
      <c r="A3430" s="3" t="s">
        <v>5474</v>
      </c>
      <c r="B3430" s="4">
        <v>42919</v>
      </c>
      <c r="C3430" s="12" t="str">
        <f t="shared" si="53"/>
        <v>2017/07</v>
      </c>
      <c r="D3430" s="4">
        <v>42922</v>
      </c>
      <c r="E3430" s="3" t="s">
        <v>11</v>
      </c>
      <c r="F3430" s="3" t="s">
        <v>1249</v>
      </c>
      <c r="G3430" s="3" t="s">
        <v>1518</v>
      </c>
      <c r="H3430" s="5">
        <v>215148</v>
      </c>
      <c r="I3430" s="2">
        <v>2</v>
      </c>
      <c r="J3430" s="2">
        <v>4</v>
      </c>
      <c r="K3430" s="2">
        <v>-103.98820000000001</v>
      </c>
      <c r="L3430" s="18" t="str">
        <f>VLOOKUP(F3430,'BD customers'!$1:$1048576,2,FALSE)</f>
        <v>Sam Zeldin</v>
      </c>
      <c r="M3430" s="2">
        <f>MATCH(orders[[#This Row],[Product ID]],'BD product'!A:A,0)</f>
        <v>365</v>
      </c>
      <c r="N3430" s="2" t="str" cm="1">
        <f t="array" ref="N3430">INDEX('BD product'!A:D,M3430,2)</f>
        <v>Furniture</v>
      </c>
    </row>
    <row r="3431" spans="1:14" x14ac:dyDescent="0.3">
      <c r="A3431" s="3" t="s">
        <v>5474</v>
      </c>
      <c r="B3431" s="4">
        <v>42919</v>
      </c>
      <c r="C3431" s="12" t="str">
        <f t="shared" si="53"/>
        <v>2017/07</v>
      </c>
      <c r="D3431" s="4">
        <v>42922</v>
      </c>
      <c r="E3431" s="3" t="s">
        <v>11</v>
      </c>
      <c r="F3431" s="3" t="s">
        <v>1249</v>
      </c>
      <c r="G3431" s="3" t="s">
        <v>4785</v>
      </c>
      <c r="H3431" s="5">
        <v>3096</v>
      </c>
      <c r="I3431" s="2">
        <v>6</v>
      </c>
      <c r="J3431" s="2">
        <v>2</v>
      </c>
      <c r="K3431" s="2">
        <v>1.1223000000000001</v>
      </c>
      <c r="L3431" s="18" t="str">
        <f>VLOOKUP(F3431,'BD customers'!$1:$1048576,2,FALSE)</f>
        <v>Sam Zeldin</v>
      </c>
      <c r="M3431" s="2">
        <f>MATCH(orders[[#This Row],[Product ID]],'BD product'!A:A,0)</f>
        <v>1410</v>
      </c>
      <c r="N3431" s="2" t="str" cm="1">
        <f t="array" ref="N3431">INDEX('BD product'!A:D,M3431,2)</f>
        <v>Office Supplies</v>
      </c>
    </row>
    <row r="3432" spans="1:14" x14ac:dyDescent="0.3">
      <c r="A3432" s="3" t="s">
        <v>5477</v>
      </c>
      <c r="B3432" s="4">
        <v>43077</v>
      </c>
      <c r="C3432" s="12" t="str">
        <f t="shared" si="53"/>
        <v>2017/12</v>
      </c>
      <c r="D3432" s="4">
        <v>43078</v>
      </c>
      <c r="E3432" s="3" t="s">
        <v>64</v>
      </c>
      <c r="F3432" s="3" t="s">
        <v>414</v>
      </c>
      <c r="G3432" s="3" t="s">
        <v>1425</v>
      </c>
      <c r="H3432" s="5">
        <v>2979</v>
      </c>
      <c r="I3432" s="2">
        <v>3</v>
      </c>
      <c r="J3432" s="2">
        <v>0</v>
      </c>
      <c r="K3432" s="2">
        <v>8.6390999999999991</v>
      </c>
      <c r="L3432" s="18" t="str">
        <f>VLOOKUP(F3432,'BD customers'!$1:$1048576,2,FALSE)</f>
        <v>Luke Foster</v>
      </c>
      <c r="M3432" s="2">
        <f>MATCH(orders[[#This Row],[Product ID]],'BD product'!A:A,0)</f>
        <v>339</v>
      </c>
      <c r="N3432" s="2" t="str" cm="1">
        <f t="array" ref="N3432">INDEX('BD product'!A:D,M3432,2)</f>
        <v>Office Supplies</v>
      </c>
    </row>
    <row r="3433" spans="1:14" x14ac:dyDescent="0.3">
      <c r="A3433" s="3" t="s">
        <v>5477</v>
      </c>
      <c r="B3433" s="4">
        <v>43077</v>
      </c>
      <c r="C3433" s="12" t="str">
        <f t="shared" si="53"/>
        <v>2017/12</v>
      </c>
      <c r="D3433" s="4">
        <v>43078</v>
      </c>
      <c r="E3433" s="3" t="s">
        <v>64</v>
      </c>
      <c r="F3433" s="3" t="s">
        <v>414</v>
      </c>
      <c r="G3433" s="3" t="s">
        <v>5478</v>
      </c>
      <c r="H3433" s="5">
        <v>1289</v>
      </c>
      <c r="I3433" s="2">
        <v>2</v>
      </c>
      <c r="J3433" s="2">
        <v>0</v>
      </c>
      <c r="K3433" s="2">
        <v>1.5468</v>
      </c>
      <c r="L3433" s="18" t="str">
        <f>VLOOKUP(F3433,'BD customers'!$1:$1048576,2,FALSE)</f>
        <v>Luke Foster</v>
      </c>
      <c r="M3433" s="2">
        <f>MATCH(orders[[#This Row],[Product ID]],'BD product'!A:A,0)</f>
        <v>1539</v>
      </c>
      <c r="N3433" s="2" t="str" cm="1">
        <f t="array" ref="N3433">INDEX('BD product'!A:D,M3433,2)</f>
        <v>Furniture</v>
      </c>
    </row>
    <row r="3434" spans="1:14" x14ac:dyDescent="0.3">
      <c r="A3434" s="3" t="s">
        <v>5477</v>
      </c>
      <c r="B3434" s="4">
        <v>43077</v>
      </c>
      <c r="C3434" s="12" t="str">
        <f t="shared" si="53"/>
        <v>2017/12</v>
      </c>
      <c r="D3434" s="4">
        <v>43078</v>
      </c>
      <c r="E3434" s="3" t="s">
        <v>64</v>
      </c>
      <c r="F3434" s="3" t="s">
        <v>414</v>
      </c>
      <c r="G3434" s="3" t="s">
        <v>2440</v>
      </c>
      <c r="H3434" s="5">
        <v>6012</v>
      </c>
      <c r="I3434" s="2">
        <v>9</v>
      </c>
      <c r="J3434" s="2">
        <v>0</v>
      </c>
      <c r="K3434" s="2">
        <v>28.857600000000001</v>
      </c>
      <c r="L3434" s="18" t="str">
        <f>VLOOKUP(F3434,'BD customers'!$1:$1048576,2,FALSE)</f>
        <v>Luke Foster</v>
      </c>
      <c r="M3434" s="2">
        <f>MATCH(orders[[#This Row],[Product ID]],'BD product'!A:A,0)</f>
        <v>654</v>
      </c>
      <c r="N3434" s="2" t="str" cm="1">
        <f t="array" ref="N3434">INDEX('BD product'!A:D,M3434,2)</f>
        <v>Office Supplies</v>
      </c>
    </row>
    <row r="3435" spans="1:14" x14ac:dyDescent="0.3">
      <c r="A3435" s="3" t="s">
        <v>5480</v>
      </c>
      <c r="B3435" s="4">
        <v>43074</v>
      </c>
      <c r="C3435" s="12" t="str">
        <f t="shared" si="53"/>
        <v>2017/12</v>
      </c>
      <c r="D3435" s="4">
        <v>43078</v>
      </c>
      <c r="E3435" s="3" t="s">
        <v>21</v>
      </c>
      <c r="F3435" s="3" t="s">
        <v>1941</v>
      </c>
      <c r="G3435" s="3" t="s">
        <v>4491</v>
      </c>
      <c r="H3435" s="5">
        <v>24816</v>
      </c>
      <c r="I3435" s="2">
        <v>3</v>
      </c>
      <c r="J3435" s="2">
        <v>2</v>
      </c>
      <c r="K3435" s="2">
        <v>8.3754000000000008</v>
      </c>
      <c r="L3435" s="18" t="str">
        <f>VLOOKUP(F3435,'BD customers'!$1:$1048576,2,FALSE)</f>
        <v>Alan Barnes</v>
      </c>
      <c r="M3435" s="2">
        <f>MATCH(orders[[#This Row],[Product ID]],'BD product'!A:A,0)</f>
        <v>1341</v>
      </c>
      <c r="N3435" s="2" t="str" cm="1">
        <f t="array" ref="N3435">INDEX('BD product'!A:D,M3435,2)</f>
        <v>Office Supplies</v>
      </c>
    </row>
    <row r="3436" spans="1:14" x14ac:dyDescent="0.3">
      <c r="A3436" s="3" t="s">
        <v>5480</v>
      </c>
      <c r="B3436" s="4">
        <v>43074</v>
      </c>
      <c r="C3436" s="12" t="str">
        <f t="shared" si="53"/>
        <v>2017/12</v>
      </c>
      <c r="D3436" s="4">
        <v>43078</v>
      </c>
      <c r="E3436" s="3" t="s">
        <v>21</v>
      </c>
      <c r="F3436" s="3" t="s">
        <v>1941</v>
      </c>
      <c r="G3436" s="3" t="s">
        <v>2721</v>
      </c>
      <c r="H3436" s="5">
        <v>14976</v>
      </c>
      <c r="I3436" s="2">
        <v>6</v>
      </c>
      <c r="J3436" s="2">
        <v>2</v>
      </c>
      <c r="K3436" s="2">
        <v>5.4287999999999998</v>
      </c>
      <c r="L3436" s="18" t="str">
        <f>VLOOKUP(F3436,'BD customers'!$1:$1048576,2,FALSE)</f>
        <v>Alan Barnes</v>
      </c>
      <c r="M3436" s="2">
        <f>MATCH(orders[[#This Row],[Product ID]],'BD product'!A:A,0)</f>
        <v>746</v>
      </c>
      <c r="N3436" s="2" t="str" cm="1">
        <f t="array" ref="N3436">INDEX('BD product'!A:D,M3436,2)</f>
        <v>Office Supplies</v>
      </c>
    </row>
    <row r="3437" spans="1:14" x14ac:dyDescent="0.3">
      <c r="A3437" s="3" t="s">
        <v>5481</v>
      </c>
      <c r="B3437" s="4">
        <v>42274</v>
      </c>
      <c r="C3437" s="12" t="str">
        <f t="shared" si="53"/>
        <v>2015/09</v>
      </c>
      <c r="D3437" s="4">
        <v>42276</v>
      </c>
      <c r="E3437" s="3" t="s">
        <v>64</v>
      </c>
      <c r="F3437" s="3" t="s">
        <v>2949</v>
      </c>
      <c r="G3437" s="3" t="s">
        <v>1789</v>
      </c>
      <c r="H3437" s="5">
        <v>1508</v>
      </c>
      <c r="I3437" s="2">
        <v>2</v>
      </c>
      <c r="J3437" s="2">
        <v>8</v>
      </c>
      <c r="K3437" s="2">
        <v>-0.22620000000000001</v>
      </c>
      <c r="L3437" s="18" t="str">
        <f>VLOOKUP(F3437,'BD customers'!$1:$1048576,2,FALSE)</f>
        <v>Neoma Murray</v>
      </c>
      <c r="M3437" s="2">
        <f>MATCH(orders[[#This Row],[Product ID]],'BD product'!A:A,0)</f>
        <v>445</v>
      </c>
      <c r="N3437" s="2" t="str" cm="1">
        <f t="array" ref="N3437">INDEX('BD product'!A:D,M3437,2)</f>
        <v>Office Supplies</v>
      </c>
    </row>
    <row r="3438" spans="1:14" x14ac:dyDescent="0.3">
      <c r="A3438" s="3" t="s">
        <v>5481</v>
      </c>
      <c r="B3438" s="4">
        <v>42274</v>
      </c>
      <c r="C3438" s="12" t="str">
        <f t="shared" si="53"/>
        <v>2015/09</v>
      </c>
      <c r="D3438" s="4">
        <v>42276</v>
      </c>
      <c r="E3438" s="3" t="s">
        <v>64</v>
      </c>
      <c r="F3438" s="3" t="s">
        <v>2949</v>
      </c>
      <c r="G3438" s="3" t="s">
        <v>2059</v>
      </c>
      <c r="H3438" s="5">
        <v>24288</v>
      </c>
      <c r="I3438" s="2">
        <v>3</v>
      </c>
      <c r="J3438" s="2">
        <v>6</v>
      </c>
      <c r="K3438" s="2">
        <v>-12.751200000000001</v>
      </c>
      <c r="L3438" s="18" t="str">
        <f>VLOOKUP(F3438,'BD customers'!$1:$1048576,2,FALSE)</f>
        <v>Neoma Murray</v>
      </c>
      <c r="M3438" s="2">
        <f>MATCH(orders[[#This Row],[Product ID]],'BD product'!A:A,0)</f>
        <v>528</v>
      </c>
      <c r="N3438" s="2" t="str" cm="1">
        <f t="array" ref="N3438">INDEX('BD product'!A:D,M3438,2)</f>
        <v>Furniture</v>
      </c>
    </row>
    <row r="3439" spans="1:14" x14ac:dyDescent="0.3">
      <c r="A3439" s="3" t="s">
        <v>5482</v>
      </c>
      <c r="B3439" s="4">
        <v>43038</v>
      </c>
      <c r="C3439" s="12" t="str">
        <f t="shared" si="53"/>
        <v>2017/10</v>
      </c>
      <c r="D3439" s="4">
        <v>43038</v>
      </c>
      <c r="E3439" s="3" t="s">
        <v>41</v>
      </c>
      <c r="F3439" s="3" t="s">
        <v>2779</v>
      </c>
      <c r="G3439" s="3" t="s">
        <v>2059</v>
      </c>
      <c r="H3439" s="5">
        <v>16192</v>
      </c>
      <c r="I3439" s="2">
        <v>2</v>
      </c>
      <c r="J3439" s="2">
        <v>6</v>
      </c>
      <c r="K3439" s="2">
        <v>-8.5007999999999999</v>
      </c>
      <c r="L3439" s="18" t="str">
        <f>VLOOKUP(F3439,'BD customers'!$1:$1048576,2,FALSE)</f>
        <v>Ryan Akin</v>
      </c>
      <c r="M3439" s="2">
        <f>MATCH(orders[[#This Row],[Product ID]],'BD product'!A:A,0)</f>
        <v>528</v>
      </c>
      <c r="N3439" s="2" t="str" cm="1">
        <f t="array" ref="N3439">INDEX('BD product'!A:D,M3439,2)</f>
        <v>Furniture</v>
      </c>
    </row>
    <row r="3440" spans="1:14" x14ac:dyDescent="0.3">
      <c r="A3440" s="3" t="s">
        <v>5482</v>
      </c>
      <c r="B3440" s="4">
        <v>43038</v>
      </c>
      <c r="C3440" s="12" t="str">
        <f t="shared" si="53"/>
        <v>2017/10</v>
      </c>
      <c r="D3440" s="4">
        <v>43038</v>
      </c>
      <c r="E3440" s="3" t="s">
        <v>41</v>
      </c>
      <c r="F3440" s="3" t="s">
        <v>2779</v>
      </c>
      <c r="G3440" s="3" t="s">
        <v>1518</v>
      </c>
      <c r="H3440" s="5">
        <v>251006</v>
      </c>
      <c r="I3440" s="2">
        <v>2</v>
      </c>
      <c r="J3440" s="2">
        <v>3</v>
      </c>
      <c r="K3440" s="2">
        <v>-68.130200000000002</v>
      </c>
      <c r="L3440" s="18" t="str">
        <f>VLOOKUP(F3440,'BD customers'!$1:$1048576,2,FALSE)</f>
        <v>Ryan Akin</v>
      </c>
      <c r="M3440" s="2">
        <f>MATCH(orders[[#This Row],[Product ID]],'BD product'!A:A,0)</f>
        <v>365</v>
      </c>
      <c r="N3440" s="2" t="str" cm="1">
        <f t="array" ref="N3440">INDEX('BD product'!A:D,M3440,2)</f>
        <v>Furniture</v>
      </c>
    </row>
    <row r="3441" spans="1:14" x14ac:dyDescent="0.3">
      <c r="A3441" s="3" t="s">
        <v>5482</v>
      </c>
      <c r="B3441" s="4">
        <v>43038</v>
      </c>
      <c r="C3441" s="12" t="str">
        <f t="shared" si="53"/>
        <v>2017/10</v>
      </c>
      <c r="D3441" s="4">
        <v>43038</v>
      </c>
      <c r="E3441" s="3" t="s">
        <v>41</v>
      </c>
      <c r="F3441" s="3" t="s">
        <v>2779</v>
      </c>
      <c r="G3441" s="3" t="s">
        <v>3425</v>
      </c>
      <c r="H3441" s="5">
        <v>54192</v>
      </c>
      <c r="I3441" s="2">
        <v>6</v>
      </c>
      <c r="J3441" s="2">
        <v>2</v>
      </c>
      <c r="K3441" s="2">
        <v>4.0644</v>
      </c>
      <c r="L3441" s="18" t="str">
        <f>VLOOKUP(F3441,'BD customers'!$1:$1048576,2,FALSE)</f>
        <v>Ryan Akin</v>
      </c>
      <c r="M3441" s="2">
        <f>MATCH(orders[[#This Row],[Product ID]],'BD product'!A:A,0)</f>
        <v>1013</v>
      </c>
      <c r="N3441" s="2" t="str" cm="1">
        <f t="array" ref="N3441">INDEX('BD product'!A:D,M3441,2)</f>
        <v>Office Supplies</v>
      </c>
    </row>
    <row r="3442" spans="1:14" x14ac:dyDescent="0.3">
      <c r="A3442" s="3" t="s">
        <v>5483</v>
      </c>
      <c r="B3442" s="4">
        <v>42337</v>
      </c>
      <c r="C3442" s="12" t="str">
        <f t="shared" si="53"/>
        <v>2015/11</v>
      </c>
      <c r="D3442" s="4">
        <v>42338</v>
      </c>
      <c r="E3442" s="3" t="s">
        <v>41</v>
      </c>
      <c r="F3442" s="3" t="s">
        <v>354</v>
      </c>
      <c r="G3442" s="3" t="s">
        <v>319</v>
      </c>
      <c r="H3442" s="5">
        <v>4304</v>
      </c>
      <c r="I3442" s="2">
        <v>1</v>
      </c>
      <c r="J3442" s="2">
        <v>2</v>
      </c>
      <c r="K3442" s="2">
        <v>1.5602</v>
      </c>
      <c r="L3442" s="18" t="str">
        <f>VLOOKUP(F3442,'BD customers'!$1:$1048576,2,FALSE)</f>
        <v>Phillina Ober</v>
      </c>
      <c r="M3442" s="2">
        <f>MATCH(orders[[#This Row],[Product ID]],'BD product'!A:A,0)</f>
        <v>63</v>
      </c>
      <c r="N3442" s="2" t="str" cm="1">
        <f t="array" ref="N3442">INDEX('BD product'!A:D,M3442,2)</f>
        <v>Office Supplies</v>
      </c>
    </row>
    <row r="3443" spans="1:14" x14ac:dyDescent="0.3">
      <c r="A3443" s="3" t="s">
        <v>5484</v>
      </c>
      <c r="B3443" s="4">
        <v>41709</v>
      </c>
      <c r="C3443" s="12" t="str">
        <f t="shared" si="53"/>
        <v>2014/03</v>
      </c>
      <c r="D3443" s="4">
        <v>41712</v>
      </c>
      <c r="E3443" s="3" t="s">
        <v>11</v>
      </c>
      <c r="F3443" s="3" t="s">
        <v>4050</v>
      </c>
      <c r="G3443" s="3" t="s">
        <v>2177</v>
      </c>
      <c r="H3443" s="5">
        <v>10892</v>
      </c>
      <c r="I3443" s="2">
        <v>14</v>
      </c>
      <c r="J3443" s="2">
        <v>0</v>
      </c>
      <c r="K3443" s="2">
        <v>4.9013999999999998</v>
      </c>
      <c r="L3443" s="18" t="str">
        <f>VLOOKUP(F3443,'BD customers'!$1:$1048576,2,FALSE)</f>
        <v>Kelly Andreada</v>
      </c>
      <c r="M3443" s="2">
        <f>MATCH(orders[[#This Row],[Product ID]],'BD product'!A:A,0)</f>
        <v>567</v>
      </c>
      <c r="N3443" s="2" t="str" cm="1">
        <f t="array" ref="N3443">INDEX('BD product'!A:D,M3443,2)</f>
        <v>Office Supplies</v>
      </c>
    </row>
    <row r="3444" spans="1:14" x14ac:dyDescent="0.3">
      <c r="A3444" s="3" t="s">
        <v>5485</v>
      </c>
      <c r="B3444" s="4">
        <v>43058</v>
      </c>
      <c r="C3444" s="12" t="str">
        <f t="shared" si="53"/>
        <v>2017/11</v>
      </c>
      <c r="D3444" s="4">
        <v>43062</v>
      </c>
      <c r="E3444" s="3" t="s">
        <v>21</v>
      </c>
      <c r="F3444" s="3" t="s">
        <v>2119</v>
      </c>
      <c r="G3444" s="3" t="s">
        <v>1667</v>
      </c>
      <c r="H3444" s="5">
        <v>1674</v>
      </c>
      <c r="I3444" s="2">
        <v>3</v>
      </c>
      <c r="J3444" s="2">
        <v>0</v>
      </c>
      <c r="K3444" s="2">
        <v>8.3699999999999997E-2</v>
      </c>
      <c r="L3444" s="18" t="str">
        <f>VLOOKUP(F3444,'BD customers'!$1:$1048576,2,FALSE)</f>
        <v>Justin Deggeller</v>
      </c>
      <c r="M3444" s="2">
        <f>MATCH(orders[[#This Row],[Product ID]],'BD product'!A:A,0)</f>
        <v>409</v>
      </c>
      <c r="N3444" s="2" t="str" cm="1">
        <f t="array" ref="N3444">INDEX('BD product'!A:D,M3444,2)</f>
        <v>Office Supplies</v>
      </c>
    </row>
    <row r="3445" spans="1:14" x14ac:dyDescent="0.3">
      <c r="A3445" s="3" t="s">
        <v>5485</v>
      </c>
      <c r="B3445" s="4">
        <v>43058</v>
      </c>
      <c r="C3445" s="12" t="str">
        <f t="shared" si="53"/>
        <v>2017/11</v>
      </c>
      <c r="D3445" s="4">
        <v>43062</v>
      </c>
      <c r="E3445" s="3" t="s">
        <v>21</v>
      </c>
      <c r="F3445" s="3" t="s">
        <v>2119</v>
      </c>
      <c r="G3445" s="3" t="s">
        <v>2996</v>
      </c>
      <c r="H3445" s="5">
        <v>250474</v>
      </c>
      <c r="I3445" s="2">
        <v>7</v>
      </c>
      <c r="J3445" s="2">
        <v>0</v>
      </c>
      <c r="K3445" s="2">
        <v>62.618499999999997</v>
      </c>
      <c r="L3445" s="18" t="str">
        <f>VLOOKUP(F3445,'BD customers'!$1:$1048576,2,FALSE)</f>
        <v>Justin Deggeller</v>
      </c>
      <c r="M3445" s="2">
        <f>MATCH(orders[[#This Row],[Product ID]],'BD product'!A:A,0)</f>
        <v>849</v>
      </c>
      <c r="N3445" s="2" t="str" cm="1">
        <f t="array" ref="N3445">INDEX('BD product'!A:D,M3445,2)</f>
        <v>Office Supplies</v>
      </c>
    </row>
    <row r="3446" spans="1:14" x14ac:dyDescent="0.3">
      <c r="A3446" s="3" t="s">
        <v>5486</v>
      </c>
      <c r="B3446" s="4">
        <v>42580</v>
      </c>
      <c r="C3446" s="12" t="str">
        <f t="shared" si="53"/>
        <v>2016/07</v>
      </c>
      <c r="D3446" s="4">
        <v>42584</v>
      </c>
      <c r="E3446" s="3" t="s">
        <v>21</v>
      </c>
      <c r="F3446" s="3" t="s">
        <v>5487</v>
      </c>
      <c r="G3446" s="3" t="s">
        <v>250</v>
      </c>
      <c r="H3446" s="5">
        <v>84784</v>
      </c>
      <c r="I3446" s="2">
        <v>2</v>
      </c>
      <c r="J3446" s="2">
        <v>2</v>
      </c>
      <c r="K3446" s="2">
        <v>-16.956800000000001</v>
      </c>
      <c r="L3446" s="18" t="str">
        <f>VLOOKUP(F3446,'BD customers'!$1:$1048576,2,FALSE)</f>
        <v>Jack O'Briant</v>
      </c>
      <c r="M3446" s="2">
        <f>MATCH(orders[[#This Row],[Product ID]],'BD product'!A:A,0)</f>
        <v>47</v>
      </c>
      <c r="N3446" s="2" t="str" cm="1">
        <f t="array" ref="N3446">INDEX('BD product'!A:D,M3446,2)</f>
        <v>Office Supplies</v>
      </c>
    </row>
    <row r="3447" spans="1:14" x14ac:dyDescent="0.3">
      <c r="A3447" s="3" t="s">
        <v>5488</v>
      </c>
      <c r="B3447" s="4">
        <v>42167</v>
      </c>
      <c r="C3447" s="12" t="str">
        <f t="shared" si="53"/>
        <v>2015/06</v>
      </c>
      <c r="D3447" s="4">
        <v>42172</v>
      </c>
      <c r="E3447" s="3" t="s">
        <v>21</v>
      </c>
      <c r="F3447" s="3" t="s">
        <v>891</v>
      </c>
      <c r="G3447" s="3" t="s">
        <v>3918</v>
      </c>
      <c r="H3447" s="5">
        <v>299</v>
      </c>
      <c r="I3447" s="2">
        <v>5</v>
      </c>
      <c r="J3447" s="2">
        <v>0</v>
      </c>
      <c r="K3447" s="2">
        <v>0.50829999999999997</v>
      </c>
      <c r="L3447" s="18" t="str">
        <f>VLOOKUP(F3447,'BD customers'!$1:$1048576,2,FALSE)</f>
        <v>Laurel Elliston</v>
      </c>
      <c r="M3447" s="2">
        <f>MATCH(orders[[#This Row],[Product ID]],'BD product'!A:A,0)</f>
        <v>1200</v>
      </c>
      <c r="N3447" s="2" t="str" cm="1">
        <f t="array" ref="N3447">INDEX('BD product'!A:D,M3447,2)</f>
        <v>Office Supplies</v>
      </c>
    </row>
    <row r="3448" spans="1:14" x14ac:dyDescent="0.3">
      <c r="A3448" s="3" t="s">
        <v>5489</v>
      </c>
      <c r="B3448" s="4">
        <v>42588</v>
      </c>
      <c r="C3448" s="12" t="str">
        <f t="shared" si="53"/>
        <v>2016/08</v>
      </c>
      <c r="D3448" s="4">
        <v>42589</v>
      </c>
      <c r="E3448" s="3" t="s">
        <v>64</v>
      </c>
      <c r="F3448" s="3" t="s">
        <v>5490</v>
      </c>
      <c r="G3448" s="3" t="s">
        <v>1133</v>
      </c>
      <c r="H3448" s="5">
        <v>7088</v>
      </c>
      <c r="I3448" s="2">
        <v>2</v>
      </c>
      <c r="J3448" s="2">
        <v>0</v>
      </c>
      <c r="K3448" s="2">
        <v>33.313600000000001</v>
      </c>
      <c r="L3448" s="18" t="str">
        <f>VLOOKUP(F3448,'BD customers'!$1:$1048576,2,FALSE)</f>
        <v>Anna HÃ¤berlin</v>
      </c>
      <c r="M3448" s="2">
        <f>MATCH(orders[[#This Row],[Product ID]],'BD product'!A:A,0)</f>
        <v>260</v>
      </c>
      <c r="N3448" s="2" t="str" cm="1">
        <f t="array" ref="N3448">INDEX('BD product'!A:D,M3448,2)</f>
        <v>Office Supplies</v>
      </c>
    </row>
    <row r="3449" spans="1:14" x14ac:dyDescent="0.3">
      <c r="A3449" s="3" t="s">
        <v>5491</v>
      </c>
      <c r="B3449" s="4">
        <v>42897</v>
      </c>
      <c r="C3449" s="12" t="str">
        <f t="shared" si="53"/>
        <v>2017/06</v>
      </c>
      <c r="D3449" s="4">
        <v>42901</v>
      </c>
      <c r="E3449" s="3" t="s">
        <v>21</v>
      </c>
      <c r="F3449" s="3" t="s">
        <v>4363</v>
      </c>
      <c r="G3449" s="3" t="s">
        <v>3051</v>
      </c>
      <c r="H3449" s="5">
        <v>376</v>
      </c>
      <c r="I3449" s="2">
        <v>2</v>
      </c>
      <c r="J3449" s="2">
        <v>0</v>
      </c>
      <c r="K3449" s="2">
        <v>1.0904</v>
      </c>
      <c r="L3449" s="18" t="str">
        <f>VLOOKUP(F3449,'BD customers'!$1:$1048576,2,FALSE)</f>
        <v>Kristina Nunn</v>
      </c>
      <c r="M3449" s="2">
        <f>MATCH(orders[[#This Row],[Product ID]],'BD product'!A:A,0)</f>
        <v>870</v>
      </c>
      <c r="N3449" s="2" t="str" cm="1">
        <f t="array" ref="N3449">INDEX('BD product'!A:D,M3449,2)</f>
        <v>Office Supplies</v>
      </c>
    </row>
    <row r="3450" spans="1:14" x14ac:dyDescent="0.3">
      <c r="A3450" s="3" t="s">
        <v>5492</v>
      </c>
      <c r="B3450" s="4">
        <v>42650</v>
      </c>
      <c r="C3450" s="12" t="str">
        <f t="shared" si="53"/>
        <v>2016/10</v>
      </c>
      <c r="D3450" s="4">
        <v>42656</v>
      </c>
      <c r="E3450" s="3" t="s">
        <v>21</v>
      </c>
      <c r="F3450" s="3" t="s">
        <v>4557</v>
      </c>
      <c r="G3450" s="3" t="s">
        <v>2934</v>
      </c>
      <c r="H3450" s="5">
        <v>27264</v>
      </c>
      <c r="I3450" s="2">
        <v>2</v>
      </c>
      <c r="J3450" s="2">
        <v>2</v>
      </c>
      <c r="K3450" s="2">
        <v>8.8607999999999993</v>
      </c>
      <c r="L3450" s="18" t="str">
        <f>VLOOKUP(F3450,'BD customers'!$1:$1048576,2,FALSE)</f>
        <v>Tim Brockman</v>
      </c>
      <c r="M3450" s="2">
        <f>MATCH(orders[[#This Row],[Product ID]],'BD product'!A:A,0)</f>
        <v>824</v>
      </c>
      <c r="N3450" s="2" t="str" cm="1">
        <f t="array" ref="N3450">INDEX('BD product'!A:D,M3450,2)</f>
        <v>Office Supplies</v>
      </c>
    </row>
    <row r="3451" spans="1:14" x14ac:dyDescent="0.3">
      <c r="A3451" s="3" t="s">
        <v>5493</v>
      </c>
      <c r="B3451" s="4">
        <v>41890</v>
      </c>
      <c r="C3451" s="12" t="str">
        <f t="shared" si="53"/>
        <v>2014/09</v>
      </c>
      <c r="D3451" s="4">
        <v>41896</v>
      </c>
      <c r="E3451" s="3" t="s">
        <v>21</v>
      </c>
      <c r="F3451" s="3" t="s">
        <v>3542</v>
      </c>
      <c r="G3451" s="3" t="s">
        <v>3929</v>
      </c>
      <c r="H3451" s="5">
        <v>5665</v>
      </c>
      <c r="I3451" s="2">
        <v>5</v>
      </c>
      <c r="J3451" s="2">
        <v>0</v>
      </c>
      <c r="K3451" s="2">
        <v>24.359500000000001</v>
      </c>
      <c r="L3451" s="18" t="str">
        <f>VLOOKUP(F3451,'BD customers'!$1:$1048576,2,FALSE)</f>
        <v>Dennis Pardue</v>
      </c>
      <c r="M3451" s="2">
        <f>MATCH(orders[[#This Row],[Product ID]],'BD product'!A:A,0)</f>
        <v>1203</v>
      </c>
      <c r="N3451" s="2" t="str" cm="1">
        <f t="array" ref="N3451">INDEX('BD product'!A:D,M3451,2)</f>
        <v>Office Supplies</v>
      </c>
    </row>
    <row r="3452" spans="1:14" x14ac:dyDescent="0.3">
      <c r="A3452" s="3" t="s">
        <v>5493</v>
      </c>
      <c r="B3452" s="4">
        <v>41890</v>
      </c>
      <c r="C3452" s="12" t="str">
        <f t="shared" si="53"/>
        <v>2014/09</v>
      </c>
      <c r="D3452" s="4">
        <v>41896</v>
      </c>
      <c r="E3452" s="3" t="s">
        <v>21</v>
      </c>
      <c r="F3452" s="3" t="s">
        <v>3542</v>
      </c>
      <c r="G3452" s="3" t="s">
        <v>1395</v>
      </c>
      <c r="H3452" s="5">
        <v>1497</v>
      </c>
      <c r="I3452" s="2">
        <v>1</v>
      </c>
      <c r="J3452" s="2">
        <v>0</v>
      </c>
      <c r="K3452" s="2">
        <v>4.1916000000000002</v>
      </c>
      <c r="L3452" s="18" t="str">
        <f>VLOOKUP(F3452,'BD customers'!$1:$1048576,2,FALSE)</f>
        <v>Dennis Pardue</v>
      </c>
      <c r="M3452" s="2">
        <f>MATCH(orders[[#This Row],[Product ID]],'BD product'!A:A,0)</f>
        <v>330</v>
      </c>
      <c r="N3452" s="2" t="str" cm="1">
        <f t="array" ref="N3452">INDEX('BD product'!A:D,M3452,2)</f>
        <v>Office Supplies</v>
      </c>
    </row>
    <row r="3453" spans="1:14" x14ac:dyDescent="0.3">
      <c r="A3453" s="3" t="s">
        <v>5493</v>
      </c>
      <c r="B3453" s="4">
        <v>41890</v>
      </c>
      <c r="C3453" s="12" t="str">
        <f t="shared" si="53"/>
        <v>2014/09</v>
      </c>
      <c r="D3453" s="4">
        <v>41896</v>
      </c>
      <c r="E3453" s="3" t="s">
        <v>21</v>
      </c>
      <c r="F3453" s="3" t="s">
        <v>3542</v>
      </c>
      <c r="G3453" s="3" t="s">
        <v>638</v>
      </c>
      <c r="H3453" s="5">
        <v>402</v>
      </c>
      <c r="I3453" s="2">
        <v>2</v>
      </c>
      <c r="J3453" s="2">
        <v>0</v>
      </c>
      <c r="K3453" s="2">
        <v>1.9698</v>
      </c>
      <c r="L3453" s="18" t="str">
        <f>VLOOKUP(F3453,'BD customers'!$1:$1048576,2,FALSE)</f>
        <v>Dennis Pardue</v>
      </c>
      <c r="M3453" s="2">
        <f>MATCH(orders[[#This Row],[Product ID]],'BD product'!A:A,0)</f>
        <v>133</v>
      </c>
      <c r="N3453" s="2" t="str" cm="1">
        <f t="array" ref="N3453">INDEX('BD product'!A:D,M3453,2)</f>
        <v>Office Supplies</v>
      </c>
    </row>
    <row r="3454" spans="1:14" x14ac:dyDescent="0.3">
      <c r="A3454" s="3" t="s">
        <v>5494</v>
      </c>
      <c r="B3454" s="4">
        <v>41714</v>
      </c>
      <c r="C3454" s="12" t="str">
        <f t="shared" si="53"/>
        <v>2014/03</v>
      </c>
      <c r="D3454" s="4">
        <v>41719</v>
      </c>
      <c r="E3454" s="3" t="s">
        <v>11</v>
      </c>
      <c r="F3454" s="3" t="s">
        <v>4363</v>
      </c>
      <c r="G3454" s="3" t="s">
        <v>5495</v>
      </c>
      <c r="H3454" s="5">
        <v>47192</v>
      </c>
      <c r="I3454" s="2">
        <v>2</v>
      </c>
      <c r="J3454" s="2">
        <v>2</v>
      </c>
      <c r="K3454" s="2">
        <v>2.9495</v>
      </c>
      <c r="L3454" s="18" t="str">
        <f>VLOOKUP(F3454,'BD customers'!$1:$1048576,2,FALSE)</f>
        <v>Kristina Nunn</v>
      </c>
      <c r="M3454" s="2">
        <f>MATCH(orders[[#This Row],[Product ID]],'BD product'!A:A,0)</f>
        <v>1540</v>
      </c>
      <c r="N3454" s="2" t="str" cm="1">
        <f t="array" ref="N3454">INDEX('BD product'!A:D,M3454,2)</f>
        <v>Technology</v>
      </c>
    </row>
    <row r="3455" spans="1:14" x14ac:dyDescent="0.3">
      <c r="A3455" s="3" t="s">
        <v>5497</v>
      </c>
      <c r="B3455" s="4">
        <v>42064</v>
      </c>
      <c r="C3455" s="12" t="str">
        <f t="shared" si="53"/>
        <v>2015/03</v>
      </c>
      <c r="D3455" s="4">
        <v>42065</v>
      </c>
      <c r="E3455" s="3" t="s">
        <v>11</v>
      </c>
      <c r="F3455" s="3" t="s">
        <v>3271</v>
      </c>
      <c r="G3455" s="3" t="s">
        <v>3149</v>
      </c>
      <c r="H3455" s="5">
        <v>5872</v>
      </c>
      <c r="I3455" s="2">
        <v>4</v>
      </c>
      <c r="J3455" s="2">
        <v>0</v>
      </c>
      <c r="K3455" s="2">
        <v>27.011199999999999</v>
      </c>
      <c r="L3455" s="18" t="str">
        <f>VLOOKUP(F3455,'BD customers'!$1:$1048576,2,FALSE)</f>
        <v>Shui Tom</v>
      </c>
      <c r="M3455" s="2">
        <f>MATCH(orders[[#This Row],[Product ID]],'BD product'!A:A,0)</f>
        <v>910</v>
      </c>
      <c r="N3455" s="2" t="str" cm="1">
        <f t="array" ref="N3455">INDEX('BD product'!A:D,M3455,2)</f>
        <v>Office Supplies</v>
      </c>
    </row>
    <row r="3456" spans="1:14" x14ac:dyDescent="0.3">
      <c r="A3456" s="3" t="s">
        <v>5498</v>
      </c>
      <c r="B3456" s="4">
        <v>42194</v>
      </c>
      <c r="C3456" s="12" t="str">
        <f t="shared" si="53"/>
        <v>2015/07</v>
      </c>
      <c r="D3456" s="4">
        <v>42199</v>
      </c>
      <c r="E3456" s="3" t="s">
        <v>21</v>
      </c>
      <c r="F3456" s="3" t="s">
        <v>37</v>
      </c>
      <c r="G3456" s="3" t="s">
        <v>5499</v>
      </c>
      <c r="H3456" s="5">
        <v>516</v>
      </c>
      <c r="I3456" s="2">
        <v>3</v>
      </c>
      <c r="J3456" s="2">
        <v>2</v>
      </c>
      <c r="K3456" s="2">
        <v>0.83850000000000002</v>
      </c>
      <c r="L3456" s="18" t="str">
        <f>VLOOKUP(F3456,'BD customers'!$1:$1048576,2,FALSE)</f>
        <v>Emily Burns</v>
      </c>
      <c r="M3456" s="2">
        <f>MATCH(orders[[#This Row],[Product ID]],'BD product'!A:A,0)</f>
        <v>1541</v>
      </c>
      <c r="N3456" s="2" t="str" cm="1">
        <f t="array" ref="N3456">INDEX('BD product'!A:D,M3456,2)</f>
        <v>Office Supplies</v>
      </c>
    </row>
    <row r="3457" spans="1:14" x14ac:dyDescent="0.3">
      <c r="A3457" s="3" t="s">
        <v>5501</v>
      </c>
      <c r="B3457" s="4">
        <v>42420</v>
      </c>
      <c r="C3457" s="12" t="str">
        <f t="shared" si="53"/>
        <v>2016/02</v>
      </c>
      <c r="D3457" s="4">
        <v>42427</v>
      </c>
      <c r="E3457" s="3" t="s">
        <v>21</v>
      </c>
      <c r="F3457" s="3" t="s">
        <v>1062</v>
      </c>
      <c r="G3457" s="3" t="s">
        <v>5502</v>
      </c>
      <c r="H3457" s="5">
        <v>16496</v>
      </c>
      <c r="I3457" s="2">
        <v>2</v>
      </c>
      <c r="J3457" s="2">
        <v>2</v>
      </c>
      <c r="K3457" s="2">
        <v>5.5674000000000001</v>
      </c>
      <c r="L3457" s="18" t="str">
        <f>VLOOKUP(F3457,'BD customers'!$1:$1048576,2,FALSE)</f>
        <v>Alan Hwang</v>
      </c>
      <c r="M3457" s="2">
        <f>MATCH(orders[[#This Row],[Product ID]],'BD product'!A:A,0)</f>
        <v>1542</v>
      </c>
      <c r="N3457" s="2" t="str" cm="1">
        <f t="array" ref="N3457">INDEX('BD product'!A:D,M3457,2)</f>
        <v>Office Supplies</v>
      </c>
    </row>
    <row r="3458" spans="1:14" x14ac:dyDescent="0.3">
      <c r="A3458" s="3" t="s">
        <v>5504</v>
      </c>
      <c r="B3458" s="4">
        <v>42994</v>
      </c>
      <c r="C3458" s="12" t="str">
        <f t="shared" ref="C3458:C3521" si="54">TEXT(B3458,"aaaa/mm")</f>
        <v>2017/09</v>
      </c>
      <c r="D3458" s="4">
        <v>42996</v>
      </c>
      <c r="E3458" s="3" t="s">
        <v>64</v>
      </c>
      <c r="F3458" s="3" t="s">
        <v>3836</v>
      </c>
      <c r="G3458" s="3" t="s">
        <v>3437</v>
      </c>
      <c r="H3458" s="5">
        <v>71976</v>
      </c>
      <c r="I3458" s="2">
        <v>3</v>
      </c>
      <c r="J3458" s="2">
        <v>2</v>
      </c>
      <c r="K3458" s="2">
        <v>19.793399999999998</v>
      </c>
      <c r="L3458" s="18" t="str">
        <f>VLOOKUP(F3458,'BD customers'!$1:$1048576,2,FALSE)</f>
        <v>Adam Shillingsburg</v>
      </c>
      <c r="M3458" s="2">
        <f>MATCH(orders[[#This Row],[Product ID]],'BD product'!A:A,0)</f>
        <v>1018</v>
      </c>
      <c r="N3458" s="2" t="str" cm="1">
        <f t="array" ref="N3458">INDEX('BD product'!A:D,M3458,2)</f>
        <v>Technology</v>
      </c>
    </row>
    <row r="3459" spans="1:14" x14ac:dyDescent="0.3">
      <c r="A3459" s="3" t="s">
        <v>5504</v>
      </c>
      <c r="B3459" s="4">
        <v>42994</v>
      </c>
      <c r="C3459" s="12" t="str">
        <f t="shared" si="54"/>
        <v>2017/09</v>
      </c>
      <c r="D3459" s="4">
        <v>42996</v>
      </c>
      <c r="E3459" s="3" t="s">
        <v>64</v>
      </c>
      <c r="F3459" s="3" t="s">
        <v>3836</v>
      </c>
      <c r="G3459" s="3" t="s">
        <v>4958</v>
      </c>
      <c r="H3459" s="5">
        <v>22512</v>
      </c>
      <c r="I3459" s="2">
        <v>3</v>
      </c>
      <c r="J3459" s="2">
        <v>2</v>
      </c>
      <c r="K3459" s="2">
        <v>2.2511999999999999</v>
      </c>
      <c r="L3459" s="18" t="str">
        <f>VLOOKUP(F3459,'BD customers'!$1:$1048576,2,FALSE)</f>
        <v>Adam Shillingsburg</v>
      </c>
      <c r="M3459" s="2">
        <f>MATCH(orders[[#This Row],[Product ID]],'BD product'!A:A,0)</f>
        <v>1443</v>
      </c>
      <c r="N3459" s="2" t="str" cm="1">
        <f t="array" ref="N3459">INDEX('BD product'!A:D,M3459,2)</f>
        <v>Furniture</v>
      </c>
    </row>
    <row r="3460" spans="1:14" x14ac:dyDescent="0.3">
      <c r="A3460" s="3" t="s">
        <v>5504</v>
      </c>
      <c r="B3460" s="4">
        <v>42994</v>
      </c>
      <c r="C3460" s="12" t="str">
        <f t="shared" si="54"/>
        <v>2017/09</v>
      </c>
      <c r="D3460" s="4">
        <v>42996</v>
      </c>
      <c r="E3460" s="3" t="s">
        <v>64</v>
      </c>
      <c r="F3460" s="3" t="s">
        <v>3836</v>
      </c>
      <c r="G3460" s="3" t="s">
        <v>3965</v>
      </c>
      <c r="H3460" s="5">
        <v>3444</v>
      </c>
      <c r="I3460" s="2">
        <v>2</v>
      </c>
      <c r="J3460" s="2">
        <v>7</v>
      </c>
      <c r="K3460" s="2">
        <v>-2.7551999999999999</v>
      </c>
      <c r="L3460" s="18" t="str">
        <f>VLOOKUP(F3460,'BD customers'!$1:$1048576,2,FALSE)</f>
        <v>Adam Shillingsburg</v>
      </c>
      <c r="M3460" s="2">
        <f>MATCH(orders[[#This Row],[Product ID]],'BD product'!A:A,0)</f>
        <v>1214</v>
      </c>
      <c r="N3460" s="2" t="str" cm="1">
        <f t="array" ref="N3460">INDEX('BD product'!A:D,M3460,2)</f>
        <v>Office Supplies</v>
      </c>
    </row>
    <row r="3461" spans="1:14" x14ac:dyDescent="0.3">
      <c r="A3461" s="3" t="s">
        <v>5504</v>
      </c>
      <c r="B3461" s="4">
        <v>42994</v>
      </c>
      <c r="C3461" s="12" t="str">
        <f t="shared" si="54"/>
        <v>2017/09</v>
      </c>
      <c r="D3461" s="4">
        <v>42996</v>
      </c>
      <c r="E3461" s="3" t="s">
        <v>64</v>
      </c>
      <c r="F3461" s="3" t="s">
        <v>3836</v>
      </c>
      <c r="G3461" s="3" t="s">
        <v>3842</v>
      </c>
      <c r="H3461" s="5">
        <v>538194</v>
      </c>
      <c r="I3461" s="2">
        <v>2</v>
      </c>
      <c r="J3461" s="2">
        <v>7</v>
      </c>
      <c r="K3461" s="2">
        <v>-412.61540000000002</v>
      </c>
      <c r="L3461" s="18" t="str">
        <f>VLOOKUP(F3461,'BD customers'!$1:$1048576,2,FALSE)</f>
        <v>Adam Shillingsburg</v>
      </c>
      <c r="M3461" s="2">
        <f>MATCH(orders[[#This Row],[Product ID]],'BD product'!A:A,0)</f>
        <v>1178</v>
      </c>
      <c r="N3461" s="2" t="str" cm="1">
        <f t="array" ref="N3461">INDEX('BD product'!A:D,M3461,2)</f>
        <v>Office Supplies</v>
      </c>
    </row>
    <row r="3462" spans="1:14" x14ac:dyDescent="0.3">
      <c r="A3462" s="3" t="s">
        <v>5504</v>
      </c>
      <c r="B3462" s="4">
        <v>42994</v>
      </c>
      <c r="C3462" s="12" t="str">
        <f t="shared" si="54"/>
        <v>2017/09</v>
      </c>
      <c r="D3462" s="4">
        <v>42996</v>
      </c>
      <c r="E3462" s="3" t="s">
        <v>64</v>
      </c>
      <c r="F3462" s="3" t="s">
        <v>3836</v>
      </c>
      <c r="G3462" s="3" t="s">
        <v>1085</v>
      </c>
      <c r="H3462" s="5">
        <v>47984</v>
      </c>
      <c r="I3462" s="2">
        <v>2</v>
      </c>
      <c r="J3462" s="2">
        <v>2</v>
      </c>
      <c r="K3462" s="2">
        <v>14.395200000000001</v>
      </c>
      <c r="L3462" s="18" t="str">
        <f>VLOOKUP(F3462,'BD customers'!$1:$1048576,2,FALSE)</f>
        <v>Adam Shillingsburg</v>
      </c>
      <c r="M3462" s="2">
        <f>MATCH(orders[[#This Row],[Product ID]],'BD product'!A:A,0)</f>
        <v>248</v>
      </c>
      <c r="N3462" s="2" t="str" cm="1">
        <f t="array" ref="N3462">INDEX('BD product'!A:D,M3462,2)</f>
        <v>Technology</v>
      </c>
    </row>
    <row r="3463" spans="1:14" x14ac:dyDescent="0.3">
      <c r="A3463" s="3" t="s">
        <v>5505</v>
      </c>
      <c r="B3463" s="4">
        <v>43044</v>
      </c>
      <c r="C3463" s="12" t="str">
        <f t="shared" si="54"/>
        <v>2017/11</v>
      </c>
      <c r="D3463" s="4">
        <v>43049</v>
      </c>
      <c r="E3463" s="3" t="s">
        <v>11</v>
      </c>
      <c r="F3463" s="3" t="s">
        <v>4352</v>
      </c>
      <c r="G3463" s="3" t="s">
        <v>1464</v>
      </c>
      <c r="H3463" s="5">
        <v>492768</v>
      </c>
      <c r="I3463" s="2">
        <v>4</v>
      </c>
      <c r="J3463" s="2">
        <v>2</v>
      </c>
      <c r="K3463" s="2">
        <v>55.436399999999999</v>
      </c>
      <c r="L3463" s="18" t="str">
        <f>VLOOKUP(F3463,'BD customers'!$1:$1048576,2,FALSE)</f>
        <v>Elizabeth Moffitt</v>
      </c>
      <c r="M3463" s="2">
        <f>MATCH(orders[[#This Row],[Product ID]],'BD product'!A:A,0)</f>
        <v>350</v>
      </c>
      <c r="N3463" s="2" t="str" cm="1">
        <f t="array" ref="N3463">INDEX('BD product'!A:D,M3463,2)</f>
        <v>Technology</v>
      </c>
    </row>
    <row r="3464" spans="1:14" x14ac:dyDescent="0.3">
      <c r="A3464" s="3" t="s">
        <v>5506</v>
      </c>
      <c r="B3464" s="4">
        <v>42055</v>
      </c>
      <c r="C3464" s="12" t="str">
        <f t="shared" si="54"/>
        <v>2015/02</v>
      </c>
      <c r="D3464" s="4">
        <v>42058</v>
      </c>
      <c r="E3464" s="3" t="s">
        <v>11</v>
      </c>
      <c r="F3464" s="3" t="s">
        <v>4050</v>
      </c>
      <c r="G3464" s="3" t="s">
        <v>3110</v>
      </c>
      <c r="H3464" s="5">
        <v>28679</v>
      </c>
      <c r="I3464" s="2">
        <v>7</v>
      </c>
      <c r="J3464" s="2">
        <v>0</v>
      </c>
      <c r="K3464" s="2">
        <v>74.565399999999997</v>
      </c>
      <c r="L3464" s="18" t="str">
        <f>VLOOKUP(F3464,'BD customers'!$1:$1048576,2,FALSE)</f>
        <v>Kelly Andreada</v>
      </c>
      <c r="M3464" s="2">
        <f>MATCH(orders[[#This Row],[Product ID]],'BD product'!A:A,0)</f>
        <v>896</v>
      </c>
      <c r="N3464" s="2" t="str" cm="1">
        <f t="array" ref="N3464">INDEX('BD product'!A:D,M3464,2)</f>
        <v>Office Supplies</v>
      </c>
    </row>
    <row r="3465" spans="1:14" x14ac:dyDescent="0.3">
      <c r="A3465" s="3" t="s">
        <v>5507</v>
      </c>
      <c r="B3465" s="4">
        <v>42699</v>
      </c>
      <c r="C3465" s="12" t="str">
        <f t="shared" si="54"/>
        <v>2016/11</v>
      </c>
      <c r="D3465" s="4">
        <v>42704</v>
      </c>
      <c r="E3465" s="3" t="s">
        <v>21</v>
      </c>
      <c r="F3465" s="3" t="s">
        <v>5508</v>
      </c>
      <c r="G3465" s="3" t="s">
        <v>370</v>
      </c>
      <c r="H3465" s="5">
        <v>508</v>
      </c>
      <c r="I3465" s="2">
        <v>1</v>
      </c>
      <c r="J3465" s="2">
        <v>2</v>
      </c>
      <c r="K3465" s="2">
        <v>0.1651</v>
      </c>
      <c r="L3465" s="18" t="str">
        <f>VLOOKUP(F3465,'BD customers'!$1:$1048576,2,FALSE)</f>
        <v>Heather Jas</v>
      </c>
      <c r="M3465" s="2">
        <f>MATCH(orders[[#This Row],[Product ID]],'BD product'!A:A,0)</f>
        <v>71</v>
      </c>
      <c r="N3465" s="2" t="str" cm="1">
        <f t="array" ref="N3465">INDEX('BD product'!A:D,M3465,2)</f>
        <v>Office Supplies</v>
      </c>
    </row>
    <row r="3466" spans="1:14" x14ac:dyDescent="0.3">
      <c r="A3466" s="3" t="s">
        <v>5509</v>
      </c>
      <c r="B3466" s="4">
        <v>43072</v>
      </c>
      <c r="C3466" s="12" t="str">
        <f t="shared" si="54"/>
        <v>2017/12</v>
      </c>
      <c r="D3466" s="4">
        <v>43074</v>
      </c>
      <c r="E3466" s="3" t="s">
        <v>11</v>
      </c>
      <c r="F3466" s="3" t="s">
        <v>1864</v>
      </c>
      <c r="G3466" s="3" t="s">
        <v>3067</v>
      </c>
      <c r="H3466" s="5">
        <v>47992</v>
      </c>
      <c r="I3466" s="2">
        <v>1</v>
      </c>
      <c r="J3466" s="2">
        <v>2</v>
      </c>
      <c r="K3466" s="2">
        <v>7.1988000000000003</v>
      </c>
      <c r="L3466" s="18" t="str">
        <f>VLOOKUP(F3466,'BD customers'!$1:$1048576,2,FALSE)</f>
        <v>Natalie DeCherney</v>
      </c>
      <c r="M3466" s="2">
        <f>MATCH(orders[[#This Row],[Product ID]],'BD product'!A:A,0)</f>
        <v>878</v>
      </c>
      <c r="N3466" s="2" t="str" cm="1">
        <f t="array" ref="N3466">INDEX('BD product'!A:D,M3466,2)</f>
        <v>Technology</v>
      </c>
    </row>
    <row r="3467" spans="1:14" x14ac:dyDescent="0.3">
      <c r="A3467" s="3" t="s">
        <v>5510</v>
      </c>
      <c r="B3467" s="4">
        <v>42257</v>
      </c>
      <c r="C3467" s="12" t="str">
        <f t="shared" si="54"/>
        <v>2015/09</v>
      </c>
      <c r="D3467" s="4">
        <v>42261</v>
      </c>
      <c r="E3467" s="3" t="s">
        <v>21</v>
      </c>
      <c r="F3467" s="3" t="s">
        <v>3884</v>
      </c>
      <c r="G3467" s="3" t="s">
        <v>4218</v>
      </c>
      <c r="H3467" s="5">
        <v>6196</v>
      </c>
      <c r="I3467" s="2">
        <v>2</v>
      </c>
      <c r="J3467" s="2">
        <v>0</v>
      </c>
      <c r="K3467" s="2">
        <v>16.1096</v>
      </c>
      <c r="L3467" s="18" t="str">
        <f>VLOOKUP(F3467,'BD customers'!$1:$1048576,2,FALSE)</f>
        <v>Edward Hooks</v>
      </c>
      <c r="M3467" s="2">
        <f>MATCH(orders[[#This Row],[Product ID]],'BD product'!A:A,0)</f>
        <v>1273</v>
      </c>
      <c r="N3467" s="2" t="str" cm="1">
        <f t="array" ref="N3467">INDEX('BD product'!A:D,M3467,2)</f>
        <v>Office Supplies</v>
      </c>
    </row>
    <row r="3468" spans="1:14" x14ac:dyDescent="0.3">
      <c r="A3468" s="3" t="s">
        <v>5510</v>
      </c>
      <c r="B3468" s="4">
        <v>42257</v>
      </c>
      <c r="C3468" s="12" t="str">
        <f t="shared" si="54"/>
        <v>2015/09</v>
      </c>
      <c r="D3468" s="4">
        <v>42261</v>
      </c>
      <c r="E3468" s="3" t="s">
        <v>21</v>
      </c>
      <c r="F3468" s="3" t="s">
        <v>3884</v>
      </c>
      <c r="G3468" s="3" t="s">
        <v>915</v>
      </c>
      <c r="H3468" s="5">
        <v>36196</v>
      </c>
      <c r="I3468" s="2">
        <v>2</v>
      </c>
      <c r="J3468" s="2">
        <v>0</v>
      </c>
      <c r="K3468" s="2">
        <v>83.250799999999998</v>
      </c>
      <c r="L3468" s="18" t="str">
        <f>VLOOKUP(F3468,'BD customers'!$1:$1048576,2,FALSE)</f>
        <v>Edward Hooks</v>
      </c>
      <c r="M3468" s="2">
        <f>MATCH(orders[[#This Row],[Product ID]],'BD product'!A:A,0)</f>
        <v>201</v>
      </c>
      <c r="N3468" s="2" t="str" cm="1">
        <f t="array" ref="N3468">INDEX('BD product'!A:D,M3468,2)</f>
        <v>Furniture</v>
      </c>
    </row>
    <row r="3469" spans="1:14" x14ac:dyDescent="0.3">
      <c r="A3469" s="3" t="s">
        <v>5510</v>
      </c>
      <c r="B3469" s="4">
        <v>42257</v>
      </c>
      <c r="C3469" s="12" t="str">
        <f t="shared" si="54"/>
        <v>2015/09</v>
      </c>
      <c r="D3469" s="4">
        <v>42261</v>
      </c>
      <c r="E3469" s="3" t="s">
        <v>21</v>
      </c>
      <c r="F3469" s="3" t="s">
        <v>3884</v>
      </c>
      <c r="G3469" s="3" t="s">
        <v>1417</v>
      </c>
      <c r="H3469" s="5">
        <v>27882</v>
      </c>
      <c r="I3469" s="2">
        <v>9</v>
      </c>
      <c r="J3469" s="2">
        <v>0</v>
      </c>
      <c r="K3469" s="2">
        <v>12.546900000000001</v>
      </c>
      <c r="L3469" s="18" t="str">
        <f>VLOOKUP(F3469,'BD customers'!$1:$1048576,2,FALSE)</f>
        <v>Edward Hooks</v>
      </c>
      <c r="M3469" s="2">
        <f>MATCH(orders[[#This Row],[Product ID]],'BD product'!A:A,0)</f>
        <v>336</v>
      </c>
      <c r="N3469" s="2" t="str" cm="1">
        <f t="array" ref="N3469">INDEX('BD product'!A:D,M3469,2)</f>
        <v>Office Supplies</v>
      </c>
    </row>
    <row r="3470" spans="1:14" x14ac:dyDescent="0.3">
      <c r="A3470" s="3" t="s">
        <v>5511</v>
      </c>
      <c r="B3470" s="4">
        <v>42718</v>
      </c>
      <c r="C3470" s="12" t="str">
        <f t="shared" si="54"/>
        <v>2016/12</v>
      </c>
      <c r="D3470" s="4">
        <v>42723</v>
      </c>
      <c r="E3470" s="3" t="s">
        <v>21</v>
      </c>
      <c r="F3470" s="3" t="s">
        <v>455</v>
      </c>
      <c r="G3470" s="3" t="s">
        <v>4668</v>
      </c>
      <c r="H3470" s="5">
        <v>13338</v>
      </c>
      <c r="I3470" s="2">
        <v>6</v>
      </c>
      <c r="J3470" s="2">
        <v>0</v>
      </c>
      <c r="K3470" s="2">
        <v>58.687199999999997</v>
      </c>
      <c r="L3470" s="18" t="str">
        <f>VLOOKUP(F3470,'BD customers'!$1:$1048576,2,FALSE)</f>
        <v>Michael Chen</v>
      </c>
      <c r="M3470" s="2">
        <f>MATCH(orders[[#This Row],[Product ID]],'BD product'!A:A,0)</f>
        <v>1382</v>
      </c>
      <c r="N3470" s="2" t="str" cm="1">
        <f t="array" ref="N3470">INDEX('BD product'!A:D,M3470,2)</f>
        <v>Furniture</v>
      </c>
    </row>
    <row r="3471" spans="1:14" x14ac:dyDescent="0.3">
      <c r="A3471" s="3" t="s">
        <v>5512</v>
      </c>
      <c r="B3471" s="4">
        <v>42100</v>
      </c>
      <c r="C3471" s="12" t="str">
        <f t="shared" si="54"/>
        <v>2015/04</v>
      </c>
      <c r="D3471" s="4">
        <v>42104</v>
      </c>
      <c r="E3471" s="3" t="s">
        <v>21</v>
      </c>
      <c r="F3471" s="3" t="s">
        <v>5513</v>
      </c>
      <c r="G3471" s="3" t="s">
        <v>2528</v>
      </c>
      <c r="H3471" s="5">
        <v>47952</v>
      </c>
      <c r="I3471" s="2">
        <v>3</v>
      </c>
      <c r="J3471" s="2">
        <v>2</v>
      </c>
      <c r="K3471" s="2">
        <v>16.183800000000002</v>
      </c>
      <c r="L3471" s="18" t="str">
        <f>VLOOKUP(F3471,'BD customers'!$1:$1048576,2,FALSE)</f>
        <v>Mark Hamilton</v>
      </c>
      <c r="M3471" s="2">
        <f>MATCH(orders[[#This Row],[Product ID]],'BD product'!A:A,0)</f>
        <v>683</v>
      </c>
      <c r="N3471" s="2" t="str" cm="1">
        <f t="array" ref="N3471">INDEX('BD product'!A:D,M3471,2)</f>
        <v>Office Supplies</v>
      </c>
    </row>
    <row r="3472" spans="1:14" x14ac:dyDescent="0.3">
      <c r="A3472" s="3" t="s">
        <v>5514</v>
      </c>
      <c r="B3472" s="4">
        <v>42705</v>
      </c>
      <c r="C3472" s="12" t="str">
        <f t="shared" si="54"/>
        <v>2016/12</v>
      </c>
      <c r="D3472" s="4">
        <v>42709</v>
      </c>
      <c r="E3472" s="3" t="s">
        <v>21</v>
      </c>
      <c r="F3472" s="3" t="s">
        <v>209</v>
      </c>
      <c r="G3472" s="3" t="s">
        <v>3134</v>
      </c>
      <c r="H3472" s="5">
        <v>1674</v>
      </c>
      <c r="I3472" s="2">
        <v>2</v>
      </c>
      <c r="J3472" s="2">
        <v>0</v>
      </c>
      <c r="K3472" s="2">
        <v>4.3524000000000003</v>
      </c>
      <c r="L3472" s="18" t="str">
        <f>VLOOKUP(F3472,'BD customers'!$1:$1048576,2,FALSE)</f>
        <v>Carl Ludwig</v>
      </c>
      <c r="M3472" s="2">
        <f>MATCH(orders[[#This Row],[Product ID]],'BD product'!A:A,0)</f>
        <v>906</v>
      </c>
      <c r="N3472" s="2" t="str" cm="1">
        <f t="array" ref="N3472">INDEX('BD product'!A:D,M3472,2)</f>
        <v>Furniture</v>
      </c>
    </row>
    <row r="3473" spans="1:14" x14ac:dyDescent="0.3">
      <c r="A3473" s="3" t="s">
        <v>5515</v>
      </c>
      <c r="B3473" s="4">
        <v>43051</v>
      </c>
      <c r="C3473" s="12" t="str">
        <f t="shared" si="54"/>
        <v>2017/11</v>
      </c>
      <c r="D3473" s="4">
        <v>43056</v>
      </c>
      <c r="E3473" s="3" t="s">
        <v>21</v>
      </c>
      <c r="F3473" s="3" t="s">
        <v>171</v>
      </c>
      <c r="G3473" s="3" t="s">
        <v>3362</v>
      </c>
      <c r="H3473" s="5">
        <v>10848</v>
      </c>
      <c r="I3473" s="2">
        <v>2</v>
      </c>
      <c r="J3473" s="2">
        <v>2</v>
      </c>
      <c r="K3473" s="2">
        <v>3.5255999999999998</v>
      </c>
      <c r="L3473" s="18" t="str">
        <f>VLOOKUP(F3473,'BD customers'!$1:$1048576,2,FALSE)</f>
        <v>Sylvia Foulston</v>
      </c>
      <c r="M3473" s="2">
        <f>MATCH(orders[[#This Row],[Product ID]],'BD product'!A:A,0)</f>
        <v>989</v>
      </c>
      <c r="N3473" s="2" t="str" cm="1">
        <f t="array" ref="N3473">INDEX('BD product'!A:D,M3473,2)</f>
        <v>Office Supplies</v>
      </c>
    </row>
    <row r="3474" spans="1:14" x14ac:dyDescent="0.3">
      <c r="A3474" s="3" t="s">
        <v>5515</v>
      </c>
      <c r="B3474" s="4">
        <v>43051</v>
      </c>
      <c r="C3474" s="12" t="str">
        <f t="shared" si="54"/>
        <v>2017/11</v>
      </c>
      <c r="D3474" s="4">
        <v>43056</v>
      </c>
      <c r="E3474" s="3" t="s">
        <v>21</v>
      </c>
      <c r="F3474" s="3" t="s">
        <v>171</v>
      </c>
      <c r="G3474" s="3" t="s">
        <v>2183</v>
      </c>
      <c r="H3474" s="5">
        <v>18544</v>
      </c>
      <c r="I3474" s="2">
        <v>2</v>
      </c>
      <c r="J3474" s="2">
        <v>2</v>
      </c>
      <c r="K3474" s="2">
        <v>3.0133999999999999</v>
      </c>
      <c r="L3474" s="18" t="str">
        <f>VLOOKUP(F3474,'BD customers'!$1:$1048576,2,FALSE)</f>
        <v>Sylvia Foulston</v>
      </c>
      <c r="M3474" s="2">
        <f>MATCH(orders[[#This Row],[Product ID]],'BD product'!A:A,0)</f>
        <v>569</v>
      </c>
      <c r="N3474" s="2" t="str" cm="1">
        <f t="array" ref="N3474">INDEX('BD product'!A:D,M3474,2)</f>
        <v>Technology</v>
      </c>
    </row>
    <row r="3475" spans="1:14" x14ac:dyDescent="0.3">
      <c r="A3475" s="3" t="s">
        <v>5516</v>
      </c>
      <c r="B3475" s="4">
        <v>42797</v>
      </c>
      <c r="C3475" s="12" t="str">
        <f t="shared" si="54"/>
        <v>2017/03</v>
      </c>
      <c r="D3475" s="4">
        <v>42804</v>
      </c>
      <c r="E3475" s="3" t="s">
        <v>21</v>
      </c>
      <c r="F3475" s="3" t="s">
        <v>1880</v>
      </c>
      <c r="G3475" s="3" t="s">
        <v>1375</v>
      </c>
      <c r="H3475" s="5">
        <v>18098</v>
      </c>
      <c r="I3475" s="2">
        <v>1</v>
      </c>
      <c r="J3475" s="2">
        <v>0</v>
      </c>
      <c r="K3475" s="2">
        <v>47.0548</v>
      </c>
      <c r="L3475" s="18" t="str">
        <f>VLOOKUP(F3475,'BD customers'!$1:$1048576,2,FALSE)</f>
        <v>Emily Phan</v>
      </c>
      <c r="M3475" s="2">
        <f>MATCH(orders[[#This Row],[Product ID]],'BD product'!A:A,0)</f>
        <v>325</v>
      </c>
      <c r="N3475" s="2" t="str" cm="1">
        <f t="array" ref="N3475">INDEX('BD product'!A:D,M3475,2)</f>
        <v>Furniture</v>
      </c>
    </row>
    <row r="3476" spans="1:14" x14ac:dyDescent="0.3">
      <c r="A3476" s="3" t="s">
        <v>5516</v>
      </c>
      <c r="B3476" s="4">
        <v>42797</v>
      </c>
      <c r="C3476" s="12" t="str">
        <f t="shared" si="54"/>
        <v>2017/03</v>
      </c>
      <c r="D3476" s="4">
        <v>42804</v>
      </c>
      <c r="E3476" s="3" t="s">
        <v>21</v>
      </c>
      <c r="F3476" s="3" t="s">
        <v>1880</v>
      </c>
      <c r="G3476" s="3" t="s">
        <v>3719</v>
      </c>
      <c r="H3476" s="5">
        <v>9998</v>
      </c>
      <c r="I3476" s="2">
        <v>2</v>
      </c>
      <c r="J3476" s="2">
        <v>0</v>
      </c>
      <c r="K3476" s="2">
        <v>42.991399999999999</v>
      </c>
      <c r="L3476" s="18" t="str">
        <f>VLOOKUP(F3476,'BD customers'!$1:$1048576,2,FALSE)</f>
        <v>Emily Phan</v>
      </c>
      <c r="M3476" s="2">
        <f>MATCH(orders[[#This Row],[Product ID]],'BD product'!A:A,0)</f>
        <v>1137</v>
      </c>
      <c r="N3476" s="2" t="str" cm="1">
        <f t="array" ref="N3476">INDEX('BD product'!A:D,M3476,2)</f>
        <v>Technology</v>
      </c>
    </row>
    <row r="3477" spans="1:14" x14ac:dyDescent="0.3">
      <c r="A3477" s="3" t="s">
        <v>5517</v>
      </c>
      <c r="B3477" s="4">
        <v>42701</v>
      </c>
      <c r="C3477" s="12" t="str">
        <f t="shared" si="54"/>
        <v>2016/11</v>
      </c>
      <c r="D3477" s="4">
        <v>42704</v>
      </c>
      <c r="E3477" s="3" t="s">
        <v>64</v>
      </c>
      <c r="F3477" s="3" t="s">
        <v>39</v>
      </c>
      <c r="G3477" s="3" t="s">
        <v>317</v>
      </c>
      <c r="H3477" s="5">
        <v>3495</v>
      </c>
      <c r="I3477" s="2">
        <v>5</v>
      </c>
      <c r="J3477" s="2">
        <v>0</v>
      </c>
      <c r="K3477" s="2">
        <v>1.5378000000000001</v>
      </c>
      <c r="L3477" s="18" t="str">
        <f>VLOOKUP(F3477,'BD customers'!$1:$1048576,2,FALSE)</f>
        <v>Rob Williams</v>
      </c>
      <c r="M3477" s="2">
        <f>MATCH(orders[[#This Row],[Product ID]],'BD product'!A:A,0)</f>
        <v>62</v>
      </c>
      <c r="N3477" s="2" t="str" cm="1">
        <f t="array" ref="N3477">INDEX('BD product'!A:D,M3477,2)</f>
        <v>Technology</v>
      </c>
    </row>
    <row r="3478" spans="1:14" x14ac:dyDescent="0.3">
      <c r="A3478" s="3" t="s">
        <v>5517</v>
      </c>
      <c r="B3478" s="4">
        <v>42701</v>
      </c>
      <c r="C3478" s="12" t="str">
        <f t="shared" si="54"/>
        <v>2016/11</v>
      </c>
      <c r="D3478" s="4">
        <v>42704</v>
      </c>
      <c r="E3478" s="3" t="s">
        <v>64</v>
      </c>
      <c r="F3478" s="3" t="s">
        <v>39</v>
      </c>
      <c r="G3478" s="3" t="s">
        <v>3392</v>
      </c>
      <c r="H3478" s="5">
        <v>1520</v>
      </c>
      <c r="I3478" s="2">
        <v>5</v>
      </c>
      <c r="J3478" s="2">
        <v>0</v>
      </c>
      <c r="K3478" s="2">
        <v>0.69920000000000004</v>
      </c>
      <c r="L3478" s="18" t="str">
        <f>VLOOKUP(F3478,'BD customers'!$1:$1048576,2,FALSE)</f>
        <v>Rob Williams</v>
      </c>
      <c r="M3478" s="2">
        <f>MATCH(orders[[#This Row],[Product ID]],'BD product'!A:A,0)</f>
        <v>1001</v>
      </c>
      <c r="N3478" s="2" t="str" cm="1">
        <f t="array" ref="N3478">INDEX('BD product'!A:D,M3478,2)</f>
        <v>Office Supplies</v>
      </c>
    </row>
    <row r="3479" spans="1:14" x14ac:dyDescent="0.3">
      <c r="A3479" s="3" t="s">
        <v>5518</v>
      </c>
      <c r="B3479" s="4">
        <v>41882</v>
      </c>
      <c r="C3479" s="12" t="str">
        <f t="shared" si="54"/>
        <v>2014/08</v>
      </c>
      <c r="D3479" s="4">
        <v>41887</v>
      </c>
      <c r="E3479" s="3" t="s">
        <v>21</v>
      </c>
      <c r="F3479" s="3" t="s">
        <v>773</v>
      </c>
      <c r="G3479" s="3" t="s">
        <v>4691</v>
      </c>
      <c r="H3479" s="5">
        <v>9252</v>
      </c>
      <c r="I3479" s="2">
        <v>9</v>
      </c>
      <c r="J3479" s="2">
        <v>0</v>
      </c>
      <c r="K3479" s="2">
        <v>1.8504</v>
      </c>
      <c r="L3479" s="18" t="str">
        <f>VLOOKUP(F3479,'BD customers'!$1:$1048576,2,FALSE)</f>
        <v>Shirley Jackson</v>
      </c>
      <c r="M3479" s="2">
        <f>MATCH(orders[[#This Row],[Product ID]],'BD product'!A:A,0)</f>
        <v>1388</v>
      </c>
      <c r="N3479" s="2" t="str" cm="1">
        <f t="array" ref="N3479">INDEX('BD product'!A:D,M3479,2)</f>
        <v>Technology</v>
      </c>
    </row>
    <row r="3480" spans="1:14" x14ac:dyDescent="0.3">
      <c r="A3480" s="3" t="s">
        <v>5519</v>
      </c>
      <c r="B3480" s="4">
        <v>42712</v>
      </c>
      <c r="C3480" s="12" t="str">
        <f t="shared" si="54"/>
        <v>2016/12</v>
      </c>
      <c r="D3480" s="4">
        <v>42718</v>
      </c>
      <c r="E3480" s="3" t="s">
        <v>21</v>
      </c>
      <c r="F3480" s="3" t="s">
        <v>960</v>
      </c>
      <c r="G3480" s="3" t="s">
        <v>118</v>
      </c>
      <c r="H3480" s="5">
        <v>856</v>
      </c>
      <c r="I3480" s="2">
        <v>2</v>
      </c>
      <c r="J3480" s="2">
        <v>0</v>
      </c>
      <c r="K3480" s="2">
        <v>2.4824000000000002</v>
      </c>
      <c r="L3480" s="18" t="str">
        <f>VLOOKUP(F3480,'BD customers'!$1:$1048576,2,FALSE)</f>
        <v>Stefania Perrino</v>
      </c>
      <c r="M3480" s="2">
        <f>MATCH(orders[[#This Row],[Product ID]],'BD product'!A:A,0)</f>
        <v>20</v>
      </c>
      <c r="N3480" s="2" t="str" cm="1">
        <f t="array" ref="N3480">INDEX('BD product'!A:D,M3480,2)</f>
        <v>Office Supplies</v>
      </c>
    </row>
    <row r="3481" spans="1:14" x14ac:dyDescent="0.3">
      <c r="A3481" s="3" t="s">
        <v>5519</v>
      </c>
      <c r="B3481" s="4">
        <v>42712</v>
      </c>
      <c r="C3481" s="12" t="str">
        <f t="shared" si="54"/>
        <v>2016/12</v>
      </c>
      <c r="D3481" s="4">
        <v>42718</v>
      </c>
      <c r="E3481" s="3" t="s">
        <v>21</v>
      </c>
      <c r="F3481" s="3" t="s">
        <v>960</v>
      </c>
      <c r="G3481" s="3" t="s">
        <v>5520</v>
      </c>
      <c r="H3481" s="5">
        <v>4536</v>
      </c>
      <c r="I3481" s="2">
        <v>7</v>
      </c>
      <c r="J3481" s="2">
        <v>0</v>
      </c>
      <c r="K3481" s="2">
        <v>21.7728</v>
      </c>
      <c r="L3481" s="18" t="str">
        <f>VLOOKUP(F3481,'BD customers'!$1:$1048576,2,FALSE)</f>
        <v>Stefania Perrino</v>
      </c>
      <c r="M3481" s="2">
        <f>MATCH(orders[[#This Row],[Product ID]],'BD product'!A:A,0)</f>
        <v>1543</v>
      </c>
      <c r="N3481" s="2" t="str" cm="1">
        <f t="array" ref="N3481">INDEX('BD product'!A:D,M3481,2)</f>
        <v>Office Supplies</v>
      </c>
    </row>
    <row r="3482" spans="1:14" x14ac:dyDescent="0.3">
      <c r="A3482" s="3" t="s">
        <v>5519</v>
      </c>
      <c r="B3482" s="4">
        <v>42712</v>
      </c>
      <c r="C3482" s="12" t="str">
        <f t="shared" si="54"/>
        <v>2016/12</v>
      </c>
      <c r="D3482" s="4">
        <v>42718</v>
      </c>
      <c r="E3482" s="3" t="s">
        <v>21</v>
      </c>
      <c r="F3482" s="3" t="s">
        <v>960</v>
      </c>
      <c r="G3482" s="3" t="s">
        <v>4045</v>
      </c>
      <c r="H3482" s="5">
        <v>1421664</v>
      </c>
      <c r="I3482" s="2">
        <v>6</v>
      </c>
      <c r="J3482" s="2">
        <v>2</v>
      </c>
      <c r="K3482" s="2">
        <v>-195.47880000000001</v>
      </c>
      <c r="L3482" s="18" t="str">
        <f>VLOOKUP(F3482,'BD customers'!$1:$1048576,2,FALSE)</f>
        <v>Stefania Perrino</v>
      </c>
      <c r="M3482" s="2">
        <f>MATCH(orders[[#This Row],[Product ID]],'BD product'!A:A,0)</f>
        <v>1236</v>
      </c>
      <c r="N3482" s="2" t="str" cm="1">
        <f t="array" ref="N3482">INDEX('BD product'!A:D,M3482,2)</f>
        <v>Furniture</v>
      </c>
    </row>
    <row r="3483" spans="1:14" x14ac:dyDescent="0.3">
      <c r="A3483" s="3" t="s">
        <v>5522</v>
      </c>
      <c r="B3483" s="4">
        <v>41736</v>
      </c>
      <c r="C3483" s="12" t="str">
        <f t="shared" si="54"/>
        <v>2014/04</v>
      </c>
      <c r="D3483" s="4">
        <v>41739</v>
      </c>
      <c r="E3483" s="3" t="s">
        <v>64</v>
      </c>
      <c r="F3483" s="3" t="s">
        <v>2424</v>
      </c>
      <c r="G3483" s="3" t="s">
        <v>3580</v>
      </c>
      <c r="H3483" s="5">
        <v>896</v>
      </c>
      <c r="I3483" s="2">
        <v>2</v>
      </c>
      <c r="J3483" s="2">
        <v>0</v>
      </c>
      <c r="K3483" s="2">
        <v>2.7776000000000001</v>
      </c>
      <c r="L3483" s="18" t="str">
        <f>VLOOKUP(F3483,'BD customers'!$1:$1048576,2,FALSE)</f>
        <v>Pauline Johnson</v>
      </c>
      <c r="M3483" s="2">
        <f>MATCH(orders[[#This Row],[Product ID]],'BD product'!A:A,0)</f>
        <v>1075</v>
      </c>
      <c r="N3483" s="2" t="str" cm="1">
        <f t="array" ref="N3483">INDEX('BD product'!A:D,M3483,2)</f>
        <v>Furniture</v>
      </c>
    </row>
    <row r="3484" spans="1:14" x14ac:dyDescent="0.3">
      <c r="A3484" s="3" t="s">
        <v>5523</v>
      </c>
      <c r="B3484" s="4">
        <v>41878</v>
      </c>
      <c r="C3484" s="12" t="str">
        <f t="shared" si="54"/>
        <v>2014/08</v>
      </c>
      <c r="D3484" s="4">
        <v>41880</v>
      </c>
      <c r="E3484" s="3" t="s">
        <v>64</v>
      </c>
      <c r="F3484" s="3" t="s">
        <v>4048</v>
      </c>
      <c r="G3484" s="3" t="s">
        <v>3715</v>
      </c>
      <c r="H3484" s="5">
        <v>57995</v>
      </c>
      <c r="I3484" s="2">
        <v>5</v>
      </c>
      <c r="J3484" s="2">
        <v>0</v>
      </c>
      <c r="K3484" s="2">
        <v>168.18549999999999</v>
      </c>
      <c r="L3484" s="18" t="str">
        <f>VLOOKUP(F3484,'BD customers'!$1:$1048576,2,FALSE)</f>
        <v>Corey Catlett</v>
      </c>
      <c r="M3484" s="2">
        <f>MATCH(orders[[#This Row],[Product ID]],'BD product'!A:A,0)</f>
        <v>1135</v>
      </c>
      <c r="N3484" s="2" t="str" cm="1">
        <f t="array" ref="N3484">INDEX('BD product'!A:D,M3484,2)</f>
        <v>Technology</v>
      </c>
    </row>
    <row r="3485" spans="1:14" x14ac:dyDescent="0.3">
      <c r="A3485" s="3" t="s">
        <v>5523</v>
      </c>
      <c r="B3485" s="4">
        <v>41878</v>
      </c>
      <c r="C3485" s="12" t="str">
        <f t="shared" si="54"/>
        <v>2014/08</v>
      </c>
      <c r="D3485" s="4">
        <v>41880</v>
      </c>
      <c r="E3485" s="3" t="s">
        <v>64</v>
      </c>
      <c r="F3485" s="3" t="s">
        <v>4048</v>
      </c>
      <c r="G3485" s="3" t="s">
        <v>3464</v>
      </c>
      <c r="H3485" s="5">
        <v>2912</v>
      </c>
      <c r="I3485" s="2">
        <v>4</v>
      </c>
      <c r="J3485" s="2">
        <v>0</v>
      </c>
      <c r="K3485" s="2">
        <v>12.521599999999999</v>
      </c>
      <c r="L3485" s="18" t="str">
        <f>VLOOKUP(F3485,'BD customers'!$1:$1048576,2,FALSE)</f>
        <v>Corey Catlett</v>
      </c>
      <c r="M3485" s="2">
        <f>MATCH(orders[[#This Row],[Product ID]],'BD product'!A:A,0)</f>
        <v>1029</v>
      </c>
      <c r="N3485" s="2" t="str" cm="1">
        <f t="array" ref="N3485">INDEX('BD product'!A:D,M3485,2)</f>
        <v>Furniture</v>
      </c>
    </row>
    <row r="3486" spans="1:14" x14ac:dyDescent="0.3">
      <c r="A3486" s="3" t="s">
        <v>5523</v>
      </c>
      <c r="B3486" s="4">
        <v>41878</v>
      </c>
      <c r="C3486" s="12" t="str">
        <f t="shared" si="54"/>
        <v>2014/08</v>
      </c>
      <c r="D3486" s="4">
        <v>41880</v>
      </c>
      <c r="E3486" s="3" t="s">
        <v>64</v>
      </c>
      <c r="F3486" s="3" t="s">
        <v>4048</v>
      </c>
      <c r="G3486" s="3" t="s">
        <v>4674</v>
      </c>
      <c r="H3486" s="5">
        <v>120294</v>
      </c>
      <c r="I3486" s="2">
        <v>3</v>
      </c>
      <c r="J3486" s="2">
        <v>0</v>
      </c>
      <c r="K3486" s="2">
        <v>30.073499999999999</v>
      </c>
      <c r="L3486" s="18" t="str">
        <f>VLOOKUP(F3486,'BD customers'!$1:$1048576,2,FALSE)</f>
        <v>Corey Catlett</v>
      </c>
      <c r="M3486" s="2">
        <f>MATCH(orders[[#This Row],[Product ID]],'BD product'!A:A,0)</f>
        <v>1384</v>
      </c>
      <c r="N3486" s="2" t="str" cm="1">
        <f t="array" ref="N3486">INDEX('BD product'!A:D,M3486,2)</f>
        <v>Furniture</v>
      </c>
    </row>
    <row r="3487" spans="1:14" x14ac:dyDescent="0.3">
      <c r="A3487" s="3" t="s">
        <v>5524</v>
      </c>
      <c r="B3487" s="4">
        <v>42664</v>
      </c>
      <c r="C3487" s="12" t="str">
        <f t="shared" si="54"/>
        <v>2016/10</v>
      </c>
      <c r="D3487" s="4">
        <v>42669</v>
      </c>
      <c r="E3487" s="3" t="s">
        <v>21</v>
      </c>
      <c r="F3487" s="3" t="s">
        <v>643</v>
      </c>
      <c r="G3487" s="3" t="s">
        <v>3191</v>
      </c>
      <c r="H3487" s="5">
        <v>792</v>
      </c>
      <c r="I3487" s="2">
        <v>4</v>
      </c>
      <c r="J3487" s="2">
        <v>0</v>
      </c>
      <c r="K3487" s="2">
        <v>0.35639999999999999</v>
      </c>
      <c r="L3487" s="18" t="str">
        <f>VLOOKUP(F3487,'BD customers'!$1:$1048576,2,FALSE)</f>
        <v>Muhammed Yedwab</v>
      </c>
      <c r="M3487" s="2">
        <f>MATCH(orders[[#This Row],[Product ID]],'BD product'!A:A,0)</f>
        <v>924</v>
      </c>
      <c r="N3487" s="2" t="str" cm="1">
        <f t="array" ref="N3487">INDEX('BD product'!A:D,M3487,2)</f>
        <v>Office Supplies</v>
      </c>
    </row>
    <row r="3488" spans="1:14" x14ac:dyDescent="0.3">
      <c r="A3488" s="3" t="s">
        <v>5525</v>
      </c>
      <c r="B3488" s="4">
        <v>42704</v>
      </c>
      <c r="C3488" s="12" t="str">
        <f t="shared" si="54"/>
        <v>2016/11</v>
      </c>
      <c r="D3488" s="4">
        <v>42704</v>
      </c>
      <c r="E3488" s="3" t="s">
        <v>41</v>
      </c>
      <c r="F3488" s="3" t="s">
        <v>239</v>
      </c>
      <c r="G3488" s="3" t="s">
        <v>4787</v>
      </c>
      <c r="H3488" s="5">
        <v>36192</v>
      </c>
      <c r="I3488" s="2">
        <v>1</v>
      </c>
      <c r="J3488" s="2">
        <v>2</v>
      </c>
      <c r="K3488" s="2">
        <v>2.7143999999999999</v>
      </c>
      <c r="L3488" s="18" t="str">
        <f>VLOOKUP(F3488,'BD customers'!$1:$1048576,2,FALSE)</f>
        <v>Dean Braden</v>
      </c>
      <c r="M3488" s="2">
        <f>MATCH(orders[[#This Row],[Product ID]],'BD product'!A:A,0)</f>
        <v>1411</v>
      </c>
      <c r="N3488" s="2" t="str" cm="1">
        <f t="array" ref="N3488">INDEX('BD product'!A:D,M3488,2)</f>
        <v>Technology</v>
      </c>
    </row>
    <row r="3489" spans="1:14" x14ac:dyDescent="0.3">
      <c r="A3489" s="3" t="s">
        <v>5526</v>
      </c>
      <c r="B3489" s="4">
        <v>42983</v>
      </c>
      <c r="C3489" s="12" t="str">
        <f t="shared" si="54"/>
        <v>2017/09</v>
      </c>
      <c r="D3489" s="4">
        <v>42989</v>
      </c>
      <c r="E3489" s="3" t="s">
        <v>21</v>
      </c>
      <c r="F3489" s="3" t="s">
        <v>5108</v>
      </c>
      <c r="G3489" s="3" t="s">
        <v>900</v>
      </c>
      <c r="H3489" s="5">
        <v>147184</v>
      </c>
      <c r="I3489" s="2">
        <v>2</v>
      </c>
      <c r="J3489" s="2">
        <v>2</v>
      </c>
      <c r="K3489" s="2">
        <v>-29.436800000000002</v>
      </c>
      <c r="L3489" s="18" t="str">
        <f>VLOOKUP(F3489,'BD customers'!$1:$1048576,2,FALSE)</f>
        <v>Michael Grace</v>
      </c>
      <c r="M3489" s="2">
        <f>MATCH(orders[[#This Row],[Product ID]],'BD product'!A:A,0)</f>
        <v>198</v>
      </c>
      <c r="N3489" s="2" t="str" cm="1">
        <f t="array" ref="N3489">INDEX('BD product'!A:D,M3489,2)</f>
        <v>Office Supplies</v>
      </c>
    </row>
    <row r="3490" spans="1:14" x14ac:dyDescent="0.3">
      <c r="A3490" s="3" t="s">
        <v>5527</v>
      </c>
      <c r="B3490" s="4">
        <v>42187</v>
      </c>
      <c r="C3490" s="12" t="str">
        <f t="shared" si="54"/>
        <v>2015/07</v>
      </c>
      <c r="D3490" s="4">
        <v>42191</v>
      </c>
      <c r="E3490" s="3" t="s">
        <v>21</v>
      </c>
      <c r="F3490" s="3" t="s">
        <v>4191</v>
      </c>
      <c r="G3490" s="3" t="s">
        <v>1231</v>
      </c>
      <c r="H3490" s="5">
        <v>408422</v>
      </c>
      <c r="I3490" s="2">
        <v>2</v>
      </c>
      <c r="J3490" s="2">
        <v>3</v>
      </c>
      <c r="K3490" s="2">
        <v>-5.8346</v>
      </c>
      <c r="L3490" s="18" t="str">
        <f>VLOOKUP(F3490,'BD customers'!$1:$1048576,2,FALSE)</f>
        <v>Rob Haberlin</v>
      </c>
      <c r="M3490" s="2">
        <f>MATCH(orders[[#This Row],[Product ID]],'BD product'!A:A,0)</f>
        <v>286</v>
      </c>
      <c r="N3490" s="2" t="str" cm="1">
        <f t="array" ref="N3490">INDEX('BD product'!A:D,M3490,2)</f>
        <v>Furniture</v>
      </c>
    </row>
    <row r="3491" spans="1:14" x14ac:dyDescent="0.3">
      <c r="A3491" s="3" t="s">
        <v>5527</v>
      </c>
      <c r="B3491" s="4">
        <v>42187</v>
      </c>
      <c r="C3491" s="12" t="str">
        <f t="shared" si="54"/>
        <v>2015/07</v>
      </c>
      <c r="D3491" s="4">
        <v>42191</v>
      </c>
      <c r="E3491" s="3" t="s">
        <v>21</v>
      </c>
      <c r="F3491" s="3" t="s">
        <v>4191</v>
      </c>
      <c r="G3491" s="3" t="s">
        <v>3951</v>
      </c>
      <c r="H3491" s="5">
        <v>382116</v>
      </c>
      <c r="I3491" s="2">
        <v>6</v>
      </c>
      <c r="J3491" s="2">
        <v>3</v>
      </c>
      <c r="K3491" s="2">
        <v>-92.799599999999998</v>
      </c>
      <c r="L3491" s="18" t="str">
        <f>VLOOKUP(F3491,'BD customers'!$1:$1048576,2,FALSE)</f>
        <v>Rob Haberlin</v>
      </c>
      <c r="M3491" s="2">
        <f>MATCH(orders[[#This Row],[Product ID]],'BD product'!A:A,0)</f>
        <v>1211</v>
      </c>
      <c r="N3491" s="2" t="str" cm="1">
        <f t="array" ref="N3491">INDEX('BD product'!A:D,M3491,2)</f>
        <v>Furniture</v>
      </c>
    </row>
    <row r="3492" spans="1:14" x14ac:dyDescent="0.3">
      <c r="A3492" s="3" t="s">
        <v>5527</v>
      </c>
      <c r="B3492" s="4">
        <v>42187</v>
      </c>
      <c r="C3492" s="12" t="str">
        <f t="shared" si="54"/>
        <v>2015/07</v>
      </c>
      <c r="D3492" s="4">
        <v>42191</v>
      </c>
      <c r="E3492" s="3" t="s">
        <v>21</v>
      </c>
      <c r="F3492" s="3" t="s">
        <v>4191</v>
      </c>
      <c r="G3492" s="3" t="s">
        <v>1827</v>
      </c>
      <c r="H3492" s="5">
        <v>686</v>
      </c>
      <c r="I3492" s="2">
        <v>5</v>
      </c>
      <c r="J3492" s="2">
        <v>2</v>
      </c>
      <c r="K3492" s="2">
        <v>6.0025000000000004</v>
      </c>
      <c r="L3492" s="18" t="str">
        <f>VLOOKUP(F3492,'BD customers'!$1:$1048576,2,FALSE)</f>
        <v>Rob Haberlin</v>
      </c>
      <c r="M3492" s="2">
        <f>MATCH(orders[[#This Row],[Product ID]],'BD product'!A:A,0)</f>
        <v>458</v>
      </c>
      <c r="N3492" s="2" t="str" cm="1">
        <f t="array" ref="N3492">INDEX('BD product'!A:D,M3492,2)</f>
        <v>Office Supplies</v>
      </c>
    </row>
    <row r="3493" spans="1:14" x14ac:dyDescent="0.3">
      <c r="A3493" s="3" t="s">
        <v>5527</v>
      </c>
      <c r="B3493" s="4">
        <v>42187</v>
      </c>
      <c r="C3493" s="12" t="str">
        <f t="shared" si="54"/>
        <v>2015/07</v>
      </c>
      <c r="D3493" s="4">
        <v>42191</v>
      </c>
      <c r="E3493" s="3" t="s">
        <v>21</v>
      </c>
      <c r="F3493" s="3" t="s">
        <v>4191</v>
      </c>
      <c r="G3493" s="3" t="s">
        <v>1081</v>
      </c>
      <c r="H3493" s="5">
        <v>435504</v>
      </c>
      <c r="I3493" s="2">
        <v>3</v>
      </c>
      <c r="J3493" s="2">
        <v>2</v>
      </c>
      <c r="K3493" s="2">
        <v>48.994199999999999</v>
      </c>
      <c r="L3493" s="18" t="str">
        <f>VLOOKUP(F3493,'BD customers'!$1:$1048576,2,FALSE)</f>
        <v>Rob Haberlin</v>
      </c>
      <c r="M3493" s="2">
        <f>MATCH(orders[[#This Row],[Product ID]],'BD product'!A:A,0)</f>
        <v>247</v>
      </c>
      <c r="N3493" s="2" t="str" cm="1">
        <f t="array" ref="N3493">INDEX('BD product'!A:D,M3493,2)</f>
        <v>Office Supplies</v>
      </c>
    </row>
    <row r="3494" spans="1:14" x14ac:dyDescent="0.3">
      <c r="A3494" s="3" t="s">
        <v>5527</v>
      </c>
      <c r="B3494" s="4">
        <v>42187</v>
      </c>
      <c r="C3494" s="12" t="str">
        <f t="shared" si="54"/>
        <v>2015/07</v>
      </c>
      <c r="D3494" s="4">
        <v>42191</v>
      </c>
      <c r="E3494" s="3" t="s">
        <v>21</v>
      </c>
      <c r="F3494" s="3" t="s">
        <v>4191</v>
      </c>
      <c r="G3494" s="3" t="s">
        <v>759</v>
      </c>
      <c r="H3494" s="5">
        <v>11168</v>
      </c>
      <c r="I3494" s="2">
        <v>2</v>
      </c>
      <c r="J3494" s="2">
        <v>2</v>
      </c>
      <c r="K3494" s="2">
        <v>3.7692000000000001</v>
      </c>
      <c r="L3494" s="18" t="str">
        <f>VLOOKUP(F3494,'BD customers'!$1:$1048576,2,FALSE)</f>
        <v>Rob Haberlin</v>
      </c>
      <c r="M3494" s="2">
        <f>MATCH(orders[[#This Row],[Product ID]],'BD product'!A:A,0)</f>
        <v>163</v>
      </c>
      <c r="N3494" s="2" t="str" cm="1">
        <f t="array" ref="N3494">INDEX('BD product'!A:D,M3494,2)</f>
        <v>Office Supplies</v>
      </c>
    </row>
    <row r="3495" spans="1:14" x14ac:dyDescent="0.3">
      <c r="A3495" s="3" t="s">
        <v>5528</v>
      </c>
      <c r="B3495" s="4">
        <v>43002</v>
      </c>
      <c r="C3495" s="12" t="str">
        <f t="shared" si="54"/>
        <v>2017/09</v>
      </c>
      <c r="D3495" s="4">
        <v>43006</v>
      </c>
      <c r="E3495" s="3" t="s">
        <v>21</v>
      </c>
      <c r="F3495" s="3" t="s">
        <v>1860</v>
      </c>
      <c r="G3495" s="3" t="s">
        <v>5529</v>
      </c>
      <c r="H3495" s="5">
        <v>720</v>
      </c>
      <c r="I3495" s="2">
        <v>4</v>
      </c>
      <c r="J3495" s="2">
        <v>0</v>
      </c>
      <c r="K3495" s="2">
        <v>0.12959999999999999</v>
      </c>
      <c r="L3495" s="18" t="str">
        <f>VLOOKUP(F3495,'BD customers'!$1:$1048576,2,FALSE)</f>
        <v>Karen Bern</v>
      </c>
      <c r="M3495" s="2">
        <f>MATCH(orders[[#This Row],[Product ID]],'BD product'!A:A,0)</f>
        <v>1544</v>
      </c>
      <c r="N3495" s="2" t="str" cm="1">
        <f t="array" ref="N3495">INDEX('BD product'!A:D,M3495,2)</f>
        <v>Technology</v>
      </c>
    </row>
    <row r="3496" spans="1:14" x14ac:dyDescent="0.3">
      <c r="A3496" s="3" t="s">
        <v>5528</v>
      </c>
      <c r="B3496" s="4">
        <v>43002</v>
      </c>
      <c r="C3496" s="12" t="str">
        <f t="shared" si="54"/>
        <v>2017/09</v>
      </c>
      <c r="D3496" s="4">
        <v>43006</v>
      </c>
      <c r="E3496" s="3" t="s">
        <v>21</v>
      </c>
      <c r="F3496" s="3" t="s">
        <v>1860</v>
      </c>
      <c r="G3496" s="3" t="s">
        <v>5531</v>
      </c>
      <c r="H3496" s="5">
        <v>6559</v>
      </c>
      <c r="I3496" s="2">
        <v>5</v>
      </c>
      <c r="J3496" s="2">
        <v>0</v>
      </c>
      <c r="K3496" s="2">
        <v>27.547799999999999</v>
      </c>
      <c r="L3496" s="18" t="str">
        <f>VLOOKUP(F3496,'BD customers'!$1:$1048576,2,FALSE)</f>
        <v>Karen Bern</v>
      </c>
      <c r="M3496" s="2">
        <f>MATCH(orders[[#This Row],[Product ID]],'BD product'!A:A,0)</f>
        <v>1545</v>
      </c>
      <c r="N3496" s="2" t="str" cm="1">
        <f t="array" ref="N3496">INDEX('BD product'!A:D,M3496,2)</f>
        <v>Technology</v>
      </c>
    </row>
    <row r="3497" spans="1:14" x14ac:dyDescent="0.3">
      <c r="A3497" s="3" t="s">
        <v>5528</v>
      </c>
      <c r="B3497" s="4">
        <v>43002</v>
      </c>
      <c r="C3497" s="12" t="str">
        <f t="shared" si="54"/>
        <v>2017/09</v>
      </c>
      <c r="D3497" s="4">
        <v>43006</v>
      </c>
      <c r="E3497" s="3" t="s">
        <v>21</v>
      </c>
      <c r="F3497" s="3" t="s">
        <v>1860</v>
      </c>
      <c r="G3497" s="3" t="s">
        <v>2468</v>
      </c>
      <c r="H3497" s="5">
        <v>60392</v>
      </c>
      <c r="I3497" s="2">
        <v>4</v>
      </c>
      <c r="J3497" s="2">
        <v>0</v>
      </c>
      <c r="K3497" s="2">
        <v>18.117599999999999</v>
      </c>
      <c r="L3497" s="18" t="str">
        <f>VLOOKUP(F3497,'BD customers'!$1:$1048576,2,FALSE)</f>
        <v>Karen Bern</v>
      </c>
      <c r="M3497" s="2">
        <f>MATCH(orders[[#This Row],[Product ID]],'BD product'!A:A,0)</f>
        <v>664</v>
      </c>
      <c r="N3497" s="2" t="str" cm="1">
        <f t="array" ref="N3497">INDEX('BD product'!A:D,M3497,2)</f>
        <v>Furniture</v>
      </c>
    </row>
    <row r="3498" spans="1:14" x14ac:dyDescent="0.3">
      <c r="A3498" s="3" t="s">
        <v>5533</v>
      </c>
      <c r="B3498" s="4">
        <v>42590</v>
      </c>
      <c r="C3498" s="12" t="str">
        <f t="shared" si="54"/>
        <v>2016/08</v>
      </c>
      <c r="D3498" s="4">
        <v>42597</v>
      </c>
      <c r="E3498" s="3" t="s">
        <v>21</v>
      </c>
      <c r="F3498" s="3" t="s">
        <v>2339</v>
      </c>
      <c r="G3498" s="3" t="s">
        <v>3012</v>
      </c>
      <c r="H3498" s="5">
        <v>513024</v>
      </c>
      <c r="I3498" s="2">
        <v>2</v>
      </c>
      <c r="J3498" s="2">
        <v>2</v>
      </c>
      <c r="K3498" s="2">
        <v>12.8256</v>
      </c>
      <c r="L3498" s="18" t="str">
        <f>VLOOKUP(F3498,'BD customers'!$1:$1048576,2,FALSE)</f>
        <v>Cathy Armstrong</v>
      </c>
      <c r="M3498" s="2">
        <f>MATCH(orders[[#This Row],[Product ID]],'BD product'!A:A,0)</f>
        <v>857</v>
      </c>
      <c r="N3498" s="2" t="str" cm="1">
        <f t="array" ref="N3498">INDEX('BD product'!A:D,M3498,2)</f>
        <v>Furniture</v>
      </c>
    </row>
    <row r="3499" spans="1:14" x14ac:dyDescent="0.3">
      <c r="A3499" s="3" t="s">
        <v>5533</v>
      </c>
      <c r="B3499" s="4">
        <v>42590</v>
      </c>
      <c r="C3499" s="12" t="str">
        <f t="shared" si="54"/>
        <v>2016/08</v>
      </c>
      <c r="D3499" s="4">
        <v>42597</v>
      </c>
      <c r="E3499" s="3" t="s">
        <v>21</v>
      </c>
      <c r="F3499" s="3" t="s">
        <v>2339</v>
      </c>
      <c r="G3499" s="3" t="s">
        <v>2658</v>
      </c>
      <c r="H3499" s="5">
        <v>48792</v>
      </c>
      <c r="I3499" s="2">
        <v>6</v>
      </c>
      <c r="J3499" s="2">
        <v>0</v>
      </c>
      <c r="K3499" s="2">
        <v>136.61760000000001</v>
      </c>
      <c r="L3499" s="18" t="str">
        <f>VLOOKUP(F3499,'BD customers'!$1:$1048576,2,FALSE)</f>
        <v>Cathy Armstrong</v>
      </c>
      <c r="M3499" s="2">
        <f>MATCH(orders[[#This Row],[Product ID]],'BD product'!A:A,0)</f>
        <v>725</v>
      </c>
      <c r="N3499" s="2" t="str" cm="1">
        <f t="array" ref="N3499">INDEX('BD product'!A:D,M3499,2)</f>
        <v>Office Supplies</v>
      </c>
    </row>
    <row r="3500" spans="1:14" x14ac:dyDescent="0.3">
      <c r="A3500" s="3" t="s">
        <v>5533</v>
      </c>
      <c r="B3500" s="4">
        <v>42590</v>
      </c>
      <c r="C3500" s="12" t="str">
        <f t="shared" si="54"/>
        <v>2016/08</v>
      </c>
      <c r="D3500" s="4">
        <v>42597</v>
      </c>
      <c r="E3500" s="3" t="s">
        <v>21</v>
      </c>
      <c r="F3500" s="3" t="s">
        <v>2339</v>
      </c>
      <c r="G3500" s="3" t="s">
        <v>1350</v>
      </c>
      <c r="H3500" s="5">
        <v>1524</v>
      </c>
      <c r="I3500" s="2">
        <v>5</v>
      </c>
      <c r="J3500" s="2">
        <v>2</v>
      </c>
      <c r="K3500" s="2">
        <v>0.53339999999999999</v>
      </c>
      <c r="L3500" s="18" t="str">
        <f>VLOOKUP(F3500,'BD customers'!$1:$1048576,2,FALSE)</f>
        <v>Cathy Armstrong</v>
      </c>
      <c r="M3500" s="2">
        <f>MATCH(orders[[#This Row],[Product ID]],'BD product'!A:A,0)</f>
        <v>317</v>
      </c>
      <c r="N3500" s="2" t="str" cm="1">
        <f t="array" ref="N3500">INDEX('BD product'!A:D,M3500,2)</f>
        <v>Office Supplies</v>
      </c>
    </row>
    <row r="3501" spans="1:14" x14ac:dyDescent="0.3">
      <c r="A3501" s="3" t="s">
        <v>5534</v>
      </c>
      <c r="B3501" s="4">
        <v>42642</v>
      </c>
      <c r="C3501" s="12" t="str">
        <f t="shared" si="54"/>
        <v>2016/09</v>
      </c>
      <c r="D3501" s="4">
        <v>42646</v>
      </c>
      <c r="E3501" s="3" t="s">
        <v>21</v>
      </c>
      <c r="F3501" s="3" t="s">
        <v>2395</v>
      </c>
      <c r="G3501" s="3" t="s">
        <v>5304</v>
      </c>
      <c r="H3501" s="5">
        <v>20997</v>
      </c>
      <c r="I3501" s="2">
        <v>3</v>
      </c>
      <c r="J3501" s="2">
        <v>0</v>
      </c>
      <c r="K3501" s="2">
        <v>71.389799999999994</v>
      </c>
      <c r="L3501" s="18" t="str">
        <f>VLOOKUP(F3501,'BD customers'!$1:$1048576,2,FALSE)</f>
        <v>Joe Kamberova</v>
      </c>
      <c r="M3501" s="2">
        <f>MATCH(orders[[#This Row],[Product ID]],'BD product'!A:A,0)</f>
        <v>1511</v>
      </c>
      <c r="N3501" s="2" t="str" cm="1">
        <f t="array" ref="N3501">INDEX('BD product'!A:D,M3501,2)</f>
        <v>Technology</v>
      </c>
    </row>
    <row r="3502" spans="1:14" x14ac:dyDescent="0.3">
      <c r="A3502" s="3" t="s">
        <v>5534</v>
      </c>
      <c r="B3502" s="4">
        <v>42642</v>
      </c>
      <c r="C3502" s="12" t="str">
        <f t="shared" si="54"/>
        <v>2016/09</v>
      </c>
      <c r="D3502" s="4">
        <v>42646</v>
      </c>
      <c r="E3502" s="3" t="s">
        <v>21</v>
      </c>
      <c r="F3502" s="3" t="s">
        <v>2395</v>
      </c>
      <c r="G3502" s="3" t="s">
        <v>2112</v>
      </c>
      <c r="H3502" s="5">
        <v>6294</v>
      </c>
      <c r="I3502" s="2">
        <v>3</v>
      </c>
      <c r="J3502" s="2">
        <v>0</v>
      </c>
      <c r="K3502" s="2">
        <v>30.211200000000002</v>
      </c>
      <c r="L3502" s="18" t="str">
        <f>VLOOKUP(F3502,'BD customers'!$1:$1048576,2,FALSE)</f>
        <v>Joe Kamberova</v>
      </c>
      <c r="M3502" s="2">
        <f>MATCH(orders[[#This Row],[Product ID]],'BD product'!A:A,0)</f>
        <v>544</v>
      </c>
      <c r="N3502" s="2" t="str" cm="1">
        <f t="array" ref="N3502">INDEX('BD product'!A:D,M3502,2)</f>
        <v>Office Supplies</v>
      </c>
    </row>
    <row r="3503" spans="1:14" x14ac:dyDescent="0.3">
      <c r="A3503" s="3" t="s">
        <v>5534</v>
      </c>
      <c r="B3503" s="4">
        <v>42642</v>
      </c>
      <c r="C3503" s="12" t="str">
        <f t="shared" si="54"/>
        <v>2016/09</v>
      </c>
      <c r="D3503" s="4">
        <v>42646</v>
      </c>
      <c r="E3503" s="3" t="s">
        <v>21</v>
      </c>
      <c r="F3503" s="3" t="s">
        <v>2395</v>
      </c>
      <c r="G3503" s="3" t="s">
        <v>636</v>
      </c>
      <c r="H3503" s="5">
        <v>2592</v>
      </c>
      <c r="I3503" s="2">
        <v>9</v>
      </c>
      <c r="J3503" s="2">
        <v>0</v>
      </c>
      <c r="K3503" s="2">
        <v>0.77759999999999996</v>
      </c>
      <c r="L3503" s="18" t="str">
        <f>VLOOKUP(F3503,'BD customers'!$1:$1048576,2,FALSE)</f>
        <v>Joe Kamberova</v>
      </c>
      <c r="M3503" s="2">
        <f>MATCH(orders[[#This Row],[Product ID]],'BD product'!A:A,0)</f>
        <v>132</v>
      </c>
      <c r="N3503" s="2" t="str" cm="1">
        <f t="array" ref="N3503">INDEX('BD product'!A:D,M3503,2)</f>
        <v>Office Supplies</v>
      </c>
    </row>
    <row r="3504" spans="1:14" x14ac:dyDescent="0.3">
      <c r="A3504" s="3" t="s">
        <v>5535</v>
      </c>
      <c r="B3504" s="4">
        <v>42835</v>
      </c>
      <c r="C3504" s="12" t="str">
        <f t="shared" si="54"/>
        <v>2017/04</v>
      </c>
      <c r="D3504" s="4">
        <v>42835</v>
      </c>
      <c r="E3504" s="3" t="s">
        <v>41</v>
      </c>
      <c r="F3504" s="3" t="s">
        <v>5536</v>
      </c>
      <c r="G3504" s="3" t="s">
        <v>2016</v>
      </c>
      <c r="H3504" s="5">
        <v>10368</v>
      </c>
      <c r="I3504" s="2">
        <v>2</v>
      </c>
      <c r="J3504" s="2">
        <v>2</v>
      </c>
      <c r="K3504" s="2">
        <v>3.6288</v>
      </c>
      <c r="L3504" s="18" t="str">
        <f>VLOOKUP(F3504,'BD customers'!$1:$1048576,2,FALSE)</f>
        <v>Russell D'Ascenzo</v>
      </c>
      <c r="M3504" s="2">
        <f>MATCH(orders[[#This Row],[Product ID]],'BD product'!A:A,0)</f>
        <v>513</v>
      </c>
      <c r="N3504" s="2" t="str" cm="1">
        <f t="array" ref="N3504">INDEX('BD product'!A:D,M3504,2)</f>
        <v>Office Supplies</v>
      </c>
    </row>
    <row r="3505" spans="1:14" x14ac:dyDescent="0.3">
      <c r="A3505" s="3" t="s">
        <v>5535</v>
      </c>
      <c r="B3505" s="4">
        <v>42835</v>
      </c>
      <c r="C3505" s="12" t="str">
        <f t="shared" si="54"/>
        <v>2017/04</v>
      </c>
      <c r="D3505" s="4">
        <v>42835</v>
      </c>
      <c r="E3505" s="3" t="s">
        <v>41</v>
      </c>
      <c r="F3505" s="3" t="s">
        <v>5536</v>
      </c>
      <c r="G3505" s="3" t="s">
        <v>2537</v>
      </c>
      <c r="H3505" s="5">
        <v>95736</v>
      </c>
      <c r="I3505" s="2">
        <v>3</v>
      </c>
      <c r="J3505" s="2">
        <v>2</v>
      </c>
      <c r="K3505" s="2">
        <v>20.343900000000001</v>
      </c>
      <c r="L3505" s="18" t="str">
        <f>VLOOKUP(F3505,'BD customers'!$1:$1048576,2,FALSE)</f>
        <v>Russell D'Ascenzo</v>
      </c>
      <c r="M3505" s="2">
        <f>MATCH(orders[[#This Row],[Product ID]],'BD product'!A:A,0)</f>
        <v>687</v>
      </c>
      <c r="N3505" s="2" t="str" cm="1">
        <f t="array" ref="N3505">INDEX('BD product'!A:D,M3505,2)</f>
        <v>Technology</v>
      </c>
    </row>
    <row r="3506" spans="1:14" x14ac:dyDescent="0.3">
      <c r="A3506" s="3" t="s">
        <v>5537</v>
      </c>
      <c r="B3506" s="4">
        <v>42722</v>
      </c>
      <c r="C3506" s="12" t="str">
        <f t="shared" si="54"/>
        <v>2016/12</v>
      </c>
      <c r="D3506" s="4">
        <v>42724</v>
      </c>
      <c r="E3506" s="3" t="s">
        <v>11</v>
      </c>
      <c r="F3506" s="3" t="s">
        <v>1117</v>
      </c>
      <c r="G3506" s="3" t="s">
        <v>3141</v>
      </c>
      <c r="H3506" s="5">
        <v>90008</v>
      </c>
      <c r="I3506" s="2">
        <v>4</v>
      </c>
      <c r="J3506" s="2">
        <v>0</v>
      </c>
      <c r="K3506" s="2">
        <v>117.0104</v>
      </c>
      <c r="L3506" s="18" t="str">
        <f>VLOOKUP(F3506,'BD customers'!$1:$1048576,2,FALSE)</f>
        <v>Julie Kriz</v>
      </c>
      <c r="M3506" s="2">
        <f>MATCH(orders[[#This Row],[Product ID]],'BD product'!A:A,0)</f>
        <v>908</v>
      </c>
      <c r="N3506" s="2" t="str" cm="1">
        <f t="array" ref="N3506">INDEX('BD product'!A:D,M3506,2)</f>
        <v>Office Supplies</v>
      </c>
    </row>
    <row r="3507" spans="1:14" x14ac:dyDescent="0.3">
      <c r="A3507" s="3" t="s">
        <v>5538</v>
      </c>
      <c r="B3507" s="4">
        <v>41810</v>
      </c>
      <c r="C3507" s="12" t="str">
        <f t="shared" si="54"/>
        <v>2014/06</v>
      </c>
      <c r="D3507" s="4">
        <v>41814</v>
      </c>
      <c r="E3507" s="3" t="s">
        <v>21</v>
      </c>
      <c r="F3507" s="3" t="s">
        <v>5539</v>
      </c>
      <c r="G3507" s="3" t="s">
        <v>4629</v>
      </c>
      <c r="H3507" s="5">
        <v>201584</v>
      </c>
      <c r="I3507" s="2">
        <v>2</v>
      </c>
      <c r="J3507" s="2">
        <v>2</v>
      </c>
      <c r="K3507" s="2">
        <v>20.1584</v>
      </c>
      <c r="L3507" s="18" t="str">
        <f>VLOOKUP(F3507,'BD customers'!$1:$1048576,2,FALSE)</f>
        <v>Sam Craven</v>
      </c>
      <c r="M3507" s="2">
        <f>MATCH(orders[[#This Row],[Product ID]],'BD product'!A:A,0)</f>
        <v>1372</v>
      </c>
      <c r="N3507" s="2" t="str" cm="1">
        <f t="array" ref="N3507">INDEX('BD product'!A:D,M3507,2)</f>
        <v>Technology</v>
      </c>
    </row>
    <row r="3508" spans="1:14" x14ac:dyDescent="0.3">
      <c r="A3508" s="3" t="s">
        <v>5538</v>
      </c>
      <c r="B3508" s="4">
        <v>41810</v>
      </c>
      <c r="C3508" s="12" t="str">
        <f t="shared" si="54"/>
        <v>2014/06</v>
      </c>
      <c r="D3508" s="4">
        <v>41814</v>
      </c>
      <c r="E3508" s="3" t="s">
        <v>21</v>
      </c>
      <c r="F3508" s="3" t="s">
        <v>5539</v>
      </c>
      <c r="G3508" s="3" t="s">
        <v>102</v>
      </c>
      <c r="H3508" s="5">
        <v>3392</v>
      </c>
      <c r="I3508" s="2">
        <v>4</v>
      </c>
      <c r="J3508" s="2">
        <v>8</v>
      </c>
      <c r="K3508" s="2">
        <v>-0.50880000000000003</v>
      </c>
      <c r="L3508" s="18" t="str">
        <f>VLOOKUP(F3508,'BD customers'!$1:$1048576,2,FALSE)</f>
        <v>Sam Craven</v>
      </c>
      <c r="M3508" s="2">
        <f>MATCH(orders[[#This Row],[Product ID]],'BD product'!A:A,0)</f>
        <v>17</v>
      </c>
      <c r="N3508" s="2" t="str" cm="1">
        <f t="array" ref="N3508">INDEX('BD product'!A:D,M3508,2)</f>
        <v>Office Supplies</v>
      </c>
    </row>
    <row r="3509" spans="1:14" x14ac:dyDescent="0.3">
      <c r="A3509" s="3" t="s">
        <v>5538</v>
      </c>
      <c r="B3509" s="4">
        <v>41810</v>
      </c>
      <c r="C3509" s="12" t="str">
        <f t="shared" si="54"/>
        <v>2014/06</v>
      </c>
      <c r="D3509" s="4">
        <v>41814</v>
      </c>
      <c r="E3509" s="3" t="s">
        <v>21</v>
      </c>
      <c r="F3509" s="3" t="s">
        <v>5539</v>
      </c>
      <c r="G3509" s="3" t="s">
        <v>5540</v>
      </c>
      <c r="H3509" s="5">
        <v>1930656</v>
      </c>
      <c r="I3509" s="2">
        <v>4</v>
      </c>
      <c r="J3509" s="2">
        <v>32</v>
      </c>
      <c r="K3509" s="2">
        <v>-19.874400000000001</v>
      </c>
      <c r="L3509" s="18" t="str">
        <f>VLOOKUP(F3509,'BD customers'!$1:$1048576,2,FALSE)</f>
        <v>Sam Craven</v>
      </c>
      <c r="M3509" s="2">
        <f>MATCH(orders[[#This Row],[Product ID]],'BD product'!A:A,0)</f>
        <v>1546</v>
      </c>
      <c r="N3509" s="2" t="str" cm="1">
        <f t="array" ref="N3509">INDEX('BD product'!A:D,M3509,2)</f>
        <v>Furniture</v>
      </c>
    </row>
    <row r="3510" spans="1:14" x14ac:dyDescent="0.3">
      <c r="A3510" s="3" t="s">
        <v>5538</v>
      </c>
      <c r="B3510" s="4">
        <v>41810</v>
      </c>
      <c r="C3510" s="12" t="str">
        <f t="shared" si="54"/>
        <v>2014/06</v>
      </c>
      <c r="D3510" s="4">
        <v>41814</v>
      </c>
      <c r="E3510" s="3" t="s">
        <v>21</v>
      </c>
      <c r="F3510" s="3" t="s">
        <v>5539</v>
      </c>
      <c r="G3510" s="3" t="s">
        <v>2816</v>
      </c>
      <c r="H3510" s="5">
        <v>15552</v>
      </c>
      <c r="I3510" s="2">
        <v>3</v>
      </c>
      <c r="J3510" s="2">
        <v>2</v>
      </c>
      <c r="K3510" s="2">
        <v>5.4432</v>
      </c>
      <c r="L3510" s="18" t="str">
        <f>VLOOKUP(F3510,'BD customers'!$1:$1048576,2,FALSE)</f>
        <v>Sam Craven</v>
      </c>
      <c r="M3510" s="2">
        <f>MATCH(orders[[#This Row],[Product ID]],'BD product'!A:A,0)</f>
        <v>780</v>
      </c>
      <c r="N3510" s="2" t="str" cm="1">
        <f t="array" ref="N3510">INDEX('BD product'!A:D,M3510,2)</f>
        <v>Office Supplies</v>
      </c>
    </row>
    <row r="3511" spans="1:14" x14ac:dyDescent="0.3">
      <c r="A3511" s="3" t="s">
        <v>5538</v>
      </c>
      <c r="B3511" s="4">
        <v>41810</v>
      </c>
      <c r="C3511" s="12" t="str">
        <f t="shared" si="54"/>
        <v>2014/06</v>
      </c>
      <c r="D3511" s="4">
        <v>41814</v>
      </c>
      <c r="E3511" s="3" t="s">
        <v>21</v>
      </c>
      <c r="F3511" s="3" t="s">
        <v>5539</v>
      </c>
      <c r="G3511" s="3" t="s">
        <v>307</v>
      </c>
      <c r="H3511" s="5">
        <v>11648</v>
      </c>
      <c r="I3511" s="2">
        <v>2</v>
      </c>
      <c r="J3511" s="2">
        <v>2</v>
      </c>
      <c r="K3511" s="2">
        <v>4.0768000000000004</v>
      </c>
      <c r="L3511" s="18" t="str">
        <f>VLOOKUP(F3511,'BD customers'!$1:$1048576,2,FALSE)</f>
        <v>Sam Craven</v>
      </c>
      <c r="M3511" s="2">
        <f>MATCH(orders[[#This Row],[Product ID]],'BD product'!A:A,0)</f>
        <v>59</v>
      </c>
      <c r="N3511" s="2" t="str" cm="1">
        <f t="array" ref="N3511">INDEX('BD product'!A:D,M3511,2)</f>
        <v>Office Supplies</v>
      </c>
    </row>
    <row r="3512" spans="1:14" x14ac:dyDescent="0.3">
      <c r="A3512" s="3" t="s">
        <v>5538</v>
      </c>
      <c r="B3512" s="4">
        <v>41810</v>
      </c>
      <c r="C3512" s="12" t="str">
        <f t="shared" si="54"/>
        <v>2014/06</v>
      </c>
      <c r="D3512" s="4">
        <v>41814</v>
      </c>
      <c r="E3512" s="3" t="s">
        <v>21</v>
      </c>
      <c r="F3512" s="3" t="s">
        <v>5539</v>
      </c>
      <c r="G3512" s="3" t="s">
        <v>5217</v>
      </c>
      <c r="H3512" s="5">
        <v>4188</v>
      </c>
      <c r="I3512" s="2">
        <v>2</v>
      </c>
      <c r="J3512" s="2">
        <v>4</v>
      </c>
      <c r="K3512" s="2">
        <v>-0.97719999999999996</v>
      </c>
      <c r="L3512" s="18" t="str">
        <f>VLOOKUP(F3512,'BD customers'!$1:$1048576,2,FALSE)</f>
        <v>Sam Craven</v>
      </c>
      <c r="M3512" s="2">
        <f>MATCH(orders[[#This Row],[Product ID]],'BD product'!A:A,0)</f>
        <v>1493</v>
      </c>
      <c r="N3512" s="2" t="str" cm="1">
        <f t="array" ref="N3512">INDEX('BD product'!A:D,M3512,2)</f>
        <v>Technology</v>
      </c>
    </row>
    <row r="3513" spans="1:14" x14ac:dyDescent="0.3">
      <c r="A3513" s="3" t="s">
        <v>5538</v>
      </c>
      <c r="B3513" s="4">
        <v>41810</v>
      </c>
      <c r="C3513" s="12" t="str">
        <f t="shared" si="54"/>
        <v>2014/06</v>
      </c>
      <c r="D3513" s="4">
        <v>41814</v>
      </c>
      <c r="E3513" s="3" t="s">
        <v>21</v>
      </c>
      <c r="F3513" s="3" t="s">
        <v>5539</v>
      </c>
      <c r="G3513" s="3" t="s">
        <v>381</v>
      </c>
      <c r="H3513" s="5">
        <v>509488</v>
      </c>
      <c r="I3513" s="2">
        <v>7</v>
      </c>
      <c r="J3513" s="2">
        <v>2</v>
      </c>
      <c r="K3513" s="2">
        <v>-12.7372</v>
      </c>
      <c r="L3513" s="18" t="str">
        <f>VLOOKUP(F3513,'BD customers'!$1:$1048576,2,FALSE)</f>
        <v>Sam Craven</v>
      </c>
      <c r="M3513" s="2">
        <f>MATCH(orders[[#This Row],[Product ID]],'BD product'!A:A,0)</f>
        <v>74</v>
      </c>
      <c r="N3513" s="2" t="str" cm="1">
        <f t="array" ref="N3513">INDEX('BD product'!A:D,M3513,2)</f>
        <v>Office Supplies</v>
      </c>
    </row>
    <row r="3514" spans="1:14" x14ac:dyDescent="0.3">
      <c r="A3514" s="3" t="s">
        <v>5542</v>
      </c>
      <c r="B3514" s="4">
        <v>42982</v>
      </c>
      <c r="C3514" s="12" t="str">
        <f t="shared" si="54"/>
        <v>2017/09</v>
      </c>
      <c r="D3514" s="4">
        <v>42984</v>
      </c>
      <c r="E3514" s="3" t="s">
        <v>64</v>
      </c>
      <c r="F3514" s="3" t="s">
        <v>1042</v>
      </c>
      <c r="G3514" s="3" t="s">
        <v>5543</v>
      </c>
      <c r="H3514" s="5">
        <v>825174</v>
      </c>
      <c r="I3514" s="2">
        <v>9</v>
      </c>
      <c r="J3514" s="2">
        <v>3</v>
      </c>
      <c r="K3514" s="2">
        <v>-11.7882</v>
      </c>
      <c r="L3514" s="18" t="str">
        <f>VLOOKUP(F3514,'BD customers'!$1:$1048576,2,FALSE)</f>
        <v>Helen Wasserman</v>
      </c>
      <c r="M3514" s="2">
        <f>MATCH(orders[[#This Row],[Product ID]],'BD product'!A:A,0)</f>
        <v>1547</v>
      </c>
      <c r="N3514" s="2" t="str" cm="1">
        <f t="array" ref="N3514">INDEX('BD product'!A:D,M3514,2)</f>
        <v>Furniture</v>
      </c>
    </row>
    <row r="3515" spans="1:14" x14ac:dyDescent="0.3">
      <c r="A3515" s="3" t="s">
        <v>5542</v>
      </c>
      <c r="B3515" s="4">
        <v>42982</v>
      </c>
      <c r="C3515" s="12" t="str">
        <f t="shared" si="54"/>
        <v>2017/09</v>
      </c>
      <c r="D3515" s="4">
        <v>42984</v>
      </c>
      <c r="E3515" s="3" t="s">
        <v>64</v>
      </c>
      <c r="F3515" s="3" t="s">
        <v>1042</v>
      </c>
      <c r="G3515" s="3" t="s">
        <v>3288</v>
      </c>
      <c r="H3515" s="5">
        <v>1776</v>
      </c>
      <c r="I3515" s="2">
        <v>3</v>
      </c>
      <c r="J3515" s="2">
        <v>2</v>
      </c>
      <c r="K3515" s="2">
        <v>5.5500000000000001E-2</v>
      </c>
      <c r="L3515" s="18" t="str">
        <f>VLOOKUP(F3515,'BD customers'!$1:$1048576,2,FALSE)</f>
        <v>Helen Wasserman</v>
      </c>
      <c r="M3515" s="2">
        <f>MATCH(orders[[#This Row],[Product ID]],'BD product'!A:A,0)</f>
        <v>958</v>
      </c>
      <c r="N3515" s="2" t="str" cm="1">
        <f t="array" ref="N3515">INDEX('BD product'!A:D,M3515,2)</f>
        <v>Office Supplies</v>
      </c>
    </row>
    <row r="3516" spans="1:14" x14ac:dyDescent="0.3">
      <c r="A3516" s="3" t="s">
        <v>5542</v>
      </c>
      <c r="B3516" s="4">
        <v>42982</v>
      </c>
      <c r="C3516" s="12" t="str">
        <f t="shared" si="54"/>
        <v>2017/09</v>
      </c>
      <c r="D3516" s="4">
        <v>42984</v>
      </c>
      <c r="E3516" s="3" t="s">
        <v>64</v>
      </c>
      <c r="F3516" s="3" t="s">
        <v>1042</v>
      </c>
      <c r="G3516" s="3" t="s">
        <v>636</v>
      </c>
      <c r="H3516" s="5">
        <v>6912</v>
      </c>
      <c r="I3516" s="2">
        <v>3</v>
      </c>
      <c r="J3516" s="2">
        <v>2</v>
      </c>
      <c r="K3516" s="2">
        <v>8.6400000000000005E-2</v>
      </c>
      <c r="L3516" s="18" t="str">
        <f>VLOOKUP(F3516,'BD customers'!$1:$1048576,2,FALSE)</f>
        <v>Helen Wasserman</v>
      </c>
      <c r="M3516" s="2">
        <f>MATCH(orders[[#This Row],[Product ID]],'BD product'!A:A,0)</f>
        <v>132</v>
      </c>
      <c r="N3516" s="2" t="str" cm="1">
        <f t="array" ref="N3516">INDEX('BD product'!A:D,M3516,2)</f>
        <v>Office Supplies</v>
      </c>
    </row>
    <row r="3517" spans="1:14" x14ac:dyDescent="0.3">
      <c r="A3517" s="3" t="s">
        <v>5545</v>
      </c>
      <c r="B3517" s="4">
        <v>42724</v>
      </c>
      <c r="C3517" s="12" t="str">
        <f t="shared" si="54"/>
        <v>2016/12</v>
      </c>
      <c r="D3517" s="4">
        <v>42728</v>
      </c>
      <c r="E3517" s="3" t="s">
        <v>21</v>
      </c>
      <c r="F3517" s="3" t="s">
        <v>3993</v>
      </c>
      <c r="G3517" s="3" t="s">
        <v>819</v>
      </c>
      <c r="H3517" s="5">
        <v>663</v>
      </c>
      <c r="I3517" s="2">
        <v>3</v>
      </c>
      <c r="J3517" s="2">
        <v>0</v>
      </c>
      <c r="K3517" s="2">
        <v>0.8619</v>
      </c>
      <c r="L3517" s="18" t="str">
        <f>VLOOKUP(F3517,'BD customers'!$1:$1048576,2,FALSE)</f>
        <v>Stuart Calhoun</v>
      </c>
      <c r="M3517" s="2">
        <f>MATCH(orders[[#This Row],[Product ID]],'BD product'!A:A,0)</f>
        <v>178</v>
      </c>
      <c r="N3517" s="2" t="str" cm="1">
        <f t="array" ref="N3517">INDEX('BD product'!A:D,M3517,2)</f>
        <v>Technology</v>
      </c>
    </row>
    <row r="3518" spans="1:14" x14ac:dyDescent="0.3">
      <c r="A3518" s="3" t="s">
        <v>5546</v>
      </c>
      <c r="B3518" s="4">
        <v>42591</v>
      </c>
      <c r="C3518" s="12" t="str">
        <f t="shared" si="54"/>
        <v>2016/08</v>
      </c>
      <c r="D3518" s="4">
        <v>42594</v>
      </c>
      <c r="E3518" s="3" t="s">
        <v>64</v>
      </c>
      <c r="F3518" s="3" t="s">
        <v>427</v>
      </c>
      <c r="G3518" s="3" t="s">
        <v>3427</v>
      </c>
      <c r="H3518" s="5">
        <v>30816</v>
      </c>
      <c r="I3518" s="2">
        <v>9</v>
      </c>
      <c r="J3518" s="2">
        <v>2</v>
      </c>
      <c r="K3518" s="2">
        <v>9.6299999999999997E-2</v>
      </c>
      <c r="L3518" s="18" t="str">
        <f>VLOOKUP(F3518,'BD customers'!$1:$1048576,2,FALSE)</f>
        <v>Helen Andreada</v>
      </c>
      <c r="M3518" s="2">
        <f>MATCH(orders[[#This Row],[Product ID]],'BD product'!A:A,0)</f>
        <v>1014</v>
      </c>
      <c r="N3518" s="2" t="str" cm="1">
        <f t="array" ref="N3518">INDEX('BD product'!A:D,M3518,2)</f>
        <v>Office Supplies</v>
      </c>
    </row>
    <row r="3519" spans="1:14" x14ac:dyDescent="0.3">
      <c r="A3519" s="3" t="s">
        <v>5546</v>
      </c>
      <c r="B3519" s="4">
        <v>42591</v>
      </c>
      <c r="C3519" s="12" t="str">
        <f t="shared" si="54"/>
        <v>2016/08</v>
      </c>
      <c r="D3519" s="4">
        <v>42594</v>
      </c>
      <c r="E3519" s="3" t="s">
        <v>64</v>
      </c>
      <c r="F3519" s="3" t="s">
        <v>427</v>
      </c>
      <c r="G3519" s="3" t="s">
        <v>5168</v>
      </c>
      <c r="H3519" s="5">
        <v>44784</v>
      </c>
      <c r="I3519" s="2">
        <v>2</v>
      </c>
      <c r="J3519" s="2">
        <v>2</v>
      </c>
      <c r="K3519" s="2">
        <v>4.4783999999999997</v>
      </c>
      <c r="L3519" s="18" t="str">
        <f>VLOOKUP(F3519,'BD customers'!$1:$1048576,2,FALSE)</f>
        <v>Helen Andreada</v>
      </c>
      <c r="M3519" s="2">
        <f>MATCH(orders[[#This Row],[Product ID]],'BD product'!A:A,0)</f>
        <v>1482</v>
      </c>
      <c r="N3519" s="2" t="str" cm="1">
        <f t="array" ref="N3519">INDEX('BD product'!A:D,M3519,2)</f>
        <v>Technology</v>
      </c>
    </row>
    <row r="3520" spans="1:14" x14ac:dyDescent="0.3">
      <c r="A3520" s="3" t="s">
        <v>5546</v>
      </c>
      <c r="B3520" s="4">
        <v>42591</v>
      </c>
      <c r="C3520" s="12" t="str">
        <f t="shared" si="54"/>
        <v>2016/08</v>
      </c>
      <c r="D3520" s="4">
        <v>42594</v>
      </c>
      <c r="E3520" s="3" t="s">
        <v>64</v>
      </c>
      <c r="F3520" s="3" t="s">
        <v>427</v>
      </c>
      <c r="G3520" s="3" t="s">
        <v>745</v>
      </c>
      <c r="H3520" s="5">
        <v>569536</v>
      </c>
      <c r="I3520" s="2">
        <v>4</v>
      </c>
      <c r="J3520" s="2">
        <v>2</v>
      </c>
      <c r="K3520" s="2">
        <v>64.072800000000001</v>
      </c>
      <c r="L3520" s="18" t="str">
        <f>VLOOKUP(F3520,'BD customers'!$1:$1048576,2,FALSE)</f>
        <v>Helen Andreada</v>
      </c>
      <c r="M3520" s="2">
        <f>MATCH(orders[[#This Row],[Product ID]],'BD product'!A:A,0)</f>
        <v>161</v>
      </c>
      <c r="N3520" s="2" t="str" cm="1">
        <f t="array" ref="N3520">INDEX('BD product'!A:D,M3520,2)</f>
        <v>Office Supplies</v>
      </c>
    </row>
    <row r="3521" spans="1:14" x14ac:dyDescent="0.3">
      <c r="A3521" s="3" t="s">
        <v>5547</v>
      </c>
      <c r="B3521" s="4">
        <v>42177</v>
      </c>
      <c r="C3521" s="12" t="str">
        <f t="shared" si="54"/>
        <v>2015/06</v>
      </c>
      <c r="D3521" s="4">
        <v>42180</v>
      </c>
      <c r="E3521" s="3" t="s">
        <v>64</v>
      </c>
      <c r="F3521" s="3" t="s">
        <v>5108</v>
      </c>
      <c r="G3521" s="3" t="s">
        <v>4486</v>
      </c>
      <c r="H3521" s="5">
        <v>796425</v>
      </c>
      <c r="I3521" s="2">
        <v>7</v>
      </c>
      <c r="J3521" s="2">
        <v>5</v>
      </c>
      <c r="K3521" s="2">
        <v>-525.64049999999997</v>
      </c>
      <c r="L3521" s="18" t="str">
        <f>VLOOKUP(F3521,'BD customers'!$1:$1048576,2,FALSE)</f>
        <v>Michael Grace</v>
      </c>
      <c r="M3521" s="2">
        <f>MATCH(orders[[#This Row],[Product ID]],'BD product'!A:A,0)</f>
        <v>1339</v>
      </c>
      <c r="N3521" s="2" t="str" cm="1">
        <f t="array" ref="N3521">INDEX('BD product'!A:D,M3521,2)</f>
        <v>Furniture</v>
      </c>
    </row>
    <row r="3522" spans="1:14" x14ac:dyDescent="0.3">
      <c r="A3522" s="3" t="s">
        <v>5548</v>
      </c>
      <c r="B3522" s="4">
        <v>42104</v>
      </c>
      <c r="C3522" s="12" t="str">
        <f t="shared" ref="C3522:C3585" si="55">TEXT(B3522,"aaaa/mm")</f>
        <v>2015/04</v>
      </c>
      <c r="D3522" s="4">
        <v>42109</v>
      </c>
      <c r="E3522" s="3" t="s">
        <v>21</v>
      </c>
      <c r="F3522" s="3" t="s">
        <v>5133</v>
      </c>
      <c r="G3522" s="3" t="s">
        <v>1599</v>
      </c>
      <c r="H3522" s="5">
        <v>12832</v>
      </c>
      <c r="I3522" s="2">
        <v>2</v>
      </c>
      <c r="J3522" s="2">
        <v>2</v>
      </c>
      <c r="K3522" s="2">
        <v>4.3308</v>
      </c>
      <c r="L3522" s="18" t="str">
        <f>VLOOKUP(F3522,'BD customers'!$1:$1048576,2,FALSE)</f>
        <v>Dario Medina</v>
      </c>
      <c r="M3522" s="2">
        <f>MATCH(orders[[#This Row],[Product ID]],'BD product'!A:A,0)</f>
        <v>387</v>
      </c>
      <c r="N3522" s="2" t="str" cm="1">
        <f t="array" ref="N3522">INDEX('BD product'!A:D,M3522,2)</f>
        <v>Office Supplies</v>
      </c>
    </row>
    <row r="3523" spans="1:14" x14ac:dyDescent="0.3">
      <c r="A3523" s="3" t="s">
        <v>5549</v>
      </c>
      <c r="B3523" s="4">
        <v>42695</v>
      </c>
      <c r="C3523" s="12" t="str">
        <f t="shared" si="55"/>
        <v>2016/11</v>
      </c>
      <c r="D3523" s="4">
        <v>42699</v>
      </c>
      <c r="E3523" s="3" t="s">
        <v>11</v>
      </c>
      <c r="F3523" s="3" t="s">
        <v>4957</v>
      </c>
      <c r="G3523" s="3" t="s">
        <v>1544</v>
      </c>
      <c r="H3523" s="5">
        <v>4046</v>
      </c>
      <c r="I3523" s="2">
        <v>7</v>
      </c>
      <c r="J3523" s="2">
        <v>0</v>
      </c>
      <c r="K3523" s="2">
        <v>19.825399999999998</v>
      </c>
      <c r="L3523" s="18" t="str">
        <f>VLOOKUP(F3523,'BD customers'!$1:$1048576,2,FALSE)</f>
        <v>Denise Monton</v>
      </c>
      <c r="M3523" s="2">
        <f>MATCH(orders[[#This Row],[Product ID]],'BD product'!A:A,0)</f>
        <v>373</v>
      </c>
      <c r="N3523" s="2" t="str" cm="1">
        <f t="array" ref="N3523">INDEX('BD product'!A:D,M3523,2)</f>
        <v>Office Supplies</v>
      </c>
    </row>
    <row r="3524" spans="1:14" x14ac:dyDescent="0.3">
      <c r="A3524" s="3" t="s">
        <v>5549</v>
      </c>
      <c r="B3524" s="4">
        <v>42695</v>
      </c>
      <c r="C3524" s="12" t="str">
        <f t="shared" si="55"/>
        <v>2016/11</v>
      </c>
      <c r="D3524" s="4">
        <v>42699</v>
      </c>
      <c r="E3524" s="3" t="s">
        <v>11</v>
      </c>
      <c r="F3524" s="3" t="s">
        <v>4957</v>
      </c>
      <c r="G3524" s="3" t="s">
        <v>1039</v>
      </c>
      <c r="H3524" s="5">
        <v>40494</v>
      </c>
      <c r="I3524" s="2">
        <v>3</v>
      </c>
      <c r="J3524" s="2">
        <v>0</v>
      </c>
      <c r="K3524" s="2">
        <v>109.3338</v>
      </c>
      <c r="L3524" s="18" t="str">
        <f>VLOOKUP(F3524,'BD customers'!$1:$1048576,2,FALSE)</f>
        <v>Denise Monton</v>
      </c>
      <c r="M3524" s="2">
        <f>MATCH(orders[[#This Row],[Product ID]],'BD product'!A:A,0)</f>
        <v>235</v>
      </c>
      <c r="N3524" s="2" t="str" cm="1">
        <f t="array" ref="N3524">INDEX('BD product'!A:D,M3524,2)</f>
        <v>Technology</v>
      </c>
    </row>
    <row r="3525" spans="1:14" x14ac:dyDescent="0.3">
      <c r="A3525" s="3" t="s">
        <v>5550</v>
      </c>
      <c r="B3525" s="4">
        <v>42618</v>
      </c>
      <c r="C3525" s="12" t="str">
        <f t="shared" si="55"/>
        <v>2016/09</v>
      </c>
      <c r="D3525" s="4">
        <v>42623</v>
      </c>
      <c r="E3525" s="3" t="s">
        <v>21</v>
      </c>
      <c r="F3525" s="3" t="s">
        <v>350</v>
      </c>
      <c r="G3525" s="3" t="s">
        <v>811</v>
      </c>
      <c r="H3525" s="5">
        <v>1160</v>
      </c>
      <c r="I3525" s="2">
        <v>8</v>
      </c>
      <c r="J3525" s="2">
        <v>0</v>
      </c>
      <c r="K3525" s="2">
        <v>2.9000000000000001E-2</v>
      </c>
      <c r="L3525" s="18" t="str">
        <f>VLOOKUP(F3525,'BD customers'!$1:$1048576,2,FALSE)</f>
        <v>Marina Lichtenstein</v>
      </c>
      <c r="M3525" s="2">
        <f>MATCH(orders[[#This Row],[Product ID]],'BD product'!A:A,0)</f>
        <v>176</v>
      </c>
      <c r="N3525" s="2" t="str" cm="1">
        <f t="array" ref="N3525">INDEX('BD product'!A:D,M3525,2)</f>
        <v>Technology</v>
      </c>
    </row>
    <row r="3526" spans="1:14" x14ac:dyDescent="0.3">
      <c r="A3526" s="3" t="s">
        <v>5551</v>
      </c>
      <c r="B3526" s="4">
        <v>42698</v>
      </c>
      <c r="C3526" s="12" t="str">
        <f t="shared" si="55"/>
        <v>2016/11</v>
      </c>
      <c r="D3526" s="4">
        <v>42702</v>
      </c>
      <c r="E3526" s="3" t="s">
        <v>21</v>
      </c>
      <c r="F3526" s="3" t="s">
        <v>4864</v>
      </c>
      <c r="G3526" s="3" t="s">
        <v>5552</v>
      </c>
      <c r="H3526" s="5">
        <v>657552</v>
      </c>
      <c r="I3526" s="2">
        <v>6</v>
      </c>
      <c r="J3526" s="2">
        <v>2</v>
      </c>
      <c r="K3526" s="2">
        <v>49.316400000000002</v>
      </c>
      <c r="L3526" s="18" t="str">
        <f>VLOOKUP(F3526,'BD customers'!$1:$1048576,2,FALSE)</f>
        <v>George Ashbrook</v>
      </c>
      <c r="M3526" s="2">
        <f>MATCH(orders[[#This Row],[Product ID]],'BD product'!A:A,0)</f>
        <v>1548</v>
      </c>
      <c r="N3526" s="2" t="str" cm="1">
        <f t="array" ref="N3526">INDEX('BD product'!A:D,M3526,2)</f>
        <v>Technology</v>
      </c>
    </row>
    <row r="3527" spans="1:14" x14ac:dyDescent="0.3">
      <c r="A3527" s="3" t="s">
        <v>5554</v>
      </c>
      <c r="B3527" s="4">
        <v>43079</v>
      </c>
      <c r="C3527" s="12" t="str">
        <f t="shared" si="55"/>
        <v>2017/12</v>
      </c>
      <c r="D3527" s="4">
        <v>43084</v>
      </c>
      <c r="E3527" s="3" t="s">
        <v>11</v>
      </c>
      <c r="F3527" s="3" t="s">
        <v>5555</v>
      </c>
      <c r="G3527" s="3" t="s">
        <v>2437</v>
      </c>
      <c r="H3527" s="5">
        <v>59997</v>
      </c>
      <c r="I3527" s="2">
        <v>3</v>
      </c>
      <c r="J3527" s="2">
        <v>0</v>
      </c>
      <c r="K3527" s="2">
        <v>257.9871</v>
      </c>
      <c r="L3527" s="18" t="str">
        <f>VLOOKUP(F3527,'BD customers'!$1:$1048576,2,FALSE)</f>
        <v>Stephanie Ulpright</v>
      </c>
      <c r="M3527" s="2">
        <f>MATCH(orders[[#This Row],[Product ID]],'BD product'!A:A,0)</f>
        <v>653</v>
      </c>
      <c r="N3527" s="2" t="str" cm="1">
        <f t="array" ref="N3527">INDEX('BD product'!A:D,M3527,2)</f>
        <v>Technology</v>
      </c>
    </row>
    <row r="3528" spans="1:14" x14ac:dyDescent="0.3">
      <c r="A3528" s="3" t="s">
        <v>5554</v>
      </c>
      <c r="B3528" s="4">
        <v>43079</v>
      </c>
      <c r="C3528" s="12" t="str">
        <f t="shared" si="55"/>
        <v>2017/12</v>
      </c>
      <c r="D3528" s="4">
        <v>43084</v>
      </c>
      <c r="E3528" s="3" t="s">
        <v>11</v>
      </c>
      <c r="F3528" s="3" t="s">
        <v>5555</v>
      </c>
      <c r="G3528" s="3" t="s">
        <v>2820</v>
      </c>
      <c r="H3528" s="5">
        <v>3897</v>
      </c>
      <c r="I3528" s="2">
        <v>3</v>
      </c>
      <c r="J3528" s="2">
        <v>0</v>
      </c>
      <c r="K3528" s="2">
        <v>0.77939999999999998</v>
      </c>
      <c r="L3528" s="18" t="str">
        <f>VLOOKUP(F3528,'BD customers'!$1:$1048576,2,FALSE)</f>
        <v>Stephanie Ulpright</v>
      </c>
      <c r="M3528" s="2">
        <f>MATCH(orders[[#This Row],[Product ID]],'BD product'!A:A,0)</f>
        <v>782</v>
      </c>
      <c r="N3528" s="2" t="str" cm="1">
        <f t="array" ref="N3528">INDEX('BD product'!A:D,M3528,2)</f>
        <v>Technology</v>
      </c>
    </row>
    <row r="3529" spans="1:14" x14ac:dyDescent="0.3">
      <c r="A3529" s="3" t="s">
        <v>5554</v>
      </c>
      <c r="B3529" s="4">
        <v>43079</v>
      </c>
      <c r="C3529" s="12" t="str">
        <f t="shared" si="55"/>
        <v>2017/12</v>
      </c>
      <c r="D3529" s="4">
        <v>43084</v>
      </c>
      <c r="E3529" s="3" t="s">
        <v>11</v>
      </c>
      <c r="F3529" s="3" t="s">
        <v>5555</v>
      </c>
      <c r="G3529" s="3" t="s">
        <v>5556</v>
      </c>
      <c r="H3529" s="5">
        <v>4584</v>
      </c>
      <c r="I3529" s="2">
        <v>8</v>
      </c>
      <c r="J3529" s="2">
        <v>0</v>
      </c>
      <c r="K3529" s="2">
        <v>22.0032</v>
      </c>
      <c r="L3529" s="18" t="str">
        <f>VLOOKUP(F3529,'BD customers'!$1:$1048576,2,FALSE)</f>
        <v>Stephanie Ulpright</v>
      </c>
      <c r="M3529" s="2">
        <f>MATCH(orders[[#This Row],[Product ID]],'BD product'!A:A,0)</f>
        <v>1549</v>
      </c>
      <c r="N3529" s="2" t="str" cm="1">
        <f t="array" ref="N3529">INDEX('BD product'!A:D,M3529,2)</f>
        <v>Office Supplies</v>
      </c>
    </row>
    <row r="3530" spans="1:14" x14ac:dyDescent="0.3">
      <c r="A3530" s="3" t="s">
        <v>5558</v>
      </c>
      <c r="B3530" s="4">
        <v>42545</v>
      </c>
      <c r="C3530" s="12" t="str">
        <f t="shared" si="55"/>
        <v>2016/06</v>
      </c>
      <c r="D3530" s="4">
        <v>42550</v>
      </c>
      <c r="E3530" s="3" t="s">
        <v>21</v>
      </c>
      <c r="F3530" s="3" t="s">
        <v>1922</v>
      </c>
      <c r="G3530" s="3" t="s">
        <v>4662</v>
      </c>
      <c r="H3530" s="5">
        <v>3824</v>
      </c>
      <c r="I3530" s="2">
        <v>4</v>
      </c>
      <c r="J3530" s="2">
        <v>2</v>
      </c>
      <c r="K3530" s="2">
        <v>-9.5600000000000004E-2</v>
      </c>
      <c r="L3530" s="18" t="str">
        <f>VLOOKUP(F3530,'BD customers'!$1:$1048576,2,FALSE)</f>
        <v>Bill Donatelli</v>
      </c>
      <c r="M3530" s="2">
        <f>MATCH(orders[[#This Row],[Product ID]],'BD product'!A:A,0)</f>
        <v>1380</v>
      </c>
      <c r="N3530" s="2" t="str" cm="1">
        <f t="array" ref="N3530">INDEX('BD product'!A:D,M3530,2)</f>
        <v>Technology</v>
      </c>
    </row>
    <row r="3531" spans="1:14" x14ac:dyDescent="0.3">
      <c r="A3531" s="3" t="s">
        <v>5559</v>
      </c>
      <c r="B3531" s="4">
        <v>42264</v>
      </c>
      <c r="C3531" s="12" t="str">
        <f t="shared" si="55"/>
        <v>2015/09</v>
      </c>
      <c r="D3531" s="4">
        <v>42270</v>
      </c>
      <c r="E3531" s="3" t="s">
        <v>21</v>
      </c>
      <c r="F3531" s="3" t="s">
        <v>4245</v>
      </c>
      <c r="G3531" s="3" t="s">
        <v>1903</v>
      </c>
      <c r="H3531" s="5">
        <v>87168</v>
      </c>
      <c r="I3531" s="2">
        <v>3</v>
      </c>
      <c r="J3531" s="2">
        <v>2</v>
      </c>
      <c r="K3531" s="2">
        <v>1.0895999999999999</v>
      </c>
      <c r="L3531" s="18" t="str">
        <f>VLOOKUP(F3531,'BD customers'!$1:$1048576,2,FALSE)</f>
        <v>Denny Blanton</v>
      </c>
      <c r="M3531" s="2">
        <f>MATCH(orders[[#This Row],[Product ID]],'BD product'!A:A,0)</f>
        <v>479</v>
      </c>
      <c r="N3531" s="2" t="str" cm="1">
        <f t="array" ref="N3531">INDEX('BD product'!A:D,M3531,2)</f>
        <v>Technology</v>
      </c>
    </row>
    <row r="3532" spans="1:14" x14ac:dyDescent="0.3">
      <c r="A3532" s="3" t="s">
        <v>5560</v>
      </c>
      <c r="B3532" s="4">
        <v>42509</v>
      </c>
      <c r="C3532" s="12" t="str">
        <f t="shared" si="55"/>
        <v>2016/05</v>
      </c>
      <c r="D3532" s="4">
        <v>42513</v>
      </c>
      <c r="E3532" s="3" t="s">
        <v>21</v>
      </c>
      <c r="F3532" s="3" t="s">
        <v>2753</v>
      </c>
      <c r="G3532" s="3" t="s">
        <v>118</v>
      </c>
      <c r="H3532" s="5">
        <v>214</v>
      </c>
      <c r="I3532" s="2">
        <v>5</v>
      </c>
      <c r="J3532" s="2">
        <v>0</v>
      </c>
      <c r="K3532" s="2">
        <v>0.62060000000000004</v>
      </c>
      <c r="L3532" s="18" t="str">
        <f>VLOOKUP(F3532,'BD customers'!$1:$1048576,2,FALSE)</f>
        <v>Roy Phan</v>
      </c>
      <c r="M3532" s="2">
        <f>MATCH(orders[[#This Row],[Product ID]],'BD product'!A:A,0)</f>
        <v>20</v>
      </c>
      <c r="N3532" s="2" t="str" cm="1">
        <f t="array" ref="N3532">INDEX('BD product'!A:D,M3532,2)</f>
        <v>Office Supplies</v>
      </c>
    </row>
    <row r="3533" spans="1:14" x14ac:dyDescent="0.3">
      <c r="A3533" s="3" t="s">
        <v>5561</v>
      </c>
      <c r="B3533" s="4">
        <v>42518</v>
      </c>
      <c r="C3533" s="12" t="str">
        <f t="shared" si="55"/>
        <v>2016/05</v>
      </c>
      <c r="D3533" s="4">
        <v>42518</v>
      </c>
      <c r="E3533" s="3" t="s">
        <v>41</v>
      </c>
      <c r="F3533" s="3" t="s">
        <v>3884</v>
      </c>
      <c r="G3533" s="3" t="s">
        <v>646</v>
      </c>
      <c r="H3533" s="5">
        <v>549</v>
      </c>
      <c r="I3533" s="2">
        <v>5</v>
      </c>
      <c r="J3533" s="2">
        <v>0</v>
      </c>
      <c r="K3533" s="2">
        <v>1.5371999999999999</v>
      </c>
      <c r="L3533" s="18" t="str">
        <f>VLOOKUP(F3533,'BD customers'!$1:$1048576,2,FALSE)</f>
        <v>Edward Hooks</v>
      </c>
      <c r="M3533" s="2">
        <f>MATCH(orders[[#This Row],[Product ID]],'BD product'!A:A,0)</f>
        <v>135</v>
      </c>
      <c r="N3533" s="2" t="str" cm="1">
        <f t="array" ref="N3533">INDEX('BD product'!A:D,M3533,2)</f>
        <v>Office Supplies</v>
      </c>
    </row>
    <row r="3534" spans="1:14" x14ac:dyDescent="0.3">
      <c r="A3534" s="3" t="s">
        <v>5562</v>
      </c>
      <c r="B3534" s="4">
        <v>41747</v>
      </c>
      <c r="C3534" s="12" t="str">
        <f t="shared" si="55"/>
        <v>2014/04</v>
      </c>
      <c r="D3534" s="4">
        <v>41752</v>
      </c>
      <c r="E3534" s="3" t="s">
        <v>21</v>
      </c>
      <c r="F3534" s="3" t="s">
        <v>1327</v>
      </c>
      <c r="G3534" s="3" t="s">
        <v>5563</v>
      </c>
      <c r="H3534" s="5">
        <v>287968</v>
      </c>
      <c r="I3534" s="2">
        <v>4</v>
      </c>
      <c r="J3534" s="2">
        <v>2</v>
      </c>
      <c r="K3534" s="2">
        <v>97.1892</v>
      </c>
      <c r="L3534" s="18" t="str">
        <f>VLOOKUP(F3534,'BD customers'!$1:$1048576,2,FALSE)</f>
        <v>John Lee</v>
      </c>
      <c r="M3534" s="2">
        <f>MATCH(orders[[#This Row],[Product ID]],'BD product'!A:A,0)</f>
        <v>1550</v>
      </c>
      <c r="N3534" s="2" t="str" cm="1">
        <f t="array" ref="N3534">INDEX('BD product'!A:D,M3534,2)</f>
        <v>Technology</v>
      </c>
    </row>
    <row r="3535" spans="1:14" x14ac:dyDescent="0.3">
      <c r="A3535" s="3" t="s">
        <v>5562</v>
      </c>
      <c r="B3535" s="4">
        <v>41747</v>
      </c>
      <c r="C3535" s="12" t="str">
        <f t="shared" si="55"/>
        <v>2014/04</v>
      </c>
      <c r="D3535" s="4">
        <v>41752</v>
      </c>
      <c r="E3535" s="3" t="s">
        <v>21</v>
      </c>
      <c r="F3535" s="3" t="s">
        <v>1327</v>
      </c>
      <c r="G3535" s="3" t="s">
        <v>2970</v>
      </c>
      <c r="H3535" s="5">
        <v>1312</v>
      </c>
      <c r="I3535" s="2">
        <v>4</v>
      </c>
      <c r="J3535" s="2">
        <v>0</v>
      </c>
      <c r="K3535" s="2">
        <v>3.8048000000000002</v>
      </c>
      <c r="L3535" s="18" t="str">
        <f>VLOOKUP(F3535,'BD customers'!$1:$1048576,2,FALSE)</f>
        <v>John Lee</v>
      </c>
      <c r="M3535" s="2">
        <f>MATCH(orders[[#This Row],[Product ID]],'BD product'!A:A,0)</f>
        <v>838</v>
      </c>
      <c r="N3535" s="2" t="str" cm="1">
        <f t="array" ref="N3535">INDEX('BD product'!A:D,M3535,2)</f>
        <v>Office Supplies</v>
      </c>
    </row>
    <row r="3536" spans="1:14" x14ac:dyDescent="0.3">
      <c r="A3536" s="3" t="s">
        <v>5562</v>
      </c>
      <c r="B3536" s="4">
        <v>41747</v>
      </c>
      <c r="C3536" s="12" t="str">
        <f t="shared" si="55"/>
        <v>2014/04</v>
      </c>
      <c r="D3536" s="4">
        <v>41752</v>
      </c>
      <c r="E3536" s="3" t="s">
        <v>21</v>
      </c>
      <c r="F3536" s="3" t="s">
        <v>1327</v>
      </c>
      <c r="G3536" s="3" t="s">
        <v>5499</v>
      </c>
      <c r="H3536" s="5">
        <v>1075</v>
      </c>
      <c r="I3536" s="2">
        <v>5</v>
      </c>
      <c r="J3536" s="2">
        <v>0</v>
      </c>
      <c r="K3536" s="2">
        <v>3.5474999999999999</v>
      </c>
      <c r="L3536" s="18" t="str">
        <f>VLOOKUP(F3536,'BD customers'!$1:$1048576,2,FALSE)</f>
        <v>John Lee</v>
      </c>
      <c r="M3536" s="2">
        <f>MATCH(orders[[#This Row],[Product ID]],'BD product'!A:A,0)</f>
        <v>1541</v>
      </c>
      <c r="N3536" s="2" t="str" cm="1">
        <f t="array" ref="N3536">INDEX('BD product'!A:D,M3536,2)</f>
        <v>Office Supplies</v>
      </c>
    </row>
    <row r="3537" spans="1:14" x14ac:dyDescent="0.3">
      <c r="A3537" s="3" t="s">
        <v>5562</v>
      </c>
      <c r="B3537" s="4">
        <v>41747</v>
      </c>
      <c r="C3537" s="12" t="str">
        <f t="shared" si="55"/>
        <v>2014/04</v>
      </c>
      <c r="D3537" s="4">
        <v>41752</v>
      </c>
      <c r="E3537" s="3" t="s">
        <v>21</v>
      </c>
      <c r="F3537" s="3" t="s">
        <v>1327</v>
      </c>
      <c r="G3537" s="3" t="s">
        <v>898</v>
      </c>
      <c r="H3537" s="5">
        <v>1162</v>
      </c>
      <c r="I3537" s="2">
        <v>2</v>
      </c>
      <c r="J3537" s="2">
        <v>0</v>
      </c>
      <c r="K3537" s="2">
        <v>3.6021999999999998</v>
      </c>
      <c r="L3537" s="18" t="str">
        <f>VLOOKUP(F3537,'BD customers'!$1:$1048576,2,FALSE)</f>
        <v>John Lee</v>
      </c>
      <c r="M3537" s="2">
        <f>MATCH(orders[[#This Row],[Product ID]],'BD product'!A:A,0)</f>
        <v>197</v>
      </c>
      <c r="N3537" s="2" t="str" cm="1">
        <f t="array" ref="N3537">INDEX('BD product'!A:D,M3537,2)</f>
        <v>Office Supplies</v>
      </c>
    </row>
    <row r="3538" spans="1:14" x14ac:dyDescent="0.3">
      <c r="A3538" s="3" t="s">
        <v>5565</v>
      </c>
      <c r="B3538" s="4">
        <v>42538</v>
      </c>
      <c r="C3538" s="12" t="str">
        <f t="shared" si="55"/>
        <v>2016/06</v>
      </c>
      <c r="D3538" s="4">
        <v>42541</v>
      </c>
      <c r="E3538" s="3" t="s">
        <v>11</v>
      </c>
      <c r="F3538" s="3" t="s">
        <v>2095</v>
      </c>
      <c r="G3538" s="3" t="s">
        <v>3481</v>
      </c>
      <c r="H3538" s="5">
        <v>4074</v>
      </c>
      <c r="I3538" s="2">
        <v>3</v>
      </c>
      <c r="J3538" s="2">
        <v>0</v>
      </c>
      <c r="K3538" s="2">
        <v>0.40739999999999998</v>
      </c>
      <c r="L3538" s="18" t="str">
        <f>VLOOKUP(F3538,'BD customers'!$1:$1048576,2,FALSE)</f>
        <v>Fred McMath</v>
      </c>
      <c r="M3538" s="2">
        <f>MATCH(orders[[#This Row],[Product ID]],'BD product'!A:A,0)</f>
        <v>1035</v>
      </c>
      <c r="N3538" s="2" t="str" cm="1">
        <f t="array" ref="N3538">INDEX('BD product'!A:D,M3538,2)</f>
        <v>Office Supplies</v>
      </c>
    </row>
    <row r="3539" spans="1:14" x14ac:dyDescent="0.3">
      <c r="A3539" s="3" t="s">
        <v>5566</v>
      </c>
      <c r="B3539" s="4">
        <v>41768</v>
      </c>
      <c r="C3539" s="12" t="str">
        <f t="shared" si="55"/>
        <v>2014/05</v>
      </c>
      <c r="D3539" s="4">
        <v>41768</v>
      </c>
      <c r="E3539" s="3" t="s">
        <v>41</v>
      </c>
      <c r="F3539" s="3" t="s">
        <v>734</v>
      </c>
      <c r="G3539" s="3" t="s">
        <v>110</v>
      </c>
      <c r="H3539" s="5">
        <v>8325</v>
      </c>
      <c r="I3539" s="2">
        <v>3</v>
      </c>
      <c r="J3539" s="2">
        <v>0</v>
      </c>
      <c r="K3539" s="2">
        <v>1.4984999999999999</v>
      </c>
      <c r="L3539" s="18" t="str">
        <f>VLOOKUP(F3539,'BD customers'!$1:$1048576,2,FALSE)</f>
        <v>Sean Braxton</v>
      </c>
      <c r="M3539" s="2">
        <f>MATCH(orders[[#This Row],[Product ID]],'BD product'!A:A,0)</f>
        <v>19</v>
      </c>
      <c r="N3539" s="2" t="str" cm="1">
        <f t="array" ref="N3539">INDEX('BD product'!A:D,M3539,2)</f>
        <v>Office Supplies</v>
      </c>
    </row>
    <row r="3540" spans="1:14" x14ac:dyDescent="0.3">
      <c r="A3540" s="3" t="s">
        <v>5566</v>
      </c>
      <c r="B3540" s="4">
        <v>41768</v>
      </c>
      <c r="C3540" s="12" t="str">
        <f t="shared" si="55"/>
        <v>2014/05</v>
      </c>
      <c r="D3540" s="4">
        <v>41768</v>
      </c>
      <c r="E3540" s="3" t="s">
        <v>41</v>
      </c>
      <c r="F3540" s="3" t="s">
        <v>734</v>
      </c>
      <c r="G3540" s="3" t="s">
        <v>3503</v>
      </c>
      <c r="H3540" s="5">
        <v>945</v>
      </c>
      <c r="I3540" s="2">
        <v>3</v>
      </c>
      <c r="J3540" s="2">
        <v>0</v>
      </c>
      <c r="K3540" s="2">
        <v>0.4536</v>
      </c>
      <c r="L3540" s="18" t="str">
        <f>VLOOKUP(F3540,'BD customers'!$1:$1048576,2,FALSE)</f>
        <v>Sean Braxton</v>
      </c>
      <c r="M3540" s="2">
        <f>MATCH(orders[[#This Row],[Product ID]],'BD product'!A:A,0)</f>
        <v>1044</v>
      </c>
      <c r="N3540" s="2" t="str" cm="1">
        <f t="array" ref="N3540">INDEX('BD product'!A:D,M3540,2)</f>
        <v>Office Supplies</v>
      </c>
    </row>
    <row r="3541" spans="1:14" x14ac:dyDescent="0.3">
      <c r="A3541" s="3" t="s">
        <v>5566</v>
      </c>
      <c r="B3541" s="4">
        <v>41768</v>
      </c>
      <c r="C3541" s="12" t="str">
        <f t="shared" si="55"/>
        <v>2014/05</v>
      </c>
      <c r="D3541" s="4">
        <v>41768</v>
      </c>
      <c r="E3541" s="3" t="s">
        <v>41</v>
      </c>
      <c r="F3541" s="3" t="s">
        <v>734</v>
      </c>
      <c r="G3541" s="3" t="s">
        <v>3418</v>
      </c>
      <c r="H3541" s="5">
        <v>2065</v>
      </c>
      <c r="I3541" s="2">
        <v>5</v>
      </c>
      <c r="J3541" s="2">
        <v>0</v>
      </c>
      <c r="K3541" s="2">
        <v>0.94989999999999997</v>
      </c>
      <c r="L3541" s="18" t="str">
        <f>VLOOKUP(F3541,'BD customers'!$1:$1048576,2,FALSE)</f>
        <v>Sean Braxton</v>
      </c>
      <c r="M3541" s="2">
        <f>MATCH(orders[[#This Row],[Product ID]],'BD product'!A:A,0)</f>
        <v>1010</v>
      </c>
      <c r="N3541" s="2" t="str" cm="1">
        <f t="array" ref="N3541">INDEX('BD product'!A:D,M3541,2)</f>
        <v>Office Supplies</v>
      </c>
    </row>
    <row r="3542" spans="1:14" x14ac:dyDescent="0.3">
      <c r="A3542" s="3" t="s">
        <v>5566</v>
      </c>
      <c r="B3542" s="4">
        <v>41768</v>
      </c>
      <c r="C3542" s="12" t="str">
        <f t="shared" si="55"/>
        <v>2014/05</v>
      </c>
      <c r="D3542" s="4">
        <v>41768</v>
      </c>
      <c r="E3542" s="3" t="s">
        <v>41</v>
      </c>
      <c r="F3542" s="3" t="s">
        <v>734</v>
      </c>
      <c r="G3542" s="3" t="s">
        <v>3586</v>
      </c>
      <c r="H3542" s="5">
        <v>4536</v>
      </c>
      <c r="I3542" s="2">
        <v>7</v>
      </c>
      <c r="J3542" s="2">
        <v>0</v>
      </c>
      <c r="K3542" s="2">
        <v>21.7728</v>
      </c>
      <c r="L3542" s="18" t="str">
        <f>VLOOKUP(F3542,'BD customers'!$1:$1048576,2,FALSE)</f>
        <v>Sean Braxton</v>
      </c>
      <c r="M3542" s="2">
        <f>MATCH(orders[[#This Row],[Product ID]],'BD product'!A:A,0)</f>
        <v>1078</v>
      </c>
      <c r="N3542" s="2" t="str" cm="1">
        <f t="array" ref="N3542">INDEX('BD product'!A:D,M3542,2)</f>
        <v>Office Supplies</v>
      </c>
    </row>
    <row r="3543" spans="1:14" x14ac:dyDescent="0.3">
      <c r="A3543" s="3" t="s">
        <v>5567</v>
      </c>
      <c r="B3543" s="4">
        <v>42631</v>
      </c>
      <c r="C3543" s="12" t="str">
        <f t="shared" si="55"/>
        <v>2016/09</v>
      </c>
      <c r="D3543" s="4">
        <v>42633</v>
      </c>
      <c r="E3543" s="3" t="s">
        <v>64</v>
      </c>
      <c r="F3543" s="3" t="s">
        <v>2064</v>
      </c>
      <c r="G3543" s="3" t="s">
        <v>4532</v>
      </c>
      <c r="H3543" s="5">
        <v>5352</v>
      </c>
      <c r="I3543" s="2">
        <v>3</v>
      </c>
      <c r="J3543" s="2">
        <v>2</v>
      </c>
      <c r="K3543" s="2">
        <v>1.6055999999999999</v>
      </c>
      <c r="L3543" s="18" t="str">
        <f>VLOOKUP(F3543,'BD customers'!$1:$1048576,2,FALSE)</f>
        <v>Seth Vernon</v>
      </c>
      <c r="M3543" s="2">
        <f>MATCH(orders[[#This Row],[Product ID]],'BD product'!A:A,0)</f>
        <v>1350</v>
      </c>
      <c r="N3543" s="2" t="str" cm="1">
        <f t="array" ref="N3543">INDEX('BD product'!A:D,M3543,2)</f>
        <v>Furniture</v>
      </c>
    </row>
    <row r="3544" spans="1:14" x14ac:dyDescent="0.3">
      <c r="A3544" s="3" t="s">
        <v>5567</v>
      </c>
      <c r="B3544" s="4">
        <v>42631</v>
      </c>
      <c r="C3544" s="12" t="str">
        <f t="shared" si="55"/>
        <v>2016/09</v>
      </c>
      <c r="D3544" s="4">
        <v>42633</v>
      </c>
      <c r="E3544" s="3" t="s">
        <v>64</v>
      </c>
      <c r="F3544" s="3" t="s">
        <v>2064</v>
      </c>
      <c r="G3544" s="3" t="s">
        <v>1890</v>
      </c>
      <c r="H3544" s="5">
        <v>99372</v>
      </c>
      <c r="I3544" s="2">
        <v>2</v>
      </c>
      <c r="J3544" s="2">
        <v>3</v>
      </c>
      <c r="K3544" s="2">
        <v>-0.70979999999999999</v>
      </c>
      <c r="L3544" s="18" t="str">
        <f>VLOOKUP(F3544,'BD customers'!$1:$1048576,2,FALSE)</f>
        <v>Seth Vernon</v>
      </c>
      <c r="M3544" s="2">
        <f>MATCH(orders[[#This Row],[Product ID]],'BD product'!A:A,0)</f>
        <v>476</v>
      </c>
      <c r="N3544" s="2" t="str" cm="1">
        <f t="array" ref="N3544">INDEX('BD product'!A:D,M3544,2)</f>
        <v>Furniture</v>
      </c>
    </row>
    <row r="3545" spans="1:14" x14ac:dyDescent="0.3">
      <c r="A3545" s="3" t="s">
        <v>5567</v>
      </c>
      <c r="B3545" s="4">
        <v>42631</v>
      </c>
      <c r="C3545" s="12" t="str">
        <f t="shared" si="55"/>
        <v>2016/09</v>
      </c>
      <c r="D3545" s="4">
        <v>42633</v>
      </c>
      <c r="E3545" s="3" t="s">
        <v>64</v>
      </c>
      <c r="F3545" s="3" t="s">
        <v>2064</v>
      </c>
      <c r="G3545" s="3" t="s">
        <v>3974</v>
      </c>
      <c r="H3545" s="5">
        <v>2672</v>
      </c>
      <c r="I3545" s="2">
        <v>1</v>
      </c>
      <c r="J3545" s="2">
        <v>2</v>
      </c>
      <c r="K3545" s="2">
        <v>0.3674</v>
      </c>
      <c r="L3545" s="18" t="str">
        <f>VLOOKUP(F3545,'BD customers'!$1:$1048576,2,FALSE)</f>
        <v>Seth Vernon</v>
      </c>
      <c r="M3545" s="2">
        <f>MATCH(orders[[#This Row],[Product ID]],'BD product'!A:A,0)</f>
        <v>1218</v>
      </c>
      <c r="N3545" s="2" t="str" cm="1">
        <f t="array" ref="N3545">INDEX('BD product'!A:D,M3545,2)</f>
        <v>Office Supplies</v>
      </c>
    </row>
    <row r="3546" spans="1:14" x14ac:dyDescent="0.3">
      <c r="A3546" s="3" t="s">
        <v>5568</v>
      </c>
      <c r="B3546" s="4">
        <v>43092</v>
      </c>
      <c r="C3546" s="12" t="str">
        <f t="shared" si="55"/>
        <v>2017/12</v>
      </c>
      <c r="D3546" s="4">
        <v>43094</v>
      </c>
      <c r="E3546" s="3" t="s">
        <v>11</v>
      </c>
      <c r="F3546" s="3" t="s">
        <v>1680</v>
      </c>
      <c r="G3546" s="3" t="s">
        <v>3539</v>
      </c>
      <c r="H3546" s="5">
        <v>28672</v>
      </c>
      <c r="I3546" s="2">
        <v>8</v>
      </c>
      <c r="J3546" s="2">
        <v>2</v>
      </c>
      <c r="K3546" s="2">
        <v>10.393599999999999</v>
      </c>
      <c r="L3546" s="18" t="str">
        <f>VLOOKUP(F3546,'BD customers'!$1:$1048576,2,FALSE)</f>
        <v>Michael Moore</v>
      </c>
      <c r="M3546" s="2">
        <f>MATCH(orders[[#This Row],[Product ID]],'BD product'!A:A,0)</f>
        <v>1058</v>
      </c>
      <c r="N3546" s="2" t="str" cm="1">
        <f t="array" ref="N3546">INDEX('BD product'!A:D,M3546,2)</f>
        <v>Office Supplies</v>
      </c>
    </row>
    <row r="3547" spans="1:14" x14ac:dyDescent="0.3">
      <c r="A3547" s="3" t="s">
        <v>5568</v>
      </c>
      <c r="B3547" s="4">
        <v>43092</v>
      </c>
      <c r="C3547" s="12" t="str">
        <f t="shared" si="55"/>
        <v>2017/12</v>
      </c>
      <c r="D3547" s="4">
        <v>43094</v>
      </c>
      <c r="E3547" s="3" t="s">
        <v>11</v>
      </c>
      <c r="F3547" s="3" t="s">
        <v>1680</v>
      </c>
      <c r="G3547" s="3" t="s">
        <v>5569</v>
      </c>
      <c r="H3547" s="5">
        <v>29312</v>
      </c>
      <c r="I3547" s="2">
        <v>8</v>
      </c>
      <c r="J3547" s="2">
        <v>8</v>
      </c>
      <c r="K3547" s="2">
        <v>-74.745599999999996</v>
      </c>
      <c r="L3547" s="18" t="str">
        <f>VLOOKUP(F3547,'BD customers'!$1:$1048576,2,FALSE)</f>
        <v>Michael Moore</v>
      </c>
      <c r="M3547" s="2">
        <f>MATCH(orders[[#This Row],[Product ID]],'BD product'!A:A,0)</f>
        <v>1551</v>
      </c>
      <c r="N3547" s="2" t="str" cm="1">
        <f t="array" ref="N3547">INDEX('BD product'!A:D,M3547,2)</f>
        <v>Office Supplies</v>
      </c>
    </row>
    <row r="3548" spans="1:14" x14ac:dyDescent="0.3">
      <c r="A3548" s="3" t="s">
        <v>5571</v>
      </c>
      <c r="B3548" s="4">
        <v>43038</v>
      </c>
      <c r="C3548" s="12" t="str">
        <f t="shared" si="55"/>
        <v>2017/10</v>
      </c>
      <c r="D3548" s="4">
        <v>43040</v>
      </c>
      <c r="E3548" s="3" t="s">
        <v>64</v>
      </c>
      <c r="F3548" s="3" t="s">
        <v>2258</v>
      </c>
      <c r="G3548" s="3" t="s">
        <v>1852</v>
      </c>
      <c r="H3548" s="5">
        <v>10598</v>
      </c>
      <c r="I3548" s="2">
        <v>7</v>
      </c>
      <c r="J3548" s="2">
        <v>0</v>
      </c>
      <c r="K3548" s="2">
        <v>4.2392000000000003</v>
      </c>
      <c r="L3548" s="18" t="str">
        <f>VLOOKUP(F3548,'BD customers'!$1:$1048576,2,FALSE)</f>
        <v>Ross DeVincentis</v>
      </c>
      <c r="M3548" s="2">
        <f>MATCH(orders[[#This Row],[Product ID]],'BD product'!A:A,0)</f>
        <v>466</v>
      </c>
      <c r="N3548" s="2" t="str" cm="1">
        <f t="array" ref="N3548">INDEX('BD product'!A:D,M3548,2)</f>
        <v>Office Supplies</v>
      </c>
    </row>
    <row r="3549" spans="1:14" x14ac:dyDescent="0.3">
      <c r="A3549" s="3" t="s">
        <v>5571</v>
      </c>
      <c r="B3549" s="4">
        <v>43038</v>
      </c>
      <c r="C3549" s="12" t="str">
        <f t="shared" si="55"/>
        <v>2017/10</v>
      </c>
      <c r="D3549" s="4">
        <v>43040</v>
      </c>
      <c r="E3549" s="3" t="s">
        <v>64</v>
      </c>
      <c r="F3549" s="3" t="s">
        <v>2258</v>
      </c>
      <c r="G3549" s="3" t="s">
        <v>1489</v>
      </c>
      <c r="H3549" s="5">
        <v>3506</v>
      </c>
      <c r="I3549" s="2">
        <v>2</v>
      </c>
      <c r="J3549" s="2">
        <v>0</v>
      </c>
      <c r="K3549" s="2">
        <v>1.0518000000000001</v>
      </c>
      <c r="L3549" s="18" t="str">
        <f>VLOOKUP(F3549,'BD customers'!$1:$1048576,2,FALSE)</f>
        <v>Ross DeVincentis</v>
      </c>
      <c r="M3549" s="2">
        <f>MATCH(orders[[#This Row],[Product ID]],'BD product'!A:A,0)</f>
        <v>356</v>
      </c>
      <c r="N3549" s="2" t="str" cm="1">
        <f t="array" ref="N3549">INDEX('BD product'!A:D,M3549,2)</f>
        <v>Office Supplies</v>
      </c>
    </row>
    <row r="3550" spans="1:14" x14ac:dyDescent="0.3">
      <c r="A3550" s="3" t="s">
        <v>5571</v>
      </c>
      <c r="B3550" s="4">
        <v>43038</v>
      </c>
      <c r="C3550" s="12" t="str">
        <f t="shared" si="55"/>
        <v>2017/10</v>
      </c>
      <c r="D3550" s="4">
        <v>43040</v>
      </c>
      <c r="E3550" s="3" t="s">
        <v>64</v>
      </c>
      <c r="F3550" s="3" t="s">
        <v>2258</v>
      </c>
      <c r="G3550" s="3" t="s">
        <v>4222</v>
      </c>
      <c r="H3550" s="5">
        <v>3394</v>
      </c>
      <c r="I3550" s="2">
        <v>1</v>
      </c>
      <c r="J3550" s="2">
        <v>0</v>
      </c>
      <c r="K3550" s="2">
        <v>9.1638000000000002</v>
      </c>
      <c r="L3550" s="18" t="str">
        <f>VLOOKUP(F3550,'BD customers'!$1:$1048576,2,FALSE)</f>
        <v>Ross DeVincentis</v>
      </c>
      <c r="M3550" s="2">
        <f>MATCH(orders[[#This Row],[Product ID]],'BD product'!A:A,0)</f>
        <v>1274</v>
      </c>
      <c r="N3550" s="2" t="str" cm="1">
        <f t="array" ref="N3550">INDEX('BD product'!A:D,M3550,2)</f>
        <v>Furniture</v>
      </c>
    </row>
    <row r="3551" spans="1:14" x14ac:dyDescent="0.3">
      <c r="A3551" s="3" t="s">
        <v>5571</v>
      </c>
      <c r="B3551" s="4">
        <v>43038</v>
      </c>
      <c r="C3551" s="12" t="str">
        <f t="shared" si="55"/>
        <v>2017/10</v>
      </c>
      <c r="D3551" s="4">
        <v>43040</v>
      </c>
      <c r="E3551" s="3" t="s">
        <v>64</v>
      </c>
      <c r="F3551" s="3" t="s">
        <v>2258</v>
      </c>
      <c r="G3551" s="3" t="s">
        <v>5572</v>
      </c>
      <c r="H3551" s="5">
        <v>300</v>
      </c>
      <c r="I3551" s="2">
        <v>8</v>
      </c>
      <c r="J3551" s="2">
        <v>0</v>
      </c>
      <c r="K3551" s="2">
        <v>1.44E-2</v>
      </c>
      <c r="L3551" s="18" t="str">
        <f>VLOOKUP(F3551,'BD customers'!$1:$1048576,2,FALSE)</f>
        <v>Ross DeVincentis</v>
      </c>
      <c r="M3551" s="2">
        <f>MATCH(orders[[#This Row],[Product ID]],'BD product'!A:A,0)</f>
        <v>1552</v>
      </c>
      <c r="N3551" s="2" t="str" cm="1">
        <f t="array" ref="N3551">INDEX('BD product'!A:D,M3551,2)</f>
        <v>Office Supplies</v>
      </c>
    </row>
    <row r="3552" spans="1:14" x14ac:dyDescent="0.3">
      <c r="A3552" s="3" t="s">
        <v>5574</v>
      </c>
      <c r="B3552" s="4">
        <v>42458</v>
      </c>
      <c r="C3552" s="12" t="str">
        <f t="shared" si="55"/>
        <v>2016/03</v>
      </c>
      <c r="D3552" s="4">
        <v>42462</v>
      </c>
      <c r="E3552" s="3" t="s">
        <v>11</v>
      </c>
      <c r="F3552" s="3" t="s">
        <v>3391</v>
      </c>
      <c r="G3552" s="3" t="s">
        <v>4062</v>
      </c>
      <c r="H3552" s="5">
        <v>45528</v>
      </c>
      <c r="I3552" s="2">
        <v>3</v>
      </c>
      <c r="J3552" s="2">
        <v>2</v>
      </c>
      <c r="K3552" s="2">
        <v>15.934799999999999</v>
      </c>
      <c r="L3552" s="18" t="str">
        <f>VLOOKUP(F3552,'BD customers'!$1:$1048576,2,FALSE)</f>
        <v>Maria Etezadi</v>
      </c>
      <c r="M3552" s="2">
        <f>MATCH(orders[[#This Row],[Product ID]],'BD product'!A:A,0)</f>
        <v>1239</v>
      </c>
      <c r="N3552" s="2" t="str" cm="1">
        <f t="array" ref="N3552">INDEX('BD product'!A:D,M3552,2)</f>
        <v>Office Supplies</v>
      </c>
    </row>
    <row r="3553" spans="1:14" x14ac:dyDescent="0.3">
      <c r="A3553" s="3" t="s">
        <v>5574</v>
      </c>
      <c r="B3553" s="4">
        <v>42458</v>
      </c>
      <c r="C3553" s="12" t="str">
        <f t="shared" si="55"/>
        <v>2016/03</v>
      </c>
      <c r="D3553" s="4">
        <v>42462</v>
      </c>
      <c r="E3553" s="3" t="s">
        <v>11</v>
      </c>
      <c r="F3553" s="3" t="s">
        <v>3391</v>
      </c>
      <c r="G3553" s="3" t="s">
        <v>1020</v>
      </c>
      <c r="H3553" s="5">
        <v>844116</v>
      </c>
      <c r="I3553" s="2">
        <v>6</v>
      </c>
      <c r="J3553" s="2">
        <v>3</v>
      </c>
      <c r="K3553" s="2">
        <v>-36.176400000000001</v>
      </c>
      <c r="L3553" s="18" t="str">
        <f>VLOOKUP(F3553,'BD customers'!$1:$1048576,2,FALSE)</f>
        <v>Maria Etezadi</v>
      </c>
      <c r="M3553" s="2">
        <f>MATCH(orders[[#This Row],[Product ID]],'BD product'!A:A,0)</f>
        <v>230</v>
      </c>
      <c r="N3553" s="2" t="str" cm="1">
        <f t="array" ref="N3553">INDEX('BD product'!A:D,M3553,2)</f>
        <v>Furniture</v>
      </c>
    </row>
    <row r="3554" spans="1:14" x14ac:dyDescent="0.3">
      <c r="A3554" s="3" t="s">
        <v>5574</v>
      </c>
      <c r="B3554" s="4">
        <v>42458</v>
      </c>
      <c r="C3554" s="12" t="str">
        <f t="shared" si="55"/>
        <v>2016/03</v>
      </c>
      <c r="D3554" s="4">
        <v>42462</v>
      </c>
      <c r="E3554" s="3" t="s">
        <v>11</v>
      </c>
      <c r="F3554" s="3" t="s">
        <v>3391</v>
      </c>
      <c r="G3554" s="3" t="s">
        <v>683</v>
      </c>
      <c r="H3554" s="5">
        <v>812736</v>
      </c>
      <c r="I3554" s="2">
        <v>8</v>
      </c>
      <c r="J3554" s="2">
        <v>2</v>
      </c>
      <c r="K3554" s="2">
        <v>60.955199999999998</v>
      </c>
      <c r="L3554" s="18" t="str">
        <f>VLOOKUP(F3554,'BD customers'!$1:$1048576,2,FALSE)</f>
        <v>Maria Etezadi</v>
      </c>
      <c r="M3554" s="2">
        <f>MATCH(orders[[#This Row],[Product ID]],'BD product'!A:A,0)</f>
        <v>145</v>
      </c>
      <c r="N3554" s="2" t="str" cm="1">
        <f t="array" ref="N3554">INDEX('BD product'!A:D,M3554,2)</f>
        <v>Technology</v>
      </c>
    </row>
    <row r="3555" spans="1:14" x14ac:dyDescent="0.3">
      <c r="A3555" s="3" t="s">
        <v>5575</v>
      </c>
      <c r="B3555" s="4">
        <v>43062</v>
      </c>
      <c r="C3555" s="12" t="str">
        <f t="shared" si="55"/>
        <v>2017/11</v>
      </c>
      <c r="D3555" s="4">
        <v>43065</v>
      </c>
      <c r="E3555" s="3" t="s">
        <v>11</v>
      </c>
      <c r="F3555" s="3" t="s">
        <v>1269</v>
      </c>
      <c r="G3555" s="3" t="s">
        <v>1791</v>
      </c>
      <c r="H3555" s="5">
        <v>7476</v>
      </c>
      <c r="I3555" s="2">
        <v>1</v>
      </c>
      <c r="J3555" s="2">
        <v>7</v>
      </c>
      <c r="K3555" s="2">
        <v>-5.9808000000000003</v>
      </c>
      <c r="L3555" s="18" t="str">
        <f>VLOOKUP(F3555,'BD customers'!$1:$1048576,2,FALSE)</f>
        <v>Frank Hawley</v>
      </c>
      <c r="M3555" s="2">
        <f>MATCH(orders[[#This Row],[Product ID]],'BD product'!A:A,0)</f>
        <v>446</v>
      </c>
      <c r="N3555" s="2" t="str" cm="1">
        <f t="array" ref="N3555">INDEX('BD product'!A:D,M3555,2)</f>
        <v>Office Supplies</v>
      </c>
    </row>
    <row r="3556" spans="1:14" x14ac:dyDescent="0.3">
      <c r="A3556" s="3" t="s">
        <v>5576</v>
      </c>
      <c r="B3556" s="4">
        <v>41721</v>
      </c>
      <c r="C3556" s="12" t="str">
        <f t="shared" si="55"/>
        <v>2014/03</v>
      </c>
      <c r="D3556" s="4">
        <v>41724</v>
      </c>
      <c r="E3556" s="3" t="s">
        <v>11</v>
      </c>
      <c r="F3556" s="3" t="s">
        <v>249</v>
      </c>
      <c r="G3556" s="3" t="s">
        <v>2125</v>
      </c>
      <c r="H3556" s="5">
        <v>3304</v>
      </c>
      <c r="I3556" s="2">
        <v>2</v>
      </c>
      <c r="J3556" s="2">
        <v>0</v>
      </c>
      <c r="K3556" s="2">
        <v>8.5904000000000007</v>
      </c>
      <c r="L3556" s="18" t="str">
        <f>VLOOKUP(F3556,'BD customers'!$1:$1048576,2,FALSE)</f>
        <v>Patrick O'Donnell</v>
      </c>
      <c r="M3556" s="2">
        <f>MATCH(orders[[#This Row],[Product ID]],'BD product'!A:A,0)</f>
        <v>548</v>
      </c>
      <c r="N3556" s="2" t="str" cm="1">
        <f t="array" ref="N3556">INDEX('BD product'!A:D,M3556,2)</f>
        <v>Office Supplies</v>
      </c>
    </row>
    <row r="3557" spans="1:14" x14ac:dyDescent="0.3">
      <c r="A3557" s="3" t="s">
        <v>5576</v>
      </c>
      <c r="B3557" s="4">
        <v>41721</v>
      </c>
      <c r="C3557" s="12" t="str">
        <f t="shared" si="55"/>
        <v>2014/03</v>
      </c>
      <c r="D3557" s="4">
        <v>41724</v>
      </c>
      <c r="E3557" s="3" t="s">
        <v>11</v>
      </c>
      <c r="F3557" s="3" t="s">
        <v>249</v>
      </c>
      <c r="G3557" s="3" t="s">
        <v>5577</v>
      </c>
      <c r="H3557" s="5">
        <v>604752</v>
      </c>
      <c r="I3557" s="2">
        <v>6</v>
      </c>
      <c r="J3557" s="2">
        <v>2</v>
      </c>
      <c r="K3557" s="2">
        <v>3.7797000000000001</v>
      </c>
      <c r="L3557" s="18" t="str">
        <f>VLOOKUP(F3557,'BD customers'!$1:$1048576,2,FALSE)</f>
        <v>Patrick O'Donnell</v>
      </c>
      <c r="M3557" s="2">
        <f>MATCH(orders[[#This Row],[Product ID]],'BD product'!A:A,0)</f>
        <v>1553</v>
      </c>
      <c r="N3557" s="2" t="str" cm="1">
        <f t="array" ref="N3557">INDEX('BD product'!A:D,M3557,2)</f>
        <v>Technology</v>
      </c>
    </row>
    <row r="3558" spans="1:14" x14ac:dyDescent="0.3">
      <c r="A3558" s="3" t="s">
        <v>5579</v>
      </c>
      <c r="B3558" s="4">
        <v>43070</v>
      </c>
      <c r="C3558" s="12" t="str">
        <f t="shared" si="55"/>
        <v>2017/12</v>
      </c>
      <c r="D3558" s="4">
        <v>43074</v>
      </c>
      <c r="E3558" s="3" t="s">
        <v>21</v>
      </c>
      <c r="F3558" s="3" t="s">
        <v>617</v>
      </c>
      <c r="G3558" s="3" t="s">
        <v>2961</v>
      </c>
      <c r="H3558" s="5">
        <v>4536</v>
      </c>
      <c r="I3558" s="2">
        <v>7</v>
      </c>
      <c r="J3558" s="2">
        <v>0</v>
      </c>
      <c r="K3558" s="2">
        <v>21.7728</v>
      </c>
      <c r="L3558" s="18" t="str">
        <f>VLOOKUP(F3558,'BD customers'!$1:$1048576,2,FALSE)</f>
        <v>Clay Cheatham</v>
      </c>
      <c r="M3558" s="2">
        <f>MATCH(orders[[#This Row],[Product ID]],'BD product'!A:A,0)</f>
        <v>834</v>
      </c>
      <c r="N3558" s="2" t="str" cm="1">
        <f t="array" ref="N3558">INDEX('BD product'!A:D,M3558,2)</f>
        <v>Office Supplies</v>
      </c>
    </row>
    <row r="3559" spans="1:14" x14ac:dyDescent="0.3">
      <c r="A3559" s="3" t="s">
        <v>5579</v>
      </c>
      <c r="B3559" s="4">
        <v>43070</v>
      </c>
      <c r="C3559" s="12" t="str">
        <f t="shared" si="55"/>
        <v>2017/12</v>
      </c>
      <c r="D3559" s="4">
        <v>43074</v>
      </c>
      <c r="E3559" s="3" t="s">
        <v>21</v>
      </c>
      <c r="F3559" s="3" t="s">
        <v>617</v>
      </c>
      <c r="G3559" s="3" t="s">
        <v>3019</v>
      </c>
      <c r="H3559" s="5">
        <v>10128</v>
      </c>
      <c r="I3559" s="2">
        <v>2</v>
      </c>
      <c r="J3559" s="2">
        <v>2</v>
      </c>
      <c r="K3559" s="2">
        <v>3.6714000000000002</v>
      </c>
      <c r="L3559" s="18" t="str">
        <f>VLOOKUP(F3559,'BD customers'!$1:$1048576,2,FALSE)</f>
        <v>Clay Cheatham</v>
      </c>
      <c r="M3559" s="2">
        <f>MATCH(orders[[#This Row],[Product ID]],'BD product'!A:A,0)</f>
        <v>860</v>
      </c>
      <c r="N3559" s="2" t="str" cm="1">
        <f t="array" ref="N3559">INDEX('BD product'!A:D,M3559,2)</f>
        <v>Office Supplies</v>
      </c>
    </row>
    <row r="3560" spans="1:14" x14ac:dyDescent="0.3">
      <c r="A3560" s="3" t="s">
        <v>5580</v>
      </c>
      <c r="B3560" s="4">
        <v>43046</v>
      </c>
      <c r="C3560" s="12" t="str">
        <f t="shared" si="55"/>
        <v>2017/11</v>
      </c>
      <c r="D3560" s="4">
        <v>43051</v>
      </c>
      <c r="E3560" s="3" t="s">
        <v>21</v>
      </c>
      <c r="F3560" s="3" t="s">
        <v>5396</v>
      </c>
      <c r="G3560" s="3" t="s">
        <v>4264</v>
      </c>
      <c r="H3560" s="5">
        <v>21792</v>
      </c>
      <c r="I3560" s="2">
        <v>4</v>
      </c>
      <c r="J3560" s="2">
        <v>2</v>
      </c>
      <c r="K3560" s="2">
        <v>7.6272000000000002</v>
      </c>
      <c r="L3560" s="18" t="str">
        <f>VLOOKUP(F3560,'BD customers'!$1:$1048576,2,FALSE)</f>
        <v>Tony Sayre</v>
      </c>
      <c r="M3560" s="2">
        <f>MATCH(orders[[#This Row],[Product ID]],'BD product'!A:A,0)</f>
        <v>1284</v>
      </c>
      <c r="N3560" s="2" t="str" cm="1">
        <f t="array" ref="N3560">INDEX('BD product'!A:D,M3560,2)</f>
        <v>Office Supplies</v>
      </c>
    </row>
    <row r="3561" spans="1:14" x14ac:dyDescent="0.3">
      <c r="A3561" s="3" t="s">
        <v>5580</v>
      </c>
      <c r="B3561" s="4">
        <v>43046</v>
      </c>
      <c r="C3561" s="12" t="str">
        <f t="shared" si="55"/>
        <v>2017/11</v>
      </c>
      <c r="D3561" s="4">
        <v>43051</v>
      </c>
      <c r="E3561" s="3" t="s">
        <v>21</v>
      </c>
      <c r="F3561" s="3" t="s">
        <v>5396</v>
      </c>
      <c r="G3561" s="3" t="s">
        <v>3366</v>
      </c>
      <c r="H3561" s="5">
        <v>4398</v>
      </c>
      <c r="I3561" s="2">
        <v>4</v>
      </c>
      <c r="J3561" s="2">
        <v>0</v>
      </c>
      <c r="K3561" s="2">
        <v>14.513400000000001</v>
      </c>
      <c r="L3561" s="18" t="str">
        <f>VLOOKUP(F3561,'BD customers'!$1:$1048576,2,FALSE)</f>
        <v>Tony Sayre</v>
      </c>
      <c r="M3561" s="2">
        <f>MATCH(orders[[#This Row],[Product ID]],'BD product'!A:A,0)</f>
        <v>991</v>
      </c>
      <c r="N3561" s="2" t="str" cm="1">
        <f t="array" ref="N3561">INDEX('BD product'!A:D,M3561,2)</f>
        <v>Technology</v>
      </c>
    </row>
    <row r="3562" spans="1:14" x14ac:dyDescent="0.3">
      <c r="A3562" s="3" t="s">
        <v>5581</v>
      </c>
      <c r="B3562" s="4">
        <v>42982</v>
      </c>
      <c r="C3562" s="12" t="str">
        <f t="shared" si="55"/>
        <v>2017/09</v>
      </c>
      <c r="D3562" s="4">
        <v>42987</v>
      </c>
      <c r="E3562" s="3" t="s">
        <v>11</v>
      </c>
      <c r="F3562" s="3" t="s">
        <v>1775</v>
      </c>
      <c r="G3562" s="3" t="s">
        <v>2522</v>
      </c>
      <c r="H3562" s="5">
        <v>8256</v>
      </c>
      <c r="I3562" s="2">
        <v>4</v>
      </c>
      <c r="J3562" s="2">
        <v>2</v>
      </c>
      <c r="K3562" s="2">
        <v>0.61919999999999997</v>
      </c>
      <c r="L3562" s="18" t="str">
        <f>VLOOKUP(F3562,'BD customers'!$1:$1048576,2,FALSE)</f>
        <v>Maribeth Dona</v>
      </c>
      <c r="M3562" s="2">
        <f>MATCH(orders[[#This Row],[Product ID]],'BD product'!A:A,0)</f>
        <v>681</v>
      </c>
      <c r="N3562" s="2" t="str" cm="1">
        <f t="array" ref="N3562">INDEX('BD product'!A:D,M3562,2)</f>
        <v>Office Supplies</v>
      </c>
    </row>
    <row r="3563" spans="1:14" x14ac:dyDescent="0.3">
      <c r="A3563" s="3" t="s">
        <v>5581</v>
      </c>
      <c r="B3563" s="4">
        <v>42982</v>
      </c>
      <c r="C3563" s="12" t="str">
        <f t="shared" si="55"/>
        <v>2017/09</v>
      </c>
      <c r="D3563" s="4">
        <v>42987</v>
      </c>
      <c r="E3563" s="3" t="s">
        <v>11</v>
      </c>
      <c r="F3563" s="3" t="s">
        <v>1775</v>
      </c>
      <c r="G3563" s="3" t="s">
        <v>2934</v>
      </c>
      <c r="H3563" s="5">
        <v>2556</v>
      </c>
      <c r="I3563" s="2">
        <v>5</v>
      </c>
      <c r="J3563" s="2">
        <v>7</v>
      </c>
      <c r="K3563" s="2">
        <v>-2.0448</v>
      </c>
      <c r="L3563" s="18" t="str">
        <f>VLOOKUP(F3563,'BD customers'!$1:$1048576,2,FALSE)</f>
        <v>Maribeth Dona</v>
      </c>
      <c r="M3563" s="2">
        <f>MATCH(orders[[#This Row],[Product ID]],'BD product'!A:A,0)</f>
        <v>824</v>
      </c>
      <c r="N3563" s="2" t="str" cm="1">
        <f t="array" ref="N3563">INDEX('BD product'!A:D,M3563,2)</f>
        <v>Office Supplies</v>
      </c>
    </row>
    <row r="3564" spans="1:14" x14ac:dyDescent="0.3">
      <c r="A3564" s="3" t="s">
        <v>5581</v>
      </c>
      <c r="B3564" s="4">
        <v>42982</v>
      </c>
      <c r="C3564" s="12" t="str">
        <f t="shared" si="55"/>
        <v>2017/09</v>
      </c>
      <c r="D3564" s="4">
        <v>42987</v>
      </c>
      <c r="E3564" s="3" t="s">
        <v>11</v>
      </c>
      <c r="F3564" s="3" t="s">
        <v>1775</v>
      </c>
      <c r="G3564" s="3" t="s">
        <v>138</v>
      </c>
      <c r="H3564" s="5">
        <v>4368</v>
      </c>
      <c r="I3564" s="2">
        <v>2</v>
      </c>
      <c r="J3564" s="2">
        <v>7</v>
      </c>
      <c r="K3564" s="2">
        <v>-3.0575999999999999</v>
      </c>
      <c r="L3564" s="18" t="str">
        <f>VLOOKUP(F3564,'BD customers'!$1:$1048576,2,FALSE)</f>
        <v>Maribeth Dona</v>
      </c>
      <c r="M3564" s="2">
        <f>MATCH(orders[[#This Row],[Product ID]],'BD product'!A:A,0)</f>
        <v>26</v>
      </c>
      <c r="N3564" s="2" t="str" cm="1">
        <f t="array" ref="N3564">INDEX('BD product'!A:D,M3564,2)</f>
        <v>Office Supplies</v>
      </c>
    </row>
    <row r="3565" spans="1:14" x14ac:dyDescent="0.3">
      <c r="A3565" s="3" t="s">
        <v>5581</v>
      </c>
      <c r="B3565" s="4">
        <v>42982</v>
      </c>
      <c r="C3565" s="12" t="str">
        <f t="shared" si="55"/>
        <v>2017/09</v>
      </c>
      <c r="D3565" s="4">
        <v>42987</v>
      </c>
      <c r="E3565" s="3" t="s">
        <v>11</v>
      </c>
      <c r="F3565" s="3" t="s">
        <v>1775</v>
      </c>
      <c r="G3565" s="3" t="s">
        <v>5582</v>
      </c>
      <c r="H3565" s="5">
        <v>1152</v>
      </c>
      <c r="I3565" s="2">
        <v>4</v>
      </c>
      <c r="J3565" s="2">
        <v>2</v>
      </c>
      <c r="K3565" s="2">
        <v>0.37440000000000001</v>
      </c>
      <c r="L3565" s="18" t="str">
        <f>VLOOKUP(F3565,'BD customers'!$1:$1048576,2,FALSE)</f>
        <v>Maribeth Dona</v>
      </c>
      <c r="M3565" s="2">
        <f>MATCH(orders[[#This Row],[Product ID]],'BD product'!A:A,0)</f>
        <v>1554</v>
      </c>
      <c r="N3565" s="2" t="str" cm="1">
        <f t="array" ref="N3565">INDEX('BD product'!A:D,M3565,2)</f>
        <v>Office Supplies</v>
      </c>
    </row>
    <row r="3566" spans="1:14" x14ac:dyDescent="0.3">
      <c r="A3566" s="3" t="s">
        <v>5584</v>
      </c>
      <c r="B3566" s="4">
        <v>42554</v>
      </c>
      <c r="C3566" s="12" t="str">
        <f t="shared" si="55"/>
        <v>2016/07</v>
      </c>
      <c r="D3566" s="4">
        <v>42557</v>
      </c>
      <c r="E3566" s="3" t="s">
        <v>64</v>
      </c>
      <c r="F3566" s="3" t="s">
        <v>1400</v>
      </c>
      <c r="G3566" s="3" t="s">
        <v>5585</v>
      </c>
      <c r="H3566" s="5">
        <v>1296</v>
      </c>
      <c r="I3566" s="2">
        <v>2</v>
      </c>
      <c r="J3566" s="2">
        <v>0</v>
      </c>
      <c r="K3566" s="2">
        <v>6.2207999999999997</v>
      </c>
      <c r="L3566" s="18" t="str">
        <f>VLOOKUP(F3566,'BD customers'!$1:$1048576,2,FALSE)</f>
        <v>Guy Thornton</v>
      </c>
      <c r="M3566" s="2">
        <f>MATCH(orders[[#This Row],[Product ID]],'BD product'!A:A,0)</f>
        <v>1555</v>
      </c>
      <c r="N3566" s="2" t="str" cm="1">
        <f t="array" ref="N3566">INDEX('BD product'!A:D,M3566,2)</f>
        <v>Office Supplies</v>
      </c>
    </row>
    <row r="3567" spans="1:14" x14ac:dyDescent="0.3">
      <c r="A3567" s="3" t="s">
        <v>5584</v>
      </c>
      <c r="B3567" s="4">
        <v>42554</v>
      </c>
      <c r="C3567" s="12" t="str">
        <f t="shared" si="55"/>
        <v>2016/07</v>
      </c>
      <c r="D3567" s="4">
        <v>42557</v>
      </c>
      <c r="E3567" s="3" t="s">
        <v>64</v>
      </c>
      <c r="F3567" s="3" t="s">
        <v>1400</v>
      </c>
      <c r="G3567" s="3" t="s">
        <v>3592</v>
      </c>
      <c r="H3567" s="5">
        <v>396</v>
      </c>
      <c r="I3567" s="2">
        <v>2</v>
      </c>
      <c r="J3567" s="2">
        <v>0</v>
      </c>
      <c r="K3567" s="2">
        <v>7.9200000000000007E-2</v>
      </c>
      <c r="L3567" s="18" t="str">
        <f>VLOOKUP(F3567,'BD customers'!$1:$1048576,2,FALSE)</f>
        <v>Guy Thornton</v>
      </c>
      <c r="M3567" s="2">
        <f>MATCH(orders[[#This Row],[Product ID]],'BD product'!A:A,0)</f>
        <v>1081</v>
      </c>
      <c r="N3567" s="2" t="str" cm="1">
        <f t="array" ref="N3567">INDEX('BD product'!A:D,M3567,2)</f>
        <v>Office Supplies</v>
      </c>
    </row>
    <row r="3568" spans="1:14" x14ac:dyDescent="0.3">
      <c r="A3568" s="3" t="s">
        <v>5587</v>
      </c>
      <c r="B3568" s="4">
        <v>42985</v>
      </c>
      <c r="C3568" s="12" t="str">
        <f t="shared" si="55"/>
        <v>2017/09</v>
      </c>
      <c r="D3568" s="4">
        <v>42992</v>
      </c>
      <c r="E3568" s="3" t="s">
        <v>21</v>
      </c>
      <c r="F3568" s="3" t="s">
        <v>2329</v>
      </c>
      <c r="G3568" s="3" t="s">
        <v>569</v>
      </c>
      <c r="H3568" s="5">
        <v>157794</v>
      </c>
      <c r="I3568" s="2">
        <v>3</v>
      </c>
      <c r="J3568" s="2">
        <v>0</v>
      </c>
      <c r="K3568" s="2">
        <v>757.41120000000001</v>
      </c>
      <c r="L3568" s="18" t="str">
        <f>VLOOKUP(F3568,'BD customers'!$1:$1048576,2,FALSE)</f>
        <v>Robert Dilbeck</v>
      </c>
      <c r="M3568" s="2">
        <f>MATCH(orders[[#This Row],[Product ID]],'BD product'!A:A,0)</f>
        <v>117</v>
      </c>
      <c r="N3568" s="2" t="str" cm="1">
        <f t="array" ref="N3568">INDEX('BD product'!A:D,M3568,2)</f>
        <v>Office Supplies</v>
      </c>
    </row>
    <row r="3569" spans="1:14" x14ac:dyDescent="0.3">
      <c r="A3569" s="3" t="s">
        <v>5588</v>
      </c>
      <c r="B3569" s="4">
        <v>42622</v>
      </c>
      <c r="C3569" s="12" t="str">
        <f t="shared" si="55"/>
        <v>2016/09</v>
      </c>
      <c r="D3569" s="4">
        <v>42627</v>
      </c>
      <c r="E3569" s="3" t="s">
        <v>11</v>
      </c>
      <c r="F3569" s="3" t="s">
        <v>4591</v>
      </c>
      <c r="G3569" s="3" t="s">
        <v>4958</v>
      </c>
      <c r="H3569" s="5">
        <v>15008</v>
      </c>
      <c r="I3569" s="2">
        <v>4</v>
      </c>
      <c r="J3569" s="2">
        <v>6</v>
      </c>
      <c r="K3569" s="2">
        <v>-12.006399999999999</v>
      </c>
      <c r="L3569" s="18" t="str">
        <f>VLOOKUP(F3569,'BD customers'!$1:$1048576,2,FALSE)</f>
        <v>Daniel Byrd</v>
      </c>
      <c r="M3569" s="2">
        <f>MATCH(orders[[#This Row],[Product ID]],'BD product'!A:A,0)</f>
        <v>1443</v>
      </c>
      <c r="N3569" s="2" t="str" cm="1">
        <f t="array" ref="N3569">INDEX('BD product'!A:D,M3569,2)</f>
        <v>Furniture</v>
      </c>
    </row>
    <row r="3570" spans="1:14" x14ac:dyDescent="0.3">
      <c r="A3570" s="3" t="s">
        <v>5589</v>
      </c>
      <c r="B3570" s="4">
        <v>42919</v>
      </c>
      <c r="C3570" s="12" t="str">
        <f t="shared" si="55"/>
        <v>2017/07</v>
      </c>
      <c r="D3570" s="4">
        <v>42919</v>
      </c>
      <c r="E3570" s="3" t="s">
        <v>41</v>
      </c>
      <c r="F3570" s="3" t="s">
        <v>784</v>
      </c>
      <c r="G3570" s="3" t="s">
        <v>1085</v>
      </c>
      <c r="H3570" s="5">
        <v>5998</v>
      </c>
      <c r="I3570" s="2">
        <v>2</v>
      </c>
      <c r="J3570" s="2">
        <v>0</v>
      </c>
      <c r="K3570" s="2">
        <v>26.391200000000001</v>
      </c>
      <c r="L3570" s="18" t="str">
        <f>VLOOKUP(F3570,'BD customers'!$1:$1048576,2,FALSE)</f>
        <v>Jim Kriz</v>
      </c>
      <c r="M3570" s="2">
        <f>MATCH(orders[[#This Row],[Product ID]],'BD product'!A:A,0)</f>
        <v>248</v>
      </c>
      <c r="N3570" s="2" t="str" cm="1">
        <f t="array" ref="N3570">INDEX('BD product'!A:D,M3570,2)</f>
        <v>Technology</v>
      </c>
    </row>
    <row r="3571" spans="1:14" x14ac:dyDescent="0.3">
      <c r="A3571" s="3" t="s">
        <v>5589</v>
      </c>
      <c r="B3571" s="4">
        <v>42919</v>
      </c>
      <c r="C3571" s="12" t="str">
        <f t="shared" si="55"/>
        <v>2017/07</v>
      </c>
      <c r="D3571" s="4">
        <v>42919</v>
      </c>
      <c r="E3571" s="3" t="s">
        <v>41</v>
      </c>
      <c r="F3571" s="3" t="s">
        <v>784</v>
      </c>
      <c r="G3571" s="3" t="s">
        <v>940</v>
      </c>
      <c r="H3571" s="5">
        <v>23952</v>
      </c>
      <c r="I3571" s="2">
        <v>6</v>
      </c>
      <c r="J3571" s="2">
        <v>2</v>
      </c>
      <c r="K3571" s="2">
        <v>2.0958000000000001</v>
      </c>
      <c r="L3571" s="18" t="str">
        <f>VLOOKUP(F3571,'BD customers'!$1:$1048576,2,FALSE)</f>
        <v>Jim Kriz</v>
      </c>
      <c r="M3571" s="2">
        <f>MATCH(orders[[#This Row],[Product ID]],'BD product'!A:A,0)</f>
        <v>208</v>
      </c>
      <c r="N3571" s="2" t="str" cm="1">
        <f t="array" ref="N3571">INDEX('BD product'!A:D,M3571,2)</f>
        <v>Technology</v>
      </c>
    </row>
    <row r="3572" spans="1:14" x14ac:dyDescent="0.3">
      <c r="A3572" s="3" t="s">
        <v>5589</v>
      </c>
      <c r="B3572" s="4">
        <v>42919</v>
      </c>
      <c r="C3572" s="12" t="str">
        <f t="shared" si="55"/>
        <v>2017/07</v>
      </c>
      <c r="D3572" s="4">
        <v>42919</v>
      </c>
      <c r="E3572" s="3" t="s">
        <v>41</v>
      </c>
      <c r="F3572" s="3" t="s">
        <v>784</v>
      </c>
      <c r="G3572" s="3" t="s">
        <v>2572</v>
      </c>
      <c r="H3572" s="5">
        <v>16878</v>
      </c>
      <c r="I3572" s="2">
        <v>4</v>
      </c>
      <c r="J3572" s="2">
        <v>0</v>
      </c>
      <c r="K3572" s="2">
        <v>74.263199999999998</v>
      </c>
      <c r="L3572" s="18" t="str">
        <f>VLOOKUP(F3572,'BD customers'!$1:$1048576,2,FALSE)</f>
        <v>Jim Kriz</v>
      </c>
      <c r="M3572" s="2">
        <f>MATCH(orders[[#This Row],[Product ID]],'BD product'!A:A,0)</f>
        <v>697</v>
      </c>
      <c r="N3572" s="2" t="str" cm="1">
        <f t="array" ref="N3572">INDEX('BD product'!A:D,M3572,2)</f>
        <v>Technology</v>
      </c>
    </row>
    <row r="3573" spans="1:14" x14ac:dyDescent="0.3">
      <c r="A3573" s="3" t="s">
        <v>5589</v>
      </c>
      <c r="B3573" s="4">
        <v>42919</v>
      </c>
      <c r="C3573" s="12" t="str">
        <f t="shared" si="55"/>
        <v>2017/07</v>
      </c>
      <c r="D3573" s="4">
        <v>42919</v>
      </c>
      <c r="E3573" s="3" t="s">
        <v>41</v>
      </c>
      <c r="F3573" s="3" t="s">
        <v>784</v>
      </c>
      <c r="G3573" s="3" t="s">
        <v>1335</v>
      </c>
      <c r="H3573" s="5">
        <v>7992</v>
      </c>
      <c r="I3573" s="2">
        <v>1</v>
      </c>
      <c r="J3573" s="2">
        <v>2</v>
      </c>
      <c r="K3573" s="2">
        <v>2.6972999999999998</v>
      </c>
      <c r="L3573" s="18" t="str">
        <f>VLOOKUP(F3573,'BD customers'!$1:$1048576,2,FALSE)</f>
        <v>Jim Kriz</v>
      </c>
      <c r="M3573" s="2">
        <f>MATCH(orders[[#This Row],[Product ID]],'BD product'!A:A,0)</f>
        <v>314</v>
      </c>
      <c r="N3573" s="2" t="str" cm="1">
        <f t="array" ref="N3573">INDEX('BD product'!A:D,M3573,2)</f>
        <v>Technology</v>
      </c>
    </row>
    <row r="3574" spans="1:14" x14ac:dyDescent="0.3">
      <c r="A3574" s="3" t="s">
        <v>5590</v>
      </c>
      <c r="B3574" s="4">
        <v>42915</v>
      </c>
      <c r="C3574" s="12" t="str">
        <f t="shared" si="55"/>
        <v>2017/06</v>
      </c>
      <c r="D3574" s="4">
        <v>42920</v>
      </c>
      <c r="E3574" s="3" t="s">
        <v>21</v>
      </c>
      <c r="F3574" s="3" t="s">
        <v>5591</v>
      </c>
      <c r="G3574" s="3" t="s">
        <v>2418</v>
      </c>
      <c r="H3574" s="5">
        <v>5184</v>
      </c>
      <c r="I3574" s="2">
        <v>1</v>
      </c>
      <c r="J3574" s="2">
        <v>2</v>
      </c>
      <c r="K3574" s="2">
        <v>1.8144</v>
      </c>
      <c r="L3574" s="18" t="str">
        <f>VLOOKUP(F3574,'BD customers'!$1:$1048576,2,FALSE)</f>
        <v>Fred Chung</v>
      </c>
      <c r="M3574" s="2">
        <f>MATCH(orders[[#This Row],[Product ID]],'BD product'!A:A,0)</f>
        <v>646</v>
      </c>
      <c r="N3574" s="2" t="str" cm="1">
        <f t="array" ref="N3574">INDEX('BD product'!A:D,M3574,2)</f>
        <v>Office Supplies</v>
      </c>
    </row>
    <row r="3575" spans="1:14" x14ac:dyDescent="0.3">
      <c r="A3575" s="3" t="s">
        <v>5592</v>
      </c>
      <c r="B3575" s="4">
        <v>42954</v>
      </c>
      <c r="C3575" s="12" t="str">
        <f t="shared" si="55"/>
        <v>2017/08</v>
      </c>
      <c r="D3575" s="4">
        <v>42959</v>
      </c>
      <c r="E3575" s="3" t="s">
        <v>21</v>
      </c>
      <c r="F3575" s="3" t="s">
        <v>1230</v>
      </c>
      <c r="G3575" s="3" t="s">
        <v>1068</v>
      </c>
      <c r="H3575" s="5">
        <v>1168</v>
      </c>
      <c r="I3575" s="2">
        <v>2</v>
      </c>
      <c r="J3575" s="2">
        <v>0</v>
      </c>
      <c r="K3575" s="2">
        <v>5.4896000000000003</v>
      </c>
      <c r="L3575" s="18" t="str">
        <f>VLOOKUP(F3575,'BD customers'!$1:$1048576,2,FALSE)</f>
        <v>Joni Wasserman</v>
      </c>
      <c r="M3575" s="2">
        <f>MATCH(orders[[#This Row],[Product ID]],'BD product'!A:A,0)</f>
        <v>243</v>
      </c>
      <c r="N3575" s="2" t="str" cm="1">
        <f t="array" ref="N3575">INDEX('BD product'!A:D,M3575,2)</f>
        <v>Office Supplies</v>
      </c>
    </row>
    <row r="3576" spans="1:14" x14ac:dyDescent="0.3">
      <c r="A3576" s="3" t="s">
        <v>5592</v>
      </c>
      <c r="B3576" s="4">
        <v>42954</v>
      </c>
      <c r="C3576" s="12" t="str">
        <f t="shared" si="55"/>
        <v>2017/08</v>
      </c>
      <c r="D3576" s="4">
        <v>42959</v>
      </c>
      <c r="E3576" s="3" t="s">
        <v>21</v>
      </c>
      <c r="F3576" s="3" t="s">
        <v>1230</v>
      </c>
      <c r="G3576" s="3" t="s">
        <v>5593</v>
      </c>
      <c r="H3576" s="5">
        <v>1048</v>
      </c>
      <c r="I3576" s="2">
        <v>10</v>
      </c>
      <c r="J3576" s="2">
        <v>0</v>
      </c>
      <c r="K3576" s="2">
        <v>2.6200000000000001E-2</v>
      </c>
      <c r="L3576" s="18" t="str">
        <f>VLOOKUP(F3576,'BD customers'!$1:$1048576,2,FALSE)</f>
        <v>Joni Wasserman</v>
      </c>
      <c r="M3576" s="2">
        <f>MATCH(orders[[#This Row],[Product ID]],'BD product'!A:A,0)</f>
        <v>1556</v>
      </c>
      <c r="N3576" s="2" t="str" cm="1">
        <f t="array" ref="N3576">INDEX('BD product'!A:D,M3576,2)</f>
        <v>Office Supplies</v>
      </c>
    </row>
    <row r="3577" spans="1:14" x14ac:dyDescent="0.3">
      <c r="A3577" s="3" t="s">
        <v>5594</v>
      </c>
      <c r="B3577" s="4">
        <v>42082</v>
      </c>
      <c r="C3577" s="12" t="str">
        <f t="shared" si="55"/>
        <v>2015/03</v>
      </c>
      <c r="D3577" s="4">
        <v>42087</v>
      </c>
      <c r="E3577" s="3" t="s">
        <v>21</v>
      </c>
      <c r="F3577" s="3" t="s">
        <v>905</v>
      </c>
      <c r="G3577" s="3" t="s">
        <v>2495</v>
      </c>
      <c r="H3577" s="5">
        <v>14496</v>
      </c>
      <c r="I3577" s="2">
        <v>3</v>
      </c>
      <c r="J3577" s="2">
        <v>2</v>
      </c>
      <c r="K3577" s="2">
        <v>4.8924000000000003</v>
      </c>
      <c r="L3577" s="18" t="str">
        <f>VLOOKUP(F3577,'BD customers'!$1:$1048576,2,FALSE)</f>
        <v>Dan Campbell</v>
      </c>
      <c r="M3577" s="2">
        <f>MATCH(orders[[#This Row],[Product ID]],'BD product'!A:A,0)</f>
        <v>672</v>
      </c>
      <c r="N3577" s="2" t="str" cm="1">
        <f t="array" ref="N3577">INDEX('BD product'!A:D,M3577,2)</f>
        <v>Office Supplies</v>
      </c>
    </row>
    <row r="3578" spans="1:14" x14ac:dyDescent="0.3">
      <c r="A3578" s="3" t="s">
        <v>5595</v>
      </c>
      <c r="B3578" s="4">
        <v>42528</v>
      </c>
      <c r="C3578" s="12" t="str">
        <f t="shared" si="55"/>
        <v>2016/06</v>
      </c>
      <c r="D3578" s="4">
        <v>42532</v>
      </c>
      <c r="E3578" s="3" t="s">
        <v>21</v>
      </c>
      <c r="F3578" s="3" t="s">
        <v>818</v>
      </c>
      <c r="G3578" s="3" t="s">
        <v>2190</v>
      </c>
      <c r="H3578" s="5">
        <v>4784</v>
      </c>
      <c r="I3578" s="2">
        <v>1</v>
      </c>
      <c r="J3578" s="2">
        <v>2</v>
      </c>
      <c r="K3578" s="2">
        <v>1.5548</v>
      </c>
      <c r="L3578" s="18" t="str">
        <f>VLOOKUP(F3578,'BD customers'!$1:$1048576,2,FALSE)</f>
        <v>Frank Merwin</v>
      </c>
      <c r="M3578" s="2">
        <f>MATCH(orders[[#This Row],[Product ID]],'BD product'!A:A,0)</f>
        <v>572</v>
      </c>
      <c r="N3578" s="2" t="str" cm="1">
        <f t="array" ref="N3578">INDEX('BD product'!A:D,M3578,2)</f>
        <v>Office Supplies</v>
      </c>
    </row>
    <row r="3579" spans="1:14" x14ac:dyDescent="0.3">
      <c r="A3579" s="3" t="s">
        <v>5595</v>
      </c>
      <c r="B3579" s="4">
        <v>42528</v>
      </c>
      <c r="C3579" s="12" t="str">
        <f t="shared" si="55"/>
        <v>2016/06</v>
      </c>
      <c r="D3579" s="4">
        <v>42532</v>
      </c>
      <c r="E3579" s="3" t="s">
        <v>21</v>
      </c>
      <c r="F3579" s="3" t="s">
        <v>818</v>
      </c>
      <c r="G3579" s="3" t="s">
        <v>934</v>
      </c>
      <c r="H3579" s="5">
        <v>473</v>
      </c>
      <c r="I3579" s="2">
        <v>1</v>
      </c>
      <c r="J3579" s="2">
        <v>0</v>
      </c>
      <c r="K3579" s="2">
        <v>2.3176999999999999</v>
      </c>
      <c r="L3579" s="18" t="str">
        <f>VLOOKUP(F3579,'BD customers'!$1:$1048576,2,FALSE)</f>
        <v>Frank Merwin</v>
      </c>
      <c r="M3579" s="2">
        <f>MATCH(orders[[#This Row],[Product ID]],'BD product'!A:A,0)</f>
        <v>206</v>
      </c>
      <c r="N3579" s="2" t="str" cm="1">
        <f t="array" ref="N3579">INDEX('BD product'!A:D,M3579,2)</f>
        <v>Office Supplies</v>
      </c>
    </row>
    <row r="3580" spans="1:14" x14ac:dyDescent="0.3">
      <c r="A3580" s="3" t="s">
        <v>5596</v>
      </c>
      <c r="B3580" s="4">
        <v>42576</v>
      </c>
      <c r="C3580" s="12" t="str">
        <f t="shared" si="55"/>
        <v>2016/07</v>
      </c>
      <c r="D3580" s="4">
        <v>42580</v>
      </c>
      <c r="E3580" s="3" t="s">
        <v>21</v>
      </c>
      <c r="F3580" s="3" t="s">
        <v>554</v>
      </c>
      <c r="G3580" s="3" t="s">
        <v>5597</v>
      </c>
      <c r="H3580" s="5">
        <v>789</v>
      </c>
      <c r="I3580" s="2">
        <v>1</v>
      </c>
      <c r="J3580" s="2">
        <v>0</v>
      </c>
      <c r="K3580" s="2">
        <v>0.31559999999999999</v>
      </c>
      <c r="L3580" s="18" t="str">
        <f>VLOOKUP(F3580,'BD customers'!$1:$1048576,2,FALSE)</f>
        <v>Meg Tillman</v>
      </c>
      <c r="M3580" s="2">
        <f>MATCH(orders[[#This Row],[Product ID]],'BD product'!A:A,0)</f>
        <v>1557</v>
      </c>
      <c r="N3580" s="2" t="str" cm="1">
        <f t="array" ref="N3580">INDEX('BD product'!A:D,M3580,2)</f>
        <v>Office Supplies</v>
      </c>
    </row>
    <row r="3581" spans="1:14" x14ac:dyDescent="0.3">
      <c r="A3581" s="3" t="s">
        <v>5596</v>
      </c>
      <c r="B3581" s="4">
        <v>42576</v>
      </c>
      <c r="C3581" s="12" t="str">
        <f t="shared" si="55"/>
        <v>2016/07</v>
      </c>
      <c r="D3581" s="4">
        <v>42580</v>
      </c>
      <c r="E3581" s="3" t="s">
        <v>21</v>
      </c>
      <c r="F3581" s="3" t="s">
        <v>554</v>
      </c>
      <c r="G3581" s="3" t="s">
        <v>4760</v>
      </c>
      <c r="H3581" s="5">
        <v>655</v>
      </c>
      <c r="I3581" s="2">
        <v>5</v>
      </c>
      <c r="J3581" s="2">
        <v>0</v>
      </c>
      <c r="K3581" s="2">
        <v>3.2094999999999998</v>
      </c>
      <c r="L3581" s="18" t="str">
        <f>VLOOKUP(F3581,'BD customers'!$1:$1048576,2,FALSE)</f>
        <v>Meg Tillman</v>
      </c>
      <c r="M3581" s="2">
        <f>MATCH(orders[[#This Row],[Product ID]],'BD product'!A:A,0)</f>
        <v>1404</v>
      </c>
      <c r="N3581" s="2" t="str" cm="1">
        <f t="array" ref="N3581">INDEX('BD product'!A:D,M3581,2)</f>
        <v>Office Supplies</v>
      </c>
    </row>
    <row r="3582" spans="1:14" x14ac:dyDescent="0.3">
      <c r="A3582" s="3" t="s">
        <v>5596</v>
      </c>
      <c r="B3582" s="4">
        <v>42576</v>
      </c>
      <c r="C3582" s="12" t="str">
        <f t="shared" si="55"/>
        <v>2016/07</v>
      </c>
      <c r="D3582" s="4">
        <v>42580</v>
      </c>
      <c r="E3582" s="3" t="s">
        <v>21</v>
      </c>
      <c r="F3582" s="3" t="s">
        <v>554</v>
      </c>
      <c r="G3582" s="3" t="s">
        <v>1420</v>
      </c>
      <c r="H3582" s="5">
        <v>243008</v>
      </c>
      <c r="I3582" s="2">
        <v>8</v>
      </c>
      <c r="J3582" s="2">
        <v>0</v>
      </c>
      <c r="K3582" s="2">
        <v>388.81279999999998</v>
      </c>
      <c r="L3582" s="18" t="str">
        <f>VLOOKUP(F3582,'BD customers'!$1:$1048576,2,FALSE)</f>
        <v>Meg Tillman</v>
      </c>
      <c r="M3582" s="2">
        <f>MATCH(orders[[#This Row],[Product ID]],'BD product'!A:A,0)</f>
        <v>337</v>
      </c>
      <c r="N3582" s="2" t="str" cm="1">
        <f t="array" ref="N3582">INDEX('BD product'!A:D,M3582,2)</f>
        <v>Furniture</v>
      </c>
    </row>
    <row r="3583" spans="1:14" x14ac:dyDescent="0.3">
      <c r="A3583" s="3" t="s">
        <v>5599</v>
      </c>
      <c r="B3583" s="4">
        <v>43009</v>
      </c>
      <c r="C3583" s="12" t="str">
        <f t="shared" si="55"/>
        <v>2017/10</v>
      </c>
      <c r="D3583" s="4">
        <v>43015</v>
      </c>
      <c r="E3583" s="3" t="s">
        <v>21</v>
      </c>
      <c r="F3583" s="3" t="s">
        <v>564</v>
      </c>
      <c r="G3583" s="3" t="s">
        <v>3187</v>
      </c>
      <c r="H3583" s="5">
        <v>10485</v>
      </c>
      <c r="I3583" s="2">
        <v>1</v>
      </c>
      <c r="J3583" s="2">
        <v>0</v>
      </c>
      <c r="K3583" s="2">
        <v>5.0327999999999999</v>
      </c>
      <c r="L3583" s="18" t="str">
        <f>VLOOKUP(F3583,'BD customers'!$1:$1048576,2,FALSE)</f>
        <v>Dave Kipp</v>
      </c>
      <c r="M3583" s="2">
        <f>MATCH(orders[[#This Row],[Product ID]],'BD product'!A:A,0)</f>
        <v>923</v>
      </c>
      <c r="N3583" s="2" t="str" cm="1">
        <f t="array" ref="N3583">INDEX('BD product'!A:D,M3583,2)</f>
        <v>Office Supplies</v>
      </c>
    </row>
    <row r="3584" spans="1:14" x14ac:dyDescent="0.3">
      <c r="A3584" s="3" t="s">
        <v>5600</v>
      </c>
      <c r="B3584" s="4">
        <v>42348</v>
      </c>
      <c r="C3584" s="12" t="str">
        <f t="shared" si="55"/>
        <v>2015/12</v>
      </c>
      <c r="D3584" s="4">
        <v>42354</v>
      </c>
      <c r="E3584" s="3" t="s">
        <v>21</v>
      </c>
      <c r="F3584" s="3" t="s">
        <v>631</v>
      </c>
      <c r="G3584" s="3" t="s">
        <v>636</v>
      </c>
      <c r="H3584" s="5">
        <v>39</v>
      </c>
      <c r="I3584" s="2">
        <v>2</v>
      </c>
      <c r="J3584" s="2">
        <v>0</v>
      </c>
      <c r="K3584" s="2">
        <v>0.15210000000000001</v>
      </c>
      <c r="L3584" s="18" t="str">
        <f>VLOOKUP(F3584,'BD customers'!$1:$1048576,2,FALSE)</f>
        <v>Keith Dawkins</v>
      </c>
      <c r="M3584" s="2">
        <f>MATCH(orders[[#This Row],[Product ID]],'BD product'!A:A,0)</f>
        <v>132</v>
      </c>
      <c r="N3584" s="2" t="str" cm="1">
        <f t="array" ref="N3584">INDEX('BD product'!A:D,M3584,2)</f>
        <v>Office Supplies</v>
      </c>
    </row>
    <row r="3585" spans="1:14" x14ac:dyDescent="0.3">
      <c r="A3585" s="3" t="s">
        <v>5600</v>
      </c>
      <c r="B3585" s="4">
        <v>42348</v>
      </c>
      <c r="C3585" s="12" t="str">
        <f t="shared" si="55"/>
        <v>2015/12</v>
      </c>
      <c r="D3585" s="4">
        <v>42354</v>
      </c>
      <c r="E3585" s="3" t="s">
        <v>21</v>
      </c>
      <c r="F3585" s="3" t="s">
        <v>631</v>
      </c>
      <c r="G3585" s="3" t="s">
        <v>4674</v>
      </c>
      <c r="H3585" s="5">
        <v>80196</v>
      </c>
      <c r="I3585" s="2">
        <v>2</v>
      </c>
      <c r="J3585" s="2">
        <v>0</v>
      </c>
      <c r="K3585" s="2">
        <v>2.0049000000000001</v>
      </c>
      <c r="L3585" s="18" t="str">
        <f>VLOOKUP(F3585,'BD customers'!$1:$1048576,2,FALSE)</f>
        <v>Keith Dawkins</v>
      </c>
      <c r="M3585" s="2">
        <f>MATCH(orders[[#This Row],[Product ID]],'BD product'!A:A,0)</f>
        <v>1384</v>
      </c>
      <c r="N3585" s="2" t="str" cm="1">
        <f t="array" ref="N3585">INDEX('BD product'!A:D,M3585,2)</f>
        <v>Furniture</v>
      </c>
    </row>
    <row r="3586" spans="1:14" x14ac:dyDescent="0.3">
      <c r="A3586" s="3" t="s">
        <v>5600</v>
      </c>
      <c r="B3586" s="4">
        <v>42348</v>
      </c>
      <c r="C3586" s="12" t="str">
        <f t="shared" ref="C3586:C3649" si="56">TEXT(B3586,"aaaa/mm")</f>
        <v>2015/12</v>
      </c>
      <c r="D3586" s="4">
        <v>42354</v>
      </c>
      <c r="E3586" s="3" t="s">
        <v>21</v>
      </c>
      <c r="F3586" s="3" t="s">
        <v>631</v>
      </c>
      <c r="G3586" s="3" t="s">
        <v>3372</v>
      </c>
      <c r="H3586" s="5">
        <v>19196</v>
      </c>
      <c r="I3586" s="2">
        <v>2</v>
      </c>
      <c r="J3586" s="2">
        <v>0</v>
      </c>
      <c r="K3586" s="2">
        <v>32.633200000000002</v>
      </c>
      <c r="L3586" s="18" t="str">
        <f>VLOOKUP(F3586,'BD customers'!$1:$1048576,2,FALSE)</f>
        <v>Keith Dawkins</v>
      </c>
      <c r="M3586" s="2">
        <f>MATCH(orders[[#This Row],[Product ID]],'BD product'!A:A,0)</f>
        <v>994</v>
      </c>
      <c r="N3586" s="2" t="str" cm="1">
        <f t="array" ref="N3586">INDEX('BD product'!A:D,M3586,2)</f>
        <v>Furniture</v>
      </c>
    </row>
    <row r="3587" spans="1:14" x14ac:dyDescent="0.3">
      <c r="A3587" s="3" t="s">
        <v>5600</v>
      </c>
      <c r="B3587" s="4">
        <v>42348</v>
      </c>
      <c r="C3587" s="12" t="str">
        <f t="shared" si="56"/>
        <v>2015/12</v>
      </c>
      <c r="D3587" s="4">
        <v>42354</v>
      </c>
      <c r="E3587" s="3" t="s">
        <v>21</v>
      </c>
      <c r="F3587" s="3" t="s">
        <v>631</v>
      </c>
      <c r="G3587" s="3" t="s">
        <v>2619</v>
      </c>
      <c r="H3587" s="5">
        <v>261</v>
      </c>
      <c r="I3587" s="2">
        <v>1</v>
      </c>
      <c r="J3587" s="2">
        <v>0</v>
      </c>
      <c r="K3587" s="2">
        <v>1.2005999999999999</v>
      </c>
      <c r="L3587" s="18" t="str">
        <f>VLOOKUP(F3587,'BD customers'!$1:$1048576,2,FALSE)</f>
        <v>Keith Dawkins</v>
      </c>
      <c r="M3587" s="2">
        <f>MATCH(orders[[#This Row],[Product ID]],'BD product'!A:A,0)</f>
        <v>711</v>
      </c>
      <c r="N3587" s="2" t="str" cm="1">
        <f t="array" ref="N3587">INDEX('BD product'!A:D,M3587,2)</f>
        <v>Office Supplies</v>
      </c>
    </row>
    <row r="3588" spans="1:14" x14ac:dyDescent="0.3">
      <c r="A3588" s="3" t="s">
        <v>5601</v>
      </c>
      <c r="B3588" s="4">
        <v>42981</v>
      </c>
      <c r="C3588" s="12" t="str">
        <f t="shared" si="56"/>
        <v>2017/09</v>
      </c>
      <c r="D3588" s="4">
        <v>42986</v>
      </c>
      <c r="E3588" s="3" t="s">
        <v>21</v>
      </c>
      <c r="F3588" s="3" t="s">
        <v>4696</v>
      </c>
      <c r="G3588" s="3" t="s">
        <v>409</v>
      </c>
      <c r="H3588" s="5">
        <v>596</v>
      </c>
      <c r="I3588" s="2">
        <v>2</v>
      </c>
      <c r="J3588" s="2">
        <v>0</v>
      </c>
      <c r="K3588" s="2">
        <v>1.6688000000000001</v>
      </c>
      <c r="L3588" s="18" t="str">
        <f>VLOOKUP(F3588,'BD customers'!$1:$1048576,2,FALSE)</f>
        <v>Aleksandra Gannaway</v>
      </c>
      <c r="M3588" s="2">
        <f>MATCH(orders[[#This Row],[Product ID]],'BD product'!A:A,0)</f>
        <v>81</v>
      </c>
      <c r="N3588" s="2" t="str" cm="1">
        <f t="array" ref="N3588">INDEX('BD product'!A:D,M3588,2)</f>
        <v>Office Supplies</v>
      </c>
    </row>
    <row r="3589" spans="1:14" x14ac:dyDescent="0.3">
      <c r="A3589" s="3" t="s">
        <v>5602</v>
      </c>
      <c r="B3589" s="4">
        <v>43002</v>
      </c>
      <c r="C3589" s="12" t="str">
        <f t="shared" si="56"/>
        <v>2017/09</v>
      </c>
      <c r="D3589" s="4">
        <v>43006</v>
      </c>
      <c r="E3589" s="3" t="s">
        <v>21</v>
      </c>
      <c r="F3589" s="3" t="s">
        <v>1723</v>
      </c>
      <c r="G3589" s="3" t="s">
        <v>3754</v>
      </c>
      <c r="H3589" s="5">
        <v>1169694</v>
      </c>
      <c r="I3589" s="2">
        <v>3</v>
      </c>
      <c r="J3589" s="2">
        <v>4</v>
      </c>
      <c r="K3589" s="2">
        <v>-253.43369999999999</v>
      </c>
      <c r="L3589" s="18" t="str">
        <f>VLOOKUP(F3589,'BD customers'!$1:$1048576,2,FALSE)</f>
        <v>Mick Hernandez</v>
      </c>
      <c r="M3589" s="2">
        <f>MATCH(orders[[#This Row],[Product ID]],'BD product'!A:A,0)</f>
        <v>1150</v>
      </c>
      <c r="N3589" s="2" t="str" cm="1">
        <f t="array" ref="N3589">INDEX('BD product'!A:D,M3589,2)</f>
        <v>Technology</v>
      </c>
    </row>
    <row r="3590" spans="1:14" x14ac:dyDescent="0.3">
      <c r="A3590" s="3" t="s">
        <v>5603</v>
      </c>
      <c r="B3590" s="4">
        <v>43088</v>
      </c>
      <c r="C3590" s="12" t="str">
        <f t="shared" si="56"/>
        <v>2017/12</v>
      </c>
      <c r="D3590" s="4">
        <v>43090</v>
      </c>
      <c r="E3590" s="3" t="s">
        <v>64</v>
      </c>
      <c r="F3590" s="3" t="s">
        <v>3841</v>
      </c>
      <c r="G3590" s="3" t="s">
        <v>1854</v>
      </c>
      <c r="H3590" s="5">
        <v>166562</v>
      </c>
      <c r="I3590" s="2">
        <v>2</v>
      </c>
      <c r="J3590" s="2">
        <v>0</v>
      </c>
      <c r="K3590" s="2">
        <v>33.312399999999997</v>
      </c>
      <c r="L3590" s="18" t="str">
        <f>VLOOKUP(F3590,'BD customers'!$1:$1048576,2,FALSE)</f>
        <v>Amy Cox</v>
      </c>
      <c r="M3590" s="2">
        <f>MATCH(orders[[#This Row],[Product ID]],'BD product'!A:A,0)</f>
        <v>467</v>
      </c>
      <c r="N3590" s="2" t="str" cm="1">
        <f t="array" ref="N3590">INDEX('BD product'!A:D,M3590,2)</f>
        <v>Office Supplies</v>
      </c>
    </row>
    <row r="3591" spans="1:14" x14ac:dyDescent="0.3">
      <c r="A3591" s="3" t="s">
        <v>5604</v>
      </c>
      <c r="B3591" s="4">
        <v>43063</v>
      </c>
      <c r="C3591" s="12" t="str">
        <f t="shared" si="56"/>
        <v>2017/11</v>
      </c>
      <c r="D3591" s="4">
        <v>43069</v>
      </c>
      <c r="E3591" s="3" t="s">
        <v>21</v>
      </c>
      <c r="F3591" s="3" t="s">
        <v>818</v>
      </c>
      <c r="G3591" s="3" t="s">
        <v>2316</v>
      </c>
      <c r="H3591" s="5">
        <v>288</v>
      </c>
      <c r="I3591" s="2">
        <v>1</v>
      </c>
      <c r="J3591" s="2">
        <v>0</v>
      </c>
      <c r="K3591" s="2">
        <v>1.4112</v>
      </c>
      <c r="L3591" s="18" t="str">
        <f>VLOOKUP(F3591,'BD customers'!$1:$1048576,2,FALSE)</f>
        <v>Frank Merwin</v>
      </c>
      <c r="M3591" s="2">
        <f>MATCH(orders[[#This Row],[Product ID]],'BD product'!A:A,0)</f>
        <v>616</v>
      </c>
      <c r="N3591" s="2" t="str" cm="1">
        <f t="array" ref="N3591">INDEX('BD product'!A:D,M3591,2)</f>
        <v>Office Supplies</v>
      </c>
    </row>
    <row r="3592" spans="1:14" x14ac:dyDescent="0.3">
      <c r="A3592" s="3" t="s">
        <v>5604</v>
      </c>
      <c r="B3592" s="4">
        <v>43063</v>
      </c>
      <c r="C3592" s="12" t="str">
        <f t="shared" si="56"/>
        <v>2017/11</v>
      </c>
      <c r="D3592" s="4">
        <v>43069</v>
      </c>
      <c r="E3592" s="3" t="s">
        <v>21</v>
      </c>
      <c r="F3592" s="3" t="s">
        <v>818</v>
      </c>
      <c r="G3592" s="3" t="s">
        <v>2796</v>
      </c>
      <c r="H3592" s="5">
        <v>144396</v>
      </c>
      <c r="I3592" s="2">
        <v>12</v>
      </c>
      <c r="J3592" s="2">
        <v>0</v>
      </c>
      <c r="K3592" s="2">
        <v>375.42959999999999</v>
      </c>
      <c r="L3592" s="18" t="str">
        <f>VLOOKUP(F3592,'BD customers'!$1:$1048576,2,FALSE)</f>
        <v>Frank Merwin</v>
      </c>
      <c r="M3592" s="2">
        <f>MATCH(orders[[#This Row],[Product ID]],'BD product'!A:A,0)</f>
        <v>774</v>
      </c>
      <c r="N3592" s="2" t="str" cm="1">
        <f t="array" ref="N3592">INDEX('BD product'!A:D,M3592,2)</f>
        <v>Office Supplies</v>
      </c>
    </row>
    <row r="3593" spans="1:14" x14ac:dyDescent="0.3">
      <c r="A3593" s="3" t="s">
        <v>5605</v>
      </c>
      <c r="B3593" s="4">
        <v>41986</v>
      </c>
      <c r="C3593" s="12" t="str">
        <f t="shared" si="56"/>
        <v>2014/12</v>
      </c>
      <c r="D3593" s="4">
        <v>41988</v>
      </c>
      <c r="E3593" s="3" t="s">
        <v>11</v>
      </c>
      <c r="F3593" s="3" t="s">
        <v>2200</v>
      </c>
      <c r="G3593" s="3" t="s">
        <v>1993</v>
      </c>
      <c r="H3593" s="5">
        <v>292</v>
      </c>
      <c r="I3593" s="2">
        <v>1</v>
      </c>
      <c r="J3593" s="2">
        <v>2</v>
      </c>
      <c r="K3593" s="2">
        <v>3.6499999999999998E-2</v>
      </c>
      <c r="L3593" s="18" t="str">
        <f>VLOOKUP(F3593,'BD customers'!$1:$1048576,2,FALSE)</f>
        <v>Ralph Arnett</v>
      </c>
      <c r="M3593" s="2">
        <f>MATCH(orders[[#This Row],[Product ID]],'BD product'!A:A,0)</f>
        <v>505</v>
      </c>
      <c r="N3593" s="2" t="str" cm="1">
        <f t="array" ref="N3593">INDEX('BD product'!A:D,M3593,2)</f>
        <v>Office Supplies</v>
      </c>
    </row>
    <row r="3594" spans="1:14" x14ac:dyDescent="0.3">
      <c r="A3594" s="3" t="s">
        <v>5606</v>
      </c>
      <c r="B3594" s="4">
        <v>42709</v>
      </c>
      <c r="C3594" s="12" t="str">
        <f t="shared" si="56"/>
        <v>2016/12</v>
      </c>
      <c r="D3594" s="4">
        <v>42711</v>
      </c>
      <c r="E3594" s="3" t="s">
        <v>11</v>
      </c>
      <c r="F3594" s="3" t="s">
        <v>2575</v>
      </c>
      <c r="G3594" s="3" t="s">
        <v>5013</v>
      </c>
      <c r="H3594" s="5">
        <v>46518</v>
      </c>
      <c r="I3594" s="2">
        <v>3</v>
      </c>
      <c r="J3594" s="2">
        <v>0</v>
      </c>
      <c r="K3594" s="2">
        <v>120.9468</v>
      </c>
      <c r="L3594" s="18" t="str">
        <f>VLOOKUP(F3594,'BD customers'!$1:$1048576,2,FALSE)</f>
        <v>James Galang</v>
      </c>
      <c r="M3594" s="2">
        <f>MATCH(orders[[#This Row],[Product ID]],'BD product'!A:A,0)</f>
        <v>1451</v>
      </c>
      <c r="N3594" s="2" t="str" cm="1">
        <f t="array" ref="N3594">INDEX('BD product'!A:D,M3594,2)</f>
        <v>Office Supplies</v>
      </c>
    </row>
    <row r="3595" spans="1:14" x14ac:dyDescent="0.3">
      <c r="A3595" s="3" t="s">
        <v>5607</v>
      </c>
      <c r="B3595" s="4">
        <v>42624</v>
      </c>
      <c r="C3595" s="12" t="str">
        <f t="shared" si="56"/>
        <v>2016/09</v>
      </c>
      <c r="D3595" s="4">
        <v>42630</v>
      </c>
      <c r="E3595" s="3" t="s">
        <v>21</v>
      </c>
      <c r="F3595" s="3" t="s">
        <v>1149</v>
      </c>
      <c r="G3595" s="3" t="s">
        <v>1791</v>
      </c>
      <c r="H3595" s="5">
        <v>22428</v>
      </c>
      <c r="I3595" s="2">
        <v>3</v>
      </c>
      <c r="J3595" s="2">
        <v>7</v>
      </c>
      <c r="K3595" s="2">
        <v>-17.942399999999999</v>
      </c>
      <c r="L3595" s="18" t="str">
        <f>VLOOKUP(F3595,'BD customers'!$1:$1048576,2,FALSE)</f>
        <v>Nick Zandusky</v>
      </c>
      <c r="M3595" s="2">
        <f>MATCH(orders[[#This Row],[Product ID]],'BD product'!A:A,0)</f>
        <v>446</v>
      </c>
      <c r="N3595" s="2" t="str" cm="1">
        <f t="array" ref="N3595">INDEX('BD product'!A:D,M3595,2)</f>
        <v>Office Supplies</v>
      </c>
    </row>
    <row r="3596" spans="1:14" x14ac:dyDescent="0.3">
      <c r="A3596" s="3" t="s">
        <v>5607</v>
      </c>
      <c r="B3596" s="4">
        <v>42624</v>
      </c>
      <c r="C3596" s="12" t="str">
        <f t="shared" si="56"/>
        <v>2016/09</v>
      </c>
      <c r="D3596" s="4">
        <v>42630</v>
      </c>
      <c r="E3596" s="3" t="s">
        <v>21</v>
      </c>
      <c r="F3596" s="3" t="s">
        <v>1149</v>
      </c>
      <c r="G3596" s="3" t="s">
        <v>3890</v>
      </c>
      <c r="H3596" s="5">
        <v>3752</v>
      </c>
      <c r="I3596" s="2">
        <v>5</v>
      </c>
      <c r="J3596" s="2">
        <v>2</v>
      </c>
      <c r="K3596" s="2">
        <v>0.37519999999999998</v>
      </c>
      <c r="L3596" s="18" t="str">
        <f>VLOOKUP(F3596,'BD customers'!$1:$1048576,2,FALSE)</f>
        <v>Nick Zandusky</v>
      </c>
      <c r="M3596" s="2">
        <f>MATCH(orders[[#This Row],[Product ID]],'BD product'!A:A,0)</f>
        <v>1192</v>
      </c>
      <c r="N3596" s="2" t="str" cm="1">
        <f t="array" ref="N3596">INDEX('BD product'!A:D,M3596,2)</f>
        <v>Office Supplies</v>
      </c>
    </row>
    <row r="3597" spans="1:14" x14ac:dyDescent="0.3">
      <c r="A3597" s="3" t="s">
        <v>5608</v>
      </c>
      <c r="B3597" s="4">
        <v>43078</v>
      </c>
      <c r="C3597" s="12" t="str">
        <f t="shared" si="56"/>
        <v>2017/12</v>
      </c>
      <c r="D3597" s="4">
        <v>43084</v>
      </c>
      <c r="E3597" s="3" t="s">
        <v>21</v>
      </c>
      <c r="F3597" s="3" t="s">
        <v>2553</v>
      </c>
      <c r="G3597" s="3" t="s">
        <v>1456</v>
      </c>
      <c r="H3597" s="5">
        <v>2624</v>
      </c>
      <c r="I3597" s="2">
        <v>1</v>
      </c>
      <c r="J3597" s="2">
        <v>2</v>
      </c>
      <c r="K3597" s="2">
        <v>0.4264</v>
      </c>
      <c r="L3597" s="18" t="str">
        <f>VLOOKUP(F3597,'BD customers'!$1:$1048576,2,FALSE)</f>
        <v>Kalyca Meade</v>
      </c>
      <c r="M3597" s="2">
        <f>MATCH(orders[[#This Row],[Product ID]],'BD product'!A:A,0)</f>
        <v>348</v>
      </c>
      <c r="N3597" s="2" t="str" cm="1">
        <f t="array" ref="N3597">INDEX('BD product'!A:D,M3597,2)</f>
        <v>Office Supplies</v>
      </c>
    </row>
    <row r="3598" spans="1:14" x14ac:dyDescent="0.3">
      <c r="A3598" s="3" t="s">
        <v>5609</v>
      </c>
      <c r="B3598" s="4">
        <v>41891</v>
      </c>
      <c r="C3598" s="12" t="str">
        <f t="shared" si="56"/>
        <v>2014/09</v>
      </c>
      <c r="D3598" s="4">
        <v>41896</v>
      </c>
      <c r="E3598" s="3" t="s">
        <v>11</v>
      </c>
      <c r="F3598" s="3" t="s">
        <v>195</v>
      </c>
      <c r="G3598" s="3" t="s">
        <v>2706</v>
      </c>
      <c r="H3598" s="5">
        <v>15552</v>
      </c>
      <c r="I3598" s="2">
        <v>3</v>
      </c>
      <c r="J3598" s="2">
        <v>2</v>
      </c>
      <c r="K3598" s="2">
        <v>5.4432</v>
      </c>
      <c r="L3598" s="18" t="str">
        <f>VLOOKUP(F3598,'BD customers'!$1:$1048576,2,FALSE)</f>
        <v>Logan Currie</v>
      </c>
      <c r="M3598" s="2">
        <f>MATCH(orders[[#This Row],[Product ID]],'BD product'!A:A,0)</f>
        <v>741</v>
      </c>
      <c r="N3598" s="2" t="str" cm="1">
        <f t="array" ref="N3598">INDEX('BD product'!A:D,M3598,2)</f>
        <v>Office Supplies</v>
      </c>
    </row>
    <row r="3599" spans="1:14" x14ac:dyDescent="0.3">
      <c r="A3599" s="3" t="s">
        <v>5609</v>
      </c>
      <c r="B3599" s="4">
        <v>41891</v>
      </c>
      <c r="C3599" s="12" t="str">
        <f t="shared" si="56"/>
        <v>2014/09</v>
      </c>
      <c r="D3599" s="4">
        <v>41896</v>
      </c>
      <c r="E3599" s="3" t="s">
        <v>11</v>
      </c>
      <c r="F3599" s="3" t="s">
        <v>195</v>
      </c>
      <c r="G3599" s="3" t="s">
        <v>5610</v>
      </c>
      <c r="H3599" s="5">
        <v>64704</v>
      </c>
      <c r="I3599" s="2">
        <v>6</v>
      </c>
      <c r="J3599" s="2">
        <v>2</v>
      </c>
      <c r="K3599" s="2">
        <v>-4.8528000000000002</v>
      </c>
      <c r="L3599" s="18" t="str">
        <f>VLOOKUP(F3599,'BD customers'!$1:$1048576,2,FALSE)</f>
        <v>Logan Currie</v>
      </c>
      <c r="M3599" s="2">
        <f>MATCH(orders[[#This Row],[Product ID]],'BD product'!A:A,0)</f>
        <v>1558</v>
      </c>
      <c r="N3599" s="2" t="str" cm="1">
        <f t="array" ref="N3599">INDEX('BD product'!A:D,M3599,2)</f>
        <v>Technology</v>
      </c>
    </row>
    <row r="3600" spans="1:14" x14ac:dyDescent="0.3">
      <c r="A3600" s="3" t="s">
        <v>5609</v>
      </c>
      <c r="B3600" s="4">
        <v>41891</v>
      </c>
      <c r="C3600" s="12" t="str">
        <f t="shared" si="56"/>
        <v>2014/09</v>
      </c>
      <c r="D3600" s="4">
        <v>41896</v>
      </c>
      <c r="E3600" s="3" t="s">
        <v>11</v>
      </c>
      <c r="F3600" s="3" t="s">
        <v>195</v>
      </c>
      <c r="G3600" s="3" t="s">
        <v>3464</v>
      </c>
      <c r="H3600" s="5">
        <v>17472</v>
      </c>
      <c r="I3600" s="2">
        <v>3</v>
      </c>
      <c r="J3600" s="2">
        <v>2</v>
      </c>
      <c r="K3600" s="2">
        <v>5.0232000000000001</v>
      </c>
      <c r="L3600" s="18" t="str">
        <f>VLOOKUP(F3600,'BD customers'!$1:$1048576,2,FALSE)</f>
        <v>Logan Currie</v>
      </c>
      <c r="M3600" s="2">
        <f>MATCH(orders[[#This Row],[Product ID]],'BD product'!A:A,0)</f>
        <v>1029</v>
      </c>
      <c r="N3600" s="2" t="str" cm="1">
        <f t="array" ref="N3600">INDEX('BD product'!A:D,M3600,2)</f>
        <v>Furniture</v>
      </c>
    </row>
    <row r="3601" spans="1:14" x14ac:dyDescent="0.3">
      <c r="A3601" s="3" t="s">
        <v>5609</v>
      </c>
      <c r="B3601" s="4">
        <v>41891</v>
      </c>
      <c r="C3601" s="12" t="str">
        <f t="shared" si="56"/>
        <v>2014/09</v>
      </c>
      <c r="D3601" s="4">
        <v>41896</v>
      </c>
      <c r="E3601" s="3" t="s">
        <v>11</v>
      </c>
      <c r="F3601" s="3" t="s">
        <v>195</v>
      </c>
      <c r="G3601" s="3" t="s">
        <v>3252</v>
      </c>
      <c r="H3601" s="5">
        <v>135516</v>
      </c>
      <c r="I3601" s="2">
        <v>1</v>
      </c>
      <c r="J3601" s="2">
        <v>4</v>
      </c>
      <c r="K3601" s="2">
        <v>-31.6204</v>
      </c>
      <c r="L3601" s="18" t="str">
        <f>VLOOKUP(F3601,'BD customers'!$1:$1048576,2,FALSE)</f>
        <v>Logan Currie</v>
      </c>
      <c r="M3601" s="2">
        <f>MATCH(orders[[#This Row],[Product ID]],'BD product'!A:A,0)</f>
        <v>946</v>
      </c>
      <c r="N3601" s="2" t="str" cm="1">
        <f t="array" ref="N3601">INDEX('BD product'!A:D,M3601,2)</f>
        <v>Technology</v>
      </c>
    </row>
    <row r="3602" spans="1:14" x14ac:dyDescent="0.3">
      <c r="A3602" s="3" t="s">
        <v>5612</v>
      </c>
      <c r="B3602" s="4">
        <v>42912</v>
      </c>
      <c r="C3602" s="12" t="str">
        <f t="shared" si="56"/>
        <v>2017/06</v>
      </c>
      <c r="D3602" s="4">
        <v>42916</v>
      </c>
      <c r="E3602" s="3" t="s">
        <v>21</v>
      </c>
      <c r="F3602" s="3" t="s">
        <v>972</v>
      </c>
      <c r="G3602" s="3" t="s">
        <v>3067</v>
      </c>
      <c r="H3602" s="5">
        <v>431928</v>
      </c>
      <c r="I3602" s="2">
        <v>9</v>
      </c>
      <c r="J3602" s="2">
        <v>2</v>
      </c>
      <c r="K3602" s="2">
        <v>64.789199999999994</v>
      </c>
      <c r="L3602" s="18" t="str">
        <f>VLOOKUP(F3602,'BD customers'!$1:$1048576,2,FALSE)</f>
        <v>Nora Preis</v>
      </c>
      <c r="M3602" s="2">
        <f>MATCH(orders[[#This Row],[Product ID]],'BD product'!A:A,0)</f>
        <v>878</v>
      </c>
      <c r="N3602" s="2" t="str" cm="1">
        <f t="array" ref="N3602">INDEX('BD product'!A:D,M3602,2)</f>
        <v>Technology</v>
      </c>
    </row>
    <row r="3603" spans="1:14" x14ac:dyDescent="0.3">
      <c r="A3603" s="3" t="s">
        <v>5613</v>
      </c>
      <c r="B3603" s="4">
        <v>41960</v>
      </c>
      <c r="C3603" s="12" t="str">
        <f t="shared" si="56"/>
        <v>2014/11</v>
      </c>
      <c r="D3603" s="4">
        <v>41967</v>
      </c>
      <c r="E3603" s="3" t="s">
        <v>21</v>
      </c>
      <c r="F3603" s="3" t="s">
        <v>5614</v>
      </c>
      <c r="G3603" s="3" t="s">
        <v>2177</v>
      </c>
      <c r="H3603" s="5">
        <v>12448</v>
      </c>
      <c r="I3603" s="2">
        <v>2</v>
      </c>
      <c r="J3603" s="2">
        <v>2</v>
      </c>
      <c r="K3603" s="2">
        <v>3.8899999999999997E-2</v>
      </c>
      <c r="L3603" s="18" t="str">
        <f>VLOOKUP(F3603,'BD customers'!$1:$1048576,2,FALSE)</f>
        <v>Randy Bradley</v>
      </c>
      <c r="M3603" s="2">
        <f>MATCH(orders[[#This Row],[Product ID]],'BD product'!A:A,0)</f>
        <v>567</v>
      </c>
      <c r="N3603" s="2" t="str" cm="1">
        <f t="array" ref="N3603">INDEX('BD product'!A:D,M3603,2)</f>
        <v>Office Supplies</v>
      </c>
    </row>
    <row r="3604" spans="1:14" x14ac:dyDescent="0.3">
      <c r="A3604" s="3" t="s">
        <v>5613</v>
      </c>
      <c r="B3604" s="4">
        <v>41960</v>
      </c>
      <c r="C3604" s="12" t="str">
        <f t="shared" si="56"/>
        <v>2014/11</v>
      </c>
      <c r="D3604" s="4">
        <v>41967</v>
      </c>
      <c r="E3604" s="3" t="s">
        <v>21</v>
      </c>
      <c r="F3604" s="3" t="s">
        <v>5614</v>
      </c>
      <c r="G3604" s="3" t="s">
        <v>1982</v>
      </c>
      <c r="H3604" s="5">
        <v>65793</v>
      </c>
      <c r="I3604" s="2">
        <v>5</v>
      </c>
      <c r="J3604" s="2">
        <v>3</v>
      </c>
      <c r="K3604" s="2">
        <v>-0.93989999999999996</v>
      </c>
      <c r="L3604" s="18" t="str">
        <f>VLOOKUP(F3604,'BD customers'!$1:$1048576,2,FALSE)</f>
        <v>Randy Bradley</v>
      </c>
      <c r="M3604" s="2">
        <f>MATCH(orders[[#This Row],[Product ID]],'BD product'!A:A,0)</f>
        <v>501</v>
      </c>
      <c r="N3604" s="2" t="str" cm="1">
        <f t="array" ref="N3604">INDEX('BD product'!A:D,M3604,2)</f>
        <v>Furniture</v>
      </c>
    </row>
    <row r="3605" spans="1:14" x14ac:dyDescent="0.3">
      <c r="A3605" s="3" t="s">
        <v>5615</v>
      </c>
      <c r="B3605" s="4">
        <v>42968</v>
      </c>
      <c r="C3605" s="12" t="str">
        <f t="shared" si="56"/>
        <v>2017/08</v>
      </c>
      <c r="D3605" s="4">
        <v>42974</v>
      </c>
      <c r="E3605" s="3" t="s">
        <v>21</v>
      </c>
      <c r="F3605" s="3" t="s">
        <v>1699</v>
      </c>
      <c r="G3605" s="3" t="s">
        <v>1797</v>
      </c>
      <c r="H3605" s="5">
        <v>2774</v>
      </c>
      <c r="I3605" s="2">
        <v>5</v>
      </c>
      <c r="J3605" s="2">
        <v>0</v>
      </c>
      <c r="K3605" s="2">
        <v>13.315200000000001</v>
      </c>
      <c r="L3605" s="18" t="str">
        <f>VLOOKUP(F3605,'BD customers'!$1:$1048576,2,FALSE)</f>
        <v>Tracy Hopkins</v>
      </c>
      <c r="M3605" s="2">
        <f>MATCH(orders[[#This Row],[Product ID]],'BD product'!A:A,0)</f>
        <v>449</v>
      </c>
      <c r="N3605" s="2" t="str" cm="1">
        <f t="array" ref="N3605">INDEX('BD product'!A:D,M3605,2)</f>
        <v>Office Supplies</v>
      </c>
    </row>
    <row r="3606" spans="1:14" x14ac:dyDescent="0.3">
      <c r="A3606" s="3" t="s">
        <v>5615</v>
      </c>
      <c r="B3606" s="4">
        <v>42968</v>
      </c>
      <c r="C3606" s="12" t="str">
        <f t="shared" si="56"/>
        <v>2017/08</v>
      </c>
      <c r="D3606" s="4">
        <v>42974</v>
      </c>
      <c r="E3606" s="3" t="s">
        <v>21</v>
      </c>
      <c r="F3606" s="3" t="s">
        <v>1699</v>
      </c>
      <c r="G3606" s="3" t="s">
        <v>3345</v>
      </c>
      <c r="H3606" s="5">
        <v>2516</v>
      </c>
      <c r="I3606" s="2">
        <v>2</v>
      </c>
      <c r="J3606" s="2">
        <v>0</v>
      </c>
      <c r="K3606" s="2">
        <v>8.5543999999999993</v>
      </c>
      <c r="L3606" s="18" t="str">
        <f>VLOOKUP(F3606,'BD customers'!$1:$1048576,2,FALSE)</f>
        <v>Tracy Hopkins</v>
      </c>
      <c r="M3606" s="2">
        <f>MATCH(orders[[#This Row],[Product ID]],'BD product'!A:A,0)</f>
        <v>982</v>
      </c>
      <c r="N3606" s="2" t="str" cm="1">
        <f t="array" ref="N3606">INDEX('BD product'!A:D,M3606,2)</f>
        <v>Furniture</v>
      </c>
    </row>
    <row r="3607" spans="1:14" x14ac:dyDescent="0.3">
      <c r="A3607" s="3" t="s">
        <v>5615</v>
      </c>
      <c r="B3607" s="4">
        <v>42968</v>
      </c>
      <c r="C3607" s="12" t="str">
        <f t="shared" si="56"/>
        <v>2017/08</v>
      </c>
      <c r="D3607" s="4">
        <v>42974</v>
      </c>
      <c r="E3607" s="3" t="s">
        <v>21</v>
      </c>
      <c r="F3607" s="3" t="s">
        <v>1699</v>
      </c>
      <c r="G3607" s="3" t="s">
        <v>3223</v>
      </c>
      <c r="H3607" s="5">
        <v>9192</v>
      </c>
      <c r="I3607" s="2">
        <v>4</v>
      </c>
      <c r="J3607" s="2">
        <v>0</v>
      </c>
      <c r="K3607" s="2">
        <v>31.252800000000001</v>
      </c>
      <c r="L3607" s="18" t="str">
        <f>VLOOKUP(F3607,'BD customers'!$1:$1048576,2,FALSE)</f>
        <v>Tracy Hopkins</v>
      </c>
      <c r="M3607" s="2">
        <f>MATCH(orders[[#This Row],[Product ID]],'BD product'!A:A,0)</f>
        <v>937</v>
      </c>
      <c r="N3607" s="2" t="str" cm="1">
        <f t="array" ref="N3607">INDEX('BD product'!A:D,M3607,2)</f>
        <v>Furniture</v>
      </c>
    </row>
    <row r="3608" spans="1:14" x14ac:dyDescent="0.3">
      <c r="A3608" s="3" t="s">
        <v>5616</v>
      </c>
      <c r="B3608" s="4">
        <v>42441</v>
      </c>
      <c r="C3608" s="12" t="str">
        <f t="shared" si="56"/>
        <v>2016/03</v>
      </c>
      <c r="D3608" s="4">
        <v>42445</v>
      </c>
      <c r="E3608" s="3" t="s">
        <v>11</v>
      </c>
      <c r="F3608" s="3" t="s">
        <v>1001</v>
      </c>
      <c r="G3608" s="3" t="s">
        <v>2609</v>
      </c>
      <c r="H3608" s="5">
        <v>2934</v>
      </c>
      <c r="I3608" s="2">
        <v>3</v>
      </c>
      <c r="J3608" s="2">
        <v>0</v>
      </c>
      <c r="K3608" s="2">
        <v>13.4964</v>
      </c>
      <c r="L3608" s="18" t="str">
        <f>VLOOKUP(F3608,'BD customers'!$1:$1048576,2,FALSE)</f>
        <v>Clytie Kelty</v>
      </c>
      <c r="M3608" s="2">
        <f>MATCH(orders[[#This Row],[Product ID]],'BD product'!A:A,0)</f>
        <v>708</v>
      </c>
      <c r="N3608" s="2" t="str" cm="1">
        <f t="array" ref="N3608">INDEX('BD product'!A:D,M3608,2)</f>
        <v>Office Supplies</v>
      </c>
    </row>
    <row r="3609" spans="1:14" x14ac:dyDescent="0.3">
      <c r="A3609" s="3" t="s">
        <v>5617</v>
      </c>
      <c r="B3609" s="4">
        <v>41905</v>
      </c>
      <c r="C3609" s="12" t="str">
        <f t="shared" si="56"/>
        <v>2014/09</v>
      </c>
      <c r="D3609" s="4">
        <v>41910</v>
      </c>
      <c r="E3609" s="3" t="s">
        <v>11</v>
      </c>
      <c r="F3609" s="3" t="s">
        <v>3271</v>
      </c>
      <c r="G3609" s="3" t="s">
        <v>3185</v>
      </c>
      <c r="H3609" s="5">
        <v>13944</v>
      </c>
      <c r="I3609" s="2">
        <v>3</v>
      </c>
      <c r="J3609" s="2">
        <v>2</v>
      </c>
      <c r="K3609" s="2">
        <v>4.7061000000000002</v>
      </c>
      <c r="L3609" s="18" t="str">
        <f>VLOOKUP(F3609,'BD customers'!$1:$1048576,2,FALSE)</f>
        <v>Shui Tom</v>
      </c>
      <c r="M3609" s="2">
        <f>MATCH(orders[[#This Row],[Product ID]],'BD product'!A:A,0)</f>
        <v>922</v>
      </c>
      <c r="N3609" s="2" t="str" cm="1">
        <f t="array" ref="N3609">INDEX('BD product'!A:D,M3609,2)</f>
        <v>Office Supplies</v>
      </c>
    </row>
    <row r="3610" spans="1:14" x14ac:dyDescent="0.3">
      <c r="A3610" s="3" t="s">
        <v>5618</v>
      </c>
      <c r="B3610" s="4">
        <v>41757</v>
      </c>
      <c r="C3610" s="12" t="str">
        <f t="shared" si="56"/>
        <v>2014/04</v>
      </c>
      <c r="D3610" s="4">
        <v>41762</v>
      </c>
      <c r="E3610" s="3" t="s">
        <v>21</v>
      </c>
      <c r="F3610" s="3" t="s">
        <v>2611</v>
      </c>
      <c r="G3610" s="3" t="s">
        <v>2724</v>
      </c>
      <c r="H3610" s="5">
        <v>6912</v>
      </c>
      <c r="I3610" s="2">
        <v>3</v>
      </c>
      <c r="J3610" s="2">
        <v>2</v>
      </c>
      <c r="K3610" s="2">
        <v>2.5055999999999998</v>
      </c>
      <c r="L3610" s="18" t="str">
        <f>VLOOKUP(F3610,'BD customers'!$1:$1048576,2,FALSE)</f>
        <v>George Bell</v>
      </c>
      <c r="M3610" s="2">
        <f>MATCH(orders[[#This Row],[Product ID]],'BD product'!A:A,0)</f>
        <v>747</v>
      </c>
      <c r="N3610" s="2" t="str" cm="1">
        <f t="array" ref="N3610">INDEX('BD product'!A:D,M3610,2)</f>
        <v>Office Supplies</v>
      </c>
    </row>
    <row r="3611" spans="1:14" x14ac:dyDescent="0.3">
      <c r="A3611" s="3" t="s">
        <v>5618</v>
      </c>
      <c r="B3611" s="4">
        <v>41757</v>
      </c>
      <c r="C3611" s="12" t="str">
        <f t="shared" si="56"/>
        <v>2014/04</v>
      </c>
      <c r="D3611" s="4">
        <v>41762</v>
      </c>
      <c r="E3611" s="3" t="s">
        <v>21</v>
      </c>
      <c r="F3611" s="3" t="s">
        <v>2611</v>
      </c>
      <c r="G3611" s="3" t="s">
        <v>3425</v>
      </c>
      <c r="H3611" s="5">
        <v>27096</v>
      </c>
      <c r="I3611" s="2">
        <v>3</v>
      </c>
      <c r="J3611" s="2">
        <v>2</v>
      </c>
      <c r="K3611" s="2">
        <v>2.0322</v>
      </c>
      <c r="L3611" s="18" t="str">
        <f>VLOOKUP(F3611,'BD customers'!$1:$1048576,2,FALSE)</f>
        <v>George Bell</v>
      </c>
      <c r="M3611" s="2">
        <f>MATCH(orders[[#This Row],[Product ID]],'BD product'!A:A,0)</f>
        <v>1013</v>
      </c>
      <c r="N3611" s="2" t="str" cm="1">
        <f t="array" ref="N3611">INDEX('BD product'!A:D,M3611,2)</f>
        <v>Office Supplies</v>
      </c>
    </row>
    <row r="3612" spans="1:14" x14ac:dyDescent="0.3">
      <c r="A3612" s="3" t="s">
        <v>5618</v>
      </c>
      <c r="B3612" s="4">
        <v>41757</v>
      </c>
      <c r="C3612" s="12" t="str">
        <f t="shared" si="56"/>
        <v>2014/04</v>
      </c>
      <c r="D3612" s="4">
        <v>41762</v>
      </c>
      <c r="E3612" s="3" t="s">
        <v>21</v>
      </c>
      <c r="F3612" s="3" t="s">
        <v>2611</v>
      </c>
      <c r="G3612" s="3" t="s">
        <v>4939</v>
      </c>
      <c r="H3612" s="5">
        <v>177568</v>
      </c>
      <c r="I3612" s="2">
        <v>2</v>
      </c>
      <c r="J3612" s="2">
        <v>2</v>
      </c>
      <c r="K3612" s="2">
        <v>-37.733199999999997</v>
      </c>
      <c r="L3612" s="18" t="str">
        <f>VLOOKUP(F3612,'BD customers'!$1:$1048576,2,FALSE)</f>
        <v>George Bell</v>
      </c>
      <c r="M3612" s="2">
        <f>MATCH(orders[[#This Row],[Product ID]],'BD product'!A:A,0)</f>
        <v>1441</v>
      </c>
      <c r="N3612" s="2" t="str" cm="1">
        <f t="array" ref="N3612">INDEX('BD product'!A:D,M3612,2)</f>
        <v>Office Supplies</v>
      </c>
    </row>
    <row r="3613" spans="1:14" x14ac:dyDescent="0.3">
      <c r="A3613" s="3" t="s">
        <v>5619</v>
      </c>
      <c r="B3613" s="4">
        <v>42703</v>
      </c>
      <c r="C3613" s="12" t="str">
        <f t="shared" si="56"/>
        <v>2016/11</v>
      </c>
      <c r="D3613" s="4">
        <v>42705</v>
      </c>
      <c r="E3613" s="3" t="s">
        <v>11</v>
      </c>
      <c r="F3613" s="3" t="s">
        <v>5620</v>
      </c>
      <c r="G3613" s="3" t="s">
        <v>4398</v>
      </c>
      <c r="H3613" s="5">
        <v>58416</v>
      </c>
      <c r="I3613" s="2">
        <v>2</v>
      </c>
      <c r="J3613" s="2">
        <v>2</v>
      </c>
      <c r="K3613" s="2">
        <v>16.794599999999999</v>
      </c>
      <c r="L3613" s="18" t="str">
        <f>VLOOKUP(F3613,'BD customers'!$1:$1048576,2,FALSE)</f>
        <v>Nick Crebassa</v>
      </c>
      <c r="M3613" s="2">
        <f>MATCH(orders[[#This Row],[Product ID]],'BD product'!A:A,0)</f>
        <v>1314</v>
      </c>
      <c r="N3613" s="2" t="str" cm="1">
        <f t="array" ref="N3613">INDEX('BD product'!A:D,M3613,2)</f>
        <v>Technology</v>
      </c>
    </row>
    <row r="3614" spans="1:14" x14ac:dyDescent="0.3">
      <c r="A3614" s="3" t="s">
        <v>5621</v>
      </c>
      <c r="B3614" s="4">
        <v>42341</v>
      </c>
      <c r="C3614" s="12" t="str">
        <f t="shared" si="56"/>
        <v>2015/12</v>
      </c>
      <c r="D3614" s="4">
        <v>42346</v>
      </c>
      <c r="E3614" s="3" t="s">
        <v>21</v>
      </c>
      <c r="F3614" s="3" t="s">
        <v>1831</v>
      </c>
      <c r="G3614" s="3" t="s">
        <v>5475</v>
      </c>
      <c r="H3614" s="5">
        <v>16448</v>
      </c>
      <c r="I3614" s="2">
        <v>2</v>
      </c>
      <c r="J3614" s="2">
        <v>2</v>
      </c>
      <c r="K3614" s="2">
        <v>5.5511999999999997</v>
      </c>
      <c r="L3614" s="18" t="str">
        <f>VLOOKUP(F3614,'BD customers'!$1:$1048576,2,FALSE)</f>
        <v>Alejandro Ballentine</v>
      </c>
      <c r="M3614" s="2">
        <f>MATCH(orders[[#This Row],[Product ID]],'BD product'!A:A,0)</f>
        <v>1538</v>
      </c>
      <c r="N3614" s="2" t="str" cm="1">
        <f t="array" ref="N3614">INDEX('BD product'!A:D,M3614,2)</f>
        <v>Office Supplies</v>
      </c>
    </row>
    <row r="3615" spans="1:14" x14ac:dyDescent="0.3">
      <c r="A3615" s="3" t="s">
        <v>5621</v>
      </c>
      <c r="B3615" s="4">
        <v>42341</v>
      </c>
      <c r="C3615" s="12" t="str">
        <f t="shared" si="56"/>
        <v>2015/12</v>
      </c>
      <c r="D3615" s="4">
        <v>42346</v>
      </c>
      <c r="E3615" s="3" t="s">
        <v>21</v>
      </c>
      <c r="F3615" s="3" t="s">
        <v>1831</v>
      </c>
      <c r="G3615" s="3" t="s">
        <v>236</v>
      </c>
      <c r="H3615" s="5">
        <v>36784</v>
      </c>
      <c r="I3615" s="2">
        <v>2</v>
      </c>
      <c r="J3615" s="2">
        <v>2</v>
      </c>
      <c r="K3615" s="2">
        <v>10.5754</v>
      </c>
      <c r="L3615" s="18" t="str">
        <f>VLOOKUP(F3615,'BD customers'!$1:$1048576,2,FALSE)</f>
        <v>Alejandro Ballentine</v>
      </c>
      <c r="M3615" s="2">
        <f>MATCH(orders[[#This Row],[Product ID]],'BD product'!A:A,0)</f>
        <v>45</v>
      </c>
      <c r="N3615" s="2" t="str" cm="1">
        <f t="array" ref="N3615">INDEX('BD product'!A:D,M3615,2)</f>
        <v>Technology</v>
      </c>
    </row>
    <row r="3616" spans="1:14" x14ac:dyDescent="0.3">
      <c r="A3616" s="3" t="s">
        <v>5622</v>
      </c>
      <c r="B3616" s="4">
        <v>43058</v>
      </c>
      <c r="C3616" s="12" t="str">
        <f t="shared" si="56"/>
        <v>2017/11</v>
      </c>
      <c r="D3616" s="4">
        <v>43060</v>
      </c>
      <c r="E3616" s="3" t="s">
        <v>64</v>
      </c>
      <c r="F3616" s="3" t="s">
        <v>247</v>
      </c>
      <c r="G3616" s="3" t="s">
        <v>3333</v>
      </c>
      <c r="H3616" s="5">
        <v>718116</v>
      </c>
      <c r="I3616" s="2">
        <v>6</v>
      </c>
      <c r="J3616" s="2">
        <v>3</v>
      </c>
      <c r="K3616" s="2">
        <v>-71.811599999999999</v>
      </c>
      <c r="L3616" s="18" t="str">
        <f>VLOOKUP(F3616,'BD customers'!$1:$1048576,2,FALSE)</f>
        <v>Stewart Carmichael</v>
      </c>
      <c r="M3616" s="2">
        <f>MATCH(orders[[#This Row],[Product ID]],'BD product'!A:A,0)</f>
        <v>977</v>
      </c>
      <c r="N3616" s="2" t="str" cm="1">
        <f t="array" ref="N3616">INDEX('BD product'!A:D,M3616,2)</f>
        <v>Furniture</v>
      </c>
    </row>
    <row r="3617" spans="1:14" x14ac:dyDescent="0.3">
      <c r="A3617" s="3" t="s">
        <v>5622</v>
      </c>
      <c r="B3617" s="4">
        <v>43058</v>
      </c>
      <c r="C3617" s="12" t="str">
        <f t="shared" si="56"/>
        <v>2017/11</v>
      </c>
      <c r="D3617" s="4">
        <v>43060</v>
      </c>
      <c r="E3617" s="3" t="s">
        <v>64</v>
      </c>
      <c r="F3617" s="3" t="s">
        <v>247</v>
      </c>
      <c r="G3617" s="3" t="s">
        <v>3569</v>
      </c>
      <c r="H3617" s="5">
        <v>31776</v>
      </c>
      <c r="I3617" s="2">
        <v>4</v>
      </c>
      <c r="J3617" s="2">
        <v>2</v>
      </c>
      <c r="K3617" s="2">
        <v>8.7384000000000004</v>
      </c>
      <c r="L3617" s="18" t="str">
        <f>VLOOKUP(F3617,'BD customers'!$1:$1048576,2,FALSE)</f>
        <v>Stewart Carmichael</v>
      </c>
      <c r="M3617" s="2">
        <f>MATCH(orders[[#This Row],[Product ID]],'BD product'!A:A,0)</f>
        <v>1070</v>
      </c>
      <c r="N3617" s="2" t="str" cm="1">
        <f t="array" ref="N3617">INDEX('BD product'!A:D,M3617,2)</f>
        <v>Office Supplies</v>
      </c>
    </row>
    <row r="3618" spans="1:14" x14ac:dyDescent="0.3">
      <c r="A3618" s="3" t="s">
        <v>5623</v>
      </c>
      <c r="B3618" s="4">
        <v>42618</v>
      </c>
      <c r="C3618" s="12" t="str">
        <f t="shared" si="56"/>
        <v>2016/09</v>
      </c>
      <c r="D3618" s="4">
        <v>42622</v>
      </c>
      <c r="E3618" s="3" t="s">
        <v>21</v>
      </c>
      <c r="F3618" s="3" t="s">
        <v>1866</v>
      </c>
      <c r="G3618" s="3" t="s">
        <v>268</v>
      </c>
      <c r="H3618" s="5">
        <v>9555</v>
      </c>
      <c r="I3618" s="2">
        <v>5</v>
      </c>
      <c r="J3618" s="2">
        <v>7</v>
      </c>
      <c r="K3618" s="2">
        <v>-7.3254999999999999</v>
      </c>
      <c r="L3618" s="18" t="str">
        <f>VLOOKUP(F3618,'BD customers'!$1:$1048576,2,FALSE)</f>
        <v>Jasper Cacioppo</v>
      </c>
      <c r="M3618" s="2">
        <f>MATCH(orders[[#This Row],[Product ID]],'BD product'!A:A,0)</f>
        <v>50</v>
      </c>
      <c r="N3618" s="2" t="str" cm="1">
        <f t="array" ref="N3618">INDEX('BD product'!A:D,M3618,2)</f>
        <v>Office Supplies</v>
      </c>
    </row>
    <row r="3619" spans="1:14" x14ac:dyDescent="0.3">
      <c r="A3619" s="3" t="s">
        <v>5624</v>
      </c>
      <c r="B3619" s="4">
        <v>42982</v>
      </c>
      <c r="C3619" s="12" t="str">
        <f t="shared" si="56"/>
        <v>2017/09</v>
      </c>
      <c r="D3619" s="4">
        <v>42986</v>
      </c>
      <c r="E3619" s="3" t="s">
        <v>21</v>
      </c>
      <c r="F3619" s="3" t="s">
        <v>2200</v>
      </c>
      <c r="G3619" s="3" t="s">
        <v>2188</v>
      </c>
      <c r="H3619" s="5">
        <v>487984</v>
      </c>
      <c r="I3619" s="2">
        <v>2</v>
      </c>
      <c r="J3619" s="2">
        <v>2</v>
      </c>
      <c r="K3619" s="2">
        <v>15.249499999999999</v>
      </c>
      <c r="L3619" s="18" t="str">
        <f>VLOOKUP(F3619,'BD customers'!$1:$1048576,2,FALSE)</f>
        <v>Ralph Arnett</v>
      </c>
      <c r="M3619" s="2">
        <f>MATCH(orders[[#This Row],[Product ID]],'BD product'!A:A,0)</f>
        <v>571</v>
      </c>
      <c r="N3619" s="2" t="str" cm="1">
        <f t="array" ref="N3619">INDEX('BD product'!A:D,M3619,2)</f>
        <v>Office Supplies</v>
      </c>
    </row>
    <row r="3620" spans="1:14" x14ac:dyDescent="0.3">
      <c r="A3620" s="3" t="s">
        <v>5624</v>
      </c>
      <c r="B3620" s="4">
        <v>42982</v>
      </c>
      <c r="C3620" s="12" t="str">
        <f t="shared" si="56"/>
        <v>2017/09</v>
      </c>
      <c r="D3620" s="4">
        <v>42986</v>
      </c>
      <c r="E3620" s="3" t="s">
        <v>21</v>
      </c>
      <c r="F3620" s="3" t="s">
        <v>2200</v>
      </c>
      <c r="G3620" s="3" t="s">
        <v>3622</v>
      </c>
      <c r="H3620" s="5">
        <v>556</v>
      </c>
      <c r="I3620" s="2">
        <v>1</v>
      </c>
      <c r="J3620" s="2">
        <v>2</v>
      </c>
      <c r="K3620" s="2">
        <v>1.7375</v>
      </c>
      <c r="L3620" s="18" t="str">
        <f>VLOOKUP(F3620,'BD customers'!$1:$1048576,2,FALSE)</f>
        <v>Ralph Arnett</v>
      </c>
      <c r="M3620" s="2">
        <f>MATCH(orders[[#This Row],[Product ID]],'BD product'!A:A,0)</f>
        <v>1093</v>
      </c>
      <c r="N3620" s="2" t="str" cm="1">
        <f t="array" ref="N3620">INDEX('BD product'!A:D,M3620,2)</f>
        <v>Technology</v>
      </c>
    </row>
    <row r="3621" spans="1:14" x14ac:dyDescent="0.3">
      <c r="A3621" s="3" t="s">
        <v>5624</v>
      </c>
      <c r="B3621" s="4">
        <v>42982</v>
      </c>
      <c r="C3621" s="12" t="str">
        <f t="shared" si="56"/>
        <v>2017/09</v>
      </c>
      <c r="D3621" s="4">
        <v>42986</v>
      </c>
      <c r="E3621" s="3" t="s">
        <v>21</v>
      </c>
      <c r="F3621" s="3" t="s">
        <v>2200</v>
      </c>
      <c r="G3621" s="3" t="s">
        <v>604</v>
      </c>
      <c r="H3621" s="5">
        <v>21785</v>
      </c>
      <c r="I3621" s="2">
        <v>5</v>
      </c>
      <c r="J3621" s="2">
        <v>0</v>
      </c>
      <c r="K3621" s="2">
        <v>6.5354999999999999</v>
      </c>
      <c r="L3621" s="18" t="str">
        <f>VLOOKUP(F3621,'BD customers'!$1:$1048576,2,FALSE)</f>
        <v>Ralph Arnett</v>
      </c>
      <c r="M3621" s="2">
        <f>MATCH(orders[[#This Row],[Product ID]],'BD product'!A:A,0)</f>
        <v>125</v>
      </c>
      <c r="N3621" s="2" t="str" cm="1">
        <f t="array" ref="N3621">INDEX('BD product'!A:D,M3621,2)</f>
        <v>Office Supplies</v>
      </c>
    </row>
    <row r="3622" spans="1:14" x14ac:dyDescent="0.3">
      <c r="A3622" s="3" t="s">
        <v>5625</v>
      </c>
      <c r="B3622" s="4">
        <v>42635</v>
      </c>
      <c r="C3622" s="12" t="str">
        <f t="shared" si="56"/>
        <v>2016/09</v>
      </c>
      <c r="D3622" s="4">
        <v>42642</v>
      </c>
      <c r="E3622" s="3" t="s">
        <v>21</v>
      </c>
      <c r="F3622" s="3" t="s">
        <v>650</v>
      </c>
      <c r="G3622" s="3" t="s">
        <v>4688</v>
      </c>
      <c r="H3622" s="5">
        <v>40776</v>
      </c>
      <c r="I3622" s="2">
        <v>3</v>
      </c>
      <c r="J3622" s="2">
        <v>2</v>
      </c>
      <c r="K3622" s="2">
        <v>4.5872999999999999</v>
      </c>
      <c r="L3622" s="18" t="str">
        <f>VLOOKUP(F3622,'BD customers'!$1:$1048576,2,FALSE)</f>
        <v>Sally Hughsby</v>
      </c>
      <c r="M3622" s="2">
        <f>MATCH(orders[[#This Row],[Product ID]],'BD product'!A:A,0)</f>
        <v>1387</v>
      </c>
      <c r="N3622" s="2" t="str" cm="1">
        <f t="array" ref="N3622">INDEX('BD product'!A:D,M3622,2)</f>
        <v>Office Supplies</v>
      </c>
    </row>
    <row r="3623" spans="1:14" x14ac:dyDescent="0.3">
      <c r="A3623" s="3" t="s">
        <v>5625</v>
      </c>
      <c r="B3623" s="4">
        <v>42635</v>
      </c>
      <c r="C3623" s="12" t="str">
        <f t="shared" si="56"/>
        <v>2016/09</v>
      </c>
      <c r="D3623" s="4">
        <v>42642</v>
      </c>
      <c r="E3623" s="3" t="s">
        <v>21</v>
      </c>
      <c r="F3623" s="3" t="s">
        <v>650</v>
      </c>
      <c r="G3623" s="3" t="s">
        <v>5626</v>
      </c>
      <c r="H3623" s="5">
        <v>63936</v>
      </c>
      <c r="I3623" s="2">
        <v>8</v>
      </c>
      <c r="J3623" s="2">
        <v>2</v>
      </c>
      <c r="K3623" s="2">
        <v>5.5944000000000003</v>
      </c>
      <c r="L3623" s="18" t="str">
        <f>VLOOKUP(F3623,'BD customers'!$1:$1048576,2,FALSE)</f>
        <v>Sally Hughsby</v>
      </c>
      <c r="M3623" s="2">
        <f>MATCH(orders[[#This Row],[Product ID]],'BD product'!A:A,0)</f>
        <v>1559</v>
      </c>
      <c r="N3623" s="2" t="str" cm="1">
        <f t="array" ref="N3623">INDEX('BD product'!A:D,M3623,2)</f>
        <v>Technology</v>
      </c>
    </row>
    <row r="3624" spans="1:14" x14ac:dyDescent="0.3">
      <c r="A3624" s="3" t="s">
        <v>5628</v>
      </c>
      <c r="B3624" s="4">
        <v>41896</v>
      </c>
      <c r="C3624" s="12" t="str">
        <f t="shared" si="56"/>
        <v>2014/09</v>
      </c>
      <c r="D3624" s="4">
        <v>41901</v>
      </c>
      <c r="E3624" s="3" t="s">
        <v>21</v>
      </c>
      <c r="F3624" s="3" t="s">
        <v>3814</v>
      </c>
      <c r="G3624" s="3" t="s">
        <v>3747</v>
      </c>
      <c r="H3624" s="5">
        <v>1424</v>
      </c>
      <c r="I3624" s="2">
        <v>5</v>
      </c>
      <c r="J3624" s="2">
        <v>0</v>
      </c>
      <c r="K3624" s="2">
        <v>5.2687999999999997</v>
      </c>
      <c r="L3624" s="18" t="str">
        <f>VLOOKUP(F3624,'BD customers'!$1:$1048576,2,FALSE)</f>
        <v>John Castell</v>
      </c>
      <c r="M3624" s="2">
        <f>MATCH(orders[[#This Row],[Product ID]],'BD product'!A:A,0)</f>
        <v>1148</v>
      </c>
      <c r="N3624" s="2" t="str" cm="1">
        <f t="array" ref="N3624">INDEX('BD product'!A:D,M3624,2)</f>
        <v>Furniture</v>
      </c>
    </row>
    <row r="3625" spans="1:14" x14ac:dyDescent="0.3">
      <c r="A3625" s="3" t="s">
        <v>5628</v>
      </c>
      <c r="B3625" s="4">
        <v>41896</v>
      </c>
      <c r="C3625" s="12" t="str">
        <f t="shared" si="56"/>
        <v>2014/09</v>
      </c>
      <c r="D3625" s="4">
        <v>41901</v>
      </c>
      <c r="E3625" s="3" t="s">
        <v>21</v>
      </c>
      <c r="F3625" s="3" t="s">
        <v>3814</v>
      </c>
      <c r="G3625" s="3" t="s">
        <v>815</v>
      </c>
      <c r="H3625" s="5">
        <v>716</v>
      </c>
      <c r="I3625" s="2">
        <v>2</v>
      </c>
      <c r="J3625" s="2">
        <v>0</v>
      </c>
      <c r="K3625" s="2">
        <v>3.4367999999999999</v>
      </c>
      <c r="L3625" s="18" t="str">
        <f>VLOOKUP(F3625,'BD customers'!$1:$1048576,2,FALSE)</f>
        <v>John Castell</v>
      </c>
      <c r="M3625" s="2">
        <f>MATCH(orders[[#This Row],[Product ID]],'BD product'!A:A,0)</f>
        <v>177</v>
      </c>
      <c r="N3625" s="2" t="str" cm="1">
        <f t="array" ref="N3625">INDEX('BD product'!A:D,M3625,2)</f>
        <v>Office Supplies</v>
      </c>
    </row>
    <row r="3626" spans="1:14" x14ac:dyDescent="0.3">
      <c r="A3626" s="3" t="s">
        <v>5629</v>
      </c>
      <c r="B3626" s="4">
        <v>42874</v>
      </c>
      <c r="C3626" s="12" t="str">
        <f t="shared" si="56"/>
        <v>2017/05</v>
      </c>
      <c r="D3626" s="4">
        <v>42876</v>
      </c>
      <c r="E3626" s="3" t="s">
        <v>11</v>
      </c>
      <c r="F3626" s="3" t="s">
        <v>4350</v>
      </c>
      <c r="G3626" s="3" t="s">
        <v>1890</v>
      </c>
      <c r="H3626" s="5">
        <v>681408</v>
      </c>
      <c r="I3626" s="2">
        <v>12</v>
      </c>
      <c r="J3626" s="2">
        <v>2</v>
      </c>
      <c r="K3626" s="2">
        <v>4.2587999999999999</v>
      </c>
      <c r="L3626" s="18" t="str">
        <f>VLOOKUP(F3626,'BD customers'!$1:$1048576,2,FALSE)</f>
        <v>Becky Castell</v>
      </c>
      <c r="M3626" s="2">
        <f>MATCH(orders[[#This Row],[Product ID]],'BD product'!A:A,0)</f>
        <v>476</v>
      </c>
      <c r="N3626" s="2" t="str" cm="1">
        <f t="array" ref="N3626">INDEX('BD product'!A:D,M3626,2)</f>
        <v>Furniture</v>
      </c>
    </row>
    <row r="3627" spans="1:14" x14ac:dyDescent="0.3">
      <c r="A3627" s="3" t="s">
        <v>5629</v>
      </c>
      <c r="B3627" s="4">
        <v>42874</v>
      </c>
      <c r="C3627" s="12" t="str">
        <f t="shared" si="56"/>
        <v>2017/05</v>
      </c>
      <c r="D3627" s="4">
        <v>42876</v>
      </c>
      <c r="E3627" s="3" t="s">
        <v>11</v>
      </c>
      <c r="F3627" s="3" t="s">
        <v>4350</v>
      </c>
      <c r="G3627" s="3" t="s">
        <v>3495</v>
      </c>
      <c r="H3627" s="5">
        <v>352</v>
      </c>
      <c r="I3627" s="2">
        <v>2</v>
      </c>
      <c r="J3627" s="2">
        <v>0</v>
      </c>
      <c r="K3627" s="2">
        <v>1.0207999999999999</v>
      </c>
      <c r="L3627" s="18" t="str">
        <f>VLOOKUP(F3627,'BD customers'!$1:$1048576,2,FALSE)</f>
        <v>Becky Castell</v>
      </c>
      <c r="M3627" s="2">
        <f>MATCH(orders[[#This Row],[Product ID]],'BD product'!A:A,0)</f>
        <v>1041</v>
      </c>
      <c r="N3627" s="2" t="str" cm="1">
        <f t="array" ref="N3627">INDEX('BD product'!A:D,M3627,2)</f>
        <v>Office Supplies</v>
      </c>
    </row>
    <row r="3628" spans="1:14" x14ac:dyDescent="0.3">
      <c r="A3628" s="3" t="s">
        <v>5629</v>
      </c>
      <c r="B3628" s="4">
        <v>42874</v>
      </c>
      <c r="C3628" s="12" t="str">
        <f t="shared" si="56"/>
        <v>2017/05</v>
      </c>
      <c r="D3628" s="4">
        <v>42876</v>
      </c>
      <c r="E3628" s="3" t="s">
        <v>11</v>
      </c>
      <c r="F3628" s="3" t="s">
        <v>4350</v>
      </c>
      <c r="G3628" s="3" t="s">
        <v>1333</v>
      </c>
      <c r="H3628" s="5">
        <v>558</v>
      </c>
      <c r="I3628" s="2">
        <v>1</v>
      </c>
      <c r="J3628" s="2">
        <v>0</v>
      </c>
      <c r="K3628" s="2">
        <v>0.13950000000000001</v>
      </c>
      <c r="L3628" s="18" t="str">
        <f>VLOOKUP(F3628,'BD customers'!$1:$1048576,2,FALSE)</f>
        <v>Becky Castell</v>
      </c>
      <c r="M3628" s="2">
        <f>MATCH(orders[[#This Row],[Product ID]],'BD product'!A:A,0)</f>
        <v>313</v>
      </c>
      <c r="N3628" s="2" t="str" cm="1">
        <f t="array" ref="N3628">INDEX('BD product'!A:D,M3628,2)</f>
        <v>Office Supplies</v>
      </c>
    </row>
    <row r="3629" spans="1:14" x14ac:dyDescent="0.3">
      <c r="A3629" s="3" t="s">
        <v>5629</v>
      </c>
      <c r="B3629" s="4">
        <v>42874</v>
      </c>
      <c r="C3629" s="12" t="str">
        <f t="shared" si="56"/>
        <v>2017/05</v>
      </c>
      <c r="D3629" s="4">
        <v>42876</v>
      </c>
      <c r="E3629" s="3" t="s">
        <v>11</v>
      </c>
      <c r="F3629" s="3" t="s">
        <v>4350</v>
      </c>
      <c r="G3629" s="3" t="s">
        <v>1903</v>
      </c>
      <c r="H3629" s="5">
        <v>3632</v>
      </c>
      <c r="I3629" s="2">
        <v>1</v>
      </c>
      <c r="J3629" s="2">
        <v>0</v>
      </c>
      <c r="K3629" s="2">
        <v>1.0895999999999999</v>
      </c>
      <c r="L3629" s="18" t="str">
        <f>VLOOKUP(F3629,'BD customers'!$1:$1048576,2,FALSE)</f>
        <v>Becky Castell</v>
      </c>
      <c r="M3629" s="2">
        <f>MATCH(orders[[#This Row],[Product ID]],'BD product'!A:A,0)</f>
        <v>479</v>
      </c>
      <c r="N3629" s="2" t="str" cm="1">
        <f t="array" ref="N3629">INDEX('BD product'!A:D,M3629,2)</f>
        <v>Technology</v>
      </c>
    </row>
    <row r="3630" spans="1:14" x14ac:dyDescent="0.3">
      <c r="A3630" s="3" t="s">
        <v>5630</v>
      </c>
      <c r="B3630" s="4">
        <v>41860</v>
      </c>
      <c r="C3630" s="12" t="str">
        <f t="shared" si="56"/>
        <v>2014/08</v>
      </c>
      <c r="D3630" s="4">
        <v>41864</v>
      </c>
      <c r="E3630" s="3" t="s">
        <v>21</v>
      </c>
      <c r="F3630" s="3" t="s">
        <v>602</v>
      </c>
      <c r="G3630" s="3" t="s">
        <v>5250</v>
      </c>
      <c r="H3630" s="5">
        <v>2060744</v>
      </c>
      <c r="I3630" s="2">
        <v>7</v>
      </c>
      <c r="J3630" s="2">
        <v>2</v>
      </c>
      <c r="K3630" s="2">
        <v>643.98249999999996</v>
      </c>
      <c r="L3630" s="18" t="str">
        <f>VLOOKUP(F3630,'BD customers'!$1:$1048576,2,FALSE)</f>
        <v>Joseph Holt</v>
      </c>
      <c r="M3630" s="2">
        <f>MATCH(orders[[#This Row],[Product ID]],'BD product'!A:A,0)</f>
        <v>1500</v>
      </c>
      <c r="N3630" s="2" t="str" cm="1">
        <f t="array" ref="N3630">INDEX('BD product'!A:D,M3630,2)</f>
        <v>Office Supplies</v>
      </c>
    </row>
    <row r="3631" spans="1:14" x14ac:dyDescent="0.3">
      <c r="A3631" s="3" t="s">
        <v>5631</v>
      </c>
      <c r="B3631" s="4">
        <v>43065</v>
      </c>
      <c r="C3631" s="12" t="str">
        <f t="shared" si="56"/>
        <v>2017/11</v>
      </c>
      <c r="D3631" s="4">
        <v>43069</v>
      </c>
      <c r="E3631" s="3" t="s">
        <v>21</v>
      </c>
      <c r="F3631" s="3" t="s">
        <v>4048</v>
      </c>
      <c r="G3631" s="3" t="s">
        <v>3671</v>
      </c>
      <c r="H3631" s="5">
        <v>52272</v>
      </c>
      <c r="I3631" s="2">
        <v>3</v>
      </c>
      <c r="J3631" s="2">
        <v>2</v>
      </c>
      <c r="K3631" s="2">
        <v>0.98009999999999997</v>
      </c>
      <c r="L3631" s="18" t="str">
        <f>VLOOKUP(F3631,'BD customers'!$1:$1048576,2,FALSE)</f>
        <v>Corey Catlett</v>
      </c>
      <c r="M3631" s="2">
        <f>MATCH(orders[[#This Row],[Product ID]],'BD product'!A:A,0)</f>
        <v>1114</v>
      </c>
      <c r="N3631" s="2" t="str" cm="1">
        <f t="array" ref="N3631">INDEX('BD product'!A:D,M3631,2)</f>
        <v>Office Supplies</v>
      </c>
    </row>
    <row r="3632" spans="1:14" x14ac:dyDescent="0.3">
      <c r="A3632" s="3" t="s">
        <v>5631</v>
      </c>
      <c r="B3632" s="4">
        <v>43065</v>
      </c>
      <c r="C3632" s="12" t="str">
        <f t="shared" si="56"/>
        <v>2017/11</v>
      </c>
      <c r="D3632" s="4">
        <v>43069</v>
      </c>
      <c r="E3632" s="3" t="s">
        <v>21</v>
      </c>
      <c r="F3632" s="3" t="s">
        <v>4048</v>
      </c>
      <c r="G3632" s="3" t="s">
        <v>2021</v>
      </c>
      <c r="H3632" s="5">
        <v>213136</v>
      </c>
      <c r="I3632" s="2">
        <v>7</v>
      </c>
      <c r="J3632" s="2">
        <v>2</v>
      </c>
      <c r="K3632" s="2">
        <v>23.977799999999998</v>
      </c>
      <c r="L3632" s="18" t="str">
        <f>VLOOKUP(F3632,'BD customers'!$1:$1048576,2,FALSE)</f>
        <v>Corey Catlett</v>
      </c>
      <c r="M3632" s="2">
        <f>MATCH(orders[[#This Row],[Product ID]],'BD product'!A:A,0)</f>
        <v>515</v>
      </c>
      <c r="N3632" s="2" t="str" cm="1">
        <f t="array" ref="N3632">INDEX('BD product'!A:D,M3632,2)</f>
        <v>Office Supplies</v>
      </c>
    </row>
    <row r="3633" spans="1:14" x14ac:dyDescent="0.3">
      <c r="A3633" s="3" t="s">
        <v>5632</v>
      </c>
      <c r="B3633" s="4">
        <v>42858</v>
      </c>
      <c r="C3633" s="12" t="str">
        <f t="shared" si="56"/>
        <v>2017/05</v>
      </c>
      <c r="D3633" s="4">
        <v>42863</v>
      </c>
      <c r="E3633" s="3" t="s">
        <v>11</v>
      </c>
      <c r="F3633" s="3" t="s">
        <v>5633</v>
      </c>
      <c r="G3633" s="3" t="s">
        <v>3773</v>
      </c>
      <c r="H3633" s="5">
        <v>6952</v>
      </c>
      <c r="I3633" s="2">
        <v>2</v>
      </c>
      <c r="J3633" s="2">
        <v>0</v>
      </c>
      <c r="K3633" s="2">
        <v>19.465599999999998</v>
      </c>
      <c r="L3633" s="18" t="str">
        <f>VLOOKUP(F3633,'BD customers'!$1:$1048576,2,FALSE)</f>
        <v>Darren Budd</v>
      </c>
      <c r="M3633" s="2">
        <f>MATCH(orders[[#This Row],[Product ID]],'BD product'!A:A,0)</f>
        <v>1158</v>
      </c>
      <c r="N3633" s="2" t="str" cm="1">
        <f t="array" ref="N3633">INDEX('BD product'!A:D,M3633,2)</f>
        <v>Office Supplies</v>
      </c>
    </row>
    <row r="3634" spans="1:14" x14ac:dyDescent="0.3">
      <c r="A3634" s="3" t="s">
        <v>5632</v>
      </c>
      <c r="B3634" s="4">
        <v>42858</v>
      </c>
      <c r="C3634" s="12" t="str">
        <f t="shared" si="56"/>
        <v>2017/05</v>
      </c>
      <c r="D3634" s="4">
        <v>42863</v>
      </c>
      <c r="E3634" s="3" t="s">
        <v>11</v>
      </c>
      <c r="F3634" s="3" t="s">
        <v>5633</v>
      </c>
      <c r="G3634" s="3" t="s">
        <v>2342</v>
      </c>
      <c r="H3634" s="5">
        <v>76344</v>
      </c>
      <c r="I3634" s="2">
        <v>8</v>
      </c>
      <c r="J3634" s="2">
        <v>0</v>
      </c>
      <c r="K3634" s="2">
        <v>45.806399999999996</v>
      </c>
      <c r="L3634" s="18" t="str">
        <f>VLOOKUP(F3634,'BD customers'!$1:$1048576,2,FALSE)</f>
        <v>Darren Budd</v>
      </c>
      <c r="M3634" s="2">
        <f>MATCH(orders[[#This Row],[Product ID]],'BD product'!A:A,0)</f>
        <v>623</v>
      </c>
      <c r="N3634" s="2" t="str" cm="1">
        <f t="array" ref="N3634">INDEX('BD product'!A:D,M3634,2)</f>
        <v>Office Supplies</v>
      </c>
    </row>
    <row r="3635" spans="1:14" x14ac:dyDescent="0.3">
      <c r="A3635" s="3" t="s">
        <v>5634</v>
      </c>
      <c r="B3635" s="4">
        <v>42684</v>
      </c>
      <c r="C3635" s="12" t="str">
        <f t="shared" si="56"/>
        <v>2016/11</v>
      </c>
      <c r="D3635" s="4">
        <v>42688</v>
      </c>
      <c r="E3635" s="3" t="s">
        <v>21</v>
      </c>
      <c r="F3635" s="3" t="s">
        <v>328</v>
      </c>
      <c r="G3635" s="3" t="s">
        <v>2724</v>
      </c>
      <c r="H3635" s="5">
        <v>9216</v>
      </c>
      <c r="I3635" s="2">
        <v>4</v>
      </c>
      <c r="J3635" s="2">
        <v>2</v>
      </c>
      <c r="K3635" s="2">
        <v>3.3408000000000002</v>
      </c>
      <c r="L3635" s="18" t="str">
        <f>VLOOKUP(F3635,'BD customers'!$1:$1048576,2,FALSE)</f>
        <v>Paul Prost</v>
      </c>
      <c r="M3635" s="2">
        <f>MATCH(orders[[#This Row],[Product ID]],'BD product'!A:A,0)</f>
        <v>747</v>
      </c>
      <c r="N3635" s="2" t="str" cm="1">
        <f t="array" ref="N3635">INDEX('BD product'!A:D,M3635,2)</f>
        <v>Office Supplies</v>
      </c>
    </row>
    <row r="3636" spans="1:14" x14ac:dyDescent="0.3">
      <c r="A3636" s="3" t="s">
        <v>5634</v>
      </c>
      <c r="B3636" s="4">
        <v>42684</v>
      </c>
      <c r="C3636" s="12" t="str">
        <f t="shared" si="56"/>
        <v>2016/11</v>
      </c>
      <c r="D3636" s="4">
        <v>42688</v>
      </c>
      <c r="E3636" s="3" t="s">
        <v>21</v>
      </c>
      <c r="F3636" s="3" t="s">
        <v>328</v>
      </c>
      <c r="G3636" s="3" t="s">
        <v>1751</v>
      </c>
      <c r="H3636" s="5">
        <v>41958</v>
      </c>
      <c r="I3636" s="2">
        <v>7</v>
      </c>
      <c r="J3636" s="2">
        <v>4</v>
      </c>
      <c r="K3636" s="2">
        <v>-9.7902000000000005</v>
      </c>
      <c r="L3636" s="18" t="str">
        <f>VLOOKUP(F3636,'BD customers'!$1:$1048576,2,FALSE)</f>
        <v>Paul Prost</v>
      </c>
      <c r="M3636" s="2">
        <f>MATCH(orders[[#This Row],[Product ID]],'BD product'!A:A,0)</f>
        <v>435</v>
      </c>
      <c r="N3636" s="2" t="str" cm="1">
        <f t="array" ref="N3636">INDEX('BD product'!A:D,M3636,2)</f>
        <v>Technology</v>
      </c>
    </row>
    <row r="3637" spans="1:14" x14ac:dyDescent="0.3">
      <c r="A3637" s="3" t="s">
        <v>5634</v>
      </c>
      <c r="B3637" s="4">
        <v>42684</v>
      </c>
      <c r="C3637" s="12" t="str">
        <f t="shared" si="56"/>
        <v>2016/11</v>
      </c>
      <c r="D3637" s="4">
        <v>42688</v>
      </c>
      <c r="E3637" s="3" t="s">
        <v>21</v>
      </c>
      <c r="F3637" s="3" t="s">
        <v>328</v>
      </c>
      <c r="G3637" s="3" t="s">
        <v>5635</v>
      </c>
      <c r="H3637" s="5">
        <v>89568</v>
      </c>
      <c r="I3637" s="2">
        <v>2</v>
      </c>
      <c r="J3637" s="2">
        <v>2</v>
      </c>
      <c r="K3637" s="2">
        <v>32.468400000000003</v>
      </c>
      <c r="L3637" s="18" t="str">
        <f>VLOOKUP(F3637,'BD customers'!$1:$1048576,2,FALSE)</f>
        <v>Paul Prost</v>
      </c>
      <c r="M3637" s="2">
        <f>MATCH(orders[[#This Row],[Product ID]],'BD product'!A:A,0)</f>
        <v>1560</v>
      </c>
      <c r="N3637" s="2" t="str" cm="1">
        <f t="array" ref="N3637">INDEX('BD product'!A:D,M3637,2)</f>
        <v>Office Supplies</v>
      </c>
    </row>
    <row r="3638" spans="1:14" x14ac:dyDescent="0.3">
      <c r="A3638" s="3" t="s">
        <v>5634</v>
      </c>
      <c r="B3638" s="4">
        <v>42684</v>
      </c>
      <c r="C3638" s="12" t="str">
        <f t="shared" si="56"/>
        <v>2016/11</v>
      </c>
      <c r="D3638" s="4">
        <v>42688</v>
      </c>
      <c r="E3638" s="3" t="s">
        <v>21</v>
      </c>
      <c r="F3638" s="3" t="s">
        <v>328</v>
      </c>
      <c r="G3638" s="3" t="s">
        <v>4281</v>
      </c>
      <c r="H3638" s="5">
        <v>22248</v>
      </c>
      <c r="I3638" s="2">
        <v>3</v>
      </c>
      <c r="J3638" s="2">
        <v>2</v>
      </c>
      <c r="K3638" s="2">
        <v>7.5087000000000002</v>
      </c>
      <c r="L3638" s="18" t="str">
        <f>VLOOKUP(F3638,'BD customers'!$1:$1048576,2,FALSE)</f>
        <v>Paul Prost</v>
      </c>
      <c r="M3638" s="2">
        <f>MATCH(orders[[#This Row],[Product ID]],'BD product'!A:A,0)</f>
        <v>1288</v>
      </c>
      <c r="N3638" s="2" t="str" cm="1">
        <f t="array" ref="N3638">INDEX('BD product'!A:D,M3638,2)</f>
        <v>Office Supplies</v>
      </c>
    </row>
    <row r="3639" spans="1:14" x14ac:dyDescent="0.3">
      <c r="A3639" s="3" t="s">
        <v>5634</v>
      </c>
      <c r="B3639" s="4">
        <v>42684</v>
      </c>
      <c r="C3639" s="12" t="str">
        <f t="shared" si="56"/>
        <v>2016/11</v>
      </c>
      <c r="D3639" s="4">
        <v>42688</v>
      </c>
      <c r="E3639" s="3" t="s">
        <v>21</v>
      </c>
      <c r="F3639" s="3" t="s">
        <v>328</v>
      </c>
      <c r="G3639" s="3" t="s">
        <v>2133</v>
      </c>
      <c r="H3639" s="5">
        <v>33488</v>
      </c>
      <c r="I3639" s="2">
        <v>4</v>
      </c>
      <c r="J3639" s="2">
        <v>2</v>
      </c>
      <c r="K3639" s="2">
        <v>2.9302000000000001</v>
      </c>
      <c r="L3639" s="18" t="str">
        <f>VLOOKUP(F3639,'BD customers'!$1:$1048576,2,FALSE)</f>
        <v>Paul Prost</v>
      </c>
      <c r="M3639" s="2">
        <f>MATCH(orders[[#This Row],[Product ID]],'BD product'!A:A,0)</f>
        <v>551</v>
      </c>
      <c r="N3639" s="2" t="str" cm="1">
        <f t="array" ref="N3639">INDEX('BD product'!A:D,M3639,2)</f>
        <v>Office Supplies</v>
      </c>
    </row>
    <row r="3640" spans="1:14" x14ac:dyDescent="0.3">
      <c r="A3640" s="3" t="s">
        <v>5634</v>
      </c>
      <c r="B3640" s="4">
        <v>42684</v>
      </c>
      <c r="C3640" s="12" t="str">
        <f t="shared" si="56"/>
        <v>2016/11</v>
      </c>
      <c r="D3640" s="4">
        <v>42688</v>
      </c>
      <c r="E3640" s="3" t="s">
        <v>21</v>
      </c>
      <c r="F3640" s="3" t="s">
        <v>328</v>
      </c>
      <c r="G3640" s="3" t="s">
        <v>3624</v>
      </c>
      <c r="H3640" s="5">
        <v>148288</v>
      </c>
      <c r="I3640" s="2">
        <v>7</v>
      </c>
      <c r="J3640" s="2">
        <v>2</v>
      </c>
      <c r="K3640" s="2">
        <v>29.657599999999999</v>
      </c>
      <c r="L3640" s="18" t="str">
        <f>VLOOKUP(F3640,'BD customers'!$1:$1048576,2,FALSE)</f>
        <v>Paul Prost</v>
      </c>
      <c r="M3640" s="2">
        <f>MATCH(orders[[#This Row],[Product ID]],'BD product'!A:A,0)</f>
        <v>1094</v>
      </c>
      <c r="N3640" s="2" t="str" cm="1">
        <f t="array" ref="N3640">INDEX('BD product'!A:D,M3640,2)</f>
        <v>Furniture</v>
      </c>
    </row>
    <row r="3641" spans="1:14" x14ac:dyDescent="0.3">
      <c r="A3641" s="3" t="s">
        <v>5634</v>
      </c>
      <c r="B3641" s="4">
        <v>42684</v>
      </c>
      <c r="C3641" s="12" t="str">
        <f t="shared" si="56"/>
        <v>2016/11</v>
      </c>
      <c r="D3641" s="4">
        <v>42688</v>
      </c>
      <c r="E3641" s="3" t="s">
        <v>21</v>
      </c>
      <c r="F3641" s="3" t="s">
        <v>328</v>
      </c>
      <c r="G3641" s="3" t="s">
        <v>3063</v>
      </c>
      <c r="H3641" s="5">
        <v>4624</v>
      </c>
      <c r="I3641" s="2">
        <v>1</v>
      </c>
      <c r="J3641" s="2">
        <v>2</v>
      </c>
      <c r="K3641" s="2">
        <v>1.6761999999999999</v>
      </c>
      <c r="L3641" s="18" t="str">
        <f>VLOOKUP(F3641,'BD customers'!$1:$1048576,2,FALSE)</f>
        <v>Paul Prost</v>
      </c>
      <c r="M3641" s="2">
        <f>MATCH(orders[[#This Row],[Product ID]],'BD product'!A:A,0)</f>
        <v>876</v>
      </c>
      <c r="N3641" s="2" t="str" cm="1">
        <f t="array" ref="N3641">INDEX('BD product'!A:D,M3641,2)</f>
        <v>Office Supplies</v>
      </c>
    </row>
    <row r="3642" spans="1:14" x14ac:dyDescent="0.3">
      <c r="A3642" s="3" t="s">
        <v>5634</v>
      </c>
      <c r="B3642" s="4">
        <v>42684</v>
      </c>
      <c r="C3642" s="12" t="str">
        <f t="shared" si="56"/>
        <v>2016/11</v>
      </c>
      <c r="D3642" s="4">
        <v>42688</v>
      </c>
      <c r="E3642" s="3" t="s">
        <v>21</v>
      </c>
      <c r="F3642" s="3" t="s">
        <v>328</v>
      </c>
      <c r="G3642" s="3" t="s">
        <v>4603</v>
      </c>
      <c r="H3642" s="5">
        <v>17892</v>
      </c>
      <c r="I3642" s="2">
        <v>7</v>
      </c>
      <c r="J3642" s="2">
        <v>2</v>
      </c>
      <c r="K3642" s="2">
        <v>-29.0745</v>
      </c>
      <c r="L3642" s="18" t="str">
        <f>VLOOKUP(F3642,'BD customers'!$1:$1048576,2,FALSE)</f>
        <v>Paul Prost</v>
      </c>
      <c r="M3642" s="2">
        <f>MATCH(orders[[#This Row],[Product ID]],'BD product'!A:A,0)</f>
        <v>1367</v>
      </c>
      <c r="N3642" s="2" t="str" cm="1">
        <f t="array" ref="N3642">INDEX('BD product'!A:D,M3642,2)</f>
        <v>Technology</v>
      </c>
    </row>
    <row r="3643" spans="1:14" x14ac:dyDescent="0.3">
      <c r="A3643" s="3" t="s">
        <v>5634</v>
      </c>
      <c r="B3643" s="4">
        <v>42684</v>
      </c>
      <c r="C3643" s="12" t="str">
        <f t="shared" si="56"/>
        <v>2016/11</v>
      </c>
      <c r="D3643" s="4">
        <v>42688</v>
      </c>
      <c r="E3643" s="3" t="s">
        <v>21</v>
      </c>
      <c r="F3643" s="3" t="s">
        <v>328</v>
      </c>
      <c r="G3643" s="3" t="s">
        <v>3916</v>
      </c>
      <c r="H3643" s="5">
        <v>69888</v>
      </c>
      <c r="I3643" s="2">
        <v>7</v>
      </c>
      <c r="J3643" s="2">
        <v>7</v>
      </c>
      <c r="K3643" s="2">
        <v>-4.6592000000000002</v>
      </c>
      <c r="L3643" s="18" t="str">
        <f>VLOOKUP(F3643,'BD customers'!$1:$1048576,2,FALSE)</f>
        <v>Paul Prost</v>
      </c>
      <c r="M3643" s="2">
        <f>MATCH(orders[[#This Row],[Product ID]],'BD product'!A:A,0)</f>
        <v>1199</v>
      </c>
      <c r="N3643" s="2" t="str" cm="1">
        <f t="array" ref="N3643">INDEX('BD product'!A:D,M3643,2)</f>
        <v>Office Supplies</v>
      </c>
    </row>
    <row r="3644" spans="1:14" x14ac:dyDescent="0.3">
      <c r="A3644" s="3" t="s">
        <v>5637</v>
      </c>
      <c r="B3644" s="4">
        <v>41993</v>
      </c>
      <c r="C3644" s="12" t="str">
        <f t="shared" si="56"/>
        <v>2014/12</v>
      </c>
      <c r="D3644" s="4">
        <v>41996</v>
      </c>
      <c r="E3644" s="3" t="s">
        <v>11</v>
      </c>
      <c r="F3644" s="3" t="s">
        <v>455</v>
      </c>
      <c r="G3644" s="3" t="s">
        <v>2188</v>
      </c>
      <c r="H3644" s="5">
        <v>487984</v>
      </c>
      <c r="I3644" s="2">
        <v>2</v>
      </c>
      <c r="J3644" s="2">
        <v>2</v>
      </c>
      <c r="K3644" s="2">
        <v>15.249499999999999</v>
      </c>
      <c r="L3644" s="18" t="str">
        <f>VLOOKUP(F3644,'BD customers'!$1:$1048576,2,FALSE)</f>
        <v>Michael Chen</v>
      </c>
      <c r="M3644" s="2">
        <f>MATCH(orders[[#This Row],[Product ID]],'BD product'!A:A,0)</f>
        <v>571</v>
      </c>
      <c r="N3644" s="2" t="str" cm="1">
        <f t="array" ref="N3644">INDEX('BD product'!A:D,M3644,2)</f>
        <v>Office Supplies</v>
      </c>
    </row>
    <row r="3645" spans="1:14" x14ac:dyDescent="0.3">
      <c r="A3645" s="3" t="s">
        <v>5637</v>
      </c>
      <c r="B3645" s="4">
        <v>41993</v>
      </c>
      <c r="C3645" s="12" t="str">
        <f t="shared" si="56"/>
        <v>2014/12</v>
      </c>
      <c r="D3645" s="4">
        <v>41996</v>
      </c>
      <c r="E3645" s="3" t="s">
        <v>11</v>
      </c>
      <c r="F3645" s="3" t="s">
        <v>455</v>
      </c>
      <c r="G3645" s="3" t="s">
        <v>5638</v>
      </c>
      <c r="H3645" s="5">
        <v>473</v>
      </c>
      <c r="I3645" s="2">
        <v>2</v>
      </c>
      <c r="J3645" s="2">
        <v>0</v>
      </c>
      <c r="K3645" s="2">
        <v>1.2298</v>
      </c>
      <c r="L3645" s="18" t="str">
        <f>VLOOKUP(F3645,'BD customers'!$1:$1048576,2,FALSE)</f>
        <v>Michael Chen</v>
      </c>
      <c r="M3645" s="2">
        <f>MATCH(orders[[#This Row],[Product ID]],'BD product'!A:A,0)</f>
        <v>1561</v>
      </c>
      <c r="N3645" s="2" t="str" cm="1">
        <f t="array" ref="N3645">INDEX('BD product'!A:D,M3645,2)</f>
        <v>Office Supplies</v>
      </c>
    </row>
    <row r="3646" spans="1:14" x14ac:dyDescent="0.3">
      <c r="A3646" s="3" t="s">
        <v>5637</v>
      </c>
      <c r="B3646" s="4">
        <v>41993</v>
      </c>
      <c r="C3646" s="12" t="str">
        <f t="shared" si="56"/>
        <v>2014/12</v>
      </c>
      <c r="D3646" s="4">
        <v>41996</v>
      </c>
      <c r="E3646" s="3" t="s">
        <v>11</v>
      </c>
      <c r="F3646" s="3" t="s">
        <v>455</v>
      </c>
      <c r="G3646" s="3" t="s">
        <v>5640</v>
      </c>
      <c r="H3646" s="5">
        <v>413</v>
      </c>
      <c r="I3646" s="2">
        <v>1</v>
      </c>
      <c r="J3646" s="2">
        <v>0</v>
      </c>
      <c r="K3646" s="2">
        <v>1.1564000000000001</v>
      </c>
      <c r="L3646" s="18" t="str">
        <f>VLOOKUP(F3646,'BD customers'!$1:$1048576,2,FALSE)</f>
        <v>Michael Chen</v>
      </c>
      <c r="M3646" s="2">
        <f>MATCH(orders[[#This Row],[Product ID]],'BD product'!A:A,0)</f>
        <v>1562</v>
      </c>
      <c r="N3646" s="2" t="str" cm="1">
        <f t="array" ref="N3646">INDEX('BD product'!A:D,M3646,2)</f>
        <v>Office Supplies</v>
      </c>
    </row>
    <row r="3647" spans="1:14" x14ac:dyDescent="0.3">
      <c r="A3647" s="3" t="s">
        <v>5637</v>
      </c>
      <c r="B3647" s="4">
        <v>41993</v>
      </c>
      <c r="C3647" s="12" t="str">
        <f t="shared" si="56"/>
        <v>2014/12</v>
      </c>
      <c r="D3647" s="4">
        <v>41996</v>
      </c>
      <c r="E3647" s="3" t="s">
        <v>11</v>
      </c>
      <c r="F3647" s="3" t="s">
        <v>455</v>
      </c>
      <c r="G3647" s="3" t="s">
        <v>5642</v>
      </c>
      <c r="H3647" s="5">
        <v>15512</v>
      </c>
      <c r="I3647" s="2">
        <v>5</v>
      </c>
      <c r="J3647" s="2">
        <v>2</v>
      </c>
      <c r="K3647" s="2">
        <v>5.0414000000000003</v>
      </c>
      <c r="L3647" s="18" t="str">
        <f>VLOOKUP(F3647,'BD customers'!$1:$1048576,2,FALSE)</f>
        <v>Michael Chen</v>
      </c>
      <c r="M3647" s="2">
        <f>MATCH(orders[[#This Row],[Product ID]],'BD product'!A:A,0)</f>
        <v>1563</v>
      </c>
      <c r="N3647" s="2" t="str" cm="1">
        <f t="array" ref="N3647">INDEX('BD product'!A:D,M3647,2)</f>
        <v>Office Supplies</v>
      </c>
    </row>
    <row r="3648" spans="1:14" x14ac:dyDescent="0.3">
      <c r="A3648" s="3" t="s">
        <v>5644</v>
      </c>
      <c r="B3648" s="4">
        <v>41845</v>
      </c>
      <c r="C3648" s="12" t="str">
        <f t="shared" si="56"/>
        <v>2014/07</v>
      </c>
      <c r="D3648" s="4">
        <v>41847</v>
      </c>
      <c r="E3648" s="3" t="s">
        <v>11</v>
      </c>
      <c r="F3648" s="3" t="s">
        <v>4963</v>
      </c>
      <c r="G3648" s="3" t="s">
        <v>2673</v>
      </c>
      <c r="H3648" s="5">
        <v>648</v>
      </c>
      <c r="I3648" s="2">
        <v>1</v>
      </c>
      <c r="J3648" s="2">
        <v>0</v>
      </c>
      <c r="K3648" s="2">
        <v>3.1751999999999998</v>
      </c>
      <c r="L3648" s="18" t="str">
        <f>VLOOKUP(F3648,'BD customers'!$1:$1048576,2,FALSE)</f>
        <v>Vicky Freymann</v>
      </c>
      <c r="M3648" s="2">
        <f>MATCH(orders[[#This Row],[Product ID]],'BD product'!A:A,0)</f>
        <v>729</v>
      </c>
      <c r="N3648" s="2" t="str" cm="1">
        <f t="array" ref="N3648">INDEX('BD product'!A:D,M3648,2)</f>
        <v>Office Supplies</v>
      </c>
    </row>
    <row r="3649" spans="1:14" x14ac:dyDescent="0.3">
      <c r="A3649" s="3" t="s">
        <v>5644</v>
      </c>
      <c r="B3649" s="4">
        <v>41845</v>
      </c>
      <c r="C3649" s="12" t="str">
        <f t="shared" si="56"/>
        <v>2014/07</v>
      </c>
      <c r="D3649" s="4">
        <v>41847</v>
      </c>
      <c r="E3649" s="3" t="s">
        <v>11</v>
      </c>
      <c r="F3649" s="3" t="s">
        <v>4963</v>
      </c>
      <c r="G3649" s="3" t="s">
        <v>5645</v>
      </c>
      <c r="H3649" s="5">
        <v>1552</v>
      </c>
      <c r="I3649" s="2">
        <v>4</v>
      </c>
      <c r="J3649" s="2">
        <v>0</v>
      </c>
      <c r="K3649" s="2">
        <v>4.5007999999999999</v>
      </c>
      <c r="L3649" s="18" t="str">
        <f>VLOOKUP(F3649,'BD customers'!$1:$1048576,2,FALSE)</f>
        <v>Vicky Freymann</v>
      </c>
      <c r="M3649" s="2">
        <f>MATCH(orders[[#This Row],[Product ID]],'BD product'!A:A,0)</f>
        <v>1564</v>
      </c>
      <c r="N3649" s="2" t="str" cm="1">
        <f t="array" ref="N3649">INDEX('BD product'!A:D,M3649,2)</f>
        <v>Office Supplies</v>
      </c>
    </row>
    <row r="3650" spans="1:14" x14ac:dyDescent="0.3">
      <c r="A3650" s="3" t="s">
        <v>5647</v>
      </c>
      <c r="B3650" s="4">
        <v>42330</v>
      </c>
      <c r="C3650" s="12" t="str">
        <f t="shared" ref="C3650:C3713" si="57">TEXT(B3650,"aaaa/mm")</f>
        <v>2015/11</v>
      </c>
      <c r="D3650" s="4">
        <v>42335</v>
      </c>
      <c r="E3650" s="3" t="s">
        <v>21</v>
      </c>
      <c r="F3650" s="3" t="s">
        <v>3045</v>
      </c>
      <c r="G3650" s="3" t="s">
        <v>2578</v>
      </c>
      <c r="H3650" s="5">
        <v>2946</v>
      </c>
      <c r="I3650" s="2">
        <v>2</v>
      </c>
      <c r="J3650" s="2">
        <v>7</v>
      </c>
      <c r="K3650" s="2">
        <v>-2.0621999999999998</v>
      </c>
      <c r="L3650" s="18" t="str">
        <f>VLOOKUP(F3650,'BD customers'!$1:$1048576,2,FALSE)</f>
        <v>Marc Crier</v>
      </c>
      <c r="M3650" s="2">
        <f>MATCH(orders[[#This Row],[Product ID]],'BD product'!A:A,0)</f>
        <v>698</v>
      </c>
      <c r="N3650" s="2" t="str" cm="1">
        <f t="array" ref="N3650">INDEX('BD product'!A:D,M3650,2)</f>
        <v>Office Supplies</v>
      </c>
    </row>
    <row r="3651" spans="1:14" x14ac:dyDescent="0.3">
      <c r="A3651" s="3" t="s">
        <v>5647</v>
      </c>
      <c r="B3651" s="4">
        <v>42330</v>
      </c>
      <c r="C3651" s="12" t="str">
        <f t="shared" si="57"/>
        <v>2015/11</v>
      </c>
      <c r="D3651" s="4">
        <v>42335</v>
      </c>
      <c r="E3651" s="3" t="s">
        <v>21</v>
      </c>
      <c r="F3651" s="3" t="s">
        <v>3045</v>
      </c>
      <c r="G3651" s="3" t="s">
        <v>1181</v>
      </c>
      <c r="H3651" s="5">
        <v>55104</v>
      </c>
      <c r="I3651" s="2">
        <v>6</v>
      </c>
      <c r="J3651" s="2">
        <v>2</v>
      </c>
      <c r="K3651" s="2">
        <v>18.5976</v>
      </c>
      <c r="L3651" s="18" t="str">
        <f>VLOOKUP(F3651,'BD customers'!$1:$1048576,2,FALSE)</f>
        <v>Marc Crier</v>
      </c>
      <c r="M3651" s="2">
        <f>MATCH(orders[[#This Row],[Product ID]],'BD product'!A:A,0)</f>
        <v>273</v>
      </c>
      <c r="N3651" s="2" t="str" cm="1">
        <f t="array" ref="N3651">INDEX('BD product'!A:D,M3651,2)</f>
        <v>Office Supplies</v>
      </c>
    </row>
    <row r="3652" spans="1:14" x14ac:dyDescent="0.3">
      <c r="A3652" s="3" t="s">
        <v>5648</v>
      </c>
      <c r="B3652" s="4">
        <v>43078</v>
      </c>
      <c r="C3652" s="12" t="str">
        <f t="shared" si="57"/>
        <v>2017/12</v>
      </c>
      <c r="D3652" s="4">
        <v>43080</v>
      </c>
      <c r="E3652" s="3" t="s">
        <v>11</v>
      </c>
      <c r="F3652" s="3" t="s">
        <v>239</v>
      </c>
      <c r="G3652" s="3" t="s">
        <v>5649</v>
      </c>
      <c r="H3652" s="5">
        <v>10488</v>
      </c>
      <c r="I3652" s="2">
        <v>6</v>
      </c>
      <c r="J3652" s="2">
        <v>0</v>
      </c>
      <c r="K3652" s="2">
        <v>4.1951999999999998</v>
      </c>
      <c r="L3652" s="18" t="str">
        <f>VLOOKUP(F3652,'BD customers'!$1:$1048576,2,FALSE)</f>
        <v>Dean Braden</v>
      </c>
      <c r="M3652" s="2">
        <f>MATCH(orders[[#This Row],[Product ID]],'BD product'!A:A,0)</f>
        <v>1565</v>
      </c>
      <c r="N3652" s="2" t="str" cm="1">
        <f t="array" ref="N3652">INDEX('BD product'!A:D,M3652,2)</f>
        <v>Technology</v>
      </c>
    </row>
    <row r="3653" spans="1:14" x14ac:dyDescent="0.3">
      <c r="A3653" s="3" t="s">
        <v>5648</v>
      </c>
      <c r="B3653" s="4">
        <v>43078</v>
      </c>
      <c r="C3653" s="12" t="str">
        <f t="shared" si="57"/>
        <v>2017/12</v>
      </c>
      <c r="D3653" s="4">
        <v>43080</v>
      </c>
      <c r="E3653" s="3" t="s">
        <v>11</v>
      </c>
      <c r="F3653" s="3" t="s">
        <v>239</v>
      </c>
      <c r="G3653" s="3" t="s">
        <v>3197</v>
      </c>
      <c r="H3653" s="5">
        <v>347</v>
      </c>
      <c r="I3653" s="2">
        <v>5</v>
      </c>
      <c r="J3653" s="2">
        <v>0</v>
      </c>
      <c r="K3653" s="2">
        <v>1.2492000000000001</v>
      </c>
      <c r="L3653" s="18" t="str">
        <f>VLOOKUP(F3653,'BD customers'!$1:$1048576,2,FALSE)</f>
        <v>Dean Braden</v>
      </c>
      <c r="M3653" s="2">
        <f>MATCH(orders[[#This Row],[Product ID]],'BD product'!A:A,0)</f>
        <v>926</v>
      </c>
      <c r="N3653" s="2" t="str" cm="1">
        <f t="array" ref="N3653">INDEX('BD product'!A:D,M3653,2)</f>
        <v>Office Supplies</v>
      </c>
    </row>
    <row r="3654" spans="1:14" x14ac:dyDescent="0.3">
      <c r="A3654" s="3" t="s">
        <v>5648</v>
      </c>
      <c r="B3654" s="4">
        <v>43078</v>
      </c>
      <c r="C3654" s="12" t="str">
        <f t="shared" si="57"/>
        <v>2017/12</v>
      </c>
      <c r="D3654" s="4">
        <v>43080</v>
      </c>
      <c r="E3654" s="3" t="s">
        <v>11</v>
      </c>
      <c r="F3654" s="3" t="s">
        <v>239</v>
      </c>
      <c r="G3654" s="3" t="s">
        <v>2507</v>
      </c>
      <c r="H3654" s="5">
        <v>3372</v>
      </c>
      <c r="I3654" s="2">
        <v>4</v>
      </c>
      <c r="J3654" s="2">
        <v>0</v>
      </c>
      <c r="K3654" s="2">
        <v>15.511200000000001</v>
      </c>
      <c r="L3654" s="18" t="str">
        <f>VLOOKUP(F3654,'BD customers'!$1:$1048576,2,FALSE)</f>
        <v>Dean Braden</v>
      </c>
      <c r="M3654" s="2">
        <f>MATCH(orders[[#This Row],[Product ID]],'BD product'!A:A,0)</f>
        <v>676</v>
      </c>
      <c r="N3654" s="2" t="str" cm="1">
        <f t="array" ref="N3654">INDEX('BD product'!A:D,M3654,2)</f>
        <v>Office Supplies</v>
      </c>
    </row>
    <row r="3655" spans="1:14" x14ac:dyDescent="0.3">
      <c r="A3655" s="3" t="s">
        <v>5648</v>
      </c>
      <c r="B3655" s="4">
        <v>43078</v>
      </c>
      <c r="C3655" s="12" t="str">
        <f t="shared" si="57"/>
        <v>2017/12</v>
      </c>
      <c r="D3655" s="4">
        <v>43080</v>
      </c>
      <c r="E3655" s="3" t="s">
        <v>11</v>
      </c>
      <c r="F3655" s="3" t="s">
        <v>239</v>
      </c>
      <c r="G3655" s="3" t="s">
        <v>2904</v>
      </c>
      <c r="H3655" s="5">
        <v>1494</v>
      </c>
      <c r="I3655" s="2">
        <v>3</v>
      </c>
      <c r="J3655" s="2">
        <v>0</v>
      </c>
      <c r="K3655" s="2">
        <v>7.0217999999999998</v>
      </c>
      <c r="L3655" s="18" t="str">
        <f>VLOOKUP(F3655,'BD customers'!$1:$1048576,2,FALSE)</f>
        <v>Dean Braden</v>
      </c>
      <c r="M3655" s="2">
        <f>MATCH(orders[[#This Row],[Product ID]],'BD product'!A:A,0)</f>
        <v>813</v>
      </c>
      <c r="N3655" s="2" t="str" cm="1">
        <f t="array" ref="N3655">INDEX('BD product'!A:D,M3655,2)</f>
        <v>Office Supplies</v>
      </c>
    </row>
    <row r="3656" spans="1:14" x14ac:dyDescent="0.3">
      <c r="A3656" s="3" t="s">
        <v>5651</v>
      </c>
      <c r="B3656" s="4">
        <v>42978</v>
      </c>
      <c r="C3656" s="12" t="str">
        <f t="shared" si="57"/>
        <v>2017/08</v>
      </c>
      <c r="D3656" s="4">
        <v>42983</v>
      </c>
      <c r="E3656" s="3" t="s">
        <v>21</v>
      </c>
      <c r="F3656" s="3" t="s">
        <v>1937</v>
      </c>
      <c r="G3656" s="3" t="s">
        <v>2152</v>
      </c>
      <c r="H3656" s="5">
        <v>63873</v>
      </c>
      <c r="I3656" s="2">
        <v>9</v>
      </c>
      <c r="J3656" s="2">
        <v>0</v>
      </c>
      <c r="K3656" s="2">
        <v>166.06979999999999</v>
      </c>
      <c r="L3656" s="18" t="str">
        <f>VLOOKUP(F3656,'BD customers'!$1:$1048576,2,FALSE)</f>
        <v>Ashley Jarboe</v>
      </c>
      <c r="M3656" s="2">
        <f>MATCH(orders[[#This Row],[Product ID]],'BD product'!A:A,0)</f>
        <v>556</v>
      </c>
      <c r="N3656" s="2" t="str" cm="1">
        <f t="array" ref="N3656">INDEX('BD product'!A:D,M3656,2)</f>
        <v>Office Supplies</v>
      </c>
    </row>
    <row r="3657" spans="1:14" x14ac:dyDescent="0.3">
      <c r="A3657" s="3" t="s">
        <v>5652</v>
      </c>
      <c r="B3657" s="4">
        <v>42849</v>
      </c>
      <c r="C3657" s="12" t="str">
        <f t="shared" si="57"/>
        <v>2017/04</v>
      </c>
      <c r="D3657" s="4">
        <v>42855</v>
      </c>
      <c r="E3657" s="3" t="s">
        <v>21</v>
      </c>
      <c r="F3657" s="3" t="s">
        <v>2042</v>
      </c>
      <c r="G3657" s="3" t="s">
        <v>3506</v>
      </c>
      <c r="H3657" s="5">
        <v>113568</v>
      </c>
      <c r="I3657" s="2">
        <v>2</v>
      </c>
      <c r="J3657" s="2">
        <v>2</v>
      </c>
      <c r="K3657" s="2">
        <v>-2.1294</v>
      </c>
      <c r="L3657" s="18" t="str">
        <f>VLOOKUP(F3657,'BD customers'!$1:$1048576,2,FALSE)</f>
        <v>Christine Phan</v>
      </c>
      <c r="M3657" s="2">
        <f>MATCH(orders[[#This Row],[Product ID]],'BD product'!A:A,0)</f>
        <v>1045</v>
      </c>
      <c r="N3657" s="2" t="str" cm="1">
        <f t="array" ref="N3657">INDEX('BD product'!A:D,M3657,2)</f>
        <v>Office Supplies</v>
      </c>
    </row>
    <row r="3658" spans="1:14" x14ac:dyDescent="0.3">
      <c r="A3658" s="3" t="s">
        <v>5653</v>
      </c>
      <c r="B3658" s="4">
        <v>42986</v>
      </c>
      <c r="C3658" s="12" t="str">
        <f t="shared" si="57"/>
        <v>2017/09</v>
      </c>
      <c r="D3658" s="4">
        <v>42992</v>
      </c>
      <c r="E3658" s="3" t="s">
        <v>21</v>
      </c>
      <c r="F3658" s="3" t="s">
        <v>4225</v>
      </c>
      <c r="G3658" s="3" t="s">
        <v>5654</v>
      </c>
      <c r="H3658" s="5">
        <v>9096</v>
      </c>
      <c r="I3658" s="2">
        <v>1</v>
      </c>
      <c r="J3658" s="2">
        <v>2</v>
      </c>
      <c r="K3658" s="2">
        <v>1.7055</v>
      </c>
      <c r="L3658" s="18" t="str">
        <f>VLOOKUP(F3658,'BD customers'!$1:$1048576,2,FALSE)</f>
        <v>Dorothy Badders</v>
      </c>
      <c r="M3658" s="2">
        <f>MATCH(orders[[#This Row],[Product ID]],'BD product'!A:A,0)</f>
        <v>1566</v>
      </c>
      <c r="N3658" s="2" t="str" cm="1">
        <f t="array" ref="N3658">INDEX('BD product'!A:D,M3658,2)</f>
        <v>Technology</v>
      </c>
    </row>
    <row r="3659" spans="1:14" x14ac:dyDescent="0.3">
      <c r="A3659" s="3" t="s">
        <v>5656</v>
      </c>
      <c r="B3659" s="4">
        <v>42075</v>
      </c>
      <c r="C3659" s="12" t="str">
        <f t="shared" si="57"/>
        <v>2015/03</v>
      </c>
      <c r="D3659" s="4">
        <v>42080</v>
      </c>
      <c r="E3659" s="3" t="s">
        <v>21</v>
      </c>
      <c r="F3659" s="3" t="s">
        <v>2581</v>
      </c>
      <c r="G3659" s="3" t="s">
        <v>653</v>
      </c>
      <c r="H3659" s="5">
        <v>8688</v>
      </c>
      <c r="I3659" s="2">
        <v>3</v>
      </c>
      <c r="J3659" s="2">
        <v>2</v>
      </c>
      <c r="K3659" s="2">
        <v>2.9321999999999999</v>
      </c>
      <c r="L3659" s="18" t="str">
        <f>VLOOKUP(F3659,'BD customers'!$1:$1048576,2,FALSE)</f>
        <v>Edward Becker</v>
      </c>
      <c r="M3659" s="2">
        <f>MATCH(orders[[#This Row],[Product ID]],'BD product'!A:A,0)</f>
        <v>137</v>
      </c>
      <c r="N3659" s="2" t="str" cm="1">
        <f t="array" ref="N3659">INDEX('BD product'!A:D,M3659,2)</f>
        <v>Office Supplies</v>
      </c>
    </row>
    <row r="3660" spans="1:14" x14ac:dyDescent="0.3">
      <c r="A3660" s="3" t="s">
        <v>5656</v>
      </c>
      <c r="B3660" s="4">
        <v>42075</v>
      </c>
      <c r="C3660" s="12" t="str">
        <f t="shared" si="57"/>
        <v>2015/03</v>
      </c>
      <c r="D3660" s="4">
        <v>42080</v>
      </c>
      <c r="E3660" s="3" t="s">
        <v>21</v>
      </c>
      <c r="F3660" s="3" t="s">
        <v>2581</v>
      </c>
      <c r="G3660" s="3" t="s">
        <v>398</v>
      </c>
      <c r="H3660" s="5">
        <v>3088</v>
      </c>
      <c r="I3660" s="2">
        <v>4</v>
      </c>
      <c r="J3660" s="2">
        <v>2</v>
      </c>
      <c r="K3660" s="2">
        <v>3.8600000000000002E-2</v>
      </c>
      <c r="L3660" s="18" t="str">
        <f>VLOOKUP(F3660,'BD customers'!$1:$1048576,2,FALSE)</f>
        <v>Edward Becker</v>
      </c>
      <c r="M3660" s="2">
        <f>MATCH(orders[[#This Row],[Product ID]],'BD product'!A:A,0)</f>
        <v>78</v>
      </c>
      <c r="N3660" s="2" t="str" cm="1">
        <f t="array" ref="N3660">INDEX('BD product'!A:D,M3660,2)</f>
        <v>Furniture</v>
      </c>
    </row>
    <row r="3661" spans="1:14" x14ac:dyDescent="0.3">
      <c r="A3661" s="3" t="s">
        <v>5656</v>
      </c>
      <c r="B3661" s="4">
        <v>42075</v>
      </c>
      <c r="C3661" s="12" t="str">
        <f t="shared" si="57"/>
        <v>2015/03</v>
      </c>
      <c r="D3661" s="4">
        <v>42080</v>
      </c>
      <c r="E3661" s="3" t="s">
        <v>21</v>
      </c>
      <c r="F3661" s="3" t="s">
        <v>2581</v>
      </c>
      <c r="G3661" s="3" t="s">
        <v>5657</v>
      </c>
      <c r="H3661" s="5">
        <v>6408</v>
      </c>
      <c r="I3661" s="2">
        <v>3</v>
      </c>
      <c r="J3661" s="2">
        <v>2</v>
      </c>
      <c r="K3661" s="2">
        <v>1.4418</v>
      </c>
      <c r="L3661" s="18" t="str">
        <f>VLOOKUP(F3661,'BD customers'!$1:$1048576,2,FALSE)</f>
        <v>Edward Becker</v>
      </c>
      <c r="M3661" s="2">
        <f>MATCH(orders[[#This Row],[Product ID]],'BD product'!A:A,0)</f>
        <v>1567</v>
      </c>
      <c r="N3661" s="2" t="str" cm="1">
        <f t="array" ref="N3661">INDEX('BD product'!A:D,M3661,2)</f>
        <v>Furniture</v>
      </c>
    </row>
    <row r="3662" spans="1:14" x14ac:dyDescent="0.3">
      <c r="A3662" s="3" t="s">
        <v>5659</v>
      </c>
      <c r="B3662" s="4">
        <v>42569</v>
      </c>
      <c r="C3662" s="12" t="str">
        <f t="shared" si="57"/>
        <v>2016/07</v>
      </c>
      <c r="D3662" s="4">
        <v>42574</v>
      </c>
      <c r="E3662" s="3" t="s">
        <v>21</v>
      </c>
      <c r="F3662" s="3" t="s">
        <v>5229</v>
      </c>
      <c r="G3662" s="3" t="s">
        <v>5660</v>
      </c>
      <c r="H3662" s="5">
        <v>338</v>
      </c>
      <c r="I3662" s="2">
        <v>5</v>
      </c>
      <c r="J3662" s="2">
        <v>2</v>
      </c>
      <c r="K3662" s="2">
        <v>0.42249999999999999</v>
      </c>
      <c r="L3662" s="18" t="str">
        <f>VLOOKUP(F3662,'BD customers'!$1:$1048576,2,FALSE)</f>
        <v>Jennifer Patt</v>
      </c>
      <c r="M3662" s="2">
        <f>MATCH(orders[[#This Row],[Product ID]],'BD product'!A:A,0)</f>
        <v>1568</v>
      </c>
      <c r="N3662" s="2" t="str" cm="1">
        <f t="array" ref="N3662">INDEX('BD product'!A:D,M3662,2)</f>
        <v>Office Supplies</v>
      </c>
    </row>
    <row r="3663" spans="1:14" x14ac:dyDescent="0.3">
      <c r="A3663" s="3" t="s">
        <v>5662</v>
      </c>
      <c r="B3663" s="4">
        <v>42534</v>
      </c>
      <c r="C3663" s="12" t="str">
        <f t="shared" si="57"/>
        <v>2016/06</v>
      </c>
      <c r="D3663" s="4">
        <v>42536</v>
      </c>
      <c r="E3663" s="3" t="s">
        <v>11</v>
      </c>
      <c r="F3663" s="3" t="s">
        <v>1452</v>
      </c>
      <c r="G3663" s="3" t="s">
        <v>5577</v>
      </c>
      <c r="H3663" s="5">
        <v>37797</v>
      </c>
      <c r="I3663" s="2">
        <v>3</v>
      </c>
      <c r="J3663" s="2">
        <v>0</v>
      </c>
      <c r="K3663" s="2">
        <v>94.492500000000007</v>
      </c>
      <c r="L3663" s="18" t="str">
        <f>VLOOKUP(F3663,'BD customers'!$1:$1048576,2,FALSE)</f>
        <v>Sample Company A</v>
      </c>
      <c r="M3663" s="2">
        <f>MATCH(orders[[#This Row],[Product ID]],'BD product'!A:A,0)</f>
        <v>1553</v>
      </c>
      <c r="N3663" s="2" t="str" cm="1">
        <f t="array" ref="N3663">INDEX('BD product'!A:D,M3663,2)</f>
        <v>Technology</v>
      </c>
    </row>
    <row r="3664" spans="1:14" x14ac:dyDescent="0.3">
      <c r="A3664" s="3" t="s">
        <v>5663</v>
      </c>
      <c r="B3664" s="4">
        <v>42919</v>
      </c>
      <c r="C3664" s="12" t="str">
        <f t="shared" si="57"/>
        <v>2017/07</v>
      </c>
      <c r="D3664" s="4">
        <v>42925</v>
      </c>
      <c r="E3664" s="3" t="s">
        <v>21</v>
      </c>
      <c r="F3664" s="3" t="s">
        <v>818</v>
      </c>
      <c r="G3664" s="3" t="s">
        <v>3673</v>
      </c>
      <c r="H3664" s="5">
        <v>2589</v>
      </c>
      <c r="I3664" s="2">
        <v>10</v>
      </c>
      <c r="J3664" s="2">
        <v>0</v>
      </c>
      <c r="K3664" s="2">
        <v>9.3203999999999994</v>
      </c>
      <c r="L3664" s="18" t="str">
        <f>VLOOKUP(F3664,'BD customers'!$1:$1048576,2,FALSE)</f>
        <v>Frank Merwin</v>
      </c>
      <c r="M3664" s="2">
        <f>MATCH(orders[[#This Row],[Product ID]],'BD product'!A:A,0)</f>
        <v>1115</v>
      </c>
      <c r="N3664" s="2" t="str" cm="1">
        <f t="array" ref="N3664">INDEX('BD product'!A:D,M3664,2)</f>
        <v>Technology</v>
      </c>
    </row>
    <row r="3665" spans="1:14" x14ac:dyDescent="0.3">
      <c r="A3665" s="3" t="s">
        <v>5663</v>
      </c>
      <c r="B3665" s="4">
        <v>42919</v>
      </c>
      <c r="C3665" s="12" t="str">
        <f t="shared" si="57"/>
        <v>2017/07</v>
      </c>
      <c r="D3665" s="4">
        <v>42925</v>
      </c>
      <c r="E3665" s="3" t="s">
        <v>21</v>
      </c>
      <c r="F3665" s="3" t="s">
        <v>818</v>
      </c>
      <c r="G3665" s="3" t="s">
        <v>1339</v>
      </c>
      <c r="H3665" s="5">
        <v>2456</v>
      </c>
      <c r="I3665" s="2">
        <v>2</v>
      </c>
      <c r="J3665" s="2">
        <v>0</v>
      </c>
      <c r="K3665" s="2">
        <v>11.543200000000001</v>
      </c>
      <c r="L3665" s="18" t="str">
        <f>VLOOKUP(F3665,'BD customers'!$1:$1048576,2,FALSE)</f>
        <v>Frank Merwin</v>
      </c>
      <c r="M3665" s="2">
        <f>MATCH(orders[[#This Row],[Product ID]],'BD product'!A:A,0)</f>
        <v>316</v>
      </c>
      <c r="N3665" s="2" t="str" cm="1">
        <f t="array" ref="N3665">INDEX('BD product'!A:D,M3665,2)</f>
        <v>Office Supplies</v>
      </c>
    </row>
    <row r="3666" spans="1:14" x14ac:dyDescent="0.3">
      <c r="A3666" s="3" t="s">
        <v>5664</v>
      </c>
      <c r="B3666" s="4">
        <v>41981</v>
      </c>
      <c r="C3666" s="12" t="str">
        <f t="shared" si="57"/>
        <v>2014/12</v>
      </c>
      <c r="D3666" s="4">
        <v>41986</v>
      </c>
      <c r="E3666" s="3" t="s">
        <v>21</v>
      </c>
      <c r="F3666" s="3" t="s">
        <v>4557</v>
      </c>
      <c r="G3666" s="3" t="s">
        <v>2400</v>
      </c>
      <c r="H3666" s="5">
        <v>27888</v>
      </c>
      <c r="I3666" s="2">
        <v>7</v>
      </c>
      <c r="J3666" s="2">
        <v>2</v>
      </c>
      <c r="K3666" s="2">
        <v>9.0635999999999992</v>
      </c>
      <c r="L3666" s="18" t="str">
        <f>VLOOKUP(F3666,'BD customers'!$1:$1048576,2,FALSE)</f>
        <v>Tim Brockman</v>
      </c>
      <c r="M3666" s="2">
        <f>MATCH(orders[[#This Row],[Product ID]],'BD product'!A:A,0)</f>
        <v>641</v>
      </c>
      <c r="N3666" s="2" t="str" cm="1">
        <f t="array" ref="N3666">INDEX('BD product'!A:D,M3666,2)</f>
        <v>Office Supplies</v>
      </c>
    </row>
    <row r="3667" spans="1:14" x14ac:dyDescent="0.3">
      <c r="A3667" s="3" t="s">
        <v>5664</v>
      </c>
      <c r="B3667" s="4">
        <v>41981</v>
      </c>
      <c r="C3667" s="12" t="str">
        <f t="shared" si="57"/>
        <v>2014/12</v>
      </c>
      <c r="D3667" s="4">
        <v>41986</v>
      </c>
      <c r="E3667" s="3" t="s">
        <v>21</v>
      </c>
      <c r="F3667" s="3" t="s">
        <v>4557</v>
      </c>
      <c r="G3667" s="3" t="s">
        <v>2388</v>
      </c>
      <c r="H3667" s="5">
        <v>6456</v>
      </c>
      <c r="I3667" s="2">
        <v>4</v>
      </c>
      <c r="J3667" s="2">
        <v>7</v>
      </c>
      <c r="K3667" s="2">
        <v>-4.5191999999999997</v>
      </c>
      <c r="L3667" s="18" t="str">
        <f>VLOOKUP(F3667,'BD customers'!$1:$1048576,2,FALSE)</f>
        <v>Tim Brockman</v>
      </c>
      <c r="M3667" s="2">
        <f>MATCH(orders[[#This Row],[Product ID]],'BD product'!A:A,0)</f>
        <v>638</v>
      </c>
      <c r="N3667" s="2" t="str" cm="1">
        <f t="array" ref="N3667">INDEX('BD product'!A:D,M3667,2)</f>
        <v>Office Supplies</v>
      </c>
    </row>
    <row r="3668" spans="1:14" x14ac:dyDescent="0.3">
      <c r="A3668" s="3" t="s">
        <v>5664</v>
      </c>
      <c r="B3668" s="4">
        <v>41981</v>
      </c>
      <c r="C3668" s="12" t="str">
        <f t="shared" si="57"/>
        <v>2014/12</v>
      </c>
      <c r="D3668" s="4">
        <v>41986</v>
      </c>
      <c r="E3668" s="3" t="s">
        <v>21</v>
      </c>
      <c r="F3668" s="3" t="s">
        <v>4557</v>
      </c>
      <c r="G3668" s="3" t="s">
        <v>5329</v>
      </c>
      <c r="H3668" s="5">
        <v>5268</v>
      </c>
      <c r="I3668" s="2">
        <v>3</v>
      </c>
      <c r="J3668" s="2">
        <v>2</v>
      </c>
      <c r="K3668" s="2">
        <v>1.9755</v>
      </c>
      <c r="L3668" s="18" t="str">
        <f>VLOOKUP(F3668,'BD customers'!$1:$1048576,2,FALSE)</f>
        <v>Tim Brockman</v>
      </c>
      <c r="M3668" s="2">
        <f>MATCH(orders[[#This Row],[Product ID]],'BD product'!A:A,0)</f>
        <v>1515</v>
      </c>
      <c r="N3668" s="2" t="str" cm="1">
        <f t="array" ref="N3668">INDEX('BD product'!A:D,M3668,2)</f>
        <v>Technology</v>
      </c>
    </row>
    <row r="3669" spans="1:14" x14ac:dyDescent="0.3">
      <c r="A3669" s="3" t="s">
        <v>5664</v>
      </c>
      <c r="B3669" s="4">
        <v>41981</v>
      </c>
      <c r="C3669" s="12" t="str">
        <f t="shared" si="57"/>
        <v>2014/12</v>
      </c>
      <c r="D3669" s="4">
        <v>41986</v>
      </c>
      <c r="E3669" s="3" t="s">
        <v>21</v>
      </c>
      <c r="F3669" s="3" t="s">
        <v>4557</v>
      </c>
      <c r="G3669" s="3" t="s">
        <v>5665</v>
      </c>
      <c r="H3669" s="5">
        <v>1388</v>
      </c>
      <c r="I3669" s="2">
        <v>5</v>
      </c>
      <c r="J3669" s="2">
        <v>2</v>
      </c>
      <c r="K3669" s="2">
        <v>-2.6025</v>
      </c>
      <c r="L3669" s="18" t="str">
        <f>VLOOKUP(F3669,'BD customers'!$1:$1048576,2,FALSE)</f>
        <v>Tim Brockman</v>
      </c>
      <c r="M3669" s="2">
        <f>MATCH(orders[[#This Row],[Product ID]],'BD product'!A:A,0)</f>
        <v>1569</v>
      </c>
      <c r="N3669" s="2" t="str" cm="1">
        <f t="array" ref="N3669">INDEX('BD product'!A:D,M3669,2)</f>
        <v>Office Supplies</v>
      </c>
    </row>
    <row r="3670" spans="1:14" x14ac:dyDescent="0.3">
      <c r="A3670" s="3" t="s">
        <v>5664</v>
      </c>
      <c r="B3670" s="4">
        <v>41981</v>
      </c>
      <c r="C3670" s="12" t="str">
        <f t="shared" si="57"/>
        <v>2014/12</v>
      </c>
      <c r="D3670" s="4">
        <v>41986</v>
      </c>
      <c r="E3670" s="3" t="s">
        <v>21</v>
      </c>
      <c r="F3670" s="3" t="s">
        <v>4557</v>
      </c>
      <c r="G3670" s="3" t="s">
        <v>4843</v>
      </c>
      <c r="H3670" s="5">
        <v>10392</v>
      </c>
      <c r="I3670" s="2">
        <v>10</v>
      </c>
      <c r="J3670" s="2">
        <v>2</v>
      </c>
      <c r="K3670" s="2">
        <v>-1.8186</v>
      </c>
      <c r="L3670" s="18" t="str">
        <f>VLOOKUP(F3670,'BD customers'!$1:$1048576,2,FALSE)</f>
        <v>Tim Brockman</v>
      </c>
      <c r="M3670" s="2">
        <f>MATCH(orders[[#This Row],[Product ID]],'BD product'!A:A,0)</f>
        <v>1423</v>
      </c>
      <c r="N3670" s="2" t="str" cm="1">
        <f t="array" ref="N3670">INDEX('BD product'!A:D,M3670,2)</f>
        <v>Technology</v>
      </c>
    </row>
    <row r="3671" spans="1:14" x14ac:dyDescent="0.3">
      <c r="A3671" s="3" t="s">
        <v>5664</v>
      </c>
      <c r="B3671" s="4">
        <v>41981</v>
      </c>
      <c r="C3671" s="12" t="str">
        <f t="shared" si="57"/>
        <v>2014/12</v>
      </c>
      <c r="D3671" s="4">
        <v>41986</v>
      </c>
      <c r="E3671" s="3" t="s">
        <v>21</v>
      </c>
      <c r="F3671" s="3" t="s">
        <v>4557</v>
      </c>
      <c r="G3671" s="3" t="s">
        <v>5667</v>
      </c>
      <c r="H3671" s="5">
        <v>1152</v>
      </c>
      <c r="I3671" s="2">
        <v>5</v>
      </c>
      <c r="J3671" s="2">
        <v>2</v>
      </c>
      <c r="K3671" s="2">
        <v>0.37440000000000001</v>
      </c>
      <c r="L3671" s="18" t="str">
        <f>VLOOKUP(F3671,'BD customers'!$1:$1048576,2,FALSE)</f>
        <v>Tim Brockman</v>
      </c>
      <c r="M3671" s="2">
        <f>MATCH(orders[[#This Row],[Product ID]],'BD product'!A:A,0)</f>
        <v>1570</v>
      </c>
      <c r="N3671" s="2" t="str" cm="1">
        <f t="array" ref="N3671">INDEX('BD product'!A:D,M3671,2)</f>
        <v>Office Supplies</v>
      </c>
    </row>
    <row r="3672" spans="1:14" x14ac:dyDescent="0.3">
      <c r="A3672" s="3" t="s">
        <v>5664</v>
      </c>
      <c r="B3672" s="4">
        <v>41981</v>
      </c>
      <c r="C3672" s="12" t="str">
        <f t="shared" si="57"/>
        <v>2014/12</v>
      </c>
      <c r="D3672" s="4">
        <v>41986</v>
      </c>
      <c r="E3672" s="3" t="s">
        <v>21</v>
      </c>
      <c r="F3672" s="3" t="s">
        <v>4557</v>
      </c>
      <c r="G3672" s="3" t="s">
        <v>303</v>
      </c>
      <c r="H3672" s="5">
        <v>10368</v>
      </c>
      <c r="I3672" s="2">
        <v>2</v>
      </c>
      <c r="J3672" s="2">
        <v>2</v>
      </c>
      <c r="K3672" s="2">
        <v>3.6288</v>
      </c>
      <c r="L3672" s="18" t="str">
        <f>VLOOKUP(F3672,'BD customers'!$1:$1048576,2,FALSE)</f>
        <v>Tim Brockman</v>
      </c>
      <c r="M3672" s="2">
        <f>MATCH(orders[[#This Row],[Product ID]],'BD product'!A:A,0)</f>
        <v>57</v>
      </c>
      <c r="N3672" s="2" t="str" cm="1">
        <f t="array" ref="N3672">INDEX('BD product'!A:D,M3672,2)</f>
        <v>Office Supplies</v>
      </c>
    </row>
    <row r="3673" spans="1:14" x14ac:dyDescent="0.3">
      <c r="A3673" s="3" t="s">
        <v>5664</v>
      </c>
      <c r="B3673" s="4">
        <v>41981</v>
      </c>
      <c r="C3673" s="12" t="str">
        <f t="shared" si="57"/>
        <v>2014/12</v>
      </c>
      <c r="D3673" s="4">
        <v>41986</v>
      </c>
      <c r="E3673" s="3" t="s">
        <v>21</v>
      </c>
      <c r="F3673" s="3" t="s">
        <v>4557</v>
      </c>
      <c r="G3673" s="3" t="s">
        <v>5669</v>
      </c>
      <c r="H3673" s="5">
        <v>39072</v>
      </c>
      <c r="I3673" s="2">
        <v>3</v>
      </c>
      <c r="J3673" s="2">
        <v>2</v>
      </c>
      <c r="K3673" s="2">
        <v>2.9304000000000001</v>
      </c>
      <c r="L3673" s="18" t="str">
        <f>VLOOKUP(F3673,'BD customers'!$1:$1048576,2,FALSE)</f>
        <v>Tim Brockman</v>
      </c>
      <c r="M3673" s="2">
        <f>MATCH(orders[[#This Row],[Product ID]],'BD product'!A:A,0)</f>
        <v>1571</v>
      </c>
      <c r="N3673" s="2" t="str" cm="1">
        <f t="array" ref="N3673">INDEX('BD product'!A:D,M3673,2)</f>
        <v>Office Supplies</v>
      </c>
    </row>
    <row r="3674" spans="1:14" x14ac:dyDescent="0.3">
      <c r="A3674" s="3" t="s">
        <v>5671</v>
      </c>
      <c r="B3674" s="4">
        <v>42468</v>
      </c>
      <c r="C3674" s="12" t="str">
        <f t="shared" si="57"/>
        <v>2016/04</v>
      </c>
      <c r="D3674" s="4">
        <v>42474</v>
      </c>
      <c r="E3674" s="3" t="s">
        <v>21</v>
      </c>
      <c r="F3674" s="3" t="s">
        <v>366</v>
      </c>
      <c r="G3674" s="3" t="s">
        <v>5144</v>
      </c>
      <c r="H3674" s="5">
        <v>8872</v>
      </c>
      <c r="I3674" s="2">
        <v>1</v>
      </c>
      <c r="J3674" s="2">
        <v>2</v>
      </c>
      <c r="K3674" s="2">
        <v>3.2161</v>
      </c>
      <c r="L3674" s="18" t="str">
        <f>VLOOKUP(F3674,'BD customers'!$1:$1048576,2,FALSE)</f>
        <v>Eugene Hildebrand</v>
      </c>
      <c r="M3674" s="2">
        <f>MATCH(orders[[#This Row],[Product ID]],'BD product'!A:A,0)</f>
        <v>1477</v>
      </c>
      <c r="N3674" s="2" t="str" cm="1">
        <f t="array" ref="N3674">INDEX('BD product'!A:D,M3674,2)</f>
        <v>Office Supplies</v>
      </c>
    </row>
    <row r="3675" spans="1:14" x14ac:dyDescent="0.3">
      <c r="A3675" s="3" t="s">
        <v>5671</v>
      </c>
      <c r="B3675" s="4">
        <v>42468</v>
      </c>
      <c r="C3675" s="12" t="str">
        <f t="shared" si="57"/>
        <v>2016/04</v>
      </c>
      <c r="D3675" s="4">
        <v>42474</v>
      </c>
      <c r="E3675" s="3" t="s">
        <v>21</v>
      </c>
      <c r="F3675" s="3" t="s">
        <v>366</v>
      </c>
      <c r="G3675" s="3" t="s">
        <v>3595</v>
      </c>
      <c r="H3675" s="5">
        <v>121104</v>
      </c>
      <c r="I3675" s="2">
        <v>6</v>
      </c>
      <c r="J3675" s="2">
        <v>7</v>
      </c>
      <c r="K3675" s="2">
        <v>-1.0092000000000001</v>
      </c>
      <c r="L3675" s="18" t="str">
        <f>VLOOKUP(F3675,'BD customers'!$1:$1048576,2,FALSE)</f>
        <v>Eugene Hildebrand</v>
      </c>
      <c r="M3675" s="2">
        <f>MATCH(orders[[#This Row],[Product ID]],'BD product'!A:A,0)</f>
        <v>1082</v>
      </c>
      <c r="N3675" s="2" t="str" cm="1">
        <f t="array" ref="N3675">INDEX('BD product'!A:D,M3675,2)</f>
        <v>Office Supplies</v>
      </c>
    </row>
    <row r="3676" spans="1:14" x14ac:dyDescent="0.3">
      <c r="A3676" s="3" t="s">
        <v>5672</v>
      </c>
      <c r="B3676" s="4">
        <v>43045</v>
      </c>
      <c r="C3676" s="12" t="str">
        <f t="shared" si="57"/>
        <v>2017/11</v>
      </c>
      <c r="D3676" s="4">
        <v>43050</v>
      </c>
      <c r="E3676" s="3" t="s">
        <v>21</v>
      </c>
      <c r="F3676" s="3" t="s">
        <v>4214</v>
      </c>
      <c r="G3676" s="3" t="s">
        <v>3951</v>
      </c>
      <c r="H3676" s="5">
        <v>127372</v>
      </c>
      <c r="I3676" s="2">
        <v>2</v>
      </c>
      <c r="J3676" s="2">
        <v>3</v>
      </c>
      <c r="K3676" s="2">
        <v>-30.933199999999999</v>
      </c>
      <c r="L3676" s="18" t="str">
        <f>VLOOKUP(F3676,'BD customers'!$1:$1048576,2,FALSE)</f>
        <v>Maris LaWare</v>
      </c>
      <c r="M3676" s="2">
        <f>MATCH(orders[[#This Row],[Product ID]],'BD product'!A:A,0)</f>
        <v>1211</v>
      </c>
      <c r="N3676" s="2" t="str" cm="1">
        <f t="array" ref="N3676">INDEX('BD product'!A:D,M3676,2)</f>
        <v>Furniture</v>
      </c>
    </row>
    <row r="3677" spans="1:14" x14ac:dyDescent="0.3">
      <c r="A3677" s="3" t="s">
        <v>5672</v>
      </c>
      <c r="B3677" s="4">
        <v>43045</v>
      </c>
      <c r="C3677" s="12" t="str">
        <f t="shared" si="57"/>
        <v>2017/11</v>
      </c>
      <c r="D3677" s="4">
        <v>43050</v>
      </c>
      <c r="E3677" s="3" t="s">
        <v>21</v>
      </c>
      <c r="F3677" s="3" t="s">
        <v>4214</v>
      </c>
      <c r="G3677" s="3" t="s">
        <v>1531</v>
      </c>
      <c r="H3677" s="5">
        <v>47952</v>
      </c>
      <c r="I3677" s="2">
        <v>3</v>
      </c>
      <c r="J3677" s="2">
        <v>2</v>
      </c>
      <c r="K3677" s="2">
        <v>16.183800000000002</v>
      </c>
      <c r="L3677" s="18" t="str">
        <f>VLOOKUP(F3677,'BD customers'!$1:$1048576,2,FALSE)</f>
        <v>Maris LaWare</v>
      </c>
      <c r="M3677" s="2">
        <f>MATCH(orders[[#This Row],[Product ID]],'BD product'!A:A,0)</f>
        <v>370</v>
      </c>
      <c r="N3677" s="2" t="str" cm="1">
        <f t="array" ref="N3677">INDEX('BD product'!A:D,M3677,2)</f>
        <v>Office Supplies</v>
      </c>
    </row>
    <row r="3678" spans="1:14" x14ac:dyDescent="0.3">
      <c r="A3678" s="3" t="s">
        <v>5673</v>
      </c>
      <c r="B3678" s="4">
        <v>42343</v>
      </c>
      <c r="C3678" s="12" t="str">
        <f t="shared" si="57"/>
        <v>2015/12</v>
      </c>
      <c r="D3678" s="4">
        <v>42347</v>
      </c>
      <c r="E3678" s="3" t="s">
        <v>21</v>
      </c>
      <c r="F3678" s="3" t="s">
        <v>4229</v>
      </c>
      <c r="G3678" s="3" t="s">
        <v>2411</v>
      </c>
      <c r="H3678" s="5">
        <v>4446</v>
      </c>
      <c r="I3678" s="2">
        <v>2</v>
      </c>
      <c r="J3678" s="2">
        <v>0</v>
      </c>
      <c r="K3678" s="2">
        <v>14.671799999999999</v>
      </c>
      <c r="L3678" s="18" t="str">
        <f>VLOOKUP(F3678,'BD customers'!$1:$1048576,2,FALSE)</f>
        <v>Matt Hagelstein</v>
      </c>
      <c r="M3678" s="2">
        <f>MATCH(orders[[#This Row],[Product ID]],'BD product'!A:A,0)</f>
        <v>644</v>
      </c>
      <c r="N3678" s="2" t="str" cm="1">
        <f t="array" ref="N3678">INDEX('BD product'!A:D,M3678,2)</f>
        <v>Furniture</v>
      </c>
    </row>
    <row r="3679" spans="1:14" x14ac:dyDescent="0.3">
      <c r="A3679" s="3" t="s">
        <v>5674</v>
      </c>
      <c r="B3679" s="4">
        <v>42194</v>
      </c>
      <c r="C3679" s="12" t="str">
        <f t="shared" si="57"/>
        <v>2015/07</v>
      </c>
      <c r="D3679" s="4">
        <v>42199</v>
      </c>
      <c r="E3679" s="3" t="s">
        <v>21</v>
      </c>
      <c r="F3679" s="3" t="s">
        <v>1197</v>
      </c>
      <c r="G3679" s="3" t="s">
        <v>4903</v>
      </c>
      <c r="H3679" s="5">
        <v>158</v>
      </c>
      <c r="I3679" s="2">
        <v>4</v>
      </c>
      <c r="J3679" s="2">
        <v>0</v>
      </c>
      <c r="K3679" s="2">
        <v>0.50560000000000005</v>
      </c>
      <c r="L3679" s="18" t="str">
        <f>VLOOKUP(F3679,'BD customers'!$1:$1048576,2,FALSE)</f>
        <v>Brian Thompson</v>
      </c>
      <c r="M3679" s="2">
        <f>MATCH(orders[[#This Row],[Product ID]],'BD product'!A:A,0)</f>
        <v>1434</v>
      </c>
      <c r="N3679" s="2" t="str" cm="1">
        <f t="array" ref="N3679">INDEX('BD product'!A:D,M3679,2)</f>
        <v>Office Supplies</v>
      </c>
    </row>
    <row r="3680" spans="1:14" x14ac:dyDescent="0.3">
      <c r="A3680" s="3" t="s">
        <v>5674</v>
      </c>
      <c r="B3680" s="4">
        <v>42194</v>
      </c>
      <c r="C3680" s="12" t="str">
        <f t="shared" si="57"/>
        <v>2015/07</v>
      </c>
      <c r="D3680" s="4">
        <v>42199</v>
      </c>
      <c r="E3680" s="3" t="s">
        <v>21</v>
      </c>
      <c r="F3680" s="3" t="s">
        <v>1197</v>
      </c>
      <c r="G3680" s="3" t="s">
        <v>5380</v>
      </c>
      <c r="H3680" s="5">
        <v>46497</v>
      </c>
      <c r="I3680" s="2">
        <v>3</v>
      </c>
      <c r="J3680" s="2">
        <v>0</v>
      </c>
      <c r="K3680" s="2">
        <v>209.23650000000001</v>
      </c>
      <c r="L3680" s="18" t="str">
        <f>VLOOKUP(F3680,'BD customers'!$1:$1048576,2,FALSE)</f>
        <v>Brian Thompson</v>
      </c>
      <c r="M3680" s="2">
        <f>MATCH(orders[[#This Row],[Product ID]],'BD product'!A:A,0)</f>
        <v>1522</v>
      </c>
      <c r="N3680" s="2" t="str" cm="1">
        <f t="array" ref="N3680">INDEX('BD product'!A:D,M3680,2)</f>
        <v>Technology</v>
      </c>
    </row>
    <row r="3681" spans="1:14" x14ac:dyDescent="0.3">
      <c r="A3681" s="3" t="s">
        <v>5674</v>
      </c>
      <c r="B3681" s="4">
        <v>42194</v>
      </c>
      <c r="C3681" s="12" t="str">
        <f t="shared" si="57"/>
        <v>2015/07</v>
      </c>
      <c r="D3681" s="4">
        <v>42199</v>
      </c>
      <c r="E3681" s="3" t="s">
        <v>21</v>
      </c>
      <c r="F3681" s="3" t="s">
        <v>1197</v>
      </c>
      <c r="G3681" s="3" t="s">
        <v>1170</v>
      </c>
      <c r="H3681" s="5">
        <v>18196</v>
      </c>
      <c r="I3681" s="2">
        <v>2</v>
      </c>
      <c r="J3681" s="2">
        <v>0</v>
      </c>
      <c r="K3681" s="2">
        <v>20.015599999999999</v>
      </c>
      <c r="L3681" s="18" t="str">
        <f>VLOOKUP(F3681,'BD customers'!$1:$1048576,2,FALSE)</f>
        <v>Brian Thompson</v>
      </c>
      <c r="M3681" s="2">
        <f>MATCH(orders[[#This Row],[Product ID]],'BD product'!A:A,0)</f>
        <v>271</v>
      </c>
      <c r="N3681" s="2" t="str" cm="1">
        <f t="array" ref="N3681">INDEX('BD product'!A:D,M3681,2)</f>
        <v>Furniture</v>
      </c>
    </row>
    <row r="3682" spans="1:14" x14ac:dyDescent="0.3">
      <c r="A3682" s="3" t="s">
        <v>5674</v>
      </c>
      <c r="B3682" s="4">
        <v>42194</v>
      </c>
      <c r="C3682" s="12" t="str">
        <f t="shared" si="57"/>
        <v>2015/07</v>
      </c>
      <c r="D3682" s="4">
        <v>42199</v>
      </c>
      <c r="E3682" s="3" t="s">
        <v>21</v>
      </c>
      <c r="F3682" s="3" t="s">
        <v>1197</v>
      </c>
      <c r="G3682" s="3" t="s">
        <v>5675</v>
      </c>
      <c r="H3682" s="5">
        <v>1239</v>
      </c>
      <c r="I3682" s="2">
        <v>3</v>
      </c>
      <c r="J3682" s="2">
        <v>0</v>
      </c>
      <c r="K3682" s="2">
        <v>5.6993999999999998</v>
      </c>
      <c r="L3682" s="18" t="str">
        <f>VLOOKUP(F3682,'BD customers'!$1:$1048576,2,FALSE)</f>
        <v>Brian Thompson</v>
      </c>
      <c r="M3682" s="2">
        <f>MATCH(orders[[#This Row],[Product ID]],'BD product'!A:A,0)</f>
        <v>1572</v>
      </c>
      <c r="N3682" s="2" t="str" cm="1">
        <f t="array" ref="N3682">INDEX('BD product'!A:D,M3682,2)</f>
        <v>Office Supplies</v>
      </c>
    </row>
    <row r="3683" spans="1:14" x14ac:dyDescent="0.3">
      <c r="A3683" s="3" t="s">
        <v>5674</v>
      </c>
      <c r="B3683" s="4">
        <v>42194</v>
      </c>
      <c r="C3683" s="12" t="str">
        <f t="shared" si="57"/>
        <v>2015/07</v>
      </c>
      <c r="D3683" s="4">
        <v>42199</v>
      </c>
      <c r="E3683" s="3" t="s">
        <v>21</v>
      </c>
      <c r="F3683" s="3" t="s">
        <v>1197</v>
      </c>
      <c r="G3683" s="3" t="s">
        <v>3161</v>
      </c>
      <c r="H3683" s="5">
        <v>8409</v>
      </c>
      <c r="I3683" s="2">
        <v>3</v>
      </c>
      <c r="J3683" s="2">
        <v>0</v>
      </c>
      <c r="K3683" s="2">
        <v>4.2045000000000003</v>
      </c>
      <c r="L3683" s="18" t="str">
        <f>VLOOKUP(F3683,'BD customers'!$1:$1048576,2,FALSE)</f>
        <v>Brian Thompson</v>
      </c>
      <c r="M3683" s="2">
        <f>MATCH(orders[[#This Row],[Product ID]],'BD product'!A:A,0)</f>
        <v>914</v>
      </c>
      <c r="N3683" s="2" t="str" cm="1">
        <f t="array" ref="N3683">INDEX('BD product'!A:D,M3683,2)</f>
        <v>Office Supplies</v>
      </c>
    </row>
    <row r="3684" spans="1:14" x14ac:dyDescent="0.3">
      <c r="A3684" s="3" t="s">
        <v>5674</v>
      </c>
      <c r="B3684" s="4">
        <v>42194</v>
      </c>
      <c r="C3684" s="12" t="str">
        <f t="shared" si="57"/>
        <v>2015/07</v>
      </c>
      <c r="D3684" s="4">
        <v>42199</v>
      </c>
      <c r="E3684" s="3" t="s">
        <v>21</v>
      </c>
      <c r="F3684" s="3" t="s">
        <v>1197</v>
      </c>
      <c r="G3684" s="3" t="s">
        <v>5677</v>
      </c>
      <c r="H3684" s="5">
        <v>7936</v>
      </c>
      <c r="I3684" s="2">
        <v>4</v>
      </c>
      <c r="J3684" s="2">
        <v>0</v>
      </c>
      <c r="K3684" s="2">
        <v>32.537599999999998</v>
      </c>
      <c r="L3684" s="18" t="str">
        <f>VLOOKUP(F3684,'BD customers'!$1:$1048576,2,FALSE)</f>
        <v>Brian Thompson</v>
      </c>
      <c r="M3684" s="2">
        <f>MATCH(orders[[#This Row],[Product ID]],'BD product'!A:A,0)</f>
        <v>1573</v>
      </c>
      <c r="N3684" s="2" t="str" cm="1">
        <f t="array" ref="N3684">INDEX('BD product'!A:D,M3684,2)</f>
        <v>Office Supplies</v>
      </c>
    </row>
    <row r="3685" spans="1:14" x14ac:dyDescent="0.3">
      <c r="A3685" s="3" t="s">
        <v>5674</v>
      </c>
      <c r="B3685" s="4">
        <v>42194</v>
      </c>
      <c r="C3685" s="12" t="str">
        <f t="shared" si="57"/>
        <v>2015/07</v>
      </c>
      <c r="D3685" s="4">
        <v>42199</v>
      </c>
      <c r="E3685" s="3" t="s">
        <v>21</v>
      </c>
      <c r="F3685" s="3" t="s">
        <v>1197</v>
      </c>
      <c r="G3685" s="3" t="s">
        <v>2934</v>
      </c>
      <c r="H3685" s="5">
        <v>15336</v>
      </c>
      <c r="I3685" s="2">
        <v>9</v>
      </c>
      <c r="J3685" s="2">
        <v>0</v>
      </c>
      <c r="K3685" s="2">
        <v>70.545599999999993</v>
      </c>
      <c r="L3685" s="18" t="str">
        <f>VLOOKUP(F3685,'BD customers'!$1:$1048576,2,FALSE)</f>
        <v>Brian Thompson</v>
      </c>
      <c r="M3685" s="2">
        <f>MATCH(orders[[#This Row],[Product ID]],'BD product'!A:A,0)</f>
        <v>824</v>
      </c>
      <c r="N3685" s="2" t="str" cm="1">
        <f t="array" ref="N3685">INDEX('BD product'!A:D,M3685,2)</f>
        <v>Office Supplies</v>
      </c>
    </row>
    <row r="3686" spans="1:14" x14ac:dyDescent="0.3">
      <c r="A3686" s="3" t="s">
        <v>5674</v>
      </c>
      <c r="B3686" s="4">
        <v>42194</v>
      </c>
      <c r="C3686" s="12" t="str">
        <f t="shared" si="57"/>
        <v>2015/07</v>
      </c>
      <c r="D3686" s="4">
        <v>42199</v>
      </c>
      <c r="E3686" s="3" t="s">
        <v>21</v>
      </c>
      <c r="F3686" s="3" t="s">
        <v>1197</v>
      </c>
      <c r="G3686" s="3" t="s">
        <v>138</v>
      </c>
      <c r="H3686" s="5">
        <v>4368</v>
      </c>
      <c r="I3686" s="2">
        <v>6</v>
      </c>
      <c r="J3686" s="2">
        <v>0</v>
      </c>
      <c r="K3686" s="2">
        <v>21.403199999999998</v>
      </c>
      <c r="L3686" s="18" t="str">
        <f>VLOOKUP(F3686,'BD customers'!$1:$1048576,2,FALSE)</f>
        <v>Brian Thompson</v>
      </c>
      <c r="M3686" s="2">
        <f>MATCH(orders[[#This Row],[Product ID]],'BD product'!A:A,0)</f>
        <v>26</v>
      </c>
      <c r="N3686" s="2" t="str" cm="1">
        <f t="array" ref="N3686">INDEX('BD product'!A:D,M3686,2)</f>
        <v>Office Supplies</v>
      </c>
    </row>
    <row r="3687" spans="1:14" x14ac:dyDescent="0.3">
      <c r="A3687" s="3" t="s">
        <v>5674</v>
      </c>
      <c r="B3687" s="4">
        <v>42194</v>
      </c>
      <c r="C3687" s="12" t="str">
        <f t="shared" si="57"/>
        <v>2015/07</v>
      </c>
      <c r="D3687" s="4">
        <v>42199</v>
      </c>
      <c r="E3687" s="3" t="s">
        <v>21</v>
      </c>
      <c r="F3687" s="3" t="s">
        <v>1197</v>
      </c>
      <c r="G3687" s="3" t="s">
        <v>2788</v>
      </c>
      <c r="H3687" s="5">
        <v>9821</v>
      </c>
      <c r="I3687" s="2">
        <v>7</v>
      </c>
      <c r="J3687" s="2">
        <v>0</v>
      </c>
      <c r="K3687" s="2">
        <v>28.480899999999998</v>
      </c>
      <c r="L3687" s="18" t="str">
        <f>VLOOKUP(F3687,'BD customers'!$1:$1048576,2,FALSE)</f>
        <v>Brian Thompson</v>
      </c>
      <c r="M3687" s="2">
        <f>MATCH(orders[[#This Row],[Product ID]],'BD product'!A:A,0)</f>
        <v>770</v>
      </c>
      <c r="N3687" s="2" t="str" cm="1">
        <f t="array" ref="N3687">INDEX('BD product'!A:D,M3687,2)</f>
        <v>Office Supplies</v>
      </c>
    </row>
    <row r="3688" spans="1:14" x14ac:dyDescent="0.3">
      <c r="A3688" s="3" t="s">
        <v>5679</v>
      </c>
      <c r="B3688" s="4">
        <v>42717</v>
      </c>
      <c r="C3688" s="12" t="str">
        <f t="shared" si="57"/>
        <v>2016/12</v>
      </c>
      <c r="D3688" s="4">
        <v>42723</v>
      </c>
      <c r="E3688" s="3" t="s">
        <v>21</v>
      </c>
      <c r="F3688" s="3" t="s">
        <v>1866</v>
      </c>
      <c r="G3688" s="3" t="s">
        <v>1456</v>
      </c>
      <c r="H3688" s="5">
        <v>984</v>
      </c>
      <c r="I3688" s="2">
        <v>3</v>
      </c>
      <c r="J3688" s="2">
        <v>0</v>
      </c>
      <c r="K3688" s="2">
        <v>3.2471999999999999</v>
      </c>
      <c r="L3688" s="18" t="str">
        <f>VLOOKUP(F3688,'BD customers'!$1:$1048576,2,FALSE)</f>
        <v>Jasper Cacioppo</v>
      </c>
      <c r="M3688" s="2">
        <f>MATCH(orders[[#This Row],[Product ID]],'BD product'!A:A,0)</f>
        <v>348</v>
      </c>
      <c r="N3688" s="2" t="str" cm="1">
        <f t="array" ref="N3688">INDEX('BD product'!A:D,M3688,2)</f>
        <v>Office Supplies</v>
      </c>
    </row>
    <row r="3689" spans="1:14" x14ac:dyDescent="0.3">
      <c r="A3689" s="3" t="s">
        <v>5680</v>
      </c>
      <c r="B3689" s="4">
        <v>42510</v>
      </c>
      <c r="C3689" s="12" t="str">
        <f t="shared" si="57"/>
        <v>2016/05</v>
      </c>
      <c r="D3689" s="4">
        <v>42514</v>
      </c>
      <c r="E3689" s="3" t="s">
        <v>21</v>
      </c>
      <c r="F3689" s="3" t="s">
        <v>239</v>
      </c>
      <c r="G3689" s="3" t="s">
        <v>1318</v>
      </c>
      <c r="H3689" s="5">
        <v>2694</v>
      </c>
      <c r="I3689" s="2">
        <v>2</v>
      </c>
      <c r="J3689" s="2">
        <v>7</v>
      </c>
      <c r="K3689" s="2">
        <v>-0.22450000000000001</v>
      </c>
      <c r="L3689" s="18" t="str">
        <f>VLOOKUP(F3689,'BD customers'!$1:$1048576,2,FALSE)</f>
        <v>Dean Braden</v>
      </c>
      <c r="M3689" s="2">
        <f>MATCH(orders[[#This Row],[Product ID]],'BD product'!A:A,0)</f>
        <v>309</v>
      </c>
      <c r="N3689" s="2" t="str" cm="1">
        <f t="array" ref="N3689">INDEX('BD product'!A:D,M3689,2)</f>
        <v>Office Supplies</v>
      </c>
    </row>
    <row r="3690" spans="1:14" x14ac:dyDescent="0.3">
      <c r="A3690" s="3" t="s">
        <v>5681</v>
      </c>
      <c r="B3690" s="4">
        <v>42888</v>
      </c>
      <c r="C3690" s="12" t="str">
        <f t="shared" si="57"/>
        <v>2017/06</v>
      </c>
      <c r="D3690" s="4">
        <v>42891</v>
      </c>
      <c r="E3690" s="3" t="s">
        <v>11</v>
      </c>
      <c r="F3690" s="3" t="s">
        <v>1439</v>
      </c>
      <c r="G3690" s="3" t="s">
        <v>988</v>
      </c>
      <c r="H3690" s="5">
        <v>25344</v>
      </c>
      <c r="I3690" s="2">
        <v>6</v>
      </c>
      <c r="J3690" s="2">
        <v>2</v>
      </c>
      <c r="K3690" s="2">
        <v>7.9200000000000007E-2</v>
      </c>
      <c r="L3690" s="18" t="str">
        <f>VLOOKUP(F3690,'BD customers'!$1:$1048576,2,FALSE)</f>
        <v>Denny Ordway</v>
      </c>
      <c r="M3690" s="2">
        <f>MATCH(orders[[#This Row],[Product ID]],'BD product'!A:A,0)</f>
        <v>220</v>
      </c>
      <c r="N3690" s="2" t="str" cm="1">
        <f t="array" ref="N3690">INDEX('BD product'!A:D,M3690,2)</f>
        <v>Office Supplies</v>
      </c>
    </row>
    <row r="3691" spans="1:14" x14ac:dyDescent="0.3">
      <c r="A3691" s="3" t="s">
        <v>5681</v>
      </c>
      <c r="B3691" s="4">
        <v>42888</v>
      </c>
      <c r="C3691" s="12" t="str">
        <f t="shared" si="57"/>
        <v>2017/06</v>
      </c>
      <c r="D3691" s="4">
        <v>42891</v>
      </c>
      <c r="E3691" s="3" t="s">
        <v>11</v>
      </c>
      <c r="F3691" s="3" t="s">
        <v>1439</v>
      </c>
      <c r="G3691" s="3" t="s">
        <v>2276</v>
      </c>
      <c r="H3691" s="5">
        <v>4392</v>
      </c>
      <c r="I3691" s="2">
        <v>5</v>
      </c>
      <c r="J3691" s="2">
        <v>2</v>
      </c>
      <c r="K3691" s="2">
        <v>1.5921000000000001</v>
      </c>
      <c r="L3691" s="18" t="str">
        <f>VLOOKUP(F3691,'BD customers'!$1:$1048576,2,FALSE)</f>
        <v>Denny Ordway</v>
      </c>
      <c r="M3691" s="2">
        <f>MATCH(orders[[#This Row],[Product ID]],'BD product'!A:A,0)</f>
        <v>600</v>
      </c>
      <c r="N3691" s="2" t="str" cm="1">
        <f t="array" ref="N3691">INDEX('BD product'!A:D,M3691,2)</f>
        <v>Office Supplies</v>
      </c>
    </row>
    <row r="3692" spans="1:14" x14ac:dyDescent="0.3">
      <c r="A3692" s="3" t="s">
        <v>5682</v>
      </c>
      <c r="B3692" s="4">
        <v>42307</v>
      </c>
      <c r="C3692" s="12" t="str">
        <f t="shared" si="57"/>
        <v>2015/10</v>
      </c>
      <c r="D3692" s="4">
        <v>42310</v>
      </c>
      <c r="E3692" s="3" t="s">
        <v>11</v>
      </c>
      <c r="F3692" s="3" t="s">
        <v>1275</v>
      </c>
      <c r="G3692" s="3" t="s">
        <v>4400</v>
      </c>
      <c r="H3692" s="5">
        <v>59994</v>
      </c>
      <c r="I3692" s="2">
        <v>2</v>
      </c>
      <c r="J3692" s="2">
        <v>7</v>
      </c>
      <c r="K3692" s="2">
        <v>-45.995399999999997</v>
      </c>
      <c r="L3692" s="18" t="str">
        <f>VLOOKUP(F3692,'BD customers'!$1:$1048576,2,FALSE)</f>
        <v>Frank Atkinson</v>
      </c>
      <c r="M3692" s="2">
        <f>MATCH(orders[[#This Row],[Product ID]],'BD product'!A:A,0)</f>
        <v>1315</v>
      </c>
      <c r="N3692" s="2" t="str" cm="1">
        <f t="array" ref="N3692">INDEX('BD product'!A:D,M3692,2)</f>
        <v>Technology</v>
      </c>
    </row>
    <row r="3693" spans="1:14" x14ac:dyDescent="0.3">
      <c r="A3693" s="3" t="s">
        <v>5682</v>
      </c>
      <c r="B3693" s="4">
        <v>42307</v>
      </c>
      <c r="C3693" s="12" t="str">
        <f t="shared" si="57"/>
        <v>2015/10</v>
      </c>
      <c r="D3693" s="4">
        <v>42310</v>
      </c>
      <c r="E3693" s="3" t="s">
        <v>11</v>
      </c>
      <c r="F3693" s="3" t="s">
        <v>1275</v>
      </c>
      <c r="G3693" s="3" t="s">
        <v>5683</v>
      </c>
      <c r="H3693" s="5">
        <v>439992</v>
      </c>
      <c r="I3693" s="2">
        <v>1</v>
      </c>
      <c r="J3693" s="2">
        <v>2</v>
      </c>
      <c r="K3693" s="2">
        <v>16.499700000000001</v>
      </c>
      <c r="L3693" s="18" t="str">
        <f>VLOOKUP(F3693,'BD customers'!$1:$1048576,2,FALSE)</f>
        <v>Frank Atkinson</v>
      </c>
      <c r="M3693" s="2">
        <f>MATCH(orders[[#This Row],[Product ID]],'BD product'!A:A,0)</f>
        <v>1574</v>
      </c>
      <c r="N3693" s="2" t="str" cm="1">
        <f t="array" ref="N3693">INDEX('BD product'!A:D,M3693,2)</f>
        <v>Technology</v>
      </c>
    </row>
    <row r="3694" spans="1:14" x14ac:dyDescent="0.3">
      <c r="A3694" s="3" t="s">
        <v>5682</v>
      </c>
      <c r="B3694" s="4">
        <v>42307</v>
      </c>
      <c r="C3694" s="12" t="str">
        <f t="shared" si="57"/>
        <v>2015/10</v>
      </c>
      <c r="D3694" s="4">
        <v>42310</v>
      </c>
      <c r="E3694" s="3" t="s">
        <v>11</v>
      </c>
      <c r="F3694" s="3" t="s">
        <v>1275</v>
      </c>
      <c r="G3694" s="3" t="s">
        <v>2656</v>
      </c>
      <c r="H3694" s="5">
        <v>8796</v>
      </c>
      <c r="I3694" s="2">
        <v>5</v>
      </c>
      <c r="J3694" s="2">
        <v>2</v>
      </c>
      <c r="K3694" s="2">
        <v>3.0785999999999998</v>
      </c>
      <c r="L3694" s="18" t="str">
        <f>VLOOKUP(F3694,'BD customers'!$1:$1048576,2,FALSE)</f>
        <v>Frank Atkinson</v>
      </c>
      <c r="M3694" s="2">
        <f>MATCH(orders[[#This Row],[Product ID]],'BD product'!A:A,0)</f>
        <v>724</v>
      </c>
      <c r="N3694" s="2" t="str" cm="1">
        <f t="array" ref="N3694">INDEX('BD product'!A:D,M3694,2)</f>
        <v>Technology</v>
      </c>
    </row>
    <row r="3695" spans="1:14" x14ac:dyDescent="0.3">
      <c r="A3695" s="3" t="s">
        <v>5682</v>
      </c>
      <c r="B3695" s="4">
        <v>42307</v>
      </c>
      <c r="C3695" s="12" t="str">
        <f t="shared" si="57"/>
        <v>2015/10</v>
      </c>
      <c r="D3695" s="4">
        <v>42310</v>
      </c>
      <c r="E3695" s="3" t="s">
        <v>11</v>
      </c>
      <c r="F3695" s="3" t="s">
        <v>1275</v>
      </c>
      <c r="G3695" s="3" t="s">
        <v>5685</v>
      </c>
      <c r="H3695" s="5">
        <v>15488</v>
      </c>
      <c r="I3695" s="2">
        <v>4</v>
      </c>
      <c r="J3695" s="2">
        <v>2</v>
      </c>
      <c r="K3695" s="2">
        <v>3.6783999999999999</v>
      </c>
      <c r="L3695" s="18" t="str">
        <f>VLOOKUP(F3695,'BD customers'!$1:$1048576,2,FALSE)</f>
        <v>Frank Atkinson</v>
      </c>
      <c r="M3695" s="2">
        <f>MATCH(orders[[#This Row],[Product ID]],'BD product'!A:A,0)</f>
        <v>1575</v>
      </c>
      <c r="N3695" s="2" t="str" cm="1">
        <f t="array" ref="N3695">INDEX('BD product'!A:D,M3695,2)</f>
        <v>Furniture</v>
      </c>
    </row>
    <row r="3696" spans="1:14" x14ac:dyDescent="0.3">
      <c r="A3696" s="3" t="s">
        <v>5687</v>
      </c>
      <c r="B3696" s="4">
        <v>42658</v>
      </c>
      <c r="C3696" s="12" t="str">
        <f t="shared" si="57"/>
        <v>2016/10</v>
      </c>
      <c r="D3696" s="4">
        <v>42663</v>
      </c>
      <c r="E3696" s="3" t="s">
        <v>21</v>
      </c>
      <c r="F3696" s="3" t="s">
        <v>1845</v>
      </c>
      <c r="G3696" s="3" t="s">
        <v>3916</v>
      </c>
      <c r="H3696" s="5">
        <v>23296</v>
      </c>
      <c r="I3696" s="2">
        <v>7</v>
      </c>
      <c r="J3696" s="2">
        <v>0</v>
      </c>
      <c r="K3696" s="2">
        <v>1.1648000000000001</v>
      </c>
      <c r="L3696" s="18" t="str">
        <f>VLOOKUP(F3696,'BD customers'!$1:$1048576,2,FALSE)</f>
        <v>Quincy Jones</v>
      </c>
      <c r="M3696" s="2">
        <f>MATCH(orders[[#This Row],[Product ID]],'BD product'!A:A,0)</f>
        <v>1199</v>
      </c>
      <c r="N3696" s="2" t="str" cm="1">
        <f t="array" ref="N3696">INDEX('BD product'!A:D,M3696,2)</f>
        <v>Office Supplies</v>
      </c>
    </row>
    <row r="3697" spans="1:14" x14ac:dyDescent="0.3">
      <c r="A3697" s="3" t="s">
        <v>5687</v>
      </c>
      <c r="B3697" s="4">
        <v>42658</v>
      </c>
      <c r="C3697" s="12" t="str">
        <f t="shared" si="57"/>
        <v>2016/10</v>
      </c>
      <c r="D3697" s="4">
        <v>42663</v>
      </c>
      <c r="E3697" s="3" t="s">
        <v>21</v>
      </c>
      <c r="F3697" s="3" t="s">
        <v>1845</v>
      </c>
      <c r="G3697" s="3" t="s">
        <v>5144</v>
      </c>
      <c r="H3697" s="5">
        <v>6654</v>
      </c>
      <c r="I3697" s="2">
        <v>6</v>
      </c>
      <c r="J3697" s="2">
        <v>0</v>
      </c>
      <c r="K3697" s="2">
        <v>32.604599999999998</v>
      </c>
      <c r="L3697" s="18" t="str">
        <f>VLOOKUP(F3697,'BD customers'!$1:$1048576,2,FALSE)</f>
        <v>Quincy Jones</v>
      </c>
      <c r="M3697" s="2">
        <f>MATCH(orders[[#This Row],[Product ID]],'BD product'!A:A,0)</f>
        <v>1477</v>
      </c>
      <c r="N3697" s="2" t="str" cm="1">
        <f t="array" ref="N3697">INDEX('BD product'!A:D,M3697,2)</f>
        <v>Office Supplies</v>
      </c>
    </row>
    <row r="3698" spans="1:14" x14ac:dyDescent="0.3">
      <c r="A3698" s="3" t="s">
        <v>5687</v>
      </c>
      <c r="B3698" s="4">
        <v>42658</v>
      </c>
      <c r="C3698" s="12" t="str">
        <f t="shared" si="57"/>
        <v>2016/10</v>
      </c>
      <c r="D3698" s="4">
        <v>42663</v>
      </c>
      <c r="E3698" s="3" t="s">
        <v>21</v>
      </c>
      <c r="F3698" s="3" t="s">
        <v>1845</v>
      </c>
      <c r="G3698" s="3" t="s">
        <v>1423</v>
      </c>
      <c r="H3698" s="5">
        <v>4326</v>
      </c>
      <c r="I3698" s="2">
        <v>3</v>
      </c>
      <c r="J3698" s="2">
        <v>0</v>
      </c>
      <c r="K3698" s="2">
        <v>14.2758</v>
      </c>
      <c r="L3698" s="18" t="str">
        <f>VLOOKUP(F3698,'BD customers'!$1:$1048576,2,FALSE)</f>
        <v>Quincy Jones</v>
      </c>
      <c r="M3698" s="2">
        <f>MATCH(orders[[#This Row],[Product ID]],'BD product'!A:A,0)</f>
        <v>338</v>
      </c>
      <c r="N3698" s="2" t="str" cm="1">
        <f t="array" ref="N3698">INDEX('BD product'!A:D,M3698,2)</f>
        <v>Office Supplies</v>
      </c>
    </row>
    <row r="3699" spans="1:14" x14ac:dyDescent="0.3">
      <c r="A3699" s="3" t="s">
        <v>5688</v>
      </c>
      <c r="B3699" s="4">
        <v>42327</v>
      </c>
      <c r="C3699" s="12" t="str">
        <f t="shared" si="57"/>
        <v>2015/11</v>
      </c>
      <c r="D3699" s="4">
        <v>42329</v>
      </c>
      <c r="E3699" s="3" t="s">
        <v>11</v>
      </c>
      <c r="F3699" s="3" t="s">
        <v>5154</v>
      </c>
      <c r="G3699" s="3" t="s">
        <v>5058</v>
      </c>
      <c r="H3699" s="5">
        <v>14196</v>
      </c>
      <c r="I3699" s="2">
        <v>2</v>
      </c>
      <c r="J3699" s="2">
        <v>0</v>
      </c>
      <c r="K3699" s="2">
        <v>22.7136</v>
      </c>
      <c r="L3699" s="18" t="str">
        <f>VLOOKUP(F3699,'BD customers'!$1:$1048576,2,FALSE)</f>
        <v>Tony Chapman</v>
      </c>
      <c r="M3699" s="2">
        <f>MATCH(orders[[#This Row],[Product ID]],'BD product'!A:A,0)</f>
        <v>1462</v>
      </c>
      <c r="N3699" s="2" t="str" cm="1">
        <f t="array" ref="N3699">INDEX('BD product'!A:D,M3699,2)</f>
        <v>Furniture</v>
      </c>
    </row>
    <row r="3700" spans="1:14" x14ac:dyDescent="0.3">
      <c r="A3700" s="3" t="s">
        <v>5689</v>
      </c>
      <c r="B3700" s="4">
        <v>41895</v>
      </c>
      <c r="C3700" s="12" t="str">
        <f t="shared" si="57"/>
        <v>2014/09</v>
      </c>
      <c r="D3700" s="4">
        <v>41899</v>
      </c>
      <c r="E3700" s="3" t="s">
        <v>21</v>
      </c>
      <c r="F3700" s="3" t="s">
        <v>235</v>
      </c>
      <c r="G3700" s="3" t="s">
        <v>5690</v>
      </c>
      <c r="H3700" s="5">
        <v>794</v>
      </c>
      <c r="I3700" s="2">
        <v>5</v>
      </c>
      <c r="J3700" s="2">
        <v>2</v>
      </c>
      <c r="K3700" s="2">
        <v>0.59550000000000003</v>
      </c>
      <c r="L3700" s="18" t="str">
        <f>VLOOKUP(F3700,'BD customers'!$1:$1048576,2,FALSE)</f>
        <v>Odella Nelson</v>
      </c>
      <c r="M3700" s="2">
        <f>MATCH(orders[[#This Row],[Product ID]],'BD product'!A:A,0)</f>
        <v>1576</v>
      </c>
      <c r="N3700" s="2" t="str" cm="1">
        <f t="array" ref="N3700">INDEX('BD product'!A:D,M3700,2)</f>
        <v>Office Supplies</v>
      </c>
    </row>
    <row r="3701" spans="1:14" x14ac:dyDescent="0.3">
      <c r="A3701" s="3" t="s">
        <v>5692</v>
      </c>
      <c r="B3701" s="4">
        <v>43052</v>
      </c>
      <c r="C3701" s="12" t="str">
        <f t="shared" si="57"/>
        <v>2017/11</v>
      </c>
      <c r="D3701" s="4">
        <v>43057</v>
      </c>
      <c r="E3701" s="3" t="s">
        <v>11</v>
      </c>
      <c r="F3701" s="3" t="s">
        <v>586</v>
      </c>
      <c r="G3701" s="3" t="s">
        <v>1554</v>
      </c>
      <c r="H3701" s="5">
        <v>16396</v>
      </c>
      <c r="I3701" s="2">
        <v>4</v>
      </c>
      <c r="J3701" s="2">
        <v>0</v>
      </c>
      <c r="K3701" s="2">
        <v>70.502799999999993</v>
      </c>
      <c r="L3701" s="18" t="str">
        <f>VLOOKUP(F3701,'BD customers'!$1:$1048576,2,FALSE)</f>
        <v>Alan Dominguez</v>
      </c>
      <c r="M3701" s="2">
        <f>MATCH(orders[[#This Row],[Product ID]],'BD product'!A:A,0)</f>
        <v>376</v>
      </c>
      <c r="N3701" s="2" t="str" cm="1">
        <f t="array" ref="N3701">INDEX('BD product'!A:D,M3701,2)</f>
        <v>Technology</v>
      </c>
    </row>
    <row r="3702" spans="1:14" x14ac:dyDescent="0.3">
      <c r="A3702" s="3" t="s">
        <v>5693</v>
      </c>
      <c r="B3702" s="4">
        <v>43093</v>
      </c>
      <c r="C3702" s="12" t="str">
        <f t="shared" si="57"/>
        <v>2017/12</v>
      </c>
      <c r="D3702" s="4">
        <v>43098</v>
      </c>
      <c r="E3702" s="3" t="s">
        <v>21</v>
      </c>
      <c r="F3702" s="3" t="s">
        <v>3923</v>
      </c>
      <c r="G3702" s="3" t="s">
        <v>2786</v>
      </c>
      <c r="H3702" s="5">
        <v>3793</v>
      </c>
      <c r="I3702" s="2">
        <v>1</v>
      </c>
      <c r="J3702" s="2">
        <v>0</v>
      </c>
      <c r="K3702" s="2">
        <v>6.8273999999999999</v>
      </c>
      <c r="L3702" s="18" t="str">
        <f>VLOOKUP(F3702,'BD customers'!$1:$1048576,2,FALSE)</f>
        <v>Ann Chong</v>
      </c>
      <c r="M3702" s="2">
        <f>MATCH(orders[[#This Row],[Product ID]],'BD product'!A:A,0)</f>
        <v>769</v>
      </c>
      <c r="N3702" s="2" t="str" cm="1">
        <f t="array" ref="N3702">INDEX('BD product'!A:D,M3702,2)</f>
        <v>Furniture</v>
      </c>
    </row>
    <row r="3703" spans="1:14" x14ac:dyDescent="0.3">
      <c r="A3703" s="3" t="s">
        <v>5694</v>
      </c>
      <c r="B3703" s="4">
        <v>42378</v>
      </c>
      <c r="C3703" s="12" t="str">
        <f t="shared" si="57"/>
        <v>2016/01</v>
      </c>
      <c r="D3703" s="4">
        <v>42382</v>
      </c>
      <c r="E3703" s="3" t="s">
        <v>11</v>
      </c>
      <c r="F3703" s="3" t="s">
        <v>5695</v>
      </c>
      <c r="G3703" s="3" t="s">
        <v>5070</v>
      </c>
      <c r="H3703" s="5">
        <v>15168</v>
      </c>
      <c r="I3703" s="2">
        <v>2</v>
      </c>
      <c r="J3703" s="2">
        <v>2</v>
      </c>
      <c r="K3703" s="2">
        <v>0.37919999999999998</v>
      </c>
      <c r="L3703" s="18" t="str">
        <f>VLOOKUP(F3703,'BD customers'!$1:$1048576,2,FALSE)</f>
        <v>Maureen Fritzler</v>
      </c>
      <c r="M3703" s="2">
        <f>MATCH(orders[[#This Row],[Product ID]],'BD product'!A:A,0)</f>
        <v>1464</v>
      </c>
      <c r="N3703" s="2" t="str" cm="1">
        <f t="array" ref="N3703">INDEX('BD product'!A:D,M3703,2)</f>
        <v>Furniture</v>
      </c>
    </row>
    <row r="3704" spans="1:14" x14ac:dyDescent="0.3">
      <c r="A3704" s="3" t="s">
        <v>5696</v>
      </c>
      <c r="B3704" s="4">
        <v>42168</v>
      </c>
      <c r="C3704" s="12" t="str">
        <f t="shared" si="57"/>
        <v>2015/06</v>
      </c>
      <c r="D3704" s="4">
        <v>42174</v>
      </c>
      <c r="E3704" s="3" t="s">
        <v>21</v>
      </c>
      <c r="F3704" s="3" t="s">
        <v>5460</v>
      </c>
      <c r="G3704" s="3" t="s">
        <v>5640</v>
      </c>
      <c r="H3704" s="5">
        <v>2478</v>
      </c>
      <c r="I3704" s="2">
        <v>6</v>
      </c>
      <c r="J3704" s="2">
        <v>0</v>
      </c>
      <c r="K3704" s="2">
        <v>6.9383999999999997</v>
      </c>
      <c r="L3704" s="18" t="str">
        <f>VLOOKUP(F3704,'BD customers'!$1:$1048576,2,FALSE)</f>
        <v>Dave Hallsten</v>
      </c>
      <c r="M3704" s="2">
        <f>MATCH(orders[[#This Row],[Product ID]],'BD product'!A:A,0)</f>
        <v>1562</v>
      </c>
      <c r="N3704" s="2" t="str" cm="1">
        <f t="array" ref="N3704">INDEX('BD product'!A:D,M3704,2)</f>
        <v>Office Supplies</v>
      </c>
    </row>
    <row r="3705" spans="1:14" x14ac:dyDescent="0.3">
      <c r="A3705" s="3" t="s">
        <v>5696</v>
      </c>
      <c r="B3705" s="4">
        <v>42168</v>
      </c>
      <c r="C3705" s="12" t="str">
        <f t="shared" si="57"/>
        <v>2015/06</v>
      </c>
      <c r="D3705" s="4">
        <v>42174</v>
      </c>
      <c r="E3705" s="3" t="s">
        <v>21</v>
      </c>
      <c r="F3705" s="3" t="s">
        <v>5460</v>
      </c>
      <c r="G3705" s="3" t="s">
        <v>3944</v>
      </c>
      <c r="H3705" s="5">
        <v>1914</v>
      </c>
      <c r="I3705" s="2">
        <v>3</v>
      </c>
      <c r="J3705" s="2">
        <v>0</v>
      </c>
      <c r="K3705" s="2">
        <v>8.8043999999999993</v>
      </c>
      <c r="L3705" s="18" t="str">
        <f>VLOOKUP(F3705,'BD customers'!$1:$1048576,2,FALSE)</f>
        <v>Dave Hallsten</v>
      </c>
      <c r="M3705" s="2">
        <f>MATCH(orders[[#This Row],[Product ID]],'BD product'!A:A,0)</f>
        <v>1208</v>
      </c>
      <c r="N3705" s="2" t="str" cm="1">
        <f t="array" ref="N3705">INDEX('BD product'!A:D,M3705,2)</f>
        <v>Office Supplies</v>
      </c>
    </row>
    <row r="3706" spans="1:14" x14ac:dyDescent="0.3">
      <c r="A3706" s="3" t="s">
        <v>5696</v>
      </c>
      <c r="B3706" s="4">
        <v>42168</v>
      </c>
      <c r="C3706" s="12" t="str">
        <f t="shared" si="57"/>
        <v>2015/06</v>
      </c>
      <c r="D3706" s="4">
        <v>42174</v>
      </c>
      <c r="E3706" s="3" t="s">
        <v>21</v>
      </c>
      <c r="F3706" s="3" t="s">
        <v>5460</v>
      </c>
      <c r="G3706" s="3" t="s">
        <v>3003</v>
      </c>
      <c r="H3706" s="5">
        <v>89997</v>
      </c>
      <c r="I3706" s="2">
        <v>3</v>
      </c>
      <c r="J3706" s="2">
        <v>0</v>
      </c>
      <c r="K3706" s="2">
        <v>314.98950000000002</v>
      </c>
      <c r="L3706" s="18" t="str">
        <f>VLOOKUP(F3706,'BD customers'!$1:$1048576,2,FALSE)</f>
        <v>Dave Hallsten</v>
      </c>
      <c r="M3706" s="2">
        <f>MATCH(orders[[#This Row],[Product ID]],'BD product'!A:A,0)</f>
        <v>853</v>
      </c>
      <c r="N3706" s="2" t="str" cm="1">
        <f t="array" ref="N3706">INDEX('BD product'!A:D,M3706,2)</f>
        <v>Technology</v>
      </c>
    </row>
    <row r="3707" spans="1:14" x14ac:dyDescent="0.3">
      <c r="A3707" s="3" t="s">
        <v>5696</v>
      </c>
      <c r="B3707" s="4">
        <v>42168</v>
      </c>
      <c r="C3707" s="12" t="str">
        <f t="shared" si="57"/>
        <v>2015/06</v>
      </c>
      <c r="D3707" s="4">
        <v>42174</v>
      </c>
      <c r="E3707" s="3" t="s">
        <v>21</v>
      </c>
      <c r="F3707" s="3" t="s">
        <v>5460</v>
      </c>
      <c r="G3707" s="3" t="s">
        <v>5520</v>
      </c>
      <c r="H3707" s="5">
        <v>324</v>
      </c>
      <c r="I3707" s="2">
        <v>5</v>
      </c>
      <c r="J3707" s="2">
        <v>0</v>
      </c>
      <c r="K3707" s="2">
        <v>1.5551999999999999</v>
      </c>
      <c r="L3707" s="18" t="str">
        <f>VLOOKUP(F3707,'BD customers'!$1:$1048576,2,FALSE)</f>
        <v>Dave Hallsten</v>
      </c>
      <c r="M3707" s="2">
        <f>MATCH(orders[[#This Row],[Product ID]],'BD product'!A:A,0)</f>
        <v>1543</v>
      </c>
      <c r="N3707" s="2" t="str" cm="1">
        <f t="array" ref="N3707">INDEX('BD product'!A:D,M3707,2)</f>
        <v>Office Supplies</v>
      </c>
    </row>
    <row r="3708" spans="1:14" x14ac:dyDescent="0.3">
      <c r="A3708" s="3" t="s">
        <v>5697</v>
      </c>
      <c r="B3708" s="4">
        <v>42812</v>
      </c>
      <c r="C3708" s="12" t="str">
        <f t="shared" si="57"/>
        <v>2017/03</v>
      </c>
      <c r="D3708" s="4">
        <v>42816</v>
      </c>
      <c r="E3708" s="3" t="s">
        <v>21</v>
      </c>
      <c r="F3708" s="3" t="s">
        <v>4682</v>
      </c>
      <c r="G3708" s="3" t="s">
        <v>3569</v>
      </c>
      <c r="H3708" s="5">
        <v>23832</v>
      </c>
      <c r="I3708" s="2">
        <v>3</v>
      </c>
      <c r="J3708" s="2">
        <v>2</v>
      </c>
      <c r="K3708" s="2">
        <v>6.5537999999999998</v>
      </c>
      <c r="L3708" s="18" t="str">
        <f>VLOOKUP(F3708,'BD customers'!$1:$1048576,2,FALSE)</f>
        <v>Edward Nazzal</v>
      </c>
      <c r="M3708" s="2">
        <f>MATCH(orders[[#This Row],[Product ID]],'BD product'!A:A,0)</f>
        <v>1070</v>
      </c>
      <c r="N3708" s="2" t="str" cm="1">
        <f t="array" ref="N3708">INDEX('BD product'!A:D,M3708,2)</f>
        <v>Office Supplies</v>
      </c>
    </row>
    <row r="3709" spans="1:14" x14ac:dyDescent="0.3">
      <c r="A3709" s="3" t="s">
        <v>5698</v>
      </c>
      <c r="B3709" s="4">
        <v>41966</v>
      </c>
      <c r="C3709" s="12" t="str">
        <f t="shared" si="57"/>
        <v>2014/11</v>
      </c>
      <c r="D3709" s="4">
        <v>41970</v>
      </c>
      <c r="E3709" s="3" t="s">
        <v>21</v>
      </c>
      <c r="F3709" s="3" t="s">
        <v>1483</v>
      </c>
      <c r="G3709" s="3" t="s">
        <v>2710</v>
      </c>
      <c r="H3709" s="5">
        <v>6368</v>
      </c>
      <c r="I3709" s="2">
        <v>2</v>
      </c>
      <c r="J3709" s="2">
        <v>6</v>
      </c>
      <c r="K3709" s="2">
        <v>-2.5472000000000001</v>
      </c>
      <c r="L3709" s="18" t="str">
        <f>VLOOKUP(F3709,'BD customers'!$1:$1048576,2,FALSE)</f>
        <v>Saphhira Shifley</v>
      </c>
      <c r="M3709" s="2">
        <f>MATCH(orders[[#This Row],[Product ID]],'BD product'!A:A,0)</f>
        <v>742</v>
      </c>
      <c r="N3709" s="2" t="str" cm="1">
        <f t="array" ref="N3709">INDEX('BD product'!A:D,M3709,2)</f>
        <v>Furniture</v>
      </c>
    </row>
    <row r="3710" spans="1:14" x14ac:dyDescent="0.3">
      <c r="A3710" s="3" t="s">
        <v>5698</v>
      </c>
      <c r="B3710" s="4">
        <v>41966</v>
      </c>
      <c r="C3710" s="12" t="str">
        <f t="shared" si="57"/>
        <v>2014/11</v>
      </c>
      <c r="D3710" s="4">
        <v>41970</v>
      </c>
      <c r="E3710" s="3" t="s">
        <v>21</v>
      </c>
      <c r="F3710" s="3" t="s">
        <v>1483</v>
      </c>
      <c r="G3710" s="3" t="s">
        <v>3526</v>
      </c>
      <c r="H3710" s="5">
        <v>34176</v>
      </c>
      <c r="I3710" s="2">
        <v>3</v>
      </c>
      <c r="J3710" s="2">
        <v>8</v>
      </c>
      <c r="K3710" s="2">
        <v>-87.148799999999994</v>
      </c>
      <c r="L3710" s="18" t="str">
        <f>VLOOKUP(F3710,'BD customers'!$1:$1048576,2,FALSE)</f>
        <v>Saphhira Shifley</v>
      </c>
      <c r="M3710" s="2">
        <f>MATCH(orders[[#This Row],[Product ID]],'BD product'!A:A,0)</f>
        <v>1053</v>
      </c>
      <c r="N3710" s="2" t="str" cm="1">
        <f t="array" ref="N3710">INDEX('BD product'!A:D,M3710,2)</f>
        <v>Office Supplies</v>
      </c>
    </row>
    <row r="3711" spans="1:14" x14ac:dyDescent="0.3">
      <c r="A3711" s="3" t="s">
        <v>5698</v>
      </c>
      <c r="B3711" s="4">
        <v>41966</v>
      </c>
      <c r="C3711" s="12" t="str">
        <f t="shared" si="57"/>
        <v>2014/11</v>
      </c>
      <c r="D3711" s="4">
        <v>41970</v>
      </c>
      <c r="E3711" s="3" t="s">
        <v>21</v>
      </c>
      <c r="F3711" s="3" t="s">
        <v>1483</v>
      </c>
      <c r="G3711" s="3" t="s">
        <v>4871</v>
      </c>
      <c r="H3711" s="5">
        <v>5544</v>
      </c>
      <c r="I3711" s="2">
        <v>7</v>
      </c>
      <c r="J3711" s="2">
        <v>2</v>
      </c>
      <c r="K3711" s="2">
        <v>1.6632</v>
      </c>
      <c r="L3711" s="18" t="str">
        <f>VLOOKUP(F3711,'BD customers'!$1:$1048576,2,FALSE)</f>
        <v>Saphhira Shifley</v>
      </c>
      <c r="M3711" s="2">
        <f>MATCH(orders[[#This Row],[Product ID]],'BD product'!A:A,0)</f>
        <v>1427</v>
      </c>
      <c r="N3711" s="2" t="str" cm="1">
        <f t="array" ref="N3711">INDEX('BD product'!A:D,M3711,2)</f>
        <v>Technology</v>
      </c>
    </row>
    <row r="3712" spans="1:14" x14ac:dyDescent="0.3">
      <c r="A3712" s="3" t="s">
        <v>5699</v>
      </c>
      <c r="B3712" s="4">
        <v>43023</v>
      </c>
      <c r="C3712" s="12" t="str">
        <f t="shared" si="57"/>
        <v>2017/10</v>
      </c>
      <c r="D3712" s="4">
        <v>43025</v>
      </c>
      <c r="E3712" s="3" t="s">
        <v>64</v>
      </c>
      <c r="F3712" s="3" t="s">
        <v>1469</v>
      </c>
      <c r="G3712" s="3" t="s">
        <v>967</v>
      </c>
      <c r="H3712" s="5">
        <v>51024</v>
      </c>
      <c r="I3712" s="2">
        <v>3</v>
      </c>
      <c r="J3712" s="2">
        <v>2</v>
      </c>
      <c r="K3712" s="2">
        <v>0.63780000000000003</v>
      </c>
      <c r="L3712" s="18" t="str">
        <f>VLOOKUP(F3712,'BD customers'!$1:$1048576,2,FALSE)</f>
        <v>Roland Schwarz</v>
      </c>
      <c r="M3712" s="2">
        <f>MATCH(orders[[#This Row],[Product ID]],'BD product'!A:A,0)</f>
        <v>216</v>
      </c>
      <c r="N3712" s="2" t="str" cm="1">
        <f t="array" ref="N3712">INDEX('BD product'!A:D,M3712,2)</f>
        <v>Furniture</v>
      </c>
    </row>
    <row r="3713" spans="1:14" x14ac:dyDescent="0.3">
      <c r="A3713" s="3" t="s">
        <v>5699</v>
      </c>
      <c r="B3713" s="4">
        <v>43023</v>
      </c>
      <c r="C3713" s="12" t="str">
        <f t="shared" si="57"/>
        <v>2017/10</v>
      </c>
      <c r="D3713" s="4">
        <v>43025</v>
      </c>
      <c r="E3713" s="3" t="s">
        <v>64</v>
      </c>
      <c r="F3713" s="3" t="s">
        <v>1469</v>
      </c>
      <c r="G3713" s="3" t="s">
        <v>3702</v>
      </c>
      <c r="H3713" s="5">
        <v>20495</v>
      </c>
      <c r="I3713" s="2">
        <v>5</v>
      </c>
      <c r="J3713" s="2">
        <v>0</v>
      </c>
      <c r="K3713" s="2">
        <v>100.4255</v>
      </c>
      <c r="L3713" s="18" t="str">
        <f>VLOOKUP(F3713,'BD customers'!$1:$1048576,2,FALSE)</f>
        <v>Roland Schwarz</v>
      </c>
      <c r="M3713" s="2">
        <f>MATCH(orders[[#This Row],[Product ID]],'BD product'!A:A,0)</f>
        <v>1129</v>
      </c>
      <c r="N3713" s="2" t="str" cm="1">
        <f t="array" ref="N3713">INDEX('BD product'!A:D,M3713,2)</f>
        <v>Office Supplies</v>
      </c>
    </row>
    <row r="3714" spans="1:14" x14ac:dyDescent="0.3">
      <c r="A3714" s="3" t="s">
        <v>5700</v>
      </c>
      <c r="B3714" s="4">
        <v>42846</v>
      </c>
      <c r="C3714" s="12" t="str">
        <f t="shared" ref="C3714:C3777" si="58">TEXT(B3714,"aaaa/mm")</f>
        <v>2017/04</v>
      </c>
      <c r="D3714" s="4">
        <v>42849</v>
      </c>
      <c r="E3714" s="3" t="s">
        <v>64</v>
      </c>
      <c r="F3714" s="3" t="s">
        <v>1230</v>
      </c>
      <c r="G3714" s="3" t="s">
        <v>5701</v>
      </c>
      <c r="H3714" s="5">
        <v>1154</v>
      </c>
      <c r="I3714" s="2">
        <v>1</v>
      </c>
      <c r="J3714" s="2">
        <v>0</v>
      </c>
      <c r="K3714" s="2">
        <v>0.34620000000000001</v>
      </c>
      <c r="L3714" s="18" t="str">
        <f>VLOOKUP(F3714,'BD customers'!$1:$1048576,2,FALSE)</f>
        <v>Joni Wasserman</v>
      </c>
      <c r="M3714" s="2">
        <f>MATCH(orders[[#This Row],[Product ID]],'BD product'!A:A,0)</f>
        <v>1577</v>
      </c>
      <c r="N3714" s="2" t="str" cm="1">
        <f t="array" ref="N3714">INDEX('BD product'!A:D,M3714,2)</f>
        <v>Technology</v>
      </c>
    </row>
    <row r="3715" spans="1:14" x14ac:dyDescent="0.3">
      <c r="A3715" s="3" t="s">
        <v>5700</v>
      </c>
      <c r="B3715" s="4">
        <v>42846</v>
      </c>
      <c r="C3715" s="12" t="str">
        <f t="shared" si="58"/>
        <v>2017/04</v>
      </c>
      <c r="D3715" s="4">
        <v>42849</v>
      </c>
      <c r="E3715" s="3" t="s">
        <v>64</v>
      </c>
      <c r="F3715" s="3" t="s">
        <v>1230</v>
      </c>
      <c r="G3715" s="3" t="s">
        <v>2865</v>
      </c>
      <c r="H3715" s="5">
        <v>1626</v>
      </c>
      <c r="I3715" s="2">
        <v>3</v>
      </c>
      <c r="J3715" s="2">
        <v>0</v>
      </c>
      <c r="K3715" s="2">
        <v>3.4146000000000001</v>
      </c>
      <c r="L3715" s="18" t="str">
        <f>VLOOKUP(F3715,'BD customers'!$1:$1048576,2,FALSE)</f>
        <v>Joni Wasserman</v>
      </c>
      <c r="M3715" s="2">
        <f>MATCH(orders[[#This Row],[Product ID]],'BD product'!A:A,0)</f>
        <v>799</v>
      </c>
      <c r="N3715" s="2" t="str" cm="1">
        <f t="array" ref="N3715">INDEX('BD product'!A:D,M3715,2)</f>
        <v>Furniture</v>
      </c>
    </row>
    <row r="3716" spans="1:14" x14ac:dyDescent="0.3">
      <c r="A3716" s="3" t="s">
        <v>5703</v>
      </c>
      <c r="B3716" s="4">
        <v>41981</v>
      </c>
      <c r="C3716" s="12" t="str">
        <f t="shared" si="58"/>
        <v>2014/12</v>
      </c>
      <c r="D3716" s="4">
        <v>41983</v>
      </c>
      <c r="E3716" s="3" t="s">
        <v>11</v>
      </c>
      <c r="F3716" s="3" t="s">
        <v>4317</v>
      </c>
      <c r="G3716" s="3" t="s">
        <v>2280</v>
      </c>
      <c r="H3716" s="5">
        <v>4568</v>
      </c>
      <c r="I3716" s="2">
        <v>2</v>
      </c>
      <c r="J3716" s="2">
        <v>0</v>
      </c>
      <c r="K3716" s="2">
        <v>21.012799999999999</v>
      </c>
      <c r="L3716" s="18" t="str">
        <f>VLOOKUP(F3716,'BD customers'!$1:$1048576,2,FALSE)</f>
        <v>Jim Karlsson</v>
      </c>
      <c r="M3716" s="2">
        <f>MATCH(orders[[#This Row],[Product ID]],'BD product'!A:A,0)</f>
        <v>602</v>
      </c>
      <c r="N3716" s="2" t="str" cm="1">
        <f t="array" ref="N3716">INDEX('BD product'!A:D,M3716,2)</f>
        <v>Office Supplies</v>
      </c>
    </row>
    <row r="3717" spans="1:14" x14ac:dyDescent="0.3">
      <c r="A3717" s="3" t="s">
        <v>5703</v>
      </c>
      <c r="B3717" s="4">
        <v>41981</v>
      </c>
      <c r="C3717" s="12" t="str">
        <f t="shared" si="58"/>
        <v>2014/12</v>
      </c>
      <c r="D3717" s="4">
        <v>41983</v>
      </c>
      <c r="E3717" s="3" t="s">
        <v>11</v>
      </c>
      <c r="F3717" s="3" t="s">
        <v>4317</v>
      </c>
      <c r="G3717" s="3" t="s">
        <v>1265</v>
      </c>
      <c r="H3717" s="5">
        <v>60392</v>
      </c>
      <c r="I3717" s="2">
        <v>5</v>
      </c>
      <c r="J3717" s="2">
        <v>2</v>
      </c>
      <c r="K3717" s="2">
        <v>4.5293999999999999</v>
      </c>
      <c r="L3717" s="18" t="str">
        <f>VLOOKUP(F3717,'BD customers'!$1:$1048576,2,FALSE)</f>
        <v>Jim Karlsson</v>
      </c>
      <c r="M3717" s="2">
        <f>MATCH(orders[[#This Row],[Product ID]],'BD product'!A:A,0)</f>
        <v>293</v>
      </c>
      <c r="N3717" s="2" t="str" cm="1">
        <f t="array" ref="N3717">INDEX('BD product'!A:D,M3717,2)</f>
        <v>Furniture</v>
      </c>
    </row>
    <row r="3718" spans="1:14" x14ac:dyDescent="0.3">
      <c r="A3718" s="3" t="s">
        <v>5704</v>
      </c>
      <c r="B3718" s="4">
        <v>42884</v>
      </c>
      <c r="C3718" s="12" t="str">
        <f t="shared" si="58"/>
        <v>2017/05</v>
      </c>
      <c r="D3718" s="4">
        <v>42888</v>
      </c>
      <c r="E3718" s="3" t="s">
        <v>21</v>
      </c>
      <c r="F3718" s="3" t="s">
        <v>421</v>
      </c>
      <c r="G3718" s="3" t="s">
        <v>3976</v>
      </c>
      <c r="H3718" s="5">
        <v>2355</v>
      </c>
      <c r="I3718" s="2">
        <v>5</v>
      </c>
      <c r="J3718" s="2">
        <v>0</v>
      </c>
      <c r="K3718" s="2">
        <v>1.1775</v>
      </c>
      <c r="L3718" s="18" t="str">
        <f>VLOOKUP(F3718,'BD customers'!$1:$1048576,2,FALSE)</f>
        <v>Jesus Ocampo</v>
      </c>
      <c r="M3718" s="2">
        <f>MATCH(orders[[#This Row],[Product ID]],'BD product'!A:A,0)</f>
        <v>1219</v>
      </c>
      <c r="N3718" s="2" t="str" cm="1">
        <f t="array" ref="N3718">INDEX('BD product'!A:D,M3718,2)</f>
        <v>Office Supplies</v>
      </c>
    </row>
    <row r="3719" spans="1:14" x14ac:dyDescent="0.3">
      <c r="A3719" s="3" t="s">
        <v>5705</v>
      </c>
      <c r="B3719" s="4">
        <v>42632</v>
      </c>
      <c r="C3719" s="12" t="str">
        <f t="shared" si="58"/>
        <v>2016/09</v>
      </c>
      <c r="D3719" s="4">
        <v>42636</v>
      </c>
      <c r="E3719" s="3" t="s">
        <v>21</v>
      </c>
      <c r="F3719" s="3" t="s">
        <v>2026</v>
      </c>
      <c r="G3719" s="3" t="s">
        <v>5706</v>
      </c>
      <c r="H3719" s="5">
        <v>504</v>
      </c>
      <c r="I3719" s="2">
        <v>2</v>
      </c>
      <c r="J3719" s="2">
        <v>0</v>
      </c>
      <c r="K3719" s="2">
        <v>0.1512</v>
      </c>
      <c r="L3719" s="18" t="str">
        <f>VLOOKUP(F3719,'BD customers'!$1:$1048576,2,FALSE)</f>
        <v>Theone Pippenger</v>
      </c>
      <c r="M3719" s="2">
        <f>MATCH(orders[[#This Row],[Product ID]],'BD product'!A:A,0)</f>
        <v>1578</v>
      </c>
      <c r="N3719" s="2" t="str" cm="1">
        <f t="array" ref="N3719">INDEX('BD product'!A:D,M3719,2)</f>
        <v>Office Supplies</v>
      </c>
    </row>
    <row r="3720" spans="1:14" x14ac:dyDescent="0.3">
      <c r="A3720" s="3" t="s">
        <v>5705</v>
      </c>
      <c r="B3720" s="4">
        <v>42632</v>
      </c>
      <c r="C3720" s="12" t="str">
        <f t="shared" si="58"/>
        <v>2016/09</v>
      </c>
      <c r="D3720" s="4">
        <v>42636</v>
      </c>
      <c r="E3720" s="3" t="s">
        <v>21</v>
      </c>
      <c r="F3720" s="3" t="s">
        <v>2026</v>
      </c>
      <c r="G3720" s="3" t="s">
        <v>3719</v>
      </c>
      <c r="H3720" s="5">
        <v>24995</v>
      </c>
      <c r="I3720" s="2">
        <v>5</v>
      </c>
      <c r="J3720" s="2">
        <v>0</v>
      </c>
      <c r="K3720" s="2">
        <v>107.4785</v>
      </c>
      <c r="L3720" s="18" t="str">
        <f>VLOOKUP(F3720,'BD customers'!$1:$1048576,2,FALSE)</f>
        <v>Theone Pippenger</v>
      </c>
      <c r="M3720" s="2">
        <f>MATCH(orders[[#This Row],[Product ID]],'BD product'!A:A,0)</f>
        <v>1137</v>
      </c>
      <c r="N3720" s="2" t="str" cm="1">
        <f t="array" ref="N3720">INDEX('BD product'!A:D,M3720,2)</f>
        <v>Technology</v>
      </c>
    </row>
    <row r="3721" spans="1:14" x14ac:dyDescent="0.3">
      <c r="A3721" s="3" t="s">
        <v>5708</v>
      </c>
      <c r="B3721" s="4">
        <v>42630</v>
      </c>
      <c r="C3721" s="12" t="str">
        <f t="shared" si="58"/>
        <v>2016/09</v>
      </c>
      <c r="D3721" s="4">
        <v>42636</v>
      </c>
      <c r="E3721" s="3" t="s">
        <v>21</v>
      </c>
      <c r="F3721" s="3" t="s">
        <v>344</v>
      </c>
      <c r="G3721" s="3" t="s">
        <v>742</v>
      </c>
      <c r="H3721" s="5">
        <v>334</v>
      </c>
      <c r="I3721" s="2">
        <v>5</v>
      </c>
      <c r="J3721" s="2">
        <v>0</v>
      </c>
      <c r="K3721" s="2">
        <v>1.2358</v>
      </c>
      <c r="L3721" s="18" t="str">
        <f>VLOOKUP(F3721,'BD customers'!$1:$1048576,2,FALSE)</f>
        <v>Brendan Sweed</v>
      </c>
      <c r="M3721" s="2">
        <f>MATCH(orders[[#This Row],[Product ID]],'BD product'!A:A,0)</f>
        <v>160</v>
      </c>
      <c r="N3721" s="2" t="str" cm="1">
        <f t="array" ref="N3721">INDEX('BD product'!A:D,M3721,2)</f>
        <v>Office Supplies</v>
      </c>
    </row>
    <row r="3722" spans="1:14" x14ac:dyDescent="0.3">
      <c r="A3722" s="3" t="s">
        <v>5709</v>
      </c>
      <c r="B3722" s="4">
        <v>42724</v>
      </c>
      <c r="C3722" s="12" t="str">
        <f t="shared" si="58"/>
        <v>2016/12</v>
      </c>
      <c r="D3722" s="4">
        <v>42728</v>
      </c>
      <c r="E3722" s="3" t="s">
        <v>21</v>
      </c>
      <c r="F3722" s="3" t="s">
        <v>1831</v>
      </c>
      <c r="G3722" s="3" t="s">
        <v>1226</v>
      </c>
      <c r="H3722" s="5">
        <v>1892</v>
      </c>
      <c r="I3722" s="2">
        <v>4</v>
      </c>
      <c r="J3722" s="2">
        <v>0</v>
      </c>
      <c r="K3722" s="2">
        <v>7.3788</v>
      </c>
      <c r="L3722" s="18" t="str">
        <f>VLOOKUP(F3722,'BD customers'!$1:$1048576,2,FALSE)</f>
        <v>Alejandro Ballentine</v>
      </c>
      <c r="M3722" s="2">
        <f>MATCH(orders[[#This Row],[Product ID]],'BD product'!A:A,0)</f>
        <v>285</v>
      </c>
      <c r="N3722" s="2" t="str" cm="1">
        <f t="array" ref="N3722">INDEX('BD product'!A:D,M3722,2)</f>
        <v>Furniture</v>
      </c>
    </row>
    <row r="3723" spans="1:14" x14ac:dyDescent="0.3">
      <c r="A3723" s="3" t="s">
        <v>5709</v>
      </c>
      <c r="B3723" s="4">
        <v>42724</v>
      </c>
      <c r="C3723" s="12" t="str">
        <f t="shared" si="58"/>
        <v>2016/12</v>
      </c>
      <c r="D3723" s="4">
        <v>42728</v>
      </c>
      <c r="E3723" s="3" t="s">
        <v>21</v>
      </c>
      <c r="F3723" s="3" t="s">
        <v>1831</v>
      </c>
      <c r="G3723" s="3" t="s">
        <v>60</v>
      </c>
      <c r="H3723" s="5">
        <v>1542</v>
      </c>
      <c r="I3723" s="2">
        <v>2</v>
      </c>
      <c r="J3723" s="2">
        <v>0</v>
      </c>
      <c r="K3723" s="2">
        <v>0.69389999999999996</v>
      </c>
      <c r="L3723" s="18" t="str">
        <f>VLOOKUP(F3723,'BD customers'!$1:$1048576,2,FALSE)</f>
        <v>Alejandro Ballentine</v>
      </c>
      <c r="M3723" s="2">
        <f>MATCH(orders[[#This Row],[Product ID]],'BD product'!A:A,0)</f>
        <v>10</v>
      </c>
      <c r="N3723" s="2" t="str" cm="1">
        <f t="array" ref="N3723">INDEX('BD product'!A:D,M3723,2)</f>
        <v>Office Supplies</v>
      </c>
    </row>
    <row r="3724" spans="1:14" x14ac:dyDescent="0.3">
      <c r="A3724" s="3" t="s">
        <v>5710</v>
      </c>
      <c r="B3724" s="4">
        <v>43061</v>
      </c>
      <c r="C3724" s="12" t="str">
        <f t="shared" si="58"/>
        <v>2017/11</v>
      </c>
      <c r="D3724" s="4">
        <v>43065</v>
      </c>
      <c r="E3724" s="3" t="s">
        <v>21</v>
      </c>
      <c r="F3724" s="3" t="s">
        <v>597</v>
      </c>
      <c r="G3724" s="3" t="s">
        <v>1333</v>
      </c>
      <c r="H3724" s="5">
        <v>35712</v>
      </c>
      <c r="I3724" s="2">
        <v>8</v>
      </c>
      <c r="J3724" s="2">
        <v>2</v>
      </c>
      <c r="K3724" s="2">
        <v>0.22320000000000001</v>
      </c>
      <c r="L3724" s="18" t="str">
        <f>VLOOKUP(F3724,'BD customers'!$1:$1048576,2,FALSE)</f>
        <v>Frank Olsen</v>
      </c>
      <c r="M3724" s="2">
        <f>MATCH(orders[[#This Row],[Product ID]],'BD product'!A:A,0)</f>
        <v>313</v>
      </c>
      <c r="N3724" s="2" t="str" cm="1">
        <f t="array" ref="N3724">INDEX('BD product'!A:D,M3724,2)</f>
        <v>Office Supplies</v>
      </c>
    </row>
    <row r="3725" spans="1:14" x14ac:dyDescent="0.3">
      <c r="A3725" s="3" t="s">
        <v>5711</v>
      </c>
      <c r="B3725" s="4">
        <v>42003</v>
      </c>
      <c r="C3725" s="12" t="str">
        <f t="shared" si="58"/>
        <v>2014/12</v>
      </c>
      <c r="D3725" s="4">
        <v>42008</v>
      </c>
      <c r="E3725" s="3" t="s">
        <v>21</v>
      </c>
      <c r="F3725" s="3" t="s">
        <v>5695</v>
      </c>
      <c r="G3725" s="3" t="s">
        <v>5250</v>
      </c>
      <c r="H3725" s="5">
        <v>551985</v>
      </c>
      <c r="I3725" s="2">
        <v>5</v>
      </c>
      <c r="J3725" s="2">
        <v>7</v>
      </c>
      <c r="K3725" s="2">
        <v>-459.98750000000001</v>
      </c>
      <c r="L3725" s="18" t="str">
        <f>VLOOKUP(F3725,'BD customers'!$1:$1048576,2,FALSE)</f>
        <v>Maureen Fritzler</v>
      </c>
      <c r="M3725" s="2">
        <f>MATCH(orders[[#This Row],[Product ID]],'BD product'!A:A,0)</f>
        <v>1500</v>
      </c>
      <c r="N3725" s="2" t="str" cm="1">
        <f t="array" ref="N3725">INDEX('BD product'!A:D,M3725,2)</f>
        <v>Office Supplies</v>
      </c>
    </row>
    <row r="3726" spans="1:14" x14ac:dyDescent="0.3">
      <c r="A3726" s="3" t="s">
        <v>5712</v>
      </c>
      <c r="B3726" s="4">
        <v>42828</v>
      </c>
      <c r="C3726" s="12" t="str">
        <f t="shared" si="58"/>
        <v>2017/04</v>
      </c>
      <c r="D3726" s="4">
        <v>42830</v>
      </c>
      <c r="E3726" s="3" t="s">
        <v>64</v>
      </c>
      <c r="F3726" s="3" t="s">
        <v>1454</v>
      </c>
      <c r="G3726" s="3" t="s">
        <v>1726</v>
      </c>
      <c r="H3726" s="5">
        <v>7056</v>
      </c>
      <c r="I3726" s="2">
        <v>3</v>
      </c>
      <c r="J3726" s="2">
        <v>2</v>
      </c>
      <c r="K3726" s="2">
        <v>0.2205</v>
      </c>
      <c r="L3726" s="18" t="str">
        <f>VLOOKUP(F3726,'BD customers'!$1:$1048576,2,FALSE)</f>
        <v>Sue Ann Reed</v>
      </c>
      <c r="M3726" s="2">
        <f>MATCH(orders[[#This Row],[Product ID]],'BD product'!A:A,0)</f>
        <v>427</v>
      </c>
      <c r="N3726" s="2" t="str" cm="1">
        <f t="array" ref="N3726">INDEX('BD product'!A:D,M3726,2)</f>
        <v>Office Supplies</v>
      </c>
    </row>
    <row r="3727" spans="1:14" x14ac:dyDescent="0.3">
      <c r="A3727" s="3" t="s">
        <v>5713</v>
      </c>
      <c r="B3727" s="4">
        <v>42730</v>
      </c>
      <c r="C3727" s="12" t="str">
        <f t="shared" si="58"/>
        <v>2016/12</v>
      </c>
      <c r="D3727" s="4">
        <v>42737</v>
      </c>
      <c r="E3727" s="3" t="s">
        <v>21</v>
      </c>
      <c r="F3727" s="3" t="s">
        <v>650</v>
      </c>
      <c r="G3727" s="3" t="s">
        <v>4197</v>
      </c>
      <c r="H3727" s="5">
        <v>1872</v>
      </c>
      <c r="I3727" s="2">
        <v>2</v>
      </c>
      <c r="J3727" s="2">
        <v>2</v>
      </c>
      <c r="K3727" s="2">
        <v>3.5099999999999999E-2</v>
      </c>
      <c r="L3727" s="18" t="str">
        <f>VLOOKUP(F3727,'BD customers'!$1:$1048576,2,FALSE)</f>
        <v>Sally Hughsby</v>
      </c>
      <c r="M3727" s="2">
        <f>MATCH(orders[[#This Row],[Product ID]],'BD product'!A:A,0)</f>
        <v>1269</v>
      </c>
      <c r="N3727" s="2" t="str" cm="1">
        <f t="array" ref="N3727">INDEX('BD product'!A:D,M3727,2)</f>
        <v>Office Supplies</v>
      </c>
    </row>
    <row r="3728" spans="1:14" x14ac:dyDescent="0.3">
      <c r="A3728" s="3" t="s">
        <v>5714</v>
      </c>
      <c r="B3728" s="4">
        <v>42526</v>
      </c>
      <c r="C3728" s="12" t="str">
        <f t="shared" si="58"/>
        <v>2016/06</v>
      </c>
      <c r="D3728" s="4">
        <v>42532</v>
      </c>
      <c r="E3728" s="3" t="s">
        <v>21</v>
      </c>
      <c r="F3728" s="3" t="s">
        <v>3736</v>
      </c>
      <c r="G3728" s="3" t="s">
        <v>2692</v>
      </c>
      <c r="H3728" s="5">
        <v>36038</v>
      </c>
      <c r="I3728" s="2">
        <v>2</v>
      </c>
      <c r="J3728" s="2">
        <v>0</v>
      </c>
      <c r="K3728" s="2">
        <v>93.698800000000006</v>
      </c>
      <c r="L3728" s="18" t="str">
        <f>VLOOKUP(F3728,'BD customers'!$1:$1048576,2,FALSE)</f>
        <v>Janet Lee</v>
      </c>
      <c r="M3728" s="2">
        <f>MATCH(orders[[#This Row],[Product ID]],'BD product'!A:A,0)</f>
        <v>736</v>
      </c>
      <c r="N3728" s="2" t="str" cm="1">
        <f t="array" ref="N3728">INDEX('BD product'!A:D,M3728,2)</f>
        <v>Office Supplies</v>
      </c>
    </row>
    <row r="3729" spans="1:14" x14ac:dyDescent="0.3">
      <c r="A3729" s="3" t="s">
        <v>5714</v>
      </c>
      <c r="B3729" s="4">
        <v>42526</v>
      </c>
      <c r="C3729" s="12" t="str">
        <f t="shared" si="58"/>
        <v>2016/06</v>
      </c>
      <c r="D3729" s="4">
        <v>42532</v>
      </c>
      <c r="E3729" s="3" t="s">
        <v>21</v>
      </c>
      <c r="F3729" s="3" t="s">
        <v>3736</v>
      </c>
      <c r="G3729" s="3" t="s">
        <v>1333</v>
      </c>
      <c r="H3729" s="5">
        <v>1116</v>
      </c>
      <c r="I3729" s="2">
        <v>2</v>
      </c>
      <c r="J3729" s="2">
        <v>0</v>
      </c>
      <c r="K3729" s="2">
        <v>2.7900000000000001E-2</v>
      </c>
      <c r="L3729" s="18" t="str">
        <f>VLOOKUP(F3729,'BD customers'!$1:$1048576,2,FALSE)</f>
        <v>Janet Lee</v>
      </c>
      <c r="M3729" s="2">
        <f>MATCH(orders[[#This Row],[Product ID]],'BD product'!A:A,0)</f>
        <v>313</v>
      </c>
      <c r="N3729" s="2" t="str" cm="1">
        <f t="array" ref="N3729">INDEX('BD product'!A:D,M3729,2)</f>
        <v>Office Supplies</v>
      </c>
    </row>
    <row r="3730" spans="1:14" x14ac:dyDescent="0.3">
      <c r="A3730" s="3" t="s">
        <v>5714</v>
      </c>
      <c r="B3730" s="4">
        <v>42526</v>
      </c>
      <c r="C3730" s="12" t="str">
        <f t="shared" si="58"/>
        <v>2016/06</v>
      </c>
      <c r="D3730" s="4">
        <v>42532</v>
      </c>
      <c r="E3730" s="3" t="s">
        <v>21</v>
      </c>
      <c r="F3730" s="3" t="s">
        <v>3736</v>
      </c>
      <c r="G3730" s="3" t="s">
        <v>5301</v>
      </c>
      <c r="H3730" s="5">
        <v>1494</v>
      </c>
      <c r="I3730" s="2">
        <v>3</v>
      </c>
      <c r="J3730" s="2">
        <v>0</v>
      </c>
      <c r="K3730" s="2">
        <v>6.8723999999999998</v>
      </c>
      <c r="L3730" s="18" t="str">
        <f>VLOOKUP(F3730,'BD customers'!$1:$1048576,2,FALSE)</f>
        <v>Janet Lee</v>
      </c>
      <c r="M3730" s="2">
        <f>MATCH(orders[[#This Row],[Product ID]],'BD product'!A:A,0)</f>
        <v>1510</v>
      </c>
      <c r="N3730" s="2" t="str" cm="1">
        <f t="array" ref="N3730">INDEX('BD product'!A:D,M3730,2)</f>
        <v>Office Supplies</v>
      </c>
    </row>
    <row r="3731" spans="1:14" x14ac:dyDescent="0.3">
      <c r="A3731" s="3" t="s">
        <v>5715</v>
      </c>
      <c r="B3731" s="4">
        <v>42265</v>
      </c>
      <c r="C3731" s="12" t="str">
        <f t="shared" si="58"/>
        <v>2015/09</v>
      </c>
      <c r="D3731" s="4">
        <v>42270</v>
      </c>
      <c r="E3731" s="3" t="s">
        <v>21</v>
      </c>
      <c r="F3731" s="3" t="s">
        <v>1582</v>
      </c>
      <c r="G3731" s="3" t="s">
        <v>3441</v>
      </c>
      <c r="H3731" s="5">
        <v>4196</v>
      </c>
      <c r="I3731" s="2">
        <v>2</v>
      </c>
      <c r="J3731" s="2">
        <v>0</v>
      </c>
      <c r="K3731" s="2">
        <v>7.9724000000000004</v>
      </c>
      <c r="L3731" s="18" t="str">
        <f>VLOOKUP(F3731,'BD customers'!$1:$1048576,2,FALSE)</f>
        <v>Ken Heidel</v>
      </c>
      <c r="M3731" s="2">
        <f>MATCH(orders[[#This Row],[Product ID]],'BD product'!A:A,0)</f>
        <v>1020</v>
      </c>
      <c r="N3731" s="2" t="str" cm="1">
        <f t="array" ref="N3731">INDEX('BD product'!A:D,M3731,2)</f>
        <v>Office Supplies</v>
      </c>
    </row>
    <row r="3732" spans="1:14" x14ac:dyDescent="0.3">
      <c r="A3732" s="3" t="s">
        <v>5715</v>
      </c>
      <c r="B3732" s="4">
        <v>42265</v>
      </c>
      <c r="C3732" s="12" t="str">
        <f t="shared" si="58"/>
        <v>2015/09</v>
      </c>
      <c r="D3732" s="4">
        <v>42270</v>
      </c>
      <c r="E3732" s="3" t="s">
        <v>21</v>
      </c>
      <c r="F3732" s="3" t="s">
        <v>1582</v>
      </c>
      <c r="G3732" s="3" t="s">
        <v>381</v>
      </c>
      <c r="H3732" s="5">
        <v>63686</v>
      </c>
      <c r="I3732" s="2">
        <v>7</v>
      </c>
      <c r="J3732" s="2">
        <v>0</v>
      </c>
      <c r="K3732" s="2">
        <v>0</v>
      </c>
      <c r="L3732" s="18" t="str">
        <f>VLOOKUP(F3732,'BD customers'!$1:$1048576,2,FALSE)</f>
        <v>Ken Heidel</v>
      </c>
      <c r="M3732" s="2">
        <f>MATCH(orders[[#This Row],[Product ID]],'BD product'!A:A,0)</f>
        <v>74</v>
      </c>
      <c r="N3732" s="2" t="str" cm="1">
        <f t="array" ref="N3732">INDEX('BD product'!A:D,M3732,2)</f>
        <v>Office Supplies</v>
      </c>
    </row>
    <row r="3733" spans="1:14" x14ac:dyDescent="0.3">
      <c r="A3733" s="3" t="s">
        <v>5715</v>
      </c>
      <c r="B3733" s="4">
        <v>42265</v>
      </c>
      <c r="C3733" s="12" t="str">
        <f t="shared" si="58"/>
        <v>2015/09</v>
      </c>
      <c r="D3733" s="4">
        <v>42270</v>
      </c>
      <c r="E3733" s="3" t="s">
        <v>21</v>
      </c>
      <c r="F3733" s="3" t="s">
        <v>1582</v>
      </c>
      <c r="G3733" s="3" t="s">
        <v>5716</v>
      </c>
      <c r="H3733" s="5">
        <v>49999</v>
      </c>
      <c r="I3733" s="2">
        <v>1</v>
      </c>
      <c r="J3733" s="2">
        <v>0</v>
      </c>
      <c r="K3733" s="2">
        <v>129.9974</v>
      </c>
      <c r="L3733" s="18" t="str">
        <f>VLOOKUP(F3733,'BD customers'!$1:$1048576,2,FALSE)</f>
        <v>Ken Heidel</v>
      </c>
      <c r="M3733" s="2">
        <f>MATCH(orders[[#This Row],[Product ID]],'BD product'!A:A,0)</f>
        <v>1579</v>
      </c>
      <c r="N3733" s="2" t="str" cm="1">
        <f t="array" ref="N3733">INDEX('BD product'!A:D,M3733,2)</f>
        <v>Technology</v>
      </c>
    </row>
    <row r="3734" spans="1:14" x14ac:dyDescent="0.3">
      <c r="A3734" s="3" t="s">
        <v>5715</v>
      </c>
      <c r="B3734" s="4">
        <v>42265</v>
      </c>
      <c r="C3734" s="12" t="str">
        <f t="shared" si="58"/>
        <v>2015/09</v>
      </c>
      <c r="D3734" s="4">
        <v>42270</v>
      </c>
      <c r="E3734" s="3" t="s">
        <v>21</v>
      </c>
      <c r="F3734" s="3" t="s">
        <v>1582</v>
      </c>
      <c r="G3734" s="3" t="s">
        <v>3756</v>
      </c>
      <c r="H3734" s="5">
        <v>125993</v>
      </c>
      <c r="I3734" s="2">
        <v>7</v>
      </c>
      <c r="J3734" s="2">
        <v>0</v>
      </c>
      <c r="K3734" s="2">
        <v>327.58179999999999</v>
      </c>
      <c r="L3734" s="18" t="str">
        <f>VLOOKUP(F3734,'BD customers'!$1:$1048576,2,FALSE)</f>
        <v>Ken Heidel</v>
      </c>
      <c r="M3734" s="2">
        <f>MATCH(orders[[#This Row],[Product ID]],'BD product'!A:A,0)</f>
        <v>1151</v>
      </c>
      <c r="N3734" s="2" t="str" cm="1">
        <f t="array" ref="N3734">INDEX('BD product'!A:D,M3734,2)</f>
        <v>Technology</v>
      </c>
    </row>
    <row r="3735" spans="1:14" x14ac:dyDescent="0.3">
      <c r="A3735" s="3" t="s">
        <v>5715</v>
      </c>
      <c r="B3735" s="4">
        <v>42265</v>
      </c>
      <c r="C3735" s="12" t="str">
        <f t="shared" si="58"/>
        <v>2015/09</v>
      </c>
      <c r="D3735" s="4">
        <v>42270</v>
      </c>
      <c r="E3735" s="3" t="s">
        <v>21</v>
      </c>
      <c r="F3735" s="3" t="s">
        <v>1582</v>
      </c>
      <c r="G3735" s="3" t="s">
        <v>5410</v>
      </c>
      <c r="H3735" s="5">
        <v>6508</v>
      </c>
      <c r="I3735" s="2">
        <v>4</v>
      </c>
      <c r="J3735" s="2">
        <v>0</v>
      </c>
      <c r="K3735" s="2">
        <v>31.889199999999999</v>
      </c>
      <c r="L3735" s="18" t="str">
        <f>VLOOKUP(F3735,'BD customers'!$1:$1048576,2,FALSE)</f>
        <v>Ken Heidel</v>
      </c>
      <c r="M3735" s="2">
        <f>MATCH(orders[[#This Row],[Product ID]],'BD product'!A:A,0)</f>
        <v>1528</v>
      </c>
      <c r="N3735" s="2" t="str" cm="1">
        <f t="array" ref="N3735">INDEX('BD product'!A:D,M3735,2)</f>
        <v>Office Supplies</v>
      </c>
    </row>
    <row r="3736" spans="1:14" x14ac:dyDescent="0.3">
      <c r="A3736" s="3" t="s">
        <v>5718</v>
      </c>
      <c r="B3736" s="4">
        <v>42800</v>
      </c>
      <c r="C3736" s="12" t="str">
        <f t="shared" si="58"/>
        <v>2017/03</v>
      </c>
      <c r="D3736" s="4">
        <v>42805</v>
      </c>
      <c r="E3736" s="3" t="s">
        <v>11</v>
      </c>
      <c r="F3736" s="3" t="s">
        <v>5719</v>
      </c>
      <c r="G3736" s="3" t="s">
        <v>691</v>
      </c>
      <c r="H3736" s="5">
        <v>2638</v>
      </c>
      <c r="I3736" s="2">
        <v>1</v>
      </c>
      <c r="J3736" s="2">
        <v>0</v>
      </c>
      <c r="K3736" s="2">
        <v>12.1348</v>
      </c>
      <c r="L3736" s="18" t="str">
        <f>VLOOKUP(F3736,'BD customers'!$1:$1048576,2,FALSE)</f>
        <v>Roland Murray</v>
      </c>
      <c r="M3736" s="2">
        <f>MATCH(orders[[#This Row],[Product ID]],'BD product'!A:A,0)</f>
        <v>147</v>
      </c>
      <c r="N3736" s="2" t="str" cm="1">
        <f t="array" ref="N3736">INDEX('BD product'!A:D,M3736,2)</f>
        <v>Office Supplies</v>
      </c>
    </row>
    <row r="3737" spans="1:14" x14ac:dyDescent="0.3">
      <c r="A3737" s="3" t="s">
        <v>5718</v>
      </c>
      <c r="B3737" s="4">
        <v>42800</v>
      </c>
      <c r="C3737" s="12" t="str">
        <f t="shared" si="58"/>
        <v>2017/03</v>
      </c>
      <c r="D3737" s="4">
        <v>42805</v>
      </c>
      <c r="E3737" s="3" t="s">
        <v>11</v>
      </c>
      <c r="F3737" s="3" t="s">
        <v>5719</v>
      </c>
      <c r="G3737" s="3" t="s">
        <v>3207</v>
      </c>
      <c r="H3737" s="5">
        <v>7197</v>
      </c>
      <c r="I3737" s="2">
        <v>3</v>
      </c>
      <c r="J3737" s="2">
        <v>0</v>
      </c>
      <c r="K3737" s="2">
        <v>16.553100000000001</v>
      </c>
      <c r="L3737" s="18" t="str">
        <f>VLOOKUP(F3737,'BD customers'!$1:$1048576,2,FALSE)</f>
        <v>Roland Murray</v>
      </c>
      <c r="M3737" s="2">
        <f>MATCH(orders[[#This Row],[Product ID]],'BD product'!A:A,0)</f>
        <v>930</v>
      </c>
      <c r="N3737" s="2" t="str" cm="1">
        <f t="array" ref="N3737">INDEX('BD product'!A:D,M3737,2)</f>
        <v>Furniture</v>
      </c>
    </row>
    <row r="3738" spans="1:14" x14ac:dyDescent="0.3">
      <c r="A3738" s="3" t="s">
        <v>5720</v>
      </c>
      <c r="B3738" s="4">
        <v>42446</v>
      </c>
      <c r="C3738" s="12" t="str">
        <f t="shared" si="58"/>
        <v>2016/03</v>
      </c>
      <c r="D3738" s="4">
        <v>42446</v>
      </c>
      <c r="E3738" s="3" t="s">
        <v>41</v>
      </c>
      <c r="F3738" s="3" t="s">
        <v>5721</v>
      </c>
      <c r="G3738" s="3" t="s">
        <v>4818</v>
      </c>
      <c r="H3738" s="5">
        <v>12998</v>
      </c>
      <c r="I3738" s="2">
        <v>2</v>
      </c>
      <c r="J3738" s="2">
        <v>0</v>
      </c>
      <c r="K3738" s="2">
        <v>62.3904</v>
      </c>
      <c r="L3738" s="18" t="str">
        <f>VLOOKUP(F3738,'BD customers'!$1:$1048576,2,FALSE)</f>
        <v>Vivian Mathis</v>
      </c>
      <c r="M3738" s="2">
        <f>MATCH(orders[[#This Row],[Product ID]],'BD product'!A:A,0)</f>
        <v>1419</v>
      </c>
      <c r="N3738" s="2" t="str" cm="1">
        <f t="array" ref="N3738">INDEX('BD product'!A:D,M3738,2)</f>
        <v>Technology</v>
      </c>
    </row>
    <row r="3739" spans="1:14" x14ac:dyDescent="0.3">
      <c r="A3739" s="3" t="s">
        <v>5720</v>
      </c>
      <c r="B3739" s="4">
        <v>42446</v>
      </c>
      <c r="C3739" s="12" t="str">
        <f t="shared" si="58"/>
        <v>2016/03</v>
      </c>
      <c r="D3739" s="4">
        <v>42446</v>
      </c>
      <c r="E3739" s="3" t="s">
        <v>41</v>
      </c>
      <c r="F3739" s="3" t="s">
        <v>5721</v>
      </c>
      <c r="G3739" s="3" t="s">
        <v>5410</v>
      </c>
      <c r="H3739" s="5">
        <v>3254</v>
      </c>
      <c r="I3739" s="2">
        <v>2</v>
      </c>
      <c r="J3739" s="2">
        <v>0</v>
      </c>
      <c r="K3739" s="2">
        <v>15.944599999999999</v>
      </c>
      <c r="L3739" s="18" t="str">
        <f>VLOOKUP(F3739,'BD customers'!$1:$1048576,2,FALSE)</f>
        <v>Vivian Mathis</v>
      </c>
      <c r="M3739" s="2">
        <f>MATCH(orders[[#This Row],[Product ID]],'BD product'!A:A,0)</f>
        <v>1528</v>
      </c>
      <c r="N3739" s="2" t="str" cm="1">
        <f t="array" ref="N3739">INDEX('BD product'!A:D,M3739,2)</f>
        <v>Office Supplies</v>
      </c>
    </row>
    <row r="3740" spans="1:14" x14ac:dyDescent="0.3">
      <c r="A3740" s="3" t="s">
        <v>5722</v>
      </c>
      <c r="B3740" s="4">
        <v>42713</v>
      </c>
      <c r="C3740" s="12" t="str">
        <f t="shared" si="58"/>
        <v>2016/12</v>
      </c>
      <c r="D3740" s="4">
        <v>42717</v>
      </c>
      <c r="E3740" s="3" t="s">
        <v>21</v>
      </c>
      <c r="F3740" s="3" t="s">
        <v>983</v>
      </c>
      <c r="G3740" s="3" t="s">
        <v>262</v>
      </c>
      <c r="H3740" s="5">
        <v>109</v>
      </c>
      <c r="I3740" s="2">
        <v>1</v>
      </c>
      <c r="J3740" s="2">
        <v>0</v>
      </c>
      <c r="K3740" s="2">
        <v>0.30520000000000003</v>
      </c>
      <c r="L3740" s="18" t="str">
        <f>VLOOKUP(F3740,'BD customers'!$1:$1048576,2,FALSE)</f>
        <v>Logan Haushalter</v>
      </c>
      <c r="M3740" s="2">
        <f>MATCH(orders[[#This Row],[Product ID]],'BD product'!A:A,0)</f>
        <v>49</v>
      </c>
      <c r="N3740" s="2" t="str" cm="1">
        <f t="array" ref="N3740">INDEX('BD product'!A:D,M3740,2)</f>
        <v>Technology</v>
      </c>
    </row>
    <row r="3741" spans="1:14" x14ac:dyDescent="0.3">
      <c r="A3741" s="3" t="s">
        <v>5722</v>
      </c>
      <c r="B3741" s="4">
        <v>42713</v>
      </c>
      <c r="C3741" s="12" t="str">
        <f t="shared" si="58"/>
        <v>2016/12</v>
      </c>
      <c r="D3741" s="4">
        <v>42717</v>
      </c>
      <c r="E3741" s="3" t="s">
        <v>21</v>
      </c>
      <c r="F3741" s="3" t="s">
        <v>983</v>
      </c>
      <c r="G3741" s="3" t="s">
        <v>3437</v>
      </c>
      <c r="H3741" s="5">
        <v>5998</v>
      </c>
      <c r="I3741" s="2">
        <v>2</v>
      </c>
      <c r="J3741" s="2">
        <v>0</v>
      </c>
      <c r="K3741" s="2">
        <v>25.191600000000001</v>
      </c>
      <c r="L3741" s="18" t="str">
        <f>VLOOKUP(F3741,'BD customers'!$1:$1048576,2,FALSE)</f>
        <v>Logan Haushalter</v>
      </c>
      <c r="M3741" s="2">
        <f>MATCH(orders[[#This Row],[Product ID]],'BD product'!A:A,0)</f>
        <v>1018</v>
      </c>
      <c r="N3741" s="2" t="str" cm="1">
        <f t="array" ref="N3741">INDEX('BD product'!A:D,M3741,2)</f>
        <v>Technology</v>
      </c>
    </row>
    <row r="3742" spans="1:14" x14ac:dyDescent="0.3">
      <c r="A3742" s="3" t="s">
        <v>5722</v>
      </c>
      <c r="B3742" s="4">
        <v>42713</v>
      </c>
      <c r="C3742" s="12" t="str">
        <f t="shared" si="58"/>
        <v>2016/12</v>
      </c>
      <c r="D3742" s="4">
        <v>42717</v>
      </c>
      <c r="E3742" s="3" t="s">
        <v>21</v>
      </c>
      <c r="F3742" s="3" t="s">
        <v>983</v>
      </c>
      <c r="G3742" s="3" t="s">
        <v>98</v>
      </c>
      <c r="H3742" s="5">
        <v>61929</v>
      </c>
      <c r="I3742" s="2">
        <v>1</v>
      </c>
      <c r="J3742" s="2">
        <v>1</v>
      </c>
      <c r="K3742" s="2">
        <v>23.395399999999999</v>
      </c>
      <c r="L3742" s="18" t="str">
        <f>VLOOKUP(F3742,'BD customers'!$1:$1048576,2,FALSE)</f>
        <v>Logan Haushalter</v>
      </c>
      <c r="M3742" s="2">
        <f>MATCH(orders[[#This Row],[Product ID]],'BD product'!A:A,0)</f>
        <v>16</v>
      </c>
      <c r="N3742" s="2" t="str" cm="1">
        <f t="array" ref="N3742">INDEX('BD product'!A:D,M3742,2)</f>
        <v>Office Supplies</v>
      </c>
    </row>
    <row r="3743" spans="1:14" x14ac:dyDescent="0.3">
      <c r="A3743" s="3" t="s">
        <v>5723</v>
      </c>
      <c r="B3743" s="4">
        <v>42384</v>
      </c>
      <c r="C3743" s="12" t="str">
        <f t="shared" si="58"/>
        <v>2016/01</v>
      </c>
      <c r="D3743" s="4">
        <v>42390</v>
      </c>
      <c r="E3743" s="3" t="s">
        <v>21</v>
      </c>
      <c r="F3743" s="3" t="s">
        <v>4132</v>
      </c>
      <c r="G3743" s="3" t="s">
        <v>1359</v>
      </c>
      <c r="H3743" s="5">
        <v>1652</v>
      </c>
      <c r="I3743" s="2">
        <v>4</v>
      </c>
      <c r="J3743" s="2">
        <v>0</v>
      </c>
      <c r="K3743" s="2">
        <v>7.5991999999999997</v>
      </c>
      <c r="L3743" s="18" t="str">
        <f>VLOOKUP(F3743,'BD customers'!$1:$1048576,2,FALSE)</f>
        <v>William Brown</v>
      </c>
      <c r="M3743" s="2">
        <f>MATCH(orders[[#This Row],[Product ID]],'BD product'!A:A,0)</f>
        <v>320</v>
      </c>
      <c r="N3743" s="2" t="str" cm="1">
        <f t="array" ref="N3743">INDEX('BD product'!A:D,M3743,2)</f>
        <v>Office Supplies</v>
      </c>
    </row>
    <row r="3744" spans="1:14" x14ac:dyDescent="0.3">
      <c r="A3744" s="3" t="s">
        <v>5723</v>
      </c>
      <c r="B3744" s="4">
        <v>42384</v>
      </c>
      <c r="C3744" s="12" t="str">
        <f t="shared" si="58"/>
        <v>2016/01</v>
      </c>
      <c r="D3744" s="4">
        <v>42390</v>
      </c>
      <c r="E3744" s="3" t="s">
        <v>21</v>
      </c>
      <c r="F3744" s="3" t="s">
        <v>4132</v>
      </c>
      <c r="G3744" s="3" t="s">
        <v>4271</v>
      </c>
      <c r="H3744" s="5">
        <v>6012</v>
      </c>
      <c r="I3744" s="2">
        <v>9</v>
      </c>
      <c r="J3744" s="2">
        <v>0</v>
      </c>
      <c r="K3744" s="2">
        <v>28.857600000000001</v>
      </c>
      <c r="L3744" s="18" t="str">
        <f>VLOOKUP(F3744,'BD customers'!$1:$1048576,2,FALSE)</f>
        <v>William Brown</v>
      </c>
      <c r="M3744" s="2">
        <f>MATCH(orders[[#This Row],[Product ID]],'BD product'!A:A,0)</f>
        <v>1285</v>
      </c>
      <c r="N3744" s="2" t="str" cm="1">
        <f t="array" ref="N3744">INDEX('BD product'!A:D,M3744,2)</f>
        <v>Office Supplies</v>
      </c>
    </row>
    <row r="3745" spans="1:14" x14ac:dyDescent="0.3">
      <c r="A3745" s="3" t="s">
        <v>5723</v>
      </c>
      <c r="B3745" s="4">
        <v>42384</v>
      </c>
      <c r="C3745" s="12" t="str">
        <f t="shared" si="58"/>
        <v>2016/01</v>
      </c>
      <c r="D3745" s="4">
        <v>42390</v>
      </c>
      <c r="E3745" s="3" t="s">
        <v>21</v>
      </c>
      <c r="F3745" s="3" t="s">
        <v>4132</v>
      </c>
      <c r="G3745" s="3" t="s">
        <v>1433</v>
      </c>
      <c r="H3745" s="5">
        <v>49536</v>
      </c>
      <c r="I3745" s="2">
        <v>3</v>
      </c>
      <c r="J3745" s="2">
        <v>2</v>
      </c>
      <c r="K3745" s="2">
        <v>17.337599999999998</v>
      </c>
      <c r="L3745" s="18" t="str">
        <f>VLOOKUP(F3745,'BD customers'!$1:$1048576,2,FALSE)</f>
        <v>William Brown</v>
      </c>
      <c r="M3745" s="2">
        <f>MATCH(orders[[#This Row],[Product ID]],'BD product'!A:A,0)</f>
        <v>342</v>
      </c>
      <c r="N3745" s="2" t="str" cm="1">
        <f t="array" ref="N3745">INDEX('BD product'!A:D,M3745,2)</f>
        <v>Office Supplies</v>
      </c>
    </row>
    <row r="3746" spans="1:14" x14ac:dyDescent="0.3">
      <c r="A3746" s="3" t="s">
        <v>5724</v>
      </c>
      <c r="B3746" s="4">
        <v>41936</v>
      </c>
      <c r="C3746" s="12" t="str">
        <f t="shared" si="58"/>
        <v>2014/10</v>
      </c>
      <c r="D3746" s="4">
        <v>41936</v>
      </c>
      <c r="E3746" s="3" t="s">
        <v>41</v>
      </c>
      <c r="F3746" s="3" t="s">
        <v>1189</v>
      </c>
      <c r="G3746" s="3" t="s">
        <v>4903</v>
      </c>
      <c r="H3746" s="5">
        <v>1185</v>
      </c>
      <c r="I3746" s="2">
        <v>3</v>
      </c>
      <c r="J3746" s="2">
        <v>0</v>
      </c>
      <c r="K3746" s="2">
        <v>0.37919999999999998</v>
      </c>
      <c r="L3746" s="18" t="str">
        <f>VLOOKUP(F3746,'BD customers'!$1:$1048576,2,FALSE)</f>
        <v>Arthur Prichep</v>
      </c>
      <c r="M3746" s="2">
        <f>MATCH(orders[[#This Row],[Product ID]],'BD product'!A:A,0)</f>
        <v>1434</v>
      </c>
      <c r="N3746" s="2" t="str" cm="1">
        <f t="array" ref="N3746">INDEX('BD product'!A:D,M3746,2)</f>
        <v>Office Supplies</v>
      </c>
    </row>
    <row r="3747" spans="1:14" x14ac:dyDescent="0.3">
      <c r="A3747" s="3" t="s">
        <v>5725</v>
      </c>
      <c r="B3747" s="4">
        <v>42636</v>
      </c>
      <c r="C3747" s="12" t="str">
        <f t="shared" si="58"/>
        <v>2016/09</v>
      </c>
      <c r="D3747" s="4">
        <v>42641</v>
      </c>
      <c r="E3747" s="3" t="s">
        <v>11</v>
      </c>
      <c r="F3747" s="3" t="s">
        <v>1012</v>
      </c>
      <c r="G3747" s="3" t="s">
        <v>1622</v>
      </c>
      <c r="H3747" s="5">
        <v>11825</v>
      </c>
      <c r="I3747" s="2">
        <v>5</v>
      </c>
      <c r="J3747" s="2">
        <v>0</v>
      </c>
      <c r="K3747" s="2">
        <v>34.292499999999997</v>
      </c>
      <c r="L3747" s="18" t="str">
        <f>VLOOKUP(F3747,'BD customers'!$1:$1048576,2,FALSE)</f>
        <v>Russell Applegate</v>
      </c>
      <c r="M3747" s="2">
        <f>MATCH(orders[[#This Row],[Product ID]],'BD product'!A:A,0)</f>
        <v>394</v>
      </c>
      <c r="N3747" s="2" t="str" cm="1">
        <f t="array" ref="N3747">INDEX('BD product'!A:D,M3747,2)</f>
        <v>Office Supplies</v>
      </c>
    </row>
    <row r="3748" spans="1:14" x14ac:dyDescent="0.3">
      <c r="A3748" s="3" t="s">
        <v>5725</v>
      </c>
      <c r="B3748" s="4">
        <v>42636</v>
      </c>
      <c r="C3748" s="12" t="str">
        <f t="shared" si="58"/>
        <v>2016/09</v>
      </c>
      <c r="D3748" s="4">
        <v>42641</v>
      </c>
      <c r="E3748" s="3" t="s">
        <v>11</v>
      </c>
      <c r="F3748" s="3" t="s">
        <v>1012</v>
      </c>
      <c r="G3748" s="3" t="s">
        <v>4187</v>
      </c>
      <c r="H3748" s="5">
        <v>36897</v>
      </c>
      <c r="I3748" s="2">
        <v>3</v>
      </c>
      <c r="J3748" s="2">
        <v>0</v>
      </c>
      <c r="K3748" s="2">
        <v>81.173400000000001</v>
      </c>
      <c r="L3748" s="18" t="str">
        <f>VLOOKUP(F3748,'BD customers'!$1:$1048576,2,FALSE)</f>
        <v>Russell Applegate</v>
      </c>
      <c r="M3748" s="2">
        <f>MATCH(orders[[#This Row],[Product ID]],'BD product'!A:A,0)</f>
        <v>1267</v>
      </c>
      <c r="N3748" s="2" t="str" cm="1">
        <f t="array" ref="N3748">INDEX('BD product'!A:D,M3748,2)</f>
        <v>Furniture</v>
      </c>
    </row>
    <row r="3749" spans="1:14" x14ac:dyDescent="0.3">
      <c r="A3749" s="3" t="s">
        <v>5726</v>
      </c>
      <c r="B3749" s="4">
        <v>42974</v>
      </c>
      <c r="C3749" s="12" t="str">
        <f t="shared" si="58"/>
        <v>2017/08</v>
      </c>
      <c r="D3749" s="4">
        <v>42976</v>
      </c>
      <c r="E3749" s="3" t="s">
        <v>11</v>
      </c>
      <c r="F3749" s="3" t="s">
        <v>696</v>
      </c>
      <c r="G3749" s="3" t="s">
        <v>3576</v>
      </c>
      <c r="H3749" s="5">
        <v>19846</v>
      </c>
      <c r="I3749" s="2">
        <v>2</v>
      </c>
      <c r="J3749" s="2">
        <v>0</v>
      </c>
      <c r="K3749" s="2">
        <v>0.99229999999999996</v>
      </c>
      <c r="L3749" s="18" t="str">
        <f>VLOOKUP(F3749,'BD customers'!$1:$1048576,2,FALSE)</f>
        <v>Dan Reichenbach</v>
      </c>
      <c r="M3749" s="2">
        <f>MATCH(orders[[#This Row],[Product ID]],'BD product'!A:A,0)</f>
        <v>1073</v>
      </c>
      <c r="N3749" s="2" t="str" cm="1">
        <f t="array" ref="N3749">INDEX('BD product'!A:D,M3749,2)</f>
        <v>Furniture</v>
      </c>
    </row>
    <row r="3750" spans="1:14" x14ac:dyDescent="0.3">
      <c r="A3750" s="3" t="s">
        <v>5726</v>
      </c>
      <c r="B3750" s="4">
        <v>42974</v>
      </c>
      <c r="C3750" s="12" t="str">
        <f t="shared" si="58"/>
        <v>2017/08</v>
      </c>
      <c r="D3750" s="4">
        <v>42976</v>
      </c>
      <c r="E3750" s="3" t="s">
        <v>11</v>
      </c>
      <c r="F3750" s="3" t="s">
        <v>696</v>
      </c>
      <c r="G3750" s="3" t="s">
        <v>4883</v>
      </c>
      <c r="H3750" s="5">
        <v>32192</v>
      </c>
      <c r="I3750" s="2">
        <v>4</v>
      </c>
      <c r="J3750" s="2">
        <v>0</v>
      </c>
      <c r="K3750" s="2">
        <v>9.6576000000000004</v>
      </c>
      <c r="L3750" s="18" t="str">
        <f>VLOOKUP(F3750,'BD customers'!$1:$1048576,2,FALSE)</f>
        <v>Dan Reichenbach</v>
      </c>
      <c r="M3750" s="2">
        <f>MATCH(orders[[#This Row],[Product ID]],'BD product'!A:A,0)</f>
        <v>1431</v>
      </c>
      <c r="N3750" s="2" t="str" cm="1">
        <f t="array" ref="N3750">INDEX('BD product'!A:D,M3750,2)</f>
        <v>Office Supplies</v>
      </c>
    </row>
    <row r="3751" spans="1:14" x14ac:dyDescent="0.3">
      <c r="A3751" s="3" t="s">
        <v>5726</v>
      </c>
      <c r="B3751" s="4">
        <v>42974</v>
      </c>
      <c r="C3751" s="12" t="str">
        <f t="shared" si="58"/>
        <v>2017/08</v>
      </c>
      <c r="D3751" s="4">
        <v>42976</v>
      </c>
      <c r="E3751" s="3" t="s">
        <v>11</v>
      </c>
      <c r="F3751" s="3" t="s">
        <v>696</v>
      </c>
      <c r="G3751" s="3" t="s">
        <v>5683</v>
      </c>
      <c r="H3751" s="5">
        <v>879984</v>
      </c>
      <c r="I3751" s="2">
        <v>2</v>
      </c>
      <c r="J3751" s="2">
        <v>2</v>
      </c>
      <c r="K3751" s="2">
        <v>32.999400000000001</v>
      </c>
      <c r="L3751" s="18" t="str">
        <f>VLOOKUP(F3751,'BD customers'!$1:$1048576,2,FALSE)</f>
        <v>Dan Reichenbach</v>
      </c>
      <c r="M3751" s="2">
        <f>MATCH(orders[[#This Row],[Product ID]],'BD product'!A:A,0)</f>
        <v>1574</v>
      </c>
      <c r="N3751" s="2" t="str" cm="1">
        <f t="array" ref="N3751">INDEX('BD product'!A:D,M3751,2)</f>
        <v>Technology</v>
      </c>
    </row>
    <row r="3752" spans="1:14" x14ac:dyDescent="0.3">
      <c r="A3752" s="3" t="s">
        <v>5726</v>
      </c>
      <c r="B3752" s="4">
        <v>42974</v>
      </c>
      <c r="C3752" s="12" t="str">
        <f t="shared" si="58"/>
        <v>2017/08</v>
      </c>
      <c r="D3752" s="4">
        <v>42976</v>
      </c>
      <c r="E3752" s="3" t="s">
        <v>11</v>
      </c>
      <c r="F3752" s="3" t="s">
        <v>696</v>
      </c>
      <c r="G3752" s="3" t="s">
        <v>2509</v>
      </c>
      <c r="H3752" s="5">
        <v>284</v>
      </c>
      <c r="I3752" s="2">
        <v>5</v>
      </c>
      <c r="J3752" s="2">
        <v>0</v>
      </c>
      <c r="K3752" s="2">
        <v>0.8236</v>
      </c>
      <c r="L3752" s="18" t="str">
        <f>VLOOKUP(F3752,'BD customers'!$1:$1048576,2,FALSE)</f>
        <v>Dan Reichenbach</v>
      </c>
      <c r="M3752" s="2">
        <f>MATCH(orders[[#This Row],[Product ID]],'BD product'!A:A,0)</f>
        <v>677</v>
      </c>
      <c r="N3752" s="2" t="str" cm="1">
        <f t="array" ref="N3752">INDEX('BD product'!A:D,M3752,2)</f>
        <v>Office Supplies</v>
      </c>
    </row>
    <row r="3753" spans="1:14" x14ac:dyDescent="0.3">
      <c r="A3753" s="3" t="s">
        <v>5726</v>
      </c>
      <c r="B3753" s="4">
        <v>42974</v>
      </c>
      <c r="C3753" s="12" t="str">
        <f t="shared" si="58"/>
        <v>2017/08</v>
      </c>
      <c r="D3753" s="4">
        <v>42976</v>
      </c>
      <c r="E3753" s="3" t="s">
        <v>11</v>
      </c>
      <c r="F3753" s="3" t="s">
        <v>696</v>
      </c>
      <c r="G3753" s="3" t="s">
        <v>1541</v>
      </c>
      <c r="H3753" s="5">
        <v>23028</v>
      </c>
      <c r="I3753" s="2">
        <v>3</v>
      </c>
      <c r="J3753" s="2">
        <v>2</v>
      </c>
      <c r="K3753" s="2">
        <v>2.3028</v>
      </c>
      <c r="L3753" s="18" t="str">
        <f>VLOOKUP(F3753,'BD customers'!$1:$1048576,2,FALSE)</f>
        <v>Dan Reichenbach</v>
      </c>
      <c r="M3753" s="2">
        <f>MATCH(orders[[#This Row],[Product ID]],'BD product'!A:A,0)</f>
        <v>372</v>
      </c>
      <c r="N3753" s="2" t="str" cm="1">
        <f t="array" ref="N3753">INDEX('BD product'!A:D,M3753,2)</f>
        <v>Furniture</v>
      </c>
    </row>
    <row r="3754" spans="1:14" x14ac:dyDescent="0.3">
      <c r="A3754" s="3" t="s">
        <v>5726</v>
      </c>
      <c r="B3754" s="4">
        <v>42974</v>
      </c>
      <c r="C3754" s="12" t="str">
        <f t="shared" si="58"/>
        <v>2017/08</v>
      </c>
      <c r="D3754" s="4">
        <v>42976</v>
      </c>
      <c r="E3754" s="3" t="s">
        <v>11</v>
      </c>
      <c r="F3754" s="3" t="s">
        <v>696</v>
      </c>
      <c r="G3754" s="3" t="s">
        <v>3317</v>
      </c>
      <c r="H3754" s="5">
        <v>11628</v>
      </c>
      <c r="I3754" s="2">
        <v>3</v>
      </c>
      <c r="J3754" s="2">
        <v>0</v>
      </c>
      <c r="K3754" s="2">
        <v>56.977200000000003</v>
      </c>
      <c r="L3754" s="18" t="str">
        <f>VLOOKUP(F3754,'BD customers'!$1:$1048576,2,FALSE)</f>
        <v>Dan Reichenbach</v>
      </c>
      <c r="M3754" s="2">
        <f>MATCH(orders[[#This Row],[Product ID]],'BD product'!A:A,0)</f>
        <v>970</v>
      </c>
      <c r="N3754" s="2" t="str" cm="1">
        <f t="array" ref="N3754">INDEX('BD product'!A:D,M3754,2)</f>
        <v>Office Supplies</v>
      </c>
    </row>
    <row r="3755" spans="1:14" x14ac:dyDescent="0.3">
      <c r="A3755" s="3" t="s">
        <v>5726</v>
      </c>
      <c r="B3755" s="4">
        <v>42974</v>
      </c>
      <c r="C3755" s="12" t="str">
        <f t="shared" si="58"/>
        <v>2017/08</v>
      </c>
      <c r="D3755" s="4">
        <v>42976</v>
      </c>
      <c r="E3755" s="3" t="s">
        <v>11</v>
      </c>
      <c r="F3755" s="3" t="s">
        <v>696</v>
      </c>
      <c r="G3755" s="3" t="s">
        <v>569</v>
      </c>
      <c r="H3755" s="5">
        <v>841568</v>
      </c>
      <c r="I3755" s="2">
        <v>2</v>
      </c>
      <c r="J3755" s="2">
        <v>2</v>
      </c>
      <c r="K3755" s="2">
        <v>294.54880000000003</v>
      </c>
      <c r="L3755" s="18" t="str">
        <f>VLOOKUP(F3755,'BD customers'!$1:$1048576,2,FALSE)</f>
        <v>Dan Reichenbach</v>
      </c>
      <c r="M3755" s="2">
        <f>MATCH(orders[[#This Row],[Product ID]],'BD product'!A:A,0)</f>
        <v>117</v>
      </c>
      <c r="N3755" s="2" t="str" cm="1">
        <f t="array" ref="N3755">INDEX('BD product'!A:D,M3755,2)</f>
        <v>Office Supplies</v>
      </c>
    </row>
    <row r="3756" spans="1:14" x14ac:dyDescent="0.3">
      <c r="A3756" s="3" t="s">
        <v>5726</v>
      </c>
      <c r="B3756" s="4">
        <v>42974</v>
      </c>
      <c r="C3756" s="12" t="str">
        <f t="shared" si="58"/>
        <v>2017/08</v>
      </c>
      <c r="D3756" s="4">
        <v>42976</v>
      </c>
      <c r="E3756" s="3" t="s">
        <v>11</v>
      </c>
      <c r="F3756" s="3" t="s">
        <v>696</v>
      </c>
      <c r="G3756" s="3" t="s">
        <v>3506</v>
      </c>
      <c r="H3756" s="5">
        <v>3549</v>
      </c>
      <c r="I3756" s="2">
        <v>5</v>
      </c>
      <c r="J3756" s="2">
        <v>0</v>
      </c>
      <c r="K3756" s="2">
        <v>1.7745</v>
      </c>
      <c r="L3756" s="18" t="str">
        <f>VLOOKUP(F3756,'BD customers'!$1:$1048576,2,FALSE)</f>
        <v>Dan Reichenbach</v>
      </c>
      <c r="M3756" s="2">
        <f>MATCH(orders[[#This Row],[Product ID]],'BD product'!A:A,0)</f>
        <v>1045</v>
      </c>
      <c r="N3756" s="2" t="str" cm="1">
        <f t="array" ref="N3756">INDEX('BD product'!A:D,M3756,2)</f>
        <v>Office Supplies</v>
      </c>
    </row>
    <row r="3757" spans="1:14" x14ac:dyDescent="0.3">
      <c r="A3757" s="3" t="s">
        <v>5727</v>
      </c>
      <c r="B3757" s="4">
        <v>42432</v>
      </c>
      <c r="C3757" s="12" t="str">
        <f t="shared" si="58"/>
        <v>2016/03</v>
      </c>
      <c r="D3757" s="4">
        <v>42435</v>
      </c>
      <c r="E3757" s="3" t="s">
        <v>64</v>
      </c>
      <c r="F3757" s="3" t="s">
        <v>5201</v>
      </c>
      <c r="G3757" s="3" t="s">
        <v>2950</v>
      </c>
      <c r="H3757" s="5">
        <v>42784</v>
      </c>
      <c r="I3757" s="2">
        <v>7</v>
      </c>
      <c r="J3757" s="2">
        <v>2</v>
      </c>
      <c r="K3757" s="2">
        <v>15.5092</v>
      </c>
      <c r="L3757" s="18" t="str">
        <f>VLOOKUP(F3757,'BD customers'!$1:$1048576,2,FALSE)</f>
        <v>Jason Gross</v>
      </c>
      <c r="M3757" s="2">
        <f>MATCH(orders[[#This Row],[Product ID]],'BD product'!A:A,0)</f>
        <v>829</v>
      </c>
      <c r="N3757" s="2" t="str" cm="1">
        <f t="array" ref="N3757">INDEX('BD product'!A:D,M3757,2)</f>
        <v>Office Supplies</v>
      </c>
    </row>
    <row r="3758" spans="1:14" x14ac:dyDescent="0.3">
      <c r="A3758" s="3" t="s">
        <v>5727</v>
      </c>
      <c r="B3758" s="4">
        <v>42432</v>
      </c>
      <c r="C3758" s="12" t="str">
        <f t="shared" si="58"/>
        <v>2016/03</v>
      </c>
      <c r="D3758" s="4">
        <v>42435</v>
      </c>
      <c r="E3758" s="3" t="s">
        <v>64</v>
      </c>
      <c r="F3758" s="3" t="s">
        <v>5201</v>
      </c>
      <c r="G3758" s="3" t="s">
        <v>5728</v>
      </c>
      <c r="H3758" s="5">
        <v>56343</v>
      </c>
      <c r="I3758" s="2">
        <v>5</v>
      </c>
      <c r="J3758" s="2">
        <v>3</v>
      </c>
      <c r="K3758" s="2">
        <v>-5.6342999999999996</v>
      </c>
      <c r="L3758" s="18" t="str">
        <f>VLOOKUP(F3758,'BD customers'!$1:$1048576,2,FALSE)</f>
        <v>Jason Gross</v>
      </c>
      <c r="M3758" s="2">
        <f>MATCH(orders[[#This Row],[Product ID]],'BD product'!A:A,0)</f>
        <v>1580</v>
      </c>
      <c r="N3758" s="2" t="str" cm="1">
        <f t="array" ref="N3758">INDEX('BD product'!A:D,M3758,2)</f>
        <v>Furniture</v>
      </c>
    </row>
    <row r="3759" spans="1:14" x14ac:dyDescent="0.3">
      <c r="A3759" s="3" t="s">
        <v>5730</v>
      </c>
      <c r="B3759" s="4">
        <v>42429</v>
      </c>
      <c r="C3759" s="12" t="str">
        <f t="shared" si="58"/>
        <v>2016/02</v>
      </c>
      <c r="D3759" s="4">
        <v>42433</v>
      </c>
      <c r="E3759" s="3" t="s">
        <v>21</v>
      </c>
      <c r="F3759" s="3" t="s">
        <v>506</v>
      </c>
      <c r="G3759" s="3" t="s">
        <v>5261</v>
      </c>
      <c r="H3759" s="5">
        <v>111104</v>
      </c>
      <c r="I3759" s="2">
        <v>7</v>
      </c>
      <c r="J3759" s="2">
        <v>2</v>
      </c>
      <c r="K3759" s="2">
        <v>8.3328000000000007</v>
      </c>
      <c r="L3759" s="18" t="str">
        <f>VLOOKUP(F3759,'BD customers'!$1:$1048576,2,FALSE)</f>
        <v>Lena Cacioppo</v>
      </c>
      <c r="M3759" s="2">
        <f>MATCH(orders[[#This Row],[Product ID]],'BD product'!A:A,0)</f>
        <v>1502</v>
      </c>
      <c r="N3759" s="2" t="str" cm="1">
        <f t="array" ref="N3759">INDEX('BD product'!A:D,M3759,2)</f>
        <v>Office Supplies</v>
      </c>
    </row>
    <row r="3760" spans="1:14" x14ac:dyDescent="0.3">
      <c r="A3760" s="3" t="s">
        <v>5731</v>
      </c>
      <c r="B3760" s="4">
        <v>42265</v>
      </c>
      <c r="C3760" s="12" t="str">
        <f t="shared" si="58"/>
        <v>2015/09</v>
      </c>
      <c r="D3760" s="4">
        <v>42270</v>
      </c>
      <c r="E3760" s="3" t="s">
        <v>21</v>
      </c>
      <c r="F3760" s="3" t="s">
        <v>2611</v>
      </c>
      <c r="G3760" s="3" t="s">
        <v>1068</v>
      </c>
      <c r="H3760" s="5">
        <v>1168</v>
      </c>
      <c r="I3760" s="2">
        <v>2</v>
      </c>
      <c r="J3760" s="2">
        <v>0</v>
      </c>
      <c r="K3760" s="2">
        <v>5.4896000000000003</v>
      </c>
      <c r="L3760" s="18" t="str">
        <f>VLOOKUP(F3760,'BD customers'!$1:$1048576,2,FALSE)</f>
        <v>George Bell</v>
      </c>
      <c r="M3760" s="2">
        <f>MATCH(orders[[#This Row],[Product ID]],'BD product'!A:A,0)</f>
        <v>243</v>
      </c>
      <c r="N3760" s="2" t="str" cm="1">
        <f t="array" ref="N3760">INDEX('BD product'!A:D,M3760,2)</f>
        <v>Office Supplies</v>
      </c>
    </row>
    <row r="3761" spans="1:14" x14ac:dyDescent="0.3">
      <c r="A3761" s="3" t="s">
        <v>5731</v>
      </c>
      <c r="B3761" s="4">
        <v>42265</v>
      </c>
      <c r="C3761" s="12" t="str">
        <f t="shared" si="58"/>
        <v>2015/09</v>
      </c>
      <c r="D3761" s="4">
        <v>42270</v>
      </c>
      <c r="E3761" s="3" t="s">
        <v>21</v>
      </c>
      <c r="F3761" s="3" t="s">
        <v>2611</v>
      </c>
      <c r="G3761" s="3" t="s">
        <v>5660</v>
      </c>
      <c r="H3761" s="5">
        <v>169</v>
      </c>
      <c r="I3761" s="2">
        <v>2</v>
      </c>
      <c r="J3761" s="2">
        <v>0</v>
      </c>
      <c r="K3761" s="2">
        <v>5.0700000000000002E-2</v>
      </c>
      <c r="L3761" s="18" t="str">
        <f>VLOOKUP(F3761,'BD customers'!$1:$1048576,2,FALSE)</f>
        <v>George Bell</v>
      </c>
      <c r="M3761" s="2">
        <f>MATCH(orders[[#This Row],[Product ID]],'BD product'!A:A,0)</f>
        <v>1568</v>
      </c>
      <c r="N3761" s="2" t="str" cm="1">
        <f t="array" ref="N3761">INDEX('BD product'!A:D,M3761,2)</f>
        <v>Office Supplies</v>
      </c>
    </row>
    <row r="3762" spans="1:14" x14ac:dyDescent="0.3">
      <c r="A3762" s="3" t="s">
        <v>5731</v>
      </c>
      <c r="B3762" s="4">
        <v>42265</v>
      </c>
      <c r="C3762" s="12" t="str">
        <f t="shared" si="58"/>
        <v>2015/09</v>
      </c>
      <c r="D3762" s="4">
        <v>42270</v>
      </c>
      <c r="E3762" s="3" t="s">
        <v>21</v>
      </c>
      <c r="F3762" s="3" t="s">
        <v>2611</v>
      </c>
      <c r="G3762" s="3" t="s">
        <v>3692</v>
      </c>
      <c r="H3762" s="5">
        <v>244</v>
      </c>
      <c r="I3762" s="2">
        <v>2</v>
      </c>
      <c r="J3762" s="2">
        <v>0</v>
      </c>
      <c r="K3762" s="2">
        <v>1.0247999999999999</v>
      </c>
      <c r="L3762" s="18" t="str">
        <f>VLOOKUP(F3762,'BD customers'!$1:$1048576,2,FALSE)</f>
        <v>George Bell</v>
      </c>
      <c r="M3762" s="2">
        <f>MATCH(orders[[#This Row],[Product ID]],'BD product'!A:A,0)</f>
        <v>1124</v>
      </c>
      <c r="N3762" s="2" t="str" cm="1">
        <f t="array" ref="N3762">INDEX('BD product'!A:D,M3762,2)</f>
        <v>Furniture</v>
      </c>
    </row>
    <row r="3763" spans="1:14" x14ac:dyDescent="0.3">
      <c r="A3763" s="3" t="s">
        <v>5732</v>
      </c>
      <c r="B3763" s="4">
        <v>42867</v>
      </c>
      <c r="C3763" s="12" t="str">
        <f t="shared" si="58"/>
        <v>2017/05</v>
      </c>
      <c r="D3763" s="4">
        <v>42872</v>
      </c>
      <c r="E3763" s="3" t="s">
        <v>21</v>
      </c>
      <c r="F3763" s="3" t="s">
        <v>1996</v>
      </c>
      <c r="G3763" s="3" t="s">
        <v>759</v>
      </c>
      <c r="H3763" s="5">
        <v>876</v>
      </c>
      <c r="I3763" s="2">
        <v>5</v>
      </c>
      <c r="J3763" s="2">
        <v>0</v>
      </c>
      <c r="K3763" s="2">
        <v>4.2047999999999996</v>
      </c>
      <c r="L3763" s="18" t="str">
        <f>VLOOKUP(F3763,'BD customers'!$1:$1048576,2,FALSE)</f>
        <v>Chloris Kastensmidt</v>
      </c>
      <c r="M3763" s="2">
        <f>MATCH(orders[[#This Row],[Product ID]],'BD product'!A:A,0)</f>
        <v>163</v>
      </c>
      <c r="N3763" s="2" t="str" cm="1">
        <f t="array" ref="N3763">INDEX('BD product'!A:D,M3763,2)</f>
        <v>Office Supplies</v>
      </c>
    </row>
    <row r="3764" spans="1:14" x14ac:dyDescent="0.3">
      <c r="A3764" s="3" t="s">
        <v>5733</v>
      </c>
      <c r="B3764" s="4">
        <v>42595</v>
      </c>
      <c r="C3764" s="12" t="str">
        <f t="shared" si="58"/>
        <v>2016/08</v>
      </c>
      <c r="D3764" s="4">
        <v>42600</v>
      </c>
      <c r="E3764" s="3" t="s">
        <v>11</v>
      </c>
      <c r="F3764" s="3" t="s">
        <v>1459</v>
      </c>
      <c r="G3764" s="3" t="s">
        <v>1744</v>
      </c>
      <c r="H3764" s="5">
        <v>24196</v>
      </c>
      <c r="I3764" s="2">
        <v>2</v>
      </c>
      <c r="J3764" s="2">
        <v>0</v>
      </c>
      <c r="K3764" s="2">
        <v>2.4196</v>
      </c>
      <c r="L3764" s="18" t="str">
        <f>VLOOKUP(F3764,'BD customers'!$1:$1048576,2,FALSE)</f>
        <v>Theresa Swint</v>
      </c>
      <c r="M3764" s="2">
        <f>MATCH(orders[[#This Row],[Product ID]],'BD product'!A:A,0)</f>
        <v>432</v>
      </c>
      <c r="N3764" s="2" t="str" cm="1">
        <f t="array" ref="N3764">INDEX('BD product'!A:D,M3764,2)</f>
        <v>Furniture</v>
      </c>
    </row>
    <row r="3765" spans="1:14" x14ac:dyDescent="0.3">
      <c r="A3765" s="3" t="s">
        <v>5733</v>
      </c>
      <c r="B3765" s="4">
        <v>42595</v>
      </c>
      <c r="C3765" s="12" t="str">
        <f t="shared" si="58"/>
        <v>2016/08</v>
      </c>
      <c r="D3765" s="4">
        <v>42600</v>
      </c>
      <c r="E3765" s="3" t="s">
        <v>11</v>
      </c>
      <c r="F3765" s="3" t="s">
        <v>1459</v>
      </c>
      <c r="G3765" s="3" t="s">
        <v>2867</v>
      </c>
      <c r="H3765" s="5">
        <v>852</v>
      </c>
      <c r="I3765" s="2">
        <v>3</v>
      </c>
      <c r="J3765" s="2">
        <v>0</v>
      </c>
      <c r="K3765" s="2">
        <v>4.1748000000000003</v>
      </c>
      <c r="L3765" s="18" t="str">
        <f>VLOOKUP(F3765,'BD customers'!$1:$1048576,2,FALSE)</f>
        <v>Theresa Swint</v>
      </c>
      <c r="M3765" s="2">
        <f>MATCH(orders[[#This Row],[Product ID]],'BD product'!A:A,0)</f>
        <v>800</v>
      </c>
      <c r="N3765" s="2" t="str" cm="1">
        <f t="array" ref="N3765">INDEX('BD product'!A:D,M3765,2)</f>
        <v>Office Supplies</v>
      </c>
    </row>
    <row r="3766" spans="1:14" x14ac:dyDescent="0.3">
      <c r="A3766" s="3" t="s">
        <v>5734</v>
      </c>
      <c r="B3766" s="4">
        <v>42791</v>
      </c>
      <c r="C3766" s="12" t="str">
        <f t="shared" si="58"/>
        <v>2017/02</v>
      </c>
      <c r="D3766" s="4">
        <v>42796</v>
      </c>
      <c r="E3766" s="3" t="s">
        <v>21</v>
      </c>
      <c r="F3766" s="3" t="s">
        <v>4918</v>
      </c>
      <c r="G3766" s="3" t="s">
        <v>496</v>
      </c>
      <c r="H3766" s="5">
        <v>1788</v>
      </c>
      <c r="I3766" s="2">
        <v>3</v>
      </c>
      <c r="J3766" s="2">
        <v>8</v>
      </c>
      <c r="K3766" s="2">
        <v>-3.0396000000000001</v>
      </c>
      <c r="L3766" s="18" t="str">
        <f>VLOOKUP(F3766,'BD customers'!$1:$1048576,2,FALSE)</f>
        <v>Michelle Huthwaite</v>
      </c>
      <c r="M3766" s="2">
        <f>MATCH(orders[[#This Row],[Product ID]],'BD product'!A:A,0)</f>
        <v>100</v>
      </c>
      <c r="N3766" s="2" t="str" cm="1">
        <f t="array" ref="N3766">INDEX('BD product'!A:D,M3766,2)</f>
        <v>Office Supplies</v>
      </c>
    </row>
    <row r="3767" spans="1:14" x14ac:dyDescent="0.3">
      <c r="A3767" s="3" t="s">
        <v>5735</v>
      </c>
      <c r="B3767" s="4">
        <v>42450</v>
      </c>
      <c r="C3767" s="12" t="str">
        <f t="shared" si="58"/>
        <v>2016/03</v>
      </c>
      <c r="D3767" s="4">
        <v>42454</v>
      </c>
      <c r="E3767" s="3" t="s">
        <v>21</v>
      </c>
      <c r="F3767" s="3" t="s">
        <v>5133</v>
      </c>
      <c r="G3767" s="3" t="s">
        <v>3809</v>
      </c>
      <c r="H3767" s="5">
        <v>99372</v>
      </c>
      <c r="I3767" s="2">
        <v>2</v>
      </c>
      <c r="J3767" s="2">
        <v>3</v>
      </c>
      <c r="K3767" s="2">
        <v>-1.4196</v>
      </c>
      <c r="L3767" s="18" t="str">
        <f>VLOOKUP(F3767,'BD customers'!$1:$1048576,2,FALSE)</f>
        <v>Dario Medina</v>
      </c>
      <c r="M3767" s="2">
        <f>MATCH(orders[[#This Row],[Product ID]],'BD product'!A:A,0)</f>
        <v>1171</v>
      </c>
      <c r="N3767" s="2" t="str" cm="1">
        <f t="array" ref="N3767">INDEX('BD product'!A:D,M3767,2)</f>
        <v>Furniture</v>
      </c>
    </row>
    <row r="3768" spans="1:14" x14ac:dyDescent="0.3">
      <c r="A3768" s="3" t="s">
        <v>5735</v>
      </c>
      <c r="B3768" s="4">
        <v>42450</v>
      </c>
      <c r="C3768" s="12" t="str">
        <f t="shared" si="58"/>
        <v>2016/03</v>
      </c>
      <c r="D3768" s="4">
        <v>42454</v>
      </c>
      <c r="E3768" s="3" t="s">
        <v>21</v>
      </c>
      <c r="F3768" s="3" t="s">
        <v>5133</v>
      </c>
      <c r="G3768" s="3" t="s">
        <v>311</v>
      </c>
      <c r="H3768" s="5">
        <v>1344</v>
      </c>
      <c r="I3768" s="2">
        <v>1</v>
      </c>
      <c r="J3768" s="2">
        <v>2</v>
      </c>
      <c r="K3768" s="2">
        <v>5.04E-2</v>
      </c>
      <c r="L3768" s="18" t="str">
        <f>VLOOKUP(F3768,'BD customers'!$1:$1048576,2,FALSE)</f>
        <v>Dario Medina</v>
      </c>
      <c r="M3768" s="2">
        <f>MATCH(orders[[#This Row],[Product ID]],'BD product'!A:A,0)</f>
        <v>61</v>
      </c>
      <c r="N3768" s="2" t="str" cm="1">
        <f t="array" ref="N3768">INDEX('BD product'!A:D,M3768,2)</f>
        <v>Office Supplies</v>
      </c>
    </row>
    <row r="3769" spans="1:14" x14ac:dyDescent="0.3">
      <c r="A3769" s="3" t="s">
        <v>5736</v>
      </c>
      <c r="B3769" s="4">
        <v>42346</v>
      </c>
      <c r="C3769" s="12" t="str">
        <f t="shared" si="58"/>
        <v>2015/12</v>
      </c>
      <c r="D3769" s="4">
        <v>42348</v>
      </c>
      <c r="E3769" s="3" t="s">
        <v>11</v>
      </c>
      <c r="F3769" s="3" t="s">
        <v>1412</v>
      </c>
      <c r="G3769" s="3" t="s">
        <v>805</v>
      </c>
      <c r="H3769" s="5">
        <v>11996</v>
      </c>
      <c r="I3769" s="2">
        <v>5</v>
      </c>
      <c r="J3769" s="2">
        <v>2</v>
      </c>
      <c r="K3769" s="2">
        <v>1.1996</v>
      </c>
      <c r="L3769" s="18" t="str">
        <f>VLOOKUP(F3769,'BD customers'!$1:$1048576,2,FALSE)</f>
        <v>Joel Jenkins</v>
      </c>
      <c r="M3769" s="2">
        <f>MATCH(orders[[#This Row],[Product ID]],'BD product'!A:A,0)</f>
        <v>175</v>
      </c>
      <c r="N3769" s="2" t="str" cm="1">
        <f t="array" ref="N3769">INDEX('BD product'!A:D,M3769,2)</f>
        <v>Technology</v>
      </c>
    </row>
    <row r="3770" spans="1:14" x14ac:dyDescent="0.3">
      <c r="A3770" s="3" t="s">
        <v>5737</v>
      </c>
      <c r="B3770" s="4">
        <v>41989</v>
      </c>
      <c r="C3770" s="12" t="str">
        <f t="shared" si="58"/>
        <v>2014/12</v>
      </c>
      <c r="D3770" s="4">
        <v>41993</v>
      </c>
      <c r="E3770" s="3" t="s">
        <v>11</v>
      </c>
      <c r="F3770" s="3" t="s">
        <v>127</v>
      </c>
      <c r="G3770" s="3" t="s">
        <v>3767</v>
      </c>
      <c r="H3770" s="5">
        <v>1013832</v>
      </c>
      <c r="I3770" s="2">
        <v>9</v>
      </c>
      <c r="J3770" s="2">
        <v>2</v>
      </c>
      <c r="K3770" s="2">
        <v>101.3832</v>
      </c>
      <c r="L3770" s="18" t="str">
        <f>VLOOKUP(F3770,'BD customers'!$1:$1048576,2,FALSE)</f>
        <v>Ken Black</v>
      </c>
      <c r="M3770" s="2">
        <f>MATCH(orders[[#This Row],[Product ID]],'BD product'!A:A,0)</f>
        <v>1155</v>
      </c>
      <c r="N3770" s="2" t="str" cm="1">
        <f t="array" ref="N3770">INDEX('BD product'!A:D,M3770,2)</f>
        <v>Furniture</v>
      </c>
    </row>
    <row r="3771" spans="1:14" x14ac:dyDescent="0.3">
      <c r="A3771" s="3" t="s">
        <v>5737</v>
      </c>
      <c r="B3771" s="4">
        <v>41989</v>
      </c>
      <c r="C3771" s="12" t="str">
        <f t="shared" si="58"/>
        <v>2014/12</v>
      </c>
      <c r="D3771" s="4">
        <v>41993</v>
      </c>
      <c r="E3771" s="3" t="s">
        <v>11</v>
      </c>
      <c r="F3771" s="3" t="s">
        <v>127</v>
      </c>
      <c r="G3771" s="3" t="s">
        <v>1331</v>
      </c>
      <c r="H3771" s="5">
        <v>1984</v>
      </c>
      <c r="I3771" s="2">
        <v>2</v>
      </c>
      <c r="J3771" s="2">
        <v>2</v>
      </c>
      <c r="K3771" s="2">
        <v>0.66959999999999997</v>
      </c>
      <c r="L3771" s="18" t="str">
        <f>VLOOKUP(F3771,'BD customers'!$1:$1048576,2,FALSE)</f>
        <v>Ken Black</v>
      </c>
      <c r="M3771" s="2">
        <f>MATCH(orders[[#This Row],[Product ID]],'BD product'!A:A,0)</f>
        <v>312</v>
      </c>
      <c r="N3771" s="2" t="str" cm="1">
        <f t="array" ref="N3771">INDEX('BD product'!A:D,M3771,2)</f>
        <v>Office Supplies</v>
      </c>
    </row>
    <row r="3772" spans="1:14" x14ac:dyDescent="0.3">
      <c r="A3772" s="3" t="s">
        <v>5738</v>
      </c>
      <c r="B3772" s="4">
        <v>42721</v>
      </c>
      <c r="C3772" s="12" t="str">
        <f t="shared" si="58"/>
        <v>2016/12</v>
      </c>
      <c r="D3772" s="4">
        <v>42725</v>
      </c>
      <c r="E3772" s="3" t="s">
        <v>21</v>
      </c>
      <c r="F3772" s="3" t="s">
        <v>1920</v>
      </c>
      <c r="G3772" s="3" t="s">
        <v>1947</v>
      </c>
      <c r="H3772" s="5">
        <v>200352</v>
      </c>
      <c r="I3772" s="2">
        <v>6</v>
      </c>
      <c r="J3772" s="2">
        <v>2</v>
      </c>
      <c r="K3772" s="2">
        <v>-32.557200000000002</v>
      </c>
      <c r="L3772" s="18" t="str">
        <f>VLOOKUP(F3772,'BD customers'!$1:$1048576,2,FALSE)</f>
        <v>Charles McCrossin</v>
      </c>
      <c r="M3772" s="2">
        <f>MATCH(orders[[#This Row],[Product ID]],'BD product'!A:A,0)</f>
        <v>491</v>
      </c>
      <c r="N3772" s="2" t="str" cm="1">
        <f t="array" ref="N3772">INDEX('BD product'!A:D,M3772,2)</f>
        <v>Furniture</v>
      </c>
    </row>
    <row r="3773" spans="1:14" x14ac:dyDescent="0.3">
      <c r="A3773" s="3" t="s">
        <v>5739</v>
      </c>
      <c r="B3773" s="4">
        <v>42502</v>
      </c>
      <c r="C3773" s="12" t="str">
        <f t="shared" si="58"/>
        <v>2016/05</v>
      </c>
      <c r="D3773" s="4">
        <v>42507</v>
      </c>
      <c r="E3773" s="3" t="s">
        <v>21</v>
      </c>
      <c r="F3773" s="3" t="s">
        <v>3666</v>
      </c>
      <c r="G3773" s="3" t="s">
        <v>1036</v>
      </c>
      <c r="H3773" s="5">
        <v>82368</v>
      </c>
      <c r="I3773" s="2">
        <v>2</v>
      </c>
      <c r="J3773" s="2">
        <v>2</v>
      </c>
      <c r="K3773" s="2">
        <v>-19.5624</v>
      </c>
      <c r="L3773" s="18" t="str">
        <f>VLOOKUP(F3773,'BD customers'!$1:$1048576,2,FALSE)</f>
        <v>Filia McAdams</v>
      </c>
      <c r="M3773" s="2">
        <f>MATCH(orders[[#This Row],[Product ID]],'BD product'!A:A,0)</f>
        <v>234</v>
      </c>
      <c r="N3773" s="2" t="str" cm="1">
        <f t="array" ref="N3773">INDEX('BD product'!A:D,M3773,2)</f>
        <v>Office Supplies</v>
      </c>
    </row>
    <row r="3774" spans="1:14" x14ac:dyDescent="0.3">
      <c r="A3774" s="3" t="s">
        <v>5740</v>
      </c>
      <c r="B3774" s="4">
        <v>41857</v>
      </c>
      <c r="C3774" s="12" t="str">
        <f t="shared" si="58"/>
        <v>2014/08</v>
      </c>
      <c r="D3774" s="4">
        <v>41862</v>
      </c>
      <c r="E3774" s="3" t="s">
        <v>11</v>
      </c>
      <c r="F3774" s="3" t="s">
        <v>1153</v>
      </c>
      <c r="G3774" s="3" t="s">
        <v>3177</v>
      </c>
      <c r="H3774" s="5">
        <v>6291</v>
      </c>
      <c r="I3774" s="2">
        <v>3</v>
      </c>
      <c r="J3774" s="2">
        <v>0</v>
      </c>
      <c r="K3774" s="2">
        <v>22.647600000000001</v>
      </c>
      <c r="L3774" s="18" t="str">
        <f>VLOOKUP(F3774,'BD customers'!$1:$1048576,2,FALSE)</f>
        <v>Roland Fjeld</v>
      </c>
      <c r="M3774" s="2">
        <f>MATCH(orders[[#This Row],[Product ID]],'BD product'!A:A,0)</f>
        <v>919</v>
      </c>
      <c r="N3774" s="2" t="str" cm="1">
        <f t="array" ref="N3774">INDEX('BD product'!A:D,M3774,2)</f>
        <v>Technology</v>
      </c>
    </row>
    <row r="3775" spans="1:14" x14ac:dyDescent="0.3">
      <c r="A3775" s="3" t="s">
        <v>5741</v>
      </c>
      <c r="B3775" s="4">
        <v>41740</v>
      </c>
      <c r="C3775" s="12" t="str">
        <f t="shared" si="58"/>
        <v>2014/04</v>
      </c>
      <c r="D3775" s="4">
        <v>41742</v>
      </c>
      <c r="E3775" s="3" t="s">
        <v>11</v>
      </c>
      <c r="F3775" s="3" t="s">
        <v>2231</v>
      </c>
      <c r="G3775" s="3" t="s">
        <v>5742</v>
      </c>
      <c r="H3775" s="5">
        <v>6912</v>
      </c>
      <c r="I3775" s="2">
        <v>3</v>
      </c>
      <c r="J3775" s="2">
        <v>2</v>
      </c>
      <c r="K3775" s="2">
        <v>2.3328000000000002</v>
      </c>
      <c r="L3775" s="18" t="str">
        <f>VLOOKUP(F3775,'BD customers'!$1:$1048576,2,FALSE)</f>
        <v>Jay Kimmel</v>
      </c>
      <c r="M3775" s="2">
        <f>MATCH(orders[[#This Row],[Product ID]],'BD product'!A:A,0)</f>
        <v>1581</v>
      </c>
      <c r="N3775" s="2" t="str" cm="1">
        <f t="array" ref="N3775">INDEX('BD product'!A:D,M3775,2)</f>
        <v>Office Supplies</v>
      </c>
    </row>
    <row r="3776" spans="1:14" x14ac:dyDescent="0.3">
      <c r="A3776" s="3" t="s">
        <v>5741</v>
      </c>
      <c r="B3776" s="4">
        <v>41740</v>
      </c>
      <c r="C3776" s="12" t="str">
        <f t="shared" si="58"/>
        <v>2014/04</v>
      </c>
      <c r="D3776" s="4">
        <v>41742</v>
      </c>
      <c r="E3776" s="3" t="s">
        <v>11</v>
      </c>
      <c r="F3776" s="3" t="s">
        <v>2231</v>
      </c>
      <c r="G3776" s="3" t="s">
        <v>1156</v>
      </c>
      <c r="H3776" s="5">
        <v>383976</v>
      </c>
      <c r="I3776" s="2">
        <v>3</v>
      </c>
      <c r="J3776" s="2">
        <v>2</v>
      </c>
      <c r="K3776" s="2">
        <v>81.594899999999996</v>
      </c>
      <c r="L3776" s="18" t="str">
        <f>VLOOKUP(F3776,'BD customers'!$1:$1048576,2,FALSE)</f>
        <v>Jay Kimmel</v>
      </c>
      <c r="M3776" s="2">
        <f>MATCH(orders[[#This Row],[Product ID]],'BD product'!A:A,0)</f>
        <v>267</v>
      </c>
      <c r="N3776" s="2" t="str" cm="1">
        <f t="array" ref="N3776">INDEX('BD product'!A:D,M3776,2)</f>
        <v>Technology</v>
      </c>
    </row>
    <row r="3777" spans="1:14" x14ac:dyDescent="0.3">
      <c r="A3777" s="3" t="s">
        <v>5741</v>
      </c>
      <c r="B3777" s="4">
        <v>41740</v>
      </c>
      <c r="C3777" s="12" t="str">
        <f t="shared" si="58"/>
        <v>2014/04</v>
      </c>
      <c r="D3777" s="4">
        <v>41742</v>
      </c>
      <c r="E3777" s="3" t="s">
        <v>11</v>
      </c>
      <c r="F3777" s="3" t="s">
        <v>2231</v>
      </c>
      <c r="G3777" s="3" t="s">
        <v>2913</v>
      </c>
      <c r="H3777" s="5">
        <v>10368</v>
      </c>
      <c r="I3777" s="2">
        <v>2</v>
      </c>
      <c r="J3777" s="2">
        <v>2</v>
      </c>
      <c r="K3777" s="2">
        <v>3.6288</v>
      </c>
      <c r="L3777" s="18" t="str">
        <f>VLOOKUP(F3777,'BD customers'!$1:$1048576,2,FALSE)</f>
        <v>Jay Kimmel</v>
      </c>
      <c r="M3777" s="2">
        <f>MATCH(orders[[#This Row],[Product ID]],'BD product'!A:A,0)</f>
        <v>817</v>
      </c>
      <c r="N3777" s="2" t="str" cm="1">
        <f t="array" ref="N3777">INDEX('BD product'!A:D,M3777,2)</f>
        <v>Office Supplies</v>
      </c>
    </row>
    <row r="3778" spans="1:14" x14ac:dyDescent="0.3">
      <c r="A3778" s="3" t="s">
        <v>5741</v>
      </c>
      <c r="B3778" s="4">
        <v>41740</v>
      </c>
      <c r="C3778" s="12" t="str">
        <f t="shared" ref="C3778:C3841" si="59">TEXT(B3778,"aaaa/mm")</f>
        <v>2014/04</v>
      </c>
      <c r="D3778" s="4">
        <v>41742</v>
      </c>
      <c r="E3778" s="3" t="s">
        <v>11</v>
      </c>
      <c r="F3778" s="3" t="s">
        <v>2231</v>
      </c>
      <c r="G3778" s="3" t="s">
        <v>5744</v>
      </c>
      <c r="H3778" s="5">
        <v>335944</v>
      </c>
      <c r="I3778" s="2">
        <v>7</v>
      </c>
      <c r="J3778" s="2">
        <v>2</v>
      </c>
      <c r="K3778" s="2">
        <v>4.1993</v>
      </c>
      <c r="L3778" s="18" t="str">
        <f>VLOOKUP(F3778,'BD customers'!$1:$1048576,2,FALSE)</f>
        <v>Jay Kimmel</v>
      </c>
      <c r="M3778" s="2">
        <f>MATCH(orders[[#This Row],[Product ID]],'BD product'!A:A,0)</f>
        <v>1582</v>
      </c>
      <c r="N3778" s="2" t="str" cm="1">
        <f t="array" ref="N3778">INDEX('BD product'!A:D,M3778,2)</f>
        <v>Technology</v>
      </c>
    </row>
    <row r="3779" spans="1:14" x14ac:dyDescent="0.3">
      <c r="A3779" s="3" t="s">
        <v>5746</v>
      </c>
      <c r="B3779" s="4">
        <v>42127</v>
      </c>
      <c r="C3779" s="12" t="str">
        <f t="shared" si="59"/>
        <v>2015/05</v>
      </c>
      <c r="D3779" s="4">
        <v>42132</v>
      </c>
      <c r="E3779" s="3" t="s">
        <v>21</v>
      </c>
      <c r="F3779" s="3" t="s">
        <v>5090</v>
      </c>
      <c r="G3779" s="3" t="s">
        <v>4418</v>
      </c>
      <c r="H3779" s="5">
        <v>66588</v>
      </c>
      <c r="I3779" s="2">
        <v>6</v>
      </c>
      <c r="J3779" s="2">
        <v>0</v>
      </c>
      <c r="K3779" s="2">
        <v>106.5408</v>
      </c>
      <c r="L3779" s="18" t="str">
        <f>VLOOKUP(F3779,'BD customers'!$1:$1048576,2,FALSE)</f>
        <v>Julia Barnett</v>
      </c>
      <c r="M3779" s="2">
        <f>MATCH(orders[[#This Row],[Product ID]],'BD product'!A:A,0)</f>
        <v>1321</v>
      </c>
      <c r="N3779" s="2" t="str" cm="1">
        <f t="array" ref="N3779">INDEX('BD product'!A:D,M3779,2)</f>
        <v>Furniture</v>
      </c>
    </row>
    <row r="3780" spans="1:14" x14ac:dyDescent="0.3">
      <c r="A3780" s="3" t="s">
        <v>5747</v>
      </c>
      <c r="B3780" s="4">
        <v>43069</v>
      </c>
      <c r="C3780" s="12" t="str">
        <f t="shared" si="59"/>
        <v>2017/11</v>
      </c>
      <c r="D3780" s="4">
        <v>43071</v>
      </c>
      <c r="E3780" s="3" t="s">
        <v>11</v>
      </c>
      <c r="F3780" s="3" t="s">
        <v>475</v>
      </c>
      <c r="G3780" s="3" t="s">
        <v>3374</v>
      </c>
      <c r="H3780" s="5">
        <v>71976</v>
      </c>
      <c r="I3780" s="2">
        <v>3</v>
      </c>
      <c r="J3780" s="2">
        <v>2</v>
      </c>
      <c r="K3780" s="2">
        <v>0.89970000000000006</v>
      </c>
      <c r="L3780" s="18" t="str">
        <f>VLOOKUP(F3780,'BD customers'!$1:$1048576,2,FALSE)</f>
        <v>Parhena Norris</v>
      </c>
      <c r="M3780" s="2">
        <f>MATCH(orders[[#This Row],[Product ID]],'BD product'!A:A,0)</f>
        <v>995</v>
      </c>
      <c r="N3780" s="2" t="str" cm="1">
        <f t="array" ref="N3780">INDEX('BD product'!A:D,M3780,2)</f>
        <v>Technology</v>
      </c>
    </row>
    <row r="3781" spans="1:14" x14ac:dyDescent="0.3">
      <c r="A3781" s="3" t="s">
        <v>5748</v>
      </c>
      <c r="B3781" s="4">
        <v>42782</v>
      </c>
      <c r="C3781" s="12" t="str">
        <f t="shared" si="59"/>
        <v>2017/02</v>
      </c>
      <c r="D3781" s="4">
        <v>42786</v>
      </c>
      <c r="E3781" s="3" t="s">
        <v>21</v>
      </c>
      <c r="F3781" s="3" t="s">
        <v>414</v>
      </c>
      <c r="G3781" s="3" t="s">
        <v>1717</v>
      </c>
      <c r="H3781" s="5">
        <v>3794</v>
      </c>
      <c r="I3781" s="2">
        <v>2</v>
      </c>
      <c r="J3781" s="2">
        <v>0</v>
      </c>
      <c r="K3781" s="2">
        <v>18.211200000000002</v>
      </c>
      <c r="L3781" s="18" t="str">
        <f>VLOOKUP(F3781,'BD customers'!$1:$1048576,2,FALSE)</f>
        <v>Luke Foster</v>
      </c>
      <c r="M3781" s="2">
        <f>MATCH(orders[[#This Row],[Product ID]],'BD product'!A:A,0)</f>
        <v>425</v>
      </c>
      <c r="N3781" s="2" t="str" cm="1">
        <f t="array" ref="N3781">INDEX('BD product'!A:D,M3781,2)</f>
        <v>Office Supplies</v>
      </c>
    </row>
    <row r="3782" spans="1:14" x14ac:dyDescent="0.3">
      <c r="A3782" s="3" t="s">
        <v>5749</v>
      </c>
      <c r="B3782" s="4">
        <v>41959</v>
      </c>
      <c r="C3782" s="12" t="str">
        <f t="shared" si="59"/>
        <v>2014/11</v>
      </c>
      <c r="D3782" s="4">
        <v>41963</v>
      </c>
      <c r="E3782" s="3" t="s">
        <v>21</v>
      </c>
      <c r="F3782" s="3" t="s">
        <v>4002</v>
      </c>
      <c r="G3782" s="3" t="s">
        <v>3584</v>
      </c>
      <c r="H3782" s="5">
        <v>27396</v>
      </c>
      <c r="I3782" s="2">
        <v>2</v>
      </c>
      <c r="J3782" s="2">
        <v>0</v>
      </c>
      <c r="K3782" s="2">
        <v>10.958399999999999</v>
      </c>
      <c r="L3782" s="18" t="str">
        <f>VLOOKUP(F3782,'BD customers'!$1:$1048576,2,FALSE)</f>
        <v>Rick Huthwaite</v>
      </c>
      <c r="M3782" s="2">
        <f>MATCH(orders[[#This Row],[Product ID]],'BD product'!A:A,0)</f>
        <v>1077</v>
      </c>
      <c r="N3782" s="2" t="str" cm="1">
        <f t="array" ref="N3782">INDEX('BD product'!A:D,M3782,2)</f>
        <v>Technology</v>
      </c>
    </row>
    <row r="3783" spans="1:14" x14ac:dyDescent="0.3">
      <c r="A3783" s="3" t="s">
        <v>5750</v>
      </c>
      <c r="B3783" s="4">
        <v>42194</v>
      </c>
      <c r="C3783" s="12" t="str">
        <f t="shared" si="59"/>
        <v>2015/07</v>
      </c>
      <c r="D3783" s="4">
        <v>42199</v>
      </c>
      <c r="E3783" s="3" t="s">
        <v>11</v>
      </c>
      <c r="F3783" s="3" t="s">
        <v>2036</v>
      </c>
      <c r="G3783" s="3" t="s">
        <v>4466</v>
      </c>
      <c r="H3783" s="5">
        <v>269982</v>
      </c>
      <c r="I3783" s="2">
        <v>3</v>
      </c>
      <c r="J3783" s="2">
        <v>4</v>
      </c>
      <c r="K3783" s="2">
        <v>40.497300000000003</v>
      </c>
      <c r="L3783" s="18" t="str">
        <f>VLOOKUP(F3783,'BD customers'!$1:$1048576,2,FALSE)</f>
        <v>Matt Collins</v>
      </c>
      <c r="M3783" s="2">
        <f>MATCH(orders[[#This Row],[Product ID]],'BD product'!A:A,0)</f>
        <v>1336</v>
      </c>
      <c r="N3783" s="2" t="str" cm="1">
        <f t="array" ref="N3783">INDEX('BD product'!A:D,M3783,2)</f>
        <v>Technology</v>
      </c>
    </row>
    <row r="3784" spans="1:14" x14ac:dyDescent="0.3">
      <c r="A3784" s="3" t="s">
        <v>5751</v>
      </c>
      <c r="B3784" s="4">
        <v>43052</v>
      </c>
      <c r="C3784" s="12" t="str">
        <f t="shared" si="59"/>
        <v>2017/11</v>
      </c>
      <c r="D3784" s="4">
        <v>43055</v>
      </c>
      <c r="E3784" s="3" t="s">
        <v>11</v>
      </c>
      <c r="F3784" s="3" t="s">
        <v>2742</v>
      </c>
      <c r="G3784" s="3" t="s">
        <v>3644</v>
      </c>
      <c r="H3784" s="5">
        <v>8904</v>
      </c>
      <c r="I3784" s="2">
        <v>3</v>
      </c>
      <c r="J3784" s="2">
        <v>2</v>
      </c>
      <c r="K3784" s="2">
        <v>0.33389999999999997</v>
      </c>
      <c r="L3784" s="18" t="str">
        <f>VLOOKUP(F3784,'BD customers'!$1:$1048576,2,FALSE)</f>
        <v>Michael Nguyen</v>
      </c>
      <c r="M3784" s="2">
        <f>MATCH(orders[[#This Row],[Product ID]],'BD product'!A:A,0)</f>
        <v>1103</v>
      </c>
      <c r="N3784" s="2" t="str" cm="1">
        <f t="array" ref="N3784">INDEX('BD product'!A:D,M3784,2)</f>
        <v>Office Supplies</v>
      </c>
    </row>
    <row r="3785" spans="1:14" x14ac:dyDescent="0.3">
      <c r="A3785" s="3" t="s">
        <v>5751</v>
      </c>
      <c r="B3785" s="4">
        <v>43052</v>
      </c>
      <c r="C3785" s="12" t="str">
        <f t="shared" si="59"/>
        <v>2017/11</v>
      </c>
      <c r="D3785" s="4">
        <v>43055</v>
      </c>
      <c r="E3785" s="3" t="s">
        <v>11</v>
      </c>
      <c r="F3785" s="3" t="s">
        <v>2742</v>
      </c>
      <c r="G3785" s="3" t="s">
        <v>3141</v>
      </c>
      <c r="H3785" s="5">
        <v>720064</v>
      </c>
      <c r="I3785" s="2">
        <v>4</v>
      </c>
      <c r="J3785" s="2">
        <v>2</v>
      </c>
      <c r="K3785" s="2">
        <v>-63.005600000000001</v>
      </c>
      <c r="L3785" s="18" t="str">
        <f>VLOOKUP(F3785,'BD customers'!$1:$1048576,2,FALSE)</f>
        <v>Michael Nguyen</v>
      </c>
      <c r="M3785" s="2">
        <f>MATCH(orders[[#This Row],[Product ID]],'BD product'!A:A,0)</f>
        <v>908</v>
      </c>
      <c r="N3785" s="2" t="str" cm="1">
        <f t="array" ref="N3785">INDEX('BD product'!A:D,M3785,2)</f>
        <v>Office Supplies</v>
      </c>
    </row>
    <row r="3786" spans="1:14" x14ac:dyDescent="0.3">
      <c r="A3786" s="3" t="s">
        <v>5752</v>
      </c>
      <c r="B3786" s="4">
        <v>42947</v>
      </c>
      <c r="C3786" s="12" t="str">
        <f t="shared" si="59"/>
        <v>2017/07</v>
      </c>
      <c r="D3786" s="4">
        <v>42951</v>
      </c>
      <c r="E3786" s="3" t="s">
        <v>21</v>
      </c>
      <c r="F3786" s="3" t="s">
        <v>366</v>
      </c>
      <c r="G3786" s="3" t="s">
        <v>3673</v>
      </c>
      <c r="H3786" s="5">
        <v>41424</v>
      </c>
      <c r="I3786" s="2">
        <v>2</v>
      </c>
      <c r="J3786" s="2">
        <v>2</v>
      </c>
      <c r="K3786" s="2">
        <v>8.2848000000000006</v>
      </c>
      <c r="L3786" s="18" t="str">
        <f>VLOOKUP(F3786,'BD customers'!$1:$1048576,2,FALSE)</f>
        <v>Eugene Hildebrand</v>
      </c>
      <c r="M3786" s="2">
        <f>MATCH(orders[[#This Row],[Product ID]],'BD product'!A:A,0)</f>
        <v>1115</v>
      </c>
      <c r="N3786" s="2" t="str" cm="1">
        <f t="array" ref="N3786">INDEX('BD product'!A:D,M3786,2)</f>
        <v>Technology</v>
      </c>
    </row>
    <row r="3787" spans="1:14" x14ac:dyDescent="0.3">
      <c r="A3787" s="3" t="s">
        <v>5753</v>
      </c>
      <c r="B3787" s="4">
        <v>43095</v>
      </c>
      <c r="C3787" s="12" t="str">
        <f t="shared" si="59"/>
        <v>2017/12</v>
      </c>
      <c r="D3787" s="4">
        <v>43099</v>
      </c>
      <c r="E3787" s="3" t="s">
        <v>21</v>
      </c>
      <c r="F3787" s="3" t="s">
        <v>3204</v>
      </c>
      <c r="G3787" s="3" t="s">
        <v>5754</v>
      </c>
      <c r="H3787" s="5">
        <v>3132</v>
      </c>
      <c r="I3787" s="2">
        <v>2</v>
      </c>
      <c r="J3787" s="2">
        <v>7</v>
      </c>
      <c r="K3787" s="2">
        <v>-2.6100000000000002E-2</v>
      </c>
      <c r="L3787" s="18" t="str">
        <f>VLOOKUP(F3787,'BD customers'!$1:$1048576,2,FALSE)</f>
        <v>Tracy Collins</v>
      </c>
      <c r="M3787" s="2">
        <f>MATCH(orders[[#This Row],[Product ID]],'BD product'!A:A,0)</f>
        <v>1583</v>
      </c>
      <c r="N3787" s="2" t="str" cm="1">
        <f t="array" ref="N3787">INDEX('BD product'!A:D,M3787,2)</f>
        <v>Office Supplies</v>
      </c>
    </row>
    <row r="3788" spans="1:14" x14ac:dyDescent="0.3">
      <c r="A3788" s="3" t="s">
        <v>5756</v>
      </c>
      <c r="B3788" s="4">
        <v>42674</v>
      </c>
      <c r="C3788" s="12" t="str">
        <f t="shared" si="59"/>
        <v>2016/10</v>
      </c>
      <c r="D3788" s="4">
        <v>42678</v>
      </c>
      <c r="E3788" s="3" t="s">
        <v>21</v>
      </c>
      <c r="F3788" s="3" t="s">
        <v>95</v>
      </c>
      <c r="G3788" s="3" t="s">
        <v>5013</v>
      </c>
      <c r="H3788" s="5">
        <v>108542</v>
      </c>
      <c r="I3788" s="2">
        <v>7</v>
      </c>
      <c r="J3788" s="2">
        <v>0</v>
      </c>
      <c r="K3788" s="2">
        <v>282.20920000000001</v>
      </c>
      <c r="L3788" s="18" t="str">
        <f>VLOOKUP(F3788,'BD customers'!$1:$1048576,2,FALSE)</f>
        <v>Jonathan Doherty</v>
      </c>
      <c r="M3788" s="2">
        <f>MATCH(orders[[#This Row],[Product ID]],'BD product'!A:A,0)</f>
        <v>1451</v>
      </c>
      <c r="N3788" s="2" t="str" cm="1">
        <f t="array" ref="N3788">INDEX('BD product'!A:D,M3788,2)</f>
        <v>Office Supplies</v>
      </c>
    </row>
    <row r="3789" spans="1:14" x14ac:dyDescent="0.3">
      <c r="A3789" s="3" t="s">
        <v>5757</v>
      </c>
      <c r="B3789" s="4">
        <v>42617</v>
      </c>
      <c r="C3789" s="12" t="str">
        <f t="shared" si="59"/>
        <v>2016/09</v>
      </c>
      <c r="D3789" s="4">
        <v>42622</v>
      </c>
      <c r="E3789" s="3" t="s">
        <v>21</v>
      </c>
      <c r="F3789" s="3" t="s">
        <v>4177</v>
      </c>
      <c r="G3789" s="3" t="s">
        <v>1222</v>
      </c>
      <c r="H3789" s="5">
        <v>3912</v>
      </c>
      <c r="I3789" s="2">
        <v>1</v>
      </c>
      <c r="J3789" s="2">
        <v>2</v>
      </c>
      <c r="K3789" s="2">
        <v>1.0268999999999999</v>
      </c>
      <c r="L3789" s="18" t="str">
        <f>VLOOKUP(F3789,'BD customers'!$1:$1048576,2,FALSE)</f>
        <v>Ivan Liston</v>
      </c>
      <c r="M3789" s="2">
        <f>MATCH(orders[[#This Row],[Product ID]],'BD product'!A:A,0)</f>
        <v>284</v>
      </c>
      <c r="N3789" s="2" t="str" cm="1">
        <f t="array" ref="N3789">INDEX('BD product'!A:D,M3789,2)</f>
        <v>Office Supplies</v>
      </c>
    </row>
    <row r="3790" spans="1:14" x14ac:dyDescent="0.3">
      <c r="A3790" s="3" t="s">
        <v>5757</v>
      </c>
      <c r="B3790" s="4">
        <v>42617</v>
      </c>
      <c r="C3790" s="12" t="str">
        <f t="shared" si="59"/>
        <v>2016/09</v>
      </c>
      <c r="D3790" s="4">
        <v>42622</v>
      </c>
      <c r="E3790" s="3" t="s">
        <v>21</v>
      </c>
      <c r="F3790" s="3" t="s">
        <v>4177</v>
      </c>
      <c r="G3790" s="3" t="s">
        <v>3556</v>
      </c>
      <c r="H3790" s="5">
        <v>62376</v>
      </c>
      <c r="I3790" s="2">
        <v>3</v>
      </c>
      <c r="J3790" s="2">
        <v>2</v>
      </c>
      <c r="K3790" s="2">
        <v>7.0172999999999996</v>
      </c>
      <c r="L3790" s="18" t="str">
        <f>VLOOKUP(F3790,'BD customers'!$1:$1048576,2,FALSE)</f>
        <v>Ivan Liston</v>
      </c>
      <c r="M3790" s="2">
        <f>MATCH(orders[[#This Row],[Product ID]],'BD product'!A:A,0)</f>
        <v>1064</v>
      </c>
      <c r="N3790" s="2" t="str" cm="1">
        <f t="array" ref="N3790">INDEX('BD product'!A:D,M3790,2)</f>
        <v>Office Supplies</v>
      </c>
    </row>
    <row r="3791" spans="1:14" x14ac:dyDescent="0.3">
      <c r="A3791" s="3" t="s">
        <v>5758</v>
      </c>
      <c r="B3791" s="4">
        <v>42477</v>
      </c>
      <c r="C3791" s="12" t="str">
        <f t="shared" si="59"/>
        <v>2016/04</v>
      </c>
      <c r="D3791" s="4">
        <v>42481</v>
      </c>
      <c r="E3791" s="3" t="s">
        <v>21</v>
      </c>
      <c r="F3791" s="3" t="s">
        <v>5159</v>
      </c>
      <c r="G3791" s="3" t="s">
        <v>898</v>
      </c>
      <c r="H3791" s="5">
        <v>2905</v>
      </c>
      <c r="I3791" s="2">
        <v>5</v>
      </c>
      <c r="J3791" s="2">
        <v>0</v>
      </c>
      <c r="K3791" s="2">
        <v>9.0054999999999996</v>
      </c>
      <c r="L3791" s="18" t="str">
        <f>VLOOKUP(F3791,'BD customers'!$1:$1048576,2,FALSE)</f>
        <v>Sean Wendt</v>
      </c>
      <c r="M3791" s="2">
        <f>MATCH(orders[[#This Row],[Product ID]],'BD product'!A:A,0)</f>
        <v>197</v>
      </c>
      <c r="N3791" s="2" t="str" cm="1">
        <f t="array" ref="N3791">INDEX('BD product'!A:D,M3791,2)</f>
        <v>Office Supplies</v>
      </c>
    </row>
    <row r="3792" spans="1:14" x14ac:dyDescent="0.3">
      <c r="A3792" s="3" t="s">
        <v>5759</v>
      </c>
      <c r="B3792" s="4">
        <v>41825</v>
      </c>
      <c r="C3792" s="12" t="str">
        <f t="shared" si="59"/>
        <v>2014/07</v>
      </c>
      <c r="D3792" s="4">
        <v>41831</v>
      </c>
      <c r="E3792" s="3" t="s">
        <v>21</v>
      </c>
      <c r="F3792" s="3" t="s">
        <v>3542</v>
      </c>
      <c r="G3792" s="3" t="s">
        <v>1789</v>
      </c>
      <c r="H3792" s="5">
        <v>18096</v>
      </c>
      <c r="I3792" s="2">
        <v>6</v>
      </c>
      <c r="J3792" s="2">
        <v>2</v>
      </c>
      <c r="K3792" s="2">
        <v>0.67859999999999998</v>
      </c>
      <c r="L3792" s="18" t="str">
        <f>VLOOKUP(F3792,'BD customers'!$1:$1048576,2,FALSE)</f>
        <v>Dennis Pardue</v>
      </c>
      <c r="M3792" s="2">
        <f>MATCH(orders[[#This Row],[Product ID]],'BD product'!A:A,0)</f>
        <v>445</v>
      </c>
      <c r="N3792" s="2" t="str" cm="1">
        <f t="array" ref="N3792">INDEX('BD product'!A:D,M3792,2)</f>
        <v>Office Supplies</v>
      </c>
    </row>
    <row r="3793" spans="1:14" x14ac:dyDescent="0.3">
      <c r="A3793" s="3" t="s">
        <v>5760</v>
      </c>
      <c r="B3793" s="4">
        <v>42062</v>
      </c>
      <c r="C3793" s="12" t="str">
        <f t="shared" si="59"/>
        <v>2015/02</v>
      </c>
      <c r="D3793" s="4">
        <v>42063</v>
      </c>
      <c r="E3793" s="3" t="s">
        <v>64</v>
      </c>
      <c r="F3793" s="3" t="s">
        <v>2903</v>
      </c>
      <c r="G3793" s="3" t="s">
        <v>863</v>
      </c>
      <c r="H3793" s="5">
        <v>4419</v>
      </c>
      <c r="I3793" s="2">
        <v>3</v>
      </c>
      <c r="J3793" s="2">
        <v>7</v>
      </c>
      <c r="K3793" s="2">
        <v>-3.3879000000000001</v>
      </c>
      <c r="L3793" s="18" t="str">
        <f>VLOOKUP(F3793,'BD customers'!$1:$1048576,2,FALSE)</f>
        <v>Bill Tyler</v>
      </c>
      <c r="M3793" s="2">
        <f>MATCH(orders[[#This Row],[Product ID]],'BD product'!A:A,0)</f>
        <v>187</v>
      </c>
      <c r="N3793" s="2" t="str" cm="1">
        <f t="array" ref="N3793">INDEX('BD product'!A:D,M3793,2)</f>
        <v>Office Supplies</v>
      </c>
    </row>
    <row r="3794" spans="1:14" x14ac:dyDescent="0.3">
      <c r="A3794" s="3" t="s">
        <v>5760</v>
      </c>
      <c r="B3794" s="4">
        <v>42062</v>
      </c>
      <c r="C3794" s="12" t="str">
        <f t="shared" si="59"/>
        <v>2015/02</v>
      </c>
      <c r="D3794" s="4">
        <v>42063</v>
      </c>
      <c r="E3794" s="3" t="s">
        <v>64</v>
      </c>
      <c r="F3794" s="3" t="s">
        <v>2903</v>
      </c>
      <c r="G3794" s="3" t="s">
        <v>3974</v>
      </c>
      <c r="H3794" s="5">
        <v>16032</v>
      </c>
      <c r="I3794" s="2">
        <v>6</v>
      </c>
      <c r="J3794" s="2">
        <v>2</v>
      </c>
      <c r="K3794" s="2">
        <v>2.2044000000000001</v>
      </c>
      <c r="L3794" s="18" t="str">
        <f>VLOOKUP(F3794,'BD customers'!$1:$1048576,2,FALSE)</f>
        <v>Bill Tyler</v>
      </c>
      <c r="M3794" s="2">
        <f>MATCH(orders[[#This Row],[Product ID]],'BD product'!A:A,0)</f>
        <v>1218</v>
      </c>
      <c r="N3794" s="2" t="str" cm="1">
        <f t="array" ref="N3794">INDEX('BD product'!A:D,M3794,2)</f>
        <v>Office Supplies</v>
      </c>
    </row>
    <row r="3795" spans="1:14" x14ac:dyDescent="0.3">
      <c r="A3795" s="3" t="s">
        <v>5761</v>
      </c>
      <c r="B3795" s="4">
        <v>42335</v>
      </c>
      <c r="C3795" s="12" t="str">
        <f t="shared" si="59"/>
        <v>2015/11</v>
      </c>
      <c r="D3795" s="4">
        <v>42339</v>
      </c>
      <c r="E3795" s="3" t="s">
        <v>21</v>
      </c>
      <c r="F3795" s="3" t="s">
        <v>1209</v>
      </c>
      <c r="G3795" s="3" t="s">
        <v>3569</v>
      </c>
      <c r="H3795" s="5">
        <v>2979</v>
      </c>
      <c r="I3795" s="2">
        <v>3</v>
      </c>
      <c r="J3795" s="2">
        <v>0</v>
      </c>
      <c r="K3795" s="2">
        <v>12.511799999999999</v>
      </c>
      <c r="L3795" s="18" t="str">
        <f>VLOOKUP(F3795,'BD customers'!$1:$1048576,2,FALSE)</f>
        <v>Jeremy Ellison</v>
      </c>
      <c r="M3795" s="2">
        <f>MATCH(orders[[#This Row],[Product ID]],'BD product'!A:A,0)</f>
        <v>1070</v>
      </c>
      <c r="N3795" s="2" t="str" cm="1">
        <f t="array" ref="N3795">INDEX('BD product'!A:D,M3795,2)</f>
        <v>Office Supplies</v>
      </c>
    </row>
    <row r="3796" spans="1:14" x14ac:dyDescent="0.3">
      <c r="A3796" s="3" t="s">
        <v>5762</v>
      </c>
      <c r="B3796" s="4">
        <v>41666</v>
      </c>
      <c r="C3796" s="12" t="str">
        <f t="shared" si="59"/>
        <v>2014/01</v>
      </c>
      <c r="D3796" s="4">
        <v>41672</v>
      </c>
      <c r="E3796" s="3" t="s">
        <v>21</v>
      </c>
      <c r="F3796" s="3" t="s">
        <v>5763</v>
      </c>
      <c r="G3796" s="3" t="s">
        <v>4247</v>
      </c>
      <c r="H3796" s="5">
        <v>5723</v>
      </c>
      <c r="I3796" s="2">
        <v>1</v>
      </c>
      <c r="J3796" s="2">
        <v>0</v>
      </c>
      <c r="K3796" s="2">
        <v>14.307499999999999</v>
      </c>
      <c r="L3796" s="18" t="str">
        <f>VLOOKUP(F3796,'BD customers'!$1:$1048576,2,FALSE)</f>
        <v>Ed Jacobs</v>
      </c>
      <c r="M3796" s="2">
        <f>MATCH(orders[[#This Row],[Product ID]],'BD product'!A:A,0)</f>
        <v>1279</v>
      </c>
      <c r="N3796" s="2" t="str" cm="1">
        <f t="array" ref="N3796">INDEX('BD product'!A:D,M3796,2)</f>
        <v>Office Supplies</v>
      </c>
    </row>
    <row r="3797" spans="1:14" x14ac:dyDescent="0.3">
      <c r="A3797" s="3" t="s">
        <v>5762</v>
      </c>
      <c r="B3797" s="4">
        <v>41666</v>
      </c>
      <c r="C3797" s="12" t="str">
        <f t="shared" si="59"/>
        <v>2014/01</v>
      </c>
      <c r="D3797" s="4">
        <v>41672</v>
      </c>
      <c r="E3797" s="3" t="s">
        <v>21</v>
      </c>
      <c r="F3797" s="3" t="s">
        <v>5763</v>
      </c>
      <c r="G3797" s="3" t="s">
        <v>5764</v>
      </c>
      <c r="H3797" s="5">
        <v>3330</v>
      </c>
      <c r="I3797" s="2">
        <v>3</v>
      </c>
      <c r="J3797" s="2">
        <v>2</v>
      </c>
      <c r="K3797" s="2">
        <v>-0.16650000000000001</v>
      </c>
      <c r="L3797" s="18" t="str">
        <f>VLOOKUP(F3797,'BD customers'!$1:$1048576,2,FALSE)</f>
        <v>Ed Jacobs</v>
      </c>
      <c r="M3797" s="2">
        <f>MATCH(orders[[#This Row],[Product ID]],'BD product'!A:A,0)</f>
        <v>1584</v>
      </c>
      <c r="N3797" s="2" t="str" cm="1">
        <f t="array" ref="N3797">INDEX('BD product'!A:D,M3797,2)</f>
        <v>Furniture</v>
      </c>
    </row>
    <row r="3798" spans="1:14" x14ac:dyDescent="0.3">
      <c r="A3798" s="3" t="s">
        <v>5762</v>
      </c>
      <c r="B3798" s="4">
        <v>41666</v>
      </c>
      <c r="C3798" s="12" t="str">
        <f t="shared" si="59"/>
        <v>2014/01</v>
      </c>
      <c r="D3798" s="4">
        <v>41672</v>
      </c>
      <c r="E3798" s="3" t="s">
        <v>21</v>
      </c>
      <c r="F3798" s="3" t="s">
        <v>5763</v>
      </c>
      <c r="G3798" s="3" t="s">
        <v>5766</v>
      </c>
      <c r="H3798" s="5">
        <v>3644</v>
      </c>
      <c r="I3798" s="2">
        <v>4</v>
      </c>
      <c r="J3798" s="2">
        <v>0</v>
      </c>
      <c r="K3798" s="2">
        <v>12.0252</v>
      </c>
      <c r="L3798" s="18" t="str">
        <f>VLOOKUP(F3798,'BD customers'!$1:$1048576,2,FALSE)</f>
        <v>Ed Jacobs</v>
      </c>
      <c r="M3798" s="2">
        <f>MATCH(orders[[#This Row],[Product ID]],'BD product'!A:A,0)</f>
        <v>1585</v>
      </c>
      <c r="N3798" s="2" t="str" cm="1">
        <f t="array" ref="N3798">INDEX('BD product'!A:D,M3798,2)</f>
        <v>Office Supplies</v>
      </c>
    </row>
    <row r="3799" spans="1:14" x14ac:dyDescent="0.3">
      <c r="A3799" s="3" t="s">
        <v>5768</v>
      </c>
      <c r="B3799" s="4">
        <v>43001</v>
      </c>
      <c r="C3799" s="12" t="str">
        <f t="shared" si="59"/>
        <v>2017/09</v>
      </c>
      <c r="D3799" s="4">
        <v>43004</v>
      </c>
      <c r="E3799" s="3" t="s">
        <v>64</v>
      </c>
      <c r="F3799" s="3" t="s">
        <v>4792</v>
      </c>
      <c r="G3799" s="3" t="s">
        <v>2450</v>
      </c>
      <c r="H3799" s="5">
        <v>25164</v>
      </c>
      <c r="I3799" s="2">
        <v>3</v>
      </c>
      <c r="J3799" s="2">
        <v>2</v>
      </c>
      <c r="K3799" s="2">
        <v>8.8073999999999995</v>
      </c>
      <c r="L3799" s="18" t="str">
        <f>VLOOKUP(F3799,'BD customers'!$1:$1048576,2,FALSE)</f>
        <v>Bobby Elias</v>
      </c>
      <c r="M3799" s="2">
        <f>MATCH(orders[[#This Row],[Product ID]],'BD product'!A:A,0)</f>
        <v>658</v>
      </c>
      <c r="N3799" s="2" t="str" cm="1">
        <f t="array" ref="N3799">INDEX('BD product'!A:D,M3799,2)</f>
        <v>Office Supplies</v>
      </c>
    </row>
    <row r="3800" spans="1:14" x14ac:dyDescent="0.3">
      <c r="A3800" s="3" t="s">
        <v>5769</v>
      </c>
      <c r="B3800" s="4">
        <v>43043</v>
      </c>
      <c r="C3800" s="12" t="str">
        <f t="shared" si="59"/>
        <v>2017/11</v>
      </c>
      <c r="D3800" s="4">
        <v>43044</v>
      </c>
      <c r="E3800" s="3" t="s">
        <v>64</v>
      </c>
      <c r="F3800" s="3" t="s">
        <v>1161</v>
      </c>
      <c r="G3800" s="3" t="s">
        <v>1328</v>
      </c>
      <c r="H3800" s="5">
        <v>523764</v>
      </c>
      <c r="I3800" s="2">
        <v>3</v>
      </c>
      <c r="J3800" s="2">
        <v>4</v>
      </c>
      <c r="K3800" s="2">
        <v>-192.04679999999999</v>
      </c>
      <c r="L3800" s="18" t="str">
        <f>VLOOKUP(F3800,'BD customers'!$1:$1048576,2,FALSE)</f>
        <v>Kelly Lampkin</v>
      </c>
      <c r="M3800" s="2">
        <f>MATCH(orders[[#This Row],[Product ID]],'BD product'!A:A,0)</f>
        <v>311</v>
      </c>
      <c r="N3800" s="2" t="str" cm="1">
        <f t="array" ref="N3800">INDEX('BD product'!A:D,M3800,2)</f>
        <v>Furniture</v>
      </c>
    </row>
    <row r="3801" spans="1:14" x14ac:dyDescent="0.3">
      <c r="A3801" s="3" t="s">
        <v>5769</v>
      </c>
      <c r="B3801" s="4">
        <v>43043</v>
      </c>
      <c r="C3801" s="12" t="str">
        <f t="shared" si="59"/>
        <v>2017/11</v>
      </c>
      <c r="D3801" s="4">
        <v>43044</v>
      </c>
      <c r="E3801" s="3" t="s">
        <v>64</v>
      </c>
      <c r="F3801" s="3" t="s">
        <v>1161</v>
      </c>
      <c r="G3801" s="3" t="s">
        <v>3905</v>
      </c>
      <c r="H3801" s="5">
        <v>135996</v>
      </c>
      <c r="I3801" s="2">
        <v>5</v>
      </c>
      <c r="J3801" s="2">
        <v>2</v>
      </c>
      <c r="K3801" s="2">
        <v>118.9965</v>
      </c>
      <c r="L3801" s="18" t="str">
        <f>VLOOKUP(F3801,'BD customers'!$1:$1048576,2,FALSE)</f>
        <v>Kelly Lampkin</v>
      </c>
      <c r="M3801" s="2">
        <f>MATCH(orders[[#This Row],[Product ID]],'BD product'!A:A,0)</f>
        <v>1196</v>
      </c>
      <c r="N3801" s="2" t="str" cm="1">
        <f t="array" ref="N3801">INDEX('BD product'!A:D,M3801,2)</f>
        <v>Technology</v>
      </c>
    </row>
    <row r="3802" spans="1:14" x14ac:dyDescent="0.3">
      <c r="A3802" s="3" t="s">
        <v>5770</v>
      </c>
      <c r="B3802" s="4">
        <v>42657</v>
      </c>
      <c r="C3802" s="12" t="str">
        <f t="shared" si="59"/>
        <v>2016/10</v>
      </c>
      <c r="D3802" s="4">
        <v>42663</v>
      </c>
      <c r="E3802" s="3" t="s">
        <v>21</v>
      </c>
      <c r="F3802" s="3" t="s">
        <v>5771</v>
      </c>
      <c r="G3802" s="3" t="s">
        <v>5772</v>
      </c>
      <c r="H3802" s="5">
        <v>102592</v>
      </c>
      <c r="I3802" s="2">
        <v>1</v>
      </c>
      <c r="J3802" s="2">
        <v>2</v>
      </c>
      <c r="K3802" s="2">
        <v>10.2592</v>
      </c>
      <c r="L3802" s="18" t="str">
        <f>VLOOKUP(F3802,'BD customers'!$1:$1048576,2,FALSE)</f>
        <v>Nathan Cano</v>
      </c>
      <c r="M3802" s="2">
        <f>MATCH(orders[[#This Row],[Product ID]],'BD product'!A:A,0)</f>
        <v>1586</v>
      </c>
      <c r="N3802" s="2" t="str" cm="1">
        <f t="array" ref="N3802">INDEX('BD product'!A:D,M3802,2)</f>
        <v>Furniture</v>
      </c>
    </row>
    <row r="3803" spans="1:14" x14ac:dyDescent="0.3">
      <c r="A3803" s="3" t="s">
        <v>5770</v>
      </c>
      <c r="B3803" s="4">
        <v>42657</v>
      </c>
      <c r="C3803" s="12" t="str">
        <f t="shared" si="59"/>
        <v>2016/10</v>
      </c>
      <c r="D3803" s="4">
        <v>42663</v>
      </c>
      <c r="E3803" s="3" t="s">
        <v>21</v>
      </c>
      <c r="F3803" s="3" t="s">
        <v>5771</v>
      </c>
      <c r="G3803" s="3" t="s">
        <v>2654</v>
      </c>
      <c r="H3803" s="5">
        <v>22704</v>
      </c>
      <c r="I3803" s="2">
        <v>1</v>
      </c>
      <c r="J3803" s="2">
        <v>2</v>
      </c>
      <c r="K3803" s="2">
        <v>5.9598000000000004</v>
      </c>
      <c r="L3803" s="18" t="str">
        <f>VLOOKUP(F3803,'BD customers'!$1:$1048576,2,FALSE)</f>
        <v>Nathan Cano</v>
      </c>
      <c r="M3803" s="2">
        <f>MATCH(orders[[#This Row],[Product ID]],'BD product'!A:A,0)</f>
        <v>723</v>
      </c>
      <c r="N3803" s="2" t="str" cm="1">
        <f t="array" ref="N3803">INDEX('BD product'!A:D,M3803,2)</f>
        <v>Technology</v>
      </c>
    </row>
    <row r="3804" spans="1:14" x14ac:dyDescent="0.3">
      <c r="A3804" s="3" t="s">
        <v>5770</v>
      </c>
      <c r="B3804" s="4">
        <v>42657</v>
      </c>
      <c r="C3804" s="12" t="str">
        <f t="shared" si="59"/>
        <v>2016/10</v>
      </c>
      <c r="D3804" s="4">
        <v>42663</v>
      </c>
      <c r="E3804" s="3" t="s">
        <v>21</v>
      </c>
      <c r="F3804" s="3" t="s">
        <v>5771</v>
      </c>
      <c r="G3804" s="3" t="s">
        <v>4801</v>
      </c>
      <c r="H3804" s="5">
        <v>93024</v>
      </c>
      <c r="I3804" s="2">
        <v>3</v>
      </c>
      <c r="J3804" s="2">
        <v>2</v>
      </c>
      <c r="K3804" s="2">
        <v>33.721200000000003</v>
      </c>
      <c r="L3804" s="18" t="str">
        <f>VLOOKUP(F3804,'BD customers'!$1:$1048576,2,FALSE)</f>
        <v>Nathan Cano</v>
      </c>
      <c r="M3804" s="2">
        <f>MATCH(orders[[#This Row],[Product ID]],'BD product'!A:A,0)</f>
        <v>1415</v>
      </c>
      <c r="N3804" s="2" t="str" cm="1">
        <f t="array" ref="N3804">INDEX('BD product'!A:D,M3804,2)</f>
        <v>Office Supplies</v>
      </c>
    </row>
    <row r="3805" spans="1:14" x14ac:dyDescent="0.3">
      <c r="A3805" s="3" t="s">
        <v>5770</v>
      </c>
      <c r="B3805" s="4">
        <v>42657</v>
      </c>
      <c r="C3805" s="12" t="str">
        <f t="shared" si="59"/>
        <v>2016/10</v>
      </c>
      <c r="D3805" s="4">
        <v>42663</v>
      </c>
      <c r="E3805" s="3" t="s">
        <v>21</v>
      </c>
      <c r="F3805" s="3" t="s">
        <v>5771</v>
      </c>
      <c r="G3805" s="3" t="s">
        <v>4977</v>
      </c>
      <c r="H3805" s="5">
        <v>12768</v>
      </c>
      <c r="I3805" s="2">
        <v>2</v>
      </c>
      <c r="J3805" s="2">
        <v>2</v>
      </c>
      <c r="K3805" s="2">
        <v>1.4363999999999999</v>
      </c>
      <c r="L3805" s="18" t="str">
        <f>VLOOKUP(F3805,'BD customers'!$1:$1048576,2,FALSE)</f>
        <v>Nathan Cano</v>
      </c>
      <c r="M3805" s="2">
        <f>MATCH(orders[[#This Row],[Product ID]],'BD product'!A:A,0)</f>
        <v>1446</v>
      </c>
      <c r="N3805" s="2" t="str" cm="1">
        <f t="array" ref="N3805">INDEX('BD product'!A:D,M3805,2)</f>
        <v>Office Supplies</v>
      </c>
    </row>
    <row r="3806" spans="1:14" x14ac:dyDescent="0.3">
      <c r="A3806" s="3" t="s">
        <v>5770</v>
      </c>
      <c r="B3806" s="4">
        <v>42657</v>
      </c>
      <c r="C3806" s="12" t="str">
        <f t="shared" si="59"/>
        <v>2016/10</v>
      </c>
      <c r="D3806" s="4">
        <v>42663</v>
      </c>
      <c r="E3806" s="3" t="s">
        <v>21</v>
      </c>
      <c r="F3806" s="3" t="s">
        <v>5771</v>
      </c>
      <c r="G3806" s="3" t="s">
        <v>1856</v>
      </c>
      <c r="H3806" s="5">
        <v>35008</v>
      </c>
      <c r="I3806" s="2">
        <v>4</v>
      </c>
      <c r="J3806" s="2">
        <v>2</v>
      </c>
      <c r="K3806" s="2">
        <v>1.3128</v>
      </c>
      <c r="L3806" s="18" t="str">
        <f>VLOOKUP(F3806,'BD customers'!$1:$1048576,2,FALSE)</f>
        <v>Nathan Cano</v>
      </c>
      <c r="M3806" s="2">
        <f>MATCH(orders[[#This Row],[Product ID]],'BD product'!A:A,0)</f>
        <v>468</v>
      </c>
      <c r="N3806" s="2" t="str" cm="1">
        <f t="array" ref="N3806">INDEX('BD product'!A:D,M3806,2)</f>
        <v>Office Supplies</v>
      </c>
    </row>
    <row r="3807" spans="1:14" x14ac:dyDescent="0.3">
      <c r="A3807" s="3" t="s">
        <v>5770</v>
      </c>
      <c r="B3807" s="4">
        <v>42657</v>
      </c>
      <c r="C3807" s="12" t="str">
        <f t="shared" si="59"/>
        <v>2016/10</v>
      </c>
      <c r="D3807" s="4">
        <v>42663</v>
      </c>
      <c r="E3807" s="3" t="s">
        <v>21</v>
      </c>
      <c r="F3807" s="3" t="s">
        <v>5771</v>
      </c>
      <c r="G3807" s="3" t="s">
        <v>618</v>
      </c>
      <c r="H3807" s="5">
        <v>39152</v>
      </c>
      <c r="I3807" s="2">
        <v>1</v>
      </c>
      <c r="J3807" s="2">
        <v>2</v>
      </c>
      <c r="K3807" s="2">
        <v>1.4681999999999999</v>
      </c>
      <c r="L3807" s="18" t="str">
        <f>VLOOKUP(F3807,'BD customers'!$1:$1048576,2,FALSE)</f>
        <v>Nathan Cano</v>
      </c>
      <c r="M3807" s="2">
        <f>MATCH(orders[[#This Row],[Product ID]],'BD product'!A:A,0)</f>
        <v>128</v>
      </c>
      <c r="N3807" s="2" t="str" cm="1">
        <f t="array" ref="N3807">INDEX('BD product'!A:D,M3807,2)</f>
        <v>Office Supplies</v>
      </c>
    </row>
    <row r="3808" spans="1:14" x14ac:dyDescent="0.3">
      <c r="A3808" s="3" t="s">
        <v>5774</v>
      </c>
      <c r="B3808" s="4">
        <v>42320</v>
      </c>
      <c r="C3808" s="12" t="str">
        <f t="shared" si="59"/>
        <v>2015/11</v>
      </c>
      <c r="D3808" s="4">
        <v>42327</v>
      </c>
      <c r="E3808" s="3" t="s">
        <v>21</v>
      </c>
      <c r="F3808" s="3" t="s">
        <v>5490</v>
      </c>
      <c r="G3808" s="3" t="s">
        <v>1820</v>
      </c>
      <c r="H3808" s="5">
        <v>1176</v>
      </c>
      <c r="I3808" s="2">
        <v>5</v>
      </c>
      <c r="J3808" s="2">
        <v>2</v>
      </c>
      <c r="K3808" s="2">
        <v>0.1323</v>
      </c>
      <c r="L3808" s="18" t="str">
        <f>VLOOKUP(F3808,'BD customers'!$1:$1048576,2,FALSE)</f>
        <v>Anna HÃ¤berlin</v>
      </c>
      <c r="M3808" s="2">
        <f>MATCH(orders[[#This Row],[Product ID]],'BD product'!A:A,0)</f>
        <v>456</v>
      </c>
      <c r="N3808" s="2" t="str" cm="1">
        <f t="array" ref="N3808">INDEX('BD product'!A:D,M3808,2)</f>
        <v>Office Supplies</v>
      </c>
    </row>
    <row r="3809" spans="1:14" x14ac:dyDescent="0.3">
      <c r="A3809" s="3" t="s">
        <v>5774</v>
      </c>
      <c r="B3809" s="4">
        <v>42320</v>
      </c>
      <c r="C3809" s="12" t="str">
        <f t="shared" si="59"/>
        <v>2015/11</v>
      </c>
      <c r="D3809" s="4">
        <v>42327</v>
      </c>
      <c r="E3809" s="3" t="s">
        <v>21</v>
      </c>
      <c r="F3809" s="3" t="s">
        <v>5490</v>
      </c>
      <c r="G3809" s="3" t="s">
        <v>242</v>
      </c>
      <c r="H3809" s="5">
        <v>5238</v>
      </c>
      <c r="I3809" s="2">
        <v>2</v>
      </c>
      <c r="J3809" s="2">
        <v>7</v>
      </c>
      <c r="K3809" s="2">
        <v>-4.0157999999999996</v>
      </c>
      <c r="L3809" s="18" t="str">
        <f>VLOOKUP(F3809,'BD customers'!$1:$1048576,2,FALSE)</f>
        <v>Anna HÃ¤berlin</v>
      </c>
      <c r="M3809" s="2">
        <f>MATCH(orders[[#This Row],[Product ID]],'BD product'!A:A,0)</f>
        <v>46</v>
      </c>
      <c r="N3809" s="2" t="str" cm="1">
        <f t="array" ref="N3809">INDEX('BD product'!A:D,M3809,2)</f>
        <v>Office Supplies</v>
      </c>
    </row>
    <row r="3810" spans="1:14" x14ac:dyDescent="0.3">
      <c r="A3810" s="3" t="s">
        <v>5774</v>
      </c>
      <c r="B3810" s="4">
        <v>42320</v>
      </c>
      <c r="C3810" s="12" t="str">
        <f t="shared" si="59"/>
        <v>2015/11</v>
      </c>
      <c r="D3810" s="4">
        <v>42327</v>
      </c>
      <c r="E3810" s="3" t="s">
        <v>21</v>
      </c>
      <c r="F3810" s="3" t="s">
        <v>5490</v>
      </c>
      <c r="G3810" s="3" t="s">
        <v>5128</v>
      </c>
      <c r="H3810" s="5">
        <v>4662</v>
      </c>
      <c r="I3810" s="2">
        <v>3</v>
      </c>
      <c r="J3810" s="2">
        <v>7</v>
      </c>
      <c r="K3810" s="2">
        <v>-3.7296</v>
      </c>
      <c r="L3810" s="18" t="str">
        <f>VLOOKUP(F3810,'BD customers'!$1:$1048576,2,FALSE)</f>
        <v>Anna HÃ¤berlin</v>
      </c>
      <c r="M3810" s="2">
        <f>MATCH(orders[[#This Row],[Product ID]],'BD product'!A:A,0)</f>
        <v>1474</v>
      </c>
      <c r="N3810" s="2" t="str" cm="1">
        <f t="array" ref="N3810">INDEX('BD product'!A:D,M3810,2)</f>
        <v>Office Supplies</v>
      </c>
    </row>
    <row r="3811" spans="1:14" x14ac:dyDescent="0.3">
      <c r="A3811" s="3" t="s">
        <v>5774</v>
      </c>
      <c r="B3811" s="4">
        <v>42320</v>
      </c>
      <c r="C3811" s="12" t="str">
        <f t="shared" si="59"/>
        <v>2015/11</v>
      </c>
      <c r="D3811" s="4">
        <v>42327</v>
      </c>
      <c r="E3811" s="3" t="s">
        <v>21</v>
      </c>
      <c r="F3811" s="3" t="s">
        <v>5490</v>
      </c>
      <c r="G3811" s="3" t="s">
        <v>5775</v>
      </c>
      <c r="H3811" s="5">
        <v>52392</v>
      </c>
      <c r="I3811" s="2">
        <v>5</v>
      </c>
      <c r="J3811" s="2">
        <v>2</v>
      </c>
      <c r="K3811" s="2">
        <v>-7.2039</v>
      </c>
      <c r="L3811" s="18" t="str">
        <f>VLOOKUP(F3811,'BD customers'!$1:$1048576,2,FALSE)</f>
        <v>Anna HÃ¤berlin</v>
      </c>
      <c r="M3811" s="2">
        <f>MATCH(orders[[#This Row],[Product ID]],'BD product'!A:A,0)</f>
        <v>1587</v>
      </c>
      <c r="N3811" s="2" t="str" cm="1">
        <f t="array" ref="N3811">INDEX('BD product'!A:D,M3811,2)</f>
        <v>Furniture</v>
      </c>
    </row>
    <row r="3812" spans="1:14" x14ac:dyDescent="0.3">
      <c r="A3812" s="3" t="s">
        <v>5774</v>
      </c>
      <c r="B3812" s="4">
        <v>42320</v>
      </c>
      <c r="C3812" s="12" t="str">
        <f t="shared" si="59"/>
        <v>2015/11</v>
      </c>
      <c r="D3812" s="4">
        <v>42327</v>
      </c>
      <c r="E3812" s="3" t="s">
        <v>21</v>
      </c>
      <c r="F3812" s="3" t="s">
        <v>5490</v>
      </c>
      <c r="G3812" s="3" t="s">
        <v>3564</v>
      </c>
      <c r="H3812" s="5">
        <v>100792</v>
      </c>
      <c r="I3812" s="2">
        <v>1</v>
      </c>
      <c r="J3812" s="2">
        <v>2</v>
      </c>
      <c r="K3812" s="2">
        <v>10.0792</v>
      </c>
      <c r="L3812" s="18" t="str">
        <f>VLOOKUP(F3812,'BD customers'!$1:$1048576,2,FALSE)</f>
        <v>Anna HÃ¤berlin</v>
      </c>
      <c r="M3812" s="2">
        <f>MATCH(orders[[#This Row],[Product ID]],'BD product'!A:A,0)</f>
        <v>1068</v>
      </c>
      <c r="N3812" s="2" t="str" cm="1">
        <f t="array" ref="N3812">INDEX('BD product'!A:D,M3812,2)</f>
        <v>Technology</v>
      </c>
    </row>
    <row r="3813" spans="1:14" x14ac:dyDescent="0.3">
      <c r="A3813" s="3" t="s">
        <v>5774</v>
      </c>
      <c r="B3813" s="4">
        <v>42320</v>
      </c>
      <c r="C3813" s="12" t="str">
        <f t="shared" si="59"/>
        <v>2015/11</v>
      </c>
      <c r="D3813" s="4">
        <v>42327</v>
      </c>
      <c r="E3813" s="3" t="s">
        <v>21</v>
      </c>
      <c r="F3813" s="3" t="s">
        <v>5490</v>
      </c>
      <c r="G3813" s="3" t="s">
        <v>961</v>
      </c>
      <c r="H3813" s="5">
        <v>146136</v>
      </c>
      <c r="I3813" s="2">
        <v>3</v>
      </c>
      <c r="J3813" s="2">
        <v>2</v>
      </c>
      <c r="K3813" s="2">
        <v>16.440300000000001</v>
      </c>
      <c r="L3813" s="18" t="str">
        <f>VLOOKUP(F3813,'BD customers'!$1:$1048576,2,FALSE)</f>
        <v>Anna HÃ¤berlin</v>
      </c>
      <c r="M3813" s="2">
        <f>MATCH(orders[[#This Row],[Product ID]],'BD product'!A:A,0)</f>
        <v>214</v>
      </c>
      <c r="N3813" s="2" t="str" cm="1">
        <f t="array" ref="N3813">INDEX('BD product'!A:D,M3813,2)</f>
        <v>Furniture</v>
      </c>
    </row>
    <row r="3814" spans="1:14" x14ac:dyDescent="0.3">
      <c r="A3814" s="3" t="s">
        <v>5777</v>
      </c>
      <c r="B3814" s="4">
        <v>42799</v>
      </c>
      <c r="C3814" s="12" t="str">
        <f t="shared" si="59"/>
        <v>2017/03</v>
      </c>
      <c r="D3814" s="4">
        <v>42799</v>
      </c>
      <c r="E3814" s="3" t="s">
        <v>41</v>
      </c>
      <c r="F3814" s="3" t="s">
        <v>105</v>
      </c>
      <c r="G3814" s="3" t="s">
        <v>5778</v>
      </c>
      <c r="H3814" s="5">
        <v>2506</v>
      </c>
      <c r="I3814" s="2">
        <v>2</v>
      </c>
      <c r="J3814" s="2">
        <v>0</v>
      </c>
      <c r="K3814" s="2">
        <v>11.7782</v>
      </c>
      <c r="L3814" s="18" t="str">
        <f>VLOOKUP(F3814,'BD customers'!$1:$1048576,2,FALSE)</f>
        <v>Pete Kriz</v>
      </c>
      <c r="M3814" s="2">
        <f>MATCH(orders[[#This Row],[Product ID]],'BD product'!A:A,0)</f>
        <v>1588</v>
      </c>
      <c r="N3814" s="2" t="str" cm="1">
        <f t="array" ref="N3814">INDEX('BD product'!A:D,M3814,2)</f>
        <v>Office Supplies</v>
      </c>
    </row>
    <row r="3815" spans="1:14" x14ac:dyDescent="0.3">
      <c r="A3815" s="3" t="s">
        <v>5780</v>
      </c>
      <c r="B3815" s="4">
        <v>42313</v>
      </c>
      <c r="C3815" s="12" t="str">
        <f t="shared" si="59"/>
        <v>2015/11</v>
      </c>
      <c r="D3815" s="4">
        <v>42317</v>
      </c>
      <c r="E3815" s="3" t="s">
        <v>21</v>
      </c>
      <c r="F3815" s="3" t="s">
        <v>868</v>
      </c>
      <c r="G3815" s="3" t="s">
        <v>2332</v>
      </c>
      <c r="H3815" s="5">
        <v>19824</v>
      </c>
      <c r="I3815" s="2">
        <v>6</v>
      </c>
      <c r="J3815" s="2">
        <v>2</v>
      </c>
      <c r="K3815" s="2">
        <v>6.4428000000000001</v>
      </c>
      <c r="L3815" s="18" t="str">
        <f>VLOOKUP(F3815,'BD customers'!$1:$1048576,2,FALSE)</f>
        <v>Nathan Gelder</v>
      </c>
      <c r="M3815" s="2">
        <f>MATCH(orders[[#This Row],[Product ID]],'BD product'!A:A,0)</f>
        <v>619</v>
      </c>
      <c r="N3815" s="2" t="str" cm="1">
        <f t="array" ref="N3815">INDEX('BD product'!A:D,M3815,2)</f>
        <v>Office Supplies</v>
      </c>
    </row>
    <row r="3816" spans="1:14" x14ac:dyDescent="0.3">
      <c r="A3816" s="3" t="s">
        <v>5781</v>
      </c>
      <c r="B3816" s="4">
        <v>42559</v>
      </c>
      <c r="C3816" s="12" t="str">
        <f t="shared" si="59"/>
        <v>2016/07</v>
      </c>
      <c r="D3816" s="4">
        <v>42559</v>
      </c>
      <c r="E3816" s="3" t="s">
        <v>41</v>
      </c>
      <c r="F3816" s="3" t="s">
        <v>117</v>
      </c>
      <c r="G3816" s="3" t="s">
        <v>3792</v>
      </c>
      <c r="H3816" s="5">
        <v>82396</v>
      </c>
      <c r="I3816" s="2">
        <v>5</v>
      </c>
      <c r="J3816" s="2">
        <v>2</v>
      </c>
      <c r="K3816" s="2">
        <v>51.497500000000002</v>
      </c>
      <c r="L3816" s="18" t="str">
        <f>VLOOKUP(F3816,'BD customers'!$1:$1048576,2,FALSE)</f>
        <v>Zuschuss Donatelli</v>
      </c>
      <c r="M3816" s="2">
        <f>MATCH(orders[[#This Row],[Product ID]],'BD product'!A:A,0)</f>
        <v>1166</v>
      </c>
      <c r="N3816" s="2" t="str" cm="1">
        <f t="array" ref="N3816">INDEX('BD product'!A:D,M3816,2)</f>
        <v>Technology</v>
      </c>
    </row>
    <row r="3817" spans="1:14" x14ac:dyDescent="0.3">
      <c r="A3817" s="3" t="s">
        <v>5781</v>
      </c>
      <c r="B3817" s="4">
        <v>42559</v>
      </c>
      <c r="C3817" s="12" t="str">
        <f t="shared" si="59"/>
        <v>2016/07</v>
      </c>
      <c r="D3817" s="4">
        <v>42559</v>
      </c>
      <c r="E3817" s="3" t="s">
        <v>41</v>
      </c>
      <c r="F3817" s="3" t="s">
        <v>117</v>
      </c>
      <c r="G3817" s="3" t="s">
        <v>557</v>
      </c>
      <c r="H3817" s="5">
        <v>15984</v>
      </c>
      <c r="I3817" s="2">
        <v>2</v>
      </c>
      <c r="J3817" s="2">
        <v>2</v>
      </c>
      <c r="K3817" s="2">
        <v>0.4995</v>
      </c>
      <c r="L3817" s="18" t="str">
        <f>VLOOKUP(F3817,'BD customers'!$1:$1048576,2,FALSE)</f>
        <v>Zuschuss Donatelli</v>
      </c>
      <c r="M3817" s="2">
        <f>MATCH(orders[[#This Row],[Product ID]],'BD product'!A:A,0)</f>
        <v>114</v>
      </c>
      <c r="N3817" s="2" t="str" cm="1">
        <f t="array" ref="N3817">INDEX('BD product'!A:D,M3817,2)</f>
        <v>Office Supplies</v>
      </c>
    </row>
    <row r="3818" spans="1:14" x14ac:dyDescent="0.3">
      <c r="A3818" s="3" t="s">
        <v>5782</v>
      </c>
      <c r="B3818" s="4">
        <v>42262</v>
      </c>
      <c r="C3818" s="12" t="str">
        <f t="shared" si="59"/>
        <v>2015/09</v>
      </c>
      <c r="D3818" s="4">
        <v>42266</v>
      </c>
      <c r="E3818" s="3" t="s">
        <v>21</v>
      </c>
      <c r="F3818" s="3" t="s">
        <v>2735</v>
      </c>
      <c r="G3818" s="3" t="s">
        <v>4674</v>
      </c>
      <c r="H3818" s="5">
        <v>80196</v>
      </c>
      <c r="I3818" s="2">
        <v>2</v>
      </c>
      <c r="J3818" s="2">
        <v>0</v>
      </c>
      <c r="K3818" s="2">
        <v>2.0049000000000001</v>
      </c>
      <c r="L3818" s="18" t="str">
        <f>VLOOKUP(F3818,'BD customers'!$1:$1048576,2,FALSE)</f>
        <v>Natalie Webber</v>
      </c>
      <c r="M3818" s="2">
        <f>MATCH(orders[[#This Row],[Product ID]],'BD product'!A:A,0)</f>
        <v>1384</v>
      </c>
      <c r="N3818" s="2" t="str" cm="1">
        <f t="array" ref="N3818">INDEX('BD product'!A:D,M3818,2)</f>
        <v>Furniture</v>
      </c>
    </row>
    <row r="3819" spans="1:14" x14ac:dyDescent="0.3">
      <c r="A3819" s="3" t="s">
        <v>5782</v>
      </c>
      <c r="B3819" s="4">
        <v>42262</v>
      </c>
      <c r="C3819" s="12" t="str">
        <f t="shared" si="59"/>
        <v>2015/09</v>
      </c>
      <c r="D3819" s="4">
        <v>42266</v>
      </c>
      <c r="E3819" s="3" t="s">
        <v>21</v>
      </c>
      <c r="F3819" s="3" t="s">
        <v>2735</v>
      </c>
      <c r="G3819" s="3" t="s">
        <v>4899</v>
      </c>
      <c r="H3819" s="5">
        <v>5997</v>
      </c>
      <c r="I3819" s="2">
        <v>3</v>
      </c>
      <c r="J3819" s="2">
        <v>0</v>
      </c>
      <c r="K3819" s="2">
        <v>0</v>
      </c>
      <c r="L3819" s="18" t="str">
        <f>VLOOKUP(F3819,'BD customers'!$1:$1048576,2,FALSE)</f>
        <v>Natalie Webber</v>
      </c>
      <c r="M3819" s="2">
        <f>MATCH(orders[[#This Row],[Product ID]],'BD product'!A:A,0)</f>
        <v>1433</v>
      </c>
      <c r="N3819" s="2" t="str" cm="1">
        <f t="array" ref="N3819">INDEX('BD product'!A:D,M3819,2)</f>
        <v>Technology</v>
      </c>
    </row>
    <row r="3820" spans="1:14" x14ac:dyDescent="0.3">
      <c r="A3820" s="3" t="s">
        <v>5782</v>
      </c>
      <c r="B3820" s="4">
        <v>42262</v>
      </c>
      <c r="C3820" s="12" t="str">
        <f t="shared" si="59"/>
        <v>2015/09</v>
      </c>
      <c r="D3820" s="4">
        <v>42266</v>
      </c>
      <c r="E3820" s="3" t="s">
        <v>21</v>
      </c>
      <c r="F3820" s="3" t="s">
        <v>2735</v>
      </c>
      <c r="G3820" s="3" t="s">
        <v>2080</v>
      </c>
      <c r="H3820" s="5">
        <v>105686</v>
      </c>
      <c r="I3820" s="2">
        <v>7</v>
      </c>
      <c r="J3820" s="2">
        <v>0</v>
      </c>
      <c r="K3820" s="2">
        <v>306.48939999999999</v>
      </c>
      <c r="L3820" s="18" t="str">
        <f>VLOOKUP(F3820,'BD customers'!$1:$1048576,2,FALSE)</f>
        <v>Natalie Webber</v>
      </c>
      <c r="M3820" s="2">
        <f>MATCH(orders[[#This Row],[Product ID]],'BD product'!A:A,0)</f>
        <v>533</v>
      </c>
      <c r="N3820" s="2" t="str" cm="1">
        <f t="array" ref="N3820">INDEX('BD product'!A:D,M3820,2)</f>
        <v>Furniture</v>
      </c>
    </row>
    <row r="3821" spans="1:14" x14ac:dyDescent="0.3">
      <c r="A3821" s="3" t="s">
        <v>5783</v>
      </c>
      <c r="B3821" s="4">
        <v>43017</v>
      </c>
      <c r="C3821" s="12" t="str">
        <f t="shared" si="59"/>
        <v>2017/10</v>
      </c>
      <c r="D3821" s="4">
        <v>43022</v>
      </c>
      <c r="E3821" s="3" t="s">
        <v>21</v>
      </c>
      <c r="F3821" s="3" t="s">
        <v>4999</v>
      </c>
      <c r="G3821" s="3" t="s">
        <v>3076</v>
      </c>
      <c r="H3821" s="5">
        <v>12816</v>
      </c>
      <c r="I3821" s="2">
        <v>3</v>
      </c>
      <c r="J3821" s="2">
        <v>2</v>
      </c>
      <c r="K3821" s="2">
        <v>4.3254000000000001</v>
      </c>
      <c r="L3821" s="18" t="str">
        <f>VLOOKUP(F3821,'BD customers'!$1:$1048576,2,FALSE)</f>
        <v>Harry Greene</v>
      </c>
      <c r="M3821" s="2">
        <f>MATCH(orders[[#This Row],[Product ID]],'BD product'!A:A,0)</f>
        <v>882</v>
      </c>
      <c r="N3821" s="2" t="str" cm="1">
        <f t="array" ref="N3821">INDEX('BD product'!A:D,M3821,2)</f>
        <v>Office Supplies</v>
      </c>
    </row>
    <row r="3822" spans="1:14" x14ac:dyDescent="0.3">
      <c r="A3822" s="3" t="s">
        <v>5783</v>
      </c>
      <c r="B3822" s="4">
        <v>43017</v>
      </c>
      <c r="C3822" s="12" t="str">
        <f t="shared" si="59"/>
        <v>2017/10</v>
      </c>
      <c r="D3822" s="4">
        <v>43022</v>
      </c>
      <c r="E3822" s="3" t="s">
        <v>21</v>
      </c>
      <c r="F3822" s="3" t="s">
        <v>4999</v>
      </c>
      <c r="G3822" s="3" t="s">
        <v>3989</v>
      </c>
      <c r="H3822" s="5">
        <v>314352</v>
      </c>
      <c r="I3822" s="2">
        <v>3</v>
      </c>
      <c r="J3822" s="2">
        <v>2</v>
      </c>
      <c r="K3822" s="2">
        <v>-15.717599999999999</v>
      </c>
      <c r="L3822" s="18" t="str">
        <f>VLOOKUP(F3822,'BD customers'!$1:$1048576,2,FALSE)</f>
        <v>Harry Greene</v>
      </c>
      <c r="M3822" s="2">
        <f>MATCH(orders[[#This Row],[Product ID]],'BD product'!A:A,0)</f>
        <v>1221</v>
      </c>
      <c r="N3822" s="2" t="str" cm="1">
        <f t="array" ref="N3822">INDEX('BD product'!A:D,M3822,2)</f>
        <v>Furniture</v>
      </c>
    </row>
    <row r="3823" spans="1:14" x14ac:dyDescent="0.3">
      <c r="A3823" s="3" t="s">
        <v>5783</v>
      </c>
      <c r="B3823" s="4">
        <v>43017</v>
      </c>
      <c r="C3823" s="12" t="str">
        <f t="shared" si="59"/>
        <v>2017/10</v>
      </c>
      <c r="D3823" s="4">
        <v>43022</v>
      </c>
      <c r="E3823" s="3" t="s">
        <v>21</v>
      </c>
      <c r="F3823" s="3" t="s">
        <v>4999</v>
      </c>
      <c r="G3823" s="3" t="s">
        <v>5784</v>
      </c>
      <c r="H3823" s="5">
        <v>1898</v>
      </c>
      <c r="I3823" s="2">
        <v>2</v>
      </c>
      <c r="J3823" s="2">
        <v>0</v>
      </c>
      <c r="K3823" s="2">
        <v>8.9206000000000003</v>
      </c>
      <c r="L3823" s="18" t="str">
        <f>VLOOKUP(F3823,'BD customers'!$1:$1048576,2,FALSE)</f>
        <v>Harry Greene</v>
      </c>
      <c r="M3823" s="2">
        <f>MATCH(orders[[#This Row],[Product ID]],'BD product'!A:A,0)</f>
        <v>1589</v>
      </c>
      <c r="N3823" s="2" t="str" cm="1">
        <f t="array" ref="N3823">INDEX('BD product'!A:D,M3823,2)</f>
        <v>Office Supplies</v>
      </c>
    </row>
    <row r="3824" spans="1:14" x14ac:dyDescent="0.3">
      <c r="A3824" s="3" t="s">
        <v>5783</v>
      </c>
      <c r="B3824" s="4">
        <v>43017</v>
      </c>
      <c r="C3824" s="12" t="str">
        <f t="shared" si="59"/>
        <v>2017/10</v>
      </c>
      <c r="D3824" s="4">
        <v>43022</v>
      </c>
      <c r="E3824" s="3" t="s">
        <v>21</v>
      </c>
      <c r="F3824" s="3" t="s">
        <v>4999</v>
      </c>
      <c r="G3824" s="3" t="s">
        <v>5104</v>
      </c>
      <c r="H3824" s="5">
        <v>1824</v>
      </c>
      <c r="I3824" s="2">
        <v>6</v>
      </c>
      <c r="J3824" s="2">
        <v>2</v>
      </c>
      <c r="K3824" s="2">
        <v>0.61560000000000004</v>
      </c>
      <c r="L3824" s="18" t="str">
        <f>VLOOKUP(F3824,'BD customers'!$1:$1048576,2,FALSE)</f>
        <v>Harry Greene</v>
      </c>
      <c r="M3824" s="2">
        <f>MATCH(orders[[#This Row],[Product ID]],'BD product'!A:A,0)</f>
        <v>1471</v>
      </c>
      <c r="N3824" s="2" t="str" cm="1">
        <f t="array" ref="N3824">INDEX('BD product'!A:D,M3824,2)</f>
        <v>Office Supplies</v>
      </c>
    </row>
    <row r="3825" spans="1:14" x14ac:dyDescent="0.3">
      <c r="A3825" s="3" t="s">
        <v>5786</v>
      </c>
      <c r="B3825" s="4">
        <v>42261</v>
      </c>
      <c r="C3825" s="12" t="str">
        <f t="shared" si="59"/>
        <v>2015/09</v>
      </c>
      <c r="D3825" s="4">
        <v>42265</v>
      </c>
      <c r="E3825" s="3" t="s">
        <v>21</v>
      </c>
      <c r="F3825" s="3" t="s">
        <v>271</v>
      </c>
      <c r="G3825" s="3" t="s">
        <v>2125</v>
      </c>
      <c r="H3825" s="5">
        <v>9912</v>
      </c>
      <c r="I3825" s="2">
        <v>6</v>
      </c>
      <c r="J3825" s="2">
        <v>0</v>
      </c>
      <c r="K3825" s="2">
        <v>25.7712</v>
      </c>
      <c r="L3825" s="18" t="str">
        <f>VLOOKUP(F3825,'BD customers'!$1:$1048576,2,FALSE)</f>
        <v>Craig Carroll</v>
      </c>
      <c r="M3825" s="2">
        <f>MATCH(orders[[#This Row],[Product ID]],'BD product'!A:A,0)</f>
        <v>548</v>
      </c>
      <c r="N3825" s="2" t="str" cm="1">
        <f t="array" ref="N3825">INDEX('BD product'!A:D,M3825,2)</f>
        <v>Office Supplies</v>
      </c>
    </row>
    <row r="3826" spans="1:14" x14ac:dyDescent="0.3">
      <c r="A3826" s="3" t="s">
        <v>5786</v>
      </c>
      <c r="B3826" s="4">
        <v>42261</v>
      </c>
      <c r="C3826" s="12" t="str">
        <f t="shared" si="59"/>
        <v>2015/09</v>
      </c>
      <c r="D3826" s="4">
        <v>42265</v>
      </c>
      <c r="E3826" s="3" t="s">
        <v>21</v>
      </c>
      <c r="F3826" s="3" t="s">
        <v>271</v>
      </c>
      <c r="G3826" s="3" t="s">
        <v>5683</v>
      </c>
      <c r="H3826" s="5">
        <v>879984</v>
      </c>
      <c r="I3826" s="2">
        <v>2</v>
      </c>
      <c r="J3826" s="2">
        <v>2</v>
      </c>
      <c r="K3826" s="2">
        <v>32.999400000000001</v>
      </c>
      <c r="L3826" s="18" t="str">
        <f>VLOOKUP(F3826,'BD customers'!$1:$1048576,2,FALSE)</f>
        <v>Craig Carroll</v>
      </c>
      <c r="M3826" s="2">
        <f>MATCH(orders[[#This Row],[Product ID]],'BD product'!A:A,0)</f>
        <v>1574</v>
      </c>
      <c r="N3826" s="2" t="str" cm="1">
        <f t="array" ref="N3826">INDEX('BD product'!A:D,M3826,2)</f>
        <v>Technology</v>
      </c>
    </row>
    <row r="3827" spans="1:14" x14ac:dyDescent="0.3">
      <c r="A3827" s="3" t="s">
        <v>5786</v>
      </c>
      <c r="B3827" s="4">
        <v>42261</v>
      </c>
      <c r="C3827" s="12" t="str">
        <f t="shared" si="59"/>
        <v>2015/09</v>
      </c>
      <c r="D3827" s="4">
        <v>42265</v>
      </c>
      <c r="E3827" s="3" t="s">
        <v>21</v>
      </c>
      <c r="F3827" s="3" t="s">
        <v>271</v>
      </c>
      <c r="G3827" s="3" t="s">
        <v>2739</v>
      </c>
      <c r="H3827" s="5">
        <v>1296</v>
      </c>
      <c r="I3827" s="2">
        <v>9</v>
      </c>
      <c r="J3827" s="2">
        <v>2</v>
      </c>
      <c r="K3827" s="2">
        <v>0.4536</v>
      </c>
      <c r="L3827" s="18" t="str">
        <f>VLOOKUP(F3827,'BD customers'!$1:$1048576,2,FALSE)</f>
        <v>Craig Carroll</v>
      </c>
      <c r="M3827" s="2">
        <f>MATCH(orders[[#This Row],[Product ID]],'BD product'!A:A,0)</f>
        <v>753</v>
      </c>
      <c r="N3827" s="2" t="str" cm="1">
        <f t="array" ref="N3827">INDEX('BD product'!A:D,M3827,2)</f>
        <v>Office Supplies</v>
      </c>
    </row>
    <row r="3828" spans="1:14" x14ac:dyDescent="0.3">
      <c r="A3828" s="3" t="s">
        <v>5787</v>
      </c>
      <c r="B3828" s="4">
        <v>41919</v>
      </c>
      <c r="C3828" s="12" t="str">
        <f t="shared" si="59"/>
        <v>2014/10</v>
      </c>
      <c r="D3828" s="4">
        <v>41924</v>
      </c>
      <c r="E3828" s="3" t="s">
        <v>21</v>
      </c>
      <c r="F3828" s="3" t="s">
        <v>1725</v>
      </c>
      <c r="G3828" s="3" t="s">
        <v>1030</v>
      </c>
      <c r="H3828" s="5">
        <v>10744</v>
      </c>
      <c r="I3828" s="2">
        <v>10</v>
      </c>
      <c r="J3828" s="2">
        <v>2</v>
      </c>
      <c r="K3828" s="2">
        <v>1.0744</v>
      </c>
      <c r="L3828" s="18" t="str">
        <f>VLOOKUP(F3828,'BD customers'!$1:$1048576,2,FALSE)</f>
        <v>John Grady</v>
      </c>
      <c r="M3828" s="2">
        <f>MATCH(orders[[#This Row],[Product ID]],'BD product'!A:A,0)</f>
        <v>232</v>
      </c>
      <c r="N3828" s="2" t="str" cm="1">
        <f t="array" ref="N3828">INDEX('BD product'!A:D,M3828,2)</f>
        <v>Office Supplies</v>
      </c>
    </row>
    <row r="3829" spans="1:14" x14ac:dyDescent="0.3">
      <c r="A3829" s="3" t="s">
        <v>5788</v>
      </c>
      <c r="B3829" s="4">
        <v>42862</v>
      </c>
      <c r="C3829" s="12" t="str">
        <f t="shared" si="59"/>
        <v>2017/05</v>
      </c>
      <c r="D3829" s="4">
        <v>42866</v>
      </c>
      <c r="E3829" s="3" t="s">
        <v>21</v>
      </c>
      <c r="F3829" s="3" t="s">
        <v>1145</v>
      </c>
      <c r="G3829" s="3" t="s">
        <v>1231</v>
      </c>
      <c r="H3829" s="5">
        <v>145865</v>
      </c>
      <c r="I3829" s="2">
        <v>5</v>
      </c>
      <c r="J3829" s="2">
        <v>0</v>
      </c>
      <c r="K3829" s="2">
        <v>423.00850000000003</v>
      </c>
      <c r="L3829" s="18" t="str">
        <f>VLOOKUP(F3829,'BD customers'!$1:$1048576,2,FALSE)</f>
        <v>Rick Wilson</v>
      </c>
      <c r="M3829" s="2">
        <f>MATCH(orders[[#This Row],[Product ID]],'BD product'!A:A,0)</f>
        <v>286</v>
      </c>
      <c r="N3829" s="2" t="str" cm="1">
        <f t="array" ref="N3829">INDEX('BD product'!A:D,M3829,2)</f>
        <v>Furniture</v>
      </c>
    </row>
    <row r="3830" spans="1:14" x14ac:dyDescent="0.3">
      <c r="A3830" s="3" t="s">
        <v>5788</v>
      </c>
      <c r="B3830" s="4">
        <v>42862</v>
      </c>
      <c r="C3830" s="12" t="str">
        <f t="shared" si="59"/>
        <v>2017/05</v>
      </c>
      <c r="D3830" s="4">
        <v>42866</v>
      </c>
      <c r="E3830" s="3" t="s">
        <v>21</v>
      </c>
      <c r="F3830" s="3" t="s">
        <v>1145</v>
      </c>
      <c r="G3830" s="3" t="s">
        <v>4715</v>
      </c>
      <c r="H3830" s="5">
        <v>2664</v>
      </c>
      <c r="I3830" s="2">
        <v>1</v>
      </c>
      <c r="J3830" s="2">
        <v>0</v>
      </c>
      <c r="K3830" s="2">
        <v>7.4592000000000001</v>
      </c>
      <c r="L3830" s="18" t="str">
        <f>VLOOKUP(F3830,'BD customers'!$1:$1048576,2,FALSE)</f>
        <v>Rick Wilson</v>
      </c>
      <c r="M3830" s="2">
        <f>MATCH(orders[[#This Row],[Product ID]],'BD product'!A:A,0)</f>
        <v>1393</v>
      </c>
      <c r="N3830" s="2" t="str" cm="1">
        <f t="array" ref="N3830">INDEX('BD product'!A:D,M3830,2)</f>
        <v>Furniture</v>
      </c>
    </row>
    <row r="3831" spans="1:14" x14ac:dyDescent="0.3">
      <c r="A3831" s="3" t="s">
        <v>5788</v>
      </c>
      <c r="B3831" s="4">
        <v>42862</v>
      </c>
      <c r="C3831" s="12" t="str">
        <f t="shared" si="59"/>
        <v>2017/05</v>
      </c>
      <c r="D3831" s="4">
        <v>42866</v>
      </c>
      <c r="E3831" s="3" t="s">
        <v>21</v>
      </c>
      <c r="F3831" s="3" t="s">
        <v>1145</v>
      </c>
      <c r="G3831" s="3" t="s">
        <v>1861</v>
      </c>
      <c r="H3831" s="5">
        <v>4768</v>
      </c>
      <c r="I3831" s="2">
        <v>2</v>
      </c>
      <c r="J3831" s="2">
        <v>0</v>
      </c>
      <c r="K3831" s="2">
        <v>0.1192</v>
      </c>
      <c r="L3831" s="18" t="str">
        <f>VLOOKUP(F3831,'BD customers'!$1:$1048576,2,FALSE)</f>
        <v>Rick Wilson</v>
      </c>
      <c r="M3831" s="2">
        <f>MATCH(orders[[#This Row],[Product ID]],'BD product'!A:A,0)</f>
        <v>469</v>
      </c>
      <c r="N3831" s="2" t="str" cm="1">
        <f t="array" ref="N3831">INDEX('BD product'!A:D,M3831,2)</f>
        <v>Furniture</v>
      </c>
    </row>
    <row r="3832" spans="1:14" x14ac:dyDescent="0.3">
      <c r="A3832" s="3" t="s">
        <v>5788</v>
      </c>
      <c r="B3832" s="4">
        <v>42862</v>
      </c>
      <c r="C3832" s="12" t="str">
        <f t="shared" si="59"/>
        <v>2017/05</v>
      </c>
      <c r="D3832" s="4">
        <v>42866</v>
      </c>
      <c r="E3832" s="3" t="s">
        <v>21</v>
      </c>
      <c r="F3832" s="3" t="s">
        <v>1145</v>
      </c>
      <c r="G3832" s="3" t="s">
        <v>2090</v>
      </c>
      <c r="H3832" s="5">
        <v>87444</v>
      </c>
      <c r="I3832" s="2">
        <v>2</v>
      </c>
      <c r="J3832" s="2">
        <v>1</v>
      </c>
      <c r="K3832" s="2">
        <v>18.4604</v>
      </c>
      <c r="L3832" s="18" t="str">
        <f>VLOOKUP(F3832,'BD customers'!$1:$1048576,2,FALSE)</f>
        <v>Rick Wilson</v>
      </c>
      <c r="M3832" s="2">
        <f>MATCH(orders[[#This Row],[Product ID]],'BD product'!A:A,0)</f>
        <v>537</v>
      </c>
      <c r="N3832" s="2" t="str" cm="1">
        <f t="array" ref="N3832">INDEX('BD product'!A:D,M3832,2)</f>
        <v>Office Supplies</v>
      </c>
    </row>
    <row r="3833" spans="1:14" x14ac:dyDescent="0.3">
      <c r="A3833" s="3" t="s">
        <v>5789</v>
      </c>
      <c r="B3833" s="4">
        <v>42322</v>
      </c>
      <c r="C3833" s="12" t="str">
        <f t="shared" si="59"/>
        <v>2015/11</v>
      </c>
      <c r="D3833" s="4">
        <v>42327</v>
      </c>
      <c r="E3833" s="3" t="s">
        <v>21</v>
      </c>
      <c r="F3833" s="3" t="s">
        <v>5790</v>
      </c>
      <c r="G3833" s="3" t="s">
        <v>975</v>
      </c>
      <c r="H3833" s="5">
        <v>7614</v>
      </c>
      <c r="I3833" s="2">
        <v>3</v>
      </c>
      <c r="J3833" s="2">
        <v>0</v>
      </c>
      <c r="K3833" s="2">
        <v>2.6648999999999998</v>
      </c>
      <c r="L3833" s="18" t="str">
        <f>VLOOKUP(F3833,'BD customers'!$1:$1048576,2,FALSE)</f>
        <v>Lycoris Saunders</v>
      </c>
      <c r="M3833" s="2">
        <f>MATCH(orders[[#This Row],[Product ID]],'BD product'!A:A,0)</f>
        <v>218</v>
      </c>
      <c r="N3833" s="2" t="str" cm="1">
        <f t="array" ref="N3833">INDEX('BD product'!A:D,M3833,2)</f>
        <v>Furniture</v>
      </c>
    </row>
    <row r="3834" spans="1:14" x14ac:dyDescent="0.3">
      <c r="A3834" s="3" t="s">
        <v>5789</v>
      </c>
      <c r="B3834" s="4">
        <v>42322</v>
      </c>
      <c r="C3834" s="12" t="str">
        <f t="shared" si="59"/>
        <v>2015/11</v>
      </c>
      <c r="D3834" s="4">
        <v>42327</v>
      </c>
      <c r="E3834" s="3" t="s">
        <v>21</v>
      </c>
      <c r="F3834" s="3" t="s">
        <v>5790</v>
      </c>
      <c r="G3834" s="3" t="s">
        <v>4036</v>
      </c>
      <c r="H3834" s="5">
        <v>1996</v>
      </c>
      <c r="I3834" s="2">
        <v>2</v>
      </c>
      <c r="J3834" s="2">
        <v>0</v>
      </c>
      <c r="K3834" s="2">
        <v>9.3811999999999998</v>
      </c>
      <c r="L3834" s="18" t="str">
        <f>VLOOKUP(F3834,'BD customers'!$1:$1048576,2,FALSE)</f>
        <v>Lycoris Saunders</v>
      </c>
      <c r="M3834" s="2">
        <f>MATCH(orders[[#This Row],[Product ID]],'BD product'!A:A,0)</f>
        <v>1232</v>
      </c>
      <c r="N3834" s="2" t="str" cm="1">
        <f t="array" ref="N3834">INDEX('BD product'!A:D,M3834,2)</f>
        <v>Office Supplies</v>
      </c>
    </row>
    <row r="3835" spans="1:14" x14ac:dyDescent="0.3">
      <c r="A3835" s="3" t="s">
        <v>5791</v>
      </c>
      <c r="B3835" s="4">
        <v>41967</v>
      </c>
      <c r="C3835" s="12" t="str">
        <f t="shared" si="59"/>
        <v>2014/11</v>
      </c>
      <c r="D3835" s="4">
        <v>41967</v>
      </c>
      <c r="E3835" s="3" t="s">
        <v>41</v>
      </c>
      <c r="F3835" s="3" t="s">
        <v>643</v>
      </c>
      <c r="G3835" s="3" t="s">
        <v>2750</v>
      </c>
      <c r="H3835" s="5">
        <v>104997</v>
      </c>
      <c r="I3835" s="2">
        <v>5</v>
      </c>
      <c r="J3835" s="2">
        <v>4</v>
      </c>
      <c r="K3835" s="2">
        <v>-20.999400000000001</v>
      </c>
      <c r="L3835" s="18" t="str">
        <f>VLOOKUP(F3835,'BD customers'!$1:$1048576,2,FALSE)</f>
        <v>Muhammed Yedwab</v>
      </c>
      <c r="M3835" s="2">
        <f>MATCH(orders[[#This Row],[Product ID]],'BD product'!A:A,0)</f>
        <v>756</v>
      </c>
      <c r="N3835" s="2" t="str" cm="1">
        <f t="array" ref="N3835">INDEX('BD product'!A:D,M3835,2)</f>
        <v>Technology</v>
      </c>
    </row>
    <row r="3836" spans="1:14" x14ac:dyDescent="0.3">
      <c r="A3836" s="3" t="s">
        <v>5791</v>
      </c>
      <c r="B3836" s="4">
        <v>41967</v>
      </c>
      <c r="C3836" s="12" t="str">
        <f t="shared" si="59"/>
        <v>2014/11</v>
      </c>
      <c r="D3836" s="4">
        <v>41967</v>
      </c>
      <c r="E3836" s="3" t="s">
        <v>41</v>
      </c>
      <c r="F3836" s="3" t="s">
        <v>643</v>
      </c>
      <c r="G3836" s="3" t="s">
        <v>3403</v>
      </c>
      <c r="H3836" s="5">
        <v>611058</v>
      </c>
      <c r="I3836" s="2">
        <v>3</v>
      </c>
      <c r="J3836" s="2">
        <v>3</v>
      </c>
      <c r="K3836" s="2">
        <v>-34.9176</v>
      </c>
      <c r="L3836" s="18" t="str">
        <f>VLOOKUP(F3836,'BD customers'!$1:$1048576,2,FALSE)</f>
        <v>Muhammed Yedwab</v>
      </c>
      <c r="M3836" s="2">
        <f>MATCH(orders[[#This Row],[Product ID]],'BD product'!A:A,0)</f>
        <v>1005</v>
      </c>
      <c r="N3836" s="2" t="str" cm="1">
        <f t="array" ref="N3836">INDEX('BD product'!A:D,M3836,2)</f>
        <v>Furniture</v>
      </c>
    </row>
    <row r="3837" spans="1:14" x14ac:dyDescent="0.3">
      <c r="A3837" s="3" t="s">
        <v>5792</v>
      </c>
      <c r="B3837" s="4">
        <v>41737</v>
      </c>
      <c r="C3837" s="12" t="str">
        <f t="shared" si="59"/>
        <v>2014/04</v>
      </c>
      <c r="D3837" s="4">
        <v>41744</v>
      </c>
      <c r="E3837" s="3" t="s">
        <v>21</v>
      </c>
      <c r="F3837" s="3" t="s">
        <v>3480</v>
      </c>
      <c r="G3837" s="3" t="s">
        <v>3605</v>
      </c>
      <c r="H3837" s="5">
        <v>2368</v>
      </c>
      <c r="I3837" s="2">
        <v>2</v>
      </c>
      <c r="J3837" s="2">
        <v>2</v>
      </c>
      <c r="K3837" s="2">
        <v>0.82879999999999998</v>
      </c>
      <c r="L3837" s="18" t="str">
        <f>VLOOKUP(F3837,'BD customers'!$1:$1048576,2,FALSE)</f>
        <v>Jim Mitchum</v>
      </c>
      <c r="M3837" s="2">
        <f>MATCH(orders[[#This Row],[Product ID]],'BD product'!A:A,0)</f>
        <v>1086</v>
      </c>
      <c r="N3837" s="2" t="str" cm="1">
        <f t="array" ref="N3837">INDEX('BD product'!A:D,M3837,2)</f>
        <v>Office Supplies</v>
      </c>
    </row>
    <row r="3838" spans="1:14" x14ac:dyDescent="0.3">
      <c r="A3838" s="3" t="s">
        <v>5792</v>
      </c>
      <c r="B3838" s="4">
        <v>41737</v>
      </c>
      <c r="C3838" s="12" t="str">
        <f t="shared" si="59"/>
        <v>2014/04</v>
      </c>
      <c r="D3838" s="4">
        <v>41744</v>
      </c>
      <c r="E3838" s="3" t="s">
        <v>21</v>
      </c>
      <c r="F3838" s="3" t="s">
        <v>3480</v>
      </c>
      <c r="G3838" s="3" t="s">
        <v>5793</v>
      </c>
      <c r="H3838" s="5">
        <v>19008</v>
      </c>
      <c r="I3838" s="2">
        <v>3</v>
      </c>
      <c r="J3838" s="2">
        <v>2</v>
      </c>
      <c r="K3838" s="2">
        <v>6.8903999999999996</v>
      </c>
      <c r="L3838" s="18" t="str">
        <f>VLOOKUP(F3838,'BD customers'!$1:$1048576,2,FALSE)</f>
        <v>Jim Mitchum</v>
      </c>
      <c r="M3838" s="2">
        <f>MATCH(orders[[#This Row],[Product ID]],'BD product'!A:A,0)</f>
        <v>1590</v>
      </c>
      <c r="N3838" s="2" t="str" cm="1">
        <f t="array" ref="N3838">INDEX('BD product'!A:D,M3838,2)</f>
        <v>Office Supplies</v>
      </c>
    </row>
    <row r="3839" spans="1:14" x14ac:dyDescent="0.3">
      <c r="A3839" s="3" t="s">
        <v>5795</v>
      </c>
      <c r="B3839" s="4">
        <v>41846</v>
      </c>
      <c r="C3839" s="12" t="str">
        <f t="shared" si="59"/>
        <v>2014/07</v>
      </c>
      <c r="D3839" s="4">
        <v>41853</v>
      </c>
      <c r="E3839" s="3" t="s">
        <v>21</v>
      </c>
      <c r="F3839" s="3" t="s">
        <v>316</v>
      </c>
      <c r="G3839" s="3" t="s">
        <v>1749</v>
      </c>
      <c r="H3839" s="5">
        <v>911984</v>
      </c>
      <c r="I3839" s="2">
        <v>2</v>
      </c>
      <c r="J3839" s="2">
        <v>2</v>
      </c>
      <c r="K3839" s="2">
        <v>11.399800000000001</v>
      </c>
      <c r="L3839" s="18" t="str">
        <f>VLOOKUP(F3839,'BD customers'!$1:$1048576,2,FALSE)</f>
        <v>Kunst Miller</v>
      </c>
      <c r="M3839" s="2">
        <f>MATCH(orders[[#This Row],[Product ID]],'BD product'!A:A,0)</f>
        <v>434</v>
      </c>
      <c r="N3839" s="2" t="str" cm="1">
        <f t="array" ref="N3839">INDEX('BD product'!A:D,M3839,2)</f>
        <v>Technology</v>
      </c>
    </row>
    <row r="3840" spans="1:14" x14ac:dyDescent="0.3">
      <c r="A3840" s="3" t="s">
        <v>5795</v>
      </c>
      <c r="B3840" s="4">
        <v>41846</v>
      </c>
      <c r="C3840" s="12" t="str">
        <f t="shared" si="59"/>
        <v>2014/07</v>
      </c>
      <c r="D3840" s="4">
        <v>41853</v>
      </c>
      <c r="E3840" s="3" t="s">
        <v>21</v>
      </c>
      <c r="F3840" s="3" t="s">
        <v>316</v>
      </c>
      <c r="G3840" s="3" t="s">
        <v>1292</v>
      </c>
      <c r="H3840" s="5">
        <v>674352</v>
      </c>
      <c r="I3840" s="2">
        <v>3</v>
      </c>
      <c r="J3840" s="2">
        <v>2</v>
      </c>
      <c r="K3840" s="2">
        <v>-109.5822</v>
      </c>
      <c r="L3840" s="18" t="str">
        <f>VLOOKUP(F3840,'BD customers'!$1:$1048576,2,FALSE)</f>
        <v>Kunst Miller</v>
      </c>
      <c r="M3840" s="2">
        <f>MATCH(orders[[#This Row],[Product ID]],'BD product'!A:A,0)</f>
        <v>301</v>
      </c>
      <c r="N3840" s="2" t="str" cm="1">
        <f t="array" ref="N3840">INDEX('BD product'!A:D,M3840,2)</f>
        <v>Furniture</v>
      </c>
    </row>
    <row r="3841" spans="1:14" x14ac:dyDescent="0.3">
      <c r="A3841" s="3" t="s">
        <v>5795</v>
      </c>
      <c r="B3841" s="4">
        <v>41846</v>
      </c>
      <c r="C3841" s="12" t="str">
        <f t="shared" si="59"/>
        <v>2014/07</v>
      </c>
      <c r="D3841" s="4">
        <v>41853</v>
      </c>
      <c r="E3841" s="3" t="s">
        <v>21</v>
      </c>
      <c r="F3841" s="3" t="s">
        <v>316</v>
      </c>
      <c r="G3841" s="3" t="s">
        <v>3250</v>
      </c>
      <c r="H3841" s="5">
        <v>13401</v>
      </c>
      <c r="I3841" s="2">
        <v>9</v>
      </c>
      <c r="J3841" s="2">
        <v>0</v>
      </c>
      <c r="K3841" s="2">
        <v>36.182699999999997</v>
      </c>
      <c r="L3841" s="18" t="str">
        <f>VLOOKUP(F3841,'BD customers'!$1:$1048576,2,FALSE)</f>
        <v>Kunst Miller</v>
      </c>
      <c r="M3841" s="2">
        <f>MATCH(orders[[#This Row],[Product ID]],'BD product'!A:A,0)</f>
        <v>945</v>
      </c>
      <c r="N3841" s="2" t="str" cm="1">
        <f t="array" ref="N3841">INDEX('BD product'!A:D,M3841,2)</f>
        <v>Furniture</v>
      </c>
    </row>
    <row r="3842" spans="1:14" x14ac:dyDescent="0.3">
      <c r="A3842" s="3" t="s">
        <v>5795</v>
      </c>
      <c r="B3842" s="4">
        <v>41846</v>
      </c>
      <c r="C3842" s="12" t="str">
        <f t="shared" ref="C3842:C3905" si="60">TEXT(B3842,"aaaa/mm")</f>
        <v>2014/07</v>
      </c>
      <c r="D3842" s="4">
        <v>41853</v>
      </c>
      <c r="E3842" s="3" t="s">
        <v>21</v>
      </c>
      <c r="F3842" s="3" t="s">
        <v>316</v>
      </c>
      <c r="G3842" s="3" t="s">
        <v>5796</v>
      </c>
      <c r="H3842" s="5">
        <v>17097</v>
      </c>
      <c r="I3842" s="2">
        <v>3</v>
      </c>
      <c r="J3842" s="2">
        <v>0</v>
      </c>
      <c r="K3842" s="2">
        <v>70.097700000000003</v>
      </c>
      <c r="L3842" s="18" t="str">
        <f>VLOOKUP(F3842,'BD customers'!$1:$1048576,2,FALSE)</f>
        <v>Kunst Miller</v>
      </c>
      <c r="M3842" s="2">
        <f>MATCH(orders[[#This Row],[Product ID]],'BD product'!A:A,0)</f>
        <v>1591</v>
      </c>
      <c r="N3842" s="2" t="str" cm="1">
        <f t="array" ref="N3842">INDEX('BD product'!A:D,M3842,2)</f>
        <v>Technology</v>
      </c>
    </row>
    <row r="3843" spans="1:14" x14ac:dyDescent="0.3">
      <c r="A3843" s="3" t="s">
        <v>5798</v>
      </c>
      <c r="B3843" s="4">
        <v>41798</v>
      </c>
      <c r="C3843" s="12" t="str">
        <f t="shared" si="60"/>
        <v>2014/06</v>
      </c>
      <c r="D3843" s="4">
        <v>41802</v>
      </c>
      <c r="E3843" s="3" t="s">
        <v>21</v>
      </c>
      <c r="F3843" s="3" t="s">
        <v>5799</v>
      </c>
      <c r="G3843" s="3" t="s">
        <v>1890</v>
      </c>
      <c r="H3843" s="5">
        <v>170352</v>
      </c>
      <c r="I3843" s="2">
        <v>3</v>
      </c>
      <c r="J3843" s="2">
        <v>2</v>
      </c>
      <c r="K3843" s="2">
        <v>1.0647</v>
      </c>
      <c r="L3843" s="18" t="str">
        <f>VLOOKUP(F3843,'BD customers'!$1:$1048576,2,FALSE)</f>
        <v>Katrina Edelman</v>
      </c>
      <c r="M3843" s="2">
        <f>MATCH(orders[[#This Row],[Product ID]],'BD product'!A:A,0)</f>
        <v>476</v>
      </c>
      <c r="N3843" s="2" t="str" cm="1">
        <f t="array" ref="N3843">INDEX('BD product'!A:D,M3843,2)</f>
        <v>Furniture</v>
      </c>
    </row>
    <row r="3844" spans="1:14" x14ac:dyDescent="0.3">
      <c r="A3844" s="3" t="s">
        <v>5800</v>
      </c>
      <c r="B3844" s="4">
        <v>41940</v>
      </c>
      <c r="C3844" s="12" t="str">
        <f t="shared" si="60"/>
        <v>2014/10</v>
      </c>
      <c r="D3844" s="4">
        <v>41943</v>
      </c>
      <c r="E3844" s="3" t="s">
        <v>64</v>
      </c>
      <c r="F3844" s="3" t="s">
        <v>1378</v>
      </c>
      <c r="G3844" s="3" t="s">
        <v>1318</v>
      </c>
      <c r="H3844" s="5">
        <v>7184</v>
      </c>
      <c r="I3844" s="2">
        <v>2</v>
      </c>
      <c r="J3844" s="2">
        <v>2</v>
      </c>
      <c r="K3844" s="2">
        <v>0.22450000000000001</v>
      </c>
      <c r="L3844" s="18" t="str">
        <f>VLOOKUP(F3844,'BD customers'!$1:$1048576,2,FALSE)</f>
        <v>Todd Sumrall</v>
      </c>
      <c r="M3844" s="2">
        <f>MATCH(orders[[#This Row],[Product ID]],'BD product'!A:A,0)</f>
        <v>309</v>
      </c>
      <c r="N3844" s="2" t="str" cm="1">
        <f t="array" ref="N3844">INDEX('BD product'!A:D,M3844,2)</f>
        <v>Office Supplies</v>
      </c>
    </row>
    <row r="3845" spans="1:14" x14ac:dyDescent="0.3">
      <c r="A3845" s="3" t="s">
        <v>5800</v>
      </c>
      <c r="B3845" s="4">
        <v>41940</v>
      </c>
      <c r="C3845" s="12" t="str">
        <f t="shared" si="60"/>
        <v>2014/10</v>
      </c>
      <c r="D3845" s="4">
        <v>41943</v>
      </c>
      <c r="E3845" s="3" t="s">
        <v>64</v>
      </c>
      <c r="F3845" s="3" t="s">
        <v>1378</v>
      </c>
      <c r="G3845" s="3" t="s">
        <v>5801</v>
      </c>
      <c r="H3845" s="5">
        <v>628</v>
      </c>
      <c r="I3845" s="2">
        <v>2</v>
      </c>
      <c r="J3845" s="2">
        <v>0</v>
      </c>
      <c r="K3845" s="2">
        <v>6.2799999999999995E-2</v>
      </c>
      <c r="L3845" s="18" t="str">
        <f>VLOOKUP(F3845,'BD customers'!$1:$1048576,2,FALSE)</f>
        <v>Todd Sumrall</v>
      </c>
      <c r="M3845" s="2">
        <f>MATCH(orders[[#This Row],[Product ID]],'BD product'!A:A,0)</f>
        <v>1592</v>
      </c>
      <c r="N3845" s="2" t="str" cm="1">
        <f t="array" ref="N3845">INDEX('BD product'!A:D,M3845,2)</f>
        <v>Office Supplies</v>
      </c>
    </row>
    <row r="3846" spans="1:14" x14ac:dyDescent="0.3">
      <c r="A3846" s="3" t="s">
        <v>5800</v>
      </c>
      <c r="B3846" s="4">
        <v>41940</v>
      </c>
      <c r="C3846" s="12" t="str">
        <f t="shared" si="60"/>
        <v>2014/10</v>
      </c>
      <c r="D3846" s="4">
        <v>41943</v>
      </c>
      <c r="E3846" s="3" t="s">
        <v>64</v>
      </c>
      <c r="F3846" s="3" t="s">
        <v>1378</v>
      </c>
      <c r="G3846" s="3" t="s">
        <v>1146</v>
      </c>
      <c r="H3846" s="5">
        <v>48074</v>
      </c>
      <c r="I3846" s="2">
        <v>2</v>
      </c>
      <c r="J3846" s="2">
        <v>0</v>
      </c>
      <c r="K3846" s="2">
        <v>14.4222</v>
      </c>
      <c r="L3846" s="18" t="str">
        <f>VLOOKUP(F3846,'BD customers'!$1:$1048576,2,FALSE)</f>
        <v>Todd Sumrall</v>
      </c>
      <c r="M3846" s="2">
        <f>MATCH(orders[[#This Row],[Product ID]],'BD product'!A:A,0)</f>
        <v>264</v>
      </c>
      <c r="N3846" s="2" t="str" cm="1">
        <f t="array" ref="N3846">INDEX('BD product'!A:D,M3846,2)</f>
        <v>Office Supplies</v>
      </c>
    </row>
    <row r="3847" spans="1:14" x14ac:dyDescent="0.3">
      <c r="A3847" s="3" t="s">
        <v>5800</v>
      </c>
      <c r="B3847" s="4">
        <v>41940</v>
      </c>
      <c r="C3847" s="12" t="str">
        <f t="shared" si="60"/>
        <v>2014/10</v>
      </c>
      <c r="D3847" s="4">
        <v>41943</v>
      </c>
      <c r="E3847" s="3" t="s">
        <v>64</v>
      </c>
      <c r="F3847" s="3" t="s">
        <v>1378</v>
      </c>
      <c r="G3847" s="3" t="s">
        <v>1744</v>
      </c>
      <c r="H3847" s="5">
        <v>616998</v>
      </c>
      <c r="I3847" s="2">
        <v>6</v>
      </c>
      <c r="J3847" s="2">
        <v>15</v>
      </c>
      <c r="K3847" s="2">
        <v>-3.6294</v>
      </c>
      <c r="L3847" s="18" t="str">
        <f>VLOOKUP(F3847,'BD customers'!$1:$1048576,2,FALSE)</f>
        <v>Todd Sumrall</v>
      </c>
      <c r="M3847" s="2">
        <f>MATCH(orders[[#This Row],[Product ID]],'BD product'!A:A,0)</f>
        <v>432</v>
      </c>
      <c r="N3847" s="2" t="str" cm="1">
        <f t="array" ref="N3847">INDEX('BD product'!A:D,M3847,2)</f>
        <v>Furniture</v>
      </c>
    </row>
    <row r="3848" spans="1:14" x14ac:dyDescent="0.3">
      <c r="A3848" s="3" t="s">
        <v>5800</v>
      </c>
      <c r="B3848" s="4">
        <v>41940</v>
      </c>
      <c r="C3848" s="12" t="str">
        <f t="shared" si="60"/>
        <v>2014/10</v>
      </c>
      <c r="D3848" s="4">
        <v>41943</v>
      </c>
      <c r="E3848" s="3" t="s">
        <v>64</v>
      </c>
      <c r="F3848" s="3" t="s">
        <v>1378</v>
      </c>
      <c r="G3848" s="3" t="s">
        <v>444</v>
      </c>
      <c r="H3848" s="5">
        <v>1414</v>
      </c>
      <c r="I3848" s="2">
        <v>5</v>
      </c>
      <c r="J3848" s="2">
        <v>0</v>
      </c>
      <c r="K3848" s="2">
        <v>3.8178000000000001</v>
      </c>
      <c r="L3848" s="18" t="str">
        <f>VLOOKUP(F3848,'BD customers'!$1:$1048576,2,FALSE)</f>
        <v>Todd Sumrall</v>
      </c>
      <c r="M3848" s="2">
        <f>MATCH(orders[[#This Row],[Product ID]],'BD product'!A:A,0)</f>
        <v>88</v>
      </c>
      <c r="N3848" s="2" t="str" cm="1">
        <f t="array" ref="N3848">INDEX('BD product'!A:D,M3848,2)</f>
        <v>Office Supplies</v>
      </c>
    </row>
    <row r="3849" spans="1:14" x14ac:dyDescent="0.3">
      <c r="A3849" s="3" t="s">
        <v>5803</v>
      </c>
      <c r="B3849" s="4">
        <v>43064</v>
      </c>
      <c r="C3849" s="12" t="str">
        <f t="shared" si="60"/>
        <v>2017/11</v>
      </c>
      <c r="D3849" s="4">
        <v>43066</v>
      </c>
      <c r="E3849" s="3" t="s">
        <v>11</v>
      </c>
      <c r="F3849" s="3" t="s">
        <v>1249</v>
      </c>
      <c r="G3849" s="3" t="s">
        <v>2732</v>
      </c>
      <c r="H3849" s="5">
        <v>50181</v>
      </c>
      <c r="I3849" s="2">
        <v>3</v>
      </c>
      <c r="J3849" s="2">
        <v>0</v>
      </c>
      <c r="K3849" s="2">
        <v>0</v>
      </c>
      <c r="L3849" s="18" t="str">
        <f>VLOOKUP(F3849,'BD customers'!$1:$1048576,2,FALSE)</f>
        <v>Sam Zeldin</v>
      </c>
      <c r="M3849" s="2">
        <f>MATCH(orders[[#This Row],[Product ID]],'BD product'!A:A,0)</f>
        <v>751</v>
      </c>
      <c r="N3849" s="2" t="str" cm="1">
        <f t="array" ref="N3849">INDEX('BD product'!A:D,M3849,2)</f>
        <v>Office Supplies</v>
      </c>
    </row>
    <row r="3850" spans="1:14" x14ac:dyDescent="0.3">
      <c r="A3850" s="3" t="s">
        <v>5804</v>
      </c>
      <c r="B3850" s="4">
        <v>43000</v>
      </c>
      <c r="C3850" s="12" t="str">
        <f t="shared" si="60"/>
        <v>2017/09</v>
      </c>
      <c r="D3850" s="4">
        <v>43001</v>
      </c>
      <c r="E3850" s="3" t="s">
        <v>64</v>
      </c>
      <c r="F3850" s="3" t="s">
        <v>375</v>
      </c>
      <c r="G3850" s="3" t="s">
        <v>5805</v>
      </c>
      <c r="H3850" s="5">
        <v>69196</v>
      </c>
      <c r="I3850" s="2">
        <v>4</v>
      </c>
      <c r="J3850" s="2">
        <v>0</v>
      </c>
      <c r="K3850" s="2">
        <v>318.30160000000001</v>
      </c>
      <c r="L3850" s="18" t="str">
        <f>VLOOKUP(F3850,'BD customers'!$1:$1048576,2,FALSE)</f>
        <v>Joel Eaton</v>
      </c>
      <c r="M3850" s="2">
        <f>MATCH(orders[[#This Row],[Product ID]],'BD product'!A:A,0)</f>
        <v>1593</v>
      </c>
      <c r="N3850" s="2" t="str" cm="1">
        <f t="array" ref="N3850">INDEX('BD product'!A:D,M3850,2)</f>
        <v>Office Supplies</v>
      </c>
    </row>
    <row r="3851" spans="1:14" x14ac:dyDescent="0.3">
      <c r="A3851" s="3" t="s">
        <v>5804</v>
      </c>
      <c r="B3851" s="4">
        <v>43000</v>
      </c>
      <c r="C3851" s="12" t="str">
        <f t="shared" si="60"/>
        <v>2017/09</v>
      </c>
      <c r="D3851" s="4">
        <v>43001</v>
      </c>
      <c r="E3851" s="3" t="s">
        <v>64</v>
      </c>
      <c r="F3851" s="3" t="s">
        <v>375</v>
      </c>
      <c r="G3851" s="3" t="s">
        <v>317</v>
      </c>
      <c r="H3851" s="5">
        <v>3495</v>
      </c>
      <c r="I3851" s="2">
        <v>5</v>
      </c>
      <c r="J3851" s="2">
        <v>0</v>
      </c>
      <c r="K3851" s="2">
        <v>1.5378000000000001</v>
      </c>
      <c r="L3851" s="18" t="str">
        <f>VLOOKUP(F3851,'BD customers'!$1:$1048576,2,FALSE)</f>
        <v>Joel Eaton</v>
      </c>
      <c r="M3851" s="2">
        <f>MATCH(orders[[#This Row],[Product ID]],'BD product'!A:A,0)</f>
        <v>62</v>
      </c>
      <c r="N3851" s="2" t="str" cm="1">
        <f t="array" ref="N3851">INDEX('BD product'!A:D,M3851,2)</f>
        <v>Technology</v>
      </c>
    </row>
    <row r="3852" spans="1:14" x14ac:dyDescent="0.3">
      <c r="A3852" s="3" t="s">
        <v>5807</v>
      </c>
      <c r="B3852" s="4">
        <v>42342</v>
      </c>
      <c r="C3852" s="12" t="str">
        <f t="shared" si="60"/>
        <v>2015/12</v>
      </c>
      <c r="D3852" s="4">
        <v>42347</v>
      </c>
      <c r="E3852" s="3" t="s">
        <v>21</v>
      </c>
      <c r="F3852" s="3" t="s">
        <v>907</v>
      </c>
      <c r="G3852" s="3" t="s">
        <v>1339</v>
      </c>
      <c r="H3852" s="5">
        <v>8596</v>
      </c>
      <c r="I3852" s="2">
        <v>7</v>
      </c>
      <c r="J3852" s="2">
        <v>0</v>
      </c>
      <c r="K3852" s="2">
        <v>40.401200000000003</v>
      </c>
      <c r="L3852" s="18" t="str">
        <f>VLOOKUP(F3852,'BD customers'!$1:$1048576,2,FALSE)</f>
        <v>Michael Stewart</v>
      </c>
      <c r="M3852" s="2">
        <f>MATCH(orders[[#This Row],[Product ID]],'BD product'!A:A,0)</f>
        <v>316</v>
      </c>
      <c r="N3852" s="2" t="str" cm="1">
        <f t="array" ref="N3852">INDEX('BD product'!A:D,M3852,2)</f>
        <v>Office Supplies</v>
      </c>
    </row>
    <row r="3853" spans="1:14" x14ac:dyDescent="0.3">
      <c r="A3853" s="3" t="s">
        <v>5808</v>
      </c>
      <c r="B3853" s="4">
        <v>42268</v>
      </c>
      <c r="C3853" s="12" t="str">
        <f t="shared" si="60"/>
        <v>2015/09</v>
      </c>
      <c r="D3853" s="4">
        <v>42268</v>
      </c>
      <c r="E3853" s="3" t="s">
        <v>41</v>
      </c>
      <c r="F3853" s="3" t="s">
        <v>5809</v>
      </c>
      <c r="G3853" s="3" t="s">
        <v>511</v>
      </c>
      <c r="H3853" s="5">
        <v>853</v>
      </c>
      <c r="I3853" s="2">
        <v>2</v>
      </c>
      <c r="J3853" s="2">
        <v>0</v>
      </c>
      <c r="K3853" s="2">
        <v>1.4500999999999999</v>
      </c>
      <c r="L3853" s="18" t="str">
        <f>VLOOKUP(F3853,'BD customers'!$1:$1048576,2,FALSE)</f>
        <v>Duane Huffman</v>
      </c>
      <c r="M3853" s="2">
        <f>MATCH(orders[[#This Row],[Product ID]],'BD product'!A:A,0)</f>
        <v>103</v>
      </c>
      <c r="N3853" s="2" t="str" cm="1">
        <f t="array" ref="N3853">INDEX('BD product'!A:D,M3853,2)</f>
        <v>Furniture</v>
      </c>
    </row>
    <row r="3854" spans="1:14" x14ac:dyDescent="0.3">
      <c r="A3854" s="3" t="s">
        <v>5810</v>
      </c>
      <c r="B3854" s="4">
        <v>43065</v>
      </c>
      <c r="C3854" s="12" t="str">
        <f t="shared" si="60"/>
        <v>2017/11</v>
      </c>
      <c r="D3854" s="4">
        <v>43068</v>
      </c>
      <c r="E3854" s="3" t="s">
        <v>64</v>
      </c>
      <c r="F3854" s="3" t="s">
        <v>1400</v>
      </c>
      <c r="G3854" s="3" t="s">
        <v>1298</v>
      </c>
      <c r="H3854" s="5">
        <v>33568</v>
      </c>
      <c r="I3854" s="2">
        <v>8</v>
      </c>
      <c r="J3854" s="2">
        <v>8</v>
      </c>
      <c r="K3854" s="2">
        <v>-53.708799999999997</v>
      </c>
      <c r="L3854" s="18" t="str">
        <f>VLOOKUP(F3854,'BD customers'!$1:$1048576,2,FALSE)</f>
        <v>Guy Thornton</v>
      </c>
      <c r="M3854" s="2">
        <f>MATCH(orders[[#This Row],[Product ID]],'BD product'!A:A,0)</f>
        <v>303</v>
      </c>
      <c r="N3854" s="2" t="str" cm="1">
        <f t="array" ref="N3854">INDEX('BD product'!A:D,M3854,2)</f>
        <v>Office Supplies</v>
      </c>
    </row>
    <row r="3855" spans="1:14" x14ac:dyDescent="0.3">
      <c r="A3855" s="3" t="s">
        <v>5811</v>
      </c>
      <c r="B3855" s="4">
        <v>42892</v>
      </c>
      <c r="C3855" s="12" t="str">
        <f t="shared" si="60"/>
        <v>2017/06</v>
      </c>
      <c r="D3855" s="4">
        <v>42896</v>
      </c>
      <c r="E3855" s="3" t="s">
        <v>21</v>
      </c>
      <c r="F3855" s="3" t="s">
        <v>5253</v>
      </c>
      <c r="G3855" s="3" t="s">
        <v>5812</v>
      </c>
      <c r="H3855" s="5">
        <v>495</v>
      </c>
      <c r="I3855" s="2">
        <v>1</v>
      </c>
      <c r="J3855" s="2">
        <v>0</v>
      </c>
      <c r="K3855" s="2">
        <v>0.21779999999999999</v>
      </c>
      <c r="L3855" s="18" t="str">
        <f>VLOOKUP(F3855,'BD customers'!$1:$1048576,2,FALSE)</f>
        <v>Gary Hansen</v>
      </c>
      <c r="M3855" s="2">
        <f>MATCH(orders[[#This Row],[Product ID]],'BD product'!A:A,0)</f>
        <v>1594</v>
      </c>
      <c r="N3855" s="2" t="str" cm="1">
        <f t="array" ref="N3855">INDEX('BD product'!A:D,M3855,2)</f>
        <v>Furniture</v>
      </c>
    </row>
    <row r="3856" spans="1:14" x14ac:dyDescent="0.3">
      <c r="A3856" s="3" t="s">
        <v>5811</v>
      </c>
      <c r="B3856" s="4">
        <v>42892</v>
      </c>
      <c r="C3856" s="12" t="str">
        <f t="shared" si="60"/>
        <v>2017/06</v>
      </c>
      <c r="D3856" s="4">
        <v>42896</v>
      </c>
      <c r="E3856" s="3" t="s">
        <v>21</v>
      </c>
      <c r="F3856" s="3" t="s">
        <v>5253</v>
      </c>
      <c r="G3856" s="3" t="s">
        <v>5283</v>
      </c>
      <c r="H3856" s="5">
        <v>264</v>
      </c>
      <c r="I3856" s="2">
        <v>5</v>
      </c>
      <c r="J3856" s="2">
        <v>0</v>
      </c>
      <c r="K3856" s="2">
        <v>0</v>
      </c>
      <c r="L3856" s="18" t="str">
        <f>VLOOKUP(F3856,'BD customers'!$1:$1048576,2,FALSE)</f>
        <v>Gary Hansen</v>
      </c>
      <c r="M3856" s="2">
        <f>MATCH(orders[[#This Row],[Product ID]],'BD product'!A:A,0)</f>
        <v>1507</v>
      </c>
      <c r="N3856" s="2" t="str" cm="1">
        <f t="array" ref="N3856">INDEX('BD product'!A:D,M3856,2)</f>
        <v>Office Supplies</v>
      </c>
    </row>
    <row r="3857" spans="1:14" x14ac:dyDescent="0.3">
      <c r="A3857" s="3" t="s">
        <v>5814</v>
      </c>
      <c r="B3857" s="4">
        <v>43031</v>
      </c>
      <c r="C3857" s="12" t="str">
        <f t="shared" si="60"/>
        <v>2017/10</v>
      </c>
      <c r="D3857" s="4">
        <v>43036</v>
      </c>
      <c r="E3857" s="3" t="s">
        <v>11</v>
      </c>
      <c r="F3857" s="3" t="s">
        <v>4927</v>
      </c>
      <c r="G3857" s="3" t="s">
        <v>3369</v>
      </c>
      <c r="H3857" s="5">
        <v>3564</v>
      </c>
      <c r="I3857" s="2">
        <v>3</v>
      </c>
      <c r="J3857" s="2">
        <v>8</v>
      </c>
      <c r="K3857" s="2">
        <v>-0.62370000000000003</v>
      </c>
      <c r="L3857" s="18" t="str">
        <f>VLOOKUP(F3857,'BD customers'!$1:$1048576,2,FALSE)</f>
        <v>Darrin Martin</v>
      </c>
      <c r="M3857" s="2">
        <f>MATCH(orders[[#This Row],[Product ID]],'BD product'!A:A,0)</f>
        <v>992</v>
      </c>
      <c r="N3857" s="2" t="str" cm="1">
        <f t="array" ref="N3857">INDEX('BD product'!A:D,M3857,2)</f>
        <v>Office Supplies</v>
      </c>
    </row>
    <row r="3858" spans="1:14" x14ac:dyDescent="0.3">
      <c r="A3858" s="3" t="s">
        <v>5814</v>
      </c>
      <c r="B3858" s="4">
        <v>43031</v>
      </c>
      <c r="C3858" s="12" t="str">
        <f t="shared" si="60"/>
        <v>2017/10</v>
      </c>
      <c r="D3858" s="4">
        <v>43036</v>
      </c>
      <c r="E3858" s="3" t="s">
        <v>11</v>
      </c>
      <c r="F3858" s="3" t="s">
        <v>4927</v>
      </c>
      <c r="G3858" s="3" t="s">
        <v>3792</v>
      </c>
      <c r="H3858" s="5">
        <v>82396</v>
      </c>
      <c r="I3858" s="2">
        <v>5</v>
      </c>
      <c r="J3858" s="2">
        <v>2</v>
      </c>
      <c r="K3858" s="2">
        <v>51.497500000000002</v>
      </c>
      <c r="L3858" s="18" t="str">
        <f>VLOOKUP(F3858,'BD customers'!$1:$1048576,2,FALSE)</f>
        <v>Darrin Martin</v>
      </c>
      <c r="M3858" s="2">
        <f>MATCH(orders[[#This Row],[Product ID]],'BD product'!A:A,0)</f>
        <v>1166</v>
      </c>
      <c r="N3858" s="2" t="str" cm="1">
        <f t="array" ref="N3858">INDEX('BD product'!A:D,M3858,2)</f>
        <v>Technology</v>
      </c>
    </row>
    <row r="3859" spans="1:14" x14ac:dyDescent="0.3">
      <c r="A3859" s="3" t="s">
        <v>5814</v>
      </c>
      <c r="B3859" s="4">
        <v>43031</v>
      </c>
      <c r="C3859" s="12" t="str">
        <f t="shared" si="60"/>
        <v>2017/10</v>
      </c>
      <c r="D3859" s="4">
        <v>43036</v>
      </c>
      <c r="E3859" s="3" t="s">
        <v>11</v>
      </c>
      <c r="F3859" s="3" t="s">
        <v>4927</v>
      </c>
      <c r="G3859" s="3" t="s">
        <v>3408</v>
      </c>
      <c r="H3859" s="5">
        <v>10272</v>
      </c>
      <c r="I3859" s="2">
        <v>3</v>
      </c>
      <c r="J3859" s="2">
        <v>2</v>
      </c>
      <c r="K3859" s="2">
        <v>0.89880000000000004</v>
      </c>
      <c r="L3859" s="18" t="str">
        <f>VLOOKUP(F3859,'BD customers'!$1:$1048576,2,FALSE)</f>
        <v>Darrin Martin</v>
      </c>
      <c r="M3859" s="2">
        <f>MATCH(orders[[#This Row],[Product ID]],'BD product'!A:A,0)</f>
        <v>1007</v>
      </c>
      <c r="N3859" s="2" t="str" cm="1">
        <f t="array" ref="N3859">INDEX('BD product'!A:D,M3859,2)</f>
        <v>Office Supplies</v>
      </c>
    </row>
    <row r="3860" spans="1:14" x14ac:dyDescent="0.3">
      <c r="A3860" s="3" t="s">
        <v>5815</v>
      </c>
      <c r="B3860" s="4">
        <v>41993</v>
      </c>
      <c r="C3860" s="12" t="str">
        <f t="shared" si="60"/>
        <v>2014/12</v>
      </c>
      <c r="D3860" s="4">
        <v>41993</v>
      </c>
      <c r="E3860" s="3" t="s">
        <v>41</v>
      </c>
      <c r="F3860" s="3" t="s">
        <v>4763</v>
      </c>
      <c r="G3860" s="3" t="s">
        <v>5816</v>
      </c>
      <c r="H3860" s="5">
        <v>447944</v>
      </c>
      <c r="I3860" s="2">
        <v>7</v>
      </c>
      <c r="J3860" s="2">
        <v>2</v>
      </c>
      <c r="K3860" s="2">
        <v>89.588800000000006</v>
      </c>
      <c r="L3860" s="18" t="str">
        <f>VLOOKUP(F3860,'BD customers'!$1:$1048576,2,FALSE)</f>
        <v>Toby Carlisle</v>
      </c>
      <c r="M3860" s="2">
        <f>MATCH(orders[[#This Row],[Product ID]],'BD product'!A:A,0)</f>
        <v>1595</v>
      </c>
      <c r="N3860" s="2" t="str" cm="1">
        <f t="array" ref="N3860">INDEX('BD product'!A:D,M3860,2)</f>
        <v>Technology</v>
      </c>
    </row>
    <row r="3861" spans="1:14" x14ac:dyDescent="0.3">
      <c r="A3861" s="3" t="s">
        <v>5818</v>
      </c>
      <c r="B3861" s="4">
        <v>42783</v>
      </c>
      <c r="C3861" s="12" t="str">
        <f t="shared" si="60"/>
        <v>2017/02</v>
      </c>
      <c r="D3861" s="4">
        <v>42788</v>
      </c>
      <c r="E3861" s="3" t="s">
        <v>21</v>
      </c>
      <c r="F3861" s="3" t="s">
        <v>1117</v>
      </c>
      <c r="G3861" s="3" t="s">
        <v>3012</v>
      </c>
      <c r="H3861" s="5">
        <v>48096</v>
      </c>
      <c r="I3861" s="2">
        <v>3</v>
      </c>
      <c r="J3861" s="2">
        <v>5</v>
      </c>
      <c r="K3861" s="2">
        <v>-269.33760000000001</v>
      </c>
      <c r="L3861" s="18" t="str">
        <f>VLOOKUP(F3861,'BD customers'!$1:$1048576,2,FALSE)</f>
        <v>Julie Kriz</v>
      </c>
      <c r="M3861" s="2">
        <f>MATCH(orders[[#This Row],[Product ID]],'BD product'!A:A,0)</f>
        <v>857</v>
      </c>
      <c r="N3861" s="2" t="str" cm="1">
        <f t="array" ref="N3861">INDEX('BD product'!A:D,M3861,2)</f>
        <v>Furniture</v>
      </c>
    </row>
    <row r="3862" spans="1:14" x14ac:dyDescent="0.3">
      <c r="A3862" s="3" t="s">
        <v>5818</v>
      </c>
      <c r="B3862" s="4">
        <v>42783</v>
      </c>
      <c r="C3862" s="12" t="str">
        <f t="shared" si="60"/>
        <v>2017/02</v>
      </c>
      <c r="D3862" s="4">
        <v>42788</v>
      </c>
      <c r="E3862" s="3" t="s">
        <v>21</v>
      </c>
      <c r="F3862" s="3" t="s">
        <v>1117</v>
      </c>
      <c r="G3862" s="3" t="s">
        <v>5819</v>
      </c>
      <c r="H3862" s="5">
        <v>124792</v>
      </c>
      <c r="I3862" s="2">
        <v>1</v>
      </c>
      <c r="J3862" s="2">
        <v>2</v>
      </c>
      <c r="K3862" s="2">
        <v>10.9193</v>
      </c>
      <c r="L3862" s="18" t="str">
        <f>VLOOKUP(F3862,'BD customers'!$1:$1048576,2,FALSE)</f>
        <v>Julie Kriz</v>
      </c>
      <c r="M3862" s="2">
        <f>MATCH(orders[[#This Row],[Product ID]],'BD product'!A:A,0)</f>
        <v>1596</v>
      </c>
      <c r="N3862" s="2" t="str" cm="1">
        <f t="array" ref="N3862">INDEX('BD product'!A:D,M3862,2)</f>
        <v>Technology</v>
      </c>
    </row>
    <row r="3863" spans="1:14" x14ac:dyDescent="0.3">
      <c r="A3863" s="3" t="s">
        <v>5821</v>
      </c>
      <c r="B3863" s="4">
        <v>41762</v>
      </c>
      <c r="C3863" s="12" t="str">
        <f t="shared" si="60"/>
        <v>2014/05</v>
      </c>
      <c r="D3863" s="4">
        <v>41769</v>
      </c>
      <c r="E3863" s="3" t="s">
        <v>21</v>
      </c>
      <c r="F3863" s="3" t="s">
        <v>5771</v>
      </c>
      <c r="G3863" s="3" t="s">
        <v>5822</v>
      </c>
      <c r="H3863" s="5">
        <v>40176</v>
      </c>
      <c r="I3863" s="2">
        <v>3</v>
      </c>
      <c r="J3863" s="2">
        <v>2</v>
      </c>
      <c r="K3863" s="2">
        <v>14.563800000000001</v>
      </c>
      <c r="L3863" s="18" t="str">
        <f>VLOOKUP(F3863,'BD customers'!$1:$1048576,2,FALSE)</f>
        <v>Nathan Cano</v>
      </c>
      <c r="M3863" s="2">
        <f>MATCH(orders[[#This Row],[Product ID]],'BD product'!A:A,0)</f>
        <v>1597</v>
      </c>
      <c r="N3863" s="2" t="str" cm="1">
        <f t="array" ref="N3863">INDEX('BD product'!A:D,M3863,2)</f>
        <v>Office Supplies</v>
      </c>
    </row>
    <row r="3864" spans="1:14" x14ac:dyDescent="0.3">
      <c r="A3864" s="3" t="s">
        <v>5821</v>
      </c>
      <c r="B3864" s="4">
        <v>41762</v>
      </c>
      <c r="C3864" s="12" t="str">
        <f t="shared" si="60"/>
        <v>2014/05</v>
      </c>
      <c r="D3864" s="4">
        <v>41769</v>
      </c>
      <c r="E3864" s="3" t="s">
        <v>21</v>
      </c>
      <c r="F3864" s="3" t="s">
        <v>5771</v>
      </c>
      <c r="G3864" s="3" t="s">
        <v>539</v>
      </c>
      <c r="H3864" s="5">
        <v>10896</v>
      </c>
      <c r="I3864" s="2">
        <v>3</v>
      </c>
      <c r="J3864" s="2">
        <v>2</v>
      </c>
      <c r="K3864" s="2">
        <v>3.9498000000000002</v>
      </c>
      <c r="L3864" s="18" t="str">
        <f>VLOOKUP(F3864,'BD customers'!$1:$1048576,2,FALSE)</f>
        <v>Nathan Cano</v>
      </c>
      <c r="M3864" s="2">
        <f>MATCH(orders[[#This Row],[Product ID]],'BD product'!A:A,0)</f>
        <v>111</v>
      </c>
      <c r="N3864" s="2" t="str" cm="1">
        <f t="array" ref="N3864">INDEX('BD product'!A:D,M3864,2)</f>
        <v>Office Supplies</v>
      </c>
    </row>
    <row r="3865" spans="1:14" x14ac:dyDescent="0.3">
      <c r="A3865" s="3" t="s">
        <v>5824</v>
      </c>
      <c r="B3865" s="4">
        <v>43025</v>
      </c>
      <c r="C3865" s="12" t="str">
        <f t="shared" si="60"/>
        <v>2017/10</v>
      </c>
      <c r="D3865" s="4">
        <v>43027</v>
      </c>
      <c r="E3865" s="3" t="s">
        <v>11</v>
      </c>
      <c r="F3865" s="3" t="s">
        <v>1757</v>
      </c>
      <c r="G3865" s="3" t="s">
        <v>5825</v>
      </c>
      <c r="H3865" s="5">
        <v>1064</v>
      </c>
      <c r="I3865" s="2">
        <v>4</v>
      </c>
      <c r="J3865" s="2">
        <v>0</v>
      </c>
      <c r="K3865" s="2">
        <v>2.7664</v>
      </c>
      <c r="L3865" s="18" t="str">
        <f>VLOOKUP(F3865,'BD customers'!$1:$1048576,2,FALSE)</f>
        <v>Astrea Jones</v>
      </c>
      <c r="M3865" s="2">
        <f>MATCH(orders[[#This Row],[Product ID]],'BD product'!A:A,0)</f>
        <v>1598</v>
      </c>
      <c r="N3865" s="2" t="str" cm="1">
        <f t="array" ref="N3865">INDEX('BD product'!A:D,M3865,2)</f>
        <v>Office Supplies</v>
      </c>
    </row>
    <row r="3866" spans="1:14" x14ac:dyDescent="0.3">
      <c r="A3866" s="3" t="s">
        <v>5827</v>
      </c>
      <c r="B3866" s="4">
        <v>42336</v>
      </c>
      <c r="C3866" s="12" t="str">
        <f t="shared" si="60"/>
        <v>2015/11</v>
      </c>
      <c r="D3866" s="4">
        <v>42341</v>
      </c>
      <c r="E3866" s="3" t="s">
        <v>21</v>
      </c>
      <c r="F3866" s="3" t="s">
        <v>215</v>
      </c>
      <c r="G3866" s="3" t="s">
        <v>5828</v>
      </c>
      <c r="H3866" s="5">
        <v>15196</v>
      </c>
      <c r="I3866" s="2">
        <v>5</v>
      </c>
      <c r="J3866" s="2">
        <v>6</v>
      </c>
      <c r="K3866" s="2">
        <v>-18.235199999999999</v>
      </c>
      <c r="L3866" s="18" t="str">
        <f>VLOOKUP(F3866,'BD customers'!$1:$1048576,2,FALSE)</f>
        <v>Lena Creighton</v>
      </c>
      <c r="M3866" s="2">
        <f>MATCH(orders[[#This Row],[Product ID]],'BD product'!A:A,0)</f>
        <v>1599</v>
      </c>
      <c r="N3866" s="2" t="str" cm="1">
        <f t="array" ref="N3866">INDEX('BD product'!A:D,M3866,2)</f>
        <v>Furniture</v>
      </c>
    </row>
    <row r="3867" spans="1:14" x14ac:dyDescent="0.3">
      <c r="A3867" s="3" t="s">
        <v>5830</v>
      </c>
      <c r="B3867" s="4">
        <v>41847</v>
      </c>
      <c r="C3867" s="12" t="str">
        <f t="shared" si="60"/>
        <v>2014/07</v>
      </c>
      <c r="D3867" s="4">
        <v>41849</v>
      </c>
      <c r="E3867" s="3" t="s">
        <v>11</v>
      </c>
      <c r="F3867" s="3" t="s">
        <v>146</v>
      </c>
      <c r="G3867" s="3" t="s">
        <v>3926</v>
      </c>
      <c r="H3867" s="5">
        <v>2380</v>
      </c>
      <c r="I3867" s="2">
        <v>2</v>
      </c>
      <c r="J3867" s="2">
        <v>0</v>
      </c>
      <c r="K3867" s="2">
        <v>0.38080000000000003</v>
      </c>
      <c r="L3867" s="18" t="str">
        <f>VLOOKUP(F3867,'BD customers'!$1:$1048576,2,FALSE)</f>
        <v>Giulietta Weimer</v>
      </c>
      <c r="M3867" s="2">
        <f>MATCH(orders[[#This Row],[Product ID]],'BD product'!A:A,0)</f>
        <v>1202</v>
      </c>
      <c r="N3867" s="2" t="str" cm="1">
        <f t="array" ref="N3867">INDEX('BD product'!A:D,M3867,2)</f>
        <v>Technology</v>
      </c>
    </row>
    <row r="3868" spans="1:14" x14ac:dyDescent="0.3">
      <c r="A3868" s="3" t="s">
        <v>5831</v>
      </c>
      <c r="B3868" s="4">
        <v>42848</v>
      </c>
      <c r="C3868" s="12" t="str">
        <f t="shared" si="60"/>
        <v>2017/04</v>
      </c>
      <c r="D3868" s="4">
        <v>42850</v>
      </c>
      <c r="E3868" s="3" t="s">
        <v>11</v>
      </c>
      <c r="F3868" s="3" t="s">
        <v>985</v>
      </c>
      <c r="G3868" s="3" t="s">
        <v>3673</v>
      </c>
      <c r="H3868" s="5">
        <v>15534</v>
      </c>
      <c r="I3868" s="2">
        <v>6</v>
      </c>
      <c r="J3868" s="2">
        <v>0</v>
      </c>
      <c r="K3868" s="2">
        <v>55.922400000000003</v>
      </c>
      <c r="L3868" s="18" t="str">
        <f>VLOOKUP(F3868,'BD customers'!$1:$1048576,2,FALSE)</f>
        <v>Sean Christensen</v>
      </c>
      <c r="M3868" s="2">
        <f>MATCH(orders[[#This Row],[Product ID]],'BD product'!A:A,0)</f>
        <v>1115</v>
      </c>
      <c r="N3868" s="2" t="str" cm="1">
        <f t="array" ref="N3868">INDEX('BD product'!A:D,M3868,2)</f>
        <v>Technology</v>
      </c>
    </row>
    <row r="3869" spans="1:14" x14ac:dyDescent="0.3">
      <c r="A3869" s="3" t="s">
        <v>5832</v>
      </c>
      <c r="B3869" s="4">
        <v>42300</v>
      </c>
      <c r="C3869" s="12" t="str">
        <f t="shared" si="60"/>
        <v>2015/10</v>
      </c>
      <c r="D3869" s="4">
        <v>42304</v>
      </c>
      <c r="E3869" s="3" t="s">
        <v>11</v>
      </c>
      <c r="F3869" s="3" t="s">
        <v>2275</v>
      </c>
      <c r="G3869" s="3" t="s">
        <v>2518</v>
      </c>
      <c r="H3869" s="5">
        <v>14832</v>
      </c>
      <c r="I3869" s="2">
        <v>9</v>
      </c>
      <c r="J3869" s="2">
        <v>0</v>
      </c>
      <c r="K3869" s="2">
        <v>63.7776</v>
      </c>
      <c r="L3869" s="18" t="str">
        <f>VLOOKUP(F3869,'BD customers'!$1:$1048576,2,FALSE)</f>
        <v>Jay Fein</v>
      </c>
      <c r="M3869" s="2">
        <f>MATCH(orders[[#This Row],[Product ID]],'BD product'!A:A,0)</f>
        <v>680</v>
      </c>
      <c r="N3869" s="2" t="str" cm="1">
        <f t="array" ref="N3869">INDEX('BD product'!A:D,M3869,2)</f>
        <v>Technology</v>
      </c>
    </row>
    <row r="3870" spans="1:14" x14ac:dyDescent="0.3">
      <c r="A3870" s="3" t="s">
        <v>5832</v>
      </c>
      <c r="B3870" s="4">
        <v>42300</v>
      </c>
      <c r="C3870" s="12" t="str">
        <f t="shared" si="60"/>
        <v>2015/10</v>
      </c>
      <c r="D3870" s="4">
        <v>42304</v>
      </c>
      <c r="E3870" s="3" t="s">
        <v>11</v>
      </c>
      <c r="F3870" s="3" t="s">
        <v>2275</v>
      </c>
      <c r="G3870" s="3" t="s">
        <v>5241</v>
      </c>
      <c r="H3870" s="5">
        <v>240784</v>
      </c>
      <c r="I3870" s="2">
        <v>1</v>
      </c>
      <c r="J3870" s="2">
        <v>2</v>
      </c>
      <c r="K3870" s="2">
        <v>27.088200000000001</v>
      </c>
      <c r="L3870" s="18" t="str">
        <f>VLOOKUP(F3870,'BD customers'!$1:$1048576,2,FALSE)</f>
        <v>Jay Fein</v>
      </c>
      <c r="M3870" s="2">
        <f>MATCH(orders[[#This Row],[Product ID]],'BD product'!A:A,0)</f>
        <v>1498</v>
      </c>
      <c r="N3870" s="2" t="str" cm="1">
        <f t="array" ref="N3870">INDEX('BD product'!A:D,M3870,2)</f>
        <v>Furniture</v>
      </c>
    </row>
    <row r="3871" spans="1:14" x14ac:dyDescent="0.3">
      <c r="A3871" s="3" t="s">
        <v>5832</v>
      </c>
      <c r="B3871" s="4">
        <v>42300</v>
      </c>
      <c r="C3871" s="12" t="str">
        <f t="shared" si="60"/>
        <v>2015/10</v>
      </c>
      <c r="D3871" s="4">
        <v>42304</v>
      </c>
      <c r="E3871" s="3" t="s">
        <v>11</v>
      </c>
      <c r="F3871" s="3" t="s">
        <v>2275</v>
      </c>
      <c r="G3871" s="3" t="s">
        <v>3069</v>
      </c>
      <c r="H3871" s="5">
        <v>191968</v>
      </c>
      <c r="I3871" s="2">
        <v>7</v>
      </c>
      <c r="J3871" s="2">
        <v>2</v>
      </c>
      <c r="K3871" s="2">
        <v>16.7972</v>
      </c>
      <c r="L3871" s="18" t="str">
        <f>VLOOKUP(F3871,'BD customers'!$1:$1048576,2,FALSE)</f>
        <v>Jay Fein</v>
      </c>
      <c r="M3871" s="2">
        <f>MATCH(orders[[#This Row],[Product ID]],'BD product'!A:A,0)</f>
        <v>879</v>
      </c>
      <c r="N3871" s="2" t="str" cm="1">
        <f t="array" ref="N3871">INDEX('BD product'!A:D,M3871,2)</f>
        <v>Furniture</v>
      </c>
    </row>
    <row r="3872" spans="1:14" x14ac:dyDescent="0.3">
      <c r="A3872" s="3" t="s">
        <v>5832</v>
      </c>
      <c r="B3872" s="4">
        <v>42300</v>
      </c>
      <c r="C3872" s="12" t="str">
        <f t="shared" si="60"/>
        <v>2015/10</v>
      </c>
      <c r="D3872" s="4">
        <v>42304</v>
      </c>
      <c r="E3872" s="3" t="s">
        <v>11</v>
      </c>
      <c r="F3872" s="3" t="s">
        <v>2275</v>
      </c>
      <c r="G3872" s="3" t="s">
        <v>2303</v>
      </c>
      <c r="H3872" s="5">
        <v>1156</v>
      </c>
      <c r="I3872" s="2">
        <v>2</v>
      </c>
      <c r="J3872" s="2">
        <v>0</v>
      </c>
      <c r="K3872" s="2">
        <v>5.6643999999999997</v>
      </c>
      <c r="L3872" s="18" t="str">
        <f>VLOOKUP(F3872,'BD customers'!$1:$1048576,2,FALSE)</f>
        <v>Jay Fein</v>
      </c>
      <c r="M3872" s="2">
        <f>MATCH(orders[[#This Row],[Product ID]],'BD product'!A:A,0)</f>
        <v>611</v>
      </c>
      <c r="N3872" s="2" t="str" cm="1">
        <f t="array" ref="N3872">INDEX('BD product'!A:D,M3872,2)</f>
        <v>Office Supplies</v>
      </c>
    </row>
    <row r="3873" spans="1:14" x14ac:dyDescent="0.3">
      <c r="A3873" s="3" t="s">
        <v>5832</v>
      </c>
      <c r="B3873" s="4">
        <v>42300</v>
      </c>
      <c r="C3873" s="12" t="str">
        <f t="shared" si="60"/>
        <v>2015/10</v>
      </c>
      <c r="D3873" s="4">
        <v>42304</v>
      </c>
      <c r="E3873" s="3" t="s">
        <v>11</v>
      </c>
      <c r="F3873" s="3" t="s">
        <v>2275</v>
      </c>
      <c r="G3873" s="3" t="s">
        <v>551</v>
      </c>
      <c r="H3873" s="5">
        <v>118</v>
      </c>
      <c r="I3873" s="2">
        <v>4</v>
      </c>
      <c r="J3873" s="2">
        <v>0</v>
      </c>
      <c r="K3873" s="2">
        <v>0.56640000000000001</v>
      </c>
      <c r="L3873" s="18" t="str">
        <f>VLOOKUP(F3873,'BD customers'!$1:$1048576,2,FALSE)</f>
        <v>Jay Fein</v>
      </c>
      <c r="M3873" s="2">
        <f>MATCH(orders[[#This Row],[Product ID]],'BD product'!A:A,0)</f>
        <v>113</v>
      </c>
      <c r="N3873" s="2" t="str" cm="1">
        <f t="array" ref="N3873">INDEX('BD product'!A:D,M3873,2)</f>
        <v>Office Supplies</v>
      </c>
    </row>
    <row r="3874" spans="1:14" x14ac:dyDescent="0.3">
      <c r="A3874" s="3" t="s">
        <v>5832</v>
      </c>
      <c r="B3874" s="4">
        <v>42300</v>
      </c>
      <c r="C3874" s="12" t="str">
        <f t="shared" si="60"/>
        <v>2015/10</v>
      </c>
      <c r="D3874" s="4">
        <v>42304</v>
      </c>
      <c r="E3874" s="3" t="s">
        <v>11</v>
      </c>
      <c r="F3874" s="3" t="s">
        <v>2275</v>
      </c>
      <c r="G3874" s="3" t="s">
        <v>3711</v>
      </c>
      <c r="H3874" s="5">
        <v>842352</v>
      </c>
      <c r="I3874" s="2">
        <v>3</v>
      </c>
      <c r="J3874" s="2">
        <v>2</v>
      </c>
      <c r="K3874" s="2">
        <v>42.117600000000003</v>
      </c>
      <c r="L3874" s="18" t="str">
        <f>VLOOKUP(F3874,'BD customers'!$1:$1048576,2,FALSE)</f>
        <v>Jay Fein</v>
      </c>
      <c r="M3874" s="2">
        <f>MATCH(orders[[#This Row],[Product ID]],'BD product'!A:A,0)</f>
        <v>1133</v>
      </c>
      <c r="N3874" s="2" t="str" cm="1">
        <f t="array" ref="N3874">INDEX('BD product'!A:D,M3874,2)</f>
        <v>Furniture</v>
      </c>
    </row>
    <row r="3875" spans="1:14" x14ac:dyDescent="0.3">
      <c r="A3875" s="3" t="s">
        <v>5833</v>
      </c>
      <c r="B3875" s="4">
        <v>42618</v>
      </c>
      <c r="C3875" s="12" t="str">
        <f t="shared" si="60"/>
        <v>2016/09</v>
      </c>
      <c r="D3875" s="4">
        <v>42620</v>
      </c>
      <c r="E3875" s="3" t="s">
        <v>11</v>
      </c>
      <c r="F3875" s="3" t="s">
        <v>4927</v>
      </c>
      <c r="G3875" s="3" t="s">
        <v>2609</v>
      </c>
      <c r="H3875" s="5">
        <v>23472</v>
      </c>
      <c r="I3875" s="2">
        <v>3</v>
      </c>
      <c r="J3875" s="2">
        <v>2</v>
      </c>
      <c r="K3875" s="2">
        <v>7.6284000000000001</v>
      </c>
      <c r="L3875" s="18" t="str">
        <f>VLOOKUP(F3875,'BD customers'!$1:$1048576,2,FALSE)</f>
        <v>Darrin Martin</v>
      </c>
      <c r="M3875" s="2">
        <f>MATCH(orders[[#This Row],[Product ID]],'BD product'!A:A,0)</f>
        <v>708</v>
      </c>
      <c r="N3875" s="2" t="str" cm="1">
        <f t="array" ref="N3875">INDEX('BD product'!A:D,M3875,2)</f>
        <v>Office Supplies</v>
      </c>
    </row>
    <row r="3876" spans="1:14" x14ac:dyDescent="0.3">
      <c r="A3876" s="3" t="s">
        <v>5833</v>
      </c>
      <c r="B3876" s="4">
        <v>42618</v>
      </c>
      <c r="C3876" s="12" t="str">
        <f t="shared" si="60"/>
        <v>2016/09</v>
      </c>
      <c r="D3876" s="4">
        <v>42620</v>
      </c>
      <c r="E3876" s="3" t="s">
        <v>11</v>
      </c>
      <c r="F3876" s="3" t="s">
        <v>4927</v>
      </c>
      <c r="G3876" s="3" t="s">
        <v>2872</v>
      </c>
      <c r="H3876" s="5">
        <v>86058</v>
      </c>
      <c r="I3876" s="2">
        <v>7</v>
      </c>
      <c r="J3876" s="2">
        <v>7</v>
      </c>
      <c r="K3876" s="2">
        <v>-63.109200000000001</v>
      </c>
      <c r="L3876" s="18" t="str">
        <f>VLOOKUP(F3876,'BD customers'!$1:$1048576,2,FALSE)</f>
        <v>Darrin Martin</v>
      </c>
      <c r="M3876" s="2">
        <f>MATCH(orders[[#This Row],[Product ID]],'BD product'!A:A,0)</f>
        <v>802</v>
      </c>
      <c r="N3876" s="2" t="str" cm="1">
        <f t="array" ref="N3876">INDEX('BD product'!A:D,M3876,2)</f>
        <v>Office Supplies</v>
      </c>
    </row>
    <row r="3877" spans="1:14" x14ac:dyDescent="0.3">
      <c r="A3877" s="3" t="s">
        <v>5833</v>
      </c>
      <c r="B3877" s="4">
        <v>42618</v>
      </c>
      <c r="C3877" s="12" t="str">
        <f t="shared" si="60"/>
        <v>2016/09</v>
      </c>
      <c r="D3877" s="4">
        <v>42620</v>
      </c>
      <c r="E3877" s="3" t="s">
        <v>11</v>
      </c>
      <c r="F3877" s="3" t="s">
        <v>4927</v>
      </c>
      <c r="G3877" s="3" t="s">
        <v>2602</v>
      </c>
      <c r="H3877" s="5">
        <v>108784</v>
      </c>
      <c r="I3877" s="2">
        <v>2</v>
      </c>
      <c r="J3877" s="2">
        <v>2</v>
      </c>
      <c r="K3877" s="2">
        <v>0.67989999999999995</v>
      </c>
      <c r="L3877" s="18" t="str">
        <f>VLOOKUP(F3877,'BD customers'!$1:$1048576,2,FALSE)</f>
        <v>Darrin Martin</v>
      </c>
      <c r="M3877" s="2">
        <f>MATCH(orders[[#This Row],[Product ID]],'BD product'!A:A,0)</f>
        <v>706</v>
      </c>
      <c r="N3877" s="2" t="str" cm="1">
        <f t="array" ref="N3877">INDEX('BD product'!A:D,M3877,2)</f>
        <v>Technology</v>
      </c>
    </row>
    <row r="3878" spans="1:14" x14ac:dyDescent="0.3">
      <c r="A3878" s="3" t="s">
        <v>5833</v>
      </c>
      <c r="B3878" s="4">
        <v>42618</v>
      </c>
      <c r="C3878" s="12" t="str">
        <f t="shared" si="60"/>
        <v>2016/09</v>
      </c>
      <c r="D3878" s="4">
        <v>42620</v>
      </c>
      <c r="E3878" s="3" t="s">
        <v>11</v>
      </c>
      <c r="F3878" s="3" t="s">
        <v>4927</v>
      </c>
      <c r="G3878" s="3" t="s">
        <v>5016</v>
      </c>
      <c r="H3878" s="5">
        <v>10272</v>
      </c>
      <c r="I3878" s="2">
        <v>3</v>
      </c>
      <c r="J3878" s="2">
        <v>2</v>
      </c>
      <c r="K3878" s="2">
        <v>3.2099999999999997E-2</v>
      </c>
      <c r="L3878" s="18" t="str">
        <f>VLOOKUP(F3878,'BD customers'!$1:$1048576,2,FALSE)</f>
        <v>Darrin Martin</v>
      </c>
      <c r="M3878" s="2">
        <f>MATCH(orders[[#This Row],[Product ID]],'BD product'!A:A,0)</f>
        <v>1452</v>
      </c>
      <c r="N3878" s="2" t="str" cm="1">
        <f t="array" ref="N3878">INDEX('BD product'!A:D,M3878,2)</f>
        <v>Office Supplies</v>
      </c>
    </row>
    <row r="3879" spans="1:14" x14ac:dyDescent="0.3">
      <c r="A3879" s="3" t="s">
        <v>5834</v>
      </c>
      <c r="B3879" s="4">
        <v>42671</v>
      </c>
      <c r="C3879" s="12" t="str">
        <f t="shared" si="60"/>
        <v>2016/10</v>
      </c>
      <c r="D3879" s="4">
        <v>42676</v>
      </c>
      <c r="E3879" s="3" t="s">
        <v>21</v>
      </c>
      <c r="F3879" s="3" t="s">
        <v>1880</v>
      </c>
      <c r="G3879" s="3" t="s">
        <v>3359</v>
      </c>
      <c r="H3879" s="5">
        <v>3819</v>
      </c>
      <c r="I3879" s="2">
        <v>5</v>
      </c>
      <c r="J3879" s="2">
        <v>7</v>
      </c>
      <c r="K3879" s="2">
        <v>-2.6732999999999998</v>
      </c>
      <c r="L3879" s="18" t="str">
        <f>VLOOKUP(F3879,'BD customers'!$1:$1048576,2,FALSE)</f>
        <v>Emily Phan</v>
      </c>
      <c r="M3879" s="2">
        <f>MATCH(orders[[#This Row],[Product ID]],'BD product'!A:A,0)</f>
        <v>988</v>
      </c>
      <c r="N3879" s="2" t="str" cm="1">
        <f t="array" ref="N3879">INDEX('BD product'!A:D,M3879,2)</f>
        <v>Office Supplies</v>
      </c>
    </row>
    <row r="3880" spans="1:14" x14ac:dyDescent="0.3">
      <c r="A3880" s="3" t="s">
        <v>5835</v>
      </c>
      <c r="B3880" s="4">
        <v>41734</v>
      </c>
      <c r="C3880" s="12" t="str">
        <f t="shared" si="60"/>
        <v>2014/04</v>
      </c>
      <c r="D3880" s="4">
        <v>41736</v>
      </c>
      <c r="E3880" s="3" t="s">
        <v>64</v>
      </c>
      <c r="F3880" s="3" t="s">
        <v>1725</v>
      </c>
      <c r="G3880" s="3" t="s">
        <v>791</v>
      </c>
      <c r="H3880" s="5">
        <v>49632</v>
      </c>
      <c r="I3880" s="2">
        <v>4</v>
      </c>
      <c r="J3880" s="2">
        <v>2</v>
      </c>
      <c r="K3880" s="2">
        <v>3.7223999999999999</v>
      </c>
      <c r="L3880" s="18" t="str">
        <f>VLOOKUP(F3880,'BD customers'!$1:$1048576,2,FALSE)</f>
        <v>John Grady</v>
      </c>
      <c r="M3880" s="2">
        <f>MATCH(orders[[#This Row],[Product ID]],'BD product'!A:A,0)</f>
        <v>172</v>
      </c>
      <c r="N3880" s="2" t="str" cm="1">
        <f t="array" ref="N3880">INDEX('BD product'!A:D,M3880,2)</f>
        <v>Office Supplies</v>
      </c>
    </row>
    <row r="3881" spans="1:14" x14ac:dyDescent="0.3">
      <c r="A3881" s="3" t="s">
        <v>5835</v>
      </c>
      <c r="B3881" s="4">
        <v>41734</v>
      </c>
      <c r="C3881" s="12" t="str">
        <f t="shared" si="60"/>
        <v>2014/04</v>
      </c>
      <c r="D3881" s="4">
        <v>41736</v>
      </c>
      <c r="E3881" s="3" t="s">
        <v>64</v>
      </c>
      <c r="F3881" s="3" t="s">
        <v>1725</v>
      </c>
      <c r="G3881" s="3" t="s">
        <v>5669</v>
      </c>
      <c r="H3881" s="5">
        <v>52096</v>
      </c>
      <c r="I3881" s="2">
        <v>4</v>
      </c>
      <c r="J3881" s="2">
        <v>2</v>
      </c>
      <c r="K3881" s="2">
        <v>3.9072</v>
      </c>
      <c r="L3881" s="18" t="str">
        <f>VLOOKUP(F3881,'BD customers'!$1:$1048576,2,FALSE)</f>
        <v>John Grady</v>
      </c>
      <c r="M3881" s="2">
        <f>MATCH(orders[[#This Row],[Product ID]],'BD product'!A:A,0)</f>
        <v>1571</v>
      </c>
      <c r="N3881" s="2" t="str" cm="1">
        <f t="array" ref="N3881">INDEX('BD product'!A:D,M3881,2)</f>
        <v>Office Supplies</v>
      </c>
    </row>
    <row r="3882" spans="1:14" x14ac:dyDescent="0.3">
      <c r="A3882" s="3" t="s">
        <v>5836</v>
      </c>
      <c r="B3882" s="4">
        <v>42170</v>
      </c>
      <c r="C3882" s="12" t="str">
        <f t="shared" si="60"/>
        <v>2015/06</v>
      </c>
      <c r="D3882" s="4">
        <v>42175</v>
      </c>
      <c r="E3882" s="3" t="s">
        <v>21</v>
      </c>
      <c r="F3882" s="3" t="s">
        <v>5837</v>
      </c>
      <c r="G3882" s="3" t="s">
        <v>4560</v>
      </c>
      <c r="H3882" s="5">
        <v>9568</v>
      </c>
      <c r="I3882" s="2">
        <v>2</v>
      </c>
      <c r="J3882" s="2">
        <v>2</v>
      </c>
      <c r="K3882" s="2">
        <v>2.9899999999999999E-2</v>
      </c>
      <c r="L3882" s="18" t="str">
        <f>VLOOKUP(F3882,'BD customers'!$1:$1048576,2,FALSE)</f>
        <v>Peter Fuller</v>
      </c>
      <c r="M3882" s="2">
        <f>MATCH(orders[[#This Row],[Product ID]],'BD product'!A:A,0)</f>
        <v>1359</v>
      </c>
      <c r="N3882" s="2" t="str" cm="1">
        <f t="array" ref="N3882">INDEX('BD product'!A:D,M3882,2)</f>
        <v>Office Supplies</v>
      </c>
    </row>
    <row r="3883" spans="1:14" x14ac:dyDescent="0.3">
      <c r="A3883" s="3" t="s">
        <v>5836</v>
      </c>
      <c r="B3883" s="4">
        <v>42170</v>
      </c>
      <c r="C3883" s="12" t="str">
        <f t="shared" si="60"/>
        <v>2015/06</v>
      </c>
      <c r="D3883" s="4">
        <v>42175</v>
      </c>
      <c r="E3883" s="3" t="s">
        <v>21</v>
      </c>
      <c r="F3883" s="3" t="s">
        <v>5837</v>
      </c>
      <c r="G3883" s="3" t="s">
        <v>1036</v>
      </c>
      <c r="H3883" s="5">
        <v>82368</v>
      </c>
      <c r="I3883" s="2">
        <v>2</v>
      </c>
      <c r="J3883" s="2">
        <v>2</v>
      </c>
      <c r="K3883" s="2">
        <v>-19.5624</v>
      </c>
      <c r="L3883" s="18" t="str">
        <f>VLOOKUP(F3883,'BD customers'!$1:$1048576,2,FALSE)</f>
        <v>Peter Fuller</v>
      </c>
      <c r="M3883" s="2">
        <f>MATCH(orders[[#This Row],[Product ID]],'BD product'!A:A,0)</f>
        <v>234</v>
      </c>
      <c r="N3883" s="2" t="str" cm="1">
        <f t="array" ref="N3883">INDEX('BD product'!A:D,M3883,2)</f>
        <v>Office Supplies</v>
      </c>
    </row>
    <row r="3884" spans="1:14" x14ac:dyDescent="0.3">
      <c r="A3884" s="3" t="s">
        <v>5836</v>
      </c>
      <c r="B3884" s="4">
        <v>42170</v>
      </c>
      <c r="C3884" s="12" t="str">
        <f t="shared" si="60"/>
        <v>2015/06</v>
      </c>
      <c r="D3884" s="4">
        <v>42175</v>
      </c>
      <c r="E3884" s="3" t="s">
        <v>21</v>
      </c>
      <c r="F3884" s="3" t="s">
        <v>5837</v>
      </c>
      <c r="G3884" s="3" t="s">
        <v>5828</v>
      </c>
      <c r="H3884" s="5">
        <v>364704</v>
      </c>
      <c r="I3884" s="2">
        <v>6</v>
      </c>
      <c r="J3884" s="2">
        <v>2</v>
      </c>
      <c r="K3884" s="2">
        <v>-36.470399999999998</v>
      </c>
      <c r="L3884" s="18" t="str">
        <f>VLOOKUP(F3884,'BD customers'!$1:$1048576,2,FALSE)</f>
        <v>Peter Fuller</v>
      </c>
      <c r="M3884" s="2">
        <f>MATCH(orders[[#This Row],[Product ID]],'BD product'!A:A,0)</f>
        <v>1599</v>
      </c>
      <c r="N3884" s="2" t="str" cm="1">
        <f t="array" ref="N3884">INDEX('BD product'!A:D,M3884,2)</f>
        <v>Furniture</v>
      </c>
    </row>
    <row r="3885" spans="1:14" x14ac:dyDescent="0.3">
      <c r="A3885" s="3" t="s">
        <v>5836</v>
      </c>
      <c r="B3885" s="4">
        <v>42170</v>
      </c>
      <c r="C3885" s="12" t="str">
        <f t="shared" si="60"/>
        <v>2015/06</v>
      </c>
      <c r="D3885" s="4">
        <v>42175</v>
      </c>
      <c r="E3885" s="3" t="s">
        <v>21</v>
      </c>
      <c r="F3885" s="3" t="s">
        <v>5837</v>
      </c>
      <c r="G3885" s="3" t="s">
        <v>5838</v>
      </c>
      <c r="H3885" s="5">
        <v>40256</v>
      </c>
      <c r="I3885" s="2">
        <v>4</v>
      </c>
      <c r="J3885" s="2">
        <v>2</v>
      </c>
      <c r="K3885" s="2">
        <v>11.070399999999999</v>
      </c>
      <c r="L3885" s="18" t="str">
        <f>VLOOKUP(F3885,'BD customers'!$1:$1048576,2,FALSE)</f>
        <v>Peter Fuller</v>
      </c>
      <c r="M3885" s="2">
        <f>MATCH(orders[[#This Row],[Product ID]],'BD product'!A:A,0)</f>
        <v>1600</v>
      </c>
      <c r="N3885" s="2" t="str" cm="1">
        <f t="array" ref="N3885">INDEX('BD product'!A:D,M3885,2)</f>
        <v>Furniture</v>
      </c>
    </row>
    <row r="3886" spans="1:14" x14ac:dyDescent="0.3">
      <c r="A3886" s="3" t="s">
        <v>5840</v>
      </c>
      <c r="B3886" s="4">
        <v>41825</v>
      </c>
      <c r="C3886" s="12" t="str">
        <f t="shared" si="60"/>
        <v>2014/07</v>
      </c>
      <c r="D3886" s="4">
        <v>41832</v>
      </c>
      <c r="E3886" s="3" t="s">
        <v>21</v>
      </c>
      <c r="F3886" s="3" t="s">
        <v>5328</v>
      </c>
      <c r="G3886" s="3" t="s">
        <v>51</v>
      </c>
      <c r="H3886" s="5">
        <v>4368</v>
      </c>
      <c r="I3886" s="2">
        <v>3</v>
      </c>
      <c r="J3886" s="2">
        <v>2</v>
      </c>
      <c r="K3886" s="2">
        <v>0.38219999999999998</v>
      </c>
      <c r="L3886" s="18" t="str">
        <f>VLOOKUP(F3886,'BD customers'!$1:$1048576,2,FALSE)</f>
        <v>David Wiener</v>
      </c>
      <c r="M3886" s="2">
        <f>MATCH(orders[[#This Row],[Product ID]],'BD product'!A:A,0)</f>
        <v>8</v>
      </c>
      <c r="N3886" s="2" t="str" cm="1">
        <f t="array" ref="N3886">INDEX('BD product'!A:D,M3886,2)</f>
        <v>Office Supplies</v>
      </c>
    </row>
    <row r="3887" spans="1:14" x14ac:dyDescent="0.3">
      <c r="A3887" s="3" t="s">
        <v>5841</v>
      </c>
      <c r="B3887" s="4">
        <v>42764</v>
      </c>
      <c r="C3887" s="12" t="str">
        <f t="shared" si="60"/>
        <v>2017/01</v>
      </c>
      <c r="D3887" s="4">
        <v>42768</v>
      </c>
      <c r="E3887" s="3" t="s">
        <v>21</v>
      </c>
      <c r="F3887" s="3" t="s">
        <v>1001</v>
      </c>
      <c r="G3887" s="3" t="s">
        <v>1215</v>
      </c>
      <c r="H3887" s="5">
        <v>12128</v>
      </c>
      <c r="I3887" s="2">
        <v>4</v>
      </c>
      <c r="J3887" s="2">
        <v>8</v>
      </c>
      <c r="K3887" s="2">
        <v>-20.617599999999999</v>
      </c>
      <c r="L3887" s="18" t="str">
        <f>VLOOKUP(F3887,'BD customers'!$1:$1048576,2,FALSE)</f>
        <v>Clytie Kelty</v>
      </c>
      <c r="M3887" s="2">
        <f>MATCH(orders[[#This Row],[Product ID]],'BD product'!A:A,0)</f>
        <v>282</v>
      </c>
      <c r="N3887" s="2" t="str" cm="1">
        <f t="array" ref="N3887">INDEX('BD product'!A:D,M3887,2)</f>
        <v>Office Supplies</v>
      </c>
    </row>
    <row r="3888" spans="1:14" x14ac:dyDescent="0.3">
      <c r="A3888" s="3" t="s">
        <v>5842</v>
      </c>
      <c r="B3888" s="4">
        <v>42432</v>
      </c>
      <c r="C3888" s="12" t="str">
        <f t="shared" si="60"/>
        <v>2016/03</v>
      </c>
      <c r="D3888" s="4">
        <v>42437</v>
      </c>
      <c r="E3888" s="3" t="s">
        <v>11</v>
      </c>
      <c r="F3888" s="3" t="s">
        <v>1044</v>
      </c>
      <c r="G3888" s="3" t="s">
        <v>5359</v>
      </c>
      <c r="H3888" s="5">
        <v>13485</v>
      </c>
      <c r="I3888" s="2">
        <v>3</v>
      </c>
      <c r="J3888" s="2">
        <v>0</v>
      </c>
      <c r="K3888" s="2">
        <v>3.7757999999999998</v>
      </c>
      <c r="L3888" s="18" t="str">
        <f>VLOOKUP(F3888,'BD customers'!$1:$1048576,2,FALSE)</f>
        <v>Craig Carreira</v>
      </c>
      <c r="M3888" s="2">
        <f>MATCH(orders[[#This Row],[Product ID]],'BD product'!A:A,0)</f>
        <v>1519</v>
      </c>
      <c r="N3888" s="2" t="str" cm="1">
        <f t="array" ref="N3888">INDEX('BD product'!A:D,M3888,2)</f>
        <v>Technology</v>
      </c>
    </row>
    <row r="3889" spans="1:14" x14ac:dyDescent="0.3">
      <c r="A3889" s="3" t="s">
        <v>5843</v>
      </c>
      <c r="B3889" s="4">
        <v>41792</v>
      </c>
      <c r="C3889" s="12" t="str">
        <f t="shared" si="60"/>
        <v>2014/06</v>
      </c>
      <c r="D3889" s="4">
        <v>41796</v>
      </c>
      <c r="E3889" s="3" t="s">
        <v>21</v>
      </c>
      <c r="F3889" s="3" t="s">
        <v>4766</v>
      </c>
      <c r="G3889" s="3" t="s">
        <v>4126</v>
      </c>
      <c r="H3889" s="5">
        <v>856</v>
      </c>
      <c r="I3889" s="2">
        <v>2</v>
      </c>
      <c r="J3889" s="2">
        <v>0</v>
      </c>
      <c r="K3889" s="2">
        <v>2.6536</v>
      </c>
      <c r="L3889" s="18" t="str">
        <f>VLOOKUP(F3889,'BD customers'!$1:$1048576,2,FALSE)</f>
        <v>Stewart Visinsky</v>
      </c>
      <c r="M3889" s="2">
        <f>MATCH(orders[[#This Row],[Product ID]],'BD product'!A:A,0)</f>
        <v>1255</v>
      </c>
      <c r="N3889" s="2" t="str" cm="1">
        <f t="array" ref="N3889">INDEX('BD product'!A:D,M3889,2)</f>
        <v>Office Supplies</v>
      </c>
    </row>
    <row r="3890" spans="1:14" x14ac:dyDescent="0.3">
      <c r="A3890" s="3" t="s">
        <v>5843</v>
      </c>
      <c r="B3890" s="4">
        <v>41792</v>
      </c>
      <c r="C3890" s="12" t="str">
        <f t="shared" si="60"/>
        <v>2014/06</v>
      </c>
      <c r="D3890" s="4">
        <v>41796</v>
      </c>
      <c r="E3890" s="3" t="s">
        <v>21</v>
      </c>
      <c r="F3890" s="3" t="s">
        <v>4766</v>
      </c>
      <c r="G3890" s="3" t="s">
        <v>2029</v>
      </c>
      <c r="H3890" s="5">
        <v>23997</v>
      </c>
      <c r="I3890" s="2">
        <v>3</v>
      </c>
      <c r="J3890" s="2">
        <v>0</v>
      </c>
      <c r="K3890" s="2">
        <v>67.191599999999994</v>
      </c>
      <c r="L3890" s="18" t="str">
        <f>VLOOKUP(F3890,'BD customers'!$1:$1048576,2,FALSE)</f>
        <v>Stewart Visinsky</v>
      </c>
      <c r="M3890" s="2">
        <f>MATCH(orders[[#This Row],[Product ID]],'BD product'!A:A,0)</f>
        <v>518</v>
      </c>
      <c r="N3890" s="2" t="str" cm="1">
        <f t="array" ref="N3890">INDEX('BD product'!A:D,M3890,2)</f>
        <v>Technology</v>
      </c>
    </row>
    <row r="3891" spans="1:14" x14ac:dyDescent="0.3">
      <c r="A3891" s="3" t="s">
        <v>5843</v>
      </c>
      <c r="B3891" s="4">
        <v>41792</v>
      </c>
      <c r="C3891" s="12" t="str">
        <f t="shared" si="60"/>
        <v>2014/06</v>
      </c>
      <c r="D3891" s="4">
        <v>41796</v>
      </c>
      <c r="E3891" s="3" t="s">
        <v>21</v>
      </c>
      <c r="F3891" s="3" t="s">
        <v>4766</v>
      </c>
      <c r="G3891" s="3" t="s">
        <v>2033</v>
      </c>
      <c r="H3891" s="5">
        <v>35694</v>
      </c>
      <c r="I3891" s="2">
        <v>2</v>
      </c>
      <c r="J3891" s="2">
        <v>0</v>
      </c>
      <c r="K3891" s="2">
        <v>10.7082</v>
      </c>
      <c r="L3891" s="18" t="str">
        <f>VLOOKUP(F3891,'BD customers'!$1:$1048576,2,FALSE)</f>
        <v>Stewart Visinsky</v>
      </c>
      <c r="M3891" s="2">
        <f>MATCH(orders[[#This Row],[Product ID]],'BD product'!A:A,0)</f>
        <v>520</v>
      </c>
      <c r="N3891" s="2" t="str" cm="1">
        <f t="array" ref="N3891">INDEX('BD product'!A:D,M3891,2)</f>
        <v>Office Supplies</v>
      </c>
    </row>
    <row r="3892" spans="1:14" x14ac:dyDescent="0.3">
      <c r="A3892" s="3" t="s">
        <v>5844</v>
      </c>
      <c r="B3892" s="4">
        <v>42698</v>
      </c>
      <c r="C3892" s="12" t="str">
        <f t="shared" si="60"/>
        <v>2016/11</v>
      </c>
      <c r="D3892" s="4">
        <v>42704</v>
      </c>
      <c r="E3892" s="3" t="s">
        <v>21</v>
      </c>
      <c r="F3892" s="3" t="s">
        <v>1260</v>
      </c>
      <c r="G3892" s="3" t="s">
        <v>2776</v>
      </c>
      <c r="H3892" s="5">
        <v>6599</v>
      </c>
      <c r="I3892" s="2">
        <v>2</v>
      </c>
      <c r="J3892" s="2">
        <v>0</v>
      </c>
      <c r="K3892" s="2">
        <v>21.776700000000002</v>
      </c>
      <c r="L3892" s="18" t="str">
        <f>VLOOKUP(F3892,'BD customers'!$1:$1048576,2,FALSE)</f>
        <v>Sung Pak</v>
      </c>
      <c r="M3892" s="2">
        <f>MATCH(orders[[#This Row],[Product ID]],'BD product'!A:A,0)</f>
        <v>766</v>
      </c>
      <c r="N3892" s="2" t="str" cm="1">
        <f t="array" ref="N3892">INDEX('BD product'!A:D,M3892,2)</f>
        <v>Technology</v>
      </c>
    </row>
    <row r="3893" spans="1:14" x14ac:dyDescent="0.3">
      <c r="A3893" s="3" t="s">
        <v>5844</v>
      </c>
      <c r="B3893" s="4">
        <v>42698</v>
      </c>
      <c r="C3893" s="12" t="str">
        <f t="shared" si="60"/>
        <v>2016/11</v>
      </c>
      <c r="D3893" s="4">
        <v>42704</v>
      </c>
      <c r="E3893" s="3" t="s">
        <v>21</v>
      </c>
      <c r="F3893" s="3" t="s">
        <v>1260</v>
      </c>
      <c r="G3893" s="3" t="s">
        <v>2444</v>
      </c>
      <c r="H3893" s="5">
        <v>1684752</v>
      </c>
      <c r="I3893" s="2">
        <v>6</v>
      </c>
      <c r="J3893" s="2">
        <v>2</v>
      </c>
      <c r="K3893" s="2">
        <v>21.0594</v>
      </c>
      <c r="L3893" s="18" t="str">
        <f>VLOOKUP(F3893,'BD customers'!$1:$1048576,2,FALSE)</f>
        <v>Sung Pak</v>
      </c>
      <c r="M3893" s="2">
        <f>MATCH(orders[[#This Row],[Product ID]],'BD product'!A:A,0)</f>
        <v>656</v>
      </c>
      <c r="N3893" s="2" t="str" cm="1">
        <f t="array" ref="N3893">INDEX('BD product'!A:D,M3893,2)</f>
        <v>Furniture</v>
      </c>
    </row>
    <row r="3894" spans="1:14" x14ac:dyDescent="0.3">
      <c r="A3894" s="3" t="s">
        <v>5844</v>
      </c>
      <c r="B3894" s="4">
        <v>42698</v>
      </c>
      <c r="C3894" s="12" t="str">
        <f t="shared" si="60"/>
        <v>2016/11</v>
      </c>
      <c r="D3894" s="4">
        <v>42704</v>
      </c>
      <c r="E3894" s="3" t="s">
        <v>21</v>
      </c>
      <c r="F3894" s="3" t="s">
        <v>1260</v>
      </c>
      <c r="G3894" s="3" t="s">
        <v>5304</v>
      </c>
      <c r="H3894" s="5">
        <v>55992</v>
      </c>
      <c r="I3894" s="2">
        <v>8</v>
      </c>
      <c r="J3894" s="2">
        <v>0</v>
      </c>
      <c r="K3894" s="2">
        <v>190.37280000000001</v>
      </c>
      <c r="L3894" s="18" t="str">
        <f>VLOOKUP(F3894,'BD customers'!$1:$1048576,2,FALSE)</f>
        <v>Sung Pak</v>
      </c>
      <c r="M3894" s="2">
        <f>MATCH(orders[[#This Row],[Product ID]],'BD product'!A:A,0)</f>
        <v>1511</v>
      </c>
      <c r="N3894" s="2" t="str" cm="1">
        <f t="array" ref="N3894">INDEX('BD product'!A:D,M3894,2)</f>
        <v>Technology</v>
      </c>
    </row>
    <row r="3895" spans="1:14" x14ac:dyDescent="0.3">
      <c r="A3895" s="3" t="s">
        <v>5845</v>
      </c>
      <c r="B3895" s="4">
        <v>42684</v>
      </c>
      <c r="C3895" s="12" t="str">
        <f t="shared" si="60"/>
        <v>2016/11</v>
      </c>
      <c r="D3895" s="4">
        <v>42688</v>
      </c>
      <c r="E3895" s="3" t="s">
        <v>21</v>
      </c>
      <c r="F3895" s="3" t="s">
        <v>3433</v>
      </c>
      <c r="G3895" s="3" t="s">
        <v>2430</v>
      </c>
      <c r="H3895" s="5">
        <v>279944</v>
      </c>
      <c r="I3895" s="2">
        <v>7</v>
      </c>
      <c r="J3895" s="2">
        <v>2</v>
      </c>
      <c r="K3895" s="2">
        <v>48.990200000000002</v>
      </c>
      <c r="L3895" s="18" t="str">
        <f>VLOOKUP(F3895,'BD customers'!$1:$1048576,2,FALSE)</f>
        <v>Maxwell Schwartz</v>
      </c>
      <c r="M3895" s="2">
        <f>MATCH(orders[[#This Row],[Product ID]],'BD product'!A:A,0)</f>
        <v>650</v>
      </c>
      <c r="N3895" s="2" t="str" cm="1">
        <f t="array" ref="N3895">INDEX('BD product'!A:D,M3895,2)</f>
        <v>Technology</v>
      </c>
    </row>
    <row r="3896" spans="1:14" x14ac:dyDescent="0.3">
      <c r="A3896" s="3" t="s">
        <v>5846</v>
      </c>
      <c r="B3896" s="4">
        <v>41965</v>
      </c>
      <c r="C3896" s="12" t="str">
        <f t="shared" si="60"/>
        <v>2014/11</v>
      </c>
      <c r="D3896" s="4">
        <v>41971</v>
      </c>
      <c r="E3896" s="3" t="s">
        <v>21</v>
      </c>
      <c r="F3896" s="3" t="s">
        <v>5154</v>
      </c>
      <c r="G3896" s="3" t="s">
        <v>4036</v>
      </c>
      <c r="H3896" s="5">
        <v>998</v>
      </c>
      <c r="I3896" s="2">
        <v>5</v>
      </c>
      <c r="J3896" s="2">
        <v>8</v>
      </c>
      <c r="K3896" s="2">
        <v>-1.6467000000000001</v>
      </c>
      <c r="L3896" s="18" t="str">
        <f>VLOOKUP(F3896,'BD customers'!$1:$1048576,2,FALSE)</f>
        <v>Tony Chapman</v>
      </c>
      <c r="M3896" s="2">
        <f>MATCH(orders[[#This Row],[Product ID]],'BD product'!A:A,0)</f>
        <v>1232</v>
      </c>
      <c r="N3896" s="2" t="str" cm="1">
        <f t="array" ref="N3896">INDEX('BD product'!A:D,M3896,2)</f>
        <v>Office Supplies</v>
      </c>
    </row>
    <row r="3897" spans="1:14" x14ac:dyDescent="0.3">
      <c r="A3897" s="3" t="s">
        <v>5847</v>
      </c>
      <c r="B3897" s="4">
        <v>42856</v>
      </c>
      <c r="C3897" s="12" t="str">
        <f t="shared" si="60"/>
        <v>2017/05</v>
      </c>
      <c r="D3897" s="4">
        <v>42860</v>
      </c>
      <c r="E3897" s="3" t="s">
        <v>21</v>
      </c>
      <c r="F3897" s="3" t="s">
        <v>1028</v>
      </c>
      <c r="G3897" s="3" t="s">
        <v>5848</v>
      </c>
      <c r="H3897" s="5">
        <v>489</v>
      </c>
      <c r="I3897" s="2">
        <v>5</v>
      </c>
      <c r="J3897" s="2">
        <v>0</v>
      </c>
      <c r="K3897" s="2">
        <v>1.8092999999999999</v>
      </c>
      <c r="L3897" s="18" t="str">
        <f>VLOOKUP(F3897,'BD customers'!$1:$1048576,2,FALSE)</f>
        <v>Sanjit Jacobs</v>
      </c>
      <c r="M3897" s="2">
        <f>MATCH(orders[[#This Row],[Product ID]],'BD product'!A:A,0)</f>
        <v>1601</v>
      </c>
      <c r="N3897" s="2" t="str" cm="1">
        <f t="array" ref="N3897">INDEX('BD product'!A:D,M3897,2)</f>
        <v>Technology</v>
      </c>
    </row>
    <row r="3898" spans="1:14" x14ac:dyDescent="0.3">
      <c r="A3898" s="3" t="s">
        <v>5850</v>
      </c>
      <c r="B3898" s="4">
        <v>43076</v>
      </c>
      <c r="C3898" s="12" t="str">
        <f t="shared" si="60"/>
        <v>2017/12</v>
      </c>
      <c r="D3898" s="4">
        <v>43081</v>
      </c>
      <c r="E3898" s="3" t="s">
        <v>21</v>
      </c>
      <c r="F3898" s="3" t="s">
        <v>947</v>
      </c>
      <c r="G3898" s="3" t="s">
        <v>3605</v>
      </c>
      <c r="H3898" s="5">
        <v>3552</v>
      </c>
      <c r="I3898" s="2">
        <v>3</v>
      </c>
      <c r="J3898" s="2">
        <v>2</v>
      </c>
      <c r="K3898" s="2">
        <v>1.2432000000000001</v>
      </c>
      <c r="L3898" s="18" t="str">
        <f>VLOOKUP(F3898,'BD customers'!$1:$1048576,2,FALSE)</f>
        <v>David Smith</v>
      </c>
      <c r="M3898" s="2">
        <f>MATCH(orders[[#This Row],[Product ID]],'BD product'!A:A,0)</f>
        <v>1086</v>
      </c>
      <c r="N3898" s="2" t="str" cm="1">
        <f t="array" ref="N3898">INDEX('BD product'!A:D,M3898,2)</f>
        <v>Office Supplies</v>
      </c>
    </row>
    <row r="3899" spans="1:14" x14ac:dyDescent="0.3">
      <c r="A3899" s="3" t="s">
        <v>5850</v>
      </c>
      <c r="B3899" s="4">
        <v>43076</v>
      </c>
      <c r="C3899" s="12" t="str">
        <f t="shared" si="60"/>
        <v>2017/12</v>
      </c>
      <c r="D3899" s="4">
        <v>43081</v>
      </c>
      <c r="E3899" s="3" t="s">
        <v>21</v>
      </c>
      <c r="F3899" s="3" t="s">
        <v>947</v>
      </c>
      <c r="G3899" s="3" t="s">
        <v>452</v>
      </c>
      <c r="H3899" s="5">
        <v>15552</v>
      </c>
      <c r="I3899" s="2">
        <v>3</v>
      </c>
      <c r="J3899" s="2">
        <v>2</v>
      </c>
      <c r="K3899" s="2">
        <v>5.4432</v>
      </c>
      <c r="L3899" s="18" t="str">
        <f>VLOOKUP(F3899,'BD customers'!$1:$1048576,2,FALSE)</f>
        <v>David Smith</v>
      </c>
      <c r="M3899" s="2">
        <f>MATCH(orders[[#This Row],[Product ID]],'BD product'!A:A,0)</f>
        <v>90</v>
      </c>
      <c r="N3899" s="2" t="str" cm="1">
        <f t="array" ref="N3899">INDEX('BD product'!A:D,M3899,2)</f>
        <v>Office Supplies</v>
      </c>
    </row>
    <row r="3900" spans="1:14" x14ac:dyDescent="0.3">
      <c r="A3900" s="3" t="s">
        <v>5851</v>
      </c>
      <c r="B3900" s="4">
        <v>43069</v>
      </c>
      <c r="C3900" s="12" t="str">
        <f t="shared" si="60"/>
        <v>2017/11</v>
      </c>
      <c r="D3900" s="4">
        <v>43073</v>
      </c>
      <c r="E3900" s="3" t="s">
        <v>21</v>
      </c>
      <c r="F3900" s="3" t="s">
        <v>3993</v>
      </c>
      <c r="G3900" s="3" t="s">
        <v>3605</v>
      </c>
      <c r="H3900" s="5">
        <v>2368</v>
      </c>
      <c r="I3900" s="2">
        <v>2</v>
      </c>
      <c r="J3900" s="2">
        <v>2</v>
      </c>
      <c r="K3900" s="2">
        <v>0.82879999999999998</v>
      </c>
      <c r="L3900" s="18" t="str">
        <f>VLOOKUP(F3900,'BD customers'!$1:$1048576,2,FALSE)</f>
        <v>Stuart Calhoun</v>
      </c>
      <c r="M3900" s="2">
        <f>MATCH(orders[[#This Row],[Product ID]],'BD product'!A:A,0)</f>
        <v>1086</v>
      </c>
      <c r="N3900" s="2" t="str" cm="1">
        <f t="array" ref="N3900">INDEX('BD product'!A:D,M3900,2)</f>
        <v>Office Supplies</v>
      </c>
    </row>
    <row r="3901" spans="1:14" x14ac:dyDescent="0.3">
      <c r="A3901" s="3" t="s">
        <v>5852</v>
      </c>
      <c r="B3901" s="4">
        <v>43076</v>
      </c>
      <c r="C3901" s="12" t="str">
        <f t="shared" si="60"/>
        <v>2017/12</v>
      </c>
      <c r="D3901" s="4">
        <v>43078</v>
      </c>
      <c r="E3901" s="3" t="s">
        <v>64</v>
      </c>
      <c r="F3901" s="3" t="s">
        <v>1221</v>
      </c>
      <c r="G3901" s="3" t="s">
        <v>1735</v>
      </c>
      <c r="H3901" s="5">
        <v>127984</v>
      </c>
      <c r="I3901" s="2">
        <v>2</v>
      </c>
      <c r="J3901" s="2">
        <v>2</v>
      </c>
      <c r="K3901" s="2">
        <v>25.596800000000002</v>
      </c>
      <c r="L3901" s="18" t="str">
        <f>VLOOKUP(F3901,'BD customers'!$1:$1048576,2,FALSE)</f>
        <v>Shahid Hopkins</v>
      </c>
      <c r="M3901" s="2">
        <f>MATCH(orders[[#This Row],[Product ID]],'BD product'!A:A,0)</f>
        <v>430</v>
      </c>
      <c r="N3901" s="2" t="str" cm="1">
        <f t="array" ref="N3901">INDEX('BD product'!A:D,M3901,2)</f>
        <v>Technology</v>
      </c>
    </row>
    <row r="3902" spans="1:14" x14ac:dyDescent="0.3">
      <c r="A3902" s="3" t="s">
        <v>5853</v>
      </c>
      <c r="B3902" s="4">
        <v>42007</v>
      </c>
      <c r="C3902" s="12" t="str">
        <f t="shared" si="60"/>
        <v>2015/01</v>
      </c>
      <c r="D3902" s="4">
        <v>42012</v>
      </c>
      <c r="E3902" s="3" t="s">
        <v>21</v>
      </c>
      <c r="F3902" s="3" t="s">
        <v>171</v>
      </c>
      <c r="G3902" s="3" t="s">
        <v>1256</v>
      </c>
      <c r="H3902" s="5">
        <v>10368</v>
      </c>
      <c r="I3902" s="2">
        <v>2</v>
      </c>
      <c r="J3902" s="2">
        <v>2</v>
      </c>
      <c r="K3902" s="2">
        <v>3.6288</v>
      </c>
      <c r="L3902" s="18" t="str">
        <f>VLOOKUP(F3902,'BD customers'!$1:$1048576,2,FALSE)</f>
        <v>Sylvia Foulston</v>
      </c>
      <c r="M3902" s="2">
        <f>MATCH(orders[[#This Row],[Product ID]],'BD product'!A:A,0)</f>
        <v>291</v>
      </c>
      <c r="N3902" s="2" t="str" cm="1">
        <f t="array" ref="N3902">INDEX('BD product'!A:D,M3902,2)</f>
        <v>Office Supplies</v>
      </c>
    </row>
    <row r="3903" spans="1:14" x14ac:dyDescent="0.3">
      <c r="A3903" s="3" t="s">
        <v>5854</v>
      </c>
      <c r="B3903" s="4">
        <v>42322</v>
      </c>
      <c r="C3903" s="12" t="str">
        <f t="shared" si="60"/>
        <v>2015/11</v>
      </c>
      <c r="D3903" s="4">
        <v>42328</v>
      </c>
      <c r="E3903" s="3" t="s">
        <v>21</v>
      </c>
      <c r="F3903" s="3" t="s">
        <v>664</v>
      </c>
      <c r="G3903" s="3" t="s">
        <v>5855</v>
      </c>
      <c r="H3903" s="5">
        <v>47984</v>
      </c>
      <c r="I3903" s="2">
        <v>2</v>
      </c>
      <c r="J3903" s="2">
        <v>2</v>
      </c>
      <c r="K3903" s="2">
        <v>-1.1996</v>
      </c>
      <c r="L3903" s="18" t="str">
        <f>VLOOKUP(F3903,'BD customers'!$1:$1048576,2,FALSE)</f>
        <v>Maureen Gastineau</v>
      </c>
      <c r="M3903" s="2">
        <f>MATCH(orders[[#This Row],[Product ID]],'BD product'!A:A,0)</f>
        <v>1602</v>
      </c>
      <c r="N3903" s="2" t="str" cm="1">
        <f t="array" ref="N3903">INDEX('BD product'!A:D,M3903,2)</f>
        <v>Technology</v>
      </c>
    </row>
    <row r="3904" spans="1:14" x14ac:dyDescent="0.3">
      <c r="A3904" s="3" t="s">
        <v>5857</v>
      </c>
      <c r="B3904" s="4">
        <v>42279</v>
      </c>
      <c r="C3904" s="12" t="str">
        <f t="shared" si="60"/>
        <v>2015/10</v>
      </c>
      <c r="D3904" s="4">
        <v>42284</v>
      </c>
      <c r="E3904" s="3" t="s">
        <v>11</v>
      </c>
      <c r="F3904" s="3" t="s">
        <v>423</v>
      </c>
      <c r="G3904" s="3" t="s">
        <v>3994</v>
      </c>
      <c r="H3904" s="5">
        <v>27034</v>
      </c>
      <c r="I3904" s="2">
        <v>14</v>
      </c>
      <c r="J3904" s="2">
        <v>0</v>
      </c>
      <c r="K3904" s="2">
        <v>75.6952</v>
      </c>
      <c r="L3904" s="18" t="str">
        <f>VLOOKUP(F3904,'BD customers'!$1:$1048576,2,FALSE)</f>
        <v>Christopher Schild</v>
      </c>
      <c r="M3904" s="2">
        <f>MATCH(orders[[#This Row],[Product ID]],'BD product'!A:A,0)</f>
        <v>1222</v>
      </c>
      <c r="N3904" s="2" t="str" cm="1">
        <f t="array" ref="N3904">INDEX('BD product'!A:D,M3904,2)</f>
        <v>Office Supplies</v>
      </c>
    </row>
    <row r="3905" spans="1:14" x14ac:dyDescent="0.3">
      <c r="A3905" s="3" t="s">
        <v>5858</v>
      </c>
      <c r="B3905" s="4">
        <v>42099</v>
      </c>
      <c r="C3905" s="12" t="str">
        <f t="shared" si="60"/>
        <v>2015/04</v>
      </c>
      <c r="D3905" s="4">
        <v>42104</v>
      </c>
      <c r="E3905" s="3" t="s">
        <v>21</v>
      </c>
      <c r="F3905" s="3" t="s">
        <v>5859</v>
      </c>
      <c r="G3905" s="3" t="s">
        <v>4326</v>
      </c>
      <c r="H3905" s="5">
        <v>98112</v>
      </c>
      <c r="I3905" s="2">
        <v>7</v>
      </c>
      <c r="J3905" s="2">
        <v>2</v>
      </c>
      <c r="K3905" s="2">
        <v>1.8395999999999999</v>
      </c>
      <c r="L3905" s="18" t="str">
        <f>VLOOKUP(F3905,'BD customers'!$1:$1048576,2,FALSE)</f>
        <v>Valerie Takahito</v>
      </c>
      <c r="M3905" s="2">
        <f>MATCH(orders[[#This Row],[Product ID]],'BD product'!A:A,0)</f>
        <v>1299</v>
      </c>
      <c r="N3905" s="2" t="str" cm="1">
        <f t="array" ref="N3905">INDEX('BD product'!A:D,M3905,2)</f>
        <v>Office Supplies</v>
      </c>
    </row>
    <row r="3906" spans="1:14" x14ac:dyDescent="0.3">
      <c r="A3906" s="3" t="s">
        <v>5858</v>
      </c>
      <c r="B3906" s="4">
        <v>42099</v>
      </c>
      <c r="C3906" s="12" t="str">
        <f t="shared" ref="C3906:C3969" si="61">TEXT(B3906,"aaaa/mm")</f>
        <v>2015/04</v>
      </c>
      <c r="D3906" s="4">
        <v>42104</v>
      </c>
      <c r="E3906" s="3" t="s">
        <v>21</v>
      </c>
      <c r="F3906" s="3" t="s">
        <v>5859</v>
      </c>
      <c r="G3906" s="3" t="s">
        <v>2646</v>
      </c>
      <c r="H3906" s="5">
        <v>563808</v>
      </c>
      <c r="I3906" s="2">
        <v>4</v>
      </c>
      <c r="J3906" s="2">
        <v>2</v>
      </c>
      <c r="K3906" s="2">
        <v>21.142800000000001</v>
      </c>
      <c r="L3906" s="18" t="str">
        <f>VLOOKUP(F3906,'BD customers'!$1:$1048576,2,FALSE)</f>
        <v>Valerie Takahito</v>
      </c>
      <c r="M3906" s="2">
        <f>MATCH(orders[[#This Row],[Product ID]],'BD product'!A:A,0)</f>
        <v>720</v>
      </c>
      <c r="N3906" s="2" t="str" cm="1">
        <f t="array" ref="N3906">INDEX('BD product'!A:D,M3906,2)</f>
        <v>Office Supplies</v>
      </c>
    </row>
    <row r="3907" spans="1:14" x14ac:dyDescent="0.3">
      <c r="A3907" s="3" t="s">
        <v>5858</v>
      </c>
      <c r="B3907" s="4">
        <v>42099</v>
      </c>
      <c r="C3907" s="12" t="str">
        <f t="shared" si="61"/>
        <v>2015/04</v>
      </c>
      <c r="D3907" s="4">
        <v>42104</v>
      </c>
      <c r="E3907" s="3" t="s">
        <v>21</v>
      </c>
      <c r="F3907" s="3" t="s">
        <v>5859</v>
      </c>
      <c r="G3907" s="3" t="s">
        <v>2988</v>
      </c>
      <c r="H3907" s="5">
        <v>10428</v>
      </c>
      <c r="I3907" s="2">
        <v>4</v>
      </c>
      <c r="J3907" s="2">
        <v>7</v>
      </c>
      <c r="K3907" s="2">
        <v>-0.69520000000000004</v>
      </c>
      <c r="L3907" s="18" t="str">
        <f>VLOOKUP(F3907,'BD customers'!$1:$1048576,2,FALSE)</f>
        <v>Valerie Takahito</v>
      </c>
      <c r="M3907" s="2">
        <f>MATCH(orders[[#This Row],[Product ID]],'BD product'!A:A,0)</f>
        <v>846</v>
      </c>
      <c r="N3907" s="2" t="str" cm="1">
        <f t="array" ref="N3907">INDEX('BD product'!A:D,M3907,2)</f>
        <v>Office Supplies</v>
      </c>
    </row>
    <row r="3908" spans="1:14" x14ac:dyDescent="0.3">
      <c r="A3908" s="3" t="s">
        <v>5858</v>
      </c>
      <c r="B3908" s="4">
        <v>42099</v>
      </c>
      <c r="C3908" s="12" t="str">
        <f t="shared" si="61"/>
        <v>2015/04</v>
      </c>
      <c r="D3908" s="4">
        <v>42104</v>
      </c>
      <c r="E3908" s="3" t="s">
        <v>21</v>
      </c>
      <c r="F3908" s="3" t="s">
        <v>5859</v>
      </c>
      <c r="G3908" s="3" t="s">
        <v>4367</v>
      </c>
      <c r="H3908" s="5">
        <v>547136</v>
      </c>
      <c r="I3908" s="2">
        <v>4</v>
      </c>
      <c r="J3908" s="2">
        <v>2</v>
      </c>
      <c r="K3908" s="2">
        <v>-6.8391999999999999</v>
      </c>
      <c r="L3908" s="18" t="str">
        <f>VLOOKUP(F3908,'BD customers'!$1:$1048576,2,FALSE)</f>
        <v>Valerie Takahito</v>
      </c>
      <c r="M3908" s="2">
        <f>MATCH(orders[[#This Row],[Product ID]],'BD product'!A:A,0)</f>
        <v>1306</v>
      </c>
      <c r="N3908" s="2" t="str" cm="1">
        <f t="array" ref="N3908">INDEX('BD product'!A:D,M3908,2)</f>
        <v>Furniture</v>
      </c>
    </row>
    <row r="3909" spans="1:14" x14ac:dyDescent="0.3">
      <c r="A3909" s="3" t="s">
        <v>5858</v>
      </c>
      <c r="B3909" s="4">
        <v>42099</v>
      </c>
      <c r="C3909" s="12" t="str">
        <f t="shared" si="61"/>
        <v>2015/04</v>
      </c>
      <c r="D3909" s="4">
        <v>42104</v>
      </c>
      <c r="E3909" s="3" t="s">
        <v>21</v>
      </c>
      <c r="F3909" s="3" t="s">
        <v>5859</v>
      </c>
      <c r="G3909" s="3" t="s">
        <v>1984</v>
      </c>
      <c r="H3909" s="5">
        <v>1485</v>
      </c>
      <c r="I3909" s="2">
        <v>5</v>
      </c>
      <c r="J3909" s="2">
        <v>4</v>
      </c>
      <c r="K3909" s="2">
        <v>-3.2174999999999998</v>
      </c>
      <c r="L3909" s="18" t="str">
        <f>VLOOKUP(F3909,'BD customers'!$1:$1048576,2,FALSE)</f>
        <v>Valerie Takahito</v>
      </c>
      <c r="M3909" s="2">
        <f>MATCH(orders[[#This Row],[Product ID]],'BD product'!A:A,0)</f>
        <v>502</v>
      </c>
      <c r="N3909" s="2" t="str" cm="1">
        <f t="array" ref="N3909">INDEX('BD product'!A:D,M3909,2)</f>
        <v>Technology</v>
      </c>
    </row>
    <row r="3910" spans="1:14" x14ac:dyDescent="0.3">
      <c r="A3910" s="3" t="s">
        <v>5858</v>
      </c>
      <c r="B3910" s="4">
        <v>42099</v>
      </c>
      <c r="C3910" s="12" t="str">
        <f t="shared" si="61"/>
        <v>2015/04</v>
      </c>
      <c r="D3910" s="4">
        <v>42104</v>
      </c>
      <c r="E3910" s="3" t="s">
        <v>21</v>
      </c>
      <c r="F3910" s="3" t="s">
        <v>5859</v>
      </c>
      <c r="G3910" s="3" t="s">
        <v>521</v>
      </c>
      <c r="H3910" s="5">
        <v>41988</v>
      </c>
      <c r="I3910" s="2">
        <v>2</v>
      </c>
      <c r="J3910" s="2">
        <v>4</v>
      </c>
      <c r="K3910" s="2">
        <v>-9.7972000000000001</v>
      </c>
      <c r="L3910" s="18" t="str">
        <f>VLOOKUP(F3910,'BD customers'!$1:$1048576,2,FALSE)</f>
        <v>Valerie Takahito</v>
      </c>
      <c r="M3910" s="2">
        <f>MATCH(orders[[#This Row],[Product ID]],'BD product'!A:A,0)</f>
        <v>106</v>
      </c>
      <c r="N3910" s="2" t="str" cm="1">
        <f t="array" ref="N3910">INDEX('BD product'!A:D,M3910,2)</f>
        <v>Technology</v>
      </c>
    </row>
    <row r="3911" spans="1:14" x14ac:dyDescent="0.3">
      <c r="A3911" s="3" t="s">
        <v>5858</v>
      </c>
      <c r="B3911" s="4">
        <v>42099</v>
      </c>
      <c r="C3911" s="12" t="str">
        <f t="shared" si="61"/>
        <v>2015/04</v>
      </c>
      <c r="D3911" s="4">
        <v>42104</v>
      </c>
      <c r="E3911" s="3" t="s">
        <v>21</v>
      </c>
      <c r="F3911" s="3" t="s">
        <v>5859</v>
      </c>
      <c r="G3911" s="3" t="s">
        <v>3866</v>
      </c>
      <c r="H3911" s="5">
        <v>7584</v>
      </c>
      <c r="I3911" s="2">
        <v>1</v>
      </c>
      <c r="J3911" s="2">
        <v>2</v>
      </c>
      <c r="K3911" s="2">
        <v>2.3699999999999999E-2</v>
      </c>
      <c r="L3911" s="18" t="str">
        <f>VLOOKUP(F3911,'BD customers'!$1:$1048576,2,FALSE)</f>
        <v>Valerie Takahito</v>
      </c>
      <c r="M3911" s="2">
        <f>MATCH(orders[[#This Row],[Product ID]],'BD product'!A:A,0)</f>
        <v>1185</v>
      </c>
      <c r="N3911" s="2" t="str" cm="1">
        <f t="array" ref="N3911">INDEX('BD product'!A:D,M3911,2)</f>
        <v>Furniture</v>
      </c>
    </row>
    <row r="3912" spans="1:14" x14ac:dyDescent="0.3">
      <c r="A3912" s="3" t="s">
        <v>5858</v>
      </c>
      <c r="B3912" s="4">
        <v>42099</v>
      </c>
      <c r="C3912" s="12" t="str">
        <f t="shared" si="61"/>
        <v>2015/04</v>
      </c>
      <c r="D3912" s="4">
        <v>42104</v>
      </c>
      <c r="E3912" s="3" t="s">
        <v>21</v>
      </c>
      <c r="F3912" s="3" t="s">
        <v>5859</v>
      </c>
      <c r="G3912" s="3" t="s">
        <v>5860</v>
      </c>
      <c r="H3912" s="5">
        <v>35245</v>
      </c>
      <c r="I3912" s="2">
        <v>5</v>
      </c>
      <c r="J3912" s="2">
        <v>5</v>
      </c>
      <c r="K3912" s="2">
        <v>-2.1147</v>
      </c>
      <c r="L3912" s="18" t="str">
        <f>VLOOKUP(F3912,'BD customers'!$1:$1048576,2,FALSE)</f>
        <v>Valerie Takahito</v>
      </c>
      <c r="M3912" s="2">
        <f>MATCH(orders[[#This Row],[Product ID]],'BD product'!A:A,0)</f>
        <v>1603</v>
      </c>
      <c r="N3912" s="2" t="str" cm="1">
        <f t="array" ref="N3912">INDEX('BD product'!A:D,M3912,2)</f>
        <v>Furniture</v>
      </c>
    </row>
    <row r="3913" spans="1:14" x14ac:dyDescent="0.3">
      <c r="A3913" s="3" t="s">
        <v>5862</v>
      </c>
      <c r="B3913" s="4">
        <v>42891</v>
      </c>
      <c r="C3913" s="12" t="str">
        <f t="shared" si="61"/>
        <v>2017/06</v>
      </c>
      <c r="D3913" s="4">
        <v>42892</v>
      </c>
      <c r="E3913" s="3" t="s">
        <v>64</v>
      </c>
      <c r="F3913" s="3" t="s">
        <v>2700</v>
      </c>
      <c r="G3913" s="3" t="s">
        <v>5863</v>
      </c>
      <c r="H3913" s="5">
        <v>470376</v>
      </c>
      <c r="I3913" s="2">
        <v>3</v>
      </c>
      <c r="J3913" s="2">
        <v>2</v>
      </c>
      <c r="K3913" s="2">
        <v>52.917299999999997</v>
      </c>
      <c r="L3913" s="18" t="str">
        <f>VLOOKUP(F3913,'BD customers'!$1:$1048576,2,FALSE)</f>
        <v>Adrian Barton</v>
      </c>
      <c r="M3913" s="2">
        <f>MATCH(orders[[#This Row],[Product ID]],'BD product'!A:A,0)</f>
        <v>1604</v>
      </c>
      <c r="N3913" s="2" t="str" cm="1">
        <f t="array" ref="N3913">INDEX('BD product'!A:D,M3913,2)</f>
        <v>Technology</v>
      </c>
    </row>
    <row r="3914" spans="1:14" x14ac:dyDescent="0.3">
      <c r="A3914" s="3" t="s">
        <v>5865</v>
      </c>
      <c r="B3914" s="4">
        <v>42996</v>
      </c>
      <c r="C3914" s="12" t="str">
        <f t="shared" si="61"/>
        <v>2017/09</v>
      </c>
      <c r="D3914" s="4">
        <v>43003</v>
      </c>
      <c r="E3914" s="3" t="s">
        <v>21</v>
      </c>
      <c r="F3914" s="3" t="s">
        <v>1416</v>
      </c>
      <c r="G3914" s="3" t="s">
        <v>3364</v>
      </c>
      <c r="H3914" s="5">
        <v>1944</v>
      </c>
      <c r="I3914" s="2">
        <v>3</v>
      </c>
      <c r="J3914" s="2">
        <v>0</v>
      </c>
      <c r="K3914" s="2">
        <v>9.3312000000000008</v>
      </c>
      <c r="L3914" s="18" t="str">
        <f>VLOOKUP(F3914,'BD customers'!$1:$1048576,2,FALSE)</f>
        <v>Muhammed MacIntyre</v>
      </c>
      <c r="M3914" s="2">
        <f>MATCH(orders[[#This Row],[Product ID]],'BD product'!A:A,0)</f>
        <v>990</v>
      </c>
      <c r="N3914" s="2" t="str" cm="1">
        <f t="array" ref="N3914">INDEX('BD product'!A:D,M3914,2)</f>
        <v>Office Supplies</v>
      </c>
    </row>
    <row r="3915" spans="1:14" x14ac:dyDescent="0.3">
      <c r="A3915" s="3" t="s">
        <v>5865</v>
      </c>
      <c r="B3915" s="4">
        <v>42996</v>
      </c>
      <c r="C3915" s="12" t="str">
        <f t="shared" si="61"/>
        <v>2017/09</v>
      </c>
      <c r="D3915" s="4">
        <v>43003</v>
      </c>
      <c r="E3915" s="3" t="s">
        <v>21</v>
      </c>
      <c r="F3915" s="3" t="s">
        <v>1416</v>
      </c>
      <c r="G3915" s="3" t="s">
        <v>3065</v>
      </c>
      <c r="H3915" s="5">
        <v>982</v>
      </c>
      <c r="I3915" s="2">
        <v>2</v>
      </c>
      <c r="J3915" s="2">
        <v>0</v>
      </c>
      <c r="K3915" s="2">
        <v>3.2406000000000001</v>
      </c>
      <c r="L3915" s="18" t="str">
        <f>VLOOKUP(F3915,'BD customers'!$1:$1048576,2,FALSE)</f>
        <v>Muhammed MacIntyre</v>
      </c>
      <c r="M3915" s="2">
        <f>MATCH(orders[[#This Row],[Product ID]],'BD product'!A:A,0)</f>
        <v>877</v>
      </c>
      <c r="N3915" s="2" t="str" cm="1">
        <f t="array" ref="N3915">INDEX('BD product'!A:D,M3915,2)</f>
        <v>Furniture</v>
      </c>
    </row>
    <row r="3916" spans="1:14" x14ac:dyDescent="0.3">
      <c r="A3916" s="3" t="s">
        <v>5866</v>
      </c>
      <c r="B3916" s="4">
        <v>42934</v>
      </c>
      <c r="C3916" s="12" t="str">
        <f t="shared" si="61"/>
        <v>2017/07</v>
      </c>
      <c r="D3916" s="4">
        <v>42939</v>
      </c>
      <c r="E3916" s="3" t="s">
        <v>21</v>
      </c>
      <c r="F3916" s="3" t="s">
        <v>4214</v>
      </c>
      <c r="G3916" s="3" t="s">
        <v>3012</v>
      </c>
      <c r="H3916" s="5">
        <v>8016</v>
      </c>
      <c r="I3916" s="2">
        <v>5</v>
      </c>
      <c r="J3916" s="2">
        <v>5</v>
      </c>
      <c r="K3916" s="2">
        <v>-44.889600000000002</v>
      </c>
      <c r="L3916" s="18" t="str">
        <f>VLOOKUP(F3916,'BD customers'!$1:$1048576,2,FALSE)</f>
        <v>Maris LaWare</v>
      </c>
      <c r="M3916" s="2">
        <f>MATCH(orders[[#This Row],[Product ID]],'BD product'!A:A,0)</f>
        <v>857</v>
      </c>
      <c r="N3916" s="2" t="str" cm="1">
        <f t="array" ref="N3916">INDEX('BD product'!A:D,M3916,2)</f>
        <v>Furniture</v>
      </c>
    </row>
    <row r="3917" spans="1:14" x14ac:dyDescent="0.3">
      <c r="A3917" s="3" t="s">
        <v>5866</v>
      </c>
      <c r="B3917" s="4">
        <v>42934</v>
      </c>
      <c r="C3917" s="12" t="str">
        <f t="shared" si="61"/>
        <v>2017/07</v>
      </c>
      <c r="D3917" s="4">
        <v>42939</v>
      </c>
      <c r="E3917" s="3" t="s">
        <v>21</v>
      </c>
      <c r="F3917" s="3" t="s">
        <v>4214</v>
      </c>
      <c r="G3917" s="3" t="s">
        <v>210</v>
      </c>
      <c r="H3917" s="5">
        <v>161568</v>
      </c>
      <c r="I3917" s="2">
        <v>2</v>
      </c>
      <c r="J3917" s="2">
        <v>2</v>
      </c>
      <c r="K3917" s="2">
        <v>1.0098</v>
      </c>
      <c r="L3917" s="18" t="str">
        <f>VLOOKUP(F3917,'BD customers'!$1:$1048576,2,FALSE)</f>
        <v>Maris LaWare</v>
      </c>
      <c r="M3917" s="2">
        <f>MATCH(orders[[#This Row],[Product ID]],'BD product'!A:A,0)</f>
        <v>40</v>
      </c>
      <c r="N3917" s="2" t="str" cm="1">
        <f t="array" ref="N3917">INDEX('BD product'!A:D,M3917,2)</f>
        <v>Furniture</v>
      </c>
    </row>
    <row r="3918" spans="1:14" x14ac:dyDescent="0.3">
      <c r="A3918" s="3" t="s">
        <v>5866</v>
      </c>
      <c r="B3918" s="4">
        <v>42934</v>
      </c>
      <c r="C3918" s="12" t="str">
        <f t="shared" si="61"/>
        <v>2017/07</v>
      </c>
      <c r="D3918" s="4">
        <v>42939</v>
      </c>
      <c r="E3918" s="3" t="s">
        <v>21</v>
      </c>
      <c r="F3918" s="3" t="s">
        <v>4214</v>
      </c>
      <c r="G3918" s="3" t="s">
        <v>5867</v>
      </c>
      <c r="H3918" s="5">
        <v>16096</v>
      </c>
      <c r="I3918" s="2">
        <v>2</v>
      </c>
      <c r="J3918" s="2">
        <v>2</v>
      </c>
      <c r="K3918" s="2">
        <v>5.2312000000000003</v>
      </c>
      <c r="L3918" s="18" t="str">
        <f>VLOOKUP(F3918,'BD customers'!$1:$1048576,2,FALSE)</f>
        <v>Maris LaWare</v>
      </c>
      <c r="M3918" s="2">
        <f>MATCH(orders[[#This Row],[Product ID]],'BD product'!A:A,0)</f>
        <v>1605</v>
      </c>
      <c r="N3918" s="2" t="str" cm="1">
        <f t="array" ref="N3918">INDEX('BD product'!A:D,M3918,2)</f>
        <v>Office Supplies</v>
      </c>
    </row>
    <row r="3919" spans="1:14" x14ac:dyDescent="0.3">
      <c r="A3919" s="3" t="s">
        <v>5866</v>
      </c>
      <c r="B3919" s="4">
        <v>42934</v>
      </c>
      <c r="C3919" s="12" t="str">
        <f t="shared" si="61"/>
        <v>2017/07</v>
      </c>
      <c r="D3919" s="4">
        <v>42939</v>
      </c>
      <c r="E3919" s="3" t="s">
        <v>21</v>
      </c>
      <c r="F3919" s="3" t="s">
        <v>4214</v>
      </c>
      <c r="G3919" s="3" t="s">
        <v>2999</v>
      </c>
      <c r="H3919" s="5">
        <v>7656</v>
      </c>
      <c r="I3919" s="2">
        <v>4</v>
      </c>
      <c r="J3919" s="2">
        <v>7</v>
      </c>
      <c r="K3919" s="2">
        <v>-6.1247999999999996</v>
      </c>
      <c r="L3919" s="18" t="str">
        <f>VLOOKUP(F3919,'BD customers'!$1:$1048576,2,FALSE)</f>
        <v>Maris LaWare</v>
      </c>
      <c r="M3919" s="2">
        <f>MATCH(orders[[#This Row],[Product ID]],'BD product'!A:A,0)</f>
        <v>851</v>
      </c>
      <c r="N3919" s="2" t="str" cm="1">
        <f t="array" ref="N3919">INDEX('BD product'!A:D,M3919,2)</f>
        <v>Office Supplies</v>
      </c>
    </row>
    <row r="3920" spans="1:14" x14ac:dyDescent="0.3">
      <c r="A3920" s="3" t="s">
        <v>5866</v>
      </c>
      <c r="B3920" s="4">
        <v>42934</v>
      </c>
      <c r="C3920" s="12" t="str">
        <f t="shared" si="61"/>
        <v>2017/07</v>
      </c>
      <c r="D3920" s="4">
        <v>42939</v>
      </c>
      <c r="E3920" s="3" t="s">
        <v>21</v>
      </c>
      <c r="F3920" s="3" t="s">
        <v>4214</v>
      </c>
      <c r="G3920" s="3" t="s">
        <v>376</v>
      </c>
      <c r="H3920" s="5">
        <v>311976</v>
      </c>
      <c r="I3920" s="2">
        <v>3</v>
      </c>
      <c r="J3920" s="2">
        <v>2</v>
      </c>
      <c r="K3920" s="2">
        <v>-42.896700000000003</v>
      </c>
      <c r="L3920" s="18" t="str">
        <f>VLOOKUP(F3920,'BD customers'!$1:$1048576,2,FALSE)</f>
        <v>Maris LaWare</v>
      </c>
      <c r="M3920" s="2">
        <f>MATCH(orders[[#This Row],[Product ID]],'BD product'!A:A,0)</f>
        <v>72</v>
      </c>
      <c r="N3920" s="2" t="str" cm="1">
        <f t="array" ref="N3920">INDEX('BD product'!A:D,M3920,2)</f>
        <v>Furniture</v>
      </c>
    </row>
    <row r="3921" spans="1:14" x14ac:dyDescent="0.3">
      <c r="A3921" s="3" t="s">
        <v>5869</v>
      </c>
      <c r="B3921" s="4">
        <v>42339</v>
      </c>
      <c r="C3921" s="12" t="str">
        <f t="shared" si="61"/>
        <v>2015/12</v>
      </c>
      <c r="D3921" s="4">
        <v>42345</v>
      </c>
      <c r="E3921" s="3" t="s">
        <v>21</v>
      </c>
      <c r="F3921" s="3" t="s">
        <v>631</v>
      </c>
      <c r="G3921" s="3" t="s">
        <v>1709</v>
      </c>
      <c r="H3921" s="5">
        <v>6168</v>
      </c>
      <c r="I3921" s="2">
        <v>4</v>
      </c>
      <c r="J3921" s="2">
        <v>0</v>
      </c>
      <c r="K3921" s="2">
        <v>16.653600000000001</v>
      </c>
      <c r="L3921" s="18" t="str">
        <f>VLOOKUP(F3921,'BD customers'!$1:$1048576,2,FALSE)</f>
        <v>Keith Dawkins</v>
      </c>
      <c r="M3921" s="2">
        <f>MATCH(orders[[#This Row],[Product ID]],'BD product'!A:A,0)</f>
        <v>423</v>
      </c>
      <c r="N3921" s="2" t="str" cm="1">
        <f t="array" ref="N3921">INDEX('BD product'!A:D,M3921,2)</f>
        <v>Office Supplies</v>
      </c>
    </row>
    <row r="3922" spans="1:14" x14ac:dyDescent="0.3">
      <c r="A3922" s="3" t="s">
        <v>5869</v>
      </c>
      <c r="B3922" s="4">
        <v>42339</v>
      </c>
      <c r="C3922" s="12" t="str">
        <f t="shared" si="61"/>
        <v>2015/12</v>
      </c>
      <c r="D3922" s="4">
        <v>42345</v>
      </c>
      <c r="E3922" s="3" t="s">
        <v>21</v>
      </c>
      <c r="F3922" s="3" t="s">
        <v>631</v>
      </c>
      <c r="G3922" s="3" t="s">
        <v>4742</v>
      </c>
      <c r="H3922" s="5">
        <v>6396</v>
      </c>
      <c r="I3922" s="2">
        <v>4</v>
      </c>
      <c r="J3922" s="2">
        <v>0</v>
      </c>
      <c r="K3922" s="2">
        <v>30.700800000000001</v>
      </c>
      <c r="L3922" s="18" t="str">
        <f>VLOOKUP(F3922,'BD customers'!$1:$1048576,2,FALSE)</f>
        <v>Keith Dawkins</v>
      </c>
      <c r="M3922" s="2">
        <f>MATCH(orders[[#This Row],[Product ID]],'BD product'!A:A,0)</f>
        <v>1401</v>
      </c>
      <c r="N3922" s="2" t="str" cm="1">
        <f t="array" ref="N3922">INDEX('BD product'!A:D,M3922,2)</f>
        <v>Office Supplies</v>
      </c>
    </row>
    <row r="3923" spans="1:14" x14ac:dyDescent="0.3">
      <c r="A3923" s="3" t="s">
        <v>5870</v>
      </c>
      <c r="B3923" s="4">
        <v>42549</v>
      </c>
      <c r="C3923" s="12" t="str">
        <f t="shared" si="61"/>
        <v>2016/06</v>
      </c>
      <c r="D3923" s="4">
        <v>42553</v>
      </c>
      <c r="E3923" s="3" t="s">
        <v>11</v>
      </c>
      <c r="F3923" s="3" t="s">
        <v>1153</v>
      </c>
      <c r="G3923" s="3" t="s">
        <v>5263</v>
      </c>
      <c r="H3923" s="5">
        <v>359976</v>
      </c>
      <c r="I3923" s="2">
        <v>3</v>
      </c>
      <c r="J3923" s="2">
        <v>2</v>
      </c>
      <c r="K3923" s="2">
        <v>35.997599999999998</v>
      </c>
      <c r="L3923" s="18" t="str">
        <f>VLOOKUP(F3923,'BD customers'!$1:$1048576,2,FALSE)</f>
        <v>Roland Fjeld</v>
      </c>
      <c r="M3923" s="2">
        <f>MATCH(orders[[#This Row],[Product ID]],'BD product'!A:A,0)</f>
        <v>1503</v>
      </c>
      <c r="N3923" s="2" t="str" cm="1">
        <f t="array" ref="N3923">INDEX('BD product'!A:D,M3923,2)</f>
        <v>Technology</v>
      </c>
    </row>
    <row r="3924" spans="1:14" x14ac:dyDescent="0.3">
      <c r="A3924" s="3" t="s">
        <v>5871</v>
      </c>
      <c r="B3924" s="4">
        <v>42975</v>
      </c>
      <c r="C3924" s="12" t="str">
        <f t="shared" si="61"/>
        <v>2017/08</v>
      </c>
      <c r="D3924" s="4">
        <v>42979</v>
      </c>
      <c r="E3924" s="3" t="s">
        <v>21</v>
      </c>
      <c r="F3924" s="3" t="s">
        <v>985</v>
      </c>
      <c r="G3924" s="3" t="s">
        <v>988</v>
      </c>
      <c r="H3924" s="5">
        <v>25344</v>
      </c>
      <c r="I3924" s="2">
        <v>6</v>
      </c>
      <c r="J3924" s="2">
        <v>2</v>
      </c>
      <c r="K3924" s="2">
        <v>7.9200000000000007E-2</v>
      </c>
      <c r="L3924" s="18" t="str">
        <f>VLOOKUP(F3924,'BD customers'!$1:$1048576,2,FALSE)</f>
        <v>Sean Christensen</v>
      </c>
      <c r="M3924" s="2">
        <f>MATCH(orders[[#This Row],[Product ID]],'BD product'!A:A,0)</f>
        <v>220</v>
      </c>
      <c r="N3924" s="2" t="str" cm="1">
        <f t="array" ref="N3924">INDEX('BD product'!A:D,M3924,2)</f>
        <v>Office Supplies</v>
      </c>
    </row>
    <row r="3925" spans="1:14" x14ac:dyDescent="0.3">
      <c r="A3925" s="3" t="s">
        <v>5871</v>
      </c>
      <c r="B3925" s="4">
        <v>42975</v>
      </c>
      <c r="C3925" s="12" t="str">
        <f t="shared" si="61"/>
        <v>2017/08</v>
      </c>
      <c r="D3925" s="4">
        <v>42979</v>
      </c>
      <c r="E3925" s="3" t="s">
        <v>21</v>
      </c>
      <c r="F3925" s="3" t="s">
        <v>985</v>
      </c>
      <c r="G3925" s="3" t="s">
        <v>5872</v>
      </c>
      <c r="H3925" s="5">
        <v>2672</v>
      </c>
      <c r="I3925" s="2">
        <v>5</v>
      </c>
      <c r="J3925" s="2">
        <v>2</v>
      </c>
      <c r="K3925" s="2">
        <v>0.93520000000000003</v>
      </c>
      <c r="L3925" s="18" t="str">
        <f>VLOOKUP(F3925,'BD customers'!$1:$1048576,2,FALSE)</f>
        <v>Sean Christensen</v>
      </c>
      <c r="M3925" s="2">
        <f>MATCH(orders[[#This Row],[Product ID]],'BD product'!A:A,0)</f>
        <v>1606</v>
      </c>
      <c r="N3925" s="2" t="str" cm="1">
        <f t="array" ref="N3925">INDEX('BD product'!A:D,M3925,2)</f>
        <v>Office Supplies</v>
      </c>
    </row>
    <row r="3926" spans="1:14" x14ac:dyDescent="0.3">
      <c r="A3926" s="3" t="s">
        <v>5874</v>
      </c>
      <c r="B3926" s="4">
        <v>41899</v>
      </c>
      <c r="C3926" s="12" t="str">
        <f t="shared" si="61"/>
        <v>2014/09</v>
      </c>
      <c r="D3926" s="4">
        <v>41903</v>
      </c>
      <c r="E3926" s="3" t="s">
        <v>21</v>
      </c>
      <c r="F3926" s="3" t="s">
        <v>386</v>
      </c>
      <c r="G3926" s="3" t="s">
        <v>1852</v>
      </c>
      <c r="H3926" s="5">
        <v>3028</v>
      </c>
      <c r="I3926" s="2">
        <v>2</v>
      </c>
      <c r="J3926" s="2">
        <v>0</v>
      </c>
      <c r="K3926" s="2">
        <v>1.2112000000000001</v>
      </c>
      <c r="L3926" s="18" t="str">
        <f>VLOOKUP(F3926,'BD customers'!$1:$1048576,2,FALSE)</f>
        <v>Bradley Nguyen</v>
      </c>
      <c r="M3926" s="2">
        <f>MATCH(orders[[#This Row],[Product ID]],'BD product'!A:A,0)</f>
        <v>466</v>
      </c>
      <c r="N3926" s="2" t="str" cm="1">
        <f t="array" ref="N3926">INDEX('BD product'!A:D,M3926,2)</f>
        <v>Office Supplies</v>
      </c>
    </row>
    <row r="3927" spans="1:14" x14ac:dyDescent="0.3">
      <c r="A3927" s="3" t="s">
        <v>5874</v>
      </c>
      <c r="B3927" s="4">
        <v>41899</v>
      </c>
      <c r="C3927" s="12" t="str">
        <f t="shared" si="61"/>
        <v>2014/09</v>
      </c>
      <c r="D3927" s="4">
        <v>41903</v>
      </c>
      <c r="E3927" s="3" t="s">
        <v>21</v>
      </c>
      <c r="F3927" s="3" t="s">
        <v>386</v>
      </c>
      <c r="G3927" s="3" t="s">
        <v>3994</v>
      </c>
      <c r="H3927" s="5">
        <v>5793</v>
      </c>
      <c r="I3927" s="2">
        <v>3</v>
      </c>
      <c r="J3927" s="2">
        <v>0</v>
      </c>
      <c r="K3927" s="2">
        <v>16.220400000000001</v>
      </c>
      <c r="L3927" s="18" t="str">
        <f>VLOOKUP(F3927,'BD customers'!$1:$1048576,2,FALSE)</f>
        <v>Bradley Nguyen</v>
      </c>
      <c r="M3927" s="2">
        <f>MATCH(orders[[#This Row],[Product ID]],'BD product'!A:A,0)</f>
        <v>1222</v>
      </c>
      <c r="N3927" s="2" t="str" cm="1">
        <f t="array" ref="N3927">INDEX('BD product'!A:D,M3927,2)</f>
        <v>Office Supplies</v>
      </c>
    </row>
    <row r="3928" spans="1:14" x14ac:dyDescent="0.3">
      <c r="A3928" s="3" t="s">
        <v>5874</v>
      </c>
      <c r="B3928" s="4">
        <v>41899</v>
      </c>
      <c r="C3928" s="12" t="str">
        <f t="shared" si="61"/>
        <v>2014/09</v>
      </c>
      <c r="D3928" s="4">
        <v>41903</v>
      </c>
      <c r="E3928" s="3" t="s">
        <v>21</v>
      </c>
      <c r="F3928" s="3" t="s">
        <v>386</v>
      </c>
      <c r="G3928" s="3" t="s">
        <v>4672</v>
      </c>
      <c r="H3928" s="5">
        <v>3534</v>
      </c>
      <c r="I3928" s="2">
        <v>2</v>
      </c>
      <c r="J3928" s="2">
        <v>0</v>
      </c>
      <c r="K3928" s="2">
        <v>13.4292</v>
      </c>
      <c r="L3928" s="18" t="str">
        <f>VLOOKUP(F3928,'BD customers'!$1:$1048576,2,FALSE)</f>
        <v>Bradley Nguyen</v>
      </c>
      <c r="M3928" s="2">
        <f>MATCH(orders[[#This Row],[Product ID]],'BD product'!A:A,0)</f>
        <v>1383</v>
      </c>
      <c r="N3928" s="2" t="str" cm="1">
        <f t="array" ref="N3928">INDEX('BD product'!A:D,M3928,2)</f>
        <v>Furniture</v>
      </c>
    </row>
    <row r="3929" spans="1:14" x14ac:dyDescent="0.3">
      <c r="A3929" s="3" t="s">
        <v>5874</v>
      </c>
      <c r="B3929" s="4">
        <v>41899</v>
      </c>
      <c r="C3929" s="12" t="str">
        <f t="shared" si="61"/>
        <v>2014/09</v>
      </c>
      <c r="D3929" s="4">
        <v>41903</v>
      </c>
      <c r="E3929" s="3" t="s">
        <v>21</v>
      </c>
      <c r="F3929" s="3" t="s">
        <v>386</v>
      </c>
      <c r="G3929" s="3" t="s">
        <v>675</v>
      </c>
      <c r="H3929" s="5">
        <v>13724</v>
      </c>
      <c r="I3929" s="2">
        <v>5</v>
      </c>
      <c r="J3929" s="2">
        <v>2</v>
      </c>
      <c r="K3929" s="2">
        <v>46.3185</v>
      </c>
      <c r="L3929" s="18" t="str">
        <f>VLOOKUP(F3929,'BD customers'!$1:$1048576,2,FALSE)</f>
        <v>Bradley Nguyen</v>
      </c>
      <c r="M3929" s="2">
        <f>MATCH(orders[[#This Row],[Product ID]],'BD product'!A:A,0)</f>
        <v>143</v>
      </c>
      <c r="N3929" s="2" t="str" cm="1">
        <f t="array" ref="N3929">INDEX('BD product'!A:D,M3929,2)</f>
        <v>Office Supplies</v>
      </c>
    </row>
    <row r="3930" spans="1:14" x14ac:dyDescent="0.3">
      <c r="A3930" s="3" t="s">
        <v>5875</v>
      </c>
      <c r="B3930" s="4">
        <v>42443</v>
      </c>
      <c r="C3930" s="12" t="str">
        <f t="shared" si="61"/>
        <v>2016/03</v>
      </c>
      <c r="D3930" s="4">
        <v>42446</v>
      </c>
      <c r="E3930" s="3" t="s">
        <v>64</v>
      </c>
      <c r="F3930" s="3" t="s">
        <v>953</v>
      </c>
      <c r="G3930" s="3" t="s">
        <v>2373</v>
      </c>
      <c r="H3930" s="5">
        <v>241332</v>
      </c>
      <c r="I3930" s="2">
        <v>5</v>
      </c>
      <c r="J3930" s="2">
        <v>32</v>
      </c>
      <c r="K3930" s="2">
        <v>-1.4196</v>
      </c>
      <c r="L3930" s="18" t="str">
        <f>VLOOKUP(F3930,'BD customers'!$1:$1048576,2,FALSE)</f>
        <v>John Stevenson</v>
      </c>
      <c r="M3930" s="2">
        <f>MATCH(orders[[#This Row],[Product ID]],'BD product'!A:A,0)</f>
        <v>633</v>
      </c>
      <c r="N3930" s="2" t="str" cm="1">
        <f t="array" ref="N3930">INDEX('BD product'!A:D,M3930,2)</f>
        <v>Furniture</v>
      </c>
    </row>
    <row r="3931" spans="1:14" x14ac:dyDescent="0.3">
      <c r="A3931" s="3" t="s">
        <v>5875</v>
      </c>
      <c r="B3931" s="4">
        <v>42443</v>
      </c>
      <c r="C3931" s="12" t="str">
        <f t="shared" si="61"/>
        <v>2016/03</v>
      </c>
      <c r="D3931" s="4">
        <v>42446</v>
      </c>
      <c r="E3931" s="3" t="s">
        <v>64</v>
      </c>
      <c r="F3931" s="3" t="s">
        <v>953</v>
      </c>
      <c r="G3931" s="3" t="s">
        <v>2130</v>
      </c>
      <c r="H3931" s="5">
        <v>5184</v>
      </c>
      <c r="I3931" s="2">
        <v>1</v>
      </c>
      <c r="J3931" s="2">
        <v>2</v>
      </c>
      <c r="K3931" s="2">
        <v>1.8792</v>
      </c>
      <c r="L3931" s="18" t="str">
        <f>VLOOKUP(F3931,'BD customers'!$1:$1048576,2,FALSE)</f>
        <v>John Stevenson</v>
      </c>
      <c r="M3931" s="2">
        <f>MATCH(orders[[#This Row],[Product ID]],'BD product'!A:A,0)</f>
        <v>550</v>
      </c>
      <c r="N3931" s="2" t="str" cm="1">
        <f t="array" ref="N3931">INDEX('BD product'!A:D,M3931,2)</f>
        <v>Office Supplies</v>
      </c>
    </row>
    <row r="3932" spans="1:14" x14ac:dyDescent="0.3">
      <c r="A3932" s="3" t="s">
        <v>5875</v>
      </c>
      <c r="B3932" s="4">
        <v>42443</v>
      </c>
      <c r="C3932" s="12" t="str">
        <f t="shared" si="61"/>
        <v>2016/03</v>
      </c>
      <c r="D3932" s="4">
        <v>42446</v>
      </c>
      <c r="E3932" s="3" t="s">
        <v>64</v>
      </c>
      <c r="F3932" s="3" t="s">
        <v>953</v>
      </c>
      <c r="G3932" s="3" t="s">
        <v>3556</v>
      </c>
      <c r="H3932" s="5">
        <v>145544</v>
      </c>
      <c r="I3932" s="2">
        <v>7</v>
      </c>
      <c r="J3932" s="2">
        <v>2</v>
      </c>
      <c r="K3932" s="2">
        <v>16.373699999999999</v>
      </c>
      <c r="L3932" s="18" t="str">
        <f>VLOOKUP(F3932,'BD customers'!$1:$1048576,2,FALSE)</f>
        <v>John Stevenson</v>
      </c>
      <c r="M3932" s="2">
        <f>MATCH(orders[[#This Row],[Product ID]],'BD product'!A:A,0)</f>
        <v>1064</v>
      </c>
      <c r="N3932" s="2" t="str" cm="1">
        <f t="array" ref="N3932">INDEX('BD product'!A:D,M3932,2)</f>
        <v>Office Supplies</v>
      </c>
    </row>
    <row r="3933" spans="1:14" x14ac:dyDescent="0.3">
      <c r="A3933" s="3" t="s">
        <v>5876</v>
      </c>
      <c r="B3933" s="4">
        <v>42608</v>
      </c>
      <c r="C3933" s="12" t="str">
        <f t="shared" si="61"/>
        <v>2016/08</v>
      </c>
      <c r="D3933" s="4">
        <v>42615</v>
      </c>
      <c r="E3933" s="3" t="s">
        <v>21</v>
      </c>
      <c r="F3933" s="3" t="s">
        <v>1803</v>
      </c>
      <c r="G3933" s="3" t="s">
        <v>5877</v>
      </c>
      <c r="H3933" s="5">
        <v>5472</v>
      </c>
      <c r="I3933" s="2">
        <v>3</v>
      </c>
      <c r="J3933" s="2">
        <v>2</v>
      </c>
      <c r="K3933" s="2">
        <v>1.6415999999999999</v>
      </c>
      <c r="L3933" s="18" t="str">
        <f>VLOOKUP(F3933,'BD customers'!$1:$1048576,2,FALSE)</f>
        <v>Vivek Grady</v>
      </c>
      <c r="M3933" s="2">
        <f>MATCH(orders[[#This Row],[Product ID]],'BD product'!A:A,0)</f>
        <v>1607</v>
      </c>
      <c r="N3933" s="2" t="str" cm="1">
        <f t="array" ref="N3933">INDEX('BD product'!A:D,M3933,2)</f>
        <v>Office Supplies</v>
      </c>
    </row>
    <row r="3934" spans="1:14" x14ac:dyDescent="0.3">
      <c r="A3934" s="3" t="s">
        <v>5876</v>
      </c>
      <c r="B3934" s="4">
        <v>42608</v>
      </c>
      <c r="C3934" s="12" t="str">
        <f t="shared" si="61"/>
        <v>2016/08</v>
      </c>
      <c r="D3934" s="4">
        <v>42615</v>
      </c>
      <c r="E3934" s="3" t="s">
        <v>21</v>
      </c>
      <c r="F3934" s="3" t="s">
        <v>1803</v>
      </c>
      <c r="G3934" s="3" t="s">
        <v>3437</v>
      </c>
      <c r="H3934" s="5">
        <v>47984</v>
      </c>
      <c r="I3934" s="2">
        <v>2</v>
      </c>
      <c r="J3934" s="2">
        <v>2</v>
      </c>
      <c r="K3934" s="2">
        <v>13.195600000000001</v>
      </c>
      <c r="L3934" s="18" t="str">
        <f>VLOOKUP(F3934,'BD customers'!$1:$1048576,2,FALSE)</f>
        <v>Vivek Grady</v>
      </c>
      <c r="M3934" s="2">
        <f>MATCH(orders[[#This Row],[Product ID]],'BD product'!A:A,0)</f>
        <v>1018</v>
      </c>
      <c r="N3934" s="2" t="str" cm="1">
        <f t="array" ref="N3934">INDEX('BD product'!A:D,M3934,2)</f>
        <v>Technology</v>
      </c>
    </row>
    <row r="3935" spans="1:14" x14ac:dyDescent="0.3">
      <c r="A3935" s="3" t="s">
        <v>5879</v>
      </c>
      <c r="B3935" s="4">
        <v>42980</v>
      </c>
      <c r="C3935" s="12" t="str">
        <f t="shared" si="61"/>
        <v>2017/09</v>
      </c>
      <c r="D3935" s="4">
        <v>42986</v>
      </c>
      <c r="E3935" s="3" t="s">
        <v>21</v>
      </c>
      <c r="F3935" s="3" t="s">
        <v>2349</v>
      </c>
      <c r="G3935" s="3" t="s">
        <v>3051</v>
      </c>
      <c r="H3935" s="5">
        <v>94</v>
      </c>
      <c r="I3935" s="2">
        <v>5</v>
      </c>
      <c r="J3935" s="2">
        <v>0</v>
      </c>
      <c r="K3935" s="2">
        <v>0.27260000000000001</v>
      </c>
      <c r="L3935" s="18" t="str">
        <f>VLOOKUP(F3935,'BD customers'!$1:$1048576,2,FALSE)</f>
        <v>Anthony Witt</v>
      </c>
      <c r="M3935" s="2">
        <f>MATCH(orders[[#This Row],[Product ID]],'BD product'!A:A,0)</f>
        <v>870</v>
      </c>
      <c r="N3935" s="2" t="str" cm="1">
        <f t="array" ref="N3935">INDEX('BD product'!A:D,M3935,2)</f>
        <v>Office Supplies</v>
      </c>
    </row>
    <row r="3936" spans="1:14" x14ac:dyDescent="0.3">
      <c r="A3936" s="3" t="s">
        <v>5879</v>
      </c>
      <c r="B3936" s="4">
        <v>42980</v>
      </c>
      <c r="C3936" s="12" t="str">
        <f t="shared" si="61"/>
        <v>2017/09</v>
      </c>
      <c r="D3936" s="4">
        <v>42986</v>
      </c>
      <c r="E3936" s="3" t="s">
        <v>21</v>
      </c>
      <c r="F3936" s="3" t="s">
        <v>2349</v>
      </c>
      <c r="G3936" s="3" t="s">
        <v>913</v>
      </c>
      <c r="H3936" s="5">
        <v>740</v>
      </c>
      <c r="I3936" s="2">
        <v>5</v>
      </c>
      <c r="J3936" s="2">
        <v>0</v>
      </c>
      <c r="K3936" s="2">
        <v>3.6999999999999998E-2</v>
      </c>
      <c r="L3936" s="18" t="str">
        <f>VLOOKUP(F3936,'BD customers'!$1:$1048576,2,FALSE)</f>
        <v>Anthony Witt</v>
      </c>
      <c r="M3936" s="2">
        <f>MATCH(orders[[#This Row],[Product ID]],'BD product'!A:A,0)</f>
        <v>200</v>
      </c>
      <c r="N3936" s="2" t="str" cm="1">
        <f t="array" ref="N3936">INDEX('BD product'!A:D,M3936,2)</f>
        <v>Office Supplies</v>
      </c>
    </row>
    <row r="3937" spans="1:14" x14ac:dyDescent="0.3">
      <c r="A3937" s="3" t="s">
        <v>5879</v>
      </c>
      <c r="B3937" s="4">
        <v>42980</v>
      </c>
      <c r="C3937" s="12" t="str">
        <f t="shared" si="61"/>
        <v>2017/09</v>
      </c>
      <c r="D3937" s="4">
        <v>42986</v>
      </c>
      <c r="E3937" s="3" t="s">
        <v>21</v>
      </c>
      <c r="F3937" s="3" t="s">
        <v>2349</v>
      </c>
      <c r="G3937" s="3" t="s">
        <v>5577</v>
      </c>
      <c r="H3937" s="5">
        <v>201584</v>
      </c>
      <c r="I3937" s="2">
        <v>2</v>
      </c>
      <c r="J3937" s="2">
        <v>2</v>
      </c>
      <c r="K3937" s="2">
        <v>1.2599</v>
      </c>
      <c r="L3937" s="18" t="str">
        <f>VLOOKUP(F3937,'BD customers'!$1:$1048576,2,FALSE)</f>
        <v>Anthony Witt</v>
      </c>
      <c r="M3937" s="2">
        <f>MATCH(orders[[#This Row],[Product ID]],'BD product'!A:A,0)</f>
        <v>1553</v>
      </c>
      <c r="N3937" s="2" t="str" cm="1">
        <f t="array" ref="N3937">INDEX('BD product'!A:D,M3937,2)</f>
        <v>Technology</v>
      </c>
    </row>
    <row r="3938" spans="1:14" x14ac:dyDescent="0.3">
      <c r="A3938" s="3" t="s">
        <v>5880</v>
      </c>
      <c r="B3938" s="4">
        <v>42171</v>
      </c>
      <c r="C3938" s="12" t="str">
        <f t="shared" si="61"/>
        <v>2015/06</v>
      </c>
      <c r="D3938" s="4">
        <v>42175</v>
      </c>
      <c r="E3938" s="3" t="s">
        <v>21</v>
      </c>
      <c r="F3938" s="3" t="s">
        <v>5790</v>
      </c>
      <c r="G3938" s="3" t="s">
        <v>5881</v>
      </c>
      <c r="H3938" s="5">
        <v>28752</v>
      </c>
      <c r="I3938" s="2">
        <v>3</v>
      </c>
      <c r="J3938" s="2">
        <v>2</v>
      </c>
      <c r="K3938" s="2">
        <v>9.3444000000000003</v>
      </c>
      <c r="L3938" s="18" t="str">
        <f>VLOOKUP(F3938,'BD customers'!$1:$1048576,2,FALSE)</f>
        <v>Lycoris Saunders</v>
      </c>
      <c r="M3938" s="2">
        <f>MATCH(orders[[#This Row],[Product ID]],'BD product'!A:A,0)</f>
        <v>1608</v>
      </c>
      <c r="N3938" s="2" t="str" cm="1">
        <f t="array" ref="N3938">INDEX('BD product'!A:D,M3938,2)</f>
        <v>Office Supplies</v>
      </c>
    </row>
    <row r="3939" spans="1:14" x14ac:dyDescent="0.3">
      <c r="A3939" s="3" t="s">
        <v>5880</v>
      </c>
      <c r="B3939" s="4">
        <v>42171</v>
      </c>
      <c r="C3939" s="12" t="str">
        <f t="shared" si="61"/>
        <v>2015/06</v>
      </c>
      <c r="D3939" s="4">
        <v>42175</v>
      </c>
      <c r="E3939" s="3" t="s">
        <v>21</v>
      </c>
      <c r="F3939" s="3" t="s">
        <v>5790</v>
      </c>
      <c r="G3939" s="3" t="s">
        <v>2744</v>
      </c>
      <c r="H3939" s="5">
        <v>27216</v>
      </c>
      <c r="I3939" s="2">
        <v>3</v>
      </c>
      <c r="J3939" s="2">
        <v>2</v>
      </c>
      <c r="K3939" s="2">
        <v>9.8658000000000001</v>
      </c>
      <c r="L3939" s="18" t="str">
        <f>VLOOKUP(F3939,'BD customers'!$1:$1048576,2,FALSE)</f>
        <v>Lycoris Saunders</v>
      </c>
      <c r="M3939" s="2">
        <f>MATCH(orders[[#This Row],[Product ID]],'BD product'!A:A,0)</f>
        <v>754</v>
      </c>
      <c r="N3939" s="2" t="str" cm="1">
        <f t="array" ref="N3939">INDEX('BD product'!A:D,M3939,2)</f>
        <v>Office Supplies</v>
      </c>
    </row>
    <row r="3940" spans="1:14" x14ac:dyDescent="0.3">
      <c r="A3940" s="3" t="s">
        <v>5880</v>
      </c>
      <c r="B3940" s="4">
        <v>42171</v>
      </c>
      <c r="C3940" s="12" t="str">
        <f t="shared" si="61"/>
        <v>2015/06</v>
      </c>
      <c r="D3940" s="4">
        <v>42175</v>
      </c>
      <c r="E3940" s="3" t="s">
        <v>21</v>
      </c>
      <c r="F3940" s="3" t="s">
        <v>5790</v>
      </c>
      <c r="G3940" s="3" t="s">
        <v>3126</v>
      </c>
      <c r="H3940" s="5">
        <v>197372</v>
      </c>
      <c r="I3940" s="2">
        <v>2</v>
      </c>
      <c r="J3940" s="2">
        <v>3</v>
      </c>
      <c r="K3940" s="2">
        <v>-25.3764</v>
      </c>
      <c r="L3940" s="18" t="str">
        <f>VLOOKUP(F3940,'BD customers'!$1:$1048576,2,FALSE)</f>
        <v>Lycoris Saunders</v>
      </c>
      <c r="M3940" s="2">
        <f>MATCH(orders[[#This Row],[Product ID]],'BD product'!A:A,0)</f>
        <v>903</v>
      </c>
      <c r="N3940" s="2" t="str" cm="1">
        <f t="array" ref="N3940">INDEX('BD product'!A:D,M3940,2)</f>
        <v>Furniture</v>
      </c>
    </row>
    <row r="3941" spans="1:14" x14ac:dyDescent="0.3">
      <c r="A3941" s="3" t="s">
        <v>5882</v>
      </c>
      <c r="B3941" s="4">
        <v>42714</v>
      </c>
      <c r="C3941" s="12" t="str">
        <f t="shared" si="61"/>
        <v>2016/12</v>
      </c>
      <c r="D3941" s="4">
        <v>42714</v>
      </c>
      <c r="E3941" s="3" t="s">
        <v>41</v>
      </c>
      <c r="F3941" s="3" t="s">
        <v>5513</v>
      </c>
      <c r="G3941" s="3" t="s">
        <v>1848</v>
      </c>
      <c r="H3941" s="5">
        <v>14249</v>
      </c>
      <c r="I3941" s="2">
        <v>5</v>
      </c>
      <c r="J3941" s="2">
        <v>0</v>
      </c>
      <c r="K3941" s="2">
        <v>35.622500000000002</v>
      </c>
      <c r="L3941" s="18" t="str">
        <f>VLOOKUP(F3941,'BD customers'!$1:$1048576,2,FALSE)</f>
        <v>Mark Hamilton</v>
      </c>
      <c r="M3941" s="2">
        <f>MATCH(orders[[#This Row],[Product ID]],'BD product'!A:A,0)</f>
        <v>465</v>
      </c>
      <c r="N3941" s="2" t="str" cm="1">
        <f t="array" ref="N3941">INDEX('BD product'!A:D,M3941,2)</f>
        <v>Furniture</v>
      </c>
    </row>
    <row r="3942" spans="1:14" x14ac:dyDescent="0.3">
      <c r="A3942" s="3" t="s">
        <v>5883</v>
      </c>
      <c r="B3942" s="4">
        <v>42873</v>
      </c>
      <c r="C3942" s="12" t="str">
        <f t="shared" si="61"/>
        <v>2017/05</v>
      </c>
      <c r="D3942" s="4">
        <v>42878</v>
      </c>
      <c r="E3942" s="3" t="s">
        <v>21</v>
      </c>
      <c r="F3942" s="3" t="s">
        <v>2759</v>
      </c>
      <c r="G3942" s="3" t="s">
        <v>3464</v>
      </c>
      <c r="H3942" s="5">
        <v>1456</v>
      </c>
      <c r="I3942" s="2">
        <v>2</v>
      </c>
      <c r="J3942" s="2">
        <v>0</v>
      </c>
      <c r="K3942" s="2">
        <v>6.2607999999999997</v>
      </c>
      <c r="L3942" s="18" t="str">
        <f>VLOOKUP(F3942,'BD customers'!$1:$1048576,2,FALSE)</f>
        <v>Toby Swindell</v>
      </c>
      <c r="M3942" s="2">
        <f>MATCH(orders[[#This Row],[Product ID]],'BD product'!A:A,0)</f>
        <v>1029</v>
      </c>
      <c r="N3942" s="2" t="str" cm="1">
        <f t="array" ref="N3942">INDEX('BD product'!A:D,M3942,2)</f>
        <v>Furniture</v>
      </c>
    </row>
    <row r="3943" spans="1:14" x14ac:dyDescent="0.3">
      <c r="A3943" s="3" t="s">
        <v>5883</v>
      </c>
      <c r="B3943" s="4">
        <v>42873</v>
      </c>
      <c r="C3943" s="12" t="str">
        <f t="shared" si="61"/>
        <v>2017/05</v>
      </c>
      <c r="D3943" s="4">
        <v>42878</v>
      </c>
      <c r="E3943" s="3" t="s">
        <v>21</v>
      </c>
      <c r="F3943" s="3" t="s">
        <v>2759</v>
      </c>
      <c r="G3943" s="3" t="s">
        <v>2092</v>
      </c>
      <c r="H3943" s="5">
        <v>3048</v>
      </c>
      <c r="I3943" s="2">
        <v>1</v>
      </c>
      <c r="J3943" s="2">
        <v>2</v>
      </c>
      <c r="K3943" s="2">
        <v>1.0286999999999999</v>
      </c>
      <c r="L3943" s="18" t="str">
        <f>VLOOKUP(F3943,'BD customers'!$1:$1048576,2,FALSE)</f>
        <v>Toby Swindell</v>
      </c>
      <c r="M3943" s="2">
        <f>MATCH(orders[[#This Row],[Product ID]],'BD product'!A:A,0)</f>
        <v>538</v>
      </c>
      <c r="N3943" s="2" t="str" cm="1">
        <f t="array" ref="N3943">INDEX('BD product'!A:D,M3943,2)</f>
        <v>Office Supplies</v>
      </c>
    </row>
    <row r="3944" spans="1:14" x14ac:dyDescent="0.3">
      <c r="A3944" s="3" t="s">
        <v>5884</v>
      </c>
      <c r="B3944" s="4">
        <v>42882</v>
      </c>
      <c r="C3944" s="12" t="str">
        <f t="shared" si="61"/>
        <v>2017/05</v>
      </c>
      <c r="D3944" s="4">
        <v>42884</v>
      </c>
      <c r="E3944" s="3" t="s">
        <v>11</v>
      </c>
      <c r="F3944" s="3" t="s">
        <v>137</v>
      </c>
      <c r="G3944" s="3" t="s">
        <v>2816</v>
      </c>
      <c r="H3944" s="5">
        <v>2592</v>
      </c>
      <c r="I3944" s="2">
        <v>5</v>
      </c>
      <c r="J3944" s="2">
        <v>2</v>
      </c>
      <c r="K3944" s="2">
        <v>0.90720000000000001</v>
      </c>
      <c r="L3944" s="18" t="str">
        <f>VLOOKUP(F3944,'BD customers'!$1:$1048576,2,FALSE)</f>
        <v>Eric Hoffmann</v>
      </c>
      <c r="M3944" s="2">
        <f>MATCH(orders[[#This Row],[Product ID]],'BD product'!A:A,0)</f>
        <v>780</v>
      </c>
      <c r="N3944" s="2" t="str" cm="1">
        <f t="array" ref="N3944">INDEX('BD product'!A:D,M3944,2)</f>
        <v>Office Supplies</v>
      </c>
    </row>
    <row r="3945" spans="1:14" x14ac:dyDescent="0.3">
      <c r="A3945" s="3" t="s">
        <v>5885</v>
      </c>
      <c r="B3945" s="4">
        <v>42544</v>
      </c>
      <c r="C3945" s="12" t="str">
        <f t="shared" si="61"/>
        <v>2016/06</v>
      </c>
      <c r="D3945" s="4">
        <v>42551</v>
      </c>
      <c r="E3945" s="3" t="s">
        <v>21</v>
      </c>
      <c r="F3945" s="3" t="s">
        <v>5886</v>
      </c>
      <c r="G3945" s="3" t="s">
        <v>4841</v>
      </c>
      <c r="H3945" s="5">
        <v>83517</v>
      </c>
      <c r="I3945" s="2">
        <v>7</v>
      </c>
      <c r="J3945" s="2">
        <v>0</v>
      </c>
      <c r="K3945" s="2">
        <v>16.703399999999998</v>
      </c>
      <c r="L3945" s="18" t="str">
        <f>VLOOKUP(F3945,'BD customers'!$1:$1048576,2,FALSE)</f>
        <v>Maureen Gnade</v>
      </c>
      <c r="M3945" s="2">
        <f>MATCH(orders[[#This Row],[Product ID]],'BD product'!A:A,0)</f>
        <v>1422</v>
      </c>
      <c r="N3945" s="2" t="str" cm="1">
        <f t="array" ref="N3945">INDEX('BD product'!A:D,M3945,2)</f>
        <v>Office Supplies</v>
      </c>
    </row>
    <row r="3946" spans="1:14" x14ac:dyDescent="0.3">
      <c r="A3946" s="3" t="s">
        <v>5887</v>
      </c>
      <c r="B3946" s="4">
        <v>42506</v>
      </c>
      <c r="C3946" s="12" t="str">
        <f t="shared" si="61"/>
        <v>2016/05</v>
      </c>
      <c r="D3946" s="4">
        <v>42511</v>
      </c>
      <c r="E3946" s="3" t="s">
        <v>11</v>
      </c>
      <c r="F3946" s="3" t="s">
        <v>1439</v>
      </c>
      <c r="G3946" s="3" t="s">
        <v>2303</v>
      </c>
      <c r="H3946" s="5">
        <v>1734</v>
      </c>
      <c r="I3946" s="2">
        <v>3</v>
      </c>
      <c r="J3946" s="2">
        <v>0</v>
      </c>
      <c r="K3946" s="2">
        <v>8.4966000000000008</v>
      </c>
      <c r="L3946" s="18" t="str">
        <f>VLOOKUP(F3946,'BD customers'!$1:$1048576,2,FALSE)</f>
        <v>Denny Ordway</v>
      </c>
      <c r="M3946" s="2">
        <f>MATCH(orders[[#This Row],[Product ID]],'BD product'!A:A,0)</f>
        <v>611</v>
      </c>
      <c r="N3946" s="2" t="str" cm="1">
        <f t="array" ref="N3946">INDEX('BD product'!A:D,M3946,2)</f>
        <v>Office Supplies</v>
      </c>
    </row>
    <row r="3947" spans="1:14" x14ac:dyDescent="0.3">
      <c r="A3947" s="3" t="s">
        <v>5888</v>
      </c>
      <c r="B3947" s="4">
        <v>43057</v>
      </c>
      <c r="C3947" s="12" t="str">
        <f t="shared" si="61"/>
        <v>2017/11</v>
      </c>
      <c r="D3947" s="4">
        <v>43062</v>
      </c>
      <c r="E3947" s="3" t="s">
        <v>21</v>
      </c>
      <c r="F3947" s="3" t="s">
        <v>4152</v>
      </c>
      <c r="G3947" s="3" t="s">
        <v>5195</v>
      </c>
      <c r="H3947" s="5">
        <v>44384</v>
      </c>
      <c r="I3947" s="2">
        <v>1</v>
      </c>
      <c r="J3947" s="2">
        <v>2</v>
      </c>
      <c r="K3947" s="2">
        <v>15.5344</v>
      </c>
      <c r="L3947" s="18" t="str">
        <f>VLOOKUP(F3947,'BD customers'!$1:$1048576,2,FALSE)</f>
        <v>Art Ferguson</v>
      </c>
      <c r="M3947" s="2">
        <f>MATCH(orders[[#This Row],[Product ID]],'BD product'!A:A,0)</f>
        <v>1488</v>
      </c>
      <c r="N3947" s="2" t="str" cm="1">
        <f t="array" ref="N3947">INDEX('BD product'!A:D,M3947,2)</f>
        <v>Office Supplies</v>
      </c>
    </row>
    <row r="3948" spans="1:14" x14ac:dyDescent="0.3">
      <c r="A3948" s="3" t="s">
        <v>5888</v>
      </c>
      <c r="B3948" s="4">
        <v>43057</v>
      </c>
      <c r="C3948" s="12" t="str">
        <f t="shared" si="61"/>
        <v>2017/11</v>
      </c>
      <c r="D3948" s="4">
        <v>43062</v>
      </c>
      <c r="E3948" s="3" t="s">
        <v>21</v>
      </c>
      <c r="F3948" s="3" t="s">
        <v>4152</v>
      </c>
      <c r="G3948" s="3" t="s">
        <v>1391</v>
      </c>
      <c r="H3948" s="5">
        <v>2944</v>
      </c>
      <c r="I3948" s="2">
        <v>1</v>
      </c>
      <c r="J3948" s="2">
        <v>2</v>
      </c>
      <c r="K3948" s="2">
        <v>-0.66239999999999999</v>
      </c>
      <c r="L3948" s="18" t="str">
        <f>VLOOKUP(F3948,'BD customers'!$1:$1048576,2,FALSE)</f>
        <v>Art Ferguson</v>
      </c>
      <c r="M3948" s="2">
        <f>MATCH(orders[[#This Row],[Product ID]],'BD product'!A:A,0)</f>
        <v>329</v>
      </c>
      <c r="N3948" s="2" t="str" cm="1">
        <f t="array" ref="N3948">INDEX('BD product'!A:D,M3948,2)</f>
        <v>Office Supplies</v>
      </c>
    </row>
    <row r="3949" spans="1:14" x14ac:dyDescent="0.3">
      <c r="A3949" s="3" t="s">
        <v>5889</v>
      </c>
      <c r="B3949" s="4">
        <v>42692</v>
      </c>
      <c r="C3949" s="12" t="str">
        <f t="shared" si="61"/>
        <v>2016/11</v>
      </c>
      <c r="D3949" s="4">
        <v>42696</v>
      </c>
      <c r="E3949" s="3" t="s">
        <v>21</v>
      </c>
      <c r="F3949" s="3" t="s">
        <v>197</v>
      </c>
      <c r="G3949" s="3" t="s">
        <v>844</v>
      </c>
      <c r="H3949" s="5">
        <v>6368</v>
      </c>
      <c r="I3949" s="2">
        <v>2</v>
      </c>
      <c r="J3949" s="2">
        <v>2</v>
      </c>
      <c r="K3949" s="2">
        <v>1.0347999999999999</v>
      </c>
      <c r="L3949" s="18" t="str">
        <f>VLOOKUP(F3949,'BD customers'!$1:$1048576,2,FALSE)</f>
        <v>Steve Nguyen</v>
      </c>
      <c r="M3949" s="2">
        <f>MATCH(orders[[#This Row],[Product ID]],'BD product'!A:A,0)</f>
        <v>183</v>
      </c>
      <c r="N3949" s="2" t="str" cm="1">
        <f t="array" ref="N3949">INDEX('BD product'!A:D,M3949,2)</f>
        <v>Office Supplies</v>
      </c>
    </row>
    <row r="3950" spans="1:14" x14ac:dyDescent="0.3">
      <c r="A3950" s="3" t="s">
        <v>5889</v>
      </c>
      <c r="B3950" s="4">
        <v>42692</v>
      </c>
      <c r="C3950" s="12" t="str">
        <f t="shared" si="61"/>
        <v>2016/11</v>
      </c>
      <c r="D3950" s="4">
        <v>42696</v>
      </c>
      <c r="E3950" s="3" t="s">
        <v>21</v>
      </c>
      <c r="F3950" s="3" t="s">
        <v>197</v>
      </c>
      <c r="G3950" s="3" t="s">
        <v>2219</v>
      </c>
      <c r="H3950" s="5">
        <v>48848</v>
      </c>
      <c r="I3950" s="2">
        <v>2</v>
      </c>
      <c r="J3950" s="2">
        <v>2</v>
      </c>
      <c r="K3950" s="2">
        <v>15.8756</v>
      </c>
      <c r="L3950" s="18" t="str">
        <f>VLOOKUP(F3950,'BD customers'!$1:$1048576,2,FALSE)</f>
        <v>Steve Nguyen</v>
      </c>
      <c r="M3950" s="2">
        <f>MATCH(orders[[#This Row],[Product ID]],'BD product'!A:A,0)</f>
        <v>582</v>
      </c>
      <c r="N3950" s="2" t="str" cm="1">
        <f t="array" ref="N3950">INDEX('BD product'!A:D,M3950,2)</f>
        <v>Office Supplies</v>
      </c>
    </row>
    <row r="3951" spans="1:14" x14ac:dyDescent="0.3">
      <c r="A3951" s="3" t="s">
        <v>5889</v>
      </c>
      <c r="B3951" s="4">
        <v>42692</v>
      </c>
      <c r="C3951" s="12" t="str">
        <f t="shared" si="61"/>
        <v>2016/11</v>
      </c>
      <c r="D3951" s="4">
        <v>42696</v>
      </c>
      <c r="E3951" s="3" t="s">
        <v>21</v>
      </c>
      <c r="F3951" s="3" t="s">
        <v>197</v>
      </c>
      <c r="G3951" s="3" t="s">
        <v>1339</v>
      </c>
      <c r="H3951" s="5">
        <v>19648</v>
      </c>
      <c r="I3951" s="2">
        <v>2</v>
      </c>
      <c r="J3951" s="2">
        <v>2</v>
      </c>
      <c r="K3951" s="2">
        <v>6.6311999999999998</v>
      </c>
      <c r="L3951" s="18" t="str">
        <f>VLOOKUP(F3951,'BD customers'!$1:$1048576,2,FALSE)</f>
        <v>Steve Nguyen</v>
      </c>
      <c r="M3951" s="2">
        <f>MATCH(orders[[#This Row],[Product ID]],'BD product'!A:A,0)</f>
        <v>316</v>
      </c>
      <c r="N3951" s="2" t="str" cm="1">
        <f t="array" ref="N3951">INDEX('BD product'!A:D,M3951,2)</f>
        <v>Office Supplies</v>
      </c>
    </row>
    <row r="3952" spans="1:14" x14ac:dyDescent="0.3">
      <c r="A3952" s="3" t="s">
        <v>5889</v>
      </c>
      <c r="B3952" s="4">
        <v>42692</v>
      </c>
      <c r="C3952" s="12" t="str">
        <f t="shared" si="61"/>
        <v>2016/11</v>
      </c>
      <c r="D3952" s="4">
        <v>42696</v>
      </c>
      <c r="E3952" s="3" t="s">
        <v>21</v>
      </c>
      <c r="F3952" s="3" t="s">
        <v>197</v>
      </c>
      <c r="G3952" s="3" t="s">
        <v>763</v>
      </c>
      <c r="H3952" s="5">
        <v>255108</v>
      </c>
      <c r="I3952" s="2">
        <v>6</v>
      </c>
      <c r="J3952" s="2">
        <v>3</v>
      </c>
      <c r="K3952" s="2">
        <v>-1.8222</v>
      </c>
      <c r="L3952" s="18" t="str">
        <f>VLOOKUP(F3952,'BD customers'!$1:$1048576,2,FALSE)</f>
        <v>Steve Nguyen</v>
      </c>
      <c r="M3952" s="2">
        <f>MATCH(orders[[#This Row],[Product ID]],'BD product'!A:A,0)</f>
        <v>165</v>
      </c>
      <c r="N3952" s="2" t="str" cm="1">
        <f t="array" ref="N3952">INDEX('BD product'!A:D,M3952,2)</f>
        <v>Furniture</v>
      </c>
    </row>
    <row r="3953" spans="1:14" x14ac:dyDescent="0.3">
      <c r="A3953" s="3" t="s">
        <v>5890</v>
      </c>
      <c r="B3953" s="4">
        <v>41971</v>
      </c>
      <c r="C3953" s="12" t="str">
        <f t="shared" si="61"/>
        <v>2014/11</v>
      </c>
      <c r="D3953" s="4">
        <v>41973</v>
      </c>
      <c r="E3953" s="3" t="s">
        <v>11</v>
      </c>
      <c r="F3953" s="3" t="s">
        <v>2841</v>
      </c>
      <c r="G3953" s="3" t="s">
        <v>2952</v>
      </c>
      <c r="H3953" s="5">
        <v>17248</v>
      </c>
      <c r="I3953" s="2">
        <v>2</v>
      </c>
      <c r="J3953" s="2">
        <v>2</v>
      </c>
      <c r="K3953" s="2">
        <v>6.0368000000000004</v>
      </c>
      <c r="L3953" s="18" t="str">
        <f>VLOOKUP(F3953,'BD customers'!$1:$1048576,2,FALSE)</f>
        <v>Mary O'Rourke</v>
      </c>
      <c r="M3953" s="2">
        <f>MATCH(orders[[#This Row],[Product ID]],'BD product'!A:A,0)</f>
        <v>830</v>
      </c>
      <c r="N3953" s="2" t="str" cm="1">
        <f t="array" ref="N3953">INDEX('BD product'!A:D,M3953,2)</f>
        <v>Office Supplies</v>
      </c>
    </row>
    <row r="3954" spans="1:14" x14ac:dyDescent="0.3">
      <c r="A3954" s="3" t="s">
        <v>5891</v>
      </c>
      <c r="B3954" s="4">
        <v>42430</v>
      </c>
      <c r="C3954" s="12" t="str">
        <f t="shared" si="61"/>
        <v>2016/03</v>
      </c>
      <c r="D3954" s="4">
        <v>42437</v>
      </c>
      <c r="E3954" s="3" t="s">
        <v>21</v>
      </c>
      <c r="F3954" s="3" t="s">
        <v>235</v>
      </c>
      <c r="G3954" s="3" t="s">
        <v>5892</v>
      </c>
      <c r="H3954" s="5">
        <v>159984</v>
      </c>
      <c r="I3954" s="2">
        <v>2</v>
      </c>
      <c r="J3954" s="2">
        <v>2</v>
      </c>
      <c r="K3954" s="2">
        <v>13.9986</v>
      </c>
      <c r="L3954" s="18" t="str">
        <f>VLOOKUP(F3954,'BD customers'!$1:$1048576,2,FALSE)</f>
        <v>Odella Nelson</v>
      </c>
      <c r="M3954" s="2">
        <f>MATCH(orders[[#This Row],[Product ID]],'BD product'!A:A,0)</f>
        <v>1609</v>
      </c>
      <c r="N3954" s="2" t="str" cm="1">
        <f t="array" ref="N3954">INDEX('BD product'!A:D,M3954,2)</f>
        <v>Technology</v>
      </c>
    </row>
    <row r="3955" spans="1:14" x14ac:dyDescent="0.3">
      <c r="A3955" s="3" t="s">
        <v>5894</v>
      </c>
      <c r="B3955" s="4">
        <v>42750</v>
      </c>
      <c r="C3955" s="12" t="str">
        <f t="shared" si="61"/>
        <v>2017/01</v>
      </c>
      <c r="D3955" s="4">
        <v>42754</v>
      </c>
      <c r="E3955" s="3" t="s">
        <v>21</v>
      </c>
      <c r="F3955" s="3" t="s">
        <v>432</v>
      </c>
      <c r="G3955" s="3" t="s">
        <v>370</v>
      </c>
      <c r="H3955" s="5">
        <v>127</v>
      </c>
      <c r="I3955" s="2">
        <v>2</v>
      </c>
      <c r="J3955" s="2">
        <v>0</v>
      </c>
      <c r="K3955" s="2">
        <v>0.58420000000000005</v>
      </c>
      <c r="L3955" s="18" t="str">
        <f>VLOOKUP(F3955,'BD customers'!$1:$1048576,2,FALSE)</f>
        <v>Sanjit Chand</v>
      </c>
      <c r="M3955" s="2">
        <f>MATCH(orders[[#This Row],[Product ID]],'BD product'!A:A,0)</f>
        <v>71</v>
      </c>
      <c r="N3955" s="2" t="str" cm="1">
        <f t="array" ref="N3955">INDEX('BD product'!A:D,M3955,2)</f>
        <v>Office Supplies</v>
      </c>
    </row>
    <row r="3956" spans="1:14" x14ac:dyDescent="0.3">
      <c r="A3956" s="3" t="s">
        <v>5895</v>
      </c>
      <c r="B3956" s="4">
        <v>41733</v>
      </c>
      <c r="C3956" s="12" t="str">
        <f t="shared" si="61"/>
        <v>2014/04</v>
      </c>
      <c r="D3956" s="4">
        <v>41738</v>
      </c>
      <c r="E3956" s="3" t="s">
        <v>21</v>
      </c>
      <c r="F3956" s="3" t="s">
        <v>504</v>
      </c>
      <c r="G3956" s="3" t="s">
        <v>1958</v>
      </c>
      <c r="H3956" s="5">
        <v>547</v>
      </c>
      <c r="I3956" s="2">
        <v>1</v>
      </c>
      <c r="J3956" s="2">
        <v>0</v>
      </c>
      <c r="K3956" s="2">
        <v>2.3521000000000001</v>
      </c>
      <c r="L3956" s="18" t="str">
        <f>VLOOKUP(F3956,'BD customers'!$1:$1048576,2,FALSE)</f>
        <v>Maurice Satty</v>
      </c>
      <c r="M3956" s="2">
        <f>MATCH(orders[[#This Row],[Product ID]],'BD product'!A:A,0)</f>
        <v>495</v>
      </c>
      <c r="N3956" s="2" t="str" cm="1">
        <f t="array" ref="N3956">INDEX('BD product'!A:D,M3956,2)</f>
        <v>Furniture</v>
      </c>
    </row>
    <row r="3957" spans="1:14" x14ac:dyDescent="0.3">
      <c r="A3957" s="3" t="s">
        <v>5895</v>
      </c>
      <c r="B3957" s="4">
        <v>41733</v>
      </c>
      <c r="C3957" s="12" t="str">
        <f t="shared" si="61"/>
        <v>2014/04</v>
      </c>
      <c r="D3957" s="4">
        <v>41738</v>
      </c>
      <c r="E3957" s="3" t="s">
        <v>21</v>
      </c>
      <c r="F3957" s="3" t="s">
        <v>504</v>
      </c>
      <c r="G3957" s="3" t="s">
        <v>3500</v>
      </c>
      <c r="H3957" s="5">
        <v>7936</v>
      </c>
      <c r="I3957" s="2">
        <v>4</v>
      </c>
      <c r="J3957" s="2">
        <v>0</v>
      </c>
      <c r="K3957" s="2">
        <v>2.3807999999999998</v>
      </c>
      <c r="L3957" s="18" t="str">
        <f>VLOOKUP(F3957,'BD customers'!$1:$1048576,2,FALSE)</f>
        <v>Maurice Satty</v>
      </c>
      <c r="M3957" s="2">
        <f>MATCH(orders[[#This Row],[Product ID]],'BD product'!A:A,0)</f>
        <v>1043</v>
      </c>
      <c r="N3957" s="2" t="str" cm="1">
        <f t="array" ref="N3957">INDEX('BD product'!A:D,M3957,2)</f>
        <v>Office Supplies</v>
      </c>
    </row>
    <row r="3958" spans="1:14" x14ac:dyDescent="0.3">
      <c r="A3958" s="3" t="s">
        <v>5896</v>
      </c>
      <c r="B3958" s="4">
        <v>42547</v>
      </c>
      <c r="C3958" s="12" t="str">
        <f t="shared" si="61"/>
        <v>2016/06</v>
      </c>
      <c r="D3958" s="4">
        <v>42554</v>
      </c>
      <c r="E3958" s="3" t="s">
        <v>21</v>
      </c>
      <c r="F3958" s="3" t="s">
        <v>408</v>
      </c>
      <c r="G3958" s="3" t="s">
        <v>4137</v>
      </c>
      <c r="H3958" s="5">
        <v>2214</v>
      </c>
      <c r="I3958" s="2">
        <v>3</v>
      </c>
      <c r="J3958" s="2">
        <v>0</v>
      </c>
      <c r="K3958" s="2">
        <v>6.4206000000000003</v>
      </c>
      <c r="L3958" s="18" t="str">
        <f>VLOOKUP(F3958,'BD customers'!$1:$1048576,2,FALSE)</f>
        <v>Duane Noonan</v>
      </c>
      <c r="M3958" s="2">
        <f>MATCH(orders[[#This Row],[Product ID]],'BD product'!A:A,0)</f>
        <v>1258</v>
      </c>
      <c r="N3958" s="2" t="str" cm="1">
        <f t="array" ref="N3958">INDEX('BD product'!A:D,M3958,2)</f>
        <v>Furniture</v>
      </c>
    </row>
    <row r="3959" spans="1:14" x14ac:dyDescent="0.3">
      <c r="A3959" s="3" t="s">
        <v>5897</v>
      </c>
      <c r="B3959" s="4">
        <v>42519</v>
      </c>
      <c r="C3959" s="12" t="str">
        <f t="shared" si="61"/>
        <v>2016/05</v>
      </c>
      <c r="D3959" s="4">
        <v>42523</v>
      </c>
      <c r="E3959" s="3" t="s">
        <v>21</v>
      </c>
      <c r="F3959" s="3" t="s">
        <v>1637</v>
      </c>
      <c r="G3959" s="3" t="s">
        <v>3630</v>
      </c>
      <c r="H3959" s="5">
        <v>11277</v>
      </c>
      <c r="I3959" s="2">
        <v>3</v>
      </c>
      <c r="J3959" s="2">
        <v>7</v>
      </c>
      <c r="K3959" s="2">
        <v>-8.6456999999999997</v>
      </c>
      <c r="L3959" s="18" t="str">
        <f>VLOOKUP(F3959,'BD customers'!$1:$1048576,2,FALSE)</f>
        <v>Raymond Buch</v>
      </c>
      <c r="M3959" s="2">
        <f>MATCH(orders[[#This Row],[Product ID]],'BD product'!A:A,0)</f>
        <v>1097</v>
      </c>
      <c r="N3959" s="2" t="str" cm="1">
        <f t="array" ref="N3959">INDEX('BD product'!A:D,M3959,2)</f>
        <v>Office Supplies</v>
      </c>
    </row>
    <row r="3960" spans="1:14" x14ac:dyDescent="0.3">
      <c r="A3960" s="3" t="s">
        <v>5897</v>
      </c>
      <c r="B3960" s="4">
        <v>42519</v>
      </c>
      <c r="C3960" s="12" t="str">
        <f t="shared" si="61"/>
        <v>2016/05</v>
      </c>
      <c r="D3960" s="4">
        <v>42523</v>
      </c>
      <c r="E3960" s="3" t="s">
        <v>21</v>
      </c>
      <c r="F3960" s="3" t="s">
        <v>1637</v>
      </c>
      <c r="G3960" s="3" t="s">
        <v>1379</v>
      </c>
      <c r="H3960" s="5">
        <v>4448</v>
      </c>
      <c r="I3960" s="2">
        <v>2</v>
      </c>
      <c r="J3960" s="2">
        <v>2</v>
      </c>
      <c r="K3960" s="2">
        <v>0.33360000000000001</v>
      </c>
      <c r="L3960" s="18" t="str">
        <f>VLOOKUP(F3960,'BD customers'!$1:$1048576,2,FALSE)</f>
        <v>Raymond Buch</v>
      </c>
      <c r="M3960" s="2">
        <f>MATCH(orders[[#This Row],[Product ID]],'BD product'!A:A,0)</f>
        <v>326</v>
      </c>
      <c r="N3960" s="2" t="str" cm="1">
        <f t="array" ref="N3960">INDEX('BD product'!A:D,M3960,2)</f>
        <v>Office Supplies</v>
      </c>
    </row>
    <row r="3961" spans="1:14" x14ac:dyDescent="0.3">
      <c r="A3961" s="3" t="s">
        <v>5897</v>
      </c>
      <c r="B3961" s="4">
        <v>42519</v>
      </c>
      <c r="C3961" s="12" t="str">
        <f t="shared" si="61"/>
        <v>2016/05</v>
      </c>
      <c r="D3961" s="4">
        <v>42523</v>
      </c>
      <c r="E3961" s="3" t="s">
        <v>21</v>
      </c>
      <c r="F3961" s="3" t="s">
        <v>1637</v>
      </c>
      <c r="G3961" s="3" t="s">
        <v>5898</v>
      </c>
      <c r="H3961" s="5">
        <v>4476</v>
      </c>
      <c r="I3961" s="2">
        <v>3</v>
      </c>
      <c r="J3961" s="2">
        <v>2</v>
      </c>
      <c r="K3961" s="2">
        <v>1.4547000000000001</v>
      </c>
      <c r="L3961" s="18" t="str">
        <f>VLOOKUP(F3961,'BD customers'!$1:$1048576,2,FALSE)</f>
        <v>Raymond Buch</v>
      </c>
      <c r="M3961" s="2">
        <f>MATCH(orders[[#This Row],[Product ID]],'BD product'!A:A,0)</f>
        <v>1610</v>
      </c>
      <c r="N3961" s="2" t="str" cm="1">
        <f t="array" ref="N3961">INDEX('BD product'!A:D,M3961,2)</f>
        <v>Furniture</v>
      </c>
    </row>
    <row r="3962" spans="1:14" x14ac:dyDescent="0.3">
      <c r="A3962" s="3" t="s">
        <v>5900</v>
      </c>
      <c r="B3962" s="4">
        <v>42296</v>
      </c>
      <c r="C3962" s="12" t="str">
        <f t="shared" si="61"/>
        <v>2015/10</v>
      </c>
      <c r="D3962" s="4">
        <v>42301</v>
      </c>
      <c r="E3962" s="3" t="s">
        <v>21</v>
      </c>
      <c r="F3962" s="3" t="s">
        <v>750</v>
      </c>
      <c r="G3962" s="3" t="s">
        <v>3944</v>
      </c>
      <c r="H3962" s="5">
        <v>3828</v>
      </c>
      <c r="I3962" s="2">
        <v>6</v>
      </c>
      <c r="J3962" s="2">
        <v>0</v>
      </c>
      <c r="K3962" s="2">
        <v>17.608799999999999</v>
      </c>
      <c r="L3962" s="18" t="str">
        <f>VLOOKUP(F3962,'BD customers'!$1:$1048576,2,FALSE)</f>
        <v>Nicole Hansen</v>
      </c>
      <c r="M3962" s="2">
        <f>MATCH(orders[[#This Row],[Product ID]],'BD product'!A:A,0)</f>
        <v>1208</v>
      </c>
      <c r="N3962" s="2" t="str" cm="1">
        <f t="array" ref="N3962">INDEX('BD product'!A:D,M3962,2)</f>
        <v>Office Supplies</v>
      </c>
    </row>
    <row r="3963" spans="1:14" x14ac:dyDescent="0.3">
      <c r="A3963" s="3" t="s">
        <v>5900</v>
      </c>
      <c r="B3963" s="4">
        <v>42296</v>
      </c>
      <c r="C3963" s="12" t="str">
        <f t="shared" si="61"/>
        <v>2015/10</v>
      </c>
      <c r="D3963" s="4">
        <v>42301</v>
      </c>
      <c r="E3963" s="3" t="s">
        <v>21</v>
      </c>
      <c r="F3963" s="3" t="s">
        <v>750</v>
      </c>
      <c r="G3963" s="3" t="s">
        <v>3374</v>
      </c>
      <c r="H3963" s="5">
        <v>14995</v>
      </c>
      <c r="I3963" s="2">
        <v>5</v>
      </c>
      <c r="J3963" s="2">
        <v>0</v>
      </c>
      <c r="K3963" s="2">
        <v>4.4984999999999999</v>
      </c>
      <c r="L3963" s="18" t="str">
        <f>VLOOKUP(F3963,'BD customers'!$1:$1048576,2,FALSE)</f>
        <v>Nicole Hansen</v>
      </c>
      <c r="M3963" s="2">
        <f>MATCH(orders[[#This Row],[Product ID]],'BD product'!A:A,0)</f>
        <v>995</v>
      </c>
      <c r="N3963" s="2" t="str" cm="1">
        <f t="array" ref="N3963">INDEX('BD product'!A:D,M3963,2)</f>
        <v>Technology</v>
      </c>
    </row>
    <row r="3964" spans="1:14" x14ac:dyDescent="0.3">
      <c r="A3964" s="3" t="s">
        <v>5901</v>
      </c>
      <c r="B3964" s="4">
        <v>42785</v>
      </c>
      <c r="C3964" s="12" t="str">
        <f t="shared" si="61"/>
        <v>2017/02</v>
      </c>
      <c r="D3964" s="4">
        <v>42786</v>
      </c>
      <c r="E3964" s="3" t="s">
        <v>64</v>
      </c>
      <c r="F3964" s="3" t="s">
        <v>3265</v>
      </c>
      <c r="G3964" s="3" t="s">
        <v>3408</v>
      </c>
      <c r="H3964" s="5">
        <v>1284</v>
      </c>
      <c r="I3964" s="2">
        <v>3</v>
      </c>
      <c r="J3964" s="2">
        <v>0</v>
      </c>
      <c r="K3964" s="2">
        <v>3.4668000000000001</v>
      </c>
      <c r="L3964" s="18" t="str">
        <f>VLOOKUP(F3964,'BD customers'!$1:$1048576,2,FALSE)</f>
        <v>Emily Ducich</v>
      </c>
      <c r="M3964" s="2">
        <f>MATCH(orders[[#This Row],[Product ID]],'BD product'!A:A,0)</f>
        <v>1007</v>
      </c>
      <c r="N3964" s="2" t="str" cm="1">
        <f t="array" ref="N3964">INDEX('BD product'!A:D,M3964,2)</f>
        <v>Office Supplies</v>
      </c>
    </row>
    <row r="3965" spans="1:14" x14ac:dyDescent="0.3">
      <c r="A3965" s="3" t="s">
        <v>5901</v>
      </c>
      <c r="B3965" s="4">
        <v>42785</v>
      </c>
      <c r="C3965" s="12" t="str">
        <f t="shared" si="61"/>
        <v>2017/02</v>
      </c>
      <c r="D3965" s="4">
        <v>42786</v>
      </c>
      <c r="E3965" s="3" t="s">
        <v>64</v>
      </c>
      <c r="F3965" s="3" t="s">
        <v>3265</v>
      </c>
      <c r="G3965" s="3" t="s">
        <v>3250</v>
      </c>
      <c r="H3965" s="5">
        <v>4467</v>
      </c>
      <c r="I3965" s="2">
        <v>3</v>
      </c>
      <c r="J3965" s="2">
        <v>0</v>
      </c>
      <c r="K3965" s="2">
        <v>12.0609</v>
      </c>
      <c r="L3965" s="18" t="str">
        <f>VLOOKUP(F3965,'BD customers'!$1:$1048576,2,FALSE)</f>
        <v>Emily Ducich</v>
      </c>
      <c r="M3965" s="2">
        <f>MATCH(orders[[#This Row],[Product ID]],'BD product'!A:A,0)</f>
        <v>945</v>
      </c>
      <c r="N3965" s="2" t="str" cm="1">
        <f t="array" ref="N3965">INDEX('BD product'!A:D,M3965,2)</f>
        <v>Furniture</v>
      </c>
    </row>
    <row r="3966" spans="1:14" x14ac:dyDescent="0.3">
      <c r="A3966" s="3" t="s">
        <v>5902</v>
      </c>
      <c r="B3966" s="4">
        <v>42635</v>
      </c>
      <c r="C3966" s="12" t="str">
        <f t="shared" si="61"/>
        <v>2016/09</v>
      </c>
      <c r="D3966" s="4">
        <v>42641</v>
      </c>
      <c r="E3966" s="3" t="s">
        <v>21</v>
      </c>
      <c r="F3966" s="3" t="s">
        <v>4505</v>
      </c>
      <c r="G3966" s="3" t="s">
        <v>5903</v>
      </c>
      <c r="H3966" s="5">
        <v>7872</v>
      </c>
      <c r="I3966" s="2">
        <v>3</v>
      </c>
      <c r="J3966" s="2">
        <v>2</v>
      </c>
      <c r="K3966" s="2">
        <v>0.88560000000000005</v>
      </c>
      <c r="L3966" s="18" t="str">
        <f>VLOOKUP(F3966,'BD customers'!$1:$1048576,2,FALSE)</f>
        <v>Pierre Wener</v>
      </c>
      <c r="M3966" s="2">
        <f>MATCH(orders[[#This Row],[Product ID]],'BD product'!A:A,0)</f>
        <v>1611</v>
      </c>
      <c r="N3966" s="2" t="str" cm="1">
        <f t="array" ref="N3966">INDEX('BD product'!A:D,M3966,2)</f>
        <v>Office Supplies</v>
      </c>
    </row>
    <row r="3967" spans="1:14" x14ac:dyDescent="0.3">
      <c r="A3967" s="3" t="s">
        <v>5905</v>
      </c>
      <c r="B3967" s="4">
        <v>41955</v>
      </c>
      <c r="C3967" s="12" t="str">
        <f t="shared" si="61"/>
        <v>2014/11</v>
      </c>
      <c r="D3967" s="4">
        <v>41960</v>
      </c>
      <c r="E3967" s="3" t="s">
        <v>11</v>
      </c>
      <c r="F3967" s="3" t="s">
        <v>4957</v>
      </c>
      <c r="G3967" s="3" t="s">
        <v>1211</v>
      </c>
      <c r="H3967" s="5">
        <v>7872</v>
      </c>
      <c r="I3967" s="2">
        <v>3</v>
      </c>
      <c r="J3967" s="2">
        <v>2</v>
      </c>
      <c r="K3967" s="2">
        <v>0.88560000000000005</v>
      </c>
      <c r="L3967" s="18" t="str">
        <f>VLOOKUP(F3967,'BD customers'!$1:$1048576,2,FALSE)</f>
        <v>Denise Monton</v>
      </c>
      <c r="M3967" s="2">
        <f>MATCH(orders[[#This Row],[Product ID]],'BD product'!A:A,0)</f>
        <v>281</v>
      </c>
      <c r="N3967" s="2" t="str" cm="1">
        <f t="array" ref="N3967">INDEX('BD product'!A:D,M3967,2)</f>
        <v>Office Supplies</v>
      </c>
    </row>
    <row r="3968" spans="1:14" x14ac:dyDescent="0.3">
      <c r="A3968" s="3" t="s">
        <v>5906</v>
      </c>
      <c r="B3968" s="4">
        <v>42461</v>
      </c>
      <c r="C3968" s="12" t="str">
        <f t="shared" si="61"/>
        <v>2016/04</v>
      </c>
      <c r="D3968" s="4">
        <v>42466</v>
      </c>
      <c r="E3968" s="3" t="s">
        <v>21</v>
      </c>
      <c r="F3968" s="3" t="s">
        <v>1875</v>
      </c>
      <c r="G3968" s="3" t="s">
        <v>2481</v>
      </c>
      <c r="H3968" s="5">
        <v>8804</v>
      </c>
      <c r="I3968" s="2">
        <v>4</v>
      </c>
      <c r="J3968" s="2">
        <v>0</v>
      </c>
      <c r="K3968" s="2">
        <v>22.8904</v>
      </c>
      <c r="L3968" s="18" t="str">
        <f>VLOOKUP(F3968,'BD customers'!$1:$1048576,2,FALSE)</f>
        <v>Don Weiss</v>
      </c>
      <c r="M3968" s="2">
        <f>MATCH(orders[[#This Row],[Product ID]],'BD product'!A:A,0)</f>
        <v>668</v>
      </c>
      <c r="N3968" s="2" t="str" cm="1">
        <f t="array" ref="N3968">INDEX('BD product'!A:D,M3968,2)</f>
        <v>Office Supplies</v>
      </c>
    </row>
    <row r="3969" spans="1:14" x14ac:dyDescent="0.3">
      <c r="A3969" s="3" t="s">
        <v>5907</v>
      </c>
      <c r="B3969" s="4">
        <v>42510</v>
      </c>
      <c r="C3969" s="12" t="str">
        <f t="shared" si="61"/>
        <v>2016/05</v>
      </c>
      <c r="D3969" s="4">
        <v>42513</v>
      </c>
      <c r="E3969" s="3" t="s">
        <v>64</v>
      </c>
      <c r="F3969" s="3" t="s">
        <v>366</v>
      </c>
      <c r="G3969" s="3" t="s">
        <v>2311</v>
      </c>
      <c r="H3969" s="5">
        <v>40635</v>
      </c>
      <c r="I3969" s="2">
        <v>7</v>
      </c>
      <c r="J3969" s="2">
        <v>7</v>
      </c>
      <c r="K3969" s="2">
        <v>-3.2507999999999999</v>
      </c>
      <c r="L3969" s="18" t="str">
        <f>VLOOKUP(F3969,'BD customers'!$1:$1048576,2,FALSE)</f>
        <v>Eugene Hildebrand</v>
      </c>
      <c r="M3969" s="2">
        <f>MATCH(orders[[#This Row],[Product ID]],'BD product'!A:A,0)</f>
        <v>614</v>
      </c>
      <c r="N3969" s="2" t="str" cm="1">
        <f t="array" ref="N3969">INDEX('BD product'!A:D,M3969,2)</f>
        <v>Office Supplies</v>
      </c>
    </row>
    <row r="3970" spans="1:14" x14ac:dyDescent="0.3">
      <c r="A3970" s="3" t="s">
        <v>5908</v>
      </c>
      <c r="B3970" s="4">
        <v>42156</v>
      </c>
      <c r="C3970" s="12" t="str">
        <f t="shared" ref="C3970:C4033" si="62">TEXT(B3970,"aaaa/mm")</f>
        <v>2015/06</v>
      </c>
      <c r="D3970" s="4">
        <v>42160</v>
      </c>
      <c r="E3970" s="3" t="s">
        <v>21</v>
      </c>
      <c r="F3970" s="3" t="s">
        <v>5799</v>
      </c>
      <c r="G3970" s="3" t="s">
        <v>815</v>
      </c>
      <c r="H3970" s="5">
        <v>5728</v>
      </c>
      <c r="I3970" s="2">
        <v>8</v>
      </c>
      <c r="J3970" s="2">
        <v>8</v>
      </c>
      <c r="K3970" s="2">
        <v>-9.1647999999999996</v>
      </c>
      <c r="L3970" s="18" t="str">
        <f>VLOOKUP(F3970,'BD customers'!$1:$1048576,2,FALSE)</f>
        <v>Katrina Edelman</v>
      </c>
      <c r="M3970" s="2">
        <f>MATCH(orders[[#This Row],[Product ID]],'BD product'!A:A,0)</f>
        <v>177</v>
      </c>
      <c r="N3970" s="2" t="str" cm="1">
        <f t="array" ref="N3970">INDEX('BD product'!A:D,M3970,2)</f>
        <v>Office Supplies</v>
      </c>
    </row>
    <row r="3971" spans="1:14" x14ac:dyDescent="0.3">
      <c r="A3971" s="3" t="s">
        <v>5908</v>
      </c>
      <c r="B3971" s="4">
        <v>42156</v>
      </c>
      <c r="C3971" s="12" t="str">
        <f t="shared" si="62"/>
        <v>2015/06</v>
      </c>
      <c r="D3971" s="4">
        <v>42160</v>
      </c>
      <c r="E3971" s="3" t="s">
        <v>21</v>
      </c>
      <c r="F3971" s="3" t="s">
        <v>5799</v>
      </c>
      <c r="G3971" s="3" t="s">
        <v>5909</v>
      </c>
      <c r="H3971" s="5">
        <v>4224</v>
      </c>
      <c r="I3971" s="2">
        <v>10</v>
      </c>
      <c r="J3971" s="2">
        <v>2</v>
      </c>
      <c r="K3971" s="2">
        <v>1.32E-2</v>
      </c>
      <c r="L3971" s="18" t="str">
        <f>VLOOKUP(F3971,'BD customers'!$1:$1048576,2,FALSE)</f>
        <v>Katrina Edelman</v>
      </c>
      <c r="M3971" s="2">
        <f>MATCH(orders[[#This Row],[Product ID]],'BD product'!A:A,0)</f>
        <v>1612</v>
      </c>
      <c r="N3971" s="2" t="str" cm="1">
        <f t="array" ref="N3971">INDEX('BD product'!A:D,M3971,2)</f>
        <v>Office Supplies</v>
      </c>
    </row>
    <row r="3972" spans="1:14" x14ac:dyDescent="0.3">
      <c r="A3972" s="3" t="s">
        <v>5911</v>
      </c>
      <c r="B3972" s="4">
        <v>41965</v>
      </c>
      <c r="C3972" s="12" t="str">
        <f t="shared" si="62"/>
        <v>2014/11</v>
      </c>
      <c r="D3972" s="4">
        <v>41969</v>
      </c>
      <c r="E3972" s="3" t="s">
        <v>21</v>
      </c>
      <c r="F3972" s="3" t="s">
        <v>5912</v>
      </c>
      <c r="G3972" s="3" t="s">
        <v>4560</v>
      </c>
      <c r="H3972" s="5">
        <v>5382</v>
      </c>
      <c r="I3972" s="2">
        <v>9</v>
      </c>
      <c r="J3972" s="2">
        <v>0</v>
      </c>
      <c r="K3972" s="2">
        <v>2.4218999999999999</v>
      </c>
      <c r="L3972" s="18" t="str">
        <f>VLOOKUP(F3972,'BD customers'!$1:$1048576,2,FALSE)</f>
        <v>Susan Pistek</v>
      </c>
      <c r="M3972" s="2">
        <f>MATCH(orders[[#This Row],[Product ID]],'BD product'!A:A,0)</f>
        <v>1359</v>
      </c>
      <c r="N3972" s="2" t="str" cm="1">
        <f t="array" ref="N3972">INDEX('BD product'!A:D,M3972,2)</f>
        <v>Office Supplies</v>
      </c>
    </row>
    <row r="3973" spans="1:14" x14ac:dyDescent="0.3">
      <c r="A3973" s="3" t="s">
        <v>5913</v>
      </c>
      <c r="B3973" s="4">
        <v>42057</v>
      </c>
      <c r="C3973" s="12" t="str">
        <f t="shared" si="62"/>
        <v>2015/02</v>
      </c>
      <c r="D3973" s="4">
        <v>42059</v>
      </c>
      <c r="E3973" s="3" t="s">
        <v>11</v>
      </c>
      <c r="F3973" s="3" t="s">
        <v>1443</v>
      </c>
      <c r="G3973" s="3" t="s">
        <v>5261</v>
      </c>
      <c r="H3973" s="5">
        <v>7936</v>
      </c>
      <c r="I3973" s="2">
        <v>4</v>
      </c>
      <c r="J3973" s="2">
        <v>0</v>
      </c>
      <c r="K3973" s="2">
        <v>20.633600000000001</v>
      </c>
      <c r="L3973" s="18" t="str">
        <f>VLOOKUP(F3973,'BD customers'!$1:$1048576,2,FALSE)</f>
        <v>Penelope Sewall</v>
      </c>
      <c r="M3973" s="2">
        <f>MATCH(orders[[#This Row],[Product ID]],'BD product'!A:A,0)</f>
        <v>1502</v>
      </c>
      <c r="N3973" s="2" t="str" cm="1">
        <f t="array" ref="N3973">INDEX('BD product'!A:D,M3973,2)</f>
        <v>Office Supplies</v>
      </c>
    </row>
    <row r="3974" spans="1:14" x14ac:dyDescent="0.3">
      <c r="A3974" s="3" t="s">
        <v>5914</v>
      </c>
      <c r="B3974" s="4">
        <v>42458</v>
      </c>
      <c r="C3974" s="12" t="str">
        <f t="shared" si="62"/>
        <v>2016/03</v>
      </c>
      <c r="D3974" s="4">
        <v>42462</v>
      </c>
      <c r="E3974" s="3" t="s">
        <v>21</v>
      </c>
      <c r="F3974" s="3" t="s">
        <v>518</v>
      </c>
      <c r="G3974" s="3" t="s">
        <v>3266</v>
      </c>
      <c r="H3974" s="5">
        <v>1348</v>
      </c>
      <c r="I3974" s="2">
        <v>2</v>
      </c>
      <c r="J3974" s="2">
        <v>0</v>
      </c>
      <c r="K3974" s="2">
        <v>6.7400000000000002E-2</v>
      </c>
      <c r="L3974" s="18" t="str">
        <f>VLOOKUP(F3974,'BD customers'!$1:$1048576,2,FALSE)</f>
        <v>Janet Martin</v>
      </c>
      <c r="M3974" s="2">
        <f>MATCH(orders[[#This Row],[Product ID]],'BD product'!A:A,0)</f>
        <v>951</v>
      </c>
      <c r="N3974" s="2" t="str" cm="1">
        <f t="array" ref="N3974">INDEX('BD product'!A:D,M3974,2)</f>
        <v>Office Supplies</v>
      </c>
    </row>
    <row r="3975" spans="1:14" x14ac:dyDescent="0.3">
      <c r="A3975" s="3" t="s">
        <v>5914</v>
      </c>
      <c r="B3975" s="4">
        <v>42458</v>
      </c>
      <c r="C3975" s="12" t="str">
        <f t="shared" si="62"/>
        <v>2016/03</v>
      </c>
      <c r="D3975" s="4">
        <v>42462</v>
      </c>
      <c r="E3975" s="3" t="s">
        <v>21</v>
      </c>
      <c r="F3975" s="3" t="s">
        <v>518</v>
      </c>
      <c r="G3975" s="3" t="s">
        <v>3355</v>
      </c>
      <c r="H3975" s="5">
        <v>298</v>
      </c>
      <c r="I3975" s="2">
        <v>5</v>
      </c>
      <c r="J3975" s="2">
        <v>2</v>
      </c>
      <c r="K3975" s="2">
        <v>9.3125</v>
      </c>
      <c r="L3975" s="18" t="str">
        <f>VLOOKUP(F3975,'BD customers'!$1:$1048576,2,FALSE)</f>
        <v>Janet Martin</v>
      </c>
      <c r="M3975" s="2">
        <f>MATCH(orders[[#This Row],[Product ID]],'BD product'!A:A,0)</f>
        <v>987</v>
      </c>
      <c r="N3975" s="2" t="str" cm="1">
        <f t="array" ref="N3975">INDEX('BD product'!A:D,M3975,2)</f>
        <v>Office Supplies</v>
      </c>
    </row>
    <row r="3976" spans="1:14" x14ac:dyDescent="0.3">
      <c r="A3976" s="3" t="s">
        <v>5914</v>
      </c>
      <c r="B3976" s="4">
        <v>42458</v>
      </c>
      <c r="C3976" s="12" t="str">
        <f t="shared" si="62"/>
        <v>2016/03</v>
      </c>
      <c r="D3976" s="4">
        <v>42462</v>
      </c>
      <c r="E3976" s="3" t="s">
        <v>21</v>
      </c>
      <c r="F3976" s="3" t="s">
        <v>518</v>
      </c>
      <c r="G3976" s="3" t="s">
        <v>158</v>
      </c>
      <c r="H3976" s="5">
        <v>4140</v>
      </c>
      <c r="I3976" s="2">
        <v>8</v>
      </c>
      <c r="J3976" s="2">
        <v>0</v>
      </c>
      <c r="K3976" s="2">
        <v>0.1242</v>
      </c>
      <c r="L3976" s="18" t="str">
        <f>VLOOKUP(F3976,'BD customers'!$1:$1048576,2,FALSE)</f>
        <v>Janet Martin</v>
      </c>
      <c r="M3976" s="2">
        <f>MATCH(orders[[#This Row],[Product ID]],'BD product'!A:A,0)</f>
        <v>30</v>
      </c>
      <c r="N3976" s="2" t="str" cm="1">
        <f t="array" ref="N3976">INDEX('BD product'!A:D,M3976,2)</f>
        <v>Furniture</v>
      </c>
    </row>
    <row r="3977" spans="1:14" x14ac:dyDescent="0.3">
      <c r="A3977" s="3" t="s">
        <v>5914</v>
      </c>
      <c r="B3977" s="4">
        <v>42458</v>
      </c>
      <c r="C3977" s="12" t="str">
        <f t="shared" si="62"/>
        <v>2016/03</v>
      </c>
      <c r="D3977" s="4">
        <v>42462</v>
      </c>
      <c r="E3977" s="3" t="s">
        <v>21</v>
      </c>
      <c r="F3977" s="3" t="s">
        <v>518</v>
      </c>
      <c r="G3977" s="3" t="s">
        <v>2810</v>
      </c>
      <c r="H3977" s="5">
        <v>41328</v>
      </c>
      <c r="I3977" s="2">
        <v>7</v>
      </c>
      <c r="J3977" s="2">
        <v>2</v>
      </c>
      <c r="K3977" s="2">
        <v>14.981400000000001</v>
      </c>
      <c r="L3977" s="18" t="str">
        <f>VLOOKUP(F3977,'BD customers'!$1:$1048576,2,FALSE)</f>
        <v>Janet Martin</v>
      </c>
      <c r="M3977" s="2">
        <f>MATCH(orders[[#This Row],[Product ID]],'BD product'!A:A,0)</f>
        <v>779</v>
      </c>
      <c r="N3977" s="2" t="str" cm="1">
        <f t="array" ref="N3977">INDEX('BD product'!A:D,M3977,2)</f>
        <v>Office Supplies</v>
      </c>
    </row>
    <row r="3978" spans="1:14" x14ac:dyDescent="0.3">
      <c r="A3978" s="3" t="s">
        <v>5915</v>
      </c>
      <c r="B3978" s="4">
        <v>42665</v>
      </c>
      <c r="C3978" s="12" t="str">
        <f t="shared" si="62"/>
        <v>2016/10</v>
      </c>
      <c r="D3978" s="4">
        <v>42667</v>
      </c>
      <c r="E3978" s="3" t="s">
        <v>64</v>
      </c>
      <c r="F3978" s="3" t="s">
        <v>302</v>
      </c>
      <c r="G3978" s="3" t="s">
        <v>5916</v>
      </c>
      <c r="H3978" s="5">
        <v>3992</v>
      </c>
      <c r="I3978" s="2">
        <v>4</v>
      </c>
      <c r="J3978" s="2">
        <v>0</v>
      </c>
      <c r="K3978" s="2">
        <v>11.1776</v>
      </c>
      <c r="L3978" s="18" t="str">
        <f>VLOOKUP(F3978,'BD customers'!$1:$1048576,2,FALSE)</f>
        <v>Eric Barreto</v>
      </c>
      <c r="M3978" s="2">
        <f>MATCH(orders[[#This Row],[Product ID]],'BD product'!A:A,0)</f>
        <v>1613</v>
      </c>
      <c r="N3978" s="2" t="str" cm="1">
        <f t="array" ref="N3978">INDEX('BD product'!A:D,M3978,2)</f>
        <v>Furniture</v>
      </c>
    </row>
    <row r="3979" spans="1:14" x14ac:dyDescent="0.3">
      <c r="A3979" s="3" t="s">
        <v>5918</v>
      </c>
      <c r="B3979" s="4">
        <v>43010</v>
      </c>
      <c r="C3979" s="12" t="str">
        <f t="shared" si="62"/>
        <v>2017/10</v>
      </c>
      <c r="D3979" s="4">
        <v>43015</v>
      </c>
      <c r="E3979" s="3" t="s">
        <v>21</v>
      </c>
      <c r="F3979" s="3" t="s">
        <v>3240</v>
      </c>
      <c r="G3979" s="3" t="s">
        <v>626</v>
      </c>
      <c r="H3979" s="5">
        <v>894</v>
      </c>
      <c r="I3979" s="2">
        <v>3</v>
      </c>
      <c r="J3979" s="2">
        <v>0</v>
      </c>
      <c r="K3979" s="2">
        <v>4.1124000000000001</v>
      </c>
      <c r="L3979" s="18" t="str">
        <f>VLOOKUP(F3979,'BD customers'!$1:$1048576,2,FALSE)</f>
        <v>Frank Gastineau</v>
      </c>
      <c r="M3979" s="2">
        <f>MATCH(orders[[#This Row],[Product ID]],'BD product'!A:A,0)</f>
        <v>129</v>
      </c>
      <c r="N3979" s="2" t="str" cm="1">
        <f t="array" ref="N3979">INDEX('BD product'!A:D,M3979,2)</f>
        <v>Office Supplies</v>
      </c>
    </row>
    <row r="3980" spans="1:14" x14ac:dyDescent="0.3">
      <c r="A3980" s="3" t="s">
        <v>5918</v>
      </c>
      <c r="B3980" s="4">
        <v>43010</v>
      </c>
      <c r="C3980" s="12" t="str">
        <f t="shared" si="62"/>
        <v>2017/10</v>
      </c>
      <c r="D3980" s="4">
        <v>43015</v>
      </c>
      <c r="E3980" s="3" t="s">
        <v>21</v>
      </c>
      <c r="F3980" s="3" t="s">
        <v>3240</v>
      </c>
      <c r="G3980" s="3" t="s">
        <v>2012</v>
      </c>
      <c r="H3980" s="5">
        <v>84784</v>
      </c>
      <c r="I3980" s="2">
        <v>2</v>
      </c>
      <c r="J3980" s="2">
        <v>2</v>
      </c>
      <c r="K3980" s="2">
        <v>-20.136199999999999</v>
      </c>
      <c r="L3980" s="18" t="str">
        <f>VLOOKUP(F3980,'BD customers'!$1:$1048576,2,FALSE)</f>
        <v>Frank Gastineau</v>
      </c>
      <c r="M3980" s="2">
        <f>MATCH(orders[[#This Row],[Product ID]],'BD product'!A:A,0)</f>
        <v>511</v>
      </c>
      <c r="N3980" s="2" t="str" cm="1">
        <f t="array" ref="N3980">INDEX('BD product'!A:D,M3980,2)</f>
        <v>Technology</v>
      </c>
    </row>
    <row r="3981" spans="1:14" x14ac:dyDescent="0.3">
      <c r="A3981" s="3" t="s">
        <v>5919</v>
      </c>
      <c r="B3981" s="4">
        <v>41996</v>
      </c>
      <c r="C3981" s="12" t="str">
        <f t="shared" si="62"/>
        <v>2014/12</v>
      </c>
      <c r="D3981" s="4">
        <v>42000</v>
      </c>
      <c r="E3981" s="3" t="s">
        <v>21</v>
      </c>
      <c r="F3981" s="3" t="s">
        <v>1135</v>
      </c>
      <c r="G3981" s="3" t="s">
        <v>3326</v>
      </c>
      <c r="H3981" s="5">
        <v>53316</v>
      </c>
      <c r="I3981" s="2">
        <v>2</v>
      </c>
      <c r="J3981" s="2">
        <v>4</v>
      </c>
      <c r="K3981" s="2">
        <v>-19.549199999999999</v>
      </c>
      <c r="L3981" s="18" t="str">
        <f>VLOOKUP(F3981,'BD customers'!$1:$1048576,2,FALSE)</f>
        <v>Tiffany House</v>
      </c>
      <c r="M3981" s="2">
        <f>MATCH(orders[[#This Row],[Product ID]],'BD product'!A:A,0)</f>
        <v>974</v>
      </c>
      <c r="N3981" s="2" t="str" cm="1">
        <f t="array" ref="N3981">INDEX('BD product'!A:D,M3981,2)</f>
        <v>Furniture</v>
      </c>
    </row>
    <row r="3982" spans="1:14" x14ac:dyDescent="0.3">
      <c r="A3982" s="3" t="s">
        <v>5919</v>
      </c>
      <c r="B3982" s="4">
        <v>41996</v>
      </c>
      <c r="C3982" s="12" t="str">
        <f t="shared" si="62"/>
        <v>2014/12</v>
      </c>
      <c r="D3982" s="4">
        <v>42000</v>
      </c>
      <c r="E3982" s="3" t="s">
        <v>21</v>
      </c>
      <c r="F3982" s="3" t="s">
        <v>1135</v>
      </c>
      <c r="G3982" s="3" t="s">
        <v>2142</v>
      </c>
      <c r="H3982" s="5">
        <v>5652</v>
      </c>
      <c r="I3982" s="2">
        <v>3</v>
      </c>
      <c r="J3982" s="2">
        <v>0</v>
      </c>
      <c r="K3982" s="2">
        <v>15.8256</v>
      </c>
      <c r="L3982" s="18" t="str">
        <f>VLOOKUP(F3982,'BD customers'!$1:$1048576,2,FALSE)</f>
        <v>Tiffany House</v>
      </c>
      <c r="M3982" s="2">
        <f>MATCH(orders[[#This Row],[Product ID]],'BD product'!A:A,0)</f>
        <v>553</v>
      </c>
      <c r="N3982" s="2" t="str" cm="1">
        <f t="array" ref="N3982">INDEX('BD product'!A:D,M3982,2)</f>
        <v>Office Supplies</v>
      </c>
    </row>
    <row r="3983" spans="1:14" x14ac:dyDescent="0.3">
      <c r="A3983" s="3" t="s">
        <v>5920</v>
      </c>
      <c r="B3983" s="4">
        <v>43084</v>
      </c>
      <c r="C3983" s="12" t="str">
        <f t="shared" si="62"/>
        <v>2017/12</v>
      </c>
      <c r="D3983" s="4">
        <v>43089</v>
      </c>
      <c r="E3983" s="3" t="s">
        <v>21</v>
      </c>
      <c r="F3983" s="3" t="s">
        <v>3456</v>
      </c>
      <c r="G3983" s="3" t="s">
        <v>2165</v>
      </c>
      <c r="H3983" s="5">
        <v>2277</v>
      </c>
      <c r="I3983" s="2">
        <v>3</v>
      </c>
      <c r="J3983" s="2">
        <v>0</v>
      </c>
      <c r="K3983" s="2">
        <v>9.7911000000000001</v>
      </c>
      <c r="L3983" s="18" t="str">
        <f>VLOOKUP(F3983,'BD customers'!$1:$1048576,2,FALSE)</f>
        <v>Paul Lucas</v>
      </c>
      <c r="M3983" s="2">
        <f>MATCH(orders[[#This Row],[Product ID]],'BD product'!A:A,0)</f>
        <v>562</v>
      </c>
      <c r="N3983" s="2" t="str" cm="1">
        <f t="array" ref="N3983">INDEX('BD product'!A:D,M3983,2)</f>
        <v>Furniture</v>
      </c>
    </row>
    <row r="3984" spans="1:14" x14ac:dyDescent="0.3">
      <c r="A3984" s="3" t="s">
        <v>5921</v>
      </c>
      <c r="B3984" s="4">
        <v>42558</v>
      </c>
      <c r="C3984" s="12" t="str">
        <f t="shared" si="62"/>
        <v>2016/07</v>
      </c>
      <c r="D3984" s="4">
        <v>42560</v>
      </c>
      <c r="E3984" s="3" t="s">
        <v>11</v>
      </c>
      <c r="F3984" s="3" t="s">
        <v>4971</v>
      </c>
      <c r="G3984" s="3" t="s">
        <v>280</v>
      </c>
      <c r="H3984" s="5">
        <v>287968</v>
      </c>
      <c r="I3984" s="2">
        <v>4</v>
      </c>
      <c r="J3984" s="2">
        <v>2</v>
      </c>
      <c r="K3984" s="2">
        <v>-3.5996000000000001</v>
      </c>
      <c r="L3984" s="18" t="str">
        <f>VLOOKUP(F3984,'BD customers'!$1:$1048576,2,FALSE)</f>
        <v>Christopher Conant</v>
      </c>
      <c r="M3984" s="2">
        <f>MATCH(orders[[#This Row],[Product ID]],'BD product'!A:A,0)</f>
        <v>53</v>
      </c>
      <c r="N3984" s="2" t="str" cm="1">
        <f t="array" ref="N3984">INDEX('BD product'!A:D,M3984,2)</f>
        <v>Furniture</v>
      </c>
    </row>
    <row r="3985" spans="1:14" x14ac:dyDescent="0.3">
      <c r="A3985" s="3" t="s">
        <v>5921</v>
      </c>
      <c r="B3985" s="4">
        <v>42558</v>
      </c>
      <c r="C3985" s="12" t="str">
        <f t="shared" si="62"/>
        <v>2016/07</v>
      </c>
      <c r="D3985" s="4">
        <v>42560</v>
      </c>
      <c r="E3985" s="3" t="s">
        <v>11</v>
      </c>
      <c r="F3985" s="3" t="s">
        <v>4971</v>
      </c>
      <c r="G3985" s="3" t="s">
        <v>4310</v>
      </c>
      <c r="H3985" s="5">
        <v>279996</v>
      </c>
      <c r="I3985" s="2">
        <v>5</v>
      </c>
      <c r="J3985" s="2">
        <v>2</v>
      </c>
      <c r="K3985" s="2">
        <v>944.98649999999998</v>
      </c>
      <c r="L3985" s="18" t="str">
        <f>VLOOKUP(F3985,'BD customers'!$1:$1048576,2,FALSE)</f>
        <v>Christopher Conant</v>
      </c>
      <c r="M3985" s="2">
        <f>MATCH(orders[[#This Row],[Product ID]],'BD product'!A:A,0)</f>
        <v>1295</v>
      </c>
      <c r="N3985" s="2" t="str" cm="1">
        <f t="array" ref="N3985">INDEX('BD product'!A:D,M3985,2)</f>
        <v>Technology</v>
      </c>
    </row>
    <row r="3986" spans="1:14" x14ac:dyDescent="0.3">
      <c r="A3986" s="3" t="s">
        <v>5921</v>
      </c>
      <c r="B3986" s="4">
        <v>42558</v>
      </c>
      <c r="C3986" s="12" t="str">
        <f t="shared" si="62"/>
        <v>2016/07</v>
      </c>
      <c r="D3986" s="4">
        <v>42560</v>
      </c>
      <c r="E3986" s="3" t="s">
        <v>11</v>
      </c>
      <c r="F3986" s="3" t="s">
        <v>4971</v>
      </c>
      <c r="G3986" s="3" t="s">
        <v>4936</v>
      </c>
      <c r="H3986" s="5">
        <v>4894</v>
      </c>
      <c r="I3986" s="2">
        <v>1</v>
      </c>
      <c r="J3986" s="2">
        <v>0</v>
      </c>
      <c r="K3986" s="2">
        <v>0.2447</v>
      </c>
      <c r="L3986" s="18" t="str">
        <f>VLOOKUP(F3986,'BD customers'!$1:$1048576,2,FALSE)</f>
        <v>Christopher Conant</v>
      </c>
      <c r="M3986" s="2">
        <f>MATCH(orders[[#This Row],[Product ID]],'BD product'!A:A,0)</f>
        <v>1440</v>
      </c>
      <c r="N3986" s="2" t="str" cm="1">
        <f t="array" ref="N3986">INDEX('BD product'!A:D,M3986,2)</f>
        <v>Office Supplies</v>
      </c>
    </row>
    <row r="3987" spans="1:14" x14ac:dyDescent="0.3">
      <c r="A3987" s="3" t="s">
        <v>5922</v>
      </c>
      <c r="B3987" s="4">
        <v>42477</v>
      </c>
      <c r="C3987" s="12" t="str">
        <f t="shared" si="62"/>
        <v>2016/04</v>
      </c>
      <c r="D3987" s="4">
        <v>42481</v>
      </c>
      <c r="E3987" s="3" t="s">
        <v>21</v>
      </c>
      <c r="F3987" s="3" t="s">
        <v>2664</v>
      </c>
      <c r="G3987" s="3" t="s">
        <v>2633</v>
      </c>
      <c r="H3987" s="5">
        <v>257499</v>
      </c>
      <c r="I3987" s="2">
        <v>3</v>
      </c>
      <c r="J3987" s="2">
        <v>15</v>
      </c>
      <c r="K3987" s="2">
        <v>24.235199999999999</v>
      </c>
      <c r="L3987" s="18" t="str">
        <f>VLOOKUP(F3987,'BD customers'!$1:$1048576,2,FALSE)</f>
        <v>Jessica Myrick</v>
      </c>
      <c r="M3987" s="2">
        <f>MATCH(orders[[#This Row],[Product ID]],'BD product'!A:A,0)</f>
        <v>715</v>
      </c>
      <c r="N3987" s="2" t="str" cm="1">
        <f t="array" ref="N3987">INDEX('BD product'!A:D,M3987,2)</f>
        <v>Furniture</v>
      </c>
    </row>
    <row r="3988" spans="1:14" x14ac:dyDescent="0.3">
      <c r="A3988" s="3" t="s">
        <v>5923</v>
      </c>
      <c r="B3988" s="4">
        <v>42833</v>
      </c>
      <c r="C3988" s="12" t="str">
        <f t="shared" si="62"/>
        <v>2017/04</v>
      </c>
      <c r="D3988" s="4">
        <v>42839</v>
      </c>
      <c r="E3988" s="3" t="s">
        <v>21</v>
      </c>
      <c r="F3988" s="3" t="s">
        <v>4169</v>
      </c>
      <c r="G3988" s="3" t="s">
        <v>1934</v>
      </c>
      <c r="H3988" s="5">
        <v>259156</v>
      </c>
      <c r="I3988" s="2">
        <v>4</v>
      </c>
      <c r="J3988" s="2">
        <v>0</v>
      </c>
      <c r="K3988" s="2">
        <v>621.97439999999995</v>
      </c>
      <c r="L3988" s="18" t="str">
        <f>VLOOKUP(F3988,'BD customers'!$1:$1048576,2,FALSE)</f>
        <v>Karen Ferguson</v>
      </c>
      <c r="M3988" s="2">
        <f>MATCH(orders[[#This Row],[Product ID]],'BD product'!A:A,0)</f>
        <v>488</v>
      </c>
      <c r="N3988" s="2" t="str" cm="1">
        <f t="array" ref="N3988">INDEX('BD product'!A:D,M3988,2)</f>
        <v>Office Supplies</v>
      </c>
    </row>
    <row r="3989" spans="1:14" x14ac:dyDescent="0.3">
      <c r="A3989" s="3" t="s">
        <v>5923</v>
      </c>
      <c r="B3989" s="4">
        <v>42833</v>
      </c>
      <c r="C3989" s="12" t="str">
        <f t="shared" si="62"/>
        <v>2017/04</v>
      </c>
      <c r="D3989" s="4">
        <v>42839</v>
      </c>
      <c r="E3989" s="3" t="s">
        <v>21</v>
      </c>
      <c r="F3989" s="3" t="s">
        <v>4169</v>
      </c>
      <c r="G3989" s="3" t="s">
        <v>5924</v>
      </c>
      <c r="H3989" s="5">
        <v>4195</v>
      </c>
      <c r="I3989" s="2">
        <v>5</v>
      </c>
      <c r="J3989" s="2">
        <v>0</v>
      </c>
      <c r="K3989" s="2">
        <v>10.487500000000001</v>
      </c>
      <c r="L3989" s="18" t="str">
        <f>VLOOKUP(F3989,'BD customers'!$1:$1048576,2,FALSE)</f>
        <v>Karen Ferguson</v>
      </c>
      <c r="M3989" s="2">
        <f>MATCH(orders[[#This Row],[Product ID]],'BD product'!A:A,0)</f>
        <v>1614</v>
      </c>
      <c r="N3989" s="2" t="str" cm="1">
        <f t="array" ref="N3989">INDEX('BD product'!A:D,M3989,2)</f>
        <v>Office Supplies</v>
      </c>
    </row>
    <row r="3990" spans="1:14" x14ac:dyDescent="0.3">
      <c r="A3990" s="3" t="s">
        <v>5926</v>
      </c>
      <c r="B3990" s="4">
        <v>42477</v>
      </c>
      <c r="C3990" s="12" t="str">
        <f t="shared" si="62"/>
        <v>2016/04</v>
      </c>
      <c r="D3990" s="4">
        <v>42482</v>
      </c>
      <c r="E3990" s="3" t="s">
        <v>21</v>
      </c>
      <c r="F3990" s="3" t="s">
        <v>5927</v>
      </c>
      <c r="G3990" s="3" t="s">
        <v>5928</v>
      </c>
      <c r="H3990" s="5">
        <v>7912</v>
      </c>
      <c r="I3990" s="2">
        <v>5</v>
      </c>
      <c r="J3990" s="2">
        <v>2</v>
      </c>
      <c r="K3990" s="2">
        <v>1.3846000000000001</v>
      </c>
      <c r="L3990" s="18" t="str">
        <f>VLOOKUP(F3990,'BD customers'!$1:$1048576,2,FALSE)</f>
        <v>Charles Sheldon</v>
      </c>
      <c r="M3990" s="2">
        <f>MATCH(orders[[#This Row],[Product ID]],'BD product'!A:A,0)</f>
        <v>1615</v>
      </c>
      <c r="N3990" s="2" t="str" cm="1">
        <f t="array" ref="N3990">INDEX('BD product'!A:D,M3990,2)</f>
        <v>Furniture</v>
      </c>
    </row>
    <row r="3991" spans="1:14" x14ac:dyDescent="0.3">
      <c r="A3991" s="3" t="s">
        <v>5930</v>
      </c>
      <c r="B3991" s="4">
        <v>41968</v>
      </c>
      <c r="C3991" s="12" t="str">
        <f t="shared" si="62"/>
        <v>2014/11</v>
      </c>
      <c r="D3991" s="4">
        <v>41970</v>
      </c>
      <c r="E3991" s="3" t="s">
        <v>11</v>
      </c>
      <c r="F3991" s="3" t="s">
        <v>3358</v>
      </c>
      <c r="G3991" s="3" t="s">
        <v>2736</v>
      </c>
      <c r="H3991" s="5">
        <v>5296</v>
      </c>
      <c r="I3991" s="2">
        <v>2</v>
      </c>
      <c r="J3991" s="2">
        <v>0</v>
      </c>
      <c r="K3991" s="2">
        <v>20.1248</v>
      </c>
      <c r="L3991" s="18" t="str">
        <f>VLOOKUP(F3991,'BD customers'!$1:$1048576,2,FALSE)</f>
        <v>Andy Reiter</v>
      </c>
      <c r="M3991" s="2">
        <f>MATCH(orders[[#This Row],[Product ID]],'BD product'!A:A,0)</f>
        <v>752</v>
      </c>
      <c r="N3991" s="2" t="str" cm="1">
        <f t="array" ref="N3991">INDEX('BD product'!A:D,M3991,2)</f>
        <v>Furniture</v>
      </c>
    </row>
    <row r="3992" spans="1:14" x14ac:dyDescent="0.3">
      <c r="A3992" s="3" t="s">
        <v>5931</v>
      </c>
      <c r="B3992" s="4">
        <v>41946</v>
      </c>
      <c r="C3992" s="12" t="str">
        <f t="shared" si="62"/>
        <v>2014/11</v>
      </c>
      <c r="D3992" s="4">
        <v>41951</v>
      </c>
      <c r="E3992" s="3" t="s">
        <v>21</v>
      </c>
      <c r="F3992" s="3" t="s">
        <v>3433</v>
      </c>
      <c r="G3992" s="3" t="s">
        <v>4841</v>
      </c>
      <c r="H3992" s="5">
        <v>286344</v>
      </c>
      <c r="I3992" s="2">
        <v>3</v>
      </c>
      <c r="J3992" s="2">
        <v>2</v>
      </c>
      <c r="K3992" s="2">
        <v>-64.427400000000006</v>
      </c>
      <c r="L3992" s="18" t="str">
        <f>VLOOKUP(F3992,'BD customers'!$1:$1048576,2,FALSE)</f>
        <v>Maxwell Schwartz</v>
      </c>
      <c r="M3992" s="2">
        <f>MATCH(orders[[#This Row],[Product ID]],'BD product'!A:A,0)</f>
        <v>1422</v>
      </c>
      <c r="N3992" s="2" t="str" cm="1">
        <f t="array" ref="N3992">INDEX('BD product'!A:D,M3992,2)</f>
        <v>Office Supplies</v>
      </c>
    </row>
    <row r="3993" spans="1:14" x14ac:dyDescent="0.3">
      <c r="A3993" s="3" t="s">
        <v>5932</v>
      </c>
      <c r="B3993" s="4">
        <v>42125</v>
      </c>
      <c r="C3993" s="12" t="str">
        <f t="shared" si="62"/>
        <v>2015/05</v>
      </c>
      <c r="D3993" s="4">
        <v>42129</v>
      </c>
      <c r="E3993" s="3" t="s">
        <v>21</v>
      </c>
      <c r="F3993" s="3" t="s">
        <v>89</v>
      </c>
      <c r="G3993" s="3" t="s">
        <v>2736</v>
      </c>
      <c r="H3993" s="5">
        <v>63552</v>
      </c>
      <c r="I3993" s="2">
        <v>3</v>
      </c>
      <c r="J3993" s="2">
        <v>2</v>
      </c>
      <c r="K3993" s="2">
        <v>14.299200000000001</v>
      </c>
      <c r="L3993" s="18" t="str">
        <f>VLOOKUP(F3993,'BD customers'!$1:$1048576,2,FALSE)</f>
        <v>David Bremer</v>
      </c>
      <c r="M3993" s="2">
        <f>MATCH(orders[[#This Row],[Product ID]],'BD product'!A:A,0)</f>
        <v>752</v>
      </c>
      <c r="N3993" s="2" t="str" cm="1">
        <f t="array" ref="N3993">INDEX('BD product'!A:D,M3993,2)</f>
        <v>Furniture</v>
      </c>
    </row>
    <row r="3994" spans="1:14" x14ac:dyDescent="0.3">
      <c r="A3994" s="3" t="s">
        <v>5932</v>
      </c>
      <c r="B3994" s="4">
        <v>42125</v>
      </c>
      <c r="C3994" s="12" t="str">
        <f t="shared" si="62"/>
        <v>2015/05</v>
      </c>
      <c r="D3994" s="4">
        <v>42129</v>
      </c>
      <c r="E3994" s="3" t="s">
        <v>21</v>
      </c>
      <c r="F3994" s="3" t="s">
        <v>89</v>
      </c>
      <c r="G3994" s="3" t="s">
        <v>2305</v>
      </c>
      <c r="H3994" s="5">
        <v>41376</v>
      </c>
      <c r="I3994" s="2">
        <v>3</v>
      </c>
      <c r="J3994" s="2">
        <v>2</v>
      </c>
      <c r="K3994" s="2">
        <v>4.6547999999999998</v>
      </c>
      <c r="L3994" s="18" t="str">
        <f>VLOOKUP(F3994,'BD customers'!$1:$1048576,2,FALSE)</f>
        <v>David Bremer</v>
      </c>
      <c r="M3994" s="2">
        <f>MATCH(orders[[#This Row],[Product ID]],'BD product'!A:A,0)</f>
        <v>612</v>
      </c>
      <c r="N3994" s="2" t="str" cm="1">
        <f t="array" ref="N3994">INDEX('BD product'!A:D,M3994,2)</f>
        <v>Office Supplies</v>
      </c>
    </row>
    <row r="3995" spans="1:14" x14ac:dyDescent="0.3">
      <c r="A3995" s="3" t="s">
        <v>5932</v>
      </c>
      <c r="B3995" s="4">
        <v>42125</v>
      </c>
      <c r="C3995" s="12" t="str">
        <f t="shared" si="62"/>
        <v>2015/05</v>
      </c>
      <c r="D3995" s="4">
        <v>42129</v>
      </c>
      <c r="E3995" s="3" t="s">
        <v>21</v>
      </c>
      <c r="F3995" s="3" t="s">
        <v>89</v>
      </c>
      <c r="G3995" s="3" t="s">
        <v>3170</v>
      </c>
      <c r="H3995" s="5">
        <v>172704</v>
      </c>
      <c r="I3995" s="2">
        <v>6</v>
      </c>
      <c r="J3995" s="2">
        <v>2</v>
      </c>
      <c r="K3995" s="2">
        <v>1.0793999999999999</v>
      </c>
      <c r="L3995" s="18" t="str">
        <f>VLOOKUP(F3995,'BD customers'!$1:$1048576,2,FALSE)</f>
        <v>David Bremer</v>
      </c>
      <c r="M3995" s="2">
        <f>MATCH(orders[[#This Row],[Product ID]],'BD product'!A:A,0)</f>
        <v>917</v>
      </c>
      <c r="N3995" s="2" t="str" cm="1">
        <f t="array" ref="N3995">INDEX('BD product'!A:D,M3995,2)</f>
        <v>Office Supplies</v>
      </c>
    </row>
    <row r="3996" spans="1:14" x14ac:dyDescent="0.3">
      <c r="A3996" s="3" t="s">
        <v>5933</v>
      </c>
      <c r="B3996" s="4">
        <v>42071</v>
      </c>
      <c r="C3996" s="12" t="str">
        <f t="shared" si="62"/>
        <v>2015/03</v>
      </c>
      <c r="D3996" s="4">
        <v>42075</v>
      </c>
      <c r="E3996" s="3" t="s">
        <v>21</v>
      </c>
      <c r="F3996" s="3" t="s">
        <v>5934</v>
      </c>
      <c r="G3996" s="3" t="s">
        <v>5420</v>
      </c>
      <c r="H3996" s="5">
        <v>51294</v>
      </c>
      <c r="I3996" s="2">
        <v>3</v>
      </c>
      <c r="J3996" s="2">
        <v>0</v>
      </c>
      <c r="K3996" s="2">
        <v>97.458600000000004</v>
      </c>
      <c r="L3996" s="18" t="str">
        <f>VLOOKUP(F3996,'BD customers'!$1:$1048576,2,FALSE)</f>
        <v>Dana Kaydos</v>
      </c>
      <c r="M3996" s="2">
        <f>MATCH(orders[[#This Row],[Product ID]],'BD product'!A:A,0)</f>
        <v>1530</v>
      </c>
      <c r="N3996" s="2" t="str" cm="1">
        <f t="array" ref="N3996">INDEX('BD product'!A:D,M3996,2)</f>
        <v>Furniture</v>
      </c>
    </row>
    <row r="3997" spans="1:14" x14ac:dyDescent="0.3">
      <c r="A3997" s="3" t="s">
        <v>5933</v>
      </c>
      <c r="B3997" s="4">
        <v>42071</v>
      </c>
      <c r="C3997" s="12" t="str">
        <f t="shared" si="62"/>
        <v>2015/03</v>
      </c>
      <c r="D3997" s="4">
        <v>42075</v>
      </c>
      <c r="E3997" s="3" t="s">
        <v>21</v>
      </c>
      <c r="F3997" s="3" t="s">
        <v>5934</v>
      </c>
      <c r="G3997" s="3" t="s">
        <v>4187</v>
      </c>
      <c r="H3997" s="5">
        <v>86093</v>
      </c>
      <c r="I3997" s="2">
        <v>7</v>
      </c>
      <c r="J3997" s="2">
        <v>0</v>
      </c>
      <c r="K3997" s="2">
        <v>189.40459999999999</v>
      </c>
      <c r="L3997" s="18" t="str">
        <f>VLOOKUP(F3997,'BD customers'!$1:$1048576,2,FALSE)</f>
        <v>Dana Kaydos</v>
      </c>
      <c r="M3997" s="2">
        <f>MATCH(orders[[#This Row],[Product ID]],'BD product'!A:A,0)</f>
        <v>1267</v>
      </c>
      <c r="N3997" s="2" t="str" cm="1">
        <f t="array" ref="N3997">INDEX('BD product'!A:D,M3997,2)</f>
        <v>Furniture</v>
      </c>
    </row>
    <row r="3998" spans="1:14" x14ac:dyDescent="0.3">
      <c r="A3998" s="3" t="s">
        <v>5933</v>
      </c>
      <c r="B3998" s="4">
        <v>42071</v>
      </c>
      <c r="C3998" s="12" t="str">
        <f t="shared" si="62"/>
        <v>2015/03</v>
      </c>
      <c r="D3998" s="4">
        <v>42075</v>
      </c>
      <c r="E3998" s="3" t="s">
        <v>21</v>
      </c>
      <c r="F3998" s="3" t="s">
        <v>5934</v>
      </c>
      <c r="G3998" s="3" t="s">
        <v>1464</v>
      </c>
      <c r="H3998" s="5">
        <v>76995</v>
      </c>
      <c r="I3998" s="2">
        <v>5</v>
      </c>
      <c r="J3998" s="2">
        <v>0</v>
      </c>
      <c r="K3998" s="2">
        <v>223.28550000000001</v>
      </c>
      <c r="L3998" s="18" t="str">
        <f>VLOOKUP(F3998,'BD customers'!$1:$1048576,2,FALSE)</f>
        <v>Dana Kaydos</v>
      </c>
      <c r="M3998" s="2">
        <f>MATCH(orders[[#This Row],[Product ID]],'BD product'!A:A,0)</f>
        <v>350</v>
      </c>
      <c r="N3998" s="2" t="str" cm="1">
        <f t="array" ref="N3998">INDEX('BD product'!A:D,M3998,2)</f>
        <v>Technology</v>
      </c>
    </row>
    <row r="3999" spans="1:14" x14ac:dyDescent="0.3">
      <c r="A3999" s="3" t="s">
        <v>5933</v>
      </c>
      <c r="B3999" s="4">
        <v>42071</v>
      </c>
      <c r="C3999" s="12" t="str">
        <f t="shared" si="62"/>
        <v>2015/03</v>
      </c>
      <c r="D3999" s="4">
        <v>42075</v>
      </c>
      <c r="E3999" s="3" t="s">
        <v>21</v>
      </c>
      <c r="F3999" s="3" t="s">
        <v>5934</v>
      </c>
      <c r="G3999" s="3" t="s">
        <v>5935</v>
      </c>
      <c r="H3999" s="5">
        <v>1498</v>
      </c>
      <c r="I3999" s="2">
        <v>1</v>
      </c>
      <c r="J3999" s="2">
        <v>0</v>
      </c>
      <c r="K3999" s="2">
        <v>0.44940000000000002</v>
      </c>
      <c r="L3999" s="18" t="str">
        <f>VLOOKUP(F3999,'BD customers'!$1:$1048576,2,FALSE)</f>
        <v>Dana Kaydos</v>
      </c>
      <c r="M3999" s="2">
        <f>MATCH(orders[[#This Row],[Product ID]],'BD product'!A:A,0)</f>
        <v>1616</v>
      </c>
      <c r="N3999" s="2" t="str" cm="1">
        <f t="array" ref="N3999">INDEX('BD product'!A:D,M3999,2)</f>
        <v>Office Supplies</v>
      </c>
    </row>
    <row r="4000" spans="1:14" x14ac:dyDescent="0.3">
      <c r="A4000" s="3" t="s">
        <v>5933</v>
      </c>
      <c r="B4000" s="4">
        <v>42071</v>
      </c>
      <c r="C4000" s="12" t="str">
        <f t="shared" si="62"/>
        <v>2015/03</v>
      </c>
      <c r="D4000" s="4">
        <v>42075</v>
      </c>
      <c r="E4000" s="3" t="s">
        <v>21</v>
      </c>
      <c r="F4000" s="3" t="s">
        <v>5934</v>
      </c>
      <c r="G4000" s="3" t="s">
        <v>4308</v>
      </c>
      <c r="H4000" s="5">
        <v>37308</v>
      </c>
      <c r="I4000" s="2">
        <v>6</v>
      </c>
      <c r="J4000" s="2">
        <v>0</v>
      </c>
      <c r="K4000" s="2">
        <v>82.077600000000004</v>
      </c>
      <c r="L4000" s="18" t="str">
        <f>VLOOKUP(F4000,'BD customers'!$1:$1048576,2,FALSE)</f>
        <v>Dana Kaydos</v>
      </c>
      <c r="M4000" s="2">
        <f>MATCH(orders[[#This Row],[Product ID]],'BD product'!A:A,0)</f>
        <v>1294</v>
      </c>
      <c r="N4000" s="2" t="str" cm="1">
        <f t="array" ref="N4000">INDEX('BD product'!A:D,M4000,2)</f>
        <v>Furniture</v>
      </c>
    </row>
    <row r="4001" spans="1:14" x14ac:dyDescent="0.3">
      <c r="A4001" s="3" t="s">
        <v>5937</v>
      </c>
      <c r="B4001" s="4">
        <v>42202</v>
      </c>
      <c r="C4001" s="12" t="str">
        <f t="shared" si="62"/>
        <v>2015/07</v>
      </c>
      <c r="D4001" s="4">
        <v>42205</v>
      </c>
      <c r="E4001" s="3" t="s">
        <v>11</v>
      </c>
      <c r="F4001" s="3" t="s">
        <v>1557</v>
      </c>
      <c r="G4001" s="3" t="s">
        <v>1158</v>
      </c>
      <c r="H4001" s="5">
        <v>23192</v>
      </c>
      <c r="I4001" s="2">
        <v>5</v>
      </c>
      <c r="J4001" s="2">
        <v>2</v>
      </c>
      <c r="K4001" s="2">
        <v>0.57979999999999998</v>
      </c>
      <c r="L4001" s="18" t="str">
        <f>VLOOKUP(F4001,'BD customers'!$1:$1048576,2,FALSE)</f>
        <v>Michael Paige</v>
      </c>
      <c r="M4001" s="2">
        <f>MATCH(orders[[#This Row],[Product ID]],'BD product'!A:A,0)</f>
        <v>268</v>
      </c>
      <c r="N4001" s="2" t="str" cm="1">
        <f t="array" ref="N4001">INDEX('BD product'!A:D,M4001,2)</f>
        <v>Furniture</v>
      </c>
    </row>
    <row r="4002" spans="1:14" x14ac:dyDescent="0.3">
      <c r="A4002" s="3" t="s">
        <v>5938</v>
      </c>
      <c r="B4002" s="4">
        <v>41923</v>
      </c>
      <c r="C4002" s="12" t="str">
        <f t="shared" si="62"/>
        <v>2014/10</v>
      </c>
      <c r="D4002" s="4">
        <v>41928</v>
      </c>
      <c r="E4002" s="3" t="s">
        <v>21</v>
      </c>
      <c r="F4002" s="3" t="s">
        <v>4869</v>
      </c>
      <c r="G4002" s="3" t="s">
        <v>3726</v>
      </c>
      <c r="H4002" s="5">
        <v>6347</v>
      </c>
      <c r="I4002" s="2">
        <v>11</v>
      </c>
      <c r="J4002" s="2">
        <v>0</v>
      </c>
      <c r="K4002" s="2">
        <v>1.9040999999999999</v>
      </c>
      <c r="L4002" s="18" t="str">
        <f>VLOOKUP(F4002,'BD customers'!$1:$1048576,2,FALSE)</f>
        <v>Dean percer</v>
      </c>
      <c r="M4002" s="2">
        <f>MATCH(orders[[#This Row],[Product ID]],'BD product'!A:A,0)</f>
        <v>1139</v>
      </c>
      <c r="N4002" s="2" t="str" cm="1">
        <f t="array" ref="N4002">INDEX('BD product'!A:D,M4002,2)</f>
        <v>Furniture</v>
      </c>
    </row>
    <row r="4003" spans="1:14" x14ac:dyDescent="0.3">
      <c r="A4003" s="3" t="s">
        <v>5938</v>
      </c>
      <c r="B4003" s="4">
        <v>41923</v>
      </c>
      <c r="C4003" s="12" t="str">
        <f t="shared" si="62"/>
        <v>2014/10</v>
      </c>
      <c r="D4003" s="4">
        <v>41928</v>
      </c>
      <c r="E4003" s="3" t="s">
        <v>21</v>
      </c>
      <c r="F4003" s="3" t="s">
        <v>4869</v>
      </c>
      <c r="G4003" s="3" t="s">
        <v>5939</v>
      </c>
      <c r="H4003" s="5">
        <v>3450</v>
      </c>
      <c r="I4003" s="2">
        <v>5</v>
      </c>
      <c r="J4003" s="2">
        <v>0</v>
      </c>
      <c r="K4003" s="2">
        <v>0.58650000000000002</v>
      </c>
      <c r="L4003" s="18" t="str">
        <f>VLOOKUP(F4003,'BD customers'!$1:$1048576,2,FALSE)</f>
        <v>Dean percer</v>
      </c>
      <c r="M4003" s="2">
        <f>MATCH(orders[[#This Row],[Product ID]],'BD product'!A:A,0)</f>
        <v>1617</v>
      </c>
      <c r="N4003" s="2" t="str" cm="1">
        <f t="array" ref="N4003">INDEX('BD product'!A:D,M4003,2)</f>
        <v>Technology</v>
      </c>
    </row>
    <row r="4004" spans="1:14" x14ac:dyDescent="0.3">
      <c r="A4004" s="3" t="s">
        <v>5941</v>
      </c>
      <c r="B4004" s="4">
        <v>42432</v>
      </c>
      <c r="C4004" s="12" t="str">
        <f t="shared" si="62"/>
        <v>2016/03</v>
      </c>
      <c r="D4004" s="4">
        <v>42437</v>
      </c>
      <c r="E4004" s="3" t="s">
        <v>21</v>
      </c>
      <c r="F4004" s="3" t="s">
        <v>672</v>
      </c>
      <c r="G4004" s="3" t="s">
        <v>1420</v>
      </c>
      <c r="H4004" s="5">
        <v>637896</v>
      </c>
      <c r="I4004" s="2">
        <v>3</v>
      </c>
      <c r="J4004" s="2">
        <v>3</v>
      </c>
      <c r="K4004" s="2">
        <v>-127.5792</v>
      </c>
      <c r="L4004" s="18" t="str">
        <f>VLOOKUP(F4004,'BD customers'!$1:$1048576,2,FALSE)</f>
        <v>Chris Cortes</v>
      </c>
      <c r="M4004" s="2">
        <f>MATCH(orders[[#This Row],[Product ID]],'BD product'!A:A,0)</f>
        <v>337</v>
      </c>
      <c r="N4004" s="2" t="str" cm="1">
        <f t="array" ref="N4004">INDEX('BD product'!A:D,M4004,2)</f>
        <v>Furniture</v>
      </c>
    </row>
    <row r="4005" spans="1:14" x14ac:dyDescent="0.3">
      <c r="A4005" s="3" t="s">
        <v>5941</v>
      </c>
      <c r="B4005" s="4">
        <v>42432</v>
      </c>
      <c r="C4005" s="12" t="str">
        <f t="shared" si="62"/>
        <v>2016/03</v>
      </c>
      <c r="D4005" s="4">
        <v>42437</v>
      </c>
      <c r="E4005" s="3" t="s">
        <v>21</v>
      </c>
      <c r="F4005" s="3" t="s">
        <v>672</v>
      </c>
      <c r="G4005" s="3" t="s">
        <v>5942</v>
      </c>
      <c r="H4005" s="5">
        <v>28791</v>
      </c>
      <c r="I4005" s="2">
        <v>3</v>
      </c>
      <c r="J4005" s="2">
        <v>4</v>
      </c>
      <c r="K4005" s="2">
        <v>33.589500000000001</v>
      </c>
      <c r="L4005" s="18" t="str">
        <f>VLOOKUP(F4005,'BD customers'!$1:$1048576,2,FALSE)</f>
        <v>Chris Cortes</v>
      </c>
      <c r="M4005" s="2">
        <f>MATCH(orders[[#This Row],[Product ID]],'BD product'!A:A,0)</f>
        <v>1618</v>
      </c>
      <c r="N4005" s="2" t="str" cm="1">
        <f t="array" ref="N4005">INDEX('BD product'!A:D,M4005,2)</f>
        <v>Technology</v>
      </c>
    </row>
    <row r="4006" spans="1:14" x14ac:dyDescent="0.3">
      <c r="A4006" s="3" t="s">
        <v>5941</v>
      </c>
      <c r="B4006" s="4">
        <v>42432</v>
      </c>
      <c r="C4006" s="12" t="str">
        <f t="shared" si="62"/>
        <v>2016/03</v>
      </c>
      <c r="D4006" s="4">
        <v>42437</v>
      </c>
      <c r="E4006" s="3" t="s">
        <v>21</v>
      </c>
      <c r="F4006" s="3" t="s">
        <v>672</v>
      </c>
      <c r="G4006" s="3" t="s">
        <v>1551</v>
      </c>
      <c r="H4006" s="5">
        <v>366</v>
      </c>
      <c r="I4006" s="2">
        <v>3</v>
      </c>
      <c r="J4006" s="2">
        <v>2</v>
      </c>
      <c r="K4006" s="2">
        <v>1.1895</v>
      </c>
      <c r="L4006" s="18" t="str">
        <f>VLOOKUP(F4006,'BD customers'!$1:$1048576,2,FALSE)</f>
        <v>Chris Cortes</v>
      </c>
      <c r="M4006" s="2">
        <f>MATCH(orders[[#This Row],[Product ID]],'BD product'!A:A,0)</f>
        <v>375</v>
      </c>
      <c r="N4006" s="2" t="str" cm="1">
        <f t="array" ref="N4006">INDEX('BD product'!A:D,M4006,2)</f>
        <v>Office Supplies</v>
      </c>
    </row>
    <row r="4007" spans="1:14" x14ac:dyDescent="0.3">
      <c r="A4007" s="3" t="s">
        <v>5944</v>
      </c>
      <c r="B4007" s="4">
        <v>42348</v>
      </c>
      <c r="C4007" s="12" t="str">
        <f t="shared" si="62"/>
        <v>2015/12</v>
      </c>
      <c r="D4007" s="4">
        <v>42354</v>
      </c>
      <c r="E4007" s="3" t="s">
        <v>21</v>
      </c>
      <c r="F4007" s="3" t="s">
        <v>5945</v>
      </c>
      <c r="G4007" s="3" t="s">
        <v>4438</v>
      </c>
      <c r="H4007" s="5">
        <v>178</v>
      </c>
      <c r="I4007" s="2">
        <v>1</v>
      </c>
      <c r="J4007" s="2">
        <v>0</v>
      </c>
      <c r="K4007" s="2">
        <v>0.49840000000000001</v>
      </c>
      <c r="L4007" s="18" t="str">
        <f>VLOOKUP(F4007,'BD customers'!$1:$1048576,2,FALSE)</f>
        <v>Khloe Miller</v>
      </c>
      <c r="M4007" s="2">
        <f>MATCH(orders[[#This Row],[Product ID]],'BD product'!A:A,0)</f>
        <v>1327</v>
      </c>
      <c r="N4007" s="2" t="str" cm="1">
        <f t="array" ref="N4007">INDEX('BD product'!A:D,M4007,2)</f>
        <v>Office Supplies</v>
      </c>
    </row>
    <row r="4008" spans="1:14" x14ac:dyDescent="0.3">
      <c r="A4008" s="3" t="s">
        <v>5944</v>
      </c>
      <c r="B4008" s="4">
        <v>42348</v>
      </c>
      <c r="C4008" s="12" t="str">
        <f t="shared" si="62"/>
        <v>2015/12</v>
      </c>
      <c r="D4008" s="4">
        <v>42354</v>
      </c>
      <c r="E4008" s="3" t="s">
        <v>21</v>
      </c>
      <c r="F4008" s="3" t="s">
        <v>5945</v>
      </c>
      <c r="G4008" s="3" t="s">
        <v>4944</v>
      </c>
      <c r="H4008" s="5">
        <v>2592</v>
      </c>
      <c r="I4008" s="2">
        <v>4</v>
      </c>
      <c r="J4008" s="2">
        <v>0</v>
      </c>
      <c r="K4008" s="2">
        <v>12.441599999999999</v>
      </c>
      <c r="L4008" s="18" t="str">
        <f>VLOOKUP(F4008,'BD customers'!$1:$1048576,2,FALSE)</f>
        <v>Khloe Miller</v>
      </c>
      <c r="M4008" s="2">
        <f>MATCH(orders[[#This Row],[Product ID]],'BD product'!A:A,0)</f>
        <v>1442</v>
      </c>
      <c r="N4008" s="2" t="str" cm="1">
        <f t="array" ref="N4008">INDEX('BD product'!A:D,M4008,2)</f>
        <v>Office Supplies</v>
      </c>
    </row>
    <row r="4009" spans="1:14" x14ac:dyDescent="0.3">
      <c r="A4009" s="3" t="s">
        <v>5944</v>
      </c>
      <c r="B4009" s="4">
        <v>42348</v>
      </c>
      <c r="C4009" s="12" t="str">
        <f t="shared" si="62"/>
        <v>2015/12</v>
      </c>
      <c r="D4009" s="4">
        <v>42354</v>
      </c>
      <c r="E4009" s="3" t="s">
        <v>21</v>
      </c>
      <c r="F4009" s="3" t="s">
        <v>5945</v>
      </c>
      <c r="G4009" s="3" t="s">
        <v>5946</v>
      </c>
      <c r="H4009" s="5">
        <v>10194</v>
      </c>
      <c r="I4009" s="2">
        <v>6</v>
      </c>
      <c r="J4009" s="2">
        <v>0</v>
      </c>
      <c r="K4009" s="2">
        <v>21.407399999999999</v>
      </c>
      <c r="L4009" s="18" t="str">
        <f>VLOOKUP(F4009,'BD customers'!$1:$1048576,2,FALSE)</f>
        <v>Khloe Miller</v>
      </c>
      <c r="M4009" s="2">
        <f>MATCH(orders[[#This Row],[Product ID]],'BD product'!A:A,0)</f>
        <v>1619</v>
      </c>
      <c r="N4009" s="2" t="str" cm="1">
        <f t="array" ref="N4009">INDEX('BD product'!A:D,M4009,2)</f>
        <v>Technology</v>
      </c>
    </row>
    <row r="4010" spans="1:14" x14ac:dyDescent="0.3">
      <c r="A4010" s="3" t="s">
        <v>5948</v>
      </c>
      <c r="B4010" s="4">
        <v>42356</v>
      </c>
      <c r="C4010" s="12" t="str">
        <f t="shared" si="62"/>
        <v>2015/12</v>
      </c>
      <c r="D4010" s="4">
        <v>42360</v>
      </c>
      <c r="E4010" s="3" t="s">
        <v>21</v>
      </c>
      <c r="F4010" s="3" t="s">
        <v>207</v>
      </c>
      <c r="G4010" s="3" t="s">
        <v>3408</v>
      </c>
      <c r="H4010" s="5">
        <v>6848</v>
      </c>
      <c r="I4010" s="2">
        <v>2</v>
      </c>
      <c r="J4010" s="2">
        <v>2</v>
      </c>
      <c r="K4010" s="2">
        <v>0.59919999999999995</v>
      </c>
      <c r="L4010" s="18" t="str">
        <f>VLOOKUP(F4010,'BD customers'!$1:$1048576,2,FALSE)</f>
        <v>Michael Kennedy</v>
      </c>
      <c r="M4010" s="2">
        <f>MATCH(orders[[#This Row],[Product ID]],'BD product'!A:A,0)</f>
        <v>1007</v>
      </c>
      <c r="N4010" s="2" t="str" cm="1">
        <f t="array" ref="N4010">INDEX('BD product'!A:D,M4010,2)</f>
        <v>Office Supplies</v>
      </c>
    </row>
    <row r="4011" spans="1:14" x14ac:dyDescent="0.3">
      <c r="A4011" s="3" t="s">
        <v>5949</v>
      </c>
      <c r="B4011" s="4">
        <v>42736</v>
      </c>
      <c r="C4011" s="12" t="str">
        <f t="shared" si="62"/>
        <v>2017/01</v>
      </c>
      <c r="D4011" s="4">
        <v>42740</v>
      </c>
      <c r="E4011" s="3" t="s">
        <v>21</v>
      </c>
      <c r="F4011" s="3" t="s">
        <v>65</v>
      </c>
      <c r="G4011" s="3" t="s">
        <v>5950</v>
      </c>
      <c r="H4011" s="5">
        <v>47443</v>
      </c>
      <c r="I4011" s="2">
        <v>11</v>
      </c>
      <c r="J4011" s="2">
        <v>0</v>
      </c>
      <c r="K4011" s="2">
        <v>199.26060000000001</v>
      </c>
      <c r="L4011" s="18" t="str">
        <f>VLOOKUP(F4011,'BD customers'!$1:$1048576,2,FALSE)</f>
        <v>Steven Cartwright</v>
      </c>
      <c r="M4011" s="2">
        <f>MATCH(orders[[#This Row],[Product ID]],'BD product'!A:A,0)</f>
        <v>1620</v>
      </c>
      <c r="N4011" s="2" t="str" cm="1">
        <f t="array" ref="N4011">INDEX('BD product'!A:D,M4011,2)</f>
        <v>Furniture</v>
      </c>
    </row>
    <row r="4012" spans="1:14" x14ac:dyDescent="0.3">
      <c r="A4012" s="3" t="s">
        <v>5952</v>
      </c>
      <c r="B4012" s="4">
        <v>43060</v>
      </c>
      <c r="C4012" s="12" t="str">
        <f t="shared" si="62"/>
        <v>2017/11</v>
      </c>
      <c r="D4012" s="4">
        <v>43063</v>
      </c>
      <c r="E4012" s="3" t="s">
        <v>64</v>
      </c>
      <c r="F4012" s="3" t="s">
        <v>5326</v>
      </c>
      <c r="G4012" s="3" t="s">
        <v>2053</v>
      </c>
      <c r="H4012" s="5">
        <v>8448</v>
      </c>
      <c r="I4012" s="2">
        <v>2</v>
      </c>
      <c r="J4012" s="2">
        <v>2</v>
      </c>
      <c r="K4012" s="2">
        <v>2.64E-2</v>
      </c>
      <c r="L4012" s="18" t="str">
        <f>VLOOKUP(F4012,'BD customers'!$1:$1048576,2,FALSE)</f>
        <v>Cindy Chapman</v>
      </c>
      <c r="M4012" s="2">
        <f>MATCH(orders[[#This Row],[Product ID]],'BD product'!A:A,0)</f>
        <v>525</v>
      </c>
      <c r="N4012" s="2" t="str" cm="1">
        <f t="array" ref="N4012">INDEX('BD product'!A:D,M4012,2)</f>
        <v>Office Supplies</v>
      </c>
    </row>
    <row r="4013" spans="1:14" x14ac:dyDescent="0.3">
      <c r="A4013" s="3" t="s">
        <v>5952</v>
      </c>
      <c r="B4013" s="4">
        <v>43060</v>
      </c>
      <c r="C4013" s="12" t="str">
        <f t="shared" si="62"/>
        <v>2017/11</v>
      </c>
      <c r="D4013" s="4">
        <v>43063</v>
      </c>
      <c r="E4013" s="3" t="s">
        <v>64</v>
      </c>
      <c r="F4013" s="3" t="s">
        <v>5326</v>
      </c>
      <c r="G4013" s="3" t="s">
        <v>2208</v>
      </c>
      <c r="H4013" s="5">
        <v>39296</v>
      </c>
      <c r="I4013" s="2">
        <v>4</v>
      </c>
      <c r="J4013" s="2">
        <v>2</v>
      </c>
      <c r="K4013" s="2">
        <v>3.9296000000000002</v>
      </c>
      <c r="L4013" s="18" t="str">
        <f>VLOOKUP(F4013,'BD customers'!$1:$1048576,2,FALSE)</f>
        <v>Cindy Chapman</v>
      </c>
      <c r="M4013" s="2">
        <f>MATCH(orders[[#This Row],[Product ID]],'BD product'!A:A,0)</f>
        <v>578</v>
      </c>
      <c r="N4013" s="2" t="str" cm="1">
        <f t="array" ref="N4013">INDEX('BD product'!A:D,M4013,2)</f>
        <v>Office Supplies</v>
      </c>
    </row>
    <row r="4014" spans="1:14" x14ac:dyDescent="0.3">
      <c r="A4014" s="3" t="s">
        <v>5953</v>
      </c>
      <c r="B4014" s="4">
        <v>42360</v>
      </c>
      <c r="C4014" s="12" t="str">
        <f t="shared" si="62"/>
        <v>2015/12</v>
      </c>
      <c r="D4014" s="4">
        <v>42365</v>
      </c>
      <c r="E4014" s="3" t="s">
        <v>21</v>
      </c>
      <c r="F4014" s="3" t="s">
        <v>3168</v>
      </c>
      <c r="G4014" s="3" t="s">
        <v>2837</v>
      </c>
      <c r="H4014" s="5">
        <v>1712</v>
      </c>
      <c r="I4014" s="2">
        <v>4</v>
      </c>
      <c r="J4014" s="2">
        <v>0</v>
      </c>
      <c r="K4014" s="2">
        <v>4.9648000000000003</v>
      </c>
      <c r="L4014" s="18" t="str">
        <f>VLOOKUP(F4014,'BD customers'!$1:$1048576,2,FALSE)</f>
        <v>Beth Thompson</v>
      </c>
      <c r="M4014" s="2">
        <f>MATCH(orders[[#This Row],[Product ID]],'BD product'!A:A,0)</f>
        <v>788</v>
      </c>
      <c r="N4014" s="2" t="str" cm="1">
        <f t="array" ref="N4014">INDEX('BD product'!A:D,M4014,2)</f>
        <v>Office Supplies</v>
      </c>
    </row>
    <row r="4015" spans="1:14" x14ac:dyDescent="0.3">
      <c r="A4015" s="3" t="s">
        <v>5954</v>
      </c>
      <c r="B4015" s="4">
        <v>42239</v>
      </c>
      <c r="C4015" s="12" t="str">
        <f t="shared" si="62"/>
        <v>2015/08</v>
      </c>
      <c r="D4015" s="4">
        <v>42244</v>
      </c>
      <c r="E4015" s="3" t="s">
        <v>21</v>
      </c>
      <c r="F4015" s="3" t="s">
        <v>4834</v>
      </c>
      <c r="G4015" s="3" t="s">
        <v>3659</v>
      </c>
      <c r="H4015" s="5">
        <v>54294</v>
      </c>
      <c r="I4015" s="2">
        <v>3</v>
      </c>
      <c r="J4015" s="2">
        <v>0</v>
      </c>
      <c r="K4015" s="2">
        <v>152.0232</v>
      </c>
      <c r="L4015" s="18" t="str">
        <f>VLOOKUP(F4015,'BD customers'!$1:$1048576,2,FALSE)</f>
        <v>Fred Harton</v>
      </c>
      <c r="M4015" s="2">
        <f>MATCH(orders[[#This Row],[Product ID]],'BD product'!A:A,0)</f>
        <v>1109</v>
      </c>
      <c r="N4015" s="2" t="str" cm="1">
        <f t="array" ref="N4015">INDEX('BD product'!A:D,M4015,2)</f>
        <v>Office Supplies</v>
      </c>
    </row>
    <row r="4016" spans="1:14" x14ac:dyDescent="0.3">
      <c r="A4016" s="3" t="s">
        <v>5954</v>
      </c>
      <c r="B4016" s="4">
        <v>42239</v>
      </c>
      <c r="C4016" s="12" t="str">
        <f t="shared" si="62"/>
        <v>2015/08</v>
      </c>
      <c r="D4016" s="4">
        <v>42244</v>
      </c>
      <c r="E4016" s="3" t="s">
        <v>21</v>
      </c>
      <c r="F4016" s="3" t="s">
        <v>4834</v>
      </c>
      <c r="G4016" s="3" t="s">
        <v>3877</v>
      </c>
      <c r="H4016" s="5">
        <v>864</v>
      </c>
      <c r="I4016" s="2">
        <v>3</v>
      </c>
      <c r="J4016" s="2">
        <v>0</v>
      </c>
      <c r="K4016" s="2">
        <v>4.2336</v>
      </c>
      <c r="L4016" s="18" t="str">
        <f>VLOOKUP(F4016,'BD customers'!$1:$1048576,2,FALSE)</f>
        <v>Fred Harton</v>
      </c>
      <c r="M4016" s="2">
        <f>MATCH(orders[[#This Row],[Product ID]],'BD product'!A:A,0)</f>
        <v>1188</v>
      </c>
      <c r="N4016" s="2" t="str" cm="1">
        <f t="array" ref="N4016">INDEX('BD product'!A:D,M4016,2)</f>
        <v>Office Supplies</v>
      </c>
    </row>
    <row r="4017" spans="1:14" x14ac:dyDescent="0.3">
      <c r="A4017" s="3" t="s">
        <v>5954</v>
      </c>
      <c r="B4017" s="4">
        <v>42239</v>
      </c>
      <c r="C4017" s="12" t="str">
        <f t="shared" si="62"/>
        <v>2015/08</v>
      </c>
      <c r="D4017" s="4">
        <v>42244</v>
      </c>
      <c r="E4017" s="3" t="s">
        <v>21</v>
      </c>
      <c r="F4017" s="3" t="s">
        <v>4834</v>
      </c>
      <c r="G4017" s="3" t="s">
        <v>4801</v>
      </c>
      <c r="H4017" s="5">
        <v>1938</v>
      </c>
      <c r="I4017" s="2">
        <v>5</v>
      </c>
      <c r="J4017" s="2">
        <v>0</v>
      </c>
      <c r="K4017" s="2">
        <v>9.4962</v>
      </c>
      <c r="L4017" s="18" t="str">
        <f>VLOOKUP(F4017,'BD customers'!$1:$1048576,2,FALSE)</f>
        <v>Fred Harton</v>
      </c>
      <c r="M4017" s="2">
        <f>MATCH(orders[[#This Row],[Product ID]],'BD product'!A:A,0)</f>
        <v>1415</v>
      </c>
      <c r="N4017" s="2" t="str" cm="1">
        <f t="array" ref="N4017">INDEX('BD product'!A:D,M4017,2)</f>
        <v>Office Supplies</v>
      </c>
    </row>
    <row r="4018" spans="1:14" x14ac:dyDescent="0.3">
      <c r="A4018" s="3" t="s">
        <v>5954</v>
      </c>
      <c r="B4018" s="4">
        <v>42239</v>
      </c>
      <c r="C4018" s="12" t="str">
        <f t="shared" si="62"/>
        <v>2015/08</v>
      </c>
      <c r="D4018" s="4">
        <v>42244</v>
      </c>
      <c r="E4018" s="3" t="s">
        <v>21</v>
      </c>
      <c r="F4018" s="3" t="s">
        <v>4834</v>
      </c>
      <c r="G4018" s="3" t="s">
        <v>3681</v>
      </c>
      <c r="H4018" s="5">
        <v>214</v>
      </c>
      <c r="I4018" s="2">
        <v>5</v>
      </c>
      <c r="J4018" s="2">
        <v>0</v>
      </c>
      <c r="K4018" s="2">
        <v>9.6299999999999997E-2</v>
      </c>
      <c r="L4018" s="18" t="str">
        <f>VLOOKUP(F4018,'BD customers'!$1:$1048576,2,FALSE)</f>
        <v>Fred Harton</v>
      </c>
      <c r="M4018" s="2">
        <f>MATCH(orders[[#This Row],[Product ID]],'BD product'!A:A,0)</f>
        <v>1119</v>
      </c>
      <c r="N4018" s="2" t="str" cm="1">
        <f t="array" ref="N4018">INDEX('BD product'!A:D,M4018,2)</f>
        <v>Office Supplies</v>
      </c>
    </row>
    <row r="4019" spans="1:14" x14ac:dyDescent="0.3">
      <c r="A4019" s="3" t="s">
        <v>5954</v>
      </c>
      <c r="B4019" s="4">
        <v>42239</v>
      </c>
      <c r="C4019" s="12" t="str">
        <f t="shared" si="62"/>
        <v>2015/08</v>
      </c>
      <c r="D4019" s="4">
        <v>42244</v>
      </c>
      <c r="E4019" s="3" t="s">
        <v>21</v>
      </c>
      <c r="F4019" s="3" t="s">
        <v>4834</v>
      </c>
      <c r="G4019" s="3" t="s">
        <v>5955</v>
      </c>
      <c r="H4019" s="5">
        <v>9788</v>
      </c>
      <c r="I4019" s="2">
        <v>2</v>
      </c>
      <c r="J4019" s="2">
        <v>0</v>
      </c>
      <c r="K4019" s="2">
        <v>0.4894</v>
      </c>
      <c r="L4019" s="18" t="str">
        <f>VLOOKUP(F4019,'BD customers'!$1:$1048576,2,FALSE)</f>
        <v>Fred Harton</v>
      </c>
      <c r="M4019" s="2">
        <f>MATCH(orders[[#This Row],[Product ID]],'BD product'!A:A,0)</f>
        <v>1621</v>
      </c>
      <c r="N4019" s="2" t="str" cm="1">
        <f t="array" ref="N4019">INDEX('BD product'!A:D,M4019,2)</f>
        <v>Office Supplies</v>
      </c>
    </row>
    <row r="4020" spans="1:14" x14ac:dyDescent="0.3">
      <c r="A4020" s="3" t="s">
        <v>5954</v>
      </c>
      <c r="B4020" s="4">
        <v>42239</v>
      </c>
      <c r="C4020" s="12" t="str">
        <f t="shared" si="62"/>
        <v>2015/08</v>
      </c>
      <c r="D4020" s="4">
        <v>42244</v>
      </c>
      <c r="E4020" s="3" t="s">
        <v>21</v>
      </c>
      <c r="F4020" s="3" t="s">
        <v>4834</v>
      </c>
      <c r="G4020" s="3" t="s">
        <v>3708</v>
      </c>
      <c r="H4020" s="5">
        <v>25191</v>
      </c>
      <c r="I4020" s="2">
        <v>9</v>
      </c>
      <c r="J4020" s="2">
        <v>0</v>
      </c>
      <c r="K4020" s="2">
        <v>47.862900000000003</v>
      </c>
      <c r="L4020" s="18" t="str">
        <f>VLOOKUP(F4020,'BD customers'!$1:$1048576,2,FALSE)</f>
        <v>Fred Harton</v>
      </c>
      <c r="M4020" s="2">
        <f>MATCH(orders[[#This Row],[Product ID]],'BD product'!A:A,0)</f>
        <v>1132</v>
      </c>
      <c r="N4020" s="2" t="str" cm="1">
        <f t="array" ref="N4020">INDEX('BD product'!A:D,M4020,2)</f>
        <v>Technology</v>
      </c>
    </row>
    <row r="4021" spans="1:14" x14ac:dyDescent="0.3">
      <c r="A4021" s="3" t="s">
        <v>5954</v>
      </c>
      <c r="B4021" s="4">
        <v>42239</v>
      </c>
      <c r="C4021" s="12" t="str">
        <f t="shared" si="62"/>
        <v>2015/08</v>
      </c>
      <c r="D4021" s="4">
        <v>42244</v>
      </c>
      <c r="E4021" s="3" t="s">
        <v>21</v>
      </c>
      <c r="F4021" s="3" t="s">
        <v>4834</v>
      </c>
      <c r="G4021" s="3" t="s">
        <v>130</v>
      </c>
      <c r="H4021" s="5">
        <v>2586</v>
      </c>
      <c r="I4021" s="2">
        <v>3</v>
      </c>
      <c r="J4021" s="2">
        <v>0</v>
      </c>
      <c r="K4021" s="2">
        <v>6.7236000000000002</v>
      </c>
      <c r="L4021" s="18" t="str">
        <f>VLOOKUP(F4021,'BD customers'!$1:$1048576,2,FALSE)</f>
        <v>Fred Harton</v>
      </c>
      <c r="M4021" s="2">
        <f>MATCH(orders[[#This Row],[Product ID]],'BD product'!A:A,0)</f>
        <v>24</v>
      </c>
      <c r="N4021" s="2" t="str" cm="1">
        <f t="array" ref="N4021">INDEX('BD product'!A:D,M4021,2)</f>
        <v>Office Supplies</v>
      </c>
    </row>
    <row r="4022" spans="1:14" x14ac:dyDescent="0.3">
      <c r="A4022" s="3" t="s">
        <v>5957</v>
      </c>
      <c r="B4022" s="4">
        <v>41812</v>
      </c>
      <c r="C4022" s="12" t="str">
        <f t="shared" si="62"/>
        <v>2014/06</v>
      </c>
      <c r="D4022" s="4">
        <v>41817</v>
      </c>
      <c r="E4022" s="3" t="s">
        <v>21</v>
      </c>
      <c r="F4022" s="3" t="s">
        <v>5958</v>
      </c>
      <c r="G4022" s="3" t="s">
        <v>779</v>
      </c>
      <c r="H4022" s="5">
        <v>170058</v>
      </c>
      <c r="I4022" s="2">
        <v>3</v>
      </c>
      <c r="J4022" s="2">
        <v>3</v>
      </c>
      <c r="K4022" s="2">
        <v>-4.8587999999999996</v>
      </c>
      <c r="L4022" s="18" t="str">
        <f>VLOOKUP(F4022,'BD customers'!$1:$1048576,2,FALSE)</f>
        <v>Anna Andreadi</v>
      </c>
      <c r="M4022" s="2">
        <f>MATCH(orders[[#This Row],[Product ID]],'BD product'!A:A,0)</f>
        <v>169</v>
      </c>
      <c r="N4022" s="2" t="str" cm="1">
        <f t="array" ref="N4022">INDEX('BD product'!A:D,M4022,2)</f>
        <v>Furniture</v>
      </c>
    </row>
    <row r="4023" spans="1:14" x14ac:dyDescent="0.3">
      <c r="A4023" s="3" t="s">
        <v>5957</v>
      </c>
      <c r="B4023" s="4">
        <v>41812</v>
      </c>
      <c r="C4023" s="12" t="str">
        <f t="shared" si="62"/>
        <v>2014/06</v>
      </c>
      <c r="D4023" s="4">
        <v>41817</v>
      </c>
      <c r="E4023" s="3" t="s">
        <v>21</v>
      </c>
      <c r="F4023" s="3" t="s">
        <v>5958</v>
      </c>
      <c r="G4023" s="3" t="s">
        <v>218</v>
      </c>
      <c r="H4023" s="5">
        <v>82782</v>
      </c>
      <c r="I4023" s="2">
        <v>3</v>
      </c>
      <c r="J4023" s="2">
        <v>4</v>
      </c>
      <c r="K4023" s="2">
        <v>-15.1767</v>
      </c>
      <c r="L4023" s="18" t="str">
        <f>VLOOKUP(F4023,'BD customers'!$1:$1048576,2,FALSE)</f>
        <v>Anna Andreadi</v>
      </c>
      <c r="M4023" s="2">
        <f>MATCH(orders[[#This Row],[Product ID]],'BD product'!A:A,0)</f>
        <v>42</v>
      </c>
      <c r="N4023" s="2" t="str" cm="1">
        <f t="array" ref="N4023">INDEX('BD product'!A:D,M4023,2)</f>
        <v>Technology</v>
      </c>
    </row>
    <row r="4024" spans="1:14" x14ac:dyDescent="0.3">
      <c r="A4024" s="3" t="s">
        <v>5957</v>
      </c>
      <c r="B4024" s="4">
        <v>41812</v>
      </c>
      <c r="C4024" s="12" t="str">
        <f t="shared" si="62"/>
        <v>2014/06</v>
      </c>
      <c r="D4024" s="4">
        <v>41817</v>
      </c>
      <c r="E4024" s="3" t="s">
        <v>21</v>
      </c>
      <c r="F4024" s="3" t="s">
        <v>5958</v>
      </c>
      <c r="G4024" s="3" t="s">
        <v>17</v>
      </c>
      <c r="H4024" s="5">
        <v>85393</v>
      </c>
      <c r="I4024" s="2">
        <v>5</v>
      </c>
      <c r="J4024" s="2">
        <v>3</v>
      </c>
      <c r="K4024" s="2">
        <v>0</v>
      </c>
      <c r="L4024" s="18" t="str">
        <f>VLOOKUP(F4024,'BD customers'!$1:$1048576,2,FALSE)</f>
        <v>Anna Andreadi</v>
      </c>
      <c r="M4024" s="2">
        <f>MATCH(orders[[#This Row],[Product ID]],'BD product'!A:A,0)</f>
        <v>3</v>
      </c>
      <c r="N4024" s="2" t="str" cm="1">
        <f t="array" ref="N4024">INDEX('BD product'!A:D,M4024,2)</f>
        <v>Furniture</v>
      </c>
    </row>
    <row r="4025" spans="1:14" x14ac:dyDescent="0.3">
      <c r="A4025" s="3" t="s">
        <v>5959</v>
      </c>
      <c r="B4025" s="4">
        <v>43035</v>
      </c>
      <c r="C4025" s="12" t="str">
        <f t="shared" si="62"/>
        <v>2017/10</v>
      </c>
      <c r="D4025" s="4">
        <v>43036</v>
      </c>
      <c r="E4025" s="3" t="s">
        <v>64</v>
      </c>
      <c r="F4025" s="3" t="s">
        <v>5487</v>
      </c>
      <c r="G4025" s="3" t="s">
        <v>3989</v>
      </c>
      <c r="H4025" s="5">
        <v>556665</v>
      </c>
      <c r="I4025" s="2">
        <v>5</v>
      </c>
      <c r="J4025" s="2">
        <v>15</v>
      </c>
      <c r="K4025" s="2">
        <v>0.65490000000000004</v>
      </c>
      <c r="L4025" s="18" t="str">
        <f>VLOOKUP(F4025,'BD customers'!$1:$1048576,2,FALSE)</f>
        <v>Jack O'Briant</v>
      </c>
      <c r="M4025" s="2">
        <f>MATCH(orders[[#This Row],[Product ID]],'BD product'!A:A,0)</f>
        <v>1221</v>
      </c>
      <c r="N4025" s="2" t="str" cm="1">
        <f t="array" ref="N4025">INDEX('BD product'!A:D,M4025,2)</f>
        <v>Furniture</v>
      </c>
    </row>
    <row r="4026" spans="1:14" x14ac:dyDescent="0.3">
      <c r="A4026" s="3" t="s">
        <v>5959</v>
      </c>
      <c r="B4026" s="4">
        <v>43035</v>
      </c>
      <c r="C4026" s="12" t="str">
        <f t="shared" si="62"/>
        <v>2017/10</v>
      </c>
      <c r="D4026" s="4">
        <v>43036</v>
      </c>
      <c r="E4026" s="3" t="s">
        <v>64</v>
      </c>
      <c r="F4026" s="3" t="s">
        <v>5487</v>
      </c>
      <c r="G4026" s="3" t="s">
        <v>5960</v>
      </c>
      <c r="H4026" s="5">
        <v>9584</v>
      </c>
      <c r="I4026" s="2">
        <v>4</v>
      </c>
      <c r="J4026" s="2">
        <v>2</v>
      </c>
      <c r="K4026" s="2">
        <v>3.4742000000000002</v>
      </c>
      <c r="L4026" s="18" t="str">
        <f>VLOOKUP(F4026,'BD customers'!$1:$1048576,2,FALSE)</f>
        <v>Jack O'Briant</v>
      </c>
      <c r="M4026" s="2">
        <f>MATCH(orders[[#This Row],[Product ID]],'BD product'!A:A,0)</f>
        <v>1622</v>
      </c>
      <c r="N4026" s="2" t="str" cm="1">
        <f t="array" ref="N4026">INDEX('BD product'!A:D,M4026,2)</f>
        <v>Technology</v>
      </c>
    </row>
    <row r="4027" spans="1:14" x14ac:dyDescent="0.3">
      <c r="A4027" s="3" t="s">
        <v>5962</v>
      </c>
      <c r="B4027" s="4">
        <v>42958</v>
      </c>
      <c r="C4027" s="12" t="str">
        <f t="shared" si="62"/>
        <v>2017/08</v>
      </c>
      <c r="D4027" s="4">
        <v>42960</v>
      </c>
      <c r="E4027" s="3" t="s">
        <v>64</v>
      </c>
      <c r="F4027" s="3" t="s">
        <v>171</v>
      </c>
      <c r="G4027" s="3" t="s">
        <v>4281</v>
      </c>
      <c r="H4027" s="5">
        <v>29664</v>
      </c>
      <c r="I4027" s="2">
        <v>4</v>
      </c>
      <c r="J4027" s="2">
        <v>2</v>
      </c>
      <c r="K4027" s="2">
        <v>10.0116</v>
      </c>
      <c r="L4027" s="18" t="str">
        <f>VLOOKUP(F4027,'BD customers'!$1:$1048576,2,FALSE)</f>
        <v>Sylvia Foulston</v>
      </c>
      <c r="M4027" s="2">
        <f>MATCH(orders[[#This Row],[Product ID]],'BD product'!A:A,0)</f>
        <v>1288</v>
      </c>
      <c r="N4027" s="2" t="str" cm="1">
        <f t="array" ref="N4027">INDEX('BD product'!A:D,M4027,2)</f>
        <v>Office Supplies</v>
      </c>
    </row>
    <row r="4028" spans="1:14" x14ac:dyDescent="0.3">
      <c r="A4028" s="3" t="s">
        <v>5962</v>
      </c>
      <c r="B4028" s="4">
        <v>42958</v>
      </c>
      <c r="C4028" s="12" t="str">
        <f t="shared" si="62"/>
        <v>2017/08</v>
      </c>
      <c r="D4028" s="4">
        <v>42960</v>
      </c>
      <c r="E4028" s="3" t="s">
        <v>64</v>
      </c>
      <c r="F4028" s="3" t="s">
        <v>171</v>
      </c>
      <c r="G4028" s="3" t="s">
        <v>3924</v>
      </c>
      <c r="H4028" s="5">
        <v>9184</v>
      </c>
      <c r="I4028" s="2">
        <v>7</v>
      </c>
      <c r="J4028" s="2">
        <v>2</v>
      </c>
      <c r="K4028" s="2">
        <v>2.87E-2</v>
      </c>
      <c r="L4028" s="18" t="str">
        <f>VLOOKUP(F4028,'BD customers'!$1:$1048576,2,FALSE)</f>
        <v>Sylvia Foulston</v>
      </c>
      <c r="M4028" s="2">
        <f>MATCH(orders[[#This Row],[Product ID]],'BD product'!A:A,0)</f>
        <v>1201</v>
      </c>
      <c r="N4028" s="2" t="str" cm="1">
        <f t="array" ref="N4028">INDEX('BD product'!A:D,M4028,2)</f>
        <v>Office Supplies</v>
      </c>
    </row>
    <row r="4029" spans="1:14" x14ac:dyDescent="0.3">
      <c r="A4029" s="3" t="s">
        <v>5962</v>
      </c>
      <c r="B4029" s="4">
        <v>42958</v>
      </c>
      <c r="C4029" s="12" t="str">
        <f t="shared" si="62"/>
        <v>2017/08</v>
      </c>
      <c r="D4029" s="4">
        <v>42960</v>
      </c>
      <c r="E4029" s="3" t="s">
        <v>64</v>
      </c>
      <c r="F4029" s="3" t="s">
        <v>171</v>
      </c>
      <c r="G4029" s="3" t="s">
        <v>2474</v>
      </c>
      <c r="H4029" s="5">
        <v>153584</v>
      </c>
      <c r="I4029" s="2">
        <v>2</v>
      </c>
      <c r="J4029" s="2">
        <v>2</v>
      </c>
      <c r="K4029" s="2">
        <v>13.438599999999999</v>
      </c>
      <c r="L4029" s="18" t="str">
        <f>VLOOKUP(F4029,'BD customers'!$1:$1048576,2,FALSE)</f>
        <v>Sylvia Foulston</v>
      </c>
      <c r="M4029" s="2">
        <f>MATCH(orders[[#This Row],[Product ID]],'BD product'!A:A,0)</f>
        <v>666</v>
      </c>
      <c r="N4029" s="2" t="str" cm="1">
        <f t="array" ref="N4029">INDEX('BD product'!A:D,M4029,2)</f>
        <v>Technology</v>
      </c>
    </row>
    <row r="4030" spans="1:14" x14ac:dyDescent="0.3">
      <c r="A4030" s="3" t="s">
        <v>5962</v>
      </c>
      <c r="B4030" s="4">
        <v>42958</v>
      </c>
      <c r="C4030" s="12" t="str">
        <f t="shared" si="62"/>
        <v>2017/08</v>
      </c>
      <c r="D4030" s="4">
        <v>42960</v>
      </c>
      <c r="E4030" s="3" t="s">
        <v>64</v>
      </c>
      <c r="F4030" s="3" t="s">
        <v>171</v>
      </c>
      <c r="G4030" s="3" t="s">
        <v>4040</v>
      </c>
      <c r="H4030" s="5">
        <v>12864</v>
      </c>
      <c r="I4030" s="2">
        <v>8</v>
      </c>
      <c r="J4030" s="2">
        <v>8</v>
      </c>
      <c r="K4030" s="2">
        <v>-2.2511999999999999</v>
      </c>
      <c r="L4030" s="18" t="str">
        <f>VLOOKUP(F4030,'BD customers'!$1:$1048576,2,FALSE)</f>
        <v>Sylvia Foulston</v>
      </c>
      <c r="M4030" s="2">
        <f>MATCH(orders[[#This Row],[Product ID]],'BD product'!A:A,0)</f>
        <v>1234</v>
      </c>
      <c r="N4030" s="2" t="str" cm="1">
        <f t="array" ref="N4030">INDEX('BD product'!A:D,M4030,2)</f>
        <v>Office Supplies</v>
      </c>
    </row>
    <row r="4031" spans="1:14" x14ac:dyDescent="0.3">
      <c r="A4031" s="3" t="s">
        <v>5963</v>
      </c>
      <c r="B4031" s="4">
        <v>43093</v>
      </c>
      <c r="C4031" s="12" t="str">
        <f t="shared" si="62"/>
        <v>2017/12</v>
      </c>
      <c r="D4031" s="4">
        <v>43097</v>
      </c>
      <c r="E4031" s="3" t="s">
        <v>21</v>
      </c>
      <c r="F4031" s="3" t="s">
        <v>141</v>
      </c>
      <c r="G4031" s="3" t="s">
        <v>3292</v>
      </c>
      <c r="H4031" s="5">
        <v>47997</v>
      </c>
      <c r="I4031" s="2">
        <v>3</v>
      </c>
      <c r="J4031" s="2">
        <v>0</v>
      </c>
      <c r="K4031" s="2">
        <v>23.9985</v>
      </c>
      <c r="L4031" s="18" t="str">
        <f>VLOOKUP(F4031,'BD customers'!$1:$1048576,2,FALSE)</f>
        <v>Christine Sundaresam</v>
      </c>
      <c r="M4031" s="2">
        <f>MATCH(orders[[#This Row],[Product ID]],'BD product'!A:A,0)</f>
        <v>960</v>
      </c>
      <c r="N4031" s="2" t="str" cm="1">
        <f t="array" ref="N4031">INDEX('BD product'!A:D,M4031,2)</f>
        <v>Technology</v>
      </c>
    </row>
    <row r="4032" spans="1:14" x14ac:dyDescent="0.3">
      <c r="A4032" s="3" t="s">
        <v>5963</v>
      </c>
      <c r="B4032" s="4">
        <v>43093</v>
      </c>
      <c r="C4032" s="12" t="str">
        <f t="shared" si="62"/>
        <v>2017/12</v>
      </c>
      <c r="D4032" s="4">
        <v>43097</v>
      </c>
      <c r="E4032" s="3" t="s">
        <v>21</v>
      </c>
      <c r="F4032" s="3" t="s">
        <v>141</v>
      </c>
      <c r="G4032" s="3" t="s">
        <v>4497</v>
      </c>
      <c r="H4032" s="5">
        <v>23288</v>
      </c>
      <c r="I4032" s="2">
        <v>4</v>
      </c>
      <c r="J4032" s="2">
        <v>0</v>
      </c>
      <c r="K4032" s="2">
        <v>60.5488</v>
      </c>
      <c r="L4032" s="18" t="str">
        <f>VLOOKUP(F4032,'BD customers'!$1:$1048576,2,FALSE)</f>
        <v>Christine Sundaresam</v>
      </c>
      <c r="M4032" s="2">
        <f>MATCH(orders[[#This Row],[Product ID]],'BD product'!A:A,0)</f>
        <v>1342</v>
      </c>
      <c r="N4032" s="2" t="str" cm="1">
        <f t="array" ref="N4032">INDEX('BD product'!A:D,M4032,2)</f>
        <v>Furniture</v>
      </c>
    </row>
    <row r="4033" spans="1:14" x14ac:dyDescent="0.3">
      <c r="A4033" s="3" t="s">
        <v>5964</v>
      </c>
      <c r="B4033" s="4">
        <v>42639</v>
      </c>
      <c r="C4033" s="12" t="str">
        <f t="shared" si="62"/>
        <v>2016/09</v>
      </c>
      <c r="D4033" s="4">
        <v>42643</v>
      </c>
      <c r="E4033" s="3" t="s">
        <v>21</v>
      </c>
      <c r="F4033" s="3" t="s">
        <v>197</v>
      </c>
      <c r="G4033" s="3" t="s">
        <v>2414</v>
      </c>
      <c r="H4033" s="5">
        <v>23688</v>
      </c>
      <c r="I4033" s="2">
        <v>6</v>
      </c>
      <c r="J4033" s="2">
        <v>0</v>
      </c>
      <c r="K4033" s="2">
        <v>66.326400000000007</v>
      </c>
      <c r="L4033" s="18" t="str">
        <f>VLOOKUP(F4033,'BD customers'!$1:$1048576,2,FALSE)</f>
        <v>Steve Nguyen</v>
      </c>
      <c r="M4033" s="2">
        <f>MATCH(orders[[#This Row],[Product ID]],'BD product'!A:A,0)</f>
        <v>645</v>
      </c>
      <c r="N4033" s="2" t="str" cm="1">
        <f t="array" ref="N4033">INDEX('BD product'!A:D,M4033,2)</f>
        <v>Office Supplies</v>
      </c>
    </row>
    <row r="4034" spans="1:14" x14ac:dyDescent="0.3">
      <c r="A4034" s="3" t="s">
        <v>5964</v>
      </c>
      <c r="B4034" s="4">
        <v>42639</v>
      </c>
      <c r="C4034" s="12" t="str">
        <f t="shared" ref="C4034:C4097" si="63">TEXT(B4034,"aaaa/mm")</f>
        <v>2016/09</v>
      </c>
      <c r="D4034" s="4">
        <v>42643</v>
      </c>
      <c r="E4034" s="3" t="s">
        <v>21</v>
      </c>
      <c r="F4034" s="3" t="s">
        <v>197</v>
      </c>
      <c r="G4034" s="3" t="s">
        <v>501</v>
      </c>
      <c r="H4034" s="5">
        <v>299</v>
      </c>
      <c r="I4034" s="2">
        <v>5</v>
      </c>
      <c r="J4034" s="2">
        <v>0</v>
      </c>
      <c r="K4034" s="2">
        <v>1.4651000000000001</v>
      </c>
      <c r="L4034" s="18" t="str">
        <f>VLOOKUP(F4034,'BD customers'!$1:$1048576,2,FALSE)</f>
        <v>Steve Nguyen</v>
      </c>
      <c r="M4034" s="2">
        <f>MATCH(orders[[#This Row],[Product ID]],'BD product'!A:A,0)</f>
        <v>101</v>
      </c>
      <c r="N4034" s="2" t="str" cm="1">
        <f t="array" ref="N4034">INDEX('BD product'!A:D,M4034,2)</f>
        <v>Office Supplies</v>
      </c>
    </row>
    <row r="4035" spans="1:14" x14ac:dyDescent="0.3">
      <c r="A4035" s="3" t="s">
        <v>5964</v>
      </c>
      <c r="B4035" s="4">
        <v>42639</v>
      </c>
      <c r="C4035" s="12" t="str">
        <f t="shared" si="63"/>
        <v>2016/09</v>
      </c>
      <c r="D4035" s="4">
        <v>42643</v>
      </c>
      <c r="E4035" s="3" t="s">
        <v>21</v>
      </c>
      <c r="F4035" s="3" t="s">
        <v>197</v>
      </c>
      <c r="G4035" s="3" t="s">
        <v>3578</v>
      </c>
      <c r="H4035" s="5">
        <v>1000</v>
      </c>
      <c r="I4035" s="2">
        <v>4</v>
      </c>
      <c r="J4035" s="2">
        <v>0</v>
      </c>
      <c r="K4035" s="2">
        <v>2.1000000000000001E-2</v>
      </c>
      <c r="L4035" s="18" t="str">
        <f>VLOOKUP(F4035,'BD customers'!$1:$1048576,2,FALSE)</f>
        <v>Steve Nguyen</v>
      </c>
      <c r="M4035" s="2">
        <f>MATCH(orders[[#This Row],[Product ID]],'BD product'!A:A,0)</f>
        <v>1074</v>
      </c>
      <c r="N4035" s="2" t="str" cm="1">
        <f t="array" ref="N4035">INDEX('BD product'!A:D,M4035,2)</f>
        <v>Technology</v>
      </c>
    </row>
    <row r="4036" spans="1:14" x14ac:dyDescent="0.3">
      <c r="A4036" s="3" t="s">
        <v>5965</v>
      </c>
      <c r="B4036" s="4">
        <v>42716</v>
      </c>
      <c r="C4036" s="12" t="str">
        <f t="shared" si="63"/>
        <v>2016/12</v>
      </c>
      <c r="D4036" s="4">
        <v>42716</v>
      </c>
      <c r="E4036" s="3" t="s">
        <v>41</v>
      </c>
      <c r="F4036" s="3" t="s">
        <v>3480</v>
      </c>
      <c r="G4036" s="3" t="s">
        <v>1474</v>
      </c>
      <c r="H4036" s="5">
        <v>18693</v>
      </c>
      <c r="I4036" s="2">
        <v>3</v>
      </c>
      <c r="J4036" s="2">
        <v>7</v>
      </c>
      <c r="K4036" s="2">
        <v>-14.331300000000001</v>
      </c>
      <c r="L4036" s="18" t="str">
        <f>VLOOKUP(F4036,'BD customers'!$1:$1048576,2,FALSE)</f>
        <v>Jim Mitchum</v>
      </c>
      <c r="M4036" s="2">
        <f>MATCH(orders[[#This Row],[Product ID]],'BD product'!A:A,0)</f>
        <v>352</v>
      </c>
      <c r="N4036" s="2" t="str" cm="1">
        <f t="array" ref="N4036">INDEX('BD product'!A:D,M4036,2)</f>
        <v>Office Supplies</v>
      </c>
    </row>
    <row r="4037" spans="1:14" x14ac:dyDescent="0.3">
      <c r="A4037" s="3" t="s">
        <v>5965</v>
      </c>
      <c r="B4037" s="4">
        <v>42716</v>
      </c>
      <c r="C4037" s="12" t="str">
        <f t="shared" si="63"/>
        <v>2016/12</v>
      </c>
      <c r="D4037" s="4">
        <v>42716</v>
      </c>
      <c r="E4037" s="3" t="s">
        <v>41</v>
      </c>
      <c r="F4037" s="3" t="s">
        <v>3480</v>
      </c>
      <c r="G4037" s="3" t="s">
        <v>1735</v>
      </c>
      <c r="H4037" s="5">
        <v>383952</v>
      </c>
      <c r="I4037" s="2">
        <v>6</v>
      </c>
      <c r="J4037" s="2">
        <v>2</v>
      </c>
      <c r="K4037" s="2">
        <v>76.790400000000005</v>
      </c>
      <c r="L4037" s="18" t="str">
        <f>VLOOKUP(F4037,'BD customers'!$1:$1048576,2,FALSE)</f>
        <v>Jim Mitchum</v>
      </c>
      <c r="M4037" s="2">
        <f>MATCH(orders[[#This Row],[Product ID]],'BD product'!A:A,0)</f>
        <v>430</v>
      </c>
      <c r="N4037" s="2" t="str" cm="1">
        <f t="array" ref="N4037">INDEX('BD product'!A:D,M4037,2)</f>
        <v>Technology</v>
      </c>
    </row>
    <row r="4038" spans="1:14" x14ac:dyDescent="0.3">
      <c r="A4038" s="3" t="s">
        <v>5966</v>
      </c>
      <c r="B4038" s="4">
        <v>42366</v>
      </c>
      <c r="C4038" s="12" t="str">
        <f t="shared" si="63"/>
        <v>2015/12</v>
      </c>
      <c r="D4038" s="4">
        <v>42370</v>
      </c>
      <c r="E4038" s="3" t="s">
        <v>21</v>
      </c>
      <c r="F4038" s="3" t="s">
        <v>4834</v>
      </c>
      <c r="G4038" s="3" t="s">
        <v>3441</v>
      </c>
      <c r="H4038" s="5">
        <v>24816</v>
      </c>
      <c r="I4038" s="2">
        <v>2</v>
      </c>
      <c r="J4038" s="2">
        <v>2</v>
      </c>
      <c r="K4038" s="2">
        <v>0.15509999999999999</v>
      </c>
      <c r="L4038" s="18" t="str">
        <f>VLOOKUP(F4038,'BD customers'!$1:$1048576,2,FALSE)</f>
        <v>Fred Harton</v>
      </c>
      <c r="M4038" s="2">
        <f>MATCH(orders[[#This Row],[Product ID]],'BD product'!A:A,0)</f>
        <v>1020</v>
      </c>
      <c r="N4038" s="2" t="str" cm="1">
        <f t="array" ref="N4038">INDEX('BD product'!A:D,M4038,2)</f>
        <v>Office Supplies</v>
      </c>
    </row>
    <row r="4039" spans="1:14" x14ac:dyDescent="0.3">
      <c r="A4039" s="3" t="s">
        <v>5967</v>
      </c>
      <c r="B4039" s="4">
        <v>42002</v>
      </c>
      <c r="C4039" s="12" t="str">
        <f t="shared" si="63"/>
        <v>2014/12</v>
      </c>
      <c r="D4039" s="4">
        <v>42006</v>
      </c>
      <c r="E4039" s="3" t="s">
        <v>21</v>
      </c>
      <c r="F4039" s="3" t="s">
        <v>2345</v>
      </c>
      <c r="G4039" s="3" t="s">
        <v>5099</v>
      </c>
      <c r="H4039" s="5">
        <v>249</v>
      </c>
      <c r="I4039" s="2">
        <v>5</v>
      </c>
      <c r="J4039" s="2">
        <v>0</v>
      </c>
      <c r="K4039" s="2">
        <v>0.82169999999999999</v>
      </c>
      <c r="L4039" s="18" t="str">
        <f>VLOOKUP(F4039,'BD customers'!$1:$1048576,2,FALSE)</f>
        <v>Anthony Johnson</v>
      </c>
      <c r="M4039" s="2">
        <f>MATCH(orders[[#This Row],[Product ID]],'BD product'!A:A,0)</f>
        <v>1469</v>
      </c>
      <c r="N4039" s="2" t="str" cm="1">
        <f t="array" ref="N4039">INDEX('BD product'!A:D,M4039,2)</f>
        <v>Furniture</v>
      </c>
    </row>
    <row r="4040" spans="1:14" x14ac:dyDescent="0.3">
      <c r="A4040" s="3" t="s">
        <v>5967</v>
      </c>
      <c r="B4040" s="4">
        <v>42002</v>
      </c>
      <c r="C4040" s="12" t="str">
        <f t="shared" si="63"/>
        <v>2014/12</v>
      </c>
      <c r="D4040" s="4">
        <v>42006</v>
      </c>
      <c r="E4040" s="3" t="s">
        <v>21</v>
      </c>
      <c r="F4040" s="3" t="s">
        <v>2345</v>
      </c>
      <c r="G4040" s="3" t="s">
        <v>3775</v>
      </c>
      <c r="H4040" s="5">
        <v>2112</v>
      </c>
      <c r="I4040" s="2">
        <v>4</v>
      </c>
      <c r="J4040" s="2">
        <v>0</v>
      </c>
      <c r="K4040" s="2">
        <v>0.95040000000000002</v>
      </c>
      <c r="L4040" s="18" t="str">
        <f>VLOOKUP(F4040,'BD customers'!$1:$1048576,2,FALSE)</f>
        <v>Anthony Johnson</v>
      </c>
      <c r="M4040" s="2">
        <f>MATCH(orders[[#This Row],[Product ID]],'BD product'!A:A,0)</f>
        <v>1159</v>
      </c>
      <c r="N4040" s="2" t="str" cm="1">
        <f t="array" ref="N4040">INDEX('BD product'!A:D,M4040,2)</f>
        <v>Office Supplies</v>
      </c>
    </row>
    <row r="4041" spans="1:14" x14ac:dyDescent="0.3">
      <c r="A4041" s="3" t="s">
        <v>5967</v>
      </c>
      <c r="B4041" s="4">
        <v>42002</v>
      </c>
      <c r="C4041" s="12" t="str">
        <f t="shared" si="63"/>
        <v>2014/12</v>
      </c>
      <c r="D4041" s="4">
        <v>42006</v>
      </c>
      <c r="E4041" s="3" t="s">
        <v>21</v>
      </c>
      <c r="F4041" s="3" t="s">
        <v>2345</v>
      </c>
      <c r="G4041" s="3" t="s">
        <v>3292</v>
      </c>
      <c r="H4041" s="5">
        <v>767952</v>
      </c>
      <c r="I4041" s="2">
        <v>6</v>
      </c>
      <c r="J4041" s="2">
        <v>2</v>
      </c>
      <c r="K4041" s="2">
        <v>28.798200000000001</v>
      </c>
      <c r="L4041" s="18" t="str">
        <f>VLOOKUP(F4041,'BD customers'!$1:$1048576,2,FALSE)</f>
        <v>Anthony Johnson</v>
      </c>
      <c r="M4041" s="2">
        <f>MATCH(orders[[#This Row],[Product ID]],'BD product'!A:A,0)</f>
        <v>960</v>
      </c>
      <c r="N4041" s="2" t="str" cm="1">
        <f t="array" ref="N4041">INDEX('BD product'!A:D,M4041,2)</f>
        <v>Technology</v>
      </c>
    </row>
    <row r="4042" spans="1:14" x14ac:dyDescent="0.3">
      <c r="A4042" s="3" t="s">
        <v>5967</v>
      </c>
      <c r="B4042" s="4">
        <v>42002</v>
      </c>
      <c r="C4042" s="12" t="str">
        <f t="shared" si="63"/>
        <v>2014/12</v>
      </c>
      <c r="D4042" s="4">
        <v>42006</v>
      </c>
      <c r="E4042" s="3" t="s">
        <v>21</v>
      </c>
      <c r="F4042" s="3" t="s">
        <v>2345</v>
      </c>
      <c r="G4042" s="3" t="s">
        <v>2190</v>
      </c>
      <c r="H4042" s="5">
        <v>14352</v>
      </c>
      <c r="I4042" s="2">
        <v>3</v>
      </c>
      <c r="J4042" s="2">
        <v>2</v>
      </c>
      <c r="K4042" s="2">
        <v>4.6643999999999997</v>
      </c>
      <c r="L4042" s="18" t="str">
        <f>VLOOKUP(F4042,'BD customers'!$1:$1048576,2,FALSE)</f>
        <v>Anthony Johnson</v>
      </c>
      <c r="M4042" s="2">
        <f>MATCH(orders[[#This Row],[Product ID]],'BD product'!A:A,0)</f>
        <v>572</v>
      </c>
      <c r="N4042" s="2" t="str" cm="1">
        <f t="array" ref="N4042">INDEX('BD product'!A:D,M4042,2)</f>
        <v>Office Supplies</v>
      </c>
    </row>
    <row r="4043" spans="1:14" x14ac:dyDescent="0.3">
      <c r="A4043" s="3" t="s">
        <v>5967</v>
      </c>
      <c r="B4043" s="4">
        <v>42002</v>
      </c>
      <c r="C4043" s="12" t="str">
        <f t="shared" si="63"/>
        <v>2014/12</v>
      </c>
      <c r="D4043" s="4">
        <v>42006</v>
      </c>
      <c r="E4043" s="3" t="s">
        <v>21</v>
      </c>
      <c r="F4043" s="3" t="s">
        <v>2345</v>
      </c>
      <c r="G4043" s="3" t="s">
        <v>2029</v>
      </c>
      <c r="H4043" s="5">
        <v>191976</v>
      </c>
      <c r="I4043" s="2">
        <v>3</v>
      </c>
      <c r="J4043" s="2">
        <v>2</v>
      </c>
      <c r="K4043" s="2">
        <v>19.197600000000001</v>
      </c>
      <c r="L4043" s="18" t="str">
        <f>VLOOKUP(F4043,'BD customers'!$1:$1048576,2,FALSE)</f>
        <v>Anthony Johnson</v>
      </c>
      <c r="M4043" s="2">
        <f>MATCH(orders[[#This Row],[Product ID]],'BD product'!A:A,0)</f>
        <v>518</v>
      </c>
      <c r="N4043" s="2" t="str" cm="1">
        <f t="array" ref="N4043">INDEX('BD product'!A:D,M4043,2)</f>
        <v>Technology</v>
      </c>
    </row>
    <row r="4044" spans="1:14" x14ac:dyDescent="0.3">
      <c r="A4044" s="3" t="s">
        <v>5967</v>
      </c>
      <c r="B4044" s="4">
        <v>42002</v>
      </c>
      <c r="C4044" s="12" t="str">
        <f t="shared" si="63"/>
        <v>2014/12</v>
      </c>
      <c r="D4044" s="4">
        <v>42006</v>
      </c>
      <c r="E4044" s="3" t="s">
        <v>21</v>
      </c>
      <c r="F4044" s="3" t="s">
        <v>2345</v>
      </c>
      <c r="G4044" s="3" t="s">
        <v>3219</v>
      </c>
      <c r="H4044" s="5">
        <v>27477</v>
      </c>
      <c r="I4044" s="2">
        <v>9</v>
      </c>
      <c r="J4044" s="2">
        <v>0</v>
      </c>
      <c r="K4044" s="2">
        <v>126.3942</v>
      </c>
      <c r="L4044" s="18" t="str">
        <f>VLOOKUP(F4044,'BD customers'!$1:$1048576,2,FALSE)</f>
        <v>Anthony Johnson</v>
      </c>
      <c r="M4044" s="2">
        <f>MATCH(orders[[#This Row],[Product ID]],'BD product'!A:A,0)</f>
        <v>935</v>
      </c>
      <c r="N4044" s="2" t="str" cm="1">
        <f t="array" ref="N4044">INDEX('BD product'!A:D,M4044,2)</f>
        <v>Office Supplies</v>
      </c>
    </row>
    <row r="4045" spans="1:14" x14ac:dyDescent="0.3">
      <c r="A4045" s="3" t="s">
        <v>5967</v>
      </c>
      <c r="B4045" s="4">
        <v>42002</v>
      </c>
      <c r="C4045" s="12" t="str">
        <f t="shared" si="63"/>
        <v>2014/12</v>
      </c>
      <c r="D4045" s="4">
        <v>42006</v>
      </c>
      <c r="E4045" s="3" t="s">
        <v>21</v>
      </c>
      <c r="F4045" s="3" t="s">
        <v>2345</v>
      </c>
      <c r="G4045" s="3" t="s">
        <v>5428</v>
      </c>
      <c r="H4045" s="5">
        <v>7056</v>
      </c>
      <c r="I4045" s="2">
        <v>6</v>
      </c>
      <c r="J4045" s="2">
        <v>0</v>
      </c>
      <c r="K4045" s="2">
        <v>23.990400000000001</v>
      </c>
      <c r="L4045" s="18" t="str">
        <f>VLOOKUP(F4045,'BD customers'!$1:$1048576,2,FALSE)</f>
        <v>Anthony Johnson</v>
      </c>
      <c r="M4045" s="2">
        <f>MATCH(orders[[#This Row],[Product ID]],'BD product'!A:A,0)</f>
        <v>1532</v>
      </c>
      <c r="N4045" s="2" t="str" cm="1">
        <f t="array" ref="N4045">INDEX('BD product'!A:D,M4045,2)</f>
        <v>Furniture</v>
      </c>
    </row>
    <row r="4046" spans="1:14" x14ac:dyDescent="0.3">
      <c r="A4046" s="3" t="s">
        <v>5968</v>
      </c>
      <c r="B4046" s="4">
        <v>42180</v>
      </c>
      <c r="C4046" s="12" t="str">
        <f t="shared" si="63"/>
        <v>2015/06</v>
      </c>
      <c r="D4046" s="4">
        <v>42185</v>
      </c>
      <c r="E4046" s="3" t="s">
        <v>21</v>
      </c>
      <c r="F4046" s="3" t="s">
        <v>933</v>
      </c>
      <c r="G4046" s="3" t="s">
        <v>2023</v>
      </c>
      <c r="H4046" s="5">
        <v>20485</v>
      </c>
      <c r="I4046" s="2">
        <v>5</v>
      </c>
      <c r="J4046" s="2">
        <v>0</v>
      </c>
      <c r="K4046" s="2">
        <v>5.7358000000000002</v>
      </c>
      <c r="L4046" s="18" t="str">
        <f>VLOOKUP(F4046,'BD customers'!$1:$1048576,2,FALSE)</f>
        <v>Jill Fjeld</v>
      </c>
      <c r="M4046" s="2">
        <f>MATCH(orders[[#This Row],[Product ID]],'BD product'!A:A,0)</f>
        <v>516</v>
      </c>
      <c r="N4046" s="2" t="str" cm="1">
        <f t="array" ref="N4046">INDEX('BD product'!A:D,M4046,2)</f>
        <v>Furniture</v>
      </c>
    </row>
    <row r="4047" spans="1:14" x14ac:dyDescent="0.3">
      <c r="A4047" s="3" t="s">
        <v>5969</v>
      </c>
      <c r="B4047" s="4">
        <v>42096</v>
      </c>
      <c r="C4047" s="12" t="str">
        <f t="shared" si="63"/>
        <v>2015/04</v>
      </c>
      <c r="D4047" s="4">
        <v>42101</v>
      </c>
      <c r="E4047" s="3" t="s">
        <v>21</v>
      </c>
      <c r="F4047" s="3" t="s">
        <v>5240</v>
      </c>
      <c r="G4047" s="3" t="s">
        <v>2833</v>
      </c>
      <c r="H4047" s="5">
        <v>9156</v>
      </c>
      <c r="I4047" s="2">
        <v>3</v>
      </c>
      <c r="J4047" s="2">
        <v>8</v>
      </c>
      <c r="K4047" s="2">
        <v>-1.3734</v>
      </c>
      <c r="L4047" s="18" t="str">
        <f>VLOOKUP(F4047,'BD customers'!$1:$1048576,2,FALSE)</f>
        <v>Cari Sayre</v>
      </c>
      <c r="M4047" s="2">
        <f>MATCH(orders[[#This Row],[Product ID]],'BD product'!A:A,0)</f>
        <v>787</v>
      </c>
      <c r="N4047" s="2" t="str" cm="1">
        <f t="array" ref="N4047">INDEX('BD product'!A:D,M4047,2)</f>
        <v>Office Supplies</v>
      </c>
    </row>
    <row r="4048" spans="1:14" x14ac:dyDescent="0.3">
      <c r="A4048" s="3" t="s">
        <v>5970</v>
      </c>
      <c r="B4048" s="4">
        <v>43029</v>
      </c>
      <c r="C4048" s="12" t="str">
        <f t="shared" si="63"/>
        <v>2017/10</v>
      </c>
      <c r="D4048" s="4">
        <v>43033</v>
      </c>
      <c r="E4048" s="3" t="s">
        <v>21</v>
      </c>
      <c r="F4048" s="3" t="s">
        <v>5912</v>
      </c>
      <c r="G4048" s="3" t="s">
        <v>2900</v>
      </c>
      <c r="H4048" s="5">
        <v>23992</v>
      </c>
      <c r="I4048" s="2">
        <v>2</v>
      </c>
      <c r="J4048" s="2">
        <v>8</v>
      </c>
      <c r="K4048" s="2">
        <v>-62.379199999999997</v>
      </c>
      <c r="L4048" s="18" t="str">
        <f>VLOOKUP(F4048,'BD customers'!$1:$1048576,2,FALSE)</f>
        <v>Susan Pistek</v>
      </c>
      <c r="M4048" s="2">
        <f>MATCH(orders[[#This Row],[Product ID]],'BD product'!A:A,0)</f>
        <v>812</v>
      </c>
      <c r="N4048" s="2" t="str" cm="1">
        <f t="array" ref="N4048">INDEX('BD product'!A:D,M4048,2)</f>
        <v>Office Supplies</v>
      </c>
    </row>
    <row r="4049" spans="1:14" x14ac:dyDescent="0.3">
      <c r="A4049" s="3" t="s">
        <v>5971</v>
      </c>
      <c r="B4049" s="4">
        <v>42201</v>
      </c>
      <c r="C4049" s="12" t="str">
        <f t="shared" si="63"/>
        <v>2015/07</v>
      </c>
      <c r="D4049" s="4">
        <v>42204</v>
      </c>
      <c r="E4049" s="3" t="s">
        <v>64</v>
      </c>
      <c r="F4049" s="3" t="s">
        <v>5799</v>
      </c>
      <c r="G4049" s="3" t="s">
        <v>3349</v>
      </c>
      <c r="H4049" s="5">
        <v>8088</v>
      </c>
      <c r="I4049" s="2">
        <v>3</v>
      </c>
      <c r="J4049" s="2">
        <v>0</v>
      </c>
      <c r="K4049" s="2">
        <v>39.6312</v>
      </c>
      <c r="L4049" s="18" t="str">
        <f>VLOOKUP(F4049,'BD customers'!$1:$1048576,2,FALSE)</f>
        <v>Katrina Edelman</v>
      </c>
      <c r="M4049" s="2">
        <f>MATCH(orders[[#This Row],[Product ID]],'BD product'!A:A,0)</f>
        <v>984</v>
      </c>
      <c r="N4049" s="2" t="str" cm="1">
        <f t="array" ref="N4049">INDEX('BD product'!A:D,M4049,2)</f>
        <v>Office Supplies</v>
      </c>
    </row>
    <row r="4050" spans="1:14" x14ac:dyDescent="0.3">
      <c r="A4050" s="3" t="s">
        <v>5971</v>
      </c>
      <c r="B4050" s="4">
        <v>42201</v>
      </c>
      <c r="C4050" s="12" t="str">
        <f t="shared" si="63"/>
        <v>2015/07</v>
      </c>
      <c r="D4050" s="4">
        <v>42204</v>
      </c>
      <c r="E4050" s="3" t="s">
        <v>64</v>
      </c>
      <c r="F4050" s="3" t="s">
        <v>5799</v>
      </c>
      <c r="G4050" s="3" t="s">
        <v>3067</v>
      </c>
      <c r="H4050" s="5">
        <v>5999</v>
      </c>
      <c r="I4050" s="2">
        <v>10</v>
      </c>
      <c r="J4050" s="2">
        <v>0</v>
      </c>
      <c r="K4050" s="2">
        <v>19.1968</v>
      </c>
      <c r="L4050" s="18" t="str">
        <f>VLOOKUP(F4050,'BD customers'!$1:$1048576,2,FALSE)</f>
        <v>Katrina Edelman</v>
      </c>
      <c r="M4050" s="2">
        <f>MATCH(orders[[#This Row],[Product ID]],'BD product'!A:A,0)</f>
        <v>878</v>
      </c>
      <c r="N4050" s="2" t="str" cm="1">
        <f t="array" ref="N4050">INDEX('BD product'!A:D,M4050,2)</f>
        <v>Technology</v>
      </c>
    </row>
    <row r="4051" spans="1:14" x14ac:dyDescent="0.3">
      <c r="A4051" s="3" t="s">
        <v>5972</v>
      </c>
      <c r="B4051" s="4">
        <v>42910</v>
      </c>
      <c r="C4051" s="12" t="str">
        <f t="shared" si="63"/>
        <v>2017/06</v>
      </c>
      <c r="D4051" s="4">
        <v>42912</v>
      </c>
      <c r="E4051" s="3" t="s">
        <v>11</v>
      </c>
      <c r="F4051" s="3" t="s">
        <v>4864</v>
      </c>
      <c r="G4051" s="3" t="s">
        <v>2702</v>
      </c>
      <c r="H4051" s="5">
        <v>27669</v>
      </c>
      <c r="I4051" s="2">
        <v>3</v>
      </c>
      <c r="J4051" s="2">
        <v>0</v>
      </c>
      <c r="K4051" s="2">
        <v>49.804200000000002</v>
      </c>
      <c r="L4051" s="18" t="str">
        <f>VLOOKUP(F4051,'BD customers'!$1:$1048576,2,FALSE)</f>
        <v>George Ashbrook</v>
      </c>
      <c r="M4051" s="2">
        <f>MATCH(orders[[#This Row],[Product ID]],'BD product'!A:A,0)</f>
        <v>739</v>
      </c>
      <c r="N4051" s="2" t="str" cm="1">
        <f t="array" ref="N4051">INDEX('BD product'!A:D,M4051,2)</f>
        <v>Furniture</v>
      </c>
    </row>
    <row r="4052" spans="1:14" x14ac:dyDescent="0.3">
      <c r="A4052" s="3" t="s">
        <v>5972</v>
      </c>
      <c r="B4052" s="4">
        <v>42910</v>
      </c>
      <c r="C4052" s="12" t="str">
        <f t="shared" si="63"/>
        <v>2017/06</v>
      </c>
      <c r="D4052" s="4">
        <v>42912</v>
      </c>
      <c r="E4052" s="3" t="s">
        <v>11</v>
      </c>
      <c r="F4052" s="3" t="s">
        <v>4864</v>
      </c>
      <c r="G4052" s="3" t="s">
        <v>1166</v>
      </c>
      <c r="H4052" s="5">
        <v>172764</v>
      </c>
      <c r="I4052" s="2">
        <v>2</v>
      </c>
      <c r="J4052" s="2">
        <v>1</v>
      </c>
      <c r="K4052" s="2">
        <v>32.633200000000002</v>
      </c>
      <c r="L4052" s="18" t="str">
        <f>VLOOKUP(F4052,'BD customers'!$1:$1048576,2,FALSE)</f>
        <v>George Ashbrook</v>
      </c>
      <c r="M4052" s="2">
        <f>MATCH(orders[[#This Row],[Product ID]],'BD product'!A:A,0)</f>
        <v>270</v>
      </c>
      <c r="N4052" s="2" t="str" cm="1">
        <f t="array" ref="N4052">INDEX('BD product'!A:D,M4052,2)</f>
        <v>Furniture</v>
      </c>
    </row>
    <row r="4053" spans="1:14" x14ac:dyDescent="0.3">
      <c r="A4053" s="3" t="s">
        <v>5973</v>
      </c>
      <c r="B4053" s="4">
        <v>41911</v>
      </c>
      <c r="C4053" s="12" t="str">
        <f t="shared" si="63"/>
        <v>2014/09</v>
      </c>
      <c r="D4053" s="4">
        <v>41915</v>
      </c>
      <c r="E4053" s="3" t="s">
        <v>21</v>
      </c>
      <c r="F4053" s="3" t="s">
        <v>3148</v>
      </c>
      <c r="G4053" s="3" t="s">
        <v>4226</v>
      </c>
      <c r="H4053" s="5">
        <v>4224</v>
      </c>
      <c r="I4053" s="2">
        <v>3</v>
      </c>
      <c r="J4053" s="2">
        <v>2</v>
      </c>
      <c r="K4053" s="2">
        <v>1.4783999999999999</v>
      </c>
      <c r="L4053" s="18" t="str">
        <f>VLOOKUP(F4053,'BD customers'!$1:$1048576,2,FALSE)</f>
        <v>Suzanne McNair</v>
      </c>
      <c r="M4053" s="2">
        <f>MATCH(orders[[#This Row],[Product ID]],'BD product'!A:A,0)</f>
        <v>1275</v>
      </c>
      <c r="N4053" s="2" t="str" cm="1">
        <f t="array" ref="N4053">INDEX('BD product'!A:D,M4053,2)</f>
        <v>Office Supplies</v>
      </c>
    </row>
    <row r="4054" spans="1:14" x14ac:dyDescent="0.3">
      <c r="A4054" s="3" t="s">
        <v>5973</v>
      </c>
      <c r="B4054" s="4">
        <v>41911</v>
      </c>
      <c r="C4054" s="12" t="str">
        <f t="shared" si="63"/>
        <v>2014/09</v>
      </c>
      <c r="D4054" s="4">
        <v>41915</v>
      </c>
      <c r="E4054" s="3" t="s">
        <v>21</v>
      </c>
      <c r="F4054" s="3" t="s">
        <v>3148</v>
      </c>
      <c r="G4054" s="3" t="s">
        <v>3805</v>
      </c>
      <c r="H4054" s="5">
        <v>409272</v>
      </c>
      <c r="I4054" s="2">
        <v>2</v>
      </c>
      <c r="J4054" s="2">
        <v>4</v>
      </c>
      <c r="K4054" s="2">
        <v>-81.854399999999998</v>
      </c>
      <c r="L4054" s="18" t="str">
        <f>VLOOKUP(F4054,'BD customers'!$1:$1048576,2,FALSE)</f>
        <v>Suzanne McNair</v>
      </c>
      <c r="M4054" s="2">
        <f>MATCH(orders[[#This Row],[Product ID]],'BD product'!A:A,0)</f>
        <v>1170</v>
      </c>
      <c r="N4054" s="2" t="str" cm="1">
        <f t="array" ref="N4054">INDEX('BD product'!A:D,M4054,2)</f>
        <v>Furniture</v>
      </c>
    </row>
    <row r="4055" spans="1:14" x14ac:dyDescent="0.3">
      <c r="A4055" s="3" t="s">
        <v>5973</v>
      </c>
      <c r="B4055" s="4">
        <v>41911</v>
      </c>
      <c r="C4055" s="12" t="str">
        <f t="shared" si="63"/>
        <v>2014/09</v>
      </c>
      <c r="D4055" s="4">
        <v>41915</v>
      </c>
      <c r="E4055" s="3" t="s">
        <v>21</v>
      </c>
      <c r="F4055" s="3" t="s">
        <v>3148</v>
      </c>
      <c r="G4055" s="3" t="s">
        <v>5974</v>
      </c>
      <c r="H4055" s="5">
        <v>5544</v>
      </c>
      <c r="I4055" s="2">
        <v>11</v>
      </c>
      <c r="J4055" s="2">
        <v>2</v>
      </c>
      <c r="K4055" s="2">
        <v>1.8018000000000001</v>
      </c>
      <c r="L4055" s="18" t="str">
        <f>VLOOKUP(F4055,'BD customers'!$1:$1048576,2,FALSE)</f>
        <v>Suzanne McNair</v>
      </c>
      <c r="M4055" s="2">
        <f>MATCH(orders[[#This Row],[Product ID]],'BD product'!A:A,0)</f>
        <v>1623</v>
      </c>
      <c r="N4055" s="2" t="str" cm="1">
        <f t="array" ref="N4055">INDEX('BD product'!A:D,M4055,2)</f>
        <v>Office Supplies</v>
      </c>
    </row>
    <row r="4056" spans="1:14" x14ac:dyDescent="0.3">
      <c r="A4056" s="3" t="s">
        <v>5973</v>
      </c>
      <c r="B4056" s="4">
        <v>41911</v>
      </c>
      <c r="C4056" s="12" t="str">
        <f t="shared" si="63"/>
        <v>2014/09</v>
      </c>
      <c r="D4056" s="4">
        <v>41915</v>
      </c>
      <c r="E4056" s="3" t="s">
        <v>21</v>
      </c>
      <c r="F4056" s="3" t="s">
        <v>3148</v>
      </c>
      <c r="G4056" s="3" t="s">
        <v>3998</v>
      </c>
      <c r="H4056" s="5">
        <v>20928</v>
      </c>
      <c r="I4056" s="2">
        <v>4</v>
      </c>
      <c r="J4056" s="2">
        <v>2</v>
      </c>
      <c r="K4056" s="2">
        <v>6.8015999999999996</v>
      </c>
      <c r="L4056" s="18" t="str">
        <f>VLOOKUP(F4056,'BD customers'!$1:$1048576,2,FALSE)</f>
        <v>Suzanne McNair</v>
      </c>
      <c r="M4056" s="2">
        <f>MATCH(orders[[#This Row],[Product ID]],'BD product'!A:A,0)</f>
        <v>1223</v>
      </c>
      <c r="N4056" s="2" t="str" cm="1">
        <f t="array" ref="N4056">INDEX('BD product'!A:D,M4056,2)</f>
        <v>Office Supplies</v>
      </c>
    </row>
    <row r="4057" spans="1:14" x14ac:dyDescent="0.3">
      <c r="A4057" s="3" t="s">
        <v>5973</v>
      </c>
      <c r="B4057" s="4">
        <v>41911</v>
      </c>
      <c r="C4057" s="12" t="str">
        <f t="shared" si="63"/>
        <v>2014/09</v>
      </c>
      <c r="D4057" s="4">
        <v>41915</v>
      </c>
      <c r="E4057" s="3" t="s">
        <v>21</v>
      </c>
      <c r="F4057" s="3" t="s">
        <v>3148</v>
      </c>
      <c r="G4057" s="3" t="s">
        <v>1834</v>
      </c>
      <c r="H4057" s="5">
        <v>1801632</v>
      </c>
      <c r="I4057" s="2">
        <v>6</v>
      </c>
      <c r="J4057" s="2">
        <v>2</v>
      </c>
      <c r="K4057" s="2">
        <v>-33.7806</v>
      </c>
      <c r="L4057" s="18" t="str">
        <f>VLOOKUP(F4057,'BD customers'!$1:$1048576,2,FALSE)</f>
        <v>Suzanne McNair</v>
      </c>
      <c r="M4057" s="2">
        <f>MATCH(orders[[#This Row],[Product ID]],'BD product'!A:A,0)</f>
        <v>460</v>
      </c>
      <c r="N4057" s="2" t="str" cm="1">
        <f t="array" ref="N4057">INDEX('BD product'!A:D,M4057,2)</f>
        <v>Office Supplies</v>
      </c>
    </row>
    <row r="4058" spans="1:14" x14ac:dyDescent="0.3">
      <c r="A4058" s="3" t="s">
        <v>5973</v>
      </c>
      <c r="B4058" s="4">
        <v>41911</v>
      </c>
      <c r="C4058" s="12" t="str">
        <f t="shared" si="63"/>
        <v>2014/09</v>
      </c>
      <c r="D4058" s="4">
        <v>41915</v>
      </c>
      <c r="E4058" s="3" t="s">
        <v>21</v>
      </c>
      <c r="F4058" s="3" t="s">
        <v>3148</v>
      </c>
      <c r="G4058" s="3" t="s">
        <v>2937</v>
      </c>
      <c r="H4058" s="5">
        <v>67176</v>
      </c>
      <c r="I4058" s="2">
        <v>1</v>
      </c>
      <c r="J4058" s="2">
        <v>4</v>
      </c>
      <c r="K4058" s="2">
        <v>-20.152799999999999</v>
      </c>
      <c r="L4058" s="18" t="str">
        <f>VLOOKUP(F4058,'BD customers'!$1:$1048576,2,FALSE)</f>
        <v>Suzanne McNair</v>
      </c>
      <c r="M4058" s="2">
        <f>MATCH(orders[[#This Row],[Product ID]],'BD product'!A:A,0)</f>
        <v>825</v>
      </c>
      <c r="N4058" s="2" t="str" cm="1">
        <f t="array" ref="N4058">INDEX('BD product'!A:D,M4058,2)</f>
        <v>Furniture</v>
      </c>
    </row>
    <row r="4059" spans="1:14" x14ac:dyDescent="0.3">
      <c r="A4059" s="3" t="s">
        <v>5976</v>
      </c>
      <c r="B4059" s="4">
        <v>41967</v>
      </c>
      <c r="C4059" s="12" t="str">
        <f t="shared" si="63"/>
        <v>2014/11</v>
      </c>
      <c r="D4059" s="4">
        <v>41971</v>
      </c>
      <c r="E4059" s="3" t="s">
        <v>21</v>
      </c>
      <c r="F4059" s="3" t="s">
        <v>1887</v>
      </c>
      <c r="G4059" s="3" t="s">
        <v>2780</v>
      </c>
      <c r="H4059" s="5">
        <v>6462</v>
      </c>
      <c r="I4059" s="2">
        <v>5</v>
      </c>
      <c r="J4059" s="2">
        <v>2</v>
      </c>
      <c r="K4059" s="2">
        <v>-8.0775000000000006</v>
      </c>
      <c r="L4059" s="18" t="str">
        <f>VLOOKUP(F4059,'BD customers'!$1:$1048576,2,FALSE)</f>
        <v>Darren Koutras</v>
      </c>
      <c r="M4059" s="2">
        <f>MATCH(orders[[#This Row],[Product ID]],'BD product'!A:A,0)</f>
        <v>767</v>
      </c>
      <c r="N4059" s="2" t="str" cm="1">
        <f t="array" ref="N4059">INDEX('BD product'!A:D,M4059,2)</f>
        <v>Office Supplies</v>
      </c>
    </row>
    <row r="4060" spans="1:14" x14ac:dyDescent="0.3">
      <c r="A4060" s="3" t="s">
        <v>5977</v>
      </c>
      <c r="B4060" s="4">
        <v>42328</v>
      </c>
      <c r="C4060" s="12" t="str">
        <f t="shared" si="63"/>
        <v>2015/11</v>
      </c>
      <c r="D4060" s="4">
        <v>42332</v>
      </c>
      <c r="E4060" s="3" t="s">
        <v>21</v>
      </c>
      <c r="F4060" s="3" t="s">
        <v>215</v>
      </c>
      <c r="G4060" s="3" t="s">
        <v>2635</v>
      </c>
      <c r="H4060" s="5">
        <v>72744</v>
      </c>
      <c r="I4060" s="2">
        <v>7</v>
      </c>
      <c r="J4060" s="2">
        <v>2</v>
      </c>
      <c r="K4060" s="2">
        <v>-15.4581</v>
      </c>
      <c r="L4060" s="18" t="str">
        <f>VLOOKUP(F4060,'BD customers'!$1:$1048576,2,FALSE)</f>
        <v>Lena Creighton</v>
      </c>
      <c r="M4060" s="2">
        <f>MATCH(orders[[#This Row],[Product ID]],'BD product'!A:A,0)</f>
        <v>716</v>
      </c>
      <c r="N4060" s="2" t="str" cm="1">
        <f t="array" ref="N4060">INDEX('BD product'!A:D,M4060,2)</f>
        <v>Technology</v>
      </c>
    </row>
    <row r="4061" spans="1:14" x14ac:dyDescent="0.3">
      <c r="A4061" s="3" t="s">
        <v>5977</v>
      </c>
      <c r="B4061" s="4">
        <v>42328</v>
      </c>
      <c r="C4061" s="12" t="str">
        <f t="shared" si="63"/>
        <v>2015/11</v>
      </c>
      <c r="D4061" s="4">
        <v>42332</v>
      </c>
      <c r="E4061" s="3" t="s">
        <v>21</v>
      </c>
      <c r="F4061" s="3" t="s">
        <v>215</v>
      </c>
      <c r="G4061" s="3" t="s">
        <v>1861</v>
      </c>
      <c r="H4061" s="5">
        <v>57216</v>
      </c>
      <c r="I4061" s="2">
        <v>3</v>
      </c>
      <c r="J4061" s="2">
        <v>2</v>
      </c>
      <c r="K4061" s="2">
        <v>0.35759999999999997</v>
      </c>
      <c r="L4061" s="18" t="str">
        <f>VLOOKUP(F4061,'BD customers'!$1:$1048576,2,FALSE)</f>
        <v>Lena Creighton</v>
      </c>
      <c r="M4061" s="2">
        <f>MATCH(orders[[#This Row],[Product ID]],'BD product'!A:A,0)</f>
        <v>469</v>
      </c>
      <c r="N4061" s="2" t="str" cm="1">
        <f t="array" ref="N4061">INDEX('BD product'!A:D,M4061,2)</f>
        <v>Furniture</v>
      </c>
    </row>
    <row r="4062" spans="1:14" x14ac:dyDescent="0.3">
      <c r="A4062" s="3" t="s">
        <v>5978</v>
      </c>
      <c r="B4062" s="4">
        <v>42675</v>
      </c>
      <c r="C4062" s="12" t="str">
        <f t="shared" si="63"/>
        <v>2016/11</v>
      </c>
      <c r="D4062" s="4">
        <v>42681</v>
      </c>
      <c r="E4062" s="3" t="s">
        <v>21</v>
      </c>
      <c r="F4062" s="3" t="s">
        <v>1732</v>
      </c>
      <c r="G4062" s="3" t="s">
        <v>2654</v>
      </c>
      <c r="H4062" s="5">
        <v>68112</v>
      </c>
      <c r="I4062" s="2">
        <v>3</v>
      </c>
      <c r="J4062" s="2">
        <v>2</v>
      </c>
      <c r="K4062" s="2">
        <v>17.8794</v>
      </c>
      <c r="L4062" s="18" t="str">
        <f>VLOOKUP(F4062,'BD customers'!$1:$1048576,2,FALSE)</f>
        <v>Xylona Preis</v>
      </c>
      <c r="M4062" s="2">
        <f>MATCH(orders[[#This Row],[Product ID]],'BD product'!A:A,0)</f>
        <v>723</v>
      </c>
      <c r="N4062" s="2" t="str" cm="1">
        <f t="array" ref="N4062">INDEX('BD product'!A:D,M4062,2)</f>
        <v>Technology</v>
      </c>
    </row>
    <row r="4063" spans="1:14" x14ac:dyDescent="0.3">
      <c r="A4063" s="3" t="s">
        <v>5979</v>
      </c>
      <c r="B4063" s="4">
        <v>42264</v>
      </c>
      <c r="C4063" s="12" t="str">
        <f t="shared" si="63"/>
        <v>2015/09</v>
      </c>
      <c r="D4063" s="4">
        <v>42267</v>
      </c>
      <c r="E4063" s="3" t="s">
        <v>64</v>
      </c>
      <c r="F4063" s="3" t="s">
        <v>5240</v>
      </c>
      <c r="G4063" s="3" t="s">
        <v>3696</v>
      </c>
      <c r="H4063" s="5">
        <v>25032</v>
      </c>
      <c r="I4063" s="2">
        <v>3</v>
      </c>
      <c r="J4063" s="2">
        <v>2</v>
      </c>
      <c r="K4063" s="2">
        <v>7.8224999999999998</v>
      </c>
      <c r="L4063" s="18" t="str">
        <f>VLOOKUP(F4063,'BD customers'!$1:$1048576,2,FALSE)</f>
        <v>Cari Sayre</v>
      </c>
      <c r="M4063" s="2">
        <f>MATCH(orders[[#This Row],[Product ID]],'BD product'!A:A,0)</f>
        <v>1126</v>
      </c>
      <c r="N4063" s="2" t="str" cm="1">
        <f t="array" ref="N4063">INDEX('BD product'!A:D,M4063,2)</f>
        <v>Office Supplies</v>
      </c>
    </row>
    <row r="4064" spans="1:14" x14ac:dyDescent="0.3">
      <c r="A4064" s="3" t="s">
        <v>5980</v>
      </c>
      <c r="B4064" s="4">
        <v>42439</v>
      </c>
      <c r="C4064" s="12" t="str">
        <f t="shared" si="63"/>
        <v>2016/03</v>
      </c>
      <c r="D4064" s="4">
        <v>42443</v>
      </c>
      <c r="E4064" s="3" t="s">
        <v>21</v>
      </c>
      <c r="F4064" s="3" t="s">
        <v>1014</v>
      </c>
      <c r="G4064" s="3" t="s">
        <v>4043</v>
      </c>
      <c r="H4064" s="5">
        <v>39992</v>
      </c>
      <c r="I4064" s="2">
        <v>1</v>
      </c>
      <c r="J4064" s="2">
        <v>2</v>
      </c>
      <c r="K4064" s="2">
        <v>7.4984999999999999</v>
      </c>
      <c r="L4064" s="18" t="str">
        <f>VLOOKUP(F4064,'BD customers'!$1:$1048576,2,FALSE)</f>
        <v>Bryan Davis</v>
      </c>
      <c r="M4064" s="2">
        <f>MATCH(orders[[#This Row],[Product ID]],'BD product'!A:A,0)</f>
        <v>1235</v>
      </c>
      <c r="N4064" s="2" t="str" cm="1">
        <f t="array" ref="N4064">INDEX('BD product'!A:D,M4064,2)</f>
        <v>Technology</v>
      </c>
    </row>
    <row r="4065" spans="1:14" x14ac:dyDescent="0.3">
      <c r="A4065" s="3" t="s">
        <v>5981</v>
      </c>
      <c r="B4065" s="4">
        <v>41813</v>
      </c>
      <c r="C4065" s="12" t="str">
        <f t="shared" si="63"/>
        <v>2014/06</v>
      </c>
      <c r="D4065" s="4">
        <v>41816</v>
      </c>
      <c r="E4065" s="3" t="s">
        <v>64</v>
      </c>
      <c r="F4065" s="3" t="s">
        <v>4912</v>
      </c>
      <c r="G4065" s="3" t="s">
        <v>5982</v>
      </c>
      <c r="H4065" s="5">
        <v>20016</v>
      </c>
      <c r="I4065" s="2">
        <v>9</v>
      </c>
      <c r="J4065" s="2">
        <v>2</v>
      </c>
      <c r="K4065" s="2">
        <v>1.7514000000000001</v>
      </c>
      <c r="L4065" s="18" t="str">
        <f>VLOOKUP(F4065,'BD customers'!$1:$1048576,2,FALSE)</f>
        <v>Denise Leinenbach</v>
      </c>
      <c r="M4065" s="2">
        <f>MATCH(orders[[#This Row],[Product ID]],'BD product'!A:A,0)</f>
        <v>1624</v>
      </c>
      <c r="N4065" s="2" t="str" cm="1">
        <f t="array" ref="N4065">INDEX('BD product'!A:D,M4065,2)</f>
        <v>Office Supplies</v>
      </c>
    </row>
    <row r="4066" spans="1:14" x14ac:dyDescent="0.3">
      <c r="A4066" s="3" t="s">
        <v>5981</v>
      </c>
      <c r="B4066" s="4">
        <v>41813</v>
      </c>
      <c r="C4066" s="12" t="str">
        <f t="shared" si="63"/>
        <v>2014/06</v>
      </c>
      <c r="D4066" s="4">
        <v>41816</v>
      </c>
      <c r="E4066" s="3" t="s">
        <v>64</v>
      </c>
      <c r="F4066" s="3" t="s">
        <v>4912</v>
      </c>
      <c r="G4066" s="3" t="s">
        <v>5645</v>
      </c>
      <c r="H4066" s="5">
        <v>3104</v>
      </c>
      <c r="I4066" s="2">
        <v>1</v>
      </c>
      <c r="J4066" s="2">
        <v>2</v>
      </c>
      <c r="K4066" s="2">
        <v>0.34920000000000001</v>
      </c>
      <c r="L4066" s="18" t="str">
        <f>VLOOKUP(F4066,'BD customers'!$1:$1048576,2,FALSE)</f>
        <v>Denise Leinenbach</v>
      </c>
      <c r="M4066" s="2">
        <f>MATCH(orders[[#This Row],[Product ID]],'BD product'!A:A,0)</f>
        <v>1564</v>
      </c>
      <c r="N4066" s="2" t="str" cm="1">
        <f t="array" ref="N4066">INDEX('BD product'!A:D,M4066,2)</f>
        <v>Office Supplies</v>
      </c>
    </row>
    <row r="4067" spans="1:14" x14ac:dyDescent="0.3">
      <c r="A4067" s="3" t="s">
        <v>5983</v>
      </c>
      <c r="B4067" s="4">
        <v>41944</v>
      </c>
      <c r="C4067" s="12" t="str">
        <f t="shared" si="63"/>
        <v>2014/11</v>
      </c>
      <c r="D4067" s="4">
        <v>41948</v>
      </c>
      <c r="E4067" s="3" t="s">
        <v>21</v>
      </c>
      <c r="F4067" s="3" t="s">
        <v>1582</v>
      </c>
      <c r="G4067" s="3" t="s">
        <v>3434</v>
      </c>
      <c r="H4067" s="5">
        <v>752</v>
      </c>
      <c r="I4067" s="2">
        <v>5</v>
      </c>
      <c r="J4067" s="2">
        <v>2</v>
      </c>
      <c r="K4067" s="2">
        <v>1.41E-2</v>
      </c>
      <c r="L4067" s="18" t="str">
        <f>VLOOKUP(F4067,'BD customers'!$1:$1048576,2,FALSE)</f>
        <v>Ken Heidel</v>
      </c>
      <c r="M4067" s="2">
        <f>MATCH(orders[[#This Row],[Product ID]],'BD product'!A:A,0)</f>
        <v>1016</v>
      </c>
      <c r="N4067" s="2" t="str" cm="1">
        <f t="array" ref="N4067">INDEX('BD product'!A:D,M4067,2)</f>
        <v>Office Supplies</v>
      </c>
    </row>
    <row r="4068" spans="1:14" x14ac:dyDescent="0.3">
      <c r="A4068" s="3" t="s">
        <v>5983</v>
      </c>
      <c r="B4068" s="4">
        <v>41944</v>
      </c>
      <c r="C4068" s="12" t="str">
        <f t="shared" si="63"/>
        <v>2014/11</v>
      </c>
      <c r="D4068" s="4">
        <v>41948</v>
      </c>
      <c r="E4068" s="3" t="s">
        <v>21</v>
      </c>
      <c r="F4068" s="3" t="s">
        <v>1582</v>
      </c>
      <c r="G4068" s="3" t="s">
        <v>3408</v>
      </c>
      <c r="H4068" s="5">
        <v>10272</v>
      </c>
      <c r="I4068" s="2">
        <v>3</v>
      </c>
      <c r="J4068" s="2">
        <v>2</v>
      </c>
      <c r="K4068" s="2">
        <v>0.89880000000000004</v>
      </c>
      <c r="L4068" s="18" t="str">
        <f>VLOOKUP(F4068,'BD customers'!$1:$1048576,2,FALSE)</f>
        <v>Ken Heidel</v>
      </c>
      <c r="M4068" s="2">
        <f>MATCH(orders[[#This Row],[Product ID]],'BD product'!A:A,0)</f>
        <v>1007</v>
      </c>
      <c r="N4068" s="2" t="str" cm="1">
        <f t="array" ref="N4068">INDEX('BD product'!A:D,M4068,2)</f>
        <v>Office Supplies</v>
      </c>
    </row>
    <row r="4069" spans="1:14" x14ac:dyDescent="0.3">
      <c r="A4069" s="3" t="s">
        <v>5983</v>
      </c>
      <c r="B4069" s="4">
        <v>41944</v>
      </c>
      <c r="C4069" s="12" t="str">
        <f t="shared" si="63"/>
        <v>2014/11</v>
      </c>
      <c r="D4069" s="4">
        <v>41948</v>
      </c>
      <c r="E4069" s="3" t="s">
        <v>21</v>
      </c>
      <c r="F4069" s="3" t="s">
        <v>1582</v>
      </c>
      <c r="G4069" s="3" t="s">
        <v>3733</v>
      </c>
      <c r="H4069" s="5">
        <v>47808</v>
      </c>
      <c r="I4069" s="2">
        <v>12</v>
      </c>
      <c r="J4069" s="2">
        <v>2</v>
      </c>
      <c r="K4069" s="2">
        <v>15.537599999999999</v>
      </c>
      <c r="L4069" s="18" t="str">
        <f>VLOOKUP(F4069,'BD customers'!$1:$1048576,2,FALSE)</f>
        <v>Ken Heidel</v>
      </c>
      <c r="M4069" s="2">
        <f>MATCH(orders[[#This Row],[Product ID]],'BD product'!A:A,0)</f>
        <v>1142</v>
      </c>
      <c r="N4069" s="2" t="str" cm="1">
        <f t="array" ref="N4069">INDEX('BD product'!A:D,M4069,2)</f>
        <v>Office Supplies</v>
      </c>
    </row>
    <row r="4070" spans="1:14" x14ac:dyDescent="0.3">
      <c r="A4070" s="3" t="s">
        <v>5983</v>
      </c>
      <c r="B4070" s="4">
        <v>41944</v>
      </c>
      <c r="C4070" s="12" t="str">
        <f t="shared" si="63"/>
        <v>2014/11</v>
      </c>
      <c r="D4070" s="4">
        <v>41948</v>
      </c>
      <c r="E4070" s="3" t="s">
        <v>21</v>
      </c>
      <c r="F4070" s="3" t="s">
        <v>1582</v>
      </c>
      <c r="G4070" s="3" t="s">
        <v>5984</v>
      </c>
      <c r="H4070" s="5">
        <v>97884</v>
      </c>
      <c r="I4070" s="2">
        <v>9</v>
      </c>
      <c r="J4070" s="2">
        <v>2</v>
      </c>
      <c r="K4070" s="2">
        <v>110.1195</v>
      </c>
      <c r="L4070" s="18" t="str">
        <f>VLOOKUP(F4070,'BD customers'!$1:$1048576,2,FALSE)</f>
        <v>Ken Heidel</v>
      </c>
      <c r="M4070" s="2">
        <f>MATCH(orders[[#This Row],[Product ID]],'BD product'!A:A,0)</f>
        <v>1625</v>
      </c>
      <c r="N4070" s="2" t="str" cm="1">
        <f t="array" ref="N4070">INDEX('BD product'!A:D,M4070,2)</f>
        <v>Technology</v>
      </c>
    </row>
    <row r="4071" spans="1:14" x14ac:dyDescent="0.3">
      <c r="A4071" s="3" t="s">
        <v>5986</v>
      </c>
      <c r="B4071" s="4">
        <v>42610</v>
      </c>
      <c r="C4071" s="12" t="str">
        <f t="shared" si="63"/>
        <v>2016/08</v>
      </c>
      <c r="D4071" s="4">
        <v>42613</v>
      </c>
      <c r="E4071" s="3" t="s">
        <v>64</v>
      </c>
      <c r="F4071" s="3" t="s">
        <v>4297</v>
      </c>
      <c r="G4071" s="3" t="s">
        <v>1460</v>
      </c>
      <c r="H4071" s="5">
        <v>1314</v>
      </c>
      <c r="I4071" s="2">
        <v>9</v>
      </c>
      <c r="J4071" s="2">
        <v>8</v>
      </c>
      <c r="K4071" s="2">
        <v>-2.1680999999999999</v>
      </c>
      <c r="L4071" s="18" t="str">
        <f>VLOOKUP(F4071,'BD customers'!$1:$1048576,2,FALSE)</f>
        <v>Tom Prescott</v>
      </c>
      <c r="M4071" s="2">
        <f>MATCH(orders[[#This Row],[Product ID]],'BD product'!A:A,0)</f>
        <v>349</v>
      </c>
      <c r="N4071" s="2" t="str" cm="1">
        <f t="array" ref="N4071">INDEX('BD product'!A:D,M4071,2)</f>
        <v>Office Supplies</v>
      </c>
    </row>
    <row r="4072" spans="1:14" x14ac:dyDescent="0.3">
      <c r="A4072" s="3" t="s">
        <v>5986</v>
      </c>
      <c r="B4072" s="4">
        <v>42610</v>
      </c>
      <c r="C4072" s="12" t="str">
        <f t="shared" si="63"/>
        <v>2016/08</v>
      </c>
      <c r="D4072" s="4">
        <v>42613</v>
      </c>
      <c r="E4072" s="3" t="s">
        <v>64</v>
      </c>
      <c r="F4072" s="3" t="s">
        <v>4297</v>
      </c>
      <c r="G4072" s="3" t="s">
        <v>3630</v>
      </c>
      <c r="H4072" s="5">
        <v>10024</v>
      </c>
      <c r="I4072" s="2">
        <v>4</v>
      </c>
      <c r="J4072" s="2">
        <v>8</v>
      </c>
      <c r="K4072" s="2">
        <v>-16.5396</v>
      </c>
      <c r="L4072" s="18" t="str">
        <f>VLOOKUP(F4072,'BD customers'!$1:$1048576,2,FALSE)</f>
        <v>Tom Prescott</v>
      </c>
      <c r="M4072" s="2">
        <f>MATCH(orders[[#This Row],[Product ID]],'BD product'!A:A,0)</f>
        <v>1097</v>
      </c>
      <c r="N4072" s="2" t="str" cm="1">
        <f t="array" ref="N4072">INDEX('BD product'!A:D,M4072,2)</f>
        <v>Office Supplies</v>
      </c>
    </row>
    <row r="4073" spans="1:14" x14ac:dyDescent="0.3">
      <c r="A4073" s="3" t="s">
        <v>5986</v>
      </c>
      <c r="B4073" s="4">
        <v>42610</v>
      </c>
      <c r="C4073" s="12" t="str">
        <f t="shared" si="63"/>
        <v>2016/08</v>
      </c>
      <c r="D4073" s="4">
        <v>42613</v>
      </c>
      <c r="E4073" s="3" t="s">
        <v>64</v>
      </c>
      <c r="F4073" s="3" t="s">
        <v>4297</v>
      </c>
      <c r="G4073" s="3" t="s">
        <v>3690</v>
      </c>
      <c r="H4073" s="5">
        <v>1563728</v>
      </c>
      <c r="I4073" s="2">
        <v>2</v>
      </c>
      <c r="J4073" s="2">
        <v>32</v>
      </c>
      <c r="K4073" s="2">
        <v>-52.890799999999999</v>
      </c>
      <c r="L4073" s="18" t="str">
        <f>VLOOKUP(F4073,'BD customers'!$1:$1048576,2,FALSE)</f>
        <v>Tom Prescott</v>
      </c>
      <c r="M4073" s="2">
        <f>MATCH(orders[[#This Row],[Product ID]],'BD product'!A:A,0)</f>
        <v>1123</v>
      </c>
      <c r="N4073" s="2" t="str" cm="1">
        <f t="array" ref="N4073">INDEX('BD product'!A:D,M4073,2)</f>
        <v>Furniture</v>
      </c>
    </row>
    <row r="4074" spans="1:14" x14ac:dyDescent="0.3">
      <c r="A4074" s="3" t="s">
        <v>5987</v>
      </c>
      <c r="B4074" s="4">
        <v>42344</v>
      </c>
      <c r="C4074" s="12" t="str">
        <f t="shared" si="63"/>
        <v>2015/12</v>
      </c>
      <c r="D4074" s="4">
        <v>42346</v>
      </c>
      <c r="E4074" s="3" t="s">
        <v>11</v>
      </c>
      <c r="F4074" s="3" t="s">
        <v>2813</v>
      </c>
      <c r="G4074" s="3" t="s">
        <v>2323</v>
      </c>
      <c r="H4074" s="5">
        <v>99998</v>
      </c>
      <c r="I4074" s="2">
        <v>2</v>
      </c>
      <c r="J4074" s="2">
        <v>0</v>
      </c>
      <c r="K4074" s="2">
        <v>44.999099999999999</v>
      </c>
      <c r="L4074" s="18" t="str">
        <f>VLOOKUP(F4074,'BD customers'!$1:$1048576,2,FALSE)</f>
        <v>Nora Pelletier</v>
      </c>
      <c r="M4074" s="2">
        <f>MATCH(orders[[#This Row],[Product ID]],'BD product'!A:A,0)</f>
        <v>617</v>
      </c>
      <c r="N4074" s="2" t="str" cm="1">
        <f t="array" ref="N4074">INDEX('BD product'!A:D,M4074,2)</f>
        <v>Technology</v>
      </c>
    </row>
    <row r="4075" spans="1:14" x14ac:dyDescent="0.3">
      <c r="A4075" s="3" t="s">
        <v>5988</v>
      </c>
      <c r="B4075" s="4">
        <v>42271</v>
      </c>
      <c r="C4075" s="12" t="str">
        <f t="shared" si="63"/>
        <v>2015/09</v>
      </c>
      <c r="D4075" s="4">
        <v>42274</v>
      </c>
      <c r="E4075" s="3" t="s">
        <v>64</v>
      </c>
      <c r="F4075" s="3" t="s">
        <v>4821</v>
      </c>
      <c r="G4075" s="3" t="s">
        <v>5552</v>
      </c>
      <c r="H4075" s="5">
        <v>82194</v>
      </c>
      <c r="I4075" s="2">
        <v>6</v>
      </c>
      <c r="J4075" s="2">
        <v>0</v>
      </c>
      <c r="K4075" s="2">
        <v>213.70439999999999</v>
      </c>
      <c r="L4075" s="18" t="str">
        <f>VLOOKUP(F4075,'BD customers'!$1:$1048576,2,FALSE)</f>
        <v>Steve Carroll</v>
      </c>
      <c r="M4075" s="2">
        <f>MATCH(orders[[#This Row],[Product ID]],'BD product'!A:A,0)</f>
        <v>1548</v>
      </c>
      <c r="N4075" s="2" t="str" cm="1">
        <f t="array" ref="N4075">INDEX('BD product'!A:D,M4075,2)</f>
        <v>Technology</v>
      </c>
    </row>
    <row r="4076" spans="1:14" x14ac:dyDescent="0.3">
      <c r="A4076" s="3" t="s">
        <v>5989</v>
      </c>
      <c r="B4076" s="4">
        <v>43054</v>
      </c>
      <c r="C4076" s="12" t="str">
        <f t="shared" si="63"/>
        <v>2017/11</v>
      </c>
      <c r="D4076" s="4">
        <v>43059</v>
      </c>
      <c r="E4076" s="3" t="s">
        <v>21</v>
      </c>
      <c r="F4076" s="3" t="s">
        <v>5934</v>
      </c>
      <c r="G4076" s="3" t="s">
        <v>2185</v>
      </c>
      <c r="H4076" s="5">
        <v>220064</v>
      </c>
      <c r="I4076" s="2">
        <v>4</v>
      </c>
      <c r="J4076" s="2">
        <v>2</v>
      </c>
      <c r="K4076" s="2">
        <v>5.5015999999999998</v>
      </c>
      <c r="L4076" s="18" t="str">
        <f>VLOOKUP(F4076,'BD customers'!$1:$1048576,2,FALSE)</f>
        <v>Dana Kaydos</v>
      </c>
      <c r="M4076" s="2">
        <f>MATCH(orders[[#This Row],[Product ID]],'BD product'!A:A,0)</f>
        <v>570</v>
      </c>
      <c r="N4076" s="2" t="str" cm="1">
        <f t="array" ref="N4076">INDEX('BD product'!A:D,M4076,2)</f>
        <v>Furniture</v>
      </c>
    </row>
    <row r="4077" spans="1:14" x14ac:dyDescent="0.3">
      <c r="A4077" s="3" t="s">
        <v>5989</v>
      </c>
      <c r="B4077" s="4">
        <v>43054</v>
      </c>
      <c r="C4077" s="12" t="str">
        <f t="shared" si="63"/>
        <v>2017/11</v>
      </c>
      <c r="D4077" s="4">
        <v>43059</v>
      </c>
      <c r="E4077" s="3" t="s">
        <v>21</v>
      </c>
      <c r="F4077" s="3" t="s">
        <v>5934</v>
      </c>
      <c r="G4077" s="3" t="s">
        <v>3550</v>
      </c>
      <c r="H4077" s="5">
        <v>339136</v>
      </c>
      <c r="I4077" s="2">
        <v>4</v>
      </c>
      <c r="J4077" s="2">
        <v>2</v>
      </c>
      <c r="K4077" s="2">
        <v>0</v>
      </c>
      <c r="L4077" s="18" t="str">
        <f>VLOOKUP(F4077,'BD customers'!$1:$1048576,2,FALSE)</f>
        <v>Dana Kaydos</v>
      </c>
      <c r="M4077" s="2">
        <f>MATCH(orders[[#This Row],[Product ID]],'BD product'!A:A,0)</f>
        <v>1062</v>
      </c>
      <c r="N4077" s="2" t="str" cm="1">
        <f t="array" ref="N4077">INDEX('BD product'!A:D,M4077,2)</f>
        <v>Furniture</v>
      </c>
    </row>
    <row r="4078" spans="1:14" x14ac:dyDescent="0.3">
      <c r="A4078" s="3" t="s">
        <v>5990</v>
      </c>
      <c r="B4078" s="4">
        <v>42357</v>
      </c>
      <c r="C4078" s="12" t="str">
        <f t="shared" si="63"/>
        <v>2015/12</v>
      </c>
      <c r="D4078" s="4">
        <v>42359</v>
      </c>
      <c r="E4078" s="3" t="s">
        <v>11</v>
      </c>
      <c r="F4078" s="3" t="s">
        <v>3148</v>
      </c>
      <c r="G4078" s="3" t="s">
        <v>2442</v>
      </c>
      <c r="H4078" s="5">
        <v>704</v>
      </c>
      <c r="I4078" s="2">
        <v>2</v>
      </c>
      <c r="J4078" s="2">
        <v>0</v>
      </c>
      <c r="K4078" s="2">
        <v>3.3088000000000002</v>
      </c>
      <c r="L4078" s="18" t="str">
        <f>VLOOKUP(F4078,'BD customers'!$1:$1048576,2,FALSE)</f>
        <v>Suzanne McNair</v>
      </c>
      <c r="M4078" s="2">
        <f>MATCH(orders[[#This Row],[Product ID]],'BD product'!A:A,0)</f>
        <v>655</v>
      </c>
      <c r="N4078" s="2" t="str" cm="1">
        <f t="array" ref="N4078">INDEX('BD product'!A:D,M4078,2)</f>
        <v>Office Supplies</v>
      </c>
    </row>
    <row r="4079" spans="1:14" x14ac:dyDescent="0.3">
      <c r="A4079" s="3" t="s">
        <v>5990</v>
      </c>
      <c r="B4079" s="4">
        <v>42357</v>
      </c>
      <c r="C4079" s="12" t="str">
        <f t="shared" si="63"/>
        <v>2015/12</v>
      </c>
      <c r="D4079" s="4">
        <v>42359</v>
      </c>
      <c r="E4079" s="3" t="s">
        <v>11</v>
      </c>
      <c r="F4079" s="3" t="s">
        <v>3148</v>
      </c>
      <c r="G4079" s="3" t="s">
        <v>1071</v>
      </c>
      <c r="H4079" s="5">
        <v>504</v>
      </c>
      <c r="I4079" s="2">
        <v>4</v>
      </c>
      <c r="J4079" s="2">
        <v>0</v>
      </c>
      <c r="K4079" s="2">
        <v>0.2016</v>
      </c>
      <c r="L4079" s="18" t="str">
        <f>VLOOKUP(F4079,'BD customers'!$1:$1048576,2,FALSE)</f>
        <v>Suzanne McNair</v>
      </c>
      <c r="M4079" s="2">
        <f>MATCH(orders[[#This Row],[Product ID]],'BD product'!A:A,0)</f>
        <v>244</v>
      </c>
      <c r="N4079" s="2" t="str" cm="1">
        <f t="array" ref="N4079">INDEX('BD product'!A:D,M4079,2)</f>
        <v>Office Supplies</v>
      </c>
    </row>
    <row r="4080" spans="1:14" x14ac:dyDescent="0.3">
      <c r="A4080" s="3" t="s">
        <v>5990</v>
      </c>
      <c r="B4080" s="4">
        <v>42357</v>
      </c>
      <c r="C4080" s="12" t="str">
        <f t="shared" si="63"/>
        <v>2015/12</v>
      </c>
      <c r="D4080" s="4">
        <v>42359</v>
      </c>
      <c r="E4080" s="3" t="s">
        <v>11</v>
      </c>
      <c r="F4080" s="3" t="s">
        <v>3148</v>
      </c>
      <c r="G4080" s="3" t="s">
        <v>3317</v>
      </c>
      <c r="H4080" s="5">
        <v>11628</v>
      </c>
      <c r="I4080" s="2">
        <v>3</v>
      </c>
      <c r="J4080" s="2">
        <v>0</v>
      </c>
      <c r="K4080" s="2">
        <v>56.977200000000003</v>
      </c>
      <c r="L4080" s="18" t="str">
        <f>VLOOKUP(F4080,'BD customers'!$1:$1048576,2,FALSE)</f>
        <v>Suzanne McNair</v>
      </c>
      <c r="M4080" s="2">
        <f>MATCH(orders[[#This Row],[Product ID]],'BD product'!A:A,0)</f>
        <v>970</v>
      </c>
      <c r="N4080" s="2" t="str" cm="1">
        <f t="array" ref="N4080">INDEX('BD product'!A:D,M4080,2)</f>
        <v>Office Supplies</v>
      </c>
    </row>
    <row r="4081" spans="1:14" x14ac:dyDescent="0.3">
      <c r="A4081" s="3" t="s">
        <v>5991</v>
      </c>
      <c r="B4081" s="4">
        <v>42359</v>
      </c>
      <c r="C4081" s="12" t="str">
        <f t="shared" si="63"/>
        <v>2015/12</v>
      </c>
      <c r="D4081" s="4">
        <v>42362</v>
      </c>
      <c r="E4081" s="3" t="s">
        <v>64</v>
      </c>
      <c r="F4081" s="3" t="s">
        <v>1809</v>
      </c>
      <c r="G4081" s="3" t="s">
        <v>614</v>
      </c>
      <c r="H4081" s="5">
        <v>47976</v>
      </c>
      <c r="I4081" s="2">
        <v>3</v>
      </c>
      <c r="J4081" s="2">
        <v>2</v>
      </c>
      <c r="K4081" s="2">
        <v>4.7976000000000001</v>
      </c>
      <c r="L4081" s="18" t="str">
        <f>VLOOKUP(F4081,'BD customers'!$1:$1048576,2,FALSE)</f>
        <v>Lynn Smith</v>
      </c>
      <c r="M4081" s="2">
        <f>MATCH(orders[[#This Row],[Product ID]],'BD product'!A:A,0)</f>
        <v>127</v>
      </c>
      <c r="N4081" s="2" t="str" cm="1">
        <f t="array" ref="N4081">INDEX('BD product'!A:D,M4081,2)</f>
        <v>Technology</v>
      </c>
    </row>
    <row r="4082" spans="1:14" x14ac:dyDescent="0.3">
      <c r="A4082" s="3" t="s">
        <v>5992</v>
      </c>
      <c r="B4082" s="4">
        <v>42638</v>
      </c>
      <c r="C4082" s="12" t="str">
        <f t="shared" si="63"/>
        <v>2016/09</v>
      </c>
      <c r="D4082" s="4">
        <v>42642</v>
      </c>
      <c r="E4082" s="3" t="s">
        <v>21</v>
      </c>
      <c r="F4082" s="3" t="s">
        <v>5799</v>
      </c>
      <c r="G4082" s="3" t="s">
        <v>4370</v>
      </c>
      <c r="H4082" s="5">
        <v>60048</v>
      </c>
      <c r="I4082" s="2">
        <v>9</v>
      </c>
      <c r="J4082" s="2">
        <v>2</v>
      </c>
      <c r="K4082" s="2">
        <v>2.2517999999999998</v>
      </c>
      <c r="L4082" s="18" t="str">
        <f>VLOOKUP(F4082,'BD customers'!$1:$1048576,2,FALSE)</f>
        <v>Katrina Edelman</v>
      </c>
      <c r="M4082" s="2">
        <f>MATCH(orders[[#This Row],[Product ID]],'BD product'!A:A,0)</f>
        <v>1307</v>
      </c>
      <c r="N4082" s="2" t="str" cm="1">
        <f t="array" ref="N4082">INDEX('BD product'!A:D,M4082,2)</f>
        <v>Office Supplies</v>
      </c>
    </row>
    <row r="4083" spans="1:14" x14ac:dyDescent="0.3">
      <c r="A4083" s="3" t="s">
        <v>5992</v>
      </c>
      <c r="B4083" s="4">
        <v>42638</v>
      </c>
      <c r="C4083" s="12" t="str">
        <f t="shared" si="63"/>
        <v>2016/09</v>
      </c>
      <c r="D4083" s="4">
        <v>42642</v>
      </c>
      <c r="E4083" s="3" t="s">
        <v>21</v>
      </c>
      <c r="F4083" s="3" t="s">
        <v>5799</v>
      </c>
      <c r="G4083" s="3" t="s">
        <v>5822</v>
      </c>
      <c r="H4083" s="5">
        <v>5022</v>
      </c>
      <c r="I4083" s="2">
        <v>1</v>
      </c>
      <c r="J4083" s="2">
        <v>7</v>
      </c>
      <c r="K4083" s="2">
        <v>-3.5154000000000001</v>
      </c>
      <c r="L4083" s="18" t="str">
        <f>VLOOKUP(F4083,'BD customers'!$1:$1048576,2,FALSE)</f>
        <v>Katrina Edelman</v>
      </c>
      <c r="M4083" s="2">
        <f>MATCH(orders[[#This Row],[Product ID]],'BD product'!A:A,0)</f>
        <v>1597</v>
      </c>
      <c r="N4083" s="2" t="str" cm="1">
        <f t="array" ref="N4083">INDEX('BD product'!A:D,M4083,2)</f>
        <v>Office Supplies</v>
      </c>
    </row>
    <row r="4084" spans="1:14" x14ac:dyDescent="0.3">
      <c r="A4084" s="3" t="s">
        <v>5993</v>
      </c>
      <c r="B4084" s="4">
        <v>42910</v>
      </c>
      <c r="C4084" s="12" t="str">
        <f t="shared" si="63"/>
        <v>2017/06</v>
      </c>
      <c r="D4084" s="4">
        <v>42916</v>
      </c>
      <c r="E4084" s="3" t="s">
        <v>21</v>
      </c>
      <c r="F4084" s="3" t="s">
        <v>4702</v>
      </c>
      <c r="G4084" s="3" t="s">
        <v>2188</v>
      </c>
      <c r="H4084" s="5">
        <v>182994</v>
      </c>
      <c r="I4084" s="2">
        <v>3</v>
      </c>
      <c r="J4084" s="2">
        <v>8</v>
      </c>
      <c r="K4084" s="2">
        <v>-320.23950000000002</v>
      </c>
      <c r="L4084" s="18" t="str">
        <f>VLOOKUP(F4084,'BD customers'!$1:$1048576,2,FALSE)</f>
        <v>Matthew Clasen</v>
      </c>
      <c r="M4084" s="2">
        <f>MATCH(orders[[#This Row],[Product ID]],'BD product'!A:A,0)</f>
        <v>571</v>
      </c>
      <c r="N4084" s="2" t="str" cm="1">
        <f t="array" ref="N4084">INDEX('BD product'!A:D,M4084,2)</f>
        <v>Office Supplies</v>
      </c>
    </row>
    <row r="4085" spans="1:14" x14ac:dyDescent="0.3">
      <c r="A4085" s="3" t="s">
        <v>5993</v>
      </c>
      <c r="B4085" s="4">
        <v>42910</v>
      </c>
      <c r="C4085" s="12" t="str">
        <f t="shared" si="63"/>
        <v>2017/06</v>
      </c>
      <c r="D4085" s="4">
        <v>42916</v>
      </c>
      <c r="E4085" s="3" t="s">
        <v>21</v>
      </c>
      <c r="F4085" s="3" t="s">
        <v>4702</v>
      </c>
      <c r="G4085" s="3" t="s">
        <v>5016</v>
      </c>
      <c r="H4085" s="5">
        <v>10272</v>
      </c>
      <c r="I4085" s="2">
        <v>3</v>
      </c>
      <c r="J4085" s="2">
        <v>2</v>
      </c>
      <c r="K4085" s="2">
        <v>3.2099999999999997E-2</v>
      </c>
      <c r="L4085" s="18" t="str">
        <f>VLOOKUP(F4085,'BD customers'!$1:$1048576,2,FALSE)</f>
        <v>Matthew Clasen</v>
      </c>
      <c r="M4085" s="2">
        <f>MATCH(orders[[#This Row],[Product ID]],'BD product'!A:A,0)</f>
        <v>1452</v>
      </c>
      <c r="N4085" s="2" t="str" cm="1">
        <f t="array" ref="N4085">INDEX('BD product'!A:D,M4085,2)</f>
        <v>Office Supplies</v>
      </c>
    </row>
    <row r="4086" spans="1:14" x14ac:dyDescent="0.3">
      <c r="A4086" s="3" t="s">
        <v>5994</v>
      </c>
      <c r="B4086" s="4">
        <v>42985</v>
      </c>
      <c r="C4086" s="12" t="str">
        <f t="shared" si="63"/>
        <v>2017/09</v>
      </c>
      <c r="D4086" s="4">
        <v>42987</v>
      </c>
      <c r="E4086" s="3" t="s">
        <v>64</v>
      </c>
      <c r="F4086" s="3" t="s">
        <v>4869</v>
      </c>
      <c r="G4086" s="3" t="s">
        <v>242</v>
      </c>
      <c r="H4086" s="5">
        <v>7857</v>
      </c>
      <c r="I4086" s="2">
        <v>3</v>
      </c>
      <c r="J4086" s="2">
        <v>7</v>
      </c>
      <c r="K4086" s="2">
        <v>-6.0236999999999998</v>
      </c>
      <c r="L4086" s="18" t="str">
        <f>VLOOKUP(F4086,'BD customers'!$1:$1048576,2,FALSE)</f>
        <v>Dean percer</v>
      </c>
      <c r="M4086" s="2">
        <f>MATCH(orders[[#This Row],[Product ID]],'BD product'!A:A,0)</f>
        <v>46</v>
      </c>
      <c r="N4086" s="2" t="str" cm="1">
        <f t="array" ref="N4086">INDEX('BD product'!A:D,M4086,2)</f>
        <v>Office Supplies</v>
      </c>
    </row>
    <row r="4087" spans="1:14" x14ac:dyDescent="0.3">
      <c r="A4087" s="3" t="s">
        <v>5995</v>
      </c>
      <c r="B4087" s="4">
        <v>42586</v>
      </c>
      <c r="C4087" s="12" t="str">
        <f t="shared" si="63"/>
        <v>2016/08</v>
      </c>
      <c r="D4087" s="4">
        <v>42588</v>
      </c>
      <c r="E4087" s="3" t="s">
        <v>11</v>
      </c>
      <c r="F4087" s="3" t="s">
        <v>217</v>
      </c>
      <c r="G4087" s="3" t="s">
        <v>56</v>
      </c>
      <c r="H4087" s="5">
        <v>302384</v>
      </c>
      <c r="I4087" s="2">
        <v>2</v>
      </c>
      <c r="J4087" s="2">
        <v>2</v>
      </c>
      <c r="K4087" s="2">
        <v>30.238399999999999</v>
      </c>
      <c r="L4087" s="18" t="str">
        <f>VLOOKUP(F4087,'BD customers'!$1:$1048576,2,FALSE)</f>
        <v>Linda Cazamias</v>
      </c>
      <c r="M4087" s="2">
        <f>MATCH(orders[[#This Row],[Product ID]],'BD product'!A:A,0)</f>
        <v>9</v>
      </c>
      <c r="N4087" s="2" t="str" cm="1">
        <f t="array" ref="N4087">INDEX('BD product'!A:D,M4087,2)</f>
        <v>Technology</v>
      </c>
    </row>
    <row r="4088" spans="1:14" x14ac:dyDescent="0.3">
      <c r="A4088" s="3" t="s">
        <v>5995</v>
      </c>
      <c r="B4088" s="4">
        <v>42586</v>
      </c>
      <c r="C4088" s="12" t="str">
        <f t="shared" si="63"/>
        <v>2016/08</v>
      </c>
      <c r="D4088" s="4">
        <v>42588</v>
      </c>
      <c r="E4088" s="3" t="s">
        <v>11</v>
      </c>
      <c r="F4088" s="3" t="s">
        <v>217</v>
      </c>
      <c r="G4088" s="3" t="s">
        <v>242</v>
      </c>
      <c r="H4088" s="5">
        <v>20952</v>
      </c>
      <c r="I4088" s="2">
        <v>3</v>
      </c>
      <c r="J4088" s="2">
        <v>2</v>
      </c>
      <c r="K4088" s="2">
        <v>7.0712999999999999</v>
      </c>
      <c r="L4088" s="18" t="str">
        <f>VLOOKUP(F4088,'BD customers'!$1:$1048576,2,FALSE)</f>
        <v>Linda Cazamias</v>
      </c>
      <c r="M4088" s="2">
        <f>MATCH(orders[[#This Row],[Product ID]],'BD product'!A:A,0)</f>
        <v>46</v>
      </c>
      <c r="N4088" s="2" t="str" cm="1">
        <f t="array" ref="N4088">INDEX('BD product'!A:D,M4088,2)</f>
        <v>Office Supplies</v>
      </c>
    </row>
    <row r="4089" spans="1:14" x14ac:dyDescent="0.3">
      <c r="A4089" s="3" t="s">
        <v>5995</v>
      </c>
      <c r="B4089" s="4">
        <v>42586</v>
      </c>
      <c r="C4089" s="12" t="str">
        <f t="shared" si="63"/>
        <v>2016/08</v>
      </c>
      <c r="D4089" s="4">
        <v>42588</v>
      </c>
      <c r="E4089" s="3" t="s">
        <v>11</v>
      </c>
      <c r="F4089" s="3" t="s">
        <v>217</v>
      </c>
      <c r="G4089" s="3" t="s">
        <v>863</v>
      </c>
      <c r="H4089" s="5">
        <v>11784</v>
      </c>
      <c r="I4089" s="2">
        <v>3</v>
      </c>
      <c r="J4089" s="2">
        <v>2</v>
      </c>
      <c r="K4089" s="2">
        <v>3.9771000000000001</v>
      </c>
      <c r="L4089" s="18" t="str">
        <f>VLOOKUP(F4089,'BD customers'!$1:$1048576,2,FALSE)</f>
        <v>Linda Cazamias</v>
      </c>
      <c r="M4089" s="2">
        <f>MATCH(orders[[#This Row],[Product ID]],'BD product'!A:A,0)</f>
        <v>187</v>
      </c>
      <c r="N4089" s="2" t="str" cm="1">
        <f t="array" ref="N4089">INDEX('BD product'!A:D,M4089,2)</f>
        <v>Office Supplies</v>
      </c>
    </row>
    <row r="4090" spans="1:14" x14ac:dyDescent="0.3">
      <c r="A4090" s="3" t="s">
        <v>5996</v>
      </c>
      <c r="B4090" s="4">
        <v>41870</v>
      </c>
      <c r="C4090" s="12" t="str">
        <f t="shared" si="63"/>
        <v>2014/08</v>
      </c>
      <c r="D4090" s="4">
        <v>41877</v>
      </c>
      <c r="E4090" s="3" t="s">
        <v>21</v>
      </c>
      <c r="F4090" s="3" t="s">
        <v>255</v>
      </c>
      <c r="G4090" s="3" t="s">
        <v>5997</v>
      </c>
      <c r="H4090" s="5">
        <v>63882</v>
      </c>
      <c r="I4090" s="2">
        <v>9</v>
      </c>
      <c r="J4090" s="2">
        <v>0</v>
      </c>
      <c r="K4090" s="2">
        <v>172.48140000000001</v>
      </c>
      <c r="L4090" s="18" t="str">
        <f>VLOOKUP(F4090,'BD customers'!$1:$1048576,2,FALSE)</f>
        <v>Lena Hernandez</v>
      </c>
      <c r="M4090" s="2">
        <f>MATCH(orders[[#This Row],[Product ID]],'BD product'!A:A,0)</f>
        <v>1626</v>
      </c>
      <c r="N4090" s="2" t="str" cm="1">
        <f t="array" ref="N4090">INDEX('BD product'!A:D,M4090,2)</f>
        <v>Furniture</v>
      </c>
    </row>
    <row r="4091" spans="1:14" x14ac:dyDescent="0.3">
      <c r="A4091" s="3" t="s">
        <v>5999</v>
      </c>
      <c r="B4091" s="4">
        <v>42461</v>
      </c>
      <c r="C4091" s="12" t="str">
        <f t="shared" si="63"/>
        <v>2016/04</v>
      </c>
      <c r="D4091" s="4">
        <v>42465</v>
      </c>
      <c r="E4091" s="3" t="s">
        <v>21</v>
      </c>
      <c r="F4091" s="3" t="s">
        <v>578</v>
      </c>
      <c r="G4091" s="3" t="s">
        <v>1945</v>
      </c>
      <c r="H4091" s="5">
        <v>207</v>
      </c>
      <c r="I4091" s="2">
        <v>2</v>
      </c>
      <c r="J4091" s="2">
        <v>0</v>
      </c>
      <c r="K4091" s="2">
        <v>0.99360000000000004</v>
      </c>
      <c r="L4091" s="18" t="str">
        <f>VLOOKUP(F4091,'BD customers'!$1:$1048576,2,FALSE)</f>
        <v>Thomas Boland</v>
      </c>
      <c r="M4091" s="2">
        <f>MATCH(orders[[#This Row],[Product ID]],'BD product'!A:A,0)</f>
        <v>490</v>
      </c>
      <c r="N4091" s="2" t="str" cm="1">
        <f t="array" ref="N4091">INDEX('BD product'!A:D,M4091,2)</f>
        <v>Office Supplies</v>
      </c>
    </row>
    <row r="4092" spans="1:14" x14ac:dyDescent="0.3">
      <c r="A4092" s="3" t="s">
        <v>5999</v>
      </c>
      <c r="B4092" s="4">
        <v>42461</v>
      </c>
      <c r="C4092" s="12" t="str">
        <f t="shared" si="63"/>
        <v>2016/04</v>
      </c>
      <c r="D4092" s="4">
        <v>42465</v>
      </c>
      <c r="E4092" s="3" t="s">
        <v>21</v>
      </c>
      <c r="F4092" s="3" t="s">
        <v>578</v>
      </c>
      <c r="G4092" s="3" t="s">
        <v>1993</v>
      </c>
      <c r="H4092" s="5">
        <v>1095</v>
      </c>
      <c r="I4092" s="2">
        <v>3</v>
      </c>
      <c r="J4092" s="2">
        <v>0</v>
      </c>
      <c r="K4092" s="2">
        <v>0.32850000000000001</v>
      </c>
      <c r="L4092" s="18" t="str">
        <f>VLOOKUP(F4092,'BD customers'!$1:$1048576,2,FALSE)</f>
        <v>Thomas Boland</v>
      </c>
      <c r="M4092" s="2">
        <f>MATCH(orders[[#This Row],[Product ID]],'BD product'!A:A,0)</f>
        <v>505</v>
      </c>
      <c r="N4092" s="2" t="str" cm="1">
        <f t="array" ref="N4092">INDEX('BD product'!A:D,M4092,2)</f>
        <v>Office Supplies</v>
      </c>
    </row>
    <row r="4093" spans="1:14" x14ac:dyDescent="0.3">
      <c r="A4093" s="3" t="s">
        <v>5999</v>
      </c>
      <c r="B4093" s="4">
        <v>42461</v>
      </c>
      <c r="C4093" s="12" t="str">
        <f t="shared" si="63"/>
        <v>2016/04</v>
      </c>
      <c r="D4093" s="4">
        <v>42465</v>
      </c>
      <c r="E4093" s="3" t="s">
        <v>21</v>
      </c>
      <c r="F4093" s="3" t="s">
        <v>578</v>
      </c>
      <c r="G4093" s="3" t="s">
        <v>2190</v>
      </c>
      <c r="H4093" s="5">
        <v>14352</v>
      </c>
      <c r="I4093" s="2">
        <v>3</v>
      </c>
      <c r="J4093" s="2">
        <v>2</v>
      </c>
      <c r="K4093" s="2">
        <v>4.6643999999999997</v>
      </c>
      <c r="L4093" s="18" t="str">
        <f>VLOOKUP(F4093,'BD customers'!$1:$1048576,2,FALSE)</f>
        <v>Thomas Boland</v>
      </c>
      <c r="M4093" s="2">
        <f>MATCH(orders[[#This Row],[Product ID]],'BD product'!A:A,0)</f>
        <v>572</v>
      </c>
      <c r="N4093" s="2" t="str" cm="1">
        <f t="array" ref="N4093">INDEX('BD product'!A:D,M4093,2)</f>
        <v>Office Supplies</v>
      </c>
    </row>
    <row r="4094" spans="1:14" x14ac:dyDescent="0.3">
      <c r="A4094" s="3" t="s">
        <v>6000</v>
      </c>
      <c r="B4094" s="4">
        <v>42871</v>
      </c>
      <c r="C4094" s="12" t="str">
        <f t="shared" si="63"/>
        <v>2017/05</v>
      </c>
      <c r="D4094" s="4">
        <v>42873</v>
      </c>
      <c r="E4094" s="3" t="s">
        <v>64</v>
      </c>
      <c r="F4094" s="3" t="s">
        <v>4564</v>
      </c>
      <c r="G4094" s="3" t="s">
        <v>3246</v>
      </c>
      <c r="H4094" s="5">
        <v>221024</v>
      </c>
      <c r="I4094" s="2">
        <v>2</v>
      </c>
      <c r="J4094" s="2">
        <v>2</v>
      </c>
      <c r="K4094" s="2">
        <v>-5.5255999999999998</v>
      </c>
      <c r="L4094" s="18" t="str">
        <f>VLOOKUP(F4094,'BD customers'!$1:$1048576,2,FALSE)</f>
        <v>John Murray</v>
      </c>
      <c r="M4094" s="2">
        <f>MATCH(orders[[#This Row],[Product ID]],'BD product'!A:A,0)</f>
        <v>944</v>
      </c>
      <c r="N4094" s="2" t="str" cm="1">
        <f t="array" ref="N4094">INDEX('BD product'!A:D,M4094,2)</f>
        <v>Office Supplies</v>
      </c>
    </row>
    <row r="4095" spans="1:14" x14ac:dyDescent="0.3">
      <c r="A4095" s="3" t="s">
        <v>6001</v>
      </c>
      <c r="B4095" s="4">
        <v>42240</v>
      </c>
      <c r="C4095" s="12" t="str">
        <f t="shared" si="63"/>
        <v>2015/08</v>
      </c>
      <c r="D4095" s="4">
        <v>42244</v>
      </c>
      <c r="E4095" s="3" t="s">
        <v>21</v>
      </c>
      <c r="F4095" s="3" t="s">
        <v>1374</v>
      </c>
      <c r="G4095" s="3" t="s">
        <v>917</v>
      </c>
      <c r="H4095" s="5">
        <v>30800</v>
      </c>
      <c r="I4095" s="2">
        <v>7</v>
      </c>
      <c r="J4095" s="2">
        <v>0</v>
      </c>
      <c r="K4095" s="2">
        <v>1.4168000000000001</v>
      </c>
      <c r="L4095" s="18" t="str">
        <f>VLOOKUP(F4095,'BD customers'!$1:$1048576,2,FALSE)</f>
        <v>Katrina Willman</v>
      </c>
      <c r="M4095" s="2">
        <f>MATCH(orders[[#This Row],[Product ID]],'BD product'!A:A,0)</f>
        <v>202</v>
      </c>
      <c r="N4095" s="2" t="str" cm="1">
        <f t="array" ref="N4095">INDEX('BD product'!A:D,M4095,2)</f>
        <v>Technology</v>
      </c>
    </row>
    <row r="4096" spans="1:14" x14ac:dyDescent="0.3">
      <c r="A4096" s="3" t="s">
        <v>6001</v>
      </c>
      <c r="B4096" s="4">
        <v>42240</v>
      </c>
      <c r="C4096" s="12" t="str">
        <f t="shared" si="63"/>
        <v>2015/08</v>
      </c>
      <c r="D4096" s="4">
        <v>42244</v>
      </c>
      <c r="E4096" s="3" t="s">
        <v>21</v>
      </c>
      <c r="F4096" s="3" t="s">
        <v>1374</v>
      </c>
      <c r="G4096" s="3" t="s">
        <v>4054</v>
      </c>
      <c r="H4096" s="5">
        <v>7996</v>
      </c>
      <c r="I4096" s="2">
        <v>4</v>
      </c>
      <c r="J4096" s="2">
        <v>0</v>
      </c>
      <c r="K4096" s="2">
        <v>18.390799999999999</v>
      </c>
      <c r="L4096" s="18" t="str">
        <f>VLOOKUP(F4096,'BD customers'!$1:$1048576,2,FALSE)</f>
        <v>Katrina Willman</v>
      </c>
      <c r="M4096" s="2">
        <f>MATCH(orders[[#This Row],[Product ID]],'BD product'!A:A,0)</f>
        <v>1237</v>
      </c>
      <c r="N4096" s="2" t="str" cm="1">
        <f t="array" ref="N4096">INDEX('BD product'!A:D,M4096,2)</f>
        <v>Technology</v>
      </c>
    </row>
    <row r="4097" spans="1:14" x14ac:dyDescent="0.3">
      <c r="A4097" s="3" t="s">
        <v>6001</v>
      </c>
      <c r="B4097" s="4">
        <v>42240</v>
      </c>
      <c r="C4097" s="12" t="str">
        <f t="shared" si="63"/>
        <v>2015/08</v>
      </c>
      <c r="D4097" s="4">
        <v>42244</v>
      </c>
      <c r="E4097" s="3" t="s">
        <v>21</v>
      </c>
      <c r="F4097" s="3" t="s">
        <v>1374</v>
      </c>
      <c r="G4097" s="3" t="s">
        <v>5863</v>
      </c>
      <c r="H4097" s="5">
        <v>58797</v>
      </c>
      <c r="I4097" s="2">
        <v>3</v>
      </c>
      <c r="J4097" s="2">
        <v>0</v>
      </c>
      <c r="K4097" s="2">
        <v>170.51130000000001</v>
      </c>
      <c r="L4097" s="18" t="str">
        <f>VLOOKUP(F4097,'BD customers'!$1:$1048576,2,FALSE)</f>
        <v>Katrina Willman</v>
      </c>
      <c r="M4097" s="2">
        <f>MATCH(orders[[#This Row],[Product ID]],'BD product'!A:A,0)</f>
        <v>1604</v>
      </c>
      <c r="N4097" s="2" t="str" cm="1">
        <f t="array" ref="N4097">INDEX('BD product'!A:D,M4097,2)</f>
        <v>Technology</v>
      </c>
    </row>
    <row r="4098" spans="1:14" x14ac:dyDescent="0.3">
      <c r="A4098" s="3" t="s">
        <v>6002</v>
      </c>
      <c r="B4098" s="4">
        <v>41905</v>
      </c>
      <c r="C4098" s="12" t="str">
        <f t="shared" ref="C4098:C4161" si="64">TEXT(B4098,"aaaa/mm")</f>
        <v>2014/09</v>
      </c>
      <c r="D4098" s="4">
        <v>41910</v>
      </c>
      <c r="E4098" s="3" t="s">
        <v>21</v>
      </c>
      <c r="F4098" s="3" t="s">
        <v>432</v>
      </c>
      <c r="G4098" s="3" t="s">
        <v>3330</v>
      </c>
      <c r="H4098" s="5">
        <v>324</v>
      </c>
      <c r="I4098" s="2">
        <v>5</v>
      </c>
      <c r="J4098" s="2">
        <v>0</v>
      </c>
      <c r="K4098" s="2">
        <v>1.5551999999999999</v>
      </c>
      <c r="L4098" s="18" t="str">
        <f>VLOOKUP(F4098,'BD customers'!$1:$1048576,2,FALSE)</f>
        <v>Sanjit Chand</v>
      </c>
      <c r="M4098" s="2">
        <f>MATCH(orders[[#This Row],[Product ID]],'BD product'!A:A,0)</f>
        <v>976</v>
      </c>
      <c r="N4098" s="2" t="str" cm="1">
        <f t="array" ref="N4098">INDEX('BD product'!A:D,M4098,2)</f>
        <v>Office Supplies</v>
      </c>
    </row>
    <row r="4099" spans="1:14" x14ac:dyDescent="0.3">
      <c r="A4099" s="3" t="s">
        <v>6002</v>
      </c>
      <c r="B4099" s="4">
        <v>41905</v>
      </c>
      <c r="C4099" s="12" t="str">
        <f t="shared" si="64"/>
        <v>2014/09</v>
      </c>
      <c r="D4099" s="4">
        <v>41910</v>
      </c>
      <c r="E4099" s="3" t="s">
        <v>21</v>
      </c>
      <c r="F4099" s="3" t="s">
        <v>432</v>
      </c>
      <c r="G4099" s="3" t="s">
        <v>1836</v>
      </c>
      <c r="H4099" s="5">
        <v>4049</v>
      </c>
      <c r="I4099" s="2">
        <v>5</v>
      </c>
      <c r="J4099" s="2">
        <v>0</v>
      </c>
      <c r="K4099" s="2">
        <v>1.6195999999999999</v>
      </c>
      <c r="L4099" s="18" t="str">
        <f>VLOOKUP(F4099,'BD customers'!$1:$1048576,2,FALSE)</f>
        <v>Sanjit Chand</v>
      </c>
      <c r="M4099" s="2">
        <f>MATCH(orders[[#This Row],[Product ID]],'BD product'!A:A,0)</f>
        <v>461</v>
      </c>
      <c r="N4099" s="2" t="str" cm="1">
        <f t="array" ref="N4099">INDEX('BD product'!A:D,M4099,2)</f>
        <v>Office Supplies</v>
      </c>
    </row>
    <row r="4100" spans="1:14" x14ac:dyDescent="0.3">
      <c r="A4100" s="3" t="s">
        <v>6002</v>
      </c>
      <c r="B4100" s="4">
        <v>41905</v>
      </c>
      <c r="C4100" s="12" t="str">
        <f t="shared" si="64"/>
        <v>2014/09</v>
      </c>
      <c r="D4100" s="4">
        <v>41910</v>
      </c>
      <c r="E4100" s="3" t="s">
        <v>21</v>
      </c>
      <c r="F4100" s="3" t="s">
        <v>432</v>
      </c>
      <c r="G4100" s="3" t="s">
        <v>6003</v>
      </c>
      <c r="H4100" s="5">
        <v>944995</v>
      </c>
      <c r="I4100" s="2">
        <v>5</v>
      </c>
      <c r="J4100" s="2">
        <v>0</v>
      </c>
      <c r="K4100" s="2">
        <v>4630.4754999999996</v>
      </c>
      <c r="L4100" s="18" t="str">
        <f>VLOOKUP(F4100,'BD customers'!$1:$1048576,2,FALSE)</f>
        <v>Sanjit Chand</v>
      </c>
      <c r="M4100" s="2">
        <f>MATCH(orders[[#This Row],[Product ID]],'BD product'!A:A,0)</f>
        <v>1627</v>
      </c>
      <c r="N4100" s="2" t="str" cm="1">
        <f t="array" ref="N4100">INDEX('BD product'!A:D,M4100,2)</f>
        <v>Office Supplies</v>
      </c>
    </row>
    <row r="4101" spans="1:14" x14ac:dyDescent="0.3">
      <c r="A4101" s="3" t="s">
        <v>6002</v>
      </c>
      <c r="B4101" s="4">
        <v>41905</v>
      </c>
      <c r="C4101" s="12" t="str">
        <f t="shared" si="64"/>
        <v>2014/09</v>
      </c>
      <c r="D4101" s="4">
        <v>41910</v>
      </c>
      <c r="E4101" s="3" t="s">
        <v>21</v>
      </c>
      <c r="F4101" s="3" t="s">
        <v>432</v>
      </c>
      <c r="G4101" s="3" t="s">
        <v>2356</v>
      </c>
      <c r="H4101" s="5">
        <v>1294</v>
      </c>
      <c r="I4101" s="2">
        <v>2</v>
      </c>
      <c r="J4101" s="2">
        <v>0</v>
      </c>
      <c r="K4101" s="2">
        <v>6.4699999999999994E-2</v>
      </c>
      <c r="L4101" s="18" t="str">
        <f>VLOOKUP(F4101,'BD customers'!$1:$1048576,2,FALSE)</f>
        <v>Sanjit Chand</v>
      </c>
      <c r="M4101" s="2">
        <f>MATCH(orders[[#This Row],[Product ID]],'BD product'!A:A,0)</f>
        <v>627</v>
      </c>
      <c r="N4101" s="2" t="str" cm="1">
        <f t="array" ref="N4101">INDEX('BD product'!A:D,M4101,2)</f>
        <v>Office Supplies</v>
      </c>
    </row>
    <row r="4102" spans="1:14" x14ac:dyDescent="0.3">
      <c r="A4102" s="3" t="s">
        <v>6005</v>
      </c>
      <c r="B4102" s="4">
        <v>42905</v>
      </c>
      <c r="C4102" s="12" t="str">
        <f t="shared" si="64"/>
        <v>2017/06</v>
      </c>
      <c r="D4102" s="4">
        <v>42909</v>
      </c>
      <c r="E4102" s="3" t="s">
        <v>21</v>
      </c>
      <c r="F4102" s="3" t="s">
        <v>514</v>
      </c>
      <c r="G4102" s="3" t="s">
        <v>6006</v>
      </c>
      <c r="H4102" s="5">
        <v>2264</v>
      </c>
      <c r="I4102" s="2">
        <v>1</v>
      </c>
      <c r="J4102" s="2">
        <v>8</v>
      </c>
      <c r="K4102" s="2">
        <v>-5.2072000000000003</v>
      </c>
      <c r="L4102" s="18" t="str">
        <f>VLOOKUP(F4102,'BD customers'!$1:$1048576,2,FALSE)</f>
        <v>Zuschuss Carroll</v>
      </c>
      <c r="M4102" s="2">
        <f>MATCH(orders[[#This Row],[Product ID]],'BD product'!A:A,0)</f>
        <v>1628</v>
      </c>
      <c r="N4102" s="2" t="str" cm="1">
        <f t="array" ref="N4102">INDEX('BD product'!A:D,M4102,2)</f>
        <v>Office Supplies</v>
      </c>
    </row>
    <row r="4103" spans="1:14" x14ac:dyDescent="0.3">
      <c r="A4103" s="3" t="s">
        <v>6005</v>
      </c>
      <c r="B4103" s="4">
        <v>42905</v>
      </c>
      <c r="C4103" s="12" t="str">
        <f t="shared" si="64"/>
        <v>2017/06</v>
      </c>
      <c r="D4103" s="4">
        <v>42909</v>
      </c>
      <c r="E4103" s="3" t="s">
        <v>21</v>
      </c>
      <c r="F4103" s="3" t="s">
        <v>514</v>
      </c>
      <c r="G4103" s="3" t="s">
        <v>3661</v>
      </c>
      <c r="H4103" s="5">
        <v>444</v>
      </c>
      <c r="I4103" s="2">
        <v>1</v>
      </c>
      <c r="J4103" s="2">
        <v>8</v>
      </c>
      <c r="K4103" s="2">
        <v>-1.11E-2</v>
      </c>
      <c r="L4103" s="18" t="str">
        <f>VLOOKUP(F4103,'BD customers'!$1:$1048576,2,FALSE)</f>
        <v>Zuschuss Carroll</v>
      </c>
      <c r="M4103" s="2">
        <f>MATCH(orders[[#This Row],[Product ID]],'BD product'!A:A,0)</f>
        <v>1110</v>
      </c>
      <c r="N4103" s="2" t="str" cm="1">
        <f t="array" ref="N4103">INDEX('BD product'!A:D,M4103,2)</f>
        <v>Office Supplies</v>
      </c>
    </row>
    <row r="4104" spans="1:14" x14ac:dyDescent="0.3">
      <c r="A4104" s="3" t="s">
        <v>6005</v>
      </c>
      <c r="B4104" s="4">
        <v>42905</v>
      </c>
      <c r="C4104" s="12" t="str">
        <f t="shared" si="64"/>
        <v>2017/06</v>
      </c>
      <c r="D4104" s="4">
        <v>42909</v>
      </c>
      <c r="E4104" s="3" t="s">
        <v>21</v>
      </c>
      <c r="F4104" s="3" t="s">
        <v>514</v>
      </c>
      <c r="G4104" s="3" t="s">
        <v>4184</v>
      </c>
      <c r="H4104" s="5">
        <v>146176</v>
      </c>
      <c r="I4104" s="2">
        <v>8</v>
      </c>
      <c r="J4104" s="2">
        <v>2</v>
      </c>
      <c r="K4104" s="2">
        <v>47.507199999999997</v>
      </c>
      <c r="L4104" s="18" t="str">
        <f>VLOOKUP(F4104,'BD customers'!$1:$1048576,2,FALSE)</f>
        <v>Zuschuss Carroll</v>
      </c>
      <c r="M4104" s="2">
        <f>MATCH(orders[[#This Row],[Product ID]],'BD product'!A:A,0)</f>
        <v>1266</v>
      </c>
      <c r="N4104" s="2" t="str" cm="1">
        <f t="array" ref="N4104">INDEX('BD product'!A:D,M4104,2)</f>
        <v>Office Supplies</v>
      </c>
    </row>
    <row r="4105" spans="1:14" x14ac:dyDescent="0.3">
      <c r="A4105" s="3" t="s">
        <v>6008</v>
      </c>
      <c r="B4105" s="4">
        <v>43090</v>
      </c>
      <c r="C4105" s="12" t="str">
        <f t="shared" si="64"/>
        <v>2017/12</v>
      </c>
      <c r="D4105" s="4">
        <v>43090</v>
      </c>
      <c r="E4105" s="3" t="s">
        <v>41</v>
      </c>
      <c r="F4105" s="3" t="s">
        <v>489</v>
      </c>
      <c r="G4105" s="3" t="s">
        <v>2710</v>
      </c>
      <c r="H4105" s="5">
        <v>1592</v>
      </c>
      <c r="I4105" s="2">
        <v>2</v>
      </c>
      <c r="J4105" s="2">
        <v>0</v>
      </c>
      <c r="K4105" s="2">
        <v>7.0048000000000004</v>
      </c>
      <c r="L4105" s="18" t="str">
        <f>VLOOKUP(F4105,'BD customers'!$1:$1048576,2,FALSE)</f>
        <v>Rick Bensley</v>
      </c>
      <c r="M4105" s="2">
        <f>MATCH(orders[[#This Row],[Product ID]],'BD product'!A:A,0)</f>
        <v>742</v>
      </c>
      <c r="N4105" s="2" t="str" cm="1">
        <f t="array" ref="N4105">INDEX('BD product'!A:D,M4105,2)</f>
        <v>Furniture</v>
      </c>
    </row>
    <row r="4106" spans="1:14" x14ac:dyDescent="0.3">
      <c r="A4106" s="3" t="s">
        <v>6009</v>
      </c>
      <c r="B4106" s="4">
        <v>42954</v>
      </c>
      <c r="C4106" s="12" t="str">
        <f t="shared" si="64"/>
        <v>2017/08</v>
      </c>
      <c r="D4106" s="4">
        <v>42960</v>
      </c>
      <c r="E4106" s="3" t="s">
        <v>21</v>
      </c>
      <c r="F4106" s="3" t="s">
        <v>2231</v>
      </c>
      <c r="G4106" s="3" t="s">
        <v>3085</v>
      </c>
      <c r="H4106" s="5">
        <v>15996</v>
      </c>
      <c r="I4106" s="2">
        <v>5</v>
      </c>
      <c r="J4106" s="2">
        <v>2</v>
      </c>
      <c r="K4106" s="2">
        <v>17.9955</v>
      </c>
      <c r="L4106" s="18" t="str">
        <f>VLOOKUP(F4106,'BD customers'!$1:$1048576,2,FALSE)</f>
        <v>Jay Kimmel</v>
      </c>
      <c r="M4106" s="2">
        <f>MATCH(orders[[#This Row],[Product ID]],'BD product'!A:A,0)</f>
        <v>886</v>
      </c>
      <c r="N4106" s="2" t="str" cm="1">
        <f t="array" ref="N4106">INDEX('BD product'!A:D,M4106,2)</f>
        <v>Technology</v>
      </c>
    </row>
    <row r="4107" spans="1:14" x14ac:dyDescent="0.3">
      <c r="A4107" s="3" t="s">
        <v>6009</v>
      </c>
      <c r="B4107" s="4">
        <v>42954</v>
      </c>
      <c r="C4107" s="12" t="str">
        <f t="shared" si="64"/>
        <v>2017/08</v>
      </c>
      <c r="D4107" s="4">
        <v>42960</v>
      </c>
      <c r="E4107" s="3" t="s">
        <v>21</v>
      </c>
      <c r="F4107" s="3" t="s">
        <v>2231</v>
      </c>
      <c r="G4107" s="3" t="s">
        <v>1914</v>
      </c>
      <c r="H4107" s="5">
        <v>1376</v>
      </c>
      <c r="I4107" s="2">
        <v>2</v>
      </c>
      <c r="J4107" s="2">
        <v>2</v>
      </c>
      <c r="K4107" s="2">
        <v>0.46439999999999998</v>
      </c>
      <c r="L4107" s="18" t="str">
        <f>VLOOKUP(F4107,'BD customers'!$1:$1048576,2,FALSE)</f>
        <v>Jay Kimmel</v>
      </c>
      <c r="M4107" s="2">
        <f>MATCH(orders[[#This Row],[Product ID]],'BD product'!A:A,0)</f>
        <v>482</v>
      </c>
      <c r="N4107" s="2" t="str" cm="1">
        <f t="array" ref="N4107">INDEX('BD product'!A:D,M4107,2)</f>
        <v>Office Supplies</v>
      </c>
    </row>
    <row r="4108" spans="1:14" x14ac:dyDescent="0.3">
      <c r="A4108" s="3" t="s">
        <v>6010</v>
      </c>
      <c r="B4108" s="4">
        <v>42604</v>
      </c>
      <c r="C4108" s="12" t="str">
        <f t="shared" si="64"/>
        <v>2016/08</v>
      </c>
      <c r="D4108" s="4">
        <v>42608</v>
      </c>
      <c r="E4108" s="3" t="s">
        <v>21</v>
      </c>
      <c r="F4108" s="3" t="s">
        <v>6011</v>
      </c>
      <c r="G4108" s="3" t="s">
        <v>2952</v>
      </c>
      <c r="H4108" s="5">
        <v>4312</v>
      </c>
      <c r="I4108" s="2">
        <v>2</v>
      </c>
      <c r="J4108" s="2">
        <v>8</v>
      </c>
      <c r="K4108" s="2">
        <v>-6.8992000000000004</v>
      </c>
      <c r="L4108" s="18" t="str">
        <f>VLOOKUP(F4108,'BD customers'!$1:$1048576,2,FALSE)</f>
        <v>Dorothy Dickinson</v>
      </c>
      <c r="M4108" s="2">
        <f>MATCH(orders[[#This Row],[Product ID]],'BD product'!A:A,0)</f>
        <v>830</v>
      </c>
      <c r="N4108" s="2" t="str" cm="1">
        <f t="array" ref="N4108">INDEX('BD product'!A:D,M4108,2)</f>
        <v>Office Supplies</v>
      </c>
    </row>
    <row r="4109" spans="1:14" x14ac:dyDescent="0.3">
      <c r="A4109" s="3" t="s">
        <v>6012</v>
      </c>
      <c r="B4109" s="4">
        <v>42254</v>
      </c>
      <c r="C4109" s="12" t="str">
        <f t="shared" si="64"/>
        <v>2015/09</v>
      </c>
      <c r="D4109" s="4">
        <v>42254</v>
      </c>
      <c r="E4109" s="3" t="s">
        <v>41</v>
      </c>
      <c r="F4109" s="3" t="s">
        <v>3045</v>
      </c>
      <c r="G4109" s="3" t="s">
        <v>2593</v>
      </c>
      <c r="H4109" s="5">
        <v>1396</v>
      </c>
      <c r="I4109" s="2">
        <v>2</v>
      </c>
      <c r="J4109" s="2">
        <v>0</v>
      </c>
      <c r="K4109" s="2">
        <v>0.2792</v>
      </c>
      <c r="L4109" s="18" t="str">
        <f>VLOOKUP(F4109,'BD customers'!$1:$1048576,2,FALSE)</f>
        <v>Marc Crier</v>
      </c>
      <c r="M4109" s="2">
        <f>MATCH(orders[[#This Row],[Product ID]],'BD product'!A:A,0)</f>
        <v>702</v>
      </c>
      <c r="N4109" s="2" t="str" cm="1">
        <f t="array" ref="N4109">INDEX('BD product'!A:D,M4109,2)</f>
        <v>Office Supplies</v>
      </c>
    </row>
    <row r="4110" spans="1:14" x14ac:dyDescent="0.3">
      <c r="A4110" s="3" t="s">
        <v>6012</v>
      </c>
      <c r="B4110" s="4">
        <v>42254</v>
      </c>
      <c r="C4110" s="12" t="str">
        <f t="shared" si="64"/>
        <v>2015/09</v>
      </c>
      <c r="D4110" s="4">
        <v>42254</v>
      </c>
      <c r="E4110" s="3" t="s">
        <v>41</v>
      </c>
      <c r="F4110" s="3" t="s">
        <v>3045</v>
      </c>
      <c r="G4110" s="3" t="s">
        <v>5162</v>
      </c>
      <c r="H4110" s="5">
        <v>27414</v>
      </c>
      <c r="I4110" s="2">
        <v>3</v>
      </c>
      <c r="J4110" s="2">
        <v>4</v>
      </c>
      <c r="K4110" s="2">
        <v>-14.1639</v>
      </c>
      <c r="L4110" s="18" t="str">
        <f>VLOOKUP(F4110,'BD customers'!$1:$1048576,2,FALSE)</f>
        <v>Marc Crier</v>
      </c>
      <c r="M4110" s="2">
        <f>MATCH(orders[[#This Row],[Product ID]],'BD product'!A:A,0)</f>
        <v>1481</v>
      </c>
      <c r="N4110" s="2" t="str" cm="1">
        <f t="array" ref="N4110">INDEX('BD product'!A:D,M4110,2)</f>
        <v>Furniture</v>
      </c>
    </row>
    <row r="4111" spans="1:14" x14ac:dyDescent="0.3">
      <c r="A4111" s="3" t="s">
        <v>6013</v>
      </c>
      <c r="B4111" s="4">
        <v>42363</v>
      </c>
      <c r="C4111" s="12" t="str">
        <f t="shared" si="64"/>
        <v>2015/12</v>
      </c>
      <c r="D4111" s="4">
        <v>42370</v>
      </c>
      <c r="E4111" s="3" t="s">
        <v>21</v>
      </c>
      <c r="F4111" s="3" t="s">
        <v>201</v>
      </c>
      <c r="G4111" s="3" t="s">
        <v>2541</v>
      </c>
      <c r="H4111" s="5">
        <v>7398</v>
      </c>
      <c r="I4111" s="2">
        <v>2</v>
      </c>
      <c r="J4111" s="2">
        <v>0</v>
      </c>
      <c r="K4111" s="2">
        <v>19.974599999999999</v>
      </c>
      <c r="L4111" s="18" t="str">
        <f>VLOOKUP(F4111,'BD customers'!$1:$1048576,2,FALSE)</f>
        <v>Dionis Lloyd</v>
      </c>
      <c r="M4111" s="2">
        <f>MATCH(orders[[#This Row],[Product ID]],'BD product'!A:A,0)</f>
        <v>689</v>
      </c>
      <c r="N4111" s="2" t="str" cm="1">
        <f t="array" ref="N4111">INDEX('BD product'!A:D,M4111,2)</f>
        <v>Technology</v>
      </c>
    </row>
    <row r="4112" spans="1:14" x14ac:dyDescent="0.3">
      <c r="A4112" s="3" t="s">
        <v>6013</v>
      </c>
      <c r="B4112" s="4">
        <v>42363</v>
      </c>
      <c r="C4112" s="12" t="str">
        <f t="shared" si="64"/>
        <v>2015/12</v>
      </c>
      <c r="D4112" s="4">
        <v>42370</v>
      </c>
      <c r="E4112" s="3" t="s">
        <v>21</v>
      </c>
      <c r="F4112" s="3" t="s">
        <v>201</v>
      </c>
      <c r="G4112" s="3" t="s">
        <v>6014</v>
      </c>
      <c r="H4112" s="5">
        <v>16098</v>
      </c>
      <c r="I4112" s="2">
        <v>1</v>
      </c>
      <c r="J4112" s="2">
        <v>0</v>
      </c>
      <c r="K4112" s="2">
        <v>20.927399999999999</v>
      </c>
      <c r="L4112" s="18" t="str">
        <f>VLOOKUP(F4112,'BD customers'!$1:$1048576,2,FALSE)</f>
        <v>Dionis Lloyd</v>
      </c>
      <c r="M4112" s="2">
        <f>MATCH(orders[[#This Row],[Product ID]],'BD product'!A:A,0)</f>
        <v>1629</v>
      </c>
      <c r="N4112" s="2" t="str" cm="1">
        <f t="array" ref="N4112">INDEX('BD product'!A:D,M4112,2)</f>
        <v>Furniture</v>
      </c>
    </row>
    <row r="4113" spans="1:14" x14ac:dyDescent="0.3">
      <c r="A4113" s="3" t="s">
        <v>6013</v>
      </c>
      <c r="B4113" s="4">
        <v>42363</v>
      </c>
      <c r="C4113" s="12" t="str">
        <f t="shared" si="64"/>
        <v>2015/12</v>
      </c>
      <c r="D4113" s="4">
        <v>42370</v>
      </c>
      <c r="E4113" s="3" t="s">
        <v>21</v>
      </c>
      <c r="F4113" s="3" t="s">
        <v>201</v>
      </c>
      <c r="G4113" s="3" t="s">
        <v>3970</v>
      </c>
      <c r="H4113" s="5">
        <v>1734</v>
      </c>
      <c r="I4113" s="2">
        <v>3</v>
      </c>
      <c r="J4113" s="2">
        <v>0</v>
      </c>
      <c r="K4113" s="2">
        <v>8.4966000000000008</v>
      </c>
      <c r="L4113" s="18" t="str">
        <f>VLOOKUP(F4113,'BD customers'!$1:$1048576,2,FALSE)</f>
        <v>Dionis Lloyd</v>
      </c>
      <c r="M4113" s="2">
        <f>MATCH(orders[[#This Row],[Product ID]],'BD product'!A:A,0)</f>
        <v>1217</v>
      </c>
      <c r="N4113" s="2" t="str" cm="1">
        <f t="array" ref="N4113">INDEX('BD product'!A:D,M4113,2)</f>
        <v>Office Supplies</v>
      </c>
    </row>
    <row r="4114" spans="1:14" x14ac:dyDescent="0.3">
      <c r="A4114" s="3" t="s">
        <v>6013</v>
      </c>
      <c r="B4114" s="4">
        <v>42363</v>
      </c>
      <c r="C4114" s="12" t="str">
        <f t="shared" si="64"/>
        <v>2015/12</v>
      </c>
      <c r="D4114" s="4">
        <v>42370</v>
      </c>
      <c r="E4114" s="3" t="s">
        <v>21</v>
      </c>
      <c r="F4114" s="3" t="s">
        <v>201</v>
      </c>
      <c r="G4114" s="3" t="s">
        <v>2970</v>
      </c>
      <c r="H4114" s="5">
        <v>328</v>
      </c>
      <c r="I4114" s="2">
        <v>1</v>
      </c>
      <c r="J4114" s="2">
        <v>0</v>
      </c>
      <c r="K4114" s="2">
        <v>0.95120000000000005</v>
      </c>
      <c r="L4114" s="18" t="str">
        <f>VLOOKUP(F4114,'BD customers'!$1:$1048576,2,FALSE)</f>
        <v>Dionis Lloyd</v>
      </c>
      <c r="M4114" s="2">
        <f>MATCH(orders[[#This Row],[Product ID]],'BD product'!A:A,0)</f>
        <v>838</v>
      </c>
      <c r="N4114" s="2" t="str" cm="1">
        <f t="array" ref="N4114">INDEX('BD product'!A:D,M4114,2)</f>
        <v>Office Supplies</v>
      </c>
    </row>
    <row r="4115" spans="1:14" x14ac:dyDescent="0.3">
      <c r="A4115" s="3" t="s">
        <v>6016</v>
      </c>
      <c r="B4115" s="4">
        <v>42126</v>
      </c>
      <c r="C4115" s="12" t="str">
        <f t="shared" si="64"/>
        <v>2015/05</v>
      </c>
      <c r="D4115" s="4">
        <v>42131</v>
      </c>
      <c r="E4115" s="3" t="s">
        <v>21</v>
      </c>
      <c r="F4115" s="3" t="s">
        <v>3788</v>
      </c>
      <c r="G4115" s="3" t="s">
        <v>3730</v>
      </c>
      <c r="H4115" s="5">
        <v>8856</v>
      </c>
      <c r="I4115" s="2">
        <v>3</v>
      </c>
      <c r="J4115" s="2">
        <v>2</v>
      </c>
      <c r="K4115" s="2">
        <v>2.9889000000000001</v>
      </c>
      <c r="L4115" s="18" t="str">
        <f>VLOOKUP(F4115,'BD customers'!$1:$1048576,2,FALSE)</f>
        <v>Noah Childs</v>
      </c>
      <c r="M4115" s="2">
        <f>MATCH(orders[[#This Row],[Product ID]],'BD product'!A:A,0)</f>
        <v>1141</v>
      </c>
      <c r="N4115" s="2" t="str" cm="1">
        <f t="array" ref="N4115">INDEX('BD product'!A:D,M4115,2)</f>
        <v>Office Supplies</v>
      </c>
    </row>
    <row r="4116" spans="1:14" x14ac:dyDescent="0.3">
      <c r="A4116" s="3" t="s">
        <v>6016</v>
      </c>
      <c r="B4116" s="4">
        <v>42126</v>
      </c>
      <c r="C4116" s="12" t="str">
        <f t="shared" si="64"/>
        <v>2015/05</v>
      </c>
      <c r="D4116" s="4">
        <v>42131</v>
      </c>
      <c r="E4116" s="3" t="s">
        <v>21</v>
      </c>
      <c r="F4116" s="3" t="s">
        <v>3788</v>
      </c>
      <c r="G4116" s="3" t="s">
        <v>3353</v>
      </c>
      <c r="H4116" s="5">
        <v>158376</v>
      </c>
      <c r="I4116" s="2">
        <v>3</v>
      </c>
      <c r="J4116" s="2">
        <v>2</v>
      </c>
      <c r="K4116" s="2">
        <v>13.857900000000001</v>
      </c>
      <c r="L4116" s="18" t="str">
        <f>VLOOKUP(F4116,'BD customers'!$1:$1048576,2,FALSE)</f>
        <v>Noah Childs</v>
      </c>
      <c r="M4116" s="2">
        <f>MATCH(orders[[#This Row],[Product ID]],'BD product'!A:A,0)</f>
        <v>986</v>
      </c>
      <c r="N4116" s="2" t="str" cm="1">
        <f t="array" ref="N4116">INDEX('BD product'!A:D,M4116,2)</f>
        <v>Technology</v>
      </c>
    </row>
    <row r="4117" spans="1:14" x14ac:dyDescent="0.3">
      <c r="A4117" s="3" t="s">
        <v>6017</v>
      </c>
      <c r="B4117" s="4">
        <v>42698</v>
      </c>
      <c r="C4117" s="12" t="str">
        <f t="shared" si="64"/>
        <v>2016/11</v>
      </c>
      <c r="D4117" s="4">
        <v>42701</v>
      </c>
      <c r="E4117" s="3" t="s">
        <v>64</v>
      </c>
      <c r="F4117" s="3" t="s">
        <v>3841</v>
      </c>
      <c r="G4117" s="3" t="s">
        <v>2188</v>
      </c>
      <c r="H4117" s="5">
        <v>121996</v>
      </c>
      <c r="I4117" s="2">
        <v>5</v>
      </c>
      <c r="J4117" s="2">
        <v>2</v>
      </c>
      <c r="K4117" s="2">
        <v>381.23750000000001</v>
      </c>
      <c r="L4117" s="18" t="str">
        <f>VLOOKUP(F4117,'BD customers'!$1:$1048576,2,FALSE)</f>
        <v>Amy Cox</v>
      </c>
      <c r="M4117" s="2">
        <f>MATCH(orders[[#This Row],[Product ID]],'BD product'!A:A,0)</f>
        <v>571</v>
      </c>
      <c r="N4117" s="2" t="str" cm="1">
        <f t="array" ref="N4117">INDEX('BD product'!A:D,M4117,2)</f>
        <v>Office Supplies</v>
      </c>
    </row>
    <row r="4118" spans="1:14" x14ac:dyDescent="0.3">
      <c r="A4118" s="3" t="s">
        <v>6018</v>
      </c>
      <c r="B4118" s="4">
        <v>42332</v>
      </c>
      <c r="C4118" s="12" t="str">
        <f t="shared" si="64"/>
        <v>2015/11</v>
      </c>
      <c r="D4118" s="4">
        <v>42337</v>
      </c>
      <c r="E4118" s="3" t="s">
        <v>21</v>
      </c>
      <c r="F4118" s="3" t="s">
        <v>2759</v>
      </c>
      <c r="G4118" s="3" t="s">
        <v>3191</v>
      </c>
      <c r="H4118" s="5">
        <v>3168</v>
      </c>
      <c r="I4118" s="2">
        <v>2</v>
      </c>
      <c r="J4118" s="2">
        <v>2</v>
      </c>
      <c r="K4118" s="2">
        <v>9.9000000000000008E-3</v>
      </c>
      <c r="L4118" s="18" t="str">
        <f>VLOOKUP(F4118,'BD customers'!$1:$1048576,2,FALSE)</f>
        <v>Toby Swindell</v>
      </c>
      <c r="M4118" s="2">
        <f>MATCH(orders[[#This Row],[Product ID]],'BD product'!A:A,0)</f>
        <v>924</v>
      </c>
      <c r="N4118" s="2" t="str" cm="1">
        <f t="array" ref="N4118">INDEX('BD product'!A:D,M4118,2)</f>
        <v>Office Supplies</v>
      </c>
    </row>
    <row r="4119" spans="1:14" x14ac:dyDescent="0.3">
      <c r="A4119" s="3" t="s">
        <v>6018</v>
      </c>
      <c r="B4119" s="4">
        <v>42332</v>
      </c>
      <c r="C4119" s="12" t="str">
        <f t="shared" si="64"/>
        <v>2015/11</v>
      </c>
      <c r="D4119" s="4">
        <v>42337</v>
      </c>
      <c r="E4119" s="3" t="s">
        <v>21</v>
      </c>
      <c r="F4119" s="3" t="s">
        <v>2759</v>
      </c>
      <c r="G4119" s="3" t="s">
        <v>2014</v>
      </c>
      <c r="H4119" s="5">
        <v>1944</v>
      </c>
      <c r="I4119" s="2">
        <v>3</v>
      </c>
      <c r="J4119" s="2">
        <v>0</v>
      </c>
      <c r="K4119" s="2">
        <v>9.3312000000000008</v>
      </c>
      <c r="L4119" s="18" t="str">
        <f>VLOOKUP(F4119,'BD customers'!$1:$1048576,2,FALSE)</f>
        <v>Toby Swindell</v>
      </c>
      <c r="M4119" s="2">
        <f>MATCH(orders[[#This Row],[Product ID]],'BD product'!A:A,0)</f>
        <v>512</v>
      </c>
      <c r="N4119" s="2" t="str" cm="1">
        <f t="array" ref="N4119">INDEX('BD product'!A:D,M4119,2)</f>
        <v>Office Supplies</v>
      </c>
    </row>
    <row r="4120" spans="1:14" x14ac:dyDescent="0.3">
      <c r="A4120" s="3" t="s">
        <v>6018</v>
      </c>
      <c r="B4120" s="4">
        <v>42332</v>
      </c>
      <c r="C4120" s="12" t="str">
        <f t="shared" si="64"/>
        <v>2015/11</v>
      </c>
      <c r="D4120" s="4">
        <v>42337</v>
      </c>
      <c r="E4120" s="3" t="s">
        <v>21</v>
      </c>
      <c r="F4120" s="3" t="s">
        <v>2759</v>
      </c>
      <c r="G4120" s="3" t="s">
        <v>1620</v>
      </c>
      <c r="H4120" s="5">
        <v>45486</v>
      </c>
      <c r="I4120" s="2">
        <v>7</v>
      </c>
      <c r="J4120" s="2">
        <v>0</v>
      </c>
      <c r="K4120" s="2">
        <v>54.583199999999998</v>
      </c>
      <c r="L4120" s="18" t="str">
        <f>VLOOKUP(F4120,'BD customers'!$1:$1048576,2,FALSE)</f>
        <v>Toby Swindell</v>
      </c>
      <c r="M4120" s="2">
        <f>MATCH(orders[[#This Row],[Product ID]],'BD product'!A:A,0)</f>
        <v>393</v>
      </c>
      <c r="N4120" s="2" t="str" cm="1">
        <f t="array" ref="N4120">INDEX('BD product'!A:D,M4120,2)</f>
        <v>Office Supplies</v>
      </c>
    </row>
    <row r="4121" spans="1:14" x14ac:dyDescent="0.3">
      <c r="A4121" s="3" t="s">
        <v>6018</v>
      </c>
      <c r="B4121" s="4">
        <v>42332</v>
      </c>
      <c r="C4121" s="12" t="str">
        <f t="shared" si="64"/>
        <v>2015/11</v>
      </c>
      <c r="D4121" s="4">
        <v>42337</v>
      </c>
      <c r="E4121" s="3" t="s">
        <v>21</v>
      </c>
      <c r="F4121" s="3" t="s">
        <v>2759</v>
      </c>
      <c r="G4121" s="3" t="s">
        <v>1198</v>
      </c>
      <c r="H4121" s="5">
        <v>91392</v>
      </c>
      <c r="I4121" s="2">
        <v>8</v>
      </c>
      <c r="J4121" s="2">
        <v>2</v>
      </c>
      <c r="K4121" s="2">
        <v>29.702400000000001</v>
      </c>
      <c r="L4121" s="18" t="str">
        <f>VLOOKUP(F4121,'BD customers'!$1:$1048576,2,FALSE)</f>
        <v>Toby Swindell</v>
      </c>
      <c r="M4121" s="2">
        <f>MATCH(orders[[#This Row],[Product ID]],'BD product'!A:A,0)</f>
        <v>278</v>
      </c>
      <c r="N4121" s="2" t="str" cm="1">
        <f t="array" ref="N4121">INDEX('BD product'!A:D,M4121,2)</f>
        <v>Office Supplies</v>
      </c>
    </row>
    <row r="4122" spans="1:14" x14ac:dyDescent="0.3">
      <c r="A4122" s="3" t="s">
        <v>6019</v>
      </c>
      <c r="B4122" s="4">
        <v>42982</v>
      </c>
      <c r="C4122" s="12" t="str">
        <f t="shared" si="64"/>
        <v>2017/09</v>
      </c>
      <c r="D4122" s="4">
        <v>42988</v>
      </c>
      <c r="E4122" s="3" t="s">
        <v>21</v>
      </c>
      <c r="F4122" s="3" t="s">
        <v>1680</v>
      </c>
      <c r="G4122" s="3" t="s">
        <v>6020</v>
      </c>
      <c r="H4122" s="5">
        <v>1904</v>
      </c>
      <c r="I4122" s="2">
        <v>4</v>
      </c>
      <c r="J4122" s="2">
        <v>2</v>
      </c>
      <c r="K4122" s="2">
        <v>-0.14280000000000001</v>
      </c>
      <c r="L4122" s="18" t="str">
        <f>VLOOKUP(F4122,'BD customers'!$1:$1048576,2,FALSE)</f>
        <v>Michael Moore</v>
      </c>
      <c r="M4122" s="2">
        <f>MATCH(orders[[#This Row],[Product ID]],'BD product'!A:A,0)</f>
        <v>1630</v>
      </c>
      <c r="N4122" s="2" t="str" cm="1">
        <f t="array" ref="N4122">INDEX('BD product'!A:D,M4122,2)</f>
        <v>Technology</v>
      </c>
    </row>
    <row r="4123" spans="1:14" x14ac:dyDescent="0.3">
      <c r="A4123" s="3" t="s">
        <v>6022</v>
      </c>
      <c r="B4123" s="4">
        <v>42866</v>
      </c>
      <c r="C4123" s="12" t="str">
        <f t="shared" si="64"/>
        <v>2017/05</v>
      </c>
      <c r="D4123" s="4">
        <v>42867</v>
      </c>
      <c r="E4123" s="3" t="s">
        <v>41</v>
      </c>
      <c r="F4123" s="3" t="s">
        <v>1570</v>
      </c>
      <c r="G4123" s="3" t="s">
        <v>3156</v>
      </c>
      <c r="H4123" s="5">
        <v>3744</v>
      </c>
      <c r="I4123" s="2">
        <v>6</v>
      </c>
      <c r="J4123" s="2">
        <v>0</v>
      </c>
      <c r="K4123" s="2">
        <v>1.6848000000000001</v>
      </c>
      <c r="L4123" s="18" t="str">
        <f>VLOOKUP(F4123,'BD customers'!$1:$1048576,2,FALSE)</f>
        <v>Liz Pelletier</v>
      </c>
      <c r="M4123" s="2">
        <f>MATCH(orders[[#This Row],[Product ID]],'BD product'!A:A,0)</f>
        <v>912</v>
      </c>
      <c r="N4123" s="2" t="str" cm="1">
        <f t="array" ref="N4123">INDEX('BD product'!A:D,M4123,2)</f>
        <v>Office Supplies</v>
      </c>
    </row>
    <row r="4124" spans="1:14" x14ac:dyDescent="0.3">
      <c r="A4124" s="3" t="s">
        <v>6022</v>
      </c>
      <c r="B4124" s="4">
        <v>42866</v>
      </c>
      <c r="C4124" s="12" t="str">
        <f t="shared" si="64"/>
        <v>2017/05</v>
      </c>
      <c r="D4124" s="4">
        <v>42867</v>
      </c>
      <c r="E4124" s="3" t="s">
        <v>41</v>
      </c>
      <c r="F4124" s="3" t="s">
        <v>1570</v>
      </c>
      <c r="G4124" s="3" t="s">
        <v>4539</v>
      </c>
      <c r="H4124" s="5">
        <v>3759</v>
      </c>
      <c r="I4124" s="2">
        <v>3</v>
      </c>
      <c r="J4124" s="2">
        <v>0</v>
      </c>
      <c r="K4124" s="2">
        <v>17.667300000000001</v>
      </c>
      <c r="L4124" s="18" t="str">
        <f>VLOOKUP(F4124,'BD customers'!$1:$1048576,2,FALSE)</f>
        <v>Liz Pelletier</v>
      </c>
      <c r="M4124" s="2">
        <f>MATCH(orders[[#This Row],[Product ID]],'BD product'!A:A,0)</f>
        <v>1353</v>
      </c>
      <c r="N4124" s="2" t="str" cm="1">
        <f t="array" ref="N4124">INDEX('BD product'!A:D,M4124,2)</f>
        <v>Office Supplies</v>
      </c>
    </row>
    <row r="4125" spans="1:14" x14ac:dyDescent="0.3">
      <c r="A4125" s="3" t="s">
        <v>6022</v>
      </c>
      <c r="B4125" s="4">
        <v>42866</v>
      </c>
      <c r="C4125" s="12" t="str">
        <f t="shared" si="64"/>
        <v>2017/05</v>
      </c>
      <c r="D4125" s="4">
        <v>42867</v>
      </c>
      <c r="E4125" s="3" t="s">
        <v>41</v>
      </c>
      <c r="F4125" s="3" t="s">
        <v>1570</v>
      </c>
      <c r="G4125" s="3" t="s">
        <v>5410</v>
      </c>
      <c r="H4125" s="5">
        <v>26032</v>
      </c>
      <c r="I4125" s="2">
        <v>2</v>
      </c>
      <c r="J4125" s="2">
        <v>2</v>
      </c>
      <c r="K4125" s="2">
        <v>9.4366000000000003</v>
      </c>
      <c r="L4125" s="18" t="str">
        <f>VLOOKUP(F4125,'BD customers'!$1:$1048576,2,FALSE)</f>
        <v>Liz Pelletier</v>
      </c>
      <c r="M4125" s="2">
        <f>MATCH(orders[[#This Row],[Product ID]],'BD product'!A:A,0)</f>
        <v>1528</v>
      </c>
      <c r="N4125" s="2" t="str" cm="1">
        <f t="array" ref="N4125">INDEX('BD product'!A:D,M4125,2)</f>
        <v>Office Supplies</v>
      </c>
    </row>
    <row r="4126" spans="1:14" x14ac:dyDescent="0.3">
      <c r="A4126" s="3" t="s">
        <v>6023</v>
      </c>
      <c r="B4126" s="4">
        <v>41770</v>
      </c>
      <c r="C4126" s="12" t="str">
        <f t="shared" si="64"/>
        <v>2014/05</v>
      </c>
      <c r="D4126" s="4">
        <v>41777</v>
      </c>
      <c r="E4126" s="3" t="s">
        <v>21</v>
      </c>
      <c r="F4126" s="3" t="s">
        <v>1619</v>
      </c>
      <c r="G4126" s="3" t="s">
        <v>1510</v>
      </c>
      <c r="H4126" s="5">
        <v>3591</v>
      </c>
      <c r="I4126" s="2">
        <v>3</v>
      </c>
      <c r="J4126" s="2">
        <v>0</v>
      </c>
      <c r="K4126" s="2">
        <v>9.6957000000000004</v>
      </c>
      <c r="L4126" s="18" t="str">
        <f>VLOOKUP(F4126,'BD customers'!$1:$1048576,2,FALSE)</f>
        <v>Brooke Gillingham</v>
      </c>
      <c r="M4126" s="2">
        <f>MATCH(orders[[#This Row],[Product ID]],'BD product'!A:A,0)</f>
        <v>362</v>
      </c>
      <c r="N4126" s="2" t="str" cm="1">
        <f t="array" ref="N4126">INDEX('BD product'!A:D,M4126,2)</f>
        <v>Office Supplies</v>
      </c>
    </row>
    <row r="4127" spans="1:14" x14ac:dyDescent="0.3">
      <c r="A4127" s="3" t="s">
        <v>6024</v>
      </c>
      <c r="B4127" s="4">
        <v>42943</v>
      </c>
      <c r="C4127" s="12" t="str">
        <f t="shared" si="64"/>
        <v>2017/07</v>
      </c>
      <c r="D4127" s="4">
        <v>42947</v>
      </c>
      <c r="E4127" s="3" t="s">
        <v>11</v>
      </c>
      <c r="F4127" s="3" t="s">
        <v>1851</v>
      </c>
      <c r="G4127" s="3" t="s">
        <v>2786</v>
      </c>
      <c r="H4127" s="5">
        <v>91032</v>
      </c>
      <c r="I4127" s="2">
        <v>3</v>
      </c>
      <c r="J4127" s="2">
        <v>2</v>
      </c>
      <c r="K4127" s="2">
        <v>-2.2757999999999998</v>
      </c>
      <c r="L4127" s="18" t="str">
        <f>VLOOKUP(F4127,'BD customers'!$1:$1048576,2,FALSE)</f>
        <v>Mike Gockenbach</v>
      </c>
      <c r="M4127" s="2">
        <f>MATCH(orders[[#This Row],[Product ID]],'BD product'!A:A,0)</f>
        <v>769</v>
      </c>
      <c r="N4127" s="2" t="str" cm="1">
        <f t="array" ref="N4127">INDEX('BD product'!A:D,M4127,2)</f>
        <v>Furniture</v>
      </c>
    </row>
    <row r="4128" spans="1:14" x14ac:dyDescent="0.3">
      <c r="A4128" s="3" t="s">
        <v>6025</v>
      </c>
      <c r="B4128" s="4">
        <v>42861</v>
      </c>
      <c r="C4128" s="12" t="str">
        <f t="shared" si="64"/>
        <v>2017/05</v>
      </c>
      <c r="D4128" s="4">
        <v>42864</v>
      </c>
      <c r="E4128" s="3" t="s">
        <v>64</v>
      </c>
      <c r="F4128" s="3" t="s">
        <v>500</v>
      </c>
      <c r="G4128" s="3" t="s">
        <v>5766</v>
      </c>
      <c r="H4128" s="5">
        <v>5466</v>
      </c>
      <c r="I4128" s="2">
        <v>6</v>
      </c>
      <c r="J4128" s="2">
        <v>0</v>
      </c>
      <c r="K4128" s="2">
        <v>18.037800000000001</v>
      </c>
      <c r="L4128" s="18" t="str">
        <f>VLOOKUP(F4128,'BD customers'!$1:$1048576,2,FALSE)</f>
        <v>Gary Zandusky</v>
      </c>
      <c r="M4128" s="2">
        <f>MATCH(orders[[#This Row],[Product ID]],'BD product'!A:A,0)</f>
        <v>1585</v>
      </c>
      <c r="N4128" s="2" t="str" cm="1">
        <f t="array" ref="N4128">INDEX('BD product'!A:D,M4128,2)</f>
        <v>Office Supplies</v>
      </c>
    </row>
    <row r="4129" spans="1:14" x14ac:dyDescent="0.3">
      <c r="A4129" s="3" t="s">
        <v>6026</v>
      </c>
      <c r="B4129" s="4">
        <v>41901</v>
      </c>
      <c r="C4129" s="12" t="str">
        <f t="shared" si="64"/>
        <v>2014/09</v>
      </c>
      <c r="D4129" s="4">
        <v>41906</v>
      </c>
      <c r="E4129" s="3" t="s">
        <v>21</v>
      </c>
      <c r="F4129" s="3" t="s">
        <v>1327</v>
      </c>
      <c r="G4129" s="3" t="s">
        <v>2788</v>
      </c>
      <c r="H4129" s="5">
        <v>67344</v>
      </c>
      <c r="I4129" s="2">
        <v>6</v>
      </c>
      <c r="J4129" s="2">
        <v>2</v>
      </c>
      <c r="K4129" s="2">
        <v>7.5762</v>
      </c>
      <c r="L4129" s="18" t="str">
        <f>VLOOKUP(F4129,'BD customers'!$1:$1048576,2,FALSE)</f>
        <v>John Lee</v>
      </c>
      <c r="M4129" s="2">
        <f>MATCH(orders[[#This Row],[Product ID]],'BD product'!A:A,0)</f>
        <v>770</v>
      </c>
      <c r="N4129" s="2" t="str" cm="1">
        <f t="array" ref="N4129">INDEX('BD product'!A:D,M4129,2)</f>
        <v>Office Supplies</v>
      </c>
    </row>
    <row r="4130" spans="1:14" x14ac:dyDescent="0.3">
      <c r="A4130" s="3" t="s">
        <v>6026</v>
      </c>
      <c r="B4130" s="4">
        <v>41901</v>
      </c>
      <c r="C4130" s="12" t="str">
        <f t="shared" si="64"/>
        <v>2014/09</v>
      </c>
      <c r="D4130" s="4">
        <v>41906</v>
      </c>
      <c r="E4130" s="3" t="s">
        <v>21</v>
      </c>
      <c r="F4130" s="3" t="s">
        <v>1327</v>
      </c>
      <c r="G4130" s="3" t="s">
        <v>6027</v>
      </c>
      <c r="H4130" s="5">
        <v>2624985</v>
      </c>
      <c r="I4130" s="2">
        <v>3</v>
      </c>
      <c r="J4130" s="2">
        <v>5</v>
      </c>
      <c r="K4130" s="2">
        <v>-944.99459999999999</v>
      </c>
      <c r="L4130" s="18" t="str">
        <f>VLOOKUP(F4130,'BD customers'!$1:$1048576,2,FALSE)</f>
        <v>John Lee</v>
      </c>
      <c r="M4130" s="2">
        <f>MATCH(orders[[#This Row],[Product ID]],'BD product'!A:A,0)</f>
        <v>1631</v>
      </c>
      <c r="N4130" s="2" t="str" cm="1">
        <f t="array" ref="N4130">INDEX('BD product'!A:D,M4130,2)</f>
        <v>Technology</v>
      </c>
    </row>
    <row r="4131" spans="1:14" x14ac:dyDescent="0.3">
      <c r="A4131" s="3" t="s">
        <v>6029</v>
      </c>
      <c r="B4131" s="4">
        <v>42092</v>
      </c>
      <c r="C4131" s="12" t="str">
        <f t="shared" si="64"/>
        <v>2015/03</v>
      </c>
      <c r="D4131" s="4">
        <v>42098</v>
      </c>
      <c r="E4131" s="3" t="s">
        <v>21</v>
      </c>
      <c r="F4131" s="3" t="s">
        <v>1439</v>
      </c>
      <c r="G4131" s="3" t="s">
        <v>5569</v>
      </c>
      <c r="H4131" s="5">
        <v>7328</v>
      </c>
      <c r="I4131" s="2">
        <v>4</v>
      </c>
      <c r="J4131" s="2">
        <v>0</v>
      </c>
      <c r="K4131" s="2">
        <v>21.251200000000001</v>
      </c>
      <c r="L4131" s="18" t="str">
        <f>VLOOKUP(F4131,'BD customers'!$1:$1048576,2,FALSE)</f>
        <v>Denny Ordway</v>
      </c>
      <c r="M4131" s="2">
        <f>MATCH(orders[[#This Row],[Product ID]],'BD product'!A:A,0)</f>
        <v>1551</v>
      </c>
      <c r="N4131" s="2" t="str" cm="1">
        <f t="array" ref="N4131">INDEX('BD product'!A:D,M4131,2)</f>
        <v>Office Supplies</v>
      </c>
    </row>
    <row r="4132" spans="1:14" x14ac:dyDescent="0.3">
      <c r="A4132" s="3" t="s">
        <v>6030</v>
      </c>
      <c r="B4132" s="4">
        <v>41961</v>
      </c>
      <c r="C4132" s="12" t="str">
        <f t="shared" si="64"/>
        <v>2014/11</v>
      </c>
      <c r="D4132" s="4">
        <v>41968</v>
      </c>
      <c r="E4132" s="3" t="s">
        <v>21</v>
      </c>
      <c r="F4132" s="3" t="s">
        <v>925</v>
      </c>
      <c r="G4132" s="3" t="s">
        <v>1976</v>
      </c>
      <c r="H4132" s="5">
        <v>1448</v>
      </c>
      <c r="I4132" s="2">
        <v>5</v>
      </c>
      <c r="J4132" s="2">
        <v>8</v>
      </c>
      <c r="K4132" s="2">
        <v>-2.3892000000000002</v>
      </c>
      <c r="L4132" s="18" t="str">
        <f>VLOOKUP(F4132,'BD customers'!$1:$1048576,2,FALSE)</f>
        <v>Ann Blume</v>
      </c>
      <c r="M4132" s="2">
        <f>MATCH(orders[[#This Row],[Product ID]],'BD product'!A:A,0)</f>
        <v>499</v>
      </c>
      <c r="N4132" s="2" t="str" cm="1">
        <f t="array" ref="N4132">INDEX('BD product'!A:D,M4132,2)</f>
        <v>Office Supplies</v>
      </c>
    </row>
    <row r="4133" spans="1:14" x14ac:dyDescent="0.3">
      <c r="A4133" s="3" t="s">
        <v>6031</v>
      </c>
      <c r="B4133" s="4">
        <v>42187</v>
      </c>
      <c r="C4133" s="12" t="str">
        <f t="shared" si="64"/>
        <v>2015/07</v>
      </c>
      <c r="D4133" s="4">
        <v>42194</v>
      </c>
      <c r="E4133" s="3" t="s">
        <v>21</v>
      </c>
      <c r="F4133" s="3" t="s">
        <v>459</v>
      </c>
      <c r="G4133" s="3" t="s">
        <v>2904</v>
      </c>
      <c r="H4133" s="5">
        <v>11952</v>
      </c>
      <c r="I4133" s="2">
        <v>3</v>
      </c>
      <c r="J4133" s="2">
        <v>2</v>
      </c>
      <c r="K4133" s="2">
        <v>4.0338000000000003</v>
      </c>
      <c r="L4133" s="18" t="str">
        <f>VLOOKUP(F4133,'BD customers'!$1:$1048576,2,FALSE)</f>
        <v>Karl Braun</v>
      </c>
      <c r="M4133" s="2">
        <f>MATCH(orders[[#This Row],[Product ID]],'BD product'!A:A,0)</f>
        <v>813</v>
      </c>
      <c r="N4133" s="2" t="str" cm="1">
        <f t="array" ref="N4133">INDEX('BD product'!A:D,M4133,2)</f>
        <v>Office Supplies</v>
      </c>
    </row>
    <row r="4134" spans="1:14" x14ac:dyDescent="0.3">
      <c r="A4134" s="3" t="s">
        <v>6031</v>
      </c>
      <c r="B4134" s="4">
        <v>42187</v>
      </c>
      <c r="C4134" s="12" t="str">
        <f t="shared" si="64"/>
        <v>2015/07</v>
      </c>
      <c r="D4134" s="4">
        <v>42194</v>
      </c>
      <c r="E4134" s="3" t="s">
        <v>21</v>
      </c>
      <c r="F4134" s="3" t="s">
        <v>459</v>
      </c>
      <c r="G4134" s="3" t="s">
        <v>991</v>
      </c>
      <c r="H4134" s="5">
        <v>15552</v>
      </c>
      <c r="I4134" s="2">
        <v>3</v>
      </c>
      <c r="J4134" s="2">
        <v>2</v>
      </c>
      <c r="K4134" s="2">
        <v>5.6375999999999999</v>
      </c>
      <c r="L4134" s="18" t="str">
        <f>VLOOKUP(F4134,'BD customers'!$1:$1048576,2,FALSE)</f>
        <v>Karl Braun</v>
      </c>
      <c r="M4134" s="2">
        <f>MATCH(orders[[#This Row],[Product ID]],'BD product'!A:A,0)</f>
        <v>221</v>
      </c>
      <c r="N4134" s="2" t="str" cm="1">
        <f t="array" ref="N4134">INDEX('BD product'!A:D,M4134,2)</f>
        <v>Office Supplies</v>
      </c>
    </row>
    <row r="4135" spans="1:14" x14ac:dyDescent="0.3">
      <c r="A4135" s="3" t="s">
        <v>6032</v>
      </c>
      <c r="B4135" s="4">
        <v>41890</v>
      </c>
      <c r="C4135" s="12" t="str">
        <f t="shared" si="64"/>
        <v>2014/09</v>
      </c>
      <c r="D4135" s="4">
        <v>41895</v>
      </c>
      <c r="E4135" s="3" t="s">
        <v>21</v>
      </c>
      <c r="F4135" s="3" t="s">
        <v>709</v>
      </c>
      <c r="G4135" s="3" t="s">
        <v>2458</v>
      </c>
      <c r="H4135" s="5">
        <v>450</v>
      </c>
      <c r="I4135" s="2">
        <v>9</v>
      </c>
      <c r="J4135" s="2">
        <v>0</v>
      </c>
      <c r="K4135" s="2">
        <v>2.1600000000000001E-2</v>
      </c>
      <c r="L4135" s="18" t="str">
        <f>VLOOKUP(F4135,'BD customers'!$1:$1048576,2,FALSE)</f>
        <v>Ted Trevino</v>
      </c>
      <c r="M4135" s="2">
        <f>MATCH(orders[[#This Row],[Product ID]],'BD product'!A:A,0)</f>
        <v>661</v>
      </c>
      <c r="N4135" s="2" t="str" cm="1">
        <f t="array" ref="N4135">INDEX('BD product'!A:D,M4135,2)</f>
        <v>Office Supplies</v>
      </c>
    </row>
    <row r="4136" spans="1:14" x14ac:dyDescent="0.3">
      <c r="A4136" s="3" t="s">
        <v>6032</v>
      </c>
      <c r="B4136" s="4">
        <v>41890</v>
      </c>
      <c r="C4136" s="12" t="str">
        <f t="shared" si="64"/>
        <v>2014/09</v>
      </c>
      <c r="D4136" s="4">
        <v>41895</v>
      </c>
      <c r="E4136" s="3" t="s">
        <v>21</v>
      </c>
      <c r="F4136" s="3" t="s">
        <v>709</v>
      </c>
      <c r="G4136" s="3" t="s">
        <v>1579</v>
      </c>
      <c r="H4136" s="5">
        <v>20997</v>
      </c>
      <c r="I4136" s="2">
        <v>3</v>
      </c>
      <c r="J4136" s="2">
        <v>0</v>
      </c>
      <c r="K4136" s="2">
        <v>90.287099999999995</v>
      </c>
      <c r="L4136" s="18" t="str">
        <f>VLOOKUP(F4136,'BD customers'!$1:$1048576,2,FALSE)</f>
        <v>Ted Trevino</v>
      </c>
      <c r="M4136" s="2">
        <f>MATCH(orders[[#This Row],[Product ID]],'BD product'!A:A,0)</f>
        <v>382</v>
      </c>
      <c r="N4136" s="2" t="str" cm="1">
        <f t="array" ref="N4136">INDEX('BD product'!A:D,M4136,2)</f>
        <v>Technology</v>
      </c>
    </row>
    <row r="4137" spans="1:14" x14ac:dyDescent="0.3">
      <c r="A4137" s="3" t="s">
        <v>6033</v>
      </c>
      <c r="B4137" s="4">
        <v>43010</v>
      </c>
      <c r="C4137" s="12" t="str">
        <f t="shared" si="64"/>
        <v>2017/10</v>
      </c>
      <c r="D4137" s="4">
        <v>43016</v>
      </c>
      <c r="E4137" s="3" t="s">
        <v>21</v>
      </c>
      <c r="F4137" s="3" t="s">
        <v>1635</v>
      </c>
      <c r="G4137" s="3" t="s">
        <v>3161</v>
      </c>
      <c r="H4137" s="5">
        <v>11212</v>
      </c>
      <c r="I4137" s="2">
        <v>5</v>
      </c>
      <c r="J4137" s="2">
        <v>2</v>
      </c>
      <c r="K4137" s="2">
        <v>4.2045000000000003</v>
      </c>
      <c r="L4137" s="18" t="str">
        <f>VLOOKUP(F4137,'BD customers'!$1:$1048576,2,FALSE)</f>
        <v>Paul Van Hugh</v>
      </c>
      <c r="M4137" s="2">
        <f>MATCH(orders[[#This Row],[Product ID]],'BD product'!A:A,0)</f>
        <v>914</v>
      </c>
      <c r="N4137" s="2" t="str" cm="1">
        <f t="array" ref="N4137">INDEX('BD product'!A:D,M4137,2)</f>
        <v>Office Supplies</v>
      </c>
    </row>
    <row r="4138" spans="1:14" x14ac:dyDescent="0.3">
      <c r="A4138" s="3" t="s">
        <v>6033</v>
      </c>
      <c r="B4138" s="4">
        <v>43010</v>
      </c>
      <c r="C4138" s="12" t="str">
        <f t="shared" si="64"/>
        <v>2017/10</v>
      </c>
      <c r="D4138" s="4">
        <v>43016</v>
      </c>
      <c r="E4138" s="3" t="s">
        <v>21</v>
      </c>
      <c r="F4138" s="3" t="s">
        <v>1635</v>
      </c>
      <c r="G4138" s="3" t="s">
        <v>3141</v>
      </c>
      <c r="H4138" s="5">
        <v>157514</v>
      </c>
      <c r="I4138" s="2">
        <v>7</v>
      </c>
      <c r="J4138" s="2">
        <v>0</v>
      </c>
      <c r="K4138" s="2">
        <v>204.76820000000001</v>
      </c>
      <c r="L4138" s="18" t="str">
        <f>VLOOKUP(F4138,'BD customers'!$1:$1048576,2,FALSE)</f>
        <v>Paul Van Hugh</v>
      </c>
      <c r="M4138" s="2">
        <f>MATCH(orders[[#This Row],[Product ID]],'BD product'!A:A,0)</f>
        <v>908</v>
      </c>
      <c r="N4138" s="2" t="str" cm="1">
        <f t="array" ref="N4138">INDEX('BD product'!A:D,M4138,2)</f>
        <v>Office Supplies</v>
      </c>
    </row>
    <row r="4139" spans="1:14" x14ac:dyDescent="0.3">
      <c r="A4139" s="3" t="s">
        <v>6034</v>
      </c>
      <c r="B4139" s="4">
        <v>43058</v>
      </c>
      <c r="C4139" s="12" t="str">
        <f t="shared" si="64"/>
        <v>2017/11</v>
      </c>
      <c r="D4139" s="4">
        <v>43062</v>
      </c>
      <c r="E4139" s="3" t="s">
        <v>21</v>
      </c>
      <c r="F4139" s="3" t="s">
        <v>6011</v>
      </c>
      <c r="G4139" s="3" t="s">
        <v>1276</v>
      </c>
      <c r="H4139" s="5">
        <v>2506</v>
      </c>
      <c r="I4139" s="2">
        <v>7</v>
      </c>
      <c r="J4139" s="2">
        <v>0</v>
      </c>
      <c r="K4139" s="2">
        <v>0.12529999999999999</v>
      </c>
      <c r="L4139" s="18" t="str">
        <f>VLOOKUP(F4139,'BD customers'!$1:$1048576,2,FALSE)</f>
        <v>Dorothy Dickinson</v>
      </c>
      <c r="M4139" s="2">
        <f>MATCH(orders[[#This Row],[Product ID]],'BD product'!A:A,0)</f>
        <v>296</v>
      </c>
      <c r="N4139" s="2" t="str" cm="1">
        <f t="array" ref="N4139">INDEX('BD product'!A:D,M4139,2)</f>
        <v>Office Supplies</v>
      </c>
    </row>
    <row r="4140" spans="1:14" x14ac:dyDescent="0.3">
      <c r="A4140" s="3" t="s">
        <v>6035</v>
      </c>
      <c r="B4140" s="4">
        <v>42734</v>
      </c>
      <c r="C4140" s="12" t="str">
        <f t="shared" si="64"/>
        <v>2016/12</v>
      </c>
      <c r="D4140" s="4">
        <v>42736</v>
      </c>
      <c r="E4140" s="3" t="s">
        <v>64</v>
      </c>
      <c r="F4140" s="3" t="s">
        <v>631</v>
      </c>
      <c r="G4140" s="3" t="s">
        <v>363</v>
      </c>
      <c r="H4140" s="5">
        <v>6924</v>
      </c>
      <c r="I4140" s="2">
        <v>6</v>
      </c>
      <c r="J4140" s="2">
        <v>8</v>
      </c>
      <c r="K4140" s="2">
        <v>-1.0386</v>
      </c>
      <c r="L4140" s="18" t="str">
        <f>VLOOKUP(F4140,'BD customers'!$1:$1048576,2,FALSE)</f>
        <v>Keith Dawkins</v>
      </c>
      <c r="M4140" s="2">
        <f>MATCH(orders[[#This Row],[Product ID]],'BD product'!A:A,0)</f>
        <v>70</v>
      </c>
      <c r="N4140" s="2" t="str" cm="1">
        <f t="array" ref="N4140">INDEX('BD product'!A:D,M4140,2)</f>
        <v>Office Supplies</v>
      </c>
    </row>
    <row r="4141" spans="1:14" x14ac:dyDescent="0.3">
      <c r="A4141" s="3" t="s">
        <v>6036</v>
      </c>
      <c r="B4141" s="4">
        <v>43070</v>
      </c>
      <c r="C4141" s="12" t="str">
        <f t="shared" si="64"/>
        <v>2017/12</v>
      </c>
      <c r="D4141" s="4">
        <v>43073</v>
      </c>
      <c r="E4141" s="3" t="s">
        <v>64</v>
      </c>
      <c r="F4141" s="3" t="s">
        <v>2200</v>
      </c>
      <c r="G4141" s="3" t="s">
        <v>1030</v>
      </c>
      <c r="H4141" s="5">
        <v>37392</v>
      </c>
      <c r="I4141" s="2">
        <v>3</v>
      </c>
      <c r="J4141" s="2">
        <v>2</v>
      </c>
      <c r="K4141" s="2">
        <v>0.23369999999999999</v>
      </c>
      <c r="L4141" s="18" t="str">
        <f>VLOOKUP(F4141,'BD customers'!$1:$1048576,2,FALSE)</f>
        <v>Ralph Arnett</v>
      </c>
      <c r="M4141" s="2">
        <f>MATCH(orders[[#This Row],[Product ID]],'BD product'!A:A,0)</f>
        <v>232</v>
      </c>
      <c r="N4141" s="2" t="str" cm="1">
        <f t="array" ref="N4141">INDEX('BD product'!A:D,M4141,2)</f>
        <v>Office Supplies</v>
      </c>
    </row>
    <row r="4142" spans="1:14" x14ac:dyDescent="0.3">
      <c r="A4142" s="3" t="s">
        <v>6036</v>
      </c>
      <c r="B4142" s="4">
        <v>43070</v>
      </c>
      <c r="C4142" s="12" t="str">
        <f t="shared" si="64"/>
        <v>2017/12</v>
      </c>
      <c r="D4142" s="4">
        <v>43073</v>
      </c>
      <c r="E4142" s="3" t="s">
        <v>64</v>
      </c>
      <c r="F4142" s="3" t="s">
        <v>2200</v>
      </c>
      <c r="G4142" s="3" t="s">
        <v>5928</v>
      </c>
      <c r="H4142" s="5">
        <v>7912</v>
      </c>
      <c r="I4142" s="2">
        <v>5</v>
      </c>
      <c r="J4142" s="2">
        <v>2</v>
      </c>
      <c r="K4142" s="2">
        <v>1.3846000000000001</v>
      </c>
      <c r="L4142" s="18" t="str">
        <f>VLOOKUP(F4142,'BD customers'!$1:$1048576,2,FALSE)</f>
        <v>Ralph Arnett</v>
      </c>
      <c r="M4142" s="2">
        <f>MATCH(orders[[#This Row],[Product ID]],'BD product'!A:A,0)</f>
        <v>1615</v>
      </c>
      <c r="N4142" s="2" t="str" cm="1">
        <f t="array" ref="N4142">INDEX('BD product'!A:D,M4142,2)</f>
        <v>Furniture</v>
      </c>
    </row>
    <row r="4143" spans="1:14" x14ac:dyDescent="0.3">
      <c r="A4143" s="3" t="s">
        <v>6037</v>
      </c>
      <c r="B4143" s="4">
        <v>42534</v>
      </c>
      <c r="C4143" s="12" t="str">
        <f t="shared" si="64"/>
        <v>2016/06</v>
      </c>
      <c r="D4143" s="4">
        <v>42538</v>
      </c>
      <c r="E4143" s="3" t="s">
        <v>21</v>
      </c>
      <c r="F4143" s="3" t="s">
        <v>1765</v>
      </c>
      <c r="G4143" s="3" t="s">
        <v>770</v>
      </c>
      <c r="H4143" s="5">
        <v>189</v>
      </c>
      <c r="I4143" s="2">
        <v>3</v>
      </c>
      <c r="J4143" s="2">
        <v>0</v>
      </c>
      <c r="K4143" s="2">
        <v>0.86939999999999995</v>
      </c>
      <c r="L4143" s="18" t="str">
        <f>VLOOKUP(F4143,'BD customers'!$1:$1048576,2,FALSE)</f>
        <v>Sonia Sunley</v>
      </c>
      <c r="M4143" s="2">
        <f>MATCH(orders[[#This Row],[Product ID]],'BD product'!A:A,0)</f>
        <v>167</v>
      </c>
      <c r="N4143" s="2" t="str" cm="1">
        <f t="array" ref="N4143">INDEX('BD product'!A:D,M4143,2)</f>
        <v>Office Supplies</v>
      </c>
    </row>
    <row r="4144" spans="1:14" x14ac:dyDescent="0.3">
      <c r="A4144" s="3" t="s">
        <v>6038</v>
      </c>
      <c r="B4144" s="4">
        <v>41778</v>
      </c>
      <c r="C4144" s="12" t="str">
        <f t="shared" si="64"/>
        <v>2014/05</v>
      </c>
      <c r="D4144" s="4">
        <v>41782</v>
      </c>
      <c r="E4144" s="3" t="s">
        <v>21</v>
      </c>
      <c r="F4144" s="3" t="s">
        <v>4174</v>
      </c>
      <c r="G4144" s="3" t="s">
        <v>3944</v>
      </c>
      <c r="H4144" s="5">
        <v>5742</v>
      </c>
      <c r="I4144" s="2">
        <v>9</v>
      </c>
      <c r="J4144" s="2">
        <v>0</v>
      </c>
      <c r="K4144" s="2">
        <v>26.4132</v>
      </c>
      <c r="L4144" s="18" t="str">
        <f>VLOOKUP(F4144,'BD customers'!$1:$1048576,2,FALSE)</f>
        <v>John Huston</v>
      </c>
      <c r="M4144" s="2">
        <f>MATCH(orders[[#This Row],[Product ID]],'BD product'!A:A,0)</f>
        <v>1208</v>
      </c>
      <c r="N4144" s="2" t="str" cm="1">
        <f t="array" ref="N4144">INDEX('BD product'!A:D,M4144,2)</f>
        <v>Office Supplies</v>
      </c>
    </row>
    <row r="4145" spans="1:14" x14ac:dyDescent="0.3">
      <c r="A4145" s="3" t="s">
        <v>6039</v>
      </c>
      <c r="B4145" s="4">
        <v>42765</v>
      </c>
      <c r="C4145" s="12" t="str">
        <f t="shared" si="64"/>
        <v>2017/01</v>
      </c>
      <c r="D4145" s="4">
        <v>42772</v>
      </c>
      <c r="E4145" s="3" t="s">
        <v>21</v>
      </c>
      <c r="F4145" s="3" t="s">
        <v>366</v>
      </c>
      <c r="G4145" s="3" t="s">
        <v>3008</v>
      </c>
      <c r="H4145" s="5">
        <v>1274</v>
      </c>
      <c r="I4145" s="2">
        <v>7</v>
      </c>
      <c r="J4145" s="2">
        <v>0</v>
      </c>
      <c r="K4145" s="2">
        <v>0.57330000000000003</v>
      </c>
      <c r="L4145" s="18" t="str">
        <f>VLOOKUP(F4145,'BD customers'!$1:$1048576,2,FALSE)</f>
        <v>Eugene Hildebrand</v>
      </c>
      <c r="M4145" s="2">
        <f>MATCH(orders[[#This Row],[Product ID]],'BD product'!A:A,0)</f>
        <v>855</v>
      </c>
      <c r="N4145" s="2" t="str" cm="1">
        <f t="array" ref="N4145">INDEX('BD product'!A:D,M4145,2)</f>
        <v>Office Supplies</v>
      </c>
    </row>
    <row r="4146" spans="1:14" x14ac:dyDescent="0.3">
      <c r="A4146" s="3" t="s">
        <v>6039</v>
      </c>
      <c r="B4146" s="4">
        <v>42765</v>
      </c>
      <c r="C4146" s="12" t="str">
        <f t="shared" si="64"/>
        <v>2017/01</v>
      </c>
      <c r="D4146" s="4">
        <v>42772</v>
      </c>
      <c r="E4146" s="3" t="s">
        <v>21</v>
      </c>
      <c r="F4146" s="3" t="s">
        <v>366</v>
      </c>
      <c r="G4146" s="3" t="s">
        <v>6040</v>
      </c>
      <c r="H4146" s="5">
        <v>882</v>
      </c>
      <c r="I4146" s="2">
        <v>3</v>
      </c>
      <c r="J4146" s="2">
        <v>0</v>
      </c>
      <c r="K4146" s="2">
        <v>2.3814000000000002</v>
      </c>
      <c r="L4146" s="18" t="str">
        <f>VLOOKUP(F4146,'BD customers'!$1:$1048576,2,FALSE)</f>
        <v>Eugene Hildebrand</v>
      </c>
      <c r="M4146" s="2">
        <f>MATCH(orders[[#This Row],[Product ID]],'BD product'!A:A,0)</f>
        <v>1632</v>
      </c>
      <c r="N4146" s="2" t="str" cm="1">
        <f t="array" ref="N4146">INDEX('BD product'!A:D,M4146,2)</f>
        <v>Office Supplies</v>
      </c>
    </row>
    <row r="4147" spans="1:14" x14ac:dyDescent="0.3">
      <c r="A4147" s="3" t="s">
        <v>6039</v>
      </c>
      <c r="B4147" s="4">
        <v>42765</v>
      </c>
      <c r="C4147" s="12" t="str">
        <f t="shared" si="64"/>
        <v>2017/01</v>
      </c>
      <c r="D4147" s="4">
        <v>42772</v>
      </c>
      <c r="E4147" s="3" t="s">
        <v>21</v>
      </c>
      <c r="F4147" s="3" t="s">
        <v>366</v>
      </c>
      <c r="G4147" s="3" t="s">
        <v>429</v>
      </c>
      <c r="H4147" s="5">
        <v>120784</v>
      </c>
      <c r="I4147" s="2">
        <v>1</v>
      </c>
      <c r="J4147" s="2">
        <v>2</v>
      </c>
      <c r="K4147" s="2">
        <v>-13.588200000000001</v>
      </c>
      <c r="L4147" s="18" t="str">
        <f>VLOOKUP(F4147,'BD customers'!$1:$1048576,2,FALSE)</f>
        <v>Eugene Hildebrand</v>
      </c>
      <c r="M4147" s="2">
        <f>MATCH(orders[[#This Row],[Product ID]],'BD product'!A:A,0)</f>
        <v>85</v>
      </c>
      <c r="N4147" s="2" t="str" cm="1">
        <f t="array" ref="N4147">INDEX('BD product'!A:D,M4147,2)</f>
        <v>Furniture</v>
      </c>
    </row>
    <row r="4148" spans="1:14" x14ac:dyDescent="0.3">
      <c r="A4148" s="3" t="s">
        <v>6042</v>
      </c>
      <c r="B4148" s="4">
        <v>42336</v>
      </c>
      <c r="C4148" s="12" t="str">
        <f t="shared" si="64"/>
        <v>2015/11</v>
      </c>
      <c r="D4148" s="4">
        <v>42342</v>
      </c>
      <c r="E4148" s="3" t="s">
        <v>21</v>
      </c>
      <c r="F4148" s="3" t="s">
        <v>4297</v>
      </c>
      <c r="G4148" s="3" t="s">
        <v>975</v>
      </c>
      <c r="H4148" s="5">
        <v>32259</v>
      </c>
      <c r="I4148" s="2">
        <v>3</v>
      </c>
      <c r="J4148" s="2">
        <v>0</v>
      </c>
      <c r="K4148" s="2">
        <v>6.4518000000000004</v>
      </c>
      <c r="L4148" s="18" t="str">
        <f>VLOOKUP(F4148,'BD customers'!$1:$1048576,2,FALSE)</f>
        <v>Tom Prescott</v>
      </c>
      <c r="M4148" s="2">
        <f>MATCH(orders[[#This Row],[Product ID]],'BD product'!A:A,0)</f>
        <v>218</v>
      </c>
      <c r="N4148" s="2" t="str" cm="1">
        <f t="array" ref="N4148">INDEX('BD product'!A:D,M4148,2)</f>
        <v>Furniture</v>
      </c>
    </row>
    <row r="4149" spans="1:14" x14ac:dyDescent="0.3">
      <c r="A4149" s="3" t="s">
        <v>6043</v>
      </c>
      <c r="B4149" s="4">
        <v>43031</v>
      </c>
      <c r="C4149" s="12" t="str">
        <f t="shared" si="64"/>
        <v>2017/10</v>
      </c>
      <c r="D4149" s="4">
        <v>43036</v>
      </c>
      <c r="E4149" s="3" t="s">
        <v>21</v>
      </c>
      <c r="F4149" s="3" t="s">
        <v>5614</v>
      </c>
      <c r="G4149" s="3" t="s">
        <v>5410</v>
      </c>
      <c r="H4149" s="5">
        <v>9762</v>
      </c>
      <c r="I4149" s="2">
        <v>3</v>
      </c>
      <c r="J4149" s="2">
        <v>8</v>
      </c>
      <c r="K4149" s="2">
        <v>-15.1311</v>
      </c>
      <c r="L4149" s="18" t="str">
        <f>VLOOKUP(F4149,'BD customers'!$1:$1048576,2,FALSE)</f>
        <v>Randy Bradley</v>
      </c>
      <c r="M4149" s="2">
        <f>MATCH(orders[[#This Row],[Product ID]],'BD product'!A:A,0)</f>
        <v>1528</v>
      </c>
      <c r="N4149" s="2" t="str" cm="1">
        <f t="array" ref="N4149">INDEX('BD product'!A:D,M4149,2)</f>
        <v>Office Supplies</v>
      </c>
    </row>
    <row r="4150" spans="1:14" x14ac:dyDescent="0.3">
      <c r="A4150" s="3" t="s">
        <v>6043</v>
      </c>
      <c r="B4150" s="4">
        <v>43031</v>
      </c>
      <c r="C4150" s="12" t="str">
        <f t="shared" si="64"/>
        <v>2017/10</v>
      </c>
      <c r="D4150" s="4">
        <v>43036</v>
      </c>
      <c r="E4150" s="3" t="s">
        <v>21</v>
      </c>
      <c r="F4150" s="3" t="s">
        <v>5614</v>
      </c>
      <c r="G4150" s="3" t="s">
        <v>1827</v>
      </c>
      <c r="H4150" s="5">
        <v>1372</v>
      </c>
      <c r="I4150" s="2">
        <v>1</v>
      </c>
      <c r="J4150" s="2">
        <v>2</v>
      </c>
      <c r="K4150" s="2">
        <v>1.2004999999999999</v>
      </c>
      <c r="L4150" s="18" t="str">
        <f>VLOOKUP(F4150,'BD customers'!$1:$1048576,2,FALSE)</f>
        <v>Randy Bradley</v>
      </c>
      <c r="M4150" s="2">
        <f>MATCH(orders[[#This Row],[Product ID]],'BD product'!A:A,0)</f>
        <v>458</v>
      </c>
      <c r="N4150" s="2" t="str" cm="1">
        <f t="array" ref="N4150">INDEX('BD product'!A:D,M4150,2)</f>
        <v>Office Supplies</v>
      </c>
    </row>
    <row r="4151" spans="1:14" x14ac:dyDescent="0.3">
      <c r="A4151" s="3" t="s">
        <v>6043</v>
      </c>
      <c r="B4151" s="4">
        <v>43031</v>
      </c>
      <c r="C4151" s="12" t="str">
        <f t="shared" si="64"/>
        <v>2017/10</v>
      </c>
      <c r="D4151" s="4">
        <v>43036</v>
      </c>
      <c r="E4151" s="3" t="s">
        <v>21</v>
      </c>
      <c r="F4151" s="3" t="s">
        <v>5614</v>
      </c>
      <c r="G4151" s="3" t="s">
        <v>5939</v>
      </c>
      <c r="H4151" s="5">
        <v>552</v>
      </c>
      <c r="I4151" s="2">
        <v>1</v>
      </c>
      <c r="J4151" s="2">
        <v>2</v>
      </c>
      <c r="K4151" s="2">
        <v>-2.07E-2</v>
      </c>
      <c r="L4151" s="18" t="str">
        <f>VLOOKUP(F4151,'BD customers'!$1:$1048576,2,FALSE)</f>
        <v>Randy Bradley</v>
      </c>
      <c r="M4151" s="2">
        <f>MATCH(orders[[#This Row],[Product ID]],'BD product'!A:A,0)</f>
        <v>1617</v>
      </c>
      <c r="N4151" s="2" t="str" cm="1">
        <f t="array" ref="N4151">INDEX('BD product'!A:D,M4151,2)</f>
        <v>Technology</v>
      </c>
    </row>
    <row r="4152" spans="1:14" x14ac:dyDescent="0.3">
      <c r="A4152" s="3" t="s">
        <v>6043</v>
      </c>
      <c r="B4152" s="4">
        <v>43031</v>
      </c>
      <c r="C4152" s="12" t="str">
        <f t="shared" si="64"/>
        <v>2017/10</v>
      </c>
      <c r="D4152" s="4">
        <v>43036</v>
      </c>
      <c r="E4152" s="3" t="s">
        <v>21</v>
      </c>
      <c r="F4152" s="3" t="s">
        <v>5614</v>
      </c>
      <c r="G4152" s="3" t="s">
        <v>3057</v>
      </c>
      <c r="H4152" s="5">
        <v>259136</v>
      </c>
      <c r="I4152" s="2">
        <v>4</v>
      </c>
      <c r="J4152" s="2">
        <v>2</v>
      </c>
      <c r="K4152" s="2">
        <v>-58.305599999999998</v>
      </c>
      <c r="L4152" s="18" t="str">
        <f>VLOOKUP(F4152,'BD customers'!$1:$1048576,2,FALSE)</f>
        <v>Randy Bradley</v>
      </c>
      <c r="M4152" s="2">
        <f>MATCH(orders[[#This Row],[Product ID]],'BD product'!A:A,0)</f>
        <v>873</v>
      </c>
      <c r="N4152" s="2" t="str" cm="1">
        <f t="array" ref="N4152">INDEX('BD product'!A:D,M4152,2)</f>
        <v>Office Supplies</v>
      </c>
    </row>
    <row r="4153" spans="1:14" x14ac:dyDescent="0.3">
      <c r="A4153" s="3" t="s">
        <v>6044</v>
      </c>
      <c r="B4153" s="4">
        <v>42985</v>
      </c>
      <c r="C4153" s="12" t="str">
        <f t="shared" si="64"/>
        <v>2017/09</v>
      </c>
      <c r="D4153" s="4">
        <v>42989</v>
      </c>
      <c r="E4153" s="3" t="s">
        <v>21</v>
      </c>
      <c r="F4153" s="3" t="s">
        <v>542</v>
      </c>
      <c r="G4153" s="3" t="s">
        <v>703</v>
      </c>
      <c r="H4153" s="5">
        <v>2924</v>
      </c>
      <c r="I4153" s="2">
        <v>5</v>
      </c>
      <c r="J4153" s="2">
        <v>2</v>
      </c>
      <c r="K4153" s="2">
        <v>9.8684999999999992</v>
      </c>
      <c r="L4153" s="18" t="str">
        <f>VLOOKUP(F4153,'BD customers'!$1:$1048576,2,FALSE)</f>
        <v>Cassandra Brandow</v>
      </c>
      <c r="M4153" s="2">
        <f>MATCH(orders[[#This Row],[Product ID]],'BD product'!A:A,0)</f>
        <v>150</v>
      </c>
      <c r="N4153" s="2" t="str" cm="1">
        <f t="array" ref="N4153">INDEX('BD product'!A:D,M4153,2)</f>
        <v>Office Supplies</v>
      </c>
    </row>
    <row r="4154" spans="1:14" x14ac:dyDescent="0.3">
      <c r="A4154" s="3" t="s">
        <v>6044</v>
      </c>
      <c r="B4154" s="4">
        <v>42985</v>
      </c>
      <c r="C4154" s="12" t="str">
        <f t="shared" si="64"/>
        <v>2017/09</v>
      </c>
      <c r="D4154" s="4">
        <v>42989</v>
      </c>
      <c r="E4154" s="3" t="s">
        <v>21</v>
      </c>
      <c r="F4154" s="3" t="s">
        <v>542</v>
      </c>
      <c r="G4154" s="3" t="s">
        <v>3221</v>
      </c>
      <c r="H4154" s="5">
        <v>15552</v>
      </c>
      <c r="I4154" s="2">
        <v>3</v>
      </c>
      <c r="J4154" s="2">
        <v>2</v>
      </c>
      <c r="K4154" s="2">
        <v>5.4432</v>
      </c>
      <c r="L4154" s="18" t="str">
        <f>VLOOKUP(F4154,'BD customers'!$1:$1048576,2,FALSE)</f>
        <v>Cassandra Brandow</v>
      </c>
      <c r="M4154" s="2">
        <f>MATCH(orders[[#This Row],[Product ID]],'BD product'!A:A,0)</f>
        <v>936</v>
      </c>
      <c r="N4154" s="2" t="str" cm="1">
        <f t="array" ref="N4154">INDEX('BD product'!A:D,M4154,2)</f>
        <v>Office Supplies</v>
      </c>
    </row>
    <row r="4155" spans="1:14" x14ac:dyDescent="0.3">
      <c r="A4155" s="3" t="s">
        <v>6044</v>
      </c>
      <c r="B4155" s="4">
        <v>42985</v>
      </c>
      <c r="C4155" s="12" t="str">
        <f t="shared" si="64"/>
        <v>2017/09</v>
      </c>
      <c r="D4155" s="4">
        <v>42989</v>
      </c>
      <c r="E4155" s="3" t="s">
        <v>21</v>
      </c>
      <c r="F4155" s="3" t="s">
        <v>542</v>
      </c>
      <c r="G4155" s="3" t="s">
        <v>163</v>
      </c>
      <c r="H4155" s="5">
        <v>4896</v>
      </c>
      <c r="I4155" s="2">
        <v>3</v>
      </c>
      <c r="J4155" s="2">
        <v>2</v>
      </c>
      <c r="K4155" s="2">
        <v>1.6524000000000001</v>
      </c>
      <c r="L4155" s="18" t="str">
        <f>VLOOKUP(F4155,'BD customers'!$1:$1048576,2,FALSE)</f>
        <v>Cassandra Brandow</v>
      </c>
      <c r="M4155" s="2">
        <f>MATCH(orders[[#This Row],[Product ID]],'BD product'!A:A,0)</f>
        <v>31</v>
      </c>
      <c r="N4155" s="2" t="str" cm="1">
        <f t="array" ref="N4155">INDEX('BD product'!A:D,M4155,2)</f>
        <v>Office Supplies</v>
      </c>
    </row>
    <row r="4156" spans="1:14" x14ac:dyDescent="0.3">
      <c r="A4156" s="3" t="s">
        <v>6045</v>
      </c>
      <c r="B4156" s="4">
        <v>42733</v>
      </c>
      <c r="C4156" s="12" t="str">
        <f t="shared" si="64"/>
        <v>2016/12</v>
      </c>
      <c r="D4156" s="4">
        <v>42738</v>
      </c>
      <c r="E4156" s="3" t="s">
        <v>21</v>
      </c>
      <c r="F4156" s="3" t="s">
        <v>1557</v>
      </c>
      <c r="G4156" s="3" t="s">
        <v>644</v>
      </c>
      <c r="H4156" s="5">
        <v>38088</v>
      </c>
      <c r="I4156" s="2">
        <v>4</v>
      </c>
      <c r="J4156" s="2">
        <v>7</v>
      </c>
      <c r="K4156" s="2">
        <v>-27.9312</v>
      </c>
      <c r="L4156" s="18" t="str">
        <f>VLOOKUP(F4156,'BD customers'!$1:$1048576,2,FALSE)</f>
        <v>Michael Paige</v>
      </c>
      <c r="M4156" s="2">
        <f>MATCH(orders[[#This Row],[Product ID]],'BD product'!A:A,0)</f>
        <v>134</v>
      </c>
      <c r="N4156" s="2" t="str" cm="1">
        <f t="array" ref="N4156">INDEX('BD product'!A:D,M4156,2)</f>
        <v>Office Supplies</v>
      </c>
    </row>
    <row r="4157" spans="1:14" x14ac:dyDescent="0.3">
      <c r="A4157" s="3" t="s">
        <v>6045</v>
      </c>
      <c r="B4157" s="4">
        <v>42733</v>
      </c>
      <c r="C4157" s="12" t="str">
        <f t="shared" si="64"/>
        <v>2016/12</v>
      </c>
      <c r="D4157" s="4">
        <v>42738</v>
      </c>
      <c r="E4157" s="3" t="s">
        <v>21</v>
      </c>
      <c r="F4157" s="3" t="s">
        <v>1557</v>
      </c>
      <c r="G4157" s="3" t="s">
        <v>2721</v>
      </c>
      <c r="H4157" s="5">
        <v>2808</v>
      </c>
      <c r="I4157" s="2">
        <v>3</v>
      </c>
      <c r="J4157" s="2">
        <v>7</v>
      </c>
      <c r="K4157" s="2">
        <v>-1.9656</v>
      </c>
      <c r="L4157" s="18" t="str">
        <f>VLOOKUP(F4157,'BD customers'!$1:$1048576,2,FALSE)</f>
        <v>Michael Paige</v>
      </c>
      <c r="M4157" s="2">
        <f>MATCH(orders[[#This Row],[Product ID]],'BD product'!A:A,0)</f>
        <v>746</v>
      </c>
      <c r="N4157" s="2" t="str" cm="1">
        <f t="array" ref="N4157">INDEX('BD product'!A:D,M4157,2)</f>
        <v>Office Supplies</v>
      </c>
    </row>
    <row r="4158" spans="1:14" x14ac:dyDescent="0.3">
      <c r="A4158" s="3" t="s">
        <v>6046</v>
      </c>
      <c r="B4158" s="4">
        <v>42343</v>
      </c>
      <c r="C4158" s="12" t="str">
        <f t="shared" si="64"/>
        <v>2015/12</v>
      </c>
      <c r="D4158" s="4">
        <v>42347</v>
      </c>
      <c r="E4158" s="3" t="s">
        <v>11</v>
      </c>
      <c r="F4158" s="3" t="s">
        <v>4107</v>
      </c>
      <c r="G4158" s="3" t="s">
        <v>3518</v>
      </c>
      <c r="H4158" s="5">
        <v>47984</v>
      </c>
      <c r="I4158" s="2">
        <v>2</v>
      </c>
      <c r="J4158" s="2">
        <v>2</v>
      </c>
      <c r="K4158" s="2">
        <v>0.5998</v>
      </c>
      <c r="L4158" s="18" t="str">
        <f>VLOOKUP(F4158,'BD customers'!$1:$1048576,2,FALSE)</f>
        <v>Scot Wooten</v>
      </c>
      <c r="M4158" s="2">
        <f>MATCH(orders[[#This Row],[Product ID]],'BD product'!A:A,0)</f>
        <v>1050</v>
      </c>
      <c r="N4158" s="2" t="str" cm="1">
        <f t="array" ref="N4158">INDEX('BD product'!A:D,M4158,2)</f>
        <v>Technology</v>
      </c>
    </row>
    <row r="4159" spans="1:14" x14ac:dyDescent="0.3">
      <c r="A4159" s="3" t="s">
        <v>6046</v>
      </c>
      <c r="B4159" s="4">
        <v>42343</v>
      </c>
      <c r="C4159" s="12" t="str">
        <f t="shared" si="64"/>
        <v>2015/12</v>
      </c>
      <c r="D4159" s="4">
        <v>42347</v>
      </c>
      <c r="E4159" s="3" t="s">
        <v>11</v>
      </c>
      <c r="F4159" s="3" t="s">
        <v>4107</v>
      </c>
      <c r="G4159" s="3" t="s">
        <v>1976</v>
      </c>
      <c r="H4159" s="5">
        <v>26064</v>
      </c>
      <c r="I4159" s="2">
        <v>6</v>
      </c>
      <c r="J4159" s="2">
        <v>7</v>
      </c>
      <c r="K4159" s="2">
        <v>-19.982399999999998</v>
      </c>
      <c r="L4159" s="18" t="str">
        <f>VLOOKUP(F4159,'BD customers'!$1:$1048576,2,FALSE)</f>
        <v>Scot Wooten</v>
      </c>
      <c r="M4159" s="2">
        <f>MATCH(orders[[#This Row],[Product ID]],'BD product'!A:A,0)</f>
        <v>499</v>
      </c>
      <c r="N4159" s="2" t="str" cm="1">
        <f t="array" ref="N4159">INDEX('BD product'!A:D,M4159,2)</f>
        <v>Office Supplies</v>
      </c>
    </row>
    <row r="4160" spans="1:14" x14ac:dyDescent="0.3">
      <c r="A4160" s="3" t="s">
        <v>6047</v>
      </c>
      <c r="B4160" s="4">
        <v>41944</v>
      </c>
      <c r="C4160" s="12" t="str">
        <f t="shared" si="64"/>
        <v>2014/11</v>
      </c>
      <c r="D4160" s="4">
        <v>41951</v>
      </c>
      <c r="E4160" s="3" t="s">
        <v>21</v>
      </c>
      <c r="F4160" s="3" t="s">
        <v>3148</v>
      </c>
      <c r="G4160" s="3" t="s">
        <v>3998</v>
      </c>
      <c r="H4160" s="5">
        <v>15696</v>
      </c>
      <c r="I4160" s="2">
        <v>3</v>
      </c>
      <c r="J4160" s="2">
        <v>2</v>
      </c>
      <c r="K4160" s="2">
        <v>5.1012000000000004</v>
      </c>
      <c r="L4160" s="18" t="str">
        <f>VLOOKUP(F4160,'BD customers'!$1:$1048576,2,FALSE)</f>
        <v>Suzanne McNair</v>
      </c>
      <c r="M4160" s="2">
        <f>MATCH(orders[[#This Row],[Product ID]],'BD product'!A:A,0)</f>
        <v>1223</v>
      </c>
      <c r="N4160" s="2" t="str" cm="1">
        <f t="array" ref="N4160">INDEX('BD product'!A:D,M4160,2)</f>
        <v>Office Supplies</v>
      </c>
    </row>
    <row r="4161" spans="1:14" x14ac:dyDescent="0.3">
      <c r="A4161" s="3" t="s">
        <v>6048</v>
      </c>
      <c r="B4161" s="4">
        <v>42476</v>
      </c>
      <c r="C4161" s="12" t="str">
        <f t="shared" si="64"/>
        <v>2016/04</v>
      </c>
      <c r="D4161" s="4">
        <v>42483</v>
      </c>
      <c r="E4161" s="3" t="s">
        <v>21</v>
      </c>
      <c r="F4161" s="3" t="s">
        <v>1189</v>
      </c>
      <c r="G4161" s="3" t="s">
        <v>118</v>
      </c>
      <c r="H4161" s="5">
        <v>1284</v>
      </c>
      <c r="I4161" s="2">
        <v>3</v>
      </c>
      <c r="J4161" s="2">
        <v>0</v>
      </c>
      <c r="K4161" s="2">
        <v>3.7235999999999998</v>
      </c>
      <c r="L4161" s="18" t="str">
        <f>VLOOKUP(F4161,'BD customers'!$1:$1048576,2,FALSE)</f>
        <v>Arthur Prichep</v>
      </c>
      <c r="M4161" s="2">
        <f>MATCH(orders[[#This Row],[Product ID]],'BD product'!A:A,0)</f>
        <v>20</v>
      </c>
      <c r="N4161" s="2" t="str" cm="1">
        <f t="array" ref="N4161">INDEX('BD product'!A:D,M4161,2)</f>
        <v>Office Supplies</v>
      </c>
    </row>
    <row r="4162" spans="1:14" x14ac:dyDescent="0.3">
      <c r="A4162" s="3" t="s">
        <v>6049</v>
      </c>
      <c r="B4162" s="4">
        <v>42869</v>
      </c>
      <c r="C4162" s="12" t="str">
        <f t="shared" ref="C4162:C4225" si="65">TEXT(B4162,"aaaa/mm")</f>
        <v>2017/05</v>
      </c>
      <c r="D4162" s="4">
        <v>42873</v>
      </c>
      <c r="E4162" s="3" t="s">
        <v>21</v>
      </c>
      <c r="F4162" s="3" t="s">
        <v>6050</v>
      </c>
      <c r="G4162" s="3" t="s">
        <v>4747</v>
      </c>
      <c r="H4162" s="5">
        <v>53997</v>
      </c>
      <c r="I4162" s="2">
        <v>3</v>
      </c>
      <c r="J4162" s="2">
        <v>0</v>
      </c>
      <c r="K4162" s="2">
        <v>134.99250000000001</v>
      </c>
      <c r="L4162" s="18" t="str">
        <f>VLOOKUP(F4162,'BD customers'!$1:$1048576,2,FALSE)</f>
        <v>Amy Hunt</v>
      </c>
      <c r="M4162" s="2">
        <f>MATCH(orders[[#This Row],[Product ID]],'BD product'!A:A,0)</f>
        <v>1402</v>
      </c>
      <c r="N4162" s="2" t="str" cm="1">
        <f t="array" ref="N4162">INDEX('BD product'!A:D,M4162,2)</f>
        <v>Technology</v>
      </c>
    </row>
    <row r="4163" spans="1:14" x14ac:dyDescent="0.3">
      <c r="A4163" s="3" t="s">
        <v>6049</v>
      </c>
      <c r="B4163" s="4">
        <v>42869</v>
      </c>
      <c r="C4163" s="12" t="str">
        <f t="shared" si="65"/>
        <v>2017/05</v>
      </c>
      <c r="D4163" s="4">
        <v>42873</v>
      </c>
      <c r="E4163" s="3" t="s">
        <v>21</v>
      </c>
      <c r="F4163" s="3" t="s">
        <v>6050</v>
      </c>
      <c r="G4163" s="3" t="s">
        <v>3425</v>
      </c>
      <c r="H4163" s="5">
        <v>2258</v>
      </c>
      <c r="I4163" s="2">
        <v>2</v>
      </c>
      <c r="J4163" s="2">
        <v>0</v>
      </c>
      <c r="K4163" s="2">
        <v>5.8708</v>
      </c>
      <c r="L4163" s="18" t="str">
        <f>VLOOKUP(F4163,'BD customers'!$1:$1048576,2,FALSE)</f>
        <v>Amy Hunt</v>
      </c>
      <c r="M4163" s="2">
        <f>MATCH(orders[[#This Row],[Product ID]],'BD product'!A:A,0)</f>
        <v>1013</v>
      </c>
      <c r="N4163" s="2" t="str" cm="1">
        <f t="array" ref="N4163">INDEX('BD product'!A:D,M4163,2)</f>
        <v>Office Supplies</v>
      </c>
    </row>
    <row r="4164" spans="1:14" x14ac:dyDescent="0.3">
      <c r="A4164" s="3" t="s">
        <v>6051</v>
      </c>
      <c r="B4164" s="4">
        <v>42077</v>
      </c>
      <c r="C4164" s="12" t="str">
        <f t="shared" si="65"/>
        <v>2015/03</v>
      </c>
      <c r="D4164" s="4">
        <v>42081</v>
      </c>
      <c r="E4164" s="3" t="s">
        <v>21</v>
      </c>
      <c r="F4164" s="3" t="s">
        <v>1880</v>
      </c>
      <c r="G4164" s="3" t="s">
        <v>2332</v>
      </c>
      <c r="H4164" s="5">
        <v>1652</v>
      </c>
      <c r="I4164" s="2">
        <v>4</v>
      </c>
      <c r="J4164" s="2">
        <v>0</v>
      </c>
      <c r="K4164" s="2">
        <v>7.5991999999999997</v>
      </c>
      <c r="L4164" s="18" t="str">
        <f>VLOOKUP(F4164,'BD customers'!$1:$1048576,2,FALSE)</f>
        <v>Emily Phan</v>
      </c>
      <c r="M4164" s="2">
        <f>MATCH(orders[[#This Row],[Product ID]],'BD product'!A:A,0)</f>
        <v>619</v>
      </c>
      <c r="N4164" s="2" t="str" cm="1">
        <f t="array" ref="N4164">INDEX('BD product'!A:D,M4164,2)</f>
        <v>Office Supplies</v>
      </c>
    </row>
    <row r="4165" spans="1:14" x14ac:dyDescent="0.3">
      <c r="A4165" s="3" t="s">
        <v>6051</v>
      </c>
      <c r="B4165" s="4">
        <v>42077</v>
      </c>
      <c r="C4165" s="12" t="str">
        <f t="shared" si="65"/>
        <v>2015/03</v>
      </c>
      <c r="D4165" s="4">
        <v>42081</v>
      </c>
      <c r="E4165" s="3" t="s">
        <v>21</v>
      </c>
      <c r="F4165" s="3" t="s">
        <v>1880</v>
      </c>
      <c r="G4165" s="3" t="s">
        <v>3885</v>
      </c>
      <c r="H4165" s="5">
        <v>67194</v>
      </c>
      <c r="I4165" s="2">
        <v>3</v>
      </c>
      <c r="J4165" s="2">
        <v>0</v>
      </c>
      <c r="K4165" s="2">
        <v>315.81180000000001</v>
      </c>
      <c r="L4165" s="18" t="str">
        <f>VLOOKUP(F4165,'BD customers'!$1:$1048576,2,FALSE)</f>
        <v>Emily Phan</v>
      </c>
      <c r="M4165" s="2">
        <f>MATCH(orders[[#This Row],[Product ID]],'BD product'!A:A,0)</f>
        <v>1190</v>
      </c>
      <c r="N4165" s="2" t="str" cm="1">
        <f t="array" ref="N4165">INDEX('BD product'!A:D,M4165,2)</f>
        <v>Office Supplies</v>
      </c>
    </row>
    <row r="4166" spans="1:14" x14ac:dyDescent="0.3">
      <c r="A4166" s="3" t="s">
        <v>6052</v>
      </c>
      <c r="B4166" s="4">
        <v>42749</v>
      </c>
      <c r="C4166" s="12" t="str">
        <f t="shared" si="65"/>
        <v>2017/01</v>
      </c>
      <c r="D4166" s="4">
        <v>42751</v>
      </c>
      <c r="E4166" s="3" t="s">
        <v>64</v>
      </c>
      <c r="F4166" s="3" t="s">
        <v>6053</v>
      </c>
      <c r="G4166" s="3" t="s">
        <v>142</v>
      </c>
      <c r="H4166" s="5">
        <v>169064</v>
      </c>
      <c r="I4166" s="2">
        <v>7</v>
      </c>
      <c r="J4166" s="2">
        <v>2</v>
      </c>
      <c r="K4166" s="2">
        <v>-14.793100000000001</v>
      </c>
      <c r="L4166" s="18" t="str">
        <f>VLOOKUP(F4166,'BD customers'!$1:$1048576,2,FALSE)</f>
        <v>Tracy Poddar</v>
      </c>
      <c r="M4166" s="2">
        <f>MATCH(orders[[#This Row],[Product ID]],'BD product'!A:A,0)</f>
        <v>27</v>
      </c>
      <c r="N4166" s="2" t="str" cm="1">
        <f t="array" ref="N4166">INDEX('BD product'!A:D,M4166,2)</f>
        <v>Technology</v>
      </c>
    </row>
    <row r="4167" spans="1:14" x14ac:dyDescent="0.3">
      <c r="A4167" s="3" t="s">
        <v>6052</v>
      </c>
      <c r="B4167" s="4">
        <v>42749</v>
      </c>
      <c r="C4167" s="12" t="str">
        <f t="shared" si="65"/>
        <v>2017/01</v>
      </c>
      <c r="D4167" s="4">
        <v>42751</v>
      </c>
      <c r="E4167" s="3" t="s">
        <v>64</v>
      </c>
      <c r="F4167" s="3" t="s">
        <v>6053</v>
      </c>
      <c r="G4167" s="3" t="s">
        <v>4101</v>
      </c>
      <c r="H4167" s="5">
        <v>168624</v>
      </c>
      <c r="I4167" s="2">
        <v>9</v>
      </c>
      <c r="J4167" s="2">
        <v>2</v>
      </c>
      <c r="K4167" s="2">
        <v>14.7546</v>
      </c>
      <c r="L4167" s="18" t="str">
        <f>VLOOKUP(F4167,'BD customers'!$1:$1048576,2,FALSE)</f>
        <v>Tracy Poddar</v>
      </c>
      <c r="M4167" s="2">
        <f>MATCH(orders[[#This Row],[Product ID]],'BD product'!A:A,0)</f>
        <v>1249</v>
      </c>
      <c r="N4167" s="2" t="str" cm="1">
        <f t="array" ref="N4167">INDEX('BD product'!A:D,M4167,2)</f>
        <v>Office Supplies</v>
      </c>
    </row>
    <row r="4168" spans="1:14" x14ac:dyDescent="0.3">
      <c r="A4168" s="3" t="s">
        <v>6054</v>
      </c>
      <c r="B4168" s="4">
        <v>42071</v>
      </c>
      <c r="C4168" s="12" t="str">
        <f t="shared" si="65"/>
        <v>2015/03</v>
      </c>
      <c r="D4168" s="4">
        <v>42076</v>
      </c>
      <c r="E4168" s="3" t="s">
        <v>21</v>
      </c>
      <c r="F4168" s="3" t="s">
        <v>804</v>
      </c>
      <c r="G4168" s="3" t="s">
        <v>5085</v>
      </c>
      <c r="H4168" s="5">
        <v>1944</v>
      </c>
      <c r="I4168" s="2">
        <v>3</v>
      </c>
      <c r="J4168" s="2">
        <v>0</v>
      </c>
      <c r="K4168" s="2">
        <v>9.3312000000000008</v>
      </c>
      <c r="L4168" s="18" t="str">
        <f>VLOOKUP(F4168,'BD customers'!$1:$1048576,2,FALSE)</f>
        <v>Anthony Rawles</v>
      </c>
      <c r="M4168" s="2">
        <f>MATCH(orders[[#This Row],[Product ID]],'BD product'!A:A,0)</f>
        <v>1467</v>
      </c>
      <c r="N4168" s="2" t="str" cm="1">
        <f t="array" ref="N4168">INDEX('BD product'!A:D,M4168,2)</f>
        <v>Office Supplies</v>
      </c>
    </row>
    <row r="4169" spans="1:14" x14ac:dyDescent="0.3">
      <c r="A4169" s="3" t="s">
        <v>6055</v>
      </c>
      <c r="B4169" s="4">
        <v>41923</v>
      </c>
      <c r="C4169" s="12" t="str">
        <f t="shared" si="65"/>
        <v>2014/10</v>
      </c>
      <c r="D4169" s="4">
        <v>41925</v>
      </c>
      <c r="E4169" s="3" t="s">
        <v>64</v>
      </c>
      <c r="F4169" s="3" t="s">
        <v>427</v>
      </c>
      <c r="G4169" s="3" t="s">
        <v>3026</v>
      </c>
      <c r="H4169" s="5">
        <v>3192</v>
      </c>
      <c r="I4169" s="2">
        <v>4</v>
      </c>
      <c r="J4169" s="2">
        <v>0</v>
      </c>
      <c r="K4169" s="2">
        <v>8.2992000000000008</v>
      </c>
      <c r="L4169" s="18" t="str">
        <f>VLOOKUP(F4169,'BD customers'!$1:$1048576,2,FALSE)</f>
        <v>Helen Andreada</v>
      </c>
      <c r="M4169" s="2">
        <f>MATCH(orders[[#This Row],[Product ID]],'BD product'!A:A,0)</f>
        <v>863</v>
      </c>
      <c r="N4169" s="2" t="str" cm="1">
        <f t="array" ref="N4169">INDEX('BD product'!A:D,M4169,2)</f>
        <v>Office Supplies</v>
      </c>
    </row>
    <row r="4170" spans="1:14" x14ac:dyDescent="0.3">
      <c r="A4170" s="3" t="s">
        <v>6055</v>
      </c>
      <c r="B4170" s="4">
        <v>41923</v>
      </c>
      <c r="C4170" s="12" t="str">
        <f t="shared" si="65"/>
        <v>2014/10</v>
      </c>
      <c r="D4170" s="4">
        <v>41925</v>
      </c>
      <c r="E4170" s="3" t="s">
        <v>64</v>
      </c>
      <c r="F4170" s="3" t="s">
        <v>427</v>
      </c>
      <c r="G4170" s="3" t="s">
        <v>6056</v>
      </c>
      <c r="H4170" s="5">
        <v>433568</v>
      </c>
      <c r="I4170" s="2">
        <v>2</v>
      </c>
      <c r="J4170" s="2">
        <v>2</v>
      </c>
      <c r="K4170" s="2">
        <v>-65.035200000000003</v>
      </c>
      <c r="L4170" s="18" t="str">
        <f>VLOOKUP(F4170,'BD customers'!$1:$1048576,2,FALSE)</f>
        <v>Helen Andreada</v>
      </c>
      <c r="M4170" s="2">
        <f>MATCH(orders[[#This Row],[Product ID]],'BD product'!A:A,0)</f>
        <v>1633</v>
      </c>
      <c r="N4170" s="2" t="str" cm="1">
        <f t="array" ref="N4170">INDEX('BD product'!A:D,M4170,2)</f>
        <v>Furniture</v>
      </c>
    </row>
    <row r="4171" spans="1:14" x14ac:dyDescent="0.3">
      <c r="A4171" s="3" t="s">
        <v>6058</v>
      </c>
      <c r="B4171" s="4">
        <v>42107</v>
      </c>
      <c r="C4171" s="12" t="str">
        <f t="shared" si="65"/>
        <v>2015/04</v>
      </c>
      <c r="D4171" s="4">
        <v>42108</v>
      </c>
      <c r="E4171" s="3" t="s">
        <v>64</v>
      </c>
      <c r="F4171" s="3" t="s">
        <v>5508</v>
      </c>
      <c r="G4171" s="3" t="s">
        <v>2706</v>
      </c>
      <c r="H4171" s="5">
        <v>31104</v>
      </c>
      <c r="I4171" s="2">
        <v>6</v>
      </c>
      <c r="J4171" s="2">
        <v>2</v>
      </c>
      <c r="K4171" s="2">
        <v>10.8864</v>
      </c>
      <c r="L4171" s="18" t="str">
        <f>VLOOKUP(F4171,'BD customers'!$1:$1048576,2,FALSE)</f>
        <v>Heather Jas</v>
      </c>
      <c r="M4171" s="2">
        <f>MATCH(orders[[#This Row],[Product ID]],'BD product'!A:A,0)</f>
        <v>741</v>
      </c>
      <c r="N4171" s="2" t="str" cm="1">
        <f t="array" ref="N4171">INDEX('BD product'!A:D,M4171,2)</f>
        <v>Office Supplies</v>
      </c>
    </row>
    <row r="4172" spans="1:14" x14ac:dyDescent="0.3">
      <c r="A4172" s="3" t="s">
        <v>6058</v>
      </c>
      <c r="B4172" s="4">
        <v>42107</v>
      </c>
      <c r="C4172" s="12" t="str">
        <f t="shared" si="65"/>
        <v>2015/04</v>
      </c>
      <c r="D4172" s="4">
        <v>42108</v>
      </c>
      <c r="E4172" s="3" t="s">
        <v>64</v>
      </c>
      <c r="F4172" s="3" t="s">
        <v>5508</v>
      </c>
      <c r="G4172" s="3" t="s">
        <v>3201</v>
      </c>
      <c r="H4172" s="5">
        <v>54816</v>
      </c>
      <c r="I4172" s="2">
        <v>3</v>
      </c>
      <c r="J4172" s="2">
        <v>2</v>
      </c>
      <c r="K4172" s="2">
        <v>17.815200000000001</v>
      </c>
      <c r="L4172" s="18" t="str">
        <f>VLOOKUP(F4172,'BD customers'!$1:$1048576,2,FALSE)</f>
        <v>Heather Jas</v>
      </c>
      <c r="M4172" s="2">
        <f>MATCH(orders[[#This Row],[Product ID]],'BD product'!A:A,0)</f>
        <v>928</v>
      </c>
      <c r="N4172" s="2" t="str" cm="1">
        <f t="array" ref="N4172">INDEX('BD product'!A:D,M4172,2)</f>
        <v>Office Supplies</v>
      </c>
    </row>
    <row r="4173" spans="1:14" x14ac:dyDescent="0.3">
      <c r="A4173" s="3" t="s">
        <v>6059</v>
      </c>
      <c r="B4173" s="4">
        <v>43055</v>
      </c>
      <c r="C4173" s="12" t="str">
        <f t="shared" si="65"/>
        <v>2017/11</v>
      </c>
      <c r="D4173" s="4">
        <v>43059</v>
      </c>
      <c r="E4173" s="3" t="s">
        <v>21</v>
      </c>
      <c r="F4173" s="3" t="s">
        <v>2231</v>
      </c>
      <c r="G4173" s="3" t="s">
        <v>2593</v>
      </c>
      <c r="H4173" s="5">
        <v>4886</v>
      </c>
      <c r="I4173" s="2">
        <v>7</v>
      </c>
      <c r="J4173" s="2">
        <v>0</v>
      </c>
      <c r="K4173" s="2">
        <v>0.97719999999999996</v>
      </c>
      <c r="L4173" s="18" t="str">
        <f>VLOOKUP(F4173,'BD customers'!$1:$1048576,2,FALSE)</f>
        <v>Jay Kimmel</v>
      </c>
      <c r="M4173" s="2">
        <f>MATCH(orders[[#This Row],[Product ID]],'BD product'!A:A,0)</f>
        <v>702</v>
      </c>
      <c r="N4173" s="2" t="str" cm="1">
        <f t="array" ref="N4173">INDEX('BD product'!A:D,M4173,2)</f>
        <v>Office Supplies</v>
      </c>
    </row>
    <row r="4174" spans="1:14" x14ac:dyDescent="0.3">
      <c r="A4174" s="3" t="s">
        <v>6060</v>
      </c>
      <c r="B4174" s="4">
        <v>42552</v>
      </c>
      <c r="C4174" s="12" t="str">
        <f t="shared" si="65"/>
        <v>2016/07</v>
      </c>
      <c r="D4174" s="4">
        <v>42552</v>
      </c>
      <c r="E4174" s="3" t="s">
        <v>41</v>
      </c>
      <c r="F4174" s="3" t="s">
        <v>2275</v>
      </c>
      <c r="G4174" s="3" t="s">
        <v>124</v>
      </c>
      <c r="H4174" s="5">
        <v>142</v>
      </c>
      <c r="I4174" s="2">
        <v>2</v>
      </c>
      <c r="J4174" s="2">
        <v>0</v>
      </c>
      <c r="K4174" s="2">
        <v>0.6532</v>
      </c>
      <c r="L4174" s="18" t="str">
        <f>VLOOKUP(F4174,'BD customers'!$1:$1048576,2,FALSE)</f>
        <v>Jay Fein</v>
      </c>
      <c r="M4174" s="2">
        <f>MATCH(orders[[#This Row],[Product ID]],'BD product'!A:A,0)</f>
        <v>22</v>
      </c>
      <c r="N4174" s="2" t="str" cm="1">
        <f t="array" ref="N4174">INDEX('BD product'!A:D,M4174,2)</f>
        <v>Office Supplies</v>
      </c>
    </row>
    <row r="4175" spans="1:14" x14ac:dyDescent="0.3">
      <c r="A4175" s="3" t="s">
        <v>6060</v>
      </c>
      <c r="B4175" s="4">
        <v>42552</v>
      </c>
      <c r="C4175" s="12" t="str">
        <f t="shared" si="65"/>
        <v>2016/07</v>
      </c>
      <c r="D4175" s="4">
        <v>42552</v>
      </c>
      <c r="E4175" s="3" t="s">
        <v>41</v>
      </c>
      <c r="F4175" s="3" t="s">
        <v>2275</v>
      </c>
      <c r="G4175" s="3" t="s">
        <v>2706</v>
      </c>
      <c r="H4175" s="5">
        <v>1296</v>
      </c>
      <c r="I4175" s="2">
        <v>2</v>
      </c>
      <c r="J4175" s="2">
        <v>0</v>
      </c>
      <c r="K4175" s="2">
        <v>6.2207999999999997</v>
      </c>
      <c r="L4175" s="18" t="str">
        <f>VLOOKUP(F4175,'BD customers'!$1:$1048576,2,FALSE)</f>
        <v>Jay Fein</v>
      </c>
      <c r="M4175" s="2">
        <f>MATCH(orders[[#This Row],[Product ID]],'BD product'!A:A,0)</f>
        <v>741</v>
      </c>
      <c r="N4175" s="2" t="str" cm="1">
        <f t="array" ref="N4175">INDEX('BD product'!A:D,M4175,2)</f>
        <v>Office Supplies</v>
      </c>
    </row>
    <row r="4176" spans="1:14" x14ac:dyDescent="0.3">
      <c r="A4176" s="3" t="s">
        <v>6060</v>
      </c>
      <c r="B4176" s="4">
        <v>42552</v>
      </c>
      <c r="C4176" s="12" t="str">
        <f t="shared" si="65"/>
        <v>2016/07</v>
      </c>
      <c r="D4176" s="4">
        <v>42552</v>
      </c>
      <c r="E4176" s="3" t="s">
        <v>41</v>
      </c>
      <c r="F4176" s="3" t="s">
        <v>2275</v>
      </c>
      <c r="G4176" s="3" t="s">
        <v>2606</v>
      </c>
      <c r="H4176" s="5">
        <v>5834</v>
      </c>
      <c r="I4176" s="2">
        <v>2</v>
      </c>
      <c r="J4176" s="2">
        <v>0</v>
      </c>
      <c r="K4176" s="2">
        <v>28.0032</v>
      </c>
      <c r="L4176" s="18" t="str">
        <f>VLOOKUP(F4176,'BD customers'!$1:$1048576,2,FALSE)</f>
        <v>Jay Fein</v>
      </c>
      <c r="M4176" s="2">
        <f>MATCH(orders[[#This Row],[Product ID]],'BD product'!A:A,0)</f>
        <v>707</v>
      </c>
      <c r="N4176" s="2" t="str" cm="1">
        <f t="array" ref="N4176">INDEX('BD product'!A:D,M4176,2)</f>
        <v>Office Supplies</v>
      </c>
    </row>
    <row r="4177" spans="1:14" x14ac:dyDescent="0.3">
      <c r="A4177" s="3" t="s">
        <v>6061</v>
      </c>
      <c r="B4177" s="4">
        <v>42337</v>
      </c>
      <c r="C4177" s="12" t="str">
        <f t="shared" si="65"/>
        <v>2015/11</v>
      </c>
      <c r="D4177" s="4">
        <v>42338</v>
      </c>
      <c r="E4177" s="3" t="s">
        <v>64</v>
      </c>
      <c r="F4177" s="3" t="s">
        <v>6062</v>
      </c>
      <c r="G4177" s="3" t="s">
        <v>5137</v>
      </c>
      <c r="H4177" s="5">
        <v>563</v>
      </c>
      <c r="I4177" s="2">
        <v>2</v>
      </c>
      <c r="J4177" s="2">
        <v>0</v>
      </c>
      <c r="K4177" s="2">
        <v>1.5764</v>
      </c>
      <c r="L4177" s="18" t="str">
        <f>VLOOKUP(F4177,'BD customers'!$1:$1048576,2,FALSE)</f>
        <v>Eileen Kiefer</v>
      </c>
      <c r="M4177" s="2">
        <f>MATCH(orders[[#This Row],[Product ID]],'BD product'!A:A,0)</f>
        <v>1475</v>
      </c>
      <c r="N4177" s="2" t="str" cm="1">
        <f t="array" ref="N4177">INDEX('BD product'!A:D,M4177,2)</f>
        <v>Office Supplies</v>
      </c>
    </row>
    <row r="4178" spans="1:14" x14ac:dyDescent="0.3">
      <c r="A4178" s="3" t="s">
        <v>6063</v>
      </c>
      <c r="B4178" s="4">
        <v>41736</v>
      </c>
      <c r="C4178" s="12" t="str">
        <f t="shared" si="65"/>
        <v>2014/04</v>
      </c>
      <c r="D4178" s="4">
        <v>41741</v>
      </c>
      <c r="E4178" s="3" t="s">
        <v>21</v>
      </c>
      <c r="F4178" s="3" t="s">
        <v>1469</v>
      </c>
      <c r="G4178" s="3" t="s">
        <v>801</v>
      </c>
      <c r="H4178" s="5">
        <v>62995</v>
      </c>
      <c r="I4178" s="2">
        <v>5</v>
      </c>
      <c r="J4178" s="2">
        <v>0</v>
      </c>
      <c r="K4178" s="2">
        <v>16.378699999999998</v>
      </c>
      <c r="L4178" s="18" t="str">
        <f>VLOOKUP(F4178,'BD customers'!$1:$1048576,2,FALSE)</f>
        <v>Roland Schwarz</v>
      </c>
      <c r="M4178" s="2">
        <f>MATCH(orders[[#This Row],[Product ID]],'BD product'!A:A,0)</f>
        <v>174</v>
      </c>
      <c r="N4178" s="2" t="str" cm="1">
        <f t="array" ref="N4178">INDEX('BD product'!A:D,M4178,2)</f>
        <v>Technology</v>
      </c>
    </row>
    <row r="4179" spans="1:14" x14ac:dyDescent="0.3">
      <c r="A4179" s="3" t="s">
        <v>6063</v>
      </c>
      <c r="B4179" s="4">
        <v>41736</v>
      </c>
      <c r="C4179" s="12" t="str">
        <f t="shared" si="65"/>
        <v>2014/04</v>
      </c>
      <c r="D4179" s="4">
        <v>41741</v>
      </c>
      <c r="E4179" s="3" t="s">
        <v>21</v>
      </c>
      <c r="F4179" s="3" t="s">
        <v>1469</v>
      </c>
      <c r="G4179" s="3" t="s">
        <v>2976</v>
      </c>
      <c r="H4179" s="5">
        <v>12297</v>
      </c>
      <c r="I4179" s="2">
        <v>3</v>
      </c>
      <c r="J4179" s="2">
        <v>0</v>
      </c>
      <c r="K4179" s="2">
        <v>60.255299999999998</v>
      </c>
      <c r="L4179" s="18" t="str">
        <f>VLOOKUP(F4179,'BD customers'!$1:$1048576,2,FALSE)</f>
        <v>Roland Schwarz</v>
      </c>
      <c r="M4179" s="2">
        <f>MATCH(orders[[#This Row],[Product ID]],'BD product'!A:A,0)</f>
        <v>841</v>
      </c>
      <c r="N4179" s="2" t="str" cm="1">
        <f t="array" ref="N4179">INDEX('BD product'!A:D,M4179,2)</f>
        <v>Office Supplies</v>
      </c>
    </row>
    <row r="4180" spans="1:14" x14ac:dyDescent="0.3">
      <c r="A4180" s="3" t="s">
        <v>6064</v>
      </c>
      <c r="B4180" s="4">
        <v>42537</v>
      </c>
      <c r="C4180" s="12" t="str">
        <f t="shared" si="65"/>
        <v>2016/06</v>
      </c>
      <c r="D4180" s="4">
        <v>42539</v>
      </c>
      <c r="E4180" s="3" t="s">
        <v>11</v>
      </c>
      <c r="F4180" s="3" t="s">
        <v>1922</v>
      </c>
      <c r="G4180" s="3" t="s">
        <v>4281</v>
      </c>
      <c r="H4180" s="5">
        <v>4635</v>
      </c>
      <c r="I4180" s="2">
        <v>5</v>
      </c>
      <c r="J4180" s="2">
        <v>0</v>
      </c>
      <c r="K4180" s="2">
        <v>21.784500000000001</v>
      </c>
      <c r="L4180" s="18" t="str">
        <f>VLOOKUP(F4180,'BD customers'!$1:$1048576,2,FALSE)</f>
        <v>Bill Donatelli</v>
      </c>
      <c r="M4180" s="2">
        <f>MATCH(orders[[#This Row],[Product ID]],'BD product'!A:A,0)</f>
        <v>1288</v>
      </c>
      <c r="N4180" s="2" t="str" cm="1">
        <f t="array" ref="N4180">INDEX('BD product'!A:D,M4180,2)</f>
        <v>Office Supplies</v>
      </c>
    </row>
    <row r="4181" spans="1:14" x14ac:dyDescent="0.3">
      <c r="A4181" s="3" t="s">
        <v>6065</v>
      </c>
      <c r="B4181" s="4">
        <v>42800</v>
      </c>
      <c r="C4181" s="12" t="str">
        <f t="shared" si="65"/>
        <v>2017/03</v>
      </c>
      <c r="D4181" s="4">
        <v>42804</v>
      </c>
      <c r="E4181" s="3" t="s">
        <v>21</v>
      </c>
      <c r="F4181" s="3" t="s">
        <v>115</v>
      </c>
      <c r="G4181" s="3" t="s">
        <v>389</v>
      </c>
      <c r="H4181" s="5">
        <v>14976</v>
      </c>
      <c r="I4181" s="2">
        <v>9</v>
      </c>
      <c r="J4181" s="2">
        <v>2</v>
      </c>
      <c r="K4181" s="2">
        <v>5.4287999999999998</v>
      </c>
      <c r="L4181" s="18" t="str">
        <f>VLOOKUP(F4181,'BD customers'!$1:$1048576,2,FALSE)</f>
        <v>Ben Ferrer</v>
      </c>
      <c r="M4181" s="2">
        <f>MATCH(orders[[#This Row],[Product ID]],'BD product'!A:A,0)</f>
        <v>75</v>
      </c>
      <c r="N4181" s="2" t="str" cm="1">
        <f t="array" ref="N4181">INDEX('BD product'!A:D,M4181,2)</f>
        <v>Office Supplies</v>
      </c>
    </row>
    <row r="4182" spans="1:14" x14ac:dyDescent="0.3">
      <c r="A4182" s="3" t="s">
        <v>6066</v>
      </c>
      <c r="B4182" s="4">
        <v>43015</v>
      </c>
      <c r="C4182" s="12" t="str">
        <f t="shared" si="65"/>
        <v>2017/10</v>
      </c>
      <c r="D4182" s="4">
        <v>43019</v>
      </c>
      <c r="E4182" s="3" t="s">
        <v>21</v>
      </c>
      <c r="F4182" s="3" t="s">
        <v>2395</v>
      </c>
      <c r="G4182" s="3" t="s">
        <v>102</v>
      </c>
      <c r="H4182" s="5">
        <v>424</v>
      </c>
      <c r="I4182" s="2">
        <v>5</v>
      </c>
      <c r="J4182" s="2">
        <v>8</v>
      </c>
      <c r="K4182" s="2">
        <v>-6.3600000000000004E-2</v>
      </c>
      <c r="L4182" s="18" t="str">
        <f>VLOOKUP(F4182,'BD customers'!$1:$1048576,2,FALSE)</f>
        <v>Joe Kamberova</v>
      </c>
      <c r="M4182" s="2">
        <f>MATCH(orders[[#This Row],[Product ID]],'BD product'!A:A,0)</f>
        <v>17</v>
      </c>
      <c r="N4182" s="2" t="str" cm="1">
        <f t="array" ref="N4182">INDEX('BD product'!A:D,M4182,2)</f>
        <v>Office Supplies</v>
      </c>
    </row>
    <row r="4183" spans="1:14" x14ac:dyDescent="0.3">
      <c r="A4183" s="3" t="s">
        <v>6067</v>
      </c>
      <c r="B4183" s="4">
        <v>43014</v>
      </c>
      <c r="C4183" s="12" t="str">
        <f t="shared" si="65"/>
        <v>2017/10</v>
      </c>
      <c r="D4183" s="4">
        <v>43020</v>
      </c>
      <c r="E4183" s="3" t="s">
        <v>21</v>
      </c>
      <c r="F4183" s="3" t="s">
        <v>6068</v>
      </c>
      <c r="G4183" s="3" t="s">
        <v>5816</v>
      </c>
      <c r="H4183" s="5">
        <v>31996</v>
      </c>
      <c r="I4183" s="2">
        <v>4</v>
      </c>
      <c r="J4183" s="2">
        <v>0</v>
      </c>
      <c r="K4183" s="2">
        <v>115.18559999999999</v>
      </c>
      <c r="L4183" s="18" t="str">
        <f>VLOOKUP(F4183,'BD customers'!$1:$1048576,2,FALSE)</f>
        <v>Cyra Reiten</v>
      </c>
      <c r="M4183" s="2">
        <f>MATCH(orders[[#This Row],[Product ID]],'BD product'!A:A,0)</f>
        <v>1595</v>
      </c>
      <c r="N4183" s="2" t="str" cm="1">
        <f t="array" ref="N4183">INDEX('BD product'!A:D,M4183,2)</f>
        <v>Technology</v>
      </c>
    </row>
    <row r="4184" spans="1:14" x14ac:dyDescent="0.3">
      <c r="A4184" s="3" t="s">
        <v>6067</v>
      </c>
      <c r="B4184" s="4">
        <v>43014</v>
      </c>
      <c r="C4184" s="12" t="str">
        <f t="shared" si="65"/>
        <v>2017/10</v>
      </c>
      <c r="D4184" s="4">
        <v>43020</v>
      </c>
      <c r="E4184" s="3" t="s">
        <v>21</v>
      </c>
      <c r="F4184" s="3" t="s">
        <v>6068</v>
      </c>
      <c r="G4184" s="3" t="s">
        <v>618</v>
      </c>
      <c r="H4184" s="5">
        <v>1704</v>
      </c>
      <c r="I4184" s="2">
        <v>3</v>
      </c>
      <c r="J4184" s="2">
        <v>0</v>
      </c>
      <c r="K4184" s="2">
        <v>0.76680000000000004</v>
      </c>
      <c r="L4184" s="18" t="str">
        <f>VLOOKUP(F4184,'BD customers'!$1:$1048576,2,FALSE)</f>
        <v>Cyra Reiten</v>
      </c>
      <c r="M4184" s="2">
        <f>MATCH(orders[[#This Row],[Product ID]],'BD product'!A:A,0)</f>
        <v>128</v>
      </c>
      <c r="N4184" s="2" t="str" cm="1">
        <f t="array" ref="N4184">INDEX('BD product'!A:D,M4184,2)</f>
        <v>Office Supplies</v>
      </c>
    </row>
    <row r="4185" spans="1:14" x14ac:dyDescent="0.3">
      <c r="A4185" s="3" t="s">
        <v>6067</v>
      </c>
      <c r="B4185" s="4">
        <v>43014</v>
      </c>
      <c r="C4185" s="12" t="str">
        <f t="shared" si="65"/>
        <v>2017/10</v>
      </c>
      <c r="D4185" s="4">
        <v>43020</v>
      </c>
      <c r="E4185" s="3" t="s">
        <v>21</v>
      </c>
      <c r="F4185" s="3" t="s">
        <v>6068</v>
      </c>
      <c r="G4185" s="3" t="s">
        <v>737</v>
      </c>
      <c r="H4185" s="5">
        <v>34491</v>
      </c>
      <c r="I4185" s="2">
        <v>3</v>
      </c>
      <c r="J4185" s="2">
        <v>0</v>
      </c>
      <c r="K4185" s="2">
        <v>10.347300000000001</v>
      </c>
      <c r="L4185" s="18" t="str">
        <f>VLOOKUP(F4185,'BD customers'!$1:$1048576,2,FALSE)</f>
        <v>Cyra Reiten</v>
      </c>
      <c r="M4185" s="2">
        <f>MATCH(orders[[#This Row],[Product ID]],'BD product'!A:A,0)</f>
        <v>158</v>
      </c>
      <c r="N4185" s="2" t="str" cm="1">
        <f t="array" ref="N4185">INDEX('BD product'!A:D,M4185,2)</f>
        <v>Office Supplies</v>
      </c>
    </row>
    <row r="4186" spans="1:14" x14ac:dyDescent="0.3">
      <c r="A4186" s="3" t="s">
        <v>6069</v>
      </c>
      <c r="B4186" s="4">
        <v>42709</v>
      </c>
      <c r="C4186" s="12" t="str">
        <f t="shared" si="65"/>
        <v>2016/12</v>
      </c>
      <c r="D4186" s="4">
        <v>42711</v>
      </c>
      <c r="E4186" s="3" t="s">
        <v>64</v>
      </c>
      <c r="F4186" s="3" t="s">
        <v>4696</v>
      </c>
      <c r="G4186" s="3" t="s">
        <v>6070</v>
      </c>
      <c r="H4186" s="5">
        <v>8194</v>
      </c>
      <c r="I4186" s="2">
        <v>1</v>
      </c>
      <c r="J4186" s="2">
        <v>0</v>
      </c>
      <c r="K4186" s="2">
        <v>2.0485000000000002</v>
      </c>
      <c r="L4186" s="18" t="str">
        <f>VLOOKUP(F4186,'BD customers'!$1:$1048576,2,FALSE)</f>
        <v>Aleksandra Gannaway</v>
      </c>
      <c r="M4186" s="2">
        <f>MATCH(orders[[#This Row],[Product ID]],'BD product'!A:A,0)</f>
        <v>1634</v>
      </c>
      <c r="N4186" s="2" t="str" cm="1">
        <f t="array" ref="N4186">INDEX('BD product'!A:D,M4186,2)</f>
        <v>Furniture</v>
      </c>
    </row>
    <row r="4187" spans="1:14" x14ac:dyDescent="0.3">
      <c r="A4187" s="3" t="s">
        <v>6072</v>
      </c>
      <c r="B4187" s="4">
        <v>42664</v>
      </c>
      <c r="C4187" s="12" t="str">
        <f t="shared" si="65"/>
        <v>2016/10</v>
      </c>
      <c r="D4187" s="4">
        <v>42665</v>
      </c>
      <c r="E4187" s="3" t="s">
        <v>64</v>
      </c>
      <c r="F4187" s="3" t="s">
        <v>1920</v>
      </c>
      <c r="G4187" s="3" t="s">
        <v>3298</v>
      </c>
      <c r="H4187" s="5">
        <v>9816</v>
      </c>
      <c r="I4187" s="2">
        <v>6</v>
      </c>
      <c r="J4187" s="2">
        <v>0</v>
      </c>
      <c r="K4187" s="2">
        <v>0.98160000000000003</v>
      </c>
      <c r="L4187" s="18" t="str">
        <f>VLOOKUP(F4187,'BD customers'!$1:$1048576,2,FALSE)</f>
        <v>Charles McCrossin</v>
      </c>
      <c r="M4187" s="2">
        <f>MATCH(orders[[#This Row],[Product ID]],'BD product'!A:A,0)</f>
        <v>962</v>
      </c>
      <c r="N4187" s="2" t="str" cm="1">
        <f t="array" ref="N4187">INDEX('BD product'!A:D,M4187,2)</f>
        <v>Technology</v>
      </c>
    </row>
    <row r="4188" spans="1:14" x14ac:dyDescent="0.3">
      <c r="A4188" s="3" t="s">
        <v>6073</v>
      </c>
      <c r="B4188" s="4">
        <v>42873</v>
      </c>
      <c r="C4188" s="12" t="str">
        <f t="shared" si="65"/>
        <v>2017/05</v>
      </c>
      <c r="D4188" s="4">
        <v>42878</v>
      </c>
      <c r="E4188" s="3" t="s">
        <v>21</v>
      </c>
      <c r="F4188" s="3" t="s">
        <v>6074</v>
      </c>
      <c r="G4188" s="3" t="s">
        <v>2578</v>
      </c>
      <c r="H4188" s="5">
        <v>6874</v>
      </c>
      <c r="I4188" s="2">
        <v>7</v>
      </c>
      <c r="J4188" s="2">
        <v>8</v>
      </c>
      <c r="K4188" s="2">
        <v>-10.6547</v>
      </c>
      <c r="L4188" s="18" t="str">
        <f>VLOOKUP(F4188,'BD customers'!$1:$1048576,2,FALSE)</f>
        <v>Susan Gilcrest</v>
      </c>
      <c r="M4188" s="2">
        <f>MATCH(orders[[#This Row],[Product ID]],'BD product'!A:A,0)</f>
        <v>698</v>
      </c>
      <c r="N4188" s="2" t="str" cm="1">
        <f t="array" ref="N4188">INDEX('BD product'!A:D,M4188,2)</f>
        <v>Office Supplies</v>
      </c>
    </row>
    <row r="4189" spans="1:14" x14ac:dyDescent="0.3">
      <c r="A4189" s="3" t="s">
        <v>6073</v>
      </c>
      <c r="B4189" s="4">
        <v>42873</v>
      </c>
      <c r="C4189" s="12" t="str">
        <f t="shared" si="65"/>
        <v>2017/05</v>
      </c>
      <c r="D4189" s="4">
        <v>42878</v>
      </c>
      <c r="E4189" s="3" t="s">
        <v>21</v>
      </c>
      <c r="F4189" s="3" t="s">
        <v>6074</v>
      </c>
      <c r="G4189" s="3" t="s">
        <v>4036</v>
      </c>
      <c r="H4189" s="5">
        <v>1996</v>
      </c>
      <c r="I4189" s="2">
        <v>1</v>
      </c>
      <c r="J4189" s="2">
        <v>8</v>
      </c>
      <c r="K4189" s="2">
        <v>-3.2934000000000001</v>
      </c>
      <c r="L4189" s="18" t="str">
        <f>VLOOKUP(F4189,'BD customers'!$1:$1048576,2,FALSE)</f>
        <v>Susan Gilcrest</v>
      </c>
      <c r="M4189" s="2">
        <f>MATCH(orders[[#This Row],[Product ID]],'BD product'!A:A,0)</f>
        <v>1232</v>
      </c>
      <c r="N4189" s="2" t="str" cm="1">
        <f t="array" ref="N4189">INDEX('BD product'!A:D,M4189,2)</f>
        <v>Office Supplies</v>
      </c>
    </row>
    <row r="4190" spans="1:14" x14ac:dyDescent="0.3">
      <c r="A4190" s="3" t="s">
        <v>6073</v>
      </c>
      <c r="B4190" s="4">
        <v>42873</v>
      </c>
      <c r="C4190" s="12" t="str">
        <f t="shared" si="65"/>
        <v>2017/05</v>
      </c>
      <c r="D4190" s="4">
        <v>42878</v>
      </c>
      <c r="E4190" s="3" t="s">
        <v>21</v>
      </c>
      <c r="F4190" s="3" t="s">
        <v>6074</v>
      </c>
      <c r="G4190" s="3" t="s">
        <v>4876</v>
      </c>
      <c r="H4190" s="5">
        <v>8928</v>
      </c>
      <c r="I4190" s="2">
        <v>2</v>
      </c>
      <c r="J4190" s="2">
        <v>2</v>
      </c>
      <c r="K4190" s="2">
        <v>0.66959999999999997</v>
      </c>
      <c r="L4190" s="18" t="str">
        <f>VLOOKUP(F4190,'BD customers'!$1:$1048576,2,FALSE)</f>
        <v>Susan Gilcrest</v>
      </c>
      <c r="M4190" s="2">
        <f>MATCH(orders[[#This Row],[Product ID]],'BD product'!A:A,0)</f>
        <v>1429</v>
      </c>
      <c r="N4190" s="2" t="str" cm="1">
        <f t="array" ref="N4190">INDEX('BD product'!A:D,M4190,2)</f>
        <v>Office Supplies</v>
      </c>
    </row>
    <row r="4191" spans="1:14" x14ac:dyDescent="0.3">
      <c r="A4191" s="3" t="s">
        <v>6075</v>
      </c>
      <c r="B4191" s="4">
        <v>42639</v>
      </c>
      <c r="C4191" s="12" t="str">
        <f t="shared" si="65"/>
        <v>2016/09</v>
      </c>
      <c r="D4191" s="4">
        <v>42644</v>
      </c>
      <c r="E4191" s="3" t="s">
        <v>11</v>
      </c>
      <c r="F4191" s="3" t="s">
        <v>5927</v>
      </c>
      <c r="G4191" s="3" t="s">
        <v>6076</v>
      </c>
      <c r="H4191" s="5">
        <v>999</v>
      </c>
      <c r="I4191" s="2">
        <v>1</v>
      </c>
      <c r="J4191" s="2">
        <v>0</v>
      </c>
      <c r="K4191" s="2">
        <v>4.4954999999999998</v>
      </c>
      <c r="L4191" s="18" t="str">
        <f>VLOOKUP(F4191,'BD customers'!$1:$1048576,2,FALSE)</f>
        <v>Charles Sheldon</v>
      </c>
      <c r="M4191" s="2">
        <f>MATCH(orders[[#This Row],[Product ID]],'BD product'!A:A,0)</f>
        <v>1635</v>
      </c>
      <c r="N4191" s="2" t="str" cm="1">
        <f t="array" ref="N4191">INDEX('BD product'!A:D,M4191,2)</f>
        <v>Office Supplies</v>
      </c>
    </row>
    <row r="4192" spans="1:14" x14ac:dyDescent="0.3">
      <c r="A4192" s="3" t="s">
        <v>6078</v>
      </c>
      <c r="B4192" s="4">
        <v>43056</v>
      </c>
      <c r="C4192" s="12" t="str">
        <f t="shared" si="65"/>
        <v>2017/11</v>
      </c>
      <c r="D4192" s="4">
        <v>43061</v>
      </c>
      <c r="E4192" s="3" t="s">
        <v>21</v>
      </c>
      <c r="F4192" s="3" t="s">
        <v>401</v>
      </c>
      <c r="G4192" s="3" t="s">
        <v>4705</v>
      </c>
      <c r="H4192" s="5">
        <v>1049997</v>
      </c>
      <c r="I4192" s="2">
        <v>3</v>
      </c>
      <c r="J4192" s="2">
        <v>0</v>
      </c>
      <c r="K4192" s="2">
        <v>5039.9856</v>
      </c>
      <c r="L4192" s="18" t="str">
        <f>VLOOKUP(F4192,'BD customers'!$1:$1048576,2,FALSE)</f>
        <v>Hunter Lopez</v>
      </c>
      <c r="M4192" s="2">
        <f>MATCH(orders[[#This Row],[Product ID]],'BD product'!A:A,0)</f>
        <v>1390</v>
      </c>
      <c r="N4192" s="2" t="str" cm="1">
        <f t="array" ref="N4192">INDEX('BD product'!A:D,M4192,2)</f>
        <v>Technology</v>
      </c>
    </row>
    <row r="4193" spans="1:14" x14ac:dyDescent="0.3">
      <c r="A4193" s="3" t="s">
        <v>6079</v>
      </c>
      <c r="B4193" s="4">
        <v>42193</v>
      </c>
      <c r="C4193" s="12" t="str">
        <f t="shared" si="65"/>
        <v>2015/07</v>
      </c>
      <c r="D4193" s="4">
        <v>42193</v>
      </c>
      <c r="E4193" s="3" t="s">
        <v>41</v>
      </c>
      <c r="F4193" s="3" t="s">
        <v>4927</v>
      </c>
      <c r="G4193" s="3" t="s">
        <v>6080</v>
      </c>
      <c r="H4193" s="5">
        <v>2112</v>
      </c>
      <c r="I4193" s="2">
        <v>5</v>
      </c>
      <c r="J4193" s="2">
        <v>2</v>
      </c>
      <c r="K4193" s="2">
        <v>6.6E-3</v>
      </c>
      <c r="L4193" s="18" t="str">
        <f>VLOOKUP(F4193,'BD customers'!$1:$1048576,2,FALSE)</f>
        <v>Darrin Martin</v>
      </c>
      <c r="M4193" s="2">
        <f>MATCH(orders[[#This Row],[Product ID]],'BD product'!A:A,0)</f>
        <v>1636</v>
      </c>
      <c r="N4193" s="2" t="str" cm="1">
        <f t="array" ref="N4193">INDEX('BD product'!A:D,M4193,2)</f>
        <v>Office Supplies</v>
      </c>
    </row>
    <row r="4194" spans="1:14" x14ac:dyDescent="0.3">
      <c r="A4194" s="3" t="s">
        <v>6082</v>
      </c>
      <c r="B4194" s="4">
        <v>42324</v>
      </c>
      <c r="C4194" s="12" t="str">
        <f t="shared" si="65"/>
        <v>2015/11</v>
      </c>
      <c r="D4194" s="4">
        <v>42328</v>
      </c>
      <c r="E4194" s="3" t="s">
        <v>21</v>
      </c>
      <c r="F4194" s="3" t="s">
        <v>873</v>
      </c>
      <c r="G4194" s="3" t="s">
        <v>33</v>
      </c>
      <c r="H4194" s="5">
        <v>69642</v>
      </c>
      <c r="I4194" s="2">
        <v>2</v>
      </c>
      <c r="J4194" s="2">
        <v>0</v>
      </c>
      <c r="K4194" s="2">
        <v>160.17660000000001</v>
      </c>
      <c r="L4194" s="18" t="str">
        <f>VLOOKUP(F4194,'BD customers'!$1:$1048576,2,FALSE)</f>
        <v>Heather Kirkland</v>
      </c>
      <c r="M4194" s="2">
        <f>MATCH(orders[[#This Row],[Product ID]],'BD product'!A:A,0)</f>
        <v>5</v>
      </c>
      <c r="N4194" s="2" t="str" cm="1">
        <f t="array" ref="N4194">INDEX('BD product'!A:D,M4194,2)</f>
        <v>Furniture</v>
      </c>
    </row>
    <row r="4195" spans="1:14" x14ac:dyDescent="0.3">
      <c r="A4195" s="3" t="s">
        <v>6082</v>
      </c>
      <c r="B4195" s="4">
        <v>42324</v>
      </c>
      <c r="C4195" s="12" t="str">
        <f t="shared" si="65"/>
        <v>2015/11</v>
      </c>
      <c r="D4195" s="4">
        <v>42328</v>
      </c>
      <c r="E4195" s="3" t="s">
        <v>21</v>
      </c>
      <c r="F4195" s="3" t="s">
        <v>873</v>
      </c>
      <c r="G4195" s="3" t="s">
        <v>683</v>
      </c>
      <c r="H4195" s="5">
        <v>304776</v>
      </c>
      <c r="I4195" s="2">
        <v>3</v>
      </c>
      <c r="J4195" s="2">
        <v>2</v>
      </c>
      <c r="K4195" s="2">
        <v>22.8582</v>
      </c>
      <c r="L4195" s="18" t="str">
        <f>VLOOKUP(F4195,'BD customers'!$1:$1048576,2,FALSE)</f>
        <v>Heather Kirkland</v>
      </c>
      <c r="M4195" s="2">
        <f>MATCH(orders[[#This Row],[Product ID]],'BD product'!A:A,0)</f>
        <v>145</v>
      </c>
      <c r="N4195" s="2" t="str" cm="1">
        <f t="array" ref="N4195">INDEX('BD product'!A:D,M4195,2)</f>
        <v>Technology</v>
      </c>
    </row>
    <row r="4196" spans="1:14" x14ac:dyDescent="0.3">
      <c r="A4196" s="3" t="s">
        <v>6083</v>
      </c>
      <c r="B4196" s="4">
        <v>42173</v>
      </c>
      <c r="C4196" s="12" t="str">
        <f t="shared" si="65"/>
        <v>2015/06</v>
      </c>
      <c r="D4196" s="4">
        <v>42177</v>
      </c>
      <c r="E4196" s="3" t="s">
        <v>21</v>
      </c>
      <c r="F4196" s="3" t="s">
        <v>5343</v>
      </c>
      <c r="G4196" s="3" t="s">
        <v>3556</v>
      </c>
      <c r="H4196" s="5">
        <v>5198</v>
      </c>
      <c r="I4196" s="2">
        <v>2</v>
      </c>
      <c r="J4196" s="2">
        <v>0</v>
      </c>
      <c r="K4196" s="2">
        <v>15.074199999999999</v>
      </c>
      <c r="L4196" s="18" t="str">
        <f>VLOOKUP(F4196,'BD customers'!$1:$1048576,2,FALSE)</f>
        <v>Bruce Geld</v>
      </c>
      <c r="M4196" s="2">
        <f>MATCH(orders[[#This Row],[Product ID]],'BD product'!A:A,0)</f>
        <v>1064</v>
      </c>
      <c r="N4196" s="2" t="str" cm="1">
        <f t="array" ref="N4196">INDEX('BD product'!A:D,M4196,2)</f>
        <v>Office Supplies</v>
      </c>
    </row>
    <row r="4197" spans="1:14" x14ac:dyDescent="0.3">
      <c r="A4197" s="3" t="s">
        <v>6084</v>
      </c>
      <c r="B4197" s="4">
        <v>42468</v>
      </c>
      <c r="C4197" s="12" t="str">
        <f t="shared" si="65"/>
        <v>2016/04</v>
      </c>
      <c r="D4197" s="4">
        <v>42474</v>
      </c>
      <c r="E4197" s="3" t="s">
        <v>21</v>
      </c>
      <c r="F4197" s="3" t="s">
        <v>1001</v>
      </c>
      <c r="G4197" s="3" t="s">
        <v>2362</v>
      </c>
      <c r="H4197" s="5">
        <v>247</v>
      </c>
      <c r="I4197" s="2">
        <v>5</v>
      </c>
      <c r="J4197" s="2">
        <v>0</v>
      </c>
      <c r="K4197" s="2">
        <v>1.0374000000000001</v>
      </c>
      <c r="L4197" s="18" t="str">
        <f>VLOOKUP(F4197,'BD customers'!$1:$1048576,2,FALSE)</f>
        <v>Clytie Kelty</v>
      </c>
      <c r="M4197" s="2">
        <f>MATCH(orders[[#This Row],[Product ID]],'BD product'!A:A,0)</f>
        <v>629</v>
      </c>
      <c r="N4197" s="2" t="str" cm="1">
        <f t="array" ref="N4197">INDEX('BD product'!A:D,M4197,2)</f>
        <v>Furniture</v>
      </c>
    </row>
    <row r="4198" spans="1:14" x14ac:dyDescent="0.3">
      <c r="A4198" s="3" t="s">
        <v>6085</v>
      </c>
      <c r="B4198" s="4">
        <v>42112</v>
      </c>
      <c r="C4198" s="12" t="str">
        <f t="shared" si="65"/>
        <v>2015/04</v>
      </c>
      <c r="D4198" s="4">
        <v>42117</v>
      </c>
      <c r="E4198" s="3" t="s">
        <v>11</v>
      </c>
      <c r="F4198" s="3" t="s">
        <v>1153</v>
      </c>
      <c r="G4198" s="3" t="s">
        <v>2511</v>
      </c>
      <c r="H4198" s="5">
        <v>2193</v>
      </c>
      <c r="I4198" s="2">
        <v>3</v>
      </c>
      <c r="J4198" s="2">
        <v>0</v>
      </c>
      <c r="K4198" s="2">
        <v>10.3071</v>
      </c>
      <c r="L4198" s="18" t="str">
        <f>VLOOKUP(F4198,'BD customers'!$1:$1048576,2,FALSE)</f>
        <v>Roland Fjeld</v>
      </c>
      <c r="M4198" s="2">
        <f>MATCH(orders[[#This Row],[Product ID]],'BD product'!A:A,0)</f>
        <v>678</v>
      </c>
      <c r="N4198" s="2" t="str" cm="1">
        <f t="array" ref="N4198">INDEX('BD product'!A:D,M4198,2)</f>
        <v>Office Supplies</v>
      </c>
    </row>
    <row r="4199" spans="1:14" x14ac:dyDescent="0.3">
      <c r="A4199" s="3" t="s">
        <v>6086</v>
      </c>
      <c r="B4199" s="4">
        <v>42707</v>
      </c>
      <c r="C4199" s="12" t="str">
        <f t="shared" si="65"/>
        <v>2016/12</v>
      </c>
      <c r="D4199" s="4">
        <v>42712</v>
      </c>
      <c r="E4199" s="3" t="s">
        <v>21</v>
      </c>
      <c r="F4199" s="3" t="s">
        <v>1534</v>
      </c>
      <c r="G4199" s="3" t="s">
        <v>2082</v>
      </c>
      <c r="H4199" s="5">
        <v>394816</v>
      </c>
      <c r="I4199" s="2">
        <v>4</v>
      </c>
      <c r="J4199" s="2">
        <v>2</v>
      </c>
      <c r="K4199" s="2">
        <v>93.768799999999999</v>
      </c>
      <c r="L4199" s="18" t="str">
        <f>VLOOKUP(F4199,'BD customers'!$1:$1048576,2,FALSE)</f>
        <v>Caroline Jumper</v>
      </c>
      <c r="M4199" s="2">
        <f>MATCH(orders[[#This Row],[Product ID]],'BD product'!A:A,0)</f>
        <v>534</v>
      </c>
      <c r="N4199" s="2" t="str" cm="1">
        <f t="array" ref="N4199">INDEX('BD product'!A:D,M4199,2)</f>
        <v>Office Supplies</v>
      </c>
    </row>
    <row r="4200" spans="1:14" x14ac:dyDescent="0.3">
      <c r="A4200" s="3" t="s">
        <v>6086</v>
      </c>
      <c r="B4200" s="4">
        <v>42707</v>
      </c>
      <c r="C4200" s="12" t="str">
        <f t="shared" si="65"/>
        <v>2016/12</v>
      </c>
      <c r="D4200" s="4">
        <v>42712</v>
      </c>
      <c r="E4200" s="3" t="s">
        <v>21</v>
      </c>
      <c r="F4200" s="3" t="s">
        <v>1534</v>
      </c>
      <c r="G4200" s="3" t="s">
        <v>1215</v>
      </c>
      <c r="H4200" s="5">
        <v>18192</v>
      </c>
      <c r="I4200" s="2">
        <v>4</v>
      </c>
      <c r="J4200" s="2">
        <v>7</v>
      </c>
      <c r="K4200" s="2">
        <v>-14.553599999999999</v>
      </c>
      <c r="L4200" s="18" t="str">
        <f>VLOOKUP(F4200,'BD customers'!$1:$1048576,2,FALSE)</f>
        <v>Caroline Jumper</v>
      </c>
      <c r="M4200" s="2">
        <f>MATCH(orders[[#This Row],[Product ID]],'BD product'!A:A,0)</f>
        <v>282</v>
      </c>
      <c r="N4200" s="2" t="str" cm="1">
        <f t="array" ref="N4200">INDEX('BD product'!A:D,M4200,2)</f>
        <v>Office Supplies</v>
      </c>
    </row>
    <row r="4201" spans="1:14" x14ac:dyDescent="0.3">
      <c r="A4201" s="3" t="s">
        <v>6087</v>
      </c>
      <c r="B4201" s="4">
        <v>42348</v>
      </c>
      <c r="C4201" s="12" t="str">
        <f t="shared" si="65"/>
        <v>2015/12</v>
      </c>
      <c r="D4201" s="4">
        <v>42348</v>
      </c>
      <c r="E4201" s="3" t="s">
        <v>41</v>
      </c>
      <c r="F4201" s="3" t="s">
        <v>181</v>
      </c>
      <c r="G4201" s="3" t="s">
        <v>2511</v>
      </c>
      <c r="H4201" s="5">
        <v>731</v>
      </c>
      <c r="I4201" s="2">
        <v>1</v>
      </c>
      <c r="J4201" s="2">
        <v>0</v>
      </c>
      <c r="K4201" s="2">
        <v>3.4357000000000002</v>
      </c>
      <c r="L4201" s="18" t="str">
        <f>VLOOKUP(F4201,'BD customers'!$1:$1048576,2,FALSE)</f>
        <v>Matt Abelman</v>
      </c>
      <c r="M4201" s="2">
        <f>MATCH(orders[[#This Row],[Product ID]],'BD product'!A:A,0)</f>
        <v>678</v>
      </c>
      <c r="N4201" s="2" t="str" cm="1">
        <f t="array" ref="N4201">INDEX('BD product'!A:D,M4201,2)</f>
        <v>Office Supplies</v>
      </c>
    </row>
    <row r="4202" spans="1:14" x14ac:dyDescent="0.3">
      <c r="A4202" s="3" t="s">
        <v>6087</v>
      </c>
      <c r="B4202" s="4">
        <v>42348</v>
      </c>
      <c r="C4202" s="12" t="str">
        <f t="shared" si="65"/>
        <v>2015/12</v>
      </c>
      <c r="D4202" s="4">
        <v>42348</v>
      </c>
      <c r="E4202" s="3" t="s">
        <v>41</v>
      </c>
      <c r="F4202" s="3" t="s">
        <v>181</v>
      </c>
      <c r="G4202" s="3" t="s">
        <v>2323</v>
      </c>
      <c r="H4202" s="5">
        <v>799984</v>
      </c>
      <c r="I4202" s="2">
        <v>2</v>
      </c>
      <c r="J4202" s="2">
        <v>2</v>
      </c>
      <c r="K4202" s="2">
        <v>24.999500000000001</v>
      </c>
      <c r="L4202" s="18" t="str">
        <f>VLOOKUP(F4202,'BD customers'!$1:$1048576,2,FALSE)</f>
        <v>Matt Abelman</v>
      </c>
      <c r="M4202" s="2">
        <f>MATCH(orders[[#This Row],[Product ID]],'BD product'!A:A,0)</f>
        <v>617</v>
      </c>
      <c r="N4202" s="2" t="str" cm="1">
        <f t="array" ref="N4202">INDEX('BD product'!A:D,M4202,2)</f>
        <v>Technology</v>
      </c>
    </row>
    <row r="4203" spans="1:14" x14ac:dyDescent="0.3">
      <c r="A4203" s="3" t="s">
        <v>6087</v>
      </c>
      <c r="B4203" s="4">
        <v>42348</v>
      </c>
      <c r="C4203" s="12" t="str">
        <f t="shared" si="65"/>
        <v>2015/12</v>
      </c>
      <c r="D4203" s="4">
        <v>42348</v>
      </c>
      <c r="E4203" s="3" t="s">
        <v>41</v>
      </c>
      <c r="F4203" s="3" t="s">
        <v>181</v>
      </c>
      <c r="G4203" s="3" t="s">
        <v>1363</v>
      </c>
      <c r="H4203" s="5">
        <v>4128</v>
      </c>
      <c r="I4203" s="2">
        <v>6</v>
      </c>
      <c r="J4203" s="2">
        <v>0</v>
      </c>
      <c r="K4203" s="2">
        <v>18.988800000000001</v>
      </c>
      <c r="L4203" s="18" t="str">
        <f>VLOOKUP(F4203,'BD customers'!$1:$1048576,2,FALSE)</f>
        <v>Matt Abelman</v>
      </c>
      <c r="M4203" s="2">
        <f>MATCH(orders[[#This Row],[Product ID]],'BD product'!A:A,0)</f>
        <v>322</v>
      </c>
      <c r="N4203" s="2" t="str" cm="1">
        <f t="array" ref="N4203">INDEX('BD product'!A:D,M4203,2)</f>
        <v>Office Supplies</v>
      </c>
    </row>
    <row r="4204" spans="1:14" x14ac:dyDescent="0.3">
      <c r="A4204" s="3" t="s">
        <v>6087</v>
      </c>
      <c r="B4204" s="4">
        <v>42348</v>
      </c>
      <c r="C4204" s="12" t="str">
        <f t="shared" si="65"/>
        <v>2015/12</v>
      </c>
      <c r="D4204" s="4">
        <v>42348</v>
      </c>
      <c r="E4204" s="3" t="s">
        <v>41</v>
      </c>
      <c r="F4204" s="3" t="s">
        <v>181</v>
      </c>
      <c r="G4204" s="3" t="s">
        <v>691</v>
      </c>
      <c r="H4204" s="5">
        <v>18466</v>
      </c>
      <c r="I4204" s="2">
        <v>7</v>
      </c>
      <c r="J4204" s="2">
        <v>0</v>
      </c>
      <c r="K4204" s="2">
        <v>84.943600000000004</v>
      </c>
      <c r="L4204" s="18" t="str">
        <f>VLOOKUP(F4204,'BD customers'!$1:$1048576,2,FALSE)</f>
        <v>Matt Abelman</v>
      </c>
      <c r="M4204" s="2">
        <f>MATCH(orders[[#This Row],[Product ID]],'BD product'!A:A,0)</f>
        <v>147</v>
      </c>
      <c r="N4204" s="2" t="str" cm="1">
        <f t="array" ref="N4204">INDEX('BD product'!A:D,M4204,2)</f>
        <v>Office Supplies</v>
      </c>
    </row>
    <row r="4205" spans="1:14" x14ac:dyDescent="0.3">
      <c r="A4205" s="3" t="s">
        <v>6088</v>
      </c>
      <c r="B4205" s="4">
        <v>41943</v>
      </c>
      <c r="C4205" s="12" t="str">
        <f t="shared" si="65"/>
        <v>2014/10</v>
      </c>
      <c r="D4205" s="4">
        <v>41945</v>
      </c>
      <c r="E4205" s="3" t="s">
        <v>11</v>
      </c>
      <c r="F4205" s="3" t="s">
        <v>3997</v>
      </c>
      <c r="G4205" s="3" t="s">
        <v>178</v>
      </c>
      <c r="H4205" s="5">
        <v>4925</v>
      </c>
      <c r="I4205" s="2">
        <v>5</v>
      </c>
      <c r="J4205" s="2">
        <v>0</v>
      </c>
      <c r="K4205" s="2">
        <v>1.8714999999999999</v>
      </c>
      <c r="L4205" s="18" t="str">
        <f>VLOOKUP(F4205,'BD customers'!$1:$1048576,2,FALSE)</f>
        <v>Anne McFarland</v>
      </c>
      <c r="M4205" s="2">
        <f>MATCH(orders[[#This Row],[Product ID]],'BD product'!A:A,0)</f>
        <v>34</v>
      </c>
      <c r="N4205" s="2" t="str" cm="1">
        <f t="array" ref="N4205">INDEX('BD product'!A:D,M4205,2)</f>
        <v>Office Supplies</v>
      </c>
    </row>
    <row r="4206" spans="1:14" x14ac:dyDescent="0.3">
      <c r="A4206" s="3" t="s">
        <v>6088</v>
      </c>
      <c r="B4206" s="4">
        <v>41943</v>
      </c>
      <c r="C4206" s="12" t="str">
        <f t="shared" si="65"/>
        <v>2014/10</v>
      </c>
      <c r="D4206" s="4">
        <v>41945</v>
      </c>
      <c r="E4206" s="3" t="s">
        <v>11</v>
      </c>
      <c r="F4206" s="3" t="s">
        <v>3997</v>
      </c>
      <c r="G4206" s="3" t="s">
        <v>2673</v>
      </c>
      <c r="H4206" s="5">
        <v>1016</v>
      </c>
      <c r="I4206" s="2">
        <v>2</v>
      </c>
      <c r="J4206" s="2">
        <v>0</v>
      </c>
      <c r="K4206" s="2">
        <v>4.7751999999999999</v>
      </c>
      <c r="L4206" s="18" t="str">
        <f>VLOOKUP(F4206,'BD customers'!$1:$1048576,2,FALSE)</f>
        <v>Anne McFarland</v>
      </c>
      <c r="M4206" s="2">
        <f>MATCH(orders[[#This Row],[Product ID]],'BD product'!A:A,0)</f>
        <v>729</v>
      </c>
      <c r="N4206" s="2" t="str" cm="1">
        <f t="array" ref="N4206">INDEX('BD product'!A:D,M4206,2)</f>
        <v>Office Supplies</v>
      </c>
    </row>
    <row r="4207" spans="1:14" x14ac:dyDescent="0.3">
      <c r="A4207" s="3" t="s">
        <v>6088</v>
      </c>
      <c r="B4207" s="4">
        <v>41943</v>
      </c>
      <c r="C4207" s="12" t="str">
        <f t="shared" si="65"/>
        <v>2014/10</v>
      </c>
      <c r="D4207" s="4">
        <v>41945</v>
      </c>
      <c r="E4207" s="3" t="s">
        <v>11</v>
      </c>
      <c r="F4207" s="3" t="s">
        <v>3997</v>
      </c>
      <c r="G4207" s="3" t="s">
        <v>4137</v>
      </c>
      <c r="H4207" s="5">
        <v>1476</v>
      </c>
      <c r="I4207" s="2">
        <v>2</v>
      </c>
      <c r="J4207" s="2">
        <v>0</v>
      </c>
      <c r="K4207" s="2">
        <v>4.2804000000000002</v>
      </c>
      <c r="L4207" s="18" t="str">
        <f>VLOOKUP(F4207,'BD customers'!$1:$1048576,2,FALSE)</f>
        <v>Anne McFarland</v>
      </c>
      <c r="M4207" s="2">
        <f>MATCH(orders[[#This Row],[Product ID]],'BD product'!A:A,0)</f>
        <v>1258</v>
      </c>
      <c r="N4207" s="2" t="str" cm="1">
        <f t="array" ref="N4207">INDEX('BD product'!A:D,M4207,2)</f>
        <v>Furniture</v>
      </c>
    </row>
    <row r="4208" spans="1:14" x14ac:dyDescent="0.3">
      <c r="A4208" s="3" t="s">
        <v>6088</v>
      </c>
      <c r="B4208" s="4">
        <v>41943</v>
      </c>
      <c r="C4208" s="12" t="str">
        <f t="shared" si="65"/>
        <v>2014/10</v>
      </c>
      <c r="D4208" s="4">
        <v>41945</v>
      </c>
      <c r="E4208" s="3" t="s">
        <v>11</v>
      </c>
      <c r="F4208" s="3" t="s">
        <v>3997</v>
      </c>
      <c r="G4208" s="3" t="s">
        <v>2934</v>
      </c>
      <c r="H4208" s="5">
        <v>3408</v>
      </c>
      <c r="I4208" s="2">
        <v>2</v>
      </c>
      <c r="J4208" s="2">
        <v>0</v>
      </c>
      <c r="K4208" s="2">
        <v>15.6768</v>
      </c>
      <c r="L4208" s="18" t="str">
        <f>VLOOKUP(F4208,'BD customers'!$1:$1048576,2,FALSE)</f>
        <v>Anne McFarland</v>
      </c>
      <c r="M4208" s="2">
        <f>MATCH(orders[[#This Row],[Product ID]],'BD product'!A:A,0)</f>
        <v>824</v>
      </c>
      <c r="N4208" s="2" t="str" cm="1">
        <f t="array" ref="N4208">INDEX('BD product'!A:D,M4208,2)</f>
        <v>Office Supplies</v>
      </c>
    </row>
    <row r="4209" spans="1:14" x14ac:dyDescent="0.3">
      <c r="A4209" s="3" t="s">
        <v>6088</v>
      </c>
      <c r="B4209" s="4">
        <v>41943</v>
      </c>
      <c r="C4209" s="12" t="str">
        <f t="shared" si="65"/>
        <v>2014/10</v>
      </c>
      <c r="D4209" s="4">
        <v>41945</v>
      </c>
      <c r="E4209" s="3" t="s">
        <v>11</v>
      </c>
      <c r="F4209" s="3" t="s">
        <v>3997</v>
      </c>
      <c r="G4209" s="3" t="s">
        <v>1384</v>
      </c>
      <c r="H4209" s="5">
        <v>1767</v>
      </c>
      <c r="I4209" s="2">
        <v>3</v>
      </c>
      <c r="J4209" s="2">
        <v>0</v>
      </c>
      <c r="K4209" s="2">
        <v>7.7747999999999999</v>
      </c>
      <c r="L4209" s="18" t="str">
        <f>VLOOKUP(F4209,'BD customers'!$1:$1048576,2,FALSE)</f>
        <v>Anne McFarland</v>
      </c>
      <c r="M4209" s="2">
        <f>MATCH(orders[[#This Row],[Product ID]],'BD product'!A:A,0)</f>
        <v>327</v>
      </c>
      <c r="N4209" s="2" t="str" cm="1">
        <f t="array" ref="N4209">INDEX('BD product'!A:D,M4209,2)</f>
        <v>Furniture</v>
      </c>
    </row>
    <row r="4210" spans="1:14" x14ac:dyDescent="0.3">
      <c r="A4210" s="3" t="s">
        <v>6088</v>
      </c>
      <c r="B4210" s="4">
        <v>41943</v>
      </c>
      <c r="C4210" s="12" t="str">
        <f t="shared" si="65"/>
        <v>2014/10</v>
      </c>
      <c r="D4210" s="4">
        <v>41945</v>
      </c>
      <c r="E4210" s="3" t="s">
        <v>11</v>
      </c>
      <c r="F4210" s="3" t="s">
        <v>3997</v>
      </c>
      <c r="G4210" s="3" t="s">
        <v>5146</v>
      </c>
      <c r="H4210" s="5">
        <v>16049</v>
      </c>
      <c r="I4210" s="2">
        <v>5</v>
      </c>
      <c r="J4210" s="2">
        <v>0</v>
      </c>
      <c r="K4210" s="2">
        <v>4.8147000000000002</v>
      </c>
      <c r="L4210" s="18" t="str">
        <f>VLOOKUP(F4210,'BD customers'!$1:$1048576,2,FALSE)</f>
        <v>Anne McFarland</v>
      </c>
      <c r="M4210" s="2">
        <f>MATCH(orders[[#This Row],[Product ID]],'BD product'!A:A,0)</f>
        <v>1478</v>
      </c>
      <c r="N4210" s="2" t="str" cm="1">
        <f t="array" ref="N4210">INDEX('BD product'!A:D,M4210,2)</f>
        <v>Furniture</v>
      </c>
    </row>
    <row r="4211" spans="1:14" x14ac:dyDescent="0.3">
      <c r="A4211" s="3" t="s">
        <v>6088</v>
      </c>
      <c r="B4211" s="4">
        <v>41943</v>
      </c>
      <c r="C4211" s="12" t="str">
        <f t="shared" si="65"/>
        <v>2014/10</v>
      </c>
      <c r="D4211" s="4">
        <v>41945</v>
      </c>
      <c r="E4211" s="3" t="s">
        <v>11</v>
      </c>
      <c r="F4211" s="3" t="s">
        <v>3997</v>
      </c>
      <c r="G4211" s="3" t="s">
        <v>4143</v>
      </c>
      <c r="H4211" s="5">
        <v>385686</v>
      </c>
      <c r="I4211" s="2">
        <v>1</v>
      </c>
      <c r="J4211" s="2">
        <v>3</v>
      </c>
      <c r="K4211" s="2">
        <v>-60.607799999999997</v>
      </c>
      <c r="L4211" s="18" t="str">
        <f>VLOOKUP(F4211,'BD customers'!$1:$1048576,2,FALSE)</f>
        <v>Anne McFarland</v>
      </c>
      <c r="M4211" s="2">
        <f>MATCH(orders[[#This Row],[Product ID]],'BD product'!A:A,0)</f>
        <v>1260</v>
      </c>
      <c r="N4211" s="2" t="str" cm="1">
        <f t="array" ref="N4211">INDEX('BD product'!A:D,M4211,2)</f>
        <v>Furniture</v>
      </c>
    </row>
    <row r="4212" spans="1:14" x14ac:dyDescent="0.3">
      <c r="A4212" s="3" t="s">
        <v>6089</v>
      </c>
      <c r="B4212" s="4">
        <v>43078</v>
      </c>
      <c r="C4212" s="12" t="str">
        <f t="shared" si="65"/>
        <v>2017/12</v>
      </c>
      <c r="D4212" s="4">
        <v>43083</v>
      </c>
      <c r="E4212" s="3" t="s">
        <v>21</v>
      </c>
      <c r="F4212" s="3" t="s">
        <v>6090</v>
      </c>
      <c r="G4212" s="3" t="s">
        <v>557</v>
      </c>
      <c r="H4212" s="5">
        <v>15984</v>
      </c>
      <c r="I4212" s="2">
        <v>2</v>
      </c>
      <c r="J4212" s="2">
        <v>2</v>
      </c>
      <c r="K4212" s="2">
        <v>0.4995</v>
      </c>
      <c r="L4212" s="18" t="str">
        <f>VLOOKUP(F4212,'BD customers'!$1:$1048576,2,FALSE)</f>
        <v>Angele Hood</v>
      </c>
      <c r="M4212" s="2">
        <f>MATCH(orders[[#This Row],[Product ID]],'BD product'!A:A,0)</f>
        <v>114</v>
      </c>
      <c r="N4212" s="2" t="str" cm="1">
        <f t="array" ref="N4212">INDEX('BD product'!A:D,M4212,2)</f>
        <v>Office Supplies</v>
      </c>
    </row>
    <row r="4213" spans="1:14" x14ac:dyDescent="0.3">
      <c r="A4213" s="3" t="s">
        <v>6091</v>
      </c>
      <c r="B4213" s="4">
        <v>41764</v>
      </c>
      <c r="C4213" s="12" t="str">
        <f t="shared" si="65"/>
        <v>2014/05</v>
      </c>
      <c r="D4213" s="4">
        <v>41768</v>
      </c>
      <c r="E4213" s="3" t="s">
        <v>11</v>
      </c>
      <c r="F4213" s="3" t="s">
        <v>5837</v>
      </c>
      <c r="G4213" s="3" t="s">
        <v>4780</v>
      </c>
      <c r="H4213" s="5">
        <v>942</v>
      </c>
      <c r="I4213" s="2">
        <v>3</v>
      </c>
      <c r="J4213" s="2">
        <v>0</v>
      </c>
      <c r="K4213" s="2">
        <v>0.4239</v>
      </c>
      <c r="L4213" s="18" t="str">
        <f>VLOOKUP(F4213,'BD customers'!$1:$1048576,2,FALSE)</f>
        <v>Peter Fuller</v>
      </c>
      <c r="M4213" s="2">
        <f>MATCH(orders[[#This Row],[Product ID]],'BD product'!A:A,0)</f>
        <v>1409</v>
      </c>
      <c r="N4213" s="2" t="str" cm="1">
        <f t="array" ref="N4213">INDEX('BD product'!A:D,M4213,2)</f>
        <v>Office Supplies</v>
      </c>
    </row>
    <row r="4214" spans="1:14" x14ac:dyDescent="0.3">
      <c r="A4214" s="3" t="s">
        <v>6091</v>
      </c>
      <c r="B4214" s="4">
        <v>41764</v>
      </c>
      <c r="C4214" s="12" t="str">
        <f t="shared" si="65"/>
        <v>2014/05</v>
      </c>
      <c r="D4214" s="4">
        <v>41768</v>
      </c>
      <c r="E4214" s="3" t="s">
        <v>11</v>
      </c>
      <c r="F4214" s="3" t="s">
        <v>5837</v>
      </c>
      <c r="G4214" s="3" t="s">
        <v>1211</v>
      </c>
      <c r="H4214" s="5">
        <v>656</v>
      </c>
      <c r="I4214" s="2">
        <v>2</v>
      </c>
      <c r="J4214" s="2">
        <v>0</v>
      </c>
      <c r="K4214" s="2">
        <v>1.9024000000000001</v>
      </c>
      <c r="L4214" s="18" t="str">
        <f>VLOOKUP(F4214,'BD customers'!$1:$1048576,2,FALSE)</f>
        <v>Peter Fuller</v>
      </c>
      <c r="M4214" s="2">
        <f>MATCH(orders[[#This Row],[Product ID]],'BD product'!A:A,0)</f>
        <v>281</v>
      </c>
      <c r="N4214" s="2" t="str" cm="1">
        <f t="array" ref="N4214">INDEX('BD product'!A:D,M4214,2)</f>
        <v>Office Supplies</v>
      </c>
    </row>
    <row r="4215" spans="1:14" x14ac:dyDescent="0.3">
      <c r="A4215" s="3" t="s">
        <v>6091</v>
      </c>
      <c r="B4215" s="4">
        <v>41764</v>
      </c>
      <c r="C4215" s="12" t="str">
        <f t="shared" si="65"/>
        <v>2014/05</v>
      </c>
      <c r="D4215" s="4">
        <v>41768</v>
      </c>
      <c r="E4215" s="3" t="s">
        <v>11</v>
      </c>
      <c r="F4215" s="3" t="s">
        <v>5837</v>
      </c>
      <c r="G4215" s="3" t="s">
        <v>6092</v>
      </c>
      <c r="H4215" s="5">
        <v>2456</v>
      </c>
      <c r="I4215" s="2">
        <v>2</v>
      </c>
      <c r="J4215" s="2">
        <v>0</v>
      </c>
      <c r="K4215" s="2">
        <v>11.543200000000001</v>
      </c>
      <c r="L4215" s="18" t="str">
        <f>VLOOKUP(F4215,'BD customers'!$1:$1048576,2,FALSE)</f>
        <v>Peter Fuller</v>
      </c>
      <c r="M4215" s="2">
        <f>MATCH(orders[[#This Row],[Product ID]],'BD product'!A:A,0)</f>
        <v>1637</v>
      </c>
      <c r="N4215" s="2" t="str" cm="1">
        <f t="array" ref="N4215">INDEX('BD product'!A:D,M4215,2)</f>
        <v>Office Supplies</v>
      </c>
    </row>
    <row r="4216" spans="1:14" x14ac:dyDescent="0.3">
      <c r="A4216" s="3" t="s">
        <v>6094</v>
      </c>
      <c r="B4216" s="4">
        <v>42433</v>
      </c>
      <c r="C4216" s="12" t="str">
        <f t="shared" si="65"/>
        <v>2016/03</v>
      </c>
      <c r="D4216" s="4">
        <v>42437</v>
      </c>
      <c r="E4216" s="3" t="s">
        <v>21</v>
      </c>
      <c r="F4216" s="3" t="s">
        <v>3535</v>
      </c>
      <c r="G4216" s="3" t="s">
        <v>6095</v>
      </c>
      <c r="H4216" s="5">
        <v>1284</v>
      </c>
      <c r="I4216" s="2">
        <v>3</v>
      </c>
      <c r="J4216" s="2">
        <v>0</v>
      </c>
      <c r="K4216" s="2">
        <v>6.4199999999999993E-2</v>
      </c>
      <c r="L4216" s="18" t="str">
        <f>VLOOKUP(F4216,'BD customers'!$1:$1048576,2,FALSE)</f>
        <v>Rick Duston</v>
      </c>
      <c r="M4216" s="2">
        <f>MATCH(orders[[#This Row],[Product ID]],'BD product'!A:A,0)</f>
        <v>1638</v>
      </c>
      <c r="N4216" s="2" t="str" cm="1">
        <f t="array" ref="N4216">INDEX('BD product'!A:D,M4216,2)</f>
        <v>Office Supplies</v>
      </c>
    </row>
    <row r="4217" spans="1:14" x14ac:dyDescent="0.3">
      <c r="A4217" s="3" t="s">
        <v>6097</v>
      </c>
      <c r="B4217" s="4">
        <v>41973</v>
      </c>
      <c r="C4217" s="12" t="str">
        <f t="shared" si="65"/>
        <v>2014/11</v>
      </c>
      <c r="D4217" s="4">
        <v>41977</v>
      </c>
      <c r="E4217" s="3" t="s">
        <v>21</v>
      </c>
      <c r="F4217" s="3" t="s">
        <v>1356</v>
      </c>
      <c r="G4217" s="3" t="s">
        <v>6098</v>
      </c>
      <c r="H4217" s="5">
        <v>6228</v>
      </c>
      <c r="I4217" s="2">
        <v>4</v>
      </c>
      <c r="J4217" s="2">
        <v>0</v>
      </c>
      <c r="K4217" s="2">
        <v>29.271599999999999</v>
      </c>
      <c r="L4217" s="18" t="str">
        <f>VLOOKUP(F4217,'BD customers'!$1:$1048576,2,FALSE)</f>
        <v>Jeremy Lonsdale</v>
      </c>
      <c r="M4217" s="2">
        <f>MATCH(orders[[#This Row],[Product ID]],'BD product'!A:A,0)</f>
        <v>1639</v>
      </c>
      <c r="N4217" s="2" t="str" cm="1">
        <f t="array" ref="N4217">INDEX('BD product'!A:D,M4217,2)</f>
        <v>Office Supplies</v>
      </c>
    </row>
    <row r="4218" spans="1:14" x14ac:dyDescent="0.3">
      <c r="A4218" s="3" t="s">
        <v>6100</v>
      </c>
      <c r="B4218" s="4">
        <v>42053</v>
      </c>
      <c r="C4218" s="12" t="str">
        <f t="shared" si="65"/>
        <v>2015/02</v>
      </c>
      <c r="D4218" s="4">
        <v>42057</v>
      </c>
      <c r="E4218" s="3" t="s">
        <v>21</v>
      </c>
      <c r="F4218" s="3" t="s">
        <v>925</v>
      </c>
      <c r="G4218" s="3" t="s">
        <v>2409</v>
      </c>
      <c r="H4218" s="5">
        <v>924</v>
      </c>
      <c r="I4218" s="2">
        <v>3</v>
      </c>
      <c r="J4218" s="2">
        <v>0</v>
      </c>
      <c r="K4218" s="2">
        <v>4.4352</v>
      </c>
      <c r="L4218" s="18" t="str">
        <f>VLOOKUP(F4218,'BD customers'!$1:$1048576,2,FALSE)</f>
        <v>Ann Blume</v>
      </c>
      <c r="M4218" s="2">
        <f>MATCH(orders[[#This Row],[Product ID]],'BD product'!A:A,0)</f>
        <v>643</v>
      </c>
      <c r="N4218" s="2" t="str" cm="1">
        <f t="array" ref="N4218">INDEX('BD product'!A:D,M4218,2)</f>
        <v>Office Supplies</v>
      </c>
    </row>
    <row r="4219" spans="1:14" x14ac:dyDescent="0.3">
      <c r="A4219" s="3" t="s">
        <v>6101</v>
      </c>
      <c r="B4219" s="4">
        <v>42826</v>
      </c>
      <c r="C4219" s="12" t="str">
        <f t="shared" si="65"/>
        <v>2017/04</v>
      </c>
      <c r="D4219" s="4">
        <v>42828</v>
      </c>
      <c r="E4219" s="3" t="s">
        <v>64</v>
      </c>
      <c r="F4219" s="3" t="s">
        <v>5620</v>
      </c>
      <c r="G4219" s="3" t="s">
        <v>6102</v>
      </c>
      <c r="H4219" s="5">
        <v>482664</v>
      </c>
      <c r="I4219" s="2">
        <v>8</v>
      </c>
      <c r="J4219" s="2">
        <v>15</v>
      </c>
      <c r="K4219" s="2">
        <v>8.5175999999999998</v>
      </c>
      <c r="L4219" s="18" t="str">
        <f>VLOOKUP(F4219,'BD customers'!$1:$1048576,2,FALSE)</f>
        <v>Nick Crebassa</v>
      </c>
      <c r="M4219" s="2">
        <f>MATCH(orders[[#This Row],[Product ID]],'BD product'!A:A,0)</f>
        <v>1640</v>
      </c>
      <c r="N4219" s="2" t="str" cm="1">
        <f t="array" ref="N4219">INDEX('BD product'!A:D,M4219,2)</f>
        <v>Furniture</v>
      </c>
    </row>
    <row r="4220" spans="1:14" x14ac:dyDescent="0.3">
      <c r="A4220" s="3" t="s">
        <v>6101</v>
      </c>
      <c r="B4220" s="4">
        <v>42826</v>
      </c>
      <c r="C4220" s="12" t="str">
        <f t="shared" si="65"/>
        <v>2017/04</v>
      </c>
      <c r="D4220" s="4">
        <v>42828</v>
      </c>
      <c r="E4220" s="3" t="s">
        <v>64</v>
      </c>
      <c r="F4220" s="3" t="s">
        <v>5620</v>
      </c>
      <c r="G4220" s="3" t="s">
        <v>5247</v>
      </c>
      <c r="H4220" s="5">
        <v>4799984</v>
      </c>
      <c r="I4220" s="2">
        <v>2</v>
      </c>
      <c r="J4220" s="2">
        <v>2</v>
      </c>
      <c r="K4220" s="2">
        <v>359.99880000000002</v>
      </c>
      <c r="L4220" s="18" t="str">
        <f>VLOOKUP(F4220,'BD customers'!$1:$1048576,2,FALSE)</f>
        <v>Nick Crebassa</v>
      </c>
      <c r="M4220" s="2">
        <f>MATCH(orders[[#This Row],[Product ID]],'BD product'!A:A,0)</f>
        <v>1499</v>
      </c>
      <c r="N4220" s="2" t="str" cm="1">
        <f t="array" ref="N4220">INDEX('BD product'!A:D,M4220,2)</f>
        <v>Technology</v>
      </c>
    </row>
    <row r="4221" spans="1:14" x14ac:dyDescent="0.3">
      <c r="A4221" s="3" t="s">
        <v>6104</v>
      </c>
      <c r="B4221" s="4">
        <v>42897</v>
      </c>
      <c r="C4221" s="12" t="str">
        <f t="shared" si="65"/>
        <v>2017/06</v>
      </c>
      <c r="D4221" s="4">
        <v>42899</v>
      </c>
      <c r="E4221" s="3" t="s">
        <v>11</v>
      </c>
      <c r="F4221" s="3" t="s">
        <v>1180</v>
      </c>
      <c r="G4221" s="3" t="s">
        <v>1192</v>
      </c>
      <c r="H4221" s="5">
        <v>3794</v>
      </c>
      <c r="I4221" s="2">
        <v>2</v>
      </c>
      <c r="J4221" s="2">
        <v>0</v>
      </c>
      <c r="K4221" s="2">
        <v>18.211200000000002</v>
      </c>
      <c r="L4221" s="18" t="str">
        <f>VLOOKUP(F4221,'BD customers'!$1:$1048576,2,FALSE)</f>
        <v>Tom Boeckenhauer</v>
      </c>
      <c r="M4221" s="2">
        <f>MATCH(orders[[#This Row],[Product ID]],'BD product'!A:A,0)</f>
        <v>276</v>
      </c>
      <c r="N4221" s="2" t="str" cm="1">
        <f t="array" ref="N4221">INDEX('BD product'!A:D,M4221,2)</f>
        <v>Office Supplies</v>
      </c>
    </row>
    <row r="4222" spans="1:14" x14ac:dyDescent="0.3">
      <c r="A4222" s="3" t="s">
        <v>6104</v>
      </c>
      <c r="B4222" s="4">
        <v>42897</v>
      </c>
      <c r="C4222" s="12" t="str">
        <f t="shared" si="65"/>
        <v>2017/06</v>
      </c>
      <c r="D4222" s="4">
        <v>42899</v>
      </c>
      <c r="E4222" s="3" t="s">
        <v>11</v>
      </c>
      <c r="F4222" s="3" t="s">
        <v>1180</v>
      </c>
      <c r="G4222" s="3" t="s">
        <v>2689</v>
      </c>
      <c r="H4222" s="5">
        <v>18288</v>
      </c>
      <c r="I4222" s="2">
        <v>6</v>
      </c>
      <c r="J4222" s="2">
        <v>2</v>
      </c>
      <c r="K4222" s="2">
        <v>6.6294000000000004</v>
      </c>
      <c r="L4222" s="18" t="str">
        <f>VLOOKUP(F4222,'BD customers'!$1:$1048576,2,FALSE)</f>
        <v>Tom Boeckenhauer</v>
      </c>
      <c r="M4222" s="2">
        <f>MATCH(orders[[#This Row],[Product ID]],'BD product'!A:A,0)</f>
        <v>735</v>
      </c>
      <c r="N4222" s="2" t="str" cm="1">
        <f t="array" ref="N4222">INDEX('BD product'!A:D,M4222,2)</f>
        <v>Office Supplies</v>
      </c>
    </row>
    <row r="4223" spans="1:14" x14ac:dyDescent="0.3">
      <c r="A4223" s="3" t="s">
        <v>6104</v>
      </c>
      <c r="B4223" s="4">
        <v>42897</v>
      </c>
      <c r="C4223" s="12" t="str">
        <f t="shared" si="65"/>
        <v>2017/06</v>
      </c>
      <c r="D4223" s="4">
        <v>42899</v>
      </c>
      <c r="E4223" s="3" t="s">
        <v>11</v>
      </c>
      <c r="F4223" s="3" t="s">
        <v>1180</v>
      </c>
      <c r="G4223" s="3" t="s">
        <v>6105</v>
      </c>
      <c r="H4223" s="5">
        <v>3858</v>
      </c>
      <c r="I4223" s="2">
        <v>5</v>
      </c>
      <c r="J4223" s="2">
        <v>2</v>
      </c>
      <c r="K4223" s="2">
        <v>130.20750000000001</v>
      </c>
      <c r="L4223" s="18" t="str">
        <f>VLOOKUP(F4223,'BD customers'!$1:$1048576,2,FALSE)</f>
        <v>Tom Boeckenhauer</v>
      </c>
      <c r="M4223" s="2">
        <f>MATCH(orders[[#This Row],[Product ID]],'BD product'!A:A,0)</f>
        <v>1641</v>
      </c>
      <c r="N4223" s="2" t="str" cm="1">
        <f t="array" ref="N4223">INDEX('BD product'!A:D,M4223,2)</f>
        <v>Technology</v>
      </c>
    </row>
    <row r="4224" spans="1:14" x14ac:dyDescent="0.3">
      <c r="A4224" s="3" t="s">
        <v>6104</v>
      </c>
      <c r="B4224" s="4">
        <v>42897</v>
      </c>
      <c r="C4224" s="12" t="str">
        <f t="shared" si="65"/>
        <v>2017/06</v>
      </c>
      <c r="D4224" s="4">
        <v>42899</v>
      </c>
      <c r="E4224" s="3" t="s">
        <v>11</v>
      </c>
      <c r="F4224" s="3" t="s">
        <v>1180</v>
      </c>
      <c r="G4224" s="3" t="s">
        <v>1036</v>
      </c>
      <c r="H4224" s="5">
        <v>10296</v>
      </c>
      <c r="I4224" s="2">
        <v>2</v>
      </c>
      <c r="J4224" s="2">
        <v>0</v>
      </c>
      <c r="K4224" s="2">
        <v>1.0296000000000001</v>
      </c>
      <c r="L4224" s="18" t="str">
        <f>VLOOKUP(F4224,'BD customers'!$1:$1048576,2,FALSE)</f>
        <v>Tom Boeckenhauer</v>
      </c>
      <c r="M4224" s="2">
        <f>MATCH(orders[[#This Row],[Product ID]],'BD product'!A:A,0)</f>
        <v>234</v>
      </c>
      <c r="N4224" s="2" t="str" cm="1">
        <f t="array" ref="N4224">INDEX('BD product'!A:D,M4224,2)</f>
        <v>Office Supplies</v>
      </c>
    </row>
    <row r="4225" spans="1:14" x14ac:dyDescent="0.3">
      <c r="A4225" s="3" t="s">
        <v>6104</v>
      </c>
      <c r="B4225" s="4">
        <v>42897</v>
      </c>
      <c r="C4225" s="12" t="str">
        <f t="shared" si="65"/>
        <v>2017/06</v>
      </c>
      <c r="D4225" s="4">
        <v>42899</v>
      </c>
      <c r="E4225" s="3" t="s">
        <v>11</v>
      </c>
      <c r="F4225" s="3" t="s">
        <v>1180</v>
      </c>
      <c r="G4225" s="3" t="s">
        <v>2499</v>
      </c>
      <c r="H4225" s="5">
        <v>17442</v>
      </c>
      <c r="I4225" s="2">
        <v>3</v>
      </c>
      <c r="J4225" s="2">
        <v>0</v>
      </c>
      <c r="K4225" s="2">
        <v>41.860799999999998</v>
      </c>
      <c r="L4225" s="18" t="str">
        <f>VLOOKUP(F4225,'BD customers'!$1:$1048576,2,FALSE)</f>
        <v>Tom Boeckenhauer</v>
      </c>
      <c r="M4225" s="2">
        <f>MATCH(orders[[#This Row],[Product ID]],'BD product'!A:A,0)</f>
        <v>674</v>
      </c>
      <c r="N4225" s="2" t="str" cm="1">
        <f t="array" ref="N4225">INDEX('BD product'!A:D,M4225,2)</f>
        <v>Furniture</v>
      </c>
    </row>
    <row r="4226" spans="1:14" x14ac:dyDescent="0.3">
      <c r="A4226" s="3" t="s">
        <v>6107</v>
      </c>
      <c r="B4226" s="4">
        <v>42643</v>
      </c>
      <c r="C4226" s="12" t="str">
        <f t="shared" ref="C4226:C4289" si="66">TEXT(B4226,"aaaa/mm")</f>
        <v>2016/09</v>
      </c>
      <c r="D4226" s="4">
        <v>42646</v>
      </c>
      <c r="E4226" s="3" t="s">
        <v>64</v>
      </c>
      <c r="F4226" s="3" t="s">
        <v>5334</v>
      </c>
      <c r="G4226" s="3" t="s">
        <v>863</v>
      </c>
      <c r="H4226" s="5">
        <v>1964</v>
      </c>
      <c r="I4226" s="2">
        <v>2</v>
      </c>
      <c r="J4226" s="2">
        <v>8</v>
      </c>
      <c r="K4226" s="2">
        <v>-3.2406000000000001</v>
      </c>
      <c r="L4226" s="18" t="str">
        <f>VLOOKUP(F4226,'BD customers'!$1:$1048576,2,FALSE)</f>
        <v>Sarah Jordon</v>
      </c>
      <c r="M4226" s="2">
        <f>MATCH(orders[[#This Row],[Product ID]],'BD product'!A:A,0)</f>
        <v>187</v>
      </c>
      <c r="N4226" s="2" t="str" cm="1">
        <f t="array" ref="N4226">INDEX('BD product'!A:D,M4226,2)</f>
        <v>Office Supplies</v>
      </c>
    </row>
    <row r="4227" spans="1:14" x14ac:dyDescent="0.3">
      <c r="A4227" s="3" t="s">
        <v>6108</v>
      </c>
      <c r="B4227" s="4">
        <v>41986</v>
      </c>
      <c r="C4227" s="12" t="str">
        <f t="shared" si="66"/>
        <v>2014/12</v>
      </c>
      <c r="D4227" s="4">
        <v>41990</v>
      </c>
      <c r="E4227" s="3" t="s">
        <v>21</v>
      </c>
      <c r="F4227" s="3" t="s">
        <v>1971</v>
      </c>
      <c r="G4227" s="3" t="s">
        <v>6109</v>
      </c>
      <c r="H4227" s="5">
        <v>94428</v>
      </c>
      <c r="I4227" s="2">
        <v>3</v>
      </c>
      <c r="J4227" s="2">
        <v>6</v>
      </c>
      <c r="K4227" s="2">
        <v>-42.492600000000003</v>
      </c>
      <c r="L4227" s="18" t="str">
        <f>VLOOKUP(F4227,'BD customers'!$1:$1048576,2,FALSE)</f>
        <v>Ellis Ballard</v>
      </c>
      <c r="M4227" s="2">
        <f>MATCH(orders[[#This Row],[Product ID]],'BD product'!A:A,0)</f>
        <v>1642</v>
      </c>
      <c r="N4227" s="2" t="str" cm="1">
        <f t="array" ref="N4227">INDEX('BD product'!A:D,M4227,2)</f>
        <v>Furniture</v>
      </c>
    </row>
    <row r="4228" spans="1:14" x14ac:dyDescent="0.3">
      <c r="A4228" s="3" t="s">
        <v>6111</v>
      </c>
      <c r="B4228" s="4">
        <v>43050</v>
      </c>
      <c r="C4228" s="12" t="str">
        <f t="shared" si="66"/>
        <v>2017/11</v>
      </c>
      <c r="D4228" s="4">
        <v>43055</v>
      </c>
      <c r="E4228" s="3" t="s">
        <v>21</v>
      </c>
      <c r="F4228" s="3" t="s">
        <v>4132</v>
      </c>
      <c r="G4228" s="3" t="s">
        <v>1181</v>
      </c>
      <c r="H4228" s="5">
        <v>4592</v>
      </c>
      <c r="I4228" s="2">
        <v>4</v>
      </c>
      <c r="J4228" s="2">
        <v>0</v>
      </c>
      <c r="K4228" s="2">
        <v>21.5824</v>
      </c>
      <c r="L4228" s="18" t="str">
        <f>VLOOKUP(F4228,'BD customers'!$1:$1048576,2,FALSE)</f>
        <v>William Brown</v>
      </c>
      <c r="M4228" s="2">
        <f>MATCH(orders[[#This Row],[Product ID]],'BD product'!A:A,0)</f>
        <v>273</v>
      </c>
      <c r="N4228" s="2" t="str" cm="1">
        <f t="array" ref="N4228">INDEX('BD product'!A:D,M4228,2)</f>
        <v>Office Supplies</v>
      </c>
    </row>
    <row r="4229" spans="1:14" x14ac:dyDescent="0.3">
      <c r="A4229" s="3" t="s">
        <v>6112</v>
      </c>
      <c r="B4229" s="4">
        <v>42009</v>
      </c>
      <c r="C4229" s="12" t="str">
        <f t="shared" si="66"/>
        <v>2015/01</v>
      </c>
      <c r="D4229" s="4">
        <v>42014</v>
      </c>
      <c r="E4229" s="3" t="s">
        <v>21</v>
      </c>
      <c r="F4229" s="3" t="s">
        <v>360</v>
      </c>
      <c r="G4229" s="3" t="s">
        <v>1610</v>
      </c>
      <c r="H4229" s="5">
        <v>61584</v>
      </c>
      <c r="I4229" s="2">
        <v>1</v>
      </c>
      <c r="J4229" s="2">
        <v>2</v>
      </c>
      <c r="K4229" s="2">
        <v>-6.9282000000000004</v>
      </c>
      <c r="L4229" s="18" t="str">
        <f>VLOOKUP(F4229,'BD customers'!$1:$1048576,2,FALSE)</f>
        <v>Steven Roelle</v>
      </c>
      <c r="M4229" s="2">
        <f>MATCH(orders[[#This Row],[Product ID]],'BD product'!A:A,0)</f>
        <v>391</v>
      </c>
      <c r="N4229" s="2" t="str" cm="1">
        <f t="array" ref="N4229">INDEX('BD product'!A:D,M4229,2)</f>
        <v>Furniture</v>
      </c>
    </row>
    <row r="4230" spans="1:14" x14ac:dyDescent="0.3">
      <c r="A4230" s="3" t="s">
        <v>6113</v>
      </c>
      <c r="B4230" s="4">
        <v>42453</v>
      </c>
      <c r="C4230" s="12" t="str">
        <f t="shared" si="66"/>
        <v>2016/03</v>
      </c>
      <c r="D4230" s="4">
        <v>42455</v>
      </c>
      <c r="E4230" s="3" t="s">
        <v>64</v>
      </c>
      <c r="F4230" s="3" t="s">
        <v>1803</v>
      </c>
      <c r="G4230" s="3" t="s">
        <v>3717</v>
      </c>
      <c r="H4230" s="5">
        <v>2248</v>
      </c>
      <c r="I4230" s="2">
        <v>1</v>
      </c>
      <c r="J4230" s="2">
        <v>0</v>
      </c>
      <c r="K4230" s="2">
        <v>10.3408</v>
      </c>
      <c r="L4230" s="18" t="str">
        <f>VLOOKUP(F4230,'BD customers'!$1:$1048576,2,FALSE)</f>
        <v>Vivek Grady</v>
      </c>
      <c r="M4230" s="2">
        <f>MATCH(orders[[#This Row],[Product ID]],'BD product'!A:A,0)</f>
        <v>1136</v>
      </c>
      <c r="N4230" s="2" t="str" cm="1">
        <f t="array" ref="N4230">INDEX('BD product'!A:D,M4230,2)</f>
        <v>Office Supplies</v>
      </c>
    </row>
    <row r="4231" spans="1:14" x14ac:dyDescent="0.3">
      <c r="A4231" s="3" t="s">
        <v>6114</v>
      </c>
      <c r="B4231" s="4">
        <v>42921</v>
      </c>
      <c r="C4231" s="12" t="str">
        <f t="shared" si="66"/>
        <v>2017/07</v>
      </c>
      <c r="D4231" s="4">
        <v>42926</v>
      </c>
      <c r="E4231" s="3" t="s">
        <v>21</v>
      </c>
      <c r="F4231" s="3" t="s">
        <v>1123</v>
      </c>
      <c r="G4231" s="3" t="s">
        <v>2702</v>
      </c>
      <c r="H4231" s="5">
        <v>332028</v>
      </c>
      <c r="I4231" s="2">
        <v>9</v>
      </c>
      <c r="J4231" s="2">
        <v>6</v>
      </c>
      <c r="K4231" s="2">
        <v>-348.62939999999998</v>
      </c>
      <c r="L4231" s="18" t="str">
        <f>VLOOKUP(F4231,'BD customers'!$1:$1048576,2,FALSE)</f>
        <v>Linda Southworth</v>
      </c>
      <c r="M4231" s="2">
        <f>MATCH(orders[[#This Row],[Product ID]],'BD product'!A:A,0)</f>
        <v>739</v>
      </c>
      <c r="N4231" s="2" t="str" cm="1">
        <f t="array" ref="N4231">INDEX('BD product'!A:D,M4231,2)</f>
        <v>Furniture</v>
      </c>
    </row>
    <row r="4232" spans="1:14" x14ac:dyDescent="0.3">
      <c r="A4232" s="3" t="s">
        <v>6114</v>
      </c>
      <c r="B4232" s="4">
        <v>42921</v>
      </c>
      <c r="C4232" s="12" t="str">
        <f t="shared" si="66"/>
        <v>2017/07</v>
      </c>
      <c r="D4232" s="4">
        <v>42926</v>
      </c>
      <c r="E4232" s="3" t="s">
        <v>21</v>
      </c>
      <c r="F4232" s="3" t="s">
        <v>1123</v>
      </c>
      <c r="G4232" s="3" t="s">
        <v>3019</v>
      </c>
      <c r="H4232" s="5">
        <v>11394</v>
      </c>
      <c r="I4232" s="2">
        <v>9</v>
      </c>
      <c r="J4232" s="2">
        <v>8</v>
      </c>
      <c r="K4232" s="2">
        <v>-17.660699999999999</v>
      </c>
      <c r="L4232" s="18" t="str">
        <f>VLOOKUP(F4232,'BD customers'!$1:$1048576,2,FALSE)</f>
        <v>Linda Southworth</v>
      </c>
      <c r="M4232" s="2">
        <f>MATCH(orders[[#This Row],[Product ID]],'BD product'!A:A,0)</f>
        <v>860</v>
      </c>
      <c r="N4232" s="2" t="str" cm="1">
        <f t="array" ref="N4232">INDEX('BD product'!A:D,M4232,2)</f>
        <v>Office Supplies</v>
      </c>
    </row>
    <row r="4233" spans="1:14" x14ac:dyDescent="0.3">
      <c r="A4233" s="3" t="s">
        <v>6114</v>
      </c>
      <c r="B4233" s="4">
        <v>42921</v>
      </c>
      <c r="C4233" s="12" t="str">
        <f t="shared" si="66"/>
        <v>2017/07</v>
      </c>
      <c r="D4233" s="4">
        <v>42926</v>
      </c>
      <c r="E4233" s="3" t="s">
        <v>21</v>
      </c>
      <c r="F4233" s="3" t="s">
        <v>1123</v>
      </c>
      <c r="G4233" s="3" t="s">
        <v>6115</v>
      </c>
      <c r="H4233" s="5">
        <v>15552</v>
      </c>
      <c r="I4233" s="2">
        <v>3</v>
      </c>
      <c r="J4233" s="2">
        <v>2</v>
      </c>
      <c r="K4233" s="2">
        <v>5.6375999999999999</v>
      </c>
      <c r="L4233" s="18" t="str">
        <f>VLOOKUP(F4233,'BD customers'!$1:$1048576,2,FALSE)</f>
        <v>Linda Southworth</v>
      </c>
      <c r="M4233" s="2">
        <f>MATCH(orders[[#This Row],[Product ID]],'BD product'!A:A,0)</f>
        <v>1643</v>
      </c>
      <c r="N4233" s="2" t="str" cm="1">
        <f t="array" ref="N4233">INDEX('BD product'!A:D,M4233,2)</f>
        <v>Office Supplies</v>
      </c>
    </row>
    <row r="4234" spans="1:14" x14ac:dyDescent="0.3">
      <c r="A4234" s="3" t="s">
        <v>6114</v>
      </c>
      <c r="B4234" s="4">
        <v>42921</v>
      </c>
      <c r="C4234" s="12" t="str">
        <f t="shared" si="66"/>
        <v>2017/07</v>
      </c>
      <c r="D4234" s="4">
        <v>42926</v>
      </c>
      <c r="E4234" s="3" t="s">
        <v>21</v>
      </c>
      <c r="F4234" s="3" t="s">
        <v>1123</v>
      </c>
      <c r="G4234" s="3" t="s">
        <v>2673</v>
      </c>
      <c r="H4234" s="5">
        <v>31104</v>
      </c>
      <c r="I4234" s="2">
        <v>6</v>
      </c>
      <c r="J4234" s="2">
        <v>2</v>
      </c>
      <c r="K4234" s="2">
        <v>11.2752</v>
      </c>
      <c r="L4234" s="18" t="str">
        <f>VLOOKUP(F4234,'BD customers'!$1:$1048576,2,FALSE)</f>
        <v>Linda Southworth</v>
      </c>
      <c r="M4234" s="2">
        <f>MATCH(orders[[#This Row],[Product ID]],'BD product'!A:A,0)</f>
        <v>729</v>
      </c>
      <c r="N4234" s="2" t="str" cm="1">
        <f t="array" ref="N4234">INDEX('BD product'!A:D,M4234,2)</f>
        <v>Office Supplies</v>
      </c>
    </row>
    <row r="4235" spans="1:14" x14ac:dyDescent="0.3">
      <c r="A4235" s="3" t="s">
        <v>6114</v>
      </c>
      <c r="B4235" s="4">
        <v>42921</v>
      </c>
      <c r="C4235" s="12" t="str">
        <f t="shared" si="66"/>
        <v>2017/07</v>
      </c>
      <c r="D4235" s="4">
        <v>42926</v>
      </c>
      <c r="E4235" s="3" t="s">
        <v>21</v>
      </c>
      <c r="F4235" s="3" t="s">
        <v>1123</v>
      </c>
      <c r="G4235" s="3" t="s">
        <v>1479</v>
      </c>
      <c r="H4235" s="5">
        <v>6316</v>
      </c>
      <c r="I4235" s="2">
        <v>1</v>
      </c>
      <c r="J4235" s="2">
        <v>8</v>
      </c>
      <c r="K4235" s="2">
        <v>-10.4214</v>
      </c>
      <c r="L4235" s="18" t="str">
        <f>VLOOKUP(F4235,'BD customers'!$1:$1048576,2,FALSE)</f>
        <v>Linda Southworth</v>
      </c>
      <c r="M4235" s="2">
        <f>MATCH(orders[[#This Row],[Product ID]],'BD product'!A:A,0)</f>
        <v>353</v>
      </c>
      <c r="N4235" s="2" t="str" cm="1">
        <f t="array" ref="N4235">INDEX('BD product'!A:D,M4235,2)</f>
        <v>Office Supplies</v>
      </c>
    </row>
    <row r="4236" spans="1:14" x14ac:dyDescent="0.3">
      <c r="A4236" s="3" t="s">
        <v>6117</v>
      </c>
      <c r="B4236" s="4">
        <v>41903</v>
      </c>
      <c r="C4236" s="12" t="str">
        <f t="shared" si="66"/>
        <v>2014/09</v>
      </c>
      <c r="D4236" s="4">
        <v>41906</v>
      </c>
      <c r="E4236" s="3" t="s">
        <v>64</v>
      </c>
      <c r="F4236" s="3" t="s">
        <v>181</v>
      </c>
      <c r="G4236" s="3" t="s">
        <v>934</v>
      </c>
      <c r="H4236" s="5">
        <v>11352</v>
      </c>
      <c r="I4236" s="2">
        <v>3</v>
      </c>
      <c r="J4236" s="2">
        <v>2</v>
      </c>
      <c r="K4236" s="2">
        <v>4.1151</v>
      </c>
      <c r="L4236" s="18" t="str">
        <f>VLOOKUP(F4236,'BD customers'!$1:$1048576,2,FALSE)</f>
        <v>Matt Abelman</v>
      </c>
      <c r="M4236" s="2">
        <f>MATCH(orders[[#This Row],[Product ID]],'BD product'!A:A,0)</f>
        <v>206</v>
      </c>
      <c r="N4236" s="2" t="str" cm="1">
        <f t="array" ref="N4236">INDEX('BD product'!A:D,M4236,2)</f>
        <v>Office Supplies</v>
      </c>
    </row>
    <row r="4237" spans="1:14" x14ac:dyDescent="0.3">
      <c r="A4237" s="3" t="s">
        <v>6117</v>
      </c>
      <c r="B4237" s="4">
        <v>41903</v>
      </c>
      <c r="C4237" s="12" t="str">
        <f t="shared" si="66"/>
        <v>2014/09</v>
      </c>
      <c r="D4237" s="4">
        <v>41906</v>
      </c>
      <c r="E4237" s="3" t="s">
        <v>64</v>
      </c>
      <c r="F4237" s="3" t="s">
        <v>181</v>
      </c>
      <c r="G4237" s="3" t="s">
        <v>3040</v>
      </c>
      <c r="H4237" s="5">
        <v>20808</v>
      </c>
      <c r="I4237" s="2">
        <v>9</v>
      </c>
      <c r="J4237" s="2">
        <v>2</v>
      </c>
      <c r="K4237" s="2">
        <v>7.0227000000000004</v>
      </c>
      <c r="L4237" s="18" t="str">
        <f>VLOOKUP(F4237,'BD customers'!$1:$1048576,2,FALSE)</f>
        <v>Matt Abelman</v>
      </c>
      <c r="M4237" s="2">
        <f>MATCH(orders[[#This Row],[Product ID]],'BD product'!A:A,0)</f>
        <v>867</v>
      </c>
      <c r="N4237" s="2" t="str" cm="1">
        <f t="array" ref="N4237">INDEX('BD product'!A:D,M4237,2)</f>
        <v>Office Supplies</v>
      </c>
    </row>
    <row r="4238" spans="1:14" x14ac:dyDescent="0.3">
      <c r="A4238" s="3" t="s">
        <v>6118</v>
      </c>
      <c r="B4238" s="4">
        <v>42574</v>
      </c>
      <c r="C4238" s="12" t="str">
        <f t="shared" si="66"/>
        <v>2016/07</v>
      </c>
      <c r="D4238" s="4">
        <v>42578</v>
      </c>
      <c r="E4238" s="3" t="s">
        <v>21</v>
      </c>
      <c r="F4238" s="3" t="s">
        <v>6119</v>
      </c>
      <c r="G4238" s="3" t="s">
        <v>4732</v>
      </c>
      <c r="H4238" s="5">
        <v>11416</v>
      </c>
      <c r="I4238" s="2">
        <v>4</v>
      </c>
      <c r="J4238" s="2">
        <v>8</v>
      </c>
      <c r="K4238" s="2">
        <v>-18.836400000000001</v>
      </c>
      <c r="L4238" s="18" t="str">
        <f>VLOOKUP(F4238,'BD customers'!$1:$1048576,2,FALSE)</f>
        <v>Neil FranzÃ¶sisch</v>
      </c>
      <c r="M4238" s="2">
        <f>MATCH(orders[[#This Row],[Product ID]],'BD product'!A:A,0)</f>
        <v>1397</v>
      </c>
      <c r="N4238" s="2" t="str" cm="1">
        <f t="array" ref="N4238">INDEX('BD product'!A:D,M4238,2)</f>
        <v>Office Supplies</v>
      </c>
    </row>
    <row r="4239" spans="1:14" x14ac:dyDescent="0.3">
      <c r="A4239" s="3" t="s">
        <v>6120</v>
      </c>
      <c r="B4239" s="4">
        <v>42976</v>
      </c>
      <c r="C4239" s="12" t="str">
        <f t="shared" si="66"/>
        <v>2017/08</v>
      </c>
      <c r="D4239" s="4">
        <v>42981</v>
      </c>
      <c r="E4239" s="3" t="s">
        <v>11</v>
      </c>
      <c r="F4239" s="3" t="s">
        <v>3857</v>
      </c>
      <c r="G4239" s="3" t="s">
        <v>6121</v>
      </c>
      <c r="H4239" s="5">
        <v>9408</v>
      </c>
      <c r="I4239" s="2">
        <v>7</v>
      </c>
      <c r="J4239" s="2">
        <v>2</v>
      </c>
      <c r="K4239" s="2">
        <v>0.7056</v>
      </c>
      <c r="L4239" s="18" t="str">
        <f>VLOOKUP(F4239,'BD customers'!$1:$1048576,2,FALSE)</f>
        <v>Michael Dominguez</v>
      </c>
      <c r="M4239" s="2">
        <f>MATCH(orders[[#This Row],[Product ID]],'BD product'!A:A,0)</f>
        <v>1644</v>
      </c>
      <c r="N4239" s="2" t="str" cm="1">
        <f t="array" ref="N4239">INDEX('BD product'!A:D,M4239,2)</f>
        <v>Office Supplies</v>
      </c>
    </row>
    <row r="4240" spans="1:14" x14ac:dyDescent="0.3">
      <c r="A4240" s="3" t="s">
        <v>6123</v>
      </c>
      <c r="B4240" s="4">
        <v>42820</v>
      </c>
      <c r="C4240" s="12" t="str">
        <f t="shared" si="66"/>
        <v>2017/03</v>
      </c>
      <c r="D4240" s="4">
        <v>42822</v>
      </c>
      <c r="E4240" s="3" t="s">
        <v>64</v>
      </c>
      <c r="F4240" s="3" t="s">
        <v>4284</v>
      </c>
      <c r="G4240" s="3" t="s">
        <v>6124</v>
      </c>
      <c r="H4240" s="5">
        <v>1983</v>
      </c>
      <c r="I4240" s="2">
        <v>1</v>
      </c>
      <c r="J4240" s="2">
        <v>0</v>
      </c>
      <c r="K4240" s="2">
        <v>0.59489999999999998</v>
      </c>
      <c r="L4240" s="18" t="str">
        <f>VLOOKUP(F4240,'BD customers'!$1:$1048576,2,FALSE)</f>
        <v>Maria Zettner</v>
      </c>
      <c r="M4240" s="2">
        <f>MATCH(orders[[#This Row],[Product ID]],'BD product'!A:A,0)</f>
        <v>1645</v>
      </c>
      <c r="N4240" s="2" t="str" cm="1">
        <f t="array" ref="N4240">INDEX('BD product'!A:D,M4240,2)</f>
        <v>Office Supplies</v>
      </c>
    </row>
    <row r="4241" spans="1:14" x14ac:dyDescent="0.3">
      <c r="A4241" s="3" t="s">
        <v>6126</v>
      </c>
      <c r="B4241" s="4">
        <v>43098</v>
      </c>
      <c r="C4241" s="12" t="str">
        <f t="shared" si="66"/>
        <v>2017/12</v>
      </c>
      <c r="D4241" s="4">
        <v>43104</v>
      </c>
      <c r="E4241" s="3" t="s">
        <v>21</v>
      </c>
      <c r="F4241" s="3" t="s">
        <v>388</v>
      </c>
      <c r="G4241" s="3" t="s">
        <v>3187</v>
      </c>
      <c r="H4241" s="5">
        <v>2097</v>
      </c>
      <c r="I4241" s="2">
        <v>2</v>
      </c>
      <c r="J4241" s="2">
        <v>0</v>
      </c>
      <c r="K4241" s="2">
        <v>10.0656</v>
      </c>
      <c r="L4241" s="18" t="str">
        <f>VLOOKUP(F4241,'BD customers'!$1:$1048576,2,FALSE)</f>
        <v>Ken Brennan</v>
      </c>
      <c r="M4241" s="2">
        <f>MATCH(orders[[#This Row],[Product ID]],'BD product'!A:A,0)</f>
        <v>923</v>
      </c>
      <c r="N4241" s="2" t="str" cm="1">
        <f t="array" ref="N4241">INDEX('BD product'!A:D,M4241,2)</f>
        <v>Office Supplies</v>
      </c>
    </row>
    <row r="4242" spans="1:14" x14ac:dyDescent="0.3">
      <c r="A4242" s="3" t="s">
        <v>6127</v>
      </c>
      <c r="B4242" s="4">
        <v>41902</v>
      </c>
      <c r="C4242" s="12" t="str">
        <f t="shared" si="66"/>
        <v>2014/09</v>
      </c>
      <c r="D4242" s="4">
        <v>41908</v>
      </c>
      <c r="E4242" s="3" t="s">
        <v>21</v>
      </c>
      <c r="F4242" s="3" t="s">
        <v>5064</v>
      </c>
      <c r="G4242" s="3" t="s">
        <v>6128</v>
      </c>
      <c r="H4242" s="5">
        <v>4392</v>
      </c>
      <c r="I4242" s="2">
        <v>4</v>
      </c>
      <c r="J4242" s="2">
        <v>0</v>
      </c>
      <c r="K4242" s="2">
        <v>11.8584</v>
      </c>
      <c r="L4242" s="18" t="str">
        <f>VLOOKUP(F4242,'BD customers'!$1:$1048576,2,FALSE)</f>
        <v>Michelle Arnett</v>
      </c>
      <c r="M4242" s="2">
        <f>MATCH(orders[[#This Row],[Product ID]],'BD product'!A:A,0)</f>
        <v>1646</v>
      </c>
      <c r="N4242" s="2" t="str" cm="1">
        <f t="array" ref="N4242">INDEX('BD product'!A:D,M4242,2)</f>
        <v>Office Supplies</v>
      </c>
    </row>
    <row r="4243" spans="1:14" x14ac:dyDescent="0.3">
      <c r="A4243" s="3" t="s">
        <v>6127</v>
      </c>
      <c r="B4243" s="4">
        <v>41902</v>
      </c>
      <c r="C4243" s="12" t="str">
        <f t="shared" si="66"/>
        <v>2014/09</v>
      </c>
      <c r="D4243" s="4">
        <v>41908</v>
      </c>
      <c r="E4243" s="3" t="s">
        <v>21</v>
      </c>
      <c r="F4243" s="3" t="s">
        <v>5064</v>
      </c>
      <c r="G4243" s="3" t="s">
        <v>2507</v>
      </c>
      <c r="H4243" s="5">
        <v>20232</v>
      </c>
      <c r="I4243" s="2">
        <v>3</v>
      </c>
      <c r="J4243" s="2">
        <v>2</v>
      </c>
      <c r="K4243" s="2">
        <v>6.5754000000000001</v>
      </c>
      <c r="L4243" s="18" t="str">
        <f>VLOOKUP(F4243,'BD customers'!$1:$1048576,2,FALSE)</f>
        <v>Michelle Arnett</v>
      </c>
      <c r="M4243" s="2">
        <f>MATCH(orders[[#This Row],[Product ID]],'BD product'!A:A,0)</f>
        <v>676</v>
      </c>
      <c r="N4243" s="2" t="str" cm="1">
        <f t="array" ref="N4243">INDEX('BD product'!A:D,M4243,2)</f>
        <v>Office Supplies</v>
      </c>
    </row>
    <row r="4244" spans="1:14" x14ac:dyDescent="0.3">
      <c r="A4244" s="3" t="s">
        <v>6129</v>
      </c>
      <c r="B4244" s="4">
        <v>42464</v>
      </c>
      <c r="C4244" s="12" t="str">
        <f t="shared" si="66"/>
        <v>2016/04</v>
      </c>
      <c r="D4244" s="4">
        <v>42465</v>
      </c>
      <c r="E4244" s="3" t="s">
        <v>64</v>
      </c>
      <c r="F4244" s="3" t="s">
        <v>3391</v>
      </c>
      <c r="G4244" s="3" t="s">
        <v>673</v>
      </c>
      <c r="H4244" s="5">
        <v>14997</v>
      </c>
      <c r="I4244" s="2">
        <v>3</v>
      </c>
      <c r="J4244" s="2">
        <v>0</v>
      </c>
      <c r="K4244" s="2">
        <v>5.9988000000000001</v>
      </c>
      <c r="L4244" s="18" t="str">
        <f>VLOOKUP(F4244,'BD customers'!$1:$1048576,2,FALSE)</f>
        <v>Maria Etezadi</v>
      </c>
      <c r="M4244" s="2">
        <f>MATCH(orders[[#This Row],[Product ID]],'BD product'!A:A,0)</f>
        <v>142</v>
      </c>
      <c r="N4244" s="2" t="str" cm="1">
        <f t="array" ref="N4244">INDEX('BD product'!A:D,M4244,2)</f>
        <v>Technology</v>
      </c>
    </row>
    <row r="4245" spans="1:14" x14ac:dyDescent="0.3">
      <c r="A4245" s="3" t="s">
        <v>6129</v>
      </c>
      <c r="B4245" s="4">
        <v>42464</v>
      </c>
      <c r="C4245" s="12" t="str">
        <f t="shared" si="66"/>
        <v>2016/04</v>
      </c>
      <c r="D4245" s="4">
        <v>42465</v>
      </c>
      <c r="E4245" s="3" t="s">
        <v>64</v>
      </c>
      <c r="F4245" s="3" t="s">
        <v>3391</v>
      </c>
      <c r="G4245" s="3" t="s">
        <v>4281</v>
      </c>
      <c r="H4245" s="5">
        <v>2781</v>
      </c>
      <c r="I4245" s="2">
        <v>3</v>
      </c>
      <c r="J4245" s="2">
        <v>0</v>
      </c>
      <c r="K4245" s="2">
        <v>13.0707</v>
      </c>
      <c r="L4245" s="18" t="str">
        <f>VLOOKUP(F4245,'BD customers'!$1:$1048576,2,FALSE)</f>
        <v>Maria Etezadi</v>
      </c>
      <c r="M4245" s="2">
        <f>MATCH(orders[[#This Row],[Product ID]],'BD product'!A:A,0)</f>
        <v>1288</v>
      </c>
      <c r="N4245" s="2" t="str" cm="1">
        <f t="array" ref="N4245">INDEX('BD product'!A:D,M4245,2)</f>
        <v>Office Supplies</v>
      </c>
    </row>
    <row r="4246" spans="1:14" x14ac:dyDescent="0.3">
      <c r="A4246" s="3" t="s">
        <v>6130</v>
      </c>
      <c r="B4246" s="4">
        <v>41724</v>
      </c>
      <c r="C4246" s="12" t="str">
        <f t="shared" si="66"/>
        <v>2014/03</v>
      </c>
      <c r="D4246" s="4">
        <v>41728</v>
      </c>
      <c r="E4246" s="3" t="s">
        <v>21</v>
      </c>
      <c r="F4246" s="3" t="s">
        <v>95</v>
      </c>
      <c r="G4246" s="3" t="s">
        <v>819</v>
      </c>
      <c r="H4246" s="5">
        <v>663</v>
      </c>
      <c r="I4246" s="2">
        <v>3</v>
      </c>
      <c r="J4246" s="2">
        <v>0</v>
      </c>
      <c r="K4246" s="2">
        <v>0.8619</v>
      </c>
      <c r="L4246" s="18" t="str">
        <f>VLOOKUP(F4246,'BD customers'!$1:$1048576,2,FALSE)</f>
        <v>Jonathan Doherty</v>
      </c>
      <c r="M4246" s="2">
        <f>MATCH(orders[[#This Row],[Product ID]],'BD product'!A:A,0)</f>
        <v>178</v>
      </c>
      <c r="N4246" s="2" t="str" cm="1">
        <f t="array" ref="N4246">INDEX('BD product'!A:D,M4246,2)</f>
        <v>Technology</v>
      </c>
    </row>
    <row r="4247" spans="1:14" x14ac:dyDescent="0.3">
      <c r="A4247" s="3" t="s">
        <v>6131</v>
      </c>
      <c r="B4247" s="4">
        <v>43067</v>
      </c>
      <c r="C4247" s="12" t="str">
        <f t="shared" si="66"/>
        <v>2017/11</v>
      </c>
      <c r="D4247" s="4">
        <v>43073</v>
      </c>
      <c r="E4247" s="3" t="s">
        <v>21</v>
      </c>
      <c r="F4247" s="3" t="s">
        <v>338</v>
      </c>
      <c r="G4247" s="3" t="s">
        <v>3924</v>
      </c>
      <c r="H4247" s="5">
        <v>164</v>
      </c>
      <c r="I4247" s="2">
        <v>1</v>
      </c>
      <c r="J4247" s="2">
        <v>0</v>
      </c>
      <c r="K4247" s="2">
        <v>7.3800000000000004E-2</v>
      </c>
      <c r="L4247" s="18" t="str">
        <f>VLOOKUP(F4247,'BD customers'!$1:$1048576,2,FALSE)</f>
        <v>Lindsay Shagiari</v>
      </c>
      <c r="M4247" s="2">
        <f>MATCH(orders[[#This Row],[Product ID]],'BD product'!A:A,0)</f>
        <v>1201</v>
      </c>
      <c r="N4247" s="2" t="str" cm="1">
        <f t="array" ref="N4247">INDEX('BD product'!A:D,M4247,2)</f>
        <v>Office Supplies</v>
      </c>
    </row>
    <row r="4248" spans="1:14" x14ac:dyDescent="0.3">
      <c r="A4248" s="3" t="s">
        <v>6131</v>
      </c>
      <c r="B4248" s="4">
        <v>43067</v>
      </c>
      <c r="C4248" s="12" t="str">
        <f t="shared" si="66"/>
        <v>2017/11</v>
      </c>
      <c r="D4248" s="4">
        <v>43073</v>
      </c>
      <c r="E4248" s="3" t="s">
        <v>21</v>
      </c>
      <c r="F4248" s="3" t="s">
        <v>338</v>
      </c>
      <c r="G4248" s="3" t="s">
        <v>993</v>
      </c>
      <c r="H4248" s="5">
        <v>10492</v>
      </c>
      <c r="I4248" s="2">
        <v>5</v>
      </c>
      <c r="J4248" s="2">
        <v>0</v>
      </c>
      <c r="K4248" s="2">
        <v>27.279199999999999</v>
      </c>
      <c r="L4248" s="18" t="str">
        <f>VLOOKUP(F4248,'BD customers'!$1:$1048576,2,FALSE)</f>
        <v>Lindsay Shagiari</v>
      </c>
      <c r="M4248" s="2">
        <f>MATCH(orders[[#This Row],[Product ID]],'BD product'!A:A,0)</f>
        <v>222</v>
      </c>
      <c r="N4248" s="2" t="str" cm="1">
        <f t="array" ref="N4248">INDEX('BD product'!A:D,M4248,2)</f>
        <v>Furniture</v>
      </c>
    </row>
    <row r="4249" spans="1:14" x14ac:dyDescent="0.3">
      <c r="A4249" s="3" t="s">
        <v>6131</v>
      </c>
      <c r="B4249" s="4">
        <v>43067</v>
      </c>
      <c r="C4249" s="12" t="str">
        <f t="shared" si="66"/>
        <v>2017/11</v>
      </c>
      <c r="D4249" s="4">
        <v>43073</v>
      </c>
      <c r="E4249" s="3" t="s">
        <v>21</v>
      </c>
      <c r="F4249" s="3" t="s">
        <v>338</v>
      </c>
      <c r="G4249" s="3" t="s">
        <v>3411</v>
      </c>
      <c r="H4249" s="5">
        <v>209</v>
      </c>
      <c r="I4249" s="2">
        <v>5</v>
      </c>
      <c r="J4249" s="2">
        <v>0</v>
      </c>
      <c r="K4249" s="2">
        <v>0.75239999999999996</v>
      </c>
      <c r="L4249" s="18" t="str">
        <f>VLOOKUP(F4249,'BD customers'!$1:$1048576,2,FALSE)</f>
        <v>Lindsay Shagiari</v>
      </c>
      <c r="M4249" s="2">
        <f>MATCH(orders[[#This Row],[Product ID]],'BD product'!A:A,0)</f>
        <v>1008</v>
      </c>
      <c r="N4249" s="2" t="str" cm="1">
        <f t="array" ref="N4249">INDEX('BD product'!A:D,M4249,2)</f>
        <v>Furniture</v>
      </c>
    </row>
    <row r="4250" spans="1:14" x14ac:dyDescent="0.3">
      <c r="A4250" s="3" t="s">
        <v>6132</v>
      </c>
      <c r="B4250" s="4">
        <v>42705</v>
      </c>
      <c r="C4250" s="12" t="str">
        <f t="shared" si="66"/>
        <v>2016/12</v>
      </c>
      <c r="D4250" s="4">
        <v>42709</v>
      </c>
      <c r="E4250" s="3" t="s">
        <v>11</v>
      </c>
      <c r="F4250" s="3" t="s">
        <v>773</v>
      </c>
      <c r="G4250" s="3" t="s">
        <v>3149</v>
      </c>
      <c r="H4250" s="5">
        <v>8808</v>
      </c>
      <c r="I4250" s="2">
        <v>6</v>
      </c>
      <c r="J4250" s="2">
        <v>0</v>
      </c>
      <c r="K4250" s="2">
        <v>40.516800000000003</v>
      </c>
      <c r="L4250" s="18" t="str">
        <f>VLOOKUP(F4250,'BD customers'!$1:$1048576,2,FALSE)</f>
        <v>Shirley Jackson</v>
      </c>
      <c r="M4250" s="2">
        <f>MATCH(orders[[#This Row],[Product ID]],'BD product'!A:A,0)</f>
        <v>910</v>
      </c>
      <c r="N4250" s="2" t="str" cm="1">
        <f t="array" ref="N4250">INDEX('BD product'!A:D,M4250,2)</f>
        <v>Office Supplies</v>
      </c>
    </row>
    <row r="4251" spans="1:14" x14ac:dyDescent="0.3">
      <c r="A4251" s="3" t="s">
        <v>6132</v>
      </c>
      <c r="B4251" s="4">
        <v>42705</v>
      </c>
      <c r="C4251" s="12" t="str">
        <f t="shared" si="66"/>
        <v>2016/12</v>
      </c>
      <c r="D4251" s="4">
        <v>42709</v>
      </c>
      <c r="E4251" s="3" t="s">
        <v>11</v>
      </c>
      <c r="F4251" s="3" t="s">
        <v>773</v>
      </c>
      <c r="G4251" s="3" t="s">
        <v>1982</v>
      </c>
      <c r="H4251" s="5">
        <v>75192</v>
      </c>
      <c r="I4251" s="2">
        <v>4</v>
      </c>
      <c r="J4251" s="2">
        <v>0</v>
      </c>
      <c r="K4251" s="2">
        <v>15.038399999999999</v>
      </c>
      <c r="L4251" s="18" t="str">
        <f>VLOOKUP(F4251,'BD customers'!$1:$1048576,2,FALSE)</f>
        <v>Shirley Jackson</v>
      </c>
      <c r="M4251" s="2">
        <f>MATCH(orders[[#This Row],[Product ID]],'BD product'!A:A,0)</f>
        <v>501</v>
      </c>
      <c r="N4251" s="2" t="str" cm="1">
        <f t="array" ref="N4251">INDEX('BD product'!A:D,M4251,2)</f>
        <v>Furniture</v>
      </c>
    </row>
    <row r="4252" spans="1:14" x14ac:dyDescent="0.3">
      <c r="A4252" s="3" t="s">
        <v>6133</v>
      </c>
      <c r="B4252" s="4">
        <v>41901</v>
      </c>
      <c r="C4252" s="12" t="str">
        <f t="shared" si="66"/>
        <v>2014/09</v>
      </c>
      <c r="D4252" s="4">
        <v>41901</v>
      </c>
      <c r="E4252" s="3" t="s">
        <v>41</v>
      </c>
      <c r="F4252" s="3" t="s">
        <v>6134</v>
      </c>
      <c r="G4252" s="3" t="s">
        <v>3767</v>
      </c>
      <c r="H4252" s="5">
        <v>887103</v>
      </c>
      <c r="I4252" s="2">
        <v>7</v>
      </c>
      <c r="J4252" s="2">
        <v>1</v>
      </c>
      <c r="K4252" s="2">
        <v>177.42060000000001</v>
      </c>
      <c r="L4252" s="18" t="str">
        <f>VLOOKUP(F4252,'BD customers'!$1:$1048576,2,FALSE)</f>
        <v>Bill Shonely</v>
      </c>
      <c r="M4252" s="2">
        <f>MATCH(orders[[#This Row],[Product ID]],'BD product'!A:A,0)</f>
        <v>1155</v>
      </c>
      <c r="N4252" s="2" t="str" cm="1">
        <f t="array" ref="N4252">INDEX('BD product'!A:D,M4252,2)</f>
        <v>Furniture</v>
      </c>
    </row>
    <row r="4253" spans="1:14" x14ac:dyDescent="0.3">
      <c r="A4253" s="3" t="s">
        <v>6135</v>
      </c>
      <c r="B4253" s="4">
        <v>42300</v>
      </c>
      <c r="C4253" s="12" t="str">
        <f t="shared" si="66"/>
        <v>2015/10</v>
      </c>
      <c r="D4253" s="4">
        <v>42300</v>
      </c>
      <c r="E4253" s="3" t="s">
        <v>41</v>
      </c>
      <c r="F4253" s="3" t="s">
        <v>2200</v>
      </c>
      <c r="G4253" s="3" t="s">
        <v>3723</v>
      </c>
      <c r="H4253" s="5">
        <v>55944</v>
      </c>
      <c r="I4253" s="2">
        <v>7</v>
      </c>
      <c r="J4253" s="2">
        <v>2</v>
      </c>
      <c r="K4253" s="2">
        <v>-13.2867</v>
      </c>
      <c r="L4253" s="18" t="str">
        <f>VLOOKUP(F4253,'BD customers'!$1:$1048576,2,FALSE)</f>
        <v>Ralph Arnett</v>
      </c>
      <c r="M4253" s="2">
        <f>MATCH(orders[[#This Row],[Product ID]],'BD product'!A:A,0)</f>
        <v>1138</v>
      </c>
      <c r="N4253" s="2" t="str" cm="1">
        <f t="array" ref="N4253">INDEX('BD product'!A:D,M4253,2)</f>
        <v>Technology</v>
      </c>
    </row>
    <row r="4254" spans="1:14" x14ac:dyDescent="0.3">
      <c r="A4254" s="3" t="s">
        <v>6135</v>
      </c>
      <c r="B4254" s="4">
        <v>42300</v>
      </c>
      <c r="C4254" s="12" t="str">
        <f t="shared" si="66"/>
        <v>2015/10</v>
      </c>
      <c r="D4254" s="4">
        <v>42300</v>
      </c>
      <c r="E4254" s="3" t="s">
        <v>41</v>
      </c>
      <c r="F4254" s="3" t="s">
        <v>2200</v>
      </c>
      <c r="G4254" s="3" t="s">
        <v>742</v>
      </c>
      <c r="H4254" s="5">
        <v>10688</v>
      </c>
      <c r="I4254" s="2">
        <v>2</v>
      </c>
      <c r="J4254" s="2">
        <v>2</v>
      </c>
      <c r="K4254" s="2">
        <v>2.2711999999999999</v>
      </c>
      <c r="L4254" s="18" t="str">
        <f>VLOOKUP(F4254,'BD customers'!$1:$1048576,2,FALSE)</f>
        <v>Ralph Arnett</v>
      </c>
      <c r="M4254" s="2">
        <f>MATCH(orders[[#This Row],[Product ID]],'BD product'!A:A,0)</f>
        <v>160</v>
      </c>
      <c r="N4254" s="2" t="str" cm="1">
        <f t="array" ref="N4254">INDEX('BD product'!A:D,M4254,2)</f>
        <v>Office Supplies</v>
      </c>
    </row>
    <row r="4255" spans="1:14" x14ac:dyDescent="0.3">
      <c r="A4255" s="3" t="s">
        <v>6135</v>
      </c>
      <c r="B4255" s="4">
        <v>42300</v>
      </c>
      <c r="C4255" s="12" t="str">
        <f t="shared" si="66"/>
        <v>2015/10</v>
      </c>
      <c r="D4255" s="4">
        <v>42300</v>
      </c>
      <c r="E4255" s="3" t="s">
        <v>41</v>
      </c>
      <c r="F4255" s="3" t="s">
        <v>2200</v>
      </c>
      <c r="G4255" s="3" t="s">
        <v>3851</v>
      </c>
      <c r="H4255" s="5">
        <v>11824</v>
      </c>
      <c r="I4255" s="2">
        <v>2</v>
      </c>
      <c r="J4255" s="2">
        <v>2</v>
      </c>
      <c r="K4255" s="2">
        <v>1.0346</v>
      </c>
      <c r="L4255" s="18" t="str">
        <f>VLOOKUP(F4255,'BD customers'!$1:$1048576,2,FALSE)</f>
        <v>Ralph Arnett</v>
      </c>
      <c r="M4255" s="2">
        <f>MATCH(orders[[#This Row],[Product ID]],'BD product'!A:A,0)</f>
        <v>1181</v>
      </c>
      <c r="N4255" s="2" t="str" cm="1">
        <f t="array" ref="N4255">INDEX('BD product'!A:D,M4255,2)</f>
        <v>Technology</v>
      </c>
    </row>
    <row r="4256" spans="1:14" x14ac:dyDescent="0.3">
      <c r="A4256" s="3" t="s">
        <v>6136</v>
      </c>
      <c r="B4256" s="4">
        <v>43021</v>
      </c>
      <c r="C4256" s="12" t="str">
        <f t="shared" si="66"/>
        <v>2017/10</v>
      </c>
      <c r="D4256" s="4">
        <v>43024</v>
      </c>
      <c r="E4256" s="3" t="s">
        <v>64</v>
      </c>
      <c r="F4256" s="3" t="s">
        <v>78</v>
      </c>
      <c r="G4256" s="3" t="s">
        <v>2909</v>
      </c>
      <c r="H4256" s="5">
        <v>63312</v>
      </c>
      <c r="I4256" s="2">
        <v>3</v>
      </c>
      <c r="J4256" s="2">
        <v>2</v>
      </c>
      <c r="K4256" s="2">
        <v>20.5764</v>
      </c>
      <c r="L4256" s="18" t="str">
        <f>VLOOKUP(F4256,'BD customers'!$1:$1048576,2,FALSE)</f>
        <v>Troy Staebel</v>
      </c>
      <c r="M4256" s="2">
        <f>MATCH(orders[[#This Row],[Product ID]],'BD product'!A:A,0)</f>
        <v>815</v>
      </c>
      <c r="N4256" s="2" t="str" cm="1">
        <f t="array" ref="N4256">INDEX('BD product'!A:D,M4256,2)</f>
        <v>Office Supplies</v>
      </c>
    </row>
    <row r="4257" spans="1:14" x14ac:dyDescent="0.3">
      <c r="A4257" s="3" t="s">
        <v>6136</v>
      </c>
      <c r="B4257" s="4">
        <v>43021</v>
      </c>
      <c r="C4257" s="12" t="str">
        <f t="shared" si="66"/>
        <v>2017/10</v>
      </c>
      <c r="D4257" s="4">
        <v>43024</v>
      </c>
      <c r="E4257" s="3" t="s">
        <v>64</v>
      </c>
      <c r="F4257" s="3" t="s">
        <v>78</v>
      </c>
      <c r="G4257" s="3" t="s">
        <v>1142</v>
      </c>
      <c r="H4257" s="5">
        <v>96784</v>
      </c>
      <c r="I4257" s="2">
        <v>4</v>
      </c>
      <c r="J4257" s="2">
        <v>8</v>
      </c>
      <c r="K4257" s="2">
        <v>-14.5176</v>
      </c>
      <c r="L4257" s="18" t="str">
        <f>VLOOKUP(F4257,'BD customers'!$1:$1048576,2,FALSE)</f>
        <v>Troy Staebel</v>
      </c>
      <c r="M4257" s="2">
        <f>MATCH(orders[[#This Row],[Product ID]],'BD product'!A:A,0)</f>
        <v>263</v>
      </c>
      <c r="N4257" s="2" t="str" cm="1">
        <f t="array" ref="N4257">INDEX('BD product'!A:D,M4257,2)</f>
        <v>Office Supplies</v>
      </c>
    </row>
    <row r="4258" spans="1:14" x14ac:dyDescent="0.3">
      <c r="A4258" s="3" t="s">
        <v>6136</v>
      </c>
      <c r="B4258" s="4">
        <v>43021</v>
      </c>
      <c r="C4258" s="12" t="str">
        <f t="shared" si="66"/>
        <v>2017/10</v>
      </c>
      <c r="D4258" s="4">
        <v>43024</v>
      </c>
      <c r="E4258" s="3" t="s">
        <v>64</v>
      </c>
      <c r="F4258" s="3" t="s">
        <v>78</v>
      </c>
      <c r="G4258" s="3" t="s">
        <v>2586</v>
      </c>
      <c r="H4258" s="5">
        <v>10476</v>
      </c>
      <c r="I4258" s="2">
        <v>3</v>
      </c>
      <c r="J4258" s="2">
        <v>6</v>
      </c>
      <c r="K4258" s="2">
        <v>-6.8094000000000001</v>
      </c>
      <c r="L4258" s="18" t="str">
        <f>VLOOKUP(F4258,'BD customers'!$1:$1048576,2,FALSE)</f>
        <v>Troy Staebel</v>
      </c>
      <c r="M4258" s="2">
        <f>MATCH(orders[[#This Row],[Product ID]],'BD product'!A:A,0)</f>
        <v>700</v>
      </c>
      <c r="N4258" s="2" t="str" cm="1">
        <f t="array" ref="N4258">INDEX('BD product'!A:D,M4258,2)</f>
        <v>Furniture</v>
      </c>
    </row>
    <row r="4259" spans="1:14" x14ac:dyDescent="0.3">
      <c r="A4259" s="3" t="s">
        <v>6137</v>
      </c>
      <c r="B4259" s="4">
        <v>42251</v>
      </c>
      <c r="C4259" s="12" t="str">
        <f t="shared" si="66"/>
        <v>2015/09</v>
      </c>
      <c r="D4259" s="4">
        <v>42256</v>
      </c>
      <c r="E4259" s="3" t="s">
        <v>21</v>
      </c>
      <c r="F4259" s="3" t="s">
        <v>127</v>
      </c>
      <c r="G4259" s="3" t="s">
        <v>5410</v>
      </c>
      <c r="H4259" s="5">
        <v>9762</v>
      </c>
      <c r="I4259" s="2">
        <v>2</v>
      </c>
      <c r="J4259" s="2">
        <v>7</v>
      </c>
      <c r="K4259" s="2">
        <v>-6.8334000000000001</v>
      </c>
      <c r="L4259" s="18" t="str">
        <f>VLOOKUP(F4259,'BD customers'!$1:$1048576,2,FALSE)</f>
        <v>Ken Black</v>
      </c>
      <c r="M4259" s="2">
        <f>MATCH(orders[[#This Row],[Product ID]],'BD product'!A:A,0)</f>
        <v>1528</v>
      </c>
      <c r="N4259" s="2" t="str" cm="1">
        <f t="array" ref="N4259">INDEX('BD product'!A:D,M4259,2)</f>
        <v>Office Supplies</v>
      </c>
    </row>
    <row r="4260" spans="1:14" x14ac:dyDescent="0.3">
      <c r="A4260" s="3" t="s">
        <v>6138</v>
      </c>
      <c r="B4260" s="4">
        <v>42443</v>
      </c>
      <c r="C4260" s="12" t="str">
        <f t="shared" si="66"/>
        <v>2016/03</v>
      </c>
      <c r="D4260" s="4">
        <v>42445</v>
      </c>
      <c r="E4260" s="3" t="s">
        <v>64</v>
      </c>
      <c r="F4260" s="3" t="s">
        <v>1416</v>
      </c>
      <c r="G4260" s="3" t="s">
        <v>2905</v>
      </c>
      <c r="H4260" s="5">
        <v>196784</v>
      </c>
      <c r="I4260" s="2">
        <v>2</v>
      </c>
      <c r="J4260" s="2">
        <v>2</v>
      </c>
      <c r="K4260" s="2">
        <v>-22.138200000000001</v>
      </c>
      <c r="L4260" s="18" t="str">
        <f>VLOOKUP(F4260,'BD customers'!$1:$1048576,2,FALSE)</f>
        <v>Muhammed MacIntyre</v>
      </c>
      <c r="M4260" s="2">
        <f>MATCH(orders[[#This Row],[Product ID]],'BD product'!A:A,0)</f>
        <v>814</v>
      </c>
      <c r="N4260" s="2" t="str" cm="1">
        <f t="array" ref="N4260">INDEX('BD product'!A:D,M4260,2)</f>
        <v>Furniture</v>
      </c>
    </row>
    <row r="4261" spans="1:14" x14ac:dyDescent="0.3">
      <c r="A4261" s="3" t="s">
        <v>6139</v>
      </c>
      <c r="B4261" s="4">
        <v>43036</v>
      </c>
      <c r="C4261" s="12" t="str">
        <f t="shared" si="66"/>
        <v>2017/10</v>
      </c>
      <c r="D4261" s="4">
        <v>43041</v>
      </c>
      <c r="E4261" s="3" t="s">
        <v>11</v>
      </c>
      <c r="F4261" s="3" t="s">
        <v>4610</v>
      </c>
      <c r="G4261" s="3" t="s">
        <v>1077</v>
      </c>
      <c r="H4261" s="5">
        <v>4798</v>
      </c>
      <c r="I4261" s="2">
        <v>2</v>
      </c>
      <c r="J4261" s="2">
        <v>0</v>
      </c>
      <c r="K4261" s="2">
        <v>0.2399</v>
      </c>
      <c r="L4261" s="18" t="str">
        <f>VLOOKUP(F4261,'BD customers'!$1:$1048576,2,FALSE)</f>
        <v>Lori Olson</v>
      </c>
      <c r="M4261" s="2">
        <f>MATCH(orders[[#This Row],[Product ID]],'BD product'!A:A,0)</f>
        <v>246</v>
      </c>
      <c r="N4261" s="2" t="str" cm="1">
        <f t="array" ref="N4261">INDEX('BD product'!A:D,M4261,2)</f>
        <v>Office Supplies</v>
      </c>
    </row>
    <row r="4262" spans="1:14" x14ac:dyDescent="0.3">
      <c r="A4262" s="3" t="s">
        <v>6140</v>
      </c>
      <c r="B4262" s="4">
        <v>43023</v>
      </c>
      <c r="C4262" s="12" t="str">
        <f t="shared" si="66"/>
        <v>2017/10</v>
      </c>
      <c r="D4262" s="4">
        <v>43027</v>
      </c>
      <c r="E4262" s="3" t="s">
        <v>11</v>
      </c>
      <c r="F4262" s="3" t="s">
        <v>4333</v>
      </c>
      <c r="G4262" s="3" t="s">
        <v>2619</v>
      </c>
      <c r="H4262" s="5">
        <v>1305</v>
      </c>
      <c r="I4262" s="2">
        <v>5</v>
      </c>
      <c r="J4262" s="2">
        <v>0</v>
      </c>
      <c r="K4262" s="2">
        <v>0.60029999999999994</v>
      </c>
      <c r="L4262" s="18" t="str">
        <f>VLOOKUP(F4262,'BD customers'!$1:$1048576,2,FALSE)</f>
        <v>Ricardo Sperren</v>
      </c>
      <c r="M4262" s="2">
        <f>MATCH(orders[[#This Row],[Product ID]],'BD product'!A:A,0)</f>
        <v>711</v>
      </c>
      <c r="N4262" s="2" t="str" cm="1">
        <f t="array" ref="N4262">INDEX('BD product'!A:D,M4262,2)</f>
        <v>Office Supplies</v>
      </c>
    </row>
    <row r="4263" spans="1:14" x14ac:dyDescent="0.3">
      <c r="A4263" s="3" t="s">
        <v>6141</v>
      </c>
      <c r="B4263" s="4">
        <v>42954</v>
      </c>
      <c r="C4263" s="12" t="str">
        <f t="shared" si="66"/>
        <v>2017/08</v>
      </c>
      <c r="D4263" s="4">
        <v>42958</v>
      </c>
      <c r="E4263" s="3" t="s">
        <v>21</v>
      </c>
      <c r="F4263" s="3" t="s">
        <v>5326</v>
      </c>
      <c r="G4263" s="3" t="s">
        <v>3635</v>
      </c>
      <c r="H4263" s="5">
        <v>6396</v>
      </c>
      <c r="I4263" s="2">
        <v>4</v>
      </c>
      <c r="J4263" s="2">
        <v>0</v>
      </c>
      <c r="K4263" s="2">
        <v>19.8276</v>
      </c>
      <c r="L4263" s="18" t="str">
        <f>VLOOKUP(F4263,'BD customers'!$1:$1048576,2,FALSE)</f>
        <v>Cindy Chapman</v>
      </c>
      <c r="M4263" s="2">
        <f>MATCH(orders[[#This Row],[Product ID]],'BD product'!A:A,0)</f>
        <v>1099</v>
      </c>
      <c r="N4263" s="2" t="str" cm="1">
        <f t="array" ref="N4263">INDEX('BD product'!A:D,M4263,2)</f>
        <v>Technology</v>
      </c>
    </row>
    <row r="4264" spans="1:14" x14ac:dyDescent="0.3">
      <c r="A4264" s="3" t="s">
        <v>6142</v>
      </c>
      <c r="B4264" s="4">
        <v>42999</v>
      </c>
      <c r="C4264" s="12" t="str">
        <f t="shared" si="66"/>
        <v>2017/09</v>
      </c>
      <c r="D4264" s="4">
        <v>43003</v>
      </c>
      <c r="E4264" s="3" t="s">
        <v>21</v>
      </c>
      <c r="F4264" s="3" t="s">
        <v>1586</v>
      </c>
      <c r="G4264" s="3" t="s">
        <v>4883</v>
      </c>
      <c r="H4264" s="5">
        <v>8048</v>
      </c>
      <c r="I4264" s="2">
        <v>1</v>
      </c>
      <c r="J4264" s="2">
        <v>0</v>
      </c>
      <c r="K4264" s="2">
        <v>2.4144000000000001</v>
      </c>
      <c r="L4264" s="18" t="str">
        <f>VLOOKUP(F4264,'BD customers'!$1:$1048576,2,FALSE)</f>
        <v>Kean Thornton</v>
      </c>
      <c r="M4264" s="2">
        <f>MATCH(orders[[#This Row],[Product ID]],'BD product'!A:A,0)</f>
        <v>1431</v>
      </c>
      <c r="N4264" s="2" t="str" cm="1">
        <f t="array" ref="N4264">INDEX('BD product'!A:D,M4264,2)</f>
        <v>Office Supplies</v>
      </c>
    </row>
    <row r="4265" spans="1:14" x14ac:dyDescent="0.3">
      <c r="A4265" s="3" t="s">
        <v>6143</v>
      </c>
      <c r="B4265" s="4">
        <v>43042</v>
      </c>
      <c r="C4265" s="12" t="str">
        <f t="shared" si="66"/>
        <v>2017/11</v>
      </c>
      <c r="D4265" s="4">
        <v>43047</v>
      </c>
      <c r="E4265" s="3" t="s">
        <v>21</v>
      </c>
      <c r="F4265" s="3" t="s">
        <v>4927</v>
      </c>
      <c r="G4265" s="3" t="s">
        <v>6144</v>
      </c>
      <c r="H4265" s="5">
        <v>11673</v>
      </c>
      <c r="I4265" s="2">
        <v>3</v>
      </c>
      <c r="J4265" s="2">
        <v>7</v>
      </c>
      <c r="K4265" s="2">
        <v>-0.7782</v>
      </c>
      <c r="L4265" s="18" t="str">
        <f>VLOOKUP(F4265,'BD customers'!$1:$1048576,2,FALSE)</f>
        <v>Darrin Martin</v>
      </c>
      <c r="M4265" s="2">
        <f>MATCH(orders[[#This Row],[Product ID]],'BD product'!A:A,0)</f>
        <v>1647</v>
      </c>
      <c r="N4265" s="2" t="str" cm="1">
        <f t="array" ref="N4265">INDEX('BD product'!A:D,M4265,2)</f>
        <v>Office Supplies</v>
      </c>
    </row>
    <row r="4266" spans="1:14" x14ac:dyDescent="0.3">
      <c r="A4266" s="3" t="s">
        <v>6146</v>
      </c>
      <c r="B4266" s="4">
        <v>42679</v>
      </c>
      <c r="C4266" s="12" t="str">
        <f t="shared" si="66"/>
        <v>2016/11</v>
      </c>
      <c r="D4266" s="4">
        <v>42683</v>
      </c>
      <c r="E4266" s="3" t="s">
        <v>21</v>
      </c>
      <c r="F4266" s="3" t="s">
        <v>1880</v>
      </c>
      <c r="G4266" s="3" t="s">
        <v>2232</v>
      </c>
      <c r="H4266" s="5">
        <v>863128</v>
      </c>
      <c r="I4266" s="2">
        <v>8</v>
      </c>
      <c r="J4266" s="2">
        <v>3</v>
      </c>
      <c r="K4266" s="2">
        <v>-160.29519999999999</v>
      </c>
      <c r="L4266" s="18" t="str">
        <f>VLOOKUP(F4266,'BD customers'!$1:$1048576,2,FALSE)</f>
        <v>Emily Phan</v>
      </c>
      <c r="M4266" s="2">
        <f>MATCH(orders[[#This Row],[Product ID]],'BD product'!A:A,0)</f>
        <v>586</v>
      </c>
      <c r="N4266" s="2" t="str" cm="1">
        <f t="array" ref="N4266">INDEX('BD product'!A:D,M4266,2)</f>
        <v>Furniture</v>
      </c>
    </row>
    <row r="4267" spans="1:14" x14ac:dyDescent="0.3">
      <c r="A4267" s="3" t="s">
        <v>6146</v>
      </c>
      <c r="B4267" s="4">
        <v>42679</v>
      </c>
      <c r="C4267" s="12" t="str">
        <f t="shared" si="66"/>
        <v>2016/11</v>
      </c>
      <c r="D4267" s="4">
        <v>42683</v>
      </c>
      <c r="E4267" s="3" t="s">
        <v>21</v>
      </c>
      <c r="F4267" s="3" t="s">
        <v>1880</v>
      </c>
      <c r="G4267" s="3" t="s">
        <v>3369</v>
      </c>
      <c r="H4267" s="5">
        <v>3564</v>
      </c>
      <c r="I4267" s="2">
        <v>3</v>
      </c>
      <c r="J4267" s="2">
        <v>8</v>
      </c>
      <c r="K4267" s="2">
        <v>-0.62370000000000003</v>
      </c>
      <c r="L4267" s="18" t="str">
        <f>VLOOKUP(F4267,'BD customers'!$1:$1048576,2,FALSE)</f>
        <v>Emily Phan</v>
      </c>
      <c r="M4267" s="2">
        <f>MATCH(orders[[#This Row],[Product ID]],'BD product'!A:A,0)</f>
        <v>992</v>
      </c>
      <c r="N4267" s="2" t="str" cm="1">
        <f t="array" ref="N4267">INDEX('BD product'!A:D,M4267,2)</f>
        <v>Office Supplies</v>
      </c>
    </row>
    <row r="4268" spans="1:14" x14ac:dyDescent="0.3">
      <c r="A4268" s="3" t="s">
        <v>6146</v>
      </c>
      <c r="B4268" s="4">
        <v>42679</v>
      </c>
      <c r="C4268" s="12" t="str">
        <f t="shared" si="66"/>
        <v>2016/11</v>
      </c>
      <c r="D4268" s="4">
        <v>42683</v>
      </c>
      <c r="E4268" s="3" t="s">
        <v>21</v>
      </c>
      <c r="F4268" s="3" t="s">
        <v>1880</v>
      </c>
      <c r="G4268" s="3" t="s">
        <v>4461</v>
      </c>
      <c r="H4268" s="5">
        <v>9566648</v>
      </c>
      <c r="I4268" s="2">
        <v>7</v>
      </c>
      <c r="J4268" s="2">
        <v>32</v>
      </c>
      <c r="K4268" s="2">
        <v>-225.0976</v>
      </c>
      <c r="L4268" s="18" t="str">
        <f>VLOOKUP(F4268,'BD customers'!$1:$1048576,2,FALSE)</f>
        <v>Emily Phan</v>
      </c>
      <c r="M4268" s="2">
        <f>MATCH(orders[[#This Row],[Product ID]],'BD product'!A:A,0)</f>
        <v>1335</v>
      </c>
      <c r="N4268" s="2" t="str" cm="1">
        <f t="array" ref="N4268">INDEX('BD product'!A:D,M4268,2)</f>
        <v>Furniture</v>
      </c>
    </row>
    <row r="4269" spans="1:14" x14ac:dyDescent="0.3">
      <c r="A4269" s="3" t="s">
        <v>6146</v>
      </c>
      <c r="B4269" s="4">
        <v>42679</v>
      </c>
      <c r="C4269" s="12" t="str">
        <f t="shared" si="66"/>
        <v>2016/11</v>
      </c>
      <c r="D4269" s="4">
        <v>42683</v>
      </c>
      <c r="E4269" s="3" t="s">
        <v>21</v>
      </c>
      <c r="F4269" s="3" t="s">
        <v>1880</v>
      </c>
      <c r="G4269" s="3" t="s">
        <v>2112</v>
      </c>
      <c r="H4269" s="5">
        <v>12588</v>
      </c>
      <c r="I4269" s="2">
        <v>3</v>
      </c>
      <c r="J4269" s="2">
        <v>8</v>
      </c>
      <c r="K4269" s="2">
        <v>-20.140799999999999</v>
      </c>
      <c r="L4269" s="18" t="str">
        <f>VLOOKUP(F4269,'BD customers'!$1:$1048576,2,FALSE)</f>
        <v>Emily Phan</v>
      </c>
      <c r="M4269" s="2">
        <f>MATCH(orders[[#This Row],[Product ID]],'BD product'!A:A,0)</f>
        <v>544</v>
      </c>
      <c r="N4269" s="2" t="str" cm="1">
        <f t="array" ref="N4269">INDEX('BD product'!A:D,M4269,2)</f>
        <v>Office Supplies</v>
      </c>
    </row>
    <row r="4270" spans="1:14" x14ac:dyDescent="0.3">
      <c r="A4270" s="3" t="s">
        <v>6146</v>
      </c>
      <c r="B4270" s="4">
        <v>42679</v>
      </c>
      <c r="C4270" s="12" t="str">
        <f t="shared" si="66"/>
        <v>2016/11</v>
      </c>
      <c r="D4270" s="4">
        <v>42683</v>
      </c>
      <c r="E4270" s="3" t="s">
        <v>21</v>
      </c>
      <c r="F4270" s="3" t="s">
        <v>1880</v>
      </c>
      <c r="G4270" s="3" t="s">
        <v>5174</v>
      </c>
      <c r="H4270" s="5">
        <v>17196</v>
      </c>
      <c r="I4270" s="2">
        <v>5</v>
      </c>
      <c r="J4270" s="2">
        <v>2</v>
      </c>
      <c r="K4270" s="2">
        <v>45.139499999999998</v>
      </c>
      <c r="L4270" s="18" t="str">
        <f>VLOOKUP(F4270,'BD customers'!$1:$1048576,2,FALSE)</f>
        <v>Emily Phan</v>
      </c>
      <c r="M4270" s="2">
        <f>MATCH(orders[[#This Row],[Product ID]],'BD product'!A:A,0)</f>
        <v>1484</v>
      </c>
      <c r="N4270" s="2" t="str" cm="1">
        <f t="array" ref="N4270">INDEX('BD product'!A:D,M4270,2)</f>
        <v>Technology</v>
      </c>
    </row>
    <row r="4271" spans="1:14" x14ac:dyDescent="0.3">
      <c r="A4271" s="3" t="s">
        <v>6147</v>
      </c>
      <c r="B4271" s="4">
        <v>42911</v>
      </c>
      <c r="C4271" s="12" t="str">
        <f t="shared" si="66"/>
        <v>2017/06</v>
      </c>
      <c r="D4271" s="4">
        <v>42915</v>
      </c>
      <c r="E4271" s="3" t="s">
        <v>11</v>
      </c>
      <c r="F4271" s="3" t="s">
        <v>3997</v>
      </c>
      <c r="G4271" s="3" t="s">
        <v>2170</v>
      </c>
      <c r="H4271" s="5">
        <v>8714</v>
      </c>
      <c r="I4271" s="2">
        <v>4</v>
      </c>
      <c r="J4271" s="2">
        <v>0</v>
      </c>
      <c r="K4271" s="2">
        <v>14.813800000000001</v>
      </c>
      <c r="L4271" s="18" t="str">
        <f>VLOOKUP(F4271,'BD customers'!$1:$1048576,2,FALSE)</f>
        <v>Anne McFarland</v>
      </c>
      <c r="M4271" s="2">
        <f>MATCH(orders[[#This Row],[Product ID]],'BD product'!A:A,0)</f>
        <v>564</v>
      </c>
      <c r="N4271" s="2" t="str" cm="1">
        <f t="array" ref="N4271">INDEX('BD product'!A:D,M4271,2)</f>
        <v>Furniture</v>
      </c>
    </row>
    <row r="4272" spans="1:14" x14ac:dyDescent="0.3">
      <c r="A4272" s="3" t="s">
        <v>6148</v>
      </c>
      <c r="B4272" s="4">
        <v>42334</v>
      </c>
      <c r="C4272" s="12" t="str">
        <f t="shared" si="66"/>
        <v>2015/11</v>
      </c>
      <c r="D4272" s="4">
        <v>42338</v>
      </c>
      <c r="E4272" s="3" t="s">
        <v>21</v>
      </c>
      <c r="F4272" s="3" t="s">
        <v>6149</v>
      </c>
      <c r="G4272" s="3" t="s">
        <v>6109</v>
      </c>
      <c r="H4272" s="5">
        <v>692472</v>
      </c>
      <c r="I4272" s="2">
        <v>11</v>
      </c>
      <c r="J4272" s="2">
        <v>2</v>
      </c>
      <c r="K4272" s="2">
        <v>190.4298</v>
      </c>
      <c r="L4272" s="18" t="str">
        <f>VLOOKUP(F4272,'BD customers'!$1:$1048576,2,FALSE)</f>
        <v>Stefanie Holloman</v>
      </c>
      <c r="M4272" s="2">
        <f>MATCH(orders[[#This Row],[Product ID]],'BD product'!A:A,0)</f>
        <v>1642</v>
      </c>
      <c r="N4272" s="2" t="str" cm="1">
        <f t="array" ref="N4272">INDEX('BD product'!A:D,M4272,2)</f>
        <v>Furniture</v>
      </c>
    </row>
    <row r="4273" spans="1:14" x14ac:dyDescent="0.3">
      <c r="A4273" s="3" t="s">
        <v>6150</v>
      </c>
      <c r="B4273" s="4">
        <v>42698</v>
      </c>
      <c r="C4273" s="12" t="str">
        <f t="shared" si="66"/>
        <v>2016/11</v>
      </c>
      <c r="D4273" s="4">
        <v>42701</v>
      </c>
      <c r="E4273" s="3" t="s">
        <v>11</v>
      </c>
      <c r="F4273" s="3" t="s">
        <v>479</v>
      </c>
      <c r="G4273" s="3" t="s">
        <v>2550</v>
      </c>
      <c r="H4273" s="5">
        <v>20776</v>
      </c>
      <c r="I4273" s="2">
        <v>4</v>
      </c>
      <c r="J4273" s="2">
        <v>0</v>
      </c>
      <c r="K4273" s="2">
        <v>85.181600000000003</v>
      </c>
      <c r="L4273" s="18" t="str">
        <f>VLOOKUP(F4273,'BD customers'!$1:$1048576,2,FALSE)</f>
        <v>Laura Armstrong</v>
      </c>
      <c r="M4273" s="2">
        <f>MATCH(orders[[#This Row],[Product ID]],'BD product'!A:A,0)</f>
        <v>691</v>
      </c>
      <c r="N4273" s="2" t="str" cm="1">
        <f t="array" ref="N4273">INDEX('BD product'!A:D,M4273,2)</f>
        <v>Furniture</v>
      </c>
    </row>
    <row r="4274" spans="1:14" x14ac:dyDescent="0.3">
      <c r="A4274" s="3" t="s">
        <v>6151</v>
      </c>
      <c r="B4274" s="4">
        <v>42937</v>
      </c>
      <c r="C4274" s="12" t="str">
        <f t="shared" si="66"/>
        <v>2017/07</v>
      </c>
      <c r="D4274" s="4">
        <v>42937</v>
      </c>
      <c r="E4274" s="3" t="s">
        <v>41</v>
      </c>
      <c r="F4274" s="3" t="s">
        <v>1987</v>
      </c>
      <c r="G4274" s="3" t="s">
        <v>5626</v>
      </c>
      <c r="H4274" s="5">
        <v>71928</v>
      </c>
      <c r="I4274" s="2">
        <v>9</v>
      </c>
      <c r="J4274" s="2">
        <v>2</v>
      </c>
      <c r="K4274" s="2">
        <v>6.2937000000000003</v>
      </c>
      <c r="L4274" s="18" t="str">
        <f>VLOOKUP(F4274,'BD customers'!$1:$1048576,2,FALSE)</f>
        <v>Sarah Foster</v>
      </c>
      <c r="M4274" s="2">
        <f>MATCH(orders[[#This Row],[Product ID]],'BD product'!A:A,0)</f>
        <v>1559</v>
      </c>
      <c r="N4274" s="2" t="str" cm="1">
        <f t="array" ref="N4274">INDEX('BD product'!A:D,M4274,2)</f>
        <v>Technology</v>
      </c>
    </row>
    <row r="4275" spans="1:14" x14ac:dyDescent="0.3">
      <c r="A4275" s="3" t="s">
        <v>6151</v>
      </c>
      <c r="B4275" s="4">
        <v>42937</v>
      </c>
      <c r="C4275" s="12" t="str">
        <f t="shared" si="66"/>
        <v>2017/07</v>
      </c>
      <c r="D4275" s="4">
        <v>42937</v>
      </c>
      <c r="E4275" s="3" t="s">
        <v>41</v>
      </c>
      <c r="F4275" s="3" t="s">
        <v>1987</v>
      </c>
      <c r="G4275" s="3" t="s">
        <v>3556</v>
      </c>
      <c r="H4275" s="5">
        <v>2599</v>
      </c>
      <c r="I4275" s="2">
        <v>1</v>
      </c>
      <c r="J4275" s="2">
        <v>0</v>
      </c>
      <c r="K4275" s="2">
        <v>7.5370999999999997</v>
      </c>
      <c r="L4275" s="18" t="str">
        <f>VLOOKUP(F4275,'BD customers'!$1:$1048576,2,FALSE)</f>
        <v>Sarah Foster</v>
      </c>
      <c r="M4275" s="2">
        <f>MATCH(orders[[#This Row],[Product ID]],'BD product'!A:A,0)</f>
        <v>1064</v>
      </c>
      <c r="N4275" s="2" t="str" cm="1">
        <f t="array" ref="N4275">INDEX('BD product'!A:D,M4275,2)</f>
        <v>Office Supplies</v>
      </c>
    </row>
    <row r="4276" spans="1:14" x14ac:dyDescent="0.3">
      <c r="A4276" s="3" t="s">
        <v>6152</v>
      </c>
      <c r="B4276" s="4">
        <v>42300</v>
      </c>
      <c r="C4276" s="12" t="str">
        <f t="shared" si="66"/>
        <v>2015/10</v>
      </c>
      <c r="D4276" s="4">
        <v>42305</v>
      </c>
      <c r="E4276" s="3" t="s">
        <v>21</v>
      </c>
      <c r="F4276" s="3" t="s">
        <v>1105</v>
      </c>
      <c r="G4276" s="3" t="s">
        <v>1318</v>
      </c>
      <c r="H4276" s="5">
        <v>3592</v>
      </c>
      <c r="I4276" s="2">
        <v>1</v>
      </c>
      <c r="J4276" s="2">
        <v>2</v>
      </c>
      <c r="K4276" s="2">
        <v>1.1225000000000001</v>
      </c>
      <c r="L4276" s="18" t="str">
        <f>VLOOKUP(F4276,'BD customers'!$1:$1048576,2,FALSE)</f>
        <v>Andrew Gjertsen</v>
      </c>
      <c r="M4276" s="2">
        <f>MATCH(orders[[#This Row],[Product ID]],'BD product'!A:A,0)</f>
        <v>309</v>
      </c>
      <c r="N4276" s="2" t="str" cm="1">
        <f t="array" ref="N4276">INDEX('BD product'!A:D,M4276,2)</f>
        <v>Office Supplies</v>
      </c>
    </row>
    <row r="4277" spans="1:14" x14ac:dyDescent="0.3">
      <c r="A4277" s="3" t="s">
        <v>6153</v>
      </c>
      <c r="B4277" s="4">
        <v>42194</v>
      </c>
      <c r="C4277" s="12" t="str">
        <f t="shared" si="66"/>
        <v>2015/07</v>
      </c>
      <c r="D4277" s="4">
        <v>42198</v>
      </c>
      <c r="E4277" s="3" t="s">
        <v>21</v>
      </c>
      <c r="F4277" s="3" t="s">
        <v>4686</v>
      </c>
      <c r="G4277" s="3" t="s">
        <v>774</v>
      </c>
      <c r="H4277" s="5">
        <v>48632</v>
      </c>
      <c r="I4277" s="2">
        <v>2</v>
      </c>
      <c r="J4277" s="2">
        <v>8</v>
      </c>
      <c r="K4277" s="2">
        <v>-1.2158</v>
      </c>
      <c r="L4277" s="18" t="str">
        <f>VLOOKUP(F4277,'BD customers'!$1:$1048576,2,FALSE)</f>
        <v>Kean Nguyen</v>
      </c>
      <c r="M4277" s="2">
        <f>MATCH(orders[[#This Row],[Product ID]],'BD product'!A:A,0)</f>
        <v>168</v>
      </c>
      <c r="N4277" s="2" t="str" cm="1">
        <f t="array" ref="N4277">INDEX('BD product'!A:D,M4277,2)</f>
        <v>Office Supplies</v>
      </c>
    </row>
    <row r="4278" spans="1:14" x14ac:dyDescent="0.3">
      <c r="A4278" s="3" t="s">
        <v>6154</v>
      </c>
      <c r="B4278" s="4">
        <v>42965</v>
      </c>
      <c r="C4278" s="12" t="str">
        <f t="shared" si="66"/>
        <v>2017/08</v>
      </c>
      <c r="D4278" s="4">
        <v>42969</v>
      </c>
      <c r="E4278" s="3" t="s">
        <v>21</v>
      </c>
      <c r="F4278" s="3" t="s">
        <v>678</v>
      </c>
      <c r="G4278" s="3" t="s">
        <v>2780</v>
      </c>
      <c r="H4278" s="5">
        <v>3231</v>
      </c>
      <c r="I4278" s="2">
        <v>2</v>
      </c>
      <c r="J4278" s="2">
        <v>0</v>
      </c>
      <c r="K4278" s="2">
        <v>6.1388999999999996</v>
      </c>
      <c r="L4278" s="18" t="str">
        <f>VLOOKUP(F4278,'BD customers'!$1:$1048576,2,FALSE)</f>
        <v>Nicole Fjeld</v>
      </c>
      <c r="M4278" s="2">
        <f>MATCH(orders[[#This Row],[Product ID]],'BD product'!A:A,0)</f>
        <v>767</v>
      </c>
      <c r="N4278" s="2" t="str" cm="1">
        <f t="array" ref="N4278">INDEX('BD product'!A:D,M4278,2)</f>
        <v>Office Supplies</v>
      </c>
    </row>
    <row r="4279" spans="1:14" x14ac:dyDescent="0.3">
      <c r="A4279" s="3" t="s">
        <v>6155</v>
      </c>
      <c r="B4279" s="4">
        <v>42476</v>
      </c>
      <c r="C4279" s="12" t="str">
        <f t="shared" si="66"/>
        <v>2016/04</v>
      </c>
      <c r="D4279" s="4">
        <v>42480</v>
      </c>
      <c r="E4279" s="3" t="s">
        <v>21</v>
      </c>
      <c r="F4279" s="3" t="s">
        <v>6134</v>
      </c>
      <c r="G4279" s="3" t="s">
        <v>6156</v>
      </c>
      <c r="H4279" s="5">
        <v>909993</v>
      </c>
      <c r="I4279" s="2">
        <v>7</v>
      </c>
      <c r="J4279" s="2">
        <v>0</v>
      </c>
      <c r="K4279" s="2">
        <v>2365.9818</v>
      </c>
      <c r="L4279" s="18" t="str">
        <f>VLOOKUP(F4279,'BD customers'!$1:$1048576,2,FALSE)</f>
        <v>Bill Shonely</v>
      </c>
      <c r="M4279" s="2">
        <f>MATCH(orders[[#This Row],[Product ID]],'BD product'!A:A,0)</f>
        <v>1648</v>
      </c>
      <c r="N4279" s="2" t="str" cm="1">
        <f t="array" ref="N4279">INDEX('BD product'!A:D,M4279,2)</f>
        <v>Technology</v>
      </c>
    </row>
    <row r="4280" spans="1:14" x14ac:dyDescent="0.3">
      <c r="A4280" s="3" t="s">
        <v>6155</v>
      </c>
      <c r="B4280" s="4">
        <v>42476</v>
      </c>
      <c r="C4280" s="12" t="str">
        <f t="shared" si="66"/>
        <v>2016/04</v>
      </c>
      <c r="D4280" s="4">
        <v>42480</v>
      </c>
      <c r="E4280" s="3" t="s">
        <v>21</v>
      </c>
      <c r="F4280" s="3" t="s">
        <v>6134</v>
      </c>
      <c r="G4280" s="3" t="s">
        <v>5099</v>
      </c>
      <c r="H4280" s="5">
        <v>996</v>
      </c>
      <c r="I4280" s="2">
        <v>2</v>
      </c>
      <c r="J4280" s="2">
        <v>0</v>
      </c>
      <c r="K4280" s="2">
        <v>3.2867999999999999</v>
      </c>
      <c r="L4280" s="18" t="str">
        <f>VLOOKUP(F4280,'BD customers'!$1:$1048576,2,FALSE)</f>
        <v>Bill Shonely</v>
      </c>
      <c r="M4280" s="2">
        <f>MATCH(orders[[#This Row],[Product ID]],'BD product'!A:A,0)</f>
        <v>1469</v>
      </c>
      <c r="N4280" s="2" t="str" cm="1">
        <f t="array" ref="N4280">INDEX('BD product'!A:D,M4280,2)</f>
        <v>Furniture</v>
      </c>
    </row>
    <row r="4281" spans="1:14" x14ac:dyDescent="0.3">
      <c r="A4281" s="3" t="s">
        <v>6155</v>
      </c>
      <c r="B4281" s="4">
        <v>42476</v>
      </c>
      <c r="C4281" s="12" t="str">
        <f t="shared" si="66"/>
        <v>2016/04</v>
      </c>
      <c r="D4281" s="4">
        <v>42480</v>
      </c>
      <c r="E4281" s="3" t="s">
        <v>21</v>
      </c>
      <c r="F4281" s="3" t="s">
        <v>6134</v>
      </c>
      <c r="G4281" s="3" t="s">
        <v>3078</v>
      </c>
      <c r="H4281" s="5">
        <v>253</v>
      </c>
      <c r="I4281" s="2">
        <v>5</v>
      </c>
      <c r="J4281" s="2">
        <v>0</v>
      </c>
      <c r="K4281" s="2">
        <v>1.1891</v>
      </c>
      <c r="L4281" s="18" t="str">
        <f>VLOOKUP(F4281,'BD customers'!$1:$1048576,2,FALSE)</f>
        <v>Bill Shonely</v>
      </c>
      <c r="M4281" s="2">
        <f>MATCH(orders[[#This Row],[Product ID]],'BD product'!A:A,0)</f>
        <v>883</v>
      </c>
      <c r="N4281" s="2" t="str" cm="1">
        <f t="array" ref="N4281">INDEX('BD product'!A:D,M4281,2)</f>
        <v>Office Supplies</v>
      </c>
    </row>
    <row r="4282" spans="1:14" x14ac:dyDescent="0.3">
      <c r="A4282" s="3" t="s">
        <v>6158</v>
      </c>
      <c r="B4282" s="4">
        <v>41957</v>
      </c>
      <c r="C4282" s="12" t="str">
        <f t="shared" si="66"/>
        <v>2014/11</v>
      </c>
      <c r="D4282" s="4">
        <v>41961</v>
      </c>
      <c r="E4282" s="3" t="s">
        <v>21</v>
      </c>
      <c r="F4282" s="3" t="s">
        <v>800</v>
      </c>
      <c r="G4282" s="3" t="s">
        <v>1108</v>
      </c>
      <c r="H4282" s="5">
        <v>1136</v>
      </c>
      <c r="I4282" s="2">
        <v>2</v>
      </c>
      <c r="J4282" s="2">
        <v>0</v>
      </c>
      <c r="K4282" s="2">
        <v>5.2256</v>
      </c>
      <c r="L4282" s="18" t="str">
        <f>VLOOKUP(F4282,'BD customers'!$1:$1048576,2,FALSE)</f>
        <v>Robert Marley</v>
      </c>
      <c r="M4282" s="2">
        <f>MATCH(orders[[#This Row],[Product ID]],'BD product'!A:A,0)</f>
        <v>254</v>
      </c>
      <c r="N4282" s="2" t="str" cm="1">
        <f t="array" ref="N4282">INDEX('BD product'!A:D,M4282,2)</f>
        <v>Office Supplies</v>
      </c>
    </row>
    <row r="4283" spans="1:14" x14ac:dyDescent="0.3">
      <c r="A4283" s="3" t="s">
        <v>6158</v>
      </c>
      <c r="B4283" s="4">
        <v>41957</v>
      </c>
      <c r="C4283" s="12" t="str">
        <f t="shared" si="66"/>
        <v>2014/11</v>
      </c>
      <c r="D4283" s="4">
        <v>41961</v>
      </c>
      <c r="E4283" s="3" t="s">
        <v>21</v>
      </c>
      <c r="F4283" s="3" t="s">
        <v>800</v>
      </c>
      <c r="G4283" s="3" t="s">
        <v>5079</v>
      </c>
      <c r="H4283" s="5">
        <v>69264</v>
      </c>
      <c r="I4283" s="2">
        <v>2</v>
      </c>
      <c r="J4283" s="2">
        <v>1</v>
      </c>
      <c r="K4283" s="2">
        <v>14.622400000000001</v>
      </c>
      <c r="L4283" s="18" t="str">
        <f>VLOOKUP(F4283,'BD customers'!$1:$1048576,2,FALSE)</f>
        <v>Robert Marley</v>
      </c>
      <c r="M4283" s="2">
        <f>MATCH(orders[[#This Row],[Product ID]],'BD product'!A:A,0)</f>
        <v>1466</v>
      </c>
      <c r="N4283" s="2" t="str" cm="1">
        <f t="array" ref="N4283">INDEX('BD product'!A:D,M4283,2)</f>
        <v>Furniture</v>
      </c>
    </row>
    <row r="4284" spans="1:14" x14ac:dyDescent="0.3">
      <c r="A4284" s="3" t="s">
        <v>6159</v>
      </c>
      <c r="B4284" s="4">
        <v>41993</v>
      </c>
      <c r="C4284" s="12" t="str">
        <f t="shared" si="66"/>
        <v>2014/12</v>
      </c>
      <c r="D4284" s="4">
        <v>41996</v>
      </c>
      <c r="E4284" s="3" t="s">
        <v>64</v>
      </c>
      <c r="F4284" s="3" t="s">
        <v>2700</v>
      </c>
      <c r="G4284" s="3" t="s">
        <v>6160</v>
      </c>
      <c r="H4284" s="5">
        <v>369</v>
      </c>
      <c r="I4284" s="2">
        <v>1</v>
      </c>
      <c r="J4284" s="2">
        <v>0</v>
      </c>
      <c r="K4284" s="2">
        <v>1.7343</v>
      </c>
      <c r="L4284" s="18" t="str">
        <f>VLOOKUP(F4284,'BD customers'!$1:$1048576,2,FALSE)</f>
        <v>Adrian Barton</v>
      </c>
      <c r="M4284" s="2">
        <f>MATCH(orders[[#This Row],[Product ID]],'BD product'!A:A,0)</f>
        <v>1649</v>
      </c>
      <c r="N4284" s="2" t="str" cm="1">
        <f t="array" ref="N4284">INDEX('BD product'!A:D,M4284,2)</f>
        <v>Office Supplies</v>
      </c>
    </row>
    <row r="4285" spans="1:14" x14ac:dyDescent="0.3">
      <c r="A4285" s="3" t="s">
        <v>6159</v>
      </c>
      <c r="B4285" s="4">
        <v>41993</v>
      </c>
      <c r="C4285" s="12" t="str">
        <f t="shared" si="66"/>
        <v>2014/12</v>
      </c>
      <c r="D4285" s="4">
        <v>41996</v>
      </c>
      <c r="E4285" s="3" t="s">
        <v>64</v>
      </c>
      <c r="F4285" s="3" t="s">
        <v>2700</v>
      </c>
      <c r="G4285" s="3" t="s">
        <v>5250</v>
      </c>
      <c r="H4285" s="5">
        <v>110397</v>
      </c>
      <c r="I4285" s="2">
        <v>3</v>
      </c>
      <c r="J4285" s="2">
        <v>0</v>
      </c>
      <c r="K4285" s="2">
        <v>496.78649999999999</v>
      </c>
      <c r="L4285" s="18" t="str">
        <f>VLOOKUP(F4285,'BD customers'!$1:$1048576,2,FALSE)</f>
        <v>Adrian Barton</v>
      </c>
      <c r="M4285" s="2">
        <f>MATCH(orders[[#This Row],[Product ID]],'BD product'!A:A,0)</f>
        <v>1500</v>
      </c>
      <c r="N4285" s="2" t="str" cm="1">
        <f t="array" ref="N4285">INDEX('BD product'!A:D,M4285,2)</f>
        <v>Office Supplies</v>
      </c>
    </row>
    <row r="4286" spans="1:14" x14ac:dyDescent="0.3">
      <c r="A4286" s="3" t="s">
        <v>6162</v>
      </c>
      <c r="B4286" s="4">
        <v>42329</v>
      </c>
      <c r="C4286" s="12" t="str">
        <f t="shared" si="66"/>
        <v>2015/11</v>
      </c>
      <c r="D4286" s="4">
        <v>42334</v>
      </c>
      <c r="E4286" s="3" t="s">
        <v>11</v>
      </c>
      <c r="F4286" s="3" t="s">
        <v>4942</v>
      </c>
      <c r="G4286" s="3" t="s">
        <v>3650</v>
      </c>
      <c r="H4286" s="5">
        <v>2461328</v>
      </c>
      <c r="I4286" s="2">
        <v>2</v>
      </c>
      <c r="J4286" s="2">
        <v>32</v>
      </c>
      <c r="K4286" s="2">
        <v>-76.011600000000001</v>
      </c>
      <c r="L4286" s="18" t="str">
        <f>VLOOKUP(F4286,'BD customers'!$1:$1048576,2,FALSE)</f>
        <v>Carol Adams</v>
      </c>
      <c r="M4286" s="2">
        <f>MATCH(orders[[#This Row],[Product ID]],'BD product'!A:A,0)</f>
        <v>1105</v>
      </c>
      <c r="N4286" s="2" t="str" cm="1">
        <f t="array" ref="N4286">INDEX('BD product'!A:D,M4286,2)</f>
        <v>Furniture</v>
      </c>
    </row>
    <row r="4287" spans="1:14" x14ac:dyDescent="0.3">
      <c r="A4287" s="3" t="s">
        <v>6162</v>
      </c>
      <c r="B4287" s="4">
        <v>42329</v>
      </c>
      <c r="C4287" s="12" t="str">
        <f t="shared" si="66"/>
        <v>2015/11</v>
      </c>
      <c r="D4287" s="4">
        <v>42334</v>
      </c>
      <c r="E4287" s="3" t="s">
        <v>11</v>
      </c>
      <c r="F4287" s="3" t="s">
        <v>4942</v>
      </c>
      <c r="G4287" s="3" t="s">
        <v>25</v>
      </c>
      <c r="H4287" s="5">
        <v>11696</v>
      </c>
      <c r="I4287" s="2">
        <v>2</v>
      </c>
      <c r="J4287" s="2">
        <v>2</v>
      </c>
      <c r="K4287" s="2">
        <v>3.9474</v>
      </c>
      <c r="L4287" s="18" t="str">
        <f>VLOOKUP(F4287,'BD customers'!$1:$1048576,2,FALSE)</f>
        <v>Carol Adams</v>
      </c>
      <c r="M4287" s="2">
        <f>MATCH(orders[[#This Row],[Product ID]],'BD product'!A:A,0)</f>
        <v>4</v>
      </c>
      <c r="N4287" s="2" t="str" cm="1">
        <f t="array" ref="N4287">INDEX('BD product'!A:D,M4287,2)</f>
        <v>Office Supplies</v>
      </c>
    </row>
    <row r="4288" spans="1:14" x14ac:dyDescent="0.3">
      <c r="A4288" s="3" t="s">
        <v>6162</v>
      </c>
      <c r="B4288" s="4">
        <v>42329</v>
      </c>
      <c r="C4288" s="12" t="str">
        <f t="shared" si="66"/>
        <v>2015/11</v>
      </c>
      <c r="D4288" s="4">
        <v>42334</v>
      </c>
      <c r="E4288" s="3" t="s">
        <v>11</v>
      </c>
      <c r="F4288" s="3" t="s">
        <v>4942</v>
      </c>
      <c r="G4288" s="3" t="s">
        <v>5683</v>
      </c>
      <c r="H4288" s="5">
        <v>439992</v>
      </c>
      <c r="I4288" s="2">
        <v>1</v>
      </c>
      <c r="J4288" s="2">
        <v>2</v>
      </c>
      <c r="K4288" s="2">
        <v>16.499700000000001</v>
      </c>
      <c r="L4288" s="18" t="str">
        <f>VLOOKUP(F4288,'BD customers'!$1:$1048576,2,FALSE)</f>
        <v>Carol Adams</v>
      </c>
      <c r="M4288" s="2">
        <f>MATCH(orders[[#This Row],[Product ID]],'BD product'!A:A,0)</f>
        <v>1574</v>
      </c>
      <c r="N4288" s="2" t="str" cm="1">
        <f t="array" ref="N4288">INDEX('BD product'!A:D,M4288,2)</f>
        <v>Technology</v>
      </c>
    </row>
    <row r="4289" spans="1:14" x14ac:dyDescent="0.3">
      <c r="A4289" s="3" t="s">
        <v>6163</v>
      </c>
      <c r="B4289" s="4">
        <v>43097</v>
      </c>
      <c r="C4289" s="12" t="str">
        <f t="shared" si="66"/>
        <v>2017/12</v>
      </c>
      <c r="D4289" s="4">
        <v>43103</v>
      </c>
      <c r="E4289" s="3" t="s">
        <v>21</v>
      </c>
      <c r="F4289" s="3" t="s">
        <v>1346</v>
      </c>
      <c r="G4289" s="3" t="s">
        <v>1836</v>
      </c>
      <c r="H4289" s="5">
        <v>64784</v>
      </c>
      <c r="I4289" s="2">
        <v>1</v>
      </c>
      <c r="J4289" s="2">
        <v>2</v>
      </c>
      <c r="K4289" s="2">
        <v>-12.956799999999999</v>
      </c>
      <c r="L4289" s="18" t="str">
        <f>VLOOKUP(F4289,'BD customers'!$1:$1048576,2,FALSE)</f>
        <v>Erica Hernandez</v>
      </c>
      <c r="M4289" s="2">
        <f>MATCH(orders[[#This Row],[Product ID]],'BD product'!A:A,0)</f>
        <v>461</v>
      </c>
      <c r="N4289" s="2" t="str" cm="1">
        <f t="array" ref="N4289">INDEX('BD product'!A:D,M4289,2)</f>
        <v>Office Supplies</v>
      </c>
    </row>
    <row r="4290" spans="1:14" x14ac:dyDescent="0.3">
      <c r="A4290" s="3" t="s">
        <v>6164</v>
      </c>
      <c r="B4290" s="4">
        <v>42141</v>
      </c>
      <c r="C4290" s="12" t="str">
        <f t="shared" ref="C4290:C4353" si="67">TEXT(B4290,"aaaa/mm")</f>
        <v>2015/05</v>
      </c>
      <c r="D4290" s="4">
        <v>42145</v>
      </c>
      <c r="E4290" s="3" t="s">
        <v>21</v>
      </c>
      <c r="F4290" s="3" t="s">
        <v>235</v>
      </c>
      <c r="G4290" s="3" t="s">
        <v>3916</v>
      </c>
      <c r="H4290" s="5">
        <v>3328</v>
      </c>
      <c r="I4290" s="2">
        <v>5</v>
      </c>
      <c r="J4290" s="2">
        <v>8</v>
      </c>
      <c r="K4290" s="2">
        <v>-0.49919999999999998</v>
      </c>
      <c r="L4290" s="18" t="str">
        <f>VLOOKUP(F4290,'BD customers'!$1:$1048576,2,FALSE)</f>
        <v>Odella Nelson</v>
      </c>
      <c r="M4290" s="2">
        <f>MATCH(orders[[#This Row],[Product ID]],'BD product'!A:A,0)</f>
        <v>1199</v>
      </c>
      <c r="N4290" s="2" t="str" cm="1">
        <f t="array" ref="N4290">INDEX('BD product'!A:D,M4290,2)</f>
        <v>Office Supplies</v>
      </c>
    </row>
    <row r="4291" spans="1:14" x14ac:dyDescent="0.3">
      <c r="A4291" s="3" t="s">
        <v>6164</v>
      </c>
      <c r="B4291" s="4">
        <v>42141</v>
      </c>
      <c r="C4291" s="12" t="str">
        <f t="shared" si="67"/>
        <v>2015/05</v>
      </c>
      <c r="D4291" s="4">
        <v>42145</v>
      </c>
      <c r="E4291" s="3" t="s">
        <v>21</v>
      </c>
      <c r="F4291" s="3" t="s">
        <v>235</v>
      </c>
      <c r="G4291" s="3" t="s">
        <v>2612</v>
      </c>
      <c r="H4291" s="5">
        <v>14088</v>
      </c>
      <c r="I4291" s="2">
        <v>3</v>
      </c>
      <c r="J4291" s="2">
        <v>2</v>
      </c>
      <c r="K4291" s="2">
        <v>4.9307999999999996</v>
      </c>
      <c r="L4291" s="18" t="str">
        <f>VLOOKUP(F4291,'BD customers'!$1:$1048576,2,FALSE)</f>
        <v>Odella Nelson</v>
      </c>
      <c r="M4291" s="2">
        <f>MATCH(orders[[#This Row],[Product ID]],'BD product'!A:A,0)</f>
        <v>709</v>
      </c>
      <c r="N4291" s="2" t="str" cm="1">
        <f t="array" ref="N4291">INDEX('BD product'!A:D,M4291,2)</f>
        <v>Office Supplies</v>
      </c>
    </row>
    <row r="4292" spans="1:14" x14ac:dyDescent="0.3">
      <c r="A4292" s="3" t="s">
        <v>6165</v>
      </c>
      <c r="B4292" s="4">
        <v>43078</v>
      </c>
      <c r="C4292" s="12" t="str">
        <f t="shared" si="67"/>
        <v>2017/12</v>
      </c>
      <c r="D4292" s="4">
        <v>43082</v>
      </c>
      <c r="E4292" s="3" t="s">
        <v>11</v>
      </c>
      <c r="F4292" s="3" t="s">
        <v>2068</v>
      </c>
      <c r="G4292" s="3" t="s">
        <v>1333</v>
      </c>
      <c r="H4292" s="5">
        <v>1116</v>
      </c>
      <c r="I4292" s="2">
        <v>2</v>
      </c>
      <c r="J4292" s="2">
        <v>0</v>
      </c>
      <c r="K4292" s="2">
        <v>2.7900000000000001E-2</v>
      </c>
      <c r="L4292" s="18" t="str">
        <f>VLOOKUP(F4292,'BD customers'!$1:$1048576,2,FALSE)</f>
        <v>Alyssa Tate</v>
      </c>
      <c r="M4292" s="2">
        <f>MATCH(orders[[#This Row],[Product ID]],'BD product'!A:A,0)</f>
        <v>313</v>
      </c>
      <c r="N4292" s="2" t="str" cm="1">
        <f t="array" ref="N4292">INDEX('BD product'!A:D,M4292,2)</f>
        <v>Office Supplies</v>
      </c>
    </row>
    <row r="4293" spans="1:14" x14ac:dyDescent="0.3">
      <c r="A4293" s="3" t="s">
        <v>6165</v>
      </c>
      <c r="B4293" s="4">
        <v>43078</v>
      </c>
      <c r="C4293" s="12" t="str">
        <f t="shared" si="67"/>
        <v>2017/12</v>
      </c>
      <c r="D4293" s="4">
        <v>43082</v>
      </c>
      <c r="E4293" s="3" t="s">
        <v>11</v>
      </c>
      <c r="F4293" s="3" t="s">
        <v>2068</v>
      </c>
      <c r="G4293" s="3" t="s">
        <v>950</v>
      </c>
      <c r="H4293" s="5">
        <v>896328</v>
      </c>
      <c r="I4293" s="2">
        <v>9</v>
      </c>
      <c r="J4293" s="2">
        <v>2</v>
      </c>
      <c r="K4293" s="2">
        <v>22.408200000000001</v>
      </c>
      <c r="L4293" s="18" t="str">
        <f>VLOOKUP(F4293,'BD customers'!$1:$1048576,2,FALSE)</f>
        <v>Alyssa Tate</v>
      </c>
      <c r="M4293" s="2">
        <f>MATCH(orders[[#This Row],[Product ID]],'BD product'!A:A,0)</f>
        <v>211</v>
      </c>
      <c r="N4293" s="2" t="str" cm="1">
        <f t="array" ref="N4293">INDEX('BD product'!A:D,M4293,2)</f>
        <v>Furniture</v>
      </c>
    </row>
    <row r="4294" spans="1:14" x14ac:dyDescent="0.3">
      <c r="A4294" s="3" t="s">
        <v>6165</v>
      </c>
      <c r="B4294" s="4">
        <v>43078</v>
      </c>
      <c r="C4294" s="12" t="str">
        <f t="shared" si="67"/>
        <v>2017/12</v>
      </c>
      <c r="D4294" s="4">
        <v>43082</v>
      </c>
      <c r="E4294" s="3" t="s">
        <v>11</v>
      </c>
      <c r="F4294" s="3" t="s">
        <v>2068</v>
      </c>
      <c r="G4294" s="3" t="s">
        <v>3737</v>
      </c>
      <c r="H4294" s="5">
        <v>1890</v>
      </c>
      <c r="I4294" s="2">
        <v>1</v>
      </c>
      <c r="J4294" s="2">
        <v>0</v>
      </c>
      <c r="K4294" s="2">
        <v>0.6804</v>
      </c>
      <c r="L4294" s="18" t="str">
        <f>VLOOKUP(F4294,'BD customers'!$1:$1048576,2,FALSE)</f>
        <v>Alyssa Tate</v>
      </c>
      <c r="M4294" s="2">
        <f>MATCH(orders[[#This Row],[Product ID]],'BD product'!A:A,0)</f>
        <v>1143</v>
      </c>
      <c r="N4294" s="2" t="str" cm="1">
        <f t="array" ref="N4294">INDEX('BD product'!A:D,M4294,2)</f>
        <v>Office Supplies</v>
      </c>
    </row>
    <row r="4295" spans="1:14" x14ac:dyDescent="0.3">
      <c r="A4295" s="3" t="s">
        <v>6166</v>
      </c>
      <c r="B4295" s="4">
        <v>42804</v>
      </c>
      <c r="C4295" s="12" t="str">
        <f t="shared" si="67"/>
        <v>2017/03</v>
      </c>
      <c r="D4295" s="4">
        <v>42810</v>
      </c>
      <c r="E4295" s="3" t="s">
        <v>21</v>
      </c>
      <c r="F4295" s="3" t="s">
        <v>37</v>
      </c>
      <c r="G4295" s="3" t="s">
        <v>805</v>
      </c>
      <c r="H4295" s="5">
        <v>53982</v>
      </c>
      <c r="I4295" s="2">
        <v>3</v>
      </c>
      <c r="J4295" s="2">
        <v>4</v>
      </c>
      <c r="K4295" s="2">
        <v>-10.7964</v>
      </c>
      <c r="L4295" s="18" t="str">
        <f>VLOOKUP(F4295,'BD customers'!$1:$1048576,2,FALSE)</f>
        <v>Emily Burns</v>
      </c>
      <c r="M4295" s="2">
        <f>MATCH(orders[[#This Row],[Product ID]],'BD product'!A:A,0)</f>
        <v>175</v>
      </c>
      <c r="N4295" s="2" t="str" cm="1">
        <f t="array" ref="N4295">INDEX('BD product'!A:D,M4295,2)</f>
        <v>Technology</v>
      </c>
    </row>
    <row r="4296" spans="1:14" x14ac:dyDescent="0.3">
      <c r="A4296" s="3" t="s">
        <v>6167</v>
      </c>
      <c r="B4296" s="4">
        <v>43030</v>
      </c>
      <c r="C4296" s="12" t="str">
        <f t="shared" si="67"/>
        <v>2017/10</v>
      </c>
      <c r="D4296" s="4">
        <v>43035</v>
      </c>
      <c r="E4296" s="3" t="s">
        <v>21</v>
      </c>
      <c r="F4296" s="3" t="s">
        <v>5328</v>
      </c>
      <c r="G4296" s="3" t="s">
        <v>1002</v>
      </c>
      <c r="H4296" s="5">
        <v>177225</v>
      </c>
      <c r="I4296" s="2">
        <v>5</v>
      </c>
      <c r="J4296" s="2">
        <v>5</v>
      </c>
      <c r="K4296" s="2">
        <v>-12.051299999999999</v>
      </c>
      <c r="L4296" s="18" t="str">
        <f>VLOOKUP(F4296,'BD customers'!$1:$1048576,2,FALSE)</f>
        <v>David Wiener</v>
      </c>
      <c r="M4296" s="2">
        <f>MATCH(orders[[#This Row],[Product ID]],'BD product'!A:A,0)</f>
        <v>225</v>
      </c>
      <c r="N4296" s="2" t="str" cm="1">
        <f t="array" ref="N4296">INDEX('BD product'!A:D,M4296,2)</f>
        <v>Furniture</v>
      </c>
    </row>
    <row r="4297" spans="1:14" x14ac:dyDescent="0.3">
      <c r="A4297" s="3" t="s">
        <v>6168</v>
      </c>
      <c r="B4297" s="4">
        <v>42919</v>
      </c>
      <c r="C4297" s="12" t="str">
        <f t="shared" si="67"/>
        <v>2017/07</v>
      </c>
      <c r="D4297" s="4">
        <v>42926</v>
      </c>
      <c r="E4297" s="3" t="s">
        <v>21</v>
      </c>
      <c r="F4297" s="3" t="s">
        <v>495</v>
      </c>
      <c r="G4297" s="3" t="s">
        <v>5950</v>
      </c>
      <c r="H4297" s="5">
        <v>12939</v>
      </c>
      <c r="I4297" s="2">
        <v>3</v>
      </c>
      <c r="J4297" s="2">
        <v>0</v>
      </c>
      <c r="K4297" s="2">
        <v>54.343800000000002</v>
      </c>
      <c r="L4297" s="18" t="str">
        <f>VLOOKUP(F4297,'BD customers'!$1:$1048576,2,FALSE)</f>
        <v>Maria Bertelson</v>
      </c>
      <c r="M4297" s="2">
        <f>MATCH(orders[[#This Row],[Product ID]],'BD product'!A:A,0)</f>
        <v>1620</v>
      </c>
      <c r="N4297" s="2" t="str" cm="1">
        <f t="array" ref="N4297">INDEX('BD product'!A:D,M4297,2)</f>
        <v>Furniture</v>
      </c>
    </row>
    <row r="4298" spans="1:14" x14ac:dyDescent="0.3">
      <c r="A4298" s="3" t="s">
        <v>6169</v>
      </c>
      <c r="B4298" s="4">
        <v>42982</v>
      </c>
      <c r="C4298" s="12" t="str">
        <f t="shared" si="67"/>
        <v>2017/09</v>
      </c>
      <c r="D4298" s="4">
        <v>42988</v>
      </c>
      <c r="E4298" s="3" t="s">
        <v>21</v>
      </c>
      <c r="F4298" s="3" t="s">
        <v>1135</v>
      </c>
      <c r="G4298" s="3" t="s">
        <v>3481</v>
      </c>
      <c r="H4298" s="5">
        <v>5432</v>
      </c>
      <c r="I4298" s="2">
        <v>4</v>
      </c>
      <c r="J4298" s="2">
        <v>0</v>
      </c>
      <c r="K4298" s="2">
        <v>0.54320000000000002</v>
      </c>
      <c r="L4298" s="18" t="str">
        <f>VLOOKUP(F4298,'BD customers'!$1:$1048576,2,FALSE)</f>
        <v>Tiffany House</v>
      </c>
      <c r="M4298" s="2">
        <f>MATCH(orders[[#This Row],[Product ID]],'BD product'!A:A,0)</f>
        <v>1035</v>
      </c>
      <c r="N4298" s="2" t="str" cm="1">
        <f t="array" ref="N4298">INDEX('BD product'!A:D,M4298,2)</f>
        <v>Office Supplies</v>
      </c>
    </row>
    <row r="4299" spans="1:14" x14ac:dyDescent="0.3">
      <c r="A4299" s="3" t="s">
        <v>6170</v>
      </c>
      <c r="B4299" s="4">
        <v>42970</v>
      </c>
      <c r="C4299" s="12" t="str">
        <f t="shared" si="67"/>
        <v>2017/08</v>
      </c>
      <c r="D4299" s="4">
        <v>42973</v>
      </c>
      <c r="E4299" s="3" t="s">
        <v>11</v>
      </c>
      <c r="F4299" s="3" t="s">
        <v>1287</v>
      </c>
      <c r="G4299" s="3" t="s">
        <v>5060</v>
      </c>
      <c r="H4299" s="5">
        <v>4367896</v>
      </c>
      <c r="I4299" s="2">
        <v>13</v>
      </c>
      <c r="J4299" s="2">
        <v>2</v>
      </c>
      <c r="K4299" s="2">
        <v>327.59219999999999</v>
      </c>
      <c r="L4299" s="18" t="str">
        <f>VLOOKUP(F4299,'BD customers'!$1:$1048576,2,FALSE)</f>
        <v>Patrick O'Brill</v>
      </c>
      <c r="M4299" s="2">
        <f>MATCH(orders[[#This Row],[Product ID]],'BD product'!A:A,0)</f>
        <v>1463</v>
      </c>
      <c r="N4299" s="2" t="str" cm="1">
        <f t="array" ref="N4299">INDEX('BD product'!A:D,M4299,2)</f>
        <v>Technology</v>
      </c>
    </row>
    <row r="4300" spans="1:14" x14ac:dyDescent="0.3">
      <c r="A4300" s="3" t="s">
        <v>6170</v>
      </c>
      <c r="B4300" s="4">
        <v>42970</v>
      </c>
      <c r="C4300" s="12" t="str">
        <f t="shared" si="67"/>
        <v>2017/08</v>
      </c>
      <c r="D4300" s="4">
        <v>42973</v>
      </c>
      <c r="E4300" s="3" t="s">
        <v>11</v>
      </c>
      <c r="F4300" s="3" t="s">
        <v>1287</v>
      </c>
      <c r="G4300" s="3" t="s">
        <v>3833</v>
      </c>
      <c r="H4300" s="5">
        <v>49568</v>
      </c>
      <c r="I4300" s="2">
        <v>2</v>
      </c>
      <c r="J4300" s="2">
        <v>2</v>
      </c>
      <c r="K4300" s="2">
        <v>0.15490000000000001</v>
      </c>
      <c r="L4300" s="18" t="str">
        <f>VLOOKUP(F4300,'BD customers'!$1:$1048576,2,FALSE)</f>
        <v>Patrick O'Brill</v>
      </c>
      <c r="M4300" s="2">
        <f>MATCH(orders[[#This Row],[Product ID]],'BD product'!A:A,0)</f>
        <v>1176</v>
      </c>
      <c r="N4300" s="2" t="str" cm="1">
        <f t="array" ref="N4300">INDEX('BD product'!A:D,M4300,2)</f>
        <v>Office Supplies</v>
      </c>
    </row>
    <row r="4301" spans="1:14" x14ac:dyDescent="0.3">
      <c r="A4301" s="3" t="s">
        <v>6170</v>
      </c>
      <c r="B4301" s="4">
        <v>42970</v>
      </c>
      <c r="C4301" s="12" t="str">
        <f t="shared" si="67"/>
        <v>2017/08</v>
      </c>
      <c r="D4301" s="4">
        <v>42973</v>
      </c>
      <c r="E4301" s="3" t="s">
        <v>11</v>
      </c>
      <c r="F4301" s="3" t="s">
        <v>1287</v>
      </c>
      <c r="G4301" s="3" t="s">
        <v>2683</v>
      </c>
      <c r="H4301" s="5">
        <v>161376</v>
      </c>
      <c r="I4301" s="2">
        <v>6</v>
      </c>
      <c r="J4301" s="2">
        <v>2</v>
      </c>
      <c r="K4301" s="2">
        <v>12.103199999999999</v>
      </c>
      <c r="L4301" s="18" t="str">
        <f>VLOOKUP(F4301,'BD customers'!$1:$1048576,2,FALSE)</f>
        <v>Patrick O'Brill</v>
      </c>
      <c r="M4301" s="2">
        <f>MATCH(orders[[#This Row],[Product ID]],'BD product'!A:A,0)</f>
        <v>733</v>
      </c>
      <c r="N4301" s="2" t="str" cm="1">
        <f t="array" ref="N4301">INDEX('BD product'!A:D,M4301,2)</f>
        <v>Office Supplies</v>
      </c>
    </row>
    <row r="4302" spans="1:14" x14ac:dyDescent="0.3">
      <c r="A4302" s="3" t="s">
        <v>6170</v>
      </c>
      <c r="B4302" s="4">
        <v>42970</v>
      </c>
      <c r="C4302" s="12" t="str">
        <f t="shared" si="67"/>
        <v>2017/08</v>
      </c>
      <c r="D4302" s="4">
        <v>42973</v>
      </c>
      <c r="E4302" s="3" t="s">
        <v>11</v>
      </c>
      <c r="F4302" s="3" t="s">
        <v>1287</v>
      </c>
      <c r="G4302" s="3" t="s">
        <v>3006</v>
      </c>
      <c r="H4302" s="5">
        <v>2784</v>
      </c>
      <c r="I4302" s="2">
        <v>2</v>
      </c>
      <c r="J4302" s="2">
        <v>2</v>
      </c>
      <c r="K4302" s="2">
        <v>0.41760000000000003</v>
      </c>
      <c r="L4302" s="18" t="str">
        <f>VLOOKUP(F4302,'BD customers'!$1:$1048576,2,FALSE)</f>
        <v>Patrick O'Brill</v>
      </c>
      <c r="M4302" s="2">
        <f>MATCH(orders[[#This Row],[Product ID]],'BD product'!A:A,0)</f>
        <v>854</v>
      </c>
      <c r="N4302" s="2" t="str" cm="1">
        <f t="array" ref="N4302">INDEX('BD product'!A:D,M4302,2)</f>
        <v>Furniture</v>
      </c>
    </row>
    <row r="4303" spans="1:14" x14ac:dyDescent="0.3">
      <c r="A4303" s="3" t="s">
        <v>6170</v>
      </c>
      <c r="B4303" s="4">
        <v>42970</v>
      </c>
      <c r="C4303" s="12" t="str">
        <f t="shared" si="67"/>
        <v>2017/08</v>
      </c>
      <c r="D4303" s="4">
        <v>42973</v>
      </c>
      <c r="E4303" s="3" t="s">
        <v>11</v>
      </c>
      <c r="F4303" s="3" t="s">
        <v>1287</v>
      </c>
      <c r="G4303" s="3" t="s">
        <v>2965</v>
      </c>
      <c r="H4303" s="5">
        <v>872</v>
      </c>
      <c r="I4303" s="2">
        <v>5</v>
      </c>
      <c r="J4303" s="2">
        <v>2</v>
      </c>
      <c r="K4303" s="2">
        <v>0.29430000000000001</v>
      </c>
      <c r="L4303" s="18" t="str">
        <f>VLOOKUP(F4303,'BD customers'!$1:$1048576,2,FALSE)</f>
        <v>Patrick O'Brill</v>
      </c>
      <c r="M4303" s="2">
        <f>MATCH(orders[[#This Row],[Product ID]],'BD product'!A:A,0)</f>
        <v>836</v>
      </c>
      <c r="N4303" s="2" t="str" cm="1">
        <f t="array" ref="N4303">INDEX('BD product'!A:D,M4303,2)</f>
        <v>Office Supplies</v>
      </c>
    </row>
    <row r="4304" spans="1:14" x14ac:dyDescent="0.3">
      <c r="A4304" s="3" t="s">
        <v>6171</v>
      </c>
      <c r="B4304" s="4">
        <v>41873</v>
      </c>
      <c r="C4304" s="12" t="str">
        <f t="shared" si="67"/>
        <v>2014/08</v>
      </c>
      <c r="D4304" s="4">
        <v>41876</v>
      </c>
      <c r="E4304" s="3" t="s">
        <v>11</v>
      </c>
      <c r="F4304" s="3" t="s">
        <v>2815</v>
      </c>
      <c r="G4304" s="3" t="s">
        <v>1222</v>
      </c>
      <c r="H4304" s="5">
        <v>3912</v>
      </c>
      <c r="I4304" s="2">
        <v>1</v>
      </c>
      <c r="J4304" s="2">
        <v>2</v>
      </c>
      <c r="K4304" s="2">
        <v>1.0268999999999999</v>
      </c>
      <c r="L4304" s="18" t="str">
        <f>VLOOKUP(F4304,'BD customers'!$1:$1048576,2,FALSE)</f>
        <v>Deanra Eno</v>
      </c>
      <c r="M4304" s="2">
        <f>MATCH(orders[[#This Row],[Product ID]],'BD product'!A:A,0)</f>
        <v>284</v>
      </c>
      <c r="N4304" s="2" t="str" cm="1">
        <f t="array" ref="N4304">INDEX('BD product'!A:D,M4304,2)</f>
        <v>Office Supplies</v>
      </c>
    </row>
    <row r="4305" spans="1:14" x14ac:dyDescent="0.3">
      <c r="A4305" s="3" t="s">
        <v>6172</v>
      </c>
      <c r="B4305" s="4">
        <v>42647</v>
      </c>
      <c r="C4305" s="12" t="str">
        <f t="shared" si="67"/>
        <v>2016/10</v>
      </c>
      <c r="D4305" s="4">
        <v>42647</v>
      </c>
      <c r="E4305" s="3" t="s">
        <v>41</v>
      </c>
      <c r="F4305" s="3" t="s">
        <v>2841</v>
      </c>
      <c r="G4305" s="3" t="s">
        <v>2768</v>
      </c>
      <c r="H4305" s="5">
        <v>59752</v>
      </c>
      <c r="I4305" s="2">
        <v>7</v>
      </c>
      <c r="J4305" s="2">
        <v>2</v>
      </c>
      <c r="K4305" s="2">
        <v>19.4194</v>
      </c>
      <c r="L4305" s="18" t="str">
        <f>VLOOKUP(F4305,'BD customers'!$1:$1048576,2,FALSE)</f>
        <v>Mary O'Rourke</v>
      </c>
      <c r="M4305" s="2">
        <f>MATCH(orders[[#This Row],[Product ID]],'BD product'!A:A,0)</f>
        <v>763</v>
      </c>
      <c r="N4305" s="2" t="str" cm="1">
        <f t="array" ref="N4305">INDEX('BD product'!A:D,M4305,2)</f>
        <v>Office Supplies</v>
      </c>
    </row>
    <row r="4306" spans="1:14" x14ac:dyDescent="0.3">
      <c r="A4306" s="3" t="s">
        <v>6173</v>
      </c>
      <c r="B4306" s="4">
        <v>41938</v>
      </c>
      <c r="C4306" s="12" t="str">
        <f t="shared" si="67"/>
        <v>2014/10</v>
      </c>
      <c r="D4306" s="4">
        <v>41942</v>
      </c>
      <c r="E4306" s="3" t="s">
        <v>11</v>
      </c>
      <c r="F4306" s="3" t="s">
        <v>6090</v>
      </c>
      <c r="G4306" s="3" t="s">
        <v>1867</v>
      </c>
      <c r="H4306" s="5">
        <v>6392</v>
      </c>
      <c r="I4306" s="2">
        <v>4</v>
      </c>
      <c r="J4306" s="2">
        <v>0</v>
      </c>
      <c r="K4306" s="2">
        <v>0.3196</v>
      </c>
      <c r="L4306" s="18" t="str">
        <f>VLOOKUP(F4306,'BD customers'!$1:$1048576,2,FALSE)</f>
        <v>Angele Hood</v>
      </c>
      <c r="M4306" s="2">
        <f>MATCH(orders[[#This Row],[Product ID]],'BD product'!A:A,0)</f>
        <v>470</v>
      </c>
      <c r="N4306" s="2" t="str" cm="1">
        <f t="array" ref="N4306">INDEX('BD product'!A:D,M4306,2)</f>
        <v>Furniture</v>
      </c>
    </row>
    <row r="4307" spans="1:14" x14ac:dyDescent="0.3">
      <c r="A4307" s="3" t="s">
        <v>6173</v>
      </c>
      <c r="B4307" s="4">
        <v>41938</v>
      </c>
      <c r="C4307" s="12" t="str">
        <f t="shared" si="67"/>
        <v>2014/10</v>
      </c>
      <c r="D4307" s="4">
        <v>41942</v>
      </c>
      <c r="E4307" s="3" t="s">
        <v>11</v>
      </c>
      <c r="F4307" s="3" t="s">
        <v>6090</v>
      </c>
      <c r="G4307" s="3" t="s">
        <v>5192</v>
      </c>
      <c r="H4307" s="5">
        <v>38396</v>
      </c>
      <c r="I4307" s="2">
        <v>5</v>
      </c>
      <c r="J4307" s="2">
        <v>2</v>
      </c>
      <c r="K4307" s="2">
        <v>3.8395999999999999</v>
      </c>
      <c r="L4307" s="18" t="str">
        <f>VLOOKUP(F4307,'BD customers'!$1:$1048576,2,FALSE)</f>
        <v>Angele Hood</v>
      </c>
      <c r="M4307" s="2">
        <f>MATCH(orders[[#This Row],[Product ID]],'BD product'!A:A,0)</f>
        <v>1487</v>
      </c>
      <c r="N4307" s="2" t="str" cm="1">
        <f t="array" ref="N4307">INDEX('BD product'!A:D,M4307,2)</f>
        <v>Technology</v>
      </c>
    </row>
    <row r="4308" spans="1:14" x14ac:dyDescent="0.3">
      <c r="A4308" s="3" t="s">
        <v>6174</v>
      </c>
      <c r="B4308" s="4">
        <v>42549</v>
      </c>
      <c r="C4308" s="12" t="str">
        <f t="shared" si="67"/>
        <v>2016/06</v>
      </c>
      <c r="D4308" s="4">
        <v>42549</v>
      </c>
      <c r="E4308" s="3" t="s">
        <v>41</v>
      </c>
      <c r="F4308" s="3" t="s">
        <v>721</v>
      </c>
      <c r="G4308" s="3" t="s">
        <v>2005</v>
      </c>
      <c r="H4308" s="5">
        <v>7752</v>
      </c>
      <c r="I4308" s="2">
        <v>3</v>
      </c>
      <c r="J4308" s="2">
        <v>2</v>
      </c>
      <c r="K4308" s="2">
        <v>2.8100999999999998</v>
      </c>
      <c r="L4308" s="18" t="str">
        <f>VLOOKUP(F4308,'BD customers'!$1:$1048576,2,FALSE)</f>
        <v>Chris Selesnick</v>
      </c>
      <c r="M4308" s="2">
        <f>MATCH(orders[[#This Row],[Product ID]],'BD product'!A:A,0)</f>
        <v>509</v>
      </c>
      <c r="N4308" s="2" t="str" cm="1">
        <f t="array" ref="N4308">INDEX('BD product'!A:D,M4308,2)</f>
        <v>Office Supplies</v>
      </c>
    </row>
    <row r="4309" spans="1:14" x14ac:dyDescent="0.3">
      <c r="A4309" s="3" t="s">
        <v>6174</v>
      </c>
      <c r="B4309" s="4">
        <v>42549</v>
      </c>
      <c r="C4309" s="12" t="str">
        <f t="shared" si="67"/>
        <v>2016/06</v>
      </c>
      <c r="D4309" s="4">
        <v>42549</v>
      </c>
      <c r="E4309" s="3" t="s">
        <v>41</v>
      </c>
      <c r="F4309" s="3" t="s">
        <v>721</v>
      </c>
      <c r="G4309" s="3" t="s">
        <v>1298</v>
      </c>
      <c r="H4309" s="5">
        <v>33568</v>
      </c>
      <c r="I4309" s="2">
        <v>2</v>
      </c>
      <c r="J4309" s="2">
        <v>2</v>
      </c>
      <c r="K4309" s="2">
        <v>11.748799999999999</v>
      </c>
      <c r="L4309" s="18" t="str">
        <f>VLOOKUP(F4309,'BD customers'!$1:$1048576,2,FALSE)</f>
        <v>Chris Selesnick</v>
      </c>
      <c r="M4309" s="2">
        <f>MATCH(orders[[#This Row],[Product ID]],'BD product'!A:A,0)</f>
        <v>303</v>
      </c>
      <c r="N4309" s="2" t="str" cm="1">
        <f t="array" ref="N4309">INDEX('BD product'!A:D,M4309,2)</f>
        <v>Office Supplies</v>
      </c>
    </row>
    <row r="4310" spans="1:14" x14ac:dyDescent="0.3">
      <c r="A4310" s="3" t="s">
        <v>6175</v>
      </c>
      <c r="B4310" s="4">
        <v>41947</v>
      </c>
      <c r="C4310" s="12" t="str">
        <f t="shared" si="67"/>
        <v>2014/11</v>
      </c>
      <c r="D4310" s="4">
        <v>41954</v>
      </c>
      <c r="E4310" s="3" t="s">
        <v>21</v>
      </c>
      <c r="F4310" s="3" t="s">
        <v>4132</v>
      </c>
      <c r="G4310" s="3" t="s">
        <v>4215</v>
      </c>
      <c r="H4310" s="5">
        <v>666344</v>
      </c>
      <c r="I4310" s="2">
        <v>7</v>
      </c>
      <c r="J4310" s="2">
        <v>2</v>
      </c>
      <c r="K4310" s="2">
        <v>66.634399999999999</v>
      </c>
      <c r="L4310" s="18" t="str">
        <f>VLOOKUP(F4310,'BD customers'!$1:$1048576,2,FALSE)</f>
        <v>William Brown</v>
      </c>
      <c r="M4310" s="2">
        <f>MATCH(orders[[#This Row],[Product ID]],'BD product'!A:A,0)</f>
        <v>1272</v>
      </c>
      <c r="N4310" s="2" t="str" cm="1">
        <f t="array" ref="N4310">INDEX('BD product'!A:D,M4310,2)</f>
        <v>Technology</v>
      </c>
    </row>
    <row r="4311" spans="1:14" x14ac:dyDescent="0.3">
      <c r="A4311" s="3" t="s">
        <v>6175</v>
      </c>
      <c r="B4311" s="4">
        <v>41947</v>
      </c>
      <c r="C4311" s="12" t="str">
        <f t="shared" si="67"/>
        <v>2014/11</v>
      </c>
      <c r="D4311" s="4">
        <v>41954</v>
      </c>
      <c r="E4311" s="3" t="s">
        <v>21</v>
      </c>
      <c r="F4311" s="3" t="s">
        <v>4132</v>
      </c>
      <c r="G4311" s="3" t="s">
        <v>1518</v>
      </c>
      <c r="H4311" s="5">
        <v>573728</v>
      </c>
      <c r="I4311" s="2">
        <v>4</v>
      </c>
      <c r="J4311" s="2">
        <v>2</v>
      </c>
      <c r="K4311" s="2">
        <v>-64.544399999999996</v>
      </c>
      <c r="L4311" s="18" t="str">
        <f>VLOOKUP(F4311,'BD customers'!$1:$1048576,2,FALSE)</f>
        <v>William Brown</v>
      </c>
      <c r="M4311" s="2">
        <f>MATCH(orders[[#This Row],[Product ID]],'BD product'!A:A,0)</f>
        <v>365</v>
      </c>
      <c r="N4311" s="2" t="str" cm="1">
        <f t="array" ref="N4311">INDEX('BD product'!A:D,M4311,2)</f>
        <v>Furniture</v>
      </c>
    </row>
    <row r="4312" spans="1:14" x14ac:dyDescent="0.3">
      <c r="A4312" s="3" t="s">
        <v>6175</v>
      </c>
      <c r="B4312" s="4">
        <v>41947</v>
      </c>
      <c r="C4312" s="12" t="str">
        <f t="shared" si="67"/>
        <v>2014/11</v>
      </c>
      <c r="D4312" s="4">
        <v>41954</v>
      </c>
      <c r="E4312" s="3" t="s">
        <v>21</v>
      </c>
      <c r="F4312" s="3" t="s">
        <v>4132</v>
      </c>
      <c r="G4312" s="3" t="s">
        <v>2353</v>
      </c>
      <c r="H4312" s="5">
        <v>21936</v>
      </c>
      <c r="I4312" s="2">
        <v>3</v>
      </c>
      <c r="J4312" s="2">
        <v>2</v>
      </c>
      <c r="K4312" s="2">
        <v>0.8226</v>
      </c>
      <c r="L4312" s="18" t="str">
        <f>VLOOKUP(F4312,'BD customers'!$1:$1048576,2,FALSE)</f>
        <v>William Brown</v>
      </c>
      <c r="M4312" s="2">
        <f>MATCH(orders[[#This Row],[Product ID]],'BD product'!A:A,0)</f>
        <v>626</v>
      </c>
      <c r="N4312" s="2" t="str" cm="1">
        <f t="array" ref="N4312">INDEX('BD product'!A:D,M4312,2)</f>
        <v>Office Supplies</v>
      </c>
    </row>
    <row r="4313" spans="1:14" x14ac:dyDescent="0.3">
      <c r="A4313" s="3" t="s">
        <v>6175</v>
      </c>
      <c r="B4313" s="4">
        <v>41947</v>
      </c>
      <c r="C4313" s="12" t="str">
        <f t="shared" si="67"/>
        <v>2014/11</v>
      </c>
      <c r="D4313" s="4">
        <v>41954</v>
      </c>
      <c r="E4313" s="3" t="s">
        <v>21</v>
      </c>
      <c r="F4313" s="3" t="s">
        <v>4132</v>
      </c>
      <c r="G4313" s="3" t="s">
        <v>4734</v>
      </c>
      <c r="H4313" s="5">
        <v>1944</v>
      </c>
      <c r="I4313" s="2">
        <v>3</v>
      </c>
      <c r="J4313" s="2">
        <v>0</v>
      </c>
      <c r="K4313" s="2">
        <v>9.3312000000000008</v>
      </c>
      <c r="L4313" s="18" t="str">
        <f>VLOOKUP(F4313,'BD customers'!$1:$1048576,2,FALSE)</f>
        <v>William Brown</v>
      </c>
      <c r="M4313" s="2">
        <f>MATCH(orders[[#This Row],[Product ID]],'BD product'!A:A,0)</f>
        <v>1398</v>
      </c>
      <c r="N4313" s="2" t="str" cm="1">
        <f t="array" ref="N4313">INDEX('BD product'!A:D,M4313,2)</f>
        <v>Office Supplies</v>
      </c>
    </row>
    <row r="4314" spans="1:14" x14ac:dyDescent="0.3">
      <c r="A4314" s="3" t="s">
        <v>6175</v>
      </c>
      <c r="B4314" s="4">
        <v>41947</v>
      </c>
      <c r="C4314" s="12" t="str">
        <f t="shared" si="67"/>
        <v>2014/11</v>
      </c>
      <c r="D4314" s="4">
        <v>41954</v>
      </c>
      <c r="E4314" s="3" t="s">
        <v>21</v>
      </c>
      <c r="F4314" s="3" t="s">
        <v>4132</v>
      </c>
      <c r="G4314" s="3" t="s">
        <v>6176</v>
      </c>
      <c r="H4314" s="5">
        <v>447968</v>
      </c>
      <c r="I4314" s="2">
        <v>4</v>
      </c>
      <c r="J4314" s="2">
        <v>2</v>
      </c>
      <c r="K4314" s="2">
        <v>1.3998999999999999</v>
      </c>
      <c r="L4314" s="18" t="str">
        <f>VLOOKUP(F4314,'BD customers'!$1:$1048576,2,FALSE)</f>
        <v>William Brown</v>
      </c>
      <c r="M4314" s="2">
        <f>MATCH(orders[[#This Row],[Product ID]],'BD product'!A:A,0)</f>
        <v>1650</v>
      </c>
      <c r="N4314" s="2" t="str" cm="1">
        <f t="array" ref="N4314">INDEX('BD product'!A:D,M4314,2)</f>
        <v>Technology</v>
      </c>
    </row>
    <row r="4315" spans="1:14" x14ac:dyDescent="0.3">
      <c r="A4315" s="3" t="s">
        <v>6178</v>
      </c>
      <c r="B4315" s="4">
        <v>41890</v>
      </c>
      <c r="C4315" s="12" t="str">
        <f t="shared" si="67"/>
        <v>2014/09</v>
      </c>
      <c r="D4315" s="4">
        <v>41894</v>
      </c>
      <c r="E4315" s="3" t="s">
        <v>21</v>
      </c>
      <c r="F4315" s="3" t="s">
        <v>960</v>
      </c>
      <c r="G4315" s="3" t="s">
        <v>5924</v>
      </c>
      <c r="H4315" s="5">
        <v>1678</v>
      </c>
      <c r="I4315" s="2">
        <v>2</v>
      </c>
      <c r="J4315" s="2">
        <v>0</v>
      </c>
      <c r="K4315" s="2">
        <v>0.41949999999999998</v>
      </c>
      <c r="L4315" s="18" t="str">
        <f>VLOOKUP(F4315,'BD customers'!$1:$1048576,2,FALSE)</f>
        <v>Stefania Perrino</v>
      </c>
      <c r="M4315" s="2">
        <f>MATCH(orders[[#This Row],[Product ID]],'BD product'!A:A,0)</f>
        <v>1614</v>
      </c>
      <c r="N4315" s="2" t="str" cm="1">
        <f t="array" ref="N4315">INDEX('BD product'!A:D,M4315,2)</f>
        <v>Office Supplies</v>
      </c>
    </row>
    <row r="4316" spans="1:14" x14ac:dyDescent="0.3">
      <c r="A4316" s="3" t="s">
        <v>6179</v>
      </c>
      <c r="B4316" s="4">
        <v>42180</v>
      </c>
      <c r="C4316" s="12" t="str">
        <f t="shared" si="67"/>
        <v>2015/06</v>
      </c>
      <c r="D4316" s="4">
        <v>42186</v>
      </c>
      <c r="E4316" s="3" t="s">
        <v>21</v>
      </c>
      <c r="F4316" s="3" t="s">
        <v>1941</v>
      </c>
      <c r="G4316" s="3" t="s">
        <v>5593</v>
      </c>
      <c r="H4316" s="5">
        <v>2096</v>
      </c>
      <c r="I4316" s="2">
        <v>2</v>
      </c>
      <c r="J4316" s="2">
        <v>0</v>
      </c>
      <c r="K4316" s="2">
        <v>5.2400000000000002E-2</v>
      </c>
      <c r="L4316" s="18" t="str">
        <f>VLOOKUP(F4316,'BD customers'!$1:$1048576,2,FALSE)</f>
        <v>Alan Barnes</v>
      </c>
      <c r="M4316" s="2">
        <f>MATCH(orders[[#This Row],[Product ID]],'BD product'!A:A,0)</f>
        <v>1556</v>
      </c>
      <c r="N4316" s="2" t="str" cm="1">
        <f t="array" ref="N4316">INDEX('BD product'!A:D,M4316,2)</f>
        <v>Office Supplies</v>
      </c>
    </row>
    <row r="4317" spans="1:14" x14ac:dyDescent="0.3">
      <c r="A4317" s="3" t="s">
        <v>6179</v>
      </c>
      <c r="B4317" s="4">
        <v>42180</v>
      </c>
      <c r="C4317" s="12" t="str">
        <f t="shared" si="67"/>
        <v>2015/06</v>
      </c>
      <c r="D4317" s="4">
        <v>42186</v>
      </c>
      <c r="E4317" s="3" t="s">
        <v>21</v>
      </c>
      <c r="F4317" s="3" t="s">
        <v>1941</v>
      </c>
      <c r="G4317" s="3" t="s">
        <v>2886</v>
      </c>
      <c r="H4317" s="5">
        <v>88752</v>
      </c>
      <c r="I4317" s="2">
        <v>3</v>
      </c>
      <c r="J4317" s="2">
        <v>2</v>
      </c>
      <c r="K4317" s="2">
        <v>2.7734999999999999</v>
      </c>
      <c r="L4317" s="18" t="str">
        <f>VLOOKUP(F4317,'BD customers'!$1:$1048576,2,FALSE)</f>
        <v>Alan Barnes</v>
      </c>
      <c r="M4317" s="2">
        <f>MATCH(orders[[#This Row],[Product ID]],'BD product'!A:A,0)</f>
        <v>807</v>
      </c>
      <c r="N4317" s="2" t="str" cm="1">
        <f t="array" ref="N4317">INDEX('BD product'!A:D,M4317,2)</f>
        <v>Office Supplies</v>
      </c>
    </row>
    <row r="4318" spans="1:14" x14ac:dyDescent="0.3">
      <c r="A4318" s="3" t="s">
        <v>6179</v>
      </c>
      <c r="B4318" s="4">
        <v>42180</v>
      </c>
      <c r="C4318" s="12" t="str">
        <f t="shared" si="67"/>
        <v>2015/06</v>
      </c>
      <c r="D4318" s="4">
        <v>42186</v>
      </c>
      <c r="E4318" s="3" t="s">
        <v>21</v>
      </c>
      <c r="F4318" s="3" t="s">
        <v>1941</v>
      </c>
      <c r="G4318" s="3" t="s">
        <v>2096</v>
      </c>
      <c r="H4318" s="5">
        <v>30423</v>
      </c>
      <c r="I4318" s="2">
        <v>3</v>
      </c>
      <c r="J4318" s="2">
        <v>0</v>
      </c>
      <c r="K4318" s="2">
        <v>9.1268999999999991</v>
      </c>
      <c r="L4318" s="18" t="str">
        <f>VLOOKUP(F4318,'BD customers'!$1:$1048576,2,FALSE)</f>
        <v>Alan Barnes</v>
      </c>
      <c r="M4318" s="2">
        <f>MATCH(orders[[#This Row],[Product ID]],'BD product'!A:A,0)</f>
        <v>539</v>
      </c>
      <c r="N4318" s="2" t="str" cm="1">
        <f t="array" ref="N4318">INDEX('BD product'!A:D,M4318,2)</f>
        <v>Office Supplies</v>
      </c>
    </row>
    <row r="4319" spans="1:14" x14ac:dyDescent="0.3">
      <c r="A4319" s="3" t="s">
        <v>6180</v>
      </c>
      <c r="B4319" s="4">
        <v>42211</v>
      </c>
      <c r="C4319" s="12" t="str">
        <f t="shared" si="67"/>
        <v>2015/07</v>
      </c>
      <c r="D4319" s="4">
        <v>42218</v>
      </c>
      <c r="E4319" s="3" t="s">
        <v>21</v>
      </c>
      <c r="F4319" s="3" t="s">
        <v>427</v>
      </c>
      <c r="G4319" s="3" t="s">
        <v>2156</v>
      </c>
      <c r="H4319" s="5">
        <v>16786</v>
      </c>
      <c r="I4319" s="2">
        <v>2</v>
      </c>
      <c r="J4319" s="2">
        <v>0</v>
      </c>
      <c r="K4319" s="2">
        <v>78.894199999999998</v>
      </c>
      <c r="L4319" s="18" t="str">
        <f>VLOOKUP(F4319,'BD customers'!$1:$1048576,2,FALSE)</f>
        <v>Helen Andreada</v>
      </c>
      <c r="M4319" s="2">
        <f>MATCH(orders[[#This Row],[Product ID]],'BD product'!A:A,0)</f>
        <v>558</v>
      </c>
      <c r="N4319" s="2" t="str" cm="1">
        <f t="array" ref="N4319">INDEX('BD product'!A:D,M4319,2)</f>
        <v>Office Supplies</v>
      </c>
    </row>
    <row r="4320" spans="1:14" x14ac:dyDescent="0.3">
      <c r="A4320" s="3" t="s">
        <v>6181</v>
      </c>
      <c r="B4320" s="4">
        <v>43076</v>
      </c>
      <c r="C4320" s="12" t="str">
        <f t="shared" si="67"/>
        <v>2017/12</v>
      </c>
      <c r="D4320" s="4">
        <v>43080</v>
      </c>
      <c r="E4320" s="3" t="s">
        <v>21</v>
      </c>
      <c r="F4320" s="3" t="s">
        <v>2101</v>
      </c>
      <c r="G4320" s="3" t="s">
        <v>6182</v>
      </c>
      <c r="H4320" s="5">
        <v>8238</v>
      </c>
      <c r="I4320" s="2">
        <v>6</v>
      </c>
      <c r="J4320" s="2">
        <v>0</v>
      </c>
      <c r="K4320" s="2">
        <v>25.537800000000001</v>
      </c>
      <c r="L4320" s="18" t="str">
        <f>VLOOKUP(F4320,'BD customers'!$1:$1048576,2,FALSE)</f>
        <v>Debra Catini</v>
      </c>
      <c r="M4320" s="2">
        <f>MATCH(orders[[#This Row],[Product ID]],'BD product'!A:A,0)</f>
        <v>1651</v>
      </c>
      <c r="N4320" s="2" t="str" cm="1">
        <f t="array" ref="N4320">INDEX('BD product'!A:D,M4320,2)</f>
        <v>Furniture</v>
      </c>
    </row>
    <row r="4321" spans="1:14" x14ac:dyDescent="0.3">
      <c r="A4321" s="3" t="s">
        <v>6184</v>
      </c>
      <c r="B4321" s="4">
        <v>42002</v>
      </c>
      <c r="C4321" s="12" t="str">
        <f t="shared" si="67"/>
        <v>2014/12</v>
      </c>
      <c r="D4321" s="4">
        <v>42007</v>
      </c>
      <c r="E4321" s="3" t="s">
        <v>11</v>
      </c>
      <c r="F4321" s="3" t="s">
        <v>3271</v>
      </c>
      <c r="G4321" s="3" t="s">
        <v>3723</v>
      </c>
      <c r="H4321" s="5">
        <v>23976</v>
      </c>
      <c r="I4321" s="2">
        <v>3</v>
      </c>
      <c r="J4321" s="2">
        <v>2</v>
      </c>
      <c r="K4321" s="2">
        <v>-5.6943000000000001</v>
      </c>
      <c r="L4321" s="18" t="str">
        <f>VLOOKUP(F4321,'BD customers'!$1:$1048576,2,FALSE)</f>
        <v>Shui Tom</v>
      </c>
      <c r="M4321" s="2">
        <f>MATCH(orders[[#This Row],[Product ID]],'BD product'!A:A,0)</f>
        <v>1138</v>
      </c>
      <c r="N4321" s="2" t="str" cm="1">
        <f t="array" ref="N4321">INDEX('BD product'!A:D,M4321,2)</f>
        <v>Technology</v>
      </c>
    </row>
    <row r="4322" spans="1:14" x14ac:dyDescent="0.3">
      <c r="A4322" s="3" t="s">
        <v>6184</v>
      </c>
      <c r="B4322" s="4">
        <v>42002</v>
      </c>
      <c r="C4322" s="12" t="str">
        <f t="shared" si="67"/>
        <v>2014/12</v>
      </c>
      <c r="D4322" s="4">
        <v>42007</v>
      </c>
      <c r="E4322" s="3" t="s">
        <v>11</v>
      </c>
      <c r="F4322" s="3" t="s">
        <v>3271</v>
      </c>
      <c r="G4322" s="3" t="s">
        <v>4305</v>
      </c>
      <c r="H4322" s="5">
        <v>3329</v>
      </c>
      <c r="I4322" s="2">
        <v>1</v>
      </c>
      <c r="J4322" s="2">
        <v>0</v>
      </c>
      <c r="K4322" s="2">
        <v>7.9896000000000003</v>
      </c>
      <c r="L4322" s="18" t="str">
        <f>VLOOKUP(F4322,'BD customers'!$1:$1048576,2,FALSE)</f>
        <v>Shui Tom</v>
      </c>
      <c r="M4322" s="2">
        <f>MATCH(orders[[#This Row],[Product ID]],'BD product'!A:A,0)</f>
        <v>1293</v>
      </c>
      <c r="N4322" s="2" t="str" cm="1">
        <f t="array" ref="N4322">INDEX('BD product'!A:D,M4322,2)</f>
        <v>Office Supplies</v>
      </c>
    </row>
    <row r="4323" spans="1:14" x14ac:dyDescent="0.3">
      <c r="A4323" s="3" t="s">
        <v>6185</v>
      </c>
      <c r="B4323" s="4">
        <v>42049</v>
      </c>
      <c r="C4323" s="12" t="str">
        <f t="shared" si="67"/>
        <v>2015/02</v>
      </c>
      <c r="D4323" s="4">
        <v>42054</v>
      </c>
      <c r="E4323" s="3" t="s">
        <v>21</v>
      </c>
      <c r="F4323" s="3" t="s">
        <v>459</v>
      </c>
      <c r="G4323" s="3" t="s">
        <v>1791</v>
      </c>
      <c r="H4323" s="5">
        <v>14952</v>
      </c>
      <c r="I4323" s="2">
        <v>2</v>
      </c>
      <c r="J4323" s="2">
        <v>7</v>
      </c>
      <c r="K4323" s="2">
        <v>-11.961600000000001</v>
      </c>
      <c r="L4323" s="18" t="str">
        <f>VLOOKUP(F4323,'BD customers'!$1:$1048576,2,FALSE)</f>
        <v>Karl Braun</v>
      </c>
      <c r="M4323" s="2">
        <f>MATCH(orders[[#This Row],[Product ID]],'BD product'!A:A,0)</f>
        <v>446</v>
      </c>
      <c r="N4323" s="2" t="str" cm="1">
        <f t="array" ref="N4323">INDEX('BD product'!A:D,M4323,2)</f>
        <v>Office Supplies</v>
      </c>
    </row>
    <row r="4324" spans="1:14" x14ac:dyDescent="0.3">
      <c r="A4324" s="3" t="s">
        <v>6185</v>
      </c>
      <c r="B4324" s="4">
        <v>42049</v>
      </c>
      <c r="C4324" s="12" t="str">
        <f t="shared" si="67"/>
        <v>2015/02</v>
      </c>
      <c r="D4324" s="4">
        <v>42054</v>
      </c>
      <c r="E4324" s="3" t="s">
        <v>21</v>
      </c>
      <c r="F4324" s="3" t="s">
        <v>459</v>
      </c>
      <c r="G4324" s="3" t="s">
        <v>4747</v>
      </c>
      <c r="H4324" s="5">
        <v>323982</v>
      </c>
      <c r="I4324" s="2">
        <v>3</v>
      </c>
      <c r="J4324" s="2">
        <v>4</v>
      </c>
      <c r="K4324" s="2">
        <v>-80.995500000000007</v>
      </c>
      <c r="L4324" s="18" t="str">
        <f>VLOOKUP(F4324,'BD customers'!$1:$1048576,2,FALSE)</f>
        <v>Karl Braun</v>
      </c>
      <c r="M4324" s="2">
        <f>MATCH(orders[[#This Row],[Product ID]],'BD product'!A:A,0)</f>
        <v>1402</v>
      </c>
      <c r="N4324" s="2" t="str" cm="1">
        <f t="array" ref="N4324">INDEX('BD product'!A:D,M4324,2)</f>
        <v>Technology</v>
      </c>
    </row>
    <row r="4325" spans="1:14" x14ac:dyDescent="0.3">
      <c r="A4325" s="3" t="s">
        <v>6185</v>
      </c>
      <c r="B4325" s="4">
        <v>42049</v>
      </c>
      <c r="C4325" s="12" t="str">
        <f t="shared" si="67"/>
        <v>2015/02</v>
      </c>
      <c r="D4325" s="4">
        <v>42054</v>
      </c>
      <c r="E4325" s="3" t="s">
        <v>21</v>
      </c>
      <c r="F4325" s="3" t="s">
        <v>459</v>
      </c>
      <c r="G4325" s="3" t="s">
        <v>1350</v>
      </c>
      <c r="H4325" s="5">
        <v>2286</v>
      </c>
      <c r="I4325" s="2">
        <v>2</v>
      </c>
      <c r="J4325" s="2">
        <v>7</v>
      </c>
      <c r="K4325" s="2">
        <v>-1.6763999999999999</v>
      </c>
      <c r="L4325" s="18" t="str">
        <f>VLOOKUP(F4325,'BD customers'!$1:$1048576,2,FALSE)</f>
        <v>Karl Braun</v>
      </c>
      <c r="M4325" s="2">
        <f>MATCH(orders[[#This Row],[Product ID]],'BD product'!A:A,0)</f>
        <v>317</v>
      </c>
      <c r="N4325" s="2" t="str" cm="1">
        <f t="array" ref="N4325">INDEX('BD product'!A:D,M4325,2)</f>
        <v>Office Supplies</v>
      </c>
    </row>
    <row r="4326" spans="1:14" x14ac:dyDescent="0.3">
      <c r="A4326" s="3" t="s">
        <v>6185</v>
      </c>
      <c r="B4326" s="4">
        <v>42049</v>
      </c>
      <c r="C4326" s="12" t="str">
        <f t="shared" si="67"/>
        <v>2015/02</v>
      </c>
      <c r="D4326" s="4">
        <v>42054</v>
      </c>
      <c r="E4326" s="3" t="s">
        <v>21</v>
      </c>
      <c r="F4326" s="3" t="s">
        <v>459</v>
      </c>
      <c r="G4326" s="3" t="s">
        <v>3074</v>
      </c>
      <c r="H4326" s="5">
        <v>14352</v>
      </c>
      <c r="I4326" s="2">
        <v>3</v>
      </c>
      <c r="J4326" s="2">
        <v>2</v>
      </c>
      <c r="K4326" s="2">
        <v>8.9700000000000002E-2</v>
      </c>
      <c r="L4326" s="18" t="str">
        <f>VLOOKUP(F4326,'BD customers'!$1:$1048576,2,FALSE)</f>
        <v>Karl Braun</v>
      </c>
      <c r="M4326" s="2">
        <f>MATCH(orders[[#This Row],[Product ID]],'BD product'!A:A,0)</f>
        <v>881</v>
      </c>
      <c r="N4326" s="2" t="str" cm="1">
        <f t="array" ref="N4326">INDEX('BD product'!A:D,M4326,2)</f>
        <v>Office Supplies</v>
      </c>
    </row>
    <row r="4327" spans="1:14" x14ac:dyDescent="0.3">
      <c r="A4327" s="3" t="s">
        <v>6185</v>
      </c>
      <c r="B4327" s="4">
        <v>42049</v>
      </c>
      <c r="C4327" s="12" t="str">
        <f t="shared" si="67"/>
        <v>2015/02</v>
      </c>
      <c r="D4327" s="4">
        <v>42054</v>
      </c>
      <c r="E4327" s="3" t="s">
        <v>21</v>
      </c>
      <c r="F4327" s="3" t="s">
        <v>459</v>
      </c>
      <c r="G4327" s="3" t="s">
        <v>3518</v>
      </c>
      <c r="H4327" s="5">
        <v>71976</v>
      </c>
      <c r="I4327" s="2">
        <v>3</v>
      </c>
      <c r="J4327" s="2">
        <v>2</v>
      </c>
      <c r="K4327" s="2">
        <v>0.89970000000000006</v>
      </c>
      <c r="L4327" s="18" t="str">
        <f>VLOOKUP(F4327,'BD customers'!$1:$1048576,2,FALSE)</f>
        <v>Karl Braun</v>
      </c>
      <c r="M4327" s="2">
        <f>MATCH(orders[[#This Row],[Product ID]],'BD product'!A:A,0)</f>
        <v>1050</v>
      </c>
      <c r="N4327" s="2" t="str" cm="1">
        <f t="array" ref="N4327">INDEX('BD product'!A:D,M4327,2)</f>
        <v>Technology</v>
      </c>
    </row>
    <row r="4328" spans="1:14" x14ac:dyDescent="0.3">
      <c r="A4328" s="3" t="s">
        <v>6186</v>
      </c>
      <c r="B4328" s="4">
        <v>42394</v>
      </c>
      <c r="C4328" s="12" t="str">
        <f t="shared" si="67"/>
        <v>2016/01</v>
      </c>
      <c r="D4328" s="4">
        <v>42396</v>
      </c>
      <c r="E4328" s="3" t="s">
        <v>64</v>
      </c>
      <c r="F4328" s="3" t="s">
        <v>332</v>
      </c>
      <c r="G4328" s="3" t="s">
        <v>4420</v>
      </c>
      <c r="H4328" s="5">
        <v>921</v>
      </c>
      <c r="I4328" s="2">
        <v>3</v>
      </c>
      <c r="J4328" s="2">
        <v>0</v>
      </c>
      <c r="K4328" s="2">
        <v>2.3025000000000002</v>
      </c>
      <c r="L4328" s="18" t="str">
        <f>VLOOKUP(F4328,'BD customers'!$1:$1048576,2,FALSE)</f>
        <v>Todd Boyes</v>
      </c>
      <c r="M4328" s="2">
        <f>MATCH(orders[[#This Row],[Product ID]],'BD product'!A:A,0)</f>
        <v>1322</v>
      </c>
      <c r="N4328" s="2" t="str" cm="1">
        <f t="array" ref="N4328">INDEX('BD product'!A:D,M4328,2)</f>
        <v>Office Supplies</v>
      </c>
    </row>
    <row r="4329" spans="1:14" x14ac:dyDescent="0.3">
      <c r="A4329" s="3" t="s">
        <v>6186</v>
      </c>
      <c r="B4329" s="4">
        <v>42394</v>
      </c>
      <c r="C4329" s="12" t="str">
        <f t="shared" si="67"/>
        <v>2016/01</v>
      </c>
      <c r="D4329" s="4">
        <v>42396</v>
      </c>
      <c r="E4329" s="3" t="s">
        <v>64</v>
      </c>
      <c r="F4329" s="3" t="s">
        <v>332</v>
      </c>
      <c r="G4329" s="3" t="s">
        <v>5582</v>
      </c>
      <c r="H4329" s="5">
        <v>180</v>
      </c>
      <c r="I4329" s="2">
        <v>5</v>
      </c>
      <c r="J4329" s="2">
        <v>0</v>
      </c>
      <c r="K4329" s="2">
        <v>8.2799999999999999E-2</v>
      </c>
      <c r="L4329" s="18" t="str">
        <f>VLOOKUP(F4329,'BD customers'!$1:$1048576,2,FALSE)</f>
        <v>Todd Boyes</v>
      </c>
      <c r="M4329" s="2">
        <f>MATCH(orders[[#This Row],[Product ID]],'BD product'!A:A,0)</f>
        <v>1554</v>
      </c>
      <c r="N4329" s="2" t="str" cm="1">
        <f t="array" ref="N4329">INDEX('BD product'!A:D,M4329,2)</f>
        <v>Office Supplies</v>
      </c>
    </row>
    <row r="4330" spans="1:14" x14ac:dyDescent="0.3">
      <c r="A4330" s="3" t="s">
        <v>6187</v>
      </c>
      <c r="B4330" s="4">
        <v>42826</v>
      </c>
      <c r="C4330" s="12" t="str">
        <f t="shared" si="67"/>
        <v>2017/04</v>
      </c>
      <c r="D4330" s="4">
        <v>42832</v>
      </c>
      <c r="E4330" s="3" t="s">
        <v>21</v>
      </c>
      <c r="F4330" s="3" t="s">
        <v>3814</v>
      </c>
      <c r="G4330" s="3" t="s">
        <v>4996</v>
      </c>
      <c r="H4330" s="5">
        <v>4293</v>
      </c>
      <c r="I4330" s="2">
        <v>9</v>
      </c>
      <c r="J4330" s="2">
        <v>0</v>
      </c>
      <c r="K4330" s="2">
        <v>19.3185</v>
      </c>
      <c r="L4330" s="18" t="str">
        <f>VLOOKUP(F4330,'BD customers'!$1:$1048576,2,FALSE)</f>
        <v>John Castell</v>
      </c>
      <c r="M4330" s="2">
        <f>MATCH(orders[[#This Row],[Product ID]],'BD product'!A:A,0)</f>
        <v>1448</v>
      </c>
      <c r="N4330" s="2" t="str" cm="1">
        <f t="array" ref="N4330">INDEX('BD product'!A:D,M4330,2)</f>
        <v>Office Supplies</v>
      </c>
    </row>
    <row r="4331" spans="1:14" x14ac:dyDescent="0.3">
      <c r="A4331" s="3" t="s">
        <v>6188</v>
      </c>
      <c r="B4331" s="4">
        <v>43011</v>
      </c>
      <c r="C4331" s="12" t="str">
        <f t="shared" si="67"/>
        <v>2017/10</v>
      </c>
      <c r="D4331" s="4">
        <v>43017</v>
      </c>
      <c r="E4331" s="3" t="s">
        <v>21</v>
      </c>
      <c r="F4331" s="3" t="s">
        <v>1287</v>
      </c>
      <c r="G4331" s="3" t="s">
        <v>6189</v>
      </c>
      <c r="H4331" s="5">
        <v>15552</v>
      </c>
      <c r="I4331" s="2">
        <v>3</v>
      </c>
      <c r="J4331" s="2">
        <v>2</v>
      </c>
      <c r="K4331" s="2">
        <v>5.4432</v>
      </c>
      <c r="L4331" s="18" t="str">
        <f>VLOOKUP(F4331,'BD customers'!$1:$1048576,2,FALSE)</f>
        <v>Patrick O'Brill</v>
      </c>
      <c r="M4331" s="2">
        <f>MATCH(orders[[#This Row],[Product ID]],'BD product'!A:A,0)</f>
        <v>1652</v>
      </c>
      <c r="N4331" s="2" t="str" cm="1">
        <f t="array" ref="N4331">INDEX('BD product'!A:D,M4331,2)</f>
        <v>Office Supplies</v>
      </c>
    </row>
    <row r="4332" spans="1:14" x14ac:dyDescent="0.3">
      <c r="A4332" s="3" t="s">
        <v>6188</v>
      </c>
      <c r="B4332" s="4">
        <v>43011</v>
      </c>
      <c r="C4332" s="12" t="str">
        <f t="shared" si="67"/>
        <v>2017/10</v>
      </c>
      <c r="D4332" s="4">
        <v>43017</v>
      </c>
      <c r="E4332" s="3" t="s">
        <v>21</v>
      </c>
      <c r="F4332" s="3" t="s">
        <v>1287</v>
      </c>
      <c r="G4332" s="3" t="s">
        <v>2181</v>
      </c>
      <c r="H4332" s="5">
        <v>1792</v>
      </c>
      <c r="I4332" s="2">
        <v>5</v>
      </c>
      <c r="J4332" s="2">
        <v>2</v>
      </c>
      <c r="K4332" s="2">
        <v>1.12E-2</v>
      </c>
      <c r="L4332" s="18" t="str">
        <f>VLOOKUP(F4332,'BD customers'!$1:$1048576,2,FALSE)</f>
        <v>Patrick O'Brill</v>
      </c>
      <c r="M4332" s="2">
        <f>MATCH(orders[[#This Row],[Product ID]],'BD product'!A:A,0)</f>
        <v>568</v>
      </c>
      <c r="N4332" s="2" t="str" cm="1">
        <f t="array" ref="N4332">INDEX('BD product'!A:D,M4332,2)</f>
        <v>Office Supplies</v>
      </c>
    </row>
    <row r="4333" spans="1:14" x14ac:dyDescent="0.3">
      <c r="A4333" s="3" t="s">
        <v>6191</v>
      </c>
      <c r="B4333" s="4">
        <v>42979</v>
      </c>
      <c r="C4333" s="12" t="str">
        <f t="shared" si="67"/>
        <v>2017/09</v>
      </c>
      <c r="D4333" s="4">
        <v>42984</v>
      </c>
      <c r="E4333" s="3" t="s">
        <v>21</v>
      </c>
      <c r="F4333" s="3" t="s">
        <v>1101</v>
      </c>
      <c r="G4333" s="3" t="s">
        <v>435</v>
      </c>
      <c r="H4333" s="5">
        <v>1999</v>
      </c>
      <c r="I4333" s="2">
        <v>1</v>
      </c>
      <c r="J4333" s="2">
        <v>0</v>
      </c>
      <c r="K4333" s="2">
        <v>6.7965999999999998</v>
      </c>
      <c r="L4333" s="18" t="str">
        <f>VLOOKUP(F4333,'BD customers'!$1:$1048576,2,FALSE)</f>
        <v>Sung Shariari</v>
      </c>
      <c r="M4333" s="2">
        <f>MATCH(orders[[#This Row],[Product ID]],'BD product'!A:A,0)</f>
        <v>86</v>
      </c>
      <c r="N4333" s="2" t="str" cm="1">
        <f t="array" ref="N4333">INDEX('BD product'!A:D,M4333,2)</f>
        <v>Technology</v>
      </c>
    </row>
    <row r="4334" spans="1:14" x14ac:dyDescent="0.3">
      <c r="A4334" s="3" t="s">
        <v>6191</v>
      </c>
      <c r="B4334" s="4">
        <v>42979</v>
      </c>
      <c r="C4334" s="12" t="str">
        <f t="shared" si="67"/>
        <v>2017/09</v>
      </c>
      <c r="D4334" s="4">
        <v>42984</v>
      </c>
      <c r="E4334" s="3" t="s">
        <v>21</v>
      </c>
      <c r="F4334" s="3" t="s">
        <v>1101</v>
      </c>
      <c r="G4334" s="3" t="s">
        <v>5556</v>
      </c>
      <c r="H4334" s="5">
        <v>2292</v>
      </c>
      <c r="I4334" s="2">
        <v>5</v>
      </c>
      <c r="J4334" s="2">
        <v>2</v>
      </c>
      <c r="K4334" s="2">
        <v>0.80220000000000002</v>
      </c>
      <c r="L4334" s="18" t="str">
        <f>VLOOKUP(F4334,'BD customers'!$1:$1048576,2,FALSE)</f>
        <v>Sung Shariari</v>
      </c>
      <c r="M4334" s="2">
        <f>MATCH(orders[[#This Row],[Product ID]],'BD product'!A:A,0)</f>
        <v>1549</v>
      </c>
      <c r="N4334" s="2" t="str" cm="1">
        <f t="array" ref="N4334">INDEX('BD product'!A:D,M4334,2)</f>
        <v>Office Supplies</v>
      </c>
    </row>
    <row r="4335" spans="1:14" x14ac:dyDescent="0.3">
      <c r="A4335" s="3" t="s">
        <v>6192</v>
      </c>
      <c r="B4335" s="4">
        <v>42359</v>
      </c>
      <c r="C4335" s="12" t="str">
        <f t="shared" si="67"/>
        <v>2015/12</v>
      </c>
      <c r="D4335" s="4">
        <v>42365</v>
      </c>
      <c r="E4335" s="3" t="s">
        <v>21</v>
      </c>
      <c r="F4335" s="3" t="s">
        <v>6193</v>
      </c>
      <c r="G4335" s="3" t="s">
        <v>6194</v>
      </c>
      <c r="H4335" s="5">
        <v>5088</v>
      </c>
      <c r="I4335" s="2">
        <v>6</v>
      </c>
      <c r="J4335" s="2">
        <v>2</v>
      </c>
      <c r="K4335" s="2">
        <v>1.4628000000000001</v>
      </c>
      <c r="L4335" s="18" t="str">
        <f>VLOOKUP(F4335,'BD customers'!$1:$1048576,2,FALSE)</f>
        <v>Roger Demir</v>
      </c>
      <c r="M4335" s="2">
        <f>MATCH(orders[[#This Row],[Product ID]],'BD product'!A:A,0)</f>
        <v>1653</v>
      </c>
      <c r="N4335" s="2" t="str" cm="1">
        <f t="array" ref="N4335">INDEX('BD product'!A:D,M4335,2)</f>
        <v>Technology</v>
      </c>
    </row>
    <row r="4336" spans="1:14" x14ac:dyDescent="0.3">
      <c r="A4336" s="3" t="s">
        <v>6192</v>
      </c>
      <c r="B4336" s="4">
        <v>42359</v>
      </c>
      <c r="C4336" s="12" t="str">
        <f t="shared" si="67"/>
        <v>2015/12</v>
      </c>
      <c r="D4336" s="4">
        <v>42365</v>
      </c>
      <c r="E4336" s="3" t="s">
        <v>21</v>
      </c>
      <c r="F4336" s="3" t="s">
        <v>6193</v>
      </c>
      <c r="G4336" s="3" t="s">
        <v>2956</v>
      </c>
      <c r="H4336" s="5">
        <v>27312</v>
      </c>
      <c r="I4336" s="2">
        <v>2</v>
      </c>
      <c r="J4336" s="2">
        <v>2</v>
      </c>
      <c r="K4336" s="2">
        <v>9.2178000000000004</v>
      </c>
      <c r="L4336" s="18" t="str">
        <f>VLOOKUP(F4336,'BD customers'!$1:$1048576,2,FALSE)</f>
        <v>Roger Demir</v>
      </c>
      <c r="M4336" s="2">
        <f>MATCH(orders[[#This Row],[Product ID]],'BD product'!A:A,0)</f>
        <v>832</v>
      </c>
      <c r="N4336" s="2" t="str" cm="1">
        <f t="array" ref="N4336">INDEX('BD product'!A:D,M4336,2)</f>
        <v>Office Supplies</v>
      </c>
    </row>
    <row r="4337" spans="1:14" x14ac:dyDescent="0.3">
      <c r="A4337" s="3" t="s">
        <v>6196</v>
      </c>
      <c r="B4337" s="4">
        <v>42358</v>
      </c>
      <c r="C4337" s="12" t="str">
        <f t="shared" si="67"/>
        <v>2015/12</v>
      </c>
      <c r="D4337" s="4">
        <v>42362</v>
      </c>
      <c r="E4337" s="3" t="s">
        <v>21</v>
      </c>
      <c r="F4337" s="3" t="s">
        <v>500</v>
      </c>
      <c r="G4337" s="3" t="s">
        <v>6197</v>
      </c>
      <c r="H4337" s="5">
        <v>792</v>
      </c>
      <c r="I4337" s="2">
        <v>1</v>
      </c>
      <c r="J4337" s="2">
        <v>2</v>
      </c>
      <c r="K4337" s="2">
        <v>0.2772</v>
      </c>
      <c r="L4337" s="18" t="str">
        <f>VLOOKUP(F4337,'BD customers'!$1:$1048576,2,FALSE)</f>
        <v>Gary Zandusky</v>
      </c>
      <c r="M4337" s="2">
        <f>MATCH(orders[[#This Row],[Product ID]],'BD product'!A:A,0)</f>
        <v>1654</v>
      </c>
      <c r="N4337" s="2" t="str" cm="1">
        <f t="array" ref="N4337">INDEX('BD product'!A:D,M4337,2)</f>
        <v>Office Supplies</v>
      </c>
    </row>
    <row r="4338" spans="1:14" x14ac:dyDescent="0.3">
      <c r="A4338" s="3" t="s">
        <v>6196</v>
      </c>
      <c r="B4338" s="4">
        <v>42358</v>
      </c>
      <c r="C4338" s="12" t="str">
        <f t="shared" si="67"/>
        <v>2015/12</v>
      </c>
      <c r="D4338" s="4">
        <v>42362</v>
      </c>
      <c r="E4338" s="3" t="s">
        <v>21</v>
      </c>
      <c r="F4338" s="3" t="s">
        <v>500</v>
      </c>
      <c r="G4338" s="3" t="s">
        <v>3652</v>
      </c>
      <c r="H4338" s="5">
        <v>14368</v>
      </c>
      <c r="I4338" s="2">
        <v>2</v>
      </c>
      <c r="J4338" s="2">
        <v>2</v>
      </c>
      <c r="K4338" s="2">
        <v>3.9512</v>
      </c>
      <c r="L4338" s="18" t="str">
        <f>VLOOKUP(F4338,'BD customers'!$1:$1048576,2,FALSE)</f>
        <v>Gary Zandusky</v>
      </c>
      <c r="M4338" s="2">
        <f>MATCH(orders[[#This Row],[Product ID]],'BD product'!A:A,0)</f>
        <v>1106</v>
      </c>
      <c r="N4338" s="2" t="str" cm="1">
        <f t="array" ref="N4338">INDEX('BD product'!A:D,M4338,2)</f>
        <v>Furniture</v>
      </c>
    </row>
    <row r="4339" spans="1:14" x14ac:dyDescent="0.3">
      <c r="A4339" s="3" t="s">
        <v>6199</v>
      </c>
      <c r="B4339" s="4">
        <v>42335</v>
      </c>
      <c r="C4339" s="12" t="str">
        <f t="shared" si="67"/>
        <v>2015/11</v>
      </c>
      <c r="D4339" s="4">
        <v>42339</v>
      </c>
      <c r="E4339" s="3" t="s">
        <v>21</v>
      </c>
      <c r="F4339" s="3" t="s">
        <v>197</v>
      </c>
      <c r="G4339" s="3" t="s">
        <v>1497</v>
      </c>
      <c r="H4339" s="5">
        <v>10797</v>
      </c>
      <c r="I4339" s="2">
        <v>3</v>
      </c>
      <c r="J4339" s="2">
        <v>0</v>
      </c>
      <c r="K4339" s="2">
        <v>22.6737</v>
      </c>
      <c r="L4339" s="18" t="str">
        <f>VLOOKUP(F4339,'BD customers'!$1:$1048576,2,FALSE)</f>
        <v>Steve Nguyen</v>
      </c>
      <c r="M4339" s="2">
        <f>MATCH(orders[[#This Row],[Product ID]],'BD product'!A:A,0)</f>
        <v>359</v>
      </c>
      <c r="N4339" s="2" t="str" cm="1">
        <f t="array" ref="N4339">INDEX('BD product'!A:D,M4339,2)</f>
        <v>Technology</v>
      </c>
    </row>
    <row r="4340" spans="1:14" x14ac:dyDescent="0.3">
      <c r="A4340" s="3" t="s">
        <v>6199</v>
      </c>
      <c r="B4340" s="4">
        <v>42335</v>
      </c>
      <c r="C4340" s="12" t="str">
        <f t="shared" si="67"/>
        <v>2015/11</v>
      </c>
      <c r="D4340" s="4">
        <v>42339</v>
      </c>
      <c r="E4340" s="3" t="s">
        <v>21</v>
      </c>
      <c r="F4340" s="3" t="s">
        <v>197</v>
      </c>
      <c r="G4340" s="3" t="s">
        <v>357</v>
      </c>
      <c r="H4340" s="5">
        <v>11382</v>
      </c>
      <c r="I4340" s="2">
        <v>3</v>
      </c>
      <c r="J4340" s="2">
        <v>0</v>
      </c>
      <c r="K4340" s="2">
        <v>53.495399999999997</v>
      </c>
      <c r="L4340" s="18" t="str">
        <f>VLOOKUP(F4340,'BD customers'!$1:$1048576,2,FALSE)</f>
        <v>Steve Nguyen</v>
      </c>
      <c r="M4340" s="2">
        <f>MATCH(orders[[#This Row],[Product ID]],'BD product'!A:A,0)</f>
        <v>69</v>
      </c>
      <c r="N4340" s="2" t="str" cm="1">
        <f t="array" ref="N4340">INDEX('BD product'!A:D,M4340,2)</f>
        <v>Office Supplies</v>
      </c>
    </row>
    <row r="4341" spans="1:14" x14ac:dyDescent="0.3">
      <c r="A4341" s="3" t="s">
        <v>6200</v>
      </c>
      <c r="B4341" s="4">
        <v>42974</v>
      </c>
      <c r="C4341" s="12" t="str">
        <f t="shared" si="67"/>
        <v>2017/08</v>
      </c>
      <c r="D4341" s="4">
        <v>42979</v>
      </c>
      <c r="E4341" s="3" t="s">
        <v>21</v>
      </c>
      <c r="F4341" s="3" t="s">
        <v>5934</v>
      </c>
      <c r="G4341" s="3" t="s">
        <v>3330</v>
      </c>
      <c r="H4341" s="5">
        <v>5184</v>
      </c>
      <c r="I4341" s="2">
        <v>1</v>
      </c>
      <c r="J4341" s="2">
        <v>2</v>
      </c>
      <c r="K4341" s="2">
        <v>1.8144</v>
      </c>
      <c r="L4341" s="18" t="str">
        <f>VLOOKUP(F4341,'BD customers'!$1:$1048576,2,FALSE)</f>
        <v>Dana Kaydos</v>
      </c>
      <c r="M4341" s="2">
        <f>MATCH(orders[[#This Row],[Product ID]],'BD product'!A:A,0)</f>
        <v>976</v>
      </c>
      <c r="N4341" s="2" t="str" cm="1">
        <f t="array" ref="N4341">INDEX('BD product'!A:D,M4341,2)</f>
        <v>Office Supplies</v>
      </c>
    </row>
    <row r="4342" spans="1:14" x14ac:dyDescent="0.3">
      <c r="A4342" s="3" t="s">
        <v>6201</v>
      </c>
      <c r="B4342" s="4">
        <v>41720</v>
      </c>
      <c r="C4342" s="12" t="str">
        <f t="shared" si="67"/>
        <v>2014/03</v>
      </c>
      <c r="D4342" s="4">
        <v>41720</v>
      </c>
      <c r="E4342" s="3" t="s">
        <v>41</v>
      </c>
      <c r="F4342" s="3" t="s">
        <v>5721</v>
      </c>
      <c r="G4342" s="3" t="s">
        <v>1504</v>
      </c>
      <c r="H4342" s="5">
        <v>1628</v>
      </c>
      <c r="I4342" s="2">
        <v>2</v>
      </c>
      <c r="J4342" s="2">
        <v>0</v>
      </c>
      <c r="K4342" s="2">
        <v>0.6512</v>
      </c>
      <c r="L4342" s="18" t="str">
        <f>VLOOKUP(F4342,'BD customers'!$1:$1048576,2,FALSE)</f>
        <v>Vivian Mathis</v>
      </c>
      <c r="M4342" s="2">
        <f>MATCH(orders[[#This Row],[Product ID]],'BD product'!A:A,0)</f>
        <v>361</v>
      </c>
      <c r="N4342" s="2" t="str" cm="1">
        <f t="array" ref="N4342">INDEX('BD product'!A:D,M4342,2)</f>
        <v>Office Supplies</v>
      </c>
    </row>
    <row r="4343" spans="1:14" x14ac:dyDescent="0.3">
      <c r="A4343" s="3" t="s">
        <v>6202</v>
      </c>
      <c r="B4343" s="4">
        <v>43086</v>
      </c>
      <c r="C4343" s="12" t="str">
        <f t="shared" si="67"/>
        <v>2017/12</v>
      </c>
      <c r="D4343" s="4">
        <v>43090</v>
      </c>
      <c r="E4343" s="3" t="s">
        <v>21</v>
      </c>
      <c r="F4343" s="3" t="s">
        <v>5084</v>
      </c>
      <c r="G4343" s="3" t="s">
        <v>1081</v>
      </c>
      <c r="H4343" s="5">
        <v>54438</v>
      </c>
      <c r="I4343" s="2">
        <v>3</v>
      </c>
      <c r="J4343" s="2">
        <v>0</v>
      </c>
      <c r="K4343" s="2">
        <v>157.87020000000001</v>
      </c>
      <c r="L4343" s="18" t="str">
        <f>VLOOKUP(F4343,'BD customers'!$1:$1048576,2,FALSE)</f>
        <v>Giulietta Baptist</v>
      </c>
      <c r="M4343" s="2">
        <f>MATCH(orders[[#This Row],[Product ID]],'BD product'!A:A,0)</f>
        <v>247</v>
      </c>
      <c r="N4343" s="2" t="str" cm="1">
        <f t="array" ref="N4343">INDEX('BD product'!A:D,M4343,2)</f>
        <v>Office Supplies</v>
      </c>
    </row>
    <row r="4344" spans="1:14" x14ac:dyDescent="0.3">
      <c r="A4344" s="3" t="s">
        <v>6203</v>
      </c>
      <c r="B4344" s="4">
        <v>42813</v>
      </c>
      <c r="C4344" s="12" t="str">
        <f t="shared" si="67"/>
        <v>2017/03</v>
      </c>
      <c r="D4344" s="4">
        <v>42816</v>
      </c>
      <c r="E4344" s="3" t="s">
        <v>64</v>
      </c>
      <c r="F4344" s="3" t="s">
        <v>1864</v>
      </c>
      <c r="G4344" s="3" t="s">
        <v>3199</v>
      </c>
      <c r="H4344" s="5">
        <v>19824</v>
      </c>
      <c r="I4344" s="2">
        <v>6</v>
      </c>
      <c r="J4344" s="2">
        <v>2</v>
      </c>
      <c r="K4344" s="2">
        <v>6.6905999999999999</v>
      </c>
      <c r="L4344" s="18" t="str">
        <f>VLOOKUP(F4344,'BD customers'!$1:$1048576,2,FALSE)</f>
        <v>Natalie DeCherney</v>
      </c>
      <c r="M4344" s="2">
        <f>MATCH(orders[[#This Row],[Product ID]],'BD product'!A:A,0)</f>
        <v>927</v>
      </c>
      <c r="N4344" s="2" t="str" cm="1">
        <f t="array" ref="N4344">INDEX('BD product'!A:D,M4344,2)</f>
        <v>Office Supplies</v>
      </c>
    </row>
    <row r="4345" spans="1:14" x14ac:dyDescent="0.3">
      <c r="A4345" s="3" t="s">
        <v>6203</v>
      </c>
      <c r="B4345" s="4">
        <v>42813</v>
      </c>
      <c r="C4345" s="12" t="str">
        <f t="shared" si="67"/>
        <v>2017/03</v>
      </c>
      <c r="D4345" s="4">
        <v>42816</v>
      </c>
      <c r="E4345" s="3" t="s">
        <v>64</v>
      </c>
      <c r="F4345" s="3" t="s">
        <v>1864</v>
      </c>
      <c r="G4345" s="3" t="s">
        <v>3584</v>
      </c>
      <c r="H4345" s="5">
        <v>657504</v>
      </c>
      <c r="I4345" s="2">
        <v>6</v>
      </c>
      <c r="J4345" s="2">
        <v>2</v>
      </c>
      <c r="K4345" s="2">
        <v>-131.5008</v>
      </c>
      <c r="L4345" s="18" t="str">
        <f>VLOOKUP(F4345,'BD customers'!$1:$1048576,2,FALSE)</f>
        <v>Natalie DeCherney</v>
      </c>
      <c r="M4345" s="2">
        <f>MATCH(orders[[#This Row],[Product ID]],'BD product'!A:A,0)</f>
        <v>1077</v>
      </c>
      <c r="N4345" s="2" t="str" cm="1">
        <f t="array" ref="N4345">INDEX('BD product'!A:D,M4345,2)</f>
        <v>Technology</v>
      </c>
    </row>
    <row r="4346" spans="1:14" x14ac:dyDescent="0.3">
      <c r="A4346" s="3" t="s">
        <v>6203</v>
      </c>
      <c r="B4346" s="4">
        <v>42813</v>
      </c>
      <c r="C4346" s="12" t="str">
        <f t="shared" si="67"/>
        <v>2017/03</v>
      </c>
      <c r="D4346" s="4">
        <v>42816</v>
      </c>
      <c r="E4346" s="3" t="s">
        <v>64</v>
      </c>
      <c r="F4346" s="3" t="s">
        <v>1864</v>
      </c>
      <c r="G4346" s="3" t="s">
        <v>507</v>
      </c>
      <c r="H4346" s="5">
        <v>9954</v>
      </c>
      <c r="I4346" s="2">
        <v>2</v>
      </c>
      <c r="J4346" s="2">
        <v>0</v>
      </c>
      <c r="K4346" s="2">
        <v>10.949400000000001</v>
      </c>
      <c r="L4346" s="18" t="str">
        <f>VLOOKUP(F4346,'BD customers'!$1:$1048576,2,FALSE)</f>
        <v>Natalie DeCherney</v>
      </c>
      <c r="M4346" s="2">
        <f>MATCH(orders[[#This Row],[Product ID]],'BD product'!A:A,0)</f>
        <v>102</v>
      </c>
      <c r="N4346" s="2" t="str" cm="1">
        <f t="array" ref="N4346">INDEX('BD product'!A:D,M4346,2)</f>
        <v>Technology</v>
      </c>
    </row>
    <row r="4347" spans="1:14" x14ac:dyDescent="0.3">
      <c r="A4347" s="3" t="s">
        <v>6203</v>
      </c>
      <c r="B4347" s="4">
        <v>42813</v>
      </c>
      <c r="C4347" s="12" t="str">
        <f t="shared" si="67"/>
        <v>2017/03</v>
      </c>
      <c r="D4347" s="4">
        <v>42816</v>
      </c>
      <c r="E4347" s="3" t="s">
        <v>64</v>
      </c>
      <c r="F4347" s="3" t="s">
        <v>1864</v>
      </c>
      <c r="G4347" s="3" t="s">
        <v>3719</v>
      </c>
      <c r="H4347" s="5">
        <v>19996</v>
      </c>
      <c r="I4347" s="2">
        <v>4</v>
      </c>
      <c r="J4347" s="2">
        <v>0</v>
      </c>
      <c r="K4347" s="2">
        <v>85.982799999999997</v>
      </c>
      <c r="L4347" s="18" t="str">
        <f>VLOOKUP(F4347,'BD customers'!$1:$1048576,2,FALSE)</f>
        <v>Natalie DeCherney</v>
      </c>
      <c r="M4347" s="2">
        <f>MATCH(orders[[#This Row],[Product ID]],'BD product'!A:A,0)</f>
        <v>1137</v>
      </c>
      <c r="N4347" s="2" t="str" cm="1">
        <f t="array" ref="N4347">INDEX('BD product'!A:D,M4347,2)</f>
        <v>Technology</v>
      </c>
    </row>
    <row r="4348" spans="1:14" x14ac:dyDescent="0.3">
      <c r="A4348" s="3" t="s">
        <v>6204</v>
      </c>
      <c r="B4348" s="4">
        <v>42631</v>
      </c>
      <c r="C4348" s="12" t="str">
        <f t="shared" si="67"/>
        <v>2016/09</v>
      </c>
      <c r="D4348" s="4">
        <v>42638</v>
      </c>
      <c r="E4348" s="3" t="s">
        <v>21</v>
      </c>
      <c r="F4348" s="3" t="s">
        <v>4075</v>
      </c>
      <c r="G4348" s="3" t="s">
        <v>2444</v>
      </c>
      <c r="H4348" s="5">
        <v>631782</v>
      </c>
      <c r="I4348" s="2">
        <v>2</v>
      </c>
      <c r="J4348" s="2">
        <v>1</v>
      </c>
      <c r="K4348" s="2">
        <v>14.0396</v>
      </c>
      <c r="L4348" s="18" t="str">
        <f>VLOOKUP(F4348,'BD customers'!$1:$1048576,2,FALSE)</f>
        <v>Magdelene Morse</v>
      </c>
      <c r="M4348" s="2">
        <f>MATCH(orders[[#This Row],[Product ID]],'BD product'!A:A,0)</f>
        <v>656</v>
      </c>
      <c r="N4348" s="2" t="str" cm="1">
        <f t="array" ref="N4348">INDEX('BD product'!A:D,M4348,2)</f>
        <v>Furniture</v>
      </c>
    </row>
    <row r="4349" spans="1:14" x14ac:dyDescent="0.3">
      <c r="A4349" s="3" t="s">
        <v>6204</v>
      </c>
      <c r="B4349" s="4">
        <v>42631</v>
      </c>
      <c r="C4349" s="12" t="str">
        <f t="shared" si="67"/>
        <v>2016/09</v>
      </c>
      <c r="D4349" s="4">
        <v>42638</v>
      </c>
      <c r="E4349" s="3" t="s">
        <v>21</v>
      </c>
      <c r="F4349" s="3" t="s">
        <v>4075</v>
      </c>
      <c r="G4349" s="3" t="s">
        <v>6205</v>
      </c>
      <c r="H4349" s="5">
        <v>6072</v>
      </c>
      <c r="I4349" s="2">
        <v>3</v>
      </c>
      <c r="J4349" s="2">
        <v>0</v>
      </c>
      <c r="K4349" s="2">
        <v>26.1096</v>
      </c>
      <c r="L4349" s="18" t="str">
        <f>VLOOKUP(F4349,'BD customers'!$1:$1048576,2,FALSE)</f>
        <v>Magdelene Morse</v>
      </c>
      <c r="M4349" s="2">
        <f>MATCH(orders[[#This Row],[Product ID]],'BD product'!A:A,0)</f>
        <v>1655</v>
      </c>
      <c r="N4349" s="2" t="str" cm="1">
        <f t="array" ref="N4349">INDEX('BD product'!A:D,M4349,2)</f>
        <v>Furniture</v>
      </c>
    </row>
    <row r="4350" spans="1:14" x14ac:dyDescent="0.3">
      <c r="A4350" s="3" t="s">
        <v>6207</v>
      </c>
      <c r="B4350" s="4">
        <v>43063</v>
      </c>
      <c r="C4350" s="12" t="str">
        <f t="shared" si="67"/>
        <v>2017/11</v>
      </c>
      <c r="D4350" s="4">
        <v>43068</v>
      </c>
      <c r="E4350" s="3" t="s">
        <v>11</v>
      </c>
      <c r="F4350" s="3" t="s">
        <v>4288</v>
      </c>
      <c r="G4350" s="3" t="s">
        <v>2446</v>
      </c>
      <c r="H4350" s="5">
        <v>20724</v>
      </c>
      <c r="I4350" s="2">
        <v>2</v>
      </c>
      <c r="J4350" s="2">
        <v>7</v>
      </c>
      <c r="K4350" s="2">
        <v>-15.1976</v>
      </c>
      <c r="L4350" s="18" t="str">
        <f>VLOOKUP(F4350,'BD customers'!$1:$1048576,2,FALSE)</f>
        <v>Mark Van Huff</v>
      </c>
      <c r="M4350" s="2">
        <f>MATCH(orders[[#This Row],[Product ID]],'BD product'!A:A,0)</f>
        <v>657</v>
      </c>
      <c r="N4350" s="2" t="str" cm="1">
        <f t="array" ref="N4350">INDEX('BD product'!A:D,M4350,2)</f>
        <v>Office Supplies</v>
      </c>
    </row>
    <row r="4351" spans="1:14" x14ac:dyDescent="0.3">
      <c r="A4351" s="3" t="s">
        <v>6207</v>
      </c>
      <c r="B4351" s="4">
        <v>43063</v>
      </c>
      <c r="C4351" s="12" t="str">
        <f t="shared" si="67"/>
        <v>2017/11</v>
      </c>
      <c r="D4351" s="4">
        <v>43068</v>
      </c>
      <c r="E4351" s="3" t="s">
        <v>11</v>
      </c>
      <c r="F4351" s="3" t="s">
        <v>4288</v>
      </c>
      <c r="G4351" s="3" t="s">
        <v>1620</v>
      </c>
      <c r="H4351" s="5">
        <v>415872</v>
      </c>
      <c r="I4351" s="2">
        <v>8</v>
      </c>
      <c r="J4351" s="2">
        <v>2</v>
      </c>
      <c r="K4351" s="2">
        <v>-41.587200000000003</v>
      </c>
      <c r="L4351" s="18" t="str">
        <f>VLOOKUP(F4351,'BD customers'!$1:$1048576,2,FALSE)</f>
        <v>Mark Van Huff</v>
      </c>
      <c r="M4351" s="2">
        <f>MATCH(orders[[#This Row],[Product ID]],'BD product'!A:A,0)</f>
        <v>393</v>
      </c>
      <c r="N4351" s="2" t="str" cm="1">
        <f t="array" ref="N4351">INDEX('BD product'!A:D,M4351,2)</f>
        <v>Office Supplies</v>
      </c>
    </row>
    <row r="4352" spans="1:14" x14ac:dyDescent="0.3">
      <c r="A4352" s="3" t="s">
        <v>6208</v>
      </c>
      <c r="B4352" s="4">
        <v>42836</v>
      </c>
      <c r="C4352" s="12" t="str">
        <f t="shared" si="67"/>
        <v>2017/04</v>
      </c>
      <c r="D4352" s="4">
        <v>42840</v>
      </c>
      <c r="E4352" s="3" t="s">
        <v>21</v>
      </c>
      <c r="F4352" s="3" t="s">
        <v>5288</v>
      </c>
      <c r="G4352" s="3" t="s">
        <v>1872</v>
      </c>
      <c r="H4352" s="5">
        <v>16768</v>
      </c>
      <c r="I4352" s="2">
        <v>2</v>
      </c>
      <c r="J4352" s="2">
        <v>2</v>
      </c>
      <c r="K4352" s="2">
        <v>1.4672000000000001</v>
      </c>
      <c r="L4352" s="18" t="str">
        <f>VLOOKUP(F4352,'BD customers'!$1:$1048576,2,FALSE)</f>
        <v>Jack Lebron</v>
      </c>
      <c r="M4352" s="2">
        <f>MATCH(orders[[#This Row],[Product ID]],'BD product'!A:A,0)</f>
        <v>472</v>
      </c>
      <c r="N4352" s="2" t="str" cm="1">
        <f t="array" ref="N4352">INDEX('BD product'!A:D,M4352,2)</f>
        <v>Office Supplies</v>
      </c>
    </row>
    <row r="4353" spans="1:14" x14ac:dyDescent="0.3">
      <c r="A4353" s="3" t="s">
        <v>6208</v>
      </c>
      <c r="B4353" s="4">
        <v>42836</v>
      </c>
      <c r="C4353" s="12" t="str">
        <f t="shared" si="67"/>
        <v>2017/04</v>
      </c>
      <c r="D4353" s="4">
        <v>42840</v>
      </c>
      <c r="E4353" s="3" t="s">
        <v>21</v>
      </c>
      <c r="F4353" s="3" t="s">
        <v>5288</v>
      </c>
      <c r="G4353" s="3" t="s">
        <v>2455</v>
      </c>
      <c r="H4353" s="5">
        <v>2712</v>
      </c>
      <c r="I4353" s="2">
        <v>2</v>
      </c>
      <c r="J4353" s="2">
        <v>2</v>
      </c>
      <c r="K4353" s="2">
        <v>-0.47460000000000002</v>
      </c>
      <c r="L4353" s="18" t="str">
        <f>VLOOKUP(F4353,'BD customers'!$1:$1048576,2,FALSE)</f>
        <v>Jack Lebron</v>
      </c>
      <c r="M4353" s="2">
        <f>MATCH(orders[[#This Row],[Product ID]],'BD product'!A:A,0)</f>
        <v>660</v>
      </c>
      <c r="N4353" s="2" t="str" cm="1">
        <f t="array" ref="N4353">INDEX('BD product'!A:D,M4353,2)</f>
        <v>Technology</v>
      </c>
    </row>
    <row r="4354" spans="1:14" x14ac:dyDescent="0.3">
      <c r="A4354" s="3" t="s">
        <v>6209</v>
      </c>
      <c r="B4354" s="4">
        <v>43079</v>
      </c>
      <c r="C4354" s="12" t="str">
        <f t="shared" ref="C4354:C4417" si="68">TEXT(B4354,"aaaa/mm")</f>
        <v>2017/12</v>
      </c>
      <c r="D4354" s="4">
        <v>43081</v>
      </c>
      <c r="E4354" s="3" t="s">
        <v>11</v>
      </c>
      <c r="F4354" s="3" t="s">
        <v>6210</v>
      </c>
      <c r="G4354" s="3" t="s">
        <v>5960</v>
      </c>
      <c r="H4354" s="5">
        <v>9584</v>
      </c>
      <c r="I4354" s="2">
        <v>4</v>
      </c>
      <c r="J4354" s="2">
        <v>2</v>
      </c>
      <c r="K4354" s="2">
        <v>3.4742000000000002</v>
      </c>
      <c r="L4354" s="18" t="str">
        <f>VLOOKUP(F4354,'BD customers'!$1:$1048576,2,FALSE)</f>
        <v>Alex Grayson</v>
      </c>
      <c r="M4354" s="2">
        <f>MATCH(orders[[#This Row],[Product ID]],'BD product'!A:A,0)</f>
        <v>1622</v>
      </c>
      <c r="N4354" s="2" t="str" cm="1">
        <f t="array" ref="N4354">INDEX('BD product'!A:D,M4354,2)</f>
        <v>Technology</v>
      </c>
    </row>
    <row r="4355" spans="1:14" x14ac:dyDescent="0.3">
      <c r="A4355" s="3" t="s">
        <v>6209</v>
      </c>
      <c r="B4355" s="4">
        <v>43079</v>
      </c>
      <c r="C4355" s="12" t="str">
        <f t="shared" si="68"/>
        <v>2017/12</v>
      </c>
      <c r="D4355" s="4">
        <v>43081</v>
      </c>
      <c r="E4355" s="3" t="s">
        <v>11</v>
      </c>
      <c r="F4355" s="3" t="s">
        <v>6210</v>
      </c>
      <c r="G4355" s="3" t="s">
        <v>2014</v>
      </c>
      <c r="H4355" s="5">
        <v>1296</v>
      </c>
      <c r="I4355" s="2">
        <v>2</v>
      </c>
      <c r="J4355" s="2">
        <v>0</v>
      </c>
      <c r="K4355" s="2">
        <v>6.2207999999999997</v>
      </c>
      <c r="L4355" s="18" t="str">
        <f>VLOOKUP(F4355,'BD customers'!$1:$1048576,2,FALSE)</f>
        <v>Alex Grayson</v>
      </c>
      <c r="M4355" s="2">
        <f>MATCH(orders[[#This Row],[Product ID]],'BD product'!A:A,0)</f>
        <v>512</v>
      </c>
      <c r="N4355" s="2" t="str" cm="1">
        <f t="array" ref="N4355">INDEX('BD product'!A:D,M4355,2)</f>
        <v>Office Supplies</v>
      </c>
    </row>
    <row r="4356" spans="1:14" x14ac:dyDescent="0.3">
      <c r="A4356" s="3" t="s">
        <v>6211</v>
      </c>
      <c r="B4356" s="4">
        <v>43063</v>
      </c>
      <c r="C4356" s="12" t="str">
        <f t="shared" si="68"/>
        <v>2017/11</v>
      </c>
      <c r="D4356" s="4">
        <v>43065</v>
      </c>
      <c r="E4356" s="3" t="s">
        <v>11</v>
      </c>
      <c r="F4356" s="3" t="s">
        <v>3857</v>
      </c>
      <c r="G4356" s="3" t="s">
        <v>2711</v>
      </c>
      <c r="H4356" s="5">
        <v>19008</v>
      </c>
      <c r="I4356" s="2">
        <v>8</v>
      </c>
      <c r="J4356" s="2">
        <v>7</v>
      </c>
      <c r="K4356" s="2">
        <v>-1.2672000000000001</v>
      </c>
      <c r="L4356" s="18" t="str">
        <f>VLOOKUP(F4356,'BD customers'!$1:$1048576,2,FALSE)</f>
        <v>Michael Dominguez</v>
      </c>
      <c r="M4356" s="2">
        <f>MATCH(orders[[#This Row],[Product ID]],'BD product'!A:A,0)</f>
        <v>743</v>
      </c>
      <c r="N4356" s="2" t="str" cm="1">
        <f t="array" ref="N4356">INDEX('BD product'!A:D,M4356,2)</f>
        <v>Office Supplies</v>
      </c>
    </row>
    <row r="4357" spans="1:14" x14ac:dyDescent="0.3">
      <c r="A4357" s="3" t="s">
        <v>6212</v>
      </c>
      <c r="B4357" s="4">
        <v>42342</v>
      </c>
      <c r="C4357" s="12" t="str">
        <f t="shared" si="68"/>
        <v>2015/12</v>
      </c>
      <c r="D4357" s="4">
        <v>42345</v>
      </c>
      <c r="E4357" s="3" t="s">
        <v>11</v>
      </c>
      <c r="F4357" s="3" t="s">
        <v>1769</v>
      </c>
      <c r="G4357" s="3" t="s">
        <v>2563</v>
      </c>
      <c r="H4357" s="5">
        <v>1598058</v>
      </c>
      <c r="I4357" s="2">
        <v>7</v>
      </c>
      <c r="J4357" s="2">
        <v>7</v>
      </c>
      <c r="K4357" s="2">
        <v>-106.5372</v>
      </c>
      <c r="L4357" s="18" t="str">
        <f>VLOOKUP(F4357,'BD customers'!$1:$1048576,2,FALSE)</f>
        <v>Rose O'Brian</v>
      </c>
      <c r="M4357" s="2">
        <f>MATCH(orders[[#This Row],[Product ID]],'BD product'!A:A,0)</f>
        <v>694</v>
      </c>
      <c r="N4357" s="2" t="str" cm="1">
        <f t="array" ref="N4357">INDEX('BD product'!A:D,M4357,2)</f>
        <v>Office Supplies</v>
      </c>
    </row>
    <row r="4358" spans="1:14" x14ac:dyDescent="0.3">
      <c r="A4358" s="3" t="s">
        <v>6212</v>
      </c>
      <c r="B4358" s="4">
        <v>42342</v>
      </c>
      <c r="C4358" s="12" t="str">
        <f t="shared" si="68"/>
        <v>2015/12</v>
      </c>
      <c r="D4358" s="4">
        <v>42345</v>
      </c>
      <c r="E4358" s="3" t="s">
        <v>11</v>
      </c>
      <c r="F4358" s="3" t="s">
        <v>1769</v>
      </c>
      <c r="G4358" s="3" t="s">
        <v>2534</v>
      </c>
      <c r="H4358" s="5">
        <v>3696</v>
      </c>
      <c r="I4358" s="2">
        <v>4</v>
      </c>
      <c r="J4358" s="2">
        <v>2</v>
      </c>
      <c r="K4358" s="2">
        <v>1.2012</v>
      </c>
      <c r="L4358" s="18" t="str">
        <f>VLOOKUP(F4358,'BD customers'!$1:$1048576,2,FALSE)</f>
        <v>Rose O'Brian</v>
      </c>
      <c r="M4358" s="2">
        <f>MATCH(orders[[#This Row],[Product ID]],'BD product'!A:A,0)</f>
        <v>686</v>
      </c>
      <c r="N4358" s="2" t="str" cm="1">
        <f t="array" ref="N4358">INDEX('BD product'!A:D,M4358,2)</f>
        <v>Office Supplies</v>
      </c>
    </row>
    <row r="4359" spans="1:14" x14ac:dyDescent="0.3">
      <c r="A4359" s="3" t="s">
        <v>6213</v>
      </c>
      <c r="B4359" s="4">
        <v>43080</v>
      </c>
      <c r="C4359" s="12" t="str">
        <f t="shared" si="68"/>
        <v>2017/12</v>
      </c>
      <c r="D4359" s="4">
        <v>43080</v>
      </c>
      <c r="E4359" s="3" t="s">
        <v>41</v>
      </c>
      <c r="F4359" s="3" t="s">
        <v>4576</v>
      </c>
      <c r="G4359" s="3" t="s">
        <v>1256</v>
      </c>
      <c r="H4359" s="5">
        <v>10368</v>
      </c>
      <c r="I4359" s="2">
        <v>2</v>
      </c>
      <c r="J4359" s="2">
        <v>2</v>
      </c>
      <c r="K4359" s="2">
        <v>3.6288</v>
      </c>
      <c r="L4359" s="18" t="str">
        <f>VLOOKUP(F4359,'BD customers'!$1:$1048576,2,FALSE)</f>
        <v>Ralph Ritter</v>
      </c>
      <c r="M4359" s="2">
        <f>MATCH(orders[[#This Row],[Product ID]],'BD product'!A:A,0)</f>
        <v>291</v>
      </c>
      <c r="N4359" s="2" t="str" cm="1">
        <f t="array" ref="N4359">INDEX('BD product'!A:D,M4359,2)</f>
        <v>Office Supplies</v>
      </c>
    </row>
    <row r="4360" spans="1:14" x14ac:dyDescent="0.3">
      <c r="A4360" s="3" t="s">
        <v>6213</v>
      </c>
      <c r="B4360" s="4">
        <v>43080</v>
      </c>
      <c r="C4360" s="12" t="str">
        <f t="shared" si="68"/>
        <v>2017/12</v>
      </c>
      <c r="D4360" s="4">
        <v>43080</v>
      </c>
      <c r="E4360" s="3" t="s">
        <v>41</v>
      </c>
      <c r="F4360" s="3" t="s">
        <v>4576</v>
      </c>
      <c r="G4360" s="3" t="s">
        <v>2346</v>
      </c>
      <c r="H4360" s="5">
        <v>7772</v>
      </c>
      <c r="I4360" s="2">
        <v>1</v>
      </c>
      <c r="J4360" s="2">
        <v>6</v>
      </c>
      <c r="K4360" s="2">
        <v>-6.6062000000000003</v>
      </c>
      <c r="L4360" s="18" t="str">
        <f>VLOOKUP(F4360,'BD customers'!$1:$1048576,2,FALSE)</f>
        <v>Ralph Ritter</v>
      </c>
      <c r="M4360" s="2">
        <f>MATCH(orders[[#This Row],[Product ID]],'BD product'!A:A,0)</f>
        <v>624</v>
      </c>
      <c r="N4360" s="2" t="str" cm="1">
        <f t="array" ref="N4360">INDEX('BD product'!A:D,M4360,2)</f>
        <v>Furniture</v>
      </c>
    </row>
    <row r="4361" spans="1:14" x14ac:dyDescent="0.3">
      <c r="A4361" s="3" t="s">
        <v>6213</v>
      </c>
      <c r="B4361" s="4">
        <v>43080</v>
      </c>
      <c r="C4361" s="12" t="str">
        <f t="shared" si="68"/>
        <v>2017/12</v>
      </c>
      <c r="D4361" s="4">
        <v>43080</v>
      </c>
      <c r="E4361" s="3" t="s">
        <v>41</v>
      </c>
      <c r="F4361" s="3" t="s">
        <v>4576</v>
      </c>
      <c r="G4361" s="3" t="s">
        <v>3061</v>
      </c>
      <c r="H4361" s="5">
        <v>520464</v>
      </c>
      <c r="I4361" s="2">
        <v>2</v>
      </c>
      <c r="J4361" s="2">
        <v>3</v>
      </c>
      <c r="K4361" s="2">
        <v>-14.8704</v>
      </c>
      <c r="L4361" s="18" t="str">
        <f>VLOOKUP(F4361,'BD customers'!$1:$1048576,2,FALSE)</f>
        <v>Ralph Ritter</v>
      </c>
      <c r="M4361" s="2">
        <f>MATCH(orders[[#This Row],[Product ID]],'BD product'!A:A,0)</f>
        <v>875</v>
      </c>
      <c r="N4361" s="2" t="str" cm="1">
        <f t="array" ref="N4361">INDEX('BD product'!A:D,M4361,2)</f>
        <v>Furniture</v>
      </c>
    </row>
    <row r="4362" spans="1:14" x14ac:dyDescent="0.3">
      <c r="A4362" s="3" t="s">
        <v>6214</v>
      </c>
      <c r="B4362" s="4">
        <v>42511</v>
      </c>
      <c r="C4362" s="12" t="str">
        <f t="shared" si="68"/>
        <v>2016/05</v>
      </c>
      <c r="D4362" s="4">
        <v>42513</v>
      </c>
      <c r="E4362" s="3" t="s">
        <v>64</v>
      </c>
      <c r="F4362" s="3" t="s">
        <v>2042</v>
      </c>
      <c r="G4362" s="3" t="s">
        <v>6215</v>
      </c>
      <c r="H4362" s="5">
        <v>11196</v>
      </c>
      <c r="I4362" s="2">
        <v>2</v>
      </c>
      <c r="J4362" s="2">
        <v>0</v>
      </c>
      <c r="K4362" s="2">
        <v>54.860399999999998</v>
      </c>
      <c r="L4362" s="18" t="str">
        <f>VLOOKUP(F4362,'BD customers'!$1:$1048576,2,FALSE)</f>
        <v>Christine Phan</v>
      </c>
      <c r="M4362" s="2">
        <f>MATCH(orders[[#This Row],[Product ID]],'BD product'!A:A,0)</f>
        <v>1656</v>
      </c>
      <c r="N4362" s="2" t="str" cm="1">
        <f t="array" ref="N4362">INDEX('BD product'!A:D,M4362,2)</f>
        <v>Office Supplies</v>
      </c>
    </row>
    <row r="4363" spans="1:14" x14ac:dyDescent="0.3">
      <c r="A4363" s="3" t="s">
        <v>6216</v>
      </c>
      <c r="B4363" s="4">
        <v>42783</v>
      </c>
      <c r="C4363" s="12" t="str">
        <f t="shared" si="68"/>
        <v>2017/02</v>
      </c>
      <c r="D4363" s="4">
        <v>42787</v>
      </c>
      <c r="E4363" s="3" t="s">
        <v>11</v>
      </c>
      <c r="F4363" s="3" t="s">
        <v>855</v>
      </c>
      <c r="G4363" s="3" t="s">
        <v>583</v>
      </c>
      <c r="H4363" s="5">
        <v>2916</v>
      </c>
      <c r="I4363" s="2">
        <v>3</v>
      </c>
      <c r="J4363" s="2">
        <v>0</v>
      </c>
      <c r="K4363" s="2">
        <v>8.4564000000000004</v>
      </c>
      <c r="L4363" s="18" t="str">
        <f>VLOOKUP(F4363,'BD customers'!$1:$1048576,2,FALSE)</f>
        <v>Lauren Leatherbury</v>
      </c>
      <c r="M4363" s="2">
        <f>MATCH(orders[[#This Row],[Product ID]],'BD product'!A:A,0)</f>
        <v>121</v>
      </c>
      <c r="N4363" s="2" t="str" cm="1">
        <f t="array" ref="N4363">INDEX('BD product'!A:D,M4363,2)</f>
        <v>Technology</v>
      </c>
    </row>
    <row r="4364" spans="1:14" x14ac:dyDescent="0.3">
      <c r="A4364" s="3" t="s">
        <v>6217</v>
      </c>
      <c r="B4364" s="4">
        <v>42875</v>
      </c>
      <c r="C4364" s="12" t="str">
        <f t="shared" si="68"/>
        <v>2017/05</v>
      </c>
      <c r="D4364" s="4">
        <v>42877</v>
      </c>
      <c r="E4364" s="3" t="s">
        <v>11</v>
      </c>
      <c r="F4364" s="3" t="s">
        <v>822</v>
      </c>
      <c r="G4364" s="3" t="s">
        <v>1643</v>
      </c>
      <c r="H4364" s="5">
        <v>13194</v>
      </c>
      <c r="I4364" s="2">
        <v>3</v>
      </c>
      <c r="J4364" s="2">
        <v>0</v>
      </c>
      <c r="K4364" s="2">
        <v>35.623800000000003</v>
      </c>
      <c r="L4364" s="18" t="str">
        <f>VLOOKUP(F4364,'BD customers'!$1:$1048576,2,FALSE)</f>
        <v>Nat Carroll</v>
      </c>
      <c r="M4364" s="2">
        <f>MATCH(orders[[#This Row],[Product ID]],'BD product'!A:A,0)</f>
        <v>401</v>
      </c>
      <c r="N4364" s="2" t="str" cm="1">
        <f t="array" ref="N4364">INDEX('BD product'!A:D,M4364,2)</f>
        <v>Office Supplies</v>
      </c>
    </row>
    <row r="4365" spans="1:14" x14ac:dyDescent="0.3">
      <c r="A4365" s="3" t="s">
        <v>6217</v>
      </c>
      <c r="B4365" s="4">
        <v>42875</v>
      </c>
      <c r="C4365" s="12" t="str">
        <f t="shared" si="68"/>
        <v>2017/05</v>
      </c>
      <c r="D4365" s="4">
        <v>42877</v>
      </c>
      <c r="E4365" s="3" t="s">
        <v>11</v>
      </c>
      <c r="F4365" s="3" t="s">
        <v>822</v>
      </c>
      <c r="G4365" s="3" t="s">
        <v>1337</v>
      </c>
      <c r="H4365" s="5">
        <v>2592</v>
      </c>
      <c r="I4365" s="2">
        <v>4</v>
      </c>
      <c r="J4365" s="2">
        <v>0</v>
      </c>
      <c r="K4365" s="2">
        <v>8.2943999999999996</v>
      </c>
      <c r="L4365" s="18" t="str">
        <f>VLOOKUP(F4365,'BD customers'!$1:$1048576,2,FALSE)</f>
        <v>Nat Carroll</v>
      </c>
      <c r="M4365" s="2">
        <f>MATCH(orders[[#This Row],[Product ID]],'BD product'!A:A,0)</f>
        <v>315</v>
      </c>
      <c r="N4365" s="2" t="str" cm="1">
        <f t="array" ref="N4365">INDEX('BD product'!A:D,M4365,2)</f>
        <v>Office Supplies</v>
      </c>
    </row>
    <row r="4366" spans="1:14" x14ac:dyDescent="0.3">
      <c r="A4366" s="3" t="s">
        <v>6217</v>
      </c>
      <c r="B4366" s="4">
        <v>42875</v>
      </c>
      <c r="C4366" s="12" t="str">
        <f t="shared" si="68"/>
        <v>2017/05</v>
      </c>
      <c r="D4366" s="4">
        <v>42877</v>
      </c>
      <c r="E4366" s="3" t="s">
        <v>11</v>
      </c>
      <c r="F4366" s="3" t="s">
        <v>822</v>
      </c>
      <c r="G4366" s="3" t="s">
        <v>2646</v>
      </c>
      <c r="H4366" s="5">
        <v>70476</v>
      </c>
      <c r="I4366" s="2">
        <v>4</v>
      </c>
      <c r="J4366" s="2">
        <v>0</v>
      </c>
      <c r="K4366" s="2">
        <v>162.09479999999999</v>
      </c>
      <c r="L4366" s="18" t="str">
        <f>VLOOKUP(F4366,'BD customers'!$1:$1048576,2,FALSE)</f>
        <v>Nat Carroll</v>
      </c>
      <c r="M4366" s="2">
        <f>MATCH(orders[[#This Row],[Product ID]],'BD product'!A:A,0)</f>
        <v>720</v>
      </c>
      <c r="N4366" s="2" t="str" cm="1">
        <f t="array" ref="N4366">INDEX('BD product'!A:D,M4366,2)</f>
        <v>Office Supplies</v>
      </c>
    </row>
    <row r="4367" spans="1:14" x14ac:dyDescent="0.3">
      <c r="A4367" s="3" t="s">
        <v>6217</v>
      </c>
      <c r="B4367" s="4">
        <v>42875</v>
      </c>
      <c r="C4367" s="12" t="str">
        <f t="shared" si="68"/>
        <v>2017/05</v>
      </c>
      <c r="D4367" s="4">
        <v>42877</v>
      </c>
      <c r="E4367" s="3" t="s">
        <v>11</v>
      </c>
      <c r="F4367" s="3" t="s">
        <v>822</v>
      </c>
      <c r="G4367" s="3" t="s">
        <v>3641</v>
      </c>
      <c r="H4367" s="5">
        <v>741</v>
      </c>
      <c r="I4367" s="2">
        <v>3</v>
      </c>
      <c r="J4367" s="2">
        <v>0</v>
      </c>
      <c r="K4367" s="2">
        <v>3.4826999999999999</v>
      </c>
      <c r="L4367" s="18" t="str">
        <f>VLOOKUP(F4367,'BD customers'!$1:$1048576,2,FALSE)</f>
        <v>Nat Carroll</v>
      </c>
      <c r="M4367" s="2">
        <f>MATCH(orders[[#This Row],[Product ID]],'BD product'!A:A,0)</f>
        <v>1101</v>
      </c>
      <c r="N4367" s="2" t="str" cm="1">
        <f t="array" ref="N4367">INDEX('BD product'!A:D,M4367,2)</f>
        <v>Office Supplies</v>
      </c>
    </row>
    <row r="4368" spans="1:14" x14ac:dyDescent="0.3">
      <c r="A4368" s="3" t="s">
        <v>6217</v>
      </c>
      <c r="B4368" s="4">
        <v>42875</v>
      </c>
      <c r="C4368" s="12" t="str">
        <f t="shared" si="68"/>
        <v>2017/05</v>
      </c>
      <c r="D4368" s="4">
        <v>42877</v>
      </c>
      <c r="E4368" s="3" t="s">
        <v>11</v>
      </c>
      <c r="F4368" s="3" t="s">
        <v>822</v>
      </c>
      <c r="G4368" s="3" t="s">
        <v>5499</v>
      </c>
      <c r="H4368" s="5">
        <v>215</v>
      </c>
      <c r="I4368" s="2">
        <v>10</v>
      </c>
      <c r="J4368" s="2">
        <v>0</v>
      </c>
      <c r="K4368" s="2">
        <v>0.70950000000000002</v>
      </c>
      <c r="L4368" s="18" t="str">
        <f>VLOOKUP(F4368,'BD customers'!$1:$1048576,2,FALSE)</f>
        <v>Nat Carroll</v>
      </c>
      <c r="M4368" s="2">
        <f>MATCH(orders[[#This Row],[Product ID]],'BD product'!A:A,0)</f>
        <v>1541</v>
      </c>
      <c r="N4368" s="2" t="str" cm="1">
        <f t="array" ref="N4368">INDEX('BD product'!A:D,M4368,2)</f>
        <v>Office Supplies</v>
      </c>
    </row>
    <row r="4369" spans="1:14" x14ac:dyDescent="0.3">
      <c r="A4369" s="3" t="s">
        <v>6218</v>
      </c>
      <c r="B4369" s="4">
        <v>42989</v>
      </c>
      <c r="C4369" s="12" t="str">
        <f t="shared" si="68"/>
        <v>2017/09</v>
      </c>
      <c r="D4369" s="4">
        <v>42991</v>
      </c>
      <c r="E4369" s="3" t="s">
        <v>11</v>
      </c>
      <c r="F4369" s="3" t="s">
        <v>427</v>
      </c>
      <c r="G4369" s="3" t="s">
        <v>4424</v>
      </c>
      <c r="H4369" s="5">
        <v>10528</v>
      </c>
      <c r="I4369" s="2">
        <v>4</v>
      </c>
      <c r="J4369" s="2">
        <v>2</v>
      </c>
      <c r="K4369" s="2">
        <v>3.2899999999999999E-2</v>
      </c>
      <c r="L4369" s="18" t="str">
        <f>VLOOKUP(F4369,'BD customers'!$1:$1048576,2,FALSE)</f>
        <v>Helen Andreada</v>
      </c>
      <c r="M4369" s="2">
        <f>MATCH(orders[[#This Row],[Product ID]],'BD product'!A:A,0)</f>
        <v>1323</v>
      </c>
      <c r="N4369" s="2" t="str" cm="1">
        <f t="array" ref="N4369">INDEX('BD product'!A:D,M4369,2)</f>
        <v>Office Supplies</v>
      </c>
    </row>
    <row r="4370" spans="1:14" x14ac:dyDescent="0.3">
      <c r="A4370" s="3" t="s">
        <v>6218</v>
      </c>
      <c r="B4370" s="4">
        <v>42989</v>
      </c>
      <c r="C4370" s="12" t="str">
        <f t="shared" si="68"/>
        <v>2017/09</v>
      </c>
      <c r="D4370" s="4">
        <v>42991</v>
      </c>
      <c r="E4370" s="3" t="s">
        <v>11</v>
      </c>
      <c r="F4370" s="3" t="s">
        <v>427</v>
      </c>
      <c r="G4370" s="3" t="s">
        <v>2371</v>
      </c>
      <c r="H4370" s="5">
        <v>20544</v>
      </c>
      <c r="I4370" s="2">
        <v>6</v>
      </c>
      <c r="J4370" s="2">
        <v>2</v>
      </c>
      <c r="K4370" s="2">
        <v>6.4199999999999993E-2</v>
      </c>
      <c r="L4370" s="18" t="str">
        <f>VLOOKUP(F4370,'BD customers'!$1:$1048576,2,FALSE)</f>
        <v>Helen Andreada</v>
      </c>
      <c r="M4370" s="2">
        <f>MATCH(orders[[#This Row],[Product ID]],'BD product'!A:A,0)</f>
        <v>632</v>
      </c>
      <c r="N4370" s="2" t="str" cm="1">
        <f t="array" ref="N4370">INDEX('BD product'!A:D,M4370,2)</f>
        <v>Office Supplies</v>
      </c>
    </row>
    <row r="4371" spans="1:14" x14ac:dyDescent="0.3">
      <c r="A4371" s="3" t="s">
        <v>6219</v>
      </c>
      <c r="B4371" s="4">
        <v>42679</v>
      </c>
      <c r="C4371" s="12" t="str">
        <f t="shared" si="68"/>
        <v>2016/11</v>
      </c>
      <c r="D4371" s="4">
        <v>42684</v>
      </c>
      <c r="E4371" s="3" t="s">
        <v>21</v>
      </c>
      <c r="F4371" s="3" t="s">
        <v>5064</v>
      </c>
      <c r="G4371" s="3" t="s">
        <v>2112</v>
      </c>
      <c r="H4371" s="5">
        <v>1049</v>
      </c>
      <c r="I4371" s="2">
        <v>5</v>
      </c>
      <c r="J4371" s="2">
        <v>0</v>
      </c>
      <c r="K4371" s="2">
        <v>5.0351999999999997</v>
      </c>
      <c r="L4371" s="18" t="str">
        <f>VLOOKUP(F4371,'BD customers'!$1:$1048576,2,FALSE)</f>
        <v>Michelle Arnett</v>
      </c>
      <c r="M4371" s="2">
        <f>MATCH(orders[[#This Row],[Product ID]],'BD product'!A:A,0)</f>
        <v>544</v>
      </c>
      <c r="N4371" s="2" t="str" cm="1">
        <f t="array" ref="N4371">INDEX('BD product'!A:D,M4371,2)</f>
        <v>Office Supplies</v>
      </c>
    </row>
    <row r="4372" spans="1:14" x14ac:dyDescent="0.3">
      <c r="A4372" s="3" t="s">
        <v>6219</v>
      </c>
      <c r="B4372" s="4">
        <v>42679</v>
      </c>
      <c r="C4372" s="12" t="str">
        <f t="shared" si="68"/>
        <v>2016/11</v>
      </c>
      <c r="D4372" s="4">
        <v>42684</v>
      </c>
      <c r="E4372" s="3" t="s">
        <v>21</v>
      </c>
      <c r="F4372" s="3" t="s">
        <v>5064</v>
      </c>
      <c r="G4372" s="3" t="s">
        <v>5677</v>
      </c>
      <c r="H4372" s="5">
        <v>3968</v>
      </c>
      <c r="I4372" s="2">
        <v>2</v>
      </c>
      <c r="J4372" s="2">
        <v>0</v>
      </c>
      <c r="K4372" s="2">
        <v>16.268799999999999</v>
      </c>
      <c r="L4372" s="18" t="str">
        <f>VLOOKUP(F4372,'BD customers'!$1:$1048576,2,FALSE)</f>
        <v>Michelle Arnett</v>
      </c>
      <c r="M4372" s="2">
        <f>MATCH(orders[[#This Row],[Product ID]],'BD product'!A:A,0)</f>
        <v>1573</v>
      </c>
      <c r="N4372" s="2" t="str" cm="1">
        <f t="array" ref="N4372">INDEX('BD product'!A:D,M4372,2)</f>
        <v>Office Supplies</v>
      </c>
    </row>
    <row r="4373" spans="1:14" x14ac:dyDescent="0.3">
      <c r="A4373" s="3" t="s">
        <v>6219</v>
      </c>
      <c r="B4373" s="4">
        <v>42679</v>
      </c>
      <c r="C4373" s="12" t="str">
        <f t="shared" si="68"/>
        <v>2016/11</v>
      </c>
      <c r="D4373" s="4">
        <v>42684</v>
      </c>
      <c r="E4373" s="3" t="s">
        <v>21</v>
      </c>
      <c r="F4373" s="3" t="s">
        <v>5064</v>
      </c>
      <c r="G4373" s="3" t="s">
        <v>6220</v>
      </c>
      <c r="H4373" s="5">
        <v>5175</v>
      </c>
      <c r="I4373" s="2">
        <v>5</v>
      </c>
      <c r="J4373" s="2">
        <v>0</v>
      </c>
      <c r="K4373" s="2">
        <v>0.24840000000000001</v>
      </c>
      <c r="L4373" s="18" t="str">
        <f>VLOOKUP(F4373,'BD customers'!$1:$1048576,2,FALSE)</f>
        <v>Michelle Arnett</v>
      </c>
      <c r="M4373" s="2">
        <f>MATCH(orders[[#This Row],[Product ID]],'BD product'!A:A,0)</f>
        <v>1657</v>
      </c>
      <c r="N4373" s="2" t="str" cm="1">
        <f t="array" ref="N4373">INDEX('BD product'!A:D,M4373,2)</f>
        <v>Office Supplies</v>
      </c>
    </row>
    <row r="4374" spans="1:14" x14ac:dyDescent="0.3">
      <c r="A4374" s="3" t="s">
        <v>6222</v>
      </c>
      <c r="B4374" s="4">
        <v>42939</v>
      </c>
      <c r="C4374" s="12" t="str">
        <f t="shared" si="68"/>
        <v>2017/07</v>
      </c>
      <c r="D4374" s="4">
        <v>42941</v>
      </c>
      <c r="E4374" s="3" t="s">
        <v>11</v>
      </c>
      <c r="F4374" s="3" t="s">
        <v>255</v>
      </c>
      <c r="G4374" s="3" t="s">
        <v>1068</v>
      </c>
      <c r="H4374" s="5">
        <v>1168</v>
      </c>
      <c r="I4374" s="2">
        <v>2</v>
      </c>
      <c r="J4374" s="2">
        <v>0</v>
      </c>
      <c r="K4374" s="2">
        <v>5.4896000000000003</v>
      </c>
      <c r="L4374" s="18" t="str">
        <f>VLOOKUP(F4374,'BD customers'!$1:$1048576,2,FALSE)</f>
        <v>Lena Hernandez</v>
      </c>
      <c r="M4374" s="2">
        <f>MATCH(orders[[#This Row],[Product ID]],'BD product'!A:A,0)</f>
        <v>243</v>
      </c>
      <c r="N4374" s="2" t="str" cm="1">
        <f t="array" ref="N4374">INDEX('BD product'!A:D,M4374,2)</f>
        <v>Office Supplies</v>
      </c>
    </row>
    <row r="4375" spans="1:14" x14ac:dyDescent="0.3">
      <c r="A4375" s="3" t="s">
        <v>6222</v>
      </c>
      <c r="B4375" s="4">
        <v>42939</v>
      </c>
      <c r="C4375" s="12" t="str">
        <f t="shared" si="68"/>
        <v>2017/07</v>
      </c>
      <c r="D4375" s="4">
        <v>42941</v>
      </c>
      <c r="E4375" s="3" t="s">
        <v>11</v>
      </c>
      <c r="F4375" s="3" t="s">
        <v>255</v>
      </c>
      <c r="G4375" s="3" t="s">
        <v>4603</v>
      </c>
      <c r="H4375" s="5">
        <v>15975</v>
      </c>
      <c r="I4375" s="2">
        <v>5</v>
      </c>
      <c r="J4375" s="2">
        <v>0</v>
      </c>
      <c r="K4375" s="2">
        <v>11.182499999999999</v>
      </c>
      <c r="L4375" s="18" t="str">
        <f>VLOOKUP(F4375,'BD customers'!$1:$1048576,2,FALSE)</f>
        <v>Lena Hernandez</v>
      </c>
      <c r="M4375" s="2">
        <f>MATCH(orders[[#This Row],[Product ID]],'BD product'!A:A,0)</f>
        <v>1367</v>
      </c>
      <c r="N4375" s="2" t="str" cm="1">
        <f t="array" ref="N4375">INDEX('BD product'!A:D,M4375,2)</f>
        <v>Technology</v>
      </c>
    </row>
    <row r="4376" spans="1:14" x14ac:dyDescent="0.3">
      <c r="A4376" s="3" t="s">
        <v>6223</v>
      </c>
      <c r="B4376" s="4">
        <v>42692</v>
      </c>
      <c r="C4376" s="12" t="str">
        <f t="shared" si="68"/>
        <v>2016/11</v>
      </c>
      <c r="D4376" s="4">
        <v>42698</v>
      </c>
      <c r="E4376" s="3" t="s">
        <v>21</v>
      </c>
      <c r="F4376" s="3" t="s">
        <v>734</v>
      </c>
      <c r="G4376" s="3" t="s">
        <v>6224</v>
      </c>
      <c r="H4376" s="5">
        <v>103968</v>
      </c>
      <c r="I4376" s="2">
        <v>6</v>
      </c>
      <c r="J4376" s="2">
        <v>2</v>
      </c>
      <c r="K4376" s="2">
        <v>16.8948</v>
      </c>
      <c r="L4376" s="18" t="str">
        <f>VLOOKUP(F4376,'BD customers'!$1:$1048576,2,FALSE)</f>
        <v>Sean Braxton</v>
      </c>
      <c r="M4376" s="2">
        <f>MATCH(orders[[#This Row],[Product ID]],'BD product'!A:A,0)</f>
        <v>1658</v>
      </c>
      <c r="N4376" s="2" t="str" cm="1">
        <f t="array" ref="N4376">INDEX('BD product'!A:D,M4376,2)</f>
        <v>Office Supplies</v>
      </c>
    </row>
    <row r="4377" spans="1:14" x14ac:dyDescent="0.3">
      <c r="A4377" s="3" t="s">
        <v>6226</v>
      </c>
      <c r="B4377" s="4">
        <v>41754</v>
      </c>
      <c r="C4377" s="12" t="str">
        <f t="shared" si="68"/>
        <v>2014/04</v>
      </c>
      <c r="D4377" s="4">
        <v>41759</v>
      </c>
      <c r="E4377" s="3" t="s">
        <v>21</v>
      </c>
      <c r="F4377" s="3" t="s">
        <v>3168</v>
      </c>
      <c r="G4377" s="3" t="s">
        <v>379</v>
      </c>
      <c r="H4377" s="5">
        <v>30325</v>
      </c>
      <c r="I4377" s="2">
        <v>5</v>
      </c>
      <c r="J4377" s="2">
        <v>0</v>
      </c>
      <c r="K4377" s="2">
        <v>63.682499999999997</v>
      </c>
      <c r="L4377" s="18" t="str">
        <f>VLOOKUP(F4377,'BD customers'!$1:$1048576,2,FALSE)</f>
        <v>Beth Thompson</v>
      </c>
      <c r="M4377" s="2">
        <f>MATCH(orders[[#This Row],[Product ID]],'BD product'!A:A,0)</f>
        <v>73</v>
      </c>
      <c r="N4377" s="2" t="str" cm="1">
        <f t="array" ref="N4377">INDEX('BD product'!A:D,M4377,2)</f>
        <v>Furniture</v>
      </c>
    </row>
    <row r="4378" spans="1:14" x14ac:dyDescent="0.3">
      <c r="A4378" s="3" t="s">
        <v>6226</v>
      </c>
      <c r="B4378" s="4">
        <v>41754</v>
      </c>
      <c r="C4378" s="12" t="str">
        <f t="shared" si="68"/>
        <v>2014/04</v>
      </c>
      <c r="D4378" s="4">
        <v>41759</v>
      </c>
      <c r="E4378" s="3" t="s">
        <v>21</v>
      </c>
      <c r="F4378" s="3" t="s">
        <v>3168</v>
      </c>
      <c r="G4378" s="3" t="s">
        <v>4273</v>
      </c>
      <c r="H4378" s="5">
        <v>27072</v>
      </c>
      <c r="I4378" s="2">
        <v>3</v>
      </c>
      <c r="J4378" s="2">
        <v>0</v>
      </c>
      <c r="K4378" s="2">
        <v>78.508799999999994</v>
      </c>
      <c r="L4378" s="18" t="str">
        <f>VLOOKUP(F4378,'BD customers'!$1:$1048576,2,FALSE)</f>
        <v>Beth Thompson</v>
      </c>
      <c r="M4378" s="2">
        <f>MATCH(orders[[#This Row],[Product ID]],'BD product'!A:A,0)</f>
        <v>1286</v>
      </c>
      <c r="N4378" s="2" t="str" cm="1">
        <f t="array" ref="N4378">INDEX('BD product'!A:D,M4378,2)</f>
        <v>Office Supplies</v>
      </c>
    </row>
    <row r="4379" spans="1:14" x14ac:dyDescent="0.3">
      <c r="A4379" s="3" t="s">
        <v>6226</v>
      </c>
      <c r="B4379" s="4">
        <v>41754</v>
      </c>
      <c r="C4379" s="12" t="str">
        <f t="shared" si="68"/>
        <v>2014/04</v>
      </c>
      <c r="D4379" s="4">
        <v>41759</v>
      </c>
      <c r="E4379" s="3" t="s">
        <v>21</v>
      </c>
      <c r="F4379" s="3" t="s">
        <v>3168</v>
      </c>
      <c r="G4379" s="3" t="s">
        <v>3061</v>
      </c>
      <c r="H4379" s="5">
        <v>148704</v>
      </c>
      <c r="I4379" s="2">
        <v>5</v>
      </c>
      <c r="J4379" s="2">
        <v>2</v>
      </c>
      <c r="K4379" s="2">
        <v>14.8704</v>
      </c>
      <c r="L4379" s="18" t="str">
        <f>VLOOKUP(F4379,'BD customers'!$1:$1048576,2,FALSE)</f>
        <v>Beth Thompson</v>
      </c>
      <c r="M4379" s="2">
        <f>MATCH(orders[[#This Row],[Product ID]],'BD product'!A:A,0)</f>
        <v>875</v>
      </c>
      <c r="N4379" s="2" t="str" cm="1">
        <f t="array" ref="N4379">INDEX('BD product'!A:D,M4379,2)</f>
        <v>Furniture</v>
      </c>
    </row>
    <row r="4380" spans="1:14" x14ac:dyDescent="0.3">
      <c r="A4380" s="3" t="s">
        <v>6227</v>
      </c>
      <c r="B4380" s="4">
        <v>42338</v>
      </c>
      <c r="C4380" s="12" t="str">
        <f t="shared" si="68"/>
        <v>2015/11</v>
      </c>
      <c r="D4380" s="4">
        <v>42340</v>
      </c>
      <c r="E4380" s="3" t="s">
        <v>11</v>
      </c>
      <c r="F4380" s="3" t="s">
        <v>334</v>
      </c>
      <c r="G4380" s="3" t="s">
        <v>2754</v>
      </c>
      <c r="H4380" s="5">
        <v>1748</v>
      </c>
      <c r="I4380" s="2">
        <v>2</v>
      </c>
      <c r="J4380" s="2">
        <v>0</v>
      </c>
      <c r="K4380" s="2">
        <v>8.2156000000000002</v>
      </c>
      <c r="L4380" s="18" t="str">
        <f>VLOOKUP(F4380,'BD customers'!$1:$1048576,2,FALSE)</f>
        <v>Paul Stevenson</v>
      </c>
      <c r="M4380" s="2">
        <f>MATCH(orders[[#This Row],[Product ID]],'BD product'!A:A,0)</f>
        <v>757</v>
      </c>
      <c r="N4380" s="2" t="str" cm="1">
        <f t="array" ref="N4380">INDEX('BD product'!A:D,M4380,2)</f>
        <v>Office Supplies</v>
      </c>
    </row>
    <row r="4381" spans="1:14" x14ac:dyDescent="0.3">
      <c r="A4381" s="3" t="s">
        <v>6227</v>
      </c>
      <c r="B4381" s="4">
        <v>42338</v>
      </c>
      <c r="C4381" s="12" t="str">
        <f t="shared" si="68"/>
        <v>2015/11</v>
      </c>
      <c r="D4381" s="4">
        <v>42340</v>
      </c>
      <c r="E4381" s="3" t="s">
        <v>11</v>
      </c>
      <c r="F4381" s="3" t="s">
        <v>334</v>
      </c>
      <c r="G4381" s="3" t="s">
        <v>2984</v>
      </c>
      <c r="H4381" s="5">
        <v>7188</v>
      </c>
      <c r="I4381" s="2">
        <v>2</v>
      </c>
      <c r="J4381" s="2">
        <v>0</v>
      </c>
      <c r="K4381" s="2">
        <v>3.2345999999999999</v>
      </c>
      <c r="L4381" s="18" t="str">
        <f>VLOOKUP(F4381,'BD customers'!$1:$1048576,2,FALSE)</f>
        <v>Paul Stevenson</v>
      </c>
      <c r="M4381" s="2">
        <f>MATCH(orders[[#This Row],[Product ID]],'BD product'!A:A,0)</f>
        <v>844</v>
      </c>
      <c r="N4381" s="2" t="str" cm="1">
        <f t="array" ref="N4381">INDEX('BD product'!A:D,M4381,2)</f>
        <v>Office Supplies</v>
      </c>
    </row>
    <row r="4382" spans="1:14" x14ac:dyDescent="0.3">
      <c r="A4382" s="3" t="s">
        <v>6228</v>
      </c>
      <c r="B4382" s="4">
        <v>42302</v>
      </c>
      <c r="C4382" s="12" t="str">
        <f t="shared" si="68"/>
        <v>2015/10</v>
      </c>
      <c r="D4382" s="4">
        <v>42307</v>
      </c>
      <c r="E4382" s="3" t="s">
        <v>21</v>
      </c>
      <c r="F4382" s="3" t="s">
        <v>4136</v>
      </c>
      <c r="G4382" s="3" t="s">
        <v>2359</v>
      </c>
      <c r="H4382" s="5">
        <v>6045</v>
      </c>
      <c r="I4382" s="2">
        <v>3</v>
      </c>
      <c r="J4382" s="2">
        <v>0</v>
      </c>
      <c r="K4382" s="2">
        <v>16.3215</v>
      </c>
      <c r="L4382" s="18" t="str">
        <f>VLOOKUP(F4382,'BD customers'!$1:$1048576,2,FALSE)</f>
        <v>Trudy Brown</v>
      </c>
      <c r="M4382" s="2">
        <f>MATCH(orders[[#This Row],[Product ID]],'BD product'!A:A,0)</f>
        <v>628</v>
      </c>
      <c r="N4382" s="2" t="str" cm="1">
        <f t="array" ref="N4382">INDEX('BD product'!A:D,M4382,2)</f>
        <v>Office Supplies</v>
      </c>
    </row>
    <row r="4383" spans="1:14" x14ac:dyDescent="0.3">
      <c r="A4383" s="3" t="s">
        <v>6228</v>
      </c>
      <c r="B4383" s="4">
        <v>42302</v>
      </c>
      <c r="C4383" s="12" t="str">
        <f t="shared" si="68"/>
        <v>2015/10</v>
      </c>
      <c r="D4383" s="4">
        <v>42307</v>
      </c>
      <c r="E4383" s="3" t="s">
        <v>21</v>
      </c>
      <c r="F4383" s="3" t="s">
        <v>4136</v>
      </c>
      <c r="G4383" s="3" t="s">
        <v>1770</v>
      </c>
      <c r="H4383" s="5">
        <v>253176</v>
      </c>
      <c r="I4383" s="2">
        <v>3</v>
      </c>
      <c r="J4383" s="2">
        <v>2</v>
      </c>
      <c r="K4383" s="2">
        <v>-3.1646999999999998</v>
      </c>
      <c r="L4383" s="18" t="str">
        <f>VLOOKUP(F4383,'BD customers'!$1:$1048576,2,FALSE)</f>
        <v>Trudy Brown</v>
      </c>
      <c r="M4383" s="2">
        <f>MATCH(orders[[#This Row],[Product ID]],'BD product'!A:A,0)</f>
        <v>440</v>
      </c>
      <c r="N4383" s="2" t="str" cm="1">
        <f t="array" ref="N4383">INDEX('BD product'!A:D,M4383,2)</f>
        <v>Furniture</v>
      </c>
    </row>
    <row r="4384" spans="1:14" x14ac:dyDescent="0.3">
      <c r="A4384" s="3" t="s">
        <v>6229</v>
      </c>
      <c r="B4384" s="4">
        <v>42205</v>
      </c>
      <c r="C4384" s="12" t="str">
        <f t="shared" si="68"/>
        <v>2015/07</v>
      </c>
      <c r="D4384" s="4">
        <v>42212</v>
      </c>
      <c r="E4384" s="3" t="s">
        <v>21</v>
      </c>
      <c r="F4384" s="3" t="s">
        <v>1012</v>
      </c>
      <c r="G4384" s="3" t="s">
        <v>2316</v>
      </c>
      <c r="H4384" s="5">
        <v>288</v>
      </c>
      <c r="I4384" s="2">
        <v>5</v>
      </c>
      <c r="J4384" s="2">
        <v>8</v>
      </c>
      <c r="K4384" s="2">
        <v>-0.44640000000000002</v>
      </c>
      <c r="L4384" s="18" t="str">
        <f>VLOOKUP(F4384,'BD customers'!$1:$1048576,2,FALSE)</f>
        <v>Russell Applegate</v>
      </c>
      <c r="M4384" s="2">
        <f>MATCH(orders[[#This Row],[Product ID]],'BD product'!A:A,0)</f>
        <v>616</v>
      </c>
      <c r="N4384" s="2" t="str" cm="1">
        <f t="array" ref="N4384">INDEX('BD product'!A:D,M4384,2)</f>
        <v>Office Supplies</v>
      </c>
    </row>
    <row r="4385" spans="1:14" x14ac:dyDescent="0.3">
      <c r="A4385" s="3" t="s">
        <v>6229</v>
      </c>
      <c r="B4385" s="4">
        <v>42205</v>
      </c>
      <c r="C4385" s="12" t="str">
        <f t="shared" si="68"/>
        <v>2015/07</v>
      </c>
      <c r="D4385" s="4">
        <v>42212</v>
      </c>
      <c r="E4385" s="3" t="s">
        <v>21</v>
      </c>
      <c r="F4385" s="3" t="s">
        <v>1012</v>
      </c>
      <c r="G4385" s="3" t="s">
        <v>6230</v>
      </c>
      <c r="H4385" s="5">
        <v>384944</v>
      </c>
      <c r="I4385" s="2">
        <v>4</v>
      </c>
      <c r="J4385" s="2">
        <v>3</v>
      </c>
      <c r="K4385" s="2">
        <v>-126.4816</v>
      </c>
      <c r="L4385" s="18" t="str">
        <f>VLOOKUP(F4385,'BD customers'!$1:$1048576,2,FALSE)</f>
        <v>Russell Applegate</v>
      </c>
      <c r="M4385" s="2">
        <f>MATCH(orders[[#This Row],[Product ID]],'BD product'!A:A,0)</f>
        <v>1659</v>
      </c>
      <c r="N4385" s="2" t="str" cm="1">
        <f t="array" ref="N4385">INDEX('BD product'!A:D,M4385,2)</f>
        <v>Furniture</v>
      </c>
    </row>
    <row r="4386" spans="1:14" x14ac:dyDescent="0.3">
      <c r="A4386" s="3" t="s">
        <v>6229</v>
      </c>
      <c r="B4386" s="4">
        <v>42205</v>
      </c>
      <c r="C4386" s="12" t="str">
        <f t="shared" si="68"/>
        <v>2015/07</v>
      </c>
      <c r="D4386" s="4">
        <v>42212</v>
      </c>
      <c r="E4386" s="3" t="s">
        <v>21</v>
      </c>
      <c r="F4386" s="3" t="s">
        <v>1012</v>
      </c>
      <c r="G4386" s="3" t="s">
        <v>2474</v>
      </c>
      <c r="H4386" s="5">
        <v>153584</v>
      </c>
      <c r="I4386" s="2">
        <v>2</v>
      </c>
      <c r="J4386" s="2">
        <v>2</v>
      </c>
      <c r="K4386" s="2">
        <v>13.438599999999999</v>
      </c>
      <c r="L4386" s="18" t="str">
        <f>VLOOKUP(F4386,'BD customers'!$1:$1048576,2,FALSE)</f>
        <v>Russell Applegate</v>
      </c>
      <c r="M4386" s="2">
        <f>MATCH(orders[[#This Row],[Product ID]],'BD product'!A:A,0)</f>
        <v>666</v>
      </c>
      <c r="N4386" s="2" t="str" cm="1">
        <f t="array" ref="N4386">INDEX('BD product'!A:D,M4386,2)</f>
        <v>Technology</v>
      </c>
    </row>
    <row r="4387" spans="1:14" x14ac:dyDescent="0.3">
      <c r="A4387" s="3" t="s">
        <v>6229</v>
      </c>
      <c r="B4387" s="4">
        <v>42205</v>
      </c>
      <c r="C4387" s="12" t="str">
        <f t="shared" si="68"/>
        <v>2015/07</v>
      </c>
      <c r="D4387" s="4">
        <v>42212</v>
      </c>
      <c r="E4387" s="3" t="s">
        <v>21</v>
      </c>
      <c r="F4387" s="3" t="s">
        <v>1012</v>
      </c>
      <c r="G4387" s="3" t="s">
        <v>202</v>
      </c>
      <c r="H4387" s="5">
        <v>91343</v>
      </c>
      <c r="I4387" s="2">
        <v>5</v>
      </c>
      <c r="J4387" s="2">
        <v>3</v>
      </c>
      <c r="K4387" s="2">
        <v>-5.2195999999999998</v>
      </c>
      <c r="L4387" s="18" t="str">
        <f>VLOOKUP(F4387,'BD customers'!$1:$1048576,2,FALSE)</f>
        <v>Russell Applegate</v>
      </c>
      <c r="M4387" s="2">
        <f>MATCH(orders[[#This Row],[Product ID]],'BD product'!A:A,0)</f>
        <v>39</v>
      </c>
      <c r="N4387" s="2" t="str" cm="1">
        <f t="array" ref="N4387">INDEX('BD product'!A:D,M4387,2)</f>
        <v>Furniture</v>
      </c>
    </row>
    <row r="4388" spans="1:14" x14ac:dyDescent="0.3">
      <c r="A4388" s="3" t="s">
        <v>6232</v>
      </c>
      <c r="B4388" s="4">
        <v>42670</v>
      </c>
      <c r="C4388" s="12" t="str">
        <f t="shared" si="68"/>
        <v>2016/10</v>
      </c>
      <c r="D4388" s="4">
        <v>42676</v>
      </c>
      <c r="E4388" s="3" t="s">
        <v>21</v>
      </c>
      <c r="F4388" s="3" t="s">
        <v>1473</v>
      </c>
      <c r="G4388" s="3" t="s">
        <v>6128</v>
      </c>
      <c r="H4388" s="5">
        <v>4392</v>
      </c>
      <c r="I4388" s="2">
        <v>4</v>
      </c>
      <c r="J4388" s="2">
        <v>0</v>
      </c>
      <c r="K4388" s="2">
        <v>11.8584</v>
      </c>
      <c r="L4388" s="18" t="str">
        <f>VLOOKUP(F4388,'BD customers'!$1:$1048576,2,FALSE)</f>
        <v>Bart Pistole</v>
      </c>
      <c r="M4388" s="2">
        <f>MATCH(orders[[#This Row],[Product ID]],'BD product'!A:A,0)</f>
        <v>1646</v>
      </c>
      <c r="N4388" s="2" t="str" cm="1">
        <f t="array" ref="N4388">INDEX('BD product'!A:D,M4388,2)</f>
        <v>Office Supplies</v>
      </c>
    </row>
    <row r="4389" spans="1:14" x14ac:dyDescent="0.3">
      <c r="A4389" s="3" t="s">
        <v>6232</v>
      </c>
      <c r="B4389" s="4">
        <v>42670</v>
      </c>
      <c r="C4389" s="12" t="str">
        <f t="shared" si="68"/>
        <v>2016/10</v>
      </c>
      <c r="D4389" s="4">
        <v>42676</v>
      </c>
      <c r="E4389" s="3" t="s">
        <v>21</v>
      </c>
      <c r="F4389" s="3" t="s">
        <v>1473</v>
      </c>
      <c r="G4389" s="3" t="s">
        <v>3696</v>
      </c>
      <c r="H4389" s="5">
        <v>25032</v>
      </c>
      <c r="I4389" s="2">
        <v>3</v>
      </c>
      <c r="J4389" s="2">
        <v>2</v>
      </c>
      <c r="K4389" s="2">
        <v>7.8224999999999998</v>
      </c>
      <c r="L4389" s="18" t="str">
        <f>VLOOKUP(F4389,'BD customers'!$1:$1048576,2,FALSE)</f>
        <v>Bart Pistole</v>
      </c>
      <c r="M4389" s="2">
        <f>MATCH(orders[[#This Row],[Product ID]],'BD product'!A:A,0)</f>
        <v>1126</v>
      </c>
      <c r="N4389" s="2" t="str" cm="1">
        <f t="array" ref="N4389">INDEX('BD product'!A:D,M4389,2)</f>
        <v>Office Supplies</v>
      </c>
    </row>
    <row r="4390" spans="1:14" x14ac:dyDescent="0.3">
      <c r="A4390" s="3" t="s">
        <v>6233</v>
      </c>
      <c r="B4390" s="4">
        <v>43059</v>
      </c>
      <c r="C4390" s="12" t="str">
        <f t="shared" si="68"/>
        <v>2017/11</v>
      </c>
      <c r="D4390" s="4">
        <v>43061</v>
      </c>
      <c r="E4390" s="3" t="s">
        <v>64</v>
      </c>
      <c r="F4390" s="3" t="s">
        <v>1893</v>
      </c>
      <c r="G4390" s="3" t="s">
        <v>2440</v>
      </c>
      <c r="H4390" s="5">
        <v>4676</v>
      </c>
      <c r="I4390" s="2">
        <v>7</v>
      </c>
      <c r="J4390" s="2">
        <v>0</v>
      </c>
      <c r="K4390" s="2">
        <v>22.444800000000001</v>
      </c>
      <c r="L4390" s="18" t="str">
        <f>VLOOKUP(F4390,'BD customers'!$1:$1048576,2,FALSE)</f>
        <v>Carlos Daly</v>
      </c>
      <c r="M4390" s="2">
        <f>MATCH(orders[[#This Row],[Product ID]],'BD product'!A:A,0)</f>
        <v>654</v>
      </c>
      <c r="N4390" s="2" t="str" cm="1">
        <f t="array" ref="N4390">INDEX('BD product'!A:D,M4390,2)</f>
        <v>Office Supplies</v>
      </c>
    </row>
    <row r="4391" spans="1:14" x14ac:dyDescent="0.3">
      <c r="A4391" s="3" t="s">
        <v>6233</v>
      </c>
      <c r="B4391" s="4">
        <v>43059</v>
      </c>
      <c r="C4391" s="12" t="str">
        <f t="shared" si="68"/>
        <v>2017/11</v>
      </c>
      <c r="D4391" s="4">
        <v>43061</v>
      </c>
      <c r="E4391" s="3" t="s">
        <v>64</v>
      </c>
      <c r="F4391" s="3" t="s">
        <v>1893</v>
      </c>
      <c r="G4391" s="3" t="s">
        <v>3690</v>
      </c>
      <c r="H4391" s="5">
        <v>183968</v>
      </c>
      <c r="I4391" s="2">
        <v>2</v>
      </c>
      <c r="J4391" s="2">
        <v>2</v>
      </c>
      <c r="K4391" s="2">
        <v>-25.2956</v>
      </c>
      <c r="L4391" s="18" t="str">
        <f>VLOOKUP(F4391,'BD customers'!$1:$1048576,2,FALSE)</f>
        <v>Carlos Daly</v>
      </c>
      <c r="M4391" s="2">
        <f>MATCH(orders[[#This Row],[Product ID]],'BD product'!A:A,0)</f>
        <v>1123</v>
      </c>
      <c r="N4391" s="2" t="str" cm="1">
        <f t="array" ref="N4391">INDEX('BD product'!A:D,M4391,2)</f>
        <v>Furniture</v>
      </c>
    </row>
    <row r="4392" spans="1:14" x14ac:dyDescent="0.3">
      <c r="A4392" s="3" t="s">
        <v>6233</v>
      </c>
      <c r="B4392" s="4">
        <v>43059</v>
      </c>
      <c r="C4392" s="12" t="str">
        <f t="shared" si="68"/>
        <v>2017/11</v>
      </c>
      <c r="D4392" s="4">
        <v>43061</v>
      </c>
      <c r="E4392" s="3" t="s">
        <v>64</v>
      </c>
      <c r="F4392" s="3" t="s">
        <v>1893</v>
      </c>
      <c r="G4392" s="3" t="s">
        <v>5060</v>
      </c>
      <c r="H4392" s="5">
        <v>125997</v>
      </c>
      <c r="I4392" s="2">
        <v>3</v>
      </c>
      <c r="J4392" s="2">
        <v>0</v>
      </c>
      <c r="K4392" s="2">
        <v>327.59219999999999</v>
      </c>
      <c r="L4392" s="18" t="str">
        <f>VLOOKUP(F4392,'BD customers'!$1:$1048576,2,FALSE)</f>
        <v>Carlos Daly</v>
      </c>
      <c r="M4392" s="2">
        <f>MATCH(orders[[#This Row],[Product ID]],'BD product'!A:A,0)</f>
        <v>1463</v>
      </c>
      <c r="N4392" s="2" t="str" cm="1">
        <f t="array" ref="N4392">INDEX('BD product'!A:D,M4392,2)</f>
        <v>Technology</v>
      </c>
    </row>
    <row r="4393" spans="1:14" x14ac:dyDescent="0.3">
      <c r="A4393" s="3" t="s">
        <v>6233</v>
      </c>
      <c r="B4393" s="4">
        <v>43059</v>
      </c>
      <c r="C4393" s="12" t="str">
        <f t="shared" si="68"/>
        <v>2017/11</v>
      </c>
      <c r="D4393" s="4">
        <v>43061</v>
      </c>
      <c r="E4393" s="3" t="s">
        <v>64</v>
      </c>
      <c r="F4393" s="3" t="s">
        <v>1893</v>
      </c>
      <c r="G4393" s="3" t="s">
        <v>4084</v>
      </c>
      <c r="H4393" s="5">
        <v>6897</v>
      </c>
      <c r="I4393" s="2">
        <v>3</v>
      </c>
      <c r="J4393" s="2">
        <v>0</v>
      </c>
      <c r="K4393" s="2">
        <v>19.311599999999999</v>
      </c>
      <c r="L4393" s="18" t="str">
        <f>VLOOKUP(F4393,'BD customers'!$1:$1048576,2,FALSE)</f>
        <v>Carlos Daly</v>
      </c>
      <c r="M4393" s="2">
        <f>MATCH(orders[[#This Row],[Product ID]],'BD product'!A:A,0)</f>
        <v>1245</v>
      </c>
      <c r="N4393" s="2" t="str" cm="1">
        <f t="array" ref="N4393">INDEX('BD product'!A:D,M4393,2)</f>
        <v>Office Supplies</v>
      </c>
    </row>
    <row r="4394" spans="1:14" x14ac:dyDescent="0.3">
      <c r="A4394" s="3" t="s">
        <v>6234</v>
      </c>
      <c r="B4394" s="4">
        <v>42621</v>
      </c>
      <c r="C4394" s="12" t="str">
        <f t="shared" si="68"/>
        <v>2016/09</v>
      </c>
      <c r="D4394" s="4">
        <v>42625</v>
      </c>
      <c r="E4394" s="3" t="s">
        <v>21</v>
      </c>
      <c r="F4394" s="3" t="s">
        <v>127</v>
      </c>
      <c r="G4394" s="3" t="s">
        <v>1643</v>
      </c>
      <c r="H4394" s="5">
        <v>70368</v>
      </c>
      <c r="I4394" s="2">
        <v>2</v>
      </c>
      <c r="J4394" s="2">
        <v>2</v>
      </c>
      <c r="K4394" s="2">
        <v>6.1571999999999996</v>
      </c>
      <c r="L4394" s="18" t="str">
        <f>VLOOKUP(F4394,'BD customers'!$1:$1048576,2,FALSE)</f>
        <v>Ken Black</v>
      </c>
      <c r="M4394" s="2">
        <f>MATCH(orders[[#This Row],[Product ID]],'BD product'!A:A,0)</f>
        <v>401</v>
      </c>
      <c r="N4394" s="2" t="str" cm="1">
        <f t="array" ref="N4394">INDEX('BD product'!A:D,M4394,2)</f>
        <v>Office Supplies</v>
      </c>
    </row>
    <row r="4395" spans="1:14" x14ac:dyDescent="0.3">
      <c r="A4395" s="3" t="s">
        <v>6234</v>
      </c>
      <c r="B4395" s="4">
        <v>42621</v>
      </c>
      <c r="C4395" s="12" t="str">
        <f t="shared" si="68"/>
        <v>2016/09</v>
      </c>
      <c r="D4395" s="4">
        <v>42625</v>
      </c>
      <c r="E4395" s="3" t="s">
        <v>21</v>
      </c>
      <c r="F4395" s="3" t="s">
        <v>127</v>
      </c>
      <c r="G4395" s="3" t="s">
        <v>4115</v>
      </c>
      <c r="H4395" s="5">
        <v>5996</v>
      </c>
      <c r="I4395" s="2">
        <v>5</v>
      </c>
      <c r="J4395" s="2">
        <v>2</v>
      </c>
      <c r="K4395" s="2">
        <v>21.735499999999998</v>
      </c>
      <c r="L4395" s="18" t="str">
        <f>VLOOKUP(F4395,'BD customers'!$1:$1048576,2,FALSE)</f>
        <v>Ken Black</v>
      </c>
      <c r="M4395" s="2">
        <f>MATCH(orders[[#This Row],[Product ID]],'BD product'!A:A,0)</f>
        <v>1252</v>
      </c>
      <c r="N4395" s="2" t="str" cm="1">
        <f t="array" ref="N4395">INDEX('BD product'!A:D,M4395,2)</f>
        <v>Technology</v>
      </c>
    </row>
    <row r="4396" spans="1:14" x14ac:dyDescent="0.3">
      <c r="A4396" s="3" t="s">
        <v>6235</v>
      </c>
      <c r="B4396" s="4">
        <v>41840</v>
      </c>
      <c r="C4396" s="12" t="str">
        <f t="shared" si="68"/>
        <v>2014/07</v>
      </c>
      <c r="D4396" s="4">
        <v>41840</v>
      </c>
      <c r="E4396" s="3" t="s">
        <v>41</v>
      </c>
      <c r="F4396" s="3" t="s">
        <v>4107</v>
      </c>
      <c r="G4396" s="3" t="s">
        <v>2192</v>
      </c>
      <c r="H4396" s="5">
        <v>25984</v>
      </c>
      <c r="I4396" s="2">
        <v>1</v>
      </c>
      <c r="J4396" s="2">
        <v>2</v>
      </c>
      <c r="K4396" s="2">
        <v>-5.1967999999999996</v>
      </c>
      <c r="L4396" s="18" t="str">
        <f>VLOOKUP(F4396,'BD customers'!$1:$1048576,2,FALSE)</f>
        <v>Scot Wooten</v>
      </c>
      <c r="M4396" s="2">
        <f>MATCH(orders[[#This Row],[Product ID]],'BD product'!A:A,0)</f>
        <v>573</v>
      </c>
      <c r="N4396" s="2" t="str" cm="1">
        <f t="array" ref="N4396">INDEX('BD product'!A:D,M4396,2)</f>
        <v>Office Supplies</v>
      </c>
    </row>
    <row r="4397" spans="1:14" x14ac:dyDescent="0.3">
      <c r="A4397" s="3" t="s">
        <v>6235</v>
      </c>
      <c r="B4397" s="4">
        <v>41840</v>
      </c>
      <c r="C4397" s="12" t="str">
        <f t="shared" si="68"/>
        <v>2014/07</v>
      </c>
      <c r="D4397" s="4">
        <v>41840</v>
      </c>
      <c r="E4397" s="3" t="s">
        <v>41</v>
      </c>
      <c r="F4397" s="3" t="s">
        <v>4107</v>
      </c>
      <c r="G4397" s="3" t="s">
        <v>3392</v>
      </c>
      <c r="H4397" s="5">
        <v>2736</v>
      </c>
      <c r="I4397" s="2">
        <v>3</v>
      </c>
      <c r="J4397" s="2">
        <v>7</v>
      </c>
      <c r="K4397" s="2">
        <v>-2.1888000000000001</v>
      </c>
      <c r="L4397" s="18" t="str">
        <f>VLOOKUP(F4397,'BD customers'!$1:$1048576,2,FALSE)</f>
        <v>Scot Wooten</v>
      </c>
      <c r="M4397" s="2">
        <f>MATCH(orders[[#This Row],[Product ID]],'BD product'!A:A,0)</f>
        <v>1001</v>
      </c>
      <c r="N4397" s="2" t="str" cm="1">
        <f t="array" ref="N4397">INDEX('BD product'!A:D,M4397,2)</f>
        <v>Office Supplies</v>
      </c>
    </row>
    <row r="4398" spans="1:14" x14ac:dyDescent="0.3">
      <c r="A4398" s="3" t="s">
        <v>6236</v>
      </c>
      <c r="B4398" s="4">
        <v>42689</v>
      </c>
      <c r="C4398" s="12" t="str">
        <f t="shared" si="68"/>
        <v>2016/11</v>
      </c>
      <c r="D4398" s="4">
        <v>42693</v>
      </c>
      <c r="E4398" s="3" t="s">
        <v>21</v>
      </c>
      <c r="F4398" s="3" t="s">
        <v>5490</v>
      </c>
      <c r="G4398" s="3" t="s">
        <v>3252</v>
      </c>
      <c r="H4398" s="5">
        <v>361376</v>
      </c>
      <c r="I4398" s="2">
        <v>2</v>
      </c>
      <c r="J4398" s="2">
        <v>2</v>
      </c>
      <c r="K4398" s="2">
        <v>27.103200000000001</v>
      </c>
      <c r="L4398" s="18" t="str">
        <f>VLOOKUP(F4398,'BD customers'!$1:$1048576,2,FALSE)</f>
        <v>Anna HÃ¤berlin</v>
      </c>
      <c r="M4398" s="2">
        <f>MATCH(orders[[#This Row],[Product ID]],'BD product'!A:A,0)</f>
        <v>946</v>
      </c>
      <c r="N4398" s="2" t="str" cm="1">
        <f t="array" ref="N4398">INDEX('BD product'!A:D,M4398,2)</f>
        <v>Technology</v>
      </c>
    </row>
    <row r="4399" spans="1:14" x14ac:dyDescent="0.3">
      <c r="A4399" s="3" t="s">
        <v>6237</v>
      </c>
      <c r="B4399" s="4">
        <v>41827</v>
      </c>
      <c r="C4399" s="12" t="str">
        <f t="shared" si="68"/>
        <v>2014/07</v>
      </c>
      <c r="D4399" s="4">
        <v>41831</v>
      </c>
      <c r="E4399" s="3" t="s">
        <v>21</v>
      </c>
      <c r="F4399" s="3" t="s">
        <v>1327</v>
      </c>
      <c r="G4399" s="3" t="s">
        <v>2905</v>
      </c>
      <c r="H4399" s="5">
        <v>172186</v>
      </c>
      <c r="I4399" s="2">
        <v>2</v>
      </c>
      <c r="J4399" s="2">
        <v>3</v>
      </c>
      <c r="K4399" s="2">
        <v>-46.736199999999997</v>
      </c>
      <c r="L4399" s="18" t="str">
        <f>VLOOKUP(F4399,'BD customers'!$1:$1048576,2,FALSE)</f>
        <v>John Lee</v>
      </c>
      <c r="M4399" s="2">
        <f>MATCH(orders[[#This Row],[Product ID]],'BD product'!A:A,0)</f>
        <v>814</v>
      </c>
      <c r="N4399" s="2" t="str" cm="1">
        <f t="array" ref="N4399">INDEX('BD product'!A:D,M4399,2)</f>
        <v>Furniture</v>
      </c>
    </row>
    <row r="4400" spans="1:14" x14ac:dyDescent="0.3">
      <c r="A4400" s="3" t="s">
        <v>6237</v>
      </c>
      <c r="B4400" s="4">
        <v>41827</v>
      </c>
      <c r="C4400" s="12" t="str">
        <f t="shared" si="68"/>
        <v>2014/07</v>
      </c>
      <c r="D4400" s="4">
        <v>41831</v>
      </c>
      <c r="E4400" s="3" t="s">
        <v>21</v>
      </c>
      <c r="F4400" s="3" t="s">
        <v>1327</v>
      </c>
      <c r="G4400" s="3" t="s">
        <v>1927</v>
      </c>
      <c r="H4400" s="5">
        <v>69008</v>
      </c>
      <c r="I4400" s="2">
        <v>2</v>
      </c>
      <c r="J4400" s="2">
        <v>2</v>
      </c>
      <c r="K4400" s="2">
        <v>12.0764</v>
      </c>
      <c r="L4400" s="18" t="str">
        <f>VLOOKUP(F4400,'BD customers'!$1:$1048576,2,FALSE)</f>
        <v>John Lee</v>
      </c>
      <c r="M4400" s="2">
        <f>MATCH(orders[[#This Row],[Product ID]],'BD product'!A:A,0)</f>
        <v>486</v>
      </c>
      <c r="N4400" s="2" t="str" cm="1">
        <f t="array" ref="N4400">INDEX('BD product'!A:D,M4400,2)</f>
        <v>Furniture</v>
      </c>
    </row>
    <row r="4401" spans="1:14" x14ac:dyDescent="0.3">
      <c r="A4401" s="3" t="s">
        <v>6238</v>
      </c>
      <c r="B4401" s="4">
        <v>42446</v>
      </c>
      <c r="C4401" s="12" t="str">
        <f t="shared" si="68"/>
        <v>2016/03</v>
      </c>
      <c r="D4401" s="4">
        <v>42446</v>
      </c>
      <c r="E4401" s="3" t="s">
        <v>41</v>
      </c>
      <c r="F4401" s="3" t="s">
        <v>500</v>
      </c>
      <c r="G4401" s="3" t="s">
        <v>3096</v>
      </c>
      <c r="H4401" s="5">
        <v>1999</v>
      </c>
      <c r="I4401" s="2">
        <v>5</v>
      </c>
      <c r="J4401" s="2">
        <v>0</v>
      </c>
      <c r="K4401" s="2">
        <v>8.9954999999999998</v>
      </c>
      <c r="L4401" s="18" t="str">
        <f>VLOOKUP(F4401,'BD customers'!$1:$1048576,2,FALSE)</f>
        <v>Gary Zandusky</v>
      </c>
      <c r="M4401" s="2">
        <f>MATCH(orders[[#This Row],[Product ID]],'BD product'!A:A,0)</f>
        <v>891</v>
      </c>
      <c r="N4401" s="2" t="str" cm="1">
        <f t="array" ref="N4401">INDEX('BD product'!A:D,M4401,2)</f>
        <v>Office Supplies</v>
      </c>
    </row>
    <row r="4402" spans="1:14" x14ac:dyDescent="0.3">
      <c r="A4402" s="3" t="s">
        <v>6238</v>
      </c>
      <c r="B4402" s="4">
        <v>42446</v>
      </c>
      <c r="C4402" s="12" t="str">
        <f t="shared" si="68"/>
        <v>2016/03</v>
      </c>
      <c r="D4402" s="4">
        <v>42446</v>
      </c>
      <c r="E4402" s="3" t="s">
        <v>41</v>
      </c>
      <c r="F4402" s="3" t="s">
        <v>500</v>
      </c>
      <c r="G4402" s="3" t="s">
        <v>1017</v>
      </c>
      <c r="H4402" s="5">
        <v>90195</v>
      </c>
      <c r="I4402" s="2">
        <v>3</v>
      </c>
      <c r="J4402" s="2">
        <v>0</v>
      </c>
      <c r="K4402" s="2">
        <v>297.64350000000002</v>
      </c>
      <c r="L4402" s="18" t="str">
        <f>VLOOKUP(F4402,'BD customers'!$1:$1048576,2,FALSE)</f>
        <v>Gary Zandusky</v>
      </c>
      <c r="M4402" s="2">
        <f>MATCH(orders[[#This Row],[Product ID]],'BD product'!A:A,0)</f>
        <v>229</v>
      </c>
      <c r="N4402" s="2" t="str" cm="1">
        <f t="array" ref="N4402">INDEX('BD product'!A:D,M4402,2)</f>
        <v>Office Supplies</v>
      </c>
    </row>
    <row r="4403" spans="1:14" x14ac:dyDescent="0.3">
      <c r="A4403" s="3" t="s">
        <v>6238</v>
      </c>
      <c r="B4403" s="4">
        <v>42446</v>
      </c>
      <c r="C4403" s="12" t="str">
        <f t="shared" si="68"/>
        <v>2016/03</v>
      </c>
      <c r="D4403" s="4">
        <v>42446</v>
      </c>
      <c r="E4403" s="3" t="s">
        <v>41</v>
      </c>
      <c r="F4403" s="3" t="s">
        <v>500</v>
      </c>
      <c r="G4403" s="3" t="s">
        <v>2346</v>
      </c>
      <c r="H4403" s="5">
        <v>9715</v>
      </c>
      <c r="I4403" s="2">
        <v>5</v>
      </c>
      <c r="J4403" s="2">
        <v>0</v>
      </c>
      <c r="K4403" s="2">
        <v>2.5259</v>
      </c>
      <c r="L4403" s="18" t="str">
        <f>VLOOKUP(F4403,'BD customers'!$1:$1048576,2,FALSE)</f>
        <v>Gary Zandusky</v>
      </c>
      <c r="M4403" s="2">
        <f>MATCH(orders[[#This Row],[Product ID]],'BD product'!A:A,0)</f>
        <v>624</v>
      </c>
      <c r="N4403" s="2" t="str" cm="1">
        <f t="array" ref="N4403">INDEX('BD product'!A:D,M4403,2)</f>
        <v>Furniture</v>
      </c>
    </row>
    <row r="4404" spans="1:14" x14ac:dyDescent="0.3">
      <c r="A4404" s="3" t="s">
        <v>6239</v>
      </c>
      <c r="B4404" s="4">
        <v>42730</v>
      </c>
      <c r="C4404" s="12" t="str">
        <f t="shared" si="68"/>
        <v>2016/12</v>
      </c>
      <c r="D4404" s="4">
        <v>42731</v>
      </c>
      <c r="E4404" s="3" t="s">
        <v>64</v>
      </c>
      <c r="F4404" s="3" t="s">
        <v>550</v>
      </c>
      <c r="G4404" s="3" t="s">
        <v>6240</v>
      </c>
      <c r="H4404" s="5">
        <v>11328</v>
      </c>
      <c r="I4404" s="2">
        <v>2</v>
      </c>
      <c r="J4404" s="2">
        <v>2</v>
      </c>
      <c r="K4404" s="2">
        <v>2.5488</v>
      </c>
      <c r="L4404" s="18" t="str">
        <f>VLOOKUP(F4404,'BD customers'!$1:$1048576,2,FALSE)</f>
        <v>Roy Collins</v>
      </c>
      <c r="M4404" s="2">
        <f>MATCH(orders[[#This Row],[Product ID]],'BD product'!A:A,0)</f>
        <v>1660</v>
      </c>
      <c r="N4404" s="2" t="str" cm="1">
        <f t="array" ref="N4404">INDEX('BD product'!A:D,M4404,2)</f>
        <v>Office Supplies</v>
      </c>
    </row>
    <row r="4405" spans="1:14" x14ac:dyDescent="0.3">
      <c r="A4405" s="3" t="s">
        <v>6242</v>
      </c>
      <c r="B4405" s="4">
        <v>41884</v>
      </c>
      <c r="C4405" s="12" t="str">
        <f t="shared" si="68"/>
        <v>2014/09</v>
      </c>
      <c r="D4405" s="4">
        <v>41886</v>
      </c>
      <c r="E4405" s="3" t="s">
        <v>64</v>
      </c>
      <c r="F4405" s="3" t="s">
        <v>536</v>
      </c>
      <c r="G4405" s="3" t="s">
        <v>6240</v>
      </c>
      <c r="H4405" s="5">
        <v>2124</v>
      </c>
      <c r="I4405" s="2">
        <v>3</v>
      </c>
      <c r="J4405" s="2">
        <v>0</v>
      </c>
      <c r="K4405" s="2">
        <v>8.0711999999999993</v>
      </c>
      <c r="L4405" s="18" t="str">
        <f>VLOOKUP(F4405,'BD customers'!$1:$1048576,2,FALSE)</f>
        <v>Clay Ludtke</v>
      </c>
      <c r="M4405" s="2">
        <f>MATCH(orders[[#This Row],[Product ID]],'BD product'!A:A,0)</f>
        <v>1660</v>
      </c>
      <c r="N4405" s="2" t="str" cm="1">
        <f t="array" ref="N4405">INDEX('BD product'!A:D,M4405,2)</f>
        <v>Office Supplies</v>
      </c>
    </row>
    <row r="4406" spans="1:14" x14ac:dyDescent="0.3">
      <c r="A4406" s="3" t="s">
        <v>6243</v>
      </c>
      <c r="B4406" s="4">
        <v>42190</v>
      </c>
      <c r="C4406" s="12" t="str">
        <f t="shared" si="68"/>
        <v>2015/07</v>
      </c>
      <c r="D4406" s="4">
        <v>42195</v>
      </c>
      <c r="E4406" s="3" t="s">
        <v>21</v>
      </c>
      <c r="F4406" s="3" t="s">
        <v>4286</v>
      </c>
      <c r="G4406" s="3" t="s">
        <v>811</v>
      </c>
      <c r="H4406" s="5">
        <v>348</v>
      </c>
      <c r="I4406" s="2">
        <v>3</v>
      </c>
      <c r="J4406" s="2">
        <v>2</v>
      </c>
      <c r="K4406" s="2">
        <v>0.2175</v>
      </c>
      <c r="L4406" s="18" t="str">
        <f>VLOOKUP(F4406,'BD customers'!$1:$1048576,2,FALSE)</f>
        <v>Mitch Webber</v>
      </c>
      <c r="M4406" s="2">
        <f>MATCH(orders[[#This Row],[Product ID]],'BD product'!A:A,0)</f>
        <v>176</v>
      </c>
      <c r="N4406" s="2" t="str" cm="1">
        <f t="array" ref="N4406">INDEX('BD product'!A:D,M4406,2)</f>
        <v>Technology</v>
      </c>
    </row>
    <row r="4407" spans="1:14" x14ac:dyDescent="0.3">
      <c r="A4407" s="3" t="s">
        <v>6243</v>
      </c>
      <c r="B4407" s="4">
        <v>42190</v>
      </c>
      <c r="C4407" s="12" t="str">
        <f t="shared" si="68"/>
        <v>2015/07</v>
      </c>
      <c r="D4407" s="4">
        <v>42195</v>
      </c>
      <c r="E4407" s="3" t="s">
        <v>21</v>
      </c>
      <c r="F4407" s="3" t="s">
        <v>4286</v>
      </c>
      <c r="G4407" s="3" t="s">
        <v>2650</v>
      </c>
      <c r="H4407" s="5">
        <v>38976</v>
      </c>
      <c r="I4407" s="2">
        <v>3</v>
      </c>
      <c r="J4407" s="2">
        <v>2</v>
      </c>
      <c r="K4407" s="2">
        <v>-0.24360000000000001</v>
      </c>
      <c r="L4407" s="18" t="str">
        <f>VLOOKUP(F4407,'BD customers'!$1:$1048576,2,FALSE)</f>
        <v>Mitch Webber</v>
      </c>
      <c r="M4407" s="2">
        <f>MATCH(orders[[#This Row],[Product ID]],'BD product'!A:A,0)</f>
        <v>722</v>
      </c>
      <c r="N4407" s="2" t="str" cm="1">
        <f t="array" ref="N4407">INDEX('BD product'!A:D,M4407,2)</f>
        <v>Office Supplies</v>
      </c>
    </row>
    <row r="4408" spans="1:14" x14ac:dyDescent="0.3">
      <c r="A4408" s="3" t="s">
        <v>6244</v>
      </c>
      <c r="B4408" s="4">
        <v>42694</v>
      </c>
      <c r="C4408" s="12" t="str">
        <f t="shared" si="68"/>
        <v>2016/11</v>
      </c>
      <c r="D4408" s="4">
        <v>42699</v>
      </c>
      <c r="E4408" s="3" t="s">
        <v>21</v>
      </c>
      <c r="F4408" s="3" t="s">
        <v>30</v>
      </c>
      <c r="G4408" s="3" t="s">
        <v>2598</v>
      </c>
      <c r="H4408" s="5">
        <v>908</v>
      </c>
      <c r="I4408" s="2">
        <v>2</v>
      </c>
      <c r="J4408" s="2">
        <v>0</v>
      </c>
      <c r="K4408" s="2">
        <v>0.40860000000000002</v>
      </c>
      <c r="L4408" s="18" t="str">
        <f>VLOOKUP(F4408,'BD customers'!$1:$1048576,2,FALSE)</f>
        <v>Barbara Fisher</v>
      </c>
      <c r="M4408" s="2">
        <f>MATCH(orders[[#This Row],[Product ID]],'BD product'!A:A,0)</f>
        <v>704</v>
      </c>
      <c r="N4408" s="2" t="str" cm="1">
        <f t="array" ref="N4408">INDEX('BD product'!A:D,M4408,2)</f>
        <v>Office Supplies</v>
      </c>
    </row>
    <row r="4409" spans="1:14" x14ac:dyDescent="0.3">
      <c r="A4409" s="3" t="s">
        <v>6244</v>
      </c>
      <c r="B4409" s="4">
        <v>42694</v>
      </c>
      <c r="C4409" s="12" t="str">
        <f t="shared" si="68"/>
        <v>2016/11</v>
      </c>
      <c r="D4409" s="4">
        <v>42699</v>
      </c>
      <c r="E4409" s="3" t="s">
        <v>21</v>
      </c>
      <c r="F4409" s="3" t="s">
        <v>30</v>
      </c>
      <c r="G4409" s="3" t="s">
        <v>3335</v>
      </c>
      <c r="H4409" s="5">
        <v>31455</v>
      </c>
      <c r="I4409" s="2">
        <v>3</v>
      </c>
      <c r="J4409" s="2">
        <v>0</v>
      </c>
      <c r="K4409" s="2">
        <v>15.0984</v>
      </c>
      <c r="L4409" s="18" t="str">
        <f>VLOOKUP(F4409,'BD customers'!$1:$1048576,2,FALSE)</f>
        <v>Barbara Fisher</v>
      </c>
      <c r="M4409" s="2">
        <f>MATCH(orders[[#This Row],[Product ID]],'BD product'!A:A,0)</f>
        <v>978</v>
      </c>
      <c r="N4409" s="2" t="str" cm="1">
        <f t="array" ref="N4409">INDEX('BD product'!A:D,M4409,2)</f>
        <v>Office Supplies</v>
      </c>
    </row>
    <row r="4410" spans="1:14" x14ac:dyDescent="0.3">
      <c r="A4410" s="3" t="s">
        <v>6244</v>
      </c>
      <c r="B4410" s="4">
        <v>42694</v>
      </c>
      <c r="C4410" s="12" t="str">
        <f t="shared" si="68"/>
        <v>2016/11</v>
      </c>
      <c r="D4410" s="4">
        <v>42699</v>
      </c>
      <c r="E4410" s="3" t="s">
        <v>21</v>
      </c>
      <c r="F4410" s="3" t="s">
        <v>30</v>
      </c>
      <c r="G4410" s="3" t="s">
        <v>863</v>
      </c>
      <c r="H4410" s="5">
        <v>491</v>
      </c>
      <c r="I4410" s="2">
        <v>1</v>
      </c>
      <c r="J4410" s="2">
        <v>0</v>
      </c>
      <c r="K4410" s="2">
        <v>2.3077000000000001</v>
      </c>
      <c r="L4410" s="18" t="str">
        <f>VLOOKUP(F4410,'BD customers'!$1:$1048576,2,FALSE)</f>
        <v>Barbara Fisher</v>
      </c>
      <c r="M4410" s="2">
        <f>MATCH(orders[[#This Row],[Product ID]],'BD product'!A:A,0)</f>
        <v>187</v>
      </c>
      <c r="N4410" s="2" t="str" cm="1">
        <f t="array" ref="N4410">INDEX('BD product'!A:D,M4410,2)</f>
        <v>Office Supplies</v>
      </c>
    </row>
    <row r="4411" spans="1:14" x14ac:dyDescent="0.3">
      <c r="A4411" s="3" t="s">
        <v>6245</v>
      </c>
      <c r="B4411" s="4">
        <v>41765</v>
      </c>
      <c r="C4411" s="12" t="str">
        <f t="shared" si="68"/>
        <v>2014/05</v>
      </c>
      <c r="D4411" s="4">
        <v>41770</v>
      </c>
      <c r="E4411" s="3" t="s">
        <v>21</v>
      </c>
      <c r="F4411" s="3" t="s">
        <v>197</v>
      </c>
      <c r="G4411" s="3" t="s">
        <v>3040</v>
      </c>
      <c r="H4411" s="5">
        <v>578</v>
      </c>
      <c r="I4411" s="2">
        <v>2</v>
      </c>
      <c r="J4411" s="2">
        <v>0</v>
      </c>
      <c r="K4411" s="2">
        <v>2.7166000000000001</v>
      </c>
      <c r="L4411" s="18" t="str">
        <f>VLOOKUP(F4411,'BD customers'!$1:$1048576,2,FALSE)</f>
        <v>Steve Nguyen</v>
      </c>
      <c r="M4411" s="2">
        <f>MATCH(orders[[#This Row],[Product ID]],'BD product'!A:A,0)</f>
        <v>867</v>
      </c>
      <c r="N4411" s="2" t="str" cm="1">
        <f t="array" ref="N4411">INDEX('BD product'!A:D,M4411,2)</f>
        <v>Office Supplies</v>
      </c>
    </row>
    <row r="4412" spans="1:14" x14ac:dyDescent="0.3">
      <c r="A4412" s="3" t="s">
        <v>6245</v>
      </c>
      <c r="B4412" s="4">
        <v>41765</v>
      </c>
      <c r="C4412" s="12" t="str">
        <f t="shared" si="68"/>
        <v>2014/05</v>
      </c>
      <c r="D4412" s="4">
        <v>41770</v>
      </c>
      <c r="E4412" s="3" t="s">
        <v>21</v>
      </c>
      <c r="F4412" s="3" t="s">
        <v>197</v>
      </c>
      <c r="G4412" s="3" t="s">
        <v>2426</v>
      </c>
      <c r="H4412" s="5">
        <v>10794</v>
      </c>
      <c r="I4412" s="2">
        <v>6</v>
      </c>
      <c r="J4412" s="2">
        <v>0</v>
      </c>
      <c r="K4412" s="2">
        <v>30.223199999999999</v>
      </c>
      <c r="L4412" s="18" t="str">
        <f>VLOOKUP(F4412,'BD customers'!$1:$1048576,2,FALSE)</f>
        <v>Steve Nguyen</v>
      </c>
      <c r="M4412" s="2">
        <f>MATCH(orders[[#This Row],[Product ID]],'BD product'!A:A,0)</f>
        <v>648</v>
      </c>
      <c r="N4412" s="2" t="str" cm="1">
        <f t="array" ref="N4412">INDEX('BD product'!A:D,M4412,2)</f>
        <v>Office Supplies</v>
      </c>
    </row>
    <row r="4413" spans="1:14" x14ac:dyDescent="0.3">
      <c r="A4413" s="3" t="s">
        <v>6246</v>
      </c>
      <c r="B4413" s="4">
        <v>41811</v>
      </c>
      <c r="C4413" s="12" t="str">
        <f t="shared" si="68"/>
        <v>2014/06</v>
      </c>
      <c r="D4413" s="4">
        <v>41814</v>
      </c>
      <c r="E4413" s="3" t="s">
        <v>64</v>
      </c>
      <c r="F4413" s="3" t="s">
        <v>373</v>
      </c>
      <c r="G4413" s="3" t="s">
        <v>4129</v>
      </c>
      <c r="H4413" s="5">
        <v>1965</v>
      </c>
      <c r="I4413" s="2">
        <v>3</v>
      </c>
      <c r="J4413" s="2">
        <v>0</v>
      </c>
      <c r="K4413" s="2">
        <v>0.90390000000000004</v>
      </c>
      <c r="L4413" s="18" t="str">
        <f>VLOOKUP(F4413,'BD customers'!$1:$1048576,2,FALSE)</f>
        <v>Toby Braunhardt</v>
      </c>
      <c r="M4413" s="2">
        <f>MATCH(orders[[#This Row],[Product ID]],'BD product'!A:A,0)</f>
        <v>1256</v>
      </c>
      <c r="N4413" s="2" t="str" cm="1">
        <f t="array" ref="N4413">INDEX('BD product'!A:D,M4413,2)</f>
        <v>Office Supplies</v>
      </c>
    </row>
    <row r="4414" spans="1:14" x14ac:dyDescent="0.3">
      <c r="A4414" s="3" t="s">
        <v>6246</v>
      </c>
      <c r="B4414" s="4">
        <v>41811</v>
      </c>
      <c r="C4414" s="12" t="str">
        <f t="shared" si="68"/>
        <v>2014/06</v>
      </c>
      <c r="D4414" s="4">
        <v>41814</v>
      </c>
      <c r="E4414" s="3" t="s">
        <v>64</v>
      </c>
      <c r="F4414" s="3" t="s">
        <v>373</v>
      </c>
      <c r="G4414" s="3" t="s">
        <v>2031</v>
      </c>
      <c r="H4414" s="5">
        <v>61797</v>
      </c>
      <c r="I4414" s="2">
        <v>3</v>
      </c>
      <c r="J4414" s="2">
        <v>0</v>
      </c>
      <c r="K4414" s="2">
        <v>160.6722</v>
      </c>
      <c r="L4414" s="18" t="str">
        <f>VLOOKUP(F4414,'BD customers'!$1:$1048576,2,FALSE)</f>
        <v>Toby Braunhardt</v>
      </c>
      <c r="M4414" s="2">
        <f>MATCH(orders[[#This Row],[Product ID]],'BD product'!A:A,0)</f>
        <v>519</v>
      </c>
      <c r="N4414" s="2" t="str" cm="1">
        <f t="array" ref="N4414">INDEX('BD product'!A:D,M4414,2)</f>
        <v>Technology</v>
      </c>
    </row>
    <row r="4415" spans="1:14" x14ac:dyDescent="0.3">
      <c r="A4415" s="3" t="s">
        <v>6246</v>
      </c>
      <c r="B4415" s="4">
        <v>41811</v>
      </c>
      <c r="C4415" s="12" t="str">
        <f t="shared" si="68"/>
        <v>2014/06</v>
      </c>
      <c r="D4415" s="4">
        <v>41814</v>
      </c>
      <c r="E4415" s="3" t="s">
        <v>64</v>
      </c>
      <c r="F4415" s="3" t="s">
        <v>373</v>
      </c>
      <c r="G4415" s="3" t="s">
        <v>3243</v>
      </c>
      <c r="H4415" s="5">
        <v>597</v>
      </c>
      <c r="I4415" s="2">
        <v>3</v>
      </c>
      <c r="J4415" s="2">
        <v>0</v>
      </c>
      <c r="K4415" s="2">
        <v>2.6865000000000001</v>
      </c>
      <c r="L4415" s="18" t="str">
        <f>VLOOKUP(F4415,'BD customers'!$1:$1048576,2,FALSE)</f>
        <v>Toby Braunhardt</v>
      </c>
      <c r="M4415" s="2">
        <f>MATCH(orders[[#This Row],[Product ID]],'BD product'!A:A,0)</f>
        <v>943</v>
      </c>
      <c r="N4415" s="2" t="str" cm="1">
        <f t="array" ref="N4415">INDEX('BD product'!A:D,M4415,2)</f>
        <v>Office Supplies</v>
      </c>
    </row>
    <row r="4416" spans="1:14" x14ac:dyDescent="0.3">
      <c r="A4416" s="3" t="s">
        <v>6247</v>
      </c>
      <c r="B4416" s="4">
        <v>42966</v>
      </c>
      <c r="C4416" s="12" t="str">
        <f t="shared" si="68"/>
        <v>2017/08</v>
      </c>
      <c r="D4416" s="4">
        <v>42970</v>
      </c>
      <c r="E4416" s="3" t="s">
        <v>21</v>
      </c>
      <c r="F4416" s="3" t="s">
        <v>101</v>
      </c>
      <c r="G4416" s="3" t="s">
        <v>2766</v>
      </c>
      <c r="H4416" s="5">
        <v>38799</v>
      </c>
      <c r="I4416" s="2">
        <v>1</v>
      </c>
      <c r="J4416" s="2">
        <v>0</v>
      </c>
      <c r="K4416" s="2">
        <v>182.3553</v>
      </c>
      <c r="L4416" s="18" t="str">
        <f>VLOOKUP(F4416,'BD customers'!$1:$1048576,2,FALSE)</f>
        <v>Jennifer Braxton</v>
      </c>
      <c r="M4416" s="2">
        <f>MATCH(orders[[#This Row],[Product ID]],'BD product'!A:A,0)</f>
        <v>762</v>
      </c>
      <c r="N4416" s="2" t="str" cm="1">
        <f t="array" ref="N4416">INDEX('BD product'!A:D,M4416,2)</f>
        <v>Office Supplies</v>
      </c>
    </row>
    <row r="4417" spans="1:14" x14ac:dyDescent="0.3">
      <c r="A4417" s="3" t="s">
        <v>6248</v>
      </c>
      <c r="B4417" s="4">
        <v>41972</v>
      </c>
      <c r="C4417" s="12" t="str">
        <f t="shared" si="68"/>
        <v>2014/11</v>
      </c>
      <c r="D4417" s="4">
        <v>41979</v>
      </c>
      <c r="E4417" s="3" t="s">
        <v>21</v>
      </c>
      <c r="F4417" s="3" t="s">
        <v>1062</v>
      </c>
      <c r="G4417" s="3" t="s">
        <v>3145</v>
      </c>
      <c r="H4417" s="5">
        <v>57592</v>
      </c>
      <c r="I4417" s="2">
        <v>2</v>
      </c>
      <c r="J4417" s="2">
        <v>2</v>
      </c>
      <c r="K4417" s="2">
        <v>0.71989999999999998</v>
      </c>
      <c r="L4417" s="18" t="str">
        <f>VLOOKUP(F4417,'BD customers'!$1:$1048576,2,FALSE)</f>
        <v>Alan Hwang</v>
      </c>
      <c r="M4417" s="2">
        <f>MATCH(orders[[#This Row],[Product ID]],'BD product'!A:A,0)</f>
        <v>909</v>
      </c>
      <c r="N4417" s="2" t="str" cm="1">
        <f t="array" ref="N4417">INDEX('BD product'!A:D,M4417,2)</f>
        <v>Technology</v>
      </c>
    </row>
    <row r="4418" spans="1:14" x14ac:dyDescent="0.3">
      <c r="A4418" s="3" t="s">
        <v>6248</v>
      </c>
      <c r="B4418" s="4">
        <v>41972</v>
      </c>
      <c r="C4418" s="12" t="str">
        <f t="shared" ref="C4418:C4481" si="69">TEXT(B4418,"aaaa/mm")</f>
        <v>2014/11</v>
      </c>
      <c r="D4418" s="4">
        <v>41979</v>
      </c>
      <c r="E4418" s="3" t="s">
        <v>21</v>
      </c>
      <c r="F4418" s="3" t="s">
        <v>1062</v>
      </c>
      <c r="G4418" s="3" t="s">
        <v>2955</v>
      </c>
      <c r="H4418" s="5">
        <v>304</v>
      </c>
      <c r="I4418" s="2">
        <v>5</v>
      </c>
      <c r="J4418" s="2">
        <v>0</v>
      </c>
      <c r="K4418" s="2">
        <v>1.52E-2</v>
      </c>
      <c r="L4418" s="18" t="str">
        <f>VLOOKUP(F4418,'BD customers'!$1:$1048576,2,FALSE)</f>
        <v>Alan Hwang</v>
      </c>
      <c r="M4418" s="2">
        <f>MATCH(orders[[#This Row],[Product ID]],'BD product'!A:A,0)</f>
        <v>831</v>
      </c>
      <c r="N4418" s="2" t="str" cm="1">
        <f t="array" ref="N4418">INDEX('BD product'!A:D,M4418,2)</f>
        <v>Office Supplies</v>
      </c>
    </row>
    <row r="4419" spans="1:14" x14ac:dyDescent="0.3">
      <c r="A4419" s="3" t="s">
        <v>6249</v>
      </c>
      <c r="B4419" s="4">
        <v>42834</v>
      </c>
      <c r="C4419" s="12" t="str">
        <f t="shared" si="69"/>
        <v>2017/04</v>
      </c>
      <c r="D4419" s="4">
        <v>42837</v>
      </c>
      <c r="E4419" s="3" t="s">
        <v>11</v>
      </c>
      <c r="F4419" s="3" t="s">
        <v>853</v>
      </c>
      <c r="G4419" s="3" t="s">
        <v>3343</v>
      </c>
      <c r="H4419" s="5">
        <v>47824</v>
      </c>
      <c r="I4419" s="2">
        <v>8</v>
      </c>
      <c r="J4419" s="2">
        <v>0</v>
      </c>
      <c r="K4419" s="2">
        <v>219.99039999999999</v>
      </c>
      <c r="L4419" s="18" t="str">
        <f>VLOOKUP(F4419,'BD customers'!$1:$1048576,2,FALSE)</f>
        <v>Ken Lonsdale</v>
      </c>
      <c r="M4419" s="2">
        <f>MATCH(orders[[#This Row],[Product ID]],'BD product'!A:A,0)</f>
        <v>981</v>
      </c>
      <c r="N4419" s="2" t="str" cm="1">
        <f t="array" ref="N4419">INDEX('BD product'!A:D,M4419,2)</f>
        <v>Office Supplies</v>
      </c>
    </row>
    <row r="4420" spans="1:14" x14ac:dyDescent="0.3">
      <c r="A4420" s="3" t="s">
        <v>6250</v>
      </c>
      <c r="B4420" s="4">
        <v>41993</v>
      </c>
      <c r="C4420" s="12" t="str">
        <f t="shared" si="69"/>
        <v>2014/12</v>
      </c>
      <c r="D4420" s="4">
        <v>42000</v>
      </c>
      <c r="E4420" s="3" t="s">
        <v>21</v>
      </c>
      <c r="F4420" s="3" t="s">
        <v>5513</v>
      </c>
      <c r="G4420" s="3" t="s">
        <v>610</v>
      </c>
      <c r="H4420" s="5">
        <v>190848</v>
      </c>
      <c r="I4420" s="2">
        <v>3</v>
      </c>
      <c r="J4420" s="2">
        <v>2</v>
      </c>
      <c r="K4420" s="2">
        <v>-21.470400000000001</v>
      </c>
      <c r="L4420" s="18" t="str">
        <f>VLOOKUP(F4420,'BD customers'!$1:$1048576,2,FALSE)</f>
        <v>Mark Hamilton</v>
      </c>
      <c r="M4420" s="2">
        <f>MATCH(orders[[#This Row],[Product ID]],'BD product'!A:A,0)</f>
        <v>126</v>
      </c>
      <c r="N4420" s="2" t="str" cm="1">
        <f t="array" ref="N4420">INDEX('BD product'!A:D,M4420,2)</f>
        <v>Furniture</v>
      </c>
    </row>
    <row r="4421" spans="1:14" x14ac:dyDescent="0.3">
      <c r="A4421" s="3" t="s">
        <v>6251</v>
      </c>
      <c r="B4421" s="4">
        <v>41990</v>
      </c>
      <c r="C4421" s="12" t="str">
        <f t="shared" si="69"/>
        <v>2014/12</v>
      </c>
      <c r="D4421" s="4">
        <v>41997</v>
      </c>
      <c r="E4421" s="3" t="s">
        <v>21</v>
      </c>
      <c r="F4421" s="3" t="s">
        <v>5208</v>
      </c>
      <c r="G4421" s="3" t="s">
        <v>3933</v>
      </c>
      <c r="H4421" s="5">
        <v>5484</v>
      </c>
      <c r="I4421" s="2">
        <v>4</v>
      </c>
      <c r="J4421" s="2">
        <v>7</v>
      </c>
      <c r="K4421" s="2">
        <v>-4.0216000000000003</v>
      </c>
      <c r="L4421" s="18" t="str">
        <f>VLOOKUP(F4421,'BD customers'!$1:$1048576,2,FALSE)</f>
        <v>Erin Creighton</v>
      </c>
      <c r="M4421" s="2">
        <f>MATCH(orders[[#This Row],[Product ID]],'BD product'!A:A,0)</f>
        <v>1205</v>
      </c>
      <c r="N4421" s="2" t="str" cm="1">
        <f t="array" ref="N4421">INDEX('BD product'!A:D,M4421,2)</f>
        <v>Office Supplies</v>
      </c>
    </row>
    <row r="4422" spans="1:14" x14ac:dyDescent="0.3">
      <c r="A4422" s="3" t="s">
        <v>6252</v>
      </c>
      <c r="B4422" s="4">
        <v>42325</v>
      </c>
      <c r="C4422" s="12" t="str">
        <f t="shared" si="69"/>
        <v>2015/11</v>
      </c>
      <c r="D4422" s="4">
        <v>42329</v>
      </c>
      <c r="E4422" s="3" t="s">
        <v>11</v>
      </c>
      <c r="F4422" s="3" t="s">
        <v>945</v>
      </c>
      <c r="G4422" s="3" t="s">
        <v>2530</v>
      </c>
      <c r="H4422" s="5">
        <v>4092</v>
      </c>
      <c r="I4422" s="2">
        <v>5</v>
      </c>
      <c r="J4422" s="2">
        <v>2</v>
      </c>
      <c r="K4422" s="2">
        <v>0.30690000000000001</v>
      </c>
      <c r="L4422" s="18" t="str">
        <f>VLOOKUP(F4422,'BD customers'!$1:$1048576,2,FALSE)</f>
        <v>Greg Hansen</v>
      </c>
      <c r="M4422" s="2">
        <f>MATCH(orders[[#This Row],[Product ID]],'BD product'!A:A,0)</f>
        <v>684</v>
      </c>
      <c r="N4422" s="2" t="str" cm="1">
        <f t="array" ref="N4422">INDEX('BD product'!A:D,M4422,2)</f>
        <v>Office Supplies</v>
      </c>
    </row>
    <row r="4423" spans="1:14" x14ac:dyDescent="0.3">
      <c r="A4423" s="3" t="s">
        <v>6253</v>
      </c>
      <c r="B4423" s="4">
        <v>41702</v>
      </c>
      <c r="C4423" s="12" t="str">
        <f t="shared" si="69"/>
        <v>2014/03</v>
      </c>
      <c r="D4423" s="4">
        <v>41707</v>
      </c>
      <c r="E4423" s="3" t="s">
        <v>21</v>
      </c>
      <c r="F4423" s="3" t="s">
        <v>432</v>
      </c>
      <c r="G4423" s="3" t="s">
        <v>1337</v>
      </c>
      <c r="H4423" s="5">
        <v>15552</v>
      </c>
      <c r="I4423" s="2">
        <v>3</v>
      </c>
      <c r="J4423" s="2">
        <v>2</v>
      </c>
      <c r="K4423" s="2">
        <v>2.3328000000000002</v>
      </c>
      <c r="L4423" s="18" t="str">
        <f>VLOOKUP(F4423,'BD customers'!$1:$1048576,2,FALSE)</f>
        <v>Sanjit Chand</v>
      </c>
      <c r="M4423" s="2">
        <f>MATCH(orders[[#This Row],[Product ID]],'BD product'!A:A,0)</f>
        <v>315</v>
      </c>
      <c r="N4423" s="2" t="str" cm="1">
        <f t="array" ref="N4423">INDEX('BD product'!A:D,M4423,2)</f>
        <v>Office Supplies</v>
      </c>
    </row>
    <row r="4424" spans="1:14" x14ac:dyDescent="0.3">
      <c r="A4424" s="3" t="s">
        <v>6254</v>
      </c>
      <c r="B4424" s="4">
        <v>42873</v>
      </c>
      <c r="C4424" s="12" t="str">
        <f t="shared" si="69"/>
        <v>2017/05</v>
      </c>
      <c r="D4424" s="4">
        <v>42874</v>
      </c>
      <c r="E4424" s="3" t="s">
        <v>64</v>
      </c>
      <c r="F4424" s="3" t="s">
        <v>332</v>
      </c>
      <c r="G4424" s="3" t="s">
        <v>130</v>
      </c>
      <c r="H4424" s="5">
        <v>1724</v>
      </c>
      <c r="I4424" s="2">
        <v>2</v>
      </c>
      <c r="J4424" s="2">
        <v>0</v>
      </c>
      <c r="K4424" s="2">
        <v>4.4824000000000002</v>
      </c>
      <c r="L4424" s="18" t="str">
        <f>VLOOKUP(F4424,'BD customers'!$1:$1048576,2,FALSE)</f>
        <v>Todd Boyes</v>
      </c>
      <c r="M4424" s="2">
        <f>MATCH(orders[[#This Row],[Product ID]],'BD product'!A:A,0)</f>
        <v>24</v>
      </c>
      <c r="N4424" s="2" t="str" cm="1">
        <f t="array" ref="N4424">INDEX('BD product'!A:D,M4424,2)</f>
        <v>Office Supplies</v>
      </c>
    </row>
    <row r="4425" spans="1:14" x14ac:dyDescent="0.3">
      <c r="A4425" s="3" t="s">
        <v>6254</v>
      </c>
      <c r="B4425" s="4">
        <v>42873</v>
      </c>
      <c r="C4425" s="12" t="str">
        <f t="shared" si="69"/>
        <v>2017/05</v>
      </c>
      <c r="D4425" s="4">
        <v>42874</v>
      </c>
      <c r="E4425" s="3" t="s">
        <v>64</v>
      </c>
      <c r="F4425" s="3" t="s">
        <v>332</v>
      </c>
      <c r="G4425" s="3" t="s">
        <v>6255</v>
      </c>
      <c r="H4425" s="5">
        <v>30294</v>
      </c>
      <c r="I4425" s="2">
        <v>3</v>
      </c>
      <c r="J4425" s="2">
        <v>0</v>
      </c>
      <c r="K4425" s="2">
        <v>7.5735000000000001</v>
      </c>
      <c r="L4425" s="18" t="str">
        <f>VLOOKUP(F4425,'BD customers'!$1:$1048576,2,FALSE)</f>
        <v>Todd Boyes</v>
      </c>
      <c r="M4425" s="2">
        <f>MATCH(orders[[#This Row],[Product ID]],'BD product'!A:A,0)</f>
        <v>1661</v>
      </c>
      <c r="N4425" s="2" t="str" cm="1">
        <f t="array" ref="N4425">INDEX('BD product'!A:D,M4425,2)</f>
        <v>Furniture</v>
      </c>
    </row>
    <row r="4426" spans="1:14" x14ac:dyDescent="0.3">
      <c r="A4426" s="3" t="s">
        <v>6254</v>
      </c>
      <c r="B4426" s="4">
        <v>42873</v>
      </c>
      <c r="C4426" s="12" t="str">
        <f t="shared" si="69"/>
        <v>2017/05</v>
      </c>
      <c r="D4426" s="4">
        <v>42874</v>
      </c>
      <c r="E4426" s="3" t="s">
        <v>64</v>
      </c>
      <c r="F4426" s="3" t="s">
        <v>332</v>
      </c>
      <c r="G4426" s="3" t="s">
        <v>3622</v>
      </c>
      <c r="H4426" s="5">
        <v>3475</v>
      </c>
      <c r="I4426" s="2">
        <v>5</v>
      </c>
      <c r="J4426" s="2">
        <v>0</v>
      </c>
      <c r="K4426" s="2">
        <v>15.637499999999999</v>
      </c>
      <c r="L4426" s="18" t="str">
        <f>VLOOKUP(F4426,'BD customers'!$1:$1048576,2,FALSE)</f>
        <v>Todd Boyes</v>
      </c>
      <c r="M4426" s="2">
        <f>MATCH(orders[[#This Row],[Product ID]],'BD product'!A:A,0)</f>
        <v>1093</v>
      </c>
      <c r="N4426" s="2" t="str" cm="1">
        <f t="array" ref="N4426">INDEX('BD product'!A:D,M4426,2)</f>
        <v>Technology</v>
      </c>
    </row>
    <row r="4427" spans="1:14" x14ac:dyDescent="0.3">
      <c r="A4427" s="3" t="s">
        <v>6254</v>
      </c>
      <c r="B4427" s="4">
        <v>42873</v>
      </c>
      <c r="C4427" s="12" t="str">
        <f t="shared" si="69"/>
        <v>2017/05</v>
      </c>
      <c r="D4427" s="4">
        <v>42874</v>
      </c>
      <c r="E4427" s="3" t="s">
        <v>64</v>
      </c>
      <c r="F4427" s="3" t="s">
        <v>332</v>
      </c>
      <c r="G4427" s="3" t="s">
        <v>1681</v>
      </c>
      <c r="H4427" s="5">
        <v>11394</v>
      </c>
      <c r="I4427" s="2">
        <v>6</v>
      </c>
      <c r="J4427" s="2">
        <v>0</v>
      </c>
      <c r="K4427" s="2">
        <v>54.691200000000002</v>
      </c>
      <c r="L4427" s="18" t="str">
        <f>VLOOKUP(F4427,'BD customers'!$1:$1048576,2,FALSE)</f>
        <v>Todd Boyes</v>
      </c>
      <c r="M4427" s="2">
        <f>MATCH(orders[[#This Row],[Product ID]],'BD product'!A:A,0)</f>
        <v>414</v>
      </c>
      <c r="N4427" s="2" t="str" cm="1">
        <f t="array" ref="N4427">INDEX('BD product'!A:D,M4427,2)</f>
        <v>Office Supplies</v>
      </c>
    </row>
    <row r="4428" spans="1:14" x14ac:dyDescent="0.3">
      <c r="A4428" s="3" t="s">
        <v>6254</v>
      </c>
      <c r="B4428" s="4">
        <v>42873</v>
      </c>
      <c r="C4428" s="12" t="str">
        <f t="shared" si="69"/>
        <v>2017/05</v>
      </c>
      <c r="D4428" s="4">
        <v>42874</v>
      </c>
      <c r="E4428" s="3" t="s">
        <v>64</v>
      </c>
      <c r="F4428" s="3" t="s">
        <v>332</v>
      </c>
      <c r="G4428" s="3" t="s">
        <v>5168</v>
      </c>
      <c r="H4428" s="5">
        <v>5598</v>
      </c>
      <c r="I4428" s="2">
        <v>2</v>
      </c>
      <c r="J4428" s="2">
        <v>0</v>
      </c>
      <c r="K4428" s="2">
        <v>15.6744</v>
      </c>
      <c r="L4428" s="18" t="str">
        <f>VLOOKUP(F4428,'BD customers'!$1:$1048576,2,FALSE)</f>
        <v>Todd Boyes</v>
      </c>
      <c r="M4428" s="2">
        <f>MATCH(orders[[#This Row],[Product ID]],'BD product'!A:A,0)</f>
        <v>1482</v>
      </c>
      <c r="N4428" s="2" t="str" cm="1">
        <f t="array" ref="N4428">INDEX('BD product'!A:D,M4428,2)</f>
        <v>Technology</v>
      </c>
    </row>
    <row r="4429" spans="1:14" x14ac:dyDescent="0.3">
      <c r="A4429" s="3" t="s">
        <v>6257</v>
      </c>
      <c r="B4429" s="4">
        <v>43000</v>
      </c>
      <c r="C4429" s="12" t="str">
        <f t="shared" si="69"/>
        <v>2017/09</v>
      </c>
      <c r="D4429" s="4">
        <v>43006</v>
      </c>
      <c r="E4429" s="3" t="s">
        <v>21</v>
      </c>
      <c r="F4429" s="3" t="s">
        <v>5328</v>
      </c>
      <c r="G4429" s="3" t="s">
        <v>870</v>
      </c>
      <c r="H4429" s="5">
        <v>2718</v>
      </c>
      <c r="I4429" s="2">
        <v>3</v>
      </c>
      <c r="J4429" s="2">
        <v>0</v>
      </c>
      <c r="K4429" s="2">
        <v>1.2231000000000001</v>
      </c>
      <c r="L4429" s="18" t="str">
        <f>VLOOKUP(F4429,'BD customers'!$1:$1048576,2,FALSE)</f>
        <v>David Wiener</v>
      </c>
      <c r="M4429" s="2">
        <f>MATCH(orders[[#This Row],[Product ID]],'BD product'!A:A,0)</f>
        <v>189</v>
      </c>
      <c r="N4429" s="2" t="str" cm="1">
        <f t="array" ref="N4429">INDEX('BD product'!A:D,M4429,2)</f>
        <v>Office Supplies</v>
      </c>
    </row>
    <row r="4430" spans="1:14" x14ac:dyDescent="0.3">
      <c r="A4430" s="3" t="s">
        <v>6258</v>
      </c>
      <c r="B4430" s="4">
        <v>42815</v>
      </c>
      <c r="C4430" s="12" t="str">
        <f t="shared" si="69"/>
        <v>2017/03</v>
      </c>
      <c r="D4430" s="4">
        <v>42821</v>
      </c>
      <c r="E4430" s="3" t="s">
        <v>21</v>
      </c>
      <c r="F4430" s="3" t="s">
        <v>536</v>
      </c>
      <c r="G4430" s="3" t="s">
        <v>5241</v>
      </c>
      <c r="H4430" s="5">
        <v>180588</v>
      </c>
      <c r="I4430" s="2">
        <v>6</v>
      </c>
      <c r="J4430" s="2">
        <v>0</v>
      </c>
      <c r="K4430" s="2">
        <v>523.70519999999999</v>
      </c>
      <c r="L4430" s="18" t="str">
        <f>VLOOKUP(F4430,'BD customers'!$1:$1048576,2,FALSE)</f>
        <v>Clay Ludtke</v>
      </c>
      <c r="M4430" s="2">
        <f>MATCH(orders[[#This Row],[Product ID]],'BD product'!A:A,0)</f>
        <v>1498</v>
      </c>
      <c r="N4430" s="2" t="str" cm="1">
        <f t="array" ref="N4430">INDEX('BD product'!A:D,M4430,2)</f>
        <v>Furniture</v>
      </c>
    </row>
    <row r="4431" spans="1:14" x14ac:dyDescent="0.3">
      <c r="A4431" s="3" t="s">
        <v>6259</v>
      </c>
      <c r="B4431" s="4">
        <v>42992</v>
      </c>
      <c r="C4431" s="12" t="str">
        <f t="shared" si="69"/>
        <v>2017/09</v>
      </c>
      <c r="D4431" s="4">
        <v>42992</v>
      </c>
      <c r="E4431" s="3" t="s">
        <v>41</v>
      </c>
      <c r="F4431" s="3" t="s">
        <v>2048</v>
      </c>
      <c r="G4431" s="3" t="s">
        <v>5638</v>
      </c>
      <c r="H4431" s="5">
        <v>7095</v>
      </c>
      <c r="I4431" s="2">
        <v>3</v>
      </c>
      <c r="J4431" s="2">
        <v>0</v>
      </c>
      <c r="K4431" s="2">
        <v>1.8447</v>
      </c>
      <c r="L4431" s="18" t="str">
        <f>VLOOKUP(F4431,'BD customers'!$1:$1048576,2,FALSE)</f>
        <v>Liz Thompson</v>
      </c>
      <c r="M4431" s="2">
        <f>MATCH(orders[[#This Row],[Product ID]],'BD product'!A:A,0)</f>
        <v>1561</v>
      </c>
      <c r="N4431" s="2" t="str" cm="1">
        <f t="array" ref="N4431">INDEX('BD product'!A:D,M4431,2)</f>
        <v>Office Supplies</v>
      </c>
    </row>
    <row r="4432" spans="1:14" x14ac:dyDescent="0.3">
      <c r="A4432" s="3" t="s">
        <v>6260</v>
      </c>
      <c r="B4432" s="4">
        <v>42677</v>
      </c>
      <c r="C4432" s="12" t="str">
        <f t="shared" si="69"/>
        <v>2016/11</v>
      </c>
      <c r="D4432" s="4">
        <v>42682</v>
      </c>
      <c r="E4432" s="3" t="s">
        <v>11</v>
      </c>
      <c r="F4432" s="3" t="s">
        <v>1189</v>
      </c>
      <c r="G4432" s="3" t="s">
        <v>2458</v>
      </c>
      <c r="H4432" s="5">
        <v>200</v>
      </c>
      <c r="I4432" s="2">
        <v>4</v>
      </c>
      <c r="J4432" s="2">
        <v>0</v>
      </c>
      <c r="K4432" s="2">
        <v>9.5999999999999992E-3</v>
      </c>
      <c r="L4432" s="18" t="str">
        <f>VLOOKUP(F4432,'BD customers'!$1:$1048576,2,FALSE)</f>
        <v>Arthur Prichep</v>
      </c>
      <c r="M4432" s="2">
        <f>MATCH(orders[[#This Row],[Product ID]],'BD product'!A:A,0)</f>
        <v>661</v>
      </c>
      <c r="N4432" s="2" t="str" cm="1">
        <f t="array" ref="N4432">INDEX('BD product'!A:D,M4432,2)</f>
        <v>Office Supplies</v>
      </c>
    </row>
    <row r="4433" spans="1:14" x14ac:dyDescent="0.3">
      <c r="A4433" s="3" t="s">
        <v>6260</v>
      </c>
      <c r="B4433" s="4">
        <v>42677</v>
      </c>
      <c r="C4433" s="12" t="str">
        <f t="shared" si="69"/>
        <v>2016/11</v>
      </c>
      <c r="D4433" s="4">
        <v>42682</v>
      </c>
      <c r="E4433" s="3" t="s">
        <v>11</v>
      </c>
      <c r="F4433" s="3" t="s">
        <v>1189</v>
      </c>
      <c r="G4433" s="3" t="s">
        <v>5825</v>
      </c>
      <c r="H4433" s="5">
        <v>798</v>
      </c>
      <c r="I4433" s="2">
        <v>3</v>
      </c>
      <c r="J4433" s="2">
        <v>0</v>
      </c>
      <c r="K4433" s="2">
        <v>2.0748000000000002</v>
      </c>
      <c r="L4433" s="18" t="str">
        <f>VLOOKUP(F4433,'BD customers'!$1:$1048576,2,FALSE)</f>
        <v>Arthur Prichep</v>
      </c>
      <c r="M4433" s="2">
        <f>MATCH(orders[[#This Row],[Product ID]],'BD product'!A:A,0)</f>
        <v>1598</v>
      </c>
      <c r="N4433" s="2" t="str" cm="1">
        <f t="array" ref="N4433">INDEX('BD product'!A:D,M4433,2)</f>
        <v>Office Supplies</v>
      </c>
    </row>
    <row r="4434" spans="1:14" x14ac:dyDescent="0.3">
      <c r="A4434" s="3" t="s">
        <v>6260</v>
      </c>
      <c r="B4434" s="4">
        <v>42677</v>
      </c>
      <c r="C4434" s="12" t="str">
        <f t="shared" si="69"/>
        <v>2016/11</v>
      </c>
      <c r="D4434" s="4">
        <v>42682</v>
      </c>
      <c r="E4434" s="3" t="s">
        <v>11</v>
      </c>
      <c r="F4434" s="3" t="s">
        <v>1189</v>
      </c>
      <c r="G4434" s="3" t="s">
        <v>2772</v>
      </c>
      <c r="H4434" s="5">
        <v>241</v>
      </c>
      <c r="I4434" s="2">
        <v>5</v>
      </c>
      <c r="J4434" s="2">
        <v>0</v>
      </c>
      <c r="K4434" s="2">
        <v>0.91579999999999995</v>
      </c>
      <c r="L4434" s="18" t="str">
        <f>VLOOKUP(F4434,'BD customers'!$1:$1048576,2,FALSE)</f>
        <v>Arthur Prichep</v>
      </c>
      <c r="M4434" s="2">
        <f>MATCH(orders[[#This Row],[Product ID]],'BD product'!A:A,0)</f>
        <v>765</v>
      </c>
      <c r="N4434" s="2" t="str" cm="1">
        <f t="array" ref="N4434">INDEX('BD product'!A:D,M4434,2)</f>
        <v>Furniture</v>
      </c>
    </row>
    <row r="4435" spans="1:14" x14ac:dyDescent="0.3">
      <c r="A4435" s="3" t="s">
        <v>6260</v>
      </c>
      <c r="B4435" s="4">
        <v>42677</v>
      </c>
      <c r="C4435" s="12" t="str">
        <f t="shared" si="69"/>
        <v>2016/11</v>
      </c>
      <c r="D4435" s="4">
        <v>42682</v>
      </c>
      <c r="E4435" s="3" t="s">
        <v>11</v>
      </c>
      <c r="F4435" s="3" t="s">
        <v>1189</v>
      </c>
      <c r="G4435" s="3" t="s">
        <v>5022</v>
      </c>
      <c r="H4435" s="5">
        <v>875</v>
      </c>
      <c r="I4435" s="2">
        <v>1</v>
      </c>
      <c r="J4435" s="2">
        <v>0</v>
      </c>
      <c r="K4435" s="2">
        <v>0.26250000000000001</v>
      </c>
      <c r="L4435" s="18" t="str">
        <f>VLOOKUP(F4435,'BD customers'!$1:$1048576,2,FALSE)</f>
        <v>Arthur Prichep</v>
      </c>
      <c r="M4435" s="2">
        <f>MATCH(orders[[#This Row],[Product ID]],'BD product'!A:A,0)</f>
        <v>1454</v>
      </c>
      <c r="N4435" s="2" t="str" cm="1">
        <f t="array" ref="N4435">INDEX('BD product'!A:D,M4435,2)</f>
        <v>Office Supplies</v>
      </c>
    </row>
    <row r="4436" spans="1:14" x14ac:dyDescent="0.3">
      <c r="A4436" s="3" t="s">
        <v>6260</v>
      </c>
      <c r="B4436" s="4">
        <v>42677</v>
      </c>
      <c r="C4436" s="12" t="str">
        <f t="shared" si="69"/>
        <v>2016/11</v>
      </c>
      <c r="D4436" s="4">
        <v>42682</v>
      </c>
      <c r="E4436" s="3" t="s">
        <v>11</v>
      </c>
      <c r="F4436" s="3" t="s">
        <v>1189</v>
      </c>
      <c r="G4436" s="3" t="s">
        <v>6261</v>
      </c>
      <c r="H4436" s="5">
        <v>84294</v>
      </c>
      <c r="I4436" s="2">
        <v>3</v>
      </c>
      <c r="J4436" s="2">
        <v>0</v>
      </c>
      <c r="K4436" s="2">
        <v>160.15860000000001</v>
      </c>
      <c r="L4436" s="18" t="str">
        <f>VLOOKUP(F4436,'BD customers'!$1:$1048576,2,FALSE)</f>
        <v>Arthur Prichep</v>
      </c>
      <c r="M4436" s="2">
        <f>MATCH(orders[[#This Row],[Product ID]],'BD product'!A:A,0)</f>
        <v>1662</v>
      </c>
      <c r="N4436" s="2" t="str" cm="1">
        <f t="array" ref="N4436">INDEX('BD product'!A:D,M4436,2)</f>
        <v>Furniture</v>
      </c>
    </row>
    <row r="4437" spans="1:14" x14ac:dyDescent="0.3">
      <c r="A4437" s="3" t="s">
        <v>6263</v>
      </c>
      <c r="B4437" s="4">
        <v>42493</v>
      </c>
      <c r="C4437" s="12" t="str">
        <f t="shared" si="69"/>
        <v>2016/05</v>
      </c>
      <c r="D4437" s="4">
        <v>42498</v>
      </c>
      <c r="E4437" s="3" t="s">
        <v>21</v>
      </c>
      <c r="F4437" s="3" t="s">
        <v>3963</v>
      </c>
      <c r="G4437" s="3" t="s">
        <v>2382</v>
      </c>
      <c r="H4437" s="5">
        <v>2182</v>
      </c>
      <c r="I4437" s="2">
        <v>1</v>
      </c>
      <c r="J4437" s="2">
        <v>8</v>
      </c>
      <c r="K4437" s="2">
        <v>-3.6002999999999998</v>
      </c>
      <c r="L4437" s="18" t="str">
        <f>VLOOKUP(F4437,'BD customers'!$1:$1048576,2,FALSE)</f>
        <v>Christy Brittain</v>
      </c>
      <c r="M4437" s="2">
        <f>MATCH(orders[[#This Row],[Product ID]],'BD product'!A:A,0)</f>
        <v>636</v>
      </c>
      <c r="N4437" s="2" t="str" cm="1">
        <f t="array" ref="N4437">INDEX('BD product'!A:D,M4437,2)</f>
        <v>Office Supplies</v>
      </c>
    </row>
    <row r="4438" spans="1:14" x14ac:dyDescent="0.3">
      <c r="A4438" s="3" t="s">
        <v>6263</v>
      </c>
      <c r="B4438" s="4">
        <v>42493</v>
      </c>
      <c r="C4438" s="12" t="str">
        <f t="shared" si="69"/>
        <v>2016/05</v>
      </c>
      <c r="D4438" s="4">
        <v>42498</v>
      </c>
      <c r="E4438" s="3" t="s">
        <v>21</v>
      </c>
      <c r="F4438" s="3" t="s">
        <v>3963</v>
      </c>
      <c r="G4438" s="3" t="s">
        <v>6264</v>
      </c>
      <c r="H4438" s="5">
        <v>27384</v>
      </c>
      <c r="I4438" s="2">
        <v>7</v>
      </c>
      <c r="J4438" s="2">
        <v>2</v>
      </c>
      <c r="K4438" s="2">
        <v>2.7383999999999999</v>
      </c>
      <c r="L4438" s="18" t="str">
        <f>VLOOKUP(F4438,'BD customers'!$1:$1048576,2,FALSE)</f>
        <v>Christy Brittain</v>
      </c>
      <c r="M4438" s="2">
        <f>MATCH(orders[[#This Row],[Product ID]],'BD product'!A:A,0)</f>
        <v>1663</v>
      </c>
      <c r="N4438" s="2" t="str" cm="1">
        <f t="array" ref="N4438">INDEX('BD product'!A:D,M4438,2)</f>
        <v>Office Supplies</v>
      </c>
    </row>
    <row r="4439" spans="1:14" x14ac:dyDescent="0.3">
      <c r="A4439" s="3" t="s">
        <v>6263</v>
      </c>
      <c r="B4439" s="4">
        <v>42493</v>
      </c>
      <c r="C4439" s="12" t="str">
        <f t="shared" si="69"/>
        <v>2016/05</v>
      </c>
      <c r="D4439" s="4">
        <v>42498</v>
      </c>
      <c r="E4439" s="3" t="s">
        <v>21</v>
      </c>
      <c r="F4439" s="3" t="s">
        <v>3963</v>
      </c>
      <c r="G4439" s="3" t="s">
        <v>4436</v>
      </c>
      <c r="H4439" s="5">
        <v>26406</v>
      </c>
      <c r="I4439" s="2">
        <v>3</v>
      </c>
      <c r="J4439" s="2">
        <v>8</v>
      </c>
      <c r="K4439" s="2">
        <v>-71.296199999999999</v>
      </c>
      <c r="L4439" s="18" t="str">
        <f>VLOOKUP(F4439,'BD customers'!$1:$1048576,2,FALSE)</f>
        <v>Christy Brittain</v>
      </c>
      <c r="M4439" s="2">
        <f>MATCH(orders[[#This Row],[Product ID]],'BD product'!A:A,0)</f>
        <v>1326</v>
      </c>
      <c r="N4439" s="2" t="str" cm="1">
        <f t="array" ref="N4439">INDEX('BD product'!A:D,M4439,2)</f>
        <v>Office Supplies</v>
      </c>
    </row>
    <row r="4440" spans="1:14" x14ac:dyDescent="0.3">
      <c r="A4440" s="3" t="s">
        <v>6266</v>
      </c>
      <c r="B4440" s="4">
        <v>42731</v>
      </c>
      <c r="C4440" s="12" t="str">
        <f t="shared" si="69"/>
        <v>2016/12</v>
      </c>
      <c r="D4440" s="4">
        <v>42737</v>
      </c>
      <c r="E4440" s="3" t="s">
        <v>21</v>
      </c>
      <c r="F4440" s="3" t="s">
        <v>554</v>
      </c>
      <c r="G4440" s="3" t="s">
        <v>3902</v>
      </c>
      <c r="H4440" s="5">
        <v>10368</v>
      </c>
      <c r="I4440" s="2">
        <v>2</v>
      </c>
      <c r="J4440" s="2">
        <v>2</v>
      </c>
      <c r="K4440" s="2">
        <v>3.6288</v>
      </c>
      <c r="L4440" s="18" t="str">
        <f>VLOOKUP(F4440,'BD customers'!$1:$1048576,2,FALSE)</f>
        <v>Meg Tillman</v>
      </c>
      <c r="M4440" s="2">
        <f>MATCH(orders[[#This Row],[Product ID]],'BD product'!A:A,0)</f>
        <v>1195</v>
      </c>
      <c r="N4440" s="2" t="str" cm="1">
        <f t="array" ref="N4440">INDEX('BD product'!A:D,M4440,2)</f>
        <v>Office Supplies</v>
      </c>
    </row>
    <row r="4441" spans="1:14" x14ac:dyDescent="0.3">
      <c r="A4441" s="3" t="s">
        <v>6266</v>
      </c>
      <c r="B4441" s="4">
        <v>42731</v>
      </c>
      <c r="C4441" s="12" t="str">
        <f t="shared" si="69"/>
        <v>2016/12</v>
      </c>
      <c r="D4441" s="4">
        <v>42737</v>
      </c>
      <c r="E4441" s="3" t="s">
        <v>21</v>
      </c>
      <c r="F4441" s="3" t="s">
        <v>554</v>
      </c>
      <c r="G4441" s="3" t="s">
        <v>3288</v>
      </c>
      <c r="H4441" s="5">
        <v>2368</v>
      </c>
      <c r="I4441" s="2">
        <v>4</v>
      </c>
      <c r="J4441" s="2">
        <v>2</v>
      </c>
      <c r="K4441" s="2">
        <v>7.4000000000000003E-3</v>
      </c>
      <c r="L4441" s="18" t="str">
        <f>VLOOKUP(F4441,'BD customers'!$1:$1048576,2,FALSE)</f>
        <v>Meg Tillman</v>
      </c>
      <c r="M4441" s="2">
        <f>MATCH(orders[[#This Row],[Product ID]],'BD product'!A:A,0)</f>
        <v>958</v>
      </c>
      <c r="N4441" s="2" t="str" cm="1">
        <f t="array" ref="N4441">INDEX('BD product'!A:D,M4441,2)</f>
        <v>Office Supplies</v>
      </c>
    </row>
    <row r="4442" spans="1:14" x14ac:dyDescent="0.3">
      <c r="A4442" s="3" t="s">
        <v>6267</v>
      </c>
      <c r="B4442" s="4">
        <v>42573</v>
      </c>
      <c r="C4442" s="12" t="str">
        <f t="shared" si="69"/>
        <v>2016/07</v>
      </c>
      <c r="D4442" s="4">
        <v>42577</v>
      </c>
      <c r="E4442" s="3" t="s">
        <v>21</v>
      </c>
      <c r="F4442" s="3" t="s">
        <v>4231</v>
      </c>
      <c r="G4442" s="3" t="s">
        <v>3366</v>
      </c>
      <c r="H4442" s="5">
        <v>10995</v>
      </c>
      <c r="I4442" s="2">
        <v>1</v>
      </c>
      <c r="J4442" s="2">
        <v>0</v>
      </c>
      <c r="K4442" s="2">
        <v>36.283499999999997</v>
      </c>
      <c r="L4442" s="18" t="str">
        <f>VLOOKUP(F4442,'BD customers'!$1:$1048576,2,FALSE)</f>
        <v>Dennis Kane</v>
      </c>
      <c r="M4442" s="2">
        <f>MATCH(orders[[#This Row],[Product ID]],'BD product'!A:A,0)</f>
        <v>991</v>
      </c>
      <c r="N4442" s="2" t="str" cm="1">
        <f t="array" ref="N4442">INDEX('BD product'!A:D,M4442,2)</f>
        <v>Technology</v>
      </c>
    </row>
    <row r="4443" spans="1:14" x14ac:dyDescent="0.3">
      <c r="A4443" s="3" t="s">
        <v>6267</v>
      </c>
      <c r="B4443" s="4">
        <v>42573</v>
      </c>
      <c r="C4443" s="12" t="str">
        <f t="shared" si="69"/>
        <v>2016/07</v>
      </c>
      <c r="D4443" s="4">
        <v>42577</v>
      </c>
      <c r="E4443" s="3" t="s">
        <v>21</v>
      </c>
      <c r="F4443" s="3" t="s">
        <v>4231</v>
      </c>
      <c r="G4443" s="3" t="s">
        <v>6268</v>
      </c>
      <c r="H4443" s="5">
        <v>96585</v>
      </c>
      <c r="I4443" s="2">
        <v>5</v>
      </c>
      <c r="J4443" s="2">
        <v>0</v>
      </c>
      <c r="K4443" s="2">
        <v>13.5219</v>
      </c>
      <c r="L4443" s="18" t="str">
        <f>VLOOKUP(F4443,'BD customers'!$1:$1048576,2,FALSE)</f>
        <v>Dennis Kane</v>
      </c>
      <c r="M4443" s="2">
        <f>MATCH(orders[[#This Row],[Product ID]],'BD product'!A:A,0)</f>
        <v>1664</v>
      </c>
      <c r="N4443" s="2" t="str" cm="1">
        <f t="array" ref="N4443">INDEX('BD product'!A:D,M4443,2)</f>
        <v>Office Supplies</v>
      </c>
    </row>
    <row r="4444" spans="1:14" x14ac:dyDescent="0.3">
      <c r="A4444" s="3" t="s">
        <v>6267</v>
      </c>
      <c r="B4444" s="4">
        <v>42573</v>
      </c>
      <c r="C4444" s="12" t="str">
        <f t="shared" si="69"/>
        <v>2016/07</v>
      </c>
      <c r="D4444" s="4">
        <v>42577</v>
      </c>
      <c r="E4444" s="3" t="s">
        <v>21</v>
      </c>
      <c r="F4444" s="3" t="s">
        <v>4231</v>
      </c>
      <c r="G4444" s="3" t="s">
        <v>6270</v>
      </c>
      <c r="H4444" s="5">
        <v>292</v>
      </c>
      <c r="I4444" s="2">
        <v>5</v>
      </c>
      <c r="J4444" s="2">
        <v>0</v>
      </c>
      <c r="K4444" s="2">
        <v>1.0511999999999999</v>
      </c>
      <c r="L4444" s="18" t="str">
        <f>VLOOKUP(F4444,'BD customers'!$1:$1048576,2,FALSE)</f>
        <v>Dennis Kane</v>
      </c>
      <c r="M4444" s="2">
        <f>MATCH(orders[[#This Row],[Product ID]],'BD product'!A:A,0)</f>
        <v>1665</v>
      </c>
      <c r="N4444" s="2" t="str" cm="1">
        <f t="array" ref="N4444">INDEX('BD product'!A:D,M4444,2)</f>
        <v>Office Supplies</v>
      </c>
    </row>
    <row r="4445" spans="1:14" x14ac:dyDescent="0.3">
      <c r="A4445" s="3" t="s">
        <v>6267</v>
      </c>
      <c r="B4445" s="4">
        <v>42573</v>
      </c>
      <c r="C4445" s="12" t="str">
        <f t="shared" si="69"/>
        <v>2016/07</v>
      </c>
      <c r="D4445" s="4">
        <v>42577</v>
      </c>
      <c r="E4445" s="3" t="s">
        <v>21</v>
      </c>
      <c r="F4445" s="3" t="s">
        <v>4231</v>
      </c>
      <c r="G4445" s="3" t="s">
        <v>3421</v>
      </c>
      <c r="H4445" s="5">
        <v>324</v>
      </c>
      <c r="I4445" s="2">
        <v>5</v>
      </c>
      <c r="J4445" s="2">
        <v>0</v>
      </c>
      <c r="K4445" s="2">
        <v>1.5551999999999999</v>
      </c>
      <c r="L4445" s="18" t="str">
        <f>VLOOKUP(F4445,'BD customers'!$1:$1048576,2,FALSE)</f>
        <v>Dennis Kane</v>
      </c>
      <c r="M4445" s="2">
        <f>MATCH(orders[[#This Row],[Product ID]],'BD product'!A:A,0)</f>
        <v>1011</v>
      </c>
      <c r="N4445" s="2" t="str" cm="1">
        <f t="array" ref="N4445">INDEX('BD product'!A:D,M4445,2)</f>
        <v>Office Supplies</v>
      </c>
    </row>
    <row r="4446" spans="1:14" x14ac:dyDescent="0.3">
      <c r="A4446" s="3" t="s">
        <v>6272</v>
      </c>
      <c r="B4446" s="4">
        <v>41959</v>
      </c>
      <c r="C4446" s="12" t="str">
        <f t="shared" si="69"/>
        <v>2014/11</v>
      </c>
      <c r="D4446" s="4">
        <v>41964</v>
      </c>
      <c r="E4446" s="3" t="s">
        <v>21</v>
      </c>
      <c r="F4446" s="3" t="s">
        <v>360</v>
      </c>
      <c r="G4446" s="3" t="s">
        <v>4571</v>
      </c>
      <c r="H4446" s="5">
        <v>7835</v>
      </c>
      <c r="I4446" s="2">
        <v>5</v>
      </c>
      <c r="J4446" s="2">
        <v>0</v>
      </c>
      <c r="K4446" s="2">
        <v>36.8245</v>
      </c>
      <c r="L4446" s="18" t="str">
        <f>VLOOKUP(F4446,'BD customers'!$1:$1048576,2,FALSE)</f>
        <v>Steven Roelle</v>
      </c>
      <c r="M4446" s="2">
        <f>MATCH(orders[[#This Row],[Product ID]],'BD product'!A:A,0)</f>
        <v>1360</v>
      </c>
      <c r="N4446" s="2" t="str" cm="1">
        <f t="array" ref="N4446">INDEX('BD product'!A:D,M4446,2)</f>
        <v>Office Supplies</v>
      </c>
    </row>
    <row r="4447" spans="1:14" x14ac:dyDescent="0.3">
      <c r="A4447" s="3" t="s">
        <v>6272</v>
      </c>
      <c r="B4447" s="4">
        <v>41959</v>
      </c>
      <c r="C4447" s="12" t="str">
        <f t="shared" si="69"/>
        <v>2014/11</v>
      </c>
      <c r="D4447" s="4">
        <v>41964</v>
      </c>
      <c r="E4447" s="3" t="s">
        <v>21</v>
      </c>
      <c r="F4447" s="3" t="s">
        <v>360</v>
      </c>
      <c r="G4447" s="3" t="s">
        <v>4931</v>
      </c>
      <c r="H4447" s="5">
        <v>3168</v>
      </c>
      <c r="I4447" s="2">
        <v>6</v>
      </c>
      <c r="J4447" s="2">
        <v>0</v>
      </c>
      <c r="K4447" s="2">
        <v>1.4256</v>
      </c>
      <c r="L4447" s="18" t="str">
        <f>VLOOKUP(F4447,'BD customers'!$1:$1048576,2,FALSE)</f>
        <v>Steven Roelle</v>
      </c>
      <c r="M4447" s="2">
        <f>MATCH(orders[[#This Row],[Product ID]],'BD product'!A:A,0)</f>
        <v>1438</v>
      </c>
      <c r="N4447" s="2" t="str" cm="1">
        <f t="array" ref="N4447">INDEX('BD product'!A:D,M4447,2)</f>
        <v>Office Supplies</v>
      </c>
    </row>
    <row r="4448" spans="1:14" x14ac:dyDescent="0.3">
      <c r="A4448" s="3" t="s">
        <v>6272</v>
      </c>
      <c r="B4448" s="4">
        <v>41959</v>
      </c>
      <c r="C4448" s="12" t="str">
        <f t="shared" si="69"/>
        <v>2014/11</v>
      </c>
      <c r="D4448" s="4">
        <v>41964</v>
      </c>
      <c r="E4448" s="3" t="s">
        <v>21</v>
      </c>
      <c r="F4448" s="3" t="s">
        <v>360</v>
      </c>
      <c r="G4448" s="3" t="s">
        <v>138</v>
      </c>
      <c r="H4448" s="5">
        <v>2912</v>
      </c>
      <c r="I4448" s="2">
        <v>4</v>
      </c>
      <c r="J4448" s="2">
        <v>0</v>
      </c>
      <c r="K4448" s="2">
        <v>14.268800000000001</v>
      </c>
      <c r="L4448" s="18" t="str">
        <f>VLOOKUP(F4448,'BD customers'!$1:$1048576,2,FALSE)</f>
        <v>Steven Roelle</v>
      </c>
      <c r="M4448" s="2">
        <f>MATCH(orders[[#This Row],[Product ID]],'BD product'!A:A,0)</f>
        <v>26</v>
      </c>
      <c r="N4448" s="2" t="str" cm="1">
        <f t="array" ref="N4448">INDEX('BD product'!A:D,M4448,2)</f>
        <v>Office Supplies</v>
      </c>
    </row>
    <row r="4449" spans="1:14" x14ac:dyDescent="0.3">
      <c r="A4449" s="3" t="s">
        <v>6272</v>
      </c>
      <c r="B4449" s="4">
        <v>41959</v>
      </c>
      <c r="C4449" s="12" t="str">
        <f t="shared" si="69"/>
        <v>2014/11</v>
      </c>
      <c r="D4449" s="4">
        <v>41964</v>
      </c>
      <c r="E4449" s="3" t="s">
        <v>21</v>
      </c>
      <c r="F4449" s="3" t="s">
        <v>360</v>
      </c>
      <c r="G4449" s="3" t="s">
        <v>1290</v>
      </c>
      <c r="H4449" s="5">
        <v>16945</v>
      </c>
      <c r="I4449" s="2">
        <v>5</v>
      </c>
      <c r="J4449" s="2">
        <v>0</v>
      </c>
      <c r="K4449" s="2">
        <v>42.362499999999997</v>
      </c>
      <c r="L4449" s="18" t="str">
        <f>VLOOKUP(F4449,'BD customers'!$1:$1048576,2,FALSE)</f>
        <v>Steven Roelle</v>
      </c>
      <c r="M4449" s="2">
        <f>MATCH(orders[[#This Row],[Product ID]],'BD product'!A:A,0)</f>
        <v>300</v>
      </c>
      <c r="N4449" s="2" t="str" cm="1">
        <f t="array" ref="N4449">INDEX('BD product'!A:D,M4449,2)</f>
        <v>Office Supplies</v>
      </c>
    </row>
    <row r="4450" spans="1:14" x14ac:dyDescent="0.3">
      <c r="A4450" s="3" t="s">
        <v>6273</v>
      </c>
      <c r="B4450" s="4">
        <v>42174</v>
      </c>
      <c r="C4450" s="12" t="str">
        <f t="shared" si="69"/>
        <v>2015/06</v>
      </c>
      <c r="D4450" s="4">
        <v>42178</v>
      </c>
      <c r="E4450" s="3" t="s">
        <v>21</v>
      </c>
      <c r="F4450" s="3" t="s">
        <v>983</v>
      </c>
      <c r="G4450" s="3" t="s">
        <v>2120</v>
      </c>
      <c r="H4450" s="5">
        <v>1256</v>
      </c>
      <c r="I4450" s="2">
        <v>2</v>
      </c>
      <c r="J4450" s="2">
        <v>0</v>
      </c>
      <c r="K4450" s="2">
        <v>4.0191999999999997</v>
      </c>
      <c r="L4450" s="18" t="str">
        <f>VLOOKUP(F4450,'BD customers'!$1:$1048576,2,FALSE)</f>
        <v>Logan Haushalter</v>
      </c>
      <c r="M4450" s="2">
        <f>MATCH(orders[[#This Row],[Product ID]],'BD product'!A:A,0)</f>
        <v>547</v>
      </c>
      <c r="N4450" s="2" t="str" cm="1">
        <f t="array" ref="N4450">INDEX('BD product'!A:D,M4450,2)</f>
        <v>Furniture</v>
      </c>
    </row>
    <row r="4451" spans="1:14" x14ac:dyDescent="0.3">
      <c r="A4451" s="3" t="s">
        <v>6273</v>
      </c>
      <c r="B4451" s="4">
        <v>42174</v>
      </c>
      <c r="C4451" s="12" t="str">
        <f t="shared" si="69"/>
        <v>2015/06</v>
      </c>
      <c r="D4451" s="4">
        <v>42178</v>
      </c>
      <c r="E4451" s="3" t="s">
        <v>21</v>
      </c>
      <c r="F4451" s="3" t="s">
        <v>983</v>
      </c>
      <c r="G4451" s="3" t="s">
        <v>3675</v>
      </c>
      <c r="H4451" s="5">
        <v>648</v>
      </c>
      <c r="I4451" s="2">
        <v>1</v>
      </c>
      <c r="J4451" s="2">
        <v>0</v>
      </c>
      <c r="K4451" s="2">
        <v>3.1103999999999998</v>
      </c>
      <c r="L4451" s="18" t="str">
        <f>VLOOKUP(F4451,'BD customers'!$1:$1048576,2,FALSE)</f>
        <v>Logan Haushalter</v>
      </c>
      <c r="M4451" s="2">
        <f>MATCH(orders[[#This Row],[Product ID]],'BD product'!A:A,0)</f>
        <v>1116</v>
      </c>
      <c r="N4451" s="2" t="str" cm="1">
        <f t="array" ref="N4451">INDEX('BD product'!A:D,M4451,2)</f>
        <v>Office Supplies</v>
      </c>
    </row>
    <row r="4452" spans="1:14" x14ac:dyDescent="0.3">
      <c r="A4452" s="3" t="s">
        <v>6273</v>
      </c>
      <c r="B4452" s="4">
        <v>42174</v>
      </c>
      <c r="C4452" s="12" t="str">
        <f t="shared" si="69"/>
        <v>2015/06</v>
      </c>
      <c r="D4452" s="4">
        <v>42178</v>
      </c>
      <c r="E4452" s="3" t="s">
        <v>21</v>
      </c>
      <c r="F4452" s="3" t="s">
        <v>983</v>
      </c>
      <c r="G4452" s="3" t="s">
        <v>2378</v>
      </c>
      <c r="H4452" s="5">
        <v>18669</v>
      </c>
      <c r="I4452" s="2">
        <v>3</v>
      </c>
      <c r="J4452" s="2">
        <v>0</v>
      </c>
      <c r="K4452" s="2">
        <v>87.744299999999996</v>
      </c>
      <c r="L4452" s="18" t="str">
        <f>VLOOKUP(F4452,'BD customers'!$1:$1048576,2,FALSE)</f>
        <v>Logan Haushalter</v>
      </c>
      <c r="M4452" s="2">
        <f>MATCH(orders[[#This Row],[Product ID]],'BD product'!A:A,0)</f>
        <v>635</v>
      </c>
      <c r="N4452" s="2" t="str" cm="1">
        <f t="array" ref="N4452">INDEX('BD product'!A:D,M4452,2)</f>
        <v>Office Supplies</v>
      </c>
    </row>
    <row r="4453" spans="1:14" x14ac:dyDescent="0.3">
      <c r="A4453" s="3" t="s">
        <v>6274</v>
      </c>
      <c r="B4453" s="4">
        <v>42555</v>
      </c>
      <c r="C4453" s="12" t="str">
        <f t="shared" si="69"/>
        <v>2016/07</v>
      </c>
      <c r="D4453" s="4">
        <v>42557</v>
      </c>
      <c r="E4453" s="3" t="s">
        <v>64</v>
      </c>
      <c r="F4453" s="3" t="s">
        <v>5958</v>
      </c>
      <c r="G4453" s="3" t="s">
        <v>2087</v>
      </c>
      <c r="H4453" s="5">
        <v>254</v>
      </c>
      <c r="I4453" s="2">
        <v>5</v>
      </c>
      <c r="J4453" s="2">
        <v>0</v>
      </c>
      <c r="K4453" s="2">
        <v>0.86360000000000003</v>
      </c>
      <c r="L4453" s="18" t="str">
        <f>VLOOKUP(F4453,'BD customers'!$1:$1048576,2,FALSE)</f>
        <v>Anna Andreadi</v>
      </c>
      <c r="M4453" s="2">
        <f>MATCH(orders[[#This Row],[Product ID]],'BD product'!A:A,0)</f>
        <v>536</v>
      </c>
      <c r="N4453" s="2" t="str" cm="1">
        <f t="array" ref="N4453">INDEX('BD product'!A:D,M4453,2)</f>
        <v>Furniture</v>
      </c>
    </row>
    <row r="4454" spans="1:14" x14ac:dyDescent="0.3">
      <c r="A4454" s="3" t="s">
        <v>6274</v>
      </c>
      <c r="B4454" s="4">
        <v>42555</v>
      </c>
      <c r="C4454" s="12" t="str">
        <f t="shared" si="69"/>
        <v>2016/07</v>
      </c>
      <c r="D4454" s="4">
        <v>42557</v>
      </c>
      <c r="E4454" s="3" t="s">
        <v>64</v>
      </c>
      <c r="F4454" s="3" t="s">
        <v>5958</v>
      </c>
      <c r="G4454" s="3" t="s">
        <v>6275</v>
      </c>
      <c r="H4454" s="5">
        <v>4396</v>
      </c>
      <c r="I4454" s="2">
        <v>2</v>
      </c>
      <c r="J4454" s="2">
        <v>0</v>
      </c>
      <c r="K4454" s="2">
        <v>20.661200000000001</v>
      </c>
      <c r="L4454" s="18" t="str">
        <f>VLOOKUP(F4454,'BD customers'!$1:$1048576,2,FALSE)</f>
        <v>Anna Andreadi</v>
      </c>
      <c r="M4454" s="2">
        <f>MATCH(orders[[#This Row],[Product ID]],'BD product'!A:A,0)</f>
        <v>1666</v>
      </c>
      <c r="N4454" s="2" t="str" cm="1">
        <f t="array" ref="N4454">INDEX('BD product'!A:D,M4454,2)</f>
        <v>Office Supplies</v>
      </c>
    </row>
    <row r="4455" spans="1:14" x14ac:dyDescent="0.3">
      <c r="A4455" s="3" t="s">
        <v>6274</v>
      </c>
      <c r="B4455" s="4">
        <v>42555</v>
      </c>
      <c r="C4455" s="12" t="str">
        <f t="shared" si="69"/>
        <v>2016/07</v>
      </c>
      <c r="D4455" s="4">
        <v>42557</v>
      </c>
      <c r="E4455" s="3" t="s">
        <v>64</v>
      </c>
      <c r="F4455" s="3" t="s">
        <v>5958</v>
      </c>
      <c r="G4455" s="3" t="s">
        <v>2844</v>
      </c>
      <c r="H4455" s="5">
        <v>1279165</v>
      </c>
      <c r="I4455" s="2">
        <v>5</v>
      </c>
      <c r="J4455" s="2">
        <v>15</v>
      </c>
      <c r="K4455" s="2">
        <v>22.573499999999999</v>
      </c>
      <c r="L4455" s="18" t="str">
        <f>VLOOKUP(F4455,'BD customers'!$1:$1048576,2,FALSE)</f>
        <v>Anna Andreadi</v>
      </c>
      <c r="M4455" s="2">
        <f>MATCH(orders[[#This Row],[Product ID]],'BD product'!A:A,0)</f>
        <v>791</v>
      </c>
      <c r="N4455" s="2" t="str" cm="1">
        <f t="array" ref="N4455">INDEX('BD product'!A:D,M4455,2)</f>
        <v>Furniture</v>
      </c>
    </row>
    <row r="4456" spans="1:14" x14ac:dyDescent="0.3">
      <c r="A4456" s="3" t="s">
        <v>6274</v>
      </c>
      <c r="B4456" s="4">
        <v>42555</v>
      </c>
      <c r="C4456" s="12" t="str">
        <f t="shared" si="69"/>
        <v>2016/07</v>
      </c>
      <c r="D4456" s="4">
        <v>42557</v>
      </c>
      <c r="E4456" s="3" t="s">
        <v>64</v>
      </c>
      <c r="F4456" s="3" t="s">
        <v>5958</v>
      </c>
      <c r="G4456" s="3" t="s">
        <v>2593</v>
      </c>
      <c r="H4456" s="5">
        <v>2792</v>
      </c>
      <c r="I4456" s="2">
        <v>4</v>
      </c>
      <c r="J4456" s="2">
        <v>0</v>
      </c>
      <c r="K4456" s="2">
        <v>0.55840000000000001</v>
      </c>
      <c r="L4456" s="18" t="str">
        <f>VLOOKUP(F4456,'BD customers'!$1:$1048576,2,FALSE)</f>
        <v>Anna Andreadi</v>
      </c>
      <c r="M4456" s="2">
        <f>MATCH(orders[[#This Row],[Product ID]],'BD product'!A:A,0)</f>
        <v>702</v>
      </c>
      <c r="N4456" s="2" t="str" cm="1">
        <f t="array" ref="N4456">INDEX('BD product'!A:D,M4456,2)</f>
        <v>Office Supplies</v>
      </c>
    </row>
    <row r="4457" spans="1:14" x14ac:dyDescent="0.3">
      <c r="A4457" s="3" t="s">
        <v>6277</v>
      </c>
      <c r="B4457" s="4">
        <v>42250</v>
      </c>
      <c r="C4457" s="12" t="str">
        <f t="shared" si="69"/>
        <v>2015/09</v>
      </c>
      <c r="D4457" s="4">
        <v>42255</v>
      </c>
      <c r="E4457" s="3" t="s">
        <v>21</v>
      </c>
      <c r="F4457" s="3" t="s">
        <v>2403</v>
      </c>
      <c r="G4457" s="3" t="s">
        <v>1626</v>
      </c>
      <c r="H4457" s="5">
        <v>129568</v>
      </c>
      <c r="I4457" s="2">
        <v>2</v>
      </c>
      <c r="J4457" s="2">
        <v>2</v>
      </c>
      <c r="K4457" s="2">
        <v>-12.956799999999999</v>
      </c>
      <c r="L4457" s="18" t="str">
        <f>VLOOKUP(F4457,'BD customers'!$1:$1048576,2,FALSE)</f>
        <v>Ann Steele</v>
      </c>
      <c r="M4457" s="2">
        <f>MATCH(orders[[#This Row],[Product ID]],'BD product'!A:A,0)</f>
        <v>396</v>
      </c>
      <c r="N4457" s="2" t="str" cm="1">
        <f t="array" ref="N4457">INDEX('BD product'!A:D,M4457,2)</f>
        <v>Furniture</v>
      </c>
    </row>
    <row r="4458" spans="1:14" x14ac:dyDescent="0.3">
      <c r="A4458" s="3" t="s">
        <v>6277</v>
      </c>
      <c r="B4458" s="4">
        <v>42250</v>
      </c>
      <c r="C4458" s="12" t="str">
        <f t="shared" si="69"/>
        <v>2015/09</v>
      </c>
      <c r="D4458" s="4">
        <v>42255</v>
      </c>
      <c r="E4458" s="3" t="s">
        <v>21</v>
      </c>
      <c r="F4458" s="3" t="s">
        <v>2403</v>
      </c>
      <c r="G4458" s="3" t="s">
        <v>599</v>
      </c>
      <c r="H4458" s="5">
        <v>6368</v>
      </c>
      <c r="I4458" s="2">
        <v>2</v>
      </c>
      <c r="J4458" s="2">
        <v>2</v>
      </c>
      <c r="K4458" s="2">
        <v>2.1492</v>
      </c>
      <c r="L4458" s="18" t="str">
        <f>VLOOKUP(F4458,'BD customers'!$1:$1048576,2,FALSE)</f>
        <v>Ann Steele</v>
      </c>
      <c r="M4458" s="2">
        <f>MATCH(orders[[#This Row],[Product ID]],'BD product'!A:A,0)</f>
        <v>124</v>
      </c>
      <c r="N4458" s="2" t="str" cm="1">
        <f t="array" ref="N4458">INDEX('BD product'!A:D,M4458,2)</f>
        <v>Office Supplies</v>
      </c>
    </row>
    <row r="4459" spans="1:14" x14ac:dyDescent="0.3">
      <c r="A4459" s="3" t="s">
        <v>6278</v>
      </c>
      <c r="B4459" s="4">
        <v>42954</v>
      </c>
      <c r="C4459" s="12" t="str">
        <f t="shared" si="69"/>
        <v>2017/08</v>
      </c>
      <c r="D4459" s="4">
        <v>42959</v>
      </c>
      <c r="E4459" s="3" t="s">
        <v>21</v>
      </c>
      <c r="F4459" s="3" t="s">
        <v>2036</v>
      </c>
      <c r="G4459" s="3" t="s">
        <v>3870</v>
      </c>
      <c r="H4459" s="5">
        <v>24455</v>
      </c>
      <c r="I4459" s="2">
        <v>5</v>
      </c>
      <c r="J4459" s="2">
        <v>0</v>
      </c>
      <c r="K4459" s="2">
        <v>114.9385</v>
      </c>
      <c r="L4459" s="18" t="str">
        <f>VLOOKUP(F4459,'BD customers'!$1:$1048576,2,FALSE)</f>
        <v>Matt Collins</v>
      </c>
      <c r="M4459" s="2">
        <f>MATCH(orders[[#This Row],[Product ID]],'BD product'!A:A,0)</f>
        <v>1186</v>
      </c>
      <c r="N4459" s="2" t="str" cm="1">
        <f t="array" ref="N4459">INDEX('BD product'!A:D,M4459,2)</f>
        <v>Office Supplies</v>
      </c>
    </row>
    <row r="4460" spans="1:14" x14ac:dyDescent="0.3">
      <c r="A4460" s="3" t="s">
        <v>6279</v>
      </c>
      <c r="B4460" s="4">
        <v>42807</v>
      </c>
      <c r="C4460" s="12" t="str">
        <f t="shared" si="69"/>
        <v>2017/03</v>
      </c>
      <c r="D4460" s="4">
        <v>42814</v>
      </c>
      <c r="E4460" s="3" t="s">
        <v>21</v>
      </c>
      <c r="F4460" s="3" t="s">
        <v>2653</v>
      </c>
      <c r="G4460" s="3" t="s">
        <v>1854</v>
      </c>
      <c r="H4460" s="5">
        <v>1332496</v>
      </c>
      <c r="I4460" s="2">
        <v>2</v>
      </c>
      <c r="J4460" s="2">
        <v>2</v>
      </c>
      <c r="K4460" s="2">
        <v>-299.8116</v>
      </c>
      <c r="L4460" s="18" t="str">
        <f>VLOOKUP(F4460,'BD customers'!$1:$1048576,2,FALSE)</f>
        <v>Sanjit Engle</v>
      </c>
      <c r="M4460" s="2">
        <f>MATCH(orders[[#This Row],[Product ID]],'BD product'!A:A,0)</f>
        <v>467</v>
      </c>
      <c r="N4460" s="2" t="str" cm="1">
        <f t="array" ref="N4460">INDEX('BD product'!A:D,M4460,2)</f>
        <v>Office Supplies</v>
      </c>
    </row>
    <row r="4461" spans="1:14" x14ac:dyDescent="0.3">
      <c r="A4461" s="3" t="s">
        <v>6280</v>
      </c>
      <c r="B4461" s="4">
        <v>43006</v>
      </c>
      <c r="C4461" s="12" t="str">
        <f t="shared" si="69"/>
        <v>2017/09</v>
      </c>
      <c r="D4461" s="4">
        <v>43009</v>
      </c>
      <c r="E4461" s="3" t="s">
        <v>64</v>
      </c>
      <c r="F4461" s="3" t="s">
        <v>245</v>
      </c>
      <c r="G4461" s="3" t="s">
        <v>2023</v>
      </c>
      <c r="H4461" s="5">
        <v>32776</v>
      </c>
      <c r="I4461" s="2">
        <v>1</v>
      </c>
      <c r="J4461" s="2">
        <v>2</v>
      </c>
      <c r="K4461" s="2">
        <v>3.2776000000000001</v>
      </c>
      <c r="L4461" s="18" t="str">
        <f>VLOOKUP(F4461,'BD customers'!$1:$1048576,2,FALSE)</f>
        <v>Darrin Sayre</v>
      </c>
      <c r="M4461" s="2">
        <f>MATCH(orders[[#This Row],[Product ID]],'BD product'!A:A,0)</f>
        <v>516</v>
      </c>
      <c r="N4461" s="2" t="str" cm="1">
        <f t="array" ref="N4461">INDEX('BD product'!A:D,M4461,2)</f>
        <v>Furniture</v>
      </c>
    </row>
    <row r="4462" spans="1:14" x14ac:dyDescent="0.3">
      <c r="A4462" s="3" t="s">
        <v>6280</v>
      </c>
      <c r="B4462" s="4">
        <v>43006</v>
      </c>
      <c r="C4462" s="12" t="str">
        <f t="shared" si="69"/>
        <v>2017/09</v>
      </c>
      <c r="D4462" s="4">
        <v>43009</v>
      </c>
      <c r="E4462" s="3" t="s">
        <v>64</v>
      </c>
      <c r="F4462" s="3" t="s">
        <v>245</v>
      </c>
      <c r="G4462" s="3" t="s">
        <v>900</v>
      </c>
      <c r="H4462" s="5">
        <v>147184</v>
      </c>
      <c r="I4462" s="2">
        <v>2</v>
      </c>
      <c r="J4462" s="2">
        <v>2</v>
      </c>
      <c r="K4462" s="2">
        <v>-29.436800000000002</v>
      </c>
      <c r="L4462" s="18" t="str">
        <f>VLOOKUP(F4462,'BD customers'!$1:$1048576,2,FALSE)</f>
        <v>Darrin Sayre</v>
      </c>
      <c r="M4462" s="2">
        <f>MATCH(orders[[#This Row],[Product ID]],'BD product'!A:A,0)</f>
        <v>198</v>
      </c>
      <c r="N4462" s="2" t="str" cm="1">
        <f t="array" ref="N4462">INDEX('BD product'!A:D,M4462,2)</f>
        <v>Office Supplies</v>
      </c>
    </row>
    <row r="4463" spans="1:14" x14ac:dyDescent="0.3">
      <c r="A4463" s="3" t="s">
        <v>6280</v>
      </c>
      <c r="B4463" s="4">
        <v>43006</v>
      </c>
      <c r="C4463" s="12" t="str">
        <f t="shared" si="69"/>
        <v>2017/09</v>
      </c>
      <c r="D4463" s="4">
        <v>43009</v>
      </c>
      <c r="E4463" s="3" t="s">
        <v>64</v>
      </c>
      <c r="F4463" s="3" t="s">
        <v>245</v>
      </c>
      <c r="G4463" s="3" t="s">
        <v>714</v>
      </c>
      <c r="H4463" s="5">
        <v>54384</v>
      </c>
      <c r="I4463" s="2">
        <v>2</v>
      </c>
      <c r="J4463" s="2">
        <v>2</v>
      </c>
      <c r="K4463" s="2">
        <v>1.3595999999999999</v>
      </c>
      <c r="L4463" s="18" t="str">
        <f>VLOOKUP(F4463,'BD customers'!$1:$1048576,2,FALSE)</f>
        <v>Darrin Sayre</v>
      </c>
      <c r="M4463" s="2">
        <f>MATCH(orders[[#This Row],[Product ID]],'BD product'!A:A,0)</f>
        <v>153</v>
      </c>
      <c r="N4463" s="2" t="str" cm="1">
        <f t="array" ref="N4463">INDEX('BD product'!A:D,M4463,2)</f>
        <v>Technology</v>
      </c>
    </row>
    <row r="4464" spans="1:14" x14ac:dyDescent="0.3">
      <c r="A4464" s="3" t="s">
        <v>6280</v>
      </c>
      <c r="B4464" s="4">
        <v>43006</v>
      </c>
      <c r="C4464" s="12" t="str">
        <f t="shared" si="69"/>
        <v>2017/09</v>
      </c>
      <c r="D4464" s="4">
        <v>43009</v>
      </c>
      <c r="E4464" s="3" t="s">
        <v>64</v>
      </c>
      <c r="F4464" s="3" t="s">
        <v>245</v>
      </c>
      <c r="G4464" s="3" t="s">
        <v>4082</v>
      </c>
      <c r="H4464" s="5">
        <v>76776</v>
      </c>
      <c r="I4464" s="2">
        <v>4</v>
      </c>
      <c r="J4464" s="2">
        <v>7</v>
      </c>
      <c r="K4464" s="2">
        <v>-58.861600000000003</v>
      </c>
      <c r="L4464" s="18" t="str">
        <f>VLOOKUP(F4464,'BD customers'!$1:$1048576,2,FALSE)</f>
        <v>Darrin Sayre</v>
      </c>
      <c r="M4464" s="2">
        <f>MATCH(orders[[#This Row],[Product ID]],'BD product'!A:A,0)</f>
        <v>1244</v>
      </c>
      <c r="N4464" s="2" t="str" cm="1">
        <f t="array" ref="N4464">INDEX('BD product'!A:D,M4464,2)</f>
        <v>Office Supplies</v>
      </c>
    </row>
    <row r="4465" spans="1:14" x14ac:dyDescent="0.3">
      <c r="A4465" s="3" t="s">
        <v>6280</v>
      </c>
      <c r="B4465" s="4">
        <v>43006</v>
      </c>
      <c r="C4465" s="12" t="str">
        <f t="shared" si="69"/>
        <v>2017/09</v>
      </c>
      <c r="D4465" s="4">
        <v>43009</v>
      </c>
      <c r="E4465" s="3" t="s">
        <v>64</v>
      </c>
      <c r="F4465" s="3" t="s">
        <v>245</v>
      </c>
      <c r="G4465" s="3" t="s">
        <v>6281</v>
      </c>
      <c r="H4465" s="5">
        <v>14352</v>
      </c>
      <c r="I4465" s="2">
        <v>3</v>
      </c>
      <c r="J4465" s="2">
        <v>2</v>
      </c>
      <c r="K4465" s="2">
        <v>5.2026000000000003</v>
      </c>
      <c r="L4465" s="18" t="str">
        <f>VLOOKUP(F4465,'BD customers'!$1:$1048576,2,FALSE)</f>
        <v>Darrin Sayre</v>
      </c>
      <c r="M4465" s="2">
        <f>MATCH(orders[[#This Row],[Product ID]],'BD product'!A:A,0)</f>
        <v>1667</v>
      </c>
      <c r="N4465" s="2" t="str" cm="1">
        <f t="array" ref="N4465">INDEX('BD product'!A:D,M4465,2)</f>
        <v>Office Supplies</v>
      </c>
    </row>
    <row r="4466" spans="1:14" x14ac:dyDescent="0.3">
      <c r="A4466" s="3" t="s">
        <v>6280</v>
      </c>
      <c r="B4466" s="4">
        <v>43006</v>
      </c>
      <c r="C4466" s="12" t="str">
        <f t="shared" si="69"/>
        <v>2017/09</v>
      </c>
      <c r="D4466" s="4">
        <v>43009</v>
      </c>
      <c r="E4466" s="3" t="s">
        <v>64</v>
      </c>
      <c r="F4466" s="3" t="s">
        <v>245</v>
      </c>
      <c r="G4466" s="3" t="s">
        <v>766</v>
      </c>
      <c r="H4466" s="5">
        <v>209792</v>
      </c>
      <c r="I4466" s="2">
        <v>2</v>
      </c>
      <c r="J4466" s="2">
        <v>2</v>
      </c>
      <c r="K4466" s="2">
        <v>2.6223999999999998</v>
      </c>
      <c r="L4466" s="18" t="str">
        <f>VLOOKUP(F4466,'BD customers'!$1:$1048576,2,FALSE)</f>
        <v>Darrin Sayre</v>
      </c>
      <c r="M4466" s="2">
        <f>MATCH(orders[[#This Row],[Product ID]],'BD product'!A:A,0)</f>
        <v>166</v>
      </c>
      <c r="N4466" s="2" t="str" cm="1">
        <f t="array" ref="N4466">INDEX('BD product'!A:D,M4466,2)</f>
        <v>Office Supplies</v>
      </c>
    </row>
    <row r="4467" spans="1:14" x14ac:dyDescent="0.3">
      <c r="A4467" s="3" t="s">
        <v>6283</v>
      </c>
      <c r="B4467" s="4">
        <v>42223</v>
      </c>
      <c r="C4467" s="12" t="str">
        <f t="shared" si="69"/>
        <v>2015/08</v>
      </c>
      <c r="D4467" s="4">
        <v>42227</v>
      </c>
      <c r="E4467" s="3" t="s">
        <v>21</v>
      </c>
      <c r="F4467" s="3" t="s">
        <v>2847</v>
      </c>
      <c r="G4467" s="3" t="s">
        <v>3199</v>
      </c>
      <c r="H4467" s="5">
        <v>3304</v>
      </c>
      <c r="I4467" s="2">
        <v>1</v>
      </c>
      <c r="J4467" s="2">
        <v>2</v>
      </c>
      <c r="K4467" s="2">
        <v>1.1151</v>
      </c>
      <c r="L4467" s="18" t="str">
        <f>VLOOKUP(F4467,'BD customers'!$1:$1048576,2,FALSE)</f>
        <v>Noel Staavos</v>
      </c>
      <c r="M4467" s="2">
        <f>MATCH(orders[[#This Row],[Product ID]],'BD product'!A:A,0)</f>
        <v>927</v>
      </c>
      <c r="N4467" s="2" t="str" cm="1">
        <f t="array" ref="N4467">INDEX('BD product'!A:D,M4467,2)</f>
        <v>Office Supplies</v>
      </c>
    </row>
    <row r="4468" spans="1:14" x14ac:dyDescent="0.3">
      <c r="A4468" s="3" t="s">
        <v>6284</v>
      </c>
      <c r="B4468" s="4">
        <v>43063</v>
      </c>
      <c r="C4468" s="12" t="str">
        <f t="shared" si="69"/>
        <v>2017/11</v>
      </c>
      <c r="D4468" s="4">
        <v>43070</v>
      </c>
      <c r="E4468" s="3" t="s">
        <v>21</v>
      </c>
      <c r="F4468" s="3" t="s">
        <v>4050</v>
      </c>
      <c r="G4468" s="3" t="s">
        <v>3008</v>
      </c>
      <c r="H4468" s="5">
        <v>1638</v>
      </c>
      <c r="I4468" s="2">
        <v>9</v>
      </c>
      <c r="J4468" s="2">
        <v>0</v>
      </c>
      <c r="K4468" s="2">
        <v>0.73709999999999998</v>
      </c>
      <c r="L4468" s="18" t="str">
        <f>VLOOKUP(F4468,'BD customers'!$1:$1048576,2,FALSE)</f>
        <v>Kelly Andreada</v>
      </c>
      <c r="M4468" s="2">
        <f>MATCH(orders[[#This Row],[Product ID]],'BD product'!A:A,0)</f>
        <v>855</v>
      </c>
      <c r="N4468" s="2" t="str" cm="1">
        <f t="array" ref="N4468">INDEX('BD product'!A:D,M4468,2)</f>
        <v>Office Supplies</v>
      </c>
    </row>
    <row r="4469" spans="1:14" x14ac:dyDescent="0.3">
      <c r="A4469" s="3" t="s">
        <v>6284</v>
      </c>
      <c r="B4469" s="4">
        <v>43063</v>
      </c>
      <c r="C4469" s="12" t="str">
        <f t="shared" si="69"/>
        <v>2017/11</v>
      </c>
      <c r="D4469" s="4">
        <v>43070</v>
      </c>
      <c r="E4469" s="3" t="s">
        <v>21</v>
      </c>
      <c r="F4469" s="3" t="s">
        <v>4050</v>
      </c>
      <c r="G4469" s="3" t="s">
        <v>3321</v>
      </c>
      <c r="H4469" s="5">
        <v>16796</v>
      </c>
      <c r="I4469" s="2">
        <v>2</v>
      </c>
      <c r="J4469" s="2">
        <v>0</v>
      </c>
      <c r="K4469" s="2">
        <v>78.941199999999995</v>
      </c>
      <c r="L4469" s="18" t="str">
        <f>VLOOKUP(F4469,'BD customers'!$1:$1048576,2,FALSE)</f>
        <v>Kelly Andreada</v>
      </c>
      <c r="M4469" s="2">
        <f>MATCH(orders[[#This Row],[Product ID]],'BD product'!A:A,0)</f>
        <v>972</v>
      </c>
      <c r="N4469" s="2" t="str" cm="1">
        <f t="array" ref="N4469">INDEX('BD product'!A:D,M4469,2)</f>
        <v>Office Supplies</v>
      </c>
    </row>
    <row r="4470" spans="1:14" x14ac:dyDescent="0.3">
      <c r="A4470" s="3" t="s">
        <v>6284</v>
      </c>
      <c r="B4470" s="4">
        <v>43063</v>
      </c>
      <c r="C4470" s="12" t="str">
        <f t="shared" si="69"/>
        <v>2017/11</v>
      </c>
      <c r="D4470" s="4">
        <v>43070</v>
      </c>
      <c r="E4470" s="3" t="s">
        <v>21</v>
      </c>
      <c r="F4470" s="3" t="s">
        <v>4050</v>
      </c>
      <c r="G4470" s="3" t="s">
        <v>4461</v>
      </c>
      <c r="H4470" s="5">
        <v>321568</v>
      </c>
      <c r="I4470" s="2">
        <v>2</v>
      </c>
      <c r="J4470" s="2">
        <v>2</v>
      </c>
      <c r="K4470" s="2">
        <v>-16.078399999999998</v>
      </c>
      <c r="L4470" s="18" t="str">
        <f>VLOOKUP(F4470,'BD customers'!$1:$1048576,2,FALSE)</f>
        <v>Kelly Andreada</v>
      </c>
      <c r="M4470" s="2">
        <f>MATCH(orders[[#This Row],[Product ID]],'BD product'!A:A,0)</f>
        <v>1335</v>
      </c>
      <c r="N4470" s="2" t="str" cm="1">
        <f t="array" ref="N4470">INDEX('BD product'!A:D,M4470,2)</f>
        <v>Furniture</v>
      </c>
    </row>
    <row r="4471" spans="1:14" x14ac:dyDescent="0.3">
      <c r="A4471" s="3" t="s">
        <v>6284</v>
      </c>
      <c r="B4471" s="4">
        <v>43063</v>
      </c>
      <c r="C4471" s="12" t="str">
        <f t="shared" si="69"/>
        <v>2017/11</v>
      </c>
      <c r="D4471" s="4">
        <v>43070</v>
      </c>
      <c r="E4471" s="3" t="s">
        <v>21</v>
      </c>
      <c r="F4471" s="3" t="s">
        <v>4050</v>
      </c>
      <c r="G4471" s="3" t="s">
        <v>3902</v>
      </c>
      <c r="H4471" s="5">
        <v>1296</v>
      </c>
      <c r="I4471" s="2">
        <v>2</v>
      </c>
      <c r="J4471" s="2">
        <v>0</v>
      </c>
      <c r="K4471" s="2">
        <v>6.2207999999999997</v>
      </c>
      <c r="L4471" s="18" t="str">
        <f>VLOOKUP(F4471,'BD customers'!$1:$1048576,2,FALSE)</f>
        <v>Kelly Andreada</v>
      </c>
      <c r="M4471" s="2">
        <f>MATCH(orders[[#This Row],[Product ID]],'BD product'!A:A,0)</f>
        <v>1195</v>
      </c>
      <c r="N4471" s="2" t="str" cm="1">
        <f t="array" ref="N4471">INDEX('BD product'!A:D,M4471,2)</f>
        <v>Office Supplies</v>
      </c>
    </row>
    <row r="4472" spans="1:14" x14ac:dyDescent="0.3">
      <c r="A4472" s="3" t="s">
        <v>6285</v>
      </c>
      <c r="B4472" s="4">
        <v>42863</v>
      </c>
      <c r="C4472" s="12" t="str">
        <f t="shared" si="69"/>
        <v>2017/05</v>
      </c>
      <c r="D4472" s="4">
        <v>42867</v>
      </c>
      <c r="E4472" s="3" t="s">
        <v>21</v>
      </c>
      <c r="F4472" s="3" t="s">
        <v>1281</v>
      </c>
      <c r="G4472" s="3" t="s">
        <v>5451</v>
      </c>
      <c r="H4472" s="5">
        <v>128058</v>
      </c>
      <c r="I4472" s="2">
        <v>3</v>
      </c>
      <c r="J4472" s="2">
        <v>3</v>
      </c>
      <c r="K4472" s="2">
        <v>-23.7822</v>
      </c>
      <c r="L4472" s="18" t="str">
        <f>VLOOKUP(F4472,'BD customers'!$1:$1048576,2,FALSE)</f>
        <v>Don Jones</v>
      </c>
      <c r="M4472" s="2">
        <f>MATCH(orders[[#This Row],[Product ID]],'BD product'!A:A,0)</f>
        <v>1536</v>
      </c>
      <c r="N4472" s="2" t="str" cm="1">
        <f t="array" ref="N4472">INDEX('BD product'!A:D,M4472,2)</f>
        <v>Furniture</v>
      </c>
    </row>
    <row r="4473" spans="1:14" x14ac:dyDescent="0.3">
      <c r="A4473" s="3" t="s">
        <v>6286</v>
      </c>
      <c r="B4473" s="4">
        <v>43007</v>
      </c>
      <c r="C4473" s="12" t="str">
        <f t="shared" si="69"/>
        <v>2017/09</v>
      </c>
      <c r="D4473" s="4">
        <v>43007</v>
      </c>
      <c r="E4473" s="3" t="s">
        <v>41</v>
      </c>
      <c r="F4473" s="3" t="s">
        <v>664</v>
      </c>
      <c r="G4473" s="3" t="s">
        <v>3951</v>
      </c>
      <c r="H4473" s="5">
        <v>63686</v>
      </c>
      <c r="I4473" s="2">
        <v>1</v>
      </c>
      <c r="J4473" s="2">
        <v>3</v>
      </c>
      <c r="K4473" s="2">
        <v>-15.4666</v>
      </c>
      <c r="L4473" s="18" t="str">
        <f>VLOOKUP(F4473,'BD customers'!$1:$1048576,2,FALSE)</f>
        <v>Maureen Gastineau</v>
      </c>
      <c r="M4473" s="2">
        <f>MATCH(orders[[#This Row],[Product ID]],'BD product'!A:A,0)</f>
        <v>1211</v>
      </c>
      <c r="N4473" s="2" t="str" cm="1">
        <f t="array" ref="N4473">INDEX('BD product'!A:D,M4473,2)</f>
        <v>Furniture</v>
      </c>
    </row>
    <row r="4474" spans="1:14" x14ac:dyDescent="0.3">
      <c r="A4474" s="3" t="s">
        <v>6286</v>
      </c>
      <c r="B4474" s="4">
        <v>43007</v>
      </c>
      <c r="C4474" s="12" t="str">
        <f t="shared" si="69"/>
        <v>2017/09</v>
      </c>
      <c r="D4474" s="4">
        <v>43007</v>
      </c>
      <c r="E4474" s="3" t="s">
        <v>41</v>
      </c>
      <c r="F4474" s="3" t="s">
        <v>664</v>
      </c>
      <c r="G4474" s="3" t="s">
        <v>1671</v>
      </c>
      <c r="H4474" s="5">
        <v>239976</v>
      </c>
      <c r="I4474" s="2">
        <v>3</v>
      </c>
      <c r="J4474" s="2">
        <v>2</v>
      </c>
      <c r="K4474" s="2">
        <v>65.993399999999994</v>
      </c>
      <c r="L4474" s="18" t="str">
        <f>VLOOKUP(F4474,'BD customers'!$1:$1048576,2,FALSE)</f>
        <v>Maureen Gastineau</v>
      </c>
      <c r="M4474" s="2">
        <f>MATCH(orders[[#This Row],[Product ID]],'BD product'!A:A,0)</f>
        <v>411</v>
      </c>
      <c r="N4474" s="2" t="str" cm="1">
        <f t="array" ref="N4474">INDEX('BD product'!A:D,M4474,2)</f>
        <v>Technology</v>
      </c>
    </row>
    <row r="4475" spans="1:14" x14ac:dyDescent="0.3">
      <c r="A4475" s="3" t="s">
        <v>6286</v>
      </c>
      <c r="B4475" s="4">
        <v>43007</v>
      </c>
      <c r="C4475" s="12" t="str">
        <f t="shared" si="69"/>
        <v>2017/09</v>
      </c>
      <c r="D4475" s="4">
        <v>43007</v>
      </c>
      <c r="E4475" s="3" t="s">
        <v>41</v>
      </c>
      <c r="F4475" s="3" t="s">
        <v>664</v>
      </c>
      <c r="G4475" s="3" t="s">
        <v>6287</v>
      </c>
      <c r="H4475" s="5">
        <v>34422</v>
      </c>
      <c r="I4475" s="2">
        <v>2</v>
      </c>
      <c r="J4475" s="2">
        <v>4</v>
      </c>
      <c r="K4475" s="2">
        <v>-18.932099999999998</v>
      </c>
      <c r="L4475" s="18" t="str">
        <f>VLOOKUP(F4475,'BD customers'!$1:$1048576,2,FALSE)</f>
        <v>Maureen Gastineau</v>
      </c>
      <c r="M4475" s="2">
        <f>MATCH(orders[[#This Row],[Product ID]],'BD product'!A:A,0)</f>
        <v>1668</v>
      </c>
      <c r="N4475" s="2" t="str" cm="1">
        <f t="array" ref="N4475">INDEX('BD product'!A:D,M4475,2)</f>
        <v>Furniture</v>
      </c>
    </row>
    <row r="4476" spans="1:14" x14ac:dyDescent="0.3">
      <c r="A4476" s="3" t="s">
        <v>6286</v>
      </c>
      <c r="B4476" s="4">
        <v>43007</v>
      </c>
      <c r="C4476" s="12" t="str">
        <f t="shared" si="69"/>
        <v>2017/09</v>
      </c>
      <c r="D4476" s="4">
        <v>43007</v>
      </c>
      <c r="E4476" s="3" t="s">
        <v>41</v>
      </c>
      <c r="F4476" s="3" t="s">
        <v>664</v>
      </c>
      <c r="G4476" s="3" t="s">
        <v>4301</v>
      </c>
      <c r="H4476" s="5">
        <v>15552</v>
      </c>
      <c r="I4476" s="2">
        <v>3</v>
      </c>
      <c r="J4476" s="2">
        <v>2</v>
      </c>
      <c r="K4476" s="2">
        <v>5.4432</v>
      </c>
      <c r="L4476" s="18" t="str">
        <f>VLOOKUP(F4476,'BD customers'!$1:$1048576,2,FALSE)</f>
        <v>Maureen Gastineau</v>
      </c>
      <c r="M4476" s="2">
        <f>MATCH(orders[[#This Row],[Product ID]],'BD product'!A:A,0)</f>
        <v>1292</v>
      </c>
      <c r="N4476" s="2" t="str" cm="1">
        <f t="array" ref="N4476">INDEX('BD product'!A:D,M4476,2)</f>
        <v>Office Supplies</v>
      </c>
    </row>
    <row r="4477" spans="1:14" x14ac:dyDescent="0.3">
      <c r="A4477" s="3" t="s">
        <v>6286</v>
      </c>
      <c r="B4477" s="4">
        <v>43007</v>
      </c>
      <c r="C4477" s="12" t="str">
        <f t="shared" si="69"/>
        <v>2017/09</v>
      </c>
      <c r="D4477" s="4">
        <v>43007</v>
      </c>
      <c r="E4477" s="3" t="s">
        <v>41</v>
      </c>
      <c r="F4477" s="3" t="s">
        <v>664</v>
      </c>
      <c r="G4477" s="3" t="s">
        <v>5230</v>
      </c>
      <c r="H4477" s="5">
        <v>21248</v>
      </c>
      <c r="I4477" s="2">
        <v>4</v>
      </c>
      <c r="J4477" s="2">
        <v>2</v>
      </c>
      <c r="K4477" s="2">
        <v>7.4367999999999999</v>
      </c>
      <c r="L4477" s="18" t="str">
        <f>VLOOKUP(F4477,'BD customers'!$1:$1048576,2,FALSE)</f>
        <v>Maureen Gastineau</v>
      </c>
      <c r="M4477" s="2">
        <f>MATCH(orders[[#This Row],[Product ID]],'BD product'!A:A,0)</f>
        <v>1496</v>
      </c>
      <c r="N4477" s="2" t="str" cm="1">
        <f t="array" ref="N4477">INDEX('BD product'!A:D,M4477,2)</f>
        <v>Furniture</v>
      </c>
    </row>
    <row r="4478" spans="1:14" x14ac:dyDescent="0.3">
      <c r="A4478" s="3" t="s">
        <v>6286</v>
      </c>
      <c r="B4478" s="4">
        <v>43007</v>
      </c>
      <c r="C4478" s="12" t="str">
        <f t="shared" si="69"/>
        <v>2017/09</v>
      </c>
      <c r="D4478" s="4">
        <v>43007</v>
      </c>
      <c r="E4478" s="3" t="s">
        <v>41</v>
      </c>
      <c r="F4478" s="3" t="s">
        <v>664</v>
      </c>
      <c r="G4478" s="3" t="s">
        <v>5909</v>
      </c>
      <c r="H4478" s="5">
        <v>8448</v>
      </c>
      <c r="I4478" s="2">
        <v>2</v>
      </c>
      <c r="J4478" s="2">
        <v>2</v>
      </c>
      <c r="K4478" s="2">
        <v>2.64E-2</v>
      </c>
      <c r="L4478" s="18" t="str">
        <f>VLOOKUP(F4478,'BD customers'!$1:$1048576,2,FALSE)</f>
        <v>Maureen Gastineau</v>
      </c>
      <c r="M4478" s="2">
        <f>MATCH(orders[[#This Row],[Product ID]],'BD product'!A:A,0)</f>
        <v>1612</v>
      </c>
      <c r="N4478" s="2" t="str" cm="1">
        <f t="array" ref="N4478">INDEX('BD product'!A:D,M4478,2)</f>
        <v>Office Supplies</v>
      </c>
    </row>
    <row r="4479" spans="1:14" x14ac:dyDescent="0.3">
      <c r="A4479" s="3" t="s">
        <v>6289</v>
      </c>
      <c r="B4479" s="4">
        <v>43030</v>
      </c>
      <c r="C4479" s="12" t="str">
        <f t="shared" si="69"/>
        <v>2017/10</v>
      </c>
      <c r="D4479" s="4">
        <v>43030</v>
      </c>
      <c r="E4479" s="3" t="s">
        <v>41</v>
      </c>
      <c r="F4479" s="3" t="s">
        <v>340</v>
      </c>
      <c r="G4479" s="3" t="s">
        <v>6290</v>
      </c>
      <c r="H4479" s="5">
        <v>33309</v>
      </c>
      <c r="I4479" s="2">
        <v>3</v>
      </c>
      <c r="J4479" s="2">
        <v>0</v>
      </c>
      <c r="K4479" s="2">
        <v>23.316299999999998</v>
      </c>
      <c r="L4479" s="18" t="str">
        <f>VLOOKUP(F4479,'BD customers'!$1:$1048576,2,FALSE)</f>
        <v>Brian DeCherney</v>
      </c>
      <c r="M4479" s="2">
        <f>MATCH(orders[[#This Row],[Product ID]],'BD product'!A:A,0)</f>
        <v>1669</v>
      </c>
      <c r="N4479" s="2" t="str" cm="1">
        <f t="array" ref="N4479">INDEX('BD product'!A:D,M4479,2)</f>
        <v>Office Supplies</v>
      </c>
    </row>
    <row r="4480" spans="1:14" x14ac:dyDescent="0.3">
      <c r="A4480" s="3" t="s">
        <v>6289</v>
      </c>
      <c r="B4480" s="4">
        <v>43030</v>
      </c>
      <c r="C4480" s="12" t="str">
        <f t="shared" si="69"/>
        <v>2017/10</v>
      </c>
      <c r="D4480" s="4">
        <v>43030</v>
      </c>
      <c r="E4480" s="3" t="s">
        <v>41</v>
      </c>
      <c r="F4480" s="3" t="s">
        <v>340</v>
      </c>
      <c r="G4480" s="3" t="s">
        <v>950</v>
      </c>
      <c r="H4480" s="5">
        <v>24898</v>
      </c>
      <c r="I4480" s="2">
        <v>2</v>
      </c>
      <c r="J4480" s="2">
        <v>0</v>
      </c>
      <c r="K4480" s="2">
        <v>54.775599999999997</v>
      </c>
      <c r="L4480" s="18" t="str">
        <f>VLOOKUP(F4480,'BD customers'!$1:$1048576,2,FALSE)</f>
        <v>Brian DeCherney</v>
      </c>
      <c r="M4480" s="2">
        <f>MATCH(orders[[#This Row],[Product ID]],'BD product'!A:A,0)</f>
        <v>211</v>
      </c>
      <c r="N4480" s="2" t="str" cm="1">
        <f t="array" ref="N4480">INDEX('BD product'!A:D,M4480,2)</f>
        <v>Furniture</v>
      </c>
    </row>
    <row r="4481" spans="1:14" x14ac:dyDescent="0.3">
      <c r="A4481" s="3" t="s">
        <v>6292</v>
      </c>
      <c r="B4481" s="4">
        <v>41722</v>
      </c>
      <c r="C4481" s="12" t="str">
        <f t="shared" si="69"/>
        <v>2014/03</v>
      </c>
      <c r="D4481" s="4">
        <v>41726</v>
      </c>
      <c r="E4481" s="3" t="s">
        <v>21</v>
      </c>
      <c r="F4481" s="3" t="s">
        <v>1893</v>
      </c>
      <c r="G4481" s="3" t="s">
        <v>6293</v>
      </c>
      <c r="H4481" s="5">
        <v>249</v>
      </c>
      <c r="I4481" s="2">
        <v>5</v>
      </c>
      <c r="J4481" s="2">
        <v>0</v>
      </c>
      <c r="K4481" s="2">
        <v>1.1702999999999999</v>
      </c>
      <c r="L4481" s="18" t="str">
        <f>VLOOKUP(F4481,'BD customers'!$1:$1048576,2,FALSE)</f>
        <v>Carlos Daly</v>
      </c>
      <c r="M4481" s="2">
        <f>MATCH(orders[[#This Row],[Product ID]],'BD product'!A:A,0)</f>
        <v>1670</v>
      </c>
      <c r="N4481" s="2" t="str" cm="1">
        <f t="array" ref="N4481">INDEX('BD product'!A:D,M4481,2)</f>
        <v>Office Supplies</v>
      </c>
    </row>
    <row r="4482" spans="1:14" x14ac:dyDescent="0.3">
      <c r="A4482" s="3" t="s">
        <v>6295</v>
      </c>
      <c r="B4482" s="4">
        <v>42677</v>
      </c>
      <c r="C4482" s="12" t="str">
        <f t="shared" ref="C4482:C4545" si="70">TEXT(B4482,"aaaa/mm")</f>
        <v>2016/11</v>
      </c>
      <c r="D4482" s="4">
        <v>42682</v>
      </c>
      <c r="E4482" s="3" t="s">
        <v>21</v>
      </c>
      <c r="F4482" s="3" t="s">
        <v>1732</v>
      </c>
      <c r="G4482" s="3" t="s">
        <v>2990</v>
      </c>
      <c r="H4482" s="5">
        <v>1526</v>
      </c>
      <c r="I4482" s="2">
        <v>7</v>
      </c>
      <c r="J4482" s="2">
        <v>0</v>
      </c>
      <c r="K4482" s="2">
        <v>5.0358000000000001</v>
      </c>
      <c r="L4482" s="18" t="str">
        <f>VLOOKUP(F4482,'BD customers'!$1:$1048576,2,FALSE)</f>
        <v>Xylona Preis</v>
      </c>
      <c r="M4482" s="2">
        <f>MATCH(orders[[#This Row],[Product ID]],'BD product'!A:A,0)</f>
        <v>847</v>
      </c>
      <c r="N4482" s="2" t="str" cm="1">
        <f t="array" ref="N4482">INDEX('BD product'!A:D,M4482,2)</f>
        <v>Office Supplies</v>
      </c>
    </row>
    <row r="4483" spans="1:14" x14ac:dyDescent="0.3">
      <c r="A4483" s="3" t="s">
        <v>6295</v>
      </c>
      <c r="B4483" s="4">
        <v>42677</v>
      </c>
      <c r="C4483" s="12" t="str">
        <f t="shared" si="70"/>
        <v>2016/11</v>
      </c>
      <c r="D4483" s="4">
        <v>42682</v>
      </c>
      <c r="E4483" s="3" t="s">
        <v>21</v>
      </c>
      <c r="F4483" s="3" t="s">
        <v>1732</v>
      </c>
      <c r="G4483" s="3" t="s">
        <v>6224</v>
      </c>
      <c r="H4483" s="5">
        <v>4332</v>
      </c>
      <c r="I4483" s="2">
        <v>2</v>
      </c>
      <c r="J4483" s="2">
        <v>0</v>
      </c>
      <c r="K4483" s="2">
        <v>14.2956</v>
      </c>
      <c r="L4483" s="18" t="str">
        <f>VLOOKUP(F4483,'BD customers'!$1:$1048576,2,FALSE)</f>
        <v>Xylona Preis</v>
      </c>
      <c r="M4483" s="2">
        <f>MATCH(orders[[#This Row],[Product ID]],'BD product'!A:A,0)</f>
        <v>1658</v>
      </c>
      <c r="N4483" s="2" t="str" cm="1">
        <f t="array" ref="N4483">INDEX('BD product'!A:D,M4483,2)</f>
        <v>Office Supplies</v>
      </c>
    </row>
    <row r="4484" spans="1:14" x14ac:dyDescent="0.3">
      <c r="A4484" s="3" t="s">
        <v>6295</v>
      </c>
      <c r="B4484" s="4">
        <v>42677</v>
      </c>
      <c r="C4484" s="12" t="str">
        <f t="shared" si="70"/>
        <v>2016/11</v>
      </c>
      <c r="D4484" s="4">
        <v>42682</v>
      </c>
      <c r="E4484" s="3" t="s">
        <v>21</v>
      </c>
      <c r="F4484" s="3" t="s">
        <v>1732</v>
      </c>
      <c r="G4484" s="3" t="s">
        <v>539</v>
      </c>
      <c r="H4484" s="5">
        <v>43584</v>
      </c>
      <c r="I4484" s="2">
        <v>12</v>
      </c>
      <c r="J4484" s="2">
        <v>2</v>
      </c>
      <c r="K4484" s="2">
        <v>15.799200000000001</v>
      </c>
      <c r="L4484" s="18" t="str">
        <f>VLOOKUP(F4484,'BD customers'!$1:$1048576,2,FALSE)</f>
        <v>Xylona Preis</v>
      </c>
      <c r="M4484" s="2">
        <f>MATCH(orders[[#This Row],[Product ID]],'BD product'!A:A,0)</f>
        <v>111</v>
      </c>
      <c r="N4484" s="2" t="str" cm="1">
        <f t="array" ref="N4484">INDEX('BD product'!A:D,M4484,2)</f>
        <v>Office Supplies</v>
      </c>
    </row>
    <row r="4485" spans="1:14" x14ac:dyDescent="0.3">
      <c r="A4485" s="3" t="s">
        <v>6295</v>
      </c>
      <c r="B4485" s="4">
        <v>42677</v>
      </c>
      <c r="C4485" s="12" t="str">
        <f t="shared" si="70"/>
        <v>2016/11</v>
      </c>
      <c r="D4485" s="4">
        <v>42682</v>
      </c>
      <c r="E4485" s="3" t="s">
        <v>21</v>
      </c>
      <c r="F4485" s="3" t="s">
        <v>1732</v>
      </c>
      <c r="G4485" s="3" t="s">
        <v>6296</v>
      </c>
      <c r="H4485" s="5">
        <v>11628</v>
      </c>
      <c r="I4485" s="2">
        <v>3</v>
      </c>
      <c r="J4485" s="2">
        <v>0</v>
      </c>
      <c r="K4485" s="2">
        <v>56.977200000000003</v>
      </c>
      <c r="L4485" s="18" t="str">
        <f>VLOOKUP(F4485,'BD customers'!$1:$1048576,2,FALSE)</f>
        <v>Xylona Preis</v>
      </c>
      <c r="M4485" s="2">
        <f>MATCH(orders[[#This Row],[Product ID]],'BD product'!A:A,0)</f>
        <v>1671</v>
      </c>
      <c r="N4485" s="2" t="str" cm="1">
        <f t="array" ref="N4485">INDEX('BD product'!A:D,M4485,2)</f>
        <v>Office Supplies</v>
      </c>
    </row>
    <row r="4486" spans="1:14" x14ac:dyDescent="0.3">
      <c r="A4486" s="3" t="s">
        <v>6295</v>
      </c>
      <c r="B4486" s="4">
        <v>42677</v>
      </c>
      <c r="C4486" s="12" t="str">
        <f t="shared" si="70"/>
        <v>2016/11</v>
      </c>
      <c r="D4486" s="4">
        <v>42682</v>
      </c>
      <c r="E4486" s="3" t="s">
        <v>21</v>
      </c>
      <c r="F4486" s="3" t="s">
        <v>1732</v>
      </c>
      <c r="G4486" s="3" t="s">
        <v>2590</v>
      </c>
      <c r="H4486" s="5">
        <v>9296</v>
      </c>
      <c r="I4486" s="2">
        <v>2</v>
      </c>
      <c r="J4486" s="2">
        <v>2</v>
      </c>
      <c r="K4486" s="2">
        <v>3.0211999999999999</v>
      </c>
      <c r="L4486" s="18" t="str">
        <f>VLOOKUP(F4486,'BD customers'!$1:$1048576,2,FALSE)</f>
        <v>Xylona Preis</v>
      </c>
      <c r="M4486" s="2">
        <f>MATCH(orders[[#This Row],[Product ID]],'BD product'!A:A,0)</f>
        <v>701</v>
      </c>
      <c r="N4486" s="2" t="str" cm="1">
        <f t="array" ref="N4486">INDEX('BD product'!A:D,M4486,2)</f>
        <v>Office Supplies</v>
      </c>
    </row>
    <row r="4487" spans="1:14" x14ac:dyDescent="0.3">
      <c r="A4487" s="3" t="s">
        <v>6295</v>
      </c>
      <c r="B4487" s="4">
        <v>42677</v>
      </c>
      <c r="C4487" s="12" t="str">
        <f t="shared" si="70"/>
        <v>2016/11</v>
      </c>
      <c r="D4487" s="4">
        <v>42682</v>
      </c>
      <c r="E4487" s="3" t="s">
        <v>21</v>
      </c>
      <c r="F4487" s="3" t="s">
        <v>1732</v>
      </c>
      <c r="G4487" s="3" t="s">
        <v>4038</v>
      </c>
      <c r="H4487" s="5">
        <v>1944</v>
      </c>
      <c r="I4487" s="2">
        <v>3</v>
      </c>
      <c r="J4487" s="2">
        <v>0</v>
      </c>
      <c r="K4487" s="2">
        <v>9.3312000000000008</v>
      </c>
      <c r="L4487" s="18" t="str">
        <f>VLOOKUP(F4487,'BD customers'!$1:$1048576,2,FALSE)</f>
        <v>Xylona Preis</v>
      </c>
      <c r="M4487" s="2">
        <f>MATCH(orders[[#This Row],[Product ID]],'BD product'!A:A,0)</f>
        <v>1233</v>
      </c>
      <c r="N4487" s="2" t="str" cm="1">
        <f t="array" ref="N4487">INDEX('BD product'!A:D,M4487,2)</f>
        <v>Office Supplies</v>
      </c>
    </row>
    <row r="4488" spans="1:14" x14ac:dyDescent="0.3">
      <c r="A4488" s="3" t="s">
        <v>6295</v>
      </c>
      <c r="B4488" s="4">
        <v>42677</v>
      </c>
      <c r="C4488" s="12" t="str">
        <f t="shared" si="70"/>
        <v>2016/11</v>
      </c>
      <c r="D4488" s="4">
        <v>42682</v>
      </c>
      <c r="E4488" s="3" t="s">
        <v>21</v>
      </c>
      <c r="F4488" s="3" t="s">
        <v>1732</v>
      </c>
      <c r="G4488" s="3" t="s">
        <v>3590</v>
      </c>
      <c r="H4488" s="5">
        <v>31455</v>
      </c>
      <c r="I4488" s="2">
        <v>3</v>
      </c>
      <c r="J4488" s="2">
        <v>0</v>
      </c>
      <c r="K4488" s="2">
        <v>15.0984</v>
      </c>
      <c r="L4488" s="18" t="str">
        <f>VLOOKUP(F4488,'BD customers'!$1:$1048576,2,FALSE)</f>
        <v>Xylona Preis</v>
      </c>
      <c r="M4488" s="2">
        <f>MATCH(orders[[#This Row],[Product ID]],'BD product'!A:A,0)</f>
        <v>1080</v>
      </c>
      <c r="N4488" s="2" t="str" cm="1">
        <f t="array" ref="N4488">INDEX('BD product'!A:D,M4488,2)</f>
        <v>Office Supplies</v>
      </c>
    </row>
    <row r="4489" spans="1:14" x14ac:dyDescent="0.3">
      <c r="A4489" s="3" t="s">
        <v>6298</v>
      </c>
      <c r="B4489" s="4">
        <v>42252</v>
      </c>
      <c r="C4489" s="12" t="str">
        <f t="shared" si="70"/>
        <v>2015/09</v>
      </c>
      <c r="D4489" s="4">
        <v>42258</v>
      </c>
      <c r="E4489" s="3" t="s">
        <v>21</v>
      </c>
      <c r="F4489" s="3" t="s">
        <v>2339</v>
      </c>
      <c r="G4489" s="3" t="s">
        <v>5410</v>
      </c>
      <c r="H4489" s="5">
        <v>1627</v>
      </c>
      <c r="I4489" s="2">
        <v>5</v>
      </c>
      <c r="J4489" s="2">
        <v>8</v>
      </c>
      <c r="K4489" s="2">
        <v>-25.218499999999999</v>
      </c>
      <c r="L4489" s="18" t="str">
        <f>VLOOKUP(F4489,'BD customers'!$1:$1048576,2,FALSE)</f>
        <v>Cathy Armstrong</v>
      </c>
      <c r="M4489" s="2">
        <f>MATCH(orders[[#This Row],[Product ID]],'BD product'!A:A,0)</f>
        <v>1528</v>
      </c>
      <c r="N4489" s="2" t="str" cm="1">
        <f t="array" ref="N4489">INDEX('BD product'!A:D,M4489,2)</f>
        <v>Office Supplies</v>
      </c>
    </row>
    <row r="4490" spans="1:14" x14ac:dyDescent="0.3">
      <c r="A4490" s="3" t="s">
        <v>6298</v>
      </c>
      <c r="B4490" s="4">
        <v>42252</v>
      </c>
      <c r="C4490" s="12" t="str">
        <f t="shared" si="70"/>
        <v>2015/09</v>
      </c>
      <c r="D4490" s="4">
        <v>42258</v>
      </c>
      <c r="E4490" s="3" t="s">
        <v>21</v>
      </c>
      <c r="F4490" s="3" t="s">
        <v>2339</v>
      </c>
      <c r="G4490" s="3" t="s">
        <v>5316</v>
      </c>
      <c r="H4490" s="5">
        <v>6912</v>
      </c>
      <c r="I4490" s="2">
        <v>9</v>
      </c>
      <c r="J4490" s="2">
        <v>2</v>
      </c>
      <c r="K4490" s="2">
        <v>-1.4688000000000001</v>
      </c>
      <c r="L4490" s="18" t="str">
        <f>VLOOKUP(F4490,'BD customers'!$1:$1048576,2,FALSE)</f>
        <v>Cathy Armstrong</v>
      </c>
      <c r="M4490" s="2">
        <f>MATCH(orders[[#This Row],[Product ID]],'BD product'!A:A,0)</f>
        <v>1513</v>
      </c>
      <c r="N4490" s="2" t="str" cm="1">
        <f t="array" ref="N4490">INDEX('BD product'!A:D,M4490,2)</f>
        <v>Office Supplies</v>
      </c>
    </row>
    <row r="4491" spans="1:14" x14ac:dyDescent="0.3">
      <c r="A4491" s="3" t="s">
        <v>6298</v>
      </c>
      <c r="B4491" s="4">
        <v>42252</v>
      </c>
      <c r="C4491" s="12" t="str">
        <f t="shared" si="70"/>
        <v>2015/09</v>
      </c>
      <c r="D4491" s="4">
        <v>42258</v>
      </c>
      <c r="E4491" s="3" t="s">
        <v>21</v>
      </c>
      <c r="F4491" s="3" t="s">
        <v>2339</v>
      </c>
      <c r="G4491" s="3" t="s">
        <v>3355</v>
      </c>
      <c r="H4491" s="5">
        <v>447</v>
      </c>
      <c r="I4491" s="2">
        <v>3</v>
      </c>
      <c r="J4491" s="2">
        <v>8</v>
      </c>
      <c r="K4491" s="2">
        <v>-7.8224999999999998</v>
      </c>
      <c r="L4491" s="18" t="str">
        <f>VLOOKUP(F4491,'BD customers'!$1:$1048576,2,FALSE)</f>
        <v>Cathy Armstrong</v>
      </c>
      <c r="M4491" s="2">
        <f>MATCH(orders[[#This Row],[Product ID]],'BD product'!A:A,0)</f>
        <v>987</v>
      </c>
      <c r="N4491" s="2" t="str" cm="1">
        <f t="array" ref="N4491">INDEX('BD product'!A:D,M4491,2)</f>
        <v>Office Supplies</v>
      </c>
    </row>
    <row r="4492" spans="1:14" x14ac:dyDescent="0.3">
      <c r="A4492" s="3" t="s">
        <v>6299</v>
      </c>
      <c r="B4492" s="4">
        <v>42961</v>
      </c>
      <c r="C4492" s="12" t="str">
        <f t="shared" si="70"/>
        <v>2017/08</v>
      </c>
      <c r="D4492" s="4">
        <v>42968</v>
      </c>
      <c r="E4492" s="3" t="s">
        <v>21</v>
      </c>
      <c r="F4492" s="3" t="s">
        <v>518</v>
      </c>
      <c r="G4492" s="3" t="s">
        <v>2326</v>
      </c>
      <c r="H4492" s="5">
        <v>418296</v>
      </c>
      <c r="I4492" s="2">
        <v>3</v>
      </c>
      <c r="J4492" s="2">
        <v>2</v>
      </c>
      <c r="K4492" s="2">
        <v>5.2286999999999999</v>
      </c>
      <c r="L4492" s="18" t="str">
        <f>VLOOKUP(F4492,'BD customers'!$1:$1048576,2,FALSE)</f>
        <v>Janet Martin</v>
      </c>
      <c r="M4492" s="2">
        <f>MATCH(orders[[#This Row],[Product ID]],'BD product'!A:A,0)</f>
        <v>618</v>
      </c>
      <c r="N4492" s="2" t="str" cm="1">
        <f t="array" ref="N4492">INDEX('BD product'!A:D,M4492,2)</f>
        <v>Furniture</v>
      </c>
    </row>
    <row r="4493" spans="1:14" x14ac:dyDescent="0.3">
      <c r="A4493" s="3" t="s">
        <v>6300</v>
      </c>
      <c r="B4493" s="4">
        <v>41974</v>
      </c>
      <c r="C4493" s="12" t="str">
        <f t="shared" si="70"/>
        <v>2014/12</v>
      </c>
      <c r="D4493" s="4">
        <v>41976</v>
      </c>
      <c r="E4493" s="3" t="s">
        <v>11</v>
      </c>
      <c r="F4493" s="3" t="s">
        <v>2395</v>
      </c>
      <c r="G4493" s="3" t="s">
        <v>5683</v>
      </c>
      <c r="H4493" s="5">
        <v>659988</v>
      </c>
      <c r="I4493" s="2">
        <v>2</v>
      </c>
      <c r="J4493" s="2">
        <v>4</v>
      </c>
      <c r="K4493" s="2">
        <v>10.9998</v>
      </c>
      <c r="L4493" s="18" t="str">
        <f>VLOOKUP(F4493,'BD customers'!$1:$1048576,2,FALSE)</f>
        <v>Joe Kamberova</v>
      </c>
      <c r="M4493" s="2">
        <f>MATCH(orders[[#This Row],[Product ID]],'BD product'!A:A,0)</f>
        <v>1574</v>
      </c>
      <c r="N4493" s="2" t="str" cm="1">
        <f t="array" ref="N4493">INDEX('BD product'!A:D,M4493,2)</f>
        <v>Technology</v>
      </c>
    </row>
    <row r="4494" spans="1:14" x14ac:dyDescent="0.3">
      <c r="A4494" s="3" t="s">
        <v>6300</v>
      </c>
      <c r="B4494" s="4">
        <v>41974</v>
      </c>
      <c r="C4494" s="12" t="str">
        <f t="shared" si="70"/>
        <v>2014/12</v>
      </c>
      <c r="D4494" s="4">
        <v>41976</v>
      </c>
      <c r="E4494" s="3" t="s">
        <v>11</v>
      </c>
      <c r="F4494" s="3" t="s">
        <v>2395</v>
      </c>
      <c r="G4494" s="3" t="s">
        <v>2087</v>
      </c>
      <c r="H4494" s="5">
        <v>8128</v>
      </c>
      <c r="I4494" s="2">
        <v>2</v>
      </c>
      <c r="J4494" s="2">
        <v>2</v>
      </c>
      <c r="K4494" s="2">
        <v>1.4224000000000001</v>
      </c>
      <c r="L4494" s="18" t="str">
        <f>VLOOKUP(F4494,'BD customers'!$1:$1048576,2,FALSE)</f>
        <v>Joe Kamberova</v>
      </c>
      <c r="M4494" s="2">
        <f>MATCH(orders[[#This Row],[Product ID]],'BD product'!A:A,0)</f>
        <v>536</v>
      </c>
      <c r="N4494" s="2" t="str" cm="1">
        <f t="array" ref="N4494">INDEX('BD product'!A:D,M4494,2)</f>
        <v>Furniture</v>
      </c>
    </row>
    <row r="4495" spans="1:14" x14ac:dyDescent="0.3">
      <c r="A4495" s="3" t="s">
        <v>6300</v>
      </c>
      <c r="B4495" s="4">
        <v>41974</v>
      </c>
      <c r="C4495" s="12" t="str">
        <f t="shared" si="70"/>
        <v>2014/12</v>
      </c>
      <c r="D4495" s="4">
        <v>41976</v>
      </c>
      <c r="E4495" s="3" t="s">
        <v>11</v>
      </c>
      <c r="F4495" s="3" t="s">
        <v>2395</v>
      </c>
      <c r="G4495" s="3" t="s">
        <v>3902</v>
      </c>
      <c r="H4495" s="5">
        <v>36288</v>
      </c>
      <c r="I4495" s="2">
        <v>7</v>
      </c>
      <c r="J4495" s="2">
        <v>2</v>
      </c>
      <c r="K4495" s="2">
        <v>12.700799999999999</v>
      </c>
      <c r="L4495" s="18" t="str">
        <f>VLOOKUP(F4495,'BD customers'!$1:$1048576,2,FALSE)</f>
        <v>Joe Kamberova</v>
      </c>
      <c r="M4495" s="2">
        <f>MATCH(orders[[#This Row],[Product ID]],'BD product'!A:A,0)</f>
        <v>1195</v>
      </c>
      <c r="N4495" s="2" t="str" cm="1">
        <f t="array" ref="N4495">INDEX('BD product'!A:D,M4495,2)</f>
        <v>Office Supplies</v>
      </c>
    </row>
    <row r="4496" spans="1:14" x14ac:dyDescent="0.3">
      <c r="A4496" s="3" t="s">
        <v>6300</v>
      </c>
      <c r="B4496" s="4">
        <v>41974</v>
      </c>
      <c r="C4496" s="12" t="str">
        <f t="shared" si="70"/>
        <v>2014/12</v>
      </c>
      <c r="D4496" s="4">
        <v>41976</v>
      </c>
      <c r="E4496" s="3" t="s">
        <v>11</v>
      </c>
      <c r="F4496" s="3" t="s">
        <v>2395</v>
      </c>
      <c r="G4496" s="3" t="s">
        <v>1564</v>
      </c>
      <c r="H4496" s="5">
        <v>90972</v>
      </c>
      <c r="I4496" s="2">
        <v>6</v>
      </c>
      <c r="J4496" s="2">
        <v>3</v>
      </c>
      <c r="K4496" s="2">
        <v>-5.1984000000000004</v>
      </c>
      <c r="L4496" s="18" t="str">
        <f>VLOOKUP(F4496,'BD customers'!$1:$1048576,2,FALSE)</f>
        <v>Joe Kamberova</v>
      </c>
      <c r="M4496" s="2">
        <f>MATCH(orders[[#This Row],[Product ID]],'BD product'!A:A,0)</f>
        <v>379</v>
      </c>
      <c r="N4496" s="2" t="str" cm="1">
        <f t="array" ref="N4496">INDEX('BD product'!A:D,M4496,2)</f>
        <v>Furniture</v>
      </c>
    </row>
    <row r="4497" spans="1:14" x14ac:dyDescent="0.3">
      <c r="A4497" s="3" t="s">
        <v>6301</v>
      </c>
      <c r="B4497" s="4">
        <v>42904</v>
      </c>
      <c r="C4497" s="12" t="str">
        <f t="shared" si="70"/>
        <v>2017/06</v>
      </c>
      <c r="D4497" s="4">
        <v>42909</v>
      </c>
      <c r="E4497" s="3" t="s">
        <v>21</v>
      </c>
      <c r="F4497" s="3" t="s">
        <v>1044</v>
      </c>
      <c r="G4497" s="3" t="s">
        <v>2201</v>
      </c>
      <c r="H4497" s="5">
        <v>9179235</v>
      </c>
      <c r="I4497" s="2">
        <v>9</v>
      </c>
      <c r="J4497" s="2">
        <v>15</v>
      </c>
      <c r="K4497" s="2">
        <v>75.593699999999998</v>
      </c>
      <c r="L4497" s="18" t="str">
        <f>VLOOKUP(F4497,'BD customers'!$1:$1048576,2,FALSE)</f>
        <v>Craig Carreira</v>
      </c>
      <c r="M4497" s="2">
        <f>MATCH(orders[[#This Row],[Product ID]],'BD product'!A:A,0)</f>
        <v>576</v>
      </c>
      <c r="N4497" s="2" t="str" cm="1">
        <f t="array" ref="N4497">INDEX('BD product'!A:D,M4497,2)</f>
        <v>Furniture</v>
      </c>
    </row>
    <row r="4498" spans="1:14" x14ac:dyDescent="0.3">
      <c r="A4498" s="3" t="s">
        <v>6301</v>
      </c>
      <c r="B4498" s="4">
        <v>42904</v>
      </c>
      <c r="C4498" s="12" t="str">
        <f t="shared" si="70"/>
        <v>2017/06</v>
      </c>
      <c r="D4498" s="4">
        <v>42909</v>
      </c>
      <c r="E4498" s="3" t="s">
        <v>21</v>
      </c>
      <c r="F4498" s="3" t="s">
        <v>1044</v>
      </c>
      <c r="G4498" s="3" t="s">
        <v>1401</v>
      </c>
      <c r="H4498" s="5">
        <v>3888</v>
      </c>
      <c r="I4498" s="2">
        <v>6</v>
      </c>
      <c r="J4498" s="2">
        <v>0</v>
      </c>
      <c r="K4498" s="2">
        <v>19.051200000000001</v>
      </c>
      <c r="L4498" s="18" t="str">
        <f>VLOOKUP(F4498,'BD customers'!$1:$1048576,2,FALSE)</f>
        <v>Craig Carreira</v>
      </c>
      <c r="M4498" s="2">
        <f>MATCH(orders[[#This Row],[Product ID]],'BD product'!A:A,0)</f>
        <v>331</v>
      </c>
      <c r="N4498" s="2" t="str" cm="1">
        <f t="array" ref="N4498">INDEX('BD product'!A:D,M4498,2)</f>
        <v>Office Supplies</v>
      </c>
    </row>
    <row r="4499" spans="1:14" x14ac:dyDescent="0.3">
      <c r="A4499" s="3" t="s">
        <v>6302</v>
      </c>
      <c r="B4499" s="4">
        <v>43071</v>
      </c>
      <c r="C4499" s="12" t="str">
        <f t="shared" si="70"/>
        <v>2017/12</v>
      </c>
      <c r="D4499" s="4">
        <v>43078</v>
      </c>
      <c r="E4499" s="3" t="s">
        <v>21</v>
      </c>
      <c r="F4499" s="3" t="s">
        <v>146</v>
      </c>
      <c r="G4499" s="3" t="s">
        <v>569</v>
      </c>
      <c r="H4499" s="5">
        <v>631176</v>
      </c>
      <c r="I4499" s="2">
        <v>4</v>
      </c>
      <c r="J4499" s="2">
        <v>7</v>
      </c>
      <c r="K4499" s="2">
        <v>-462.86239999999998</v>
      </c>
      <c r="L4499" s="18" t="str">
        <f>VLOOKUP(F4499,'BD customers'!$1:$1048576,2,FALSE)</f>
        <v>Giulietta Weimer</v>
      </c>
      <c r="M4499" s="2">
        <f>MATCH(orders[[#This Row],[Product ID]],'BD product'!A:A,0)</f>
        <v>117</v>
      </c>
      <c r="N4499" s="2" t="str" cm="1">
        <f t="array" ref="N4499">INDEX('BD product'!A:D,M4499,2)</f>
        <v>Office Supplies</v>
      </c>
    </row>
    <row r="4500" spans="1:14" x14ac:dyDescent="0.3">
      <c r="A4500" s="3" t="s">
        <v>6303</v>
      </c>
      <c r="B4500" s="4">
        <v>41964</v>
      </c>
      <c r="C4500" s="12" t="str">
        <f t="shared" si="70"/>
        <v>2014/11</v>
      </c>
      <c r="D4500" s="4">
        <v>41969</v>
      </c>
      <c r="E4500" s="3" t="s">
        <v>21</v>
      </c>
      <c r="F4500" s="3" t="s">
        <v>6304</v>
      </c>
      <c r="G4500" s="3" t="s">
        <v>3796</v>
      </c>
      <c r="H4500" s="5">
        <v>1296</v>
      </c>
      <c r="I4500" s="2">
        <v>2</v>
      </c>
      <c r="J4500" s="2">
        <v>0</v>
      </c>
      <c r="K4500" s="2">
        <v>6.2207999999999997</v>
      </c>
      <c r="L4500" s="18" t="str">
        <f>VLOOKUP(F4500,'BD customers'!$1:$1048576,2,FALSE)</f>
        <v>Georgia Rosenberg</v>
      </c>
      <c r="M4500" s="2">
        <f>MATCH(orders[[#This Row],[Product ID]],'BD product'!A:A,0)</f>
        <v>1167</v>
      </c>
      <c r="N4500" s="2" t="str" cm="1">
        <f t="array" ref="N4500">INDEX('BD product'!A:D,M4500,2)</f>
        <v>Office Supplies</v>
      </c>
    </row>
    <row r="4501" spans="1:14" x14ac:dyDescent="0.3">
      <c r="A4501" s="3" t="s">
        <v>6305</v>
      </c>
      <c r="B4501" s="4">
        <v>42470</v>
      </c>
      <c r="C4501" s="12" t="str">
        <f t="shared" si="70"/>
        <v>2016/04</v>
      </c>
      <c r="D4501" s="4">
        <v>42476</v>
      </c>
      <c r="E4501" s="3" t="s">
        <v>21</v>
      </c>
      <c r="F4501" s="3" t="s">
        <v>3666</v>
      </c>
      <c r="G4501" s="3" t="s">
        <v>4301</v>
      </c>
      <c r="H4501" s="5">
        <v>1296</v>
      </c>
      <c r="I4501" s="2">
        <v>2</v>
      </c>
      <c r="J4501" s="2">
        <v>0</v>
      </c>
      <c r="K4501" s="2">
        <v>6.2207999999999997</v>
      </c>
      <c r="L4501" s="18" t="str">
        <f>VLOOKUP(F4501,'BD customers'!$1:$1048576,2,FALSE)</f>
        <v>Filia McAdams</v>
      </c>
      <c r="M4501" s="2">
        <f>MATCH(orders[[#This Row],[Product ID]],'BD product'!A:A,0)</f>
        <v>1292</v>
      </c>
      <c r="N4501" s="2" t="str" cm="1">
        <f t="array" ref="N4501">INDEX('BD product'!A:D,M4501,2)</f>
        <v>Office Supplies</v>
      </c>
    </row>
    <row r="4502" spans="1:14" x14ac:dyDescent="0.3">
      <c r="A4502" s="3" t="s">
        <v>6305</v>
      </c>
      <c r="B4502" s="4">
        <v>42470</v>
      </c>
      <c r="C4502" s="12" t="str">
        <f t="shared" si="70"/>
        <v>2016/04</v>
      </c>
      <c r="D4502" s="4">
        <v>42476</v>
      </c>
      <c r="E4502" s="3" t="s">
        <v>21</v>
      </c>
      <c r="F4502" s="3" t="s">
        <v>3666</v>
      </c>
      <c r="G4502" s="3" t="s">
        <v>5052</v>
      </c>
      <c r="H4502" s="5">
        <v>232</v>
      </c>
      <c r="I4502" s="2">
        <v>5</v>
      </c>
      <c r="J4502" s="2">
        <v>2</v>
      </c>
      <c r="K4502" s="2">
        <v>8.1199999999999994E-2</v>
      </c>
      <c r="L4502" s="18" t="str">
        <f>VLOOKUP(F4502,'BD customers'!$1:$1048576,2,FALSE)</f>
        <v>Filia McAdams</v>
      </c>
      <c r="M4502" s="2">
        <f>MATCH(orders[[#This Row],[Product ID]],'BD product'!A:A,0)</f>
        <v>1460</v>
      </c>
      <c r="N4502" s="2" t="str" cm="1">
        <f t="array" ref="N4502">INDEX('BD product'!A:D,M4502,2)</f>
        <v>Office Supplies</v>
      </c>
    </row>
    <row r="4503" spans="1:14" x14ac:dyDescent="0.3">
      <c r="A4503" s="3" t="s">
        <v>6306</v>
      </c>
      <c r="B4503" s="4">
        <v>41820</v>
      </c>
      <c r="C4503" s="12" t="str">
        <f t="shared" si="70"/>
        <v>2014/06</v>
      </c>
      <c r="D4503" s="4">
        <v>41824</v>
      </c>
      <c r="E4503" s="3" t="s">
        <v>21</v>
      </c>
      <c r="F4503" s="3" t="s">
        <v>907</v>
      </c>
      <c r="G4503" s="3" t="s">
        <v>2014</v>
      </c>
      <c r="H4503" s="5">
        <v>2592</v>
      </c>
      <c r="I4503" s="2">
        <v>5</v>
      </c>
      <c r="J4503" s="2">
        <v>2</v>
      </c>
      <c r="K4503" s="2">
        <v>0.90720000000000001</v>
      </c>
      <c r="L4503" s="18" t="str">
        <f>VLOOKUP(F4503,'BD customers'!$1:$1048576,2,FALSE)</f>
        <v>Michael Stewart</v>
      </c>
      <c r="M4503" s="2">
        <f>MATCH(orders[[#This Row],[Product ID]],'BD product'!A:A,0)</f>
        <v>512</v>
      </c>
      <c r="N4503" s="2" t="str" cm="1">
        <f t="array" ref="N4503">INDEX('BD product'!A:D,M4503,2)</f>
        <v>Office Supplies</v>
      </c>
    </row>
    <row r="4504" spans="1:14" x14ac:dyDescent="0.3">
      <c r="A4504" s="3" t="s">
        <v>6306</v>
      </c>
      <c r="B4504" s="4">
        <v>41820</v>
      </c>
      <c r="C4504" s="12" t="str">
        <f t="shared" si="70"/>
        <v>2014/06</v>
      </c>
      <c r="D4504" s="4">
        <v>41824</v>
      </c>
      <c r="E4504" s="3" t="s">
        <v>21</v>
      </c>
      <c r="F4504" s="3" t="s">
        <v>907</v>
      </c>
      <c r="G4504" s="3" t="s">
        <v>1847</v>
      </c>
      <c r="H4504" s="5">
        <v>21312</v>
      </c>
      <c r="I4504" s="2">
        <v>6</v>
      </c>
      <c r="J4504" s="2">
        <v>2</v>
      </c>
      <c r="K4504" s="2">
        <v>7.1928000000000001</v>
      </c>
      <c r="L4504" s="18" t="str">
        <f>VLOOKUP(F4504,'BD customers'!$1:$1048576,2,FALSE)</f>
        <v>Michael Stewart</v>
      </c>
      <c r="M4504" s="2">
        <f>MATCH(orders[[#This Row],[Product ID]],'BD product'!A:A,0)</f>
        <v>464</v>
      </c>
      <c r="N4504" s="2" t="str" cm="1">
        <f t="array" ref="N4504">INDEX('BD product'!A:D,M4504,2)</f>
        <v>Office Supplies</v>
      </c>
    </row>
    <row r="4505" spans="1:14" x14ac:dyDescent="0.3">
      <c r="A4505" s="3" t="s">
        <v>6307</v>
      </c>
      <c r="B4505" s="4">
        <v>41997</v>
      </c>
      <c r="C4505" s="12" t="str">
        <f t="shared" si="70"/>
        <v>2014/12</v>
      </c>
      <c r="D4505" s="4">
        <v>42002</v>
      </c>
      <c r="E4505" s="3" t="s">
        <v>21</v>
      </c>
      <c r="F4505" s="3" t="s">
        <v>115</v>
      </c>
      <c r="G4505" s="3" t="s">
        <v>6308</v>
      </c>
      <c r="H4505" s="5">
        <v>173656</v>
      </c>
      <c r="I4505" s="2">
        <v>7</v>
      </c>
      <c r="J4505" s="2">
        <v>2</v>
      </c>
      <c r="K4505" s="2">
        <v>17.365600000000001</v>
      </c>
      <c r="L4505" s="18" t="str">
        <f>VLOOKUP(F4505,'BD customers'!$1:$1048576,2,FALSE)</f>
        <v>Ben Ferrer</v>
      </c>
      <c r="M4505" s="2">
        <f>MATCH(orders[[#This Row],[Product ID]],'BD product'!A:A,0)</f>
        <v>1672</v>
      </c>
      <c r="N4505" s="2" t="str" cm="1">
        <f t="array" ref="N4505">INDEX('BD product'!A:D,M4505,2)</f>
        <v>Technology</v>
      </c>
    </row>
    <row r="4506" spans="1:14" x14ac:dyDescent="0.3">
      <c r="A4506" s="3" t="s">
        <v>6307</v>
      </c>
      <c r="B4506" s="4">
        <v>41997</v>
      </c>
      <c r="C4506" s="12" t="str">
        <f t="shared" si="70"/>
        <v>2014/12</v>
      </c>
      <c r="D4506" s="4">
        <v>42002</v>
      </c>
      <c r="E4506" s="3" t="s">
        <v>21</v>
      </c>
      <c r="F4506" s="3" t="s">
        <v>115</v>
      </c>
      <c r="G4506" s="3" t="s">
        <v>3659</v>
      </c>
      <c r="H4506" s="5">
        <v>36196</v>
      </c>
      <c r="I4506" s="2">
        <v>2</v>
      </c>
      <c r="J4506" s="2">
        <v>0</v>
      </c>
      <c r="K4506" s="2">
        <v>101.3488</v>
      </c>
      <c r="L4506" s="18" t="str">
        <f>VLOOKUP(F4506,'BD customers'!$1:$1048576,2,FALSE)</f>
        <v>Ben Ferrer</v>
      </c>
      <c r="M4506" s="2">
        <f>MATCH(orders[[#This Row],[Product ID]],'BD product'!A:A,0)</f>
        <v>1109</v>
      </c>
      <c r="N4506" s="2" t="str" cm="1">
        <f t="array" ref="N4506">INDEX('BD product'!A:D,M4506,2)</f>
        <v>Office Supplies</v>
      </c>
    </row>
    <row r="4507" spans="1:14" x14ac:dyDescent="0.3">
      <c r="A4507" s="3" t="s">
        <v>6307</v>
      </c>
      <c r="B4507" s="4">
        <v>41997</v>
      </c>
      <c r="C4507" s="12" t="str">
        <f t="shared" si="70"/>
        <v>2014/12</v>
      </c>
      <c r="D4507" s="4">
        <v>42002</v>
      </c>
      <c r="E4507" s="3" t="s">
        <v>21</v>
      </c>
      <c r="F4507" s="3" t="s">
        <v>115</v>
      </c>
      <c r="G4507" s="3" t="s">
        <v>1436</v>
      </c>
      <c r="H4507" s="5">
        <v>6285</v>
      </c>
      <c r="I4507" s="2">
        <v>3</v>
      </c>
      <c r="J4507" s="2">
        <v>0</v>
      </c>
      <c r="K4507" s="2">
        <v>13.198499999999999</v>
      </c>
      <c r="L4507" s="18" t="str">
        <f>VLOOKUP(F4507,'BD customers'!$1:$1048576,2,FALSE)</f>
        <v>Ben Ferrer</v>
      </c>
      <c r="M4507" s="2">
        <f>MATCH(orders[[#This Row],[Product ID]],'BD product'!A:A,0)</f>
        <v>343</v>
      </c>
      <c r="N4507" s="2" t="str" cm="1">
        <f t="array" ref="N4507">INDEX('BD product'!A:D,M4507,2)</f>
        <v>Technology</v>
      </c>
    </row>
    <row r="4508" spans="1:14" x14ac:dyDescent="0.3">
      <c r="A4508" s="3" t="s">
        <v>6307</v>
      </c>
      <c r="B4508" s="4">
        <v>41997</v>
      </c>
      <c r="C4508" s="12" t="str">
        <f t="shared" si="70"/>
        <v>2014/12</v>
      </c>
      <c r="D4508" s="4">
        <v>42002</v>
      </c>
      <c r="E4508" s="3" t="s">
        <v>21</v>
      </c>
      <c r="F4508" s="3" t="s">
        <v>115</v>
      </c>
      <c r="G4508" s="3" t="s">
        <v>2396</v>
      </c>
      <c r="H4508" s="5">
        <v>818376</v>
      </c>
      <c r="I4508" s="2">
        <v>3</v>
      </c>
      <c r="J4508" s="2">
        <v>2</v>
      </c>
      <c r="K4508" s="2">
        <v>51.148499999999999</v>
      </c>
      <c r="L4508" s="18" t="str">
        <f>VLOOKUP(F4508,'BD customers'!$1:$1048576,2,FALSE)</f>
        <v>Ben Ferrer</v>
      </c>
      <c r="M4508" s="2">
        <f>MATCH(orders[[#This Row],[Product ID]],'BD product'!A:A,0)</f>
        <v>640</v>
      </c>
      <c r="N4508" s="2" t="str" cm="1">
        <f t="array" ref="N4508">INDEX('BD product'!A:D,M4508,2)</f>
        <v>Technology</v>
      </c>
    </row>
    <row r="4509" spans="1:14" x14ac:dyDescent="0.3">
      <c r="A4509" s="3" t="s">
        <v>6307</v>
      </c>
      <c r="B4509" s="4">
        <v>41997</v>
      </c>
      <c r="C4509" s="12" t="str">
        <f t="shared" si="70"/>
        <v>2014/12</v>
      </c>
      <c r="D4509" s="4">
        <v>42002</v>
      </c>
      <c r="E4509" s="3" t="s">
        <v>21</v>
      </c>
      <c r="F4509" s="3" t="s">
        <v>115</v>
      </c>
      <c r="G4509" s="3" t="s">
        <v>5321</v>
      </c>
      <c r="H4509" s="5">
        <v>2034</v>
      </c>
      <c r="I4509" s="2">
        <v>1</v>
      </c>
      <c r="J4509" s="2">
        <v>0</v>
      </c>
      <c r="K4509" s="2">
        <v>0.2034</v>
      </c>
      <c r="L4509" s="18" t="str">
        <f>VLOOKUP(F4509,'BD customers'!$1:$1048576,2,FALSE)</f>
        <v>Ben Ferrer</v>
      </c>
      <c r="M4509" s="2">
        <f>MATCH(orders[[#This Row],[Product ID]],'BD product'!A:A,0)</f>
        <v>1514</v>
      </c>
      <c r="N4509" s="2" t="str" cm="1">
        <f t="array" ref="N4509">INDEX('BD product'!A:D,M4509,2)</f>
        <v>Office Supplies</v>
      </c>
    </row>
    <row r="4510" spans="1:14" x14ac:dyDescent="0.3">
      <c r="A4510" s="3" t="s">
        <v>6307</v>
      </c>
      <c r="B4510" s="4">
        <v>41997</v>
      </c>
      <c r="C4510" s="12" t="str">
        <f t="shared" si="70"/>
        <v>2014/12</v>
      </c>
      <c r="D4510" s="4">
        <v>42002</v>
      </c>
      <c r="E4510" s="3" t="s">
        <v>21</v>
      </c>
      <c r="F4510" s="3" t="s">
        <v>115</v>
      </c>
      <c r="G4510" s="3" t="s">
        <v>3207</v>
      </c>
      <c r="H4510" s="5">
        <v>2399</v>
      </c>
      <c r="I4510" s="2">
        <v>1</v>
      </c>
      <c r="J4510" s="2">
        <v>0</v>
      </c>
      <c r="K4510" s="2">
        <v>5.5176999999999996</v>
      </c>
      <c r="L4510" s="18" t="str">
        <f>VLOOKUP(F4510,'BD customers'!$1:$1048576,2,FALSE)</f>
        <v>Ben Ferrer</v>
      </c>
      <c r="M4510" s="2">
        <f>MATCH(orders[[#This Row],[Product ID]],'BD product'!A:A,0)</f>
        <v>930</v>
      </c>
      <c r="N4510" s="2" t="str" cm="1">
        <f t="array" ref="N4510">INDEX('BD product'!A:D,M4510,2)</f>
        <v>Furniture</v>
      </c>
    </row>
    <row r="4511" spans="1:14" x14ac:dyDescent="0.3">
      <c r="A4511" s="3" t="s">
        <v>6310</v>
      </c>
      <c r="B4511" s="4">
        <v>42878</v>
      </c>
      <c r="C4511" s="12" t="str">
        <f t="shared" si="70"/>
        <v>2017/05</v>
      </c>
      <c r="D4511" s="4">
        <v>42884</v>
      </c>
      <c r="E4511" s="3" t="s">
        <v>21</v>
      </c>
      <c r="F4511" s="3" t="s">
        <v>6311</v>
      </c>
      <c r="G4511" s="3" t="s">
        <v>2648</v>
      </c>
      <c r="H4511" s="5">
        <v>171288</v>
      </c>
      <c r="I4511" s="2">
        <v>3</v>
      </c>
      <c r="J4511" s="2">
        <v>2</v>
      </c>
      <c r="K4511" s="2">
        <v>-6.4233000000000002</v>
      </c>
      <c r="L4511" s="18" t="str">
        <f>VLOOKUP(F4511,'BD customers'!$1:$1048576,2,FALSE)</f>
        <v>Vivek Sundaresam</v>
      </c>
      <c r="M4511" s="2">
        <f>MATCH(orders[[#This Row],[Product ID]],'BD product'!A:A,0)</f>
        <v>721</v>
      </c>
      <c r="N4511" s="2" t="str" cm="1">
        <f t="array" ref="N4511">INDEX('BD product'!A:D,M4511,2)</f>
        <v>Furniture</v>
      </c>
    </row>
    <row r="4512" spans="1:14" x14ac:dyDescent="0.3">
      <c r="A4512" s="3" t="s">
        <v>6312</v>
      </c>
      <c r="B4512" s="4">
        <v>42684</v>
      </c>
      <c r="C4512" s="12" t="str">
        <f t="shared" si="70"/>
        <v>2016/11</v>
      </c>
      <c r="D4512" s="4">
        <v>42688</v>
      </c>
      <c r="E4512" s="3" t="s">
        <v>21</v>
      </c>
      <c r="F4512" s="3" t="s">
        <v>2553</v>
      </c>
      <c r="G4512" s="3" t="s">
        <v>5898</v>
      </c>
      <c r="H4512" s="5">
        <v>373</v>
      </c>
      <c r="I4512" s="2">
        <v>2</v>
      </c>
      <c r="J4512" s="2">
        <v>0</v>
      </c>
      <c r="K4512" s="2">
        <v>1.7158</v>
      </c>
      <c r="L4512" s="18" t="str">
        <f>VLOOKUP(F4512,'BD customers'!$1:$1048576,2,FALSE)</f>
        <v>Kalyca Meade</v>
      </c>
      <c r="M4512" s="2">
        <f>MATCH(orders[[#This Row],[Product ID]],'BD product'!A:A,0)</f>
        <v>1610</v>
      </c>
      <c r="N4512" s="2" t="str" cm="1">
        <f t="array" ref="N4512">INDEX('BD product'!A:D,M4512,2)</f>
        <v>Furniture</v>
      </c>
    </row>
    <row r="4513" spans="1:14" x14ac:dyDescent="0.3">
      <c r="A4513" s="3" t="s">
        <v>6312</v>
      </c>
      <c r="B4513" s="4">
        <v>42684</v>
      </c>
      <c r="C4513" s="12" t="str">
        <f t="shared" si="70"/>
        <v>2016/11</v>
      </c>
      <c r="D4513" s="4">
        <v>42688</v>
      </c>
      <c r="E4513" s="3" t="s">
        <v>21</v>
      </c>
      <c r="F4513" s="3" t="s">
        <v>2553</v>
      </c>
      <c r="G4513" s="3" t="s">
        <v>2872</v>
      </c>
      <c r="H4513" s="5">
        <v>8196</v>
      </c>
      <c r="I4513" s="2">
        <v>2</v>
      </c>
      <c r="J4513" s="2">
        <v>0</v>
      </c>
      <c r="K4513" s="2">
        <v>39.340800000000002</v>
      </c>
      <c r="L4513" s="18" t="str">
        <f>VLOOKUP(F4513,'BD customers'!$1:$1048576,2,FALSE)</f>
        <v>Kalyca Meade</v>
      </c>
      <c r="M4513" s="2">
        <f>MATCH(orders[[#This Row],[Product ID]],'BD product'!A:A,0)</f>
        <v>802</v>
      </c>
      <c r="N4513" s="2" t="str" cm="1">
        <f t="array" ref="N4513">INDEX('BD product'!A:D,M4513,2)</f>
        <v>Office Supplies</v>
      </c>
    </row>
    <row r="4514" spans="1:14" x14ac:dyDescent="0.3">
      <c r="A4514" s="3" t="s">
        <v>6313</v>
      </c>
      <c r="B4514" s="4">
        <v>42645</v>
      </c>
      <c r="C4514" s="12" t="str">
        <f t="shared" si="70"/>
        <v>2016/10</v>
      </c>
      <c r="D4514" s="4">
        <v>42646</v>
      </c>
      <c r="E4514" s="3" t="s">
        <v>64</v>
      </c>
      <c r="F4514" s="3" t="s">
        <v>3229</v>
      </c>
      <c r="G4514" s="3" t="s">
        <v>1881</v>
      </c>
      <c r="H4514" s="5">
        <v>54792</v>
      </c>
      <c r="I4514" s="2">
        <v>6</v>
      </c>
      <c r="J4514" s="2">
        <v>7</v>
      </c>
      <c r="K4514" s="2">
        <v>-40.180799999999998</v>
      </c>
      <c r="L4514" s="18" t="str">
        <f>VLOOKUP(F4514,'BD customers'!$1:$1048576,2,FALSE)</f>
        <v>Liz Preis</v>
      </c>
      <c r="M4514" s="2">
        <f>MATCH(orders[[#This Row],[Product ID]],'BD product'!A:A,0)</f>
        <v>473</v>
      </c>
      <c r="N4514" s="2" t="str" cm="1">
        <f t="array" ref="N4514">INDEX('BD product'!A:D,M4514,2)</f>
        <v>Office Supplies</v>
      </c>
    </row>
    <row r="4515" spans="1:14" x14ac:dyDescent="0.3">
      <c r="A4515" s="3" t="s">
        <v>6314</v>
      </c>
      <c r="B4515" s="4">
        <v>42619</v>
      </c>
      <c r="C4515" s="12" t="str">
        <f t="shared" si="70"/>
        <v>2016/09</v>
      </c>
      <c r="D4515" s="4">
        <v>42621</v>
      </c>
      <c r="E4515" s="3" t="s">
        <v>64</v>
      </c>
      <c r="F4515" s="3" t="s">
        <v>5343</v>
      </c>
      <c r="G4515" s="3" t="s">
        <v>693</v>
      </c>
      <c r="H4515" s="5">
        <v>10784</v>
      </c>
      <c r="I4515" s="2">
        <v>1</v>
      </c>
      <c r="J4515" s="2">
        <v>2</v>
      </c>
      <c r="K4515" s="2">
        <v>0.80879999999999996</v>
      </c>
      <c r="L4515" s="18" t="str">
        <f>VLOOKUP(F4515,'BD customers'!$1:$1048576,2,FALSE)</f>
        <v>Bruce Geld</v>
      </c>
      <c r="M4515" s="2">
        <f>MATCH(orders[[#This Row],[Product ID]],'BD product'!A:A,0)</f>
        <v>148</v>
      </c>
      <c r="N4515" s="2" t="str" cm="1">
        <f t="array" ref="N4515">INDEX('BD product'!A:D,M4515,2)</f>
        <v>Office Supplies</v>
      </c>
    </row>
    <row r="4516" spans="1:14" x14ac:dyDescent="0.3">
      <c r="A4516" s="3" t="s">
        <v>6315</v>
      </c>
      <c r="B4516" s="4">
        <v>42670</v>
      </c>
      <c r="C4516" s="12" t="str">
        <f t="shared" si="70"/>
        <v>2016/10</v>
      </c>
      <c r="D4516" s="4">
        <v>42675</v>
      </c>
      <c r="E4516" s="3" t="s">
        <v>11</v>
      </c>
      <c r="F4516" s="3" t="s">
        <v>4094</v>
      </c>
      <c r="G4516" s="3" t="s">
        <v>3403</v>
      </c>
      <c r="H4516" s="5">
        <v>29098</v>
      </c>
      <c r="I4516" s="2">
        <v>1</v>
      </c>
      <c r="J4516" s="2">
        <v>0</v>
      </c>
      <c r="K4516" s="2">
        <v>75.654799999999994</v>
      </c>
      <c r="L4516" s="18" t="str">
        <f>VLOOKUP(F4516,'BD customers'!$1:$1048576,2,FALSE)</f>
        <v>Ben Wallace</v>
      </c>
      <c r="M4516" s="2">
        <f>MATCH(orders[[#This Row],[Product ID]],'BD product'!A:A,0)</f>
        <v>1005</v>
      </c>
      <c r="N4516" s="2" t="str" cm="1">
        <f t="array" ref="N4516">INDEX('BD product'!A:D,M4516,2)</f>
        <v>Furniture</v>
      </c>
    </row>
    <row r="4517" spans="1:14" x14ac:dyDescent="0.3">
      <c r="A4517" s="3" t="s">
        <v>6316</v>
      </c>
      <c r="B4517" s="4">
        <v>43030</v>
      </c>
      <c r="C4517" s="12" t="str">
        <f t="shared" si="70"/>
        <v>2017/10</v>
      </c>
      <c r="D4517" s="4">
        <v>43034</v>
      </c>
      <c r="E4517" s="3" t="s">
        <v>21</v>
      </c>
      <c r="F4517" s="3" t="s">
        <v>334</v>
      </c>
      <c r="G4517" s="3" t="s">
        <v>5766</v>
      </c>
      <c r="H4517" s="5">
        <v>3644</v>
      </c>
      <c r="I4517" s="2">
        <v>4</v>
      </c>
      <c r="J4517" s="2">
        <v>0</v>
      </c>
      <c r="K4517" s="2">
        <v>12.0252</v>
      </c>
      <c r="L4517" s="18" t="str">
        <f>VLOOKUP(F4517,'BD customers'!$1:$1048576,2,FALSE)</f>
        <v>Paul Stevenson</v>
      </c>
      <c r="M4517" s="2">
        <f>MATCH(orders[[#This Row],[Product ID]],'BD product'!A:A,0)</f>
        <v>1585</v>
      </c>
      <c r="N4517" s="2" t="str" cm="1">
        <f t="array" ref="N4517">INDEX('BD product'!A:D,M4517,2)</f>
        <v>Office Supplies</v>
      </c>
    </row>
    <row r="4518" spans="1:14" x14ac:dyDescent="0.3">
      <c r="A4518" s="3" t="s">
        <v>6317</v>
      </c>
      <c r="B4518" s="4">
        <v>42628</v>
      </c>
      <c r="C4518" s="12" t="str">
        <f t="shared" si="70"/>
        <v>2016/09</v>
      </c>
      <c r="D4518" s="4">
        <v>42633</v>
      </c>
      <c r="E4518" s="3" t="s">
        <v>21</v>
      </c>
      <c r="F4518" s="3" t="s">
        <v>562</v>
      </c>
      <c r="G4518" s="3" t="s">
        <v>6318</v>
      </c>
      <c r="H4518" s="5">
        <v>214</v>
      </c>
      <c r="I4518" s="2">
        <v>5</v>
      </c>
      <c r="J4518" s="2">
        <v>0</v>
      </c>
      <c r="K4518" s="2">
        <v>1.0058</v>
      </c>
      <c r="L4518" s="18" t="str">
        <f>VLOOKUP(F4518,'BD customers'!$1:$1048576,2,FALSE)</f>
        <v>Rob Beeghly</v>
      </c>
      <c r="M4518" s="2">
        <f>MATCH(orders[[#This Row],[Product ID]],'BD product'!A:A,0)</f>
        <v>1673</v>
      </c>
      <c r="N4518" s="2" t="str" cm="1">
        <f t="array" ref="N4518">INDEX('BD product'!A:D,M4518,2)</f>
        <v>Office Supplies</v>
      </c>
    </row>
    <row r="4519" spans="1:14" x14ac:dyDescent="0.3">
      <c r="A4519" s="3" t="s">
        <v>6317</v>
      </c>
      <c r="B4519" s="4">
        <v>42628</v>
      </c>
      <c r="C4519" s="12" t="str">
        <f t="shared" si="70"/>
        <v>2016/09</v>
      </c>
      <c r="D4519" s="4">
        <v>42633</v>
      </c>
      <c r="E4519" s="3" t="s">
        <v>21</v>
      </c>
      <c r="F4519" s="3" t="s">
        <v>562</v>
      </c>
      <c r="G4519" s="3" t="s">
        <v>2076</v>
      </c>
      <c r="H4519" s="5">
        <v>48664</v>
      </c>
      <c r="I4519" s="2">
        <v>7</v>
      </c>
      <c r="J4519" s="2">
        <v>2</v>
      </c>
      <c r="K4519" s="2">
        <v>15.815799999999999</v>
      </c>
      <c r="L4519" s="18" t="str">
        <f>VLOOKUP(F4519,'BD customers'!$1:$1048576,2,FALSE)</f>
        <v>Rob Beeghly</v>
      </c>
      <c r="M4519" s="2">
        <f>MATCH(orders[[#This Row],[Product ID]],'BD product'!A:A,0)</f>
        <v>532</v>
      </c>
      <c r="N4519" s="2" t="str" cm="1">
        <f t="array" ref="N4519">INDEX('BD product'!A:D,M4519,2)</f>
        <v>Office Supplies</v>
      </c>
    </row>
    <row r="4520" spans="1:14" x14ac:dyDescent="0.3">
      <c r="A4520" s="3" t="s">
        <v>6320</v>
      </c>
      <c r="B4520" s="4">
        <v>42638</v>
      </c>
      <c r="C4520" s="12" t="str">
        <f t="shared" si="70"/>
        <v>2016/09</v>
      </c>
      <c r="D4520" s="4">
        <v>42644</v>
      </c>
      <c r="E4520" s="3" t="s">
        <v>21</v>
      </c>
      <c r="F4520" s="3" t="s">
        <v>3498</v>
      </c>
      <c r="G4520" s="3" t="s">
        <v>728</v>
      </c>
      <c r="H4520" s="5">
        <v>1656</v>
      </c>
      <c r="I4520" s="2">
        <v>4</v>
      </c>
      <c r="J4520" s="2">
        <v>0</v>
      </c>
      <c r="K4520" s="2">
        <v>6.9551999999999996</v>
      </c>
      <c r="L4520" s="18" t="str">
        <f>VLOOKUP(F4520,'BD customers'!$1:$1048576,2,FALSE)</f>
        <v>Julia West</v>
      </c>
      <c r="M4520" s="2">
        <f>MATCH(orders[[#This Row],[Product ID]],'BD product'!A:A,0)</f>
        <v>156</v>
      </c>
      <c r="N4520" s="2" t="str" cm="1">
        <f t="array" ref="N4520">INDEX('BD product'!A:D,M4520,2)</f>
        <v>Office Supplies</v>
      </c>
    </row>
    <row r="4521" spans="1:14" x14ac:dyDescent="0.3">
      <c r="A4521" s="3" t="s">
        <v>6321</v>
      </c>
      <c r="B4521" s="4">
        <v>42896</v>
      </c>
      <c r="C4521" s="12" t="str">
        <f t="shared" si="70"/>
        <v>2017/06</v>
      </c>
      <c r="D4521" s="4">
        <v>42900</v>
      </c>
      <c r="E4521" s="3" t="s">
        <v>21</v>
      </c>
      <c r="F4521" s="3" t="s">
        <v>2631</v>
      </c>
      <c r="G4521" s="3" t="s">
        <v>6322</v>
      </c>
      <c r="H4521" s="5">
        <v>134752</v>
      </c>
      <c r="I4521" s="2">
        <v>8</v>
      </c>
      <c r="J4521" s="2">
        <v>2</v>
      </c>
      <c r="K4521" s="2">
        <v>0.84219999999999995</v>
      </c>
      <c r="L4521" s="18" t="str">
        <f>VLOOKUP(F4521,'BD customers'!$1:$1048576,2,FALSE)</f>
        <v>Neil Ducich</v>
      </c>
      <c r="M4521" s="2">
        <f>MATCH(orders[[#This Row],[Product ID]],'BD product'!A:A,0)</f>
        <v>1674</v>
      </c>
      <c r="N4521" s="2" t="str" cm="1">
        <f t="array" ref="N4521">INDEX('BD product'!A:D,M4521,2)</f>
        <v>Office Supplies</v>
      </c>
    </row>
    <row r="4522" spans="1:14" x14ac:dyDescent="0.3">
      <c r="A4522" s="3" t="s">
        <v>6324</v>
      </c>
      <c r="B4522" s="4">
        <v>41690</v>
      </c>
      <c r="C4522" s="12" t="str">
        <f t="shared" si="70"/>
        <v>2014/02</v>
      </c>
      <c r="D4522" s="4">
        <v>41696</v>
      </c>
      <c r="E4522" s="3" t="s">
        <v>21</v>
      </c>
      <c r="F4522" s="3" t="s">
        <v>217</v>
      </c>
      <c r="G4522" s="3" t="s">
        <v>3911</v>
      </c>
      <c r="H4522" s="5">
        <v>6231</v>
      </c>
      <c r="I4522" s="2">
        <v>3</v>
      </c>
      <c r="J4522" s="2">
        <v>0</v>
      </c>
      <c r="K4522" s="2">
        <v>22.4316</v>
      </c>
      <c r="L4522" s="18" t="str">
        <f>VLOOKUP(F4522,'BD customers'!$1:$1048576,2,FALSE)</f>
        <v>Linda Cazamias</v>
      </c>
      <c r="M4522" s="2">
        <f>MATCH(orders[[#This Row],[Product ID]],'BD product'!A:A,0)</f>
        <v>1198</v>
      </c>
      <c r="N4522" s="2" t="str" cm="1">
        <f t="array" ref="N4522">INDEX('BD product'!A:D,M4522,2)</f>
        <v>Technology</v>
      </c>
    </row>
    <row r="4523" spans="1:14" x14ac:dyDescent="0.3">
      <c r="A4523" s="3" t="s">
        <v>6324</v>
      </c>
      <c r="B4523" s="4">
        <v>41690</v>
      </c>
      <c r="C4523" s="12" t="str">
        <f t="shared" si="70"/>
        <v>2014/02</v>
      </c>
      <c r="D4523" s="4">
        <v>41696</v>
      </c>
      <c r="E4523" s="3" t="s">
        <v>21</v>
      </c>
      <c r="F4523" s="3" t="s">
        <v>217</v>
      </c>
      <c r="G4523" s="3" t="s">
        <v>2087</v>
      </c>
      <c r="H4523" s="5">
        <v>2032</v>
      </c>
      <c r="I4523" s="2">
        <v>4</v>
      </c>
      <c r="J4523" s="2">
        <v>0</v>
      </c>
      <c r="K4523" s="2">
        <v>6.9088000000000003</v>
      </c>
      <c r="L4523" s="18" t="str">
        <f>VLOOKUP(F4523,'BD customers'!$1:$1048576,2,FALSE)</f>
        <v>Linda Cazamias</v>
      </c>
      <c r="M4523" s="2">
        <f>MATCH(orders[[#This Row],[Product ID]],'BD product'!A:A,0)</f>
        <v>536</v>
      </c>
      <c r="N4523" s="2" t="str" cm="1">
        <f t="array" ref="N4523">INDEX('BD product'!A:D,M4523,2)</f>
        <v>Furniture</v>
      </c>
    </row>
    <row r="4524" spans="1:14" x14ac:dyDescent="0.3">
      <c r="A4524" s="3" t="s">
        <v>6325</v>
      </c>
      <c r="B4524" s="4">
        <v>42786</v>
      </c>
      <c r="C4524" s="12" t="str">
        <f t="shared" si="70"/>
        <v>2017/02</v>
      </c>
      <c r="D4524" s="4">
        <v>42791</v>
      </c>
      <c r="E4524" s="3" t="s">
        <v>11</v>
      </c>
      <c r="F4524" s="3" t="s">
        <v>1473</v>
      </c>
      <c r="G4524" s="3" t="s">
        <v>4444</v>
      </c>
      <c r="H4524" s="5">
        <v>9432</v>
      </c>
      <c r="I4524" s="2">
        <v>3</v>
      </c>
      <c r="J4524" s="2">
        <v>2</v>
      </c>
      <c r="K4524" s="2">
        <v>3.0653999999999999</v>
      </c>
      <c r="L4524" s="18" t="str">
        <f>VLOOKUP(F4524,'BD customers'!$1:$1048576,2,FALSE)</f>
        <v>Bart Pistole</v>
      </c>
      <c r="M4524" s="2">
        <f>MATCH(orders[[#This Row],[Product ID]],'BD product'!A:A,0)</f>
        <v>1330</v>
      </c>
      <c r="N4524" s="2" t="str" cm="1">
        <f t="array" ref="N4524">INDEX('BD product'!A:D,M4524,2)</f>
        <v>Office Supplies</v>
      </c>
    </row>
    <row r="4525" spans="1:14" x14ac:dyDescent="0.3">
      <c r="A4525" s="3" t="s">
        <v>6326</v>
      </c>
      <c r="B4525" s="4">
        <v>41945</v>
      </c>
      <c r="C4525" s="12" t="str">
        <f t="shared" si="70"/>
        <v>2014/11</v>
      </c>
      <c r="D4525" s="4">
        <v>41949</v>
      </c>
      <c r="E4525" s="3" t="s">
        <v>21</v>
      </c>
      <c r="F4525" s="3" t="s">
        <v>6193</v>
      </c>
      <c r="G4525" s="3" t="s">
        <v>2400</v>
      </c>
      <c r="H4525" s="5">
        <v>3486</v>
      </c>
      <c r="I4525" s="2">
        <v>7</v>
      </c>
      <c r="J4525" s="2">
        <v>0</v>
      </c>
      <c r="K4525" s="2">
        <v>16.035599999999999</v>
      </c>
      <c r="L4525" s="18" t="str">
        <f>VLOOKUP(F4525,'BD customers'!$1:$1048576,2,FALSE)</f>
        <v>Roger Demir</v>
      </c>
      <c r="M4525" s="2">
        <f>MATCH(orders[[#This Row],[Product ID]],'BD product'!A:A,0)</f>
        <v>641</v>
      </c>
      <c r="N4525" s="2" t="str" cm="1">
        <f t="array" ref="N4525">INDEX('BD product'!A:D,M4525,2)</f>
        <v>Office Supplies</v>
      </c>
    </row>
    <row r="4526" spans="1:14" x14ac:dyDescent="0.3">
      <c r="A4526" s="3" t="s">
        <v>6326</v>
      </c>
      <c r="B4526" s="4">
        <v>41945</v>
      </c>
      <c r="C4526" s="12" t="str">
        <f t="shared" si="70"/>
        <v>2014/11</v>
      </c>
      <c r="D4526" s="4">
        <v>41949</v>
      </c>
      <c r="E4526" s="3" t="s">
        <v>21</v>
      </c>
      <c r="F4526" s="3" t="s">
        <v>6193</v>
      </c>
      <c r="G4526" s="3" t="s">
        <v>3250</v>
      </c>
      <c r="H4526" s="5">
        <v>8934</v>
      </c>
      <c r="I4526" s="2">
        <v>6</v>
      </c>
      <c r="J4526" s="2">
        <v>0</v>
      </c>
      <c r="K4526" s="2">
        <v>24.1218</v>
      </c>
      <c r="L4526" s="18" t="str">
        <f>VLOOKUP(F4526,'BD customers'!$1:$1048576,2,FALSE)</f>
        <v>Roger Demir</v>
      </c>
      <c r="M4526" s="2">
        <f>MATCH(orders[[#This Row],[Product ID]],'BD product'!A:A,0)</f>
        <v>945</v>
      </c>
      <c r="N4526" s="2" t="str" cm="1">
        <f t="array" ref="N4526">INDEX('BD product'!A:D,M4526,2)</f>
        <v>Furniture</v>
      </c>
    </row>
    <row r="4527" spans="1:14" x14ac:dyDescent="0.3">
      <c r="A4527" s="3" t="s">
        <v>6327</v>
      </c>
      <c r="B4527" s="4">
        <v>42933</v>
      </c>
      <c r="C4527" s="12" t="str">
        <f t="shared" si="70"/>
        <v>2017/07</v>
      </c>
      <c r="D4527" s="4">
        <v>42939</v>
      </c>
      <c r="E4527" s="3" t="s">
        <v>21</v>
      </c>
      <c r="F4527" s="3" t="s">
        <v>2641</v>
      </c>
      <c r="G4527" s="3" t="s">
        <v>705</v>
      </c>
      <c r="H4527" s="5">
        <v>26998</v>
      </c>
      <c r="I4527" s="2">
        <v>2</v>
      </c>
      <c r="J4527" s="2">
        <v>0</v>
      </c>
      <c r="K4527" s="2">
        <v>6.7495000000000003</v>
      </c>
      <c r="L4527" s="18" t="str">
        <f>VLOOKUP(F4527,'BD customers'!$1:$1048576,2,FALSE)</f>
        <v>Bill Eplett</v>
      </c>
      <c r="M4527" s="2">
        <f>MATCH(orders[[#This Row],[Product ID]],'BD product'!A:A,0)</f>
        <v>151</v>
      </c>
      <c r="N4527" s="2" t="str" cm="1">
        <f t="array" ref="N4527">INDEX('BD product'!A:D,M4527,2)</f>
        <v>Technology</v>
      </c>
    </row>
    <row r="4528" spans="1:14" x14ac:dyDescent="0.3">
      <c r="A4528" s="3" t="s">
        <v>6327</v>
      </c>
      <c r="B4528" s="4">
        <v>42933</v>
      </c>
      <c r="C4528" s="12" t="str">
        <f t="shared" si="70"/>
        <v>2017/07</v>
      </c>
      <c r="D4528" s="4">
        <v>42939</v>
      </c>
      <c r="E4528" s="3" t="s">
        <v>21</v>
      </c>
      <c r="F4528" s="3" t="s">
        <v>2641</v>
      </c>
      <c r="G4528" s="3" t="s">
        <v>6328</v>
      </c>
      <c r="H4528" s="5">
        <v>999</v>
      </c>
      <c r="I4528" s="2">
        <v>5</v>
      </c>
      <c r="J4528" s="2">
        <v>0</v>
      </c>
      <c r="K4528" s="2">
        <v>4.7952000000000004</v>
      </c>
      <c r="L4528" s="18" t="str">
        <f>VLOOKUP(F4528,'BD customers'!$1:$1048576,2,FALSE)</f>
        <v>Bill Eplett</v>
      </c>
      <c r="M4528" s="2">
        <f>MATCH(orders[[#This Row],[Product ID]],'BD product'!A:A,0)</f>
        <v>1675</v>
      </c>
      <c r="N4528" s="2" t="str" cm="1">
        <f t="array" ref="N4528">INDEX('BD product'!A:D,M4528,2)</f>
        <v>Office Supplies</v>
      </c>
    </row>
    <row r="4529" spans="1:14" x14ac:dyDescent="0.3">
      <c r="A4529" s="3" t="s">
        <v>6327</v>
      </c>
      <c r="B4529" s="4">
        <v>42933</v>
      </c>
      <c r="C4529" s="12" t="str">
        <f t="shared" si="70"/>
        <v>2017/07</v>
      </c>
      <c r="D4529" s="4">
        <v>42939</v>
      </c>
      <c r="E4529" s="3" t="s">
        <v>21</v>
      </c>
      <c r="F4529" s="3" t="s">
        <v>2641</v>
      </c>
      <c r="G4529" s="3" t="s">
        <v>158</v>
      </c>
      <c r="H4529" s="5">
        <v>3908</v>
      </c>
      <c r="I4529" s="2">
        <v>4</v>
      </c>
      <c r="J4529" s="2">
        <v>0</v>
      </c>
      <c r="K4529" s="2">
        <v>14.4596</v>
      </c>
      <c r="L4529" s="18" t="str">
        <f>VLOOKUP(F4529,'BD customers'!$1:$1048576,2,FALSE)</f>
        <v>Bill Eplett</v>
      </c>
      <c r="M4529" s="2">
        <f>MATCH(orders[[#This Row],[Product ID]],'BD product'!A:A,0)</f>
        <v>30</v>
      </c>
      <c r="N4529" s="2" t="str" cm="1">
        <f t="array" ref="N4529">INDEX('BD product'!A:D,M4529,2)</f>
        <v>Furniture</v>
      </c>
    </row>
    <row r="4530" spans="1:14" x14ac:dyDescent="0.3">
      <c r="A4530" s="3" t="s">
        <v>6330</v>
      </c>
      <c r="B4530" s="4">
        <v>42986</v>
      </c>
      <c r="C4530" s="12" t="str">
        <f t="shared" si="70"/>
        <v>2017/09</v>
      </c>
      <c r="D4530" s="4">
        <v>42988</v>
      </c>
      <c r="E4530" s="3" t="s">
        <v>11</v>
      </c>
      <c r="F4530" s="3" t="s">
        <v>1469</v>
      </c>
      <c r="G4530" s="3" t="s">
        <v>4398</v>
      </c>
      <c r="H4530" s="5">
        <v>116832</v>
      </c>
      <c r="I4530" s="2">
        <v>4</v>
      </c>
      <c r="J4530" s="2">
        <v>2</v>
      </c>
      <c r="K4530" s="2">
        <v>33.589199999999998</v>
      </c>
      <c r="L4530" s="18" t="str">
        <f>VLOOKUP(F4530,'BD customers'!$1:$1048576,2,FALSE)</f>
        <v>Roland Schwarz</v>
      </c>
      <c r="M4530" s="2">
        <f>MATCH(orders[[#This Row],[Product ID]],'BD product'!A:A,0)</f>
        <v>1314</v>
      </c>
      <c r="N4530" s="2" t="str" cm="1">
        <f t="array" ref="N4530">INDEX('BD product'!A:D,M4530,2)</f>
        <v>Technology</v>
      </c>
    </row>
    <row r="4531" spans="1:14" x14ac:dyDescent="0.3">
      <c r="A4531" s="3" t="s">
        <v>6331</v>
      </c>
      <c r="B4531" s="4">
        <v>42688</v>
      </c>
      <c r="C4531" s="12" t="str">
        <f t="shared" si="70"/>
        <v>2016/11</v>
      </c>
      <c r="D4531" s="4">
        <v>42692</v>
      </c>
      <c r="E4531" s="3" t="s">
        <v>21</v>
      </c>
      <c r="F4531" s="3" t="s">
        <v>510</v>
      </c>
      <c r="G4531" s="3" t="s">
        <v>3965</v>
      </c>
      <c r="H4531" s="5">
        <v>2296</v>
      </c>
      <c r="I4531" s="2">
        <v>2</v>
      </c>
      <c r="J4531" s="2">
        <v>8</v>
      </c>
      <c r="K4531" s="2">
        <v>-3.9032</v>
      </c>
      <c r="L4531" s="18" t="str">
        <f>VLOOKUP(F4531,'BD customers'!$1:$1048576,2,FALSE)</f>
        <v>Kelly Collister</v>
      </c>
      <c r="M4531" s="2">
        <f>MATCH(orders[[#This Row],[Product ID]],'BD product'!A:A,0)</f>
        <v>1214</v>
      </c>
      <c r="N4531" s="2" t="str" cm="1">
        <f t="array" ref="N4531">INDEX('BD product'!A:D,M4531,2)</f>
        <v>Office Supplies</v>
      </c>
    </row>
    <row r="4532" spans="1:14" x14ac:dyDescent="0.3">
      <c r="A4532" s="3" t="s">
        <v>6332</v>
      </c>
      <c r="B4532" s="4">
        <v>42688</v>
      </c>
      <c r="C4532" s="12" t="str">
        <f t="shared" si="70"/>
        <v>2016/11</v>
      </c>
      <c r="D4532" s="4">
        <v>42691</v>
      </c>
      <c r="E4532" s="3" t="s">
        <v>64</v>
      </c>
      <c r="F4532" s="3" t="s">
        <v>495</v>
      </c>
      <c r="G4532" s="3" t="s">
        <v>2369</v>
      </c>
      <c r="H4532" s="5">
        <v>408006</v>
      </c>
      <c r="I4532" s="2">
        <v>2</v>
      </c>
      <c r="J4532" s="2">
        <v>1</v>
      </c>
      <c r="K4532" s="2">
        <v>72.534400000000005</v>
      </c>
      <c r="L4532" s="18" t="str">
        <f>VLOOKUP(F4532,'BD customers'!$1:$1048576,2,FALSE)</f>
        <v>Maria Bertelson</v>
      </c>
      <c r="M4532" s="2">
        <f>MATCH(orders[[#This Row],[Product ID]],'BD product'!A:A,0)</f>
        <v>631</v>
      </c>
      <c r="N4532" s="2" t="str" cm="1">
        <f t="array" ref="N4532">INDEX('BD product'!A:D,M4532,2)</f>
        <v>Furniture</v>
      </c>
    </row>
    <row r="4533" spans="1:14" x14ac:dyDescent="0.3">
      <c r="A4533" s="3" t="s">
        <v>6332</v>
      </c>
      <c r="B4533" s="4">
        <v>42688</v>
      </c>
      <c r="C4533" s="12" t="str">
        <f t="shared" si="70"/>
        <v>2016/11</v>
      </c>
      <c r="D4533" s="4">
        <v>42691</v>
      </c>
      <c r="E4533" s="3" t="s">
        <v>64</v>
      </c>
      <c r="F4533" s="3" t="s">
        <v>495</v>
      </c>
      <c r="G4533" s="3" t="s">
        <v>693</v>
      </c>
      <c r="H4533" s="5">
        <v>4044</v>
      </c>
      <c r="I4533" s="2">
        <v>3</v>
      </c>
      <c r="J4533" s="2">
        <v>0</v>
      </c>
      <c r="K4533" s="2">
        <v>10.5144</v>
      </c>
      <c r="L4533" s="18" t="str">
        <f>VLOOKUP(F4533,'BD customers'!$1:$1048576,2,FALSE)</f>
        <v>Maria Bertelson</v>
      </c>
      <c r="M4533" s="2">
        <f>MATCH(orders[[#This Row],[Product ID]],'BD product'!A:A,0)</f>
        <v>148</v>
      </c>
      <c r="N4533" s="2" t="str" cm="1">
        <f t="array" ref="N4533">INDEX('BD product'!A:D,M4533,2)</f>
        <v>Office Supplies</v>
      </c>
    </row>
    <row r="4534" spans="1:14" x14ac:dyDescent="0.3">
      <c r="A4534" s="3" t="s">
        <v>6333</v>
      </c>
      <c r="B4534" s="4">
        <v>41922</v>
      </c>
      <c r="C4534" s="12" t="str">
        <f t="shared" si="70"/>
        <v>2014/10</v>
      </c>
      <c r="D4534" s="4">
        <v>41922</v>
      </c>
      <c r="E4534" s="3" t="s">
        <v>41</v>
      </c>
      <c r="F4534" s="3" t="s">
        <v>1387</v>
      </c>
      <c r="G4534" s="3" t="s">
        <v>134</v>
      </c>
      <c r="H4534" s="5">
        <v>122352</v>
      </c>
      <c r="I4534" s="2">
        <v>3</v>
      </c>
      <c r="J4534" s="2">
        <v>2</v>
      </c>
      <c r="K4534" s="2">
        <v>13.7646</v>
      </c>
      <c r="L4534" s="18" t="str">
        <f>VLOOKUP(F4534,'BD customers'!$1:$1048576,2,FALSE)</f>
        <v>Tanja Norvell</v>
      </c>
      <c r="M4534" s="2">
        <f>MATCH(orders[[#This Row],[Product ID]],'BD product'!A:A,0)</f>
        <v>25</v>
      </c>
      <c r="N4534" s="2" t="str" cm="1">
        <f t="array" ref="N4534">INDEX('BD product'!A:D,M4534,2)</f>
        <v>Furniture</v>
      </c>
    </row>
    <row r="4535" spans="1:14" x14ac:dyDescent="0.3">
      <c r="A4535" s="3" t="s">
        <v>6333</v>
      </c>
      <c r="B4535" s="4">
        <v>41922</v>
      </c>
      <c r="C4535" s="12" t="str">
        <f t="shared" si="70"/>
        <v>2014/10</v>
      </c>
      <c r="D4535" s="4">
        <v>41922</v>
      </c>
      <c r="E4535" s="3" t="s">
        <v>41</v>
      </c>
      <c r="F4535" s="3" t="s">
        <v>1387</v>
      </c>
      <c r="G4535" s="3" t="s">
        <v>2243</v>
      </c>
      <c r="H4535" s="5">
        <v>1528</v>
      </c>
      <c r="I4535" s="2">
        <v>2</v>
      </c>
      <c r="J4535" s="2">
        <v>0</v>
      </c>
      <c r="K4535" s="2">
        <v>7.4871999999999996</v>
      </c>
      <c r="L4535" s="18" t="str">
        <f>VLOOKUP(F4535,'BD customers'!$1:$1048576,2,FALSE)</f>
        <v>Tanja Norvell</v>
      </c>
      <c r="M4535" s="2">
        <f>MATCH(orders[[#This Row],[Product ID]],'BD product'!A:A,0)</f>
        <v>590</v>
      </c>
      <c r="N4535" s="2" t="str" cm="1">
        <f t="array" ref="N4535">INDEX('BD product'!A:D,M4535,2)</f>
        <v>Office Supplies</v>
      </c>
    </row>
    <row r="4536" spans="1:14" x14ac:dyDescent="0.3">
      <c r="A4536" s="3" t="s">
        <v>6334</v>
      </c>
      <c r="B4536" s="4">
        <v>42082</v>
      </c>
      <c r="C4536" s="12" t="str">
        <f t="shared" si="70"/>
        <v>2015/03</v>
      </c>
      <c r="D4536" s="4">
        <v>42089</v>
      </c>
      <c r="E4536" s="3" t="s">
        <v>21</v>
      </c>
      <c r="F4536" s="3" t="s">
        <v>2417</v>
      </c>
      <c r="G4536" s="3" t="s">
        <v>1500</v>
      </c>
      <c r="H4536" s="5">
        <v>1196</v>
      </c>
      <c r="I4536" s="2">
        <v>2</v>
      </c>
      <c r="J4536" s="2">
        <v>0</v>
      </c>
      <c r="K4536" s="2">
        <v>5.8604000000000003</v>
      </c>
      <c r="L4536" s="18" t="str">
        <f>VLOOKUP(F4536,'BD customers'!$1:$1048576,2,FALSE)</f>
        <v>Mike Caudle</v>
      </c>
      <c r="M4536" s="2">
        <f>MATCH(orders[[#This Row],[Product ID]],'BD product'!A:A,0)</f>
        <v>360</v>
      </c>
      <c r="N4536" s="2" t="str" cm="1">
        <f t="array" ref="N4536">INDEX('BD product'!A:D,M4536,2)</f>
        <v>Office Supplies</v>
      </c>
    </row>
    <row r="4537" spans="1:14" x14ac:dyDescent="0.3">
      <c r="A4537" s="3" t="s">
        <v>6335</v>
      </c>
      <c r="B4537" s="4">
        <v>42924</v>
      </c>
      <c r="C4537" s="12" t="str">
        <f t="shared" si="70"/>
        <v>2017/07</v>
      </c>
      <c r="D4537" s="4">
        <v>42928</v>
      </c>
      <c r="E4537" s="3" t="s">
        <v>21</v>
      </c>
      <c r="F4537" s="3" t="s">
        <v>4963</v>
      </c>
      <c r="G4537" s="3" t="s">
        <v>4026</v>
      </c>
      <c r="H4537" s="5">
        <v>1584</v>
      </c>
      <c r="I4537" s="2">
        <v>3</v>
      </c>
      <c r="J4537" s="2">
        <v>0</v>
      </c>
      <c r="K4537" s="2">
        <v>4.9104000000000001</v>
      </c>
      <c r="L4537" s="18" t="str">
        <f>VLOOKUP(F4537,'BD customers'!$1:$1048576,2,FALSE)</f>
        <v>Vicky Freymann</v>
      </c>
      <c r="M4537" s="2">
        <f>MATCH(orders[[#This Row],[Product ID]],'BD product'!A:A,0)</f>
        <v>1228</v>
      </c>
      <c r="N4537" s="2" t="str" cm="1">
        <f t="array" ref="N4537">INDEX('BD product'!A:D,M4537,2)</f>
        <v>Furniture</v>
      </c>
    </row>
    <row r="4538" spans="1:14" x14ac:dyDescent="0.3">
      <c r="A4538" s="3" t="s">
        <v>6335</v>
      </c>
      <c r="B4538" s="4">
        <v>42924</v>
      </c>
      <c r="C4538" s="12" t="str">
        <f t="shared" si="70"/>
        <v>2017/07</v>
      </c>
      <c r="D4538" s="4">
        <v>42928</v>
      </c>
      <c r="E4538" s="3" t="s">
        <v>21</v>
      </c>
      <c r="F4538" s="3" t="s">
        <v>4963</v>
      </c>
      <c r="G4538" s="3" t="s">
        <v>1575</v>
      </c>
      <c r="H4538" s="5">
        <v>86376</v>
      </c>
      <c r="I4538" s="2">
        <v>3</v>
      </c>
      <c r="J4538" s="2">
        <v>2</v>
      </c>
      <c r="K4538" s="2">
        <v>30.2316</v>
      </c>
      <c r="L4538" s="18" t="str">
        <f>VLOOKUP(F4538,'BD customers'!$1:$1048576,2,FALSE)</f>
        <v>Vicky Freymann</v>
      </c>
      <c r="M4538" s="2">
        <f>MATCH(orders[[#This Row],[Product ID]],'BD product'!A:A,0)</f>
        <v>381</v>
      </c>
      <c r="N4538" s="2" t="str" cm="1">
        <f t="array" ref="N4538">INDEX('BD product'!A:D,M4538,2)</f>
        <v>Office Supplies</v>
      </c>
    </row>
    <row r="4539" spans="1:14" x14ac:dyDescent="0.3">
      <c r="A4539" s="3" t="s">
        <v>6335</v>
      </c>
      <c r="B4539" s="4">
        <v>42924</v>
      </c>
      <c r="C4539" s="12" t="str">
        <f t="shared" si="70"/>
        <v>2017/07</v>
      </c>
      <c r="D4539" s="4">
        <v>42928</v>
      </c>
      <c r="E4539" s="3" t="s">
        <v>21</v>
      </c>
      <c r="F4539" s="3" t="s">
        <v>4963</v>
      </c>
      <c r="G4539" s="3" t="s">
        <v>1938</v>
      </c>
      <c r="H4539" s="5">
        <v>1824</v>
      </c>
      <c r="I4539" s="2">
        <v>3</v>
      </c>
      <c r="J4539" s="2">
        <v>0</v>
      </c>
      <c r="K4539" s="2">
        <v>6.2016</v>
      </c>
      <c r="L4539" s="18" t="str">
        <f>VLOOKUP(F4539,'BD customers'!$1:$1048576,2,FALSE)</f>
        <v>Vicky Freymann</v>
      </c>
      <c r="M4539" s="2">
        <f>MATCH(orders[[#This Row],[Product ID]],'BD product'!A:A,0)</f>
        <v>489</v>
      </c>
      <c r="N4539" s="2" t="str" cm="1">
        <f t="array" ref="N4539">INDEX('BD product'!A:D,M4539,2)</f>
        <v>Office Supplies</v>
      </c>
    </row>
    <row r="4540" spans="1:14" x14ac:dyDescent="0.3">
      <c r="A4540" s="3" t="s">
        <v>6335</v>
      </c>
      <c r="B4540" s="4">
        <v>42924</v>
      </c>
      <c r="C4540" s="12" t="str">
        <f t="shared" si="70"/>
        <v>2017/07</v>
      </c>
      <c r="D4540" s="4">
        <v>42928</v>
      </c>
      <c r="E4540" s="3" t="s">
        <v>21</v>
      </c>
      <c r="F4540" s="3" t="s">
        <v>4963</v>
      </c>
      <c r="G4540" s="3" t="s">
        <v>1456</v>
      </c>
      <c r="H4540" s="5">
        <v>1312</v>
      </c>
      <c r="I4540" s="2">
        <v>4</v>
      </c>
      <c r="J4540" s="2">
        <v>0</v>
      </c>
      <c r="K4540" s="2">
        <v>4.3296000000000001</v>
      </c>
      <c r="L4540" s="18" t="str">
        <f>VLOOKUP(F4540,'BD customers'!$1:$1048576,2,FALSE)</f>
        <v>Vicky Freymann</v>
      </c>
      <c r="M4540" s="2">
        <f>MATCH(orders[[#This Row],[Product ID]],'BD product'!A:A,0)</f>
        <v>348</v>
      </c>
      <c r="N4540" s="2" t="str" cm="1">
        <f t="array" ref="N4540">INDEX('BD product'!A:D,M4540,2)</f>
        <v>Office Supplies</v>
      </c>
    </row>
    <row r="4541" spans="1:14" x14ac:dyDescent="0.3">
      <c r="A4541" s="3" t="s">
        <v>6336</v>
      </c>
      <c r="B4541" s="4">
        <v>42062</v>
      </c>
      <c r="C4541" s="12" t="str">
        <f t="shared" si="70"/>
        <v>2015/02</v>
      </c>
      <c r="D4541" s="4">
        <v>42065</v>
      </c>
      <c r="E4541" s="3" t="s">
        <v>21</v>
      </c>
      <c r="F4541" s="3" t="s">
        <v>231</v>
      </c>
      <c r="G4541" s="3" t="s">
        <v>2012</v>
      </c>
      <c r="H4541" s="5">
        <v>10598</v>
      </c>
      <c r="I4541" s="2">
        <v>2</v>
      </c>
      <c r="J4541" s="2">
        <v>0</v>
      </c>
      <c r="K4541" s="2">
        <v>1.0598000000000001</v>
      </c>
      <c r="L4541" s="18" t="str">
        <f>VLOOKUP(F4541,'BD customers'!$1:$1048576,2,FALSE)</f>
        <v>Erin Smith</v>
      </c>
      <c r="M4541" s="2">
        <f>MATCH(orders[[#This Row],[Product ID]],'BD product'!A:A,0)</f>
        <v>511</v>
      </c>
      <c r="N4541" s="2" t="str" cm="1">
        <f t="array" ref="N4541">INDEX('BD product'!A:D,M4541,2)</f>
        <v>Technology</v>
      </c>
    </row>
    <row r="4542" spans="1:14" x14ac:dyDescent="0.3">
      <c r="A4542" s="3" t="s">
        <v>6336</v>
      </c>
      <c r="B4542" s="4">
        <v>42062</v>
      </c>
      <c r="C4542" s="12" t="str">
        <f t="shared" si="70"/>
        <v>2015/02</v>
      </c>
      <c r="D4542" s="4">
        <v>42065</v>
      </c>
      <c r="E4542" s="3" t="s">
        <v>21</v>
      </c>
      <c r="F4542" s="3" t="s">
        <v>231</v>
      </c>
      <c r="G4542" s="3" t="s">
        <v>5423</v>
      </c>
      <c r="H4542" s="5">
        <v>49392</v>
      </c>
      <c r="I4542" s="2">
        <v>7</v>
      </c>
      <c r="J4542" s="2">
        <v>3</v>
      </c>
      <c r="K4542" s="2">
        <v>-2.8224</v>
      </c>
      <c r="L4542" s="18" t="str">
        <f>VLOOKUP(F4542,'BD customers'!$1:$1048576,2,FALSE)</f>
        <v>Erin Smith</v>
      </c>
      <c r="M4542" s="2">
        <f>MATCH(orders[[#This Row],[Product ID]],'BD product'!A:A,0)</f>
        <v>1531</v>
      </c>
      <c r="N4542" s="2" t="str" cm="1">
        <f t="array" ref="N4542">INDEX('BD product'!A:D,M4542,2)</f>
        <v>Furniture</v>
      </c>
    </row>
    <row r="4543" spans="1:14" x14ac:dyDescent="0.3">
      <c r="A4543" s="3" t="s">
        <v>6337</v>
      </c>
      <c r="B4543" s="4">
        <v>42902</v>
      </c>
      <c r="C4543" s="12" t="str">
        <f t="shared" si="70"/>
        <v>2017/06</v>
      </c>
      <c r="D4543" s="4">
        <v>42907</v>
      </c>
      <c r="E4543" s="3" t="s">
        <v>21</v>
      </c>
      <c r="F4543" s="3" t="s">
        <v>207</v>
      </c>
      <c r="G4543" s="3" t="s">
        <v>102</v>
      </c>
      <c r="H4543" s="5">
        <v>5936</v>
      </c>
      <c r="I4543" s="2">
        <v>7</v>
      </c>
      <c r="J4543" s="2">
        <v>8</v>
      </c>
      <c r="K4543" s="2">
        <v>-0.89039999999999997</v>
      </c>
      <c r="L4543" s="18" t="str">
        <f>VLOOKUP(F4543,'BD customers'!$1:$1048576,2,FALSE)</f>
        <v>Michael Kennedy</v>
      </c>
      <c r="M4543" s="2">
        <f>MATCH(orders[[#This Row],[Product ID]],'BD product'!A:A,0)</f>
        <v>17</v>
      </c>
      <c r="N4543" s="2" t="str" cm="1">
        <f t="array" ref="N4543">INDEX('BD product'!A:D,M4543,2)</f>
        <v>Office Supplies</v>
      </c>
    </row>
    <row r="4544" spans="1:14" x14ac:dyDescent="0.3">
      <c r="A4544" s="3" t="s">
        <v>6338</v>
      </c>
      <c r="B4544" s="4">
        <v>42824</v>
      </c>
      <c r="C4544" s="12" t="str">
        <f t="shared" si="70"/>
        <v>2017/03</v>
      </c>
      <c r="D4544" s="4">
        <v>42825</v>
      </c>
      <c r="E4544" s="3" t="s">
        <v>64</v>
      </c>
      <c r="F4544" s="3" t="s">
        <v>6339</v>
      </c>
      <c r="G4544" s="3" t="s">
        <v>6340</v>
      </c>
      <c r="H4544" s="5">
        <v>32586</v>
      </c>
      <c r="I4544" s="2">
        <v>2</v>
      </c>
      <c r="J4544" s="2">
        <v>0</v>
      </c>
      <c r="K4544" s="2">
        <v>149.8956</v>
      </c>
      <c r="L4544" s="18" t="str">
        <f>VLOOKUP(F4544,'BD customers'!$1:$1048576,2,FALSE)</f>
        <v>Tony Molinari</v>
      </c>
      <c r="M4544" s="2">
        <f>MATCH(orders[[#This Row],[Product ID]],'BD product'!A:A,0)</f>
        <v>1676</v>
      </c>
      <c r="N4544" s="2" t="str" cm="1">
        <f t="array" ref="N4544">INDEX('BD product'!A:D,M4544,2)</f>
        <v>Office Supplies</v>
      </c>
    </row>
    <row r="4545" spans="1:14" x14ac:dyDescent="0.3">
      <c r="A4545" s="3" t="s">
        <v>6342</v>
      </c>
      <c r="B4545" s="4">
        <v>42197</v>
      </c>
      <c r="C4545" s="12" t="str">
        <f t="shared" si="70"/>
        <v>2015/07</v>
      </c>
      <c r="D4545" s="4">
        <v>42202</v>
      </c>
      <c r="E4545" s="3" t="s">
        <v>11</v>
      </c>
      <c r="F4545" s="3" t="s">
        <v>1094</v>
      </c>
      <c r="G4545" s="3" t="s">
        <v>961</v>
      </c>
      <c r="H4545" s="5">
        <v>383607</v>
      </c>
      <c r="I4545" s="2">
        <v>9</v>
      </c>
      <c r="J4545" s="2">
        <v>3</v>
      </c>
      <c r="K4545" s="2">
        <v>-5.4801000000000002</v>
      </c>
      <c r="L4545" s="18" t="str">
        <f>VLOOKUP(F4545,'BD customers'!$1:$1048576,2,FALSE)</f>
        <v>Rob Lucas</v>
      </c>
      <c r="M4545" s="2">
        <f>MATCH(orders[[#This Row],[Product ID]],'BD product'!A:A,0)</f>
        <v>214</v>
      </c>
      <c r="N4545" s="2" t="str" cm="1">
        <f t="array" ref="N4545">INDEX('BD product'!A:D,M4545,2)</f>
        <v>Furniture</v>
      </c>
    </row>
    <row r="4546" spans="1:14" x14ac:dyDescent="0.3">
      <c r="A4546" s="3" t="s">
        <v>6342</v>
      </c>
      <c r="B4546" s="4">
        <v>42197</v>
      </c>
      <c r="C4546" s="12" t="str">
        <f t="shared" ref="C4546:C4609" si="71">TEXT(B4546,"aaaa/mm")</f>
        <v>2015/07</v>
      </c>
      <c r="D4546" s="4">
        <v>42202</v>
      </c>
      <c r="E4546" s="3" t="s">
        <v>11</v>
      </c>
      <c r="F4546" s="3" t="s">
        <v>1094</v>
      </c>
      <c r="G4546" s="3" t="s">
        <v>3180</v>
      </c>
      <c r="H4546" s="5">
        <v>14848</v>
      </c>
      <c r="I4546" s="2">
        <v>2</v>
      </c>
      <c r="J4546" s="2">
        <v>2</v>
      </c>
      <c r="K4546" s="2">
        <v>1.6704000000000001</v>
      </c>
      <c r="L4546" s="18" t="str">
        <f>VLOOKUP(F4546,'BD customers'!$1:$1048576,2,FALSE)</f>
        <v>Rob Lucas</v>
      </c>
      <c r="M4546" s="2">
        <f>MATCH(orders[[#This Row],[Product ID]],'BD product'!A:A,0)</f>
        <v>920</v>
      </c>
      <c r="N4546" s="2" t="str" cm="1">
        <f t="array" ref="N4546">INDEX('BD product'!A:D,M4546,2)</f>
        <v>Technology</v>
      </c>
    </row>
    <row r="4547" spans="1:14" x14ac:dyDescent="0.3">
      <c r="A4547" s="3" t="s">
        <v>6342</v>
      </c>
      <c r="B4547" s="4">
        <v>42197</v>
      </c>
      <c r="C4547" s="12" t="str">
        <f t="shared" si="71"/>
        <v>2015/07</v>
      </c>
      <c r="D4547" s="4">
        <v>42202</v>
      </c>
      <c r="E4547" s="3" t="s">
        <v>11</v>
      </c>
      <c r="F4547" s="3" t="s">
        <v>1094</v>
      </c>
      <c r="G4547" s="3" t="s">
        <v>5192</v>
      </c>
      <c r="H4547" s="5">
        <v>537544</v>
      </c>
      <c r="I4547" s="2">
        <v>7</v>
      </c>
      <c r="J4547" s="2">
        <v>2</v>
      </c>
      <c r="K4547" s="2">
        <v>53.754399999999997</v>
      </c>
      <c r="L4547" s="18" t="str">
        <f>VLOOKUP(F4547,'BD customers'!$1:$1048576,2,FALSE)</f>
        <v>Rob Lucas</v>
      </c>
      <c r="M4547" s="2">
        <f>MATCH(orders[[#This Row],[Product ID]],'BD product'!A:A,0)</f>
        <v>1487</v>
      </c>
      <c r="N4547" s="2" t="str" cm="1">
        <f t="array" ref="N4547">INDEX('BD product'!A:D,M4547,2)</f>
        <v>Technology</v>
      </c>
    </row>
    <row r="4548" spans="1:14" x14ac:dyDescent="0.3">
      <c r="A4548" s="3" t="s">
        <v>6342</v>
      </c>
      <c r="B4548" s="4">
        <v>42197</v>
      </c>
      <c r="C4548" s="12" t="str">
        <f t="shared" si="71"/>
        <v>2015/07</v>
      </c>
      <c r="D4548" s="4">
        <v>42202</v>
      </c>
      <c r="E4548" s="3" t="s">
        <v>11</v>
      </c>
      <c r="F4548" s="3" t="s">
        <v>1094</v>
      </c>
      <c r="G4548" s="3" t="s">
        <v>1324</v>
      </c>
      <c r="H4548" s="5">
        <v>1928</v>
      </c>
      <c r="I4548" s="2">
        <v>2</v>
      </c>
      <c r="J4548" s="2">
        <v>8</v>
      </c>
      <c r="K4548" s="2">
        <v>-2.9883999999999999</v>
      </c>
      <c r="L4548" s="18" t="str">
        <f>VLOOKUP(F4548,'BD customers'!$1:$1048576,2,FALSE)</f>
        <v>Rob Lucas</v>
      </c>
      <c r="M4548" s="2">
        <f>MATCH(orders[[#This Row],[Product ID]],'BD product'!A:A,0)</f>
        <v>310</v>
      </c>
      <c r="N4548" s="2" t="str" cm="1">
        <f t="array" ref="N4548">INDEX('BD product'!A:D,M4548,2)</f>
        <v>Office Supplies</v>
      </c>
    </row>
    <row r="4549" spans="1:14" x14ac:dyDescent="0.3">
      <c r="A4549" s="3" t="s">
        <v>6342</v>
      </c>
      <c r="B4549" s="4">
        <v>42197</v>
      </c>
      <c r="C4549" s="12" t="str">
        <f t="shared" si="71"/>
        <v>2015/07</v>
      </c>
      <c r="D4549" s="4">
        <v>42202</v>
      </c>
      <c r="E4549" s="3" t="s">
        <v>11</v>
      </c>
      <c r="F4549" s="3" t="s">
        <v>1094</v>
      </c>
      <c r="G4549" s="3" t="s">
        <v>2432</v>
      </c>
      <c r="H4549" s="5">
        <v>6912</v>
      </c>
      <c r="I4549" s="2">
        <v>3</v>
      </c>
      <c r="J4549" s="2">
        <v>2</v>
      </c>
      <c r="K4549" s="2">
        <v>0.69120000000000004</v>
      </c>
      <c r="L4549" s="18" t="str">
        <f>VLOOKUP(F4549,'BD customers'!$1:$1048576,2,FALSE)</f>
        <v>Rob Lucas</v>
      </c>
      <c r="M4549" s="2">
        <f>MATCH(orders[[#This Row],[Product ID]],'BD product'!A:A,0)</f>
        <v>651</v>
      </c>
      <c r="N4549" s="2" t="str" cm="1">
        <f t="array" ref="N4549">INDEX('BD product'!A:D,M4549,2)</f>
        <v>Office Supplies</v>
      </c>
    </row>
    <row r="4550" spans="1:14" x14ac:dyDescent="0.3">
      <c r="A4550" s="3" t="s">
        <v>6342</v>
      </c>
      <c r="B4550" s="4">
        <v>42197</v>
      </c>
      <c r="C4550" s="12" t="str">
        <f t="shared" si="71"/>
        <v>2015/07</v>
      </c>
      <c r="D4550" s="4">
        <v>42202</v>
      </c>
      <c r="E4550" s="3" t="s">
        <v>11</v>
      </c>
      <c r="F4550" s="3" t="s">
        <v>1094</v>
      </c>
      <c r="G4550" s="3" t="s">
        <v>1194</v>
      </c>
      <c r="H4550" s="5">
        <v>776</v>
      </c>
      <c r="I4550" s="2">
        <v>1</v>
      </c>
      <c r="J4550" s="2">
        <v>6</v>
      </c>
      <c r="K4550" s="2">
        <v>-0.21340000000000001</v>
      </c>
      <c r="L4550" s="18" t="str">
        <f>VLOOKUP(F4550,'BD customers'!$1:$1048576,2,FALSE)</f>
        <v>Rob Lucas</v>
      </c>
      <c r="M4550" s="2">
        <f>MATCH(orders[[#This Row],[Product ID]],'BD product'!A:A,0)</f>
        <v>277</v>
      </c>
      <c r="N4550" s="2" t="str" cm="1">
        <f t="array" ref="N4550">INDEX('BD product'!A:D,M4550,2)</f>
        <v>Furniture</v>
      </c>
    </row>
    <row r="4551" spans="1:14" x14ac:dyDescent="0.3">
      <c r="A4551" s="3" t="s">
        <v>6342</v>
      </c>
      <c r="B4551" s="4">
        <v>42197</v>
      </c>
      <c r="C4551" s="12" t="str">
        <f t="shared" si="71"/>
        <v>2015/07</v>
      </c>
      <c r="D4551" s="4">
        <v>42202</v>
      </c>
      <c r="E4551" s="3" t="s">
        <v>11</v>
      </c>
      <c r="F4551" s="3" t="s">
        <v>1094</v>
      </c>
      <c r="G4551" s="3" t="s">
        <v>2031</v>
      </c>
      <c r="H4551" s="5">
        <v>659168</v>
      </c>
      <c r="I4551" s="2">
        <v>4</v>
      </c>
      <c r="J4551" s="2">
        <v>2</v>
      </c>
      <c r="K4551" s="2">
        <v>49.437600000000003</v>
      </c>
      <c r="L4551" s="18" t="str">
        <f>VLOOKUP(F4551,'BD customers'!$1:$1048576,2,FALSE)</f>
        <v>Rob Lucas</v>
      </c>
      <c r="M4551" s="2">
        <f>MATCH(orders[[#This Row],[Product ID]],'BD product'!A:A,0)</f>
        <v>519</v>
      </c>
      <c r="N4551" s="2" t="str" cm="1">
        <f t="array" ref="N4551">INDEX('BD product'!A:D,M4551,2)</f>
        <v>Technology</v>
      </c>
    </row>
    <row r="4552" spans="1:14" x14ac:dyDescent="0.3">
      <c r="A4552" s="3" t="s">
        <v>6343</v>
      </c>
      <c r="B4552" s="4">
        <v>42855</v>
      </c>
      <c r="C4552" s="12" t="str">
        <f t="shared" si="71"/>
        <v>2017/04</v>
      </c>
      <c r="D4552" s="4">
        <v>42857</v>
      </c>
      <c r="E4552" s="3" t="s">
        <v>64</v>
      </c>
      <c r="F4552" s="3" t="s">
        <v>2949</v>
      </c>
      <c r="G4552" s="3" t="s">
        <v>6344</v>
      </c>
      <c r="H4552" s="5">
        <v>576</v>
      </c>
      <c r="I4552" s="2">
        <v>2</v>
      </c>
      <c r="J4552" s="2">
        <v>0</v>
      </c>
      <c r="K4552" s="2">
        <v>2.8224</v>
      </c>
      <c r="L4552" s="18" t="str">
        <f>VLOOKUP(F4552,'BD customers'!$1:$1048576,2,FALSE)</f>
        <v>Neoma Murray</v>
      </c>
      <c r="M4552" s="2">
        <f>MATCH(orders[[#This Row],[Product ID]],'BD product'!A:A,0)</f>
        <v>1677</v>
      </c>
      <c r="N4552" s="2" t="str" cm="1">
        <f t="array" ref="N4552">INDEX('BD product'!A:D,M4552,2)</f>
        <v>Office Supplies</v>
      </c>
    </row>
    <row r="4553" spans="1:14" x14ac:dyDescent="0.3">
      <c r="A4553" s="3" t="s">
        <v>6346</v>
      </c>
      <c r="B4553" s="4">
        <v>41833</v>
      </c>
      <c r="C4553" s="12" t="str">
        <f t="shared" si="71"/>
        <v>2014/07</v>
      </c>
      <c r="D4553" s="4">
        <v>41837</v>
      </c>
      <c r="E4553" s="3" t="s">
        <v>21</v>
      </c>
      <c r="F4553" s="3" t="s">
        <v>1176</v>
      </c>
      <c r="G4553" s="3" t="s">
        <v>3967</v>
      </c>
      <c r="H4553" s="5">
        <v>351216</v>
      </c>
      <c r="I4553" s="2">
        <v>3</v>
      </c>
      <c r="J4553" s="2">
        <v>2</v>
      </c>
      <c r="K4553" s="2">
        <v>4.3902000000000001</v>
      </c>
      <c r="L4553" s="18" t="str">
        <f>VLOOKUP(F4553,'BD customers'!$1:$1048576,2,FALSE)</f>
        <v>Grace Kelly</v>
      </c>
      <c r="M4553" s="2">
        <f>MATCH(orders[[#This Row],[Product ID]],'BD product'!A:A,0)</f>
        <v>1215</v>
      </c>
      <c r="N4553" s="2" t="str" cm="1">
        <f t="array" ref="N4553">INDEX('BD product'!A:D,M4553,2)</f>
        <v>Furniture</v>
      </c>
    </row>
    <row r="4554" spans="1:14" x14ac:dyDescent="0.3">
      <c r="A4554" s="3" t="s">
        <v>6347</v>
      </c>
      <c r="B4554" s="4">
        <v>42000</v>
      </c>
      <c r="C4554" s="12" t="str">
        <f t="shared" si="71"/>
        <v>2014/12</v>
      </c>
      <c r="D4554" s="4">
        <v>42006</v>
      </c>
      <c r="E4554" s="3" t="s">
        <v>21</v>
      </c>
      <c r="F4554" s="3" t="s">
        <v>931</v>
      </c>
      <c r="G4554" s="3" t="s">
        <v>1541</v>
      </c>
      <c r="H4554" s="5">
        <v>23028</v>
      </c>
      <c r="I4554" s="2">
        <v>3</v>
      </c>
      <c r="J4554" s="2">
        <v>2</v>
      </c>
      <c r="K4554" s="2">
        <v>2.3028</v>
      </c>
      <c r="L4554" s="18" t="str">
        <f>VLOOKUP(F4554,'BD customers'!$1:$1048576,2,FALSE)</f>
        <v>Jeremy Farry</v>
      </c>
      <c r="M4554" s="2">
        <f>MATCH(orders[[#This Row],[Product ID]],'BD product'!A:A,0)</f>
        <v>372</v>
      </c>
      <c r="N4554" s="2" t="str" cm="1">
        <f t="array" ref="N4554">INDEX('BD product'!A:D,M4554,2)</f>
        <v>Furniture</v>
      </c>
    </row>
    <row r="4555" spans="1:14" x14ac:dyDescent="0.3">
      <c r="A4555" s="3" t="s">
        <v>6347</v>
      </c>
      <c r="B4555" s="4">
        <v>42000</v>
      </c>
      <c r="C4555" s="12" t="str">
        <f t="shared" si="71"/>
        <v>2014/12</v>
      </c>
      <c r="D4555" s="4">
        <v>42006</v>
      </c>
      <c r="E4555" s="3" t="s">
        <v>21</v>
      </c>
      <c r="F4555" s="3" t="s">
        <v>931</v>
      </c>
      <c r="G4555" s="3" t="s">
        <v>2371</v>
      </c>
      <c r="H4555" s="5">
        <v>1284</v>
      </c>
      <c r="I4555" s="2">
        <v>3</v>
      </c>
      <c r="J4555" s="2">
        <v>0</v>
      </c>
      <c r="K4555" s="2">
        <v>0.57779999999999998</v>
      </c>
      <c r="L4555" s="18" t="str">
        <f>VLOOKUP(F4555,'BD customers'!$1:$1048576,2,FALSE)</f>
        <v>Jeremy Farry</v>
      </c>
      <c r="M4555" s="2">
        <f>MATCH(orders[[#This Row],[Product ID]],'BD product'!A:A,0)</f>
        <v>632</v>
      </c>
      <c r="N4555" s="2" t="str" cm="1">
        <f t="array" ref="N4555">INDEX('BD product'!A:D,M4555,2)</f>
        <v>Office Supplies</v>
      </c>
    </row>
    <row r="4556" spans="1:14" x14ac:dyDescent="0.3">
      <c r="A4556" s="3" t="s">
        <v>6348</v>
      </c>
      <c r="B4556" s="4">
        <v>42427</v>
      </c>
      <c r="C4556" s="12" t="str">
        <f t="shared" si="71"/>
        <v>2016/02</v>
      </c>
      <c r="D4556" s="4">
        <v>42430</v>
      </c>
      <c r="E4556" s="3" t="s">
        <v>11</v>
      </c>
      <c r="F4556" s="3" t="s">
        <v>302</v>
      </c>
      <c r="G4556" s="3" t="s">
        <v>472</v>
      </c>
      <c r="H4556" s="5">
        <v>5682</v>
      </c>
      <c r="I4556" s="2">
        <v>3</v>
      </c>
      <c r="J4556" s="2">
        <v>0</v>
      </c>
      <c r="K4556" s="2">
        <v>0.28410000000000002</v>
      </c>
      <c r="L4556" s="18" t="str">
        <f>VLOOKUP(F4556,'BD customers'!$1:$1048576,2,FALSE)</f>
        <v>Eric Barreto</v>
      </c>
      <c r="M4556" s="2">
        <f>MATCH(orders[[#This Row],[Product ID]],'BD product'!A:A,0)</f>
        <v>94</v>
      </c>
      <c r="N4556" s="2" t="str" cm="1">
        <f t="array" ref="N4556">INDEX('BD product'!A:D,M4556,2)</f>
        <v>Office Supplies</v>
      </c>
    </row>
    <row r="4557" spans="1:14" x14ac:dyDescent="0.3">
      <c r="A4557" s="3" t="s">
        <v>6349</v>
      </c>
      <c r="B4557" s="4">
        <v>42086</v>
      </c>
      <c r="C4557" s="12" t="str">
        <f t="shared" si="71"/>
        <v>2015/03</v>
      </c>
      <c r="D4557" s="4">
        <v>42089</v>
      </c>
      <c r="E4557" s="3" t="s">
        <v>64</v>
      </c>
      <c r="F4557" s="3" t="s">
        <v>42</v>
      </c>
      <c r="G4557" s="3" t="s">
        <v>2139</v>
      </c>
      <c r="H4557" s="5">
        <v>3156</v>
      </c>
      <c r="I4557" s="2">
        <v>4</v>
      </c>
      <c r="J4557" s="2">
        <v>0</v>
      </c>
      <c r="K4557" s="2">
        <v>1.4201999999999999</v>
      </c>
      <c r="L4557" s="18" t="str">
        <f>VLOOKUP(F4557,'BD customers'!$1:$1048576,2,FALSE)</f>
        <v>Sheri Gordon</v>
      </c>
      <c r="M4557" s="2">
        <f>MATCH(orders[[#This Row],[Product ID]],'BD product'!A:A,0)</f>
        <v>552</v>
      </c>
      <c r="N4557" s="2" t="str" cm="1">
        <f t="array" ref="N4557">INDEX('BD product'!A:D,M4557,2)</f>
        <v>Office Supplies</v>
      </c>
    </row>
    <row r="4558" spans="1:14" x14ac:dyDescent="0.3">
      <c r="A4558" s="3" t="s">
        <v>6349</v>
      </c>
      <c r="B4558" s="4">
        <v>42086</v>
      </c>
      <c r="C4558" s="12" t="str">
        <f t="shared" si="71"/>
        <v>2015/03</v>
      </c>
      <c r="D4558" s="4">
        <v>42089</v>
      </c>
      <c r="E4558" s="3" t="s">
        <v>64</v>
      </c>
      <c r="F4558" s="3" t="s">
        <v>42</v>
      </c>
      <c r="G4558" s="3" t="s">
        <v>2593</v>
      </c>
      <c r="H4558" s="5">
        <v>2792</v>
      </c>
      <c r="I4558" s="2">
        <v>4</v>
      </c>
      <c r="J4558" s="2">
        <v>0</v>
      </c>
      <c r="K4558" s="2">
        <v>0.55840000000000001</v>
      </c>
      <c r="L4558" s="18" t="str">
        <f>VLOOKUP(F4558,'BD customers'!$1:$1048576,2,FALSE)</f>
        <v>Sheri Gordon</v>
      </c>
      <c r="M4558" s="2">
        <f>MATCH(orders[[#This Row],[Product ID]],'BD product'!A:A,0)</f>
        <v>702</v>
      </c>
      <c r="N4558" s="2" t="str" cm="1">
        <f t="array" ref="N4558">INDEX('BD product'!A:D,M4558,2)</f>
        <v>Office Supplies</v>
      </c>
    </row>
    <row r="4559" spans="1:14" x14ac:dyDescent="0.3">
      <c r="A4559" s="3" t="s">
        <v>6350</v>
      </c>
      <c r="B4559" s="4">
        <v>43029</v>
      </c>
      <c r="C4559" s="12" t="str">
        <f t="shared" si="71"/>
        <v>2017/10</v>
      </c>
      <c r="D4559" s="4">
        <v>43036</v>
      </c>
      <c r="E4559" s="3" t="s">
        <v>21</v>
      </c>
      <c r="F4559" s="3" t="s">
        <v>1864</v>
      </c>
      <c r="G4559" s="3" t="s">
        <v>2582</v>
      </c>
      <c r="H4559" s="5">
        <v>8559</v>
      </c>
      <c r="I4559" s="2">
        <v>1</v>
      </c>
      <c r="J4559" s="2">
        <v>7</v>
      </c>
      <c r="K4559" s="2">
        <v>-6.5618999999999996</v>
      </c>
      <c r="L4559" s="18" t="str">
        <f>VLOOKUP(F4559,'BD customers'!$1:$1048576,2,FALSE)</f>
        <v>Natalie DeCherney</v>
      </c>
      <c r="M4559" s="2">
        <f>MATCH(orders[[#This Row],[Product ID]],'BD product'!A:A,0)</f>
        <v>699</v>
      </c>
      <c r="N4559" s="2" t="str" cm="1">
        <f t="array" ref="N4559">INDEX('BD product'!A:D,M4559,2)</f>
        <v>Office Supplies</v>
      </c>
    </row>
    <row r="4560" spans="1:14" x14ac:dyDescent="0.3">
      <c r="A4560" s="3" t="s">
        <v>6351</v>
      </c>
      <c r="B4560" s="4">
        <v>42004</v>
      </c>
      <c r="C4560" s="12" t="str">
        <f t="shared" si="71"/>
        <v>2014/12</v>
      </c>
      <c r="D4560" s="4">
        <v>42009</v>
      </c>
      <c r="E4560" s="3" t="s">
        <v>21</v>
      </c>
      <c r="F4560" s="3" t="s">
        <v>5351</v>
      </c>
      <c r="G4560" s="3" t="s">
        <v>5277</v>
      </c>
      <c r="H4560" s="5">
        <v>49568</v>
      </c>
      <c r="I4560" s="2">
        <v>2</v>
      </c>
      <c r="J4560" s="2">
        <v>2</v>
      </c>
      <c r="K4560" s="2">
        <v>17.968399999999999</v>
      </c>
      <c r="L4560" s="18" t="str">
        <f>VLOOKUP(F4560,'BD customers'!$1:$1048576,2,FALSE)</f>
        <v>Candace McMahon</v>
      </c>
      <c r="M4560" s="2">
        <f>MATCH(orders[[#This Row],[Product ID]],'BD product'!A:A,0)</f>
        <v>1505</v>
      </c>
      <c r="N4560" s="2" t="str" cm="1">
        <f t="array" ref="N4560">INDEX('BD product'!A:D,M4560,2)</f>
        <v>Office Supplies</v>
      </c>
    </row>
    <row r="4561" spans="1:14" x14ac:dyDescent="0.3">
      <c r="A4561" s="3" t="s">
        <v>6352</v>
      </c>
      <c r="B4561" s="4">
        <v>41764</v>
      </c>
      <c r="C4561" s="12" t="str">
        <f t="shared" si="71"/>
        <v>2014/05</v>
      </c>
      <c r="D4561" s="4">
        <v>41767</v>
      </c>
      <c r="E4561" s="3" t="s">
        <v>64</v>
      </c>
      <c r="F4561" s="3" t="s">
        <v>37</v>
      </c>
      <c r="G4561" s="3" t="s">
        <v>335</v>
      </c>
      <c r="H4561" s="5">
        <v>127869</v>
      </c>
      <c r="I4561" s="2">
        <v>3</v>
      </c>
      <c r="J4561" s="2">
        <v>3</v>
      </c>
      <c r="K4561" s="2">
        <v>-9.1334999999999997</v>
      </c>
      <c r="L4561" s="18" t="str">
        <f>VLOOKUP(F4561,'BD customers'!$1:$1048576,2,FALSE)</f>
        <v>Emily Burns</v>
      </c>
      <c r="M4561" s="2">
        <f>MATCH(orders[[#This Row],[Product ID]],'BD product'!A:A,0)</f>
        <v>66</v>
      </c>
      <c r="N4561" s="2" t="str" cm="1">
        <f t="array" ref="N4561">INDEX('BD product'!A:D,M4561,2)</f>
        <v>Furniture</v>
      </c>
    </row>
    <row r="4562" spans="1:14" x14ac:dyDescent="0.3">
      <c r="A4562" s="3" t="s">
        <v>6353</v>
      </c>
      <c r="B4562" s="4">
        <v>42342</v>
      </c>
      <c r="C4562" s="12" t="str">
        <f t="shared" si="71"/>
        <v>2015/12</v>
      </c>
      <c r="D4562" s="4">
        <v>42347</v>
      </c>
      <c r="E4562" s="3" t="s">
        <v>11</v>
      </c>
      <c r="F4562" s="3" t="s">
        <v>2485</v>
      </c>
      <c r="G4562" s="3" t="s">
        <v>1034</v>
      </c>
      <c r="H4562" s="5">
        <v>27144</v>
      </c>
      <c r="I4562" s="2">
        <v>3</v>
      </c>
      <c r="J4562" s="2">
        <v>0</v>
      </c>
      <c r="K4562" s="2">
        <v>12.2148</v>
      </c>
      <c r="L4562" s="18" t="str">
        <f>VLOOKUP(F4562,'BD customers'!$1:$1048576,2,FALSE)</f>
        <v>Harry Marie</v>
      </c>
      <c r="M4562" s="2">
        <f>MATCH(orders[[#This Row],[Product ID]],'BD product'!A:A,0)</f>
        <v>233</v>
      </c>
      <c r="N4562" s="2" t="str" cm="1">
        <f t="array" ref="N4562">INDEX('BD product'!A:D,M4562,2)</f>
        <v>Office Supplies</v>
      </c>
    </row>
    <row r="4563" spans="1:14" x14ac:dyDescent="0.3">
      <c r="A4563" s="3" t="s">
        <v>6353</v>
      </c>
      <c r="B4563" s="4">
        <v>42342</v>
      </c>
      <c r="C4563" s="12" t="str">
        <f t="shared" si="71"/>
        <v>2015/12</v>
      </c>
      <c r="D4563" s="4">
        <v>42347</v>
      </c>
      <c r="E4563" s="3" t="s">
        <v>11</v>
      </c>
      <c r="F4563" s="3" t="s">
        <v>2485</v>
      </c>
      <c r="G4563" s="3" t="s">
        <v>6354</v>
      </c>
      <c r="H4563" s="5">
        <v>110352</v>
      </c>
      <c r="I4563" s="2">
        <v>3</v>
      </c>
      <c r="J4563" s="2">
        <v>2</v>
      </c>
      <c r="K4563" s="2">
        <v>8.2764000000000006</v>
      </c>
      <c r="L4563" s="18" t="str">
        <f>VLOOKUP(F4563,'BD customers'!$1:$1048576,2,FALSE)</f>
        <v>Harry Marie</v>
      </c>
      <c r="M4563" s="2">
        <f>MATCH(orders[[#This Row],[Product ID]],'BD product'!A:A,0)</f>
        <v>1678</v>
      </c>
      <c r="N4563" s="2" t="str" cm="1">
        <f t="array" ref="N4563">INDEX('BD product'!A:D,M4563,2)</f>
        <v>Technology</v>
      </c>
    </row>
    <row r="4564" spans="1:14" x14ac:dyDescent="0.3">
      <c r="A4564" s="3" t="s">
        <v>6353</v>
      </c>
      <c r="B4564" s="4">
        <v>42342</v>
      </c>
      <c r="C4564" s="12" t="str">
        <f t="shared" si="71"/>
        <v>2015/12</v>
      </c>
      <c r="D4564" s="4">
        <v>42347</v>
      </c>
      <c r="E4564" s="3" t="s">
        <v>11</v>
      </c>
      <c r="F4564" s="3" t="s">
        <v>2485</v>
      </c>
      <c r="G4564" s="3" t="s">
        <v>6356</v>
      </c>
      <c r="H4564" s="5">
        <v>364</v>
      </c>
      <c r="I4564" s="2">
        <v>5</v>
      </c>
      <c r="J4564" s="2">
        <v>0</v>
      </c>
      <c r="K4564" s="2">
        <v>1.3832</v>
      </c>
      <c r="L4564" s="18" t="str">
        <f>VLOOKUP(F4564,'BD customers'!$1:$1048576,2,FALSE)</f>
        <v>Harry Marie</v>
      </c>
      <c r="M4564" s="2">
        <f>MATCH(orders[[#This Row],[Product ID]],'BD product'!A:A,0)</f>
        <v>1679</v>
      </c>
      <c r="N4564" s="2" t="str" cm="1">
        <f t="array" ref="N4564">INDEX('BD product'!A:D,M4564,2)</f>
        <v>Furniture</v>
      </c>
    </row>
    <row r="4565" spans="1:14" x14ac:dyDescent="0.3">
      <c r="A4565" s="3" t="s">
        <v>6358</v>
      </c>
      <c r="B4565" s="4">
        <v>43004</v>
      </c>
      <c r="C4565" s="12" t="str">
        <f t="shared" si="71"/>
        <v>2017/09</v>
      </c>
      <c r="D4565" s="4">
        <v>43008</v>
      </c>
      <c r="E4565" s="3" t="s">
        <v>21</v>
      </c>
      <c r="F4565" s="3" t="s">
        <v>1028</v>
      </c>
      <c r="G4565" s="3" t="s">
        <v>5775</v>
      </c>
      <c r="H4565" s="5">
        <v>419136</v>
      </c>
      <c r="I4565" s="2">
        <v>4</v>
      </c>
      <c r="J4565" s="2">
        <v>2</v>
      </c>
      <c r="K4565" s="2">
        <v>-57.6312</v>
      </c>
      <c r="L4565" s="18" t="str">
        <f>VLOOKUP(F4565,'BD customers'!$1:$1048576,2,FALSE)</f>
        <v>Sanjit Jacobs</v>
      </c>
      <c r="M4565" s="2">
        <f>MATCH(orders[[#This Row],[Product ID]],'BD product'!A:A,0)</f>
        <v>1587</v>
      </c>
      <c r="N4565" s="2" t="str" cm="1">
        <f t="array" ref="N4565">INDEX('BD product'!A:D,M4565,2)</f>
        <v>Furniture</v>
      </c>
    </row>
    <row r="4566" spans="1:14" x14ac:dyDescent="0.3">
      <c r="A4566" s="3" t="s">
        <v>6359</v>
      </c>
      <c r="B4566" s="4">
        <v>41982</v>
      </c>
      <c r="C4566" s="12" t="str">
        <f t="shared" si="71"/>
        <v>2014/12</v>
      </c>
      <c r="D4566" s="4">
        <v>41987</v>
      </c>
      <c r="E4566" s="3" t="s">
        <v>21</v>
      </c>
      <c r="F4566" s="3" t="s">
        <v>5133</v>
      </c>
      <c r="G4566" s="3" t="s">
        <v>3441</v>
      </c>
      <c r="H4566" s="5">
        <v>100704</v>
      </c>
      <c r="I4566" s="2">
        <v>6</v>
      </c>
      <c r="J4566" s="2">
        <v>2</v>
      </c>
      <c r="K4566" s="2">
        <v>-1.2587999999999999</v>
      </c>
      <c r="L4566" s="18" t="str">
        <f>VLOOKUP(F4566,'BD customers'!$1:$1048576,2,FALSE)</f>
        <v>Dario Medina</v>
      </c>
      <c r="M4566" s="2">
        <f>MATCH(orders[[#This Row],[Product ID]],'BD product'!A:A,0)</f>
        <v>1020</v>
      </c>
      <c r="N4566" s="2" t="str" cm="1">
        <f t="array" ref="N4566">INDEX('BD product'!A:D,M4566,2)</f>
        <v>Office Supplies</v>
      </c>
    </row>
    <row r="4567" spans="1:14" x14ac:dyDescent="0.3">
      <c r="A4567" s="3" t="s">
        <v>6360</v>
      </c>
      <c r="B4567" s="4">
        <v>43072</v>
      </c>
      <c r="C4567" s="12" t="str">
        <f t="shared" si="71"/>
        <v>2017/12</v>
      </c>
      <c r="D4567" s="4">
        <v>43079</v>
      </c>
      <c r="E4567" s="3" t="s">
        <v>21</v>
      </c>
      <c r="F4567" s="3" t="s">
        <v>2036</v>
      </c>
      <c r="G4567" s="3" t="s">
        <v>2142</v>
      </c>
      <c r="H4567" s="5">
        <v>45216</v>
      </c>
      <c r="I4567" s="2">
        <v>3</v>
      </c>
      <c r="J4567" s="2">
        <v>2</v>
      </c>
      <c r="K4567" s="2">
        <v>4.5216000000000003</v>
      </c>
      <c r="L4567" s="18" t="str">
        <f>VLOOKUP(F4567,'BD customers'!$1:$1048576,2,FALSE)</f>
        <v>Matt Collins</v>
      </c>
      <c r="M4567" s="2">
        <f>MATCH(orders[[#This Row],[Product ID]],'BD product'!A:A,0)</f>
        <v>553</v>
      </c>
      <c r="N4567" s="2" t="str" cm="1">
        <f t="array" ref="N4567">INDEX('BD product'!A:D,M4567,2)</f>
        <v>Office Supplies</v>
      </c>
    </row>
    <row r="4568" spans="1:14" x14ac:dyDescent="0.3">
      <c r="A4568" s="3" t="s">
        <v>6360</v>
      </c>
      <c r="B4568" s="4">
        <v>43072</v>
      </c>
      <c r="C4568" s="12" t="str">
        <f t="shared" si="71"/>
        <v>2017/12</v>
      </c>
      <c r="D4568" s="4">
        <v>43079</v>
      </c>
      <c r="E4568" s="3" t="s">
        <v>21</v>
      </c>
      <c r="F4568" s="3" t="s">
        <v>2036</v>
      </c>
      <c r="G4568" s="3" t="s">
        <v>4742</v>
      </c>
      <c r="H4568" s="5">
        <v>28782</v>
      </c>
      <c r="I4568" s="2">
        <v>6</v>
      </c>
      <c r="J4568" s="2">
        <v>7</v>
      </c>
      <c r="K4568" s="2">
        <v>-21.1068</v>
      </c>
      <c r="L4568" s="18" t="str">
        <f>VLOOKUP(F4568,'BD customers'!$1:$1048576,2,FALSE)</f>
        <v>Matt Collins</v>
      </c>
      <c r="M4568" s="2">
        <f>MATCH(orders[[#This Row],[Product ID]],'BD product'!A:A,0)</f>
        <v>1401</v>
      </c>
      <c r="N4568" s="2" t="str" cm="1">
        <f t="array" ref="N4568">INDEX('BD product'!A:D,M4568,2)</f>
        <v>Office Supplies</v>
      </c>
    </row>
    <row r="4569" spans="1:14" x14ac:dyDescent="0.3">
      <c r="A4569" s="3" t="s">
        <v>6360</v>
      </c>
      <c r="B4569" s="4">
        <v>43072</v>
      </c>
      <c r="C4569" s="12" t="str">
        <f t="shared" si="71"/>
        <v>2017/12</v>
      </c>
      <c r="D4569" s="4">
        <v>43079</v>
      </c>
      <c r="E4569" s="3" t="s">
        <v>21</v>
      </c>
      <c r="F4569" s="3" t="s">
        <v>2036</v>
      </c>
      <c r="G4569" s="3" t="s">
        <v>2950</v>
      </c>
      <c r="H4569" s="5">
        <v>24448</v>
      </c>
      <c r="I4569" s="2">
        <v>4</v>
      </c>
      <c r="J4569" s="2">
        <v>2</v>
      </c>
      <c r="K4569" s="2">
        <v>8.8623999999999992</v>
      </c>
      <c r="L4569" s="18" t="str">
        <f>VLOOKUP(F4569,'BD customers'!$1:$1048576,2,FALSE)</f>
        <v>Matt Collins</v>
      </c>
      <c r="M4569" s="2">
        <f>MATCH(orders[[#This Row],[Product ID]],'BD product'!A:A,0)</f>
        <v>829</v>
      </c>
      <c r="N4569" s="2" t="str" cm="1">
        <f t="array" ref="N4569">INDEX('BD product'!A:D,M4569,2)</f>
        <v>Office Supplies</v>
      </c>
    </row>
    <row r="4570" spans="1:14" x14ac:dyDescent="0.3">
      <c r="A4570" s="3" t="s">
        <v>6361</v>
      </c>
      <c r="B4570" s="4">
        <v>42316</v>
      </c>
      <c r="C4570" s="12" t="str">
        <f t="shared" si="71"/>
        <v>2015/11</v>
      </c>
      <c r="D4570" s="4">
        <v>42321</v>
      </c>
      <c r="E4570" s="3" t="s">
        <v>21</v>
      </c>
      <c r="F4570" s="3" t="s">
        <v>3865</v>
      </c>
      <c r="G4570" s="3" t="s">
        <v>242</v>
      </c>
      <c r="H4570" s="5">
        <v>10476</v>
      </c>
      <c r="I4570" s="2">
        <v>6</v>
      </c>
      <c r="J4570" s="2">
        <v>8</v>
      </c>
      <c r="K4570" s="2">
        <v>-17.285399999999999</v>
      </c>
      <c r="L4570" s="18" t="str">
        <f>VLOOKUP(F4570,'BD customers'!$1:$1048576,2,FALSE)</f>
        <v>Duane Benoit</v>
      </c>
      <c r="M4570" s="2">
        <f>MATCH(orders[[#This Row],[Product ID]],'BD product'!A:A,0)</f>
        <v>46</v>
      </c>
      <c r="N4570" s="2" t="str" cm="1">
        <f t="array" ref="N4570">INDEX('BD product'!A:D,M4570,2)</f>
        <v>Office Supplies</v>
      </c>
    </row>
    <row r="4571" spans="1:14" x14ac:dyDescent="0.3">
      <c r="A4571" s="3" t="s">
        <v>6362</v>
      </c>
      <c r="B4571" s="4">
        <v>41748</v>
      </c>
      <c r="C4571" s="12" t="str">
        <f t="shared" si="71"/>
        <v>2014/04</v>
      </c>
      <c r="D4571" s="4">
        <v>41750</v>
      </c>
      <c r="E4571" s="3" t="s">
        <v>11</v>
      </c>
      <c r="F4571" s="3" t="s">
        <v>678</v>
      </c>
      <c r="G4571" s="3" t="s">
        <v>975</v>
      </c>
      <c r="H4571" s="5">
        <v>7614</v>
      </c>
      <c r="I4571" s="2">
        <v>3</v>
      </c>
      <c r="J4571" s="2">
        <v>0</v>
      </c>
      <c r="K4571" s="2">
        <v>2.6648999999999998</v>
      </c>
      <c r="L4571" s="18" t="str">
        <f>VLOOKUP(F4571,'BD customers'!$1:$1048576,2,FALSE)</f>
        <v>Nicole Fjeld</v>
      </c>
      <c r="M4571" s="2">
        <f>MATCH(orders[[#This Row],[Product ID]],'BD product'!A:A,0)</f>
        <v>218</v>
      </c>
      <c r="N4571" s="2" t="str" cm="1">
        <f t="array" ref="N4571">INDEX('BD product'!A:D,M4571,2)</f>
        <v>Furniture</v>
      </c>
    </row>
    <row r="4572" spans="1:14" x14ac:dyDescent="0.3">
      <c r="A4572" s="3" t="s">
        <v>6363</v>
      </c>
      <c r="B4572" s="4">
        <v>42149</v>
      </c>
      <c r="C4572" s="12" t="str">
        <f t="shared" si="71"/>
        <v>2015/05</v>
      </c>
      <c r="D4572" s="4">
        <v>42151</v>
      </c>
      <c r="E4572" s="3" t="s">
        <v>11</v>
      </c>
      <c r="F4572" s="3" t="s">
        <v>223</v>
      </c>
      <c r="G4572" s="3" t="s">
        <v>6240</v>
      </c>
      <c r="H4572" s="5">
        <v>2124</v>
      </c>
      <c r="I4572" s="2">
        <v>3</v>
      </c>
      <c r="J4572" s="2">
        <v>0</v>
      </c>
      <c r="K4572" s="2">
        <v>8.0711999999999993</v>
      </c>
      <c r="L4572" s="18" t="str">
        <f>VLOOKUP(F4572,'BD customers'!$1:$1048576,2,FALSE)</f>
        <v>Nathan Mautz</v>
      </c>
      <c r="M4572" s="2">
        <f>MATCH(orders[[#This Row],[Product ID]],'BD product'!A:A,0)</f>
        <v>1660</v>
      </c>
      <c r="N4572" s="2" t="str" cm="1">
        <f t="array" ref="N4572">INDEX('BD product'!A:D,M4572,2)</f>
        <v>Office Supplies</v>
      </c>
    </row>
    <row r="4573" spans="1:14" x14ac:dyDescent="0.3">
      <c r="A4573" s="3" t="s">
        <v>6363</v>
      </c>
      <c r="B4573" s="4">
        <v>42149</v>
      </c>
      <c r="C4573" s="12" t="str">
        <f t="shared" si="71"/>
        <v>2015/05</v>
      </c>
      <c r="D4573" s="4">
        <v>42151</v>
      </c>
      <c r="E4573" s="3" t="s">
        <v>11</v>
      </c>
      <c r="F4573" s="3" t="s">
        <v>223</v>
      </c>
      <c r="G4573" s="3" t="s">
        <v>4082</v>
      </c>
      <c r="H4573" s="5">
        <v>12796</v>
      </c>
      <c r="I4573" s="2">
        <v>2</v>
      </c>
      <c r="J4573" s="2">
        <v>0</v>
      </c>
      <c r="K4573" s="2">
        <v>60.141199999999998</v>
      </c>
      <c r="L4573" s="18" t="str">
        <f>VLOOKUP(F4573,'BD customers'!$1:$1048576,2,FALSE)</f>
        <v>Nathan Mautz</v>
      </c>
      <c r="M4573" s="2">
        <f>MATCH(orders[[#This Row],[Product ID]],'BD product'!A:A,0)</f>
        <v>1244</v>
      </c>
      <c r="N4573" s="2" t="str" cm="1">
        <f t="array" ref="N4573">INDEX('BD product'!A:D,M4573,2)</f>
        <v>Office Supplies</v>
      </c>
    </row>
    <row r="4574" spans="1:14" x14ac:dyDescent="0.3">
      <c r="A4574" s="3" t="s">
        <v>6364</v>
      </c>
      <c r="B4574" s="4">
        <v>42933</v>
      </c>
      <c r="C4574" s="12" t="str">
        <f t="shared" si="71"/>
        <v>2017/07</v>
      </c>
      <c r="D4574" s="4">
        <v>42937</v>
      </c>
      <c r="E4574" s="3" t="s">
        <v>21</v>
      </c>
      <c r="F4574" s="3" t="s">
        <v>1831</v>
      </c>
      <c r="G4574" s="3" t="s">
        <v>3003</v>
      </c>
      <c r="H4574" s="5">
        <v>479984</v>
      </c>
      <c r="I4574" s="2">
        <v>2</v>
      </c>
      <c r="J4574" s="2">
        <v>2</v>
      </c>
      <c r="K4574" s="2">
        <v>8.9997000000000007</v>
      </c>
      <c r="L4574" s="18" t="str">
        <f>VLOOKUP(F4574,'BD customers'!$1:$1048576,2,FALSE)</f>
        <v>Alejandro Ballentine</v>
      </c>
      <c r="M4574" s="2">
        <f>MATCH(orders[[#This Row],[Product ID]],'BD product'!A:A,0)</f>
        <v>853</v>
      </c>
      <c r="N4574" s="2" t="str" cm="1">
        <f t="array" ref="N4574">INDEX('BD product'!A:D,M4574,2)</f>
        <v>Technology</v>
      </c>
    </row>
    <row r="4575" spans="1:14" x14ac:dyDescent="0.3">
      <c r="A4575" s="3" t="s">
        <v>6365</v>
      </c>
      <c r="B4575" s="4">
        <v>42716</v>
      </c>
      <c r="C4575" s="12" t="str">
        <f t="shared" si="71"/>
        <v>2016/12</v>
      </c>
      <c r="D4575" s="4">
        <v>42722</v>
      </c>
      <c r="E4575" s="3" t="s">
        <v>21</v>
      </c>
      <c r="F4575" s="3" t="s">
        <v>2876</v>
      </c>
      <c r="G4575" s="3" t="s">
        <v>2102</v>
      </c>
      <c r="H4575" s="5">
        <v>65793</v>
      </c>
      <c r="I4575" s="2">
        <v>7</v>
      </c>
      <c r="J4575" s="2">
        <v>0</v>
      </c>
      <c r="K4575" s="2">
        <v>184.22040000000001</v>
      </c>
      <c r="L4575" s="18" t="str">
        <f>VLOOKUP(F4575,'BD customers'!$1:$1048576,2,FALSE)</f>
        <v>Matthew Grinstein</v>
      </c>
      <c r="M4575" s="2">
        <f>MATCH(orders[[#This Row],[Product ID]],'BD product'!A:A,0)</f>
        <v>541</v>
      </c>
      <c r="N4575" s="2" t="str" cm="1">
        <f t="array" ref="N4575">INDEX('BD product'!A:D,M4575,2)</f>
        <v>Technology</v>
      </c>
    </row>
    <row r="4576" spans="1:14" x14ac:dyDescent="0.3">
      <c r="A4576" s="3" t="s">
        <v>6365</v>
      </c>
      <c r="B4576" s="4">
        <v>42716</v>
      </c>
      <c r="C4576" s="12" t="str">
        <f t="shared" si="71"/>
        <v>2016/12</v>
      </c>
      <c r="D4576" s="4">
        <v>42722</v>
      </c>
      <c r="E4576" s="3" t="s">
        <v>21</v>
      </c>
      <c r="F4576" s="3" t="s">
        <v>2876</v>
      </c>
      <c r="G4576" s="3" t="s">
        <v>3134</v>
      </c>
      <c r="H4576" s="5">
        <v>3348</v>
      </c>
      <c r="I4576" s="2">
        <v>4</v>
      </c>
      <c r="J4576" s="2">
        <v>0</v>
      </c>
      <c r="K4576" s="2">
        <v>8.7048000000000005</v>
      </c>
      <c r="L4576" s="18" t="str">
        <f>VLOOKUP(F4576,'BD customers'!$1:$1048576,2,FALSE)</f>
        <v>Matthew Grinstein</v>
      </c>
      <c r="M4576" s="2">
        <f>MATCH(orders[[#This Row],[Product ID]],'BD product'!A:A,0)</f>
        <v>906</v>
      </c>
      <c r="N4576" s="2" t="str" cm="1">
        <f t="array" ref="N4576">INDEX('BD product'!A:D,M4576,2)</f>
        <v>Furniture</v>
      </c>
    </row>
    <row r="4577" spans="1:14" x14ac:dyDescent="0.3">
      <c r="A4577" s="3" t="s">
        <v>6365</v>
      </c>
      <c r="B4577" s="4">
        <v>42716</v>
      </c>
      <c r="C4577" s="12" t="str">
        <f t="shared" si="71"/>
        <v>2016/12</v>
      </c>
      <c r="D4577" s="4">
        <v>42722</v>
      </c>
      <c r="E4577" s="3" t="s">
        <v>21</v>
      </c>
      <c r="F4577" s="3" t="s">
        <v>2876</v>
      </c>
      <c r="G4577" s="3" t="s">
        <v>1379</v>
      </c>
      <c r="H4577" s="5">
        <v>139</v>
      </c>
      <c r="I4577" s="2">
        <v>5</v>
      </c>
      <c r="J4577" s="2">
        <v>0</v>
      </c>
      <c r="K4577" s="2">
        <v>0.3614</v>
      </c>
      <c r="L4577" s="18" t="str">
        <f>VLOOKUP(F4577,'BD customers'!$1:$1048576,2,FALSE)</f>
        <v>Matthew Grinstein</v>
      </c>
      <c r="M4577" s="2">
        <f>MATCH(orders[[#This Row],[Product ID]],'BD product'!A:A,0)</f>
        <v>326</v>
      </c>
      <c r="N4577" s="2" t="str" cm="1">
        <f t="array" ref="N4577">INDEX('BD product'!A:D,M4577,2)</f>
        <v>Office Supplies</v>
      </c>
    </row>
    <row r="4578" spans="1:14" x14ac:dyDescent="0.3">
      <c r="A4578" s="3" t="s">
        <v>6365</v>
      </c>
      <c r="B4578" s="4">
        <v>42716</v>
      </c>
      <c r="C4578" s="12" t="str">
        <f t="shared" si="71"/>
        <v>2016/12</v>
      </c>
      <c r="D4578" s="4">
        <v>42722</v>
      </c>
      <c r="E4578" s="3" t="s">
        <v>21</v>
      </c>
      <c r="F4578" s="3" t="s">
        <v>2876</v>
      </c>
      <c r="G4578" s="3" t="s">
        <v>6366</v>
      </c>
      <c r="H4578" s="5">
        <v>2686</v>
      </c>
      <c r="I4578" s="2">
        <v>2</v>
      </c>
      <c r="J4578" s="2">
        <v>0</v>
      </c>
      <c r="K4578" s="2">
        <v>0.67149999999999999</v>
      </c>
      <c r="L4578" s="18" t="str">
        <f>VLOOKUP(F4578,'BD customers'!$1:$1048576,2,FALSE)</f>
        <v>Matthew Grinstein</v>
      </c>
      <c r="M4578" s="2">
        <f>MATCH(orders[[#This Row],[Product ID]],'BD product'!A:A,0)</f>
        <v>1680</v>
      </c>
      <c r="N4578" s="2" t="str" cm="1">
        <f t="array" ref="N4578">INDEX('BD product'!A:D,M4578,2)</f>
        <v>Office Supplies</v>
      </c>
    </row>
    <row r="4579" spans="1:14" x14ac:dyDescent="0.3">
      <c r="A4579" s="3" t="s">
        <v>6368</v>
      </c>
      <c r="B4579" s="4">
        <v>41740</v>
      </c>
      <c r="C4579" s="12" t="str">
        <f t="shared" si="71"/>
        <v>2014/04</v>
      </c>
      <c r="D4579" s="4">
        <v>41745</v>
      </c>
      <c r="E4579" s="3" t="s">
        <v>21</v>
      </c>
      <c r="F4579" s="3" t="s">
        <v>2653</v>
      </c>
      <c r="G4579" s="3" t="s">
        <v>4017</v>
      </c>
      <c r="H4579" s="5">
        <v>9584</v>
      </c>
      <c r="I4579" s="2">
        <v>1</v>
      </c>
      <c r="J4579" s="2">
        <v>2</v>
      </c>
      <c r="K4579" s="2">
        <v>3.3544</v>
      </c>
      <c r="L4579" s="18" t="str">
        <f>VLOOKUP(F4579,'BD customers'!$1:$1048576,2,FALSE)</f>
        <v>Sanjit Engle</v>
      </c>
      <c r="M4579" s="2">
        <f>MATCH(orders[[#This Row],[Product ID]],'BD product'!A:A,0)</f>
        <v>1226</v>
      </c>
      <c r="N4579" s="2" t="str" cm="1">
        <f t="array" ref="N4579">INDEX('BD product'!A:D,M4579,2)</f>
        <v>Office Supplies</v>
      </c>
    </row>
    <row r="4580" spans="1:14" x14ac:dyDescent="0.3">
      <c r="A4580" s="3" t="s">
        <v>6369</v>
      </c>
      <c r="B4580" s="4">
        <v>42164</v>
      </c>
      <c r="C4580" s="12" t="str">
        <f t="shared" si="71"/>
        <v>2015/06</v>
      </c>
      <c r="D4580" s="4">
        <v>42170</v>
      </c>
      <c r="E4580" s="3" t="s">
        <v>21</v>
      </c>
      <c r="F4580" s="3" t="s">
        <v>2577</v>
      </c>
      <c r="G4580" s="3" t="s">
        <v>1789</v>
      </c>
      <c r="H4580" s="5">
        <v>1131</v>
      </c>
      <c r="I4580" s="2">
        <v>3</v>
      </c>
      <c r="J4580" s="2">
        <v>0</v>
      </c>
      <c r="K4580" s="2">
        <v>0.5655</v>
      </c>
      <c r="L4580" s="18" t="str">
        <f>VLOOKUP(F4580,'BD customers'!$1:$1048576,2,FALSE)</f>
        <v>Anthony Garverick</v>
      </c>
      <c r="M4580" s="2">
        <f>MATCH(orders[[#This Row],[Product ID]],'BD product'!A:A,0)</f>
        <v>445</v>
      </c>
      <c r="N4580" s="2" t="str" cm="1">
        <f t="array" ref="N4580">INDEX('BD product'!A:D,M4580,2)</f>
        <v>Office Supplies</v>
      </c>
    </row>
    <row r="4581" spans="1:14" x14ac:dyDescent="0.3">
      <c r="A4581" s="3" t="s">
        <v>6370</v>
      </c>
      <c r="B4581" s="4">
        <v>41847</v>
      </c>
      <c r="C4581" s="12" t="str">
        <f t="shared" si="71"/>
        <v>2014/07</v>
      </c>
      <c r="D4581" s="4">
        <v>41853</v>
      </c>
      <c r="E4581" s="3" t="s">
        <v>21</v>
      </c>
      <c r="F4581" s="3" t="s">
        <v>157</v>
      </c>
      <c r="G4581" s="3" t="s">
        <v>6371</v>
      </c>
      <c r="H4581" s="5">
        <v>6578</v>
      </c>
      <c r="I4581" s="2">
        <v>11</v>
      </c>
      <c r="J4581" s="2">
        <v>0</v>
      </c>
      <c r="K4581" s="2">
        <v>32.232199999999999</v>
      </c>
      <c r="L4581" s="18" t="str">
        <f>VLOOKUP(F4581,'BD customers'!$1:$1048576,2,FALSE)</f>
        <v>Aaron Smayling</v>
      </c>
      <c r="M4581" s="2">
        <f>MATCH(orders[[#This Row],[Product ID]],'BD product'!A:A,0)</f>
        <v>1681</v>
      </c>
      <c r="N4581" s="2" t="str" cm="1">
        <f t="array" ref="N4581">INDEX('BD product'!A:D,M4581,2)</f>
        <v>Office Supplies</v>
      </c>
    </row>
    <row r="4582" spans="1:14" x14ac:dyDescent="0.3">
      <c r="A4582" s="3" t="s">
        <v>6373</v>
      </c>
      <c r="B4582" s="4">
        <v>42216</v>
      </c>
      <c r="C4582" s="12" t="str">
        <f t="shared" si="71"/>
        <v>2015/07</v>
      </c>
      <c r="D4582" s="4">
        <v>42222</v>
      </c>
      <c r="E4582" s="3" t="s">
        <v>21</v>
      </c>
      <c r="F4582" s="3" t="s">
        <v>326</v>
      </c>
      <c r="G4582" s="3" t="s">
        <v>1063</v>
      </c>
      <c r="H4582" s="5">
        <v>2397</v>
      </c>
      <c r="I4582" s="2">
        <v>6</v>
      </c>
      <c r="J4582" s="2">
        <v>0</v>
      </c>
      <c r="K4582" s="2">
        <v>10.546799999999999</v>
      </c>
      <c r="L4582" s="18" t="str">
        <f>VLOOKUP(F4582,'BD customers'!$1:$1048576,2,FALSE)</f>
        <v>Allen Rosenblatt</v>
      </c>
      <c r="M4582" s="2">
        <f>MATCH(orders[[#This Row],[Product ID]],'BD product'!A:A,0)</f>
        <v>242</v>
      </c>
      <c r="N4582" s="2" t="str" cm="1">
        <f t="array" ref="N4582">INDEX('BD product'!A:D,M4582,2)</f>
        <v>Technology</v>
      </c>
    </row>
    <row r="4583" spans="1:14" x14ac:dyDescent="0.3">
      <c r="A4583" s="3" t="s">
        <v>6374</v>
      </c>
      <c r="B4583" s="4">
        <v>42632</v>
      </c>
      <c r="C4583" s="12" t="str">
        <f t="shared" si="71"/>
        <v>2016/09</v>
      </c>
      <c r="D4583" s="4">
        <v>42635</v>
      </c>
      <c r="E4583" s="3" t="s">
        <v>64</v>
      </c>
      <c r="F4583" s="3" t="s">
        <v>1178</v>
      </c>
      <c r="G4583" s="3" t="s">
        <v>6375</v>
      </c>
      <c r="H4583" s="5">
        <v>25632</v>
      </c>
      <c r="I4583" s="2">
        <v>3</v>
      </c>
      <c r="J4583" s="2">
        <v>2</v>
      </c>
      <c r="K4583" s="2">
        <v>3.8448000000000002</v>
      </c>
      <c r="L4583" s="18" t="str">
        <f>VLOOKUP(F4583,'BD customers'!$1:$1048576,2,FALSE)</f>
        <v>Anne Pryor</v>
      </c>
      <c r="M4583" s="2">
        <f>MATCH(orders[[#This Row],[Product ID]],'BD product'!A:A,0)</f>
        <v>1682</v>
      </c>
      <c r="N4583" s="2" t="str" cm="1">
        <f t="array" ref="N4583">INDEX('BD product'!A:D,M4583,2)</f>
        <v>Furniture</v>
      </c>
    </row>
    <row r="4584" spans="1:14" x14ac:dyDescent="0.3">
      <c r="A4584" s="3" t="s">
        <v>6377</v>
      </c>
      <c r="B4584" s="4">
        <v>42531</v>
      </c>
      <c r="C4584" s="12" t="str">
        <f t="shared" si="71"/>
        <v>2016/06</v>
      </c>
      <c r="D4584" s="4">
        <v>42533</v>
      </c>
      <c r="E4584" s="3" t="s">
        <v>64</v>
      </c>
      <c r="F4584" s="3" t="s">
        <v>5124</v>
      </c>
      <c r="G4584" s="3" t="s">
        <v>6160</v>
      </c>
      <c r="H4584" s="5">
        <v>23616</v>
      </c>
      <c r="I4584" s="2">
        <v>8</v>
      </c>
      <c r="J4584" s="2">
        <v>2</v>
      </c>
      <c r="K4584" s="2">
        <v>7.9703999999999997</v>
      </c>
      <c r="L4584" s="18" t="str">
        <f>VLOOKUP(F4584,'BD customers'!$1:$1048576,2,FALSE)</f>
        <v>Joy Bell-</v>
      </c>
      <c r="M4584" s="2">
        <f>MATCH(orders[[#This Row],[Product ID]],'BD product'!A:A,0)</f>
        <v>1649</v>
      </c>
      <c r="N4584" s="2" t="str" cm="1">
        <f t="array" ref="N4584">INDEX('BD product'!A:D,M4584,2)</f>
        <v>Office Supplies</v>
      </c>
    </row>
    <row r="4585" spans="1:14" x14ac:dyDescent="0.3">
      <c r="A4585" s="3" t="s">
        <v>6378</v>
      </c>
      <c r="B4585" s="4">
        <v>42608</v>
      </c>
      <c r="C4585" s="12" t="str">
        <f t="shared" si="71"/>
        <v>2016/08</v>
      </c>
      <c r="D4585" s="4">
        <v>42610</v>
      </c>
      <c r="E4585" s="3" t="s">
        <v>11</v>
      </c>
      <c r="F4585" s="3" t="s">
        <v>6379</v>
      </c>
      <c r="G4585" s="3" t="s">
        <v>525</v>
      </c>
      <c r="H4585" s="5">
        <v>826</v>
      </c>
      <c r="I4585" s="2">
        <v>2</v>
      </c>
      <c r="J4585" s="2">
        <v>0</v>
      </c>
      <c r="K4585" s="2">
        <v>3.7995999999999999</v>
      </c>
      <c r="L4585" s="18" t="str">
        <f>VLOOKUP(F4585,'BD customers'!$1:$1048576,2,FALSE)</f>
        <v>Tom Stivers</v>
      </c>
      <c r="M4585" s="2">
        <f>MATCH(orders[[#This Row],[Product ID]],'BD product'!A:A,0)</f>
        <v>107</v>
      </c>
      <c r="N4585" s="2" t="str" cm="1">
        <f t="array" ref="N4585">INDEX('BD product'!A:D,M4585,2)</f>
        <v>Office Supplies</v>
      </c>
    </row>
    <row r="4586" spans="1:14" x14ac:dyDescent="0.3">
      <c r="A4586" s="3" t="s">
        <v>6380</v>
      </c>
      <c r="B4586" s="4">
        <v>43041</v>
      </c>
      <c r="C4586" s="12" t="str">
        <f t="shared" si="71"/>
        <v>2017/11</v>
      </c>
      <c r="D4586" s="4">
        <v>43043</v>
      </c>
      <c r="E4586" s="3" t="s">
        <v>11</v>
      </c>
      <c r="F4586" s="3" t="s">
        <v>4755</v>
      </c>
      <c r="G4586" s="3" t="s">
        <v>1856</v>
      </c>
      <c r="H4586" s="5">
        <v>7658</v>
      </c>
      <c r="I4586" s="2">
        <v>7</v>
      </c>
      <c r="J4586" s="2">
        <v>0</v>
      </c>
      <c r="K4586" s="2">
        <v>0.38290000000000002</v>
      </c>
      <c r="L4586" s="18" t="str">
        <f>VLOOKUP(F4586,'BD customers'!$1:$1048576,2,FALSE)</f>
        <v>Nancy Lomonaco</v>
      </c>
      <c r="M4586" s="2">
        <f>MATCH(orders[[#This Row],[Product ID]],'BD product'!A:A,0)</f>
        <v>468</v>
      </c>
      <c r="N4586" s="2" t="str" cm="1">
        <f t="array" ref="N4586">INDEX('BD product'!A:D,M4586,2)</f>
        <v>Office Supplies</v>
      </c>
    </row>
    <row r="4587" spans="1:14" x14ac:dyDescent="0.3">
      <c r="A4587" s="3" t="s">
        <v>6380</v>
      </c>
      <c r="B4587" s="4">
        <v>43041</v>
      </c>
      <c r="C4587" s="12" t="str">
        <f t="shared" si="71"/>
        <v>2017/11</v>
      </c>
      <c r="D4587" s="4">
        <v>43043</v>
      </c>
      <c r="E4587" s="3" t="s">
        <v>11</v>
      </c>
      <c r="F4587" s="3" t="s">
        <v>4755</v>
      </c>
      <c r="G4587" s="3" t="s">
        <v>4226</v>
      </c>
      <c r="H4587" s="5">
        <v>88</v>
      </c>
      <c r="I4587" s="2">
        <v>5</v>
      </c>
      <c r="J4587" s="2">
        <v>0</v>
      </c>
      <c r="K4587" s="2">
        <v>0.4224</v>
      </c>
      <c r="L4587" s="18" t="str">
        <f>VLOOKUP(F4587,'BD customers'!$1:$1048576,2,FALSE)</f>
        <v>Nancy Lomonaco</v>
      </c>
      <c r="M4587" s="2">
        <f>MATCH(orders[[#This Row],[Product ID]],'BD product'!A:A,0)</f>
        <v>1275</v>
      </c>
      <c r="N4587" s="2" t="str" cm="1">
        <f t="array" ref="N4587">INDEX('BD product'!A:D,M4587,2)</f>
        <v>Office Supplies</v>
      </c>
    </row>
    <row r="4588" spans="1:14" x14ac:dyDescent="0.3">
      <c r="A4588" s="3" t="s">
        <v>6380</v>
      </c>
      <c r="B4588" s="4">
        <v>43041</v>
      </c>
      <c r="C4588" s="12" t="str">
        <f t="shared" si="71"/>
        <v>2017/11</v>
      </c>
      <c r="D4588" s="4">
        <v>43043</v>
      </c>
      <c r="E4588" s="3" t="s">
        <v>11</v>
      </c>
      <c r="F4588" s="3" t="s">
        <v>4755</v>
      </c>
      <c r="G4588" s="3" t="s">
        <v>6381</v>
      </c>
      <c r="H4588" s="5">
        <v>590352</v>
      </c>
      <c r="I4588" s="2">
        <v>6</v>
      </c>
      <c r="J4588" s="2">
        <v>2</v>
      </c>
      <c r="K4588" s="2">
        <v>206.6232</v>
      </c>
      <c r="L4588" s="18" t="str">
        <f>VLOOKUP(F4588,'BD customers'!$1:$1048576,2,FALSE)</f>
        <v>Nancy Lomonaco</v>
      </c>
      <c r="M4588" s="2">
        <f>MATCH(orders[[#This Row],[Product ID]],'BD product'!A:A,0)</f>
        <v>1683</v>
      </c>
      <c r="N4588" s="2" t="str" cm="1">
        <f t="array" ref="N4588">INDEX('BD product'!A:D,M4588,2)</f>
        <v>Office Supplies</v>
      </c>
    </row>
    <row r="4589" spans="1:14" x14ac:dyDescent="0.3">
      <c r="A4589" s="3" t="s">
        <v>6380</v>
      </c>
      <c r="B4589" s="4">
        <v>43041</v>
      </c>
      <c r="C4589" s="12" t="str">
        <f t="shared" si="71"/>
        <v>2017/11</v>
      </c>
      <c r="D4589" s="4">
        <v>43043</v>
      </c>
      <c r="E4589" s="3" t="s">
        <v>11</v>
      </c>
      <c r="F4589" s="3" t="s">
        <v>4755</v>
      </c>
      <c r="G4589" s="3" t="s">
        <v>2880</v>
      </c>
      <c r="H4589" s="5">
        <v>558</v>
      </c>
      <c r="I4589" s="2">
        <v>3</v>
      </c>
      <c r="J4589" s="2">
        <v>0</v>
      </c>
      <c r="K4589" s="2">
        <v>0.16739999999999999</v>
      </c>
      <c r="L4589" s="18" t="str">
        <f>VLOOKUP(F4589,'BD customers'!$1:$1048576,2,FALSE)</f>
        <v>Nancy Lomonaco</v>
      </c>
      <c r="M4589" s="2">
        <f>MATCH(orders[[#This Row],[Product ID]],'BD product'!A:A,0)</f>
        <v>804</v>
      </c>
      <c r="N4589" s="2" t="str" cm="1">
        <f t="array" ref="N4589">INDEX('BD product'!A:D,M4589,2)</f>
        <v>Office Supplies</v>
      </c>
    </row>
    <row r="4590" spans="1:14" x14ac:dyDescent="0.3">
      <c r="A4590" s="3" t="s">
        <v>6380</v>
      </c>
      <c r="B4590" s="4">
        <v>43041</v>
      </c>
      <c r="C4590" s="12" t="str">
        <f t="shared" si="71"/>
        <v>2017/11</v>
      </c>
      <c r="D4590" s="4">
        <v>43043</v>
      </c>
      <c r="E4590" s="3" t="s">
        <v>11</v>
      </c>
      <c r="F4590" s="3" t="s">
        <v>4755</v>
      </c>
      <c r="G4590" s="3" t="s">
        <v>6383</v>
      </c>
      <c r="H4590" s="5">
        <v>2502</v>
      </c>
      <c r="I4590" s="2">
        <v>3</v>
      </c>
      <c r="J4590" s="2">
        <v>0</v>
      </c>
      <c r="K4590" s="2">
        <v>10.5084</v>
      </c>
      <c r="L4590" s="18" t="str">
        <f>VLOOKUP(F4590,'BD customers'!$1:$1048576,2,FALSE)</f>
        <v>Nancy Lomonaco</v>
      </c>
      <c r="M4590" s="2">
        <f>MATCH(orders[[#This Row],[Product ID]],'BD product'!A:A,0)</f>
        <v>1684</v>
      </c>
      <c r="N4590" s="2" t="str" cm="1">
        <f t="array" ref="N4590">INDEX('BD product'!A:D,M4590,2)</f>
        <v>Furniture</v>
      </c>
    </row>
    <row r="4591" spans="1:14" x14ac:dyDescent="0.3">
      <c r="A4591" s="3" t="s">
        <v>6380</v>
      </c>
      <c r="B4591" s="4">
        <v>43041</v>
      </c>
      <c r="C4591" s="12" t="str">
        <f t="shared" si="71"/>
        <v>2017/11</v>
      </c>
      <c r="D4591" s="4">
        <v>43043</v>
      </c>
      <c r="E4591" s="3" t="s">
        <v>11</v>
      </c>
      <c r="F4591" s="3" t="s">
        <v>4755</v>
      </c>
      <c r="G4591" s="3" t="s">
        <v>2158</v>
      </c>
      <c r="H4591" s="5">
        <v>45255</v>
      </c>
      <c r="I4591" s="2">
        <v>7</v>
      </c>
      <c r="J4591" s="2">
        <v>0</v>
      </c>
      <c r="K4591" s="2">
        <v>22.627500000000001</v>
      </c>
      <c r="L4591" s="18" t="str">
        <f>VLOOKUP(F4591,'BD customers'!$1:$1048576,2,FALSE)</f>
        <v>Nancy Lomonaco</v>
      </c>
      <c r="M4591" s="2">
        <f>MATCH(orders[[#This Row],[Product ID]],'BD product'!A:A,0)</f>
        <v>559</v>
      </c>
      <c r="N4591" s="2" t="str" cm="1">
        <f t="array" ref="N4591">INDEX('BD product'!A:D,M4591,2)</f>
        <v>Office Supplies</v>
      </c>
    </row>
    <row r="4592" spans="1:14" x14ac:dyDescent="0.3">
      <c r="A4592" s="3" t="s">
        <v>6385</v>
      </c>
      <c r="B4592" s="4">
        <v>42730</v>
      </c>
      <c r="C4592" s="12" t="str">
        <f t="shared" si="71"/>
        <v>2016/12</v>
      </c>
      <c r="D4592" s="4">
        <v>42735</v>
      </c>
      <c r="E4592" s="3" t="s">
        <v>21</v>
      </c>
      <c r="F4592" s="3" t="s">
        <v>2417</v>
      </c>
      <c r="G4592" s="3" t="s">
        <v>4257</v>
      </c>
      <c r="H4592" s="5">
        <v>1776</v>
      </c>
      <c r="I4592" s="2">
        <v>2</v>
      </c>
      <c r="J4592" s="2">
        <v>0</v>
      </c>
      <c r="K4592" s="2">
        <v>4.9728000000000003</v>
      </c>
      <c r="L4592" s="18" t="str">
        <f>VLOOKUP(F4592,'BD customers'!$1:$1048576,2,FALSE)</f>
        <v>Mike Caudle</v>
      </c>
      <c r="M4592" s="2">
        <f>MATCH(orders[[#This Row],[Product ID]],'BD product'!A:A,0)</f>
        <v>1282</v>
      </c>
      <c r="N4592" s="2" t="str" cm="1">
        <f t="array" ref="N4592">INDEX('BD product'!A:D,M4592,2)</f>
        <v>Office Supplies</v>
      </c>
    </row>
    <row r="4593" spans="1:14" x14ac:dyDescent="0.3">
      <c r="A4593" s="3" t="s">
        <v>6385</v>
      </c>
      <c r="B4593" s="4">
        <v>42730</v>
      </c>
      <c r="C4593" s="12" t="str">
        <f t="shared" si="71"/>
        <v>2016/12</v>
      </c>
      <c r="D4593" s="4">
        <v>42735</v>
      </c>
      <c r="E4593" s="3" t="s">
        <v>21</v>
      </c>
      <c r="F4593" s="3" t="s">
        <v>2417</v>
      </c>
      <c r="G4593" s="3" t="s">
        <v>56</v>
      </c>
      <c r="H4593" s="5">
        <v>302384</v>
      </c>
      <c r="I4593" s="2">
        <v>2</v>
      </c>
      <c r="J4593" s="2">
        <v>2</v>
      </c>
      <c r="K4593" s="2">
        <v>30.238399999999999</v>
      </c>
      <c r="L4593" s="18" t="str">
        <f>VLOOKUP(F4593,'BD customers'!$1:$1048576,2,FALSE)</f>
        <v>Mike Caudle</v>
      </c>
      <c r="M4593" s="2">
        <f>MATCH(orders[[#This Row],[Product ID]],'BD product'!A:A,0)</f>
        <v>9</v>
      </c>
      <c r="N4593" s="2" t="str" cm="1">
        <f t="array" ref="N4593">INDEX('BD product'!A:D,M4593,2)</f>
        <v>Technology</v>
      </c>
    </row>
    <row r="4594" spans="1:14" x14ac:dyDescent="0.3">
      <c r="A4594" s="3" t="s">
        <v>6385</v>
      </c>
      <c r="B4594" s="4">
        <v>42730</v>
      </c>
      <c r="C4594" s="12" t="str">
        <f t="shared" si="71"/>
        <v>2016/12</v>
      </c>
      <c r="D4594" s="4">
        <v>42735</v>
      </c>
      <c r="E4594" s="3" t="s">
        <v>21</v>
      </c>
      <c r="F4594" s="3" t="s">
        <v>2417</v>
      </c>
      <c r="G4594" s="3" t="s">
        <v>5451</v>
      </c>
      <c r="H4594" s="5">
        <v>146352</v>
      </c>
      <c r="I4594" s="2">
        <v>3</v>
      </c>
      <c r="J4594" s="2">
        <v>2</v>
      </c>
      <c r="K4594" s="2">
        <v>-5.4882</v>
      </c>
      <c r="L4594" s="18" t="str">
        <f>VLOOKUP(F4594,'BD customers'!$1:$1048576,2,FALSE)</f>
        <v>Mike Caudle</v>
      </c>
      <c r="M4594" s="2">
        <f>MATCH(orders[[#This Row],[Product ID]],'BD product'!A:A,0)</f>
        <v>1536</v>
      </c>
      <c r="N4594" s="2" t="str" cm="1">
        <f t="array" ref="N4594">INDEX('BD product'!A:D,M4594,2)</f>
        <v>Furniture</v>
      </c>
    </row>
    <row r="4595" spans="1:14" x14ac:dyDescent="0.3">
      <c r="A4595" s="3" t="s">
        <v>6385</v>
      </c>
      <c r="B4595" s="4">
        <v>42730</v>
      </c>
      <c r="C4595" s="12" t="str">
        <f t="shared" si="71"/>
        <v>2016/12</v>
      </c>
      <c r="D4595" s="4">
        <v>42735</v>
      </c>
      <c r="E4595" s="3" t="s">
        <v>21</v>
      </c>
      <c r="F4595" s="3" t="s">
        <v>2417</v>
      </c>
      <c r="G4595" s="3" t="s">
        <v>6386</v>
      </c>
      <c r="H4595" s="5">
        <v>79</v>
      </c>
      <c r="I4595" s="2">
        <v>2</v>
      </c>
      <c r="J4595" s="2">
        <v>0</v>
      </c>
      <c r="K4595" s="2">
        <v>0.2054</v>
      </c>
      <c r="L4595" s="18" t="str">
        <f>VLOOKUP(F4595,'BD customers'!$1:$1048576,2,FALSE)</f>
        <v>Mike Caudle</v>
      </c>
      <c r="M4595" s="2">
        <f>MATCH(orders[[#This Row],[Product ID]],'BD product'!A:A,0)</f>
        <v>1685</v>
      </c>
      <c r="N4595" s="2" t="str" cm="1">
        <f t="array" ref="N4595">INDEX('BD product'!A:D,M4595,2)</f>
        <v>Office Supplies</v>
      </c>
    </row>
    <row r="4596" spans="1:14" x14ac:dyDescent="0.3">
      <c r="A4596" s="3" t="s">
        <v>6385</v>
      </c>
      <c r="B4596" s="4">
        <v>42730</v>
      </c>
      <c r="C4596" s="12" t="str">
        <f t="shared" si="71"/>
        <v>2016/12</v>
      </c>
      <c r="D4596" s="4">
        <v>42735</v>
      </c>
      <c r="E4596" s="3" t="s">
        <v>21</v>
      </c>
      <c r="F4596" s="3" t="s">
        <v>2417</v>
      </c>
      <c r="G4596" s="3" t="s">
        <v>969</v>
      </c>
      <c r="H4596" s="5">
        <v>902712</v>
      </c>
      <c r="I4596" s="2">
        <v>3</v>
      </c>
      <c r="J4596" s="2">
        <v>2</v>
      </c>
      <c r="K4596" s="2">
        <v>33.851700000000001</v>
      </c>
      <c r="L4596" s="18" t="str">
        <f>VLOOKUP(F4596,'BD customers'!$1:$1048576,2,FALSE)</f>
        <v>Mike Caudle</v>
      </c>
      <c r="M4596" s="2">
        <f>MATCH(orders[[#This Row],[Product ID]],'BD product'!A:A,0)</f>
        <v>217</v>
      </c>
      <c r="N4596" s="2" t="str" cm="1">
        <f t="array" ref="N4596">INDEX('BD product'!A:D,M4596,2)</f>
        <v>Furniture</v>
      </c>
    </row>
    <row r="4597" spans="1:14" x14ac:dyDescent="0.3">
      <c r="A4597" s="3" t="s">
        <v>6385</v>
      </c>
      <c r="B4597" s="4">
        <v>42730</v>
      </c>
      <c r="C4597" s="12" t="str">
        <f t="shared" si="71"/>
        <v>2016/12</v>
      </c>
      <c r="D4597" s="4">
        <v>42735</v>
      </c>
      <c r="E4597" s="3" t="s">
        <v>21</v>
      </c>
      <c r="F4597" s="3" t="s">
        <v>2417</v>
      </c>
      <c r="G4597" s="3" t="s">
        <v>2426</v>
      </c>
      <c r="H4597" s="5">
        <v>5397</v>
      </c>
      <c r="I4597" s="2">
        <v>3</v>
      </c>
      <c r="J4597" s="2">
        <v>0</v>
      </c>
      <c r="K4597" s="2">
        <v>15.111599999999999</v>
      </c>
      <c r="L4597" s="18" t="str">
        <f>VLOOKUP(F4597,'BD customers'!$1:$1048576,2,FALSE)</f>
        <v>Mike Caudle</v>
      </c>
      <c r="M4597" s="2">
        <f>MATCH(orders[[#This Row],[Product ID]],'BD product'!A:A,0)</f>
        <v>648</v>
      </c>
      <c r="N4597" s="2" t="str" cm="1">
        <f t="array" ref="N4597">INDEX('BD product'!A:D,M4597,2)</f>
        <v>Office Supplies</v>
      </c>
    </row>
    <row r="4598" spans="1:14" x14ac:dyDescent="0.3">
      <c r="A4598" s="3" t="s">
        <v>6388</v>
      </c>
      <c r="B4598" s="4">
        <v>42709</v>
      </c>
      <c r="C4598" s="12" t="str">
        <f t="shared" si="71"/>
        <v>2016/12</v>
      </c>
      <c r="D4598" s="4">
        <v>42714</v>
      </c>
      <c r="E4598" s="3" t="s">
        <v>11</v>
      </c>
      <c r="F4598" s="3" t="s">
        <v>5154</v>
      </c>
      <c r="G4598" s="3" t="s">
        <v>2748</v>
      </c>
      <c r="H4598" s="5">
        <v>3392</v>
      </c>
      <c r="I4598" s="2">
        <v>8</v>
      </c>
      <c r="J4598" s="2">
        <v>0</v>
      </c>
      <c r="K4598" s="2">
        <v>13.2288</v>
      </c>
      <c r="L4598" s="18" t="str">
        <f>VLOOKUP(F4598,'BD customers'!$1:$1048576,2,FALSE)</f>
        <v>Tony Chapman</v>
      </c>
      <c r="M4598" s="2">
        <f>MATCH(orders[[#This Row],[Product ID]],'BD product'!A:A,0)</f>
        <v>755</v>
      </c>
      <c r="N4598" s="2" t="str" cm="1">
        <f t="array" ref="N4598">INDEX('BD product'!A:D,M4598,2)</f>
        <v>Office Supplies</v>
      </c>
    </row>
    <row r="4599" spans="1:14" x14ac:dyDescent="0.3">
      <c r="A4599" s="3" t="s">
        <v>6389</v>
      </c>
      <c r="B4599" s="4">
        <v>42975</v>
      </c>
      <c r="C4599" s="12" t="str">
        <f t="shared" si="71"/>
        <v>2017/08</v>
      </c>
      <c r="D4599" s="4">
        <v>42979</v>
      </c>
      <c r="E4599" s="3" t="s">
        <v>21</v>
      </c>
      <c r="F4599" s="3" t="s">
        <v>2876</v>
      </c>
      <c r="G4599" s="3" t="s">
        <v>2027</v>
      </c>
      <c r="H4599" s="5">
        <v>2181</v>
      </c>
      <c r="I4599" s="2">
        <v>3</v>
      </c>
      <c r="J4599" s="2">
        <v>0</v>
      </c>
      <c r="K4599" s="2">
        <v>5.8887</v>
      </c>
      <c r="L4599" s="18" t="str">
        <f>VLOOKUP(F4599,'BD customers'!$1:$1048576,2,FALSE)</f>
        <v>Matthew Grinstein</v>
      </c>
      <c r="M4599" s="2">
        <f>MATCH(orders[[#This Row],[Product ID]],'BD product'!A:A,0)</f>
        <v>517</v>
      </c>
      <c r="N4599" s="2" t="str" cm="1">
        <f t="array" ref="N4599">INDEX('BD product'!A:D,M4599,2)</f>
        <v>Office Supplies</v>
      </c>
    </row>
    <row r="4600" spans="1:14" x14ac:dyDescent="0.3">
      <c r="A4600" s="3" t="s">
        <v>6389</v>
      </c>
      <c r="B4600" s="4">
        <v>42975</v>
      </c>
      <c r="C4600" s="12" t="str">
        <f t="shared" si="71"/>
        <v>2017/08</v>
      </c>
      <c r="D4600" s="4">
        <v>42979</v>
      </c>
      <c r="E4600" s="3" t="s">
        <v>21</v>
      </c>
      <c r="F4600" s="3" t="s">
        <v>2876</v>
      </c>
      <c r="G4600" s="3" t="s">
        <v>5569</v>
      </c>
      <c r="H4600" s="5">
        <v>916</v>
      </c>
      <c r="I4600" s="2">
        <v>5</v>
      </c>
      <c r="J4600" s="2">
        <v>0</v>
      </c>
      <c r="K4600" s="2">
        <v>2.6564000000000001</v>
      </c>
      <c r="L4600" s="18" t="str">
        <f>VLOOKUP(F4600,'BD customers'!$1:$1048576,2,FALSE)</f>
        <v>Matthew Grinstein</v>
      </c>
      <c r="M4600" s="2">
        <f>MATCH(orders[[#This Row],[Product ID]],'BD product'!A:A,0)</f>
        <v>1551</v>
      </c>
      <c r="N4600" s="2" t="str" cm="1">
        <f t="array" ref="N4600">INDEX('BD product'!A:D,M4600,2)</f>
        <v>Office Supplies</v>
      </c>
    </row>
    <row r="4601" spans="1:14" x14ac:dyDescent="0.3">
      <c r="A4601" s="3" t="s">
        <v>6390</v>
      </c>
      <c r="B4601" s="4">
        <v>42201</v>
      </c>
      <c r="C4601" s="12" t="str">
        <f t="shared" si="71"/>
        <v>2015/07</v>
      </c>
      <c r="D4601" s="4">
        <v>42205</v>
      </c>
      <c r="E4601" s="3" t="s">
        <v>21</v>
      </c>
      <c r="F4601" s="3" t="s">
        <v>3297</v>
      </c>
      <c r="G4601" s="3" t="s">
        <v>2080</v>
      </c>
      <c r="H4601" s="5">
        <v>15098</v>
      </c>
      <c r="I4601" s="2">
        <v>1</v>
      </c>
      <c r="J4601" s="2">
        <v>0</v>
      </c>
      <c r="K4601" s="2">
        <v>43.784199999999998</v>
      </c>
      <c r="L4601" s="18" t="str">
        <f>VLOOKUP(F4601,'BD customers'!$1:$1048576,2,FALSE)</f>
        <v>Michael Granlund</v>
      </c>
      <c r="M4601" s="2">
        <f>MATCH(orders[[#This Row],[Product ID]],'BD product'!A:A,0)</f>
        <v>533</v>
      </c>
      <c r="N4601" s="2" t="str" cm="1">
        <f t="array" ref="N4601">INDEX('BD product'!A:D,M4601,2)</f>
        <v>Furniture</v>
      </c>
    </row>
    <row r="4602" spans="1:14" x14ac:dyDescent="0.3">
      <c r="A4602" s="3" t="s">
        <v>6390</v>
      </c>
      <c r="B4602" s="4">
        <v>42201</v>
      </c>
      <c r="C4602" s="12" t="str">
        <f t="shared" si="71"/>
        <v>2015/07</v>
      </c>
      <c r="D4602" s="4">
        <v>42205</v>
      </c>
      <c r="E4602" s="3" t="s">
        <v>21</v>
      </c>
      <c r="F4602" s="3" t="s">
        <v>3297</v>
      </c>
      <c r="G4602" s="3" t="s">
        <v>1551</v>
      </c>
      <c r="H4602" s="5">
        <v>13725</v>
      </c>
      <c r="I4602" s="2">
        <v>9</v>
      </c>
      <c r="J4602" s="2">
        <v>0</v>
      </c>
      <c r="K4602" s="2">
        <v>6.3135000000000003</v>
      </c>
      <c r="L4602" s="18" t="str">
        <f>VLOOKUP(F4602,'BD customers'!$1:$1048576,2,FALSE)</f>
        <v>Michael Granlund</v>
      </c>
      <c r="M4602" s="2">
        <f>MATCH(orders[[#This Row],[Product ID]],'BD product'!A:A,0)</f>
        <v>375</v>
      </c>
      <c r="N4602" s="2" t="str" cm="1">
        <f t="array" ref="N4602">INDEX('BD product'!A:D,M4602,2)</f>
        <v>Office Supplies</v>
      </c>
    </row>
    <row r="4603" spans="1:14" x14ac:dyDescent="0.3">
      <c r="A4603" s="3" t="s">
        <v>6390</v>
      </c>
      <c r="B4603" s="4">
        <v>42201</v>
      </c>
      <c r="C4603" s="12" t="str">
        <f t="shared" si="71"/>
        <v>2015/07</v>
      </c>
      <c r="D4603" s="4">
        <v>42205</v>
      </c>
      <c r="E4603" s="3" t="s">
        <v>21</v>
      </c>
      <c r="F4603" s="3" t="s">
        <v>3297</v>
      </c>
      <c r="G4603" s="3" t="s">
        <v>5742</v>
      </c>
      <c r="H4603" s="5">
        <v>1152</v>
      </c>
      <c r="I4603" s="2">
        <v>4</v>
      </c>
      <c r="J4603" s="2">
        <v>0</v>
      </c>
      <c r="K4603" s="2">
        <v>5.4143999999999997</v>
      </c>
      <c r="L4603" s="18" t="str">
        <f>VLOOKUP(F4603,'BD customers'!$1:$1048576,2,FALSE)</f>
        <v>Michael Granlund</v>
      </c>
      <c r="M4603" s="2">
        <f>MATCH(orders[[#This Row],[Product ID]],'BD product'!A:A,0)</f>
        <v>1581</v>
      </c>
      <c r="N4603" s="2" t="str" cm="1">
        <f t="array" ref="N4603">INDEX('BD product'!A:D,M4603,2)</f>
        <v>Office Supplies</v>
      </c>
    </row>
    <row r="4604" spans="1:14" x14ac:dyDescent="0.3">
      <c r="A4604" s="3" t="s">
        <v>6391</v>
      </c>
      <c r="B4604" s="4">
        <v>42150</v>
      </c>
      <c r="C4604" s="12" t="str">
        <f t="shared" si="71"/>
        <v>2015/05</v>
      </c>
      <c r="D4604" s="4">
        <v>42153</v>
      </c>
      <c r="E4604" s="3" t="s">
        <v>11</v>
      </c>
      <c r="F4604" s="3" t="s">
        <v>115</v>
      </c>
      <c r="G4604" s="3" t="s">
        <v>4233</v>
      </c>
      <c r="H4604" s="5">
        <v>18272</v>
      </c>
      <c r="I4604" s="2">
        <v>1</v>
      </c>
      <c r="J4604" s="2">
        <v>2</v>
      </c>
      <c r="K4604" s="2">
        <v>5.9383999999999997</v>
      </c>
      <c r="L4604" s="18" t="str">
        <f>VLOOKUP(F4604,'BD customers'!$1:$1048576,2,FALSE)</f>
        <v>Ben Ferrer</v>
      </c>
      <c r="M4604" s="2">
        <f>MATCH(orders[[#This Row],[Product ID]],'BD product'!A:A,0)</f>
        <v>1276</v>
      </c>
      <c r="N4604" s="2" t="str" cm="1">
        <f t="array" ref="N4604">INDEX('BD product'!A:D,M4604,2)</f>
        <v>Office Supplies</v>
      </c>
    </row>
    <row r="4605" spans="1:14" x14ac:dyDescent="0.3">
      <c r="A4605" s="3" t="s">
        <v>6391</v>
      </c>
      <c r="B4605" s="4">
        <v>42150</v>
      </c>
      <c r="C4605" s="12" t="str">
        <f t="shared" si="71"/>
        <v>2015/05</v>
      </c>
      <c r="D4605" s="4">
        <v>42153</v>
      </c>
      <c r="E4605" s="3" t="s">
        <v>11</v>
      </c>
      <c r="F4605" s="3" t="s">
        <v>115</v>
      </c>
      <c r="G4605" s="3" t="s">
        <v>6392</v>
      </c>
      <c r="H4605" s="5">
        <v>153728</v>
      </c>
      <c r="I4605" s="2">
        <v>4</v>
      </c>
      <c r="J4605" s="2">
        <v>2</v>
      </c>
      <c r="K4605" s="2">
        <v>53.8048</v>
      </c>
      <c r="L4605" s="18" t="str">
        <f>VLOOKUP(F4605,'BD customers'!$1:$1048576,2,FALSE)</f>
        <v>Ben Ferrer</v>
      </c>
      <c r="M4605" s="2">
        <f>MATCH(orders[[#This Row],[Product ID]],'BD product'!A:A,0)</f>
        <v>1686</v>
      </c>
      <c r="N4605" s="2" t="str" cm="1">
        <f t="array" ref="N4605">INDEX('BD product'!A:D,M4605,2)</f>
        <v>Office Supplies</v>
      </c>
    </row>
    <row r="4606" spans="1:14" x14ac:dyDescent="0.3">
      <c r="A4606" s="3" t="s">
        <v>6391</v>
      </c>
      <c r="B4606" s="4">
        <v>42150</v>
      </c>
      <c r="C4606" s="12" t="str">
        <f t="shared" si="71"/>
        <v>2015/05</v>
      </c>
      <c r="D4606" s="4">
        <v>42153</v>
      </c>
      <c r="E4606" s="3" t="s">
        <v>11</v>
      </c>
      <c r="F4606" s="3" t="s">
        <v>115</v>
      </c>
      <c r="G4606" s="3" t="s">
        <v>2465</v>
      </c>
      <c r="H4606" s="5">
        <v>12224</v>
      </c>
      <c r="I4606" s="2">
        <v>2</v>
      </c>
      <c r="J4606" s="2">
        <v>2</v>
      </c>
      <c r="K4606" s="2">
        <v>4.4311999999999996</v>
      </c>
      <c r="L4606" s="18" t="str">
        <f>VLOOKUP(F4606,'BD customers'!$1:$1048576,2,FALSE)</f>
        <v>Ben Ferrer</v>
      </c>
      <c r="M4606" s="2">
        <f>MATCH(orders[[#This Row],[Product ID]],'BD product'!A:A,0)</f>
        <v>663</v>
      </c>
      <c r="N4606" s="2" t="str" cm="1">
        <f t="array" ref="N4606">INDEX('BD product'!A:D,M4606,2)</f>
        <v>Office Supplies</v>
      </c>
    </row>
    <row r="4607" spans="1:14" x14ac:dyDescent="0.3">
      <c r="A4607" s="3" t="s">
        <v>6391</v>
      </c>
      <c r="B4607" s="4">
        <v>42150</v>
      </c>
      <c r="C4607" s="12" t="str">
        <f t="shared" si="71"/>
        <v>2015/05</v>
      </c>
      <c r="D4607" s="4">
        <v>42153</v>
      </c>
      <c r="E4607" s="3" t="s">
        <v>11</v>
      </c>
      <c r="F4607" s="3" t="s">
        <v>115</v>
      </c>
      <c r="G4607" s="3" t="s">
        <v>1085</v>
      </c>
      <c r="H4607" s="5">
        <v>167944</v>
      </c>
      <c r="I4607" s="2">
        <v>7</v>
      </c>
      <c r="J4607" s="2">
        <v>2</v>
      </c>
      <c r="K4607" s="2">
        <v>50.383200000000002</v>
      </c>
      <c r="L4607" s="18" t="str">
        <f>VLOOKUP(F4607,'BD customers'!$1:$1048576,2,FALSE)</f>
        <v>Ben Ferrer</v>
      </c>
      <c r="M4607" s="2">
        <f>MATCH(orders[[#This Row],[Product ID]],'BD product'!A:A,0)</f>
        <v>248</v>
      </c>
      <c r="N4607" s="2" t="str" cm="1">
        <f t="array" ref="N4607">INDEX('BD product'!A:D,M4607,2)</f>
        <v>Technology</v>
      </c>
    </row>
    <row r="4608" spans="1:14" x14ac:dyDescent="0.3">
      <c r="A4608" s="3" t="s">
        <v>6394</v>
      </c>
      <c r="B4608" s="4">
        <v>42152</v>
      </c>
      <c r="C4608" s="12" t="str">
        <f t="shared" si="71"/>
        <v>2015/05</v>
      </c>
      <c r="D4608" s="4">
        <v>42157</v>
      </c>
      <c r="E4608" s="3" t="s">
        <v>21</v>
      </c>
      <c r="F4608" s="3" t="s">
        <v>3433</v>
      </c>
      <c r="G4608" s="3" t="s">
        <v>218</v>
      </c>
      <c r="H4608" s="5">
        <v>4599</v>
      </c>
      <c r="I4608" s="2">
        <v>1</v>
      </c>
      <c r="J4608" s="2">
        <v>0</v>
      </c>
      <c r="K4608" s="2">
        <v>13.3371</v>
      </c>
      <c r="L4608" s="18" t="str">
        <f>VLOOKUP(F4608,'BD customers'!$1:$1048576,2,FALSE)</f>
        <v>Maxwell Schwartz</v>
      </c>
      <c r="M4608" s="2">
        <f>MATCH(orders[[#This Row],[Product ID]],'BD product'!A:A,0)</f>
        <v>42</v>
      </c>
      <c r="N4608" s="2" t="str" cm="1">
        <f t="array" ref="N4608">INDEX('BD product'!A:D,M4608,2)</f>
        <v>Technology</v>
      </c>
    </row>
    <row r="4609" spans="1:14" x14ac:dyDescent="0.3">
      <c r="A4609" s="3" t="s">
        <v>6394</v>
      </c>
      <c r="B4609" s="4">
        <v>42152</v>
      </c>
      <c r="C4609" s="12" t="str">
        <f t="shared" si="71"/>
        <v>2015/05</v>
      </c>
      <c r="D4609" s="4">
        <v>42157</v>
      </c>
      <c r="E4609" s="3" t="s">
        <v>21</v>
      </c>
      <c r="F4609" s="3" t="s">
        <v>3433</v>
      </c>
      <c r="G4609" s="3" t="s">
        <v>2033</v>
      </c>
      <c r="H4609" s="5">
        <v>53541</v>
      </c>
      <c r="I4609" s="2">
        <v>3</v>
      </c>
      <c r="J4609" s="2">
        <v>0</v>
      </c>
      <c r="K4609" s="2">
        <v>16.0623</v>
      </c>
      <c r="L4609" s="18" t="str">
        <f>VLOOKUP(F4609,'BD customers'!$1:$1048576,2,FALSE)</f>
        <v>Maxwell Schwartz</v>
      </c>
      <c r="M4609" s="2">
        <f>MATCH(orders[[#This Row],[Product ID]],'BD product'!A:A,0)</f>
        <v>520</v>
      </c>
      <c r="N4609" s="2" t="str" cm="1">
        <f t="array" ref="N4609">INDEX('BD product'!A:D,M4609,2)</f>
        <v>Office Supplies</v>
      </c>
    </row>
    <row r="4610" spans="1:14" x14ac:dyDescent="0.3">
      <c r="A4610" s="3" t="s">
        <v>6394</v>
      </c>
      <c r="B4610" s="4">
        <v>42152</v>
      </c>
      <c r="C4610" s="12" t="str">
        <f t="shared" ref="C4610:C4673" si="72">TEXT(B4610,"aaaa/mm")</f>
        <v>2015/05</v>
      </c>
      <c r="D4610" s="4">
        <v>42157</v>
      </c>
      <c r="E4610" s="3" t="s">
        <v>21</v>
      </c>
      <c r="F4610" s="3" t="s">
        <v>3433</v>
      </c>
      <c r="G4610" s="3" t="s">
        <v>2092</v>
      </c>
      <c r="H4610" s="5">
        <v>6096</v>
      </c>
      <c r="I4610" s="2">
        <v>2</v>
      </c>
      <c r="J4610" s="2">
        <v>2</v>
      </c>
      <c r="K4610" s="2">
        <v>2.0573999999999999</v>
      </c>
      <c r="L4610" s="18" t="str">
        <f>VLOOKUP(F4610,'BD customers'!$1:$1048576,2,FALSE)</f>
        <v>Maxwell Schwartz</v>
      </c>
      <c r="M4610" s="2">
        <f>MATCH(orders[[#This Row],[Product ID]],'BD product'!A:A,0)</f>
        <v>538</v>
      </c>
      <c r="N4610" s="2" t="str" cm="1">
        <f t="array" ref="N4610">INDEX('BD product'!A:D,M4610,2)</f>
        <v>Office Supplies</v>
      </c>
    </row>
    <row r="4611" spans="1:14" x14ac:dyDescent="0.3">
      <c r="A4611" s="3" t="s">
        <v>6394</v>
      </c>
      <c r="B4611" s="4">
        <v>42152</v>
      </c>
      <c r="C4611" s="12" t="str">
        <f t="shared" si="72"/>
        <v>2015/05</v>
      </c>
      <c r="D4611" s="4">
        <v>42157</v>
      </c>
      <c r="E4611" s="3" t="s">
        <v>21</v>
      </c>
      <c r="F4611" s="3" t="s">
        <v>3433</v>
      </c>
      <c r="G4611" s="3" t="s">
        <v>4449</v>
      </c>
      <c r="H4611" s="5">
        <v>4536</v>
      </c>
      <c r="I4611" s="2">
        <v>7</v>
      </c>
      <c r="J4611" s="2">
        <v>0</v>
      </c>
      <c r="K4611" s="2">
        <v>21.7728</v>
      </c>
      <c r="L4611" s="18" t="str">
        <f>VLOOKUP(F4611,'BD customers'!$1:$1048576,2,FALSE)</f>
        <v>Maxwell Schwartz</v>
      </c>
      <c r="M4611" s="2">
        <f>MATCH(orders[[#This Row],[Product ID]],'BD product'!A:A,0)</f>
        <v>1332</v>
      </c>
      <c r="N4611" s="2" t="str" cm="1">
        <f t="array" ref="N4611">INDEX('BD product'!A:D,M4611,2)</f>
        <v>Office Supplies</v>
      </c>
    </row>
    <row r="4612" spans="1:14" x14ac:dyDescent="0.3">
      <c r="A4612" s="3" t="s">
        <v>6395</v>
      </c>
      <c r="B4612" s="4">
        <v>43048</v>
      </c>
      <c r="C4612" s="12" t="str">
        <f t="shared" si="72"/>
        <v>2017/11</v>
      </c>
      <c r="D4612" s="4">
        <v>43053</v>
      </c>
      <c r="E4612" s="3" t="s">
        <v>21</v>
      </c>
      <c r="F4612" s="3" t="s">
        <v>375</v>
      </c>
      <c r="G4612" s="3" t="s">
        <v>1384</v>
      </c>
      <c r="H4612" s="5">
        <v>4712</v>
      </c>
      <c r="I4612" s="2">
        <v>8</v>
      </c>
      <c r="J4612" s="2">
        <v>0</v>
      </c>
      <c r="K4612" s="2">
        <v>20.732800000000001</v>
      </c>
      <c r="L4612" s="18" t="str">
        <f>VLOOKUP(F4612,'BD customers'!$1:$1048576,2,FALSE)</f>
        <v>Joel Eaton</v>
      </c>
      <c r="M4612" s="2">
        <f>MATCH(orders[[#This Row],[Product ID]],'BD product'!A:A,0)</f>
        <v>327</v>
      </c>
      <c r="N4612" s="2" t="str" cm="1">
        <f t="array" ref="N4612">INDEX('BD product'!A:D,M4612,2)</f>
        <v>Furniture</v>
      </c>
    </row>
    <row r="4613" spans="1:14" x14ac:dyDescent="0.3">
      <c r="A4613" s="3" t="s">
        <v>6396</v>
      </c>
      <c r="B4613" s="4">
        <v>42393</v>
      </c>
      <c r="C4613" s="12" t="str">
        <f t="shared" si="72"/>
        <v>2016/01</v>
      </c>
      <c r="D4613" s="4">
        <v>42395</v>
      </c>
      <c r="E4613" s="3" t="s">
        <v>11</v>
      </c>
      <c r="F4613" s="3" t="s">
        <v>1686</v>
      </c>
      <c r="G4613" s="3" t="s">
        <v>1840</v>
      </c>
      <c r="H4613" s="5">
        <v>3136</v>
      </c>
      <c r="I4613" s="2">
        <v>4</v>
      </c>
      <c r="J4613" s="2">
        <v>0</v>
      </c>
      <c r="K4613" s="2">
        <v>0.15679999999999999</v>
      </c>
      <c r="L4613" s="18" t="str">
        <f>VLOOKUP(F4613,'BD customers'!$1:$1048576,2,FALSE)</f>
        <v>Henry Goldwyn</v>
      </c>
      <c r="M4613" s="2">
        <f>MATCH(orders[[#This Row],[Product ID]],'BD product'!A:A,0)</f>
        <v>462</v>
      </c>
      <c r="N4613" s="2" t="str" cm="1">
        <f t="array" ref="N4613">INDEX('BD product'!A:D,M4613,2)</f>
        <v>Office Supplies</v>
      </c>
    </row>
    <row r="4614" spans="1:14" x14ac:dyDescent="0.3">
      <c r="A4614" s="3" t="s">
        <v>6397</v>
      </c>
      <c r="B4614" s="4">
        <v>42735</v>
      </c>
      <c r="C4614" s="12" t="str">
        <f t="shared" si="72"/>
        <v>2016/12</v>
      </c>
      <c r="D4614" s="4">
        <v>42741</v>
      </c>
      <c r="E4614" s="3" t="s">
        <v>21</v>
      </c>
      <c r="F4614" s="3" t="s">
        <v>1880</v>
      </c>
      <c r="G4614" s="3" t="s">
        <v>1638</v>
      </c>
      <c r="H4614" s="5">
        <v>47616</v>
      </c>
      <c r="I4614" s="2">
        <v>3</v>
      </c>
      <c r="J4614" s="2">
        <v>2</v>
      </c>
      <c r="K4614" s="2">
        <v>3.5712000000000002</v>
      </c>
      <c r="L4614" s="18" t="str">
        <f>VLOOKUP(F4614,'BD customers'!$1:$1048576,2,FALSE)</f>
        <v>Emily Phan</v>
      </c>
      <c r="M4614" s="2">
        <f>MATCH(orders[[#This Row],[Product ID]],'BD product'!A:A,0)</f>
        <v>399</v>
      </c>
      <c r="N4614" s="2" t="str" cm="1">
        <f t="array" ref="N4614">INDEX('BD product'!A:D,M4614,2)</f>
        <v>Office Supplies</v>
      </c>
    </row>
    <row r="4615" spans="1:14" x14ac:dyDescent="0.3">
      <c r="A4615" s="3" t="s">
        <v>6397</v>
      </c>
      <c r="B4615" s="4">
        <v>42735</v>
      </c>
      <c r="C4615" s="12" t="str">
        <f t="shared" si="72"/>
        <v>2016/12</v>
      </c>
      <c r="D4615" s="4">
        <v>42741</v>
      </c>
      <c r="E4615" s="3" t="s">
        <v>21</v>
      </c>
      <c r="F4615" s="3" t="s">
        <v>1880</v>
      </c>
      <c r="G4615" s="3" t="s">
        <v>2612</v>
      </c>
      <c r="H4615" s="5">
        <v>2348</v>
      </c>
      <c r="I4615" s="2">
        <v>5</v>
      </c>
      <c r="J4615" s="2">
        <v>2</v>
      </c>
      <c r="K4615" s="2">
        <v>0.82179999999999997</v>
      </c>
      <c r="L4615" s="18" t="str">
        <f>VLOOKUP(F4615,'BD customers'!$1:$1048576,2,FALSE)</f>
        <v>Emily Phan</v>
      </c>
      <c r="M4615" s="2">
        <f>MATCH(orders[[#This Row],[Product ID]],'BD product'!A:A,0)</f>
        <v>709</v>
      </c>
      <c r="N4615" s="2" t="str" cm="1">
        <f t="array" ref="N4615">INDEX('BD product'!A:D,M4615,2)</f>
        <v>Office Supplies</v>
      </c>
    </row>
    <row r="4616" spans="1:14" x14ac:dyDescent="0.3">
      <c r="A4616" s="3" t="s">
        <v>6398</v>
      </c>
      <c r="B4616" s="4">
        <v>42618</v>
      </c>
      <c r="C4616" s="12" t="str">
        <f t="shared" si="72"/>
        <v>2016/09</v>
      </c>
      <c r="D4616" s="4">
        <v>42623</v>
      </c>
      <c r="E4616" s="3" t="s">
        <v>21</v>
      </c>
      <c r="F4616" s="3" t="s">
        <v>5253</v>
      </c>
      <c r="G4616" s="3" t="s">
        <v>2133</v>
      </c>
      <c r="H4616" s="5">
        <v>6279</v>
      </c>
      <c r="I4616" s="2">
        <v>3</v>
      </c>
      <c r="J4616" s="2">
        <v>8</v>
      </c>
      <c r="K4616" s="2">
        <v>-166.39349999999999</v>
      </c>
      <c r="L4616" s="18" t="str">
        <f>VLOOKUP(F4616,'BD customers'!$1:$1048576,2,FALSE)</f>
        <v>Gary Hansen</v>
      </c>
      <c r="M4616" s="2">
        <f>MATCH(orders[[#This Row],[Product ID]],'BD product'!A:A,0)</f>
        <v>551</v>
      </c>
      <c r="N4616" s="2" t="str" cm="1">
        <f t="array" ref="N4616">INDEX('BD product'!A:D,M4616,2)</f>
        <v>Office Supplies</v>
      </c>
    </row>
    <row r="4617" spans="1:14" x14ac:dyDescent="0.3">
      <c r="A4617" s="3" t="s">
        <v>6398</v>
      </c>
      <c r="B4617" s="4">
        <v>42618</v>
      </c>
      <c r="C4617" s="12" t="str">
        <f t="shared" si="72"/>
        <v>2016/09</v>
      </c>
      <c r="D4617" s="4">
        <v>42623</v>
      </c>
      <c r="E4617" s="3" t="s">
        <v>21</v>
      </c>
      <c r="F4617" s="3" t="s">
        <v>5253</v>
      </c>
      <c r="G4617" s="3" t="s">
        <v>4903</v>
      </c>
      <c r="H4617" s="5">
        <v>2844</v>
      </c>
      <c r="I4617" s="2">
        <v>9</v>
      </c>
      <c r="J4617" s="2">
        <v>2</v>
      </c>
      <c r="K4617" s="2">
        <v>0.42659999999999998</v>
      </c>
      <c r="L4617" s="18" t="str">
        <f>VLOOKUP(F4617,'BD customers'!$1:$1048576,2,FALSE)</f>
        <v>Gary Hansen</v>
      </c>
      <c r="M4617" s="2">
        <f>MATCH(orders[[#This Row],[Product ID]],'BD product'!A:A,0)</f>
        <v>1434</v>
      </c>
      <c r="N4617" s="2" t="str" cm="1">
        <f t="array" ref="N4617">INDEX('BD product'!A:D,M4617,2)</f>
        <v>Office Supplies</v>
      </c>
    </row>
    <row r="4618" spans="1:14" x14ac:dyDescent="0.3">
      <c r="A4618" s="3" t="s">
        <v>6399</v>
      </c>
      <c r="B4618" s="4">
        <v>42251</v>
      </c>
      <c r="C4618" s="12" t="str">
        <f t="shared" si="72"/>
        <v>2015/09</v>
      </c>
      <c r="D4618" s="4">
        <v>42254</v>
      </c>
      <c r="E4618" s="3" t="s">
        <v>11</v>
      </c>
      <c r="F4618" s="3" t="s">
        <v>947</v>
      </c>
      <c r="G4618" s="3" t="s">
        <v>919</v>
      </c>
      <c r="H4618" s="5">
        <v>134376</v>
      </c>
      <c r="I4618" s="2">
        <v>3</v>
      </c>
      <c r="J4618" s="2">
        <v>2</v>
      </c>
      <c r="K4618" s="2">
        <v>6.7187999999999999</v>
      </c>
      <c r="L4618" s="18" t="str">
        <f>VLOOKUP(F4618,'BD customers'!$1:$1048576,2,FALSE)</f>
        <v>David Smith</v>
      </c>
      <c r="M4618" s="2">
        <f>MATCH(orders[[#This Row],[Product ID]],'BD product'!A:A,0)</f>
        <v>203</v>
      </c>
      <c r="N4618" s="2" t="str" cm="1">
        <f t="array" ref="N4618">INDEX('BD product'!A:D,M4618,2)</f>
        <v>Technology</v>
      </c>
    </row>
    <row r="4619" spans="1:14" x14ac:dyDescent="0.3">
      <c r="A4619" s="3" t="s">
        <v>6400</v>
      </c>
      <c r="B4619" s="4">
        <v>42268</v>
      </c>
      <c r="C4619" s="12" t="str">
        <f t="shared" si="72"/>
        <v>2015/09</v>
      </c>
      <c r="D4619" s="4">
        <v>42273</v>
      </c>
      <c r="E4619" s="3" t="s">
        <v>21</v>
      </c>
      <c r="F4619" s="3" t="s">
        <v>1699</v>
      </c>
      <c r="G4619" s="3" t="s">
        <v>5495</v>
      </c>
      <c r="H4619" s="5">
        <v>5899</v>
      </c>
      <c r="I4619" s="2">
        <v>2</v>
      </c>
      <c r="J4619" s="2">
        <v>0</v>
      </c>
      <c r="K4619" s="2">
        <v>14.7475</v>
      </c>
      <c r="L4619" s="18" t="str">
        <f>VLOOKUP(F4619,'BD customers'!$1:$1048576,2,FALSE)</f>
        <v>Tracy Hopkins</v>
      </c>
      <c r="M4619" s="2">
        <f>MATCH(orders[[#This Row],[Product ID]],'BD product'!A:A,0)</f>
        <v>1540</v>
      </c>
      <c r="N4619" s="2" t="str" cm="1">
        <f t="array" ref="N4619">INDEX('BD product'!A:D,M4619,2)</f>
        <v>Technology</v>
      </c>
    </row>
    <row r="4620" spans="1:14" x14ac:dyDescent="0.3">
      <c r="A4620" s="3" t="s">
        <v>6400</v>
      </c>
      <c r="B4620" s="4">
        <v>42268</v>
      </c>
      <c r="C4620" s="12" t="str">
        <f t="shared" si="72"/>
        <v>2015/09</v>
      </c>
      <c r="D4620" s="4">
        <v>42273</v>
      </c>
      <c r="E4620" s="3" t="s">
        <v>21</v>
      </c>
      <c r="F4620" s="3" t="s">
        <v>1699</v>
      </c>
      <c r="G4620" s="3" t="s">
        <v>1375</v>
      </c>
      <c r="H4620" s="5">
        <v>54294</v>
      </c>
      <c r="I4620" s="2">
        <v>3</v>
      </c>
      <c r="J4620" s="2">
        <v>0</v>
      </c>
      <c r="K4620" s="2">
        <v>141.1644</v>
      </c>
      <c r="L4620" s="18" t="str">
        <f>VLOOKUP(F4620,'BD customers'!$1:$1048576,2,FALSE)</f>
        <v>Tracy Hopkins</v>
      </c>
      <c r="M4620" s="2">
        <f>MATCH(orders[[#This Row],[Product ID]],'BD product'!A:A,0)</f>
        <v>325</v>
      </c>
      <c r="N4620" s="2" t="str" cm="1">
        <f t="array" ref="N4620">INDEX('BD product'!A:D,M4620,2)</f>
        <v>Furniture</v>
      </c>
    </row>
    <row r="4621" spans="1:14" x14ac:dyDescent="0.3">
      <c r="A4621" s="3" t="s">
        <v>6401</v>
      </c>
      <c r="B4621" s="4">
        <v>43093</v>
      </c>
      <c r="C4621" s="12" t="str">
        <f t="shared" si="72"/>
        <v>2017/12</v>
      </c>
      <c r="D4621" s="4">
        <v>43094</v>
      </c>
      <c r="E4621" s="3" t="s">
        <v>64</v>
      </c>
      <c r="F4621" s="3" t="s">
        <v>800</v>
      </c>
      <c r="G4621" s="3" t="s">
        <v>1315</v>
      </c>
      <c r="H4621" s="5">
        <v>2879952</v>
      </c>
      <c r="I4621" s="2">
        <v>6</v>
      </c>
      <c r="J4621" s="2">
        <v>2</v>
      </c>
      <c r="K4621" s="2">
        <v>1007.9832</v>
      </c>
      <c r="L4621" s="18" t="str">
        <f>VLOOKUP(F4621,'BD customers'!$1:$1048576,2,FALSE)</f>
        <v>Robert Marley</v>
      </c>
      <c r="M4621" s="2">
        <f>MATCH(orders[[#This Row],[Product ID]],'BD product'!A:A,0)</f>
        <v>308</v>
      </c>
      <c r="N4621" s="2" t="str" cm="1">
        <f t="array" ref="N4621">INDEX('BD product'!A:D,M4621,2)</f>
        <v>Technology</v>
      </c>
    </row>
    <row r="4622" spans="1:14" x14ac:dyDescent="0.3">
      <c r="A4622" s="3" t="s">
        <v>6401</v>
      </c>
      <c r="B4622" s="4">
        <v>43093</v>
      </c>
      <c r="C4622" s="12" t="str">
        <f t="shared" si="72"/>
        <v>2017/12</v>
      </c>
      <c r="D4622" s="4">
        <v>43094</v>
      </c>
      <c r="E4622" s="3" t="s">
        <v>64</v>
      </c>
      <c r="F4622" s="3" t="s">
        <v>800</v>
      </c>
      <c r="G4622" s="3" t="s">
        <v>1789</v>
      </c>
      <c r="H4622" s="5">
        <v>9048</v>
      </c>
      <c r="I4622" s="2">
        <v>3</v>
      </c>
      <c r="J4622" s="2">
        <v>2</v>
      </c>
      <c r="K4622" s="2">
        <v>0.33929999999999999</v>
      </c>
      <c r="L4622" s="18" t="str">
        <f>VLOOKUP(F4622,'BD customers'!$1:$1048576,2,FALSE)</f>
        <v>Robert Marley</v>
      </c>
      <c r="M4622" s="2">
        <f>MATCH(orders[[#This Row],[Product ID]],'BD product'!A:A,0)</f>
        <v>445</v>
      </c>
      <c r="N4622" s="2" t="str" cm="1">
        <f t="array" ref="N4622">INDEX('BD product'!A:D,M4622,2)</f>
        <v>Office Supplies</v>
      </c>
    </row>
    <row r="4623" spans="1:14" x14ac:dyDescent="0.3">
      <c r="A4623" s="3" t="s">
        <v>6402</v>
      </c>
      <c r="B4623" s="4">
        <v>42282</v>
      </c>
      <c r="C4623" s="12" t="str">
        <f t="shared" si="72"/>
        <v>2015/10</v>
      </c>
      <c r="D4623" s="4">
        <v>42285</v>
      </c>
      <c r="E4623" s="3" t="s">
        <v>11</v>
      </c>
      <c r="F4623" s="3" t="s">
        <v>171</v>
      </c>
      <c r="G4623" s="3" t="s">
        <v>825</v>
      </c>
      <c r="H4623" s="5">
        <v>7755</v>
      </c>
      <c r="I4623" s="2">
        <v>5</v>
      </c>
      <c r="J4623" s="2">
        <v>0</v>
      </c>
      <c r="K4623" s="2">
        <v>2.1714000000000002</v>
      </c>
      <c r="L4623" s="18" t="str">
        <f>VLOOKUP(F4623,'BD customers'!$1:$1048576,2,FALSE)</f>
        <v>Sylvia Foulston</v>
      </c>
      <c r="M4623" s="2">
        <f>MATCH(orders[[#This Row],[Product ID]],'BD product'!A:A,0)</f>
        <v>179</v>
      </c>
      <c r="N4623" s="2" t="str" cm="1">
        <f t="array" ref="N4623">INDEX('BD product'!A:D,M4623,2)</f>
        <v>Office Supplies</v>
      </c>
    </row>
    <row r="4624" spans="1:14" x14ac:dyDescent="0.3">
      <c r="A4624" s="3" t="s">
        <v>6403</v>
      </c>
      <c r="B4624" s="4">
        <v>42987</v>
      </c>
      <c r="C4624" s="12" t="str">
        <f t="shared" si="72"/>
        <v>2017/09</v>
      </c>
      <c r="D4624" s="4">
        <v>42992</v>
      </c>
      <c r="E4624" s="3" t="s">
        <v>21</v>
      </c>
      <c r="F4624" s="3" t="s">
        <v>32</v>
      </c>
      <c r="G4624" s="3" t="s">
        <v>1391</v>
      </c>
      <c r="H4624" s="5">
        <v>8832</v>
      </c>
      <c r="I4624" s="2">
        <v>3</v>
      </c>
      <c r="J4624" s="2">
        <v>2</v>
      </c>
      <c r="K4624" s="2">
        <v>-1.9872000000000001</v>
      </c>
      <c r="L4624" s="18" t="str">
        <f>VLOOKUP(F4624,'BD customers'!$1:$1048576,2,FALSE)</f>
        <v>Sean O'Donnell</v>
      </c>
      <c r="M4624" s="2">
        <f>MATCH(orders[[#This Row],[Product ID]],'BD product'!A:A,0)</f>
        <v>329</v>
      </c>
      <c r="N4624" s="2" t="str" cm="1">
        <f t="array" ref="N4624">INDEX('BD product'!A:D,M4624,2)</f>
        <v>Office Supplies</v>
      </c>
    </row>
    <row r="4625" spans="1:14" x14ac:dyDescent="0.3">
      <c r="A4625" s="3" t="s">
        <v>6403</v>
      </c>
      <c r="B4625" s="4">
        <v>42987</v>
      </c>
      <c r="C4625" s="12" t="str">
        <f t="shared" si="72"/>
        <v>2017/09</v>
      </c>
      <c r="D4625" s="4">
        <v>42992</v>
      </c>
      <c r="E4625" s="3" t="s">
        <v>21</v>
      </c>
      <c r="F4625" s="3" t="s">
        <v>32</v>
      </c>
      <c r="G4625" s="3" t="s">
        <v>1797</v>
      </c>
      <c r="H4625" s="5">
        <v>177536</v>
      </c>
      <c r="I4625" s="2">
        <v>4</v>
      </c>
      <c r="J4625" s="2">
        <v>2</v>
      </c>
      <c r="K4625" s="2">
        <v>62.137599999999999</v>
      </c>
      <c r="L4625" s="18" t="str">
        <f>VLOOKUP(F4625,'BD customers'!$1:$1048576,2,FALSE)</f>
        <v>Sean O'Donnell</v>
      </c>
      <c r="M4625" s="2">
        <f>MATCH(orders[[#This Row],[Product ID]],'BD product'!A:A,0)</f>
        <v>449</v>
      </c>
      <c r="N4625" s="2" t="str" cm="1">
        <f t="array" ref="N4625">INDEX('BD product'!A:D,M4625,2)</f>
        <v>Office Supplies</v>
      </c>
    </row>
    <row r="4626" spans="1:14" x14ac:dyDescent="0.3">
      <c r="A4626" s="3" t="s">
        <v>6403</v>
      </c>
      <c r="B4626" s="4">
        <v>42987</v>
      </c>
      <c r="C4626" s="12" t="str">
        <f t="shared" si="72"/>
        <v>2017/09</v>
      </c>
      <c r="D4626" s="4">
        <v>42992</v>
      </c>
      <c r="E4626" s="3" t="s">
        <v>21</v>
      </c>
      <c r="F4626" s="3" t="s">
        <v>32</v>
      </c>
      <c r="G4626" s="3" t="s">
        <v>2780</v>
      </c>
      <c r="H4626" s="5">
        <v>25848</v>
      </c>
      <c r="I4626" s="2">
        <v>2</v>
      </c>
      <c r="J4626" s="2">
        <v>2</v>
      </c>
      <c r="K4626" s="2">
        <v>-0.3231</v>
      </c>
      <c r="L4626" s="18" t="str">
        <f>VLOOKUP(F4626,'BD customers'!$1:$1048576,2,FALSE)</f>
        <v>Sean O'Donnell</v>
      </c>
      <c r="M4626" s="2">
        <f>MATCH(orders[[#This Row],[Product ID]],'BD product'!A:A,0)</f>
        <v>767</v>
      </c>
      <c r="N4626" s="2" t="str" cm="1">
        <f t="array" ref="N4626">INDEX('BD product'!A:D,M4626,2)</f>
        <v>Office Supplies</v>
      </c>
    </row>
    <row r="4627" spans="1:14" x14ac:dyDescent="0.3">
      <c r="A4627" s="3" t="s">
        <v>6403</v>
      </c>
      <c r="B4627" s="4">
        <v>42987</v>
      </c>
      <c r="C4627" s="12" t="str">
        <f t="shared" si="72"/>
        <v>2017/09</v>
      </c>
      <c r="D4627" s="4">
        <v>42992</v>
      </c>
      <c r="E4627" s="3" t="s">
        <v>21</v>
      </c>
      <c r="F4627" s="3" t="s">
        <v>32</v>
      </c>
      <c r="G4627" s="3" t="s">
        <v>1384</v>
      </c>
      <c r="H4627" s="5">
        <v>14136</v>
      </c>
      <c r="I4627" s="2">
        <v>3</v>
      </c>
      <c r="J4627" s="2">
        <v>2</v>
      </c>
      <c r="K4627" s="2">
        <v>4.2408000000000001</v>
      </c>
      <c r="L4627" s="18" t="str">
        <f>VLOOKUP(F4627,'BD customers'!$1:$1048576,2,FALSE)</f>
        <v>Sean O'Donnell</v>
      </c>
      <c r="M4627" s="2">
        <f>MATCH(orders[[#This Row],[Product ID]],'BD product'!A:A,0)</f>
        <v>327</v>
      </c>
      <c r="N4627" s="2" t="str" cm="1">
        <f t="array" ref="N4627">INDEX('BD product'!A:D,M4627,2)</f>
        <v>Furniture</v>
      </c>
    </row>
    <row r="4628" spans="1:14" x14ac:dyDescent="0.3">
      <c r="A4628" s="3" t="s">
        <v>6404</v>
      </c>
      <c r="B4628" s="4">
        <v>42687</v>
      </c>
      <c r="C4628" s="12" t="str">
        <f t="shared" si="72"/>
        <v>2016/11</v>
      </c>
      <c r="D4628" s="4">
        <v>42692</v>
      </c>
      <c r="E4628" s="3" t="s">
        <v>21</v>
      </c>
      <c r="F4628" s="3" t="s">
        <v>1547</v>
      </c>
      <c r="G4628" s="3" t="s">
        <v>791</v>
      </c>
      <c r="H4628" s="5">
        <v>7755</v>
      </c>
      <c r="I4628" s="2">
        <v>5</v>
      </c>
      <c r="J4628" s="2">
        <v>0</v>
      </c>
      <c r="K4628" s="2">
        <v>2.0163000000000002</v>
      </c>
      <c r="L4628" s="18" t="str">
        <f>VLOOKUP(F4628,'BD customers'!$1:$1048576,2,FALSE)</f>
        <v>Cyma Kinney</v>
      </c>
      <c r="M4628" s="2">
        <f>MATCH(orders[[#This Row],[Product ID]],'BD product'!A:A,0)</f>
        <v>172</v>
      </c>
      <c r="N4628" s="2" t="str" cm="1">
        <f t="array" ref="N4628">INDEX('BD product'!A:D,M4628,2)</f>
        <v>Office Supplies</v>
      </c>
    </row>
    <row r="4629" spans="1:14" x14ac:dyDescent="0.3">
      <c r="A4629" s="3" t="s">
        <v>6404</v>
      </c>
      <c r="B4629" s="4">
        <v>42687</v>
      </c>
      <c r="C4629" s="12" t="str">
        <f t="shared" si="72"/>
        <v>2016/11</v>
      </c>
      <c r="D4629" s="4">
        <v>42692</v>
      </c>
      <c r="E4629" s="3" t="s">
        <v>21</v>
      </c>
      <c r="F4629" s="3" t="s">
        <v>1547</v>
      </c>
      <c r="G4629" s="3" t="s">
        <v>1112</v>
      </c>
      <c r="H4629" s="5">
        <v>2488</v>
      </c>
      <c r="I4629" s="2">
        <v>2</v>
      </c>
      <c r="J4629" s="2">
        <v>0</v>
      </c>
      <c r="K4629" s="2">
        <v>6.9664000000000001</v>
      </c>
      <c r="L4629" s="18" t="str">
        <f>VLOOKUP(F4629,'BD customers'!$1:$1048576,2,FALSE)</f>
        <v>Cyma Kinney</v>
      </c>
      <c r="M4629" s="2">
        <f>MATCH(orders[[#This Row],[Product ID]],'BD product'!A:A,0)</f>
        <v>255</v>
      </c>
      <c r="N4629" s="2" t="str" cm="1">
        <f t="array" ref="N4629">INDEX('BD product'!A:D,M4629,2)</f>
        <v>Office Supplies</v>
      </c>
    </row>
    <row r="4630" spans="1:14" x14ac:dyDescent="0.3">
      <c r="A4630" s="3" t="s">
        <v>6404</v>
      </c>
      <c r="B4630" s="4">
        <v>42687</v>
      </c>
      <c r="C4630" s="12" t="str">
        <f t="shared" si="72"/>
        <v>2016/11</v>
      </c>
      <c r="D4630" s="4">
        <v>42692</v>
      </c>
      <c r="E4630" s="3" t="s">
        <v>21</v>
      </c>
      <c r="F4630" s="3" t="s">
        <v>1547</v>
      </c>
      <c r="G4630" s="3" t="s">
        <v>5137</v>
      </c>
      <c r="H4630" s="5">
        <v>14075</v>
      </c>
      <c r="I4630" s="2">
        <v>5</v>
      </c>
      <c r="J4630" s="2">
        <v>0</v>
      </c>
      <c r="K4630" s="2">
        <v>0.39410000000000001</v>
      </c>
      <c r="L4630" s="18" t="str">
        <f>VLOOKUP(F4630,'BD customers'!$1:$1048576,2,FALSE)</f>
        <v>Cyma Kinney</v>
      </c>
      <c r="M4630" s="2">
        <f>MATCH(orders[[#This Row],[Product ID]],'BD product'!A:A,0)</f>
        <v>1475</v>
      </c>
      <c r="N4630" s="2" t="str" cm="1">
        <f t="array" ref="N4630">INDEX('BD product'!A:D,M4630,2)</f>
        <v>Office Supplies</v>
      </c>
    </row>
    <row r="4631" spans="1:14" x14ac:dyDescent="0.3">
      <c r="A4631" s="3" t="s">
        <v>6404</v>
      </c>
      <c r="B4631" s="4">
        <v>42687</v>
      </c>
      <c r="C4631" s="12" t="str">
        <f t="shared" si="72"/>
        <v>2016/11</v>
      </c>
      <c r="D4631" s="4">
        <v>42692</v>
      </c>
      <c r="E4631" s="3" t="s">
        <v>21</v>
      </c>
      <c r="F4631" s="3" t="s">
        <v>1547</v>
      </c>
      <c r="G4631" s="3" t="s">
        <v>2770</v>
      </c>
      <c r="H4631" s="5">
        <v>3663</v>
      </c>
      <c r="I4631" s="2">
        <v>3</v>
      </c>
      <c r="J4631" s="2">
        <v>0</v>
      </c>
      <c r="K4631" s="2">
        <v>9.8901000000000003</v>
      </c>
      <c r="L4631" s="18" t="str">
        <f>VLOOKUP(F4631,'BD customers'!$1:$1048576,2,FALSE)</f>
        <v>Cyma Kinney</v>
      </c>
      <c r="M4631" s="2">
        <f>MATCH(orders[[#This Row],[Product ID]],'BD product'!A:A,0)</f>
        <v>764</v>
      </c>
      <c r="N4631" s="2" t="str" cm="1">
        <f t="array" ref="N4631">INDEX('BD product'!A:D,M4631,2)</f>
        <v>Office Supplies</v>
      </c>
    </row>
    <row r="4632" spans="1:14" x14ac:dyDescent="0.3">
      <c r="A4632" s="3" t="s">
        <v>6405</v>
      </c>
      <c r="B4632" s="4">
        <v>42292</v>
      </c>
      <c r="C4632" s="12" t="str">
        <f t="shared" si="72"/>
        <v>2015/10</v>
      </c>
      <c r="D4632" s="4">
        <v>42292</v>
      </c>
      <c r="E4632" s="3" t="s">
        <v>41</v>
      </c>
      <c r="F4632" s="3" t="s">
        <v>2514</v>
      </c>
      <c r="G4632" s="3" t="s">
        <v>6406</v>
      </c>
      <c r="H4632" s="5">
        <v>1714</v>
      </c>
      <c r="I4632" s="2">
        <v>2</v>
      </c>
      <c r="J4632" s="2">
        <v>0</v>
      </c>
      <c r="K4632" s="2">
        <v>6.1703999999999999</v>
      </c>
      <c r="L4632" s="18" t="str">
        <f>VLOOKUP(F4632,'BD customers'!$1:$1048576,2,FALSE)</f>
        <v>Guy Armstrong</v>
      </c>
      <c r="M4632" s="2">
        <f>MATCH(orders[[#This Row],[Product ID]],'BD product'!A:A,0)</f>
        <v>1687</v>
      </c>
      <c r="N4632" s="2" t="str" cm="1">
        <f t="array" ref="N4632">INDEX('BD product'!A:D,M4632,2)</f>
        <v>Furniture</v>
      </c>
    </row>
    <row r="4633" spans="1:14" x14ac:dyDescent="0.3">
      <c r="A4633" s="3" t="s">
        <v>6408</v>
      </c>
      <c r="B4633" s="4">
        <v>42950</v>
      </c>
      <c r="C4633" s="12" t="str">
        <f t="shared" si="72"/>
        <v>2017/08</v>
      </c>
      <c r="D4633" s="4">
        <v>42955</v>
      </c>
      <c r="E4633" s="3" t="s">
        <v>11</v>
      </c>
      <c r="F4633" s="3" t="s">
        <v>1530</v>
      </c>
      <c r="G4633" s="3" t="s">
        <v>1945</v>
      </c>
      <c r="H4633" s="5">
        <v>5175</v>
      </c>
      <c r="I4633" s="2">
        <v>5</v>
      </c>
      <c r="J4633" s="2">
        <v>0</v>
      </c>
      <c r="K4633" s="2">
        <v>0.24840000000000001</v>
      </c>
      <c r="L4633" s="18" t="str">
        <f>VLOOKUP(F4633,'BD customers'!$1:$1048576,2,FALSE)</f>
        <v>Bruce Degenhardt</v>
      </c>
      <c r="M4633" s="2">
        <f>MATCH(orders[[#This Row],[Product ID]],'BD product'!A:A,0)</f>
        <v>490</v>
      </c>
      <c r="N4633" s="2" t="str" cm="1">
        <f t="array" ref="N4633">INDEX('BD product'!A:D,M4633,2)</f>
        <v>Office Supplies</v>
      </c>
    </row>
    <row r="4634" spans="1:14" x14ac:dyDescent="0.3">
      <c r="A4634" s="3" t="s">
        <v>6408</v>
      </c>
      <c r="B4634" s="4">
        <v>42950</v>
      </c>
      <c r="C4634" s="12" t="str">
        <f t="shared" si="72"/>
        <v>2017/08</v>
      </c>
      <c r="D4634" s="4">
        <v>42955</v>
      </c>
      <c r="E4634" s="3" t="s">
        <v>11</v>
      </c>
      <c r="F4634" s="3" t="s">
        <v>1530</v>
      </c>
      <c r="G4634" s="3" t="s">
        <v>1909</v>
      </c>
      <c r="H4634" s="5">
        <v>12396</v>
      </c>
      <c r="I4634" s="2">
        <v>3</v>
      </c>
      <c r="J4634" s="2">
        <v>0</v>
      </c>
      <c r="K4634" s="2">
        <v>11.1564</v>
      </c>
      <c r="L4634" s="18" t="str">
        <f>VLOOKUP(F4634,'BD customers'!$1:$1048576,2,FALSE)</f>
        <v>Bruce Degenhardt</v>
      </c>
      <c r="M4634" s="2">
        <f>MATCH(orders[[#This Row],[Product ID]],'BD product'!A:A,0)</f>
        <v>481</v>
      </c>
      <c r="N4634" s="2" t="str" cm="1">
        <f t="array" ref="N4634">INDEX('BD product'!A:D,M4634,2)</f>
        <v>Furniture</v>
      </c>
    </row>
    <row r="4635" spans="1:14" x14ac:dyDescent="0.3">
      <c r="A4635" s="3" t="s">
        <v>6409</v>
      </c>
      <c r="B4635" s="4">
        <v>42237</v>
      </c>
      <c r="C4635" s="12" t="str">
        <f t="shared" si="72"/>
        <v>2015/08</v>
      </c>
      <c r="D4635" s="4">
        <v>42242</v>
      </c>
      <c r="E4635" s="3" t="s">
        <v>21</v>
      </c>
      <c r="F4635" s="3" t="s">
        <v>947</v>
      </c>
      <c r="G4635" s="3" t="s">
        <v>6410</v>
      </c>
      <c r="H4635" s="5">
        <v>586398</v>
      </c>
      <c r="I4635" s="2">
        <v>6</v>
      </c>
      <c r="J4635" s="2">
        <v>15</v>
      </c>
      <c r="K4635" s="2">
        <v>3.4493999999999998</v>
      </c>
      <c r="L4635" s="18" t="str">
        <f>VLOOKUP(F4635,'BD customers'!$1:$1048576,2,FALSE)</f>
        <v>David Smith</v>
      </c>
      <c r="M4635" s="2">
        <f>MATCH(orders[[#This Row],[Product ID]],'BD product'!A:A,0)</f>
        <v>1688</v>
      </c>
      <c r="N4635" s="2" t="str" cm="1">
        <f t="array" ref="N4635">INDEX('BD product'!A:D,M4635,2)</f>
        <v>Furniture</v>
      </c>
    </row>
    <row r="4636" spans="1:14" x14ac:dyDescent="0.3">
      <c r="A4636" s="3" t="s">
        <v>6409</v>
      </c>
      <c r="B4636" s="4">
        <v>42237</v>
      </c>
      <c r="C4636" s="12" t="str">
        <f t="shared" si="72"/>
        <v>2015/08</v>
      </c>
      <c r="D4636" s="4">
        <v>42242</v>
      </c>
      <c r="E4636" s="3" t="s">
        <v>21</v>
      </c>
      <c r="F4636" s="3" t="s">
        <v>947</v>
      </c>
      <c r="G4636" s="3" t="s">
        <v>1836</v>
      </c>
      <c r="H4636" s="5">
        <v>8098</v>
      </c>
      <c r="I4636" s="2">
        <v>1</v>
      </c>
      <c r="J4636" s="2">
        <v>0</v>
      </c>
      <c r="K4636" s="2">
        <v>3.2391999999999999</v>
      </c>
      <c r="L4636" s="18" t="str">
        <f>VLOOKUP(F4636,'BD customers'!$1:$1048576,2,FALSE)</f>
        <v>David Smith</v>
      </c>
      <c r="M4636" s="2">
        <f>MATCH(orders[[#This Row],[Product ID]],'BD product'!A:A,0)</f>
        <v>461</v>
      </c>
      <c r="N4636" s="2" t="str" cm="1">
        <f t="array" ref="N4636">INDEX('BD product'!A:D,M4636,2)</f>
        <v>Office Supplies</v>
      </c>
    </row>
    <row r="4637" spans="1:14" x14ac:dyDescent="0.3">
      <c r="A4637" s="3" t="s">
        <v>6412</v>
      </c>
      <c r="B4637" s="4">
        <v>42806</v>
      </c>
      <c r="C4637" s="12" t="str">
        <f t="shared" si="72"/>
        <v>2017/03</v>
      </c>
      <c r="D4637" s="4">
        <v>42811</v>
      </c>
      <c r="E4637" s="3" t="s">
        <v>21</v>
      </c>
      <c r="F4637" s="3" t="s">
        <v>2141</v>
      </c>
      <c r="G4637" s="3" t="s">
        <v>1836</v>
      </c>
      <c r="H4637" s="5">
        <v>24294</v>
      </c>
      <c r="I4637" s="2">
        <v>3</v>
      </c>
      <c r="J4637" s="2">
        <v>0</v>
      </c>
      <c r="K4637" s="2">
        <v>9.7175999999999991</v>
      </c>
      <c r="L4637" s="18" t="str">
        <f>VLOOKUP(F4637,'BD customers'!$1:$1048576,2,FALSE)</f>
        <v>Bill Stewart</v>
      </c>
      <c r="M4637" s="2">
        <f>MATCH(orders[[#This Row],[Product ID]],'BD product'!A:A,0)</f>
        <v>461</v>
      </c>
      <c r="N4637" s="2" t="str" cm="1">
        <f t="array" ref="N4637">INDEX('BD product'!A:D,M4637,2)</f>
        <v>Office Supplies</v>
      </c>
    </row>
    <row r="4638" spans="1:14" x14ac:dyDescent="0.3">
      <c r="A4638" s="3" t="s">
        <v>6413</v>
      </c>
      <c r="B4638" s="4">
        <v>42852</v>
      </c>
      <c r="C4638" s="12" t="str">
        <f t="shared" si="72"/>
        <v>2017/04</v>
      </c>
      <c r="D4638" s="4">
        <v>42854</v>
      </c>
      <c r="E4638" s="3" t="s">
        <v>64</v>
      </c>
      <c r="F4638" s="3" t="s">
        <v>1189</v>
      </c>
      <c r="G4638" s="3" t="s">
        <v>1261</v>
      </c>
      <c r="H4638" s="5">
        <v>12392</v>
      </c>
      <c r="I4638" s="2">
        <v>4</v>
      </c>
      <c r="J4638" s="2">
        <v>0</v>
      </c>
      <c r="K4638" s="2">
        <v>33.458399999999997</v>
      </c>
      <c r="L4638" s="18" t="str">
        <f>VLOOKUP(F4638,'BD customers'!$1:$1048576,2,FALSE)</f>
        <v>Arthur Prichep</v>
      </c>
      <c r="M4638" s="2">
        <f>MATCH(orders[[#This Row],[Product ID]],'BD product'!A:A,0)</f>
        <v>292</v>
      </c>
      <c r="N4638" s="2" t="str" cm="1">
        <f t="array" ref="N4638">INDEX('BD product'!A:D,M4638,2)</f>
        <v>Office Supplies</v>
      </c>
    </row>
    <row r="4639" spans="1:14" x14ac:dyDescent="0.3">
      <c r="A4639" s="3" t="s">
        <v>6413</v>
      </c>
      <c r="B4639" s="4">
        <v>42852</v>
      </c>
      <c r="C4639" s="12" t="str">
        <f t="shared" si="72"/>
        <v>2017/04</v>
      </c>
      <c r="D4639" s="4">
        <v>42854</v>
      </c>
      <c r="E4639" s="3" t="s">
        <v>64</v>
      </c>
      <c r="F4639" s="3" t="s">
        <v>1189</v>
      </c>
      <c r="G4639" s="3" t="s">
        <v>525</v>
      </c>
      <c r="H4639" s="5">
        <v>1239</v>
      </c>
      <c r="I4639" s="2">
        <v>3</v>
      </c>
      <c r="J4639" s="2">
        <v>0</v>
      </c>
      <c r="K4639" s="2">
        <v>5.6993999999999998</v>
      </c>
      <c r="L4639" s="18" t="str">
        <f>VLOOKUP(F4639,'BD customers'!$1:$1048576,2,FALSE)</f>
        <v>Arthur Prichep</v>
      </c>
      <c r="M4639" s="2">
        <f>MATCH(orders[[#This Row],[Product ID]],'BD product'!A:A,0)</f>
        <v>107</v>
      </c>
      <c r="N4639" s="2" t="str" cm="1">
        <f t="array" ref="N4639">INDEX('BD product'!A:D,M4639,2)</f>
        <v>Office Supplies</v>
      </c>
    </row>
    <row r="4640" spans="1:14" x14ac:dyDescent="0.3">
      <c r="A4640" s="3" t="s">
        <v>6413</v>
      </c>
      <c r="B4640" s="4">
        <v>42852</v>
      </c>
      <c r="C4640" s="12" t="str">
        <f t="shared" si="72"/>
        <v>2017/04</v>
      </c>
      <c r="D4640" s="4">
        <v>42854</v>
      </c>
      <c r="E4640" s="3" t="s">
        <v>64</v>
      </c>
      <c r="F4640" s="3" t="s">
        <v>1189</v>
      </c>
      <c r="G4640" s="3" t="s">
        <v>5638</v>
      </c>
      <c r="H4640" s="5">
        <v>473</v>
      </c>
      <c r="I4640" s="2">
        <v>2</v>
      </c>
      <c r="J4640" s="2">
        <v>0</v>
      </c>
      <c r="K4640" s="2">
        <v>1.2298</v>
      </c>
      <c r="L4640" s="18" t="str">
        <f>VLOOKUP(F4640,'BD customers'!$1:$1048576,2,FALSE)</f>
        <v>Arthur Prichep</v>
      </c>
      <c r="M4640" s="2">
        <f>MATCH(orders[[#This Row],[Product ID]],'BD product'!A:A,0)</f>
        <v>1561</v>
      </c>
      <c r="N4640" s="2" t="str" cm="1">
        <f t="array" ref="N4640">INDEX('BD product'!A:D,M4640,2)</f>
        <v>Office Supplies</v>
      </c>
    </row>
    <row r="4641" spans="1:14" x14ac:dyDescent="0.3">
      <c r="A4641" s="3" t="s">
        <v>6414</v>
      </c>
      <c r="B4641" s="4">
        <v>42624</v>
      </c>
      <c r="C4641" s="12" t="str">
        <f t="shared" si="72"/>
        <v>2016/09</v>
      </c>
      <c r="D4641" s="4">
        <v>42629</v>
      </c>
      <c r="E4641" s="3" t="s">
        <v>21</v>
      </c>
      <c r="F4641" s="3" t="s">
        <v>933</v>
      </c>
      <c r="G4641" s="3" t="s">
        <v>6415</v>
      </c>
      <c r="H4641" s="5">
        <v>159992</v>
      </c>
      <c r="I4641" s="2">
        <v>8</v>
      </c>
      <c r="J4641" s="2">
        <v>0</v>
      </c>
      <c r="K4641" s="2">
        <v>751.9624</v>
      </c>
      <c r="L4641" s="18" t="str">
        <f>VLOOKUP(F4641,'BD customers'!$1:$1048576,2,FALSE)</f>
        <v>Jill Fjeld</v>
      </c>
      <c r="M4641" s="2">
        <f>MATCH(orders[[#This Row],[Product ID]],'BD product'!A:A,0)</f>
        <v>1689</v>
      </c>
      <c r="N4641" s="2" t="str" cm="1">
        <f t="array" ref="N4641">INDEX('BD product'!A:D,M4641,2)</f>
        <v>Technology</v>
      </c>
    </row>
    <row r="4642" spans="1:14" x14ac:dyDescent="0.3">
      <c r="A4642" s="3" t="s">
        <v>6414</v>
      </c>
      <c r="B4642" s="4">
        <v>42624</v>
      </c>
      <c r="C4642" s="12" t="str">
        <f t="shared" si="72"/>
        <v>2016/09</v>
      </c>
      <c r="D4642" s="4">
        <v>42629</v>
      </c>
      <c r="E4642" s="3" t="s">
        <v>21</v>
      </c>
      <c r="F4642" s="3" t="s">
        <v>933</v>
      </c>
      <c r="G4642" s="3" t="s">
        <v>5144</v>
      </c>
      <c r="H4642" s="5">
        <v>1109</v>
      </c>
      <c r="I4642" s="2">
        <v>1</v>
      </c>
      <c r="J4642" s="2">
        <v>0</v>
      </c>
      <c r="K4642" s="2">
        <v>5.4340999999999999</v>
      </c>
      <c r="L4642" s="18" t="str">
        <f>VLOOKUP(F4642,'BD customers'!$1:$1048576,2,FALSE)</f>
        <v>Jill Fjeld</v>
      </c>
      <c r="M4642" s="2">
        <f>MATCH(orders[[#This Row],[Product ID]],'BD product'!A:A,0)</f>
        <v>1477</v>
      </c>
      <c r="N4642" s="2" t="str" cm="1">
        <f t="array" ref="N4642">INDEX('BD product'!A:D,M4642,2)</f>
        <v>Office Supplies</v>
      </c>
    </row>
    <row r="4643" spans="1:14" x14ac:dyDescent="0.3">
      <c r="A4643" s="3" t="s">
        <v>6417</v>
      </c>
      <c r="B4643" s="4">
        <v>43030</v>
      </c>
      <c r="C4643" s="12" t="str">
        <f t="shared" si="72"/>
        <v>2017/10</v>
      </c>
      <c r="D4643" s="4">
        <v>43032</v>
      </c>
      <c r="E4643" s="3" t="s">
        <v>11</v>
      </c>
      <c r="F4643" s="3" t="s">
        <v>3342</v>
      </c>
      <c r="G4643" s="3" t="s">
        <v>1795</v>
      </c>
      <c r="H4643" s="5">
        <v>3168</v>
      </c>
      <c r="I4643" s="2">
        <v>4</v>
      </c>
      <c r="J4643" s="2">
        <v>7</v>
      </c>
      <c r="K4643" s="2">
        <v>-2.5344000000000002</v>
      </c>
      <c r="L4643" s="18" t="str">
        <f>VLOOKUP(F4643,'BD customers'!$1:$1048576,2,FALSE)</f>
        <v>Helen Abelman</v>
      </c>
      <c r="M4643" s="2">
        <f>MATCH(orders[[#This Row],[Product ID]],'BD product'!A:A,0)</f>
        <v>448</v>
      </c>
      <c r="N4643" s="2" t="str" cm="1">
        <f t="array" ref="N4643">INDEX('BD product'!A:D,M4643,2)</f>
        <v>Office Supplies</v>
      </c>
    </row>
    <row r="4644" spans="1:14" x14ac:dyDescent="0.3">
      <c r="A4644" s="3" t="s">
        <v>6417</v>
      </c>
      <c r="B4644" s="4">
        <v>43030</v>
      </c>
      <c r="C4644" s="12" t="str">
        <f t="shared" si="72"/>
        <v>2017/10</v>
      </c>
      <c r="D4644" s="4">
        <v>43032</v>
      </c>
      <c r="E4644" s="3" t="s">
        <v>11</v>
      </c>
      <c r="F4644" s="3" t="s">
        <v>3342</v>
      </c>
      <c r="G4644" s="3" t="s">
        <v>6418</v>
      </c>
      <c r="H4644" s="5">
        <v>579136</v>
      </c>
      <c r="I4644" s="2">
        <v>4</v>
      </c>
      <c r="J4644" s="2">
        <v>2</v>
      </c>
      <c r="K4644" s="2">
        <v>-28.956800000000001</v>
      </c>
      <c r="L4644" s="18" t="str">
        <f>VLOOKUP(F4644,'BD customers'!$1:$1048576,2,FALSE)</f>
        <v>Helen Abelman</v>
      </c>
      <c r="M4644" s="2">
        <f>MATCH(orders[[#This Row],[Product ID]],'BD product'!A:A,0)</f>
        <v>1690</v>
      </c>
      <c r="N4644" s="2" t="str" cm="1">
        <f t="array" ref="N4644">INDEX('BD product'!A:D,M4644,2)</f>
        <v>Furniture</v>
      </c>
    </row>
    <row r="4645" spans="1:14" x14ac:dyDescent="0.3">
      <c r="A4645" s="3" t="s">
        <v>6420</v>
      </c>
      <c r="B4645" s="4">
        <v>42218</v>
      </c>
      <c r="C4645" s="12" t="str">
        <f t="shared" si="72"/>
        <v>2015/08</v>
      </c>
      <c r="D4645" s="4">
        <v>42222</v>
      </c>
      <c r="E4645" s="3" t="s">
        <v>21</v>
      </c>
      <c r="F4645" s="3" t="s">
        <v>2918</v>
      </c>
      <c r="G4645" s="3" t="s">
        <v>4777</v>
      </c>
      <c r="H4645" s="5">
        <v>6368</v>
      </c>
      <c r="I4645" s="2">
        <v>2</v>
      </c>
      <c r="J4645" s="2">
        <v>2</v>
      </c>
      <c r="K4645" s="2">
        <v>2.1492</v>
      </c>
      <c r="L4645" s="18" t="str">
        <f>VLOOKUP(F4645,'BD customers'!$1:$1048576,2,FALSE)</f>
        <v>Corey-Lock</v>
      </c>
      <c r="M4645" s="2">
        <f>MATCH(orders[[#This Row],[Product ID]],'BD product'!A:A,0)</f>
        <v>1408</v>
      </c>
      <c r="N4645" s="2" t="str" cm="1">
        <f t="array" ref="N4645">INDEX('BD product'!A:D,M4645,2)</f>
        <v>Office Supplies</v>
      </c>
    </row>
    <row r="4646" spans="1:14" x14ac:dyDescent="0.3">
      <c r="A4646" s="3" t="s">
        <v>6420</v>
      </c>
      <c r="B4646" s="4">
        <v>42218</v>
      </c>
      <c r="C4646" s="12" t="str">
        <f t="shared" si="72"/>
        <v>2015/08</v>
      </c>
      <c r="D4646" s="4">
        <v>42222</v>
      </c>
      <c r="E4646" s="3" t="s">
        <v>21</v>
      </c>
      <c r="F4646" s="3" t="s">
        <v>2918</v>
      </c>
      <c r="G4646" s="3" t="s">
        <v>5217</v>
      </c>
      <c r="H4646" s="5">
        <v>5584</v>
      </c>
      <c r="I4646" s="2">
        <v>2</v>
      </c>
      <c r="J4646" s="2">
        <v>2</v>
      </c>
      <c r="K4646" s="2">
        <v>0.41880000000000001</v>
      </c>
      <c r="L4646" s="18" t="str">
        <f>VLOOKUP(F4646,'BD customers'!$1:$1048576,2,FALSE)</f>
        <v>Corey-Lock</v>
      </c>
      <c r="M4646" s="2">
        <f>MATCH(orders[[#This Row],[Product ID]],'BD product'!A:A,0)</f>
        <v>1493</v>
      </c>
      <c r="N4646" s="2" t="str" cm="1">
        <f t="array" ref="N4646">INDEX('BD product'!A:D,M4646,2)</f>
        <v>Technology</v>
      </c>
    </row>
    <row r="4647" spans="1:14" x14ac:dyDescent="0.3">
      <c r="A4647" s="3" t="s">
        <v>6421</v>
      </c>
      <c r="B4647" s="4">
        <v>42594</v>
      </c>
      <c r="C4647" s="12" t="str">
        <f t="shared" si="72"/>
        <v>2016/08</v>
      </c>
      <c r="D4647" s="4">
        <v>42598</v>
      </c>
      <c r="E4647" s="3" t="s">
        <v>21</v>
      </c>
      <c r="F4647" s="3" t="s">
        <v>4350</v>
      </c>
      <c r="G4647" s="3" t="s">
        <v>1662</v>
      </c>
      <c r="H4647" s="5">
        <v>145764</v>
      </c>
      <c r="I4647" s="2">
        <v>2</v>
      </c>
      <c r="J4647" s="2">
        <v>1</v>
      </c>
      <c r="K4647" s="2">
        <v>-0.80979999999999996</v>
      </c>
      <c r="L4647" s="18" t="str">
        <f>VLOOKUP(F4647,'BD customers'!$1:$1048576,2,FALSE)</f>
        <v>Becky Castell</v>
      </c>
      <c r="M4647" s="2">
        <f>MATCH(orders[[#This Row],[Product ID]],'BD product'!A:A,0)</f>
        <v>407</v>
      </c>
      <c r="N4647" s="2" t="str" cm="1">
        <f t="array" ref="N4647">INDEX('BD product'!A:D,M4647,2)</f>
        <v>Furniture</v>
      </c>
    </row>
    <row r="4648" spans="1:14" x14ac:dyDescent="0.3">
      <c r="A4648" s="3" t="s">
        <v>6422</v>
      </c>
      <c r="B4648" s="4">
        <v>41789</v>
      </c>
      <c r="C4648" s="12" t="str">
        <f t="shared" si="72"/>
        <v>2014/05</v>
      </c>
      <c r="D4648" s="4">
        <v>41795</v>
      </c>
      <c r="E4648" s="3" t="s">
        <v>21</v>
      </c>
      <c r="F4648" s="3" t="s">
        <v>1971</v>
      </c>
      <c r="G4648" s="3" t="s">
        <v>2598</v>
      </c>
      <c r="H4648" s="5">
        <v>1362</v>
      </c>
      <c r="I4648" s="2">
        <v>3</v>
      </c>
      <c r="J4648" s="2">
        <v>0</v>
      </c>
      <c r="K4648" s="2">
        <v>0.6129</v>
      </c>
      <c r="L4648" s="18" t="str">
        <f>VLOOKUP(F4648,'BD customers'!$1:$1048576,2,FALSE)</f>
        <v>Ellis Ballard</v>
      </c>
      <c r="M4648" s="2">
        <f>MATCH(orders[[#This Row],[Product ID]],'BD product'!A:A,0)</f>
        <v>704</v>
      </c>
      <c r="N4648" s="2" t="str" cm="1">
        <f t="array" ref="N4648">INDEX('BD product'!A:D,M4648,2)</f>
        <v>Office Supplies</v>
      </c>
    </row>
    <row r="4649" spans="1:14" x14ac:dyDescent="0.3">
      <c r="A4649" s="3" t="s">
        <v>6423</v>
      </c>
      <c r="B4649" s="4">
        <v>42486</v>
      </c>
      <c r="C4649" s="12" t="str">
        <f t="shared" si="72"/>
        <v>2016/04</v>
      </c>
      <c r="D4649" s="4">
        <v>42491</v>
      </c>
      <c r="E4649" s="3" t="s">
        <v>21</v>
      </c>
      <c r="F4649" s="3" t="s">
        <v>6424</v>
      </c>
      <c r="G4649" s="3" t="s">
        <v>5728</v>
      </c>
      <c r="H4649" s="5">
        <v>434646</v>
      </c>
      <c r="I4649" s="2">
        <v>3</v>
      </c>
      <c r="J4649" s="2">
        <v>1</v>
      </c>
      <c r="K4649" s="2">
        <v>62.782200000000003</v>
      </c>
      <c r="L4649" s="18" t="str">
        <f>VLOOKUP(F4649,'BD customers'!$1:$1048576,2,FALSE)</f>
        <v>Dennis Bolton</v>
      </c>
      <c r="M4649" s="2">
        <f>MATCH(orders[[#This Row],[Product ID]],'BD product'!A:A,0)</f>
        <v>1580</v>
      </c>
      <c r="N4649" s="2" t="str" cm="1">
        <f t="array" ref="N4649">INDEX('BD product'!A:D,M4649,2)</f>
        <v>Furniture</v>
      </c>
    </row>
    <row r="4650" spans="1:14" x14ac:dyDescent="0.3">
      <c r="A4650" s="3" t="s">
        <v>6425</v>
      </c>
      <c r="B4650" s="4">
        <v>42869</v>
      </c>
      <c r="C4650" s="12" t="str">
        <f t="shared" si="72"/>
        <v>2017/05</v>
      </c>
      <c r="D4650" s="4">
        <v>42874</v>
      </c>
      <c r="E4650" s="3" t="s">
        <v>21</v>
      </c>
      <c r="F4650" s="3" t="s">
        <v>127</v>
      </c>
      <c r="G4650" s="3" t="s">
        <v>6426</v>
      </c>
      <c r="H4650" s="5">
        <v>44019</v>
      </c>
      <c r="I4650" s="2">
        <v>9</v>
      </c>
      <c r="J4650" s="2">
        <v>0</v>
      </c>
      <c r="K4650" s="2">
        <v>206.88929999999999</v>
      </c>
      <c r="L4650" s="18" t="str">
        <f>VLOOKUP(F4650,'BD customers'!$1:$1048576,2,FALSE)</f>
        <v>Ken Black</v>
      </c>
      <c r="M4650" s="2">
        <f>MATCH(orders[[#This Row],[Product ID]],'BD product'!A:A,0)</f>
        <v>1691</v>
      </c>
      <c r="N4650" s="2" t="str" cm="1">
        <f t="array" ref="N4650">INDEX('BD product'!A:D,M4650,2)</f>
        <v>Office Supplies</v>
      </c>
    </row>
    <row r="4651" spans="1:14" x14ac:dyDescent="0.3">
      <c r="A4651" s="3" t="s">
        <v>6425</v>
      </c>
      <c r="B4651" s="4">
        <v>42869</v>
      </c>
      <c r="C4651" s="12" t="str">
        <f t="shared" si="72"/>
        <v>2017/05</v>
      </c>
      <c r="D4651" s="4">
        <v>42874</v>
      </c>
      <c r="E4651" s="3" t="s">
        <v>21</v>
      </c>
      <c r="F4651" s="3" t="s">
        <v>127</v>
      </c>
      <c r="G4651" s="3" t="s">
        <v>2001</v>
      </c>
      <c r="H4651" s="5">
        <v>644</v>
      </c>
      <c r="I4651" s="2">
        <v>5</v>
      </c>
      <c r="J4651" s="2">
        <v>0</v>
      </c>
      <c r="K4651" s="2">
        <v>0.19320000000000001</v>
      </c>
      <c r="L4651" s="18" t="str">
        <f>VLOOKUP(F4651,'BD customers'!$1:$1048576,2,FALSE)</f>
        <v>Ken Black</v>
      </c>
      <c r="M4651" s="2">
        <f>MATCH(orders[[#This Row],[Product ID]],'BD product'!A:A,0)</f>
        <v>507</v>
      </c>
      <c r="N4651" s="2" t="str" cm="1">
        <f t="array" ref="N4651">INDEX('BD product'!A:D,M4651,2)</f>
        <v>Office Supplies</v>
      </c>
    </row>
    <row r="4652" spans="1:14" x14ac:dyDescent="0.3">
      <c r="A4652" s="3" t="s">
        <v>6428</v>
      </c>
      <c r="B4652" s="4">
        <v>42833</v>
      </c>
      <c r="C4652" s="12" t="str">
        <f t="shared" si="72"/>
        <v>2017/04</v>
      </c>
      <c r="D4652" s="4">
        <v>42837</v>
      </c>
      <c r="E4652" s="3" t="s">
        <v>21</v>
      </c>
      <c r="F4652" s="3" t="s">
        <v>4091</v>
      </c>
      <c r="G4652" s="3" t="s">
        <v>3870</v>
      </c>
      <c r="H4652" s="5">
        <v>24455</v>
      </c>
      <c r="I4652" s="2">
        <v>5</v>
      </c>
      <c r="J4652" s="2">
        <v>0</v>
      </c>
      <c r="K4652" s="2">
        <v>114.9385</v>
      </c>
      <c r="L4652" s="18" t="str">
        <f>VLOOKUP(F4652,'BD customers'!$1:$1048576,2,FALSE)</f>
        <v>Adrian Hane</v>
      </c>
      <c r="M4652" s="2">
        <f>MATCH(orders[[#This Row],[Product ID]],'BD product'!A:A,0)</f>
        <v>1186</v>
      </c>
      <c r="N4652" s="2" t="str" cm="1">
        <f t="array" ref="N4652">INDEX('BD product'!A:D,M4652,2)</f>
        <v>Office Supplies</v>
      </c>
    </row>
    <row r="4653" spans="1:14" x14ac:dyDescent="0.3">
      <c r="A4653" s="3" t="s">
        <v>6428</v>
      </c>
      <c r="B4653" s="4">
        <v>42833</v>
      </c>
      <c r="C4653" s="12" t="str">
        <f t="shared" si="72"/>
        <v>2017/04</v>
      </c>
      <c r="D4653" s="4">
        <v>42837</v>
      </c>
      <c r="E4653" s="3" t="s">
        <v>21</v>
      </c>
      <c r="F4653" s="3" t="s">
        <v>4091</v>
      </c>
      <c r="G4653" s="3" t="s">
        <v>4936</v>
      </c>
      <c r="H4653" s="5">
        <v>19576</v>
      </c>
      <c r="I4653" s="2">
        <v>4</v>
      </c>
      <c r="J4653" s="2">
        <v>0</v>
      </c>
      <c r="K4653" s="2">
        <v>0.9788</v>
      </c>
      <c r="L4653" s="18" t="str">
        <f>VLOOKUP(F4653,'BD customers'!$1:$1048576,2,FALSE)</f>
        <v>Adrian Hane</v>
      </c>
      <c r="M4653" s="2">
        <f>MATCH(orders[[#This Row],[Product ID]],'BD product'!A:A,0)</f>
        <v>1440</v>
      </c>
      <c r="N4653" s="2" t="str" cm="1">
        <f t="array" ref="N4653">INDEX('BD product'!A:D,M4653,2)</f>
        <v>Office Supplies</v>
      </c>
    </row>
    <row r="4654" spans="1:14" x14ac:dyDescent="0.3">
      <c r="A4654" s="3" t="s">
        <v>6429</v>
      </c>
      <c r="B4654" s="4">
        <v>42783</v>
      </c>
      <c r="C4654" s="12" t="str">
        <f t="shared" si="72"/>
        <v>2017/02</v>
      </c>
      <c r="D4654" s="4">
        <v>42789</v>
      </c>
      <c r="E4654" s="3" t="s">
        <v>21</v>
      </c>
      <c r="F4654" s="3" t="s">
        <v>5253</v>
      </c>
      <c r="G4654" s="3" t="s">
        <v>3439</v>
      </c>
      <c r="H4654" s="5">
        <v>1176</v>
      </c>
      <c r="I4654" s="2">
        <v>2</v>
      </c>
      <c r="J4654" s="2">
        <v>0</v>
      </c>
      <c r="K4654" s="2">
        <v>5.7624000000000004</v>
      </c>
      <c r="L4654" s="18" t="str">
        <f>VLOOKUP(F4654,'BD customers'!$1:$1048576,2,FALSE)</f>
        <v>Gary Hansen</v>
      </c>
      <c r="M4654" s="2">
        <f>MATCH(orders[[#This Row],[Product ID]],'BD product'!A:A,0)</f>
        <v>1019</v>
      </c>
      <c r="N4654" s="2" t="str" cm="1">
        <f t="array" ref="N4654">INDEX('BD product'!A:D,M4654,2)</f>
        <v>Office Supplies</v>
      </c>
    </row>
    <row r="4655" spans="1:14" x14ac:dyDescent="0.3">
      <c r="A4655" s="3" t="s">
        <v>6429</v>
      </c>
      <c r="B4655" s="4">
        <v>42783</v>
      </c>
      <c r="C4655" s="12" t="str">
        <f t="shared" si="72"/>
        <v>2017/02</v>
      </c>
      <c r="D4655" s="4">
        <v>42789</v>
      </c>
      <c r="E4655" s="3" t="s">
        <v>21</v>
      </c>
      <c r="F4655" s="3" t="s">
        <v>5253</v>
      </c>
      <c r="G4655" s="3" t="s">
        <v>4305</v>
      </c>
      <c r="H4655" s="5">
        <v>16645</v>
      </c>
      <c r="I4655" s="2">
        <v>5</v>
      </c>
      <c r="J4655" s="2">
        <v>0</v>
      </c>
      <c r="K4655" s="2">
        <v>3.9948000000000001</v>
      </c>
      <c r="L4655" s="18" t="str">
        <f>VLOOKUP(F4655,'BD customers'!$1:$1048576,2,FALSE)</f>
        <v>Gary Hansen</v>
      </c>
      <c r="M4655" s="2">
        <f>MATCH(orders[[#This Row],[Product ID]],'BD product'!A:A,0)</f>
        <v>1293</v>
      </c>
      <c r="N4655" s="2" t="str" cm="1">
        <f t="array" ref="N4655">INDEX('BD product'!A:D,M4655,2)</f>
        <v>Office Supplies</v>
      </c>
    </row>
    <row r="4656" spans="1:14" x14ac:dyDescent="0.3">
      <c r="A4656" s="3" t="s">
        <v>6430</v>
      </c>
      <c r="B4656" s="4">
        <v>42910</v>
      </c>
      <c r="C4656" s="12" t="str">
        <f t="shared" si="72"/>
        <v>2017/06</v>
      </c>
      <c r="D4656" s="4">
        <v>42912</v>
      </c>
      <c r="E4656" s="3" t="s">
        <v>11</v>
      </c>
      <c r="F4656" s="3" t="s">
        <v>1586</v>
      </c>
      <c r="G4656" s="3" t="s">
        <v>5742</v>
      </c>
      <c r="H4656" s="5">
        <v>288</v>
      </c>
      <c r="I4656" s="2">
        <v>1</v>
      </c>
      <c r="J4656" s="2">
        <v>0</v>
      </c>
      <c r="K4656" s="2">
        <v>1.3535999999999999</v>
      </c>
      <c r="L4656" s="18" t="str">
        <f>VLOOKUP(F4656,'BD customers'!$1:$1048576,2,FALSE)</f>
        <v>Kean Thornton</v>
      </c>
      <c r="M4656" s="2">
        <f>MATCH(orders[[#This Row],[Product ID]],'BD product'!A:A,0)</f>
        <v>1581</v>
      </c>
      <c r="N4656" s="2" t="str" cm="1">
        <f t="array" ref="N4656">INDEX('BD product'!A:D,M4656,2)</f>
        <v>Office Supplies</v>
      </c>
    </row>
    <row r="4657" spans="1:14" x14ac:dyDescent="0.3">
      <c r="A4657" s="3" t="s">
        <v>6431</v>
      </c>
      <c r="B4657" s="4">
        <v>41764</v>
      </c>
      <c r="C4657" s="12" t="str">
        <f t="shared" si="72"/>
        <v>2014/05</v>
      </c>
      <c r="D4657" s="4">
        <v>41769</v>
      </c>
      <c r="E4657" s="3" t="s">
        <v>21</v>
      </c>
      <c r="F4657" s="3" t="s">
        <v>3766</v>
      </c>
      <c r="G4657" s="3" t="s">
        <v>444</v>
      </c>
      <c r="H4657" s="5">
        <v>45248</v>
      </c>
      <c r="I4657" s="2">
        <v>2</v>
      </c>
      <c r="J4657" s="2">
        <v>2</v>
      </c>
      <c r="K4657" s="2">
        <v>3.9592000000000001</v>
      </c>
      <c r="L4657" s="18" t="str">
        <f>VLOOKUP(F4657,'BD customers'!$1:$1048576,2,FALSE)</f>
        <v>Katharine Harms</v>
      </c>
      <c r="M4657" s="2">
        <f>MATCH(orders[[#This Row],[Product ID]],'BD product'!A:A,0)</f>
        <v>88</v>
      </c>
      <c r="N4657" s="2" t="str" cm="1">
        <f t="array" ref="N4657">INDEX('BD product'!A:D,M4657,2)</f>
        <v>Office Supplies</v>
      </c>
    </row>
    <row r="4658" spans="1:14" x14ac:dyDescent="0.3">
      <c r="A4658" s="3" t="s">
        <v>6432</v>
      </c>
      <c r="B4658" s="4">
        <v>42127</v>
      </c>
      <c r="C4658" s="12" t="str">
        <f t="shared" si="72"/>
        <v>2015/05</v>
      </c>
      <c r="D4658" s="4">
        <v>42131</v>
      </c>
      <c r="E4658" s="3" t="s">
        <v>21</v>
      </c>
      <c r="F4658" s="3" t="s">
        <v>4766</v>
      </c>
      <c r="G4658" s="3" t="s">
        <v>2670</v>
      </c>
      <c r="H4658" s="5">
        <v>59904</v>
      </c>
      <c r="I4658" s="2">
        <v>2</v>
      </c>
      <c r="J4658" s="2">
        <v>2</v>
      </c>
      <c r="K4658" s="2">
        <v>14.2272</v>
      </c>
      <c r="L4658" s="18" t="str">
        <f>VLOOKUP(F4658,'BD customers'!$1:$1048576,2,FALSE)</f>
        <v>Stewart Visinsky</v>
      </c>
      <c r="M4658" s="2">
        <f>MATCH(orders[[#This Row],[Product ID]],'BD product'!A:A,0)</f>
        <v>728</v>
      </c>
      <c r="N4658" s="2" t="str" cm="1">
        <f t="array" ref="N4658">INDEX('BD product'!A:D,M4658,2)</f>
        <v>Office Supplies</v>
      </c>
    </row>
    <row r="4659" spans="1:14" x14ac:dyDescent="0.3">
      <c r="A4659" s="3" t="s">
        <v>6432</v>
      </c>
      <c r="B4659" s="4">
        <v>42127</v>
      </c>
      <c r="C4659" s="12" t="str">
        <f t="shared" si="72"/>
        <v>2015/05</v>
      </c>
      <c r="D4659" s="4">
        <v>42131</v>
      </c>
      <c r="E4659" s="3" t="s">
        <v>21</v>
      </c>
      <c r="F4659" s="3" t="s">
        <v>4766</v>
      </c>
      <c r="G4659" s="3" t="s">
        <v>2486</v>
      </c>
      <c r="H4659" s="5">
        <v>23696</v>
      </c>
      <c r="I4659" s="2">
        <v>2</v>
      </c>
      <c r="J4659" s="2">
        <v>2</v>
      </c>
      <c r="K4659" s="2">
        <v>6.5164</v>
      </c>
      <c r="L4659" s="18" t="str">
        <f>VLOOKUP(F4659,'BD customers'!$1:$1048576,2,FALSE)</f>
        <v>Stewart Visinsky</v>
      </c>
      <c r="M4659" s="2">
        <f>MATCH(orders[[#This Row],[Product ID]],'BD product'!A:A,0)</f>
        <v>669</v>
      </c>
      <c r="N4659" s="2" t="str" cm="1">
        <f t="array" ref="N4659">INDEX('BD product'!A:D,M4659,2)</f>
        <v>Office Supplies</v>
      </c>
    </row>
    <row r="4660" spans="1:14" x14ac:dyDescent="0.3">
      <c r="A4660" s="3" t="s">
        <v>6432</v>
      </c>
      <c r="B4660" s="4">
        <v>42127</v>
      </c>
      <c r="C4660" s="12" t="str">
        <f t="shared" si="72"/>
        <v>2015/05</v>
      </c>
      <c r="D4660" s="4">
        <v>42131</v>
      </c>
      <c r="E4660" s="3" t="s">
        <v>21</v>
      </c>
      <c r="F4660" s="3" t="s">
        <v>4766</v>
      </c>
      <c r="G4660" s="3" t="s">
        <v>1607</v>
      </c>
      <c r="H4660" s="5">
        <v>7968</v>
      </c>
      <c r="I4660" s="2">
        <v>2</v>
      </c>
      <c r="J4660" s="2">
        <v>2</v>
      </c>
      <c r="K4660" s="2">
        <v>2.8883999999999999</v>
      </c>
      <c r="L4660" s="18" t="str">
        <f>VLOOKUP(F4660,'BD customers'!$1:$1048576,2,FALSE)</f>
        <v>Stewart Visinsky</v>
      </c>
      <c r="M4660" s="2">
        <f>MATCH(orders[[#This Row],[Product ID]],'BD product'!A:A,0)</f>
        <v>390</v>
      </c>
      <c r="N4660" s="2" t="str" cm="1">
        <f t="array" ref="N4660">INDEX('BD product'!A:D,M4660,2)</f>
        <v>Office Supplies</v>
      </c>
    </row>
    <row r="4661" spans="1:14" x14ac:dyDescent="0.3">
      <c r="A4661" s="3" t="s">
        <v>6432</v>
      </c>
      <c r="B4661" s="4">
        <v>42127</v>
      </c>
      <c r="C4661" s="12" t="str">
        <f t="shared" si="72"/>
        <v>2015/05</v>
      </c>
      <c r="D4661" s="4">
        <v>42131</v>
      </c>
      <c r="E4661" s="3" t="s">
        <v>21</v>
      </c>
      <c r="F4661" s="3" t="s">
        <v>4766</v>
      </c>
      <c r="G4661" s="3" t="s">
        <v>880</v>
      </c>
      <c r="H4661" s="5">
        <v>182</v>
      </c>
      <c r="I4661" s="2">
        <v>7</v>
      </c>
      <c r="J4661" s="2">
        <v>2</v>
      </c>
      <c r="K4661" s="2">
        <v>2.0474999999999999</v>
      </c>
      <c r="L4661" s="18" t="str">
        <f>VLOOKUP(F4661,'BD customers'!$1:$1048576,2,FALSE)</f>
        <v>Stewart Visinsky</v>
      </c>
      <c r="M4661" s="2">
        <f>MATCH(orders[[#This Row],[Product ID]],'BD product'!A:A,0)</f>
        <v>191</v>
      </c>
      <c r="N4661" s="2" t="str" cm="1">
        <f t="array" ref="N4661">INDEX('BD product'!A:D,M4661,2)</f>
        <v>Office Supplies</v>
      </c>
    </row>
    <row r="4662" spans="1:14" x14ac:dyDescent="0.3">
      <c r="A4662" s="3" t="s">
        <v>6432</v>
      </c>
      <c r="B4662" s="4">
        <v>42127</v>
      </c>
      <c r="C4662" s="12" t="str">
        <f t="shared" si="72"/>
        <v>2015/05</v>
      </c>
      <c r="D4662" s="4">
        <v>42131</v>
      </c>
      <c r="E4662" s="3" t="s">
        <v>21</v>
      </c>
      <c r="F4662" s="3" t="s">
        <v>4766</v>
      </c>
      <c r="G4662" s="3" t="s">
        <v>6433</v>
      </c>
      <c r="H4662" s="5">
        <v>27552</v>
      </c>
      <c r="I4662" s="2">
        <v>3</v>
      </c>
      <c r="J4662" s="2">
        <v>2</v>
      </c>
      <c r="K4662" s="2">
        <v>-0.34439999999999998</v>
      </c>
      <c r="L4662" s="18" t="str">
        <f>VLOOKUP(F4662,'BD customers'!$1:$1048576,2,FALSE)</f>
        <v>Stewart Visinsky</v>
      </c>
      <c r="M4662" s="2">
        <f>MATCH(orders[[#This Row],[Product ID]],'BD product'!A:A,0)</f>
        <v>1692</v>
      </c>
      <c r="N4662" s="2" t="str" cm="1">
        <f t="array" ref="N4662">INDEX('BD product'!A:D,M4662,2)</f>
        <v>Technology</v>
      </c>
    </row>
    <row r="4663" spans="1:14" x14ac:dyDescent="0.3">
      <c r="A4663" s="3" t="s">
        <v>6432</v>
      </c>
      <c r="B4663" s="4">
        <v>42127</v>
      </c>
      <c r="C4663" s="12" t="str">
        <f t="shared" si="72"/>
        <v>2015/05</v>
      </c>
      <c r="D4663" s="4">
        <v>42131</v>
      </c>
      <c r="E4663" s="3" t="s">
        <v>21</v>
      </c>
      <c r="F4663" s="3" t="s">
        <v>4766</v>
      </c>
      <c r="G4663" s="3" t="s">
        <v>1020</v>
      </c>
      <c r="H4663" s="5">
        <v>844116</v>
      </c>
      <c r="I4663" s="2">
        <v>6</v>
      </c>
      <c r="J4663" s="2">
        <v>3</v>
      </c>
      <c r="K4663" s="2">
        <v>-36.176400000000001</v>
      </c>
      <c r="L4663" s="18" t="str">
        <f>VLOOKUP(F4663,'BD customers'!$1:$1048576,2,FALSE)</f>
        <v>Stewart Visinsky</v>
      </c>
      <c r="M4663" s="2">
        <f>MATCH(orders[[#This Row],[Product ID]],'BD product'!A:A,0)</f>
        <v>230</v>
      </c>
      <c r="N4663" s="2" t="str" cm="1">
        <f t="array" ref="N4663">INDEX('BD product'!A:D,M4663,2)</f>
        <v>Furniture</v>
      </c>
    </row>
    <row r="4664" spans="1:14" x14ac:dyDescent="0.3">
      <c r="A4664" s="3" t="s">
        <v>6432</v>
      </c>
      <c r="B4664" s="4">
        <v>42127</v>
      </c>
      <c r="C4664" s="12" t="str">
        <f t="shared" si="72"/>
        <v>2015/05</v>
      </c>
      <c r="D4664" s="4">
        <v>42131</v>
      </c>
      <c r="E4664" s="3" t="s">
        <v>21</v>
      </c>
      <c r="F4664" s="3" t="s">
        <v>4766</v>
      </c>
      <c r="G4664" s="3" t="s">
        <v>3158</v>
      </c>
      <c r="H4664" s="5">
        <v>76752</v>
      </c>
      <c r="I4664" s="2">
        <v>3</v>
      </c>
      <c r="J4664" s="2">
        <v>2</v>
      </c>
      <c r="K4664" s="2">
        <v>-0.95940000000000003</v>
      </c>
      <c r="L4664" s="18" t="str">
        <f>VLOOKUP(F4664,'BD customers'!$1:$1048576,2,FALSE)</f>
        <v>Stewart Visinsky</v>
      </c>
      <c r="M4664" s="2">
        <f>MATCH(orders[[#This Row],[Product ID]],'BD product'!A:A,0)</f>
        <v>913</v>
      </c>
      <c r="N4664" s="2" t="str" cm="1">
        <f t="array" ref="N4664">INDEX('BD product'!A:D,M4664,2)</f>
        <v>Office Supplies</v>
      </c>
    </row>
    <row r="4665" spans="1:14" x14ac:dyDescent="0.3">
      <c r="A4665" s="3" t="s">
        <v>6435</v>
      </c>
      <c r="B4665" s="4">
        <v>42631</v>
      </c>
      <c r="C4665" s="12" t="str">
        <f t="shared" si="72"/>
        <v>2016/09</v>
      </c>
      <c r="D4665" s="4">
        <v>42635</v>
      </c>
      <c r="E4665" s="3" t="s">
        <v>21</v>
      </c>
      <c r="F4665" s="3" t="s">
        <v>1287</v>
      </c>
      <c r="G4665" s="3" t="s">
        <v>2127</v>
      </c>
      <c r="H4665" s="5">
        <v>30</v>
      </c>
      <c r="I4665" s="2">
        <v>1</v>
      </c>
      <c r="J4665" s="2">
        <v>2</v>
      </c>
      <c r="K4665" s="2">
        <v>1.0500000000000001E-2</v>
      </c>
      <c r="L4665" s="18" t="str">
        <f>VLOOKUP(F4665,'BD customers'!$1:$1048576,2,FALSE)</f>
        <v>Patrick O'Brill</v>
      </c>
      <c r="M4665" s="2">
        <f>MATCH(orders[[#This Row],[Product ID]],'BD product'!A:A,0)</f>
        <v>549</v>
      </c>
      <c r="N4665" s="2" t="str" cm="1">
        <f t="array" ref="N4665">INDEX('BD product'!A:D,M4665,2)</f>
        <v>Office Supplies</v>
      </c>
    </row>
    <row r="4666" spans="1:14" x14ac:dyDescent="0.3">
      <c r="A4666" s="3" t="s">
        <v>6436</v>
      </c>
      <c r="B4666" s="4">
        <v>42635</v>
      </c>
      <c r="C4666" s="12" t="str">
        <f t="shared" si="72"/>
        <v>2016/09</v>
      </c>
      <c r="D4666" s="4">
        <v>42639</v>
      </c>
      <c r="E4666" s="3" t="s">
        <v>21</v>
      </c>
      <c r="F4666" s="3" t="s">
        <v>3841</v>
      </c>
      <c r="G4666" s="3" t="s">
        <v>2760</v>
      </c>
      <c r="H4666" s="5">
        <v>7506</v>
      </c>
      <c r="I4666" s="2">
        <v>9</v>
      </c>
      <c r="J4666" s="2">
        <v>7</v>
      </c>
      <c r="K4666" s="2">
        <v>-6.0048000000000004</v>
      </c>
      <c r="L4666" s="18" t="str">
        <f>VLOOKUP(F4666,'BD customers'!$1:$1048576,2,FALSE)</f>
        <v>Amy Cox</v>
      </c>
      <c r="M4666" s="2">
        <f>MATCH(orders[[#This Row],[Product ID]],'BD product'!A:A,0)</f>
        <v>759</v>
      </c>
      <c r="N4666" s="2" t="str" cm="1">
        <f t="array" ref="N4666">INDEX('BD product'!A:D,M4666,2)</f>
        <v>Office Supplies</v>
      </c>
    </row>
    <row r="4667" spans="1:14" x14ac:dyDescent="0.3">
      <c r="A4667" s="3" t="s">
        <v>6436</v>
      </c>
      <c r="B4667" s="4">
        <v>42635</v>
      </c>
      <c r="C4667" s="12" t="str">
        <f t="shared" si="72"/>
        <v>2016/09</v>
      </c>
      <c r="D4667" s="4">
        <v>42639</v>
      </c>
      <c r="E4667" s="3" t="s">
        <v>21</v>
      </c>
      <c r="F4667" s="3" t="s">
        <v>3841</v>
      </c>
      <c r="G4667" s="3" t="s">
        <v>1371</v>
      </c>
      <c r="H4667" s="5">
        <v>1656</v>
      </c>
      <c r="I4667" s="2">
        <v>2</v>
      </c>
      <c r="J4667" s="2">
        <v>2</v>
      </c>
      <c r="K4667" s="2">
        <v>0.5796</v>
      </c>
      <c r="L4667" s="18" t="str">
        <f>VLOOKUP(F4667,'BD customers'!$1:$1048576,2,FALSE)</f>
        <v>Amy Cox</v>
      </c>
      <c r="M4667" s="2">
        <f>MATCH(orders[[#This Row],[Product ID]],'BD product'!A:A,0)</f>
        <v>324</v>
      </c>
      <c r="N4667" s="2" t="str" cm="1">
        <f t="array" ref="N4667">INDEX('BD product'!A:D,M4667,2)</f>
        <v>Office Supplies</v>
      </c>
    </row>
    <row r="4668" spans="1:14" x14ac:dyDescent="0.3">
      <c r="A4668" s="3" t="s">
        <v>6437</v>
      </c>
      <c r="B4668" s="4">
        <v>42379</v>
      </c>
      <c r="C4668" s="12" t="str">
        <f t="shared" si="72"/>
        <v>2016/01</v>
      </c>
      <c r="D4668" s="4">
        <v>42386</v>
      </c>
      <c r="E4668" s="3" t="s">
        <v>21</v>
      </c>
      <c r="F4668" s="3" t="s">
        <v>127</v>
      </c>
      <c r="G4668" s="3" t="s">
        <v>3102</v>
      </c>
      <c r="H4668" s="5">
        <v>7992</v>
      </c>
      <c r="I4668" s="2">
        <v>4</v>
      </c>
      <c r="J4668" s="2">
        <v>0</v>
      </c>
      <c r="K4668" s="2">
        <v>34.365600000000001</v>
      </c>
      <c r="L4668" s="18" t="str">
        <f>VLOOKUP(F4668,'BD customers'!$1:$1048576,2,FALSE)</f>
        <v>Ken Black</v>
      </c>
      <c r="M4668" s="2">
        <f>MATCH(orders[[#This Row],[Product ID]],'BD product'!A:A,0)</f>
        <v>893</v>
      </c>
      <c r="N4668" s="2" t="str" cm="1">
        <f t="array" ref="N4668">INDEX('BD product'!A:D,M4668,2)</f>
        <v>Furniture</v>
      </c>
    </row>
    <row r="4669" spans="1:14" x14ac:dyDescent="0.3">
      <c r="A4669" s="3" t="s">
        <v>6437</v>
      </c>
      <c r="B4669" s="4">
        <v>42379</v>
      </c>
      <c r="C4669" s="12" t="str">
        <f t="shared" si="72"/>
        <v>2016/01</v>
      </c>
      <c r="D4669" s="4">
        <v>42386</v>
      </c>
      <c r="E4669" s="3" t="s">
        <v>21</v>
      </c>
      <c r="F4669" s="3" t="s">
        <v>127</v>
      </c>
      <c r="G4669" s="3" t="s">
        <v>1444</v>
      </c>
      <c r="H4669" s="5">
        <v>6998</v>
      </c>
      <c r="I4669" s="2">
        <v>2</v>
      </c>
      <c r="J4669" s="2">
        <v>0</v>
      </c>
      <c r="K4669" s="2">
        <v>13.296200000000001</v>
      </c>
      <c r="L4669" s="18" t="str">
        <f>VLOOKUP(F4669,'BD customers'!$1:$1048576,2,FALSE)</f>
        <v>Ken Black</v>
      </c>
      <c r="M4669" s="2">
        <f>MATCH(orders[[#This Row],[Product ID]],'BD product'!A:A,0)</f>
        <v>345</v>
      </c>
      <c r="N4669" s="2" t="str" cm="1">
        <f t="array" ref="N4669">INDEX('BD product'!A:D,M4669,2)</f>
        <v>Technology</v>
      </c>
    </row>
    <row r="4670" spans="1:14" x14ac:dyDescent="0.3">
      <c r="A4670" s="3" t="s">
        <v>6438</v>
      </c>
      <c r="B4670" s="4">
        <v>42861</v>
      </c>
      <c r="C4670" s="12" t="str">
        <f t="shared" si="72"/>
        <v>2017/05</v>
      </c>
      <c r="D4670" s="4">
        <v>42866</v>
      </c>
      <c r="E4670" s="3" t="s">
        <v>21</v>
      </c>
      <c r="F4670" s="3" t="s">
        <v>4225</v>
      </c>
      <c r="G4670" s="3" t="s">
        <v>2154</v>
      </c>
      <c r="H4670" s="5">
        <v>1106</v>
      </c>
      <c r="I4670" s="2">
        <v>10</v>
      </c>
      <c r="J4670" s="2">
        <v>8</v>
      </c>
      <c r="K4670" s="2">
        <v>-1.8802000000000001</v>
      </c>
      <c r="L4670" s="18" t="str">
        <f>VLOOKUP(F4670,'BD customers'!$1:$1048576,2,FALSE)</f>
        <v>Dorothy Badders</v>
      </c>
      <c r="M4670" s="2">
        <f>MATCH(orders[[#This Row],[Product ID]],'BD product'!A:A,0)</f>
        <v>557</v>
      </c>
      <c r="N4670" s="2" t="str" cm="1">
        <f t="array" ref="N4670">INDEX('BD product'!A:D,M4670,2)</f>
        <v>Office Supplies</v>
      </c>
    </row>
    <row r="4671" spans="1:14" x14ac:dyDescent="0.3">
      <c r="A4671" s="3" t="s">
        <v>6438</v>
      </c>
      <c r="B4671" s="4">
        <v>42861</v>
      </c>
      <c r="C4671" s="12" t="str">
        <f t="shared" si="72"/>
        <v>2017/05</v>
      </c>
      <c r="D4671" s="4">
        <v>42866</v>
      </c>
      <c r="E4671" s="3" t="s">
        <v>21</v>
      </c>
      <c r="F4671" s="3" t="s">
        <v>4225</v>
      </c>
      <c r="G4671" s="3" t="s">
        <v>1705</v>
      </c>
      <c r="H4671" s="5">
        <v>6234648</v>
      </c>
      <c r="I4671" s="2">
        <v>7</v>
      </c>
      <c r="J4671" s="2">
        <v>32</v>
      </c>
      <c r="K4671" s="2">
        <v>-119.1918</v>
      </c>
      <c r="L4671" s="18" t="str">
        <f>VLOOKUP(F4671,'BD customers'!$1:$1048576,2,FALSE)</f>
        <v>Dorothy Badders</v>
      </c>
      <c r="M4671" s="2">
        <f>MATCH(orders[[#This Row],[Product ID]],'BD product'!A:A,0)</f>
        <v>421</v>
      </c>
      <c r="N4671" s="2" t="str" cm="1">
        <f t="array" ref="N4671">INDEX('BD product'!A:D,M4671,2)</f>
        <v>Furniture</v>
      </c>
    </row>
    <row r="4672" spans="1:14" x14ac:dyDescent="0.3">
      <c r="A4672" s="3" t="s">
        <v>6438</v>
      </c>
      <c r="B4672" s="4">
        <v>42861</v>
      </c>
      <c r="C4672" s="12" t="str">
        <f t="shared" si="72"/>
        <v>2017/05</v>
      </c>
      <c r="D4672" s="4">
        <v>42866</v>
      </c>
      <c r="E4672" s="3" t="s">
        <v>21</v>
      </c>
      <c r="F4672" s="3" t="s">
        <v>4225</v>
      </c>
      <c r="G4672" s="3" t="s">
        <v>6268</v>
      </c>
      <c r="H4672" s="5">
        <v>77268</v>
      </c>
      <c r="I4672" s="2">
        <v>5</v>
      </c>
      <c r="J4672" s="2">
        <v>2</v>
      </c>
      <c r="K4672" s="2">
        <v>-5.7950999999999997</v>
      </c>
      <c r="L4672" s="18" t="str">
        <f>VLOOKUP(F4672,'BD customers'!$1:$1048576,2,FALSE)</f>
        <v>Dorothy Badders</v>
      </c>
      <c r="M4672" s="2">
        <f>MATCH(orders[[#This Row],[Product ID]],'BD product'!A:A,0)</f>
        <v>1664</v>
      </c>
      <c r="N4672" s="2" t="str" cm="1">
        <f t="array" ref="N4672">INDEX('BD product'!A:D,M4672,2)</f>
        <v>Office Supplies</v>
      </c>
    </row>
    <row r="4673" spans="1:14" x14ac:dyDescent="0.3">
      <c r="A4673" s="3" t="s">
        <v>6439</v>
      </c>
      <c r="B4673" s="4">
        <v>42582</v>
      </c>
      <c r="C4673" s="12" t="str">
        <f t="shared" si="72"/>
        <v>2016/07</v>
      </c>
      <c r="D4673" s="4">
        <v>42588</v>
      </c>
      <c r="E4673" s="3" t="s">
        <v>21</v>
      </c>
      <c r="F4673" s="3" t="s">
        <v>853</v>
      </c>
      <c r="G4673" s="3" t="s">
        <v>3763</v>
      </c>
      <c r="H4673" s="5">
        <v>28314</v>
      </c>
      <c r="I4673" s="2">
        <v>4</v>
      </c>
      <c r="J4673" s="2">
        <v>1</v>
      </c>
      <c r="K4673" s="2">
        <v>7.2358000000000002</v>
      </c>
      <c r="L4673" s="18" t="str">
        <f>VLOOKUP(F4673,'BD customers'!$1:$1048576,2,FALSE)</f>
        <v>Ken Lonsdale</v>
      </c>
      <c r="M4673" s="2">
        <f>MATCH(orders[[#This Row],[Product ID]],'BD product'!A:A,0)</f>
        <v>1154</v>
      </c>
      <c r="N4673" s="2" t="str" cm="1">
        <f t="array" ref="N4673">INDEX('BD product'!A:D,M4673,2)</f>
        <v>Office Supplies</v>
      </c>
    </row>
    <row r="4674" spans="1:14" x14ac:dyDescent="0.3">
      <c r="A4674" s="3" t="s">
        <v>6439</v>
      </c>
      <c r="B4674" s="4">
        <v>42582</v>
      </c>
      <c r="C4674" s="12" t="str">
        <f t="shared" ref="C4674:C4737" si="73">TEXT(B4674,"aaaa/mm")</f>
        <v>2016/07</v>
      </c>
      <c r="D4674" s="4">
        <v>42588</v>
      </c>
      <c r="E4674" s="3" t="s">
        <v>21</v>
      </c>
      <c r="F4674" s="3" t="s">
        <v>853</v>
      </c>
      <c r="G4674" s="3" t="s">
        <v>2162</v>
      </c>
      <c r="H4674" s="5">
        <v>63596</v>
      </c>
      <c r="I4674" s="2">
        <v>4</v>
      </c>
      <c r="J4674" s="2">
        <v>0</v>
      </c>
      <c r="K4674" s="2">
        <v>165.34960000000001</v>
      </c>
      <c r="L4674" s="18" t="str">
        <f>VLOOKUP(F4674,'BD customers'!$1:$1048576,2,FALSE)</f>
        <v>Ken Lonsdale</v>
      </c>
      <c r="M4674" s="2">
        <f>MATCH(orders[[#This Row],[Product ID]],'BD product'!A:A,0)</f>
        <v>561</v>
      </c>
      <c r="N4674" s="2" t="str" cm="1">
        <f t="array" ref="N4674">INDEX('BD product'!A:D,M4674,2)</f>
        <v>Technology</v>
      </c>
    </row>
    <row r="4675" spans="1:14" x14ac:dyDescent="0.3">
      <c r="A4675" s="3" t="s">
        <v>6439</v>
      </c>
      <c r="B4675" s="4">
        <v>42582</v>
      </c>
      <c r="C4675" s="12" t="str">
        <f t="shared" si="73"/>
        <v>2016/07</v>
      </c>
      <c r="D4675" s="4">
        <v>42588</v>
      </c>
      <c r="E4675" s="3" t="s">
        <v>21</v>
      </c>
      <c r="F4675" s="3" t="s">
        <v>853</v>
      </c>
      <c r="G4675" s="3" t="s">
        <v>4215</v>
      </c>
      <c r="H4675" s="5">
        <v>11899</v>
      </c>
      <c r="I4675" s="2">
        <v>1</v>
      </c>
      <c r="J4675" s="2">
        <v>0</v>
      </c>
      <c r="K4675" s="2">
        <v>33.3172</v>
      </c>
      <c r="L4675" s="18" t="str">
        <f>VLOOKUP(F4675,'BD customers'!$1:$1048576,2,FALSE)</f>
        <v>Ken Lonsdale</v>
      </c>
      <c r="M4675" s="2">
        <f>MATCH(orders[[#This Row],[Product ID]],'BD product'!A:A,0)</f>
        <v>1272</v>
      </c>
      <c r="N4675" s="2" t="str" cm="1">
        <f t="array" ref="N4675">INDEX('BD product'!A:D,M4675,2)</f>
        <v>Technology</v>
      </c>
    </row>
    <row r="4676" spans="1:14" x14ac:dyDescent="0.3">
      <c r="A4676" s="3" t="s">
        <v>6439</v>
      </c>
      <c r="B4676" s="4">
        <v>42582</v>
      </c>
      <c r="C4676" s="12" t="str">
        <f t="shared" si="73"/>
        <v>2016/07</v>
      </c>
      <c r="D4676" s="4">
        <v>42588</v>
      </c>
      <c r="E4676" s="3" t="s">
        <v>21</v>
      </c>
      <c r="F4676" s="3" t="s">
        <v>853</v>
      </c>
      <c r="G4676" s="3" t="s">
        <v>1170</v>
      </c>
      <c r="H4676" s="5">
        <v>27294</v>
      </c>
      <c r="I4676" s="2">
        <v>3</v>
      </c>
      <c r="J4676" s="2">
        <v>0</v>
      </c>
      <c r="K4676" s="2">
        <v>30.023399999999999</v>
      </c>
      <c r="L4676" s="18" t="str">
        <f>VLOOKUP(F4676,'BD customers'!$1:$1048576,2,FALSE)</f>
        <v>Ken Lonsdale</v>
      </c>
      <c r="M4676" s="2">
        <f>MATCH(orders[[#This Row],[Product ID]],'BD product'!A:A,0)</f>
        <v>271</v>
      </c>
      <c r="N4676" s="2" t="str" cm="1">
        <f t="array" ref="N4676">INDEX('BD product'!A:D,M4676,2)</f>
        <v>Furniture</v>
      </c>
    </row>
    <row r="4677" spans="1:14" x14ac:dyDescent="0.3">
      <c r="A4677" s="3" t="s">
        <v>6440</v>
      </c>
      <c r="B4677" s="4">
        <v>42821</v>
      </c>
      <c r="C4677" s="12" t="str">
        <f t="shared" si="73"/>
        <v>2017/03</v>
      </c>
      <c r="D4677" s="4">
        <v>42823</v>
      </c>
      <c r="E4677" s="3" t="s">
        <v>11</v>
      </c>
      <c r="F4677" s="3" t="s">
        <v>109</v>
      </c>
      <c r="G4677" s="3" t="s">
        <v>4958</v>
      </c>
      <c r="H4677" s="5">
        <v>15008</v>
      </c>
      <c r="I4677" s="2">
        <v>2</v>
      </c>
      <c r="J4677" s="2">
        <v>2</v>
      </c>
      <c r="K4677" s="2">
        <v>1.5007999999999999</v>
      </c>
      <c r="L4677" s="18" t="str">
        <f>VLOOKUP(F4677,'BD customers'!$1:$1048576,2,FALSE)</f>
        <v>Alejandro Grove</v>
      </c>
      <c r="M4677" s="2">
        <f>MATCH(orders[[#This Row],[Product ID]],'BD product'!A:A,0)</f>
        <v>1443</v>
      </c>
      <c r="N4677" s="2" t="str" cm="1">
        <f t="array" ref="N4677">INDEX('BD product'!A:D,M4677,2)</f>
        <v>Furniture</v>
      </c>
    </row>
    <row r="4678" spans="1:14" x14ac:dyDescent="0.3">
      <c r="A4678" s="3" t="s">
        <v>6441</v>
      </c>
      <c r="B4678" s="4">
        <v>41712</v>
      </c>
      <c r="C4678" s="12" t="str">
        <f t="shared" si="73"/>
        <v>2014/03</v>
      </c>
      <c r="D4678" s="4">
        <v>41717</v>
      </c>
      <c r="E4678" s="3" t="s">
        <v>21</v>
      </c>
      <c r="F4678" s="3" t="s">
        <v>4714</v>
      </c>
      <c r="G4678" s="3" t="s">
        <v>4491</v>
      </c>
      <c r="H4678" s="5">
        <v>33088</v>
      </c>
      <c r="I4678" s="2">
        <v>4</v>
      </c>
      <c r="J4678" s="2">
        <v>2</v>
      </c>
      <c r="K4678" s="2">
        <v>11.167199999999999</v>
      </c>
      <c r="L4678" s="18" t="str">
        <f>VLOOKUP(F4678,'BD customers'!$1:$1048576,2,FALSE)</f>
        <v>Jason Fortune-</v>
      </c>
      <c r="M4678" s="2">
        <f>MATCH(orders[[#This Row],[Product ID]],'BD product'!A:A,0)</f>
        <v>1341</v>
      </c>
      <c r="N4678" s="2" t="str" cm="1">
        <f t="array" ref="N4678">INDEX('BD product'!A:D,M4678,2)</f>
        <v>Office Supplies</v>
      </c>
    </row>
    <row r="4679" spans="1:14" x14ac:dyDescent="0.3">
      <c r="A4679" s="3" t="s">
        <v>6441</v>
      </c>
      <c r="B4679" s="4">
        <v>41712</v>
      </c>
      <c r="C4679" s="12" t="str">
        <f t="shared" si="73"/>
        <v>2014/03</v>
      </c>
      <c r="D4679" s="4">
        <v>41717</v>
      </c>
      <c r="E4679" s="3" t="s">
        <v>21</v>
      </c>
      <c r="F4679" s="3" t="s">
        <v>4714</v>
      </c>
      <c r="G4679" s="3" t="s">
        <v>1836</v>
      </c>
      <c r="H4679" s="5">
        <v>8098</v>
      </c>
      <c r="I4679" s="2">
        <v>1</v>
      </c>
      <c r="J4679" s="2">
        <v>0</v>
      </c>
      <c r="K4679" s="2">
        <v>3.2391999999999999</v>
      </c>
      <c r="L4679" s="18" t="str">
        <f>VLOOKUP(F4679,'BD customers'!$1:$1048576,2,FALSE)</f>
        <v>Jason Fortune-</v>
      </c>
      <c r="M4679" s="2">
        <f>MATCH(orders[[#This Row],[Product ID]],'BD product'!A:A,0)</f>
        <v>461</v>
      </c>
      <c r="N4679" s="2" t="str" cm="1">
        <f t="array" ref="N4679">INDEX('BD product'!A:D,M4679,2)</f>
        <v>Office Supplies</v>
      </c>
    </row>
    <row r="4680" spans="1:14" x14ac:dyDescent="0.3">
      <c r="A4680" s="3" t="s">
        <v>6441</v>
      </c>
      <c r="B4680" s="4">
        <v>41712</v>
      </c>
      <c r="C4680" s="12" t="str">
        <f t="shared" si="73"/>
        <v>2014/03</v>
      </c>
      <c r="D4680" s="4">
        <v>41717</v>
      </c>
      <c r="E4680" s="3" t="s">
        <v>21</v>
      </c>
      <c r="F4680" s="3" t="s">
        <v>4714</v>
      </c>
      <c r="G4680" s="3" t="s">
        <v>6442</v>
      </c>
      <c r="H4680" s="5">
        <v>828</v>
      </c>
      <c r="I4680" s="2">
        <v>12</v>
      </c>
      <c r="J4680" s="2">
        <v>0</v>
      </c>
      <c r="K4680" s="2">
        <v>0.66239999999999999</v>
      </c>
      <c r="L4680" s="18" t="str">
        <f>VLOOKUP(F4680,'BD customers'!$1:$1048576,2,FALSE)</f>
        <v>Jason Fortune-</v>
      </c>
      <c r="M4680" s="2">
        <f>MATCH(orders[[#This Row],[Product ID]],'BD product'!A:A,0)</f>
        <v>1693</v>
      </c>
      <c r="N4680" s="2" t="str" cm="1">
        <f t="array" ref="N4680">INDEX('BD product'!A:D,M4680,2)</f>
        <v>Technology</v>
      </c>
    </row>
    <row r="4681" spans="1:14" x14ac:dyDescent="0.3">
      <c r="A4681" s="3" t="s">
        <v>6441</v>
      </c>
      <c r="B4681" s="4">
        <v>41712</v>
      </c>
      <c r="C4681" s="12" t="str">
        <f t="shared" si="73"/>
        <v>2014/03</v>
      </c>
      <c r="D4681" s="4">
        <v>41717</v>
      </c>
      <c r="E4681" s="3" t="s">
        <v>21</v>
      </c>
      <c r="F4681" s="3" t="s">
        <v>4714</v>
      </c>
      <c r="G4681" s="3" t="s">
        <v>2532</v>
      </c>
      <c r="H4681" s="5">
        <v>2136</v>
      </c>
      <c r="I4681" s="2">
        <v>2</v>
      </c>
      <c r="J4681" s="2">
        <v>0</v>
      </c>
      <c r="K4681" s="2">
        <v>5.7671999999999999</v>
      </c>
      <c r="L4681" s="18" t="str">
        <f>VLOOKUP(F4681,'BD customers'!$1:$1048576,2,FALSE)</f>
        <v>Jason Fortune-</v>
      </c>
      <c r="M4681" s="2">
        <f>MATCH(orders[[#This Row],[Product ID]],'BD product'!A:A,0)</f>
        <v>685</v>
      </c>
      <c r="N4681" s="2" t="str" cm="1">
        <f t="array" ref="N4681">INDEX('BD product'!A:D,M4681,2)</f>
        <v>Office Supplies</v>
      </c>
    </row>
    <row r="4682" spans="1:14" x14ac:dyDescent="0.3">
      <c r="A4682" s="3" t="s">
        <v>6441</v>
      </c>
      <c r="B4682" s="4">
        <v>41712</v>
      </c>
      <c r="C4682" s="12" t="str">
        <f t="shared" si="73"/>
        <v>2014/03</v>
      </c>
      <c r="D4682" s="4">
        <v>41717</v>
      </c>
      <c r="E4682" s="3" t="s">
        <v>21</v>
      </c>
      <c r="F4682" s="3" t="s">
        <v>4714</v>
      </c>
      <c r="G4682" s="3" t="s">
        <v>5642</v>
      </c>
      <c r="H4682" s="5">
        <v>62048</v>
      </c>
      <c r="I4682" s="2">
        <v>2</v>
      </c>
      <c r="J4682" s="2">
        <v>2</v>
      </c>
      <c r="K4682" s="2">
        <v>20.165600000000001</v>
      </c>
      <c r="L4682" s="18" t="str">
        <f>VLOOKUP(F4682,'BD customers'!$1:$1048576,2,FALSE)</f>
        <v>Jason Fortune-</v>
      </c>
      <c r="M4682" s="2">
        <f>MATCH(orders[[#This Row],[Product ID]],'BD product'!A:A,0)</f>
        <v>1563</v>
      </c>
      <c r="N4682" s="2" t="str" cm="1">
        <f t="array" ref="N4682">INDEX('BD product'!A:D,M4682,2)</f>
        <v>Office Supplies</v>
      </c>
    </row>
    <row r="4683" spans="1:14" x14ac:dyDescent="0.3">
      <c r="A4683" s="3" t="s">
        <v>6444</v>
      </c>
      <c r="B4683" s="4">
        <v>42565</v>
      </c>
      <c r="C4683" s="12" t="str">
        <f t="shared" si="73"/>
        <v>2016/07</v>
      </c>
      <c r="D4683" s="4">
        <v>42569</v>
      </c>
      <c r="E4683" s="3" t="s">
        <v>11</v>
      </c>
      <c r="F4683" s="3" t="s">
        <v>5166</v>
      </c>
      <c r="G4683" s="3" t="s">
        <v>4424</v>
      </c>
      <c r="H4683" s="5">
        <v>2961</v>
      </c>
      <c r="I4683" s="2">
        <v>9</v>
      </c>
      <c r="J4683" s="2">
        <v>0</v>
      </c>
      <c r="K4683" s="2">
        <v>13.3245</v>
      </c>
      <c r="L4683" s="18" t="str">
        <f>VLOOKUP(F4683,'BD customers'!$1:$1048576,2,FALSE)</f>
        <v>Richard Eichhorn</v>
      </c>
      <c r="M4683" s="2">
        <f>MATCH(orders[[#This Row],[Product ID]],'BD product'!A:A,0)</f>
        <v>1323</v>
      </c>
      <c r="N4683" s="2" t="str" cm="1">
        <f t="array" ref="N4683">INDEX('BD product'!A:D,M4683,2)</f>
        <v>Office Supplies</v>
      </c>
    </row>
    <row r="4684" spans="1:14" x14ac:dyDescent="0.3">
      <c r="A4684" s="3" t="s">
        <v>6445</v>
      </c>
      <c r="B4684" s="4">
        <v>42705</v>
      </c>
      <c r="C4684" s="12" t="str">
        <f t="shared" si="73"/>
        <v>2016/12</v>
      </c>
      <c r="D4684" s="4">
        <v>42705</v>
      </c>
      <c r="E4684" s="3" t="s">
        <v>41</v>
      </c>
      <c r="F4684" s="3" t="s">
        <v>438</v>
      </c>
      <c r="G4684" s="3" t="s">
        <v>3959</v>
      </c>
      <c r="H4684" s="5">
        <v>863928</v>
      </c>
      <c r="I4684" s="2">
        <v>9</v>
      </c>
      <c r="J4684" s="2">
        <v>2</v>
      </c>
      <c r="K4684" s="2">
        <v>86.392799999999994</v>
      </c>
      <c r="L4684" s="18" t="str">
        <f>VLOOKUP(F4684,'BD customers'!$1:$1048576,2,FALSE)</f>
        <v>Mike Vittorini</v>
      </c>
      <c r="M4684" s="2">
        <f>MATCH(orders[[#This Row],[Product ID]],'BD product'!A:A,0)</f>
        <v>1213</v>
      </c>
      <c r="N4684" s="2" t="str" cm="1">
        <f t="array" ref="N4684">INDEX('BD product'!A:D,M4684,2)</f>
        <v>Technology</v>
      </c>
    </row>
    <row r="4685" spans="1:14" x14ac:dyDescent="0.3">
      <c r="A4685" s="3" t="s">
        <v>6446</v>
      </c>
      <c r="B4685" s="4">
        <v>42611</v>
      </c>
      <c r="C4685" s="12" t="str">
        <f t="shared" si="73"/>
        <v>2016/08</v>
      </c>
      <c r="D4685" s="4">
        <v>42616</v>
      </c>
      <c r="E4685" s="3" t="s">
        <v>21</v>
      </c>
      <c r="F4685" s="3" t="s">
        <v>2611</v>
      </c>
      <c r="G4685" s="3" t="s">
        <v>5423</v>
      </c>
      <c r="H4685" s="5">
        <v>24192</v>
      </c>
      <c r="I4685" s="2">
        <v>4</v>
      </c>
      <c r="J4685" s="2">
        <v>4</v>
      </c>
      <c r="K4685" s="2">
        <v>-5.6448</v>
      </c>
      <c r="L4685" s="18" t="str">
        <f>VLOOKUP(F4685,'BD customers'!$1:$1048576,2,FALSE)</f>
        <v>George Bell</v>
      </c>
      <c r="M4685" s="2">
        <f>MATCH(orders[[#This Row],[Product ID]],'BD product'!A:A,0)</f>
        <v>1531</v>
      </c>
      <c r="N4685" s="2" t="str" cm="1">
        <f t="array" ref="N4685">INDEX('BD product'!A:D,M4685,2)</f>
        <v>Furniture</v>
      </c>
    </row>
    <row r="4686" spans="1:14" x14ac:dyDescent="0.3">
      <c r="A4686" s="3" t="s">
        <v>6446</v>
      </c>
      <c r="B4686" s="4">
        <v>42611</v>
      </c>
      <c r="C4686" s="12" t="str">
        <f t="shared" si="73"/>
        <v>2016/08</v>
      </c>
      <c r="D4686" s="4">
        <v>42616</v>
      </c>
      <c r="E4686" s="3" t="s">
        <v>21</v>
      </c>
      <c r="F4686" s="3" t="s">
        <v>2611</v>
      </c>
      <c r="G4686" s="3" t="s">
        <v>6070</v>
      </c>
      <c r="H4686" s="5">
        <v>16388</v>
      </c>
      <c r="I4686" s="2">
        <v>4</v>
      </c>
      <c r="J4686" s="2">
        <v>5</v>
      </c>
      <c r="K4686" s="2">
        <v>-0.81940000000000002</v>
      </c>
      <c r="L4686" s="18" t="str">
        <f>VLOOKUP(F4686,'BD customers'!$1:$1048576,2,FALSE)</f>
        <v>George Bell</v>
      </c>
      <c r="M4686" s="2">
        <f>MATCH(orders[[#This Row],[Product ID]],'BD product'!A:A,0)</f>
        <v>1634</v>
      </c>
      <c r="N4686" s="2" t="str" cm="1">
        <f t="array" ref="N4686">INDEX('BD product'!A:D,M4686,2)</f>
        <v>Furniture</v>
      </c>
    </row>
    <row r="4687" spans="1:14" x14ac:dyDescent="0.3">
      <c r="A4687" s="3" t="s">
        <v>6446</v>
      </c>
      <c r="B4687" s="4">
        <v>42611</v>
      </c>
      <c r="C4687" s="12" t="str">
        <f t="shared" si="73"/>
        <v>2016/08</v>
      </c>
      <c r="D4687" s="4">
        <v>42616</v>
      </c>
      <c r="E4687" s="3" t="s">
        <v>21</v>
      </c>
      <c r="F4687" s="3" t="s">
        <v>2611</v>
      </c>
      <c r="G4687" s="3" t="s">
        <v>2590</v>
      </c>
      <c r="H4687" s="5">
        <v>3486</v>
      </c>
      <c r="I4687" s="2">
        <v>2</v>
      </c>
      <c r="J4687" s="2">
        <v>7</v>
      </c>
      <c r="K4687" s="2">
        <v>-2.7888000000000002</v>
      </c>
      <c r="L4687" s="18" t="str">
        <f>VLOOKUP(F4687,'BD customers'!$1:$1048576,2,FALSE)</f>
        <v>George Bell</v>
      </c>
      <c r="M4687" s="2">
        <f>MATCH(orders[[#This Row],[Product ID]],'BD product'!A:A,0)</f>
        <v>701</v>
      </c>
      <c r="N4687" s="2" t="str" cm="1">
        <f t="array" ref="N4687">INDEX('BD product'!A:D,M4687,2)</f>
        <v>Office Supplies</v>
      </c>
    </row>
    <row r="4688" spans="1:14" x14ac:dyDescent="0.3">
      <c r="A4688" s="3" t="s">
        <v>6446</v>
      </c>
      <c r="B4688" s="4">
        <v>42611</v>
      </c>
      <c r="C4688" s="12" t="str">
        <f t="shared" si="73"/>
        <v>2016/08</v>
      </c>
      <c r="D4688" s="4">
        <v>42616</v>
      </c>
      <c r="E4688" s="3" t="s">
        <v>21</v>
      </c>
      <c r="F4688" s="3" t="s">
        <v>2611</v>
      </c>
      <c r="G4688" s="3" t="s">
        <v>3319</v>
      </c>
      <c r="H4688" s="5">
        <v>10584</v>
      </c>
      <c r="I4688" s="2">
        <v>7</v>
      </c>
      <c r="J4688" s="2">
        <v>2</v>
      </c>
      <c r="K4688" s="2">
        <v>-2.3814000000000002</v>
      </c>
      <c r="L4688" s="18" t="str">
        <f>VLOOKUP(F4688,'BD customers'!$1:$1048576,2,FALSE)</f>
        <v>George Bell</v>
      </c>
      <c r="M4688" s="2">
        <f>MATCH(orders[[#This Row],[Product ID]],'BD product'!A:A,0)</f>
        <v>971</v>
      </c>
      <c r="N4688" s="2" t="str" cm="1">
        <f t="array" ref="N4688">INDEX('BD product'!A:D,M4688,2)</f>
        <v>Office Supplies</v>
      </c>
    </row>
    <row r="4689" spans="1:14" x14ac:dyDescent="0.3">
      <c r="A4689" s="3" t="s">
        <v>6447</v>
      </c>
      <c r="B4689" s="4">
        <v>42545</v>
      </c>
      <c r="C4689" s="12" t="str">
        <f t="shared" si="73"/>
        <v>2016/06</v>
      </c>
      <c r="D4689" s="4">
        <v>42551</v>
      </c>
      <c r="E4689" s="3" t="s">
        <v>21</v>
      </c>
      <c r="F4689" s="3" t="s">
        <v>401</v>
      </c>
      <c r="G4689" s="3" t="s">
        <v>6448</v>
      </c>
      <c r="H4689" s="5">
        <v>44091</v>
      </c>
      <c r="I4689" s="2">
        <v>9</v>
      </c>
      <c r="J4689" s="2">
        <v>0</v>
      </c>
      <c r="K4689" s="2">
        <v>123.45480000000001</v>
      </c>
      <c r="L4689" s="18" t="str">
        <f>VLOOKUP(F4689,'BD customers'!$1:$1048576,2,FALSE)</f>
        <v>Hunter Lopez</v>
      </c>
      <c r="M4689" s="2">
        <f>MATCH(orders[[#This Row],[Product ID]],'BD product'!A:A,0)</f>
        <v>1694</v>
      </c>
      <c r="N4689" s="2" t="str" cm="1">
        <f t="array" ref="N4689">INDEX('BD product'!A:D,M4689,2)</f>
        <v>Technology</v>
      </c>
    </row>
    <row r="4690" spans="1:14" x14ac:dyDescent="0.3">
      <c r="A4690" s="3" t="s">
        <v>6450</v>
      </c>
      <c r="B4690" s="4">
        <v>42824</v>
      </c>
      <c r="C4690" s="12" t="str">
        <f t="shared" si="73"/>
        <v>2017/03</v>
      </c>
      <c r="D4690" s="4">
        <v>42828</v>
      </c>
      <c r="E4690" s="3" t="s">
        <v>21</v>
      </c>
      <c r="F4690" s="3" t="s">
        <v>5036</v>
      </c>
      <c r="G4690" s="3" t="s">
        <v>176</v>
      </c>
      <c r="H4690" s="5">
        <v>5715</v>
      </c>
      <c r="I4690" s="2">
        <v>5</v>
      </c>
      <c r="J4690" s="2">
        <v>7</v>
      </c>
      <c r="K4690" s="2">
        <v>-4.7625000000000002</v>
      </c>
      <c r="L4690" s="18" t="str">
        <f>VLOOKUP(F4690,'BD customers'!$1:$1048576,2,FALSE)</f>
        <v>Becky Pak</v>
      </c>
      <c r="M4690" s="2">
        <f>MATCH(orders[[#This Row],[Product ID]],'BD product'!A:A,0)</f>
        <v>33</v>
      </c>
      <c r="N4690" s="2" t="str" cm="1">
        <f t="array" ref="N4690">INDEX('BD product'!A:D,M4690,2)</f>
        <v>Office Supplies</v>
      </c>
    </row>
    <row r="4691" spans="1:14" x14ac:dyDescent="0.3">
      <c r="A4691" s="3" t="s">
        <v>6451</v>
      </c>
      <c r="B4691" s="4">
        <v>41993</v>
      </c>
      <c r="C4691" s="12" t="str">
        <f t="shared" si="73"/>
        <v>2014/12</v>
      </c>
      <c r="D4691" s="4">
        <v>41995</v>
      </c>
      <c r="E4691" s="3" t="s">
        <v>64</v>
      </c>
      <c r="F4691" s="3" t="s">
        <v>4011</v>
      </c>
      <c r="G4691" s="3" t="s">
        <v>4810</v>
      </c>
      <c r="H4691" s="5">
        <v>51968</v>
      </c>
      <c r="I4691" s="2">
        <v>2</v>
      </c>
      <c r="J4691" s="2">
        <v>2</v>
      </c>
      <c r="K4691" s="2">
        <v>10.393599999999999</v>
      </c>
      <c r="L4691" s="18" t="str">
        <f>VLOOKUP(F4691,'BD customers'!$1:$1048576,2,FALSE)</f>
        <v>Carol Triggs</v>
      </c>
      <c r="M4691" s="2">
        <f>MATCH(orders[[#This Row],[Product ID]],'BD product'!A:A,0)</f>
        <v>1418</v>
      </c>
      <c r="N4691" s="2" t="str" cm="1">
        <f t="array" ref="N4691">INDEX('BD product'!A:D,M4691,2)</f>
        <v>Furniture</v>
      </c>
    </row>
    <row r="4692" spans="1:14" x14ac:dyDescent="0.3">
      <c r="A4692" s="3" t="s">
        <v>6451</v>
      </c>
      <c r="B4692" s="4">
        <v>41993</v>
      </c>
      <c r="C4692" s="12" t="str">
        <f t="shared" si="73"/>
        <v>2014/12</v>
      </c>
      <c r="D4692" s="4">
        <v>41995</v>
      </c>
      <c r="E4692" s="3" t="s">
        <v>64</v>
      </c>
      <c r="F4692" s="3" t="s">
        <v>4011</v>
      </c>
      <c r="G4692" s="3" t="s">
        <v>1085</v>
      </c>
      <c r="H4692" s="5">
        <v>71976</v>
      </c>
      <c r="I4692" s="2">
        <v>3</v>
      </c>
      <c r="J4692" s="2">
        <v>2</v>
      </c>
      <c r="K4692" s="2">
        <v>21.5928</v>
      </c>
      <c r="L4692" s="18" t="str">
        <f>VLOOKUP(F4692,'BD customers'!$1:$1048576,2,FALSE)</f>
        <v>Carol Triggs</v>
      </c>
      <c r="M4692" s="2">
        <f>MATCH(orders[[#This Row],[Product ID]],'BD product'!A:A,0)</f>
        <v>248</v>
      </c>
      <c r="N4692" s="2" t="str" cm="1">
        <f t="array" ref="N4692">INDEX('BD product'!A:D,M4692,2)</f>
        <v>Technology</v>
      </c>
    </row>
    <row r="4693" spans="1:14" x14ac:dyDescent="0.3">
      <c r="A4693" s="3" t="s">
        <v>6451</v>
      </c>
      <c r="B4693" s="4">
        <v>41993</v>
      </c>
      <c r="C4693" s="12" t="str">
        <f t="shared" si="73"/>
        <v>2014/12</v>
      </c>
      <c r="D4693" s="4">
        <v>41995</v>
      </c>
      <c r="E4693" s="3" t="s">
        <v>64</v>
      </c>
      <c r="F4693" s="3" t="s">
        <v>4011</v>
      </c>
      <c r="G4693" s="3" t="s">
        <v>957</v>
      </c>
      <c r="H4693" s="5">
        <v>242352</v>
      </c>
      <c r="I4693" s="2">
        <v>3</v>
      </c>
      <c r="J4693" s="2">
        <v>2</v>
      </c>
      <c r="K4693" s="2">
        <v>-42.4116</v>
      </c>
      <c r="L4693" s="18" t="str">
        <f>VLOOKUP(F4693,'BD customers'!$1:$1048576,2,FALSE)</f>
        <v>Carol Triggs</v>
      </c>
      <c r="M4693" s="2">
        <f>MATCH(orders[[#This Row],[Product ID]],'BD product'!A:A,0)</f>
        <v>213</v>
      </c>
      <c r="N4693" s="2" t="str" cm="1">
        <f t="array" ref="N4693">INDEX('BD product'!A:D,M4693,2)</f>
        <v>Furniture</v>
      </c>
    </row>
    <row r="4694" spans="1:14" x14ac:dyDescent="0.3">
      <c r="A4694" s="3" t="s">
        <v>6451</v>
      </c>
      <c r="B4694" s="4">
        <v>41993</v>
      </c>
      <c r="C4694" s="12" t="str">
        <f t="shared" si="73"/>
        <v>2014/12</v>
      </c>
      <c r="D4694" s="4">
        <v>41995</v>
      </c>
      <c r="E4694" s="3" t="s">
        <v>64</v>
      </c>
      <c r="F4694" s="3" t="s">
        <v>4011</v>
      </c>
      <c r="G4694" s="3" t="s">
        <v>1797</v>
      </c>
      <c r="H4694" s="5">
        <v>22192</v>
      </c>
      <c r="I4694" s="2">
        <v>5</v>
      </c>
      <c r="J4694" s="2">
        <v>2</v>
      </c>
      <c r="K4694" s="2">
        <v>7.7671999999999999</v>
      </c>
      <c r="L4694" s="18" t="str">
        <f>VLOOKUP(F4694,'BD customers'!$1:$1048576,2,FALSE)</f>
        <v>Carol Triggs</v>
      </c>
      <c r="M4694" s="2">
        <f>MATCH(orders[[#This Row],[Product ID]],'BD product'!A:A,0)</f>
        <v>449</v>
      </c>
      <c r="N4694" s="2" t="str" cm="1">
        <f t="array" ref="N4694">INDEX('BD product'!A:D,M4694,2)</f>
        <v>Office Supplies</v>
      </c>
    </row>
    <row r="4695" spans="1:14" x14ac:dyDescent="0.3">
      <c r="A4695" s="3" t="s">
        <v>6451</v>
      </c>
      <c r="B4695" s="4">
        <v>41993</v>
      </c>
      <c r="C4695" s="12" t="str">
        <f t="shared" si="73"/>
        <v>2014/12</v>
      </c>
      <c r="D4695" s="4">
        <v>41995</v>
      </c>
      <c r="E4695" s="3" t="s">
        <v>64</v>
      </c>
      <c r="F4695" s="3" t="s">
        <v>4011</v>
      </c>
      <c r="G4695" s="3" t="s">
        <v>4931</v>
      </c>
      <c r="H4695" s="5">
        <v>8448</v>
      </c>
      <c r="I4695" s="2">
        <v>2</v>
      </c>
      <c r="J4695" s="2">
        <v>2</v>
      </c>
      <c r="K4695" s="2">
        <v>2.64E-2</v>
      </c>
      <c r="L4695" s="18" t="str">
        <f>VLOOKUP(F4695,'BD customers'!$1:$1048576,2,FALSE)</f>
        <v>Carol Triggs</v>
      </c>
      <c r="M4695" s="2">
        <f>MATCH(orders[[#This Row],[Product ID]],'BD product'!A:A,0)</f>
        <v>1438</v>
      </c>
      <c r="N4695" s="2" t="str" cm="1">
        <f t="array" ref="N4695">INDEX('BD product'!A:D,M4695,2)</f>
        <v>Office Supplies</v>
      </c>
    </row>
    <row r="4696" spans="1:14" x14ac:dyDescent="0.3">
      <c r="A4696" s="3" t="s">
        <v>6452</v>
      </c>
      <c r="B4696" s="4">
        <v>42355</v>
      </c>
      <c r="C4696" s="12" t="str">
        <f t="shared" si="73"/>
        <v>2015/12</v>
      </c>
      <c r="D4696" s="4">
        <v>42355</v>
      </c>
      <c r="E4696" s="3" t="s">
        <v>41</v>
      </c>
      <c r="F4696" s="3" t="s">
        <v>1327</v>
      </c>
      <c r="G4696" s="3" t="s">
        <v>2810</v>
      </c>
      <c r="H4696" s="5">
        <v>2952</v>
      </c>
      <c r="I4696" s="2">
        <v>4</v>
      </c>
      <c r="J4696" s="2">
        <v>0</v>
      </c>
      <c r="K4696" s="2">
        <v>14.4648</v>
      </c>
      <c r="L4696" s="18" t="str">
        <f>VLOOKUP(F4696,'BD customers'!$1:$1048576,2,FALSE)</f>
        <v>John Lee</v>
      </c>
      <c r="M4696" s="2">
        <f>MATCH(orders[[#This Row],[Product ID]],'BD product'!A:A,0)</f>
        <v>779</v>
      </c>
      <c r="N4696" s="2" t="str" cm="1">
        <f t="array" ref="N4696">INDEX('BD product'!A:D,M4696,2)</f>
        <v>Office Supplies</v>
      </c>
    </row>
    <row r="4697" spans="1:14" x14ac:dyDescent="0.3">
      <c r="A4697" s="3" t="s">
        <v>6452</v>
      </c>
      <c r="B4697" s="4">
        <v>42355</v>
      </c>
      <c r="C4697" s="12" t="str">
        <f t="shared" si="73"/>
        <v>2015/12</v>
      </c>
      <c r="D4697" s="4">
        <v>42355</v>
      </c>
      <c r="E4697" s="3" t="s">
        <v>41</v>
      </c>
      <c r="F4697" s="3" t="s">
        <v>1327</v>
      </c>
      <c r="G4697" s="3" t="s">
        <v>3214</v>
      </c>
      <c r="H4697" s="5">
        <v>30294</v>
      </c>
      <c r="I4697" s="2">
        <v>3</v>
      </c>
      <c r="J4697" s="2">
        <v>0</v>
      </c>
      <c r="K4697" s="2">
        <v>48.470399999999998</v>
      </c>
      <c r="L4697" s="18" t="str">
        <f>VLOOKUP(F4697,'BD customers'!$1:$1048576,2,FALSE)</f>
        <v>John Lee</v>
      </c>
      <c r="M4697" s="2">
        <f>MATCH(orders[[#This Row],[Product ID]],'BD product'!A:A,0)</f>
        <v>933</v>
      </c>
      <c r="N4697" s="2" t="str" cm="1">
        <f t="array" ref="N4697">INDEX('BD product'!A:D,M4697,2)</f>
        <v>Furniture</v>
      </c>
    </row>
    <row r="4698" spans="1:14" x14ac:dyDescent="0.3">
      <c r="A4698" s="3" t="s">
        <v>6452</v>
      </c>
      <c r="B4698" s="4">
        <v>42355</v>
      </c>
      <c r="C4698" s="12" t="str">
        <f t="shared" si="73"/>
        <v>2015/12</v>
      </c>
      <c r="D4698" s="4">
        <v>42355</v>
      </c>
      <c r="E4698" s="3" t="s">
        <v>41</v>
      </c>
      <c r="F4698" s="3" t="s">
        <v>1327</v>
      </c>
      <c r="G4698" s="3" t="s">
        <v>5056</v>
      </c>
      <c r="H4698" s="5">
        <v>14236</v>
      </c>
      <c r="I4698" s="2">
        <v>2</v>
      </c>
      <c r="J4698" s="2">
        <v>0</v>
      </c>
      <c r="K4698" s="2">
        <v>38.437199999999997</v>
      </c>
      <c r="L4698" s="18" t="str">
        <f>VLOOKUP(F4698,'BD customers'!$1:$1048576,2,FALSE)</f>
        <v>John Lee</v>
      </c>
      <c r="M4698" s="2">
        <f>MATCH(orders[[#This Row],[Product ID]],'BD product'!A:A,0)</f>
        <v>1461</v>
      </c>
      <c r="N4698" s="2" t="str" cm="1">
        <f t="array" ref="N4698">INDEX('BD product'!A:D,M4698,2)</f>
        <v>Furniture</v>
      </c>
    </row>
    <row r="4699" spans="1:14" x14ac:dyDescent="0.3">
      <c r="A4699" s="3" t="s">
        <v>6452</v>
      </c>
      <c r="B4699" s="4">
        <v>42355</v>
      </c>
      <c r="C4699" s="12" t="str">
        <f t="shared" si="73"/>
        <v>2015/12</v>
      </c>
      <c r="D4699" s="4">
        <v>42355</v>
      </c>
      <c r="E4699" s="3" t="s">
        <v>41</v>
      </c>
      <c r="F4699" s="3" t="s">
        <v>1327</v>
      </c>
      <c r="G4699" s="3" t="s">
        <v>763</v>
      </c>
      <c r="H4699" s="5">
        <v>54666</v>
      </c>
      <c r="I4699" s="2">
        <v>9</v>
      </c>
      <c r="J4699" s="2">
        <v>0</v>
      </c>
      <c r="K4699" s="2">
        <v>13.666499999999999</v>
      </c>
      <c r="L4699" s="18" t="str">
        <f>VLOOKUP(F4699,'BD customers'!$1:$1048576,2,FALSE)</f>
        <v>John Lee</v>
      </c>
      <c r="M4699" s="2">
        <f>MATCH(orders[[#This Row],[Product ID]],'BD product'!A:A,0)</f>
        <v>165</v>
      </c>
      <c r="N4699" s="2" t="str" cm="1">
        <f t="array" ref="N4699">INDEX('BD product'!A:D,M4699,2)</f>
        <v>Furniture</v>
      </c>
    </row>
    <row r="4700" spans="1:14" x14ac:dyDescent="0.3">
      <c r="A4700" s="3" t="s">
        <v>6452</v>
      </c>
      <c r="B4700" s="4">
        <v>42355</v>
      </c>
      <c r="C4700" s="12" t="str">
        <f t="shared" si="73"/>
        <v>2015/12</v>
      </c>
      <c r="D4700" s="4">
        <v>42355</v>
      </c>
      <c r="E4700" s="3" t="s">
        <v>41</v>
      </c>
      <c r="F4700" s="3" t="s">
        <v>1327</v>
      </c>
      <c r="G4700" s="3" t="s">
        <v>5033</v>
      </c>
      <c r="H4700" s="5">
        <v>21213</v>
      </c>
      <c r="I4700" s="2">
        <v>3</v>
      </c>
      <c r="J4700" s="2">
        <v>0</v>
      </c>
      <c r="K4700" s="2">
        <v>14.8491</v>
      </c>
      <c r="L4700" s="18" t="str">
        <f>VLOOKUP(F4700,'BD customers'!$1:$1048576,2,FALSE)</f>
        <v>John Lee</v>
      </c>
      <c r="M4700" s="2">
        <f>MATCH(orders[[#This Row],[Product ID]],'BD product'!A:A,0)</f>
        <v>1456</v>
      </c>
      <c r="N4700" s="2" t="str" cm="1">
        <f t="array" ref="N4700">INDEX('BD product'!A:D,M4700,2)</f>
        <v>Furniture</v>
      </c>
    </row>
    <row r="4701" spans="1:14" x14ac:dyDescent="0.3">
      <c r="A4701" s="3" t="s">
        <v>6453</v>
      </c>
      <c r="B4701" s="4">
        <v>42866</v>
      </c>
      <c r="C4701" s="12" t="str">
        <f t="shared" si="73"/>
        <v>2017/05</v>
      </c>
      <c r="D4701" s="4">
        <v>42872</v>
      </c>
      <c r="E4701" s="3" t="s">
        <v>21</v>
      </c>
      <c r="F4701" s="3" t="s">
        <v>1117</v>
      </c>
      <c r="G4701" s="3" t="s">
        <v>5903</v>
      </c>
      <c r="H4701" s="5">
        <v>5248</v>
      </c>
      <c r="I4701" s="2">
        <v>2</v>
      </c>
      <c r="J4701" s="2">
        <v>2</v>
      </c>
      <c r="K4701" s="2">
        <v>0.59040000000000004</v>
      </c>
      <c r="L4701" s="18" t="str">
        <f>VLOOKUP(F4701,'BD customers'!$1:$1048576,2,FALSE)</f>
        <v>Julie Kriz</v>
      </c>
      <c r="M4701" s="2">
        <f>MATCH(orders[[#This Row],[Product ID]],'BD product'!A:A,0)</f>
        <v>1611</v>
      </c>
      <c r="N4701" s="2" t="str" cm="1">
        <f t="array" ref="N4701">INDEX('BD product'!A:D,M4701,2)</f>
        <v>Office Supplies</v>
      </c>
    </row>
    <row r="4702" spans="1:14" x14ac:dyDescent="0.3">
      <c r="A4702" s="3" t="s">
        <v>6453</v>
      </c>
      <c r="B4702" s="4">
        <v>42866</v>
      </c>
      <c r="C4702" s="12" t="str">
        <f t="shared" si="73"/>
        <v>2017/05</v>
      </c>
      <c r="D4702" s="4">
        <v>42872</v>
      </c>
      <c r="E4702" s="3" t="s">
        <v>21</v>
      </c>
      <c r="F4702" s="3" t="s">
        <v>1117</v>
      </c>
      <c r="G4702" s="3" t="s">
        <v>1075</v>
      </c>
      <c r="H4702" s="5">
        <v>74416</v>
      </c>
      <c r="I4702" s="2">
        <v>2</v>
      </c>
      <c r="J4702" s="2">
        <v>2</v>
      </c>
      <c r="K4702" s="2">
        <v>-14.8832</v>
      </c>
      <c r="L4702" s="18" t="str">
        <f>VLOOKUP(F4702,'BD customers'!$1:$1048576,2,FALSE)</f>
        <v>Julie Kriz</v>
      </c>
      <c r="M4702" s="2">
        <f>MATCH(orders[[#This Row],[Product ID]],'BD product'!A:A,0)</f>
        <v>245</v>
      </c>
      <c r="N4702" s="2" t="str" cm="1">
        <f t="array" ref="N4702">INDEX('BD product'!A:D,M4702,2)</f>
        <v>Office Supplies</v>
      </c>
    </row>
    <row r="4703" spans="1:14" x14ac:dyDescent="0.3">
      <c r="A4703" s="3" t="s">
        <v>6453</v>
      </c>
      <c r="B4703" s="4">
        <v>42866</v>
      </c>
      <c r="C4703" s="12" t="str">
        <f t="shared" si="73"/>
        <v>2017/05</v>
      </c>
      <c r="D4703" s="4">
        <v>42872</v>
      </c>
      <c r="E4703" s="3" t="s">
        <v>21</v>
      </c>
      <c r="F4703" s="3" t="s">
        <v>1117</v>
      </c>
      <c r="G4703" s="3" t="s">
        <v>2371</v>
      </c>
      <c r="H4703" s="5">
        <v>6848</v>
      </c>
      <c r="I4703" s="2">
        <v>2</v>
      </c>
      <c r="J4703" s="2">
        <v>2</v>
      </c>
      <c r="K4703" s="2">
        <v>2.1399999999999999E-2</v>
      </c>
      <c r="L4703" s="18" t="str">
        <f>VLOOKUP(F4703,'BD customers'!$1:$1048576,2,FALSE)</f>
        <v>Julie Kriz</v>
      </c>
      <c r="M4703" s="2">
        <f>MATCH(orders[[#This Row],[Product ID]],'BD product'!A:A,0)</f>
        <v>632</v>
      </c>
      <c r="N4703" s="2" t="str" cm="1">
        <f t="array" ref="N4703">INDEX('BD product'!A:D,M4703,2)</f>
        <v>Office Supplies</v>
      </c>
    </row>
    <row r="4704" spans="1:14" x14ac:dyDescent="0.3">
      <c r="A4704" s="3" t="s">
        <v>6453</v>
      </c>
      <c r="B4704" s="4">
        <v>42866</v>
      </c>
      <c r="C4704" s="12" t="str">
        <f t="shared" si="73"/>
        <v>2017/05</v>
      </c>
      <c r="D4704" s="4">
        <v>42872</v>
      </c>
      <c r="E4704" s="3" t="s">
        <v>21</v>
      </c>
      <c r="F4704" s="3" t="s">
        <v>1117</v>
      </c>
      <c r="G4704" s="3" t="s">
        <v>1282</v>
      </c>
      <c r="H4704" s="5">
        <v>7996</v>
      </c>
      <c r="I4704" s="2">
        <v>1</v>
      </c>
      <c r="J4704" s="2">
        <v>6</v>
      </c>
      <c r="K4704" s="2">
        <v>-6.9965000000000002</v>
      </c>
      <c r="L4704" s="18" t="str">
        <f>VLOOKUP(F4704,'BD customers'!$1:$1048576,2,FALSE)</f>
        <v>Julie Kriz</v>
      </c>
      <c r="M4704" s="2">
        <f>MATCH(orders[[#This Row],[Product ID]],'BD product'!A:A,0)</f>
        <v>298</v>
      </c>
      <c r="N4704" s="2" t="str" cm="1">
        <f t="array" ref="N4704">INDEX('BD product'!A:D,M4704,2)</f>
        <v>Furniture</v>
      </c>
    </row>
    <row r="4705" spans="1:14" x14ac:dyDescent="0.3">
      <c r="A4705" s="3" t="s">
        <v>6454</v>
      </c>
      <c r="B4705" s="4">
        <v>42545</v>
      </c>
      <c r="C4705" s="12" t="str">
        <f t="shared" si="73"/>
        <v>2016/06</v>
      </c>
      <c r="D4705" s="4">
        <v>42549</v>
      </c>
      <c r="E4705" s="3" t="s">
        <v>21</v>
      </c>
      <c r="F4705" s="3" t="s">
        <v>5460</v>
      </c>
      <c r="G4705" s="3" t="s">
        <v>3671</v>
      </c>
      <c r="H4705" s="5">
        <v>8712</v>
      </c>
      <c r="I4705" s="2">
        <v>2</v>
      </c>
      <c r="J4705" s="2">
        <v>8</v>
      </c>
      <c r="K4705" s="2">
        <v>-1.9601999999999999</v>
      </c>
      <c r="L4705" s="18" t="str">
        <f>VLOOKUP(F4705,'BD customers'!$1:$1048576,2,FALSE)</f>
        <v>Dave Hallsten</v>
      </c>
      <c r="M4705" s="2">
        <f>MATCH(orders[[#This Row],[Product ID]],'BD product'!A:A,0)</f>
        <v>1114</v>
      </c>
      <c r="N4705" s="2" t="str" cm="1">
        <f t="array" ref="N4705">INDEX('BD product'!A:D,M4705,2)</f>
        <v>Office Supplies</v>
      </c>
    </row>
    <row r="4706" spans="1:14" x14ac:dyDescent="0.3">
      <c r="A4706" s="3" t="s">
        <v>6455</v>
      </c>
      <c r="B4706" s="4">
        <v>42507</v>
      </c>
      <c r="C4706" s="12" t="str">
        <f t="shared" si="73"/>
        <v>2016/05</v>
      </c>
      <c r="D4706" s="4">
        <v>42508</v>
      </c>
      <c r="E4706" s="3" t="s">
        <v>64</v>
      </c>
      <c r="F4706" s="3" t="s">
        <v>1310</v>
      </c>
      <c r="G4706" s="3" t="s">
        <v>2460</v>
      </c>
      <c r="H4706" s="5">
        <v>6517</v>
      </c>
      <c r="I4706" s="2">
        <v>7</v>
      </c>
      <c r="J4706" s="2">
        <v>0</v>
      </c>
      <c r="K4706" s="2">
        <v>18.8993</v>
      </c>
      <c r="L4706" s="18" t="str">
        <f>VLOOKUP(F4706,'BD customers'!$1:$1048576,2,FALSE)</f>
        <v>Arthur Gainer</v>
      </c>
      <c r="M4706" s="2">
        <f>MATCH(orders[[#This Row],[Product ID]],'BD product'!A:A,0)</f>
        <v>662</v>
      </c>
      <c r="N4706" s="2" t="str" cm="1">
        <f t="array" ref="N4706">INDEX('BD product'!A:D,M4706,2)</f>
        <v>Office Supplies</v>
      </c>
    </row>
    <row r="4707" spans="1:14" x14ac:dyDescent="0.3">
      <c r="A4707" s="3" t="s">
        <v>6455</v>
      </c>
      <c r="B4707" s="4">
        <v>42507</v>
      </c>
      <c r="C4707" s="12" t="str">
        <f t="shared" si="73"/>
        <v>2016/05</v>
      </c>
      <c r="D4707" s="4">
        <v>42508</v>
      </c>
      <c r="E4707" s="3" t="s">
        <v>64</v>
      </c>
      <c r="F4707" s="3" t="s">
        <v>1310</v>
      </c>
      <c r="G4707" s="3" t="s">
        <v>703</v>
      </c>
      <c r="H4707" s="5">
        <v>1462</v>
      </c>
      <c r="I4707" s="2">
        <v>2</v>
      </c>
      <c r="J4707" s="2">
        <v>0</v>
      </c>
      <c r="K4707" s="2">
        <v>6.8714000000000004</v>
      </c>
      <c r="L4707" s="18" t="str">
        <f>VLOOKUP(F4707,'BD customers'!$1:$1048576,2,FALSE)</f>
        <v>Arthur Gainer</v>
      </c>
      <c r="M4707" s="2">
        <f>MATCH(orders[[#This Row],[Product ID]],'BD product'!A:A,0)</f>
        <v>150</v>
      </c>
      <c r="N4707" s="2" t="str" cm="1">
        <f t="array" ref="N4707">INDEX('BD product'!A:D,M4707,2)</f>
        <v>Office Supplies</v>
      </c>
    </row>
    <row r="4708" spans="1:14" x14ac:dyDescent="0.3">
      <c r="A4708" s="3" t="s">
        <v>6455</v>
      </c>
      <c r="B4708" s="4">
        <v>42507</v>
      </c>
      <c r="C4708" s="12" t="str">
        <f t="shared" si="73"/>
        <v>2016/05</v>
      </c>
      <c r="D4708" s="4">
        <v>42508</v>
      </c>
      <c r="E4708" s="3" t="s">
        <v>64</v>
      </c>
      <c r="F4708" s="3" t="s">
        <v>1310</v>
      </c>
      <c r="G4708" s="3" t="s">
        <v>2829</v>
      </c>
      <c r="H4708" s="5">
        <v>17324</v>
      </c>
      <c r="I4708" s="2">
        <v>4</v>
      </c>
      <c r="J4708" s="2">
        <v>0</v>
      </c>
      <c r="K4708" s="2">
        <v>1.7323999999999999</v>
      </c>
      <c r="L4708" s="18" t="str">
        <f>VLOOKUP(F4708,'BD customers'!$1:$1048576,2,FALSE)</f>
        <v>Arthur Gainer</v>
      </c>
      <c r="M4708" s="2">
        <f>MATCH(orders[[#This Row],[Product ID]],'BD product'!A:A,0)</f>
        <v>786</v>
      </c>
      <c r="N4708" s="2" t="str" cm="1">
        <f t="array" ref="N4708">INDEX('BD product'!A:D,M4708,2)</f>
        <v>Furniture</v>
      </c>
    </row>
    <row r="4709" spans="1:14" x14ac:dyDescent="0.3">
      <c r="A4709" s="3" t="s">
        <v>6456</v>
      </c>
      <c r="B4709" s="4">
        <v>42915</v>
      </c>
      <c r="C4709" s="12" t="str">
        <f t="shared" si="73"/>
        <v>2017/06</v>
      </c>
      <c r="D4709" s="4">
        <v>42916</v>
      </c>
      <c r="E4709" s="3" t="s">
        <v>64</v>
      </c>
      <c r="F4709" s="3" t="s">
        <v>4132</v>
      </c>
      <c r="G4709" s="3" t="s">
        <v>3885</v>
      </c>
      <c r="H4709" s="5">
        <v>89592</v>
      </c>
      <c r="I4709" s="2">
        <v>5</v>
      </c>
      <c r="J4709" s="2">
        <v>2</v>
      </c>
      <c r="K4709" s="2">
        <v>30.237300000000001</v>
      </c>
      <c r="L4709" s="18" t="str">
        <f>VLOOKUP(F4709,'BD customers'!$1:$1048576,2,FALSE)</f>
        <v>William Brown</v>
      </c>
      <c r="M4709" s="2">
        <f>MATCH(orders[[#This Row],[Product ID]],'BD product'!A:A,0)</f>
        <v>1190</v>
      </c>
      <c r="N4709" s="2" t="str" cm="1">
        <f t="array" ref="N4709">INDEX('BD product'!A:D,M4709,2)</f>
        <v>Office Supplies</v>
      </c>
    </row>
    <row r="4710" spans="1:14" x14ac:dyDescent="0.3">
      <c r="A4710" s="3" t="s">
        <v>6456</v>
      </c>
      <c r="B4710" s="4">
        <v>42915</v>
      </c>
      <c r="C4710" s="12" t="str">
        <f t="shared" si="73"/>
        <v>2017/06</v>
      </c>
      <c r="D4710" s="4">
        <v>42916</v>
      </c>
      <c r="E4710" s="3" t="s">
        <v>64</v>
      </c>
      <c r="F4710" s="3" t="s">
        <v>4132</v>
      </c>
      <c r="G4710" s="3" t="s">
        <v>604</v>
      </c>
      <c r="H4710" s="5">
        <v>13071</v>
      </c>
      <c r="I4710" s="2">
        <v>3</v>
      </c>
      <c r="J4710" s="2">
        <v>0</v>
      </c>
      <c r="K4710" s="2">
        <v>3.9213</v>
      </c>
      <c r="L4710" s="18" t="str">
        <f>VLOOKUP(F4710,'BD customers'!$1:$1048576,2,FALSE)</f>
        <v>William Brown</v>
      </c>
      <c r="M4710" s="2">
        <f>MATCH(orders[[#This Row],[Product ID]],'BD product'!A:A,0)</f>
        <v>125</v>
      </c>
      <c r="N4710" s="2" t="str" cm="1">
        <f t="array" ref="N4710">INDEX('BD product'!A:D,M4710,2)</f>
        <v>Office Supplies</v>
      </c>
    </row>
    <row r="4711" spans="1:14" x14ac:dyDescent="0.3">
      <c r="A4711" s="3" t="s">
        <v>6456</v>
      </c>
      <c r="B4711" s="4">
        <v>42915</v>
      </c>
      <c r="C4711" s="12" t="str">
        <f t="shared" si="73"/>
        <v>2017/06</v>
      </c>
      <c r="D4711" s="4">
        <v>42916</v>
      </c>
      <c r="E4711" s="3" t="s">
        <v>64</v>
      </c>
      <c r="F4711" s="3" t="s">
        <v>4132</v>
      </c>
      <c r="G4711" s="3" t="s">
        <v>2898</v>
      </c>
      <c r="H4711" s="5">
        <v>1168</v>
      </c>
      <c r="I4711" s="2">
        <v>2</v>
      </c>
      <c r="J4711" s="2">
        <v>0</v>
      </c>
      <c r="K4711" s="2">
        <v>3.0367999999999999</v>
      </c>
      <c r="L4711" s="18" t="str">
        <f>VLOOKUP(F4711,'BD customers'!$1:$1048576,2,FALSE)</f>
        <v>William Brown</v>
      </c>
      <c r="M4711" s="2">
        <f>MATCH(orders[[#This Row],[Product ID]],'BD product'!A:A,0)</f>
        <v>811</v>
      </c>
      <c r="N4711" s="2" t="str" cm="1">
        <f t="array" ref="N4711">INDEX('BD product'!A:D,M4711,2)</f>
        <v>Office Supplies</v>
      </c>
    </row>
    <row r="4712" spans="1:14" x14ac:dyDescent="0.3">
      <c r="A4712" s="3" t="s">
        <v>6456</v>
      </c>
      <c r="B4712" s="4">
        <v>42915</v>
      </c>
      <c r="C4712" s="12" t="str">
        <f t="shared" si="73"/>
        <v>2017/06</v>
      </c>
      <c r="D4712" s="4">
        <v>42916</v>
      </c>
      <c r="E4712" s="3" t="s">
        <v>64</v>
      </c>
      <c r="F4712" s="3" t="s">
        <v>4132</v>
      </c>
      <c r="G4712" s="3" t="s">
        <v>3911</v>
      </c>
      <c r="H4712" s="5">
        <v>6231</v>
      </c>
      <c r="I4712" s="2">
        <v>3</v>
      </c>
      <c r="J4712" s="2">
        <v>0</v>
      </c>
      <c r="K4712" s="2">
        <v>22.4316</v>
      </c>
      <c r="L4712" s="18" t="str">
        <f>VLOOKUP(F4712,'BD customers'!$1:$1048576,2,FALSE)</f>
        <v>William Brown</v>
      </c>
      <c r="M4712" s="2">
        <f>MATCH(orders[[#This Row],[Product ID]],'BD product'!A:A,0)</f>
        <v>1198</v>
      </c>
      <c r="N4712" s="2" t="str" cm="1">
        <f t="array" ref="N4712">INDEX('BD product'!A:D,M4712,2)</f>
        <v>Technology</v>
      </c>
    </row>
    <row r="4713" spans="1:14" x14ac:dyDescent="0.3">
      <c r="A4713" s="3" t="s">
        <v>6457</v>
      </c>
      <c r="B4713" s="4">
        <v>41729</v>
      </c>
      <c r="C4713" s="12" t="str">
        <f t="shared" si="73"/>
        <v>2014/03</v>
      </c>
      <c r="D4713" s="4">
        <v>41729</v>
      </c>
      <c r="E4713" s="3" t="s">
        <v>41</v>
      </c>
      <c r="F4713" s="3" t="s">
        <v>625</v>
      </c>
      <c r="G4713" s="3" t="s">
        <v>2867</v>
      </c>
      <c r="H4713" s="5">
        <v>852</v>
      </c>
      <c r="I4713" s="2">
        <v>1</v>
      </c>
      <c r="J4713" s="2">
        <v>7</v>
      </c>
      <c r="K4713" s="2">
        <v>-0.59640000000000004</v>
      </c>
      <c r="L4713" s="18" t="str">
        <f>VLOOKUP(F4713,'BD customers'!$1:$1048576,2,FALSE)</f>
        <v>Jas O'Carroll</v>
      </c>
      <c r="M4713" s="2">
        <f>MATCH(orders[[#This Row],[Product ID]],'BD product'!A:A,0)</f>
        <v>800</v>
      </c>
      <c r="N4713" s="2" t="str" cm="1">
        <f t="array" ref="N4713">INDEX('BD product'!A:D,M4713,2)</f>
        <v>Office Supplies</v>
      </c>
    </row>
    <row r="4714" spans="1:14" x14ac:dyDescent="0.3">
      <c r="A4714" s="3" t="s">
        <v>6458</v>
      </c>
      <c r="B4714" s="4">
        <v>41989</v>
      </c>
      <c r="C4714" s="12" t="str">
        <f t="shared" si="73"/>
        <v>2014/12</v>
      </c>
      <c r="D4714" s="4">
        <v>41994</v>
      </c>
      <c r="E4714" s="3" t="s">
        <v>21</v>
      </c>
      <c r="F4714" s="3" t="s">
        <v>5763</v>
      </c>
      <c r="G4714" s="3" t="s">
        <v>2913</v>
      </c>
      <c r="H4714" s="5">
        <v>36288</v>
      </c>
      <c r="I4714" s="2">
        <v>7</v>
      </c>
      <c r="J4714" s="2">
        <v>2</v>
      </c>
      <c r="K4714" s="2">
        <v>12.700799999999999</v>
      </c>
      <c r="L4714" s="18" t="str">
        <f>VLOOKUP(F4714,'BD customers'!$1:$1048576,2,FALSE)</f>
        <v>Ed Jacobs</v>
      </c>
      <c r="M4714" s="2">
        <f>MATCH(orders[[#This Row],[Product ID]],'BD product'!A:A,0)</f>
        <v>817</v>
      </c>
      <c r="N4714" s="2" t="str" cm="1">
        <f t="array" ref="N4714">INDEX('BD product'!A:D,M4714,2)</f>
        <v>Office Supplies</v>
      </c>
    </row>
    <row r="4715" spans="1:14" x14ac:dyDescent="0.3">
      <c r="A4715" s="3" t="s">
        <v>6458</v>
      </c>
      <c r="B4715" s="4">
        <v>41989</v>
      </c>
      <c r="C4715" s="12" t="str">
        <f t="shared" si="73"/>
        <v>2014/12</v>
      </c>
      <c r="D4715" s="4">
        <v>41994</v>
      </c>
      <c r="E4715" s="3" t="s">
        <v>21</v>
      </c>
      <c r="F4715" s="3" t="s">
        <v>5763</v>
      </c>
      <c r="G4715" s="3" t="s">
        <v>5033</v>
      </c>
      <c r="H4715" s="5">
        <v>56568</v>
      </c>
      <c r="I4715" s="2">
        <v>2</v>
      </c>
      <c r="J4715" s="2">
        <v>6</v>
      </c>
      <c r="K4715" s="2">
        <v>-74.952600000000004</v>
      </c>
      <c r="L4715" s="18" t="str">
        <f>VLOOKUP(F4715,'BD customers'!$1:$1048576,2,FALSE)</f>
        <v>Ed Jacobs</v>
      </c>
      <c r="M4715" s="2">
        <f>MATCH(orders[[#This Row],[Product ID]],'BD product'!A:A,0)</f>
        <v>1456</v>
      </c>
      <c r="N4715" s="2" t="str" cm="1">
        <f t="array" ref="N4715">INDEX('BD product'!A:D,M4715,2)</f>
        <v>Furniture</v>
      </c>
    </row>
    <row r="4716" spans="1:14" x14ac:dyDescent="0.3">
      <c r="A4716" s="3" t="s">
        <v>6459</v>
      </c>
      <c r="B4716" s="4">
        <v>42873</v>
      </c>
      <c r="C4716" s="12" t="str">
        <f t="shared" si="73"/>
        <v>2017/05</v>
      </c>
      <c r="D4716" s="4">
        <v>42875</v>
      </c>
      <c r="E4716" s="3" t="s">
        <v>64</v>
      </c>
      <c r="F4716" s="3" t="s">
        <v>2700</v>
      </c>
      <c r="G4716" s="3" t="s">
        <v>3083</v>
      </c>
      <c r="H4716" s="5">
        <v>344704</v>
      </c>
      <c r="I4716" s="2">
        <v>2</v>
      </c>
      <c r="J4716" s="2">
        <v>2</v>
      </c>
      <c r="K4716" s="2">
        <v>38.779200000000003</v>
      </c>
      <c r="L4716" s="18" t="str">
        <f>VLOOKUP(F4716,'BD customers'!$1:$1048576,2,FALSE)</f>
        <v>Adrian Barton</v>
      </c>
      <c r="M4716" s="2">
        <f>MATCH(orders[[#This Row],[Product ID]],'BD product'!A:A,0)</f>
        <v>885</v>
      </c>
      <c r="N4716" s="2" t="str" cm="1">
        <f t="array" ref="N4716">INDEX('BD product'!A:D,M4716,2)</f>
        <v>Technology</v>
      </c>
    </row>
    <row r="4717" spans="1:14" x14ac:dyDescent="0.3">
      <c r="A4717" s="3" t="s">
        <v>6460</v>
      </c>
      <c r="B4717" s="4">
        <v>42136</v>
      </c>
      <c r="C4717" s="12" t="str">
        <f t="shared" si="73"/>
        <v>2015/05</v>
      </c>
      <c r="D4717" s="4">
        <v>42140</v>
      </c>
      <c r="E4717" s="3" t="s">
        <v>21</v>
      </c>
      <c r="F4717" s="3" t="s">
        <v>173</v>
      </c>
      <c r="G4717" s="3" t="s">
        <v>3564</v>
      </c>
      <c r="H4717" s="5">
        <v>201584</v>
      </c>
      <c r="I4717" s="2">
        <v>2</v>
      </c>
      <c r="J4717" s="2">
        <v>2</v>
      </c>
      <c r="K4717" s="2">
        <v>20.1584</v>
      </c>
      <c r="L4717" s="18" t="str">
        <f>VLOOKUP(F4717,'BD customers'!$1:$1048576,2,FALSE)</f>
        <v>Larry Tron</v>
      </c>
      <c r="M4717" s="2">
        <f>MATCH(orders[[#This Row],[Product ID]],'BD product'!A:A,0)</f>
        <v>1068</v>
      </c>
      <c r="N4717" s="2" t="str" cm="1">
        <f t="array" ref="N4717">INDEX('BD product'!A:D,M4717,2)</f>
        <v>Technology</v>
      </c>
    </row>
    <row r="4718" spans="1:14" x14ac:dyDescent="0.3">
      <c r="A4718" s="3" t="s">
        <v>6461</v>
      </c>
      <c r="B4718" s="4">
        <v>43072</v>
      </c>
      <c r="C4718" s="12" t="str">
        <f t="shared" si="73"/>
        <v>2017/12</v>
      </c>
      <c r="D4718" s="4">
        <v>43076</v>
      </c>
      <c r="E4718" s="3" t="s">
        <v>11</v>
      </c>
      <c r="F4718" s="3" t="s">
        <v>1574</v>
      </c>
      <c r="G4718" s="3" t="s">
        <v>3324</v>
      </c>
      <c r="H4718" s="5">
        <v>52196</v>
      </c>
      <c r="I4718" s="2">
        <v>2</v>
      </c>
      <c r="J4718" s="2">
        <v>0</v>
      </c>
      <c r="K4718" s="2">
        <v>88.733199999999997</v>
      </c>
      <c r="L4718" s="18" t="str">
        <f>VLOOKUP(F4718,'BD customers'!$1:$1048576,2,FALSE)</f>
        <v>Corinna Mitchell</v>
      </c>
      <c r="M4718" s="2">
        <f>MATCH(orders[[#This Row],[Product ID]],'BD product'!A:A,0)</f>
        <v>973</v>
      </c>
      <c r="N4718" s="2" t="str" cm="1">
        <f t="array" ref="N4718">INDEX('BD product'!A:D,M4718,2)</f>
        <v>Furniture</v>
      </c>
    </row>
    <row r="4719" spans="1:14" x14ac:dyDescent="0.3">
      <c r="A4719" s="3" t="s">
        <v>6462</v>
      </c>
      <c r="B4719" s="4">
        <v>42350</v>
      </c>
      <c r="C4719" s="12" t="str">
        <f t="shared" si="73"/>
        <v>2015/12</v>
      </c>
      <c r="D4719" s="4">
        <v>42355</v>
      </c>
      <c r="E4719" s="3" t="s">
        <v>21</v>
      </c>
      <c r="F4719" s="3" t="s">
        <v>713</v>
      </c>
      <c r="G4719" s="3" t="s">
        <v>1800</v>
      </c>
      <c r="H4719" s="5">
        <v>822</v>
      </c>
      <c r="I4719" s="2">
        <v>3</v>
      </c>
      <c r="J4719" s="2">
        <v>0</v>
      </c>
      <c r="K4719" s="2">
        <v>2.2193999999999998</v>
      </c>
      <c r="L4719" s="18" t="str">
        <f>VLOOKUP(F4719,'BD customers'!$1:$1048576,2,FALSE)</f>
        <v>Eric Murdock</v>
      </c>
      <c r="M4719" s="2">
        <f>MATCH(orders[[#This Row],[Product ID]],'BD product'!A:A,0)</f>
        <v>450</v>
      </c>
      <c r="N4719" s="2" t="str" cm="1">
        <f t="array" ref="N4719">INDEX('BD product'!A:D,M4719,2)</f>
        <v>Office Supplies</v>
      </c>
    </row>
    <row r="4720" spans="1:14" x14ac:dyDescent="0.3">
      <c r="A4720" s="3" t="s">
        <v>6463</v>
      </c>
      <c r="B4720" s="4">
        <v>42287</v>
      </c>
      <c r="C4720" s="12" t="str">
        <f t="shared" si="73"/>
        <v>2015/10</v>
      </c>
      <c r="D4720" s="4">
        <v>42288</v>
      </c>
      <c r="E4720" s="3" t="s">
        <v>64</v>
      </c>
      <c r="F4720" s="3" t="s">
        <v>2107</v>
      </c>
      <c r="G4720" s="3" t="s">
        <v>2016</v>
      </c>
      <c r="H4720" s="5">
        <v>4536</v>
      </c>
      <c r="I4720" s="2">
        <v>7</v>
      </c>
      <c r="J4720" s="2">
        <v>0</v>
      </c>
      <c r="K4720" s="2">
        <v>21.7728</v>
      </c>
      <c r="L4720" s="18" t="str">
        <f>VLOOKUP(F4720,'BD customers'!$1:$1048576,2,FALSE)</f>
        <v>Denny Joy</v>
      </c>
      <c r="M4720" s="2">
        <f>MATCH(orders[[#This Row],[Product ID]],'BD product'!A:A,0)</f>
        <v>513</v>
      </c>
      <c r="N4720" s="2" t="str" cm="1">
        <f t="array" ref="N4720">INDEX('BD product'!A:D,M4720,2)</f>
        <v>Office Supplies</v>
      </c>
    </row>
    <row r="4721" spans="1:14" x14ac:dyDescent="0.3">
      <c r="A4721" s="3" t="s">
        <v>6464</v>
      </c>
      <c r="B4721" s="4">
        <v>42112</v>
      </c>
      <c r="C4721" s="12" t="str">
        <f t="shared" si="73"/>
        <v>2015/04</v>
      </c>
      <c r="D4721" s="4">
        <v>42114</v>
      </c>
      <c r="E4721" s="3" t="s">
        <v>11</v>
      </c>
      <c r="F4721" s="3" t="s">
        <v>2815</v>
      </c>
      <c r="G4721" s="3" t="s">
        <v>1190</v>
      </c>
      <c r="H4721" s="5">
        <v>94717</v>
      </c>
      <c r="I4721" s="2">
        <v>7</v>
      </c>
      <c r="J4721" s="2">
        <v>0</v>
      </c>
      <c r="K4721" s="2">
        <v>9.4717000000000002</v>
      </c>
      <c r="L4721" s="18" t="str">
        <f>VLOOKUP(F4721,'BD customers'!$1:$1048576,2,FALSE)</f>
        <v>Deanra Eno</v>
      </c>
      <c r="M4721" s="2">
        <f>MATCH(orders[[#This Row],[Product ID]],'BD product'!A:A,0)</f>
        <v>275</v>
      </c>
      <c r="N4721" s="2" t="str" cm="1">
        <f t="array" ref="N4721">INDEX('BD product'!A:D,M4721,2)</f>
        <v>Office Supplies</v>
      </c>
    </row>
    <row r="4722" spans="1:14" x14ac:dyDescent="0.3">
      <c r="A4722" s="3" t="s">
        <v>6464</v>
      </c>
      <c r="B4722" s="4">
        <v>42112</v>
      </c>
      <c r="C4722" s="12" t="str">
        <f t="shared" si="73"/>
        <v>2015/04</v>
      </c>
      <c r="D4722" s="4">
        <v>42114</v>
      </c>
      <c r="E4722" s="3" t="s">
        <v>11</v>
      </c>
      <c r="F4722" s="3" t="s">
        <v>2815</v>
      </c>
      <c r="G4722" s="3" t="s">
        <v>6465</v>
      </c>
      <c r="H4722" s="5">
        <v>6196</v>
      </c>
      <c r="I4722" s="2">
        <v>2</v>
      </c>
      <c r="J4722" s="2">
        <v>0</v>
      </c>
      <c r="K4722" s="2">
        <v>2.7881999999999998</v>
      </c>
      <c r="L4722" s="18" t="str">
        <f>VLOOKUP(F4722,'BD customers'!$1:$1048576,2,FALSE)</f>
        <v>Deanra Eno</v>
      </c>
      <c r="M4722" s="2">
        <f>MATCH(orders[[#This Row],[Product ID]],'BD product'!A:A,0)</f>
        <v>1695</v>
      </c>
      <c r="N4722" s="2" t="str" cm="1">
        <f t="array" ref="N4722">INDEX('BD product'!A:D,M4722,2)</f>
        <v>Office Supplies</v>
      </c>
    </row>
    <row r="4723" spans="1:14" x14ac:dyDescent="0.3">
      <c r="A4723" s="3" t="s">
        <v>6467</v>
      </c>
      <c r="B4723" s="4">
        <v>41797</v>
      </c>
      <c r="C4723" s="12" t="str">
        <f t="shared" si="73"/>
        <v>2014/06</v>
      </c>
      <c r="D4723" s="4">
        <v>41801</v>
      </c>
      <c r="E4723" s="3" t="s">
        <v>11</v>
      </c>
      <c r="F4723" s="3" t="s">
        <v>6468</v>
      </c>
      <c r="G4723" s="3" t="s">
        <v>1518</v>
      </c>
      <c r="H4723" s="5">
        <v>268935</v>
      </c>
      <c r="I4723" s="2">
        <v>3</v>
      </c>
      <c r="J4723" s="2">
        <v>5</v>
      </c>
      <c r="K4723" s="2">
        <v>-209.76929999999999</v>
      </c>
      <c r="L4723" s="18" t="str">
        <f>VLOOKUP(F4723,'BD customers'!$1:$1048576,2,FALSE)</f>
        <v>Nick Radford</v>
      </c>
      <c r="M4723" s="2">
        <f>MATCH(orders[[#This Row],[Product ID]],'BD product'!A:A,0)</f>
        <v>365</v>
      </c>
      <c r="N4723" s="2" t="str" cm="1">
        <f t="array" ref="N4723">INDEX('BD product'!A:D,M4723,2)</f>
        <v>Furniture</v>
      </c>
    </row>
    <row r="4724" spans="1:14" x14ac:dyDescent="0.3">
      <c r="A4724" s="3" t="s">
        <v>6469</v>
      </c>
      <c r="B4724" s="4">
        <v>42979</v>
      </c>
      <c r="C4724" s="12" t="str">
        <f t="shared" si="73"/>
        <v>2017/09</v>
      </c>
      <c r="D4724" s="4">
        <v>42985</v>
      </c>
      <c r="E4724" s="3" t="s">
        <v>21</v>
      </c>
      <c r="F4724" s="3" t="s">
        <v>1617</v>
      </c>
      <c r="G4724" s="3" t="s">
        <v>2799</v>
      </c>
      <c r="H4724" s="5">
        <v>758</v>
      </c>
      <c r="I4724" s="2">
        <v>1</v>
      </c>
      <c r="J4724" s="2">
        <v>0</v>
      </c>
      <c r="K4724" s="2">
        <v>2.9561999999999999</v>
      </c>
      <c r="L4724" s="18" t="str">
        <f>VLOOKUP(F4724,'BD customers'!$1:$1048576,2,FALSE)</f>
        <v>Christine Kargatis</v>
      </c>
      <c r="M4724" s="2">
        <f>MATCH(orders[[#This Row],[Product ID]],'BD product'!A:A,0)</f>
        <v>775</v>
      </c>
      <c r="N4724" s="2" t="str" cm="1">
        <f t="array" ref="N4724">INDEX('BD product'!A:D,M4724,2)</f>
        <v>Office Supplies</v>
      </c>
    </row>
    <row r="4725" spans="1:14" x14ac:dyDescent="0.3">
      <c r="A4725" s="3" t="s">
        <v>6470</v>
      </c>
      <c r="B4725" s="4">
        <v>42512</v>
      </c>
      <c r="C4725" s="12" t="str">
        <f t="shared" si="73"/>
        <v>2016/05</v>
      </c>
      <c r="D4725" s="4">
        <v>42512</v>
      </c>
      <c r="E4725" s="3" t="s">
        <v>41</v>
      </c>
      <c r="F4725" s="3" t="s">
        <v>931</v>
      </c>
      <c r="G4725" s="3" t="s">
        <v>2049</v>
      </c>
      <c r="H4725" s="5">
        <v>1473</v>
      </c>
      <c r="I4725" s="2">
        <v>3</v>
      </c>
      <c r="J4725" s="2">
        <v>0</v>
      </c>
      <c r="K4725" s="2">
        <v>7.2176999999999998</v>
      </c>
      <c r="L4725" s="18" t="str">
        <f>VLOOKUP(F4725,'BD customers'!$1:$1048576,2,FALSE)</f>
        <v>Jeremy Farry</v>
      </c>
      <c r="M4725" s="2">
        <f>MATCH(orders[[#This Row],[Product ID]],'BD product'!A:A,0)</f>
        <v>524</v>
      </c>
      <c r="N4725" s="2" t="str" cm="1">
        <f t="array" ref="N4725">INDEX('BD product'!A:D,M4725,2)</f>
        <v>Office Supplies</v>
      </c>
    </row>
    <row r="4726" spans="1:14" x14ac:dyDescent="0.3">
      <c r="A4726" s="3" t="s">
        <v>6471</v>
      </c>
      <c r="B4726" s="4">
        <v>42685</v>
      </c>
      <c r="C4726" s="12" t="str">
        <f t="shared" si="73"/>
        <v>2016/11</v>
      </c>
      <c r="D4726" s="4">
        <v>42689</v>
      </c>
      <c r="E4726" s="3" t="s">
        <v>21</v>
      </c>
      <c r="F4726" s="3" t="s">
        <v>5349</v>
      </c>
      <c r="G4726" s="3" t="s">
        <v>464</v>
      </c>
      <c r="H4726" s="5">
        <v>9888</v>
      </c>
      <c r="I4726" s="2">
        <v>2</v>
      </c>
      <c r="J4726" s="2">
        <v>7</v>
      </c>
      <c r="K4726" s="2">
        <v>-6.9215999999999998</v>
      </c>
      <c r="L4726" s="18" t="str">
        <f>VLOOKUP(F4726,'BD customers'!$1:$1048576,2,FALSE)</f>
        <v>Laurel Beltran</v>
      </c>
      <c r="M4726" s="2">
        <f>MATCH(orders[[#This Row],[Product ID]],'BD product'!A:A,0)</f>
        <v>93</v>
      </c>
      <c r="N4726" s="2" t="str" cm="1">
        <f t="array" ref="N4726">INDEX('BD product'!A:D,M4726,2)</f>
        <v>Office Supplies</v>
      </c>
    </row>
    <row r="4727" spans="1:14" x14ac:dyDescent="0.3">
      <c r="A4727" s="3" t="s">
        <v>6471</v>
      </c>
      <c r="B4727" s="4">
        <v>42685</v>
      </c>
      <c r="C4727" s="12" t="str">
        <f t="shared" si="73"/>
        <v>2016/11</v>
      </c>
      <c r="D4727" s="4">
        <v>42689</v>
      </c>
      <c r="E4727" s="3" t="s">
        <v>21</v>
      </c>
      <c r="F4727" s="3" t="s">
        <v>5349</v>
      </c>
      <c r="G4727" s="3" t="s">
        <v>659</v>
      </c>
      <c r="H4727" s="5">
        <v>671544</v>
      </c>
      <c r="I4727" s="2">
        <v>3</v>
      </c>
      <c r="J4727" s="2">
        <v>2</v>
      </c>
      <c r="K4727" s="2">
        <v>50.3658</v>
      </c>
      <c r="L4727" s="18" t="str">
        <f>VLOOKUP(F4727,'BD customers'!$1:$1048576,2,FALSE)</f>
        <v>Laurel Beltran</v>
      </c>
      <c r="M4727" s="2">
        <f>MATCH(orders[[#This Row],[Product ID]],'BD product'!A:A,0)</f>
        <v>139</v>
      </c>
      <c r="N4727" s="2" t="str" cm="1">
        <f t="array" ref="N4727">INDEX('BD product'!A:D,M4727,2)</f>
        <v>Office Supplies</v>
      </c>
    </row>
    <row r="4728" spans="1:14" x14ac:dyDescent="0.3">
      <c r="A4728" s="3" t="s">
        <v>6472</v>
      </c>
      <c r="B4728" s="4">
        <v>41968</v>
      </c>
      <c r="C4728" s="12" t="str">
        <f t="shared" si="73"/>
        <v>2014/11</v>
      </c>
      <c r="D4728" s="4">
        <v>41972</v>
      </c>
      <c r="E4728" s="3" t="s">
        <v>11</v>
      </c>
      <c r="F4728" s="3" t="s">
        <v>2204</v>
      </c>
      <c r="G4728" s="3" t="s">
        <v>4587</v>
      </c>
      <c r="H4728" s="5">
        <v>111792</v>
      </c>
      <c r="I4728" s="2">
        <v>4</v>
      </c>
      <c r="J4728" s="2">
        <v>0</v>
      </c>
      <c r="K4728" s="2">
        <v>5.5895999999999999</v>
      </c>
      <c r="L4728" s="18" t="str">
        <f>VLOOKUP(F4728,'BD customers'!$1:$1048576,2,FALSE)</f>
        <v>Mike Pelletier</v>
      </c>
      <c r="M4728" s="2">
        <f>MATCH(orders[[#This Row],[Product ID]],'BD product'!A:A,0)</f>
        <v>1364</v>
      </c>
      <c r="N4728" s="2" t="str" cm="1">
        <f t="array" ref="N4728">INDEX('BD product'!A:D,M4728,2)</f>
        <v>Office Supplies</v>
      </c>
    </row>
    <row r="4729" spans="1:14" x14ac:dyDescent="0.3">
      <c r="A4729" s="3" t="s">
        <v>6472</v>
      </c>
      <c r="B4729" s="4">
        <v>41968</v>
      </c>
      <c r="C4729" s="12" t="str">
        <f t="shared" si="73"/>
        <v>2014/11</v>
      </c>
      <c r="D4729" s="4">
        <v>41972</v>
      </c>
      <c r="E4729" s="3" t="s">
        <v>11</v>
      </c>
      <c r="F4729" s="3" t="s">
        <v>2204</v>
      </c>
      <c r="G4729" s="3" t="s">
        <v>3690</v>
      </c>
      <c r="H4729" s="5">
        <v>275952</v>
      </c>
      <c r="I4729" s="2">
        <v>3</v>
      </c>
      <c r="J4729" s="2">
        <v>2</v>
      </c>
      <c r="K4729" s="2">
        <v>-37.943399999999997</v>
      </c>
      <c r="L4729" s="18" t="str">
        <f>VLOOKUP(F4729,'BD customers'!$1:$1048576,2,FALSE)</f>
        <v>Mike Pelletier</v>
      </c>
      <c r="M4729" s="2">
        <f>MATCH(orders[[#This Row],[Product ID]],'BD product'!A:A,0)</f>
        <v>1123</v>
      </c>
      <c r="N4729" s="2" t="str" cm="1">
        <f t="array" ref="N4729">INDEX('BD product'!A:D,M4729,2)</f>
        <v>Furniture</v>
      </c>
    </row>
    <row r="4730" spans="1:14" x14ac:dyDescent="0.3">
      <c r="A4730" s="3" t="s">
        <v>6473</v>
      </c>
      <c r="B4730" s="4">
        <v>41950</v>
      </c>
      <c r="C4730" s="12" t="str">
        <f t="shared" si="73"/>
        <v>2014/11</v>
      </c>
      <c r="D4730" s="4">
        <v>41955</v>
      </c>
      <c r="E4730" s="3" t="s">
        <v>21</v>
      </c>
      <c r="F4730" s="3" t="s">
        <v>255</v>
      </c>
      <c r="G4730" s="3" t="s">
        <v>2637</v>
      </c>
      <c r="H4730" s="5">
        <v>123144</v>
      </c>
      <c r="I4730" s="2">
        <v>7</v>
      </c>
      <c r="J4730" s="2">
        <v>2</v>
      </c>
      <c r="K4730" s="2">
        <v>4.6178999999999997</v>
      </c>
      <c r="L4730" s="18" t="str">
        <f>VLOOKUP(F4730,'BD customers'!$1:$1048576,2,FALSE)</f>
        <v>Lena Hernandez</v>
      </c>
      <c r="M4730" s="2">
        <f>MATCH(orders[[#This Row],[Product ID]],'BD product'!A:A,0)</f>
        <v>717</v>
      </c>
      <c r="N4730" s="2" t="str" cm="1">
        <f t="array" ref="N4730">INDEX('BD product'!A:D,M4730,2)</f>
        <v>Office Supplies</v>
      </c>
    </row>
    <row r="4731" spans="1:14" x14ac:dyDescent="0.3">
      <c r="A4731" s="3" t="s">
        <v>6474</v>
      </c>
      <c r="B4731" s="4">
        <v>42569</v>
      </c>
      <c r="C4731" s="12" t="str">
        <f t="shared" si="73"/>
        <v>2016/07</v>
      </c>
      <c r="D4731" s="4">
        <v>42574</v>
      </c>
      <c r="E4731" s="3" t="s">
        <v>11</v>
      </c>
      <c r="F4731" s="3" t="s">
        <v>4348</v>
      </c>
      <c r="G4731" s="3" t="s">
        <v>6475</v>
      </c>
      <c r="H4731" s="5">
        <v>15576</v>
      </c>
      <c r="I4731" s="2">
        <v>3</v>
      </c>
      <c r="J4731" s="2">
        <v>2</v>
      </c>
      <c r="K4731" s="2">
        <v>3.3098999999999998</v>
      </c>
      <c r="L4731" s="18" t="str">
        <f>VLOOKUP(F4731,'BD customers'!$1:$1048576,2,FALSE)</f>
        <v>Susan Vittorini</v>
      </c>
      <c r="M4731" s="2">
        <f>MATCH(orders[[#This Row],[Product ID]],'BD product'!A:A,0)</f>
        <v>1696</v>
      </c>
      <c r="N4731" s="2" t="str" cm="1">
        <f t="array" ref="N4731">INDEX('BD product'!A:D,M4731,2)</f>
        <v>Technology</v>
      </c>
    </row>
    <row r="4732" spans="1:14" x14ac:dyDescent="0.3">
      <c r="A4732" s="3" t="s">
        <v>6477</v>
      </c>
      <c r="B4732" s="4">
        <v>42092</v>
      </c>
      <c r="C4732" s="12" t="str">
        <f t="shared" si="73"/>
        <v>2015/03</v>
      </c>
      <c r="D4732" s="4">
        <v>42094</v>
      </c>
      <c r="E4732" s="3" t="s">
        <v>11</v>
      </c>
      <c r="F4732" s="3" t="s">
        <v>4154</v>
      </c>
      <c r="G4732" s="3" t="s">
        <v>634</v>
      </c>
      <c r="H4732" s="5">
        <v>21264</v>
      </c>
      <c r="I4732" s="2">
        <v>6</v>
      </c>
      <c r="J4732" s="2">
        <v>0</v>
      </c>
      <c r="K4732" s="2">
        <v>99.940799999999996</v>
      </c>
      <c r="L4732" s="18" t="str">
        <f>VLOOKUP(F4732,'BD customers'!$1:$1048576,2,FALSE)</f>
        <v>Richard Bierner</v>
      </c>
      <c r="M4732" s="2">
        <f>MATCH(orders[[#This Row],[Product ID]],'BD product'!A:A,0)</f>
        <v>131</v>
      </c>
      <c r="N4732" s="2" t="str" cm="1">
        <f t="array" ref="N4732">INDEX('BD product'!A:D,M4732,2)</f>
        <v>Office Supplies</v>
      </c>
    </row>
    <row r="4733" spans="1:14" x14ac:dyDescent="0.3">
      <c r="A4733" s="3" t="s">
        <v>6477</v>
      </c>
      <c r="B4733" s="4">
        <v>42092</v>
      </c>
      <c r="C4733" s="12" t="str">
        <f t="shared" si="73"/>
        <v>2015/03</v>
      </c>
      <c r="D4733" s="4">
        <v>42094</v>
      </c>
      <c r="E4733" s="3" t="s">
        <v>11</v>
      </c>
      <c r="F4733" s="3" t="s">
        <v>4154</v>
      </c>
      <c r="G4733" s="3" t="s">
        <v>3704</v>
      </c>
      <c r="H4733" s="5">
        <v>987</v>
      </c>
      <c r="I4733" s="2">
        <v>3</v>
      </c>
      <c r="J4733" s="2">
        <v>0</v>
      </c>
      <c r="K4733" s="2">
        <v>4.5401999999999996</v>
      </c>
      <c r="L4733" s="18" t="str">
        <f>VLOOKUP(F4733,'BD customers'!$1:$1048576,2,FALSE)</f>
        <v>Richard Bierner</v>
      </c>
      <c r="M4733" s="2">
        <f>MATCH(orders[[#This Row],[Product ID]],'BD product'!A:A,0)</f>
        <v>1130</v>
      </c>
      <c r="N4733" s="2" t="str" cm="1">
        <f t="array" ref="N4733">INDEX('BD product'!A:D,M4733,2)</f>
        <v>Office Supplies</v>
      </c>
    </row>
    <row r="4734" spans="1:14" x14ac:dyDescent="0.3">
      <c r="A4734" s="3" t="s">
        <v>6477</v>
      </c>
      <c r="B4734" s="4">
        <v>42092</v>
      </c>
      <c r="C4734" s="12" t="str">
        <f t="shared" si="73"/>
        <v>2015/03</v>
      </c>
      <c r="D4734" s="4">
        <v>42094</v>
      </c>
      <c r="E4734" s="3" t="s">
        <v>11</v>
      </c>
      <c r="F4734" s="3" t="s">
        <v>4154</v>
      </c>
      <c r="G4734" s="3" t="s">
        <v>3226</v>
      </c>
      <c r="H4734" s="5">
        <v>5325</v>
      </c>
      <c r="I4734" s="2">
        <v>3</v>
      </c>
      <c r="J4734" s="2">
        <v>0</v>
      </c>
      <c r="K4734" s="2">
        <v>20.767499999999998</v>
      </c>
      <c r="L4734" s="18" t="str">
        <f>VLOOKUP(F4734,'BD customers'!$1:$1048576,2,FALSE)</f>
        <v>Richard Bierner</v>
      </c>
      <c r="M4734" s="2">
        <f>MATCH(orders[[#This Row],[Product ID]],'BD product'!A:A,0)</f>
        <v>938</v>
      </c>
      <c r="N4734" s="2" t="str" cm="1">
        <f t="array" ref="N4734">INDEX('BD product'!A:D,M4734,2)</f>
        <v>Technology</v>
      </c>
    </row>
    <row r="4735" spans="1:14" x14ac:dyDescent="0.3">
      <c r="A4735" s="3" t="s">
        <v>6477</v>
      </c>
      <c r="B4735" s="4">
        <v>42092</v>
      </c>
      <c r="C4735" s="12" t="str">
        <f t="shared" si="73"/>
        <v>2015/03</v>
      </c>
      <c r="D4735" s="4">
        <v>42094</v>
      </c>
      <c r="E4735" s="3" t="s">
        <v>11</v>
      </c>
      <c r="F4735" s="3" t="s">
        <v>4154</v>
      </c>
      <c r="G4735" s="3" t="s">
        <v>5230</v>
      </c>
      <c r="H4735" s="5">
        <v>1992</v>
      </c>
      <c r="I4735" s="2">
        <v>3</v>
      </c>
      <c r="J4735" s="2">
        <v>0</v>
      </c>
      <c r="K4735" s="2">
        <v>9.5616000000000003</v>
      </c>
      <c r="L4735" s="18" t="str">
        <f>VLOOKUP(F4735,'BD customers'!$1:$1048576,2,FALSE)</f>
        <v>Richard Bierner</v>
      </c>
      <c r="M4735" s="2">
        <f>MATCH(orders[[#This Row],[Product ID]],'BD product'!A:A,0)</f>
        <v>1496</v>
      </c>
      <c r="N4735" s="2" t="str" cm="1">
        <f t="array" ref="N4735">INDEX('BD product'!A:D,M4735,2)</f>
        <v>Furniture</v>
      </c>
    </row>
    <row r="4736" spans="1:14" x14ac:dyDescent="0.3">
      <c r="A4736" s="3" t="s">
        <v>6478</v>
      </c>
      <c r="B4736" s="4">
        <v>42467</v>
      </c>
      <c r="C4736" s="12" t="str">
        <f t="shared" si="73"/>
        <v>2016/04</v>
      </c>
      <c r="D4736" s="4">
        <v>42472</v>
      </c>
      <c r="E4736" s="3" t="s">
        <v>21</v>
      </c>
      <c r="F4736" s="3" t="s">
        <v>889</v>
      </c>
      <c r="G4736" s="3" t="s">
        <v>17</v>
      </c>
      <c r="H4736" s="5">
        <v>658746</v>
      </c>
      <c r="I4736" s="2">
        <v>3</v>
      </c>
      <c r="J4736" s="2">
        <v>1</v>
      </c>
      <c r="K4736" s="2">
        <v>14.6388</v>
      </c>
      <c r="L4736" s="18" t="str">
        <f>VLOOKUP(F4736,'BD customers'!$1:$1048576,2,FALSE)</f>
        <v>Dorris liebe</v>
      </c>
      <c r="M4736" s="2">
        <f>MATCH(orders[[#This Row],[Product ID]],'BD product'!A:A,0)</f>
        <v>3</v>
      </c>
      <c r="N4736" s="2" t="str" cm="1">
        <f t="array" ref="N4736">INDEX('BD product'!A:D,M4736,2)</f>
        <v>Furniture</v>
      </c>
    </row>
    <row r="4737" spans="1:14" x14ac:dyDescent="0.3">
      <c r="A4737" s="3" t="s">
        <v>6479</v>
      </c>
      <c r="B4737" s="4">
        <v>42168</v>
      </c>
      <c r="C4737" s="12" t="str">
        <f t="shared" si="73"/>
        <v>2015/06</v>
      </c>
      <c r="D4737" s="4">
        <v>42174</v>
      </c>
      <c r="E4737" s="3" t="s">
        <v>21</v>
      </c>
      <c r="F4737" s="3" t="s">
        <v>1443</v>
      </c>
      <c r="G4737" s="3" t="s">
        <v>3199</v>
      </c>
      <c r="H4737" s="5">
        <v>826</v>
      </c>
      <c r="I4737" s="2">
        <v>2</v>
      </c>
      <c r="J4737" s="2">
        <v>0</v>
      </c>
      <c r="K4737" s="2">
        <v>3.8822000000000001</v>
      </c>
      <c r="L4737" s="18" t="str">
        <f>VLOOKUP(F4737,'BD customers'!$1:$1048576,2,FALSE)</f>
        <v>Penelope Sewall</v>
      </c>
      <c r="M4737" s="2">
        <f>MATCH(orders[[#This Row],[Product ID]],'BD product'!A:A,0)</f>
        <v>927</v>
      </c>
      <c r="N4737" s="2" t="str" cm="1">
        <f t="array" ref="N4737">INDEX('BD product'!A:D,M4737,2)</f>
        <v>Office Supplies</v>
      </c>
    </row>
    <row r="4738" spans="1:14" x14ac:dyDescent="0.3">
      <c r="A4738" s="3" t="s">
        <v>6479</v>
      </c>
      <c r="B4738" s="4">
        <v>42168</v>
      </c>
      <c r="C4738" s="12" t="str">
        <f t="shared" ref="C4738:C4801" si="74">TEXT(B4738,"aaaa/mm")</f>
        <v>2015/06</v>
      </c>
      <c r="D4738" s="4">
        <v>42174</v>
      </c>
      <c r="E4738" s="3" t="s">
        <v>21</v>
      </c>
      <c r="F4738" s="3" t="s">
        <v>1443</v>
      </c>
      <c r="G4738" s="3" t="s">
        <v>2070</v>
      </c>
      <c r="H4738" s="5">
        <v>2984</v>
      </c>
      <c r="I4738" s="2">
        <v>2</v>
      </c>
      <c r="J4738" s="2">
        <v>0</v>
      </c>
      <c r="K4738" s="2">
        <v>1.3428</v>
      </c>
      <c r="L4738" s="18" t="str">
        <f>VLOOKUP(F4738,'BD customers'!$1:$1048576,2,FALSE)</f>
        <v>Penelope Sewall</v>
      </c>
      <c r="M4738" s="2">
        <f>MATCH(orders[[#This Row],[Product ID]],'BD product'!A:A,0)</f>
        <v>530</v>
      </c>
      <c r="N4738" s="2" t="str" cm="1">
        <f t="array" ref="N4738">INDEX('BD product'!A:D,M4738,2)</f>
        <v>Office Supplies</v>
      </c>
    </row>
    <row r="4739" spans="1:14" x14ac:dyDescent="0.3">
      <c r="A4739" s="3" t="s">
        <v>6479</v>
      </c>
      <c r="B4739" s="4">
        <v>42168</v>
      </c>
      <c r="C4739" s="12" t="str">
        <f t="shared" si="74"/>
        <v>2015/06</v>
      </c>
      <c r="D4739" s="4">
        <v>42174</v>
      </c>
      <c r="E4739" s="3" t="s">
        <v>21</v>
      </c>
      <c r="F4739" s="3" t="s">
        <v>1443</v>
      </c>
      <c r="G4739" s="3" t="s">
        <v>714</v>
      </c>
      <c r="H4739" s="5">
        <v>6798</v>
      </c>
      <c r="I4739" s="2">
        <v>2</v>
      </c>
      <c r="J4739" s="2">
        <v>0</v>
      </c>
      <c r="K4739" s="2">
        <v>14.9556</v>
      </c>
      <c r="L4739" s="18" t="str">
        <f>VLOOKUP(F4739,'BD customers'!$1:$1048576,2,FALSE)</f>
        <v>Penelope Sewall</v>
      </c>
      <c r="M4739" s="2">
        <f>MATCH(orders[[#This Row],[Product ID]],'BD product'!A:A,0)</f>
        <v>153</v>
      </c>
      <c r="N4739" s="2" t="str" cm="1">
        <f t="array" ref="N4739">INDEX('BD product'!A:D,M4739,2)</f>
        <v>Technology</v>
      </c>
    </row>
    <row r="4740" spans="1:14" x14ac:dyDescent="0.3">
      <c r="A4740" s="3" t="s">
        <v>6480</v>
      </c>
      <c r="B4740" s="4">
        <v>42053</v>
      </c>
      <c r="C4740" s="12" t="str">
        <f t="shared" si="74"/>
        <v>2015/02</v>
      </c>
      <c r="D4740" s="4">
        <v>42059</v>
      </c>
      <c r="E4740" s="3" t="s">
        <v>21</v>
      </c>
      <c r="F4740" s="3" t="s">
        <v>1400</v>
      </c>
      <c r="G4740" s="3" t="s">
        <v>2219</v>
      </c>
      <c r="H4740" s="5">
        <v>6106</v>
      </c>
      <c r="I4740" s="2">
        <v>2</v>
      </c>
      <c r="J4740" s="2">
        <v>0</v>
      </c>
      <c r="K4740" s="2">
        <v>28.087599999999998</v>
      </c>
      <c r="L4740" s="18" t="str">
        <f>VLOOKUP(F4740,'BD customers'!$1:$1048576,2,FALSE)</f>
        <v>Guy Thornton</v>
      </c>
      <c r="M4740" s="2">
        <f>MATCH(orders[[#This Row],[Product ID]],'BD product'!A:A,0)</f>
        <v>582</v>
      </c>
      <c r="N4740" s="2" t="str" cm="1">
        <f t="array" ref="N4740">INDEX('BD product'!A:D,M4740,2)</f>
        <v>Office Supplies</v>
      </c>
    </row>
    <row r="4741" spans="1:14" x14ac:dyDescent="0.3">
      <c r="A4741" s="3" t="s">
        <v>6480</v>
      </c>
      <c r="B4741" s="4">
        <v>42053</v>
      </c>
      <c r="C4741" s="12" t="str">
        <f t="shared" si="74"/>
        <v>2015/02</v>
      </c>
      <c r="D4741" s="4">
        <v>42059</v>
      </c>
      <c r="E4741" s="3" t="s">
        <v>21</v>
      </c>
      <c r="F4741" s="3" t="s">
        <v>1400</v>
      </c>
      <c r="G4741" s="3" t="s">
        <v>3326</v>
      </c>
      <c r="H4741" s="5">
        <v>35544</v>
      </c>
      <c r="I4741" s="2">
        <v>1</v>
      </c>
      <c r="J4741" s="2">
        <v>2</v>
      </c>
      <c r="K4741" s="2">
        <v>-0.88859999999999995</v>
      </c>
      <c r="L4741" s="18" t="str">
        <f>VLOOKUP(F4741,'BD customers'!$1:$1048576,2,FALSE)</f>
        <v>Guy Thornton</v>
      </c>
      <c r="M4741" s="2">
        <f>MATCH(orders[[#This Row],[Product ID]],'BD product'!A:A,0)</f>
        <v>974</v>
      </c>
      <c r="N4741" s="2" t="str" cm="1">
        <f t="array" ref="N4741">INDEX('BD product'!A:D,M4741,2)</f>
        <v>Furniture</v>
      </c>
    </row>
    <row r="4742" spans="1:14" x14ac:dyDescent="0.3">
      <c r="A4742" s="3" t="s">
        <v>6481</v>
      </c>
      <c r="B4742" s="4">
        <v>43051</v>
      </c>
      <c r="C4742" s="12" t="str">
        <f t="shared" si="74"/>
        <v>2017/11</v>
      </c>
      <c r="D4742" s="4">
        <v>43055</v>
      </c>
      <c r="E4742" s="3" t="s">
        <v>21</v>
      </c>
      <c r="F4742" s="3" t="s">
        <v>141</v>
      </c>
      <c r="G4742" s="3" t="s">
        <v>2555</v>
      </c>
      <c r="H4742" s="5">
        <v>996</v>
      </c>
      <c r="I4742" s="2">
        <v>2</v>
      </c>
      <c r="J4742" s="2">
        <v>0</v>
      </c>
      <c r="K4742" s="2">
        <v>4.5815999999999999</v>
      </c>
      <c r="L4742" s="18" t="str">
        <f>VLOOKUP(F4742,'BD customers'!$1:$1048576,2,FALSE)</f>
        <v>Christine Sundaresam</v>
      </c>
      <c r="M4742" s="2">
        <f>MATCH(orders[[#This Row],[Product ID]],'BD product'!A:A,0)</f>
        <v>692</v>
      </c>
      <c r="N4742" s="2" t="str" cm="1">
        <f t="array" ref="N4742">INDEX('BD product'!A:D,M4742,2)</f>
        <v>Office Supplies</v>
      </c>
    </row>
    <row r="4743" spans="1:14" x14ac:dyDescent="0.3">
      <c r="A4743" s="3" t="s">
        <v>6481</v>
      </c>
      <c r="B4743" s="4">
        <v>43051</v>
      </c>
      <c r="C4743" s="12" t="str">
        <f t="shared" si="74"/>
        <v>2017/11</v>
      </c>
      <c r="D4743" s="4">
        <v>43055</v>
      </c>
      <c r="E4743" s="3" t="s">
        <v>21</v>
      </c>
      <c r="F4743" s="3" t="s">
        <v>141</v>
      </c>
      <c r="G4743" s="3" t="s">
        <v>4420</v>
      </c>
      <c r="H4743" s="5">
        <v>921</v>
      </c>
      <c r="I4743" s="2">
        <v>3</v>
      </c>
      <c r="J4743" s="2">
        <v>0</v>
      </c>
      <c r="K4743" s="2">
        <v>2.3025000000000002</v>
      </c>
      <c r="L4743" s="18" t="str">
        <f>VLOOKUP(F4743,'BD customers'!$1:$1048576,2,FALSE)</f>
        <v>Christine Sundaresam</v>
      </c>
      <c r="M4743" s="2">
        <f>MATCH(orders[[#This Row],[Product ID]],'BD product'!A:A,0)</f>
        <v>1322</v>
      </c>
      <c r="N4743" s="2" t="str" cm="1">
        <f t="array" ref="N4743">INDEX('BD product'!A:D,M4743,2)</f>
        <v>Office Supplies</v>
      </c>
    </row>
    <row r="4744" spans="1:14" x14ac:dyDescent="0.3">
      <c r="A4744" s="3" t="s">
        <v>6481</v>
      </c>
      <c r="B4744" s="4">
        <v>43051</v>
      </c>
      <c r="C4744" s="12" t="str">
        <f t="shared" si="74"/>
        <v>2017/11</v>
      </c>
      <c r="D4744" s="4">
        <v>43055</v>
      </c>
      <c r="E4744" s="3" t="s">
        <v>21</v>
      </c>
      <c r="F4744" s="3" t="s">
        <v>141</v>
      </c>
      <c r="G4744" s="3" t="s">
        <v>2460</v>
      </c>
      <c r="H4744" s="5">
        <v>2793</v>
      </c>
      <c r="I4744" s="2">
        <v>3</v>
      </c>
      <c r="J4744" s="2">
        <v>0</v>
      </c>
      <c r="K4744" s="2">
        <v>8.0997000000000003</v>
      </c>
      <c r="L4744" s="18" t="str">
        <f>VLOOKUP(F4744,'BD customers'!$1:$1048576,2,FALSE)</f>
        <v>Christine Sundaresam</v>
      </c>
      <c r="M4744" s="2">
        <f>MATCH(orders[[#This Row],[Product ID]],'BD product'!A:A,0)</f>
        <v>662</v>
      </c>
      <c r="N4744" s="2" t="str" cm="1">
        <f t="array" ref="N4744">INDEX('BD product'!A:D,M4744,2)</f>
        <v>Office Supplies</v>
      </c>
    </row>
    <row r="4745" spans="1:14" x14ac:dyDescent="0.3">
      <c r="A4745" s="3" t="s">
        <v>6482</v>
      </c>
      <c r="B4745" s="4">
        <v>42799</v>
      </c>
      <c r="C4745" s="12" t="str">
        <f t="shared" si="74"/>
        <v>2017/03</v>
      </c>
      <c r="D4745" s="4">
        <v>42799</v>
      </c>
      <c r="E4745" s="3" t="s">
        <v>41</v>
      </c>
      <c r="F4745" s="3" t="s">
        <v>253</v>
      </c>
      <c r="G4745" s="3" t="s">
        <v>4903</v>
      </c>
      <c r="H4745" s="5">
        <v>79</v>
      </c>
      <c r="I4745" s="2">
        <v>2</v>
      </c>
      <c r="J4745" s="2">
        <v>0</v>
      </c>
      <c r="K4745" s="2">
        <v>0.25280000000000002</v>
      </c>
      <c r="L4745" s="18" t="str">
        <f>VLOOKUP(F4745,'BD customers'!$1:$1048576,2,FALSE)</f>
        <v>Julia Dunbar</v>
      </c>
      <c r="M4745" s="2">
        <f>MATCH(orders[[#This Row],[Product ID]],'BD product'!A:A,0)</f>
        <v>1434</v>
      </c>
      <c r="N4745" s="2" t="str" cm="1">
        <f t="array" ref="N4745">INDEX('BD product'!A:D,M4745,2)</f>
        <v>Office Supplies</v>
      </c>
    </row>
    <row r="4746" spans="1:14" x14ac:dyDescent="0.3">
      <c r="A4746" s="3" t="s">
        <v>6482</v>
      </c>
      <c r="B4746" s="4">
        <v>42799</v>
      </c>
      <c r="C4746" s="12" t="str">
        <f t="shared" si="74"/>
        <v>2017/03</v>
      </c>
      <c r="D4746" s="4">
        <v>42799</v>
      </c>
      <c r="E4746" s="3" t="s">
        <v>41</v>
      </c>
      <c r="F4746" s="3" t="s">
        <v>253</v>
      </c>
      <c r="G4746" s="3" t="s">
        <v>3698</v>
      </c>
      <c r="H4746" s="5">
        <v>22116</v>
      </c>
      <c r="I4746" s="2">
        <v>4</v>
      </c>
      <c r="J4746" s="2">
        <v>0</v>
      </c>
      <c r="K4746" s="2">
        <v>57.501600000000003</v>
      </c>
      <c r="L4746" s="18" t="str">
        <f>VLOOKUP(F4746,'BD customers'!$1:$1048576,2,FALSE)</f>
        <v>Julia Dunbar</v>
      </c>
      <c r="M4746" s="2">
        <f>MATCH(orders[[#This Row],[Product ID]],'BD product'!A:A,0)</f>
        <v>1127</v>
      </c>
      <c r="N4746" s="2" t="str" cm="1">
        <f t="array" ref="N4746">INDEX('BD product'!A:D,M4746,2)</f>
        <v>Office Supplies</v>
      </c>
    </row>
    <row r="4747" spans="1:14" x14ac:dyDescent="0.3">
      <c r="A4747" s="3" t="s">
        <v>6482</v>
      </c>
      <c r="B4747" s="4">
        <v>42799</v>
      </c>
      <c r="C4747" s="12" t="str">
        <f t="shared" si="74"/>
        <v>2017/03</v>
      </c>
      <c r="D4747" s="4">
        <v>42799</v>
      </c>
      <c r="E4747" s="3" t="s">
        <v>41</v>
      </c>
      <c r="F4747" s="3" t="s">
        <v>253</v>
      </c>
      <c r="G4747" s="3" t="s">
        <v>2491</v>
      </c>
      <c r="H4747" s="5">
        <v>12796</v>
      </c>
      <c r="I4747" s="2">
        <v>2</v>
      </c>
      <c r="J4747" s="2">
        <v>0</v>
      </c>
      <c r="K4747" s="2">
        <v>62.700400000000002</v>
      </c>
      <c r="L4747" s="18" t="str">
        <f>VLOOKUP(F4747,'BD customers'!$1:$1048576,2,FALSE)</f>
        <v>Julia Dunbar</v>
      </c>
      <c r="M4747" s="2">
        <f>MATCH(orders[[#This Row],[Product ID]],'BD product'!A:A,0)</f>
        <v>671</v>
      </c>
      <c r="N4747" s="2" t="str" cm="1">
        <f t="array" ref="N4747">INDEX('BD product'!A:D,M4747,2)</f>
        <v>Office Supplies</v>
      </c>
    </row>
    <row r="4748" spans="1:14" x14ac:dyDescent="0.3">
      <c r="A4748" s="3" t="s">
        <v>6482</v>
      </c>
      <c r="B4748" s="4">
        <v>42799</v>
      </c>
      <c r="C4748" s="12" t="str">
        <f t="shared" si="74"/>
        <v>2017/03</v>
      </c>
      <c r="D4748" s="4">
        <v>42799</v>
      </c>
      <c r="E4748" s="3" t="s">
        <v>41</v>
      </c>
      <c r="F4748" s="3" t="s">
        <v>253</v>
      </c>
      <c r="G4748" s="3" t="s">
        <v>2870</v>
      </c>
      <c r="H4748" s="5">
        <v>1869</v>
      </c>
      <c r="I4748" s="2">
        <v>3</v>
      </c>
      <c r="J4748" s="2">
        <v>0</v>
      </c>
      <c r="K4748" s="2">
        <v>9.1580999999999992</v>
      </c>
      <c r="L4748" s="18" t="str">
        <f>VLOOKUP(F4748,'BD customers'!$1:$1048576,2,FALSE)</f>
        <v>Julia Dunbar</v>
      </c>
      <c r="M4748" s="2">
        <f>MATCH(orders[[#This Row],[Product ID]],'BD product'!A:A,0)</f>
        <v>801</v>
      </c>
      <c r="N4748" s="2" t="str" cm="1">
        <f t="array" ref="N4748">INDEX('BD product'!A:D,M4748,2)</f>
        <v>Office Supplies</v>
      </c>
    </row>
    <row r="4749" spans="1:14" x14ac:dyDescent="0.3">
      <c r="A4749" s="3" t="s">
        <v>6483</v>
      </c>
      <c r="B4749" s="4">
        <v>42432</v>
      </c>
      <c r="C4749" s="12" t="str">
        <f t="shared" si="74"/>
        <v>2016/03</v>
      </c>
      <c r="D4749" s="4">
        <v>42432</v>
      </c>
      <c r="E4749" s="3" t="s">
        <v>41</v>
      </c>
      <c r="F4749" s="3" t="s">
        <v>1459</v>
      </c>
      <c r="G4749" s="3" t="s">
        <v>5660</v>
      </c>
      <c r="H4749" s="5">
        <v>2535</v>
      </c>
      <c r="I4749" s="2">
        <v>3</v>
      </c>
      <c r="J4749" s="2">
        <v>0</v>
      </c>
      <c r="K4749" s="2">
        <v>0.76049999999999995</v>
      </c>
      <c r="L4749" s="18" t="str">
        <f>VLOOKUP(F4749,'BD customers'!$1:$1048576,2,FALSE)</f>
        <v>Theresa Swint</v>
      </c>
      <c r="M4749" s="2">
        <f>MATCH(orders[[#This Row],[Product ID]],'BD product'!A:A,0)</f>
        <v>1568</v>
      </c>
      <c r="N4749" s="2" t="str" cm="1">
        <f t="array" ref="N4749">INDEX('BD product'!A:D,M4749,2)</f>
        <v>Office Supplies</v>
      </c>
    </row>
    <row r="4750" spans="1:14" x14ac:dyDescent="0.3">
      <c r="A4750" s="3" t="s">
        <v>6483</v>
      </c>
      <c r="B4750" s="4">
        <v>42432</v>
      </c>
      <c r="C4750" s="12" t="str">
        <f t="shared" si="74"/>
        <v>2016/03</v>
      </c>
      <c r="D4750" s="4">
        <v>42432</v>
      </c>
      <c r="E4750" s="3" t="s">
        <v>41</v>
      </c>
      <c r="F4750" s="3" t="s">
        <v>1459</v>
      </c>
      <c r="G4750" s="3" t="s">
        <v>5428</v>
      </c>
      <c r="H4750" s="5">
        <v>3528</v>
      </c>
      <c r="I4750" s="2">
        <v>3</v>
      </c>
      <c r="J4750" s="2">
        <v>0</v>
      </c>
      <c r="K4750" s="2">
        <v>11.995200000000001</v>
      </c>
      <c r="L4750" s="18" t="str">
        <f>VLOOKUP(F4750,'BD customers'!$1:$1048576,2,FALSE)</f>
        <v>Theresa Swint</v>
      </c>
      <c r="M4750" s="2">
        <f>MATCH(orders[[#This Row],[Product ID]],'BD product'!A:A,0)</f>
        <v>1532</v>
      </c>
      <c r="N4750" s="2" t="str" cm="1">
        <f t="array" ref="N4750">INDEX('BD product'!A:D,M4750,2)</f>
        <v>Furniture</v>
      </c>
    </row>
    <row r="4751" spans="1:14" x14ac:dyDescent="0.3">
      <c r="A4751" s="3" t="s">
        <v>6484</v>
      </c>
      <c r="B4751" s="4">
        <v>42728</v>
      </c>
      <c r="C4751" s="12" t="str">
        <f t="shared" si="74"/>
        <v>2016/12</v>
      </c>
      <c r="D4751" s="4">
        <v>42729</v>
      </c>
      <c r="E4751" s="3" t="s">
        <v>64</v>
      </c>
      <c r="F4751" s="3" t="s">
        <v>67</v>
      </c>
      <c r="G4751" s="3" t="s">
        <v>1916</v>
      </c>
      <c r="H4751" s="5">
        <v>334</v>
      </c>
      <c r="I4751" s="2">
        <v>5</v>
      </c>
      <c r="J4751" s="2">
        <v>0</v>
      </c>
      <c r="K4751" s="2">
        <v>1.6032</v>
      </c>
      <c r="L4751" s="18" t="str">
        <f>VLOOKUP(F4751,'BD customers'!$1:$1048576,2,FALSE)</f>
        <v>Benjamin Venier</v>
      </c>
      <c r="M4751" s="2">
        <f>MATCH(orders[[#This Row],[Product ID]],'BD product'!A:A,0)</f>
        <v>483</v>
      </c>
      <c r="N4751" s="2" t="str" cm="1">
        <f t="array" ref="N4751">INDEX('BD product'!A:D,M4751,2)</f>
        <v>Office Supplies</v>
      </c>
    </row>
    <row r="4752" spans="1:14" x14ac:dyDescent="0.3">
      <c r="A4752" s="3" t="s">
        <v>6485</v>
      </c>
      <c r="B4752" s="4">
        <v>42650</v>
      </c>
      <c r="C4752" s="12" t="str">
        <f t="shared" si="74"/>
        <v>2016/10</v>
      </c>
      <c r="D4752" s="4">
        <v>42652</v>
      </c>
      <c r="E4752" s="3" t="s">
        <v>64</v>
      </c>
      <c r="F4752" s="3" t="s">
        <v>201</v>
      </c>
      <c r="G4752" s="3" t="s">
        <v>5217</v>
      </c>
      <c r="H4752" s="5">
        <v>8376</v>
      </c>
      <c r="I4752" s="2">
        <v>3</v>
      </c>
      <c r="J4752" s="2">
        <v>2</v>
      </c>
      <c r="K4752" s="2">
        <v>0.62819999999999998</v>
      </c>
      <c r="L4752" s="18" t="str">
        <f>VLOOKUP(F4752,'BD customers'!$1:$1048576,2,FALSE)</f>
        <v>Dionis Lloyd</v>
      </c>
      <c r="M4752" s="2">
        <f>MATCH(orders[[#This Row],[Product ID]],'BD product'!A:A,0)</f>
        <v>1493</v>
      </c>
      <c r="N4752" s="2" t="str" cm="1">
        <f t="array" ref="N4752">INDEX('BD product'!A:D,M4752,2)</f>
        <v>Technology</v>
      </c>
    </row>
    <row r="4753" spans="1:14" x14ac:dyDescent="0.3">
      <c r="A4753" s="3" t="s">
        <v>6486</v>
      </c>
      <c r="B4753" s="4">
        <v>42713</v>
      </c>
      <c r="C4753" s="12" t="str">
        <f t="shared" si="74"/>
        <v>2016/12</v>
      </c>
      <c r="D4753" s="4">
        <v>42717</v>
      </c>
      <c r="E4753" s="3" t="s">
        <v>21</v>
      </c>
      <c r="F4753" s="3" t="s">
        <v>37</v>
      </c>
      <c r="G4753" s="3" t="s">
        <v>3520</v>
      </c>
      <c r="H4753" s="5">
        <v>4068</v>
      </c>
      <c r="I4753" s="2">
        <v>3</v>
      </c>
      <c r="J4753" s="2">
        <v>2</v>
      </c>
      <c r="K4753" s="2">
        <v>-0.9153</v>
      </c>
      <c r="L4753" s="18" t="str">
        <f>VLOOKUP(F4753,'BD customers'!$1:$1048576,2,FALSE)</f>
        <v>Emily Burns</v>
      </c>
      <c r="M4753" s="2">
        <f>MATCH(orders[[#This Row],[Product ID]],'BD product'!A:A,0)</f>
        <v>1051</v>
      </c>
      <c r="N4753" s="2" t="str" cm="1">
        <f t="array" ref="N4753">INDEX('BD product'!A:D,M4753,2)</f>
        <v>Technology</v>
      </c>
    </row>
    <row r="4754" spans="1:14" x14ac:dyDescent="0.3">
      <c r="A4754" s="3" t="s">
        <v>6487</v>
      </c>
      <c r="B4754" s="4">
        <v>43059</v>
      </c>
      <c r="C4754" s="12" t="str">
        <f t="shared" si="74"/>
        <v>2017/11</v>
      </c>
      <c r="D4754" s="4">
        <v>43063</v>
      </c>
      <c r="E4754" s="3" t="s">
        <v>21</v>
      </c>
      <c r="F4754" s="3" t="s">
        <v>1517</v>
      </c>
      <c r="G4754" s="3" t="s">
        <v>2108</v>
      </c>
      <c r="H4754" s="5">
        <v>209568</v>
      </c>
      <c r="I4754" s="2">
        <v>2</v>
      </c>
      <c r="J4754" s="2">
        <v>2</v>
      </c>
      <c r="K4754" s="2">
        <v>-23.5764</v>
      </c>
      <c r="L4754" s="18" t="str">
        <f>VLOOKUP(F4754,'BD customers'!$1:$1048576,2,FALSE)</f>
        <v>Erica Smith</v>
      </c>
      <c r="M4754" s="2">
        <f>MATCH(orders[[#This Row],[Product ID]],'BD product'!A:A,0)</f>
        <v>543</v>
      </c>
      <c r="N4754" s="2" t="str" cm="1">
        <f t="array" ref="N4754">INDEX('BD product'!A:D,M4754,2)</f>
        <v>Furniture</v>
      </c>
    </row>
    <row r="4755" spans="1:14" x14ac:dyDescent="0.3">
      <c r="A4755" s="3" t="s">
        <v>6488</v>
      </c>
      <c r="B4755" s="4">
        <v>42350</v>
      </c>
      <c r="C4755" s="12" t="str">
        <f t="shared" si="74"/>
        <v>2015/12</v>
      </c>
      <c r="D4755" s="4">
        <v>42354</v>
      </c>
      <c r="E4755" s="3" t="s">
        <v>21</v>
      </c>
      <c r="F4755" s="3" t="s">
        <v>467</v>
      </c>
      <c r="G4755" s="3" t="s">
        <v>6489</v>
      </c>
      <c r="H4755" s="5">
        <v>22368</v>
      </c>
      <c r="I4755" s="2">
        <v>4</v>
      </c>
      <c r="J4755" s="2">
        <v>2</v>
      </c>
      <c r="K4755" s="2">
        <v>6.4307999999999996</v>
      </c>
      <c r="L4755" s="18" t="str">
        <f>VLOOKUP(F4755,'BD customers'!$1:$1048576,2,FALSE)</f>
        <v>Joni Blumstein</v>
      </c>
      <c r="M4755" s="2">
        <f>MATCH(orders[[#This Row],[Product ID]],'BD product'!A:A,0)</f>
        <v>1697</v>
      </c>
      <c r="N4755" s="2" t="str" cm="1">
        <f t="array" ref="N4755">INDEX('BD product'!A:D,M4755,2)</f>
        <v>Technology</v>
      </c>
    </row>
    <row r="4756" spans="1:14" x14ac:dyDescent="0.3">
      <c r="A4756" s="3" t="s">
        <v>6491</v>
      </c>
      <c r="B4756" s="4">
        <v>42769</v>
      </c>
      <c r="C4756" s="12" t="str">
        <f t="shared" si="74"/>
        <v>2017/02</v>
      </c>
      <c r="D4756" s="4">
        <v>42774</v>
      </c>
      <c r="E4756" s="3" t="s">
        <v>21</v>
      </c>
      <c r="F4756" s="3" t="s">
        <v>4523</v>
      </c>
      <c r="G4756" s="3" t="s">
        <v>2356</v>
      </c>
      <c r="H4756" s="5">
        <v>3882</v>
      </c>
      <c r="I4756" s="2">
        <v>2</v>
      </c>
      <c r="J4756" s="2">
        <v>7</v>
      </c>
      <c r="K4756" s="2">
        <v>-0.25879999999999997</v>
      </c>
      <c r="L4756" s="18" t="str">
        <f>VLOOKUP(F4756,'BD customers'!$1:$1048576,2,FALSE)</f>
        <v>Shahid Collister</v>
      </c>
      <c r="M4756" s="2">
        <f>MATCH(orders[[#This Row],[Product ID]],'BD product'!A:A,0)</f>
        <v>627</v>
      </c>
      <c r="N4756" s="2" t="str" cm="1">
        <f t="array" ref="N4756">INDEX('BD product'!A:D,M4756,2)</f>
        <v>Office Supplies</v>
      </c>
    </row>
    <row r="4757" spans="1:14" x14ac:dyDescent="0.3">
      <c r="A4757" s="3" t="s">
        <v>6491</v>
      </c>
      <c r="B4757" s="4">
        <v>42769</v>
      </c>
      <c r="C4757" s="12" t="str">
        <f t="shared" si="74"/>
        <v>2017/02</v>
      </c>
      <c r="D4757" s="4">
        <v>42774</v>
      </c>
      <c r="E4757" s="3" t="s">
        <v>21</v>
      </c>
      <c r="F4757" s="3" t="s">
        <v>4523</v>
      </c>
      <c r="G4757" s="3" t="s">
        <v>6492</v>
      </c>
      <c r="H4757" s="5">
        <v>115296</v>
      </c>
      <c r="I4757" s="2">
        <v>3</v>
      </c>
      <c r="J4757" s="2">
        <v>2</v>
      </c>
      <c r="K4757" s="2">
        <v>40.3536</v>
      </c>
      <c r="L4757" s="18" t="str">
        <f>VLOOKUP(F4757,'BD customers'!$1:$1048576,2,FALSE)</f>
        <v>Shahid Collister</v>
      </c>
      <c r="M4757" s="2">
        <f>MATCH(orders[[#This Row],[Product ID]],'BD product'!A:A,0)</f>
        <v>1698</v>
      </c>
      <c r="N4757" s="2" t="str" cm="1">
        <f t="array" ref="N4757">INDEX('BD product'!A:D,M4757,2)</f>
        <v>Office Supplies</v>
      </c>
    </row>
    <row r="4758" spans="1:14" x14ac:dyDescent="0.3">
      <c r="A4758" s="3" t="s">
        <v>6494</v>
      </c>
      <c r="B4758" s="4">
        <v>42999</v>
      </c>
      <c r="C4758" s="12" t="str">
        <f t="shared" si="74"/>
        <v>2017/09</v>
      </c>
      <c r="D4758" s="4">
        <v>43003</v>
      </c>
      <c r="E4758" s="3" t="s">
        <v>21</v>
      </c>
      <c r="F4758" s="3" t="s">
        <v>37</v>
      </c>
      <c r="G4758" s="3" t="s">
        <v>4391</v>
      </c>
      <c r="H4758" s="5">
        <v>1908</v>
      </c>
      <c r="I4758" s="2">
        <v>2</v>
      </c>
      <c r="J4758" s="2">
        <v>7</v>
      </c>
      <c r="K4758" s="2">
        <v>-1.5264</v>
      </c>
      <c r="L4758" s="18" t="str">
        <f>VLOOKUP(F4758,'BD customers'!$1:$1048576,2,FALSE)</f>
        <v>Emily Burns</v>
      </c>
      <c r="M4758" s="2">
        <f>MATCH(orders[[#This Row],[Product ID]],'BD product'!A:A,0)</f>
        <v>1312</v>
      </c>
      <c r="N4758" s="2" t="str" cm="1">
        <f t="array" ref="N4758">INDEX('BD product'!A:D,M4758,2)</f>
        <v>Office Supplies</v>
      </c>
    </row>
    <row r="4759" spans="1:14" x14ac:dyDescent="0.3">
      <c r="A4759" s="3" t="s">
        <v>6495</v>
      </c>
      <c r="B4759" s="4">
        <v>42855</v>
      </c>
      <c r="C4759" s="12" t="str">
        <f t="shared" si="74"/>
        <v>2017/04</v>
      </c>
      <c r="D4759" s="4">
        <v>42860</v>
      </c>
      <c r="E4759" s="3" t="s">
        <v>21</v>
      </c>
      <c r="F4759" s="3" t="s">
        <v>5154</v>
      </c>
      <c r="G4759" s="3" t="s">
        <v>2224</v>
      </c>
      <c r="H4759" s="5">
        <v>43372</v>
      </c>
      <c r="I4759" s="2">
        <v>7</v>
      </c>
      <c r="J4759" s="2">
        <v>8</v>
      </c>
      <c r="K4759" s="2">
        <v>-69.395200000000003</v>
      </c>
      <c r="L4759" s="18" t="str">
        <f>VLOOKUP(F4759,'BD customers'!$1:$1048576,2,FALSE)</f>
        <v>Tony Chapman</v>
      </c>
      <c r="M4759" s="2">
        <f>MATCH(orders[[#This Row],[Product ID]],'BD product'!A:A,0)</f>
        <v>584</v>
      </c>
      <c r="N4759" s="2" t="str" cm="1">
        <f t="array" ref="N4759">INDEX('BD product'!A:D,M4759,2)</f>
        <v>Office Supplies</v>
      </c>
    </row>
    <row r="4760" spans="1:14" x14ac:dyDescent="0.3">
      <c r="A4760" s="3" t="s">
        <v>6496</v>
      </c>
      <c r="B4760" s="4">
        <v>41946</v>
      </c>
      <c r="C4760" s="12" t="str">
        <f t="shared" si="74"/>
        <v>2014/11</v>
      </c>
      <c r="D4760" s="4">
        <v>41950</v>
      </c>
      <c r="E4760" s="3" t="s">
        <v>21</v>
      </c>
      <c r="F4760" s="3" t="s">
        <v>4448</v>
      </c>
      <c r="G4760" s="3" t="s">
        <v>1869</v>
      </c>
      <c r="H4760" s="5">
        <v>78396</v>
      </c>
      <c r="I4760" s="2">
        <v>4</v>
      </c>
      <c r="J4760" s="2">
        <v>0</v>
      </c>
      <c r="K4760" s="2">
        <v>219.50880000000001</v>
      </c>
      <c r="L4760" s="18" t="str">
        <f>VLOOKUP(F4760,'BD customers'!$1:$1048576,2,FALSE)</f>
        <v>Speros Goranitis</v>
      </c>
      <c r="M4760" s="2">
        <f>MATCH(orders[[#This Row],[Product ID]],'BD product'!A:A,0)</f>
        <v>471</v>
      </c>
      <c r="N4760" s="2" t="str" cm="1">
        <f t="array" ref="N4760">INDEX('BD product'!A:D,M4760,2)</f>
        <v>Technology</v>
      </c>
    </row>
    <row r="4761" spans="1:14" x14ac:dyDescent="0.3">
      <c r="A4761" s="3" t="s">
        <v>6496</v>
      </c>
      <c r="B4761" s="4">
        <v>41946</v>
      </c>
      <c r="C4761" s="12" t="str">
        <f t="shared" si="74"/>
        <v>2014/11</v>
      </c>
      <c r="D4761" s="4">
        <v>41950</v>
      </c>
      <c r="E4761" s="3" t="s">
        <v>21</v>
      </c>
      <c r="F4761" s="3" t="s">
        <v>4448</v>
      </c>
      <c r="G4761" s="3" t="s">
        <v>3386</v>
      </c>
      <c r="H4761" s="5">
        <v>48896</v>
      </c>
      <c r="I4761" s="2">
        <v>2</v>
      </c>
      <c r="J4761" s="2">
        <v>2</v>
      </c>
      <c r="K4761" s="2">
        <v>1.8335999999999999</v>
      </c>
      <c r="L4761" s="18" t="str">
        <f>VLOOKUP(F4761,'BD customers'!$1:$1048576,2,FALSE)</f>
        <v>Speros Goranitis</v>
      </c>
      <c r="M4761" s="2">
        <f>MATCH(orders[[#This Row],[Product ID]],'BD product'!A:A,0)</f>
        <v>999</v>
      </c>
      <c r="N4761" s="2" t="str" cm="1">
        <f t="array" ref="N4761">INDEX('BD product'!A:D,M4761,2)</f>
        <v>Office Supplies</v>
      </c>
    </row>
    <row r="4762" spans="1:14" x14ac:dyDescent="0.3">
      <c r="A4762" s="3" t="s">
        <v>6496</v>
      </c>
      <c r="B4762" s="4">
        <v>41946</v>
      </c>
      <c r="C4762" s="12" t="str">
        <f t="shared" si="74"/>
        <v>2014/11</v>
      </c>
      <c r="D4762" s="4">
        <v>41950</v>
      </c>
      <c r="E4762" s="3" t="s">
        <v>21</v>
      </c>
      <c r="F4762" s="3" t="s">
        <v>4448</v>
      </c>
      <c r="G4762" s="3" t="s">
        <v>2578</v>
      </c>
      <c r="H4762" s="5">
        <v>7856</v>
      </c>
      <c r="I4762" s="2">
        <v>2</v>
      </c>
      <c r="J4762" s="2">
        <v>2</v>
      </c>
      <c r="K4762" s="2">
        <v>2.8477999999999999</v>
      </c>
      <c r="L4762" s="18" t="str">
        <f>VLOOKUP(F4762,'BD customers'!$1:$1048576,2,FALSE)</f>
        <v>Speros Goranitis</v>
      </c>
      <c r="M4762" s="2">
        <f>MATCH(orders[[#This Row],[Product ID]],'BD product'!A:A,0)</f>
        <v>698</v>
      </c>
      <c r="N4762" s="2" t="str" cm="1">
        <f t="array" ref="N4762">INDEX('BD product'!A:D,M4762,2)</f>
        <v>Office Supplies</v>
      </c>
    </row>
    <row r="4763" spans="1:14" x14ac:dyDescent="0.3">
      <c r="A4763" s="3" t="s">
        <v>6497</v>
      </c>
      <c r="B4763" s="4">
        <v>42734</v>
      </c>
      <c r="C4763" s="12" t="str">
        <f t="shared" si="74"/>
        <v>2016/12</v>
      </c>
      <c r="D4763" s="4">
        <v>42739</v>
      </c>
      <c r="E4763" s="3" t="s">
        <v>21</v>
      </c>
      <c r="F4763" s="3" t="s">
        <v>261</v>
      </c>
      <c r="G4763" s="3" t="s">
        <v>6160</v>
      </c>
      <c r="H4763" s="5">
        <v>5904</v>
      </c>
      <c r="I4763" s="2">
        <v>2</v>
      </c>
      <c r="J4763" s="2">
        <v>2</v>
      </c>
      <c r="K4763" s="2">
        <v>1.9925999999999999</v>
      </c>
      <c r="L4763" s="18" t="str">
        <f>VLOOKUP(F4763,'BD customers'!$1:$1048576,2,FALSE)</f>
        <v>Bryan Mills</v>
      </c>
      <c r="M4763" s="2">
        <f>MATCH(orders[[#This Row],[Product ID]],'BD product'!A:A,0)</f>
        <v>1649</v>
      </c>
      <c r="N4763" s="2" t="str" cm="1">
        <f t="array" ref="N4763">INDEX('BD product'!A:D,M4763,2)</f>
        <v>Office Supplies</v>
      </c>
    </row>
    <row r="4764" spans="1:14" x14ac:dyDescent="0.3">
      <c r="A4764" s="3" t="s">
        <v>6497</v>
      </c>
      <c r="B4764" s="4">
        <v>42734</v>
      </c>
      <c r="C4764" s="12" t="str">
        <f t="shared" si="74"/>
        <v>2016/12</v>
      </c>
      <c r="D4764" s="4">
        <v>42739</v>
      </c>
      <c r="E4764" s="3" t="s">
        <v>21</v>
      </c>
      <c r="F4764" s="3" t="s">
        <v>261</v>
      </c>
      <c r="G4764" s="3" t="s">
        <v>4141</v>
      </c>
      <c r="H4764" s="5">
        <v>13712</v>
      </c>
      <c r="I4764" s="2">
        <v>2</v>
      </c>
      <c r="J4764" s="2">
        <v>2</v>
      </c>
      <c r="K4764" s="2">
        <v>1.0284</v>
      </c>
      <c r="L4764" s="18" t="str">
        <f>VLOOKUP(F4764,'BD customers'!$1:$1048576,2,FALSE)</f>
        <v>Bryan Mills</v>
      </c>
      <c r="M4764" s="2">
        <f>MATCH(orders[[#This Row],[Product ID]],'BD product'!A:A,0)</f>
        <v>1259</v>
      </c>
      <c r="N4764" s="2" t="str" cm="1">
        <f t="array" ref="N4764">INDEX('BD product'!A:D,M4764,2)</f>
        <v>Office Supplies</v>
      </c>
    </row>
    <row r="4765" spans="1:14" x14ac:dyDescent="0.3">
      <c r="A4765" s="3" t="s">
        <v>6498</v>
      </c>
      <c r="B4765" s="4">
        <v>41899</v>
      </c>
      <c r="C4765" s="12" t="str">
        <f t="shared" si="74"/>
        <v>2014/09</v>
      </c>
      <c r="D4765" s="4">
        <v>41903</v>
      </c>
      <c r="E4765" s="3" t="s">
        <v>21</v>
      </c>
      <c r="F4765" s="3" t="s">
        <v>6468</v>
      </c>
      <c r="G4765" s="3" t="s">
        <v>6499</v>
      </c>
      <c r="H4765" s="5">
        <v>18294</v>
      </c>
      <c r="I4765" s="2">
        <v>3</v>
      </c>
      <c r="J4765" s="2">
        <v>0</v>
      </c>
      <c r="K4765" s="2">
        <v>85.981800000000007</v>
      </c>
      <c r="L4765" s="18" t="str">
        <f>VLOOKUP(F4765,'BD customers'!$1:$1048576,2,FALSE)</f>
        <v>Nick Radford</v>
      </c>
      <c r="M4765" s="2">
        <f>MATCH(orders[[#This Row],[Product ID]],'BD product'!A:A,0)</f>
        <v>1699</v>
      </c>
      <c r="N4765" s="2" t="str" cm="1">
        <f t="array" ref="N4765">INDEX('BD product'!A:D,M4765,2)</f>
        <v>Office Supplies</v>
      </c>
    </row>
    <row r="4766" spans="1:14" x14ac:dyDescent="0.3">
      <c r="A4766" s="3" t="s">
        <v>6501</v>
      </c>
      <c r="B4766" s="4">
        <v>43063</v>
      </c>
      <c r="C4766" s="12" t="str">
        <f t="shared" si="74"/>
        <v>2017/11</v>
      </c>
      <c r="D4766" s="4">
        <v>43066</v>
      </c>
      <c r="E4766" s="3" t="s">
        <v>64</v>
      </c>
      <c r="F4766" s="3" t="s">
        <v>290</v>
      </c>
      <c r="G4766" s="3" t="s">
        <v>3197</v>
      </c>
      <c r="H4766" s="5">
        <v>2776</v>
      </c>
      <c r="I4766" s="2">
        <v>4</v>
      </c>
      <c r="J4766" s="2">
        <v>0</v>
      </c>
      <c r="K4766" s="2">
        <v>9.9936000000000007</v>
      </c>
      <c r="L4766" s="18" t="str">
        <f>VLOOKUP(F4766,'BD customers'!$1:$1048576,2,FALSE)</f>
        <v>Patrick Gardner</v>
      </c>
      <c r="M4766" s="2">
        <f>MATCH(orders[[#This Row],[Product ID]],'BD product'!A:A,0)</f>
        <v>926</v>
      </c>
      <c r="N4766" s="2" t="str" cm="1">
        <f t="array" ref="N4766">INDEX('BD product'!A:D,M4766,2)</f>
        <v>Office Supplies</v>
      </c>
    </row>
    <row r="4767" spans="1:14" x14ac:dyDescent="0.3">
      <c r="A4767" s="3" t="s">
        <v>6502</v>
      </c>
      <c r="B4767" s="4">
        <v>42118</v>
      </c>
      <c r="C4767" s="12" t="str">
        <f t="shared" si="74"/>
        <v>2015/04</v>
      </c>
      <c r="D4767" s="4">
        <v>42122</v>
      </c>
      <c r="E4767" s="3" t="s">
        <v>21</v>
      </c>
      <c r="F4767" s="3" t="s">
        <v>2449</v>
      </c>
      <c r="G4767" s="3" t="s">
        <v>3556</v>
      </c>
      <c r="H4767" s="5">
        <v>2599</v>
      </c>
      <c r="I4767" s="2">
        <v>1</v>
      </c>
      <c r="J4767" s="2">
        <v>0</v>
      </c>
      <c r="K4767" s="2">
        <v>7.5370999999999997</v>
      </c>
      <c r="L4767" s="18" t="str">
        <f>VLOOKUP(F4767,'BD customers'!$1:$1048576,2,FALSE)</f>
        <v>Deborah Brumfield</v>
      </c>
      <c r="M4767" s="2">
        <f>MATCH(orders[[#This Row],[Product ID]],'BD product'!A:A,0)</f>
        <v>1064</v>
      </c>
      <c r="N4767" s="2" t="str" cm="1">
        <f t="array" ref="N4767">INDEX('BD product'!A:D,M4767,2)</f>
        <v>Office Supplies</v>
      </c>
    </row>
    <row r="4768" spans="1:14" x14ac:dyDescent="0.3">
      <c r="A4768" s="3" t="s">
        <v>6503</v>
      </c>
      <c r="B4768" s="4">
        <v>42072</v>
      </c>
      <c r="C4768" s="12" t="str">
        <f t="shared" si="74"/>
        <v>2015/03</v>
      </c>
      <c r="D4768" s="4">
        <v>42075</v>
      </c>
      <c r="E4768" s="3" t="s">
        <v>64</v>
      </c>
      <c r="F4768" s="3" t="s">
        <v>2847</v>
      </c>
      <c r="G4768" s="3" t="s">
        <v>2654</v>
      </c>
      <c r="H4768" s="5">
        <v>11352</v>
      </c>
      <c r="I4768" s="2">
        <v>5</v>
      </c>
      <c r="J4768" s="2">
        <v>2</v>
      </c>
      <c r="K4768" s="2">
        <v>2.9799000000000002</v>
      </c>
      <c r="L4768" s="18" t="str">
        <f>VLOOKUP(F4768,'BD customers'!$1:$1048576,2,FALSE)</f>
        <v>Noel Staavos</v>
      </c>
      <c r="M4768" s="2">
        <f>MATCH(orders[[#This Row],[Product ID]],'BD product'!A:A,0)</f>
        <v>723</v>
      </c>
      <c r="N4768" s="2" t="str" cm="1">
        <f t="array" ref="N4768">INDEX('BD product'!A:D,M4768,2)</f>
        <v>Technology</v>
      </c>
    </row>
    <row r="4769" spans="1:14" x14ac:dyDescent="0.3">
      <c r="A4769" s="3" t="s">
        <v>6503</v>
      </c>
      <c r="B4769" s="4">
        <v>42072</v>
      </c>
      <c r="C4769" s="12" t="str">
        <f t="shared" si="74"/>
        <v>2015/03</v>
      </c>
      <c r="D4769" s="4">
        <v>42075</v>
      </c>
      <c r="E4769" s="3" t="s">
        <v>64</v>
      </c>
      <c r="F4769" s="3" t="s">
        <v>2847</v>
      </c>
      <c r="G4769" s="3" t="s">
        <v>3881</v>
      </c>
      <c r="H4769" s="5">
        <v>35988</v>
      </c>
      <c r="I4769" s="2">
        <v>3</v>
      </c>
      <c r="J4769" s="2">
        <v>2</v>
      </c>
      <c r="K4769" s="2">
        <v>22.4925</v>
      </c>
      <c r="L4769" s="18" t="str">
        <f>VLOOKUP(F4769,'BD customers'!$1:$1048576,2,FALSE)</f>
        <v>Noel Staavos</v>
      </c>
      <c r="M4769" s="2">
        <f>MATCH(orders[[#This Row],[Product ID]],'BD product'!A:A,0)</f>
        <v>1189</v>
      </c>
      <c r="N4769" s="2" t="str" cm="1">
        <f t="array" ref="N4769">INDEX('BD product'!A:D,M4769,2)</f>
        <v>Technology</v>
      </c>
    </row>
    <row r="4770" spans="1:14" x14ac:dyDescent="0.3">
      <c r="A4770" s="3" t="s">
        <v>6504</v>
      </c>
      <c r="B4770" s="4">
        <v>42888</v>
      </c>
      <c r="C4770" s="12" t="str">
        <f t="shared" si="74"/>
        <v>2017/06</v>
      </c>
      <c r="D4770" s="4">
        <v>42889</v>
      </c>
      <c r="E4770" s="3" t="s">
        <v>41</v>
      </c>
      <c r="F4770" s="3" t="s">
        <v>6505</v>
      </c>
      <c r="G4770" s="3" t="s">
        <v>5793</v>
      </c>
      <c r="H4770" s="5">
        <v>25344</v>
      </c>
      <c r="I4770" s="2">
        <v>4</v>
      </c>
      <c r="J4770" s="2">
        <v>2</v>
      </c>
      <c r="K4770" s="2">
        <v>9.1872000000000007</v>
      </c>
      <c r="L4770" s="18" t="str">
        <f>VLOOKUP(F4770,'BD customers'!$1:$1048576,2,FALSE)</f>
        <v>Cari Schnelling</v>
      </c>
      <c r="M4770" s="2">
        <f>MATCH(orders[[#This Row],[Product ID]],'BD product'!A:A,0)</f>
        <v>1590</v>
      </c>
      <c r="N4770" s="2" t="str" cm="1">
        <f t="array" ref="N4770">INDEX('BD product'!A:D,M4770,2)</f>
        <v>Office Supplies</v>
      </c>
    </row>
    <row r="4771" spans="1:14" x14ac:dyDescent="0.3">
      <c r="A4771" s="3" t="s">
        <v>6506</v>
      </c>
      <c r="B4771" s="4">
        <v>42632</v>
      </c>
      <c r="C4771" s="12" t="str">
        <f t="shared" si="74"/>
        <v>2016/09</v>
      </c>
      <c r="D4771" s="4">
        <v>42637</v>
      </c>
      <c r="E4771" s="3" t="s">
        <v>11</v>
      </c>
      <c r="F4771" s="3" t="s">
        <v>978</v>
      </c>
      <c r="G4771" s="3" t="s">
        <v>2252</v>
      </c>
      <c r="H4771" s="5">
        <v>11952</v>
      </c>
      <c r="I4771" s="2">
        <v>3</v>
      </c>
      <c r="J4771" s="2">
        <v>2</v>
      </c>
      <c r="K4771" s="2">
        <v>4.1832000000000003</v>
      </c>
      <c r="L4771" s="18" t="str">
        <f>VLOOKUP(F4771,'BD customers'!$1:$1048576,2,FALSE)</f>
        <v>Chuck Clark</v>
      </c>
      <c r="M4771" s="2">
        <f>MATCH(orders[[#This Row],[Product ID]],'BD product'!A:A,0)</f>
        <v>593</v>
      </c>
      <c r="N4771" s="2" t="str" cm="1">
        <f t="array" ref="N4771">INDEX('BD product'!A:D,M4771,2)</f>
        <v>Office Supplies</v>
      </c>
    </row>
    <row r="4772" spans="1:14" x14ac:dyDescent="0.3">
      <c r="A4772" s="3" t="s">
        <v>6506</v>
      </c>
      <c r="B4772" s="4">
        <v>42632</v>
      </c>
      <c r="C4772" s="12" t="str">
        <f t="shared" si="74"/>
        <v>2016/09</v>
      </c>
      <c r="D4772" s="4">
        <v>42637</v>
      </c>
      <c r="E4772" s="3" t="s">
        <v>11</v>
      </c>
      <c r="F4772" s="3" t="s">
        <v>978</v>
      </c>
      <c r="G4772" s="3" t="s">
        <v>6507</v>
      </c>
      <c r="H4772" s="5">
        <v>624</v>
      </c>
      <c r="I4772" s="2">
        <v>3</v>
      </c>
      <c r="J4772" s="2">
        <v>0</v>
      </c>
      <c r="K4772" s="2">
        <v>0.18720000000000001</v>
      </c>
      <c r="L4772" s="18" t="str">
        <f>VLOOKUP(F4772,'BD customers'!$1:$1048576,2,FALSE)</f>
        <v>Chuck Clark</v>
      </c>
      <c r="M4772" s="2">
        <f>MATCH(orders[[#This Row],[Product ID]],'BD product'!A:A,0)</f>
        <v>1700</v>
      </c>
      <c r="N4772" s="2" t="str" cm="1">
        <f t="array" ref="N4772">INDEX('BD product'!A:D,M4772,2)</f>
        <v>Office Supplies</v>
      </c>
    </row>
    <row r="4773" spans="1:14" x14ac:dyDescent="0.3">
      <c r="A4773" s="3" t="s">
        <v>6509</v>
      </c>
      <c r="B4773" s="4">
        <v>41943</v>
      </c>
      <c r="C4773" s="12" t="str">
        <f t="shared" si="74"/>
        <v>2014/10</v>
      </c>
      <c r="D4773" s="4">
        <v>41946</v>
      </c>
      <c r="E4773" s="3" t="s">
        <v>11</v>
      </c>
      <c r="F4773" s="3" t="s">
        <v>3841</v>
      </c>
      <c r="G4773" s="3" t="s">
        <v>212</v>
      </c>
      <c r="H4773" s="5">
        <v>742336</v>
      </c>
      <c r="I4773" s="2">
        <v>8</v>
      </c>
      <c r="J4773" s="2">
        <v>2</v>
      </c>
      <c r="K4773" s="2">
        <v>83.512799999999999</v>
      </c>
      <c r="L4773" s="18" t="str">
        <f>VLOOKUP(F4773,'BD customers'!$1:$1048576,2,FALSE)</f>
        <v>Amy Cox</v>
      </c>
      <c r="M4773" s="2">
        <f>MATCH(orders[[#This Row],[Product ID]],'BD product'!A:A,0)</f>
        <v>41</v>
      </c>
      <c r="N4773" s="2" t="str" cm="1">
        <f t="array" ref="N4773">INDEX('BD product'!A:D,M4773,2)</f>
        <v>Technology</v>
      </c>
    </row>
    <row r="4774" spans="1:14" x14ac:dyDescent="0.3">
      <c r="A4774" s="3" t="s">
        <v>6510</v>
      </c>
      <c r="B4774" s="4">
        <v>43062</v>
      </c>
      <c r="C4774" s="12" t="str">
        <f t="shared" si="74"/>
        <v>2017/11</v>
      </c>
      <c r="D4774" s="4">
        <v>43066</v>
      </c>
      <c r="E4774" s="3" t="s">
        <v>21</v>
      </c>
      <c r="F4774" s="3" t="s">
        <v>1033</v>
      </c>
      <c r="G4774" s="3" t="s">
        <v>4635</v>
      </c>
      <c r="H4774" s="5">
        <v>6464</v>
      </c>
      <c r="I4774" s="2">
        <v>1</v>
      </c>
      <c r="J4774" s="2">
        <v>6</v>
      </c>
      <c r="K4774" s="2">
        <v>-4.0399999999999998E-2</v>
      </c>
      <c r="L4774" s="18" t="str">
        <f>VLOOKUP(F4774,'BD customers'!$1:$1048576,2,FALSE)</f>
        <v>Christopher Martinez</v>
      </c>
      <c r="M4774" s="2">
        <f>MATCH(orders[[#This Row],[Product ID]],'BD product'!A:A,0)</f>
        <v>1374</v>
      </c>
      <c r="N4774" s="2" t="str" cm="1">
        <f t="array" ref="N4774">INDEX('BD product'!A:D,M4774,2)</f>
        <v>Furniture</v>
      </c>
    </row>
    <row r="4775" spans="1:14" x14ac:dyDescent="0.3">
      <c r="A4775" s="3" t="s">
        <v>6510</v>
      </c>
      <c r="B4775" s="4">
        <v>43062</v>
      </c>
      <c r="C4775" s="12" t="str">
        <f t="shared" si="74"/>
        <v>2017/11</v>
      </c>
      <c r="D4775" s="4">
        <v>43066</v>
      </c>
      <c r="E4775" s="3" t="s">
        <v>21</v>
      </c>
      <c r="F4775" s="3" t="s">
        <v>1033</v>
      </c>
      <c r="G4775" s="3" t="s">
        <v>2724</v>
      </c>
      <c r="H4775" s="5">
        <v>1152</v>
      </c>
      <c r="I4775" s="2">
        <v>5</v>
      </c>
      <c r="J4775" s="2">
        <v>2</v>
      </c>
      <c r="K4775" s="2">
        <v>0.41760000000000003</v>
      </c>
      <c r="L4775" s="18" t="str">
        <f>VLOOKUP(F4775,'BD customers'!$1:$1048576,2,FALSE)</f>
        <v>Christopher Martinez</v>
      </c>
      <c r="M4775" s="2">
        <f>MATCH(orders[[#This Row],[Product ID]],'BD product'!A:A,0)</f>
        <v>747</v>
      </c>
      <c r="N4775" s="2" t="str" cm="1">
        <f t="array" ref="N4775">INDEX('BD product'!A:D,M4775,2)</f>
        <v>Office Supplies</v>
      </c>
    </row>
    <row r="4776" spans="1:14" x14ac:dyDescent="0.3">
      <c r="A4776" s="3" t="s">
        <v>6510</v>
      </c>
      <c r="B4776" s="4">
        <v>43062</v>
      </c>
      <c r="C4776" s="12" t="str">
        <f t="shared" si="74"/>
        <v>2017/11</v>
      </c>
      <c r="D4776" s="4">
        <v>43066</v>
      </c>
      <c r="E4776" s="3" t="s">
        <v>21</v>
      </c>
      <c r="F4776" s="3" t="s">
        <v>1033</v>
      </c>
      <c r="G4776" s="3" t="s">
        <v>3059</v>
      </c>
      <c r="H4776" s="5">
        <v>222384</v>
      </c>
      <c r="I4776" s="2">
        <v>2</v>
      </c>
      <c r="J4776" s="2">
        <v>2</v>
      </c>
      <c r="K4776" s="2">
        <v>16.678799999999999</v>
      </c>
      <c r="L4776" s="18" t="str">
        <f>VLOOKUP(F4776,'BD customers'!$1:$1048576,2,FALSE)</f>
        <v>Christopher Martinez</v>
      </c>
      <c r="M4776" s="2">
        <f>MATCH(orders[[#This Row],[Product ID]],'BD product'!A:A,0)</f>
        <v>874</v>
      </c>
      <c r="N4776" s="2" t="str" cm="1">
        <f t="array" ref="N4776">INDEX('BD product'!A:D,M4776,2)</f>
        <v>Technology</v>
      </c>
    </row>
    <row r="4777" spans="1:14" x14ac:dyDescent="0.3">
      <c r="A4777" s="3" t="s">
        <v>6511</v>
      </c>
      <c r="B4777" s="4">
        <v>43055</v>
      </c>
      <c r="C4777" s="12" t="str">
        <f t="shared" si="74"/>
        <v>2017/11</v>
      </c>
      <c r="D4777" s="4">
        <v>43060</v>
      </c>
      <c r="E4777" s="3" t="s">
        <v>21</v>
      </c>
      <c r="F4777" s="3" t="s">
        <v>6062</v>
      </c>
      <c r="G4777" s="3" t="s">
        <v>2898</v>
      </c>
      <c r="H4777" s="5">
        <v>2336</v>
      </c>
      <c r="I4777" s="2">
        <v>4</v>
      </c>
      <c r="J4777" s="2">
        <v>0</v>
      </c>
      <c r="K4777" s="2">
        <v>6.0735999999999999</v>
      </c>
      <c r="L4777" s="18" t="str">
        <f>VLOOKUP(F4777,'BD customers'!$1:$1048576,2,FALSE)</f>
        <v>Eileen Kiefer</v>
      </c>
      <c r="M4777" s="2">
        <f>MATCH(orders[[#This Row],[Product ID]],'BD product'!A:A,0)</f>
        <v>811</v>
      </c>
      <c r="N4777" s="2" t="str" cm="1">
        <f t="array" ref="N4777">INDEX('BD product'!A:D,M4777,2)</f>
        <v>Office Supplies</v>
      </c>
    </row>
    <row r="4778" spans="1:14" x14ac:dyDescent="0.3">
      <c r="A4778" s="3" t="s">
        <v>6512</v>
      </c>
      <c r="B4778" s="4">
        <v>42419</v>
      </c>
      <c r="C4778" s="12" t="str">
        <f t="shared" si="74"/>
        <v>2016/02</v>
      </c>
      <c r="D4778" s="4">
        <v>42423</v>
      </c>
      <c r="E4778" s="3" t="s">
        <v>11</v>
      </c>
      <c r="F4778" s="3" t="s">
        <v>1547</v>
      </c>
      <c r="G4778" s="3" t="s">
        <v>3040</v>
      </c>
      <c r="H4778" s="5">
        <v>867</v>
      </c>
      <c r="I4778" s="2">
        <v>3</v>
      </c>
      <c r="J4778" s="2">
        <v>0</v>
      </c>
      <c r="K4778" s="2">
        <v>4.0749000000000004</v>
      </c>
      <c r="L4778" s="18" t="str">
        <f>VLOOKUP(F4778,'BD customers'!$1:$1048576,2,FALSE)</f>
        <v>Cyma Kinney</v>
      </c>
      <c r="M4778" s="2">
        <f>MATCH(orders[[#This Row],[Product ID]],'BD product'!A:A,0)</f>
        <v>867</v>
      </c>
      <c r="N4778" s="2" t="str" cm="1">
        <f t="array" ref="N4778">INDEX('BD product'!A:D,M4778,2)</f>
        <v>Office Supplies</v>
      </c>
    </row>
    <row r="4779" spans="1:14" x14ac:dyDescent="0.3">
      <c r="A4779" s="3" t="s">
        <v>6512</v>
      </c>
      <c r="B4779" s="4">
        <v>42419</v>
      </c>
      <c r="C4779" s="12" t="str">
        <f t="shared" si="74"/>
        <v>2016/02</v>
      </c>
      <c r="D4779" s="4">
        <v>42423</v>
      </c>
      <c r="E4779" s="3" t="s">
        <v>11</v>
      </c>
      <c r="F4779" s="3" t="s">
        <v>1547</v>
      </c>
      <c r="G4779" s="3" t="s">
        <v>4141</v>
      </c>
      <c r="H4779" s="5">
        <v>2571</v>
      </c>
      <c r="I4779" s="2">
        <v>3</v>
      </c>
      <c r="J4779" s="2">
        <v>0</v>
      </c>
      <c r="K4779" s="2">
        <v>6.6845999999999997</v>
      </c>
      <c r="L4779" s="18" t="str">
        <f>VLOOKUP(F4779,'BD customers'!$1:$1048576,2,FALSE)</f>
        <v>Cyma Kinney</v>
      </c>
      <c r="M4779" s="2">
        <f>MATCH(orders[[#This Row],[Product ID]],'BD product'!A:A,0)</f>
        <v>1259</v>
      </c>
      <c r="N4779" s="2" t="str" cm="1">
        <f t="array" ref="N4779">INDEX('BD product'!A:D,M4779,2)</f>
        <v>Office Supplies</v>
      </c>
    </row>
    <row r="4780" spans="1:14" x14ac:dyDescent="0.3">
      <c r="A4780" s="3" t="s">
        <v>6513</v>
      </c>
      <c r="B4780" s="4">
        <v>43046</v>
      </c>
      <c r="C4780" s="12" t="str">
        <f t="shared" si="74"/>
        <v>2017/11</v>
      </c>
      <c r="D4780" s="4">
        <v>43050</v>
      </c>
      <c r="E4780" s="3" t="s">
        <v>21</v>
      </c>
      <c r="F4780" s="3" t="s">
        <v>105</v>
      </c>
      <c r="G4780" s="3" t="s">
        <v>1423</v>
      </c>
      <c r="H4780" s="5">
        <v>10094</v>
      </c>
      <c r="I4780" s="2">
        <v>7</v>
      </c>
      <c r="J4780" s="2">
        <v>0</v>
      </c>
      <c r="K4780" s="2">
        <v>33.310200000000002</v>
      </c>
      <c r="L4780" s="18" t="str">
        <f>VLOOKUP(F4780,'BD customers'!$1:$1048576,2,FALSE)</f>
        <v>Pete Kriz</v>
      </c>
      <c r="M4780" s="2">
        <f>MATCH(orders[[#This Row],[Product ID]],'BD product'!A:A,0)</f>
        <v>338</v>
      </c>
      <c r="N4780" s="2" t="str" cm="1">
        <f t="array" ref="N4780">INDEX('BD product'!A:D,M4780,2)</f>
        <v>Office Supplies</v>
      </c>
    </row>
    <row r="4781" spans="1:14" x14ac:dyDescent="0.3">
      <c r="A4781" s="3" t="s">
        <v>6514</v>
      </c>
      <c r="B4781" s="4">
        <v>41828</v>
      </c>
      <c r="C4781" s="12" t="str">
        <f t="shared" si="74"/>
        <v>2014/07</v>
      </c>
      <c r="D4781" s="4">
        <v>41830</v>
      </c>
      <c r="E4781" s="3" t="s">
        <v>64</v>
      </c>
      <c r="F4781" s="3" t="s">
        <v>4918</v>
      </c>
      <c r="G4781" s="3" t="s">
        <v>1890</v>
      </c>
      <c r="H4781" s="5">
        <v>63882</v>
      </c>
      <c r="I4781" s="2">
        <v>1</v>
      </c>
      <c r="J4781" s="2">
        <v>1</v>
      </c>
      <c r="K4781" s="2">
        <v>1.0647</v>
      </c>
      <c r="L4781" s="18" t="str">
        <f>VLOOKUP(F4781,'BD customers'!$1:$1048576,2,FALSE)</f>
        <v>Michelle Huthwaite</v>
      </c>
      <c r="M4781" s="2">
        <f>MATCH(orders[[#This Row],[Product ID]],'BD product'!A:A,0)</f>
        <v>476</v>
      </c>
      <c r="N4781" s="2" t="str" cm="1">
        <f t="array" ref="N4781">INDEX('BD product'!A:D,M4781,2)</f>
        <v>Furniture</v>
      </c>
    </row>
    <row r="4782" spans="1:14" x14ac:dyDescent="0.3">
      <c r="A4782" s="3" t="s">
        <v>6515</v>
      </c>
      <c r="B4782" s="4">
        <v>41950</v>
      </c>
      <c r="C4782" s="12" t="str">
        <f t="shared" si="74"/>
        <v>2014/11</v>
      </c>
      <c r="D4782" s="4">
        <v>41955</v>
      </c>
      <c r="E4782" s="3" t="s">
        <v>21</v>
      </c>
      <c r="F4782" s="3" t="s">
        <v>65</v>
      </c>
      <c r="G4782" s="3" t="s">
        <v>4857</v>
      </c>
      <c r="H4782" s="5">
        <v>683144</v>
      </c>
      <c r="I4782" s="2">
        <v>4</v>
      </c>
      <c r="J4782" s="2">
        <v>3</v>
      </c>
      <c r="K4782" s="2">
        <v>0</v>
      </c>
      <c r="L4782" s="18" t="str">
        <f>VLOOKUP(F4782,'BD customers'!$1:$1048576,2,FALSE)</f>
        <v>Steven Cartwright</v>
      </c>
      <c r="M4782" s="2">
        <f>MATCH(orders[[#This Row],[Product ID]],'BD product'!A:A,0)</f>
        <v>1425</v>
      </c>
      <c r="N4782" s="2" t="str" cm="1">
        <f t="array" ref="N4782">INDEX('BD product'!A:D,M4782,2)</f>
        <v>Furniture</v>
      </c>
    </row>
    <row r="4783" spans="1:14" x14ac:dyDescent="0.3">
      <c r="A4783" s="3" t="s">
        <v>6515</v>
      </c>
      <c r="B4783" s="4">
        <v>41950</v>
      </c>
      <c r="C4783" s="12" t="str">
        <f t="shared" si="74"/>
        <v>2014/11</v>
      </c>
      <c r="D4783" s="4">
        <v>41955</v>
      </c>
      <c r="E4783" s="3" t="s">
        <v>21</v>
      </c>
      <c r="F4783" s="3" t="s">
        <v>65</v>
      </c>
      <c r="G4783" s="3" t="s">
        <v>6516</v>
      </c>
      <c r="H4783" s="5">
        <v>1476</v>
      </c>
      <c r="I4783" s="2">
        <v>3</v>
      </c>
      <c r="J4783" s="2">
        <v>8</v>
      </c>
      <c r="K4783" s="2">
        <v>-0.22140000000000001</v>
      </c>
      <c r="L4783" s="18" t="str">
        <f>VLOOKUP(F4783,'BD customers'!$1:$1048576,2,FALSE)</f>
        <v>Steven Cartwright</v>
      </c>
      <c r="M4783" s="2">
        <f>MATCH(orders[[#This Row],[Product ID]],'BD product'!A:A,0)</f>
        <v>1701</v>
      </c>
      <c r="N4783" s="2" t="str" cm="1">
        <f t="array" ref="N4783">INDEX('BD product'!A:D,M4783,2)</f>
        <v>Office Supplies</v>
      </c>
    </row>
    <row r="4784" spans="1:14" x14ac:dyDescent="0.3">
      <c r="A4784" s="3" t="s">
        <v>6515</v>
      </c>
      <c r="B4784" s="4">
        <v>41950</v>
      </c>
      <c r="C4784" s="12" t="str">
        <f t="shared" si="74"/>
        <v>2014/11</v>
      </c>
      <c r="D4784" s="4">
        <v>41955</v>
      </c>
      <c r="E4784" s="3" t="s">
        <v>21</v>
      </c>
      <c r="F4784" s="3" t="s">
        <v>65</v>
      </c>
      <c r="G4784" s="3" t="s">
        <v>2027</v>
      </c>
      <c r="H4784" s="5">
        <v>40712</v>
      </c>
      <c r="I4784" s="2">
        <v>7</v>
      </c>
      <c r="J4784" s="2">
        <v>2</v>
      </c>
      <c r="K4784" s="2">
        <v>3.5623</v>
      </c>
      <c r="L4784" s="18" t="str">
        <f>VLOOKUP(F4784,'BD customers'!$1:$1048576,2,FALSE)</f>
        <v>Steven Cartwright</v>
      </c>
      <c r="M4784" s="2">
        <f>MATCH(orders[[#This Row],[Product ID]],'BD product'!A:A,0)</f>
        <v>517</v>
      </c>
      <c r="N4784" s="2" t="str" cm="1">
        <f t="array" ref="N4784">INDEX('BD product'!A:D,M4784,2)</f>
        <v>Office Supplies</v>
      </c>
    </row>
    <row r="4785" spans="1:14" x14ac:dyDescent="0.3">
      <c r="A4785" s="3" t="s">
        <v>6518</v>
      </c>
      <c r="B4785" s="4">
        <v>42763</v>
      </c>
      <c r="C4785" s="12" t="str">
        <f t="shared" si="74"/>
        <v>2017/01</v>
      </c>
      <c r="D4785" s="4">
        <v>42767</v>
      </c>
      <c r="E4785" s="3" t="s">
        <v>21</v>
      </c>
      <c r="F4785" s="3" t="s">
        <v>5084</v>
      </c>
      <c r="G4785" s="3" t="s">
        <v>3307</v>
      </c>
      <c r="H4785" s="5">
        <v>2799</v>
      </c>
      <c r="I4785" s="2">
        <v>5</v>
      </c>
      <c r="J4785" s="2">
        <v>0</v>
      </c>
      <c r="K4785" s="2">
        <v>13.7151</v>
      </c>
      <c r="L4785" s="18" t="str">
        <f>VLOOKUP(F4785,'BD customers'!$1:$1048576,2,FALSE)</f>
        <v>Giulietta Baptist</v>
      </c>
      <c r="M4785" s="2">
        <f>MATCH(orders[[#This Row],[Product ID]],'BD product'!A:A,0)</f>
        <v>966</v>
      </c>
      <c r="N4785" s="2" t="str" cm="1">
        <f t="array" ref="N4785">INDEX('BD product'!A:D,M4785,2)</f>
        <v>Office Supplies</v>
      </c>
    </row>
    <row r="4786" spans="1:14" x14ac:dyDescent="0.3">
      <c r="A4786" s="3" t="s">
        <v>6519</v>
      </c>
      <c r="B4786" s="4">
        <v>42349</v>
      </c>
      <c r="C4786" s="12" t="str">
        <f t="shared" si="74"/>
        <v>2015/12</v>
      </c>
      <c r="D4786" s="4">
        <v>42354</v>
      </c>
      <c r="E4786" s="3" t="s">
        <v>21</v>
      </c>
      <c r="F4786" s="3" t="s">
        <v>91</v>
      </c>
      <c r="G4786" s="3" t="s">
        <v>4554</v>
      </c>
      <c r="H4786" s="5">
        <v>1312</v>
      </c>
      <c r="I4786" s="2">
        <v>5</v>
      </c>
      <c r="J4786" s="2">
        <v>2</v>
      </c>
      <c r="K4786" s="2">
        <v>0.1148</v>
      </c>
      <c r="L4786" s="18" t="str">
        <f>VLOOKUP(F4786,'BD customers'!$1:$1048576,2,FALSE)</f>
        <v>Irene Maddox</v>
      </c>
      <c r="M4786" s="2">
        <f>MATCH(orders[[#This Row],[Product ID]],'BD product'!A:A,0)</f>
        <v>1357</v>
      </c>
      <c r="N4786" s="2" t="str" cm="1">
        <f t="array" ref="N4786">INDEX('BD product'!A:D,M4786,2)</f>
        <v>Office Supplies</v>
      </c>
    </row>
    <row r="4787" spans="1:14" x14ac:dyDescent="0.3">
      <c r="A4787" s="3" t="s">
        <v>6519</v>
      </c>
      <c r="B4787" s="4">
        <v>42349</v>
      </c>
      <c r="C4787" s="12" t="str">
        <f t="shared" si="74"/>
        <v>2015/12</v>
      </c>
      <c r="D4787" s="4">
        <v>42354</v>
      </c>
      <c r="E4787" s="3" t="s">
        <v>21</v>
      </c>
      <c r="F4787" s="3" t="s">
        <v>91</v>
      </c>
      <c r="G4787" s="3" t="s">
        <v>4620</v>
      </c>
      <c r="H4787" s="5">
        <v>69576</v>
      </c>
      <c r="I4787" s="2">
        <v>4</v>
      </c>
      <c r="J4787" s="2">
        <v>7</v>
      </c>
      <c r="K4787" s="2">
        <v>-143.79040000000001</v>
      </c>
      <c r="L4787" s="18" t="str">
        <f>VLOOKUP(F4787,'BD customers'!$1:$1048576,2,FALSE)</f>
        <v>Irene Maddox</v>
      </c>
      <c r="M4787" s="2">
        <f>MATCH(orders[[#This Row],[Product ID]],'BD product'!A:A,0)</f>
        <v>1370</v>
      </c>
      <c r="N4787" s="2" t="str" cm="1">
        <f t="array" ref="N4787">INDEX('BD product'!A:D,M4787,2)</f>
        <v>Furniture</v>
      </c>
    </row>
    <row r="4788" spans="1:14" x14ac:dyDescent="0.3">
      <c r="A4788" s="3" t="s">
        <v>6519</v>
      </c>
      <c r="B4788" s="4">
        <v>42349</v>
      </c>
      <c r="C4788" s="12" t="str">
        <f t="shared" si="74"/>
        <v>2015/12</v>
      </c>
      <c r="D4788" s="4">
        <v>42354</v>
      </c>
      <c r="E4788" s="3" t="s">
        <v>21</v>
      </c>
      <c r="F4788" s="3" t="s">
        <v>91</v>
      </c>
      <c r="G4788" s="3" t="s">
        <v>2939</v>
      </c>
      <c r="H4788" s="5">
        <v>4224</v>
      </c>
      <c r="I4788" s="2">
        <v>3</v>
      </c>
      <c r="J4788" s="2">
        <v>2</v>
      </c>
      <c r="K4788" s="2">
        <v>0.47520000000000001</v>
      </c>
      <c r="L4788" s="18" t="str">
        <f>VLOOKUP(F4788,'BD customers'!$1:$1048576,2,FALSE)</f>
        <v>Irene Maddox</v>
      </c>
      <c r="M4788" s="2">
        <f>MATCH(orders[[#This Row],[Product ID]],'BD product'!A:A,0)</f>
        <v>826</v>
      </c>
      <c r="N4788" s="2" t="str" cm="1">
        <f t="array" ref="N4788">INDEX('BD product'!A:D,M4788,2)</f>
        <v>Office Supplies</v>
      </c>
    </row>
    <row r="4789" spans="1:14" x14ac:dyDescent="0.3">
      <c r="A4789" s="3" t="s">
        <v>6519</v>
      </c>
      <c r="B4789" s="4">
        <v>42349</v>
      </c>
      <c r="C4789" s="12" t="str">
        <f t="shared" si="74"/>
        <v>2015/12</v>
      </c>
      <c r="D4789" s="4">
        <v>42354</v>
      </c>
      <c r="E4789" s="3" t="s">
        <v>21</v>
      </c>
      <c r="F4789" s="3" t="s">
        <v>91</v>
      </c>
      <c r="G4789" s="3" t="s">
        <v>6520</v>
      </c>
      <c r="H4789" s="5">
        <v>5808</v>
      </c>
      <c r="I4789" s="2">
        <v>4</v>
      </c>
      <c r="J4789" s="2">
        <v>2</v>
      </c>
      <c r="K4789" s="2">
        <v>-0.65339999999999998</v>
      </c>
      <c r="L4789" s="18" t="str">
        <f>VLOOKUP(F4789,'BD customers'!$1:$1048576,2,FALSE)</f>
        <v>Irene Maddox</v>
      </c>
      <c r="M4789" s="2">
        <f>MATCH(orders[[#This Row],[Product ID]],'BD product'!A:A,0)</f>
        <v>1702</v>
      </c>
      <c r="N4789" s="2" t="str" cm="1">
        <f t="array" ref="N4789">INDEX('BD product'!A:D,M4789,2)</f>
        <v>Technology</v>
      </c>
    </row>
    <row r="4790" spans="1:14" x14ac:dyDescent="0.3">
      <c r="A4790" s="3" t="s">
        <v>6519</v>
      </c>
      <c r="B4790" s="4">
        <v>42349</v>
      </c>
      <c r="C4790" s="12" t="str">
        <f t="shared" si="74"/>
        <v>2015/12</v>
      </c>
      <c r="D4790" s="4">
        <v>42354</v>
      </c>
      <c r="E4790" s="3" t="s">
        <v>21</v>
      </c>
      <c r="F4790" s="3" t="s">
        <v>91</v>
      </c>
      <c r="G4790" s="3" t="s">
        <v>3464</v>
      </c>
      <c r="H4790" s="5">
        <v>52416</v>
      </c>
      <c r="I4790" s="2">
        <v>9</v>
      </c>
      <c r="J4790" s="2">
        <v>2</v>
      </c>
      <c r="K4790" s="2">
        <v>15.069599999999999</v>
      </c>
      <c r="L4790" s="18" t="str">
        <f>VLOOKUP(F4790,'BD customers'!$1:$1048576,2,FALSE)</f>
        <v>Irene Maddox</v>
      </c>
      <c r="M4790" s="2">
        <f>MATCH(orders[[#This Row],[Product ID]],'BD product'!A:A,0)</f>
        <v>1029</v>
      </c>
      <c r="N4790" s="2" t="str" cm="1">
        <f t="array" ref="N4790">INDEX('BD product'!A:D,M4790,2)</f>
        <v>Furniture</v>
      </c>
    </row>
    <row r="4791" spans="1:14" x14ac:dyDescent="0.3">
      <c r="A4791" s="3" t="s">
        <v>6519</v>
      </c>
      <c r="B4791" s="4">
        <v>42349</v>
      </c>
      <c r="C4791" s="12" t="str">
        <f t="shared" si="74"/>
        <v>2015/12</v>
      </c>
      <c r="D4791" s="4">
        <v>42354</v>
      </c>
      <c r="E4791" s="3" t="s">
        <v>21</v>
      </c>
      <c r="F4791" s="3" t="s">
        <v>91</v>
      </c>
      <c r="G4791" s="3" t="s">
        <v>3397</v>
      </c>
      <c r="H4791" s="5">
        <v>5492</v>
      </c>
      <c r="I4791" s="2">
        <v>5</v>
      </c>
      <c r="J4791" s="2">
        <v>2</v>
      </c>
      <c r="K4791" s="2">
        <v>1.0984</v>
      </c>
      <c r="L4791" s="18" t="str">
        <f>VLOOKUP(F4791,'BD customers'!$1:$1048576,2,FALSE)</f>
        <v>Irene Maddox</v>
      </c>
      <c r="M4791" s="2">
        <f>MATCH(orders[[#This Row],[Product ID]],'BD product'!A:A,0)</f>
        <v>1003</v>
      </c>
      <c r="N4791" s="2" t="str" cm="1">
        <f t="array" ref="N4791">INDEX('BD product'!A:D,M4791,2)</f>
        <v>Furniture</v>
      </c>
    </row>
    <row r="4792" spans="1:14" x14ac:dyDescent="0.3">
      <c r="A4792" s="3" t="s">
        <v>6519</v>
      </c>
      <c r="B4792" s="4">
        <v>42349</v>
      </c>
      <c r="C4792" s="12" t="str">
        <f t="shared" si="74"/>
        <v>2015/12</v>
      </c>
      <c r="D4792" s="4">
        <v>42354</v>
      </c>
      <c r="E4792" s="3" t="s">
        <v>21</v>
      </c>
      <c r="F4792" s="3" t="s">
        <v>91</v>
      </c>
      <c r="G4792" s="3" t="s">
        <v>4506</v>
      </c>
      <c r="H4792" s="5">
        <v>36495</v>
      </c>
      <c r="I4792" s="2">
        <v>5</v>
      </c>
      <c r="J4792" s="2">
        <v>5</v>
      </c>
      <c r="K4792" s="2">
        <v>-24.816600000000001</v>
      </c>
      <c r="L4792" s="18" t="str">
        <f>VLOOKUP(F4792,'BD customers'!$1:$1048576,2,FALSE)</f>
        <v>Irene Maddox</v>
      </c>
      <c r="M4792" s="2">
        <f>MATCH(orders[[#This Row],[Product ID]],'BD product'!A:A,0)</f>
        <v>1344</v>
      </c>
      <c r="N4792" s="2" t="str" cm="1">
        <f t="array" ref="N4792">INDEX('BD product'!A:D,M4792,2)</f>
        <v>Furniture</v>
      </c>
    </row>
    <row r="4793" spans="1:14" x14ac:dyDescent="0.3">
      <c r="A4793" s="3" t="s">
        <v>6519</v>
      </c>
      <c r="B4793" s="4">
        <v>42349</v>
      </c>
      <c r="C4793" s="12" t="str">
        <f t="shared" si="74"/>
        <v>2015/12</v>
      </c>
      <c r="D4793" s="4">
        <v>42354</v>
      </c>
      <c r="E4793" s="3" t="s">
        <v>21</v>
      </c>
      <c r="F4793" s="3" t="s">
        <v>91</v>
      </c>
      <c r="G4793" s="3" t="s">
        <v>2816</v>
      </c>
      <c r="H4793" s="5">
        <v>85056</v>
      </c>
      <c r="I4793" s="2">
        <v>3</v>
      </c>
      <c r="J4793" s="2">
        <v>2</v>
      </c>
      <c r="K4793" s="2">
        <v>28.706399999999999</v>
      </c>
      <c r="L4793" s="18" t="str">
        <f>VLOOKUP(F4793,'BD customers'!$1:$1048576,2,FALSE)</f>
        <v>Irene Maddox</v>
      </c>
      <c r="M4793" s="2">
        <f>MATCH(orders[[#This Row],[Product ID]],'BD product'!A:A,0)</f>
        <v>780</v>
      </c>
      <c r="N4793" s="2" t="str" cm="1">
        <f t="array" ref="N4793">INDEX('BD product'!A:D,M4793,2)</f>
        <v>Office Supplies</v>
      </c>
    </row>
    <row r="4794" spans="1:14" x14ac:dyDescent="0.3">
      <c r="A4794" s="3" t="s">
        <v>6519</v>
      </c>
      <c r="B4794" s="4">
        <v>42349</v>
      </c>
      <c r="C4794" s="12" t="str">
        <f t="shared" si="74"/>
        <v>2015/12</v>
      </c>
      <c r="D4794" s="4">
        <v>42354</v>
      </c>
      <c r="E4794" s="3" t="s">
        <v>21</v>
      </c>
      <c r="F4794" s="3" t="s">
        <v>91</v>
      </c>
      <c r="G4794" s="3" t="s">
        <v>490</v>
      </c>
      <c r="H4794" s="5">
        <v>27696</v>
      </c>
      <c r="I4794" s="2">
        <v>3</v>
      </c>
      <c r="J4794" s="2">
        <v>2</v>
      </c>
      <c r="K4794" s="2">
        <v>9.6936</v>
      </c>
      <c r="L4794" s="18" t="str">
        <f>VLOOKUP(F4794,'BD customers'!$1:$1048576,2,FALSE)</f>
        <v>Irene Maddox</v>
      </c>
      <c r="M4794" s="2">
        <f>MATCH(orders[[#This Row],[Product ID]],'BD product'!A:A,0)</f>
        <v>98</v>
      </c>
      <c r="N4794" s="2" t="str" cm="1">
        <f t="array" ref="N4794">INDEX('BD product'!A:D,M4794,2)</f>
        <v>Office Supplies</v>
      </c>
    </row>
    <row r="4795" spans="1:14" x14ac:dyDescent="0.3">
      <c r="A4795" s="3" t="s">
        <v>6522</v>
      </c>
      <c r="B4795" s="4">
        <v>42184</v>
      </c>
      <c r="C4795" s="12" t="str">
        <f t="shared" si="74"/>
        <v>2015/06</v>
      </c>
      <c r="D4795" s="4">
        <v>42189</v>
      </c>
      <c r="E4795" s="3" t="s">
        <v>21</v>
      </c>
      <c r="F4795" s="3" t="s">
        <v>879</v>
      </c>
      <c r="G4795" s="3" t="s">
        <v>3156</v>
      </c>
      <c r="H4795" s="5">
        <v>2496</v>
      </c>
      <c r="I4795" s="2">
        <v>4</v>
      </c>
      <c r="J4795" s="2">
        <v>0</v>
      </c>
      <c r="K4795" s="2">
        <v>1.1232</v>
      </c>
      <c r="L4795" s="18" t="str">
        <f>VLOOKUP(F4795,'BD customers'!$1:$1048576,2,FALSE)</f>
        <v>Michelle Moray</v>
      </c>
      <c r="M4795" s="2">
        <f>MATCH(orders[[#This Row],[Product ID]],'BD product'!A:A,0)</f>
        <v>912</v>
      </c>
      <c r="N4795" s="2" t="str" cm="1">
        <f t="array" ref="N4795">INDEX('BD product'!A:D,M4795,2)</f>
        <v>Office Supplies</v>
      </c>
    </row>
    <row r="4796" spans="1:14" x14ac:dyDescent="0.3">
      <c r="A4796" s="3" t="s">
        <v>6523</v>
      </c>
      <c r="B4796" s="4">
        <v>42079</v>
      </c>
      <c r="C4796" s="12" t="str">
        <f t="shared" si="74"/>
        <v>2015/03</v>
      </c>
      <c r="D4796" s="4">
        <v>42086</v>
      </c>
      <c r="E4796" s="3" t="s">
        <v>21</v>
      </c>
      <c r="F4796" s="3" t="s">
        <v>6524</v>
      </c>
      <c r="G4796" s="3" t="s">
        <v>5950</v>
      </c>
      <c r="H4796" s="5">
        <v>4313</v>
      </c>
      <c r="I4796" s="2">
        <v>1</v>
      </c>
      <c r="J4796" s="2">
        <v>0</v>
      </c>
      <c r="K4796" s="2">
        <v>18.114599999999999</v>
      </c>
      <c r="L4796" s="18" t="str">
        <f>VLOOKUP(F4796,'BD customers'!$1:$1048576,2,FALSE)</f>
        <v>Monica Federle</v>
      </c>
      <c r="M4796" s="2">
        <f>MATCH(orders[[#This Row],[Product ID]],'BD product'!A:A,0)</f>
        <v>1620</v>
      </c>
      <c r="N4796" s="2" t="str" cm="1">
        <f t="array" ref="N4796">INDEX('BD product'!A:D,M4796,2)</f>
        <v>Furniture</v>
      </c>
    </row>
    <row r="4797" spans="1:14" x14ac:dyDescent="0.3">
      <c r="A4797" s="3" t="s">
        <v>6525</v>
      </c>
      <c r="B4797" s="4">
        <v>42229</v>
      </c>
      <c r="C4797" s="12" t="str">
        <f t="shared" si="74"/>
        <v>2015/08</v>
      </c>
      <c r="D4797" s="4">
        <v>42233</v>
      </c>
      <c r="E4797" s="3" t="s">
        <v>21</v>
      </c>
      <c r="F4797" s="3" t="s">
        <v>1001</v>
      </c>
      <c r="G4797" s="3" t="s">
        <v>2340</v>
      </c>
      <c r="H4797" s="5">
        <v>564</v>
      </c>
      <c r="I4797" s="2">
        <v>3</v>
      </c>
      <c r="J4797" s="2">
        <v>0</v>
      </c>
      <c r="K4797" s="2">
        <v>2.7071999999999998</v>
      </c>
      <c r="L4797" s="18" t="str">
        <f>VLOOKUP(F4797,'BD customers'!$1:$1048576,2,FALSE)</f>
        <v>Clytie Kelty</v>
      </c>
      <c r="M4797" s="2">
        <f>MATCH(orders[[#This Row],[Product ID]],'BD product'!A:A,0)</f>
        <v>622</v>
      </c>
      <c r="N4797" s="2" t="str" cm="1">
        <f t="array" ref="N4797">INDEX('BD product'!A:D,M4797,2)</f>
        <v>Office Supplies</v>
      </c>
    </row>
    <row r="4798" spans="1:14" x14ac:dyDescent="0.3">
      <c r="A4798" s="3" t="s">
        <v>6526</v>
      </c>
      <c r="B4798" s="4">
        <v>42504</v>
      </c>
      <c r="C4798" s="12" t="str">
        <f t="shared" si="74"/>
        <v>2016/05</v>
      </c>
      <c r="D4798" s="4">
        <v>42509</v>
      </c>
      <c r="E4798" s="3" t="s">
        <v>21</v>
      </c>
      <c r="F4798" s="3" t="s">
        <v>207</v>
      </c>
      <c r="G4798" s="3" t="s">
        <v>4082</v>
      </c>
      <c r="H4798" s="5">
        <v>57582</v>
      </c>
      <c r="I4798" s="2">
        <v>3</v>
      </c>
      <c r="J4798" s="2">
        <v>7</v>
      </c>
      <c r="K4798" s="2">
        <v>-44.1462</v>
      </c>
      <c r="L4798" s="18" t="str">
        <f>VLOOKUP(F4798,'BD customers'!$1:$1048576,2,FALSE)</f>
        <v>Michael Kennedy</v>
      </c>
      <c r="M4798" s="2">
        <f>MATCH(orders[[#This Row],[Product ID]],'BD product'!A:A,0)</f>
        <v>1244</v>
      </c>
      <c r="N4798" s="2" t="str" cm="1">
        <f t="array" ref="N4798">INDEX('BD product'!A:D,M4798,2)</f>
        <v>Office Supplies</v>
      </c>
    </row>
    <row r="4799" spans="1:14" x14ac:dyDescent="0.3">
      <c r="A4799" s="3" t="s">
        <v>6526</v>
      </c>
      <c r="B4799" s="4">
        <v>42504</v>
      </c>
      <c r="C4799" s="12" t="str">
        <f t="shared" si="74"/>
        <v>2016/05</v>
      </c>
      <c r="D4799" s="4">
        <v>42509</v>
      </c>
      <c r="E4799" s="3" t="s">
        <v>21</v>
      </c>
      <c r="F4799" s="3" t="s">
        <v>207</v>
      </c>
      <c r="G4799" s="3" t="s">
        <v>4528</v>
      </c>
      <c r="H4799" s="5">
        <v>31104</v>
      </c>
      <c r="I4799" s="2">
        <v>6</v>
      </c>
      <c r="J4799" s="2">
        <v>2</v>
      </c>
      <c r="K4799" s="2">
        <v>10.8864</v>
      </c>
      <c r="L4799" s="18" t="str">
        <f>VLOOKUP(F4799,'BD customers'!$1:$1048576,2,FALSE)</f>
        <v>Michael Kennedy</v>
      </c>
      <c r="M4799" s="2">
        <f>MATCH(orders[[#This Row],[Product ID]],'BD product'!A:A,0)</f>
        <v>1349</v>
      </c>
      <c r="N4799" s="2" t="str" cm="1">
        <f t="array" ref="N4799">INDEX('BD product'!A:D,M4799,2)</f>
        <v>Office Supplies</v>
      </c>
    </row>
    <row r="4800" spans="1:14" x14ac:dyDescent="0.3">
      <c r="A4800" s="3" t="s">
        <v>6526</v>
      </c>
      <c r="B4800" s="4">
        <v>42504</v>
      </c>
      <c r="C4800" s="12" t="str">
        <f t="shared" si="74"/>
        <v>2016/05</v>
      </c>
      <c r="D4800" s="4">
        <v>42509</v>
      </c>
      <c r="E4800" s="3" t="s">
        <v>21</v>
      </c>
      <c r="F4800" s="3" t="s">
        <v>207</v>
      </c>
      <c r="G4800" s="3" t="s">
        <v>5838</v>
      </c>
      <c r="H4800" s="5">
        <v>30192</v>
      </c>
      <c r="I4800" s="2">
        <v>3</v>
      </c>
      <c r="J4800" s="2">
        <v>2</v>
      </c>
      <c r="K4800" s="2">
        <v>8.3027999999999995</v>
      </c>
      <c r="L4800" s="18" t="str">
        <f>VLOOKUP(F4800,'BD customers'!$1:$1048576,2,FALSE)</f>
        <v>Michael Kennedy</v>
      </c>
      <c r="M4800" s="2">
        <f>MATCH(orders[[#This Row],[Product ID]],'BD product'!A:A,0)</f>
        <v>1600</v>
      </c>
      <c r="N4800" s="2" t="str" cm="1">
        <f t="array" ref="N4800">INDEX('BD product'!A:D,M4800,2)</f>
        <v>Furniture</v>
      </c>
    </row>
    <row r="4801" spans="1:14" x14ac:dyDescent="0.3">
      <c r="A4801" s="3" t="s">
        <v>6526</v>
      </c>
      <c r="B4801" s="4">
        <v>42504</v>
      </c>
      <c r="C4801" s="12" t="str">
        <f t="shared" si="74"/>
        <v>2016/05</v>
      </c>
      <c r="D4801" s="4">
        <v>42509</v>
      </c>
      <c r="E4801" s="3" t="s">
        <v>21</v>
      </c>
      <c r="F4801" s="3" t="s">
        <v>207</v>
      </c>
      <c r="G4801" s="3" t="s">
        <v>262</v>
      </c>
      <c r="H4801" s="5">
        <v>436</v>
      </c>
      <c r="I4801" s="2">
        <v>5</v>
      </c>
      <c r="J4801" s="2">
        <v>2</v>
      </c>
      <c r="K4801" s="2">
        <v>4.36E-2</v>
      </c>
      <c r="L4801" s="18" t="str">
        <f>VLOOKUP(F4801,'BD customers'!$1:$1048576,2,FALSE)</f>
        <v>Michael Kennedy</v>
      </c>
      <c r="M4801" s="2">
        <f>MATCH(orders[[#This Row],[Product ID]],'BD product'!A:A,0)</f>
        <v>49</v>
      </c>
      <c r="N4801" s="2" t="str" cm="1">
        <f t="array" ref="N4801">INDEX('BD product'!A:D,M4801,2)</f>
        <v>Technology</v>
      </c>
    </row>
    <row r="4802" spans="1:14" x14ac:dyDescent="0.3">
      <c r="A4802" s="3" t="s">
        <v>6526</v>
      </c>
      <c r="B4802" s="4">
        <v>42504</v>
      </c>
      <c r="C4802" s="12" t="str">
        <f t="shared" ref="C4802:C4865" si="75">TEXT(B4802,"aaaa/mm")</f>
        <v>2016/05</v>
      </c>
      <c r="D4802" s="4">
        <v>42509</v>
      </c>
      <c r="E4802" s="3" t="s">
        <v>21</v>
      </c>
      <c r="F4802" s="3" t="s">
        <v>207</v>
      </c>
      <c r="G4802" s="3" t="s">
        <v>6527</v>
      </c>
      <c r="H4802" s="5">
        <v>4768</v>
      </c>
      <c r="I4802" s="2">
        <v>2</v>
      </c>
      <c r="J4802" s="2">
        <v>2</v>
      </c>
      <c r="K4802" s="2">
        <v>0.41720000000000002</v>
      </c>
      <c r="L4802" s="18" t="str">
        <f>VLOOKUP(F4802,'BD customers'!$1:$1048576,2,FALSE)</f>
        <v>Michael Kennedy</v>
      </c>
      <c r="M4802" s="2">
        <f>MATCH(orders[[#This Row],[Product ID]],'BD product'!A:A,0)</f>
        <v>1703</v>
      </c>
      <c r="N4802" s="2" t="str" cm="1">
        <f t="array" ref="N4802">INDEX('BD product'!A:D,M4802,2)</f>
        <v>Office Supplies</v>
      </c>
    </row>
    <row r="4803" spans="1:14" x14ac:dyDescent="0.3">
      <c r="A4803" s="3" t="s">
        <v>6526</v>
      </c>
      <c r="B4803" s="4">
        <v>42504</v>
      </c>
      <c r="C4803" s="12" t="str">
        <f t="shared" si="75"/>
        <v>2016/05</v>
      </c>
      <c r="D4803" s="4">
        <v>42509</v>
      </c>
      <c r="E4803" s="3" t="s">
        <v>21</v>
      </c>
      <c r="F4803" s="3" t="s">
        <v>207</v>
      </c>
      <c r="G4803" s="3" t="s">
        <v>724</v>
      </c>
      <c r="H4803" s="5">
        <v>1038</v>
      </c>
      <c r="I4803" s="2">
        <v>2</v>
      </c>
      <c r="J4803" s="2">
        <v>7</v>
      </c>
      <c r="K4803" s="2">
        <v>-0.76119999999999999</v>
      </c>
      <c r="L4803" s="18" t="str">
        <f>VLOOKUP(F4803,'BD customers'!$1:$1048576,2,FALSE)</f>
        <v>Michael Kennedy</v>
      </c>
      <c r="M4803" s="2">
        <f>MATCH(orders[[#This Row],[Product ID]],'BD product'!A:A,0)</f>
        <v>155</v>
      </c>
      <c r="N4803" s="2" t="str" cm="1">
        <f t="array" ref="N4803">INDEX('BD product'!A:D,M4803,2)</f>
        <v>Office Supplies</v>
      </c>
    </row>
    <row r="4804" spans="1:14" x14ac:dyDescent="0.3">
      <c r="A4804" s="3" t="s">
        <v>6526</v>
      </c>
      <c r="B4804" s="4">
        <v>42504</v>
      </c>
      <c r="C4804" s="12" t="str">
        <f t="shared" si="75"/>
        <v>2016/05</v>
      </c>
      <c r="D4804" s="4">
        <v>42509</v>
      </c>
      <c r="E4804" s="3" t="s">
        <v>21</v>
      </c>
      <c r="F4804" s="3" t="s">
        <v>207</v>
      </c>
      <c r="G4804" s="3" t="s">
        <v>405</v>
      </c>
      <c r="H4804" s="5">
        <v>13392</v>
      </c>
      <c r="I4804" s="2">
        <v>8</v>
      </c>
      <c r="J4804" s="2">
        <v>7</v>
      </c>
      <c r="K4804" s="2">
        <v>-9.8208000000000002</v>
      </c>
      <c r="L4804" s="18" t="str">
        <f>VLOOKUP(F4804,'BD customers'!$1:$1048576,2,FALSE)</f>
        <v>Michael Kennedy</v>
      </c>
      <c r="M4804" s="2">
        <f>MATCH(orders[[#This Row],[Product ID]],'BD product'!A:A,0)</f>
        <v>80</v>
      </c>
      <c r="N4804" s="2" t="str" cm="1">
        <f t="array" ref="N4804">INDEX('BD product'!A:D,M4804,2)</f>
        <v>Office Supplies</v>
      </c>
    </row>
    <row r="4805" spans="1:14" x14ac:dyDescent="0.3">
      <c r="A4805" s="3" t="s">
        <v>6529</v>
      </c>
      <c r="B4805" s="4">
        <v>42929</v>
      </c>
      <c r="C4805" s="12" t="str">
        <f t="shared" si="75"/>
        <v>2017/07</v>
      </c>
      <c r="D4805" s="4">
        <v>42933</v>
      </c>
      <c r="E4805" s="3" t="s">
        <v>11</v>
      </c>
      <c r="F4805" s="3" t="s">
        <v>5513</v>
      </c>
      <c r="G4805" s="3" t="s">
        <v>2822</v>
      </c>
      <c r="H4805" s="5">
        <v>39594</v>
      </c>
      <c r="I4805" s="2">
        <v>1</v>
      </c>
      <c r="J4805" s="2">
        <v>4</v>
      </c>
      <c r="K4805" s="2">
        <v>-7.2588999999999997</v>
      </c>
      <c r="L4805" s="18" t="str">
        <f>VLOOKUP(F4805,'BD customers'!$1:$1048576,2,FALSE)</f>
        <v>Mark Hamilton</v>
      </c>
      <c r="M4805" s="2">
        <f>MATCH(orders[[#This Row],[Product ID]],'BD product'!A:A,0)</f>
        <v>783</v>
      </c>
      <c r="N4805" s="2" t="str" cm="1">
        <f t="array" ref="N4805">INDEX('BD product'!A:D,M4805,2)</f>
        <v>Technology</v>
      </c>
    </row>
    <row r="4806" spans="1:14" x14ac:dyDescent="0.3">
      <c r="A4806" s="3" t="s">
        <v>6529</v>
      </c>
      <c r="B4806" s="4">
        <v>42929</v>
      </c>
      <c r="C4806" s="12" t="str">
        <f t="shared" si="75"/>
        <v>2017/07</v>
      </c>
      <c r="D4806" s="4">
        <v>42933</v>
      </c>
      <c r="E4806" s="3" t="s">
        <v>11</v>
      </c>
      <c r="F4806" s="3" t="s">
        <v>5513</v>
      </c>
      <c r="G4806" s="3" t="s">
        <v>4384</v>
      </c>
      <c r="H4806" s="5">
        <v>91008</v>
      </c>
      <c r="I4806" s="2">
        <v>9</v>
      </c>
      <c r="J4806" s="2">
        <v>2</v>
      </c>
      <c r="K4806" s="2">
        <v>19.339200000000002</v>
      </c>
      <c r="L4806" s="18" t="str">
        <f>VLOOKUP(F4806,'BD customers'!$1:$1048576,2,FALSE)</f>
        <v>Mark Hamilton</v>
      </c>
      <c r="M4806" s="2">
        <f>MATCH(orders[[#This Row],[Product ID]],'BD product'!A:A,0)</f>
        <v>1310</v>
      </c>
      <c r="N4806" s="2" t="str" cm="1">
        <f t="array" ref="N4806">INDEX('BD product'!A:D,M4806,2)</f>
        <v>Furniture</v>
      </c>
    </row>
    <row r="4807" spans="1:14" x14ac:dyDescent="0.3">
      <c r="A4807" s="3" t="s">
        <v>6530</v>
      </c>
      <c r="B4807" s="4">
        <v>42330</v>
      </c>
      <c r="C4807" s="12" t="str">
        <f t="shared" si="75"/>
        <v>2015/11</v>
      </c>
      <c r="D4807" s="4">
        <v>42333</v>
      </c>
      <c r="E4807" s="3" t="s">
        <v>11</v>
      </c>
      <c r="F4807" s="3" t="s">
        <v>868</v>
      </c>
      <c r="G4807" s="3" t="s">
        <v>2405</v>
      </c>
      <c r="H4807" s="5">
        <v>3794</v>
      </c>
      <c r="I4807" s="2">
        <v>2</v>
      </c>
      <c r="J4807" s="2">
        <v>0</v>
      </c>
      <c r="K4807" s="2">
        <v>18.211200000000002</v>
      </c>
      <c r="L4807" s="18" t="str">
        <f>VLOOKUP(F4807,'BD customers'!$1:$1048576,2,FALSE)</f>
        <v>Nathan Gelder</v>
      </c>
      <c r="M4807" s="2">
        <f>MATCH(orders[[#This Row],[Product ID]],'BD product'!A:A,0)</f>
        <v>642</v>
      </c>
      <c r="N4807" s="2" t="str" cm="1">
        <f t="array" ref="N4807">INDEX('BD product'!A:D,M4807,2)</f>
        <v>Office Supplies</v>
      </c>
    </row>
    <row r="4808" spans="1:14" x14ac:dyDescent="0.3">
      <c r="A4808" s="3" t="s">
        <v>6530</v>
      </c>
      <c r="B4808" s="4">
        <v>42330</v>
      </c>
      <c r="C4808" s="12" t="str">
        <f t="shared" si="75"/>
        <v>2015/11</v>
      </c>
      <c r="D4808" s="4">
        <v>42333</v>
      </c>
      <c r="E4808" s="3" t="s">
        <v>11</v>
      </c>
      <c r="F4808" s="3" t="s">
        <v>868</v>
      </c>
      <c r="G4808" s="3" t="s">
        <v>5016</v>
      </c>
      <c r="H4808" s="5">
        <v>428</v>
      </c>
      <c r="I4808" s="2">
        <v>10</v>
      </c>
      <c r="J4808" s="2">
        <v>0</v>
      </c>
      <c r="K4808" s="2">
        <v>0.19259999999999999</v>
      </c>
      <c r="L4808" s="18" t="str">
        <f>VLOOKUP(F4808,'BD customers'!$1:$1048576,2,FALSE)</f>
        <v>Nathan Gelder</v>
      </c>
      <c r="M4808" s="2">
        <f>MATCH(orders[[#This Row],[Product ID]],'BD product'!A:A,0)</f>
        <v>1452</v>
      </c>
      <c r="N4808" s="2" t="str" cm="1">
        <f t="array" ref="N4808">INDEX('BD product'!A:D,M4808,2)</f>
        <v>Office Supplies</v>
      </c>
    </row>
    <row r="4809" spans="1:14" x14ac:dyDescent="0.3">
      <c r="A4809" s="3" t="s">
        <v>6530</v>
      </c>
      <c r="B4809" s="4">
        <v>42330</v>
      </c>
      <c r="C4809" s="12" t="str">
        <f t="shared" si="75"/>
        <v>2015/11</v>
      </c>
      <c r="D4809" s="4">
        <v>42333</v>
      </c>
      <c r="E4809" s="3" t="s">
        <v>11</v>
      </c>
      <c r="F4809" s="3" t="s">
        <v>868</v>
      </c>
      <c r="G4809" s="3" t="s">
        <v>2284</v>
      </c>
      <c r="H4809" s="5">
        <v>3363</v>
      </c>
      <c r="I4809" s="2">
        <v>3</v>
      </c>
      <c r="J4809" s="2">
        <v>0</v>
      </c>
      <c r="K4809" s="2">
        <v>1.0088999999999999</v>
      </c>
      <c r="L4809" s="18" t="str">
        <f>VLOOKUP(F4809,'BD customers'!$1:$1048576,2,FALSE)</f>
        <v>Nathan Gelder</v>
      </c>
      <c r="M4809" s="2">
        <f>MATCH(orders[[#This Row],[Product ID]],'BD product'!A:A,0)</f>
        <v>604</v>
      </c>
      <c r="N4809" s="2" t="str" cm="1">
        <f t="array" ref="N4809">INDEX('BD product'!A:D,M4809,2)</f>
        <v>Office Supplies</v>
      </c>
    </row>
    <row r="4810" spans="1:14" x14ac:dyDescent="0.3">
      <c r="A4810" s="3" t="s">
        <v>6531</v>
      </c>
      <c r="B4810" s="4">
        <v>41966</v>
      </c>
      <c r="C4810" s="12" t="str">
        <f t="shared" si="75"/>
        <v>2014/11</v>
      </c>
      <c r="D4810" s="4">
        <v>41971</v>
      </c>
      <c r="E4810" s="3" t="s">
        <v>21</v>
      </c>
      <c r="F4810" s="3" t="s">
        <v>3722</v>
      </c>
      <c r="G4810" s="3" t="s">
        <v>4113</v>
      </c>
      <c r="H4810" s="5">
        <v>62808</v>
      </c>
      <c r="I4810" s="2">
        <v>3</v>
      </c>
      <c r="J4810" s="2">
        <v>2</v>
      </c>
      <c r="K4810" s="2">
        <v>21.197700000000001</v>
      </c>
      <c r="L4810" s="18" t="str">
        <f>VLOOKUP(F4810,'BD customers'!$1:$1048576,2,FALSE)</f>
        <v>Phillip Breyer</v>
      </c>
      <c r="M4810" s="2">
        <f>MATCH(orders[[#This Row],[Product ID]],'BD product'!A:A,0)</f>
        <v>1251</v>
      </c>
      <c r="N4810" s="2" t="str" cm="1">
        <f t="array" ref="N4810">INDEX('BD product'!A:D,M4810,2)</f>
        <v>Office Supplies</v>
      </c>
    </row>
    <row r="4811" spans="1:14" x14ac:dyDescent="0.3">
      <c r="A4811" s="3" t="s">
        <v>6532</v>
      </c>
      <c r="B4811" s="4">
        <v>42365</v>
      </c>
      <c r="C4811" s="12" t="str">
        <f t="shared" si="75"/>
        <v>2015/12</v>
      </c>
      <c r="D4811" s="4">
        <v>42368</v>
      </c>
      <c r="E4811" s="3" t="s">
        <v>64</v>
      </c>
      <c r="F4811" s="3" t="s">
        <v>5166</v>
      </c>
      <c r="G4811" s="3" t="s">
        <v>6426</v>
      </c>
      <c r="H4811" s="5">
        <v>19564</v>
      </c>
      <c r="I4811" s="2">
        <v>4</v>
      </c>
      <c r="J4811" s="2">
        <v>0</v>
      </c>
      <c r="K4811" s="2">
        <v>91.950800000000001</v>
      </c>
      <c r="L4811" s="18" t="str">
        <f>VLOOKUP(F4811,'BD customers'!$1:$1048576,2,FALSE)</f>
        <v>Richard Eichhorn</v>
      </c>
      <c r="M4811" s="2">
        <f>MATCH(orders[[#This Row],[Product ID]],'BD product'!A:A,0)</f>
        <v>1691</v>
      </c>
      <c r="N4811" s="2" t="str" cm="1">
        <f t="array" ref="N4811">INDEX('BD product'!A:D,M4811,2)</f>
        <v>Office Supplies</v>
      </c>
    </row>
    <row r="4812" spans="1:14" x14ac:dyDescent="0.3">
      <c r="A4812" s="3" t="s">
        <v>6532</v>
      </c>
      <c r="B4812" s="4">
        <v>42365</v>
      </c>
      <c r="C4812" s="12" t="str">
        <f t="shared" si="75"/>
        <v>2015/12</v>
      </c>
      <c r="D4812" s="4">
        <v>42368</v>
      </c>
      <c r="E4812" s="3" t="s">
        <v>64</v>
      </c>
      <c r="F4812" s="3" t="s">
        <v>5166</v>
      </c>
      <c r="G4812" s="3" t="s">
        <v>3893</v>
      </c>
      <c r="H4812" s="5">
        <v>2399</v>
      </c>
      <c r="I4812" s="2">
        <v>2</v>
      </c>
      <c r="J4812" s="2">
        <v>0</v>
      </c>
      <c r="K4812" s="2">
        <v>0.71970000000000001</v>
      </c>
      <c r="L4812" s="18" t="str">
        <f>VLOOKUP(F4812,'BD customers'!$1:$1048576,2,FALSE)</f>
        <v>Richard Eichhorn</v>
      </c>
      <c r="M4812" s="2">
        <f>MATCH(orders[[#This Row],[Product ID]],'BD product'!A:A,0)</f>
        <v>1193</v>
      </c>
      <c r="N4812" s="2" t="str" cm="1">
        <f t="array" ref="N4812">INDEX('BD product'!A:D,M4812,2)</f>
        <v>Technology</v>
      </c>
    </row>
    <row r="4813" spans="1:14" x14ac:dyDescent="0.3">
      <c r="A4813" s="3" t="s">
        <v>6533</v>
      </c>
      <c r="B4813" s="4">
        <v>42688</v>
      </c>
      <c r="C4813" s="12" t="str">
        <f t="shared" si="75"/>
        <v>2016/11</v>
      </c>
      <c r="D4813" s="4">
        <v>42693</v>
      </c>
      <c r="E4813" s="3" t="s">
        <v>11</v>
      </c>
      <c r="F4813" s="3" t="s">
        <v>5223</v>
      </c>
      <c r="G4813" s="3" t="s">
        <v>1375</v>
      </c>
      <c r="H4813" s="5">
        <v>380058</v>
      </c>
      <c r="I4813" s="2">
        <v>3</v>
      </c>
      <c r="J4813" s="2">
        <v>3</v>
      </c>
      <c r="K4813" s="2">
        <v>-21.717600000000001</v>
      </c>
      <c r="L4813" s="18" t="str">
        <f>VLOOKUP(F4813,'BD customers'!$1:$1048576,2,FALSE)</f>
        <v>Eugene Barchas</v>
      </c>
      <c r="M4813" s="2">
        <f>MATCH(orders[[#This Row],[Product ID]],'BD product'!A:A,0)</f>
        <v>325</v>
      </c>
      <c r="N4813" s="2" t="str" cm="1">
        <f t="array" ref="N4813">INDEX('BD product'!A:D,M4813,2)</f>
        <v>Furniture</v>
      </c>
    </row>
    <row r="4814" spans="1:14" x14ac:dyDescent="0.3">
      <c r="A4814" s="3" t="s">
        <v>6533</v>
      </c>
      <c r="B4814" s="4">
        <v>42688</v>
      </c>
      <c r="C4814" s="12" t="str">
        <f t="shared" si="75"/>
        <v>2016/11</v>
      </c>
      <c r="D4814" s="4">
        <v>42693</v>
      </c>
      <c r="E4814" s="3" t="s">
        <v>11</v>
      </c>
      <c r="F4814" s="3" t="s">
        <v>5223</v>
      </c>
      <c r="G4814" s="3" t="s">
        <v>1512</v>
      </c>
      <c r="H4814" s="5">
        <v>1199976</v>
      </c>
      <c r="I4814" s="2">
        <v>4</v>
      </c>
      <c r="J4814" s="2">
        <v>4</v>
      </c>
      <c r="K4814" s="2">
        <v>179.99639999999999</v>
      </c>
      <c r="L4814" s="18" t="str">
        <f>VLOOKUP(F4814,'BD customers'!$1:$1048576,2,FALSE)</f>
        <v>Eugene Barchas</v>
      </c>
      <c r="M4814" s="2">
        <f>MATCH(orders[[#This Row],[Product ID]],'BD product'!A:A,0)</f>
        <v>363</v>
      </c>
      <c r="N4814" s="2" t="str" cm="1">
        <f t="array" ref="N4814">INDEX('BD product'!A:D,M4814,2)</f>
        <v>Technology</v>
      </c>
    </row>
    <row r="4815" spans="1:14" x14ac:dyDescent="0.3">
      <c r="A4815" s="3" t="s">
        <v>6533</v>
      </c>
      <c r="B4815" s="4">
        <v>42688</v>
      </c>
      <c r="C4815" s="12" t="str">
        <f t="shared" si="75"/>
        <v>2016/11</v>
      </c>
      <c r="D4815" s="4">
        <v>42693</v>
      </c>
      <c r="E4815" s="3" t="s">
        <v>11</v>
      </c>
      <c r="F4815" s="3" t="s">
        <v>5223</v>
      </c>
      <c r="G4815" s="3" t="s">
        <v>6534</v>
      </c>
      <c r="H4815" s="5">
        <v>48576</v>
      </c>
      <c r="I4815" s="2">
        <v>3</v>
      </c>
      <c r="J4815" s="2">
        <v>2</v>
      </c>
      <c r="K4815" s="2">
        <v>9.7151999999999994</v>
      </c>
      <c r="L4815" s="18" t="str">
        <f>VLOOKUP(F4815,'BD customers'!$1:$1048576,2,FALSE)</f>
        <v>Eugene Barchas</v>
      </c>
      <c r="M4815" s="2">
        <f>MATCH(orders[[#This Row],[Product ID]],'BD product'!A:A,0)</f>
        <v>1704</v>
      </c>
      <c r="N4815" s="2" t="str" cm="1">
        <f t="array" ref="N4815">INDEX('BD product'!A:D,M4815,2)</f>
        <v>Furniture</v>
      </c>
    </row>
    <row r="4816" spans="1:14" x14ac:dyDescent="0.3">
      <c r="A4816" s="3" t="s">
        <v>6536</v>
      </c>
      <c r="B4816" s="4">
        <v>42498</v>
      </c>
      <c r="C4816" s="12" t="str">
        <f t="shared" si="75"/>
        <v>2016/05</v>
      </c>
      <c r="D4816" s="4">
        <v>42500</v>
      </c>
      <c r="E4816" s="3" t="s">
        <v>64</v>
      </c>
      <c r="F4816" s="3" t="s">
        <v>4136</v>
      </c>
      <c r="G4816" s="3" t="s">
        <v>710</v>
      </c>
      <c r="H4816" s="5">
        <v>1794</v>
      </c>
      <c r="I4816" s="2">
        <v>3</v>
      </c>
      <c r="J4816" s="2">
        <v>0</v>
      </c>
      <c r="K4816" s="2">
        <v>0.80730000000000002</v>
      </c>
      <c r="L4816" s="18" t="str">
        <f>VLOOKUP(F4816,'BD customers'!$1:$1048576,2,FALSE)</f>
        <v>Trudy Brown</v>
      </c>
      <c r="M4816" s="2">
        <f>MATCH(orders[[#This Row],[Product ID]],'BD product'!A:A,0)</f>
        <v>152</v>
      </c>
      <c r="N4816" s="2" t="str" cm="1">
        <f t="array" ref="N4816">INDEX('BD product'!A:D,M4816,2)</f>
        <v>Office Supplies</v>
      </c>
    </row>
    <row r="4817" spans="1:14" x14ac:dyDescent="0.3">
      <c r="A4817" s="3" t="s">
        <v>6537</v>
      </c>
      <c r="B4817" s="4">
        <v>41999</v>
      </c>
      <c r="C4817" s="12" t="str">
        <f t="shared" si="75"/>
        <v>2014/12</v>
      </c>
      <c r="D4817" s="4">
        <v>42004</v>
      </c>
      <c r="E4817" s="3" t="s">
        <v>21</v>
      </c>
      <c r="F4817" s="3" t="s">
        <v>5886</v>
      </c>
      <c r="G4817" s="3" t="s">
        <v>1025</v>
      </c>
      <c r="H4817" s="5">
        <v>18264</v>
      </c>
      <c r="I4817" s="2">
        <v>3</v>
      </c>
      <c r="J4817" s="2">
        <v>2</v>
      </c>
      <c r="K4817" s="2">
        <v>6.1641000000000004</v>
      </c>
      <c r="L4817" s="18" t="str">
        <f>VLOOKUP(F4817,'BD customers'!$1:$1048576,2,FALSE)</f>
        <v>Maureen Gnade</v>
      </c>
      <c r="M4817" s="2">
        <f>MATCH(orders[[#This Row],[Product ID]],'BD product'!A:A,0)</f>
        <v>231</v>
      </c>
      <c r="N4817" s="2" t="str" cm="1">
        <f t="array" ref="N4817">INDEX('BD product'!A:D,M4817,2)</f>
        <v>Office Supplies</v>
      </c>
    </row>
    <row r="4818" spans="1:14" x14ac:dyDescent="0.3">
      <c r="A4818" s="3" t="s">
        <v>6537</v>
      </c>
      <c r="B4818" s="4">
        <v>41999</v>
      </c>
      <c r="C4818" s="12" t="str">
        <f t="shared" si="75"/>
        <v>2014/12</v>
      </c>
      <c r="D4818" s="4">
        <v>42004</v>
      </c>
      <c r="E4818" s="3" t="s">
        <v>21</v>
      </c>
      <c r="F4818" s="3" t="s">
        <v>5886</v>
      </c>
      <c r="G4818" s="3" t="s">
        <v>6224</v>
      </c>
      <c r="H4818" s="5">
        <v>34656</v>
      </c>
      <c r="I4818" s="2">
        <v>2</v>
      </c>
      <c r="J4818" s="2">
        <v>2</v>
      </c>
      <c r="K4818" s="2">
        <v>5.6315999999999997</v>
      </c>
      <c r="L4818" s="18" t="str">
        <f>VLOOKUP(F4818,'BD customers'!$1:$1048576,2,FALSE)</f>
        <v>Maureen Gnade</v>
      </c>
      <c r="M4818" s="2">
        <f>MATCH(orders[[#This Row],[Product ID]],'BD product'!A:A,0)</f>
        <v>1658</v>
      </c>
      <c r="N4818" s="2" t="str" cm="1">
        <f t="array" ref="N4818">INDEX('BD product'!A:D,M4818,2)</f>
        <v>Office Supplies</v>
      </c>
    </row>
    <row r="4819" spans="1:14" x14ac:dyDescent="0.3">
      <c r="A4819" s="3" t="s">
        <v>6537</v>
      </c>
      <c r="B4819" s="4">
        <v>41999</v>
      </c>
      <c r="C4819" s="12" t="str">
        <f t="shared" si="75"/>
        <v>2014/12</v>
      </c>
      <c r="D4819" s="4">
        <v>42004</v>
      </c>
      <c r="E4819" s="3" t="s">
        <v>21</v>
      </c>
      <c r="F4819" s="3" t="s">
        <v>5886</v>
      </c>
      <c r="G4819" s="3" t="s">
        <v>2114</v>
      </c>
      <c r="H4819" s="5">
        <v>81552</v>
      </c>
      <c r="I4819" s="2">
        <v>2</v>
      </c>
      <c r="J4819" s="2">
        <v>2</v>
      </c>
      <c r="K4819" s="2">
        <v>8.1552000000000007</v>
      </c>
      <c r="L4819" s="18" t="str">
        <f>VLOOKUP(F4819,'BD customers'!$1:$1048576,2,FALSE)</f>
        <v>Maureen Gnade</v>
      </c>
      <c r="M4819" s="2">
        <f>MATCH(orders[[#This Row],[Product ID]],'BD product'!A:A,0)</f>
        <v>545</v>
      </c>
      <c r="N4819" s="2" t="str" cm="1">
        <f t="array" ref="N4819">INDEX('BD product'!A:D,M4819,2)</f>
        <v>Office Supplies</v>
      </c>
    </row>
    <row r="4820" spans="1:14" x14ac:dyDescent="0.3">
      <c r="A4820" s="3" t="s">
        <v>6537</v>
      </c>
      <c r="B4820" s="4">
        <v>41999</v>
      </c>
      <c r="C4820" s="12" t="str">
        <f t="shared" si="75"/>
        <v>2014/12</v>
      </c>
      <c r="D4820" s="4">
        <v>42004</v>
      </c>
      <c r="E4820" s="3" t="s">
        <v>21</v>
      </c>
      <c r="F4820" s="3" t="s">
        <v>5886</v>
      </c>
      <c r="G4820" s="3" t="s">
        <v>3506</v>
      </c>
      <c r="H4820" s="5">
        <v>227136</v>
      </c>
      <c r="I4820" s="2">
        <v>4</v>
      </c>
      <c r="J4820" s="2">
        <v>2</v>
      </c>
      <c r="K4820" s="2">
        <v>-4.2587999999999999</v>
      </c>
      <c r="L4820" s="18" t="str">
        <f>VLOOKUP(F4820,'BD customers'!$1:$1048576,2,FALSE)</f>
        <v>Maureen Gnade</v>
      </c>
      <c r="M4820" s="2">
        <f>MATCH(orders[[#This Row],[Product ID]],'BD product'!A:A,0)</f>
        <v>1045</v>
      </c>
      <c r="N4820" s="2" t="str" cm="1">
        <f t="array" ref="N4820">INDEX('BD product'!A:D,M4820,2)</f>
        <v>Office Supplies</v>
      </c>
    </row>
    <row r="4821" spans="1:14" x14ac:dyDescent="0.3">
      <c r="A4821" s="3" t="s">
        <v>6538</v>
      </c>
      <c r="B4821" s="4">
        <v>42894</v>
      </c>
      <c r="C4821" s="12" t="str">
        <f t="shared" si="75"/>
        <v>2017/06</v>
      </c>
      <c r="D4821" s="4">
        <v>42900</v>
      </c>
      <c r="E4821" s="3" t="s">
        <v>21</v>
      </c>
      <c r="F4821" s="3" t="s">
        <v>6539</v>
      </c>
      <c r="G4821" s="3" t="s">
        <v>5258</v>
      </c>
      <c r="H4821" s="5">
        <v>1036</v>
      </c>
      <c r="I4821" s="2">
        <v>2</v>
      </c>
      <c r="J4821" s="2">
        <v>0</v>
      </c>
      <c r="K4821" s="2">
        <v>5.0763999999999996</v>
      </c>
      <c r="L4821" s="18" t="str">
        <f>VLOOKUP(F4821,'BD customers'!$1:$1048576,2,FALSE)</f>
        <v>Liz Willingham</v>
      </c>
      <c r="M4821" s="2">
        <f>MATCH(orders[[#This Row],[Product ID]],'BD product'!A:A,0)</f>
        <v>1501</v>
      </c>
      <c r="N4821" s="2" t="str" cm="1">
        <f t="array" ref="N4821">INDEX('BD product'!A:D,M4821,2)</f>
        <v>Office Supplies</v>
      </c>
    </row>
    <row r="4822" spans="1:14" x14ac:dyDescent="0.3">
      <c r="A4822" s="3" t="s">
        <v>6540</v>
      </c>
      <c r="B4822" s="4">
        <v>42101</v>
      </c>
      <c r="C4822" s="12" t="str">
        <f t="shared" si="75"/>
        <v>2015/04</v>
      </c>
      <c r="D4822" s="4">
        <v>42105</v>
      </c>
      <c r="E4822" s="3" t="s">
        <v>21</v>
      </c>
      <c r="F4822" s="3" t="s">
        <v>5837</v>
      </c>
      <c r="G4822" s="3" t="s">
        <v>4599</v>
      </c>
      <c r="H4822" s="5">
        <v>463248</v>
      </c>
      <c r="I4822" s="2">
        <v>8</v>
      </c>
      <c r="J4822" s="2">
        <v>8</v>
      </c>
      <c r="K4822" s="2">
        <v>-1181.2824000000001</v>
      </c>
      <c r="L4822" s="18" t="str">
        <f>VLOOKUP(F4822,'BD customers'!$1:$1048576,2,FALSE)</f>
        <v>Peter Fuller</v>
      </c>
      <c r="M4822" s="2">
        <f>MATCH(orders[[#This Row],[Product ID]],'BD product'!A:A,0)</f>
        <v>1366</v>
      </c>
      <c r="N4822" s="2" t="str" cm="1">
        <f t="array" ref="N4822">INDEX('BD product'!A:D,M4822,2)</f>
        <v>Office Supplies</v>
      </c>
    </row>
    <row r="4823" spans="1:14" x14ac:dyDescent="0.3">
      <c r="A4823" s="3" t="s">
        <v>6540</v>
      </c>
      <c r="B4823" s="4">
        <v>42101</v>
      </c>
      <c r="C4823" s="12" t="str">
        <f t="shared" si="75"/>
        <v>2015/04</v>
      </c>
      <c r="D4823" s="4">
        <v>42105</v>
      </c>
      <c r="E4823" s="3" t="s">
        <v>21</v>
      </c>
      <c r="F4823" s="3" t="s">
        <v>5837</v>
      </c>
      <c r="G4823" s="3" t="s">
        <v>2452</v>
      </c>
      <c r="H4823" s="5">
        <v>383952</v>
      </c>
      <c r="I4823" s="2">
        <v>6</v>
      </c>
      <c r="J4823" s="2">
        <v>2</v>
      </c>
      <c r="K4823" s="2">
        <v>4.7994000000000003</v>
      </c>
      <c r="L4823" s="18" t="str">
        <f>VLOOKUP(F4823,'BD customers'!$1:$1048576,2,FALSE)</f>
        <v>Peter Fuller</v>
      </c>
      <c r="M4823" s="2">
        <f>MATCH(orders[[#This Row],[Product ID]],'BD product'!A:A,0)</f>
        <v>659</v>
      </c>
      <c r="N4823" s="2" t="str" cm="1">
        <f t="array" ref="N4823">INDEX('BD product'!A:D,M4823,2)</f>
        <v>Technology</v>
      </c>
    </row>
    <row r="4824" spans="1:14" x14ac:dyDescent="0.3">
      <c r="A4824" s="3" t="s">
        <v>6541</v>
      </c>
      <c r="B4824" s="4">
        <v>42561</v>
      </c>
      <c r="C4824" s="12" t="str">
        <f t="shared" si="75"/>
        <v>2016/07</v>
      </c>
      <c r="D4824" s="4">
        <v>42562</v>
      </c>
      <c r="E4824" s="3" t="s">
        <v>41</v>
      </c>
      <c r="F4824" s="3" t="s">
        <v>1149</v>
      </c>
      <c r="G4824" s="3" t="s">
        <v>1791</v>
      </c>
      <c r="H4824" s="5">
        <v>44856</v>
      </c>
      <c r="I4824" s="2">
        <v>6</v>
      </c>
      <c r="J4824" s="2">
        <v>7</v>
      </c>
      <c r="K4824" s="2">
        <v>-35.884799999999998</v>
      </c>
      <c r="L4824" s="18" t="str">
        <f>VLOOKUP(F4824,'BD customers'!$1:$1048576,2,FALSE)</f>
        <v>Nick Zandusky</v>
      </c>
      <c r="M4824" s="2">
        <f>MATCH(orders[[#This Row],[Product ID]],'BD product'!A:A,0)</f>
        <v>446</v>
      </c>
      <c r="N4824" s="2" t="str" cm="1">
        <f t="array" ref="N4824">INDEX('BD product'!A:D,M4824,2)</f>
        <v>Office Supplies</v>
      </c>
    </row>
    <row r="4825" spans="1:14" x14ac:dyDescent="0.3">
      <c r="A4825" s="3" t="s">
        <v>6542</v>
      </c>
      <c r="B4825" s="4">
        <v>42695</v>
      </c>
      <c r="C4825" s="12" t="str">
        <f t="shared" si="75"/>
        <v>2016/11</v>
      </c>
      <c r="D4825" s="4">
        <v>42700</v>
      </c>
      <c r="E4825" s="3" t="s">
        <v>21</v>
      </c>
      <c r="F4825" s="3" t="s">
        <v>1996</v>
      </c>
      <c r="G4825" s="3" t="s">
        <v>6543</v>
      </c>
      <c r="H4825" s="5">
        <v>30345</v>
      </c>
      <c r="I4825" s="2">
        <v>7</v>
      </c>
      <c r="J4825" s="2">
        <v>7</v>
      </c>
      <c r="K4825" s="2">
        <v>-2.4276</v>
      </c>
      <c r="L4825" s="18" t="str">
        <f>VLOOKUP(F4825,'BD customers'!$1:$1048576,2,FALSE)</f>
        <v>Chloris Kastensmidt</v>
      </c>
      <c r="M4825" s="2">
        <f>MATCH(orders[[#This Row],[Product ID]],'BD product'!A:A,0)</f>
        <v>1705</v>
      </c>
      <c r="N4825" s="2" t="str" cm="1">
        <f t="array" ref="N4825">INDEX('BD product'!A:D,M4825,2)</f>
        <v>Technology</v>
      </c>
    </row>
    <row r="4826" spans="1:14" x14ac:dyDescent="0.3">
      <c r="A4826" s="3" t="s">
        <v>6542</v>
      </c>
      <c r="B4826" s="4">
        <v>42695</v>
      </c>
      <c r="C4826" s="12" t="str">
        <f t="shared" si="75"/>
        <v>2016/11</v>
      </c>
      <c r="D4826" s="4">
        <v>42700</v>
      </c>
      <c r="E4826" s="3" t="s">
        <v>21</v>
      </c>
      <c r="F4826" s="3" t="s">
        <v>1996</v>
      </c>
      <c r="G4826" s="3" t="s">
        <v>763</v>
      </c>
      <c r="H4826" s="5">
        <v>127554</v>
      </c>
      <c r="I4826" s="2">
        <v>3</v>
      </c>
      <c r="J4826" s="2">
        <v>3</v>
      </c>
      <c r="K4826" s="2">
        <v>-0.91110000000000002</v>
      </c>
      <c r="L4826" s="18" t="str">
        <f>VLOOKUP(F4826,'BD customers'!$1:$1048576,2,FALSE)</f>
        <v>Chloris Kastensmidt</v>
      </c>
      <c r="M4826" s="2">
        <f>MATCH(orders[[#This Row],[Product ID]],'BD product'!A:A,0)</f>
        <v>165</v>
      </c>
      <c r="N4826" s="2" t="str" cm="1">
        <f t="array" ref="N4826">INDEX('BD product'!A:D,M4826,2)</f>
        <v>Furniture</v>
      </c>
    </row>
    <row r="4827" spans="1:14" x14ac:dyDescent="0.3">
      <c r="A4827" s="3" t="s">
        <v>6542</v>
      </c>
      <c r="B4827" s="4">
        <v>42695</v>
      </c>
      <c r="C4827" s="12" t="str">
        <f t="shared" si="75"/>
        <v>2016/11</v>
      </c>
      <c r="D4827" s="4">
        <v>42700</v>
      </c>
      <c r="E4827" s="3" t="s">
        <v>21</v>
      </c>
      <c r="F4827" s="3" t="s">
        <v>1996</v>
      </c>
      <c r="G4827" s="3" t="s">
        <v>4810</v>
      </c>
      <c r="H4827" s="5">
        <v>77952</v>
      </c>
      <c r="I4827" s="2">
        <v>3</v>
      </c>
      <c r="J4827" s="2">
        <v>2</v>
      </c>
      <c r="K4827" s="2">
        <v>15.590400000000001</v>
      </c>
      <c r="L4827" s="18" t="str">
        <f>VLOOKUP(F4827,'BD customers'!$1:$1048576,2,FALSE)</f>
        <v>Chloris Kastensmidt</v>
      </c>
      <c r="M4827" s="2">
        <f>MATCH(orders[[#This Row],[Product ID]],'BD product'!A:A,0)</f>
        <v>1418</v>
      </c>
      <c r="N4827" s="2" t="str" cm="1">
        <f t="array" ref="N4827">INDEX('BD product'!A:D,M4827,2)</f>
        <v>Furniture</v>
      </c>
    </row>
    <row r="4828" spans="1:14" x14ac:dyDescent="0.3">
      <c r="A4828" s="3" t="s">
        <v>6545</v>
      </c>
      <c r="B4828" s="4">
        <v>43051</v>
      </c>
      <c r="C4828" s="12" t="str">
        <f t="shared" si="75"/>
        <v>2017/11</v>
      </c>
      <c r="D4828" s="4">
        <v>43054</v>
      </c>
      <c r="E4828" s="3" t="s">
        <v>64</v>
      </c>
      <c r="F4828" s="3" t="s">
        <v>3035</v>
      </c>
      <c r="G4828" s="3" t="s">
        <v>1051</v>
      </c>
      <c r="H4828" s="5">
        <v>14016</v>
      </c>
      <c r="I4828" s="2">
        <v>4</v>
      </c>
      <c r="J4828" s="2">
        <v>2</v>
      </c>
      <c r="K4828" s="2">
        <v>4.9055999999999997</v>
      </c>
      <c r="L4828" s="18" t="str">
        <f>VLOOKUP(F4828,'BD customers'!$1:$1048576,2,FALSE)</f>
        <v>Jim Epp</v>
      </c>
      <c r="M4828" s="2">
        <f>MATCH(orders[[#This Row],[Product ID]],'BD product'!A:A,0)</f>
        <v>238</v>
      </c>
      <c r="N4828" s="2" t="str" cm="1">
        <f t="array" ref="N4828">INDEX('BD product'!A:D,M4828,2)</f>
        <v>Office Supplies</v>
      </c>
    </row>
    <row r="4829" spans="1:14" x14ac:dyDescent="0.3">
      <c r="A4829" s="3" t="s">
        <v>6546</v>
      </c>
      <c r="B4829" s="4">
        <v>41944</v>
      </c>
      <c r="C4829" s="12" t="str">
        <f t="shared" si="75"/>
        <v>2014/11</v>
      </c>
      <c r="D4829" s="4">
        <v>41951</v>
      </c>
      <c r="E4829" s="3" t="s">
        <v>21</v>
      </c>
      <c r="F4829" s="3" t="s">
        <v>5487</v>
      </c>
      <c r="G4829" s="3" t="s">
        <v>3773</v>
      </c>
      <c r="H4829" s="5">
        <v>6952</v>
      </c>
      <c r="I4829" s="2">
        <v>2</v>
      </c>
      <c r="J4829" s="2">
        <v>0</v>
      </c>
      <c r="K4829" s="2">
        <v>19.465599999999998</v>
      </c>
      <c r="L4829" s="18" t="str">
        <f>VLOOKUP(F4829,'BD customers'!$1:$1048576,2,FALSE)</f>
        <v>Jack O'Briant</v>
      </c>
      <c r="M4829" s="2">
        <f>MATCH(orders[[#This Row],[Product ID]],'BD product'!A:A,0)</f>
        <v>1158</v>
      </c>
      <c r="N4829" s="2" t="str" cm="1">
        <f t="array" ref="N4829">INDEX('BD product'!A:D,M4829,2)</f>
        <v>Office Supplies</v>
      </c>
    </row>
    <row r="4830" spans="1:14" x14ac:dyDescent="0.3">
      <c r="A4830" s="3" t="s">
        <v>6546</v>
      </c>
      <c r="B4830" s="4">
        <v>41944</v>
      </c>
      <c r="C4830" s="12" t="str">
        <f t="shared" si="75"/>
        <v>2014/11</v>
      </c>
      <c r="D4830" s="4">
        <v>41951</v>
      </c>
      <c r="E4830" s="3" t="s">
        <v>21</v>
      </c>
      <c r="F4830" s="3" t="s">
        <v>5487</v>
      </c>
      <c r="G4830" s="3" t="s">
        <v>3051</v>
      </c>
      <c r="H4830" s="5">
        <v>564</v>
      </c>
      <c r="I4830" s="2">
        <v>3</v>
      </c>
      <c r="J4830" s="2">
        <v>0</v>
      </c>
      <c r="K4830" s="2">
        <v>1.6355999999999999</v>
      </c>
      <c r="L4830" s="18" t="str">
        <f>VLOOKUP(F4830,'BD customers'!$1:$1048576,2,FALSE)</f>
        <v>Jack O'Briant</v>
      </c>
      <c r="M4830" s="2">
        <f>MATCH(orders[[#This Row],[Product ID]],'BD product'!A:A,0)</f>
        <v>870</v>
      </c>
      <c r="N4830" s="2" t="str" cm="1">
        <f t="array" ref="N4830">INDEX('BD product'!A:D,M4830,2)</f>
        <v>Office Supplies</v>
      </c>
    </row>
    <row r="4831" spans="1:14" x14ac:dyDescent="0.3">
      <c r="A4831" s="3" t="s">
        <v>6547</v>
      </c>
      <c r="B4831" s="4">
        <v>42505</v>
      </c>
      <c r="C4831" s="12" t="str">
        <f t="shared" si="75"/>
        <v>2016/05</v>
      </c>
      <c r="D4831" s="4">
        <v>42511</v>
      </c>
      <c r="E4831" s="3" t="s">
        <v>21</v>
      </c>
      <c r="F4831" s="3" t="s">
        <v>4602</v>
      </c>
      <c r="G4831" s="3" t="s">
        <v>3965</v>
      </c>
      <c r="H4831" s="5">
        <v>13776</v>
      </c>
      <c r="I4831" s="2">
        <v>3</v>
      </c>
      <c r="J4831" s="2">
        <v>2</v>
      </c>
      <c r="K4831" s="2">
        <v>4.4771999999999998</v>
      </c>
      <c r="L4831" s="18" t="str">
        <f>VLOOKUP(F4831,'BD customers'!$1:$1048576,2,FALSE)</f>
        <v>Thomas Thornton</v>
      </c>
      <c r="M4831" s="2">
        <f>MATCH(orders[[#This Row],[Product ID]],'BD product'!A:A,0)</f>
        <v>1214</v>
      </c>
      <c r="N4831" s="2" t="str" cm="1">
        <f t="array" ref="N4831">INDEX('BD product'!A:D,M4831,2)</f>
        <v>Office Supplies</v>
      </c>
    </row>
    <row r="4832" spans="1:14" x14ac:dyDescent="0.3">
      <c r="A4832" s="3" t="s">
        <v>6548</v>
      </c>
      <c r="B4832" s="4">
        <v>41950</v>
      </c>
      <c r="C4832" s="12" t="str">
        <f t="shared" si="75"/>
        <v>2014/11</v>
      </c>
      <c r="D4832" s="4">
        <v>41955</v>
      </c>
      <c r="E4832" s="3" t="s">
        <v>21</v>
      </c>
      <c r="F4832" s="3" t="s">
        <v>1742</v>
      </c>
      <c r="G4832" s="3" t="s">
        <v>4581</v>
      </c>
      <c r="H4832" s="5">
        <v>24588</v>
      </c>
      <c r="I4832" s="2">
        <v>6</v>
      </c>
      <c r="J4832" s="2">
        <v>0</v>
      </c>
      <c r="K4832" s="2">
        <v>68.846400000000003</v>
      </c>
      <c r="L4832" s="18" t="str">
        <f>VLOOKUP(F4832,'BD customers'!$1:$1048576,2,FALSE)</f>
        <v>Maribeth Schnelling</v>
      </c>
      <c r="M4832" s="2">
        <f>MATCH(orders[[#This Row],[Product ID]],'BD product'!A:A,0)</f>
        <v>1362</v>
      </c>
      <c r="N4832" s="2" t="str" cm="1">
        <f t="array" ref="N4832">INDEX('BD product'!A:D,M4832,2)</f>
        <v>Office Supplies</v>
      </c>
    </row>
    <row r="4833" spans="1:14" x14ac:dyDescent="0.3">
      <c r="A4833" s="3" t="s">
        <v>6548</v>
      </c>
      <c r="B4833" s="4">
        <v>41950</v>
      </c>
      <c r="C4833" s="12" t="str">
        <f t="shared" si="75"/>
        <v>2014/11</v>
      </c>
      <c r="D4833" s="4">
        <v>41955</v>
      </c>
      <c r="E4833" s="3" t="s">
        <v>21</v>
      </c>
      <c r="F4833" s="3" t="s">
        <v>1742</v>
      </c>
      <c r="G4833" s="3" t="s">
        <v>2770</v>
      </c>
      <c r="H4833" s="5">
        <v>3663</v>
      </c>
      <c r="I4833" s="2">
        <v>3</v>
      </c>
      <c r="J4833" s="2">
        <v>0</v>
      </c>
      <c r="K4833" s="2">
        <v>9.8901000000000003</v>
      </c>
      <c r="L4833" s="18" t="str">
        <f>VLOOKUP(F4833,'BD customers'!$1:$1048576,2,FALSE)</f>
        <v>Maribeth Schnelling</v>
      </c>
      <c r="M4833" s="2">
        <f>MATCH(orders[[#This Row],[Product ID]],'BD product'!A:A,0)</f>
        <v>764</v>
      </c>
      <c r="N4833" s="2" t="str" cm="1">
        <f t="array" ref="N4833">INDEX('BD product'!A:D,M4833,2)</f>
        <v>Office Supplies</v>
      </c>
    </row>
    <row r="4834" spans="1:14" x14ac:dyDescent="0.3">
      <c r="A4834" s="3" t="s">
        <v>6548</v>
      </c>
      <c r="B4834" s="4">
        <v>41950</v>
      </c>
      <c r="C4834" s="12" t="str">
        <f t="shared" si="75"/>
        <v>2014/11</v>
      </c>
      <c r="D4834" s="4">
        <v>41955</v>
      </c>
      <c r="E4834" s="3" t="s">
        <v>21</v>
      </c>
      <c r="F4834" s="3" t="s">
        <v>1742</v>
      </c>
      <c r="G4834" s="3" t="s">
        <v>3425</v>
      </c>
      <c r="H4834" s="5">
        <v>2258</v>
      </c>
      <c r="I4834" s="2">
        <v>2</v>
      </c>
      <c r="J4834" s="2">
        <v>0</v>
      </c>
      <c r="K4834" s="2">
        <v>5.8708</v>
      </c>
      <c r="L4834" s="18" t="str">
        <f>VLOOKUP(F4834,'BD customers'!$1:$1048576,2,FALSE)</f>
        <v>Maribeth Schnelling</v>
      </c>
      <c r="M4834" s="2">
        <f>MATCH(orders[[#This Row],[Product ID]],'BD product'!A:A,0)</f>
        <v>1013</v>
      </c>
      <c r="N4834" s="2" t="str" cm="1">
        <f t="array" ref="N4834">INDEX('BD product'!A:D,M4834,2)</f>
        <v>Office Supplies</v>
      </c>
    </row>
    <row r="4835" spans="1:14" x14ac:dyDescent="0.3">
      <c r="A4835" s="3" t="s">
        <v>6548</v>
      </c>
      <c r="B4835" s="4">
        <v>41950</v>
      </c>
      <c r="C4835" s="12" t="str">
        <f t="shared" si="75"/>
        <v>2014/11</v>
      </c>
      <c r="D4835" s="4">
        <v>41955</v>
      </c>
      <c r="E4835" s="3" t="s">
        <v>21</v>
      </c>
      <c r="F4835" s="3" t="s">
        <v>1742</v>
      </c>
      <c r="G4835" s="3" t="s">
        <v>3199</v>
      </c>
      <c r="H4835" s="5">
        <v>1239</v>
      </c>
      <c r="I4835" s="2">
        <v>3</v>
      </c>
      <c r="J4835" s="2">
        <v>0</v>
      </c>
      <c r="K4835" s="2">
        <v>5.8232999999999997</v>
      </c>
      <c r="L4835" s="18" t="str">
        <f>VLOOKUP(F4835,'BD customers'!$1:$1048576,2,FALSE)</f>
        <v>Maribeth Schnelling</v>
      </c>
      <c r="M4835" s="2">
        <f>MATCH(orders[[#This Row],[Product ID]],'BD product'!A:A,0)</f>
        <v>927</v>
      </c>
      <c r="N4835" s="2" t="str" cm="1">
        <f t="array" ref="N4835">INDEX('BD product'!A:D,M4835,2)</f>
        <v>Office Supplies</v>
      </c>
    </row>
    <row r="4836" spans="1:14" x14ac:dyDescent="0.3">
      <c r="A4836" s="3" t="s">
        <v>6549</v>
      </c>
      <c r="B4836" s="4">
        <v>43013</v>
      </c>
      <c r="C4836" s="12" t="str">
        <f t="shared" si="75"/>
        <v>2017/10</v>
      </c>
      <c r="D4836" s="4">
        <v>43018</v>
      </c>
      <c r="E4836" s="3" t="s">
        <v>21</v>
      </c>
      <c r="F4836" s="3" t="s">
        <v>2204</v>
      </c>
      <c r="G4836" s="3" t="s">
        <v>4036</v>
      </c>
      <c r="H4836" s="5">
        <v>3992</v>
      </c>
      <c r="I4836" s="2">
        <v>5</v>
      </c>
      <c r="J4836" s="2">
        <v>2</v>
      </c>
      <c r="K4836" s="2">
        <v>1.3472999999999999</v>
      </c>
      <c r="L4836" s="18" t="str">
        <f>VLOOKUP(F4836,'BD customers'!$1:$1048576,2,FALSE)</f>
        <v>Mike Pelletier</v>
      </c>
      <c r="M4836" s="2">
        <f>MATCH(orders[[#This Row],[Product ID]],'BD product'!A:A,0)</f>
        <v>1232</v>
      </c>
      <c r="N4836" s="2" t="str" cm="1">
        <f t="array" ref="N4836">INDEX('BD product'!A:D,M4836,2)</f>
        <v>Office Supplies</v>
      </c>
    </row>
    <row r="4837" spans="1:14" x14ac:dyDescent="0.3">
      <c r="A4837" s="3" t="s">
        <v>6549</v>
      </c>
      <c r="B4837" s="4">
        <v>43013</v>
      </c>
      <c r="C4837" s="12" t="str">
        <f t="shared" si="75"/>
        <v>2017/10</v>
      </c>
      <c r="D4837" s="4">
        <v>43018</v>
      </c>
      <c r="E4837" s="3" t="s">
        <v>21</v>
      </c>
      <c r="F4837" s="3" t="s">
        <v>2204</v>
      </c>
      <c r="G4837" s="3" t="s">
        <v>4432</v>
      </c>
      <c r="H4837" s="5">
        <v>6196</v>
      </c>
      <c r="I4837" s="2">
        <v>2</v>
      </c>
      <c r="J4837" s="2">
        <v>0</v>
      </c>
      <c r="K4837" s="2">
        <v>2.7881999999999998</v>
      </c>
      <c r="L4837" s="18" t="str">
        <f>VLOOKUP(F4837,'BD customers'!$1:$1048576,2,FALSE)</f>
        <v>Mike Pelletier</v>
      </c>
      <c r="M4837" s="2">
        <f>MATCH(orders[[#This Row],[Product ID]],'BD product'!A:A,0)</f>
        <v>1325</v>
      </c>
      <c r="N4837" s="2" t="str" cm="1">
        <f t="array" ref="N4837">INDEX('BD product'!A:D,M4837,2)</f>
        <v>Office Supplies</v>
      </c>
    </row>
    <row r="4838" spans="1:14" x14ac:dyDescent="0.3">
      <c r="A4838" s="3" t="s">
        <v>6549</v>
      </c>
      <c r="B4838" s="4">
        <v>43013</v>
      </c>
      <c r="C4838" s="12" t="str">
        <f t="shared" si="75"/>
        <v>2017/10</v>
      </c>
      <c r="D4838" s="4">
        <v>43018</v>
      </c>
      <c r="E4838" s="3" t="s">
        <v>21</v>
      </c>
      <c r="F4838" s="3" t="s">
        <v>2204</v>
      </c>
      <c r="G4838" s="3" t="s">
        <v>2870</v>
      </c>
      <c r="H4838" s="5">
        <v>19936</v>
      </c>
      <c r="I4838" s="2">
        <v>4</v>
      </c>
      <c r="J4838" s="2">
        <v>2</v>
      </c>
      <c r="K4838" s="2">
        <v>7.2267999999999999</v>
      </c>
      <c r="L4838" s="18" t="str">
        <f>VLOOKUP(F4838,'BD customers'!$1:$1048576,2,FALSE)</f>
        <v>Mike Pelletier</v>
      </c>
      <c r="M4838" s="2">
        <f>MATCH(orders[[#This Row],[Product ID]],'BD product'!A:A,0)</f>
        <v>801</v>
      </c>
      <c r="N4838" s="2" t="str" cm="1">
        <f t="array" ref="N4838">INDEX('BD product'!A:D,M4838,2)</f>
        <v>Office Supplies</v>
      </c>
    </row>
    <row r="4839" spans="1:14" x14ac:dyDescent="0.3">
      <c r="A4839" s="3" t="s">
        <v>6550</v>
      </c>
      <c r="B4839" s="4">
        <v>42887</v>
      </c>
      <c r="C4839" s="12" t="str">
        <f t="shared" si="75"/>
        <v>2017/06</v>
      </c>
      <c r="D4839" s="4">
        <v>42889</v>
      </c>
      <c r="E4839" s="3" t="s">
        <v>64</v>
      </c>
      <c r="F4839" s="3" t="s">
        <v>4834</v>
      </c>
      <c r="G4839" s="3" t="s">
        <v>3019</v>
      </c>
      <c r="H4839" s="5">
        <v>3798</v>
      </c>
      <c r="I4839" s="2">
        <v>2</v>
      </c>
      <c r="J4839" s="2">
        <v>7</v>
      </c>
      <c r="K4839" s="2">
        <v>-2.6585999999999999</v>
      </c>
      <c r="L4839" s="18" t="str">
        <f>VLOOKUP(F4839,'BD customers'!$1:$1048576,2,FALSE)</f>
        <v>Fred Harton</v>
      </c>
      <c r="M4839" s="2">
        <f>MATCH(orders[[#This Row],[Product ID]],'BD product'!A:A,0)</f>
        <v>860</v>
      </c>
      <c r="N4839" s="2" t="str" cm="1">
        <f t="array" ref="N4839">INDEX('BD product'!A:D,M4839,2)</f>
        <v>Office Supplies</v>
      </c>
    </row>
    <row r="4840" spans="1:14" x14ac:dyDescent="0.3">
      <c r="A4840" s="3" t="s">
        <v>6550</v>
      </c>
      <c r="B4840" s="4">
        <v>42887</v>
      </c>
      <c r="C4840" s="12" t="str">
        <f t="shared" si="75"/>
        <v>2017/06</v>
      </c>
      <c r="D4840" s="4">
        <v>42889</v>
      </c>
      <c r="E4840" s="3" t="s">
        <v>64</v>
      </c>
      <c r="F4840" s="3" t="s">
        <v>4834</v>
      </c>
      <c r="G4840" s="3" t="s">
        <v>3063</v>
      </c>
      <c r="H4840" s="5">
        <v>27744</v>
      </c>
      <c r="I4840" s="2">
        <v>6</v>
      </c>
      <c r="J4840" s="2">
        <v>2</v>
      </c>
      <c r="K4840" s="2">
        <v>10.0572</v>
      </c>
      <c r="L4840" s="18" t="str">
        <f>VLOOKUP(F4840,'BD customers'!$1:$1048576,2,FALSE)</f>
        <v>Fred Harton</v>
      </c>
      <c r="M4840" s="2">
        <f>MATCH(orders[[#This Row],[Product ID]],'BD product'!A:A,0)</f>
        <v>876</v>
      </c>
      <c r="N4840" s="2" t="str" cm="1">
        <f t="array" ref="N4840">INDEX('BD product'!A:D,M4840,2)</f>
        <v>Office Supplies</v>
      </c>
    </row>
    <row r="4841" spans="1:14" x14ac:dyDescent="0.3">
      <c r="A4841" s="3" t="s">
        <v>6550</v>
      </c>
      <c r="B4841" s="4">
        <v>42887</v>
      </c>
      <c r="C4841" s="12" t="str">
        <f t="shared" si="75"/>
        <v>2017/06</v>
      </c>
      <c r="D4841" s="4">
        <v>42889</v>
      </c>
      <c r="E4841" s="3" t="s">
        <v>64</v>
      </c>
      <c r="F4841" s="3" t="s">
        <v>4834</v>
      </c>
      <c r="G4841" s="3" t="s">
        <v>896</v>
      </c>
      <c r="H4841" s="5">
        <v>158376</v>
      </c>
      <c r="I4841" s="2">
        <v>4</v>
      </c>
      <c r="J4841" s="2">
        <v>4</v>
      </c>
      <c r="K4841" s="2">
        <v>-34.314799999999998</v>
      </c>
      <c r="L4841" s="18" t="str">
        <f>VLOOKUP(F4841,'BD customers'!$1:$1048576,2,FALSE)</f>
        <v>Fred Harton</v>
      </c>
      <c r="M4841" s="2">
        <f>MATCH(orders[[#This Row],[Product ID]],'BD product'!A:A,0)</f>
        <v>196</v>
      </c>
      <c r="N4841" s="2" t="str" cm="1">
        <f t="array" ref="N4841">INDEX('BD product'!A:D,M4841,2)</f>
        <v>Technology</v>
      </c>
    </row>
    <row r="4842" spans="1:14" x14ac:dyDescent="0.3">
      <c r="A4842" s="3" t="s">
        <v>6551</v>
      </c>
      <c r="B4842" s="4">
        <v>43059</v>
      </c>
      <c r="C4842" s="12" t="str">
        <f t="shared" si="75"/>
        <v>2017/11</v>
      </c>
      <c r="D4842" s="4">
        <v>43064</v>
      </c>
      <c r="E4842" s="3" t="s">
        <v>21</v>
      </c>
      <c r="F4842" s="3" t="s">
        <v>1452</v>
      </c>
      <c r="G4842" s="3" t="s">
        <v>476</v>
      </c>
      <c r="H4842" s="5">
        <v>2758</v>
      </c>
      <c r="I4842" s="2">
        <v>2</v>
      </c>
      <c r="J4842" s="2">
        <v>0</v>
      </c>
      <c r="K4842" s="2">
        <v>11.583600000000001</v>
      </c>
      <c r="L4842" s="18" t="str">
        <f>VLOOKUP(F4842,'BD customers'!$1:$1048576,2,FALSE)</f>
        <v>Sample Company A</v>
      </c>
      <c r="M4842" s="2">
        <f>MATCH(orders[[#This Row],[Product ID]],'BD product'!A:A,0)</f>
        <v>95</v>
      </c>
      <c r="N4842" s="2" t="str" cm="1">
        <f t="array" ref="N4842">INDEX('BD product'!A:D,M4842,2)</f>
        <v>Furniture</v>
      </c>
    </row>
    <row r="4843" spans="1:14" x14ac:dyDescent="0.3">
      <c r="A4843" s="3" t="s">
        <v>6552</v>
      </c>
      <c r="B4843" s="4">
        <v>42727</v>
      </c>
      <c r="C4843" s="12" t="str">
        <f t="shared" si="75"/>
        <v>2016/12</v>
      </c>
      <c r="D4843" s="4">
        <v>42732</v>
      </c>
      <c r="E4843" s="3" t="s">
        <v>21</v>
      </c>
      <c r="F4843" s="3" t="s">
        <v>2949</v>
      </c>
      <c r="G4843" s="3" t="s">
        <v>5205</v>
      </c>
      <c r="H4843" s="5">
        <v>5553</v>
      </c>
      <c r="I4843" s="2">
        <v>3</v>
      </c>
      <c r="J4843" s="2">
        <v>7</v>
      </c>
      <c r="K4843" s="2">
        <v>-4.0721999999999996</v>
      </c>
      <c r="L4843" s="18" t="str">
        <f>VLOOKUP(F4843,'BD customers'!$1:$1048576,2,FALSE)</f>
        <v>Neoma Murray</v>
      </c>
      <c r="M4843" s="2">
        <f>MATCH(orders[[#This Row],[Product ID]],'BD product'!A:A,0)</f>
        <v>1490</v>
      </c>
      <c r="N4843" s="2" t="str" cm="1">
        <f t="array" ref="N4843">INDEX('BD product'!A:D,M4843,2)</f>
        <v>Office Supplies</v>
      </c>
    </row>
    <row r="4844" spans="1:14" x14ac:dyDescent="0.3">
      <c r="A4844" s="3" t="s">
        <v>6553</v>
      </c>
      <c r="B4844" s="4">
        <v>43007</v>
      </c>
      <c r="C4844" s="12" t="str">
        <f t="shared" si="75"/>
        <v>2017/09</v>
      </c>
      <c r="D4844" s="4">
        <v>43012</v>
      </c>
      <c r="E4844" s="3" t="s">
        <v>21</v>
      </c>
      <c r="F4844" s="3" t="s">
        <v>625</v>
      </c>
      <c r="G4844" s="3" t="s">
        <v>3090</v>
      </c>
      <c r="H4844" s="5">
        <v>24392</v>
      </c>
      <c r="I4844" s="2">
        <v>5</v>
      </c>
      <c r="J4844" s="2">
        <v>2</v>
      </c>
      <c r="K4844" s="2">
        <v>-5.4882</v>
      </c>
      <c r="L4844" s="18" t="str">
        <f>VLOOKUP(F4844,'BD customers'!$1:$1048576,2,FALSE)</f>
        <v>Jas O'Carroll</v>
      </c>
      <c r="M4844" s="2">
        <f>MATCH(orders[[#This Row],[Product ID]],'BD product'!A:A,0)</f>
        <v>888</v>
      </c>
      <c r="N4844" s="2" t="str" cm="1">
        <f t="array" ref="N4844">INDEX('BD product'!A:D,M4844,2)</f>
        <v>Office Supplies</v>
      </c>
    </row>
    <row r="4845" spans="1:14" x14ac:dyDescent="0.3">
      <c r="A4845" s="3" t="s">
        <v>6554</v>
      </c>
      <c r="B4845" s="4">
        <v>42681</v>
      </c>
      <c r="C4845" s="12" t="str">
        <f t="shared" si="75"/>
        <v>2016/11</v>
      </c>
      <c r="D4845" s="4">
        <v>42683</v>
      </c>
      <c r="E4845" s="3" t="s">
        <v>64</v>
      </c>
      <c r="F4845" s="3" t="s">
        <v>5326</v>
      </c>
      <c r="G4845" s="3" t="s">
        <v>3467</v>
      </c>
      <c r="H4845" s="5">
        <v>1496</v>
      </c>
      <c r="I4845" s="2">
        <v>4</v>
      </c>
      <c r="J4845" s="2">
        <v>0</v>
      </c>
      <c r="K4845" s="2">
        <v>0.29920000000000002</v>
      </c>
      <c r="L4845" s="18" t="str">
        <f>VLOOKUP(F4845,'BD customers'!$1:$1048576,2,FALSE)</f>
        <v>Cindy Chapman</v>
      </c>
      <c r="M4845" s="2">
        <f>MATCH(orders[[#This Row],[Product ID]],'BD product'!A:A,0)</f>
        <v>1030</v>
      </c>
      <c r="N4845" s="2" t="str" cm="1">
        <f t="array" ref="N4845">INDEX('BD product'!A:D,M4845,2)</f>
        <v>Office Supplies</v>
      </c>
    </row>
    <row r="4846" spans="1:14" x14ac:dyDescent="0.3">
      <c r="A4846" s="3" t="s">
        <v>6555</v>
      </c>
      <c r="B4846" s="4">
        <v>41733</v>
      </c>
      <c r="C4846" s="12" t="str">
        <f t="shared" si="75"/>
        <v>2014/04</v>
      </c>
      <c r="D4846" s="4">
        <v>41734</v>
      </c>
      <c r="E4846" s="3" t="s">
        <v>64</v>
      </c>
      <c r="F4846" s="3" t="s">
        <v>167</v>
      </c>
      <c r="G4846" s="3" t="s">
        <v>1318</v>
      </c>
      <c r="H4846" s="5">
        <v>7184</v>
      </c>
      <c r="I4846" s="2">
        <v>2</v>
      </c>
      <c r="J4846" s="2">
        <v>2</v>
      </c>
      <c r="K4846" s="2">
        <v>0.22450000000000001</v>
      </c>
      <c r="L4846" s="18" t="str">
        <f>VLOOKUP(F4846,'BD customers'!$1:$1048576,2,FALSE)</f>
        <v>Mary Zewe</v>
      </c>
      <c r="M4846" s="2">
        <f>MATCH(orders[[#This Row],[Product ID]],'BD product'!A:A,0)</f>
        <v>309</v>
      </c>
      <c r="N4846" s="2" t="str" cm="1">
        <f t="array" ref="N4846">INDEX('BD product'!A:D,M4846,2)</f>
        <v>Office Supplies</v>
      </c>
    </row>
    <row r="4847" spans="1:14" x14ac:dyDescent="0.3">
      <c r="A4847" s="3" t="s">
        <v>6556</v>
      </c>
      <c r="B4847" s="4">
        <v>42208</v>
      </c>
      <c r="C4847" s="12" t="str">
        <f t="shared" si="75"/>
        <v>2015/07</v>
      </c>
      <c r="D4847" s="4">
        <v>42211</v>
      </c>
      <c r="E4847" s="3" t="s">
        <v>11</v>
      </c>
      <c r="F4847" s="3" t="s">
        <v>911</v>
      </c>
      <c r="G4847" s="3" t="s">
        <v>1051</v>
      </c>
      <c r="H4847" s="5">
        <v>10512</v>
      </c>
      <c r="I4847" s="2">
        <v>3</v>
      </c>
      <c r="J4847" s="2">
        <v>2</v>
      </c>
      <c r="K4847" s="2">
        <v>3.6791999999999998</v>
      </c>
      <c r="L4847" s="18" t="str">
        <f>VLOOKUP(F4847,'BD customers'!$1:$1048576,2,FALSE)</f>
        <v>Melanie Seite</v>
      </c>
      <c r="M4847" s="2">
        <f>MATCH(orders[[#This Row],[Product ID]],'BD product'!A:A,0)</f>
        <v>238</v>
      </c>
      <c r="N4847" s="2" t="str" cm="1">
        <f t="array" ref="N4847">INDEX('BD product'!A:D,M4847,2)</f>
        <v>Office Supplies</v>
      </c>
    </row>
    <row r="4848" spans="1:14" x14ac:dyDescent="0.3">
      <c r="A4848" s="3" t="s">
        <v>6557</v>
      </c>
      <c r="B4848" s="4">
        <v>41815</v>
      </c>
      <c r="C4848" s="12" t="str">
        <f t="shared" si="75"/>
        <v>2014/06</v>
      </c>
      <c r="D4848" s="4">
        <v>41817</v>
      </c>
      <c r="E4848" s="3" t="s">
        <v>11</v>
      </c>
      <c r="F4848" s="3" t="s">
        <v>1176</v>
      </c>
      <c r="G4848" s="3" t="s">
        <v>2882</v>
      </c>
      <c r="H4848" s="5">
        <v>26396</v>
      </c>
      <c r="I4848" s="2">
        <v>5</v>
      </c>
      <c r="J4848" s="2">
        <v>2</v>
      </c>
      <c r="K4848" s="2">
        <v>1.9797</v>
      </c>
      <c r="L4848" s="18" t="str">
        <f>VLOOKUP(F4848,'BD customers'!$1:$1048576,2,FALSE)</f>
        <v>Grace Kelly</v>
      </c>
      <c r="M4848" s="2">
        <f>MATCH(orders[[#This Row],[Product ID]],'BD product'!A:A,0)</f>
        <v>805</v>
      </c>
      <c r="N4848" s="2" t="str" cm="1">
        <f t="array" ref="N4848">INDEX('BD product'!A:D,M4848,2)</f>
        <v>Technology</v>
      </c>
    </row>
    <row r="4849" spans="1:14" x14ac:dyDescent="0.3">
      <c r="A4849" s="3" t="s">
        <v>6557</v>
      </c>
      <c r="B4849" s="4">
        <v>41815</v>
      </c>
      <c r="C4849" s="12" t="str">
        <f t="shared" si="75"/>
        <v>2014/06</v>
      </c>
      <c r="D4849" s="4">
        <v>41817</v>
      </c>
      <c r="E4849" s="3" t="s">
        <v>11</v>
      </c>
      <c r="F4849" s="3" t="s">
        <v>1176</v>
      </c>
      <c r="G4849" s="3" t="s">
        <v>1504</v>
      </c>
      <c r="H4849" s="5">
        <v>71632</v>
      </c>
      <c r="I4849" s="2">
        <v>11</v>
      </c>
      <c r="J4849" s="2">
        <v>2</v>
      </c>
      <c r="K4849" s="2">
        <v>1.7907999999999999</v>
      </c>
      <c r="L4849" s="18" t="str">
        <f>VLOOKUP(F4849,'BD customers'!$1:$1048576,2,FALSE)</f>
        <v>Grace Kelly</v>
      </c>
      <c r="M4849" s="2">
        <f>MATCH(orders[[#This Row],[Product ID]],'BD product'!A:A,0)</f>
        <v>361</v>
      </c>
      <c r="N4849" s="2" t="str" cm="1">
        <f t="array" ref="N4849">INDEX('BD product'!A:D,M4849,2)</f>
        <v>Office Supplies</v>
      </c>
    </row>
    <row r="4850" spans="1:14" x14ac:dyDescent="0.3">
      <c r="A4850" s="3" t="s">
        <v>6557</v>
      </c>
      <c r="B4850" s="4">
        <v>41815</v>
      </c>
      <c r="C4850" s="12" t="str">
        <f t="shared" si="75"/>
        <v>2014/06</v>
      </c>
      <c r="D4850" s="4">
        <v>41817</v>
      </c>
      <c r="E4850" s="3" t="s">
        <v>11</v>
      </c>
      <c r="F4850" s="3" t="s">
        <v>1176</v>
      </c>
      <c r="G4850" s="3" t="s">
        <v>3713</v>
      </c>
      <c r="H4850" s="5">
        <v>9328</v>
      </c>
      <c r="I4850" s="2">
        <v>1</v>
      </c>
      <c r="J4850" s="2">
        <v>2</v>
      </c>
      <c r="K4850" s="2">
        <v>0.81620000000000004</v>
      </c>
      <c r="L4850" s="18" t="str">
        <f>VLOOKUP(F4850,'BD customers'!$1:$1048576,2,FALSE)</f>
        <v>Grace Kelly</v>
      </c>
      <c r="M4850" s="2">
        <f>MATCH(orders[[#This Row],[Product ID]],'BD product'!A:A,0)</f>
        <v>1134</v>
      </c>
      <c r="N4850" s="2" t="str" cm="1">
        <f t="array" ref="N4850">INDEX('BD product'!A:D,M4850,2)</f>
        <v>Office Supplies</v>
      </c>
    </row>
    <row r="4851" spans="1:14" x14ac:dyDescent="0.3">
      <c r="A4851" s="3" t="s">
        <v>6558</v>
      </c>
      <c r="B4851" s="4">
        <v>41890</v>
      </c>
      <c r="C4851" s="12" t="str">
        <f t="shared" si="75"/>
        <v>2014/09</v>
      </c>
      <c r="D4851" s="4">
        <v>41896</v>
      </c>
      <c r="E4851" s="3" t="s">
        <v>21</v>
      </c>
      <c r="F4851" s="3" t="s">
        <v>3045</v>
      </c>
      <c r="G4851" s="3" t="s">
        <v>1726</v>
      </c>
      <c r="H4851" s="5">
        <v>588</v>
      </c>
      <c r="I4851" s="2">
        <v>2</v>
      </c>
      <c r="J4851" s="2">
        <v>0</v>
      </c>
      <c r="K4851" s="2">
        <v>0.2646</v>
      </c>
      <c r="L4851" s="18" t="str">
        <f>VLOOKUP(F4851,'BD customers'!$1:$1048576,2,FALSE)</f>
        <v>Marc Crier</v>
      </c>
      <c r="M4851" s="2">
        <f>MATCH(orders[[#This Row],[Product ID]],'BD product'!A:A,0)</f>
        <v>427</v>
      </c>
      <c r="N4851" s="2" t="str" cm="1">
        <f t="array" ref="N4851">INDEX('BD product'!A:D,M4851,2)</f>
        <v>Office Supplies</v>
      </c>
    </row>
    <row r="4852" spans="1:14" x14ac:dyDescent="0.3">
      <c r="A4852" s="3" t="s">
        <v>6558</v>
      </c>
      <c r="B4852" s="4">
        <v>41890</v>
      </c>
      <c r="C4852" s="12" t="str">
        <f t="shared" si="75"/>
        <v>2014/09</v>
      </c>
      <c r="D4852" s="4">
        <v>41896</v>
      </c>
      <c r="E4852" s="3" t="s">
        <v>21</v>
      </c>
      <c r="F4852" s="3" t="s">
        <v>3045</v>
      </c>
      <c r="G4852" s="3" t="s">
        <v>17</v>
      </c>
      <c r="H4852" s="5">
        <v>97592</v>
      </c>
      <c r="I4852" s="2">
        <v>5</v>
      </c>
      <c r="J4852" s="2">
        <v>2</v>
      </c>
      <c r="K4852" s="2">
        <v>1.2199</v>
      </c>
      <c r="L4852" s="18" t="str">
        <f>VLOOKUP(F4852,'BD customers'!$1:$1048576,2,FALSE)</f>
        <v>Marc Crier</v>
      </c>
      <c r="M4852" s="2">
        <f>MATCH(orders[[#This Row],[Product ID]],'BD product'!A:A,0)</f>
        <v>3</v>
      </c>
      <c r="N4852" s="2" t="str" cm="1">
        <f t="array" ref="N4852">INDEX('BD product'!A:D,M4852,2)</f>
        <v>Furniture</v>
      </c>
    </row>
    <row r="4853" spans="1:14" x14ac:dyDescent="0.3">
      <c r="A4853" s="3" t="s">
        <v>6558</v>
      </c>
      <c r="B4853" s="4">
        <v>41890</v>
      </c>
      <c r="C4853" s="12" t="str">
        <f t="shared" si="75"/>
        <v>2014/09</v>
      </c>
      <c r="D4853" s="4">
        <v>41896</v>
      </c>
      <c r="E4853" s="3" t="s">
        <v>21</v>
      </c>
      <c r="F4853" s="3" t="s">
        <v>3045</v>
      </c>
      <c r="G4853" s="3" t="s">
        <v>537</v>
      </c>
      <c r="H4853" s="5">
        <v>30384</v>
      </c>
      <c r="I4853" s="2">
        <v>8</v>
      </c>
      <c r="J4853" s="2">
        <v>0</v>
      </c>
      <c r="K4853" s="2">
        <v>9.1151999999999997</v>
      </c>
      <c r="L4853" s="18" t="str">
        <f>VLOOKUP(F4853,'BD customers'!$1:$1048576,2,FALSE)</f>
        <v>Marc Crier</v>
      </c>
      <c r="M4853" s="2">
        <f>MATCH(orders[[#This Row],[Product ID]],'BD product'!A:A,0)</f>
        <v>110</v>
      </c>
      <c r="N4853" s="2" t="str" cm="1">
        <f t="array" ref="N4853">INDEX('BD product'!A:D,M4853,2)</f>
        <v>Office Supplies</v>
      </c>
    </row>
    <row r="4854" spans="1:14" x14ac:dyDescent="0.3">
      <c r="A4854" s="3" t="s">
        <v>6558</v>
      </c>
      <c r="B4854" s="4">
        <v>41890</v>
      </c>
      <c r="C4854" s="12" t="str">
        <f t="shared" si="75"/>
        <v>2014/09</v>
      </c>
      <c r="D4854" s="4">
        <v>41896</v>
      </c>
      <c r="E4854" s="3" t="s">
        <v>21</v>
      </c>
      <c r="F4854" s="3" t="s">
        <v>3045</v>
      </c>
      <c r="G4854" s="3" t="s">
        <v>1836</v>
      </c>
      <c r="H4854" s="5">
        <v>48588</v>
      </c>
      <c r="I4854" s="2">
        <v>6</v>
      </c>
      <c r="J4854" s="2">
        <v>0</v>
      </c>
      <c r="K4854" s="2">
        <v>19.435199999999998</v>
      </c>
      <c r="L4854" s="18" t="str">
        <f>VLOOKUP(F4854,'BD customers'!$1:$1048576,2,FALSE)</f>
        <v>Marc Crier</v>
      </c>
      <c r="M4854" s="2">
        <f>MATCH(orders[[#This Row],[Product ID]],'BD product'!A:A,0)</f>
        <v>461</v>
      </c>
      <c r="N4854" s="2" t="str" cm="1">
        <f t="array" ref="N4854">INDEX('BD product'!A:D,M4854,2)</f>
        <v>Office Supplies</v>
      </c>
    </row>
    <row r="4855" spans="1:14" x14ac:dyDescent="0.3">
      <c r="A4855" s="3" t="s">
        <v>6559</v>
      </c>
      <c r="B4855" s="4">
        <v>41985</v>
      </c>
      <c r="C4855" s="12" t="str">
        <f t="shared" si="75"/>
        <v>2014/12</v>
      </c>
      <c r="D4855" s="4">
        <v>41988</v>
      </c>
      <c r="E4855" s="3" t="s">
        <v>11</v>
      </c>
      <c r="F4855" s="3" t="s">
        <v>983</v>
      </c>
      <c r="G4855" s="3" t="s">
        <v>3411</v>
      </c>
      <c r="H4855" s="5">
        <v>1254</v>
      </c>
      <c r="I4855" s="2">
        <v>3</v>
      </c>
      <c r="J4855" s="2">
        <v>0</v>
      </c>
      <c r="K4855" s="2">
        <v>4.5144000000000002</v>
      </c>
      <c r="L4855" s="18" t="str">
        <f>VLOOKUP(F4855,'BD customers'!$1:$1048576,2,FALSE)</f>
        <v>Logan Haushalter</v>
      </c>
      <c r="M4855" s="2">
        <f>MATCH(orders[[#This Row],[Product ID]],'BD product'!A:A,0)</f>
        <v>1008</v>
      </c>
      <c r="N4855" s="2" t="str" cm="1">
        <f t="array" ref="N4855">INDEX('BD product'!A:D,M4855,2)</f>
        <v>Furniture</v>
      </c>
    </row>
    <row r="4856" spans="1:14" x14ac:dyDescent="0.3">
      <c r="A4856" s="3" t="s">
        <v>6559</v>
      </c>
      <c r="B4856" s="4">
        <v>41985</v>
      </c>
      <c r="C4856" s="12" t="str">
        <f t="shared" si="75"/>
        <v>2014/12</v>
      </c>
      <c r="D4856" s="4">
        <v>41988</v>
      </c>
      <c r="E4856" s="3" t="s">
        <v>11</v>
      </c>
      <c r="F4856" s="3" t="s">
        <v>983</v>
      </c>
      <c r="G4856" s="3" t="s">
        <v>1589</v>
      </c>
      <c r="H4856" s="5">
        <v>894</v>
      </c>
      <c r="I4856" s="2">
        <v>3</v>
      </c>
      <c r="J4856" s="2">
        <v>0</v>
      </c>
      <c r="K4856" s="2">
        <v>0.62580000000000002</v>
      </c>
      <c r="L4856" s="18" t="str">
        <f>VLOOKUP(F4856,'BD customers'!$1:$1048576,2,FALSE)</f>
        <v>Logan Haushalter</v>
      </c>
      <c r="M4856" s="2">
        <f>MATCH(orders[[#This Row],[Product ID]],'BD product'!A:A,0)</f>
        <v>385</v>
      </c>
      <c r="N4856" s="2" t="str" cm="1">
        <f t="array" ref="N4856">INDEX('BD product'!A:D,M4856,2)</f>
        <v>Office Supplies</v>
      </c>
    </row>
    <row r="4857" spans="1:14" x14ac:dyDescent="0.3">
      <c r="A4857" s="3" t="s">
        <v>6559</v>
      </c>
      <c r="B4857" s="4">
        <v>41985</v>
      </c>
      <c r="C4857" s="12" t="str">
        <f t="shared" si="75"/>
        <v>2014/12</v>
      </c>
      <c r="D4857" s="4">
        <v>41988</v>
      </c>
      <c r="E4857" s="3" t="s">
        <v>11</v>
      </c>
      <c r="F4857" s="3" t="s">
        <v>983</v>
      </c>
      <c r="G4857" s="3" t="s">
        <v>274</v>
      </c>
      <c r="H4857" s="5">
        <v>924</v>
      </c>
      <c r="I4857" s="2">
        <v>3</v>
      </c>
      <c r="J4857" s="2">
        <v>0</v>
      </c>
      <c r="K4857" s="2">
        <v>4.4352</v>
      </c>
      <c r="L4857" s="18" t="str">
        <f>VLOOKUP(F4857,'BD customers'!$1:$1048576,2,FALSE)</f>
        <v>Logan Haushalter</v>
      </c>
      <c r="M4857" s="2">
        <f>MATCH(orders[[#This Row],[Product ID]],'BD product'!A:A,0)</f>
        <v>52</v>
      </c>
      <c r="N4857" s="2" t="str" cm="1">
        <f t="array" ref="N4857">INDEX('BD product'!A:D,M4857,2)</f>
        <v>Furniture</v>
      </c>
    </row>
    <row r="4858" spans="1:14" x14ac:dyDescent="0.3">
      <c r="A4858" s="3" t="s">
        <v>6560</v>
      </c>
      <c r="B4858" s="4">
        <v>42017</v>
      </c>
      <c r="C4858" s="12" t="str">
        <f t="shared" si="75"/>
        <v>2015/01</v>
      </c>
      <c r="D4858" s="4">
        <v>42021</v>
      </c>
      <c r="E4858" s="3" t="s">
        <v>21</v>
      </c>
      <c r="F4858" s="3" t="s">
        <v>1540</v>
      </c>
      <c r="G4858" s="3" t="s">
        <v>2606</v>
      </c>
      <c r="H4858" s="5">
        <v>70008</v>
      </c>
      <c r="I4858" s="2">
        <v>3</v>
      </c>
      <c r="J4858" s="2">
        <v>2</v>
      </c>
      <c r="K4858" s="2">
        <v>24.502800000000001</v>
      </c>
      <c r="L4858" s="18" t="str">
        <f>VLOOKUP(F4858,'BD customers'!$1:$1048576,2,FALSE)</f>
        <v>Philip Brown</v>
      </c>
      <c r="M4858" s="2">
        <f>MATCH(orders[[#This Row],[Product ID]],'BD product'!A:A,0)</f>
        <v>707</v>
      </c>
      <c r="N4858" s="2" t="str" cm="1">
        <f t="array" ref="N4858">INDEX('BD product'!A:D,M4858,2)</f>
        <v>Office Supplies</v>
      </c>
    </row>
    <row r="4859" spans="1:14" x14ac:dyDescent="0.3">
      <c r="A4859" s="3" t="s">
        <v>6560</v>
      </c>
      <c r="B4859" s="4">
        <v>42017</v>
      </c>
      <c r="C4859" s="12" t="str">
        <f t="shared" si="75"/>
        <v>2015/01</v>
      </c>
      <c r="D4859" s="4">
        <v>42021</v>
      </c>
      <c r="E4859" s="3" t="s">
        <v>21</v>
      </c>
      <c r="F4859" s="3" t="s">
        <v>1540</v>
      </c>
      <c r="G4859" s="3" t="s">
        <v>1194</v>
      </c>
      <c r="H4859" s="5">
        <v>776</v>
      </c>
      <c r="I4859" s="2">
        <v>4</v>
      </c>
      <c r="J4859" s="2">
        <v>0</v>
      </c>
      <c r="K4859" s="2">
        <v>3.8024</v>
      </c>
      <c r="L4859" s="18" t="str">
        <f>VLOOKUP(F4859,'BD customers'!$1:$1048576,2,FALSE)</f>
        <v>Philip Brown</v>
      </c>
      <c r="M4859" s="2">
        <f>MATCH(orders[[#This Row],[Product ID]],'BD product'!A:A,0)</f>
        <v>277</v>
      </c>
      <c r="N4859" s="2" t="str" cm="1">
        <f t="array" ref="N4859">INDEX('BD product'!A:D,M4859,2)</f>
        <v>Furniture</v>
      </c>
    </row>
    <row r="4860" spans="1:14" x14ac:dyDescent="0.3">
      <c r="A4860" s="3" t="s">
        <v>6560</v>
      </c>
      <c r="B4860" s="4">
        <v>42017</v>
      </c>
      <c r="C4860" s="12" t="str">
        <f t="shared" si="75"/>
        <v>2015/01</v>
      </c>
      <c r="D4860" s="4">
        <v>42021</v>
      </c>
      <c r="E4860" s="3" t="s">
        <v>21</v>
      </c>
      <c r="F4860" s="3" t="s">
        <v>1540</v>
      </c>
      <c r="G4860" s="3" t="s">
        <v>6561</v>
      </c>
      <c r="H4860" s="5">
        <v>46485</v>
      </c>
      <c r="I4860" s="2">
        <v>9</v>
      </c>
      <c r="J4860" s="2">
        <v>0</v>
      </c>
      <c r="K4860" s="2">
        <v>0.92969999999999997</v>
      </c>
      <c r="L4860" s="18" t="str">
        <f>VLOOKUP(F4860,'BD customers'!$1:$1048576,2,FALSE)</f>
        <v>Philip Brown</v>
      </c>
      <c r="M4860" s="2">
        <f>MATCH(orders[[#This Row],[Product ID]],'BD product'!A:A,0)</f>
        <v>1706</v>
      </c>
      <c r="N4860" s="2" t="str" cm="1">
        <f t="array" ref="N4860">INDEX('BD product'!A:D,M4860,2)</f>
        <v>Furniture</v>
      </c>
    </row>
    <row r="4861" spans="1:14" x14ac:dyDescent="0.3">
      <c r="A4861" s="3" t="s">
        <v>6563</v>
      </c>
      <c r="B4861" s="4">
        <v>43084</v>
      </c>
      <c r="C4861" s="12" t="str">
        <f t="shared" si="75"/>
        <v>2017/12</v>
      </c>
      <c r="D4861" s="4">
        <v>43088</v>
      </c>
      <c r="E4861" s="3" t="s">
        <v>21</v>
      </c>
      <c r="F4861" s="3" t="s">
        <v>1483</v>
      </c>
      <c r="G4861" s="3" t="s">
        <v>3558</v>
      </c>
      <c r="H4861" s="5">
        <v>10192</v>
      </c>
      <c r="I4861" s="2">
        <v>7</v>
      </c>
      <c r="J4861" s="2">
        <v>2</v>
      </c>
      <c r="K4861" s="2">
        <v>1.0192000000000001</v>
      </c>
      <c r="L4861" s="18" t="str">
        <f>VLOOKUP(F4861,'BD customers'!$1:$1048576,2,FALSE)</f>
        <v>Saphhira Shifley</v>
      </c>
      <c r="M4861" s="2">
        <f>MATCH(orders[[#This Row],[Product ID]],'BD product'!A:A,0)</f>
        <v>1065</v>
      </c>
      <c r="N4861" s="2" t="str" cm="1">
        <f t="array" ref="N4861">INDEX('BD product'!A:D,M4861,2)</f>
        <v>Office Supplies</v>
      </c>
    </row>
    <row r="4862" spans="1:14" x14ac:dyDescent="0.3">
      <c r="A4862" s="3" t="s">
        <v>6564</v>
      </c>
      <c r="B4862" s="4">
        <v>42722</v>
      </c>
      <c r="C4862" s="12" t="str">
        <f t="shared" si="75"/>
        <v>2016/12</v>
      </c>
      <c r="D4862" s="4">
        <v>42728</v>
      </c>
      <c r="E4862" s="3" t="s">
        <v>21</v>
      </c>
      <c r="F4862" s="3" t="s">
        <v>1176</v>
      </c>
      <c r="G4862" s="3" t="s">
        <v>3842</v>
      </c>
      <c r="H4862" s="5">
        <v>179398</v>
      </c>
      <c r="I4862" s="2">
        <v>2</v>
      </c>
      <c r="J4862" s="2">
        <v>0</v>
      </c>
      <c r="K4862" s="2">
        <v>843.17060000000004</v>
      </c>
      <c r="L4862" s="18" t="str">
        <f>VLOOKUP(F4862,'BD customers'!$1:$1048576,2,FALSE)</f>
        <v>Grace Kelly</v>
      </c>
      <c r="M4862" s="2">
        <f>MATCH(orders[[#This Row],[Product ID]],'BD product'!A:A,0)</f>
        <v>1178</v>
      </c>
      <c r="N4862" s="2" t="str" cm="1">
        <f t="array" ref="N4862">INDEX('BD product'!A:D,M4862,2)</f>
        <v>Office Supplies</v>
      </c>
    </row>
    <row r="4863" spans="1:14" x14ac:dyDescent="0.3">
      <c r="A4863" s="3" t="s">
        <v>6565</v>
      </c>
      <c r="B4863" s="4">
        <v>41740</v>
      </c>
      <c r="C4863" s="12" t="str">
        <f t="shared" si="75"/>
        <v>2014/04</v>
      </c>
      <c r="D4863" s="4">
        <v>41745</v>
      </c>
      <c r="E4863" s="3" t="s">
        <v>11</v>
      </c>
      <c r="F4863" s="3" t="s">
        <v>443</v>
      </c>
      <c r="G4863" s="3" t="s">
        <v>4558</v>
      </c>
      <c r="H4863" s="5">
        <v>758352</v>
      </c>
      <c r="I4863" s="2">
        <v>6</v>
      </c>
      <c r="J4863" s="2">
        <v>2</v>
      </c>
      <c r="K4863" s="2">
        <v>265.42320000000001</v>
      </c>
      <c r="L4863" s="18" t="str">
        <f>VLOOKUP(F4863,'BD customers'!$1:$1048576,2,FALSE)</f>
        <v>Gary Mitchum</v>
      </c>
      <c r="M4863" s="2">
        <f>MATCH(orders[[#This Row],[Product ID]],'BD product'!A:A,0)</f>
        <v>1358</v>
      </c>
      <c r="N4863" s="2" t="str" cm="1">
        <f t="array" ref="N4863">INDEX('BD product'!A:D,M4863,2)</f>
        <v>Technology</v>
      </c>
    </row>
    <row r="4864" spans="1:14" x14ac:dyDescent="0.3">
      <c r="A4864" s="3" t="s">
        <v>6566</v>
      </c>
      <c r="B4864" s="4">
        <v>42684</v>
      </c>
      <c r="C4864" s="12" t="str">
        <f t="shared" si="75"/>
        <v>2016/11</v>
      </c>
      <c r="D4864" s="4">
        <v>42688</v>
      </c>
      <c r="E4864" s="3" t="s">
        <v>21</v>
      </c>
      <c r="F4864" s="3" t="s">
        <v>650</v>
      </c>
      <c r="G4864" s="3" t="s">
        <v>3359</v>
      </c>
      <c r="H4864" s="5">
        <v>20368</v>
      </c>
      <c r="I4864" s="2">
        <v>1</v>
      </c>
      <c r="J4864" s="2">
        <v>2</v>
      </c>
      <c r="K4864" s="2">
        <v>7.3834</v>
      </c>
      <c r="L4864" s="18" t="str">
        <f>VLOOKUP(F4864,'BD customers'!$1:$1048576,2,FALSE)</f>
        <v>Sally Hughsby</v>
      </c>
      <c r="M4864" s="2">
        <f>MATCH(orders[[#This Row],[Product ID]],'BD product'!A:A,0)</f>
        <v>988</v>
      </c>
      <c r="N4864" s="2" t="str" cm="1">
        <f t="array" ref="N4864">INDEX('BD product'!A:D,M4864,2)</f>
        <v>Office Supplies</v>
      </c>
    </row>
    <row r="4865" spans="1:14" x14ac:dyDescent="0.3">
      <c r="A4865" s="3" t="s">
        <v>6566</v>
      </c>
      <c r="B4865" s="4">
        <v>42684</v>
      </c>
      <c r="C4865" s="12" t="str">
        <f t="shared" si="75"/>
        <v>2016/11</v>
      </c>
      <c r="D4865" s="4">
        <v>42688</v>
      </c>
      <c r="E4865" s="3" t="s">
        <v>21</v>
      </c>
      <c r="F4865" s="3" t="s">
        <v>650</v>
      </c>
      <c r="G4865" s="3" t="s">
        <v>1474</v>
      </c>
      <c r="H4865" s="5">
        <v>49848</v>
      </c>
      <c r="I4865" s="2">
        <v>3</v>
      </c>
      <c r="J4865" s="2">
        <v>2</v>
      </c>
      <c r="K4865" s="2">
        <v>16.823699999999999</v>
      </c>
      <c r="L4865" s="18" t="str">
        <f>VLOOKUP(F4865,'BD customers'!$1:$1048576,2,FALSE)</f>
        <v>Sally Hughsby</v>
      </c>
      <c r="M4865" s="2">
        <f>MATCH(orders[[#This Row],[Product ID]],'BD product'!A:A,0)</f>
        <v>352</v>
      </c>
      <c r="N4865" s="2" t="str" cm="1">
        <f t="array" ref="N4865">INDEX('BD product'!A:D,M4865,2)</f>
        <v>Office Supplies</v>
      </c>
    </row>
    <row r="4866" spans="1:14" x14ac:dyDescent="0.3">
      <c r="A4866" s="3" t="s">
        <v>6567</v>
      </c>
      <c r="B4866" s="4">
        <v>42912</v>
      </c>
      <c r="C4866" s="12" t="str">
        <f t="shared" ref="C4866:C4929" si="76">TEXT(B4866,"aaaa/mm")</f>
        <v>2017/06</v>
      </c>
      <c r="D4866" s="4">
        <v>42916</v>
      </c>
      <c r="E4866" s="3" t="s">
        <v>21</v>
      </c>
      <c r="F4866" s="3" t="s">
        <v>65</v>
      </c>
      <c r="G4866" s="3" t="s">
        <v>2029</v>
      </c>
      <c r="H4866" s="5">
        <v>23997</v>
      </c>
      <c r="I4866" s="2">
        <v>3</v>
      </c>
      <c r="J4866" s="2">
        <v>0</v>
      </c>
      <c r="K4866" s="2">
        <v>67.191599999999994</v>
      </c>
      <c r="L4866" s="18" t="str">
        <f>VLOOKUP(F4866,'BD customers'!$1:$1048576,2,FALSE)</f>
        <v>Steven Cartwright</v>
      </c>
      <c r="M4866" s="2">
        <f>MATCH(orders[[#This Row],[Product ID]],'BD product'!A:A,0)</f>
        <v>518</v>
      </c>
      <c r="N4866" s="2" t="str" cm="1">
        <f t="array" ref="N4866">INDEX('BD product'!A:D,M4866,2)</f>
        <v>Technology</v>
      </c>
    </row>
    <row r="4867" spans="1:14" x14ac:dyDescent="0.3">
      <c r="A4867" s="3" t="s">
        <v>6568</v>
      </c>
      <c r="B4867" s="4">
        <v>43052</v>
      </c>
      <c r="C4867" s="12" t="str">
        <f t="shared" si="76"/>
        <v>2017/11</v>
      </c>
      <c r="D4867" s="4">
        <v>43057</v>
      </c>
      <c r="E4867" s="3" t="s">
        <v>21</v>
      </c>
      <c r="F4867" s="3" t="s">
        <v>709</v>
      </c>
      <c r="G4867" s="3" t="s">
        <v>1793</v>
      </c>
      <c r="H4867" s="5">
        <v>2404704</v>
      </c>
      <c r="I4867" s="2">
        <v>6</v>
      </c>
      <c r="J4867" s="2">
        <v>2</v>
      </c>
      <c r="K4867" s="2">
        <v>15.029400000000001</v>
      </c>
      <c r="L4867" s="18" t="str">
        <f>VLOOKUP(F4867,'BD customers'!$1:$1048576,2,FALSE)</f>
        <v>Ted Trevino</v>
      </c>
      <c r="M4867" s="2">
        <f>MATCH(orders[[#This Row],[Product ID]],'BD product'!A:A,0)</f>
        <v>447</v>
      </c>
      <c r="N4867" s="2" t="str" cm="1">
        <f t="array" ref="N4867">INDEX('BD product'!A:D,M4867,2)</f>
        <v>Furniture</v>
      </c>
    </row>
    <row r="4868" spans="1:14" x14ac:dyDescent="0.3">
      <c r="A4868" s="3" t="s">
        <v>6568</v>
      </c>
      <c r="B4868" s="4">
        <v>43052</v>
      </c>
      <c r="C4868" s="12" t="str">
        <f t="shared" si="76"/>
        <v>2017/11</v>
      </c>
      <c r="D4868" s="4">
        <v>43057</v>
      </c>
      <c r="E4868" s="3" t="s">
        <v>21</v>
      </c>
      <c r="F4868" s="3" t="s">
        <v>709</v>
      </c>
      <c r="G4868" s="3" t="s">
        <v>4082</v>
      </c>
      <c r="H4868" s="5">
        <v>563024</v>
      </c>
      <c r="I4868" s="2">
        <v>11</v>
      </c>
      <c r="J4868" s="2">
        <v>2</v>
      </c>
      <c r="K4868" s="2">
        <v>190.0206</v>
      </c>
      <c r="L4868" s="18" t="str">
        <f>VLOOKUP(F4868,'BD customers'!$1:$1048576,2,FALSE)</f>
        <v>Ted Trevino</v>
      </c>
      <c r="M4868" s="2">
        <f>MATCH(orders[[#This Row],[Product ID]],'BD product'!A:A,0)</f>
        <v>1244</v>
      </c>
      <c r="N4868" s="2" t="str" cm="1">
        <f t="array" ref="N4868">INDEX('BD product'!A:D,M4868,2)</f>
        <v>Office Supplies</v>
      </c>
    </row>
    <row r="4869" spans="1:14" x14ac:dyDescent="0.3">
      <c r="A4869" s="3" t="s">
        <v>6568</v>
      </c>
      <c r="B4869" s="4">
        <v>43052</v>
      </c>
      <c r="C4869" s="12" t="str">
        <f t="shared" si="76"/>
        <v>2017/11</v>
      </c>
      <c r="D4869" s="4">
        <v>43057</v>
      </c>
      <c r="E4869" s="3" t="s">
        <v>21</v>
      </c>
      <c r="F4869" s="3" t="s">
        <v>709</v>
      </c>
      <c r="G4869" s="3" t="s">
        <v>737</v>
      </c>
      <c r="H4869" s="5">
        <v>34491</v>
      </c>
      <c r="I4869" s="2">
        <v>3</v>
      </c>
      <c r="J4869" s="2">
        <v>0</v>
      </c>
      <c r="K4869" s="2">
        <v>10.347300000000001</v>
      </c>
      <c r="L4869" s="18" t="str">
        <f>VLOOKUP(F4869,'BD customers'!$1:$1048576,2,FALSE)</f>
        <v>Ted Trevino</v>
      </c>
      <c r="M4869" s="2">
        <f>MATCH(orders[[#This Row],[Product ID]],'BD product'!A:A,0)</f>
        <v>158</v>
      </c>
      <c r="N4869" s="2" t="str" cm="1">
        <f t="array" ref="N4869">INDEX('BD product'!A:D,M4869,2)</f>
        <v>Office Supplies</v>
      </c>
    </row>
    <row r="4870" spans="1:14" x14ac:dyDescent="0.3">
      <c r="A4870" s="3" t="s">
        <v>6568</v>
      </c>
      <c r="B4870" s="4">
        <v>43052</v>
      </c>
      <c r="C4870" s="12" t="str">
        <f t="shared" si="76"/>
        <v>2017/11</v>
      </c>
      <c r="D4870" s="4">
        <v>43057</v>
      </c>
      <c r="E4870" s="3" t="s">
        <v>21</v>
      </c>
      <c r="F4870" s="3" t="s">
        <v>709</v>
      </c>
      <c r="G4870" s="3" t="s">
        <v>2724</v>
      </c>
      <c r="H4870" s="5">
        <v>864</v>
      </c>
      <c r="I4870" s="2">
        <v>3</v>
      </c>
      <c r="J4870" s="2">
        <v>0</v>
      </c>
      <c r="K4870" s="2">
        <v>4.2336</v>
      </c>
      <c r="L4870" s="18" t="str">
        <f>VLOOKUP(F4870,'BD customers'!$1:$1048576,2,FALSE)</f>
        <v>Ted Trevino</v>
      </c>
      <c r="M4870" s="2">
        <f>MATCH(orders[[#This Row],[Product ID]],'BD product'!A:A,0)</f>
        <v>747</v>
      </c>
      <c r="N4870" s="2" t="str" cm="1">
        <f t="array" ref="N4870">INDEX('BD product'!A:D,M4870,2)</f>
        <v>Office Supplies</v>
      </c>
    </row>
    <row r="4871" spans="1:14" x14ac:dyDescent="0.3">
      <c r="A4871" s="3" t="s">
        <v>6569</v>
      </c>
      <c r="B4871" s="4">
        <v>43063</v>
      </c>
      <c r="C4871" s="12" t="str">
        <f t="shared" si="76"/>
        <v>2017/11</v>
      </c>
      <c r="D4871" s="4">
        <v>43068</v>
      </c>
      <c r="E4871" s="3" t="s">
        <v>21</v>
      </c>
      <c r="F4871" s="3" t="s">
        <v>609</v>
      </c>
      <c r="G4871" s="3" t="s">
        <v>3210</v>
      </c>
      <c r="H4871" s="5">
        <v>89988</v>
      </c>
      <c r="I4871" s="2">
        <v>2</v>
      </c>
      <c r="J4871" s="2">
        <v>4</v>
      </c>
      <c r="K4871" s="2">
        <v>-1.4998</v>
      </c>
      <c r="L4871" s="18" t="str">
        <f>VLOOKUP(F4871,'BD customers'!$1:$1048576,2,FALSE)</f>
        <v>Shaun Chance</v>
      </c>
      <c r="M4871" s="2">
        <f>MATCH(orders[[#This Row],[Product ID]],'BD product'!A:A,0)</f>
        <v>931</v>
      </c>
      <c r="N4871" s="2" t="str" cm="1">
        <f t="array" ref="N4871">INDEX('BD product'!A:D,M4871,2)</f>
        <v>Technology</v>
      </c>
    </row>
    <row r="4872" spans="1:14" x14ac:dyDescent="0.3">
      <c r="A4872" s="3" t="s">
        <v>6569</v>
      </c>
      <c r="B4872" s="4">
        <v>43063</v>
      </c>
      <c r="C4872" s="12" t="str">
        <f t="shared" si="76"/>
        <v>2017/11</v>
      </c>
      <c r="D4872" s="4">
        <v>43068</v>
      </c>
      <c r="E4872" s="3" t="s">
        <v>21</v>
      </c>
      <c r="F4872" s="3" t="s">
        <v>609</v>
      </c>
      <c r="G4872" s="3" t="s">
        <v>3702</v>
      </c>
      <c r="H4872" s="5">
        <v>229544</v>
      </c>
      <c r="I4872" s="2">
        <v>7</v>
      </c>
      <c r="J4872" s="2">
        <v>2</v>
      </c>
      <c r="K4872" s="2">
        <v>83.209699999999998</v>
      </c>
      <c r="L4872" s="18" t="str">
        <f>VLOOKUP(F4872,'BD customers'!$1:$1048576,2,FALSE)</f>
        <v>Shaun Chance</v>
      </c>
      <c r="M4872" s="2">
        <f>MATCH(orders[[#This Row],[Product ID]],'BD product'!A:A,0)</f>
        <v>1129</v>
      </c>
      <c r="N4872" s="2" t="str" cm="1">
        <f t="array" ref="N4872">INDEX('BD product'!A:D,M4872,2)</f>
        <v>Office Supplies</v>
      </c>
    </row>
    <row r="4873" spans="1:14" x14ac:dyDescent="0.3">
      <c r="A4873" s="3" t="s">
        <v>6570</v>
      </c>
      <c r="B4873" s="4">
        <v>42878</v>
      </c>
      <c r="C4873" s="12" t="str">
        <f t="shared" si="76"/>
        <v>2017/05</v>
      </c>
      <c r="D4873" s="4">
        <v>42882</v>
      </c>
      <c r="E4873" s="3" t="s">
        <v>21</v>
      </c>
      <c r="F4873" s="3" t="s">
        <v>853</v>
      </c>
      <c r="G4873" s="3" t="s">
        <v>6571</v>
      </c>
      <c r="H4873" s="5">
        <v>1824</v>
      </c>
      <c r="I4873" s="2">
        <v>2</v>
      </c>
      <c r="J4873" s="2">
        <v>2</v>
      </c>
      <c r="K4873" s="2">
        <v>0.61560000000000004</v>
      </c>
      <c r="L4873" s="18" t="str">
        <f>VLOOKUP(F4873,'BD customers'!$1:$1048576,2,FALSE)</f>
        <v>Ken Lonsdale</v>
      </c>
      <c r="M4873" s="2">
        <f>MATCH(orders[[#This Row],[Product ID]],'BD product'!A:A,0)</f>
        <v>1707</v>
      </c>
      <c r="N4873" s="2" t="str" cm="1">
        <f t="array" ref="N4873">INDEX('BD product'!A:D,M4873,2)</f>
        <v>Office Supplies</v>
      </c>
    </row>
    <row r="4874" spans="1:14" x14ac:dyDescent="0.3">
      <c r="A4874" s="3" t="s">
        <v>6570</v>
      </c>
      <c r="B4874" s="4">
        <v>42878</v>
      </c>
      <c r="C4874" s="12" t="str">
        <f t="shared" si="76"/>
        <v>2017/05</v>
      </c>
      <c r="D4874" s="4">
        <v>42882</v>
      </c>
      <c r="E4874" s="3" t="s">
        <v>21</v>
      </c>
      <c r="F4874" s="3" t="s">
        <v>853</v>
      </c>
      <c r="G4874" s="3" t="s">
        <v>5569</v>
      </c>
      <c r="H4874" s="5">
        <v>1832</v>
      </c>
      <c r="I4874" s="2">
        <v>5</v>
      </c>
      <c r="J4874" s="2">
        <v>8</v>
      </c>
      <c r="K4874" s="2">
        <v>-4.6715999999999998</v>
      </c>
      <c r="L4874" s="18" t="str">
        <f>VLOOKUP(F4874,'BD customers'!$1:$1048576,2,FALSE)</f>
        <v>Ken Lonsdale</v>
      </c>
      <c r="M4874" s="2">
        <f>MATCH(orders[[#This Row],[Product ID]],'BD product'!A:A,0)</f>
        <v>1551</v>
      </c>
      <c r="N4874" s="2" t="str" cm="1">
        <f t="array" ref="N4874">INDEX('BD product'!A:D,M4874,2)</f>
        <v>Office Supplies</v>
      </c>
    </row>
    <row r="4875" spans="1:14" x14ac:dyDescent="0.3">
      <c r="A4875" s="3" t="s">
        <v>6570</v>
      </c>
      <c r="B4875" s="4">
        <v>42878</v>
      </c>
      <c r="C4875" s="12" t="str">
        <f t="shared" si="76"/>
        <v>2017/05</v>
      </c>
      <c r="D4875" s="4">
        <v>42882</v>
      </c>
      <c r="E4875" s="3" t="s">
        <v>21</v>
      </c>
      <c r="F4875" s="3" t="s">
        <v>853</v>
      </c>
      <c r="G4875" s="3" t="s">
        <v>5321</v>
      </c>
      <c r="H4875" s="5">
        <v>48816</v>
      </c>
      <c r="I4875" s="2">
        <v>3</v>
      </c>
      <c r="J4875" s="2">
        <v>2</v>
      </c>
      <c r="K4875" s="2">
        <v>-11.5938</v>
      </c>
      <c r="L4875" s="18" t="str">
        <f>VLOOKUP(F4875,'BD customers'!$1:$1048576,2,FALSE)</f>
        <v>Ken Lonsdale</v>
      </c>
      <c r="M4875" s="2">
        <f>MATCH(orders[[#This Row],[Product ID]],'BD product'!A:A,0)</f>
        <v>1514</v>
      </c>
      <c r="N4875" s="2" t="str" cm="1">
        <f t="array" ref="N4875">INDEX('BD product'!A:D,M4875,2)</f>
        <v>Office Supplies</v>
      </c>
    </row>
    <row r="4876" spans="1:14" x14ac:dyDescent="0.3">
      <c r="A4876" s="3" t="s">
        <v>6570</v>
      </c>
      <c r="B4876" s="4">
        <v>42878</v>
      </c>
      <c r="C4876" s="12" t="str">
        <f t="shared" si="76"/>
        <v>2017/05</v>
      </c>
      <c r="D4876" s="4">
        <v>42882</v>
      </c>
      <c r="E4876" s="3" t="s">
        <v>21</v>
      </c>
      <c r="F4876" s="3" t="s">
        <v>853</v>
      </c>
      <c r="G4876" s="3" t="s">
        <v>1313</v>
      </c>
      <c r="H4876" s="5">
        <v>1188</v>
      </c>
      <c r="I4876" s="2">
        <v>1</v>
      </c>
      <c r="J4876" s="2">
        <v>8</v>
      </c>
      <c r="K4876" s="2">
        <v>-1.9601999999999999</v>
      </c>
      <c r="L4876" s="18" t="str">
        <f>VLOOKUP(F4876,'BD customers'!$1:$1048576,2,FALSE)</f>
        <v>Ken Lonsdale</v>
      </c>
      <c r="M4876" s="2">
        <f>MATCH(orders[[#This Row],[Product ID]],'BD product'!A:A,0)</f>
        <v>307</v>
      </c>
      <c r="N4876" s="2" t="str" cm="1">
        <f t="array" ref="N4876">INDEX('BD product'!A:D,M4876,2)</f>
        <v>Office Supplies</v>
      </c>
    </row>
    <row r="4877" spans="1:14" x14ac:dyDescent="0.3">
      <c r="A4877" s="3" t="s">
        <v>6573</v>
      </c>
      <c r="B4877" s="4">
        <v>41975</v>
      </c>
      <c r="C4877" s="12" t="str">
        <f t="shared" si="76"/>
        <v>2014/12</v>
      </c>
      <c r="D4877" s="4">
        <v>41980</v>
      </c>
      <c r="E4877" s="3" t="s">
        <v>21</v>
      </c>
      <c r="F4877" s="3" t="s">
        <v>2549</v>
      </c>
      <c r="G4877" s="3" t="s">
        <v>2098</v>
      </c>
      <c r="H4877" s="5">
        <v>1198</v>
      </c>
      <c r="I4877" s="2">
        <v>5</v>
      </c>
      <c r="J4877" s="2">
        <v>2</v>
      </c>
      <c r="K4877" s="2">
        <v>0.29949999999999999</v>
      </c>
      <c r="L4877" s="18" t="str">
        <f>VLOOKUP(F4877,'BD customers'!$1:$1048576,2,FALSE)</f>
        <v>Katherine Nockton</v>
      </c>
      <c r="M4877" s="2">
        <f>MATCH(orders[[#This Row],[Product ID]],'BD product'!A:A,0)</f>
        <v>540</v>
      </c>
      <c r="N4877" s="2" t="str" cm="1">
        <f t="array" ref="N4877">INDEX('BD product'!A:D,M4877,2)</f>
        <v>Technology</v>
      </c>
    </row>
    <row r="4878" spans="1:14" x14ac:dyDescent="0.3">
      <c r="A4878" s="3" t="s">
        <v>6574</v>
      </c>
      <c r="B4878" s="4">
        <v>41915</v>
      </c>
      <c r="C4878" s="12" t="str">
        <f t="shared" si="76"/>
        <v>2014/10</v>
      </c>
      <c r="D4878" s="4">
        <v>41921</v>
      </c>
      <c r="E4878" s="3" t="s">
        <v>21</v>
      </c>
      <c r="F4878" s="3" t="s">
        <v>1234</v>
      </c>
      <c r="G4878" s="3" t="s">
        <v>4860</v>
      </c>
      <c r="H4878" s="5">
        <v>61568</v>
      </c>
      <c r="I4878" s="2">
        <v>2</v>
      </c>
      <c r="J4878" s="2">
        <v>2</v>
      </c>
      <c r="K4878" s="2">
        <v>4.6176000000000004</v>
      </c>
      <c r="L4878" s="18" t="str">
        <f>VLOOKUP(F4878,'BD customers'!$1:$1048576,2,FALSE)</f>
        <v>Sara Luxemburg</v>
      </c>
      <c r="M4878" s="2">
        <f>MATCH(orders[[#This Row],[Product ID]],'BD product'!A:A,0)</f>
        <v>1426</v>
      </c>
      <c r="N4878" s="2" t="str" cm="1">
        <f t="array" ref="N4878">INDEX('BD product'!A:D,M4878,2)</f>
        <v>Office Supplies</v>
      </c>
    </row>
    <row r="4879" spans="1:14" x14ac:dyDescent="0.3">
      <c r="A4879" s="3" t="s">
        <v>6574</v>
      </c>
      <c r="B4879" s="4">
        <v>41915</v>
      </c>
      <c r="C4879" s="12" t="str">
        <f t="shared" si="76"/>
        <v>2014/10</v>
      </c>
      <c r="D4879" s="4">
        <v>41921</v>
      </c>
      <c r="E4879" s="3" t="s">
        <v>21</v>
      </c>
      <c r="F4879" s="3" t="s">
        <v>1234</v>
      </c>
      <c r="G4879" s="3" t="s">
        <v>2522</v>
      </c>
      <c r="H4879" s="5">
        <v>6192</v>
      </c>
      <c r="I4879" s="2">
        <v>3</v>
      </c>
      <c r="J4879" s="2">
        <v>2</v>
      </c>
      <c r="K4879" s="2">
        <v>0.46439999999999998</v>
      </c>
      <c r="L4879" s="18" t="str">
        <f>VLOOKUP(F4879,'BD customers'!$1:$1048576,2,FALSE)</f>
        <v>Sara Luxemburg</v>
      </c>
      <c r="M4879" s="2">
        <f>MATCH(orders[[#This Row],[Product ID]],'BD product'!A:A,0)</f>
        <v>681</v>
      </c>
      <c r="N4879" s="2" t="str" cm="1">
        <f t="array" ref="N4879">INDEX('BD product'!A:D,M4879,2)</f>
        <v>Office Supplies</v>
      </c>
    </row>
    <row r="4880" spans="1:14" x14ac:dyDescent="0.3">
      <c r="A4880" s="3" t="s">
        <v>6575</v>
      </c>
      <c r="B4880" s="4">
        <v>42580</v>
      </c>
      <c r="C4880" s="12" t="str">
        <f t="shared" si="76"/>
        <v>2016/07</v>
      </c>
      <c r="D4880" s="4">
        <v>42582</v>
      </c>
      <c r="E4880" s="3" t="s">
        <v>64</v>
      </c>
      <c r="F4880" s="3" t="s">
        <v>4505</v>
      </c>
      <c r="G4880" s="3" t="s">
        <v>6516</v>
      </c>
      <c r="H4880" s="5">
        <v>2214</v>
      </c>
      <c r="I4880" s="2">
        <v>3</v>
      </c>
      <c r="J4880" s="2">
        <v>7</v>
      </c>
      <c r="K4880" s="2">
        <v>-0.14760000000000001</v>
      </c>
      <c r="L4880" s="18" t="str">
        <f>VLOOKUP(F4880,'BD customers'!$1:$1048576,2,FALSE)</f>
        <v>Pierre Wener</v>
      </c>
      <c r="M4880" s="2">
        <f>MATCH(orders[[#This Row],[Product ID]],'BD product'!A:A,0)</f>
        <v>1701</v>
      </c>
      <c r="N4880" s="2" t="str" cm="1">
        <f t="array" ref="N4880">INDEX('BD product'!A:D,M4880,2)</f>
        <v>Office Supplies</v>
      </c>
    </row>
    <row r="4881" spans="1:14" x14ac:dyDescent="0.3">
      <c r="A4881" s="3" t="s">
        <v>6576</v>
      </c>
      <c r="B4881" s="4">
        <v>43041</v>
      </c>
      <c r="C4881" s="12" t="str">
        <f t="shared" si="76"/>
        <v>2017/11</v>
      </c>
      <c r="D4881" s="4">
        <v>43044</v>
      </c>
      <c r="E4881" s="3" t="s">
        <v>11</v>
      </c>
      <c r="F4881" s="3" t="s">
        <v>578</v>
      </c>
      <c r="G4881" s="3" t="s">
        <v>5314</v>
      </c>
      <c r="H4881" s="5">
        <v>532</v>
      </c>
      <c r="I4881" s="2">
        <v>2</v>
      </c>
      <c r="J4881" s="2">
        <v>0</v>
      </c>
      <c r="K4881" s="2">
        <v>2.6067999999999998</v>
      </c>
      <c r="L4881" s="18" t="str">
        <f>VLOOKUP(F4881,'BD customers'!$1:$1048576,2,FALSE)</f>
        <v>Thomas Boland</v>
      </c>
      <c r="M4881" s="2">
        <f>MATCH(orders[[#This Row],[Product ID]],'BD product'!A:A,0)</f>
        <v>1512</v>
      </c>
      <c r="N4881" s="2" t="str" cm="1">
        <f t="array" ref="N4881">INDEX('BD product'!A:D,M4881,2)</f>
        <v>Office Supplies</v>
      </c>
    </row>
    <row r="4882" spans="1:14" x14ac:dyDescent="0.3">
      <c r="A4882" s="3" t="s">
        <v>6576</v>
      </c>
      <c r="B4882" s="4">
        <v>43041</v>
      </c>
      <c r="C4882" s="12" t="str">
        <f t="shared" si="76"/>
        <v>2017/11</v>
      </c>
      <c r="D4882" s="4">
        <v>43044</v>
      </c>
      <c r="E4882" s="3" t="s">
        <v>11</v>
      </c>
      <c r="F4882" s="3" t="s">
        <v>578</v>
      </c>
      <c r="G4882" s="3" t="s">
        <v>17</v>
      </c>
      <c r="H4882" s="5">
        <v>97592</v>
      </c>
      <c r="I4882" s="2">
        <v>4</v>
      </c>
      <c r="J4882" s="2">
        <v>0</v>
      </c>
      <c r="K4882" s="2">
        <v>29.2776</v>
      </c>
      <c r="L4882" s="18" t="str">
        <f>VLOOKUP(F4882,'BD customers'!$1:$1048576,2,FALSE)</f>
        <v>Thomas Boland</v>
      </c>
      <c r="M4882" s="2">
        <f>MATCH(orders[[#This Row],[Product ID]],'BD product'!A:A,0)</f>
        <v>3</v>
      </c>
      <c r="N4882" s="2" t="str" cm="1">
        <f t="array" ref="N4882">INDEX('BD product'!A:D,M4882,2)</f>
        <v>Furniture</v>
      </c>
    </row>
    <row r="4883" spans="1:14" x14ac:dyDescent="0.3">
      <c r="A4883" s="3" t="s">
        <v>6576</v>
      </c>
      <c r="B4883" s="4">
        <v>43041</v>
      </c>
      <c r="C4883" s="12" t="str">
        <f t="shared" si="76"/>
        <v>2017/11</v>
      </c>
      <c r="D4883" s="4">
        <v>43044</v>
      </c>
      <c r="E4883" s="3" t="s">
        <v>11</v>
      </c>
      <c r="F4883" s="3" t="s">
        <v>578</v>
      </c>
      <c r="G4883" s="3" t="s">
        <v>4290</v>
      </c>
      <c r="H4883" s="5">
        <v>224991</v>
      </c>
      <c r="I4883" s="2">
        <v>9</v>
      </c>
      <c r="J4883" s="2">
        <v>0</v>
      </c>
      <c r="K4883" s="2">
        <v>517.47929999999997</v>
      </c>
      <c r="L4883" s="18" t="str">
        <f>VLOOKUP(F4883,'BD customers'!$1:$1048576,2,FALSE)</f>
        <v>Thomas Boland</v>
      </c>
      <c r="M4883" s="2">
        <f>MATCH(orders[[#This Row],[Product ID]],'BD product'!A:A,0)</f>
        <v>1289</v>
      </c>
      <c r="N4883" s="2" t="str" cm="1">
        <f t="array" ref="N4883">INDEX('BD product'!A:D,M4883,2)</f>
        <v>Technology</v>
      </c>
    </row>
    <row r="4884" spans="1:14" x14ac:dyDescent="0.3">
      <c r="A4884" s="3" t="s">
        <v>6576</v>
      </c>
      <c r="B4884" s="4">
        <v>43041</v>
      </c>
      <c r="C4884" s="12" t="str">
        <f t="shared" si="76"/>
        <v>2017/11</v>
      </c>
      <c r="D4884" s="4">
        <v>43044</v>
      </c>
      <c r="E4884" s="3" t="s">
        <v>11</v>
      </c>
      <c r="F4884" s="3" t="s">
        <v>578</v>
      </c>
      <c r="G4884" s="3" t="s">
        <v>1493</v>
      </c>
      <c r="H4884" s="5">
        <v>5992</v>
      </c>
      <c r="I4884" s="2">
        <v>4</v>
      </c>
      <c r="J4884" s="2">
        <v>0</v>
      </c>
      <c r="K4884" s="2">
        <v>16.7776</v>
      </c>
      <c r="L4884" s="18" t="str">
        <f>VLOOKUP(F4884,'BD customers'!$1:$1048576,2,FALSE)</f>
        <v>Thomas Boland</v>
      </c>
      <c r="M4884" s="2">
        <f>MATCH(orders[[#This Row],[Product ID]],'BD product'!A:A,0)</f>
        <v>357</v>
      </c>
      <c r="N4884" s="2" t="str" cm="1">
        <f t="array" ref="N4884">INDEX('BD product'!A:D,M4884,2)</f>
        <v>Office Supplies</v>
      </c>
    </row>
    <row r="4885" spans="1:14" x14ac:dyDescent="0.3">
      <c r="A4885" s="3" t="s">
        <v>6577</v>
      </c>
      <c r="B4885" s="4">
        <v>42802</v>
      </c>
      <c r="C4885" s="12" t="str">
        <f t="shared" si="76"/>
        <v>2017/03</v>
      </c>
      <c r="D4885" s="4">
        <v>42809</v>
      </c>
      <c r="E4885" s="3" t="s">
        <v>21</v>
      </c>
      <c r="F4885" s="3" t="s">
        <v>1062</v>
      </c>
      <c r="G4885" s="3" t="s">
        <v>6095</v>
      </c>
      <c r="H4885" s="5">
        <v>1712</v>
      </c>
      <c r="I4885" s="2">
        <v>5</v>
      </c>
      <c r="J4885" s="2">
        <v>2</v>
      </c>
      <c r="K4885" s="2">
        <v>6.4199999999999993E-2</v>
      </c>
      <c r="L4885" s="18" t="str">
        <f>VLOOKUP(F4885,'BD customers'!$1:$1048576,2,FALSE)</f>
        <v>Alan Hwang</v>
      </c>
      <c r="M4885" s="2">
        <f>MATCH(orders[[#This Row],[Product ID]],'BD product'!A:A,0)</f>
        <v>1638</v>
      </c>
      <c r="N4885" s="2" t="str" cm="1">
        <f t="array" ref="N4885">INDEX('BD product'!A:D,M4885,2)</f>
        <v>Office Supplies</v>
      </c>
    </row>
    <row r="4886" spans="1:14" x14ac:dyDescent="0.3">
      <c r="A4886" s="3" t="s">
        <v>6577</v>
      </c>
      <c r="B4886" s="4">
        <v>42802</v>
      </c>
      <c r="C4886" s="12" t="str">
        <f t="shared" si="76"/>
        <v>2017/03</v>
      </c>
      <c r="D4886" s="4">
        <v>42809</v>
      </c>
      <c r="E4886" s="3" t="s">
        <v>21</v>
      </c>
      <c r="F4886" s="3" t="s">
        <v>1062</v>
      </c>
      <c r="G4886" s="3" t="s">
        <v>6121</v>
      </c>
      <c r="H4886" s="5">
        <v>336</v>
      </c>
      <c r="I4886" s="2">
        <v>2</v>
      </c>
      <c r="J4886" s="2">
        <v>0</v>
      </c>
      <c r="K4886" s="2">
        <v>0.87360000000000004</v>
      </c>
      <c r="L4886" s="18" t="str">
        <f>VLOOKUP(F4886,'BD customers'!$1:$1048576,2,FALSE)</f>
        <v>Alan Hwang</v>
      </c>
      <c r="M4886" s="2">
        <f>MATCH(orders[[#This Row],[Product ID]],'BD product'!A:A,0)</f>
        <v>1644</v>
      </c>
      <c r="N4886" s="2" t="str" cm="1">
        <f t="array" ref="N4886">INDEX('BD product'!A:D,M4886,2)</f>
        <v>Office Supplies</v>
      </c>
    </row>
    <row r="4887" spans="1:14" x14ac:dyDescent="0.3">
      <c r="A4887" s="3" t="s">
        <v>6578</v>
      </c>
      <c r="B4887" s="4">
        <v>41989</v>
      </c>
      <c r="C4887" s="12" t="str">
        <f t="shared" si="76"/>
        <v>2014/12</v>
      </c>
      <c r="D4887" s="4">
        <v>41993</v>
      </c>
      <c r="E4887" s="3" t="s">
        <v>21</v>
      </c>
      <c r="F4887" s="3" t="s">
        <v>2271</v>
      </c>
      <c r="G4887" s="3" t="s">
        <v>3728</v>
      </c>
      <c r="H4887" s="5">
        <v>1142</v>
      </c>
      <c r="I4887" s="2">
        <v>5</v>
      </c>
      <c r="J4887" s="2">
        <v>0</v>
      </c>
      <c r="K4887" s="2">
        <v>5.2531999999999996</v>
      </c>
      <c r="L4887" s="18" t="str">
        <f>VLOOKUP(F4887,'BD customers'!$1:$1048576,2,FALSE)</f>
        <v>Steve Chapman</v>
      </c>
      <c r="M4887" s="2">
        <f>MATCH(orders[[#This Row],[Product ID]],'BD product'!A:A,0)</f>
        <v>1140</v>
      </c>
      <c r="N4887" s="2" t="str" cm="1">
        <f t="array" ref="N4887">INDEX('BD product'!A:D,M4887,2)</f>
        <v>Office Supplies</v>
      </c>
    </row>
    <row r="4888" spans="1:14" x14ac:dyDescent="0.3">
      <c r="A4888" s="3" t="s">
        <v>6579</v>
      </c>
      <c r="B4888" s="4">
        <v>42702</v>
      </c>
      <c r="C4888" s="12" t="str">
        <f t="shared" si="76"/>
        <v>2016/11</v>
      </c>
      <c r="D4888" s="4">
        <v>42705</v>
      </c>
      <c r="E4888" s="3" t="s">
        <v>11</v>
      </c>
      <c r="F4888" s="3" t="s">
        <v>4123</v>
      </c>
      <c r="G4888" s="3" t="s">
        <v>961</v>
      </c>
      <c r="H4888" s="5">
        <v>18267</v>
      </c>
      <c r="I4888" s="2">
        <v>3</v>
      </c>
      <c r="J4888" s="2">
        <v>0</v>
      </c>
      <c r="K4888" s="2">
        <v>52.974299999999999</v>
      </c>
      <c r="L4888" s="18" t="str">
        <f>VLOOKUP(F4888,'BD customers'!$1:$1048576,2,FALSE)</f>
        <v>Randy Ferguson</v>
      </c>
      <c r="M4888" s="2">
        <f>MATCH(orders[[#This Row],[Product ID]],'BD product'!A:A,0)</f>
        <v>214</v>
      </c>
      <c r="N4888" s="2" t="str" cm="1">
        <f t="array" ref="N4888">INDEX('BD product'!A:D,M4888,2)</f>
        <v>Furniture</v>
      </c>
    </row>
    <row r="4889" spans="1:14" x14ac:dyDescent="0.3">
      <c r="A4889" s="3" t="s">
        <v>6579</v>
      </c>
      <c r="B4889" s="4">
        <v>42702</v>
      </c>
      <c r="C4889" s="12" t="str">
        <f t="shared" si="76"/>
        <v>2016/11</v>
      </c>
      <c r="D4889" s="4">
        <v>42705</v>
      </c>
      <c r="E4889" s="3" t="s">
        <v>11</v>
      </c>
      <c r="F4889" s="3" t="s">
        <v>4123</v>
      </c>
      <c r="G4889" s="3" t="s">
        <v>2455</v>
      </c>
      <c r="H4889" s="5">
        <v>1017</v>
      </c>
      <c r="I4889" s="2">
        <v>6</v>
      </c>
      <c r="J4889" s="2">
        <v>0</v>
      </c>
      <c r="K4889" s="2">
        <v>0.61019999999999996</v>
      </c>
      <c r="L4889" s="18" t="str">
        <f>VLOOKUP(F4889,'BD customers'!$1:$1048576,2,FALSE)</f>
        <v>Randy Ferguson</v>
      </c>
      <c r="M4889" s="2">
        <f>MATCH(orders[[#This Row],[Product ID]],'BD product'!A:A,0)</f>
        <v>660</v>
      </c>
      <c r="N4889" s="2" t="str" cm="1">
        <f t="array" ref="N4889">INDEX('BD product'!A:D,M4889,2)</f>
        <v>Technology</v>
      </c>
    </row>
    <row r="4890" spans="1:14" x14ac:dyDescent="0.3">
      <c r="A4890" s="3" t="s">
        <v>6579</v>
      </c>
      <c r="B4890" s="4">
        <v>42702</v>
      </c>
      <c r="C4890" s="12" t="str">
        <f t="shared" si="76"/>
        <v>2016/11</v>
      </c>
      <c r="D4890" s="4">
        <v>42705</v>
      </c>
      <c r="E4890" s="3" t="s">
        <v>11</v>
      </c>
      <c r="F4890" s="3" t="s">
        <v>4123</v>
      </c>
      <c r="G4890" s="3" t="s">
        <v>1834</v>
      </c>
      <c r="H4890" s="5">
        <v>112602</v>
      </c>
      <c r="I4890" s="2">
        <v>3</v>
      </c>
      <c r="J4890" s="2">
        <v>0</v>
      </c>
      <c r="K4890" s="2">
        <v>5.6300999999999997</v>
      </c>
      <c r="L4890" s="18" t="str">
        <f>VLOOKUP(F4890,'BD customers'!$1:$1048576,2,FALSE)</f>
        <v>Randy Ferguson</v>
      </c>
      <c r="M4890" s="2">
        <f>MATCH(orders[[#This Row],[Product ID]],'BD product'!A:A,0)</f>
        <v>460</v>
      </c>
      <c r="N4890" s="2" t="str" cm="1">
        <f t="array" ref="N4890">INDEX('BD product'!A:D,M4890,2)</f>
        <v>Office Supplies</v>
      </c>
    </row>
    <row r="4891" spans="1:14" x14ac:dyDescent="0.3">
      <c r="A4891" s="3" t="s">
        <v>6579</v>
      </c>
      <c r="B4891" s="4">
        <v>42702</v>
      </c>
      <c r="C4891" s="12" t="str">
        <f t="shared" si="76"/>
        <v>2016/11</v>
      </c>
      <c r="D4891" s="4">
        <v>42705</v>
      </c>
      <c r="E4891" s="3" t="s">
        <v>11</v>
      </c>
      <c r="F4891" s="3" t="s">
        <v>4123</v>
      </c>
      <c r="G4891" s="3" t="s">
        <v>6322</v>
      </c>
      <c r="H4891" s="5">
        <v>12633</v>
      </c>
      <c r="I4891" s="2">
        <v>6</v>
      </c>
      <c r="J4891" s="2">
        <v>0</v>
      </c>
      <c r="K4891" s="2">
        <v>31.5825</v>
      </c>
      <c r="L4891" s="18" t="str">
        <f>VLOOKUP(F4891,'BD customers'!$1:$1048576,2,FALSE)</f>
        <v>Randy Ferguson</v>
      </c>
      <c r="M4891" s="2">
        <f>MATCH(orders[[#This Row],[Product ID]],'BD product'!A:A,0)</f>
        <v>1674</v>
      </c>
      <c r="N4891" s="2" t="str" cm="1">
        <f t="array" ref="N4891">INDEX('BD product'!A:D,M4891,2)</f>
        <v>Office Supplies</v>
      </c>
    </row>
    <row r="4892" spans="1:14" x14ac:dyDescent="0.3">
      <c r="A4892" s="3" t="s">
        <v>6580</v>
      </c>
      <c r="B4892" s="4">
        <v>42727</v>
      </c>
      <c r="C4892" s="12" t="str">
        <f t="shared" si="76"/>
        <v>2016/12</v>
      </c>
      <c r="D4892" s="4">
        <v>42734</v>
      </c>
      <c r="E4892" s="3" t="s">
        <v>21</v>
      </c>
      <c r="F4892" s="3" t="s">
        <v>3884</v>
      </c>
      <c r="G4892" s="3" t="s">
        <v>1820</v>
      </c>
      <c r="H4892" s="5">
        <v>882</v>
      </c>
      <c r="I4892" s="2">
        <v>3</v>
      </c>
      <c r="J4892" s="2">
        <v>0</v>
      </c>
      <c r="K4892" s="2">
        <v>2.5577999999999999</v>
      </c>
      <c r="L4892" s="18" t="str">
        <f>VLOOKUP(F4892,'BD customers'!$1:$1048576,2,FALSE)</f>
        <v>Edward Hooks</v>
      </c>
      <c r="M4892" s="2">
        <f>MATCH(orders[[#This Row],[Product ID]],'BD product'!A:A,0)</f>
        <v>456</v>
      </c>
      <c r="N4892" s="2" t="str" cm="1">
        <f t="array" ref="N4892">INDEX('BD product'!A:D,M4892,2)</f>
        <v>Office Supplies</v>
      </c>
    </row>
    <row r="4893" spans="1:14" x14ac:dyDescent="0.3">
      <c r="A4893" s="3" t="s">
        <v>6580</v>
      </c>
      <c r="B4893" s="4">
        <v>42727</v>
      </c>
      <c r="C4893" s="12" t="str">
        <f t="shared" si="76"/>
        <v>2016/12</v>
      </c>
      <c r="D4893" s="4">
        <v>42734</v>
      </c>
      <c r="E4893" s="3" t="s">
        <v>21</v>
      </c>
      <c r="F4893" s="3" t="s">
        <v>3884</v>
      </c>
      <c r="G4893" s="3" t="s">
        <v>4062</v>
      </c>
      <c r="H4893" s="5">
        <v>3794</v>
      </c>
      <c r="I4893" s="2">
        <v>2</v>
      </c>
      <c r="J4893" s="2">
        <v>0</v>
      </c>
      <c r="K4893" s="2">
        <v>18.211200000000002</v>
      </c>
      <c r="L4893" s="18" t="str">
        <f>VLOOKUP(F4893,'BD customers'!$1:$1048576,2,FALSE)</f>
        <v>Edward Hooks</v>
      </c>
      <c r="M4893" s="2">
        <f>MATCH(orders[[#This Row],[Product ID]],'BD product'!A:A,0)</f>
        <v>1239</v>
      </c>
      <c r="N4893" s="2" t="str" cm="1">
        <f t="array" ref="N4893">INDEX('BD product'!A:D,M4893,2)</f>
        <v>Office Supplies</v>
      </c>
    </row>
    <row r="4894" spans="1:14" x14ac:dyDescent="0.3">
      <c r="A4894" s="3" t="s">
        <v>6580</v>
      </c>
      <c r="B4894" s="4">
        <v>42727</v>
      </c>
      <c r="C4894" s="12" t="str">
        <f t="shared" si="76"/>
        <v>2016/12</v>
      </c>
      <c r="D4894" s="4">
        <v>42734</v>
      </c>
      <c r="E4894" s="3" t="s">
        <v>21</v>
      </c>
      <c r="F4894" s="3" t="s">
        <v>3884</v>
      </c>
      <c r="G4894" s="3" t="s">
        <v>6581</v>
      </c>
      <c r="H4894" s="5">
        <v>42</v>
      </c>
      <c r="I4894" s="2">
        <v>2</v>
      </c>
      <c r="J4894" s="2">
        <v>0</v>
      </c>
      <c r="K4894" s="2">
        <v>0.1176</v>
      </c>
      <c r="L4894" s="18" t="str">
        <f>VLOOKUP(F4894,'BD customers'!$1:$1048576,2,FALSE)</f>
        <v>Edward Hooks</v>
      </c>
      <c r="M4894" s="2">
        <f>MATCH(orders[[#This Row],[Product ID]],'BD product'!A:A,0)</f>
        <v>1708</v>
      </c>
      <c r="N4894" s="2" t="str" cm="1">
        <f t="array" ref="N4894">INDEX('BD product'!A:D,M4894,2)</f>
        <v>Office Supplies</v>
      </c>
    </row>
    <row r="4895" spans="1:14" x14ac:dyDescent="0.3">
      <c r="A4895" s="3" t="s">
        <v>6580</v>
      </c>
      <c r="B4895" s="4">
        <v>42727</v>
      </c>
      <c r="C4895" s="12" t="str">
        <f t="shared" si="76"/>
        <v>2016/12</v>
      </c>
      <c r="D4895" s="4">
        <v>42734</v>
      </c>
      <c r="E4895" s="3" t="s">
        <v>21</v>
      </c>
      <c r="F4895" s="3" t="s">
        <v>3884</v>
      </c>
      <c r="G4895" s="3" t="s">
        <v>1702</v>
      </c>
      <c r="H4895" s="5">
        <v>22728</v>
      </c>
      <c r="I4895" s="2">
        <v>2</v>
      </c>
      <c r="J4895" s="2">
        <v>0</v>
      </c>
      <c r="K4895" s="2">
        <v>2.2728000000000002</v>
      </c>
      <c r="L4895" s="18" t="str">
        <f>VLOOKUP(F4895,'BD customers'!$1:$1048576,2,FALSE)</f>
        <v>Edward Hooks</v>
      </c>
      <c r="M4895" s="2">
        <f>MATCH(orders[[#This Row],[Product ID]],'BD product'!A:A,0)</f>
        <v>420</v>
      </c>
      <c r="N4895" s="2" t="str" cm="1">
        <f t="array" ref="N4895">INDEX('BD product'!A:D,M4895,2)</f>
        <v>Office Supplies</v>
      </c>
    </row>
    <row r="4896" spans="1:14" x14ac:dyDescent="0.3">
      <c r="A4896" s="3" t="s">
        <v>6580</v>
      </c>
      <c r="B4896" s="4">
        <v>42727</v>
      </c>
      <c r="C4896" s="12" t="str">
        <f t="shared" si="76"/>
        <v>2016/12</v>
      </c>
      <c r="D4896" s="4">
        <v>42734</v>
      </c>
      <c r="E4896" s="3" t="s">
        <v>21</v>
      </c>
      <c r="F4896" s="3" t="s">
        <v>3884</v>
      </c>
      <c r="G4896" s="3" t="s">
        <v>655</v>
      </c>
      <c r="H4896" s="5">
        <v>479</v>
      </c>
      <c r="I4896" s="2">
        <v>1</v>
      </c>
      <c r="J4896" s="2">
        <v>0</v>
      </c>
      <c r="K4896" s="2">
        <v>2.2991999999999999</v>
      </c>
      <c r="L4896" s="18" t="str">
        <f>VLOOKUP(F4896,'BD customers'!$1:$1048576,2,FALSE)</f>
        <v>Edward Hooks</v>
      </c>
      <c r="M4896" s="2">
        <f>MATCH(orders[[#This Row],[Product ID]],'BD product'!A:A,0)</f>
        <v>138</v>
      </c>
      <c r="N4896" s="2" t="str" cm="1">
        <f t="array" ref="N4896">INDEX('BD product'!A:D,M4896,2)</f>
        <v>Office Supplies</v>
      </c>
    </row>
    <row r="4897" spans="1:14" x14ac:dyDescent="0.3">
      <c r="A4897" s="3" t="s">
        <v>6580</v>
      </c>
      <c r="B4897" s="4">
        <v>42727</v>
      </c>
      <c r="C4897" s="12" t="str">
        <f t="shared" si="76"/>
        <v>2016/12</v>
      </c>
      <c r="D4897" s="4">
        <v>42734</v>
      </c>
      <c r="E4897" s="3" t="s">
        <v>21</v>
      </c>
      <c r="F4897" s="3" t="s">
        <v>3884</v>
      </c>
      <c r="G4897" s="3" t="s">
        <v>5277</v>
      </c>
      <c r="H4897" s="5">
        <v>6196</v>
      </c>
      <c r="I4897" s="2">
        <v>2</v>
      </c>
      <c r="J4897" s="2">
        <v>0</v>
      </c>
      <c r="K4897" s="2">
        <v>30.360399999999998</v>
      </c>
      <c r="L4897" s="18" t="str">
        <f>VLOOKUP(F4897,'BD customers'!$1:$1048576,2,FALSE)</f>
        <v>Edward Hooks</v>
      </c>
      <c r="M4897" s="2">
        <f>MATCH(orders[[#This Row],[Product ID]],'BD product'!A:A,0)</f>
        <v>1505</v>
      </c>
      <c r="N4897" s="2" t="str" cm="1">
        <f t="array" ref="N4897">INDEX('BD product'!A:D,M4897,2)</f>
        <v>Office Supplies</v>
      </c>
    </row>
    <row r="4898" spans="1:14" x14ac:dyDescent="0.3">
      <c r="A4898" s="3" t="s">
        <v>6580</v>
      </c>
      <c r="B4898" s="4">
        <v>42727</v>
      </c>
      <c r="C4898" s="12" t="str">
        <f t="shared" si="76"/>
        <v>2016/12</v>
      </c>
      <c r="D4898" s="4">
        <v>42734</v>
      </c>
      <c r="E4898" s="3" t="s">
        <v>21</v>
      </c>
      <c r="F4898" s="3" t="s">
        <v>3884</v>
      </c>
      <c r="G4898" s="3" t="s">
        <v>4587</v>
      </c>
      <c r="H4898" s="5">
        <v>111792</v>
      </c>
      <c r="I4898" s="2">
        <v>4</v>
      </c>
      <c r="J4898" s="2">
        <v>0</v>
      </c>
      <c r="K4898" s="2">
        <v>5.5895999999999999</v>
      </c>
      <c r="L4898" s="18" t="str">
        <f>VLOOKUP(F4898,'BD customers'!$1:$1048576,2,FALSE)</f>
        <v>Edward Hooks</v>
      </c>
      <c r="M4898" s="2">
        <f>MATCH(orders[[#This Row],[Product ID]],'BD product'!A:A,0)</f>
        <v>1364</v>
      </c>
      <c r="N4898" s="2" t="str" cm="1">
        <f t="array" ref="N4898">INDEX('BD product'!A:D,M4898,2)</f>
        <v>Office Supplies</v>
      </c>
    </row>
    <row r="4899" spans="1:14" x14ac:dyDescent="0.3">
      <c r="A4899" s="3" t="s">
        <v>6583</v>
      </c>
      <c r="B4899" s="4">
        <v>41927</v>
      </c>
      <c r="C4899" s="12" t="str">
        <f t="shared" si="76"/>
        <v>2014/10</v>
      </c>
      <c r="D4899" s="4">
        <v>41929</v>
      </c>
      <c r="E4899" s="3" t="s">
        <v>64</v>
      </c>
      <c r="F4899" s="3" t="s">
        <v>4951</v>
      </c>
      <c r="G4899" s="3" t="s">
        <v>4758</v>
      </c>
      <c r="H4899" s="5">
        <v>183372</v>
      </c>
      <c r="I4899" s="2">
        <v>2</v>
      </c>
      <c r="J4899" s="2">
        <v>3</v>
      </c>
      <c r="K4899" s="2">
        <v>-7.8587999999999996</v>
      </c>
      <c r="L4899" s="18" t="str">
        <f>VLOOKUP(F4899,'BD customers'!$1:$1048576,2,FALSE)</f>
        <v>Anna Chung</v>
      </c>
      <c r="M4899" s="2">
        <f>MATCH(orders[[#This Row],[Product ID]],'BD product'!A:A,0)</f>
        <v>1403</v>
      </c>
      <c r="N4899" s="2" t="str" cm="1">
        <f t="array" ref="N4899">INDEX('BD product'!A:D,M4899,2)</f>
        <v>Furniture</v>
      </c>
    </row>
    <row r="4900" spans="1:14" x14ac:dyDescent="0.3">
      <c r="A4900" s="3" t="s">
        <v>6583</v>
      </c>
      <c r="B4900" s="4">
        <v>41927</v>
      </c>
      <c r="C4900" s="12" t="str">
        <f t="shared" si="76"/>
        <v>2014/10</v>
      </c>
      <c r="D4900" s="4">
        <v>41929</v>
      </c>
      <c r="E4900" s="3" t="s">
        <v>64</v>
      </c>
      <c r="F4900" s="3" t="s">
        <v>4951</v>
      </c>
      <c r="G4900" s="3" t="s">
        <v>1607</v>
      </c>
      <c r="H4900" s="5">
        <v>7968</v>
      </c>
      <c r="I4900" s="2">
        <v>2</v>
      </c>
      <c r="J4900" s="2">
        <v>2</v>
      </c>
      <c r="K4900" s="2">
        <v>2.8883999999999999</v>
      </c>
      <c r="L4900" s="18" t="str">
        <f>VLOOKUP(F4900,'BD customers'!$1:$1048576,2,FALSE)</f>
        <v>Anna Chung</v>
      </c>
      <c r="M4900" s="2">
        <f>MATCH(orders[[#This Row],[Product ID]],'BD product'!A:A,0)</f>
        <v>390</v>
      </c>
      <c r="N4900" s="2" t="str" cm="1">
        <f t="array" ref="N4900">INDEX('BD product'!A:D,M4900,2)</f>
        <v>Office Supplies</v>
      </c>
    </row>
    <row r="4901" spans="1:14" x14ac:dyDescent="0.3">
      <c r="A4901" s="3" t="s">
        <v>6584</v>
      </c>
      <c r="B4901" s="4">
        <v>42604</v>
      </c>
      <c r="C4901" s="12" t="str">
        <f t="shared" si="76"/>
        <v>2016/08</v>
      </c>
      <c r="D4901" s="4">
        <v>42609</v>
      </c>
      <c r="E4901" s="3" t="s">
        <v>21</v>
      </c>
      <c r="F4901" s="3" t="s">
        <v>42</v>
      </c>
      <c r="G4901" s="3" t="s">
        <v>3511</v>
      </c>
      <c r="H4901" s="5">
        <v>26352</v>
      </c>
      <c r="I4901" s="2">
        <v>8</v>
      </c>
      <c r="J4901" s="2">
        <v>7</v>
      </c>
      <c r="K4901" s="2">
        <v>-18.446400000000001</v>
      </c>
      <c r="L4901" s="18" t="str">
        <f>VLOOKUP(F4901,'BD customers'!$1:$1048576,2,FALSE)</f>
        <v>Sheri Gordon</v>
      </c>
      <c r="M4901" s="2">
        <f>MATCH(orders[[#This Row],[Product ID]],'BD product'!A:A,0)</f>
        <v>1047</v>
      </c>
      <c r="N4901" s="2" t="str" cm="1">
        <f t="array" ref="N4901">INDEX('BD product'!A:D,M4901,2)</f>
        <v>Office Supplies</v>
      </c>
    </row>
    <row r="4902" spans="1:14" x14ac:dyDescent="0.3">
      <c r="A4902" s="3" t="s">
        <v>6585</v>
      </c>
      <c r="B4902" s="4">
        <v>43086</v>
      </c>
      <c r="C4902" s="12" t="str">
        <f t="shared" si="76"/>
        <v>2017/12</v>
      </c>
      <c r="D4902" s="4">
        <v>43090</v>
      </c>
      <c r="E4902" s="3" t="s">
        <v>21</v>
      </c>
      <c r="F4902" s="3" t="s">
        <v>1074</v>
      </c>
      <c r="G4902" s="3" t="s">
        <v>2796</v>
      </c>
      <c r="H4902" s="5">
        <v>48132</v>
      </c>
      <c r="I4902" s="2">
        <v>4</v>
      </c>
      <c r="J4902" s="2">
        <v>0</v>
      </c>
      <c r="K4902" s="2">
        <v>125.14319999999999</v>
      </c>
      <c r="L4902" s="18" t="str">
        <f>VLOOKUP(F4902,'BD customers'!$1:$1048576,2,FALSE)</f>
        <v>Christine Abelman</v>
      </c>
      <c r="M4902" s="2">
        <f>MATCH(orders[[#This Row],[Product ID]],'BD product'!A:A,0)</f>
        <v>774</v>
      </c>
      <c r="N4902" s="2" t="str" cm="1">
        <f t="array" ref="N4902">INDEX('BD product'!A:D,M4902,2)</f>
        <v>Office Supplies</v>
      </c>
    </row>
    <row r="4903" spans="1:14" x14ac:dyDescent="0.3">
      <c r="A4903" s="3" t="s">
        <v>6585</v>
      </c>
      <c r="B4903" s="4">
        <v>43086</v>
      </c>
      <c r="C4903" s="12" t="str">
        <f t="shared" si="76"/>
        <v>2017/12</v>
      </c>
      <c r="D4903" s="4">
        <v>43090</v>
      </c>
      <c r="E4903" s="3" t="s">
        <v>21</v>
      </c>
      <c r="F4903" s="3" t="s">
        <v>1074</v>
      </c>
      <c r="G4903" s="3" t="s">
        <v>4545</v>
      </c>
      <c r="H4903" s="5">
        <v>1398</v>
      </c>
      <c r="I4903" s="2">
        <v>1</v>
      </c>
      <c r="J4903" s="2">
        <v>0</v>
      </c>
      <c r="K4903" s="2">
        <v>3.6347999999999998</v>
      </c>
      <c r="L4903" s="18" t="str">
        <f>VLOOKUP(F4903,'BD customers'!$1:$1048576,2,FALSE)</f>
        <v>Christine Abelman</v>
      </c>
      <c r="M4903" s="2">
        <f>MATCH(orders[[#This Row],[Product ID]],'BD product'!A:A,0)</f>
        <v>1354</v>
      </c>
      <c r="N4903" s="2" t="str" cm="1">
        <f t="array" ref="N4903">INDEX('BD product'!A:D,M4903,2)</f>
        <v>Office Supplies</v>
      </c>
    </row>
    <row r="4904" spans="1:14" x14ac:dyDescent="0.3">
      <c r="A4904" s="3" t="s">
        <v>6586</v>
      </c>
      <c r="B4904" s="4">
        <v>42801</v>
      </c>
      <c r="C4904" s="12" t="str">
        <f t="shared" si="76"/>
        <v>2017/03</v>
      </c>
      <c r="D4904" s="4">
        <v>42806</v>
      </c>
      <c r="E4904" s="3" t="s">
        <v>21</v>
      </c>
      <c r="F4904" s="3" t="s">
        <v>1221</v>
      </c>
      <c r="G4904" s="3" t="s">
        <v>2890</v>
      </c>
      <c r="H4904" s="5">
        <v>2592</v>
      </c>
      <c r="I4904" s="2">
        <v>6</v>
      </c>
      <c r="J4904" s="2">
        <v>2</v>
      </c>
      <c r="K4904" s="2">
        <v>0.90720000000000001</v>
      </c>
      <c r="L4904" s="18" t="str">
        <f>VLOOKUP(F4904,'BD customers'!$1:$1048576,2,FALSE)</f>
        <v>Shahid Hopkins</v>
      </c>
      <c r="M4904" s="2">
        <f>MATCH(orders[[#This Row],[Product ID]],'BD product'!A:A,0)</f>
        <v>808</v>
      </c>
      <c r="N4904" s="2" t="str" cm="1">
        <f t="array" ref="N4904">INDEX('BD product'!A:D,M4904,2)</f>
        <v>Office Supplies</v>
      </c>
    </row>
    <row r="4905" spans="1:14" x14ac:dyDescent="0.3">
      <c r="A4905" s="3" t="s">
        <v>6586</v>
      </c>
      <c r="B4905" s="4">
        <v>42801</v>
      </c>
      <c r="C4905" s="12" t="str">
        <f t="shared" si="76"/>
        <v>2017/03</v>
      </c>
      <c r="D4905" s="4">
        <v>42806</v>
      </c>
      <c r="E4905" s="3" t="s">
        <v>21</v>
      </c>
      <c r="F4905" s="3" t="s">
        <v>1221</v>
      </c>
      <c r="G4905" s="3" t="s">
        <v>2219</v>
      </c>
      <c r="H4905" s="5">
        <v>9159</v>
      </c>
      <c r="I4905" s="2">
        <v>3</v>
      </c>
      <c r="J4905" s="2">
        <v>0</v>
      </c>
      <c r="K4905" s="2">
        <v>42.131399999999999</v>
      </c>
      <c r="L4905" s="18" t="str">
        <f>VLOOKUP(F4905,'BD customers'!$1:$1048576,2,FALSE)</f>
        <v>Shahid Hopkins</v>
      </c>
      <c r="M4905" s="2">
        <f>MATCH(orders[[#This Row],[Product ID]],'BD product'!A:A,0)</f>
        <v>582</v>
      </c>
      <c r="N4905" s="2" t="str" cm="1">
        <f t="array" ref="N4905">INDEX('BD product'!A:D,M4905,2)</f>
        <v>Office Supplies</v>
      </c>
    </row>
    <row r="4906" spans="1:14" x14ac:dyDescent="0.3">
      <c r="A4906" s="3" t="s">
        <v>6587</v>
      </c>
      <c r="B4906" s="4">
        <v>41974</v>
      </c>
      <c r="C4906" s="12" t="str">
        <f t="shared" si="76"/>
        <v>2014/12</v>
      </c>
      <c r="D4906" s="4">
        <v>41976</v>
      </c>
      <c r="E4906" s="3" t="s">
        <v>11</v>
      </c>
      <c r="F4906" s="3" t="s">
        <v>1773</v>
      </c>
      <c r="G4906" s="3" t="s">
        <v>2351</v>
      </c>
      <c r="H4906" s="5">
        <v>674058</v>
      </c>
      <c r="I4906" s="2">
        <v>3</v>
      </c>
      <c r="J4906" s="2">
        <v>3</v>
      </c>
      <c r="K4906" s="2">
        <v>-19.258800000000001</v>
      </c>
      <c r="L4906" s="18" t="str">
        <f>VLOOKUP(F4906,'BD customers'!$1:$1048576,2,FALSE)</f>
        <v>Matt Connell</v>
      </c>
      <c r="M4906" s="2">
        <f>MATCH(orders[[#This Row],[Product ID]],'BD product'!A:A,0)</f>
        <v>625</v>
      </c>
      <c r="N4906" s="2" t="str" cm="1">
        <f t="array" ref="N4906">INDEX('BD product'!A:D,M4906,2)</f>
        <v>Furniture</v>
      </c>
    </row>
    <row r="4907" spans="1:14" x14ac:dyDescent="0.3">
      <c r="A4907" s="3" t="s">
        <v>6588</v>
      </c>
      <c r="B4907" s="4">
        <v>41926</v>
      </c>
      <c r="C4907" s="12" t="str">
        <f t="shared" si="76"/>
        <v>2014/10</v>
      </c>
      <c r="D4907" s="4">
        <v>41928</v>
      </c>
      <c r="E4907" s="3" t="s">
        <v>11</v>
      </c>
      <c r="F4907" s="3" t="s">
        <v>3035</v>
      </c>
      <c r="G4907" s="3" t="s">
        <v>5556</v>
      </c>
      <c r="H4907" s="5">
        <v>2292</v>
      </c>
      <c r="I4907" s="2">
        <v>4</v>
      </c>
      <c r="J4907" s="2">
        <v>0</v>
      </c>
      <c r="K4907" s="2">
        <v>11.0016</v>
      </c>
      <c r="L4907" s="18" t="str">
        <f>VLOOKUP(F4907,'BD customers'!$1:$1048576,2,FALSE)</f>
        <v>Jim Epp</v>
      </c>
      <c r="M4907" s="2">
        <f>MATCH(orders[[#This Row],[Product ID]],'BD product'!A:A,0)</f>
        <v>1549</v>
      </c>
      <c r="N4907" s="2" t="str" cm="1">
        <f t="array" ref="N4907">INDEX('BD product'!A:D,M4907,2)</f>
        <v>Office Supplies</v>
      </c>
    </row>
    <row r="4908" spans="1:14" x14ac:dyDescent="0.3">
      <c r="A4908" s="3" t="s">
        <v>6588</v>
      </c>
      <c r="B4908" s="4">
        <v>41926</v>
      </c>
      <c r="C4908" s="12" t="str">
        <f t="shared" si="76"/>
        <v>2014/10</v>
      </c>
      <c r="D4908" s="4">
        <v>41928</v>
      </c>
      <c r="E4908" s="3" t="s">
        <v>11</v>
      </c>
      <c r="F4908" s="3" t="s">
        <v>3035</v>
      </c>
      <c r="G4908" s="3" t="s">
        <v>1640</v>
      </c>
      <c r="H4908" s="5">
        <v>2699</v>
      </c>
      <c r="I4908" s="2">
        <v>5</v>
      </c>
      <c r="J4908" s="2">
        <v>0</v>
      </c>
      <c r="K4908" s="2">
        <v>1.6194</v>
      </c>
      <c r="L4908" s="18" t="str">
        <f>VLOOKUP(F4908,'BD customers'!$1:$1048576,2,FALSE)</f>
        <v>Jim Epp</v>
      </c>
      <c r="M4908" s="2">
        <f>MATCH(orders[[#This Row],[Product ID]],'BD product'!A:A,0)</f>
        <v>400</v>
      </c>
      <c r="N4908" s="2" t="str" cm="1">
        <f t="array" ref="N4908">INDEX('BD product'!A:D,M4908,2)</f>
        <v>Office Supplies</v>
      </c>
    </row>
    <row r="4909" spans="1:14" x14ac:dyDescent="0.3">
      <c r="A4909" s="3" t="s">
        <v>6589</v>
      </c>
      <c r="B4909" s="4">
        <v>41961</v>
      </c>
      <c r="C4909" s="12" t="str">
        <f t="shared" si="76"/>
        <v>2014/11</v>
      </c>
      <c r="D4909" s="4">
        <v>41966</v>
      </c>
      <c r="E4909" s="3" t="s">
        <v>11</v>
      </c>
      <c r="F4909" s="3" t="s">
        <v>4847</v>
      </c>
      <c r="G4909" s="3" t="s">
        <v>3859</v>
      </c>
      <c r="H4909" s="5">
        <v>11808</v>
      </c>
      <c r="I4909" s="2">
        <v>8</v>
      </c>
      <c r="J4909" s="2">
        <v>7</v>
      </c>
      <c r="K4909" s="2">
        <v>-8.6592000000000002</v>
      </c>
      <c r="L4909" s="18" t="str">
        <f>VLOOKUP(F4909,'BD customers'!$1:$1048576,2,FALSE)</f>
        <v>MaryBeth Skach</v>
      </c>
      <c r="M4909" s="2">
        <f>MATCH(orders[[#This Row],[Product ID]],'BD product'!A:A,0)</f>
        <v>1183</v>
      </c>
      <c r="N4909" s="2" t="str" cm="1">
        <f t="array" ref="N4909">INDEX('BD product'!A:D,M4909,2)</f>
        <v>Office Supplies</v>
      </c>
    </row>
    <row r="4910" spans="1:14" x14ac:dyDescent="0.3">
      <c r="A4910" s="3" t="s">
        <v>6589</v>
      </c>
      <c r="B4910" s="4">
        <v>41961</v>
      </c>
      <c r="C4910" s="12" t="str">
        <f t="shared" si="76"/>
        <v>2014/11</v>
      </c>
      <c r="D4910" s="4">
        <v>41966</v>
      </c>
      <c r="E4910" s="3" t="s">
        <v>11</v>
      </c>
      <c r="F4910" s="3" t="s">
        <v>4847</v>
      </c>
      <c r="G4910" s="3" t="s">
        <v>6590</v>
      </c>
      <c r="H4910" s="5">
        <v>9588</v>
      </c>
      <c r="I4910" s="2">
        <v>2</v>
      </c>
      <c r="J4910" s="2">
        <v>4</v>
      </c>
      <c r="K4910" s="2">
        <v>-2.0773999999999999</v>
      </c>
      <c r="L4910" s="18" t="str">
        <f>VLOOKUP(F4910,'BD customers'!$1:$1048576,2,FALSE)</f>
        <v>MaryBeth Skach</v>
      </c>
      <c r="M4910" s="2">
        <f>MATCH(orders[[#This Row],[Product ID]],'BD product'!A:A,0)</f>
        <v>1709</v>
      </c>
      <c r="N4910" s="2" t="str" cm="1">
        <f t="array" ref="N4910">INDEX('BD product'!A:D,M4910,2)</f>
        <v>Technology</v>
      </c>
    </row>
    <row r="4911" spans="1:14" x14ac:dyDescent="0.3">
      <c r="A4911" s="3" t="s">
        <v>6592</v>
      </c>
      <c r="B4911" s="4">
        <v>42749</v>
      </c>
      <c r="C4911" s="12" t="str">
        <f t="shared" si="76"/>
        <v>2017/01</v>
      </c>
      <c r="D4911" s="4">
        <v>42753</v>
      </c>
      <c r="E4911" s="3" t="s">
        <v>21</v>
      </c>
      <c r="F4911" s="3" t="s">
        <v>47</v>
      </c>
      <c r="G4911" s="3" t="s">
        <v>2243</v>
      </c>
      <c r="H4911" s="5">
        <v>18336</v>
      </c>
      <c r="I4911" s="2">
        <v>3</v>
      </c>
      <c r="J4911" s="2">
        <v>2</v>
      </c>
      <c r="K4911" s="2">
        <v>6.6467999999999998</v>
      </c>
      <c r="L4911" s="18" t="str">
        <f>VLOOKUP(F4911,'BD customers'!$1:$1048576,2,FALSE)</f>
        <v>Brosina Hoffman</v>
      </c>
      <c r="M4911" s="2">
        <f>MATCH(orders[[#This Row],[Product ID]],'BD product'!A:A,0)</f>
        <v>590</v>
      </c>
      <c r="N4911" s="2" t="str" cm="1">
        <f t="array" ref="N4911">INDEX('BD product'!A:D,M4911,2)</f>
        <v>Office Supplies</v>
      </c>
    </row>
    <row r="4912" spans="1:14" x14ac:dyDescent="0.3">
      <c r="A4912" s="3" t="s">
        <v>6592</v>
      </c>
      <c r="B4912" s="4">
        <v>42749</v>
      </c>
      <c r="C4912" s="12" t="str">
        <f t="shared" si="76"/>
        <v>2017/01</v>
      </c>
      <c r="D4912" s="4">
        <v>42753</v>
      </c>
      <c r="E4912" s="3" t="s">
        <v>21</v>
      </c>
      <c r="F4912" s="3" t="s">
        <v>47</v>
      </c>
      <c r="G4912" s="3" t="s">
        <v>2628</v>
      </c>
      <c r="H4912" s="5">
        <v>36288</v>
      </c>
      <c r="I4912" s="2">
        <v>7</v>
      </c>
      <c r="J4912" s="2">
        <v>2</v>
      </c>
      <c r="K4912" s="2">
        <v>12.700799999999999</v>
      </c>
      <c r="L4912" s="18" t="str">
        <f>VLOOKUP(F4912,'BD customers'!$1:$1048576,2,FALSE)</f>
        <v>Brosina Hoffman</v>
      </c>
      <c r="M4912" s="2">
        <f>MATCH(orders[[#This Row],[Product ID]],'BD product'!A:A,0)</f>
        <v>714</v>
      </c>
      <c r="N4912" s="2" t="str" cm="1">
        <f t="array" ref="N4912">INDEX('BD product'!A:D,M4912,2)</f>
        <v>Office Supplies</v>
      </c>
    </row>
    <row r="4913" spans="1:14" x14ac:dyDescent="0.3">
      <c r="A4913" s="3" t="s">
        <v>6592</v>
      </c>
      <c r="B4913" s="4">
        <v>42749</v>
      </c>
      <c r="C4913" s="12" t="str">
        <f t="shared" si="76"/>
        <v>2017/01</v>
      </c>
      <c r="D4913" s="4">
        <v>42753</v>
      </c>
      <c r="E4913" s="3" t="s">
        <v>21</v>
      </c>
      <c r="F4913" s="3" t="s">
        <v>47</v>
      </c>
      <c r="G4913" s="3" t="s">
        <v>1746</v>
      </c>
      <c r="H4913" s="5">
        <v>111984</v>
      </c>
      <c r="I4913" s="2">
        <v>2</v>
      </c>
      <c r="J4913" s="2">
        <v>2</v>
      </c>
      <c r="K4913" s="2">
        <v>0.69989999999999997</v>
      </c>
      <c r="L4913" s="18" t="str">
        <f>VLOOKUP(F4913,'BD customers'!$1:$1048576,2,FALSE)</f>
        <v>Brosina Hoffman</v>
      </c>
      <c r="M4913" s="2">
        <f>MATCH(orders[[#This Row],[Product ID]],'BD product'!A:A,0)</f>
        <v>433</v>
      </c>
      <c r="N4913" s="2" t="str" cm="1">
        <f t="array" ref="N4913">INDEX('BD product'!A:D,M4913,2)</f>
        <v>Technology</v>
      </c>
    </row>
    <row r="4914" spans="1:14" x14ac:dyDescent="0.3">
      <c r="A4914" s="3" t="s">
        <v>6592</v>
      </c>
      <c r="B4914" s="4">
        <v>42749</v>
      </c>
      <c r="C4914" s="12" t="str">
        <f t="shared" si="76"/>
        <v>2017/01</v>
      </c>
      <c r="D4914" s="4">
        <v>42753</v>
      </c>
      <c r="E4914" s="3" t="s">
        <v>21</v>
      </c>
      <c r="F4914" s="3" t="s">
        <v>47</v>
      </c>
      <c r="G4914" s="3" t="s">
        <v>4777</v>
      </c>
      <c r="H4914" s="5">
        <v>597</v>
      </c>
      <c r="I4914" s="2">
        <v>5</v>
      </c>
      <c r="J4914" s="2">
        <v>7</v>
      </c>
      <c r="K4914" s="2">
        <v>-0.4577</v>
      </c>
      <c r="L4914" s="18" t="str">
        <f>VLOOKUP(F4914,'BD customers'!$1:$1048576,2,FALSE)</f>
        <v>Brosina Hoffman</v>
      </c>
      <c r="M4914" s="2">
        <f>MATCH(orders[[#This Row],[Product ID]],'BD product'!A:A,0)</f>
        <v>1408</v>
      </c>
      <c r="N4914" s="2" t="str" cm="1">
        <f t="array" ref="N4914">INDEX('BD product'!A:D,M4914,2)</f>
        <v>Office Supplies</v>
      </c>
    </row>
    <row r="4915" spans="1:14" x14ac:dyDescent="0.3">
      <c r="A4915" s="3" t="s">
        <v>6592</v>
      </c>
      <c r="B4915" s="4">
        <v>42749</v>
      </c>
      <c r="C4915" s="12" t="str">
        <f t="shared" si="76"/>
        <v>2017/01</v>
      </c>
      <c r="D4915" s="4">
        <v>42753</v>
      </c>
      <c r="E4915" s="3" t="s">
        <v>21</v>
      </c>
      <c r="F4915" s="3" t="s">
        <v>47</v>
      </c>
      <c r="G4915" s="3" t="s">
        <v>2892</v>
      </c>
      <c r="H4915" s="5">
        <v>2508</v>
      </c>
      <c r="I4915" s="2">
        <v>2</v>
      </c>
      <c r="J4915" s="2">
        <v>7</v>
      </c>
      <c r="K4915" s="2">
        <v>-1.8391999999999999</v>
      </c>
      <c r="L4915" s="18" t="str">
        <f>VLOOKUP(F4915,'BD customers'!$1:$1048576,2,FALSE)</f>
        <v>Brosina Hoffman</v>
      </c>
      <c r="M4915" s="2">
        <f>MATCH(orders[[#This Row],[Product ID]],'BD product'!A:A,0)</f>
        <v>809</v>
      </c>
      <c r="N4915" s="2" t="str" cm="1">
        <f t="array" ref="N4915">INDEX('BD product'!A:D,M4915,2)</f>
        <v>Office Supplies</v>
      </c>
    </row>
    <row r="4916" spans="1:14" x14ac:dyDescent="0.3">
      <c r="A4916" s="3" t="s">
        <v>6593</v>
      </c>
      <c r="B4916" s="4">
        <v>42271</v>
      </c>
      <c r="C4916" s="12" t="str">
        <f t="shared" si="76"/>
        <v>2015/09</v>
      </c>
      <c r="D4916" s="4">
        <v>42273</v>
      </c>
      <c r="E4916" s="3" t="s">
        <v>11</v>
      </c>
      <c r="F4916" s="3" t="s">
        <v>2111</v>
      </c>
      <c r="G4916" s="3" t="s">
        <v>168</v>
      </c>
      <c r="H4916" s="5">
        <v>3596</v>
      </c>
      <c r="I4916" s="2">
        <v>2</v>
      </c>
      <c r="J4916" s="2">
        <v>0</v>
      </c>
      <c r="K4916" s="2">
        <v>10.4284</v>
      </c>
      <c r="L4916" s="18" t="str">
        <f>VLOOKUP(F4916,'BD customers'!$1:$1048576,2,FALSE)</f>
        <v>Max Engle</v>
      </c>
      <c r="M4916" s="2">
        <f>MATCH(orders[[#This Row],[Product ID]],'BD product'!A:A,0)</f>
        <v>32</v>
      </c>
      <c r="N4916" s="2" t="str" cm="1">
        <f t="array" ref="N4916">INDEX('BD product'!A:D,M4916,2)</f>
        <v>Office Supplies</v>
      </c>
    </row>
    <row r="4917" spans="1:14" x14ac:dyDescent="0.3">
      <c r="A4917" s="3" t="s">
        <v>6593</v>
      </c>
      <c r="B4917" s="4">
        <v>42271</v>
      </c>
      <c r="C4917" s="12" t="str">
        <f t="shared" si="76"/>
        <v>2015/09</v>
      </c>
      <c r="D4917" s="4">
        <v>42273</v>
      </c>
      <c r="E4917" s="3" t="s">
        <v>11</v>
      </c>
      <c r="F4917" s="3" t="s">
        <v>2111</v>
      </c>
      <c r="G4917" s="3" t="s">
        <v>2870</v>
      </c>
      <c r="H4917" s="5">
        <v>14952</v>
      </c>
      <c r="I4917" s="2">
        <v>3</v>
      </c>
      <c r="J4917" s="2">
        <v>2</v>
      </c>
      <c r="K4917" s="2">
        <v>5.4200999999999997</v>
      </c>
      <c r="L4917" s="18" t="str">
        <f>VLOOKUP(F4917,'BD customers'!$1:$1048576,2,FALSE)</f>
        <v>Max Engle</v>
      </c>
      <c r="M4917" s="2">
        <f>MATCH(orders[[#This Row],[Product ID]],'BD product'!A:A,0)</f>
        <v>801</v>
      </c>
      <c r="N4917" s="2" t="str" cm="1">
        <f t="array" ref="N4917">INDEX('BD product'!A:D,M4917,2)</f>
        <v>Office Supplies</v>
      </c>
    </row>
    <row r="4918" spans="1:14" x14ac:dyDescent="0.3">
      <c r="A4918" s="3" t="s">
        <v>6594</v>
      </c>
      <c r="B4918" s="4">
        <v>43017</v>
      </c>
      <c r="C4918" s="12" t="str">
        <f t="shared" si="76"/>
        <v>2017/10</v>
      </c>
      <c r="D4918" s="4">
        <v>43019</v>
      </c>
      <c r="E4918" s="3" t="s">
        <v>11</v>
      </c>
      <c r="F4918" s="3" t="s">
        <v>495</v>
      </c>
      <c r="G4918" s="3" t="s">
        <v>1535</v>
      </c>
      <c r="H4918" s="5">
        <v>67144</v>
      </c>
      <c r="I4918" s="2">
        <v>7</v>
      </c>
      <c r="J4918" s="2">
        <v>2</v>
      </c>
      <c r="K4918" s="2">
        <v>5.8750999999999998</v>
      </c>
      <c r="L4918" s="18" t="str">
        <f>VLOOKUP(F4918,'BD customers'!$1:$1048576,2,FALSE)</f>
        <v>Maria Bertelson</v>
      </c>
      <c r="M4918" s="2">
        <f>MATCH(orders[[#This Row],[Product ID]],'BD product'!A:A,0)</f>
        <v>371</v>
      </c>
      <c r="N4918" s="2" t="str" cm="1">
        <f t="array" ref="N4918">INDEX('BD product'!A:D,M4918,2)</f>
        <v>Office Supplies</v>
      </c>
    </row>
    <row r="4919" spans="1:14" x14ac:dyDescent="0.3">
      <c r="A4919" s="3" t="s">
        <v>6594</v>
      </c>
      <c r="B4919" s="4">
        <v>43017</v>
      </c>
      <c r="C4919" s="12" t="str">
        <f t="shared" si="76"/>
        <v>2017/10</v>
      </c>
      <c r="D4919" s="4">
        <v>43019</v>
      </c>
      <c r="E4919" s="3" t="s">
        <v>11</v>
      </c>
      <c r="F4919" s="3" t="s">
        <v>495</v>
      </c>
      <c r="G4919" s="3" t="s">
        <v>6595</v>
      </c>
      <c r="H4919" s="5">
        <v>254058</v>
      </c>
      <c r="I4919" s="2">
        <v>3</v>
      </c>
      <c r="J4919" s="2">
        <v>3</v>
      </c>
      <c r="K4919" s="2">
        <v>-32.6646</v>
      </c>
      <c r="L4919" s="18" t="str">
        <f>VLOOKUP(F4919,'BD customers'!$1:$1048576,2,FALSE)</f>
        <v>Maria Bertelson</v>
      </c>
      <c r="M4919" s="2">
        <f>MATCH(orders[[#This Row],[Product ID]],'BD product'!A:A,0)</f>
        <v>1710</v>
      </c>
      <c r="N4919" s="2" t="str" cm="1">
        <f t="array" ref="N4919">INDEX('BD product'!A:D,M4919,2)</f>
        <v>Furniture</v>
      </c>
    </row>
    <row r="4920" spans="1:14" x14ac:dyDescent="0.3">
      <c r="A4920" s="3" t="s">
        <v>6597</v>
      </c>
      <c r="B4920" s="4">
        <v>42371</v>
      </c>
      <c r="C4920" s="12" t="str">
        <f t="shared" si="76"/>
        <v>2016/01</v>
      </c>
      <c r="D4920" s="4">
        <v>42376</v>
      </c>
      <c r="E4920" s="3" t="s">
        <v>21</v>
      </c>
      <c r="F4920" s="3" t="s">
        <v>4361</v>
      </c>
      <c r="G4920" s="3" t="s">
        <v>1158</v>
      </c>
      <c r="H4920" s="5">
        <v>17394</v>
      </c>
      <c r="I4920" s="2">
        <v>3</v>
      </c>
      <c r="J4920" s="2">
        <v>0</v>
      </c>
      <c r="K4920" s="2">
        <v>38.266800000000003</v>
      </c>
      <c r="L4920" s="18" t="str">
        <f>VLOOKUP(F4920,'BD customers'!$1:$1048576,2,FALSE)</f>
        <v>Brendan Murry</v>
      </c>
      <c r="M4920" s="2">
        <f>MATCH(orders[[#This Row],[Product ID]],'BD product'!A:A,0)</f>
        <v>268</v>
      </c>
      <c r="N4920" s="2" t="str" cm="1">
        <f t="array" ref="N4920">INDEX('BD product'!A:D,M4920,2)</f>
        <v>Furniture</v>
      </c>
    </row>
    <row r="4921" spans="1:14" x14ac:dyDescent="0.3">
      <c r="A4921" s="3" t="s">
        <v>6597</v>
      </c>
      <c r="B4921" s="4">
        <v>42371</v>
      </c>
      <c r="C4921" s="12" t="str">
        <f t="shared" si="76"/>
        <v>2016/01</v>
      </c>
      <c r="D4921" s="4">
        <v>42376</v>
      </c>
      <c r="E4921" s="3" t="s">
        <v>21</v>
      </c>
      <c r="F4921" s="3" t="s">
        <v>4361</v>
      </c>
      <c r="G4921" s="3" t="s">
        <v>3715</v>
      </c>
      <c r="H4921" s="5">
        <v>23198</v>
      </c>
      <c r="I4921" s="2">
        <v>2</v>
      </c>
      <c r="J4921" s="2">
        <v>0</v>
      </c>
      <c r="K4921" s="2">
        <v>67.274199999999993</v>
      </c>
      <c r="L4921" s="18" t="str">
        <f>VLOOKUP(F4921,'BD customers'!$1:$1048576,2,FALSE)</f>
        <v>Brendan Murry</v>
      </c>
      <c r="M4921" s="2">
        <f>MATCH(orders[[#This Row],[Product ID]],'BD product'!A:A,0)</f>
        <v>1135</v>
      </c>
      <c r="N4921" s="2" t="str" cm="1">
        <f t="array" ref="N4921">INDEX('BD product'!A:D,M4921,2)</f>
        <v>Technology</v>
      </c>
    </row>
    <row r="4922" spans="1:14" x14ac:dyDescent="0.3">
      <c r="A4922" s="3" t="s">
        <v>6598</v>
      </c>
      <c r="B4922" s="4">
        <v>42966</v>
      </c>
      <c r="C4922" s="12" t="str">
        <f t="shared" si="76"/>
        <v>2017/08</v>
      </c>
      <c r="D4922" s="4">
        <v>42970</v>
      </c>
      <c r="E4922" s="3" t="s">
        <v>21</v>
      </c>
      <c r="F4922" s="3" t="s">
        <v>4567</v>
      </c>
      <c r="G4922" s="3" t="s">
        <v>3965</v>
      </c>
      <c r="H4922" s="5">
        <v>2296</v>
      </c>
      <c r="I4922" s="2">
        <v>2</v>
      </c>
      <c r="J4922" s="2">
        <v>8</v>
      </c>
      <c r="K4922" s="2">
        <v>-3.9032</v>
      </c>
      <c r="L4922" s="18" t="str">
        <f>VLOOKUP(F4922,'BD customers'!$1:$1048576,2,FALSE)</f>
        <v>Sonia Cooley</v>
      </c>
      <c r="M4922" s="2">
        <f>MATCH(orders[[#This Row],[Product ID]],'BD product'!A:A,0)</f>
        <v>1214</v>
      </c>
      <c r="N4922" s="2" t="str" cm="1">
        <f t="array" ref="N4922">INDEX('BD product'!A:D,M4922,2)</f>
        <v>Office Supplies</v>
      </c>
    </row>
    <row r="4923" spans="1:14" x14ac:dyDescent="0.3">
      <c r="A4923" s="3" t="s">
        <v>6599</v>
      </c>
      <c r="B4923" s="4">
        <v>43094</v>
      </c>
      <c r="C4923" s="12" t="str">
        <f t="shared" si="76"/>
        <v>2017/12</v>
      </c>
      <c r="D4923" s="4">
        <v>43098</v>
      </c>
      <c r="E4923" s="3" t="s">
        <v>11</v>
      </c>
      <c r="F4923" s="3" t="s">
        <v>1723</v>
      </c>
      <c r="G4923" s="3" t="s">
        <v>6492</v>
      </c>
      <c r="H4923" s="5">
        <v>9608</v>
      </c>
      <c r="I4923" s="2">
        <v>2</v>
      </c>
      <c r="J4923" s="2">
        <v>0</v>
      </c>
      <c r="K4923" s="2">
        <v>46.118400000000001</v>
      </c>
      <c r="L4923" s="18" t="str">
        <f>VLOOKUP(F4923,'BD customers'!$1:$1048576,2,FALSE)</f>
        <v>Mick Hernandez</v>
      </c>
      <c r="M4923" s="2">
        <f>MATCH(orders[[#This Row],[Product ID]],'BD product'!A:A,0)</f>
        <v>1698</v>
      </c>
      <c r="N4923" s="2" t="str" cm="1">
        <f t="array" ref="N4923">INDEX('BD product'!A:D,M4923,2)</f>
        <v>Office Supplies</v>
      </c>
    </row>
    <row r="4924" spans="1:14" x14ac:dyDescent="0.3">
      <c r="A4924" s="3" t="s">
        <v>6599</v>
      </c>
      <c r="B4924" s="4">
        <v>43094</v>
      </c>
      <c r="C4924" s="12" t="str">
        <f t="shared" si="76"/>
        <v>2017/12</v>
      </c>
      <c r="D4924" s="4">
        <v>43098</v>
      </c>
      <c r="E4924" s="3" t="s">
        <v>11</v>
      </c>
      <c r="F4924" s="3" t="s">
        <v>1723</v>
      </c>
      <c r="G4924" s="3" t="s">
        <v>2884</v>
      </c>
      <c r="H4924" s="5">
        <v>362</v>
      </c>
      <c r="I4924" s="2">
        <v>2</v>
      </c>
      <c r="J4924" s="2">
        <v>0</v>
      </c>
      <c r="K4924" s="2">
        <v>1.1946000000000001</v>
      </c>
      <c r="L4924" s="18" t="str">
        <f>VLOOKUP(F4924,'BD customers'!$1:$1048576,2,FALSE)</f>
        <v>Mick Hernandez</v>
      </c>
      <c r="M4924" s="2">
        <f>MATCH(orders[[#This Row],[Product ID]],'BD product'!A:A,0)</f>
        <v>806</v>
      </c>
      <c r="N4924" s="2" t="str" cm="1">
        <f t="array" ref="N4924">INDEX('BD product'!A:D,M4924,2)</f>
        <v>Office Supplies</v>
      </c>
    </row>
    <row r="4925" spans="1:14" x14ac:dyDescent="0.3">
      <c r="A4925" s="3" t="s">
        <v>6599</v>
      </c>
      <c r="B4925" s="4">
        <v>43094</v>
      </c>
      <c r="C4925" s="12" t="str">
        <f t="shared" si="76"/>
        <v>2017/12</v>
      </c>
      <c r="D4925" s="4">
        <v>43098</v>
      </c>
      <c r="E4925" s="3" t="s">
        <v>11</v>
      </c>
      <c r="F4925" s="3" t="s">
        <v>1723</v>
      </c>
      <c r="G4925" s="3" t="s">
        <v>3187</v>
      </c>
      <c r="H4925" s="5">
        <v>6291</v>
      </c>
      <c r="I4925" s="2">
        <v>6</v>
      </c>
      <c r="J4925" s="2">
        <v>0</v>
      </c>
      <c r="K4925" s="2">
        <v>30.1968</v>
      </c>
      <c r="L4925" s="18" t="str">
        <f>VLOOKUP(F4925,'BD customers'!$1:$1048576,2,FALSE)</f>
        <v>Mick Hernandez</v>
      </c>
      <c r="M4925" s="2">
        <f>MATCH(orders[[#This Row],[Product ID]],'BD product'!A:A,0)</f>
        <v>923</v>
      </c>
      <c r="N4925" s="2" t="str" cm="1">
        <f t="array" ref="N4925">INDEX('BD product'!A:D,M4925,2)</f>
        <v>Office Supplies</v>
      </c>
    </row>
    <row r="4926" spans="1:14" x14ac:dyDescent="0.3">
      <c r="A4926" s="3" t="s">
        <v>6599</v>
      </c>
      <c r="B4926" s="4">
        <v>43094</v>
      </c>
      <c r="C4926" s="12" t="str">
        <f t="shared" si="76"/>
        <v>2017/12</v>
      </c>
      <c r="D4926" s="4">
        <v>43098</v>
      </c>
      <c r="E4926" s="3" t="s">
        <v>11</v>
      </c>
      <c r="F4926" s="3" t="s">
        <v>1723</v>
      </c>
      <c r="G4926" s="3" t="s">
        <v>4787</v>
      </c>
      <c r="H4926" s="5">
        <v>9048</v>
      </c>
      <c r="I4926" s="2">
        <v>2</v>
      </c>
      <c r="J4926" s="2">
        <v>0</v>
      </c>
      <c r="K4926" s="2">
        <v>23.524799999999999</v>
      </c>
      <c r="L4926" s="18" t="str">
        <f>VLOOKUP(F4926,'BD customers'!$1:$1048576,2,FALSE)</f>
        <v>Mick Hernandez</v>
      </c>
      <c r="M4926" s="2">
        <f>MATCH(orders[[#This Row],[Product ID]],'BD product'!A:A,0)</f>
        <v>1411</v>
      </c>
      <c r="N4926" s="2" t="str" cm="1">
        <f t="array" ref="N4926">INDEX('BD product'!A:D,M4926,2)</f>
        <v>Technology</v>
      </c>
    </row>
    <row r="4927" spans="1:14" x14ac:dyDescent="0.3">
      <c r="A4927" s="3" t="s">
        <v>6600</v>
      </c>
      <c r="B4927" s="4">
        <v>42988</v>
      </c>
      <c r="C4927" s="12" t="str">
        <f t="shared" si="76"/>
        <v>2017/09</v>
      </c>
      <c r="D4927" s="4">
        <v>42991</v>
      </c>
      <c r="E4927" s="3" t="s">
        <v>64</v>
      </c>
      <c r="F4927" s="3" t="s">
        <v>6601</v>
      </c>
      <c r="G4927" s="3" t="s">
        <v>5026</v>
      </c>
      <c r="H4927" s="5">
        <v>1488</v>
      </c>
      <c r="I4927" s="2">
        <v>2</v>
      </c>
      <c r="J4927" s="2">
        <v>0</v>
      </c>
      <c r="K4927" s="2">
        <v>3.7199999999999997E-2</v>
      </c>
      <c r="L4927" s="18" t="str">
        <f>VLOOKUP(F4927,'BD customers'!$1:$1048576,2,FALSE)</f>
        <v>Alex Russell</v>
      </c>
      <c r="M4927" s="2">
        <f>MATCH(orders[[#This Row],[Product ID]],'BD product'!A:A,0)</f>
        <v>1455</v>
      </c>
      <c r="N4927" s="2" t="str" cm="1">
        <f t="array" ref="N4927">INDEX('BD product'!A:D,M4927,2)</f>
        <v>Office Supplies</v>
      </c>
    </row>
    <row r="4928" spans="1:14" x14ac:dyDescent="0.3">
      <c r="A4928" s="3" t="s">
        <v>6602</v>
      </c>
      <c r="B4928" s="4">
        <v>43027</v>
      </c>
      <c r="C4928" s="12" t="str">
        <f t="shared" si="76"/>
        <v>2017/10</v>
      </c>
      <c r="D4928" s="4">
        <v>43031</v>
      </c>
      <c r="E4928" s="3" t="s">
        <v>21</v>
      </c>
      <c r="F4928" s="3" t="s">
        <v>2841</v>
      </c>
      <c r="G4928" s="3" t="s">
        <v>3303</v>
      </c>
      <c r="H4928" s="5">
        <v>91275</v>
      </c>
      <c r="I4928" s="2">
        <v>1</v>
      </c>
      <c r="J4928" s="2">
        <v>5</v>
      </c>
      <c r="K4928" s="2">
        <v>-67.543499999999995</v>
      </c>
      <c r="L4928" s="18" t="str">
        <f>VLOOKUP(F4928,'BD customers'!$1:$1048576,2,FALSE)</f>
        <v>Mary O'Rourke</v>
      </c>
      <c r="M4928" s="2">
        <f>MATCH(orders[[#This Row],[Product ID]],'BD product'!A:A,0)</f>
        <v>964</v>
      </c>
      <c r="N4928" s="2" t="str" cm="1">
        <f t="array" ref="N4928">INDEX('BD product'!A:D,M4928,2)</f>
        <v>Furniture</v>
      </c>
    </row>
    <row r="4929" spans="1:14" x14ac:dyDescent="0.3">
      <c r="A4929" s="3" t="s">
        <v>6603</v>
      </c>
      <c r="B4929" s="4">
        <v>43070</v>
      </c>
      <c r="C4929" s="12" t="str">
        <f t="shared" si="76"/>
        <v>2017/12</v>
      </c>
      <c r="D4929" s="4">
        <v>43075</v>
      </c>
      <c r="E4929" s="3" t="s">
        <v>21</v>
      </c>
      <c r="F4929" s="3" t="s">
        <v>586</v>
      </c>
      <c r="G4929" s="3" t="s">
        <v>3902</v>
      </c>
      <c r="H4929" s="5">
        <v>1944</v>
      </c>
      <c r="I4929" s="2">
        <v>3</v>
      </c>
      <c r="J4929" s="2">
        <v>0</v>
      </c>
      <c r="K4929" s="2">
        <v>9.3312000000000008</v>
      </c>
      <c r="L4929" s="18" t="str">
        <f>VLOOKUP(F4929,'BD customers'!$1:$1048576,2,FALSE)</f>
        <v>Alan Dominguez</v>
      </c>
      <c r="M4929" s="2">
        <f>MATCH(orders[[#This Row],[Product ID]],'BD product'!A:A,0)</f>
        <v>1195</v>
      </c>
      <c r="N4929" s="2" t="str" cm="1">
        <f t="array" ref="N4929">INDEX('BD product'!A:D,M4929,2)</f>
        <v>Office Supplies</v>
      </c>
    </row>
    <row r="4930" spans="1:14" x14ac:dyDescent="0.3">
      <c r="A4930" s="3" t="s">
        <v>6603</v>
      </c>
      <c r="B4930" s="4">
        <v>43070</v>
      </c>
      <c r="C4930" s="12" t="str">
        <f t="shared" ref="C4930:C4993" si="77">TEXT(B4930,"aaaa/mm")</f>
        <v>2017/12</v>
      </c>
      <c r="D4930" s="4">
        <v>43075</v>
      </c>
      <c r="E4930" s="3" t="s">
        <v>21</v>
      </c>
      <c r="F4930" s="3" t="s">
        <v>586</v>
      </c>
      <c r="G4930" s="3" t="s">
        <v>3854</v>
      </c>
      <c r="H4930" s="5">
        <v>89715</v>
      </c>
      <c r="I4930" s="2">
        <v>3</v>
      </c>
      <c r="J4930" s="2">
        <v>0</v>
      </c>
      <c r="K4930" s="2">
        <v>25.120200000000001</v>
      </c>
      <c r="L4930" s="18" t="str">
        <f>VLOOKUP(F4930,'BD customers'!$1:$1048576,2,FALSE)</f>
        <v>Alan Dominguez</v>
      </c>
      <c r="M4930" s="2">
        <f>MATCH(orders[[#This Row],[Product ID]],'BD product'!A:A,0)</f>
        <v>1182</v>
      </c>
      <c r="N4930" s="2" t="str" cm="1">
        <f t="array" ref="N4930">INDEX('BD product'!A:D,M4930,2)</f>
        <v>Furniture</v>
      </c>
    </row>
    <row r="4931" spans="1:14" x14ac:dyDescent="0.3">
      <c r="A4931" s="3" t="s">
        <v>6604</v>
      </c>
      <c r="B4931" s="4">
        <v>41884</v>
      </c>
      <c r="C4931" s="12" t="str">
        <f t="shared" si="77"/>
        <v>2014/09</v>
      </c>
      <c r="D4931" s="4">
        <v>41885</v>
      </c>
      <c r="E4931" s="3" t="s">
        <v>64</v>
      </c>
      <c r="F4931" s="3" t="s">
        <v>481</v>
      </c>
      <c r="G4931" s="3" t="s">
        <v>1409</v>
      </c>
      <c r="H4931" s="5">
        <v>5775</v>
      </c>
      <c r="I4931" s="2">
        <v>5</v>
      </c>
      <c r="J4931" s="2">
        <v>0</v>
      </c>
      <c r="K4931" s="2">
        <v>0.16170000000000001</v>
      </c>
      <c r="L4931" s="18" t="str">
        <f>VLOOKUP(F4931,'BD customers'!$1:$1048576,2,FALSE)</f>
        <v>Katherine Ducich</v>
      </c>
      <c r="M4931" s="2">
        <f>MATCH(orders[[#This Row],[Product ID]],'BD product'!A:A,0)</f>
        <v>334</v>
      </c>
      <c r="N4931" s="2" t="str" cm="1">
        <f t="array" ref="N4931">INDEX('BD product'!A:D,M4931,2)</f>
        <v>Office Supplies</v>
      </c>
    </row>
    <row r="4932" spans="1:14" x14ac:dyDescent="0.3">
      <c r="A4932" s="3" t="s">
        <v>6604</v>
      </c>
      <c r="B4932" s="4">
        <v>41884</v>
      </c>
      <c r="C4932" s="12" t="str">
        <f t="shared" si="77"/>
        <v>2014/09</v>
      </c>
      <c r="D4932" s="4">
        <v>41885</v>
      </c>
      <c r="E4932" s="3" t="s">
        <v>64</v>
      </c>
      <c r="F4932" s="3" t="s">
        <v>481</v>
      </c>
      <c r="G4932" s="3" t="s">
        <v>2904</v>
      </c>
      <c r="H4932" s="5">
        <v>1494</v>
      </c>
      <c r="I4932" s="2">
        <v>3</v>
      </c>
      <c r="J4932" s="2">
        <v>0</v>
      </c>
      <c r="K4932" s="2">
        <v>7.0217999999999998</v>
      </c>
      <c r="L4932" s="18" t="str">
        <f>VLOOKUP(F4932,'BD customers'!$1:$1048576,2,FALSE)</f>
        <v>Katherine Ducich</v>
      </c>
      <c r="M4932" s="2">
        <f>MATCH(orders[[#This Row],[Product ID]],'BD product'!A:A,0)</f>
        <v>813</v>
      </c>
      <c r="N4932" s="2" t="str" cm="1">
        <f t="array" ref="N4932">INDEX('BD product'!A:D,M4932,2)</f>
        <v>Office Supplies</v>
      </c>
    </row>
    <row r="4933" spans="1:14" x14ac:dyDescent="0.3">
      <c r="A4933" s="3" t="s">
        <v>6605</v>
      </c>
      <c r="B4933" s="4">
        <v>42819</v>
      </c>
      <c r="C4933" s="12" t="str">
        <f t="shared" si="77"/>
        <v>2017/03</v>
      </c>
      <c r="D4933" s="4">
        <v>42824</v>
      </c>
      <c r="E4933" s="3" t="s">
        <v>21</v>
      </c>
      <c r="F4933" s="3" t="s">
        <v>3666</v>
      </c>
      <c r="G4933" s="3" t="s">
        <v>3837</v>
      </c>
      <c r="H4933" s="5">
        <v>231</v>
      </c>
      <c r="I4933" s="2">
        <v>2</v>
      </c>
      <c r="J4933" s="2">
        <v>0</v>
      </c>
      <c r="K4933" s="2">
        <v>6.93E-2</v>
      </c>
      <c r="L4933" s="18" t="str">
        <f>VLOOKUP(F4933,'BD customers'!$1:$1048576,2,FALSE)</f>
        <v>Filia McAdams</v>
      </c>
      <c r="M4933" s="2">
        <f>MATCH(orders[[#This Row],[Product ID]],'BD product'!A:A,0)</f>
        <v>1177</v>
      </c>
      <c r="N4933" s="2" t="str" cm="1">
        <f t="array" ref="N4933">INDEX('BD product'!A:D,M4933,2)</f>
        <v>Office Supplies</v>
      </c>
    </row>
    <row r="4934" spans="1:14" x14ac:dyDescent="0.3">
      <c r="A4934" s="3" t="s">
        <v>6606</v>
      </c>
      <c r="B4934" s="4">
        <v>42275</v>
      </c>
      <c r="C4934" s="12" t="str">
        <f t="shared" si="77"/>
        <v>2015/09</v>
      </c>
      <c r="D4934" s="4">
        <v>42281</v>
      </c>
      <c r="E4934" s="3" t="s">
        <v>21</v>
      </c>
      <c r="F4934" s="3" t="s">
        <v>514</v>
      </c>
      <c r="G4934" s="3" t="s">
        <v>4571</v>
      </c>
      <c r="H4934" s="5">
        <v>12536</v>
      </c>
      <c r="I4934" s="2">
        <v>1</v>
      </c>
      <c r="J4934" s="2">
        <v>2</v>
      </c>
      <c r="K4934" s="2">
        <v>4.2309000000000001</v>
      </c>
      <c r="L4934" s="18" t="str">
        <f>VLOOKUP(F4934,'BD customers'!$1:$1048576,2,FALSE)</f>
        <v>Zuschuss Carroll</v>
      </c>
      <c r="M4934" s="2">
        <f>MATCH(orders[[#This Row],[Product ID]],'BD product'!A:A,0)</f>
        <v>1360</v>
      </c>
      <c r="N4934" s="2" t="str" cm="1">
        <f t="array" ref="N4934">INDEX('BD product'!A:D,M4934,2)</f>
        <v>Office Supplies</v>
      </c>
    </row>
    <row r="4935" spans="1:14" x14ac:dyDescent="0.3">
      <c r="A4935" s="3" t="s">
        <v>6606</v>
      </c>
      <c r="B4935" s="4">
        <v>42275</v>
      </c>
      <c r="C4935" s="12" t="str">
        <f t="shared" si="77"/>
        <v>2015/09</v>
      </c>
      <c r="D4935" s="4">
        <v>42281</v>
      </c>
      <c r="E4935" s="3" t="s">
        <v>21</v>
      </c>
      <c r="F4935" s="3" t="s">
        <v>514</v>
      </c>
      <c r="G4935" s="3" t="s">
        <v>2739</v>
      </c>
      <c r="H4935" s="5">
        <v>108</v>
      </c>
      <c r="I4935" s="2">
        <v>2</v>
      </c>
      <c r="J4935" s="2">
        <v>7</v>
      </c>
      <c r="K4935" s="2">
        <v>-7.9200000000000007E-2</v>
      </c>
      <c r="L4935" s="18" t="str">
        <f>VLOOKUP(F4935,'BD customers'!$1:$1048576,2,FALSE)</f>
        <v>Zuschuss Carroll</v>
      </c>
      <c r="M4935" s="2">
        <f>MATCH(orders[[#This Row],[Product ID]],'BD product'!A:A,0)</f>
        <v>753</v>
      </c>
      <c r="N4935" s="2" t="str" cm="1">
        <f t="array" ref="N4935">INDEX('BD product'!A:D,M4935,2)</f>
        <v>Office Supplies</v>
      </c>
    </row>
    <row r="4936" spans="1:14" x14ac:dyDescent="0.3">
      <c r="A4936" s="3" t="s">
        <v>6606</v>
      </c>
      <c r="B4936" s="4">
        <v>42275</v>
      </c>
      <c r="C4936" s="12" t="str">
        <f t="shared" si="77"/>
        <v>2015/09</v>
      </c>
      <c r="D4936" s="4">
        <v>42281</v>
      </c>
      <c r="E4936" s="3" t="s">
        <v>21</v>
      </c>
      <c r="F4936" s="3" t="s">
        <v>514</v>
      </c>
      <c r="G4936" s="3" t="s">
        <v>3434</v>
      </c>
      <c r="H4936" s="5">
        <v>4512</v>
      </c>
      <c r="I4936" s="2">
        <v>3</v>
      </c>
      <c r="J4936" s="2">
        <v>2</v>
      </c>
      <c r="K4936" s="2">
        <v>8.4599999999999995E-2</v>
      </c>
      <c r="L4936" s="18" t="str">
        <f>VLOOKUP(F4936,'BD customers'!$1:$1048576,2,FALSE)</f>
        <v>Zuschuss Carroll</v>
      </c>
      <c r="M4936" s="2">
        <f>MATCH(orders[[#This Row],[Product ID]],'BD product'!A:A,0)</f>
        <v>1016</v>
      </c>
      <c r="N4936" s="2" t="str" cm="1">
        <f t="array" ref="N4936">INDEX('BD product'!A:D,M4936,2)</f>
        <v>Office Supplies</v>
      </c>
    </row>
    <row r="4937" spans="1:14" x14ac:dyDescent="0.3">
      <c r="A4937" s="3" t="s">
        <v>6607</v>
      </c>
      <c r="B4937" s="4">
        <v>42078</v>
      </c>
      <c r="C4937" s="12" t="str">
        <f t="shared" si="77"/>
        <v>2015/03</v>
      </c>
      <c r="D4937" s="4">
        <v>42084</v>
      </c>
      <c r="E4937" s="3" t="s">
        <v>21</v>
      </c>
      <c r="F4937" s="3" t="s">
        <v>6608</v>
      </c>
      <c r="G4937" s="3" t="s">
        <v>6609</v>
      </c>
      <c r="H4937" s="5">
        <v>16776</v>
      </c>
      <c r="I4937" s="2">
        <v>3</v>
      </c>
      <c r="J4937" s="2">
        <v>2</v>
      </c>
      <c r="K4937" s="2">
        <v>1.6776</v>
      </c>
      <c r="L4937" s="18" t="str">
        <f>VLOOKUP(F4937,'BD customers'!$1:$1048576,2,FALSE)</f>
        <v>Karen Seio</v>
      </c>
      <c r="M4937" s="2">
        <f>MATCH(orders[[#This Row],[Product ID]],'BD product'!A:A,0)</f>
        <v>1711</v>
      </c>
      <c r="N4937" s="2" t="str" cm="1">
        <f t="array" ref="N4937">INDEX('BD product'!A:D,M4937,2)</f>
        <v>Technology</v>
      </c>
    </row>
    <row r="4938" spans="1:14" x14ac:dyDescent="0.3">
      <c r="A4938" s="3" t="s">
        <v>6611</v>
      </c>
      <c r="B4938" s="4">
        <v>42741</v>
      </c>
      <c r="C4938" s="12" t="str">
        <f t="shared" si="77"/>
        <v>2017/01</v>
      </c>
      <c r="D4938" s="4">
        <v>42748</v>
      </c>
      <c r="E4938" s="3" t="s">
        <v>21</v>
      </c>
      <c r="F4938" s="3" t="s">
        <v>3542</v>
      </c>
      <c r="G4938" s="3" t="s">
        <v>2116</v>
      </c>
      <c r="H4938" s="5">
        <v>3374</v>
      </c>
      <c r="I4938" s="2">
        <v>7</v>
      </c>
      <c r="J4938" s="2">
        <v>0</v>
      </c>
      <c r="K4938" s="2">
        <v>15.5204</v>
      </c>
      <c r="L4938" s="18" t="str">
        <f>VLOOKUP(F4938,'BD customers'!$1:$1048576,2,FALSE)</f>
        <v>Dennis Pardue</v>
      </c>
      <c r="M4938" s="2">
        <f>MATCH(orders[[#This Row],[Product ID]],'BD product'!A:A,0)</f>
        <v>546</v>
      </c>
      <c r="N4938" s="2" t="str" cm="1">
        <f t="array" ref="N4938">INDEX('BD product'!A:D,M4938,2)</f>
        <v>Office Supplies</v>
      </c>
    </row>
    <row r="4939" spans="1:14" x14ac:dyDescent="0.3">
      <c r="A4939" s="3" t="s">
        <v>6612</v>
      </c>
      <c r="B4939" s="4">
        <v>41652</v>
      </c>
      <c r="C4939" s="12" t="str">
        <f t="shared" si="77"/>
        <v>2014/01</v>
      </c>
      <c r="D4939" s="4">
        <v>41657</v>
      </c>
      <c r="E4939" s="3" t="s">
        <v>21</v>
      </c>
      <c r="F4939" s="3" t="s">
        <v>582</v>
      </c>
      <c r="G4939" s="3" t="s">
        <v>4088</v>
      </c>
      <c r="H4939" s="5">
        <v>132585</v>
      </c>
      <c r="I4939" s="2">
        <v>5</v>
      </c>
      <c r="J4939" s="2">
        <v>0</v>
      </c>
      <c r="K4939" s="2">
        <v>23.865300000000001</v>
      </c>
      <c r="L4939" s="18" t="str">
        <f>VLOOKUP(F4939,'BD customers'!$1:$1048576,2,FALSE)</f>
        <v>Brian Dahlen</v>
      </c>
      <c r="M4939" s="2">
        <f>MATCH(orders[[#This Row],[Product ID]],'BD product'!A:A,0)</f>
        <v>1246</v>
      </c>
      <c r="N4939" s="2" t="str" cm="1">
        <f t="array" ref="N4939">INDEX('BD product'!A:D,M4939,2)</f>
        <v>Office Supplies</v>
      </c>
    </row>
    <row r="4940" spans="1:14" x14ac:dyDescent="0.3">
      <c r="A4940" s="3" t="s">
        <v>6612</v>
      </c>
      <c r="B4940" s="4">
        <v>41652</v>
      </c>
      <c r="C4940" s="12" t="str">
        <f t="shared" si="77"/>
        <v>2014/01</v>
      </c>
      <c r="D4940" s="4">
        <v>41657</v>
      </c>
      <c r="E4940" s="3" t="s">
        <v>21</v>
      </c>
      <c r="F4940" s="3" t="s">
        <v>582</v>
      </c>
      <c r="G4940" s="3" t="s">
        <v>3989</v>
      </c>
      <c r="H4940" s="5">
        <v>333999</v>
      </c>
      <c r="I4940" s="2">
        <v>3</v>
      </c>
      <c r="J4940" s="2">
        <v>15</v>
      </c>
      <c r="K4940" s="2">
        <v>3.9293999999999998</v>
      </c>
      <c r="L4940" s="18" t="str">
        <f>VLOOKUP(F4940,'BD customers'!$1:$1048576,2,FALSE)</f>
        <v>Brian Dahlen</v>
      </c>
      <c r="M4940" s="2">
        <f>MATCH(orders[[#This Row],[Product ID]],'BD product'!A:A,0)</f>
        <v>1221</v>
      </c>
      <c r="N4940" s="2" t="str" cm="1">
        <f t="array" ref="N4940">INDEX('BD product'!A:D,M4940,2)</f>
        <v>Furniture</v>
      </c>
    </row>
    <row r="4941" spans="1:14" x14ac:dyDescent="0.3">
      <c r="A4941" s="3" t="s">
        <v>6612</v>
      </c>
      <c r="B4941" s="4">
        <v>41652</v>
      </c>
      <c r="C4941" s="12" t="str">
        <f t="shared" si="77"/>
        <v>2014/01</v>
      </c>
      <c r="D4941" s="4">
        <v>41657</v>
      </c>
      <c r="E4941" s="3" t="s">
        <v>21</v>
      </c>
      <c r="F4941" s="3" t="s">
        <v>582</v>
      </c>
      <c r="G4941" s="3" t="s">
        <v>844</v>
      </c>
      <c r="H4941" s="5">
        <v>199</v>
      </c>
      <c r="I4941" s="2">
        <v>5</v>
      </c>
      <c r="J4941" s="2">
        <v>0</v>
      </c>
      <c r="K4941" s="2">
        <v>0.65669999999999995</v>
      </c>
      <c r="L4941" s="18" t="str">
        <f>VLOOKUP(F4941,'BD customers'!$1:$1048576,2,FALSE)</f>
        <v>Brian Dahlen</v>
      </c>
      <c r="M4941" s="2">
        <f>MATCH(orders[[#This Row],[Product ID]],'BD product'!A:A,0)</f>
        <v>183</v>
      </c>
      <c r="N4941" s="2" t="str" cm="1">
        <f t="array" ref="N4941">INDEX('BD product'!A:D,M4941,2)</f>
        <v>Office Supplies</v>
      </c>
    </row>
    <row r="4942" spans="1:14" x14ac:dyDescent="0.3">
      <c r="A4942" s="3" t="s">
        <v>6613</v>
      </c>
      <c r="B4942" s="4">
        <v>42041</v>
      </c>
      <c r="C4942" s="12" t="str">
        <f t="shared" si="77"/>
        <v>2015/02</v>
      </c>
      <c r="D4942" s="4">
        <v>42048</v>
      </c>
      <c r="E4942" s="3" t="s">
        <v>21</v>
      </c>
      <c r="F4942" s="3" t="s">
        <v>4177</v>
      </c>
      <c r="G4942" s="3" t="s">
        <v>3126</v>
      </c>
      <c r="H4942" s="5">
        <v>126882</v>
      </c>
      <c r="I4942" s="2">
        <v>9</v>
      </c>
      <c r="J4942" s="2">
        <v>0</v>
      </c>
      <c r="K4942" s="2">
        <v>266.4522</v>
      </c>
      <c r="L4942" s="18" t="str">
        <f>VLOOKUP(F4942,'BD customers'!$1:$1048576,2,FALSE)</f>
        <v>Ivan Liston</v>
      </c>
      <c r="M4942" s="2">
        <f>MATCH(orders[[#This Row],[Product ID]],'BD product'!A:A,0)</f>
        <v>903</v>
      </c>
      <c r="N4942" s="2" t="str" cm="1">
        <f t="array" ref="N4942">INDEX('BD product'!A:D,M4942,2)</f>
        <v>Furniture</v>
      </c>
    </row>
    <row r="4943" spans="1:14" x14ac:dyDescent="0.3">
      <c r="A4943" s="3" t="s">
        <v>6613</v>
      </c>
      <c r="B4943" s="4">
        <v>42041</v>
      </c>
      <c r="C4943" s="12" t="str">
        <f t="shared" si="77"/>
        <v>2015/02</v>
      </c>
      <c r="D4943" s="4">
        <v>42048</v>
      </c>
      <c r="E4943" s="3" t="s">
        <v>21</v>
      </c>
      <c r="F4943" s="3" t="s">
        <v>4177</v>
      </c>
      <c r="G4943" s="3" t="s">
        <v>5436</v>
      </c>
      <c r="H4943" s="5">
        <v>28392</v>
      </c>
      <c r="I4943" s="2">
        <v>4</v>
      </c>
      <c r="J4943" s="2">
        <v>0</v>
      </c>
      <c r="K4943" s="2">
        <v>82.336799999999997</v>
      </c>
      <c r="L4943" s="18" t="str">
        <f>VLOOKUP(F4943,'BD customers'!$1:$1048576,2,FALSE)</f>
        <v>Ivan Liston</v>
      </c>
      <c r="M4943" s="2">
        <f>MATCH(orders[[#This Row],[Product ID]],'BD product'!A:A,0)</f>
        <v>1533</v>
      </c>
      <c r="N4943" s="2" t="str" cm="1">
        <f t="array" ref="N4943">INDEX('BD product'!A:D,M4943,2)</f>
        <v>Furniture</v>
      </c>
    </row>
    <row r="4944" spans="1:14" x14ac:dyDescent="0.3">
      <c r="A4944" s="3" t="s">
        <v>6613</v>
      </c>
      <c r="B4944" s="4">
        <v>42041</v>
      </c>
      <c r="C4944" s="12" t="str">
        <f t="shared" si="77"/>
        <v>2015/02</v>
      </c>
      <c r="D4944" s="4">
        <v>42048</v>
      </c>
      <c r="E4944" s="3" t="s">
        <v>21</v>
      </c>
      <c r="F4944" s="3" t="s">
        <v>4177</v>
      </c>
      <c r="G4944" s="3" t="s">
        <v>3094</v>
      </c>
      <c r="H4944" s="5">
        <v>568</v>
      </c>
      <c r="I4944" s="2">
        <v>2</v>
      </c>
      <c r="J4944" s="2">
        <v>0</v>
      </c>
      <c r="K4944" s="2">
        <v>1.7607999999999999</v>
      </c>
      <c r="L4944" s="18" t="str">
        <f>VLOOKUP(F4944,'BD customers'!$1:$1048576,2,FALSE)</f>
        <v>Ivan Liston</v>
      </c>
      <c r="M4944" s="2">
        <f>MATCH(orders[[#This Row],[Product ID]],'BD product'!A:A,0)</f>
        <v>890</v>
      </c>
      <c r="N4944" s="2" t="str" cm="1">
        <f t="array" ref="N4944">INDEX('BD product'!A:D,M4944,2)</f>
        <v>Office Supplies</v>
      </c>
    </row>
    <row r="4945" spans="1:14" x14ac:dyDescent="0.3">
      <c r="A4945" s="3" t="s">
        <v>6614</v>
      </c>
      <c r="B4945" s="4">
        <v>43090</v>
      </c>
      <c r="C4945" s="12" t="str">
        <f t="shared" si="77"/>
        <v>2017/12</v>
      </c>
      <c r="D4945" s="4">
        <v>43096</v>
      </c>
      <c r="E4945" s="3" t="s">
        <v>21</v>
      </c>
      <c r="F4945" s="3" t="s">
        <v>3229</v>
      </c>
      <c r="G4945" s="3" t="s">
        <v>1834</v>
      </c>
      <c r="H4945" s="5">
        <v>37534</v>
      </c>
      <c r="I4945" s="2">
        <v>1</v>
      </c>
      <c r="J4945" s="2">
        <v>0</v>
      </c>
      <c r="K4945" s="2">
        <v>1.8767</v>
      </c>
      <c r="L4945" s="18" t="str">
        <f>VLOOKUP(F4945,'BD customers'!$1:$1048576,2,FALSE)</f>
        <v>Liz Preis</v>
      </c>
      <c r="M4945" s="2">
        <f>MATCH(orders[[#This Row],[Product ID]],'BD product'!A:A,0)</f>
        <v>460</v>
      </c>
      <c r="N4945" s="2" t="str" cm="1">
        <f t="array" ref="N4945">INDEX('BD product'!A:D,M4945,2)</f>
        <v>Office Supplies</v>
      </c>
    </row>
    <row r="4946" spans="1:14" x14ac:dyDescent="0.3">
      <c r="A4946" s="3" t="s">
        <v>6615</v>
      </c>
      <c r="B4946" s="4">
        <v>42618</v>
      </c>
      <c r="C4946" s="12" t="str">
        <f t="shared" si="77"/>
        <v>2016/09</v>
      </c>
      <c r="D4946" s="4">
        <v>42619</v>
      </c>
      <c r="E4946" s="3" t="s">
        <v>64</v>
      </c>
      <c r="F4946" s="3" t="s">
        <v>602</v>
      </c>
      <c r="G4946" s="3" t="s">
        <v>6492</v>
      </c>
      <c r="H4946" s="5">
        <v>9608</v>
      </c>
      <c r="I4946" s="2">
        <v>2</v>
      </c>
      <c r="J4946" s="2">
        <v>0</v>
      </c>
      <c r="K4946" s="2">
        <v>46.118400000000001</v>
      </c>
      <c r="L4946" s="18" t="str">
        <f>VLOOKUP(F4946,'BD customers'!$1:$1048576,2,FALSE)</f>
        <v>Joseph Holt</v>
      </c>
      <c r="M4946" s="2">
        <f>MATCH(orders[[#This Row],[Product ID]],'BD product'!A:A,0)</f>
        <v>1698</v>
      </c>
      <c r="N4946" s="2" t="str" cm="1">
        <f t="array" ref="N4946">INDEX('BD product'!A:D,M4946,2)</f>
        <v>Office Supplies</v>
      </c>
    </row>
    <row r="4947" spans="1:14" x14ac:dyDescent="0.3">
      <c r="A4947" s="3" t="s">
        <v>6615</v>
      </c>
      <c r="B4947" s="4">
        <v>42618</v>
      </c>
      <c r="C4947" s="12" t="str">
        <f t="shared" si="77"/>
        <v>2016/09</v>
      </c>
      <c r="D4947" s="4">
        <v>42619</v>
      </c>
      <c r="E4947" s="3" t="s">
        <v>64</v>
      </c>
      <c r="F4947" s="3" t="s">
        <v>602</v>
      </c>
      <c r="G4947" s="3" t="s">
        <v>1460</v>
      </c>
      <c r="H4947" s="5">
        <v>1168</v>
      </c>
      <c r="I4947" s="2">
        <v>2</v>
      </c>
      <c r="J4947" s="2">
        <v>2</v>
      </c>
      <c r="K4947" s="2">
        <v>0.39419999999999999</v>
      </c>
      <c r="L4947" s="18" t="str">
        <f>VLOOKUP(F4947,'BD customers'!$1:$1048576,2,FALSE)</f>
        <v>Joseph Holt</v>
      </c>
      <c r="M4947" s="2">
        <f>MATCH(orders[[#This Row],[Product ID]],'BD product'!A:A,0)</f>
        <v>349</v>
      </c>
      <c r="N4947" s="2" t="str" cm="1">
        <f t="array" ref="N4947">INDEX('BD product'!A:D,M4947,2)</f>
        <v>Office Supplies</v>
      </c>
    </row>
    <row r="4948" spans="1:14" x14ac:dyDescent="0.3">
      <c r="A4948" s="3" t="s">
        <v>6615</v>
      </c>
      <c r="B4948" s="4">
        <v>42618</v>
      </c>
      <c r="C4948" s="12" t="str">
        <f t="shared" si="77"/>
        <v>2016/09</v>
      </c>
      <c r="D4948" s="4">
        <v>42619</v>
      </c>
      <c r="E4948" s="3" t="s">
        <v>64</v>
      </c>
      <c r="F4948" s="3" t="s">
        <v>602</v>
      </c>
      <c r="G4948" s="3" t="s">
        <v>286</v>
      </c>
      <c r="H4948" s="5">
        <v>436</v>
      </c>
      <c r="I4948" s="2">
        <v>2</v>
      </c>
      <c r="J4948" s="2">
        <v>0</v>
      </c>
      <c r="K4948" s="2">
        <v>1.7876000000000001</v>
      </c>
      <c r="L4948" s="18" t="str">
        <f>VLOOKUP(F4948,'BD customers'!$1:$1048576,2,FALSE)</f>
        <v>Joseph Holt</v>
      </c>
      <c r="M4948" s="2">
        <f>MATCH(orders[[#This Row],[Product ID]],'BD product'!A:A,0)</f>
        <v>54</v>
      </c>
      <c r="N4948" s="2" t="str" cm="1">
        <f t="array" ref="N4948">INDEX('BD product'!A:D,M4948,2)</f>
        <v>Office Supplies</v>
      </c>
    </row>
    <row r="4949" spans="1:14" x14ac:dyDescent="0.3">
      <c r="A4949" s="3" t="s">
        <v>6616</v>
      </c>
      <c r="B4949" s="4">
        <v>41916</v>
      </c>
      <c r="C4949" s="12" t="str">
        <f t="shared" si="77"/>
        <v>2014/10</v>
      </c>
      <c r="D4949" s="4">
        <v>41921</v>
      </c>
      <c r="E4949" s="3" t="s">
        <v>21</v>
      </c>
      <c r="F4949" s="3" t="s">
        <v>3943</v>
      </c>
      <c r="G4949" s="3" t="s">
        <v>703</v>
      </c>
      <c r="H4949" s="5">
        <v>2924</v>
      </c>
      <c r="I4949" s="2">
        <v>4</v>
      </c>
      <c r="J4949" s="2">
        <v>0</v>
      </c>
      <c r="K4949" s="2">
        <v>13.742800000000001</v>
      </c>
      <c r="L4949" s="18" t="str">
        <f>VLOOKUP(F4949,'BD customers'!$1:$1048576,2,FALSE)</f>
        <v>Joy Daniels</v>
      </c>
      <c r="M4949" s="2">
        <f>MATCH(orders[[#This Row],[Product ID]],'BD product'!A:A,0)</f>
        <v>150</v>
      </c>
      <c r="N4949" s="2" t="str" cm="1">
        <f t="array" ref="N4949">INDEX('BD product'!A:D,M4949,2)</f>
        <v>Office Supplies</v>
      </c>
    </row>
    <row r="4950" spans="1:14" x14ac:dyDescent="0.3">
      <c r="A4950" s="3" t="s">
        <v>6617</v>
      </c>
      <c r="B4950" s="4">
        <v>43066</v>
      </c>
      <c r="C4950" s="12" t="str">
        <f t="shared" si="77"/>
        <v>2017/11</v>
      </c>
      <c r="D4950" s="4">
        <v>43071</v>
      </c>
      <c r="E4950" s="3" t="s">
        <v>21</v>
      </c>
      <c r="F4950" s="3" t="s">
        <v>1922</v>
      </c>
      <c r="G4950" s="3" t="s">
        <v>2112</v>
      </c>
      <c r="H4950" s="5">
        <v>117488</v>
      </c>
      <c r="I4950" s="2">
        <v>7</v>
      </c>
      <c r="J4950" s="2">
        <v>2</v>
      </c>
      <c r="K4950" s="2">
        <v>41.120800000000003</v>
      </c>
      <c r="L4950" s="18" t="str">
        <f>VLOOKUP(F4950,'BD customers'!$1:$1048576,2,FALSE)</f>
        <v>Bill Donatelli</v>
      </c>
      <c r="M4950" s="2">
        <f>MATCH(orders[[#This Row],[Product ID]],'BD product'!A:A,0)</f>
        <v>544</v>
      </c>
      <c r="N4950" s="2" t="str" cm="1">
        <f t="array" ref="N4950">INDEX('BD product'!A:D,M4950,2)</f>
        <v>Office Supplies</v>
      </c>
    </row>
    <row r="4951" spans="1:14" x14ac:dyDescent="0.3">
      <c r="A4951" s="3" t="s">
        <v>6617</v>
      </c>
      <c r="B4951" s="4">
        <v>43066</v>
      </c>
      <c r="C4951" s="12" t="str">
        <f t="shared" si="77"/>
        <v>2017/11</v>
      </c>
      <c r="D4951" s="4">
        <v>43071</v>
      </c>
      <c r="E4951" s="3" t="s">
        <v>21</v>
      </c>
      <c r="F4951" s="3" t="s">
        <v>1922</v>
      </c>
      <c r="G4951" s="3" t="s">
        <v>2120</v>
      </c>
      <c r="H4951" s="5">
        <v>1884</v>
      </c>
      <c r="I4951" s="2">
        <v>3</v>
      </c>
      <c r="J4951" s="2">
        <v>0</v>
      </c>
      <c r="K4951" s="2">
        <v>6.0288000000000004</v>
      </c>
      <c r="L4951" s="18" t="str">
        <f>VLOOKUP(F4951,'BD customers'!$1:$1048576,2,FALSE)</f>
        <v>Bill Donatelli</v>
      </c>
      <c r="M4951" s="2">
        <f>MATCH(orders[[#This Row],[Product ID]],'BD product'!A:A,0)</f>
        <v>547</v>
      </c>
      <c r="N4951" s="2" t="str" cm="1">
        <f t="array" ref="N4951">INDEX('BD product'!A:D,M4951,2)</f>
        <v>Furniture</v>
      </c>
    </row>
    <row r="4952" spans="1:14" x14ac:dyDescent="0.3">
      <c r="A4952" s="3" t="s">
        <v>6618</v>
      </c>
      <c r="B4952" s="4">
        <v>42671</v>
      </c>
      <c r="C4952" s="12" t="str">
        <f t="shared" si="77"/>
        <v>2016/10</v>
      </c>
      <c r="D4952" s="4">
        <v>42675</v>
      </c>
      <c r="E4952" s="3" t="s">
        <v>11</v>
      </c>
      <c r="F4952" s="3" t="s">
        <v>4912</v>
      </c>
      <c r="G4952" s="3" t="s">
        <v>728</v>
      </c>
      <c r="H4952" s="5">
        <v>1242</v>
      </c>
      <c r="I4952" s="2">
        <v>3</v>
      </c>
      <c r="J4952" s="2">
        <v>0</v>
      </c>
      <c r="K4952" s="2">
        <v>5.2164000000000001</v>
      </c>
      <c r="L4952" s="18" t="str">
        <f>VLOOKUP(F4952,'BD customers'!$1:$1048576,2,FALSE)</f>
        <v>Denise Leinenbach</v>
      </c>
      <c r="M4952" s="2">
        <f>MATCH(orders[[#This Row],[Product ID]],'BD product'!A:A,0)</f>
        <v>156</v>
      </c>
      <c r="N4952" s="2" t="str" cm="1">
        <f t="array" ref="N4952">INDEX('BD product'!A:D,M4952,2)</f>
        <v>Office Supplies</v>
      </c>
    </row>
    <row r="4953" spans="1:14" x14ac:dyDescent="0.3">
      <c r="A4953" s="3" t="s">
        <v>6619</v>
      </c>
      <c r="B4953" s="4">
        <v>42164</v>
      </c>
      <c r="C4953" s="12" t="str">
        <f t="shared" si="77"/>
        <v>2015/06</v>
      </c>
      <c r="D4953" s="4">
        <v>42168</v>
      </c>
      <c r="E4953" s="3" t="s">
        <v>21</v>
      </c>
      <c r="F4953" s="3" t="s">
        <v>5771</v>
      </c>
      <c r="G4953" s="3" t="s">
        <v>452</v>
      </c>
      <c r="H4953" s="5">
        <v>1296</v>
      </c>
      <c r="I4953" s="2">
        <v>2</v>
      </c>
      <c r="J4953" s="2">
        <v>0</v>
      </c>
      <c r="K4953" s="2">
        <v>6.2207999999999997</v>
      </c>
      <c r="L4953" s="18" t="str">
        <f>VLOOKUP(F4953,'BD customers'!$1:$1048576,2,FALSE)</f>
        <v>Nathan Cano</v>
      </c>
      <c r="M4953" s="2">
        <f>MATCH(orders[[#This Row],[Product ID]],'BD product'!A:A,0)</f>
        <v>90</v>
      </c>
      <c r="N4953" s="2" t="str" cm="1">
        <f t="array" ref="N4953">INDEX('BD product'!A:D,M4953,2)</f>
        <v>Office Supplies</v>
      </c>
    </row>
    <row r="4954" spans="1:14" x14ac:dyDescent="0.3">
      <c r="A4954" s="3" t="s">
        <v>6620</v>
      </c>
      <c r="B4954" s="4">
        <v>43077</v>
      </c>
      <c r="C4954" s="12" t="str">
        <f t="shared" si="77"/>
        <v>2017/12</v>
      </c>
      <c r="D4954" s="4">
        <v>43081</v>
      </c>
      <c r="E4954" s="3" t="s">
        <v>11</v>
      </c>
      <c r="F4954" s="3" t="s">
        <v>1205</v>
      </c>
      <c r="G4954" s="3" t="s">
        <v>6621</v>
      </c>
      <c r="H4954" s="5">
        <v>6948</v>
      </c>
      <c r="I4954" s="2">
        <v>1</v>
      </c>
      <c r="J4954" s="2">
        <v>0</v>
      </c>
      <c r="K4954" s="2">
        <v>2.0844</v>
      </c>
      <c r="L4954" s="18" t="str">
        <f>VLOOKUP(F4954,'BD customers'!$1:$1048576,2,FALSE)</f>
        <v>Alan Schoenberger</v>
      </c>
      <c r="M4954" s="2">
        <f>MATCH(orders[[#This Row],[Product ID]],'BD product'!A:A,0)</f>
        <v>1712</v>
      </c>
      <c r="N4954" s="2" t="str" cm="1">
        <f t="array" ref="N4954">INDEX('BD product'!A:D,M4954,2)</f>
        <v>Office Supplies</v>
      </c>
    </row>
    <row r="4955" spans="1:14" x14ac:dyDescent="0.3">
      <c r="A4955" s="3" t="s">
        <v>6623</v>
      </c>
      <c r="B4955" s="4">
        <v>42079</v>
      </c>
      <c r="C4955" s="12" t="str">
        <f t="shared" si="77"/>
        <v>2015/03</v>
      </c>
      <c r="D4955" s="4">
        <v>42083</v>
      </c>
      <c r="E4955" s="3" t="s">
        <v>21</v>
      </c>
      <c r="F4955" s="3" t="s">
        <v>907</v>
      </c>
      <c r="G4955" s="3" t="s">
        <v>4340</v>
      </c>
      <c r="H4955" s="5">
        <v>859</v>
      </c>
      <c r="I4955" s="2">
        <v>2</v>
      </c>
      <c r="J4955" s="2">
        <v>0</v>
      </c>
      <c r="K4955" s="2">
        <v>0.25769999999999998</v>
      </c>
      <c r="L4955" s="18" t="str">
        <f>VLOOKUP(F4955,'BD customers'!$1:$1048576,2,FALSE)</f>
        <v>Michael Stewart</v>
      </c>
      <c r="M4955" s="2">
        <f>MATCH(orders[[#This Row],[Product ID]],'BD product'!A:A,0)</f>
        <v>1302</v>
      </c>
      <c r="N4955" s="2" t="str" cm="1">
        <f t="array" ref="N4955">INDEX('BD product'!A:D,M4955,2)</f>
        <v>Technology</v>
      </c>
    </row>
    <row r="4956" spans="1:14" x14ac:dyDescent="0.3">
      <c r="A4956" s="3" t="s">
        <v>6624</v>
      </c>
      <c r="B4956" s="4">
        <v>41799</v>
      </c>
      <c r="C4956" s="12" t="str">
        <f t="shared" si="77"/>
        <v>2014/06</v>
      </c>
      <c r="D4956" s="4">
        <v>41803</v>
      </c>
      <c r="E4956" s="3" t="s">
        <v>11</v>
      </c>
      <c r="F4956" s="3" t="s">
        <v>1245</v>
      </c>
      <c r="G4956" s="3" t="s">
        <v>2522</v>
      </c>
      <c r="H4956" s="5">
        <v>1806</v>
      </c>
      <c r="I4956" s="2">
        <v>7</v>
      </c>
      <c r="J4956" s="2">
        <v>0</v>
      </c>
      <c r="K4956" s="2">
        <v>4.6955999999999998</v>
      </c>
      <c r="L4956" s="18" t="str">
        <f>VLOOKUP(F4956,'BD customers'!$1:$1048576,2,FALSE)</f>
        <v>Thomas Seio</v>
      </c>
      <c r="M4956" s="2">
        <f>MATCH(orders[[#This Row],[Product ID]],'BD product'!A:A,0)</f>
        <v>681</v>
      </c>
      <c r="N4956" s="2" t="str" cm="1">
        <f t="array" ref="N4956">INDEX('BD product'!A:D,M4956,2)</f>
        <v>Office Supplies</v>
      </c>
    </row>
    <row r="4957" spans="1:14" x14ac:dyDescent="0.3">
      <c r="A4957" s="3" t="s">
        <v>6624</v>
      </c>
      <c r="B4957" s="4">
        <v>41799</v>
      </c>
      <c r="C4957" s="12" t="str">
        <f t="shared" si="77"/>
        <v>2014/06</v>
      </c>
      <c r="D4957" s="4">
        <v>41803</v>
      </c>
      <c r="E4957" s="3" t="s">
        <v>11</v>
      </c>
      <c r="F4957" s="3" t="s">
        <v>1245</v>
      </c>
      <c r="G4957" s="3" t="s">
        <v>3280</v>
      </c>
      <c r="H4957" s="5">
        <v>7914</v>
      </c>
      <c r="I4957" s="2">
        <v>3</v>
      </c>
      <c r="J4957" s="2">
        <v>0</v>
      </c>
      <c r="K4957" s="2">
        <v>36.404400000000003</v>
      </c>
      <c r="L4957" s="18" t="str">
        <f>VLOOKUP(F4957,'BD customers'!$1:$1048576,2,FALSE)</f>
        <v>Thomas Seio</v>
      </c>
      <c r="M4957" s="2">
        <f>MATCH(orders[[#This Row],[Product ID]],'BD product'!A:A,0)</f>
        <v>956</v>
      </c>
      <c r="N4957" s="2" t="str" cm="1">
        <f t="array" ref="N4957">INDEX('BD product'!A:D,M4957,2)</f>
        <v>Office Supplies</v>
      </c>
    </row>
    <row r="4958" spans="1:14" x14ac:dyDescent="0.3">
      <c r="A4958" s="3" t="s">
        <v>6624</v>
      </c>
      <c r="B4958" s="4">
        <v>41799</v>
      </c>
      <c r="C4958" s="12" t="str">
        <f t="shared" si="77"/>
        <v>2014/06</v>
      </c>
      <c r="D4958" s="4">
        <v>41803</v>
      </c>
      <c r="E4958" s="3" t="s">
        <v>11</v>
      </c>
      <c r="F4958" s="3" t="s">
        <v>1245</v>
      </c>
      <c r="G4958" s="3" t="s">
        <v>5046</v>
      </c>
      <c r="H4958" s="5">
        <v>374</v>
      </c>
      <c r="I4958" s="2">
        <v>2</v>
      </c>
      <c r="J4958" s="2">
        <v>0</v>
      </c>
      <c r="K4958" s="2">
        <v>1.4212</v>
      </c>
      <c r="L4958" s="18" t="str">
        <f>VLOOKUP(F4958,'BD customers'!$1:$1048576,2,FALSE)</f>
        <v>Thomas Seio</v>
      </c>
      <c r="M4958" s="2">
        <f>MATCH(orders[[#This Row],[Product ID]],'BD product'!A:A,0)</f>
        <v>1458</v>
      </c>
      <c r="N4958" s="2" t="str" cm="1">
        <f t="array" ref="N4958">INDEX('BD product'!A:D,M4958,2)</f>
        <v>Furniture</v>
      </c>
    </row>
    <row r="4959" spans="1:14" x14ac:dyDescent="0.3">
      <c r="A4959" s="3" t="s">
        <v>6625</v>
      </c>
      <c r="B4959" s="4">
        <v>42083</v>
      </c>
      <c r="C4959" s="12" t="str">
        <f t="shared" si="77"/>
        <v>2015/03</v>
      </c>
      <c r="D4959" s="4">
        <v>42089</v>
      </c>
      <c r="E4959" s="3" t="s">
        <v>21</v>
      </c>
      <c r="F4959" s="3" t="s">
        <v>2395</v>
      </c>
      <c r="G4959" s="3" t="s">
        <v>4648</v>
      </c>
      <c r="H4959" s="5">
        <v>2512</v>
      </c>
      <c r="I4959" s="2">
        <v>2</v>
      </c>
      <c r="J4959" s="2">
        <v>8</v>
      </c>
      <c r="K4959" s="2">
        <v>-0.43959999999999999</v>
      </c>
      <c r="L4959" s="18" t="str">
        <f>VLOOKUP(F4959,'BD customers'!$1:$1048576,2,FALSE)</f>
        <v>Joe Kamberova</v>
      </c>
      <c r="M4959" s="2">
        <f>MATCH(orders[[#This Row],[Product ID]],'BD product'!A:A,0)</f>
        <v>1377</v>
      </c>
      <c r="N4959" s="2" t="str" cm="1">
        <f t="array" ref="N4959">INDEX('BD product'!A:D,M4959,2)</f>
        <v>Office Supplies</v>
      </c>
    </row>
    <row r="4960" spans="1:14" x14ac:dyDescent="0.3">
      <c r="A4960" s="3" t="s">
        <v>6625</v>
      </c>
      <c r="B4960" s="4">
        <v>42083</v>
      </c>
      <c r="C4960" s="12" t="str">
        <f t="shared" si="77"/>
        <v>2015/03</v>
      </c>
      <c r="D4960" s="4">
        <v>42089</v>
      </c>
      <c r="E4960" s="3" t="s">
        <v>21</v>
      </c>
      <c r="F4960" s="3" t="s">
        <v>2395</v>
      </c>
      <c r="G4960" s="3" t="s">
        <v>6626</v>
      </c>
      <c r="H4960" s="5">
        <v>18864</v>
      </c>
      <c r="I4960" s="2">
        <v>9</v>
      </c>
      <c r="J4960" s="2">
        <v>2</v>
      </c>
      <c r="K4960" s="2">
        <v>6.1307999999999998</v>
      </c>
      <c r="L4960" s="18" t="str">
        <f>VLOOKUP(F4960,'BD customers'!$1:$1048576,2,FALSE)</f>
        <v>Joe Kamberova</v>
      </c>
      <c r="M4960" s="2">
        <f>MATCH(orders[[#This Row],[Product ID]],'BD product'!A:A,0)</f>
        <v>1713</v>
      </c>
      <c r="N4960" s="2" t="str" cm="1">
        <f t="array" ref="N4960">INDEX('BD product'!A:D,M4960,2)</f>
        <v>Office Supplies</v>
      </c>
    </row>
    <row r="4961" spans="1:14" x14ac:dyDescent="0.3">
      <c r="A4961" s="3" t="s">
        <v>6627</v>
      </c>
      <c r="B4961" s="4">
        <v>42692</v>
      </c>
      <c r="C4961" s="12" t="str">
        <f t="shared" si="77"/>
        <v>2016/11</v>
      </c>
      <c r="D4961" s="4">
        <v>42696</v>
      </c>
      <c r="E4961" s="3" t="s">
        <v>21</v>
      </c>
      <c r="F4961" s="3" t="s">
        <v>3204</v>
      </c>
      <c r="G4961" s="3" t="s">
        <v>3597</v>
      </c>
      <c r="H4961" s="5">
        <v>61192</v>
      </c>
      <c r="I4961" s="2">
        <v>1</v>
      </c>
      <c r="J4961" s="2">
        <v>2</v>
      </c>
      <c r="K4961" s="2">
        <v>6.1192000000000002</v>
      </c>
      <c r="L4961" s="18" t="str">
        <f>VLOOKUP(F4961,'BD customers'!$1:$1048576,2,FALSE)</f>
        <v>Tracy Collins</v>
      </c>
      <c r="M4961" s="2">
        <f>MATCH(orders[[#This Row],[Product ID]],'BD product'!A:A,0)</f>
        <v>1083</v>
      </c>
      <c r="N4961" s="2" t="str" cm="1">
        <f t="array" ref="N4961">INDEX('BD product'!A:D,M4961,2)</f>
        <v>Technology</v>
      </c>
    </row>
    <row r="4962" spans="1:14" x14ac:dyDescent="0.3">
      <c r="A4962" s="3" t="s">
        <v>6627</v>
      </c>
      <c r="B4962" s="4">
        <v>42692</v>
      </c>
      <c r="C4962" s="12" t="str">
        <f t="shared" si="77"/>
        <v>2016/11</v>
      </c>
      <c r="D4962" s="4">
        <v>42696</v>
      </c>
      <c r="E4962" s="3" t="s">
        <v>21</v>
      </c>
      <c r="F4962" s="3" t="s">
        <v>3204</v>
      </c>
      <c r="G4962" s="3" t="s">
        <v>5412</v>
      </c>
      <c r="H4962" s="5">
        <v>6784</v>
      </c>
      <c r="I4962" s="2">
        <v>1</v>
      </c>
      <c r="J4962" s="2">
        <v>0</v>
      </c>
      <c r="K4962" s="2">
        <v>18.316800000000001</v>
      </c>
      <c r="L4962" s="18" t="str">
        <f>VLOOKUP(F4962,'BD customers'!$1:$1048576,2,FALSE)</f>
        <v>Tracy Collins</v>
      </c>
      <c r="M4962" s="2">
        <f>MATCH(orders[[#This Row],[Product ID]],'BD product'!A:A,0)</f>
        <v>1529</v>
      </c>
      <c r="N4962" s="2" t="str" cm="1">
        <f t="array" ref="N4962">INDEX('BD product'!A:D,M4962,2)</f>
        <v>Office Supplies</v>
      </c>
    </row>
    <row r="4963" spans="1:14" x14ac:dyDescent="0.3">
      <c r="A4963" s="3" t="s">
        <v>6628</v>
      </c>
      <c r="B4963" s="4">
        <v>41705</v>
      </c>
      <c r="C4963" s="12" t="str">
        <f t="shared" si="77"/>
        <v>2014/03</v>
      </c>
      <c r="D4963" s="4">
        <v>41706</v>
      </c>
      <c r="E4963" s="3" t="s">
        <v>64</v>
      </c>
      <c r="F4963" s="3" t="s">
        <v>6629</v>
      </c>
      <c r="G4963" s="3" t="s">
        <v>961</v>
      </c>
      <c r="H4963" s="5">
        <v>48712</v>
      </c>
      <c r="I4963" s="2">
        <v>1</v>
      </c>
      <c r="J4963" s="2">
        <v>2</v>
      </c>
      <c r="K4963" s="2">
        <v>5.4801000000000002</v>
      </c>
      <c r="L4963" s="18" t="str">
        <f>VLOOKUP(F4963,'BD customers'!$1:$1048576,2,FALSE)</f>
        <v>Aaron Bergman</v>
      </c>
      <c r="M4963" s="2">
        <f>MATCH(orders[[#This Row],[Product ID]],'BD product'!A:A,0)</f>
        <v>214</v>
      </c>
      <c r="N4963" s="2" t="str" cm="1">
        <f t="array" ref="N4963">INDEX('BD product'!A:D,M4963,2)</f>
        <v>Furniture</v>
      </c>
    </row>
    <row r="4964" spans="1:14" x14ac:dyDescent="0.3">
      <c r="A4964" s="3" t="s">
        <v>6628</v>
      </c>
      <c r="B4964" s="4">
        <v>41705</v>
      </c>
      <c r="C4964" s="12" t="str">
        <f t="shared" si="77"/>
        <v>2014/03</v>
      </c>
      <c r="D4964" s="4">
        <v>41706</v>
      </c>
      <c r="E4964" s="3" t="s">
        <v>64</v>
      </c>
      <c r="F4964" s="3" t="s">
        <v>6629</v>
      </c>
      <c r="G4964" s="3" t="s">
        <v>1102</v>
      </c>
      <c r="H4964" s="5">
        <v>1794</v>
      </c>
      <c r="I4964" s="2">
        <v>3</v>
      </c>
      <c r="J4964" s="2">
        <v>0</v>
      </c>
      <c r="K4964" s="2">
        <v>4.6643999999999997</v>
      </c>
      <c r="L4964" s="18" t="str">
        <f>VLOOKUP(F4964,'BD customers'!$1:$1048576,2,FALSE)</f>
        <v>Aaron Bergman</v>
      </c>
      <c r="M4964" s="2">
        <f>MATCH(orders[[#This Row],[Product ID]],'BD product'!A:A,0)</f>
        <v>252</v>
      </c>
      <c r="N4964" s="2" t="str" cm="1">
        <f t="array" ref="N4964">INDEX('BD product'!A:D,M4964,2)</f>
        <v>Office Supplies</v>
      </c>
    </row>
    <row r="4965" spans="1:14" x14ac:dyDescent="0.3">
      <c r="A4965" s="3" t="s">
        <v>6628</v>
      </c>
      <c r="B4965" s="4">
        <v>41705</v>
      </c>
      <c r="C4965" s="12" t="str">
        <f t="shared" si="77"/>
        <v>2014/03</v>
      </c>
      <c r="D4965" s="4">
        <v>41706</v>
      </c>
      <c r="E4965" s="3" t="s">
        <v>64</v>
      </c>
      <c r="F4965" s="3" t="s">
        <v>6629</v>
      </c>
      <c r="G4965" s="3" t="s">
        <v>3057</v>
      </c>
      <c r="H4965" s="5">
        <v>24294</v>
      </c>
      <c r="I4965" s="2">
        <v>3</v>
      </c>
      <c r="J4965" s="2">
        <v>0</v>
      </c>
      <c r="K4965" s="2">
        <v>4.8587999999999996</v>
      </c>
      <c r="L4965" s="18" t="str">
        <f>VLOOKUP(F4965,'BD customers'!$1:$1048576,2,FALSE)</f>
        <v>Aaron Bergman</v>
      </c>
      <c r="M4965" s="2">
        <f>MATCH(orders[[#This Row],[Product ID]],'BD product'!A:A,0)</f>
        <v>873</v>
      </c>
      <c r="N4965" s="2" t="str" cm="1">
        <f t="array" ref="N4965">INDEX('BD product'!A:D,M4965,2)</f>
        <v>Office Supplies</v>
      </c>
    </row>
    <row r="4966" spans="1:14" x14ac:dyDescent="0.3">
      <c r="A4966" s="3" t="s">
        <v>6630</v>
      </c>
      <c r="B4966" s="4">
        <v>42505</v>
      </c>
      <c r="C4966" s="12" t="str">
        <f t="shared" si="77"/>
        <v>2016/05</v>
      </c>
      <c r="D4966" s="4">
        <v>42509</v>
      </c>
      <c r="E4966" s="3" t="s">
        <v>11</v>
      </c>
      <c r="F4966" s="3" t="s">
        <v>267</v>
      </c>
      <c r="G4966" s="3" t="s">
        <v>2356</v>
      </c>
      <c r="H4966" s="5">
        <v>7764</v>
      </c>
      <c r="I4966" s="2">
        <v>4</v>
      </c>
      <c r="J4966" s="2">
        <v>7</v>
      </c>
      <c r="K4966" s="2">
        <v>-0.51759999999999995</v>
      </c>
      <c r="L4966" s="18" t="str">
        <f>VLOOKUP(F4966,'BD customers'!$1:$1048576,2,FALSE)</f>
        <v>Darren Powers</v>
      </c>
      <c r="M4966" s="2">
        <f>MATCH(orders[[#This Row],[Product ID]],'BD product'!A:A,0)</f>
        <v>627</v>
      </c>
      <c r="N4966" s="2" t="str" cm="1">
        <f t="array" ref="N4966">INDEX('BD product'!A:D,M4966,2)</f>
        <v>Office Supplies</v>
      </c>
    </row>
    <row r="4967" spans="1:14" x14ac:dyDescent="0.3">
      <c r="A4967" s="3" t="s">
        <v>6631</v>
      </c>
      <c r="B4967" s="4">
        <v>42149</v>
      </c>
      <c r="C4967" s="12" t="str">
        <f t="shared" si="77"/>
        <v>2015/05</v>
      </c>
      <c r="D4967" s="4">
        <v>42152</v>
      </c>
      <c r="E4967" s="3" t="s">
        <v>11</v>
      </c>
      <c r="F4967" s="3" t="s">
        <v>808</v>
      </c>
      <c r="G4967" s="3" t="s">
        <v>4278</v>
      </c>
      <c r="H4967" s="5">
        <v>46704</v>
      </c>
      <c r="I4967" s="2">
        <v>4</v>
      </c>
      <c r="J4967" s="2">
        <v>2</v>
      </c>
      <c r="K4967" s="2">
        <v>0.58379999999999999</v>
      </c>
      <c r="L4967" s="18" t="str">
        <f>VLOOKUP(F4967,'BD customers'!$1:$1048576,2,FALSE)</f>
        <v>Craig Yedwab</v>
      </c>
      <c r="M4967" s="2">
        <f>MATCH(orders[[#This Row],[Product ID]],'BD product'!A:A,0)</f>
        <v>1287</v>
      </c>
      <c r="N4967" s="2" t="str" cm="1">
        <f t="array" ref="N4967">INDEX('BD product'!A:D,M4967,2)</f>
        <v>Technology</v>
      </c>
    </row>
    <row r="4968" spans="1:14" x14ac:dyDescent="0.3">
      <c r="A4968" s="3" t="s">
        <v>6632</v>
      </c>
      <c r="B4968" s="4">
        <v>42218</v>
      </c>
      <c r="C4968" s="12" t="str">
        <f t="shared" si="77"/>
        <v>2015/08</v>
      </c>
      <c r="D4968" s="4">
        <v>42221</v>
      </c>
      <c r="E4968" s="3" t="s">
        <v>11</v>
      </c>
      <c r="F4968" s="3" t="s">
        <v>3173</v>
      </c>
      <c r="G4968" s="3" t="s">
        <v>4340</v>
      </c>
      <c r="H4968" s="5">
        <v>12885</v>
      </c>
      <c r="I4968" s="2">
        <v>3</v>
      </c>
      <c r="J4968" s="2">
        <v>0</v>
      </c>
      <c r="K4968" s="2">
        <v>3.8654999999999999</v>
      </c>
      <c r="L4968" s="18" t="str">
        <f>VLOOKUP(F4968,'BD customers'!$1:$1048576,2,FALSE)</f>
        <v>Brad Eason</v>
      </c>
      <c r="M4968" s="2">
        <f>MATCH(orders[[#This Row],[Product ID]],'BD product'!A:A,0)</f>
        <v>1302</v>
      </c>
      <c r="N4968" s="2" t="str" cm="1">
        <f t="array" ref="N4968">INDEX('BD product'!A:D,M4968,2)</f>
        <v>Technology</v>
      </c>
    </row>
    <row r="4969" spans="1:14" x14ac:dyDescent="0.3">
      <c r="A4969" s="3" t="s">
        <v>6632</v>
      </c>
      <c r="B4969" s="4">
        <v>42218</v>
      </c>
      <c r="C4969" s="12" t="str">
        <f t="shared" si="77"/>
        <v>2015/08</v>
      </c>
      <c r="D4969" s="4">
        <v>42221</v>
      </c>
      <c r="E4969" s="3" t="s">
        <v>11</v>
      </c>
      <c r="F4969" s="3" t="s">
        <v>3173</v>
      </c>
      <c r="G4969" s="3" t="s">
        <v>2859</v>
      </c>
      <c r="H4969" s="5">
        <v>84</v>
      </c>
      <c r="I4969" s="2">
        <v>2</v>
      </c>
      <c r="J4969" s="2">
        <v>0</v>
      </c>
      <c r="K4969" s="2">
        <v>0.41160000000000002</v>
      </c>
      <c r="L4969" s="18" t="str">
        <f>VLOOKUP(F4969,'BD customers'!$1:$1048576,2,FALSE)</f>
        <v>Brad Eason</v>
      </c>
      <c r="M4969" s="2">
        <f>MATCH(orders[[#This Row],[Product ID]],'BD product'!A:A,0)</f>
        <v>796</v>
      </c>
      <c r="N4969" s="2" t="str" cm="1">
        <f t="array" ref="N4969">INDEX('BD product'!A:D,M4969,2)</f>
        <v>Office Supplies</v>
      </c>
    </row>
    <row r="4970" spans="1:14" x14ac:dyDescent="0.3">
      <c r="A4970" s="3" t="s">
        <v>6632</v>
      </c>
      <c r="B4970" s="4">
        <v>42218</v>
      </c>
      <c r="C4970" s="12" t="str">
        <f t="shared" si="77"/>
        <v>2015/08</v>
      </c>
      <c r="D4970" s="4">
        <v>42221</v>
      </c>
      <c r="E4970" s="3" t="s">
        <v>11</v>
      </c>
      <c r="F4970" s="3" t="s">
        <v>3173</v>
      </c>
      <c r="G4970" s="3" t="s">
        <v>1671</v>
      </c>
      <c r="H4970" s="5">
        <v>19998</v>
      </c>
      <c r="I4970" s="2">
        <v>2</v>
      </c>
      <c r="J4970" s="2">
        <v>0</v>
      </c>
      <c r="K4970" s="2">
        <v>83.991600000000005</v>
      </c>
      <c r="L4970" s="18" t="str">
        <f>VLOOKUP(F4970,'BD customers'!$1:$1048576,2,FALSE)</f>
        <v>Brad Eason</v>
      </c>
      <c r="M4970" s="2">
        <f>MATCH(orders[[#This Row],[Product ID]],'BD product'!A:A,0)</f>
        <v>411</v>
      </c>
      <c r="N4970" s="2" t="str" cm="1">
        <f t="array" ref="N4970">INDEX('BD product'!A:D,M4970,2)</f>
        <v>Technology</v>
      </c>
    </row>
    <row r="4971" spans="1:14" x14ac:dyDescent="0.3">
      <c r="A4971" s="3" t="s">
        <v>6632</v>
      </c>
      <c r="B4971" s="4">
        <v>42218</v>
      </c>
      <c r="C4971" s="12" t="str">
        <f t="shared" si="77"/>
        <v>2015/08</v>
      </c>
      <c r="D4971" s="4">
        <v>42221</v>
      </c>
      <c r="E4971" s="3" t="s">
        <v>11</v>
      </c>
      <c r="F4971" s="3" t="s">
        <v>3173</v>
      </c>
      <c r="G4971" s="3" t="s">
        <v>3163</v>
      </c>
      <c r="H4971" s="5">
        <v>11098</v>
      </c>
      <c r="I4971" s="2">
        <v>1</v>
      </c>
      <c r="J4971" s="2">
        <v>0</v>
      </c>
      <c r="K4971" s="2">
        <v>15.5372</v>
      </c>
      <c r="L4971" s="18" t="str">
        <f>VLOOKUP(F4971,'BD customers'!$1:$1048576,2,FALSE)</f>
        <v>Brad Eason</v>
      </c>
      <c r="M4971" s="2">
        <f>MATCH(orders[[#This Row],[Product ID]],'BD product'!A:A,0)</f>
        <v>915</v>
      </c>
      <c r="N4971" s="2" t="str" cm="1">
        <f t="array" ref="N4971">INDEX('BD product'!A:D,M4971,2)</f>
        <v>Furniture</v>
      </c>
    </row>
    <row r="4972" spans="1:14" x14ac:dyDescent="0.3">
      <c r="A4972" s="3" t="s">
        <v>6633</v>
      </c>
      <c r="B4972" s="4">
        <v>42680</v>
      </c>
      <c r="C4972" s="12" t="str">
        <f t="shared" si="77"/>
        <v>2016/11</v>
      </c>
      <c r="D4972" s="4">
        <v>42683</v>
      </c>
      <c r="E4972" s="3" t="s">
        <v>64</v>
      </c>
      <c r="F4972" s="3" t="s">
        <v>1161</v>
      </c>
      <c r="G4972" s="3" t="s">
        <v>376</v>
      </c>
      <c r="H4972" s="5">
        <v>207984</v>
      </c>
      <c r="I4972" s="2">
        <v>2</v>
      </c>
      <c r="J4972" s="2">
        <v>2</v>
      </c>
      <c r="K4972" s="2">
        <v>-28.597799999999999</v>
      </c>
      <c r="L4972" s="18" t="str">
        <f>VLOOKUP(F4972,'BD customers'!$1:$1048576,2,FALSE)</f>
        <v>Kelly Lampkin</v>
      </c>
      <c r="M4972" s="2">
        <f>MATCH(orders[[#This Row],[Product ID]],'BD product'!A:A,0)</f>
        <v>72</v>
      </c>
      <c r="N4972" s="2" t="str" cm="1">
        <f t="array" ref="N4972">INDEX('BD product'!A:D,M4972,2)</f>
        <v>Furniture</v>
      </c>
    </row>
    <row r="4973" spans="1:14" x14ac:dyDescent="0.3">
      <c r="A4973" s="3" t="s">
        <v>6633</v>
      </c>
      <c r="B4973" s="4">
        <v>42680</v>
      </c>
      <c r="C4973" s="12" t="str">
        <f t="shared" si="77"/>
        <v>2016/11</v>
      </c>
      <c r="D4973" s="4">
        <v>42683</v>
      </c>
      <c r="E4973" s="3" t="s">
        <v>64</v>
      </c>
      <c r="F4973" s="3" t="s">
        <v>1161</v>
      </c>
      <c r="G4973" s="3" t="s">
        <v>4934</v>
      </c>
      <c r="H4973" s="5">
        <v>36112</v>
      </c>
      <c r="I4973" s="2">
        <v>2</v>
      </c>
      <c r="J4973" s="2">
        <v>2</v>
      </c>
      <c r="K4973" s="2">
        <v>12.639200000000001</v>
      </c>
      <c r="L4973" s="18" t="str">
        <f>VLOOKUP(F4973,'BD customers'!$1:$1048576,2,FALSE)</f>
        <v>Kelly Lampkin</v>
      </c>
      <c r="M4973" s="2">
        <f>MATCH(orders[[#This Row],[Product ID]],'BD product'!A:A,0)</f>
        <v>1439</v>
      </c>
      <c r="N4973" s="2" t="str" cm="1">
        <f t="array" ref="N4973">INDEX('BD product'!A:D,M4973,2)</f>
        <v>Office Supplies</v>
      </c>
    </row>
    <row r="4974" spans="1:14" x14ac:dyDescent="0.3">
      <c r="A4974" s="3" t="s">
        <v>6633</v>
      </c>
      <c r="B4974" s="4">
        <v>42680</v>
      </c>
      <c r="C4974" s="12" t="str">
        <f t="shared" si="77"/>
        <v>2016/11</v>
      </c>
      <c r="D4974" s="4">
        <v>42683</v>
      </c>
      <c r="E4974" s="3" t="s">
        <v>64</v>
      </c>
      <c r="F4974" s="3" t="s">
        <v>1161</v>
      </c>
      <c r="G4974" s="3" t="s">
        <v>2411</v>
      </c>
      <c r="H4974" s="5">
        <v>35568</v>
      </c>
      <c r="I4974" s="2">
        <v>2</v>
      </c>
      <c r="J4974" s="2">
        <v>2</v>
      </c>
      <c r="K4974" s="2">
        <v>5.7797999999999998</v>
      </c>
      <c r="L4974" s="18" t="str">
        <f>VLOOKUP(F4974,'BD customers'!$1:$1048576,2,FALSE)</f>
        <v>Kelly Lampkin</v>
      </c>
      <c r="M4974" s="2">
        <f>MATCH(orders[[#This Row],[Product ID]],'BD product'!A:A,0)</f>
        <v>644</v>
      </c>
      <c r="N4974" s="2" t="str" cm="1">
        <f t="array" ref="N4974">INDEX('BD product'!A:D,M4974,2)</f>
        <v>Furniture</v>
      </c>
    </row>
    <row r="4975" spans="1:14" x14ac:dyDescent="0.3">
      <c r="A4975" s="3" t="s">
        <v>6633</v>
      </c>
      <c r="B4975" s="4">
        <v>42680</v>
      </c>
      <c r="C4975" s="12" t="str">
        <f t="shared" si="77"/>
        <v>2016/11</v>
      </c>
      <c r="D4975" s="4">
        <v>42683</v>
      </c>
      <c r="E4975" s="3" t="s">
        <v>64</v>
      </c>
      <c r="F4975" s="3" t="s">
        <v>1161</v>
      </c>
      <c r="G4975" s="3" t="s">
        <v>1696</v>
      </c>
      <c r="H4975" s="5">
        <v>88768</v>
      </c>
      <c r="I4975" s="2">
        <v>2</v>
      </c>
      <c r="J4975" s="2">
        <v>2</v>
      </c>
      <c r="K4975" s="2">
        <v>31.0688</v>
      </c>
      <c r="L4975" s="18" t="str">
        <f>VLOOKUP(F4975,'BD customers'!$1:$1048576,2,FALSE)</f>
        <v>Kelly Lampkin</v>
      </c>
      <c r="M4975" s="2">
        <f>MATCH(orders[[#This Row],[Product ID]],'BD product'!A:A,0)</f>
        <v>419</v>
      </c>
      <c r="N4975" s="2" t="str" cm="1">
        <f t="array" ref="N4975">INDEX('BD product'!A:D,M4975,2)</f>
        <v>Office Supplies</v>
      </c>
    </row>
    <row r="4976" spans="1:14" x14ac:dyDescent="0.3">
      <c r="A4976" s="3" t="s">
        <v>6634</v>
      </c>
      <c r="B4976" s="4">
        <v>42681</v>
      </c>
      <c r="C4976" s="12" t="str">
        <f t="shared" si="77"/>
        <v>2016/11</v>
      </c>
      <c r="D4976" s="4">
        <v>42686</v>
      </c>
      <c r="E4976" s="3" t="s">
        <v>21</v>
      </c>
      <c r="F4976" s="3" t="s">
        <v>1443</v>
      </c>
      <c r="G4976" s="3" t="s">
        <v>4785</v>
      </c>
      <c r="H4976" s="5">
        <v>129</v>
      </c>
      <c r="I4976" s="2">
        <v>2</v>
      </c>
      <c r="J4976" s="2">
        <v>0</v>
      </c>
      <c r="K4976" s="2">
        <v>0.6321</v>
      </c>
      <c r="L4976" s="18" t="str">
        <f>VLOOKUP(F4976,'BD customers'!$1:$1048576,2,FALSE)</f>
        <v>Penelope Sewall</v>
      </c>
      <c r="M4976" s="2">
        <f>MATCH(orders[[#This Row],[Product ID]],'BD product'!A:A,0)</f>
        <v>1410</v>
      </c>
      <c r="N4976" s="2" t="str" cm="1">
        <f t="array" ref="N4976">INDEX('BD product'!A:D,M4976,2)</f>
        <v>Office Supplies</v>
      </c>
    </row>
    <row r="4977" spans="1:14" x14ac:dyDescent="0.3">
      <c r="A4977" s="3" t="s">
        <v>6635</v>
      </c>
      <c r="B4977" s="4">
        <v>42265</v>
      </c>
      <c r="C4977" s="12" t="str">
        <f t="shared" si="77"/>
        <v>2015/09</v>
      </c>
      <c r="D4977" s="4">
        <v>42270</v>
      </c>
      <c r="E4977" s="3" t="s">
        <v>11</v>
      </c>
      <c r="F4977" s="3" t="s">
        <v>2615</v>
      </c>
      <c r="G4977" s="3" t="s">
        <v>2790</v>
      </c>
      <c r="H4977" s="5">
        <v>71712</v>
      </c>
      <c r="I4977" s="2">
        <v>9</v>
      </c>
      <c r="J4977" s="2">
        <v>2</v>
      </c>
      <c r="K4977" s="2">
        <v>15.238799999999999</v>
      </c>
      <c r="L4977" s="18" t="str">
        <f>VLOOKUP(F4977,'BD customers'!$1:$1048576,2,FALSE)</f>
        <v>Justin Ritter</v>
      </c>
      <c r="M4977" s="2">
        <f>MATCH(orders[[#This Row],[Product ID]],'BD product'!A:A,0)</f>
        <v>771</v>
      </c>
      <c r="N4977" s="2" t="str" cm="1">
        <f t="array" ref="N4977">INDEX('BD product'!A:D,M4977,2)</f>
        <v>Technology</v>
      </c>
    </row>
    <row r="4978" spans="1:14" x14ac:dyDescent="0.3">
      <c r="A4978" s="3" t="s">
        <v>6636</v>
      </c>
      <c r="B4978" s="4">
        <v>42345</v>
      </c>
      <c r="C4978" s="12" t="str">
        <f t="shared" si="77"/>
        <v>2015/12</v>
      </c>
      <c r="D4978" s="4">
        <v>42347</v>
      </c>
      <c r="E4978" s="3" t="s">
        <v>64</v>
      </c>
      <c r="F4978" s="3" t="s">
        <v>1062</v>
      </c>
      <c r="G4978" s="3" t="s">
        <v>3076</v>
      </c>
      <c r="H4978" s="5">
        <v>2136</v>
      </c>
      <c r="I4978" s="2">
        <v>5</v>
      </c>
      <c r="J4978" s="2">
        <v>2</v>
      </c>
      <c r="K4978" s="2">
        <v>0.72089999999999999</v>
      </c>
      <c r="L4978" s="18" t="str">
        <f>VLOOKUP(F4978,'BD customers'!$1:$1048576,2,FALSE)</f>
        <v>Alan Hwang</v>
      </c>
      <c r="M4978" s="2">
        <f>MATCH(orders[[#This Row],[Product ID]],'BD product'!A:A,0)</f>
        <v>882</v>
      </c>
      <c r="N4978" s="2" t="str" cm="1">
        <f t="array" ref="N4978">INDEX('BD product'!A:D,M4978,2)</f>
        <v>Office Supplies</v>
      </c>
    </row>
    <row r="4979" spans="1:14" x14ac:dyDescent="0.3">
      <c r="A4979" s="3" t="s">
        <v>6636</v>
      </c>
      <c r="B4979" s="4">
        <v>42345</v>
      </c>
      <c r="C4979" s="12" t="str">
        <f t="shared" si="77"/>
        <v>2015/12</v>
      </c>
      <c r="D4979" s="4">
        <v>42347</v>
      </c>
      <c r="E4979" s="3" t="s">
        <v>64</v>
      </c>
      <c r="F4979" s="3" t="s">
        <v>1062</v>
      </c>
      <c r="G4979" s="3" t="s">
        <v>2892</v>
      </c>
      <c r="H4979" s="5">
        <v>6688</v>
      </c>
      <c r="I4979" s="2">
        <v>2</v>
      </c>
      <c r="J4979" s="2">
        <v>2</v>
      </c>
      <c r="K4979" s="2">
        <v>2.3408000000000002</v>
      </c>
      <c r="L4979" s="18" t="str">
        <f>VLOOKUP(F4979,'BD customers'!$1:$1048576,2,FALSE)</f>
        <v>Alan Hwang</v>
      </c>
      <c r="M4979" s="2">
        <f>MATCH(orders[[#This Row],[Product ID]],'BD product'!A:A,0)</f>
        <v>809</v>
      </c>
      <c r="N4979" s="2" t="str" cm="1">
        <f t="array" ref="N4979">INDEX('BD product'!A:D,M4979,2)</f>
        <v>Office Supplies</v>
      </c>
    </row>
    <row r="4980" spans="1:14" x14ac:dyDescent="0.3">
      <c r="A4980" s="3" t="s">
        <v>6636</v>
      </c>
      <c r="B4980" s="4">
        <v>42345</v>
      </c>
      <c r="C4980" s="12" t="str">
        <f t="shared" si="77"/>
        <v>2015/12</v>
      </c>
      <c r="D4980" s="4">
        <v>42347</v>
      </c>
      <c r="E4980" s="3" t="s">
        <v>64</v>
      </c>
      <c r="F4980" s="3" t="s">
        <v>1062</v>
      </c>
      <c r="G4980" s="3" t="s">
        <v>3290</v>
      </c>
      <c r="H4980" s="5">
        <v>77394</v>
      </c>
      <c r="I4980" s="2">
        <v>6</v>
      </c>
      <c r="J4980" s="2">
        <v>0</v>
      </c>
      <c r="K4980" s="2">
        <v>224.4426</v>
      </c>
      <c r="L4980" s="18" t="str">
        <f>VLOOKUP(F4980,'BD customers'!$1:$1048576,2,FALSE)</f>
        <v>Alan Hwang</v>
      </c>
      <c r="M4980" s="2">
        <f>MATCH(orders[[#This Row],[Product ID]],'BD product'!A:A,0)</f>
        <v>959</v>
      </c>
      <c r="N4980" s="2" t="str" cm="1">
        <f t="array" ref="N4980">INDEX('BD product'!A:D,M4980,2)</f>
        <v>Technology</v>
      </c>
    </row>
    <row r="4981" spans="1:14" x14ac:dyDescent="0.3">
      <c r="A4981" s="3" t="s">
        <v>6637</v>
      </c>
      <c r="B4981" s="4">
        <v>42713</v>
      </c>
      <c r="C4981" s="12" t="str">
        <f t="shared" si="77"/>
        <v>2016/12</v>
      </c>
      <c r="D4981" s="4">
        <v>42717</v>
      </c>
      <c r="E4981" s="3" t="s">
        <v>11</v>
      </c>
      <c r="F4981" s="3" t="s">
        <v>39</v>
      </c>
      <c r="G4981" s="3" t="s">
        <v>4141</v>
      </c>
      <c r="H4981" s="5">
        <v>20568</v>
      </c>
      <c r="I4981" s="2">
        <v>3</v>
      </c>
      <c r="J4981" s="2">
        <v>2</v>
      </c>
      <c r="K4981" s="2">
        <v>1.5426</v>
      </c>
      <c r="L4981" s="18" t="str">
        <f>VLOOKUP(F4981,'BD customers'!$1:$1048576,2,FALSE)</f>
        <v>Rob Williams</v>
      </c>
      <c r="M4981" s="2">
        <f>MATCH(orders[[#This Row],[Product ID]],'BD product'!A:A,0)</f>
        <v>1259</v>
      </c>
      <c r="N4981" s="2" t="str" cm="1">
        <f t="array" ref="N4981">INDEX('BD product'!A:D,M4981,2)</f>
        <v>Office Supplies</v>
      </c>
    </row>
    <row r="4982" spans="1:14" x14ac:dyDescent="0.3">
      <c r="A4982" s="3" t="s">
        <v>6637</v>
      </c>
      <c r="B4982" s="4">
        <v>42713</v>
      </c>
      <c r="C4982" s="12" t="str">
        <f t="shared" si="77"/>
        <v>2016/12</v>
      </c>
      <c r="D4982" s="4">
        <v>42717</v>
      </c>
      <c r="E4982" s="3" t="s">
        <v>11</v>
      </c>
      <c r="F4982" s="3" t="s">
        <v>39</v>
      </c>
      <c r="G4982" s="3" t="s">
        <v>3212</v>
      </c>
      <c r="H4982" s="5">
        <v>4356</v>
      </c>
      <c r="I4982" s="2">
        <v>2</v>
      </c>
      <c r="J4982" s="2">
        <v>8</v>
      </c>
      <c r="K4982" s="2">
        <v>-11.761200000000001</v>
      </c>
      <c r="L4982" s="18" t="str">
        <f>VLOOKUP(F4982,'BD customers'!$1:$1048576,2,FALSE)</f>
        <v>Rob Williams</v>
      </c>
      <c r="M4982" s="2">
        <f>MATCH(orders[[#This Row],[Product ID]],'BD product'!A:A,0)</f>
        <v>932</v>
      </c>
      <c r="N4982" s="2" t="str" cm="1">
        <f t="array" ref="N4982">INDEX('BD product'!A:D,M4982,2)</f>
        <v>Office Supplies</v>
      </c>
    </row>
    <row r="4983" spans="1:14" x14ac:dyDescent="0.3">
      <c r="A4983" s="3" t="s">
        <v>6637</v>
      </c>
      <c r="B4983" s="4">
        <v>42713</v>
      </c>
      <c r="C4983" s="12" t="str">
        <f t="shared" si="77"/>
        <v>2016/12</v>
      </c>
      <c r="D4983" s="4">
        <v>42717</v>
      </c>
      <c r="E4983" s="3" t="s">
        <v>11</v>
      </c>
      <c r="F4983" s="3" t="s">
        <v>39</v>
      </c>
      <c r="G4983" s="3" t="s">
        <v>6020</v>
      </c>
      <c r="H4983" s="5">
        <v>1904</v>
      </c>
      <c r="I4983" s="2">
        <v>4</v>
      </c>
      <c r="J4983" s="2">
        <v>2</v>
      </c>
      <c r="K4983" s="2">
        <v>-0.14280000000000001</v>
      </c>
      <c r="L4983" s="18" t="str">
        <f>VLOOKUP(F4983,'BD customers'!$1:$1048576,2,FALSE)</f>
        <v>Rob Williams</v>
      </c>
      <c r="M4983" s="2">
        <f>MATCH(orders[[#This Row],[Product ID]],'BD product'!A:A,0)</f>
        <v>1630</v>
      </c>
      <c r="N4983" s="2" t="str" cm="1">
        <f t="array" ref="N4983">INDEX('BD product'!A:D,M4983,2)</f>
        <v>Technology</v>
      </c>
    </row>
    <row r="4984" spans="1:14" x14ac:dyDescent="0.3">
      <c r="A4984" s="3" t="s">
        <v>6638</v>
      </c>
      <c r="B4984" s="4">
        <v>41959</v>
      </c>
      <c r="C4984" s="12" t="str">
        <f t="shared" si="77"/>
        <v>2014/11</v>
      </c>
      <c r="D4984" s="4">
        <v>41965</v>
      </c>
      <c r="E4984" s="3" t="s">
        <v>21</v>
      </c>
      <c r="F4984" s="3" t="s">
        <v>572</v>
      </c>
      <c r="G4984" s="3" t="s">
        <v>2619</v>
      </c>
      <c r="H4984" s="5">
        <v>522</v>
      </c>
      <c r="I4984" s="2">
        <v>2</v>
      </c>
      <c r="J4984" s="2">
        <v>0</v>
      </c>
      <c r="K4984" s="2">
        <v>2.4011999999999998</v>
      </c>
      <c r="L4984" s="18" t="str">
        <f>VLOOKUP(F4984,'BD customers'!$1:$1048576,2,FALSE)</f>
        <v>Adam Hart</v>
      </c>
      <c r="M4984" s="2">
        <f>MATCH(orders[[#This Row],[Product ID]],'BD product'!A:A,0)</f>
        <v>711</v>
      </c>
      <c r="N4984" s="2" t="str" cm="1">
        <f t="array" ref="N4984">INDEX('BD product'!A:D,M4984,2)</f>
        <v>Office Supplies</v>
      </c>
    </row>
    <row r="4985" spans="1:14" x14ac:dyDescent="0.3">
      <c r="A4985" s="3" t="s">
        <v>6639</v>
      </c>
      <c r="B4985" s="4">
        <v>42680</v>
      </c>
      <c r="C4985" s="12" t="str">
        <f t="shared" si="77"/>
        <v>2016/11</v>
      </c>
      <c r="D4985" s="4">
        <v>42684</v>
      </c>
      <c r="E4985" s="3" t="s">
        <v>11</v>
      </c>
      <c r="F4985" s="3" t="s">
        <v>91</v>
      </c>
      <c r="G4985" s="3" t="s">
        <v>444</v>
      </c>
      <c r="H4985" s="5">
        <v>8484</v>
      </c>
      <c r="I4985" s="2">
        <v>3</v>
      </c>
      <c r="J4985" s="2">
        <v>0</v>
      </c>
      <c r="K4985" s="2">
        <v>22.9068</v>
      </c>
      <c r="L4985" s="18" t="str">
        <f>VLOOKUP(F4985,'BD customers'!$1:$1048576,2,FALSE)</f>
        <v>Irene Maddox</v>
      </c>
      <c r="M4985" s="2">
        <f>MATCH(orders[[#This Row],[Product ID]],'BD product'!A:A,0)</f>
        <v>88</v>
      </c>
      <c r="N4985" s="2" t="str" cm="1">
        <f t="array" ref="N4985">INDEX('BD product'!A:D,M4985,2)</f>
        <v>Office Supplies</v>
      </c>
    </row>
    <row r="4986" spans="1:14" x14ac:dyDescent="0.3">
      <c r="A4986" s="3" t="s">
        <v>6640</v>
      </c>
      <c r="B4986" s="4">
        <v>42253</v>
      </c>
      <c r="C4986" s="12" t="str">
        <f t="shared" si="77"/>
        <v>2015/09</v>
      </c>
      <c r="D4986" s="4">
        <v>42257</v>
      </c>
      <c r="E4986" s="3" t="s">
        <v>21</v>
      </c>
      <c r="F4986" s="3" t="s">
        <v>1547</v>
      </c>
      <c r="G4986" s="3" t="s">
        <v>2884</v>
      </c>
      <c r="H4986" s="5">
        <v>724</v>
      </c>
      <c r="I4986" s="2">
        <v>5</v>
      </c>
      <c r="J4986" s="2">
        <v>2</v>
      </c>
      <c r="K4986" s="2">
        <v>1.1765000000000001</v>
      </c>
      <c r="L4986" s="18" t="str">
        <f>VLOOKUP(F4986,'BD customers'!$1:$1048576,2,FALSE)</f>
        <v>Cyma Kinney</v>
      </c>
      <c r="M4986" s="2">
        <f>MATCH(orders[[#This Row],[Product ID]],'BD product'!A:A,0)</f>
        <v>806</v>
      </c>
      <c r="N4986" s="2" t="str" cm="1">
        <f t="array" ref="N4986">INDEX('BD product'!A:D,M4986,2)</f>
        <v>Office Supplies</v>
      </c>
    </row>
    <row r="4987" spans="1:14" x14ac:dyDescent="0.3">
      <c r="A4987" s="3" t="s">
        <v>6641</v>
      </c>
      <c r="B4987" s="4">
        <v>41885</v>
      </c>
      <c r="C4987" s="12" t="str">
        <f t="shared" si="77"/>
        <v>2014/09</v>
      </c>
      <c r="D4987" s="4">
        <v>41885</v>
      </c>
      <c r="E4987" s="3" t="s">
        <v>41</v>
      </c>
      <c r="F4987" s="3" t="s">
        <v>155</v>
      </c>
      <c r="G4987" s="3" t="s">
        <v>2824</v>
      </c>
      <c r="H4987" s="5">
        <v>144</v>
      </c>
      <c r="I4987" s="2">
        <v>5</v>
      </c>
      <c r="J4987" s="2">
        <v>0</v>
      </c>
      <c r="K4987" s="2">
        <v>0.7056</v>
      </c>
      <c r="L4987" s="18" t="str">
        <f>VLOOKUP(F4987,'BD customers'!$1:$1048576,2,FALSE)</f>
        <v>Allen Goldenen</v>
      </c>
      <c r="M4987" s="2">
        <f>MATCH(orders[[#This Row],[Product ID]],'BD product'!A:A,0)</f>
        <v>784</v>
      </c>
      <c r="N4987" s="2" t="str" cm="1">
        <f t="array" ref="N4987">INDEX('BD product'!A:D,M4987,2)</f>
        <v>Office Supplies</v>
      </c>
    </row>
    <row r="4988" spans="1:14" x14ac:dyDescent="0.3">
      <c r="A4988" s="3" t="s">
        <v>6642</v>
      </c>
      <c r="B4988" s="4">
        <v>42484</v>
      </c>
      <c r="C4988" s="12" t="str">
        <f t="shared" si="77"/>
        <v>2016/04</v>
      </c>
      <c r="D4988" s="4">
        <v>42488</v>
      </c>
      <c r="E4988" s="3" t="s">
        <v>21</v>
      </c>
      <c r="F4988" s="3" t="s">
        <v>4750</v>
      </c>
      <c r="G4988" s="3" t="s">
        <v>1950</v>
      </c>
      <c r="H4988" s="5">
        <v>15552</v>
      </c>
      <c r="I4988" s="2">
        <v>3</v>
      </c>
      <c r="J4988" s="2">
        <v>2</v>
      </c>
      <c r="K4988" s="2">
        <v>5.4432</v>
      </c>
      <c r="L4988" s="18" t="str">
        <f>VLOOKUP(F4988,'BD customers'!$1:$1048576,2,FALSE)</f>
        <v>Craig Leslie</v>
      </c>
      <c r="M4988" s="2">
        <f>MATCH(orders[[#This Row],[Product ID]],'BD product'!A:A,0)</f>
        <v>492</v>
      </c>
      <c r="N4988" s="2" t="str" cm="1">
        <f t="array" ref="N4988">INDEX('BD product'!A:D,M4988,2)</f>
        <v>Office Supplies</v>
      </c>
    </row>
    <row r="4989" spans="1:14" x14ac:dyDescent="0.3">
      <c r="A4989" s="3" t="s">
        <v>6642</v>
      </c>
      <c r="B4989" s="4">
        <v>42484</v>
      </c>
      <c r="C4989" s="12" t="str">
        <f t="shared" si="77"/>
        <v>2016/04</v>
      </c>
      <c r="D4989" s="4">
        <v>42488</v>
      </c>
      <c r="E4989" s="3" t="s">
        <v>21</v>
      </c>
      <c r="F4989" s="3" t="s">
        <v>4750</v>
      </c>
      <c r="G4989" s="3" t="s">
        <v>739</v>
      </c>
      <c r="H4989" s="5">
        <v>132576</v>
      </c>
      <c r="I4989" s="2">
        <v>6</v>
      </c>
      <c r="J4989" s="2">
        <v>2</v>
      </c>
      <c r="K4989" s="2">
        <v>14.9148</v>
      </c>
      <c r="L4989" s="18" t="str">
        <f>VLOOKUP(F4989,'BD customers'!$1:$1048576,2,FALSE)</f>
        <v>Craig Leslie</v>
      </c>
      <c r="M4989" s="2">
        <f>MATCH(orders[[#This Row],[Product ID]],'BD product'!A:A,0)</f>
        <v>159</v>
      </c>
      <c r="N4989" s="2" t="str" cm="1">
        <f t="array" ref="N4989">INDEX('BD product'!A:D,M4989,2)</f>
        <v>Furniture</v>
      </c>
    </row>
    <row r="4990" spans="1:14" x14ac:dyDescent="0.3">
      <c r="A4990" s="3" t="s">
        <v>6642</v>
      </c>
      <c r="B4990" s="4">
        <v>42484</v>
      </c>
      <c r="C4990" s="12" t="str">
        <f t="shared" si="77"/>
        <v>2016/04</v>
      </c>
      <c r="D4990" s="4">
        <v>42488</v>
      </c>
      <c r="E4990" s="3" t="s">
        <v>21</v>
      </c>
      <c r="F4990" s="3" t="s">
        <v>4750</v>
      </c>
      <c r="G4990" s="3" t="s">
        <v>5258</v>
      </c>
      <c r="H4990" s="5">
        <v>3108</v>
      </c>
      <c r="I4990" s="2">
        <v>2</v>
      </c>
      <c r="J4990" s="2">
        <v>7</v>
      </c>
      <c r="K4990" s="2">
        <v>-2.1756000000000002</v>
      </c>
      <c r="L4990" s="18" t="str">
        <f>VLOOKUP(F4990,'BD customers'!$1:$1048576,2,FALSE)</f>
        <v>Craig Leslie</v>
      </c>
      <c r="M4990" s="2">
        <f>MATCH(orders[[#This Row],[Product ID]],'BD product'!A:A,0)</f>
        <v>1501</v>
      </c>
      <c r="N4990" s="2" t="str" cm="1">
        <f t="array" ref="N4990">INDEX('BD product'!A:D,M4990,2)</f>
        <v>Office Supplies</v>
      </c>
    </row>
    <row r="4991" spans="1:14" x14ac:dyDescent="0.3">
      <c r="A4991" s="3" t="s">
        <v>6643</v>
      </c>
      <c r="B4991" s="4">
        <v>42978</v>
      </c>
      <c r="C4991" s="12" t="str">
        <f t="shared" si="77"/>
        <v>2017/08</v>
      </c>
      <c r="D4991" s="4">
        <v>42982</v>
      </c>
      <c r="E4991" s="3" t="s">
        <v>21</v>
      </c>
      <c r="F4991" s="3" t="s">
        <v>4211</v>
      </c>
      <c r="G4991" s="3" t="s">
        <v>2760</v>
      </c>
      <c r="H4991" s="5">
        <v>6672</v>
      </c>
      <c r="I4991" s="2">
        <v>3</v>
      </c>
      <c r="J4991" s="2">
        <v>2</v>
      </c>
      <c r="K4991" s="2">
        <v>2.1684000000000001</v>
      </c>
      <c r="L4991" s="18" t="str">
        <f>VLOOKUP(F4991,'BD customers'!$1:$1048576,2,FALSE)</f>
        <v>Arthur Wiediger</v>
      </c>
      <c r="M4991" s="2">
        <f>MATCH(orders[[#This Row],[Product ID]],'BD product'!A:A,0)</f>
        <v>759</v>
      </c>
      <c r="N4991" s="2" t="str" cm="1">
        <f t="array" ref="N4991">INDEX('BD product'!A:D,M4991,2)</f>
        <v>Office Supplies</v>
      </c>
    </row>
    <row r="4992" spans="1:14" x14ac:dyDescent="0.3">
      <c r="A4992" s="3" t="s">
        <v>6643</v>
      </c>
      <c r="B4992" s="4">
        <v>42978</v>
      </c>
      <c r="C4992" s="12" t="str">
        <f t="shared" si="77"/>
        <v>2017/08</v>
      </c>
      <c r="D4992" s="4">
        <v>42982</v>
      </c>
      <c r="E4992" s="3" t="s">
        <v>21</v>
      </c>
      <c r="F4992" s="3" t="s">
        <v>4211</v>
      </c>
      <c r="G4992" s="3" t="s">
        <v>3083</v>
      </c>
      <c r="H4992" s="5">
        <v>689408</v>
      </c>
      <c r="I4992" s="2">
        <v>4</v>
      </c>
      <c r="J4992" s="2">
        <v>2</v>
      </c>
      <c r="K4992" s="2">
        <v>77.558400000000006</v>
      </c>
      <c r="L4992" s="18" t="str">
        <f>VLOOKUP(F4992,'BD customers'!$1:$1048576,2,FALSE)</f>
        <v>Arthur Wiediger</v>
      </c>
      <c r="M4992" s="2">
        <f>MATCH(orders[[#This Row],[Product ID]],'BD product'!A:A,0)</f>
        <v>885</v>
      </c>
      <c r="N4992" s="2" t="str" cm="1">
        <f t="array" ref="N4992">INDEX('BD product'!A:D,M4992,2)</f>
        <v>Technology</v>
      </c>
    </row>
    <row r="4993" spans="1:14" x14ac:dyDescent="0.3">
      <c r="A4993" s="3" t="s">
        <v>6644</v>
      </c>
      <c r="B4993" s="4">
        <v>43076</v>
      </c>
      <c r="C4993" s="12" t="str">
        <f t="shared" si="77"/>
        <v>2017/12</v>
      </c>
      <c r="D4993" s="4">
        <v>43082</v>
      </c>
      <c r="E4993" s="3" t="s">
        <v>21</v>
      </c>
      <c r="F4993" s="3" t="s">
        <v>1686</v>
      </c>
      <c r="G4993" s="3" t="s">
        <v>6003</v>
      </c>
      <c r="H4993" s="5">
        <v>188999</v>
      </c>
      <c r="I4993" s="2">
        <v>5</v>
      </c>
      <c r="J4993" s="2">
        <v>8</v>
      </c>
      <c r="K4993" s="2">
        <v>-2929.4845</v>
      </c>
      <c r="L4993" s="18" t="str">
        <f>VLOOKUP(F4993,'BD customers'!$1:$1048576,2,FALSE)</f>
        <v>Henry Goldwyn</v>
      </c>
      <c r="M4993" s="2">
        <f>MATCH(orders[[#This Row],[Product ID]],'BD product'!A:A,0)</f>
        <v>1627</v>
      </c>
      <c r="N4993" s="2" t="str" cm="1">
        <f t="array" ref="N4993">INDEX('BD product'!A:D,M4993,2)</f>
        <v>Office Supplies</v>
      </c>
    </row>
    <row r="4994" spans="1:14" x14ac:dyDescent="0.3">
      <c r="A4994" s="3" t="s">
        <v>6645</v>
      </c>
      <c r="B4994" s="4">
        <v>42356</v>
      </c>
      <c r="C4994" s="12" t="str">
        <f t="shared" ref="C4994:C5057" si="78">TEXT(B4994,"aaaa/mm")</f>
        <v>2015/12</v>
      </c>
      <c r="D4994" s="4">
        <v>42363</v>
      </c>
      <c r="E4994" s="3" t="s">
        <v>21</v>
      </c>
      <c r="F4994" s="3" t="s">
        <v>2944</v>
      </c>
      <c r="G4994" s="3" t="s">
        <v>2754</v>
      </c>
      <c r="H4994" s="5">
        <v>55936</v>
      </c>
      <c r="I4994" s="2">
        <v>8</v>
      </c>
      <c r="J4994" s="2">
        <v>2</v>
      </c>
      <c r="K4994" s="2">
        <v>18.878399999999999</v>
      </c>
      <c r="L4994" s="18" t="str">
        <f>VLOOKUP(F4994,'BD customers'!$1:$1048576,2,FALSE)</f>
        <v>Robert Barroso</v>
      </c>
      <c r="M4994" s="2">
        <f>MATCH(orders[[#This Row],[Product ID]],'BD product'!A:A,0)</f>
        <v>757</v>
      </c>
      <c r="N4994" s="2" t="str" cm="1">
        <f t="array" ref="N4994">INDEX('BD product'!A:D,M4994,2)</f>
        <v>Office Supplies</v>
      </c>
    </row>
    <row r="4995" spans="1:14" x14ac:dyDescent="0.3">
      <c r="A4995" s="3" t="s">
        <v>6645</v>
      </c>
      <c r="B4995" s="4">
        <v>42356</v>
      </c>
      <c r="C4995" s="12" t="str">
        <f t="shared" si="78"/>
        <v>2015/12</v>
      </c>
      <c r="D4995" s="4">
        <v>42363</v>
      </c>
      <c r="E4995" s="3" t="s">
        <v>21</v>
      </c>
      <c r="F4995" s="3" t="s">
        <v>2944</v>
      </c>
      <c r="G4995" s="3" t="s">
        <v>4072</v>
      </c>
      <c r="H4995" s="5">
        <v>18432</v>
      </c>
      <c r="I4995" s="2">
        <v>8</v>
      </c>
      <c r="J4995" s="2">
        <v>2</v>
      </c>
      <c r="K4995" s="2">
        <v>5.9904000000000002</v>
      </c>
      <c r="L4995" s="18" t="str">
        <f>VLOOKUP(F4995,'BD customers'!$1:$1048576,2,FALSE)</f>
        <v>Robert Barroso</v>
      </c>
      <c r="M4995" s="2">
        <f>MATCH(orders[[#This Row],[Product ID]],'BD product'!A:A,0)</f>
        <v>1242</v>
      </c>
      <c r="N4995" s="2" t="str" cm="1">
        <f t="array" ref="N4995">INDEX('BD product'!A:D,M4995,2)</f>
        <v>Office Supplies</v>
      </c>
    </row>
    <row r="4996" spans="1:14" x14ac:dyDescent="0.3">
      <c r="A4996" s="3" t="s">
        <v>6645</v>
      </c>
      <c r="B4996" s="4">
        <v>42356</v>
      </c>
      <c r="C4996" s="12" t="str">
        <f t="shared" si="78"/>
        <v>2015/12</v>
      </c>
      <c r="D4996" s="4">
        <v>42363</v>
      </c>
      <c r="E4996" s="3" t="s">
        <v>21</v>
      </c>
      <c r="F4996" s="3" t="s">
        <v>2944</v>
      </c>
      <c r="G4996" s="3" t="s">
        <v>2087</v>
      </c>
      <c r="H4996" s="5">
        <v>2032</v>
      </c>
      <c r="I4996" s="2">
        <v>5</v>
      </c>
      <c r="J4996" s="2">
        <v>2</v>
      </c>
      <c r="K4996" s="2">
        <v>0.35560000000000003</v>
      </c>
      <c r="L4996" s="18" t="str">
        <f>VLOOKUP(F4996,'BD customers'!$1:$1048576,2,FALSE)</f>
        <v>Robert Barroso</v>
      </c>
      <c r="M4996" s="2">
        <f>MATCH(orders[[#This Row],[Product ID]],'BD product'!A:A,0)</f>
        <v>536</v>
      </c>
      <c r="N4996" s="2" t="str" cm="1">
        <f t="array" ref="N4996">INDEX('BD product'!A:D,M4996,2)</f>
        <v>Furniture</v>
      </c>
    </row>
    <row r="4997" spans="1:14" x14ac:dyDescent="0.3">
      <c r="A4997" s="3" t="s">
        <v>6646</v>
      </c>
      <c r="B4997" s="4">
        <v>41947</v>
      </c>
      <c r="C4997" s="12" t="str">
        <f t="shared" si="78"/>
        <v>2014/11</v>
      </c>
      <c r="D4997" s="4">
        <v>41953</v>
      </c>
      <c r="E4997" s="3" t="s">
        <v>21</v>
      </c>
      <c r="F4997" s="3" t="s">
        <v>1249</v>
      </c>
      <c r="G4997" s="3" t="s">
        <v>5410</v>
      </c>
      <c r="H4997" s="5">
        <v>52064</v>
      </c>
      <c r="I4997" s="2">
        <v>4</v>
      </c>
      <c r="J4997" s="2">
        <v>2</v>
      </c>
      <c r="K4997" s="2">
        <v>18.873200000000001</v>
      </c>
      <c r="L4997" s="18" t="str">
        <f>VLOOKUP(F4997,'BD customers'!$1:$1048576,2,FALSE)</f>
        <v>Sam Zeldin</v>
      </c>
      <c r="M4997" s="2">
        <f>MATCH(orders[[#This Row],[Product ID]],'BD product'!A:A,0)</f>
        <v>1528</v>
      </c>
      <c r="N4997" s="2" t="str" cm="1">
        <f t="array" ref="N4997">INDEX('BD product'!A:D,M4997,2)</f>
        <v>Office Supplies</v>
      </c>
    </row>
    <row r="4998" spans="1:14" x14ac:dyDescent="0.3">
      <c r="A4998" s="3" t="s">
        <v>6647</v>
      </c>
      <c r="B4998" s="4">
        <v>42804</v>
      </c>
      <c r="C4998" s="12" t="str">
        <f t="shared" si="78"/>
        <v>2017/03</v>
      </c>
      <c r="D4998" s="4">
        <v>42809</v>
      </c>
      <c r="E4998" s="3" t="s">
        <v>21</v>
      </c>
      <c r="F4998" s="3" t="s">
        <v>6608</v>
      </c>
      <c r="G4998" s="3" t="s">
        <v>6648</v>
      </c>
      <c r="H4998" s="5">
        <v>48784</v>
      </c>
      <c r="I4998" s="2">
        <v>1</v>
      </c>
      <c r="J4998" s="2">
        <v>2</v>
      </c>
      <c r="K4998" s="2">
        <v>3.6587999999999998</v>
      </c>
      <c r="L4998" s="18" t="str">
        <f>VLOOKUP(F4998,'BD customers'!$1:$1048576,2,FALSE)</f>
        <v>Karen Seio</v>
      </c>
      <c r="M4998" s="2">
        <f>MATCH(orders[[#This Row],[Product ID]],'BD product'!A:A,0)</f>
        <v>1714</v>
      </c>
      <c r="N4998" s="2" t="str" cm="1">
        <f t="array" ref="N4998">INDEX('BD product'!A:D,M4998,2)</f>
        <v>Office Supplies</v>
      </c>
    </row>
    <row r="4999" spans="1:14" x14ac:dyDescent="0.3">
      <c r="A4999" s="3" t="s">
        <v>6647</v>
      </c>
      <c r="B4999" s="4">
        <v>42804</v>
      </c>
      <c r="C4999" s="12" t="str">
        <f t="shared" si="78"/>
        <v>2017/03</v>
      </c>
      <c r="D4999" s="4">
        <v>42809</v>
      </c>
      <c r="E4999" s="3" t="s">
        <v>21</v>
      </c>
      <c r="F4999" s="3" t="s">
        <v>6608</v>
      </c>
      <c r="G4999" s="3" t="s">
        <v>2382</v>
      </c>
      <c r="H4999" s="5">
        <v>13092</v>
      </c>
      <c r="I4999" s="2">
        <v>4</v>
      </c>
      <c r="J4999" s="2">
        <v>7</v>
      </c>
      <c r="K4999" s="2">
        <v>-10.0372</v>
      </c>
      <c r="L4999" s="18" t="str">
        <f>VLOOKUP(F4999,'BD customers'!$1:$1048576,2,FALSE)</f>
        <v>Karen Seio</v>
      </c>
      <c r="M4999" s="2">
        <f>MATCH(orders[[#This Row],[Product ID]],'BD product'!A:A,0)</f>
        <v>636</v>
      </c>
      <c r="N4999" s="2" t="str" cm="1">
        <f t="array" ref="N4999">INDEX('BD product'!A:D,M4999,2)</f>
        <v>Office Supplies</v>
      </c>
    </row>
    <row r="5000" spans="1:14" x14ac:dyDescent="0.3">
      <c r="A5000" s="3" t="s">
        <v>6650</v>
      </c>
      <c r="B5000" s="4">
        <v>42400</v>
      </c>
      <c r="C5000" s="12" t="str">
        <f t="shared" si="78"/>
        <v>2016/01</v>
      </c>
      <c r="D5000" s="4">
        <v>42404</v>
      </c>
      <c r="E5000" s="3" t="s">
        <v>21</v>
      </c>
      <c r="F5000" s="3" t="s">
        <v>1452</v>
      </c>
      <c r="G5000" s="3" t="s">
        <v>5552</v>
      </c>
      <c r="H5000" s="5">
        <v>109592</v>
      </c>
      <c r="I5000" s="2">
        <v>1</v>
      </c>
      <c r="J5000" s="2">
        <v>2</v>
      </c>
      <c r="K5000" s="2">
        <v>8.2194000000000003</v>
      </c>
      <c r="L5000" s="18" t="str">
        <f>VLOOKUP(F5000,'BD customers'!$1:$1048576,2,FALSE)</f>
        <v>Sample Company A</v>
      </c>
      <c r="M5000" s="2">
        <f>MATCH(orders[[#This Row],[Product ID]],'BD product'!A:A,0)</f>
        <v>1548</v>
      </c>
      <c r="N5000" s="2" t="str" cm="1">
        <f t="array" ref="N5000">INDEX('BD product'!A:D,M5000,2)</f>
        <v>Technology</v>
      </c>
    </row>
    <row r="5001" spans="1:14" x14ac:dyDescent="0.3">
      <c r="A5001" s="3" t="s">
        <v>6650</v>
      </c>
      <c r="B5001" s="4">
        <v>42400</v>
      </c>
      <c r="C5001" s="12" t="str">
        <f t="shared" si="78"/>
        <v>2016/01</v>
      </c>
      <c r="D5001" s="4">
        <v>42404</v>
      </c>
      <c r="E5001" s="3" t="s">
        <v>21</v>
      </c>
      <c r="F5001" s="3" t="s">
        <v>1452</v>
      </c>
      <c r="G5001" s="3" t="s">
        <v>6651</v>
      </c>
      <c r="H5001" s="5">
        <v>567</v>
      </c>
      <c r="I5001" s="2">
        <v>5</v>
      </c>
      <c r="J5001" s="2">
        <v>0</v>
      </c>
      <c r="K5001" s="2">
        <v>2.7783000000000002</v>
      </c>
      <c r="L5001" s="18" t="str">
        <f>VLOOKUP(F5001,'BD customers'!$1:$1048576,2,FALSE)</f>
        <v>Sample Company A</v>
      </c>
      <c r="M5001" s="2">
        <f>MATCH(orders[[#This Row],[Product ID]],'BD product'!A:A,0)</f>
        <v>1715</v>
      </c>
      <c r="N5001" s="2" t="str" cm="1">
        <f t="array" ref="N5001">INDEX('BD product'!A:D,M5001,2)</f>
        <v>Office Supplies</v>
      </c>
    </row>
    <row r="5002" spans="1:14" x14ac:dyDescent="0.3">
      <c r="A5002" s="3" t="s">
        <v>6652</v>
      </c>
      <c r="B5002" s="4">
        <v>42862</v>
      </c>
      <c r="C5002" s="12" t="str">
        <f t="shared" si="78"/>
        <v>2017/05</v>
      </c>
      <c r="D5002" s="4">
        <v>42867</v>
      </c>
      <c r="E5002" s="3" t="s">
        <v>21</v>
      </c>
      <c r="F5002" s="3" t="s">
        <v>1048</v>
      </c>
      <c r="G5002" s="3" t="s">
        <v>3654</v>
      </c>
      <c r="H5002" s="5">
        <v>7999</v>
      </c>
      <c r="I5002" s="2">
        <v>1</v>
      </c>
      <c r="J5002" s="2">
        <v>0</v>
      </c>
      <c r="K5002" s="2">
        <v>28.796399999999998</v>
      </c>
      <c r="L5002" s="18" t="str">
        <f>VLOOKUP(F5002,'BD customers'!$1:$1048576,2,FALSE)</f>
        <v>Adam Bellavance</v>
      </c>
      <c r="M5002" s="2">
        <f>MATCH(orders[[#This Row],[Product ID]],'BD product'!A:A,0)</f>
        <v>1107</v>
      </c>
      <c r="N5002" s="2" t="str" cm="1">
        <f t="array" ref="N5002">INDEX('BD product'!A:D,M5002,2)</f>
        <v>Technology</v>
      </c>
    </row>
    <row r="5003" spans="1:14" x14ac:dyDescent="0.3">
      <c r="A5003" s="3" t="s">
        <v>6653</v>
      </c>
      <c r="B5003" s="4">
        <v>42514</v>
      </c>
      <c r="C5003" s="12" t="str">
        <f t="shared" si="78"/>
        <v>2016/05</v>
      </c>
      <c r="D5003" s="4">
        <v>42514</v>
      </c>
      <c r="E5003" s="3" t="s">
        <v>41</v>
      </c>
      <c r="F5003" s="3" t="s">
        <v>366</v>
      </c>
      <c r="G5003" s="3" t="s">
        <v>3938</v>
      </c>
      <c r="H5003" s="5">
        <v>695</v>
      </c>
      <c r="I5003" s="2">
        <v>5</v>
      </c>
      <c r="J5003" s="2">
        <v>0</v>
      </c>
      <c r="K5003" s="2">
        <v>2.0154999999999998</v>
      </c>
      <c r="L5003" s="18" t="str">
        <f>VLOOKUP(F5003,'BD customers'!$1:$1048576,2,FALSE)</f>
        <v>Eugene Hildebrand</v>
      </c>
      <c r="M5003" s="2">
        <f>MATCH(orders[[#This Row],[Product ID]],'BD product'!A:A,0)</f>
        <v>1207</v>
      </c>
      <c r="N5003" s="2" t="str" cm="1">
        <f t="array" ref="N5003">INDEX('BD product'!A:D,M5003,2)</f>
        <v>Office Supplies</v>
      </c>
    </row>
    <row r="5004" spans="1:14" x14ac:dyDescent="0.3">
      <c r="A5004" s="3" t="s">
        <v>6653</v>
      </c>
      <c r="B5004" s="4">
        <v>42514</v>
      </c>
      <c r="C5004" s="12" t="str">
        <f t="shared" si="78"/>
        <v>2016/05</v>
      </c>
      <c r="D5004" s="4">
        <v>42514</v>
      </c>
      <c r="E5004" s="3" t="s">
        <v>41</v>
      </c>
      <c r="F5004" s="3" t="s">
        <v>366</v>
      </c>
      <c r="G5004" s="3" t="s">
        <v>655</v>
      </c>
      <c r="H5004" s="5">
        <v>1916</v>
      </c>
      <c r="I5004" s="2">
        <v>4</v>
      </c>
      <c r="J5004" s="2">
        <v>0</v>
      </c>
      <c r="K5004" s="2">
        <v>9.1967999999999996</v>
      </c>
      <c r="L5004" s="18" t="str">
        <f>VLOOKUP(F5004,'BD customers'!$1:$1048576,2,FALSE)</f>
        <v>Eugene Hildebrand</v>
      </c>
      <c r="M5004" s="2">
        <f>MATCH(orders[[#This Row],[Product ID]],'BD product'!A:A,0)</f>
        <v>138</v>
      </c>
      <c r="N5004" s="2" t="str" cm="1">
        <f t="array" ref="N5004">INDEX('BD product'!A:D,M5004,2)</f>
        <v>Office Supplies</v>
      </c>
    </row>
    <row r="5005" spans="1:14" x14ac:dyDescent="0.3">
      <c r="A5005" s="3" t="s">
        <v>6654</v>
      </c>
      <c r="B5005" s="4">
        <v>42650</v>
      </c>
      <c r="C5005" s="12" t="str">
        <f t="shared" si="78"/>
        <v>2016/10</v>
      </c>
      <c r="D5005" s="4">
        <v>42655</v>
      </c>
      <c r="E5005" s="3" t="s">
        <v>21</v>
      </c>
      <c r="F5005" s="3" t="s">
        <v>5326</v>
      </c>
      <c r="G5005" s="3" t="s">
        <v>6655</v>
      </c>
      <c r="H5005" s="5">
        <v>1056</v>
      </c>
      <c r="I5005" s="2">
        <v>2</v>
      </c>
      <c r="J5005" s="2">
        <v>0</v>
      </c>
      <c r="K5005" s="2">
        <v>5.0688000000000004</v>
      </c>
      <c r="L5005" s="18" t="str">
        <f>VLOOKUP(F5005,'BD customers'!$1:$1048576,2,FALSE)</f>
        <v>Cindy Chapman</v>
      </c>
      <c r="M5005" s="2">
        <f>MATCH(orders[[#This Row],[Product ID]],'BD product'!A:A,0)</f>
        <v>1716</v>
      </c>
      <c r="N5005" s="2" t="str" cm="1">
        <f t="array" ref="N5005">INDEX('BD product'!A:D,M5005,2)</f>
        <v>Office Supplies</v>
      </c>
    </row>
    <row r="5006" spans="1:14" x14ac:dyDescent="0.3">
      <c r="A5006" s="3" t="s">
        <v>6657</v>
      </c>
      <c r="B5006" s="4">
        <v>41759</v>
      </c>
      <c r="C5006" s="12" t="str">
        <f t="shared" si="78"/>
        <v>2014/04</v>
      </c>
      <c r="D5006" s="4">
        <v>41761</v>
      </c>
      <c r="E5006" s="3" t="s">
        <v>11</v>
      </c>
      <c r="F5006" s="3" t="s">
        <v>4465</v>
      </c>
      <c r="G5006" s="3" t="s">
        <v>4603</v>
      </c>
      <c r="H5006" s="5">
        <v>4779</v>
      </c>
      <c r="I5006" s="2">
        <v>3</v>
      </c>
      <c r="J5006" s="2">
        <v>0</v>
      </c>
      <c r="K5006" s="2">
        <v>16.2486</v>
      </c>
      <c r="L5006" s="18" t="str">
        <f>VLOOKUP(F5006,'BD customers'!$1:$1048576,2,FALSE)</f>
        <v>Tamara Manning</v>
      </c>
      <c r="M5006" s="2">
        <f>MATCH(orders[[#This Row],[Product ID]],'BD product'!A:A,0)</f>
        <v>1367</v>
      </c>
      <c r="N5006" s="2" t="str" cm="1">
        <f t="array" ref="N5006">INDEX('BD product'!A:D,M5006,2)</f>
        <v>Technology</v>
      </c>
    </row>
    <row r="5007" spans="1:14" x14ac:dyDescent="0.3">
      <c r="A5007" s="3" t="s">
        <v>6658</v>
      </c>
      <c r="B5007" s="4">
        <v>42318</v>
      </c>
      <c r="C5007" s="12" t="str">
        <f t="shared" si="78"/>
        <v>2015/11</v>
      </c>
      <c r="D5007" s="4">
        <v>42322</v>
      </c>
      <c r="E5007" s="3" t="s">
        <v>11</v>
      </c>
      <c r="F5007" s="3" t="s">
        <v>2271</v>
      </c>
      <c r="G5007" s="3" t="s">
        <v>1594</v>
      </c>
      <c r="H5007" s="5">
        <v>7143</v>
      </c>
      <c r="I5007" s="2">
        <v>5</v>
      </c>
      <c r="J5007" s="2">
        <v>0</v>
      </c>
      <c r="K5007" s="2">
        <v>20.714700000000001</v>
      </c>
      <c r="L5007" s="18" t="str">
        <f>VLOOKUP(F5007,'BD customers'!$1:$1048576,2,FALSE)</f>
        <v>Steve Chapman</v>
      </c>
      <c r="M5007" s="2">
        <f>MATCH(orders[[#This Row],[Product ID]],'BD product'!A:A,0)</f>
        <v>386</v>
      </c>
      <c r="N5007" s="2" t="str" cm="1">
        <f t="array" ref="N5007">INDEX('BD product'!A:D,M5007,2)</f>
        <v>Office Supplies</v>
      </c>
    </row>
    <row r="5008" spans="1:14" x14ac:dyDescent="0.3">
      <c r="A5008" s="3" t="s">
        <v>6659</v>
      </c>
      <c r="B5008" s="4">
        <v>42317</v>
      </c>
      <c r="C5008" s="12" t="str">
        <f t="shared" si="78"/>
        <v>2015/11</v>
      </c>
      <c r="D5008" s="4">
        <v>42322</v>
      </c>
      <c r="E5008" s="3" t="s">
        <v>21</v>
      </c>
      <c r="F5008" s="3" t="s">
        <v>4869</v>
      </c>
      <c r="G5008" s="3" t="s">
        <v>6660</v>
      </c>
      <c r="H5008" s="5">
        <v>23219</v>
      </c>
      <c r="I5008" s="2">
        <v>2</v>
      </c>
      <c r="J5008" s="2">
        <v>0</v>
      </c>
      <c r="K5008" s="2">
        <v>111.4512</v>
      </c>
      <c r="L5008" s="18" t="str">
        <f>VLOOKUP(F5008,'BD customers'!$1:$1048576,2,FALSE)</f>
        <v>Dean percer</v>
      </c>
      <c r="M5008" s="2">
        <f>MATCH(orders[[#This Row],[Product ID]],'BD product'!A:A,0)</f>
        <v>1717</v>
      </c>
      <c r="N5008" s="2" t="str" cm="1">
        <f t="array" ref="N5008">INDEX('BD product'!A:D,M5008,2)</f>
        <v>Technology</v>
      </c>
    </row>
    <row r="5009" spans="1:14" x14ac:dyDescent="0.3">
      <c r="A5009" s="3" t="s">
        <v>6659</v>
      </c>
      <c r="B5009" s="4">
        <v>42317</v>
      </c>
      <c r="C5009" s="12" t="str">
        <f t="shared" si="78"/>
        <v>2015/11</v>
      </c>
      <c r="D5009" s="4">
        <v>42322</v>
      </c>
      <c r="E5009" s="3" t="s">
        <v>21</v>
      </c>
      <c r="F5009" s="3" t="s">
        <v>4869</v>
      </c>
      <c r="G5009" s="3" t="s">
        <v>3918</v>
      </c>
      <c r="H5009" s="5">
        <v>1794</v>
      </c>
      <c r="I5009" s="2">
        <v>3</v>
      </c>
      <c r="J5009" s="2">
        <v>0</v>
      </c>
      <c r="K5009" s="2">
        <v>3.0497999999999998</v>
      </c>
      <c r="L5009" s="18" t="str">
        <f>VLOOKUP(F5009,'BD customers'!$1:$1048576,2,FALSE)</f>
        <v>Dean percer</v>
      </c>
      <c r="M5009" s="2">
        <f>MATCH(orders[[#This Row],[Product ID]],'BD product'!A:A,0)</f>
        <v>1200</v>
      </c>
      <c r="N5009" s="2" t="str" cm="1">
        <f t="array" ref="N5009">INDEX('BD product'!A:D,M5009,2)</f>
        <v>Office Supplies</v>
      </c>
    </row>
    <row r="5010" spans="1:14" x14ac:dyDescent="0.3">
      <c r="A5010" s="3" t="s">
        <v>6662</v>
      </c>
      <c r="B5010" s="4">
        <v>42254</v>
      </c>
      <c r="C5010" s="12" t="str">
        <f t="shared" si="78"/>
        <v>2015/09</v>
      </c>
      <c r="D5010" s="4">
        <v>42261</v>
      </c>
      <c r="E5010" s="3" t="s">
        <v>21</v>
      </c>
      <c r="F5010" s="3" t="s">
        <v>6663</v>
      </c>
      <c r="G5010" s="3" t="s">
        <v>644</v>
      </c>
      <c r="H5010" s="5">
        <v>9522</v>
      </c>
      <c r="I5010" s="2">
        <v>1</v>
      </c>
      <c r="J5010" s="2">
        <v>7</v>
      </c>
      <c r="K5010" s="2">
        <v>-6.9828000000000001</v>
      </c>
      <c r="L5010" s="18" t="str">
        <f>VLOOKUP(F5010,'BD customers'!$1:$1048576,2,FALSE)</f>
        <v>Lisa Ryan</v>
      </c>
      <c r="M5010" s="2">
        <f>MATCH(orders[[#This Row],[Product ID]],'BD product'!A:A,0)</f>
        <v>134</v>
      </c>
      <c r="N5010" s="2" t="str" cm="1">
        <f t="array" ref="N5010">INDEX('BD product'!A:D,M5010,2)</f>
        <v>Office Supplies</v>
      </c>
    </row>
    <row r="5011" spans="1:14" x14ac:dyDescent="0.3">
      <c r="A5011" s="3" t="s">
        <v>6662</v>
      </c>
      <c r="B5011" s="4">
        <v>42254</v>
      </c>
      <c r="C5011" s="12" t="str">
        <f t="shared" si="78"/>
        <v>2015/09</v>
      </c>
      <c r="D5011" s="4">
        <v>42261</v>
      </c>
      <c r="E5011" s="3" t="s">
        <v>21</v>
      </c>
      <c r="F5011" s="3" t="s">
        <v>6663</v>
      </c>
      <c r="G5011" s="3" t="s">
        <v>1707</v>
      </c>
      <c r="H5011" s="5">
        <v>791964</v>
      </c>
      <c r="I5011" s="2">
        <v>6</v>
      </c>
      <c r="J5011" s="2">
        <v>4</v>
      </c>
      <c r="K5011" s="2">
        <v>-13.199400000000001</v>
      </c>
      <c r="L5011" s="18" t="str">
        <f>VLOOKUP(F5011,'BD customers'!$1:$1048576,2,FALSE)</f>
        <v>Lisa Ryan</v>
      </c>
      <c r="M5011" s="2">
        <f>MATCH(orders[[#This Row],[Product ID]],'BD product'!A:A,0)</f>
        <v>422</v>
      </c>
      <c r="N5011" s="2" t="str" cm="1">
        <f t="array" ref="N5011">INDEX('BD product'!A:D,M5011,2)</f>
        <v>Technology</v>
      </c>
    </row>
    <row r="5012" spans="1:14" x14ac:dyDescent="0.3">
      <c r="A5012" s="3" t="s">
        <v>6662</v>
      </c>
      <c r="B5012" s="4">
        <v>42254</v>
      </c>
      <c r="C5012" s="12" t="str">
        <f t="shared" si="78"/>
        <v>2015/09</v>
      </c>
      <c r="D5012" s="4">
        <v>42261</v>
      </c>
      <c r="E5012" s="3" t="s">
        <v>21</v>
      </c>
      <c r="F5012" s="3" t="s">
        <v>6663</v>
      </c>
      <c r="G5012" s="3" t="s">
        <v>2039</v>
      </c>
      <c r="H5012" s="5">
        <v>4923</v>
      </c>
      <c r="I5012" s="2">
        <v>3</v>
      </c>
      <c r="J5012" s="2">
        <v>7</v>
      </c>
      <c r="K5012" s="2">
        <v>-3.9384000000000001</v>
      </c>
      <c r="L5012" s="18" t="str">
        <f>VLOOKUP(F5012,'BD customers'!$1:$1048576,2,FALSE)</f>
        <v>Lisa Ryan</v>
      </c>
      <c r="M5012" s="2">
        <f>MATCH(orders[[#This Row],[Product ID]],'BD product'!A:A,0)</f>
        <v>522</v>
      </c>
      <c r="N5012" s="2" t="str" cm="1">
        <f t="array" ref="N5012">INDEX('BD product'!A:D,M5012,2)</f>
        <v>Office Supplies</v>
      </c>
    </row>
    <row r="5013" spans="1:14" x14ac:dyDescent="0.3">
      <c r="A5013" s="3" t="s">
        <v>6664</v>
      </c>
      <c r="B5013" s="4">
        <v>42866</v>
      </c>
      <c r="C5013" s="12" t="str">
        <f t="shared" si="78"/>
        <v>2017/05</v>
      </c>
      <c r="D5013" s="4">
        <v>42868</v>
      </c>
      <c r="E5013" s="3" t="s">
        <v>64</v>
      </c>
      <c r="F5013" s="3" t="s">
        <v>1378</v>
      </c>
      <c r="G5013" s="3" t="s">
        <v>3123</v>
      </c>
      <c r="H5013" s="5">
        <v>209979</v>
      </c>
      <c r="I5013" s="2">
        <v>7</v>
      </c>
      <c r="J5013" s="2">
        <v>7</v>
      </c>
      <c r="K5013" s="2">
        <v>-356.96429999999998</v>
      </c>
      <c r="L5013" s="18" t="str">
        <f>VLOOKUP(F5013,'BD customers'!$1:$1048576,2,FALSE)</f>
        <v>Todd Sumrall</v>
      </c>
      <c r="M5013" s="2">
        <f>MATCH(orders[[#This Row],[Product ID]],'BD product'!A:A,0)</f>
        <v>901</v>
      </c>
      <c r="N5013" s="2" t="str" cm="1">
        <f t="array" ref="N5013">INDEX('BD product'!A:D,M5013,2)</f>
        <v>Furniture</v>
      </c>
    </row>
    <row r="5014" spans="1:14" x14ac:dyDescent="0.3">
      <c r="A5014" s="3" t="s">
        <v>6665</v>
      </c>
      <c r="B5014" s="4">
        <v>42937</v>
      </c>
      <c r="C5014" s="12" t="str">
        <f t="shared" si="78"/>
        <v>2017/07</v>
      </c>
      <c r="D5014" s="4">
        <v>42942</v>
      </c>
      <c r="E5014" s="3" t="s">
        <v>21</v>
      </c>
      <c r="F5014" s="3" t="s">
        <v>5159</v>
      </c>
      <c r="G5014" s="3" t="s">
        <v>1789</v>
      </c>
      <c r="H5014" s="5">
        <v>3393</v>
      </c>
      <c r="I5014" s="2">
        <v>3</v>
      </c>
      <c r="J5014" s="2">
        <v>7</v>
      </c>
      <c r="K5014" s="2">
        <v>-0.22620000000000001</v>
      </c>
      <c r="L5014" s="18" t="str">
        <f>VLOOKUP(F5014,'BD customers'!$1:$1048576,2,FALSE)</f>
        <v>Sean Wendt</v>
      </c>
      <c r="M5014" s="2">
        <f>MATCH(orders[[#This Row],[Product ID]],'BD product'!A:A,0)</f>
        <v>445</v>
      </c>
      <c r="N5014" s="2" t="str" cm="1">
        <f t="array" ref="N5014">INDEX('BD product'!A:D,M5014,2)</f>
        <v>Office Supplies</v>
      </c>
    </row>
    <row r="5015" spans="1:14" x14ac:dyDescent="0.3">
      <c r="A5015" s="3" t="s">
        <v>6665</v>
      </c>
      <c r="B5015" s="4">
        <v>42937</v>
      </c>
      <c r="C5015" s="12" t="str">
        <f t="shared" si="78"/>
        <v>2017/07</v>
      </c>
      <c r="D5015" s="4">
        <v>42942</v>
      </c>
      <c r="E5015" s="3" t="s">
        <v>21</v>
      </c>
      <c r="F5015" s="3" t="s">
        <v>5159</v>
      </c>
      <c r="G5015" s="3" t="s">
        <v>6666</v>
      </c>
      <c r="H5015" s="5">
        <v>22232</v>
      </c>
      <c r="I5015" s="2">
        <v>7</v>
      </c>
      <c r="J5015" s="2">
        <v>2</v>
      </c>
      <c r="K5015" s="2">
        <v>2.5011000000000001</v>
      </c>
      <c r="L5015" s="18" t="str">
        <f>VLOOKUP(F5015,'BD customers'!$1:$1048576,2,FALSE)</f>
        <v>Sean Wendt</v>
      </c>
      <c r="M5015" s="2">
        <f>MATCH(orders[[#This Row],[Product ID]],'BD product'!A:A,0)</f>
        <v>1718</v>
      </c>
      <c r="N5015" s="2" t="str" cm="1">
        <f t="array" ref="N5015">INDEX('BD product'!A:D,M5015,2)</f>
        <v>Office Supplies</v>
      </c>
    </row>
    <row r="5016" spans="1:14" x14ac:dyDescent="0.3">
      <c r="A5016" s="3" t="s">
        <v>6665</v>
      </c>
      <c r="B5016" s="4">
        <v>42937</v>
      </c>
      <c r="C5016" s="12" t="str">
        <f t="shared" si="78"/>
        <v>2017/07</v>
      </c>
      <c r="D5016" s="4">
        <v>42942</v>
      </c>
      <c r="E5016" s="3" t="s">
        <v>21</v>
      </c>
      <c r="F5016" s="3" t="s">
        <v>5159</v>
      </c>
      <c r="G5016" s="3" t="s">
        <v>6668</v>
      </c>
      <c r="H5016" s="5">
        <v>210564</v>
      </c>
      <c r="I5016" s="2">
        <v>6</v>
      </c>
      <c r="J5016" s="2">
        <v>4</v>
      </c>
      <c r="K5016" s="2">
        <v>-5.2641</v>
      </c>
      <c r="L5016" s="18" t="str">
        <f>VLOOKUP(F5016,'BD customers'!$1:$1048576,2,FALSE)</f>
        <v>Sean Wendt</v>
      </c>
      <c r="M5016" s="2">
        <f>MATCH(orders[[#This Row],[Product ID]],'BD product'!A:A,0)</f>
        <v>1719</v>
      </c>
      <c r="N5016" s="2" t="str" cm="1">
        <f t="array" ref="N5016">INDEX('BD product'!A:D,M5016,2)</f>
        <v>Technology</v>
      </c>
    </row>
    <row r="5017" spans="1:14" x14ac:dyDescent="0.3">
      <c r="A5017" s="3" t="s">
        <v>6670</v>
      </c>
      <c r="B5017" s="4">
        <v>41967</v>
      </c>
      <c r="C5017" s="12" t="str">
        <f t="shared" si="78"/>
        <v>2014/11</v>
      </c>
      <c r="D5017" s="4">
        <v>41972</v>
      </c>
      <c r="E5017" s="3" t="s">
        <v>21</v>
      </c>
      <c r="F5017" s="3" t="s">
        <v>3610</v>
      </c>
      <c r="G5017" s="3" t="s">
        <v>886</v>
      </c>
      <c r="H5017" s="5">
        <v>35168</v>
      </c>
      <c r="I5017" s="2">
        <v>7</v>
      </c>
      <c r="J5017" s="2">
        <v>2</v>
      </c>
      <c r="K5017" s="2">
        <v>9.6712000000000007</v>
      </c>
      <c r="L5017" s="18" t="str">
        <f>VLOOKUP(F5017,'BD customers'!$1:$1048576,2,FALSE)</f>
        <v>Thea Hendricks</v>
      </c>
      <c r="M5017" s="2">
        <f>MATCH(orders[[#This Row],[Product ID]],'BD product'!A:A,0)</f>
        <v>193</v>
      </c>
      <c r="N5017" s="2" t="str" cm="1">
        <f t="array" ref="N5017">INDEX('BD product'!A:D,M5017,2)</f>
        <v>Furniture</v>
      </c>
    </row>
    <row r="5018" spans="1:14" x14ac:dyDescent="0.3">
      <c r="A5018" s="3" t="s">
        <v>6670</v>
      </c>
      <c r="B5018" s="4">
        <v>41967</v>
      </c>
      <c r="C5018" s="12" t="str">
        <f t="shared" si="78"/>
        <v>2014/11</v>
      </c>
      <c r="D5018" s="4">
        <v>41972</v>
      </c>
      <c r="E5018" s="3" t="s">
        <v>21</v>
      </c>
      <c r="F5018" s="3" t="s">
        <v>3610</v>
      </c>
      <c r="G5018" s="3" t="s">
        <v>6671</v>
      </c>
      <c r="H5018" s="5">
        <v>1502376</v>
      </c>
      <c r="I5018" s="2">
        <v>4</v>
      </c>
      <c r="J5018" s="2">
        <v>4</v>
      </c>
      <c r="K5018" s="2">
        <v>-25.0396</v>
      </c>
      <c r="L5018" s="18" t="str">
        <f>VLOOKUP(F5018,'BD customers'!$1:$1048576,2,FALSE)</f>
        <v>Thea Hendricks</v>
      </c>
      <c r="M5018" s="2">
        <f>MATCH(orders[[#This Row],[Product ID]],'BD product'!A:A,0)</f>
        <v>1720</v>
      </c>
      <c r="N5018" s="2" t="str" cm="1">
        <f t="array" ref="N5018">INDEX('BD product'!A:D,M5018,2)</f>
        <v>Technology</v>
      </c>
    </row>
    <row r="5019" spans="1:14" x14ac:dyDescent="0.3">
      <c r="A5019" s="3" t="s">
        <v>6673</v>
      </c>
      <c r="B5019" s="4">
        <v>41958</v>
      </c>
      <c r="C5019" s="12" t="str">
        <f t="shared" si="78"/>
        <v>2014/11</v>
      </c>
      <c r="D5019" s="4">
        <v>41961</v>
      </c>
      <c r="E5019" s="3" t="s">
        <v>64</v>
      </c>
      <c r="F5019" s="3" t="s">
        <v>6674</v>
      </c>
      <c r="G5019" s="3" t="s">
        <v>1007</v>
      </c>
      <c r="H5019" s="5">
        <v>1011</v>
      </c>
      <c r="I5019" s="2">
        <v>3</v>
      </c>
      <c r="J5019" s="2">
        <v>0</v>
      </c>
      <c r="K5019" s="2">
        <v>3.2351999999999999</v>
      </c>
      <c r="L5019" s="18" t="str">
        <f>VLOOKUP(F5019,'BD customers'!$1:$1048576,2,FALSE)</f>
        <v>Shahid Shariari</v>
      </c>
      <c r="M5019" s="2">
        <f>MATCH(orders[[#This Row],[Product ID]],'BD product'!A:A,0)</f>
        <v>226</v>
      </c>
      <c r="N5019" s="2" t="str" cm="1">
        <f t="array" ref="N5019">INDEX('BD product'!A:D,M5019,2)</f>
        <v>Furniture</v>
      </c>
    </row>
    <row r="5020" spans="1:14" x14ac:dyDescent="0.3">
      <c r="A5020" s="3" t="s">
        <v>6673</v>
      </c>
      <c r="B5020" s="4">
        <v>41958</v>
      </c>
      <c r="C5020" s="12" t="str">
        <f t="shared" si="78"/>
        <v>2014/11</v>
      </c>
      <c r="D5020" s="4">
        <v>41961</v>
      </c>
      <c r="E5020" s="3" t="s">
        <v>64</v>
      </c>
      <c r="F5020" s="3" t="s">
        <v>6674</v>
      </c>
      <c r="G5020" s="3" t="s">
        <v>979</v>
      </c>
      <c r="H5020" s="5">
        <v>77247</v>
      </c>
      <c r="I5020" s="2">
        <v>3</v>
      </c>
      <c r="J5020" s="2">
        <v>0</v>
      </c>
      <c r="K5020" s="2">
        <v>146.76929999999999</v>
      </c>
      <c r="L5020" s="18" t="str">
        <f>VLOOKUP(F5020,'BD customers'!$1:$1048576,2,FALSE)</f>
        <v>Shahid Shariari</v>
      </c>
      <c r="M5020" s="2">
        <f>MATCH(orders[[#This Row],[Product ID]],'BD product'!A:A,0)</f>
        <v>219</v>
      </c>
      <c r="N5020" s="2" t="str" cm="1">
        <f t="array" ref="N5020">INDEX('BD product'!A:D,M5020,2)</f>
        <v>Technology</v>
      </c>
    </row>
    <row r="5021" spans="1:14" x14ac:dyDescent="0.3">
      <c r="A5021" s="3" t="s">
        <v>6673</v>
      </c>
      <c r="B5021" s="4">
        <v>41958</v>
      </c>
      <c r="C5021" s="12" t="str">
        <f t="shared" si="78"/>
        <v>2014/11</v>
      </c>
      <c r="D5021" s="4">
        <v>41961</v>
      </c>
      <c r="E5021" s="3" t="s">
        <v>64</v>
      </c>
      <c r="F5021" s="3" t="s">
        <v>6674</v>
      </c>
      <c r="G5021" s="3" t="s">
        <v>2530</v>
      </c>
      <c r="H5021" s="5">
        <v>2046</v>
      </c>
      <c r="I5021" s="2">
        <v>2</v>
      </c>
      <c r="J5021" s="2">
        <v>0</v>
      </c>
      <c r="K5021" s="2">
        <v>5.3196000000000003</v>
      </c>
      <c r="L5021" s="18" t="str">
        <f>VLOOKUP(F5021,'BD customers'!$1:$1048576,2,FALSE)</f>
        <v>Shahid Shariari</v>
      </c>
      <c r="M5021" s="2">
        <f>MATCH(orders[[#This Row],[Product ID]],'BD product'!A:A,0)</f>
        <v>684</v>
      </c>
      <c r="N5021" s="2" t="str" cm="1">
        <f t="array" ref="N5021">INDEX('BD product'!A:D,M5021,2)</f>
        <v>Office Supplies</v>
      </c>
    </row>
    <row r="5022" spans="1:14" x14ac:dyDescent="0.3">
      <c r="A5022" s="3" t="s">
        <v>6675</v>
      </c>
      <c r="B5022" s="4">
        <v>42817</v>
      </c>
      <c r="C5022" s="12" t="str">
        <f t="shared" si="78"/>
        <v>2017/03</v>
      </c>
      <c r="D5022" s="4">
        <v>42819</v>
      </c>
      <c r="E5022" s="3" t="s">
        <v>11</v>
      </c>
      <c r="F5022" s="3" t="s">
        <v>167</v>
      </c>
      <c r="G5022" s="3" t="s">
        <v>1683</v>
      </c>
      <c r="H5022" s="5">
        <v>34758</v>
      </c>
      <c r="I5022" s="2">
        <v>3</v>
      </c>
      <c r="J5022" s="2">
        <v>0</v>
      </c>
      <c r="K5022" s="2">
        <v>1.7379</v>
      </c>
      <c r="L5022" s="18" t="str">
        <f>VLOOKUP(F5022,'BD customers'!$1:$1048576,2,FALSE)</f>
        <v>Mary Zewe</v>
      </c>
      <c r="M5022" s="2">
        <f>MATCH(orders[[#This Row],[Product ID]],'BD product'!A:A,0)</f>
        <v>415</v>
      </c>
      <c r="N5022" s="2" t="str" cm="1">
        <f t="array" ref="N5022">INDEX('BD product'!A:D,M5022,2)</f>
        <v>Office Supplies</v>
      </c>
    </row>
    <row r="5023" spans="1:14" x14ac:dyDescent="0.3">
      <c r="A5023" s="3" t="s">
        <v>6676</v>
      </c>
      <c r="B5023" s="4">
        <v>42722</v>
      </c>
      <c r="C5023" s="12" t="str">
        <f t="shared" si="78"/>
        <v>2016/12</v>
      </c>
      <c r="D5023" s="4">
        <v>42728</v>
      </c>
      <c r="E5023" s="3" t="s">
        <v>21</v>
      </c>
      <c r="F5023" s="3" t="s">
        <v>1209</v>
      </c>
      <c r="G5023" s="3" t="s">
        <v>1903</v>
      </c>
      <c r="H5023" s="5">
        <v>7264</v>
      </c>
      <c r="I5023" s="2">
        <v>2</v>
      </c>
      <c r="J5023" s="2">
        <v>0</v>
      </c>
      <c r="K5023" s="2">
        <v>2.1791999999999998</v>
      </c>
      <c r="L5023" s="18" t="str">
        <f>VLOOKUP(F5023,'BD customers'!$1:$1048576,2,FALSE)</f>
        <v>Jeremy Ellison</v>
      </c>
      <c r="M5023" s="2">
        <f>MATCH(orders[[#This Row],[Product ID]],'BD product'!A:A,0)</f>
        <v>479</v>
      </c>
      <c r="N5023" s="2" t="str" cm="1">
        <f t="array" ref="N5023">INDEX('BD product'!A:D,M5023,2)</f>
        <v>Technology</v>
      </c>
    </row>
    <row r="5024" spans="1:14" x14ac:dyDescent="0.3">
      <c r="A5024" s="3" t="s">
        <v>6676</v>
      </c>
      <c r="B5024" s="4">
        <v>42722</v>
      </c>
      <c r="C5024" s="12" t="str">
        <f t="shared" si="78"/>
        <v>2016/12</v>
      </c>
      <c r="D5024" s="4">
        <v>42728</v>
      </c>
      <c r="E5024" s="3" t="s">
        <v>21</v>
      </c>
      <c r="F5024" s="3" t="s">
        <v>1209</v>
      </c>
      <c r="G5024" s="3" t="s">
        <v>979</v>
      </c>
      <c r="H5024" s="5">
        <v>77247</v>
      </c>
      <c r="I5024" s="2">
        <v>3</v>
      </c>
      <c r="J5024" s="2">
        <v>0</v>
      </c>
      <c r="K5024" s="2">
        <v>146.76929999999999</v>
      </c>
      <c r="L5024" s="18" t="str">
        <f>VLOOKUP(F5024,'BD customers'!$1:$1048576,2,FALSE)</f>
        <v>Jeremy Ellison</v>
      </c>
      <c r="M5024" s="2">
        <f>MATCH(orders[[#This Row],[Product ID]],'BD product'!A:A,0)</f>
        <v>219</v>
      </c>
      <c r="N5024" s="2" t="str" cm="1">
        <f t="array" ref="N5024">INDEX('BD product'!A:D,M5024,2)</f>
        <v>Technology</v>
      </c>
    </row>
    <row r="5025" spans="1:14" x14ac:dyDescent="0.3">
      <c r="A5025" s="3" t="s">
        <v>6676</v>
      </c>
      <c r="B5025" s="4">
        <v>42722</v>
      </c>
      <c r="C5025" s="12" t="str">
        <f t="shared" si="78"/>
        <v>2016/12</v>
      </c>
      <c r="D5025" s="4">
        <v>42728</v>
      </c>
      <c r="E5025" s="3" t="s">
        <v>21</v>
      </c>
      <c r="F5025" s="3" t="s">
        <v>1209</v>
      </c>
      <c r="G5025" s="3" t="s">
        <v>5916</v>
      </c>
      <c r="H5025" s="5">
        <v>3992</v>
      </c>
      <c r="I5025" s="2">
        <v>4</v>
      </c>
      <c r="J5025" s="2">
        <v>0</v>
      </c>
      <c r="K5025" s="2">
        <v>11.1776</v>
      </c>
      <c r="L5025" s="18" t="str">
        <f>VLOOKUP(F5025,'BD customers'!$1:$1048576,2,FALSE)</f>
        <v>Jeremy Ellison</v>
      </c>
      <c r="M5025" s="2">
        <f>MATCH(orders[[#This Row],[Product ID]],'BD product'!A:A,0)</f>
        <v>1613</v>
      </c>
      <c r="N5025" s="2" t="str" cm="1">
        <f t="array" ref="N5025">INDEX('BD product'!A:D,M5025,2)</f>
        <v>Furniture</v>
      </c>
    </row>
    <row r="5026" spans="1:14" x14ac:dyDescent="0.3">
      <c r="A5026" s="3" t="s">
        <v>6677</v>
      </c>
      <c r="B5026" s="4">
        <v>42945</v>
      </c>
      <c r="C5026" s="12" t="str">
        <f t="shared" si="78"/>
        <v>2017/07</v>
      </c>
      <c r="D5026" s="4">
        <v>42950</v>
      </c>
      <c r="E5026" s="3" t="s">
        <v>21</v>
      </c>
      <c r="F5026" s="3" t="s">
        <v>1153</v>
      </c>
      <c r="G5026" s="3" t="s">
        <v>5822</v>
      </c>
      <c r="H5026" s="5">
        <v>3348</v>
      </c>
      <c r="I5026" s="2">
        <v>2</v>
      </c>
      <c r="J5026" s="2">
        <v>0</v>
      </c>
      <c r="K5026" s="2">
        <v>16.405200000000001</v>
      </c>
      <c r="L5026" s="18" t="str">
        <f>VLOOKUP(F5026,'BD customers'!$1:$1048576,2,FALSE)</f>
        <v>Roland Fjeld</v>
      </c>
      <c r="M5026" s="2">
        <f>MATCH(orders[[#This Row],[Product ID]],'BD product'!A:A,0)</f>
        <v>1597</v>
      </c>
      <c r="N5026" s="2" t="str" cm="1">
        <f t="array" ref="N5026">INDEX('BD product'!A:D,M5026,2)</f>
        <v>Office Supplies</v>
      </c>
    </row>
    <row r="5027" spans="1:14" x14ac:dyDescent="0.3">
      <c r="A5027" s="3" t="s">
        <v>6677</v>
      </c>
      <c r="B5027" s="4">
        <v>42945</v>
      </c>
      <c r="C5027" s="12" t="str">
        <f t="shared" si="78"/>
        <v>2017/07</v>
      </c>
      <c r="D5027" s="4">
        <v>42950</v>
      </c>
      <c r="E5027" s="3" t="s">
        <v>21</v>
      </c>
      <c r="F5027" s="3" t="s">
        <v>1153</v>
      </c>
      <c r="G5027" s="3" t="s">
        <v>1464</v>
      </c>
      <c r="H5027" s="5">
        <v>46197</v>
      </c>
      <c r="I5027" s="2">
        <v>3</v>
      </c>
      <c r="J5027" s="2">
        <v>0</v>
      </c>
      <c r="K5027" s="2">
        <v>133.97130000000001</v>
      </c>
      <c r="L5027" s="18" t="str">
        <f>VLOOKUP(F5027,'BD customers'!$1:$1048576,2,FALSE)</f>
        <v>Roland Fjeld</v>
      </c>
      <c r="M5027" s="2">
        <f>MATCH(orders[[#This Row],[Product ID]],'BD product'!A:A,0)</f>
        <v>350</v>
      </c>
      <c r="N5027" s="2" t="str" cm="1">
        <f t="array" ref="N5027">INDEX('BD product'!A:D,M5027,2)</f>
        <v>Technology</v>
      </c>
    </row>
    <row r="5028" spans="1:14" x14ac:dyDescent="0.3">
      <c r="A5028" s="3" t="s">
        <v>6677</v>
      </c>
      <c r="B5028" s="4">
        <v>42945</v>
      </c>
      <c r="C5028" s="12" t="str">
        <f t="shared" si="78"/>
        <v>2017/07</v>
      </c>
      <c r="D5028" s="4">
        <v>42950</v>
      </c>
      <c r="E5028" s="3" t="s">
        <v>21</v>
      </c>
      <c r="F5028" s="3" t="s">
        <v>1153</v>
      </c>
      <c r="G5028" s="3" t="s">
        <v>98</v>
      </c>
      <c r="H5028" s="5">
        <v>13762</v>
      </c>
      <c r="I5028" s="2">
        <v>2</v>
      </c>
      <c r="J5028" s="2">
        <v>0</v>
      </c>
      <c r="K5028" s="2">
        <v>60.552799999999998</v>
      </c>
      <c r="L5028" s="18" t="str">
        <f>VLOOKUP(F5028,'BD customers'!$1:$1048576,2,FALSE)</f>
        <v>Roland Fjeld</v>
      </c>
      <c r="M5028" s="2">
        <f>MATCH(orders[[#This Row],[Product ID]],'BD product'!A:A,0)</f>
        <v>16</v>
      </c>
      <c r="N5028" s="2" t="str" cm="1">
        <f t="array" ref="N5028">INDEX('BD product'!A:D,M5028,2)</f>
        <v>Office Supplies</v>
      </c>
    </row>
    <row r="5029" spans="1:14" x14ac:dyDescent="0.3">
      <c r="A5029" s="3" t="s">
        <v>6677</v>
      </c>
      <c r="B5029" s="4">
        <v>42945</v>
      </c>
      <c r="C5029" s="12" t="str">
        <f t="shared" si="78"/>
        <v>2017/07</v>
      </c>
      <c r="D5029" s="4">
        <v>42950</v>
      </c>
      <c r="E5029" s="3" t="s">
        <v>21</v>
      </c>
      <c r="F5029" s="3" t="s">
        <v>1153</v>
      </c>
      <c r="G5029" s="3" t="s">
        <v>6678</v>
      </c>
      <c r="H5029" s="5">
        <v>30267</v>
      </c>
      <c r="I5029" s="2">
        <v>3</v>
      </c>
      <c r="J5029" s="2">
        <v>0</v>
      </c>
      <c r="K5029" s="2">
        <v>72.640799999999999</v>
      </c>
      <c r="L5029" s="18" t="str">
        <f>VLOOKUP(F5029,'BD customers'!$1:$1048576,2,FALSE)</f>
        <v>Roland Fjeld</v>
      </c>
      <c r="M5029" s="2">
        <f>MATCH(orders[[#This Row],[Product ID]],'BD product'!A:A,0)</f>
        <v>1721</v>
      </c>
      <c r="N5029" s="2" t="str" cm="1">
        <f t="array" ref="N5029">INDEX('BD product'!A:D,M5029,2)</f>
        <v>Furniture</v>
      </c>
    </row>
    <row r="5030" spans="1:14" x14ac:dyDescent="0.3">
      <c r="A5030" s="3" t="s">
        <v>6680</v>
      </c>
      <c r="B5030" s="4">
        <v>41884</v>
      </c>
      <c r="C5030" s="12" t="str">
        <f t="shared" si="78"/>
        <v>2014/09</v>
      </c>
      <c r="D5030" s="4">
        <v>41889</v>
      </c>
      <c r="E5030" s="3" t="s">
        <v>11</v>
      </c>
      <c r="F5030" s="3" t="s">
        <v>4435</v>
      </c>
      <c r="G5030" s="3" t="s">
        <v>2249</v>
      </c>
      <c r="H5030" s="5">
        <v>239976</v>
      </c>
      <c r="I5030" s="2">
        <v>3</v>
      </c>
      <c r="J5030" s="2">
        <v>2</v>
      </c>
      <c r="K5030" s="2">
        <v>53.994599999999998</v>
      </c>
      <c r="L5030" s="18" t="str">
        <f>VLOOKUP(F5030,'BD customers'!$1:$1048576,2,FALSE)</f>
        <v>Christina VanderZanden</v>
      </c>
      <c r="M5030" s="2">
        <f>MATCH(orders[[#This Row],[Product ID]],'BD product'!A:A,0)</f>
        <v>592</v>
      </c>
      <c r="N5030" s="2" t="str" cm="1">
        <f t="array" ref="N5030">INDEX('BD product'!A:D,M5030,2)</f>
        <v>Technology</v>
      </c>
    </row>
    <row r="5031" spans="1:14" x14ac:dyDescent="0.3">
      <c r="A5031" s="3" t="s">
        <v>6681</v>
      </c>
      <c r="B5031" s="4">
        <v>42764</v>
      </c>
      <c r="C5031" s="12" t="str">
        <f t="shared" si="78"/>
        <v>2017/01</v>
      </c>
      <c r="D5031" s="4">
        <v>42768</v>
      </c>
      <c r="E5031" s="3" t="s">
        <v>21</v>
      </c>
      <c r="F5031" s="3" t="s">
        <v>2785</v>
      </c>
      <c r="G5031" s="3" t="s">
        <v>5150</v>
      </c>
      <c r="H5031" s="5">
        <v>834</v>
      </c>
      <c r="I5031" s="2">
        <v>3</v>
      </c>
      <c r="J5031" s="2">
        <v>0</v>
      </c>
      <c r="K5031" s="2">
        <v>2.1684000000000001</v>
      </c>
      <c r="L5031" s="18" t="str">
        <f>VLOOKUP(F5031,'BD customers'!$1:$1048576,2,FALSE)</f>
        <v>Vivek Gonzalez</v>
      </c>
      <c r="M5031" s="2">
        <f>MATCH(orders[[#This Row],[Product ID]],'BD product'!A:A,0)</f>
        <v>1479</v>
      </c>
      <c r="N5031" s="2" t="str" cm="1">
        <f t="array" ref="N5031">INDEX('BD product'!A:D,M5031,2)</f>
        <v>Office Supplies</v>
      </c>
    </row>
    <row r="5032" spans="1:14" x14ac:dyDescent="0.3">
      <c r="A5032" s="3" t="s">
        <v>6681</v>
      </c>
      <c r="B5032" s="4">
        <v>42764</v>
      </c>
      <c r="C5032" s="12" t="str">
        <f t="shared" si="78"/>
        <v>2017/01</v>
      </c>
      <c r="D5032" s="4">
        <v>42768</v>
      </c>
      <c r="E5032" s="3" t="s">
        <v>21</v>
      </c>
      <c r="F5032" s="3" t="s">
        <v>2785</v>
      </c>
      <c r="G5032" s="3" t="s">
        <v>4141</v>
      </c>
      <c r="H5032" s="5">
        <v>857</v>
      </c>
      <c r="I5032" s="2">
        <v>1</v>
      </c>
      <c r="J5032" s="2">
        <v>0</v>
      </c>
      <c r="K5032" s="2">
        <v>2.2282000000000002</v>
      </c>
      <c r="L5032" s="18" t="str">
        <f>VLOOKUP(F5032,'BD customers'!$1:$1048576,2,FALSE)</f>
        <v>Vivek Gonzalez</v>
      </c>
      <c r="M5032" s="2">
        <f>MATCH(orders[[#This Row],[Product ID]],'BD product'!A:A,0)</f>
        <v>1259</v>
      </c>
      <c r="N5032" s="2" t="str" cm="1">
        <f t="array" ref="N5032">INDEX('BD product'!A:D,M5032,2)</f>
        <v>Office Supplies</v>
      </c>
    </row>
    <row r="5033" spans="1:14" x14ac:dyDescent="0.3">
      <c r="A5033" s="3" t="s">
        <v>6681</v>
      </c>
      <c r="B5033" s="4">
        <v>42764</v>
      </c>
      <c r="C5033" s="12" t="str">
        <f t="shared" si="78"/>
        <v>2017/01</v>
      </c>
      <c r="D5033" s="4">
        <v>42768</v>
      </c>
      <c r="E5033" s="3" t="s">
        <v>21</v>
      </c>
      <c r="F5033" s="3" t="s">
        <v>2785</v>
      </c>
      <c r="G5033" s="3" t="s">
        <v>1778</v>
      </c>
      <c r="H5033" s="5">
        <v>119616</v>
      </c>
      <c r="I5033" s="2">
        <v>8</v>
      </c>
      <c r="J5033" s="2">
        <v>2</v>
      </c>
      <c r="K5033" s="2">
        <v>40.370399999999997</v>
      </c>
      <c r="L5033" s="18" t="str">
        <f>VLOOKUP(F5033,'BD customers'!$1:$1048576,2,FALSE)</f>
        <v>Vivek Gonzalez</v>
      </c>
      <c r="M5033" s="2">
        <f>MATCH(orders[[#This Row],[Product ID]],'BD product'!A:A,0)</f>
        <v>442</v>
      </c>
      <c r="N5033" s="2" t="str" cm="1">
        <f t="array" ref="N5033">INDEX('BD product'!A:D,M5033,2)</f>
        <v>Office Supplies</v>
      </c>
    </row>
    <row r="5034" spans="1:14" x14ac:dyDescent="0.3">
      <c r="A5034" s="3" t="s">
        <v>6682</v>
      </c>
      <c r="B5034" s="4">
        <v>42730</v>
      </c>
      <c r="C5034" s="12" t="str">
        <f t="shared" si="78"/>
        <v>2016/12</v>
      </c>
      <c r="D5034" s="4">
        <v>42737</v>
      </c>
      <c r="E5034" s="3" t="s">
        <v>21</v>
      </c>
      <c r="F5034" s="3" t="s">
        <v>1606</v>
      </c>
      <c r="G5034" s="3" t="s">
        <v>305</v>
      </c>
      <c r="H5034" s="5">
        <v>21294</v>
      </c>
      <c r="I5034" s="2">
        <v>3</v>
      </c>
      <c r="J5034" s="2">
        <v>0</v>
      </c>
      <c r="K5034" s="2">
        <v>25.552800000000001</v>
      </c>
      <c r="L5034" s="18" t="str">
        <f>VLOOKUP(F5034,'BD customers'!$1:$1048576,2,FALSE)</f>
        <v>Brenda Bowman</v>
      </c>
      <c r="M5034" s="2">
        <f>MATCH(orders[[#This Row],[Product ID]],'BD product'!A:A,0)</f>
        <v>58</v>
      </c>
      <c r="N5034" s="2" t="str" cm="1">
        <f t="array" ref="N5034">INDEX('BD product'!A:D,M5034,2)</f>
        <v>Furniture</v>
      </c>
    </row>
    <row r="5035" spans="1:14" x14ac:dyDescent="0.3">
      <c r="A5035" s="3" t="s">
        <v>6682</v>
      </c>
      <c r="B5035" s="4">
        <v>42730</v>
      </c>
      <c r="C5035" s="12" t="str">
        <f t="shared" si="78"/>
        <v>2016/12</v>
      </c>
      <c r="D5035" s="4">
        <v>42737</v>
      </c>
      <c r="E5035" s="3" t="s">
        <v>21</v>
      </c>
      <c r="F5035" s="3" t="s">
        <v>1606</v>
      </c>
      <c r="G5035" s="3" t="s">
        <v>4242</v>
      </c>
      <c r="H5035" s="5">
        <v>2649</v>
      </c>
      <c r="I5035" s="2">
        <v>1</v>
      </c>
      <c r="J5035" s="2">
        <v>0</v>
      </c>
      <c r="K5035" s="2">
        <v>7.4172000000000002</v>
      </c>
      <c r="L5035" s="18" t="str">
        <f>VLOOKUP(F5035,'BD customers'!$1:$1048576,2,FALSE)</f>
        <v>Brenda Bowman</v>
      </c>
      <c r="M5035" s="2">
        <f>MATCH(orders[[#This Row],[Product ID]],'BD product'!A:A,0)</f>
        <v>1278</v>
      </c>
      <c r="N5035" s="2" t="str" cm="1">
        <f t="array" ref="N5035">INDEX('BD product'!A:D,M5035,2)</f>
        <v>Office Supplies</v>
      </c>
    </row>
    <row r="5036" spans="1:14" x14ac:dyDescent="0.3">
      <c r="A5036" s="3" t="s">
        <v>6683</v>
      </c>
      <c r="B5036" s="4">
        <v>42225</v>
      </c>
      <c r="C5036" s="12" t="str">
        <f t="shared" si="78"/>
        <v>2015/08</v>
      </c>
      <c r="D5036" s="4">
        <v>42229</v>
      </c>
      <c r="E5036" s="3" t="s">
        <v>11</v>
      </c>
      <c r="F5036" s="3" t="s">
        <v>2809</v>
      </c>
      <c r="G5036" s="3" t="s">
        <v>6230</v>
      </c>
      <c r="H5036" s="5">
        <v>6874</v>
      </c>
      <c r="I5036" s="2">
        <v>5</v>
      </c>
      <c r="J5036" s="2">
        <v>0</v>
      </c>
      <c r="K5036" s="2">
        <v>4.8117999999999999</v>
      </c>
      <c r="L5036" s="18" t="str">
        <f>VLOOKUP(F5036,'BD customers'!$1:$1048576,2,FALSE)</f>
        <v>Hallie Redmond</v>
      </c>
      <c r="M5036" s="2">
        <f>MATCH(orders[[#This Row],[Product ID]],'BD product'!A:A,0)</f>
        <v>1659</v>
      </c>
      <c r="N5036" s="2" t="str" cm="1">
        <f t="array" ref="N5036">INDEX('BD product'!A:D,M5036,2)</f>
        <v>Furniture</v>
      </c>
    </row>
    <row r="5037" spans="1:14" x14ac:dyDescent="0.3">
      <c r="A5037" s="3" t="s">
        <v>6684</v>
      </c>
      <c r="B5037" s="4">
        <v>41735</v>
      </c>
      <c r="C5037" s="12" t="str">
        <f t="shared" si="78"/>
        <v>2014/04</v>
      </c>
      <c r="D5037" s="4">
        <v>41741</v>
      </c>
      <c r="E5037" s="3" t="s">
        <v>21</v>
      </c>
      <c r="F5037" s="3" t="s">
        <v>4397</v>
      </c>
      <c r="G5037" s="3" t="s">
        <v>2170</v>
      </c>
      <c r="H5037" s="5">
        <v>65355</v>
      </c>
      <c r="I5037" s="2">
        <v>3</v>
      </c>
      <c r="J5037" s="2">
        <v>0</v>
      </c>
      <c r="K5037" s="2">
        <v>111.1035</v>
      </c>
      <c r="L5037" s="18" t="str">
        <f>VLOOKUP(F5037,'BD customers'!$1:$1048576,2,FALSE)</f>
        <v>Scott Cohen</v>
      </c>
      <c r="M5037" s="2">
        <f>MATCH(orders[[#This Row],[Product ID]],'BD product'!A:A,0)</f>
        <v>564</v>
      </c>
      <c r="N5037" s="2" t="str" cm="1">
        <f t="array" ref="N5037">INDEX('BD product'!A:D,M5037,2)</f>
        <v>Furniture</v>
      </c>
    </row>
    <row r="5038" spans="1:14" x14ac:dyDescent="0.3">
      <c r="A5038" s="3" t="s">
        <v>6684</v>
      </c>
      <c r="B5038" s="4">
        <v>41735</v>
      </c>
      <c r="C5038" s="12" t="str">
        <f t="shared" si="78"/>
        <v>2014/04</v>
      </c>
      <c r="D5038" s="4">
        <v>41741</v>
      </c>
      <c r="E5038" s="3" t="s">
        <v>21</v>
      </c>
      <c r="F5038" s="3" t="s">
        <v>4397</v>
      </c>
      <c r="G5038" s="3" t="s">
        <v>2455</v>
      </c>
      <c r="H5038" s="5">
        <v>339</v>
      </c>
      <c r="I5038" s="2">
        <v>2</v>
      </c>
      <c r="J5038" s="2">
        <v>0</v>
      </c>
      <c r="K5038" s="2">
        <v>0.2034</v>
      </c>
      <c r="L5038" s="18" t="str">
        <f>VLOOKUP(F5038,'BD customers'!$1:$1048576,2,FALSE)</f>
        <v>Scott Cohen</v>
      </c>
      <c r="M5038" s="2">
        <f>MATCH(orders[[#This Row],[Product ID]],'BD product'!A:A,0)</f>
        <v>660</v>
      </c>
      <c r="N5038" s="2" t="str" cm="1">
        <f t="array" ref="N5038">INDEX('BD product'!A:D,M5038,2)</f>
        <v>Technology</v>
      </c>
    </row>
    <row r="5039" spans="1:14" x14ac:dyDescent="0.3">
      <c r="A5039" s="3" t="s">
        <v>6685</v>
      </c>
      <c r="B5039" s="4">
        <v>43056</v>
      </c>
      <c r="C5039" s="12" t="str">
        <f t="shared" si="78"/>
        <v>2017/11</v>
      </c>
      <c r="D5039" s="4">
        <v>43060</v>
      </c>
      <c r="E5039" s="3" t="s">
        <v>11</v>
      </c>
      <c r="F5039" s="3" t="s">
        <v>1023</v>
      </c>
      <c r="G5039" s="3" t="s">
        <v>2286</v>
      </c>
      <c r="H5039" s="5">
        <v>23996</v>
      </c>
      <c r="I5039" s="2">
        <v>5</v>
      </c>
      <c r="J5039" s="2">
        <v>2</v>
      </c>
      <c r="K5039" s="2">
        <v>8.3986000000000001</v>
      </c>
      <c r="L5039" s="18" t="str">
        <f>VLOOKUP(F5039,'BD customers'!$1:$1048576,2,FALSE)</f>
        <v>Emily Grady</v>
      </c>
      <c r="M5039" s="2">
        <f>MATCH(orders[[#This Row],[Product ID]],'BD product'!A:A,0)</f>
        <v>605</v>
      </c>
      <c r="N5039" s="2" t="str" cm="1">
        <f t="array" ref="N5039">INDEX('BD product'!A:D,M5039,2)</f>
        <v>Technology</v>
      </c>
    </row>
    <row r="5040" spans="1:14" x14ac:dyDescent="0.3">
      <c r="A5040" s="3" t="s">
        <v>6686</v>
      </c>
      <c r="B5040" s="4">
        <v>42196</v>
      </c>
      <c r="C5040" s="12" t="str">
        <f t="shared" si="78"/>
        <v>2015/07</v>
      </c>
      <c r="D5040" s="4">
        <v>42197</v>
      </c>
      <c r="E5040" s="3" t="s">
        <v>64</v>
      </c>
      <c r="F5040" s="3" t="s">
        <v>1378</v>
      </c>
      <c r="G5040" s="3" t="s">
        <v>2648</v>
      </c>
      <c r="H5040" s="5">
        <v>199836</v>
      </c>
      <c r="I5040" s="2">
        <v>4</v>
      </c>
      <c r="J5040" s="2">
        <v>3</v>
      </c>
      <c r="K5040" s="2">
        <v>-37.112400000000001</v>
      </c>
      <c r="L5040" s="18" t="str">
        <f>VLOOKUP(F5040,'BD customers'!$1:$1048576,2,FALSE)</f>
        <v>Todd Sumrall</v>
      </c>
      <c r="M5040" s="2">
        <f>MATCH(orders[[#This Row],[Product ID]],'BD product'!A:A,0)</f>
        <v>721</v>
      </c>
      <c r="N5040" s="2" t="str" cm="1">
        <f t="array" ref="N5040">INDEX('BD product'!A:D,M5040,2)</f>
        <v>Furniture</v>
      </c>
    </row>
    <row r="5041" spans="1:14" x14ac:dyDescent="0.3">
      <c r="A5041" s="3" t="s">
        <v>6686</v>
      </c>
      <c r="B5041" s="4">
        <v>42196</v>
      </c>
      <c r="C5041" s="12" t="str">
        <f t="shared" si="78"/>
        <v>2015/07</v>
      </c>
      <c r="D5041" s="4">
        <v>42197</v>
      </c>
      <c r="E5041" s="3" t="s">
        <v>64</v>
      </c>
      <c r="F5041" s="3" t="s">
        <v>1378</v>
      </c>
      <c r="G5041" s="3" t="s">
        <v>3683</v>
      </c>
      <c r="H5041" s="5">
        <v>7160</v>
      </c>
      <c r="I5041" s="2">
        <v>2</v>
      </c>
      <c r="J5041" s="2">
        <v>0</v>
      </c>
      <c r="K5041" s="2">
        <v>1.9332</v>
      </c>
      <c r="L5041" s="18" t="str">
        <f>VLOOKUP(F5041,'BD customers'!$1:$1048576,2,FALSE)</f>
        <v>Todd Sumrall</v>
      </c>
      <c r="M5041" s="2">
        <f>MATCH(orders[[#This Row],[Product ID]],'BD product'!A:A,0)</f>
        <v>1120</v>
      </c>
      <c r="N5041" s="2" t="str" cm="1">
        <f t="array" ref="N5041">INDEX('BD product'!A:D,M5041,2)</f>
        <v>Technology</v>
      </c>
    </row>
    <row r="5042" spans="1:14" x14ac:dyDescent="0.3">
      <c r="A5042" s="3" t="s">
        <v>6686</v>
      </c>
      <c r="B5042" s="4">
        <v>42196</v>
      </c>
      <c r="C5042" s="12" t="str">
        <f t="shared" si="78"/>
        <v>2015/07</v>
      </c>
      <c r="D5042" s="4">
        <v>42197</v>
      </c>
      <c r="E5042" s="3" t="s">
        <v>64</v>
      </c>
      <c r="F5042" s="3" t="s">
        <v>1378</v>
      </c>
      <c r="G5042" s="3" t="s">
        <v>1479</v>
      </c>
      <c r="H5042" s="5">
        <v>22106</v>
      </c>
      <c r="I5042" s="2">
        <v>7</v>
      </c>
      <c r="J5042" s="2">
        <v>0</v>
      </c>
      <c r="K5042" s="2">
        <v>103.8982</v>
      </c>
      <c r="L5042" s="18" t="str">
        <f>VLOOKUP(F5042,'BD customers'!$1:$1048576,2,FALSE)</f>
        <v>Todd Sumrall</v>
      </c>
      <c r="M5042" s="2">
        <f>MATCH(orders[[#This Row],[Product ID]],'BD product'!A:A,0)</f>
        <v>353</v>
      </c>
      <c r="N5042" s="2" t="str" cm="1">
        <f t="array" ref="N5042">INDEX('BD product'!A:D,M5042,2)</f>
        <v>Office Supplies</v>
      </c>
    </row>
    <row r="5043" spans="1:14" x14ac:dyDescent="0.3">
      <c r="A5043" s="3" t="s">
        <v>6687</v>
      </c>
      <c r="B5043" s="4">
        <v>42684</v>
      </c>
      <c r="C5043" s="12" t="str">
        <f t="shared" si="78"/>
        <v>2016/11</v>
      </c>
      <c r="D5043" s="4">
        <v>42687</v>
      </c>
      <c r="E5043" s="3" t="s">
        <v>11</v>
      </c>
      <c r="F5043" s="3" t="s">
        <v>3287</v>
      </c>
      <c r="G5043" s="3" t="s">
        <v>4934</v>
      </c>
      <c r="H5043" s="5">
        <v>6771</v>
      </c>
      <c r="I5043" s="2">
        <v>3</v>
      </c>
      <c r="J5043" s="2">
        <v>0</v>
      </c>
      <c r="K5043" s="2">
        <v>32.500799999999998</v>
      </c>
      <c r="L5043" s="18" t="str">
        <f>VLOOKUP(F5043,'BD customers'!$1:$1048576,2,FALSE)</f>
        <v>Arianne Irving</v>
      </c>
      <c r="M5043" s="2">
        <f>MATCH(orders[[#This Row],[Product ID]],'BD product'!A:A,0)</f>
        <v>1439</v>
      </c>
      <c r="N5043" s="2" t="str" cm="1">
        <f t="array" ref="N5043">INDEX('BD product'!A:D,M5043,2)</f>
        <v>Office Supplies</v>
      </c>
    </row>
    <row r="5044" spans="1:14" x14ac:dyDescent="0.3">
      <c r="A5044" s="3" t="s">
        <v>6687</v>
      </c>
      <c r="B5044" s="4">
        <v>42684</v>
      </c>
      <c r="C5044" s="12" t="str">
        <f t="shared" si="78"/>
        <v>2016/11</v>
      </c>
      <c r="D5044" s="4">
        <v>42687</v>
      </c>
      <c r="E5044" s="3" t="s">
        <v>11</v>
      </c>
      <c r="F5044" s="3" t="s">
        <v>3287</v>
      </c>
      <c r="G5044" s="3" t="s">
        <v>2850</v>
      </c>
      <c r="H5044" s="5">
        <v>12992</v>
      </c>
      <c r="I5044" s="2">
        <v>4</v>
      </c>
      <c r="J5044" s="2">
        <v>0</v>
      </c>
      <c r="K5044" s="2">
        <v>3.8976000000000002</v>
      </c>
      <c r="L5044" s="18" t="str">
        <f>VLOOKUP(F5044,'BD customers'!$1:$1048576,2,FALSE)</f>
        <v>Arianne Irving</v>
      </c>
      <c r="M5044" s="2">
        <f>MATCH(orders[[#This Row],[Product ID]],'BD product'!A:A,0)</f>
        <v>793</v>
      </c>
      <c r="N5044" s="2" t="str" cm="1">
        <f t="array" ref="N5044">INDEX('BD product'!A:D,M5044,2)</f>
        <v>Office Supplies</v>
      </c>
    </row>
    <row r="5045" spans="1:14" x14ac:dyDescent="0.3">
      <c r="A5045" s="3" t="s">
        <v>6687</v>
      </c>
      <c r="B5045" s="4">
        <v>42684</v>
      </c>
      <c r="C5045" s="12" t="str">
        <f t="shared" si="78"/>
        <v>2016/11</v>
      </c>
      <c r="D5045" s="4">
        <v>42687</v>
      </c>
      <c r="E5045" s="3" t="s">
        <v>11</v>
      </c>
      <c r="F5045" s="3" t="s">
        <v>3287</v>
      </c>
      <c r="G5045" s="3" t="s">
        <v>2550</v>
      </c>
      <c r="H5045" s="5">
        <v>46746</v>
      </c>
      <c r="I5045" s="2">
        <v>9</v>
      </c>
      <c r="J5045" s="2">
        <v>0</v>
      </c>
      <c r="K5045" s="2">
        <v>191.65860000000001</v>
      </c>
      <c r="L5045" s="18" t="str">
        <f>VLOOKUP(F5045,'BD customers'!$1:$1048576,2,FALSE)</f>
        <v>Arianne Irving</v>
      </c>
      <c r="M5045" s="2">
        <f>MATCH(orders[[#This Row],[Product ID]],'BD product'!A:A,0)</f>
        <v>691</v>
      </c>
      <c r="N5045" s="2" t="str" cm="1">
        <f t="array" ref="N5045">INDEX('BD product'!A:D,M5045,2)</f>
        <v>Furniture</v>
      </c>
    </row>
    <row r="5046" spans="1:14" x14ac:dyDescent="0.3">
      <c r="A5046" s="3" t="s">
        <v>6687</v>
      </c>
      <c r="B5046" s="4">
        <v>42684</v>
      </c>
      <c r="C5046" s="12" t="str">
        <f t="shared" si="78"/>
        <v>2016/11</v>
      </c>
      <c r="D5046" s="4">
        <v>42687</v>
      </c>
      <c r="E5046" s="3" t="s">
        <v>11</v>
      </c>
      <c r="F5046" s="3" t="s">
        <v>3287</v>
      </c>
      <c r="G5046" s="3" t="s">
        <v>6092</v>
      </c>
      <c r="H5046" s="5">
        <v>614</v>
      </c>
      <c r="I5046" s="2">
        <v>5</v>
      </c>
      <c r="J5046" s="2">
        <v>0</v>
      </c>
      <c r="K5046" s="2">
        <v>2.8858000000000001</v>
      </c>
      <c r="L5046" s="18" t="str">
        <f>VLOOKUP(F5046,'BD customers'!$1:$1048576,2,FALSE)</f>
        <v>Arianne Irving</v>
      </c>
      <c r="M5046" s="2">
        <f>MATCH(orders[[#This Row],[Product ID]],'BD product'!A:A,0)</f>
        <v>1637</v>
      </c>
      <c r="N5046" s="2" t="str" cm="1">
        <f t="array" ref="N5046">INDEX('BD product'!A:D,M5046,2)</f>
        <v>Office Supplies</v>
      </c>
    </row>
    <row r="5047" spans="1:14" x14ac:dyDescent="0.3">
      <c r="A5047" s="3" t="s">
        <v>6687</v>
      </c>
      <c r="B5047" s="4">
        <v>42684</v>
      </c>
      <c r="C5047" s="12" t="str">
        <f t="shared" si="78"/>
        <v>2016/11</v>
      </c>
      <c r="D5047" s="4">
        <v>42687</v>
      </c>
      <c r="E5047" s="3" t="s">
        <v>11</v>
      </c>
      <c r="F5047" s="3" t="s">
        <v>3287</v>
      </c>
      <c r="G5047" s="3" t="s">
        <v>2692</v>
      </c>
      <c r="H5047" s="5">
        <v>72076</v>
      </c>
      <c r="I5047" s="2">
        <v>4</v>
      </c>
      <c r="J5047" s="2">
        <v>0</v>
      </c>
      <c r="K5047" s="2">
        <v>187.39760000000001</v>
      </c>
      <c r="L5047" s="18" t="str">
        <f>VLOOKUP(F5047,'BD customers'!$1:$1048576,2,FALSE)</f>
        <v>Arianne Irving</v>
      </c>
      <c r="M5047" s="2">
        <f>MATCH(orders[[#This Row],[Product ID]],'BD product'!A:A,0)</f>
        <v>736</v>
      </c>
      <c r="N5047" s="2" t="str" cm="1">
        <f t="array" ref="N5047">INDEX('BD product'!A:D,M5047,2)</f>
        <v>Office Supplies</v>
      </c>
    </row>
    <row r="5048" spans="1:14" x14ac:dyDescent="0.3">
      <c r="A5048" s="3" t="s">
        <v>6687</v>
      </c>
      <c r="B5048" s="4">
        <v>42684</v>
      </c>
      <c r="C5048" s="12" t="str">
        <f t="shared" si="78"/>
        <v>2016/11</v>
      </c>
      <c r="D5048" s="4">
        <v>42687</v>
      </c>
      <c r="E5048" s="3" t="s">
        <v>11</v>
      </c>
      <c r="F5048" s="3" t="s">
        <v>3287</v>
      </c>
      <c r="G5048" s="3" t="s">
        <v>3055</v>
      </c>
      <c r="H5048" s="5">
        <v>5184</v>
      </c>
      <c r="I5048" s="2">
        <v>3</v>
      </c>
      <c r="J5048" s="2">
        <v>2</v>
      </c>
      <c r="K5048" s="2">
        <v>1.8144</v>
      </c>
      <c r="L5048" s="18" t="str">
        <f>VLOOKUP(F5048,'BD customers'!$1:$1048576,2,FALSE)</f>
        <v>Arianne Irving</v>
      </c>
      <c r="M5048" s="2">
        <f>MATCH(orders[[#This Row],[Product ID]],'BD product'!A:A,0)</f>
        <v>872</v>
      </c>
      <c r="N5048" s="2" t="str" cm="1">
        <f t="array" ref="N5048">INDEX('BD product'!A:D,M5048,2)</f>
        <v>Office Supplies</v>
      </c>
    </row>
    <row r="5049" spans="1:14" x14ac:dyDescent="0.3">
      <c r="A5049" s="3" t="s">
        <v>6687</v>
      </c>
      <c r="B5049" s="4">
        <v>42684</v>
      </c>
      <c r="C5049" s="12" t="str">
        <f t="shared" si="78"/>
        <v>2016/11</v>
      </c>
      <c r="D5049" s="4">
        <v>42687</v>
      </c>
      <c r="E5049" s="3" t="s">
        <v>11</v>
      </c>
      <c r="F5049" s="3" t="s">
        <v>3287</v>
      </c>
      <c r="G5049" s="3" t="s">
        <v>6040</v>
      </c>
      <c r="H5049" s="5">
        <v>147</v>
      </c>
      <c r="I5049" s="2">
        <v>5</v>
      </c>
      <c r="J5049" s="2">
        <v>0</v>
      </c>
      <c r="K5049" s="2">
        <v>0.39689999999999998</v>
      </c>
      <c r="L5049" s="18" t="str">
        <f>VLOOKUP(F5049,'BD customers'!$1:$1048576,2,FALSE)</f>
        <v>Arianne Irving</v>
      </c>
      <c r="M5049" s="2">
        <f>MATCH(orders[[#This Row],[Product ID]],'BD product'!A:A,0)</f>
        <v>1632</v>
      </c>
      <c r="N5049" s="2" t="str" cm="1">
        <f t="array" ref="N5049">INDEX('BD product'!A:D,M5049,2)</f>
        <v>Office Supplies</v>
      </c>
    </row>
    <row r="5050" spans="1:14" x14ac:dyDescent="0.3">
      <c r="A5050" s="3" t="s">
        <v>6688</v>
      </c>
      <c r="B5050" s="4">
        <v>41729</v>
      </c>
      <c r="C5050" s="12" t="str">
        <f t="shared" si="78"/>
        <v>2014/03</v>
      </c>
      <c r="D5050" s="4">
        <v>41733</v>
      </c>
      <c r="E5050" s="3" t="s">
        <v>21</v>
      </c>
      <c r="F5050" s="3" t="s">
        <v>6011</v>
      </c>
      <c r="G5050" s="3" t="s">
        <v>2590</v>
      </c>
      <c r="H5050" s="5">
        <v>8134</v>
      </c>
      <c r="I5050" s="2">
        <v>7</v>
      </c>
      <c r="J5050" s="2">
        <v>8</v>
      </c>
      <c r="K5050" s="2">
        <v>-13.8278</v>
      </c>
      <c r="L5050" s="18" t="str">
        <f>VLOOKUP(F5050,'BD customers'!$1:$1048576,2,FALSE)</f>
        <v>Dorothy Dickinson</v>
      </c>
      <c r="M5050" s="2">
        <f>MATCH(orders[[#This Row],[Product ID]],'BD product'!A:A,0)</f>
        <v>701</v>
      </c>
      <c r="N5050" s="2" t="str" cm="1">
        <f t="array" ref="N5050">INDEX('BD product'!A:D,M5050,2)</f>
        <v>Office Supplies</v>
      </c>
    </row>
    <row r="5051" spans="1:14" x14ac:dyDescent="0.3">
      <c r="A5051" s="3" t="s">
        <v>6688</v>
      </c>
      <c r="B5051" s="4">
        <v>41729</v>
      </c>
      <c r="C5051" s="12" t="str">
        <f t="shared" si="78"/>
        <v>2014/03</v>
      </c>
      <c r="D5051" s="4">
        <v>41733</v>
      </c>
      <c r="E5051" s="3" t="s">
        <v>21</v>
      </c>
      <c r="F5051" s="3" t="s">
        <v>6011</v>
      </c>
      <c r="G5051" s="3" t="s">
        <v>2430</v>
      </c>
      <c r="H5051" s="5">
        <v>79984</v>
      </c>
      <c r="I5051" s="2">
        <v>2</v>
      </c>
      <c r="J5051" s="2">
        <v>2</v>
      </c>
      <c r="K5051" s="2">
        <v>13.997199999999999</v>
      </c>
      <c r="L5051" s="18" t="str">
        <f>VLOOKUP(F5051,'BD customers'!$1:$1048576,2,FALSE)</f>
        <v>Dorothy Dickinson</v>
      </c>
      <c r="M5051" s="2">
        <f>MATCH(orders[[#This Row],[Product ID]],'BD product'!A:A,0)</f>
        <v>650</v>
      </c>
      <c r="N5051" s="2" t="str" cm="1">
        <f t="array" ref="N5051">INDEX('BD product'!A:D,M5051,2)</f>
        <v>Technology</v>
      </c>
    </row>
    <row r="5052" spans="1:14" x14ac:dyDescent="0.3">
      <c r="A5052" s="3" t="s">
        <v>6689</v>
      </c>
      <c r="B5052" s="4">
        <v>42265</v>
      </c>
      <c r="C5052" s="12" t="str">
        <f t="shared" si="78"/>
        <v>2015/09</v>
      </c>
      <c r="D5052" s="4">
        <v>42271</v>
      </c>
      <c r="E5052" s="3" t="s">
        <v>21</v>
      </c>
      <c r="F5052" s="3" t="s">
        <v>1048</v>
      </c>
      <c r="G5052" s="3" t="s">
        <v>4281</v>
      </c>
      <c r="H5052" s="5">
        <v>1854</v>
      </c>
      <c r="I5052" s="2">
        <v>2</v>
      </c>
      <c r="J5052" s="2">
        <v>0</v>
      </c>
      <c r="K5052" s="2">
        <v>8.7138000000000009</v>
      </c>
      <c r="L5052" s="18" t="str">
        <f>VLOOKUP(F5052,'BD customers'!$1:$1048576,2,FALSE)</f>
        <v>Adam Bellavance</v>
      </c>
      <c r="M5052" s="2">
        <f>MATCH(orders[[#This Row],[Product ID]],'BD product'!A:A,0)</f>
        <v>1288</v>
      </c>
      <c r="N5052" s="2" t="str" cm="1">
        <f t="array" ref="N5052">INDEX('BD product'!A:D,M5052,2)</f>
        <v>Office Supplies</v>
      </c>
    </row>
    <row r="5053" spans="1:14" x14ac:dyDescent="0.3">
      <c r="A5053" s="3" t="s">
        <v>6690</v>
      </c>
      <c r="B5053" s="4">
        <v>42315</v>
      </c>
      <c r="C5053" s="12" t="str">
        <f t="shared" si="78"/>
        <v>2015/11</v>
      </c>
      <c r="D5053" s="4">
        <v>42319</v>
      </c>
      <c r="E5053" s="3" t="s">
        <v>21</v>
      </c>
      <c r="F5053" s="3" t="s">
        <v>1860</v>
      </c>
      <c r="G5053" s="3" t="s">
        <v>1551</v>
      </c>
      <c r="H5053" s="5">
        <v>244</v>
      </c>
      <c r="I5053" s="2">
        <v>2</v>
      </c>
      <c r="J5053" s="2">
        <v>2</v>
      </c>
      <c r="K5053" s="2">
        <v>7.9299999999999995E-2</v>
      </c>
      <c r="L5053" s="18" t="str">
        <f>VLOOKUP(F5053,'BD customers'!$1:$1048576,2,FALSE)</f>
        <v>Karen Bern</v>
      </c>
      <c r="M5053" s="2">
        <f>MATCH(orders[[#This Row],[Product ID]],'BD product'!A:A,0)</f>
        <v>375</v>
      </c>
      <c r="N5053" s="2" t="str" cm="1">
        <f t="array" ref="N5053">INDEX('BD product'!A:D,M5053,2)</f>
        <v>Office Supplies</v>
      </c>
    </row>
    <row r="5054" spans="1:14" x14ac:dyDescent="0.3">
      <c r="A5054" s="3" t="s">
        <v>6691</v>
      </c>
      <c r="B5054" s="4">
        <v>42874</v>
      </c>
      <c r="C5054" s="12" t="str">
        <f t="shared" si="78"/>
        <v>2017/05</v>
      </c>
      <c r="D5054" s="4">
        <v>42874</v>
      </c>
      <c r="E5054" s="3" t="s">
        <v>41</v>
      </c>
      <c r="F5054" s="3" t="s">
        <v>3814</v>
      </c>
      <c r="G5054" s="3" t="s">
        <v>3777</v>
      </c>
      <c r="H5054" s="5">
        <v>19564</v>
      </c>
      <c r="I5054" s="2">
        <v>4</v>
      </c>
      <c r="J5054" s="2">
        <v>0</v>
      </c>
      <c r="K5054" s="2">
        <v>91.950800000000001</v>
      </c>
      <c r="L5054" s="18" t="str">
        <f>VLOOKUP(F5054,'BD customers'!$1:$1048576,2,FALSE)</f>
        <v>John Castell</v>
      </c>
      <c r="M5054" s="2">
        <f>MATCH(orders[[#This Row],[Product ID]],'BD product'!A:A,0)</f>
        <v>1160</v>
      </c>
      <c r="N5054" s="2" t="str" cm="1">
        <f t="array" ref="N5054">INDEX('BD product'!A:D,M5054,2)</f>
        <v>Office Supplies</v>
      </c>
    </row>
    <row r="5055" spans="1:14" x14ac:dyDescent="0.3">
      <c r="A5055" s="3" t="s">
        <v>6692</v>
      </c>
      <c r="B5055" s="4">
        <v>42007</v>
      </c>
      <c r="C5055" s="12" t="str">
        <f t="shared" si="78"/>
        <v>2015/01</v>
      </c>
      <c r="D5055" s="4">
        <v>42012</v>
      </c>
      <c r="E5055" s="3" t="s">
        <v>11</v>
      </c>
      <c r="F5055" s="3" t="s">
        <v>6050</v>
      </c>
      <c r="G5055" s="3" t="s">
        <v>2790</v>
      </c>
      <c r="H5055" s="5">
        <v>3984</v>
      </c>
      <c r="I5055" s="2">
        <v>5</v>
      </c>
      <c r="J5055" s="2">
        <v>2</v>
      </c>
      <c r="K5055" s="2">
        <v>0.84660000000000002</v>
      </c>
      <c r="L5055" s="18" t="str">
        <f>VLOOKUP(F5055,'BD customers'!$1:$1048576,2,FALSE)</f>
        <v>Amy Hunt</v>
      </c>
      <c r="M5055" s="2">
        <f>MATCH(orders[[#This Row],[Product ID]],'BD product'!A:A,0)</f>
        <v>771</v>
      </c>
      <c r="N5055" s="2" t="str" cm="1">
        <f t="array" ref="N5055">INDEX('BD product'!A:D,M5055,2)</f>
        <v>Technology</v>
      </c>
    </row>
    <row r="5056" spans="1:14" x14ac:dyDescent="0.3">
      <c r="A5056" s="3" t="s">
        <v>6692</v>
      </c>
      <c r="B5056" s="4">
        <v>42007</v>
      </c>
      <c r="C5056" s="12" t="str">
        <f t="shared" si="78"/>
        <v>2015/01</v>
      </c>
      <c r="D5056" s="4">
        <v>42012</v>
      </c>
      <c r="E5056" s="3" t="s">
        <v>11</v>
      </c>
      <c r="F5056" s="3" t="s">
        <v>6050</v>
      </c>
      <c r="G5056" s="3" t="s">
        <v>1820</v>
      </c>
      <c r="H5056" s="5">
        <v>7056</v>
      </c>
      <c r="I5056" s="2">
        <v>3</v>
      </c>
      <c r="J5056" s="2">
        <v>2</v>
      </c>
      <c r="K5056" s="2">
        <v>0.79379999999999995</v>
      </c>
      <c r="L5056" s="18" t="str">
        <f>VLOOKUP(F5056,'BD customers'!$1:$1048576,2,FALSE)</f>
        <v>Amy Hunt</v>
      </c>
      <c r="M5056" s="2">
        <f>MATCH(orders[[#This Row],[Product ID]],'BD product'!A:A,0)</f>
        <v>456</v>
      </c>
      <c r="N5056" s="2" t="str" cm="1">
        <f t="array" ref="N5056">INDEX('BD product'!A:D,M5056,2)</f>
        <v>Office Supplies</v>
      </c>
    </row>
    <row r="5057" spans="1:14" x14ac:dyDescent="0.3">
      <c r="A5057" s="3" t="s">
        <v>6692</v>
      </c>
      <c r="B5057" s="4">
        <v>42007</v>
      </c>
      <c r="C5057" s="12" t="str">
        <f t="shared" si="78"/>
        <v>2015/01</v>
      </c>
      <c r="D5057" s="4">
        <v>42012</v>
      </c>
      <c r="E5057" s="3" t="s">
        <v>11</v>
      </c>
      <c r="F5057" s="3" t="s">
        <v>6050</v>
      </c>
      <c r="G5057" s="3" t="s">
        <v>2240</v>
      </c>
      <c r="H5057" s="5">
        <v>13523976</v>
      </c>
      <c r="I5057" s="2">
        <v>9</v>
      </c>
      <c r="J5057" s="2">
        <v>32</v>
      </c>
      <c r="K5057" s="2">
        <v>-437.54039999999998</v>
      </c>
      <c r="L5057" s="18" t="str">
        <f>VLOOKUP(F5057,'BD customers'!$1:$1048576,2,FALSE)</f>
        <v>Amy Hunt</v>
      </c>
      <c r="M5057" s="2">
        <f>MATCH(orders[[#This Row],[Product ID]],'BD product'!A:A,0)</f>
        <v>589</v>
      </c>
      <c r="N5057" s="2" t="str" cm="1">
        <f t="array" ref="N5057">INDEX('BD product'!A:D,M5057,2)</f>
        <v>Furniture</v>
      </c>
    </row>
    <row r="5058" spans="1:14" x14ac:dyDescent="0.3">
      <c r="A5058" s="3" t="s">
        <v>6693</v>
      </c>
      <c r="B5058" s="4">
        <v>42255</v>
      </c>
      <c r="C5058" s="12" t="str">
        <f t="shared" ref="C5058:C5121" si="79">TEXT(B5058,"aaaa/mm")</f>
        <v>2015/09</v>
      </c>
      <c r="D5058" s="4">
        <v>42258</v>
      </c>
      <c r="E5058" s="3" t="s">
        <v>64</v>
      </c>
      <c r="F5058" s="3" t="s">
        <v>2949</v>
      </c>
      <c r="G5058" s="3" t="s">
        <v>5909</v>
      </c>
      <c r="H5058" s="5">
        <v>264</v>
      </c>
      <c r="I5058" s="2">
        <v>5</v>
      </c>
      <c r="J5058" s="2">
        <v>0</v>
      </c>
      <c r="K5058" s="2">
        <v>0.1188</v>
      </c>
      <c r="L5058" s="18" t="str">
        <f>VLOOKUP(F5058,'BD customers'!$1:$1048576,2,FALSE)</f>
        <v>Neoma Murray</v>
      </c>
      <c r="M5058" s="2">
        <f>MATCH(orders[[#This Row],[Product ID]],'BD product'!A:A,0)</f>
        <v>1612</v>
      </c>
      <c r="N5058" s="2" t="str" cm="1">
        <f t="array" ref="N5058">INDEX('BD product'!A:D,M5058,2)</f>
        <v>Office Supplies</v>
      </c>
    </row>
    <row r="5059" spans="1:14" x14ac:dyDescent="0.3">
      <c r="A5059" s="3" t="s">
        <v>6693</v>
      </c>
      <c r="B5059" s="4">
        <v>42255</v>
      </c>
      <c r="C5059" s="12" t="str">
        <f t="shared" si="79"/>
        <v>2015/09</v>
      </c>
      <c r="D5059" s="4">
        <v>42258</v>
      </c>
      <c r="E5059" s="3" t="s">
        <v>64</v>
      </c>
      <c r="F5059" s="3" t="s">
        <v>2949</v>
      </c>
      <c r="G5059" s="3" t="s">
        <v>2593</v>
      </c>
      <c r="H5059" s="5">
        <v>4188</v>
      </c>
      <c r="I5059" s="2">
        <v>6</v>
      </c>
      <c r="J5059" s="2">
        <v>0</v>
      </c>
      <c r="K5059" s="2">
        <v>0.83760000000000001</v>
      </c>
      <c r="L5059" s="18" t="str">
        <f>VLOOKUP(F5059,'BD customers'!$1:$1048576,2,FALSE)</f>
        <v>Neoma Murray</v>
      </c>
      <c r="M5059" s="2">
        <f>MATCH(orders[[#This Row],[Product ID]],'BD product'!A:A,0)</f>
        <v>702</v>
      </c>
      <c r="N5059" s="2" t="str" cm="1">
        <f t="array" ref="N5059">INDEX('BD product'!A:D,M5059,2)</f>
        <v>Office Supplies</v>
      </c>
    </row>
    <row r="5060" spans="1:14" x14ac:dyDescent="0.3">
      <c r="A5060" s="3" t="s">
        <v>6694</v>
      </c>
      <c r="B5060" s="4">
        <v>42463</v>
      </c>
      <c r="C5060" s="12" t="str">
        <f t="shared" si="79"/>
        <v>2016/04</v>
      </c>
      <c r="D5060" s="4">
        <v>42467</v>
      </c>
      <c r="E5060" s="3" t="s">
        <v>21</v>
      </c>
      <c r="F5060" s="3" t="s">
        <v>607</v>
      </c>
      <c r="G5060" s="3" t="s">
        <v>2886</v>
      </c>
      <c r="H5060" s="5">
        <v>99846</v>
      </c>
      <c r="I5060" s="2">
        <v>9</v>
      </c>
      <c r="J5060" s="2">
        <v>7</v>
      </c>
      <c r="K5060" s="2">
        <v>-8.3204999999999991</v>
      </c>
      <c r="L5060" s="18" t="str">
        <f>VLOOKUP(F5060,'BD customers'!$1:$1048576,2,FALSE)</f>
        <v>Carlos Soltero</v>
      </c>
      <c r="M5060" s="2">
        <f>MATCH(orders[[#This Row],[Product ID]],'BD product'!A:A,0)</f>
        <v>807</v>
      </c>
      <c r="N5060" s="2" t="str" cm="1">
        <f t="array" ref="N5060">INDEX('BD product'!A:D,M5060,2)</f>
        <v>Office Supplies</v>
      </c>
    </row>
    <row r="5061" spans="1:14" x14ac:dyDescent="0.3">
      <c r="A5061" s="3" t="s">
        <v>6695</v>
      </c>
      <c r="B5061" s="4">
        <v>42709</v>
      </c>
      <c r="C5061" s="12" t="str">
        <f t="shared" si="79"/>
        <v>2016/12</v>
      </c>
      <c r="D5061" s="4">
        <v>42711</v>
      </c>
      <c r="E5061" s="3" t="s">
        <v>11</v>
      </c>
      <c r="F5061" s="3" t="s">
        <v>2026</v>
      </c>
      <c r="G5061" s="3" t="s">
        <v>2750</v>
      </c>
      <c r="H5061" s="5">
        <v>69998</v>
      </c>
      <c r="I5061" s="2">
        <v>2</v>
      </c>
      <c r="J5061" s="2">
        <v>0</v>
      </c>
      <c r="K5061" s="2">
        <v>195.99440000000001</v>
      </c>
      <c r="L5061" s="18" t="str">
        <f>VLOOKUP(F5061,'BD customers'!$1:$1048576,2,FALSE)</f>
        <v>Theone Pippenger</v>
      </c>
      <c r="M5061" s="2">
        <f>MATCH(orders[[#This Row],[Product ID]],'BD product'!A:A,0)</f>
        <v>756</v>
      </c>
      <c r="N5061" s="2" t="str" cm="1">
        <f t="array" ref="N5061">INDEX('BD product'!A:D,M5061,2)</f>
        <v>Technology</v>
      </c>
    </row>
    <row r="5062" spans="1:14" x14ac:dyDescent="0.3">
      <c r="A5062" s="3" t="s">
        <v>6695</v>
      </c>
      <c r="B5062" s="4">
        <v>42709</v>
      </c>
      <c r="C5062" s="12" t="str">
        <f t="shared" si="79"/>
        <v>2016/12</v>
      </c>
      <c r="D5062" s="4">
        <v>42711</v>
      </c>
      <c r="E5062" s="3" t="s">
        <v>11</v>
      </c>
      <c r="F5062" s="3" t="s">
        <v>2026</v>
      </c>
      <c r="G5062" s="3" t="s">
        <v>1620</v>
      </c>
      <c r="H5062" s="5">
        <v>58482</v>
      </c>
      <c r="I5062" s="2">
        <v>9</v>
      </c>
      <c r="J5062" s="2">
        <v>0</v>
      </c>
      <c r="K5062" s="2">
        <v>70.178399999999996</v>
      </c>
      <c r="L5062" s="18" t="str">
        <f>VLOOKUP(F5062,'BD customers'!$1:$1048576,2,FALSE)</f>
        <v>Theone Pippenger</v>
      </c>
      <c r="M5062" s="2">
        <f>MATCH(orders[[#This Row],[Product ID]],'BD product'!A:A,0)</f>
        <v>393</v>
      </c>
      <c r="N5062" s="2" t="str" cm="1">
        <f t="array" ref="N5062">INDEX('BD product'!A:D,M5062,2)</f>
        <v>Office Supplies</v>
      </c>
    </row>
    <row r="5063" spans="1:14" x14ac:dyDescent="0.3">
      <c r="A5063" s="3" t="s">
        <v>6696</v>
      </c>
      <c r="B5063" s="4">
        <v>42132</v>
      </c>
      <c r="C5063" s="12" t="str">
        <f t="shared" si="79"/>
        <v>2015/05</v>
      </c>
      <c r="D5063" s="4">
        <v>42136</v>
      </c>
      <c r="E5063" s="3" t="s">
        <v>21</v>
      </c>
      <c r="F5063" s="3" t="s">
        <v>2716</v>
      </c>
      <c r="G5063" s="3" t="s">
        <v>2637</v>
      </c>
      <c r="H5063" s="5">
        <v>4398</v>
      </c>
      <c r="I5063" s="2">
        <v>2</v>
      </c>
      <c r="J5063" s="2">
        <v>0</v>
      </c>
      <c r="K5063" s="2">
        <v>0.21990000000000001</v>
      </c>
      <c r="L5063" s="18" t="str">
        <f>VLOOKUP(F5063,'BD customers'!$1:$1048576,2,FALSE)</f>
        <v>Daniel Lacy</v>
      </c>
      <c r="M5063" s="2">
        <f>MATCH(orders[[#This Row],[Product ID]],'BD product'!A:A,0)</f>
        <v>717</v>
      </c>
      <c r="N5063" s="2" t="str" cm="1">
        <f t="array" ref="N5063">INDEX('BD product'!A:D,M5063,2)</f>
        <v>Office Supplies</v>
      </c>
    </row>
    <row r="5064" spans="1:14" x14ac:dyDescent="0.3">
      <c r="A5064" s="3" t="s">
        <v>6696</v>
      </c>
      <c r="B5064" s="4">
        <v>42132</v>
      </c>
      <c r="C5064" s="12" t="str">
        <f t="shared" si="79"/>
        <v>2015/05</v>
      </c>
      <c r="D5064" s="4">
        <v>42136</v>
      </c>
      <c r="E5064" s="3" t="s">
        <v>21</v>
      </c>
      <c r="F5064" s="3" t="s">
        <v>2716</v>
      </c>
      <c r="G5064" s="3" t="s">
        <v>3564</v>
      </c>
      <c r="H5064" s="5">
        <v>37797</v>
      </c>
      <c r="I5064" s="2">
        <v>3</v>
      </c>
      <c r="J5064" s="2">
        <v>0</v>
      </c>
      <c r="K5064" s="2">
        <v>105.83159999999999</v>
      </c>
      <c r="L5064" s="18" t="str">
        <f>VLOOKUP(F5064,'BD customers'!$1:$1048576,2,FALSE)</f>
        <v>Daniel Lacy</v>
      </c>
      <c r="M5064" s="2">
        <f>MATCH(orders[[#This Row],[Product ID]],'BD product'!A:A,0)</f>
        <v>1068</v>
      </c>
      <c r="N5064" s="2" t="str" cm="1">
        <f t="array" ref="N5064">INDEX('BD product'!A:D,M5064,2)</f>
        <v>Technology</v>
      </c>
    </row>
    <row r="5065" spans="1:14" x14ac:dyDescent="0.3">
      <c r="A5065" s="3" t="s">
        <v>6696</v>
      </c>
      <c r="B5065" s="4">
        <v>42132</v>
      </c>
      <c r="C5065" s="12" t="str">
        <f t="shared" si="79"/>
        <v>2015/05</v>
      </c>
      <c r="D5065" s="4">
        <v>42136</v>
      </c>
      <c r="E5065" s="3" t="s">
        <v>21</v>
      </c>
      <c r="F5065" s="3" t="s">
        <v>2716</v>
      </c>
      <c r="G5065" s="3" t="s">
        <v>1909</v>
      </c>
      <c r="H5065" s="5">
        <v>12396</v>
      </c>
      <c r="I5065" s="2">
        <v>3</v>
      </c>
      <c r="J5065" s="2">
        <v>0</v>
      </c>
      <c r="K5065" s="2">
        <v>11.1564</v>
      </c>
      <c r="L5065" s="18" t="str">
        <f>VLOOKUP(F5065,'BD customers'!$1:$1048576,2,FALSE)</f>
        <v>Daniel Lacy</v>
      </c>
      <c r="M5065" s="2">
        <f>MATCH(orders[[#This Row],[Product ID]],'BD product'!A:A,0)</f>
        <v>481</v>
      </c>
      <c r="N5065" s="2" t="str" cm="1">
        <f t="array" ref="N5065">INDEX('BD product'!A:D,M5065,2)</f>
        <v>Furniture</v>
      </c>
    </row>
    <row r="5066" spans="1:14" x14ac:dyDescent="0.3">
      <c r="A5066" s="3" t="s">
        <v>6697</v>
      </c>
      <c r="B5066" s="4">
        <v>43000</v>
      </c>
      <c r="C5066" s="12" t="str">
        <f t="shared" si="79"/>
        <v>2017/09</v>
      </c>
      <c r="D5066" s="4">
        <v>43002</v>
      </c>
      <c r="E5066" s="3" t="s">
        <v>64</v>
      </c>
      <c r="F5066" s="3" t="s">
        <v>2075</v>
      </c>
      <c r="G5066" s="3" t="s">
        <v>188</v>
      </c>
      <c r="H5066" s="5">
        <v>39198</v>
      </c>
      <c r="I5066" s="2">
        <v>2</v>
      </c>
      <c r="J5066" s="2">
        <v>0</v>
      </c>
      <c r="K5066" s="2">
        <v>113.6742</v>
      </c>
      <c r="L5066" s="18" t="str">
        <f>VLOOKUP(F5066,'BD customers'!$1:$1048576,2,FALSE)</f>
        <v>Christina Anderson</v>
      </c>
      <c r="M5066" s="2">
        <f>MATCH(orders[[#This Row],[Product ID]],'BD product'!A:A,0)</f>
        <v>36</v>
      </c>
      <c r="N5066" s="2" t="str" cm="1">
        <f t="array" ref="N5066">INDEX('BD product'!A:D,M5066,2)</f>
        <v>Technology</v>
      </c>
    </row>
    <row r="5067" spans="1:14" x14ac:dyDescent="0.3">
      <c r="A5067" s="3" t="s">
        <v>6698</v>
      </c>
      <c r="B5067" s="4">
        <v>43069</v>
      </c>
      <c r="C5067" s="12" t="str">
        <f t="shared" si="79"/>
        <v>2017/11</v>
      </c>
      <c r="D5067" s="4">
        <v>43076</v>
      </c>
      <c r="E5067" s="3" t="s">
        <v>21</v>
      </c>
      <c r="F5067" s="3" t="s">
        <v>4523</v>
      </c>
      <c r="G5067" s="3" t="s">
        <v>1156</v>
      </c>
      <c r="H5067" s="5">
        <v>383976</v>
      </c>
      <c r="I5067" s="2">
        <v>3</v>
      </c>
      <c r="J5067" s="2">
        <v>2</v>
      </c>
      <c r="K5067" s="2">
        <v>81.594899999999996</v>
      </c>
      <c r="L5067" s="18" t="str">
        <f>VLOOKUP(F5067,'BD customers'!$1:$1048576,2,FALSE)</f>
        <v>Shahid Collister</v>
      </c>
      <c r="M5067" s="2">
        <f>MATCH(orders[[#This Row],[Product ID]],'BD product'!A:A,0)</f>
        <v>267</v>
      </c>
      <c r="N5067" s="2" t="str" cm="1">
        <f t="array" ref="N5067">INDEX('BD product'!A:D,M5067,2)</f>
        <v>Technology</v>
      </c>
    </row>
    <row r="5068" spans="1:14" x14ac:dyDescent="0.3">
      <c r="A5068" s="3" t="s">
        <v>6698</v>
      </c>
      <c r="B5068" s="4">
        <v>43069</v>
      </c>
      <c r="C5068" s="12" t="str">
        <f t="shared" si="79"/>
        <v>2017/11</v>
      </c>
      <c r="D5068" s="4">
        <v>43076</v>
      </c>
      <c r="E5068" s="3" t="s">
        <v>21</v>
      </c>
      <c r="F5068" s="3" t="s">
        <v>4523</v>
      </c>
      <c r="G5068" s="3" t="s">
        <v>1677</v>
      </c>
      <c r="H5068" s="5">
        <v>1781682</v>
      </c>
      <c r="I5068" s="2">
        <v>7</v>
      </c>
      <c r="J5068" s="2">
        <v>4</v>
      </c>
      <c r="K5068" s="2">
        <v>-653.28340000000003</v>
      </c>
      <c r="L5068" s="18" t="str">
        <f>VLOOKUP(F5068,'BD customers'!$1:$1048576,2,FALSE)</f>
        <v>Shahid Collister</v>
      </c>
      <c r="M5068" s="2">
        <f>MATCH(orders[[#This Row],[Product ID]],'BD product'!A:A,0)</f>
        <v>413</v>
      </c>
      <c r="N5068" s="2" t="str" cm="1">
        <f t="array" ref="N5068">INDEX('BD product'!A:D,M5068,2)</f>
        <v>Furniture</v>
      </c>
    </row>
    <row r="5069" spans="1:14" x14ac:dyDescent="0.3">
      <c r="A5069" s="3" t="s">
        <v>6699</v>
      </c>
      <c r="B5069" s="4">
        <v>42750</v>
      </c>
      <c r="C5069" s="12" t="str">
        <f t="shared" si="79"/>
        <v>2017/01</v>
      </c>
      <c r="D5069" s="4">
        <v>42754</v>
      </c>
      <c r="E5069" s="3" t="s">
        <v>21</v>
      </c>
      <c r="F5069" s="3" t="s">
        <v>1398</v>
      </c>
      <c r="G5069" s="3" t="s">
        <v>3514</v>
      </c>
      <c r="H5069" s="5">
        <v>214</v>
      </c>
      <c r="I5069" s="2">
        <v>5</v>
      </c>
      <c r="J5069" s="2">
        <v>0</v>
      </c>
      <c r="K5069" s="2">
        <v>0.62060000000000004</v>
      </c>
      <c r="L5069" s="18" t="str">
        <f>VLOOKUP(F5069,'BD customers'!$1:$1048576,2,FALSE)</f>
        <v>Tonja Turnell</v>
      </c>
      <c r="M5069" s="2">
        <f>MATCH(orders[[#This Row],[Product ID]],'BD product'!A:A,0)</f>
        <v>1048</v>
      </c>
      <c r="N5069" s="2" t="str" cm="1">
        <f t="array" ref="N5069">INDEX('BD product'!A:D,M5069,2)</f>
        <v>Office Supplies</v>
      </c>
    </row>
    <row r="5070" spans="1:14" x14ac:dyDescent="0.3">
      <c r="A5070" s="3" t="s">
        <v>6700</v>
      </c>
      <c r="B5070" s="4">
        <v>41859</v>
      </c>
      <c r="C5070" s="12" t="str">
        <f t="shared" si="79"/>
        <v>2014/08</v>
      </c>
      <c r="D5070" s="4">
        <v>41863</v>
      </c>
      <c r="E5070" s="3" t="s">
        <v>21</v>
      </c>
      <c r="F5070" s="3" t="s">
        <v>181</v>
      </c>
      <c r="G5070" s="3" t="s">
        <v>5683</v>
      </c>
      <c r="H5070" s="5">
        <v>54999</v>
      </c>
      <c r="I5070" s="2">
        <v>1</v>
      </c>
      <c r="J5070" s="2">
        <v>0</v>
      </c>
      <c r="K5070" s="2">
        <v>27.499500000000001</v>
      </c>
      <c r="L5070" s="18" t="str">
        <f>VLOOKUP(F5070,'BD customers'!$1:$1048576,2,FALSE)</f>
        <v>Matt Abelman</v>
      </c>
      <c r="M5070" s="2">
        <f>MATCH(orders[[#This Row],[Product ID]],'BD product'!A:A,0)</f>
        <v>1574</v>
      </c>
      <c r="N5070" s="2" t="str" cm="1">
        <f t="array" ref="N5070">INDEX('BD product'!A:D,M5070,2)</f>
        <v>Technology</v>
      </c>
    </row>
    <row r="5071" spans="1:14" x14ac:dyDescent="0.3">
      <c r="A5071" s="3" t="s">
        <v>6700</v>
      </c>
      <c r="B5071" s="4">
        <v>41859</v>
      </c>
      <c r="C5071" s="12" t="str">
        <f t="shared" si="79"/>
        <v>2014/08</v>
      </c>
      <c r="D5071" s="4">
        <v>41863</v>
      </c>
      <c r="E5071" s="3" t="s">
        <v>21</v>
      </c>
      <c r="F5071" s="3" t="s">
        <v>181</v>
      </c>
      <c r="G5071" s="3" t="s">
        <v>3628</v>
      </c>
      <c r="H5071" s="5">
        <v>167535</v>
      </c>
      <c r="I5071" s="2">
        <v>3</v>
      </c>
      <c r="J5071" s="2">
        <v>1</v>
      </c>
      <c r="K5071" s="2">
        <v>0.37230000000000002</v>
      </c>
      <c r="L5071" s="18" t="str">
        <f>VLOOKUP(F5071,'BD customers'!$1:$1048576,2,FALSE)</f>
        <v>Matt Abelman</v>
      </c>
      <c r="M5071" s="2">
        <f>MATCH(orders[[#This Row],[Product ID]],'BD product'!A:A,0)</f>
        <v>1096</v>
      </c>
      <c r="N5071" s="2" t="str" cm="1">
        <f t="array" ref="N5071">INDEX('BD product'!A:D,M5071,2)</f>
        <v>Office Supplies</v>
      </c>
    </row>
    <row r="5072" spans="1:14" x14ac:dyDescent="0.3">
      <c r="A5072" s="3" t="s">
        <v>6700</v>
      </c>
      <c r="B5072" s="4">
        <v>41859</v>
      </c>
      <c r="C5072" s="12" t="str">
        <f t="shared" si="79"/>
        <v>2014/08</v>
      </c>
      <c r="D5072" s="4">
        <v>41863</v>
      </c>
      <c r="E5072" s="3" t="s">
        <v>21</v>
      </c>
      <c r="F5072" s="3" t="s">
        <v>181</v>
      </c>
      <c r="G5072" s="3" t="s">
        <v>579</v>
      </c>
      <c r="H5072" s="5">
        <v>3834</v>
      </c>
      <c r="I5072" s="2">
        <v>3</v>
      </c>
      <c r="J5072" s="2">
        <v>0</v>
      </c>
      <c r="K5072" s="2">
        <v>1.7253000000000001</v>
      </c>
      <c r="L5072" s="18" t="str">
        <f>VLOOKUP(F5072,'BD customers'!$1:$1048576,2,FALSE)</f>
        <v>Matt Abelman</v>
      </c>
      <c r="M5072" s="2">
        <f>MATCH(orders[[#This Row],[Product ID]],'BD product'!A:A,0)</f>
        <v>120</v>
      </c>
      <c r="N5072" s="2" t="str" cm="1">
        <f t="array" ref="N5072">INDEX('BD product'!A:D,M5072,2)</f>
        <v>Office Supplies</v>
      </c>
    </row>
    <row r="5073" spans="1:14" x14ac:dyDescent="0.3">
      <c r="A5073" s="3" t="s">
        <v>6700</v>
      </c>
      <c r="B5073" s="4">
        <v>41859</v>
      </c>
      <c r="C5073" s="12" t="str">
        <f t="shared" si="79"/>
        <v>2014/08</v>
      </c>
      <c r="D5073" s="4">
        <v>41863</v>
      </c>
      <c r="E5073" s="3" t="s">
        <v>21</v>
      </c>
      <c r="F5073" s="3" t="s">
        <v>181</v>
      </c>
      <c r="G5073" s="3" t="s">
        <v>3652</v>
      </c>
      <c r="H5073" s="5">
        <v>5388</v>
      </c>
      <c r="I5073" s="2">
        <v>6</v>
      </c>
      <c r="J5073" s="2">
        <v>0</v>
      </c>
      <c r="K5073" s="2">
        <v>22.6296</v>
      </c>
      <c r="L5073" s="18" t="str">
        <f>VLOOKUP(F5073,'BD customers'!$1:$1048576,2,FALSE)</f>
        <v>Matt Abelman</v>
      </c>
      <c r="M5073" s="2">
        <f>MATCH(orders[[#This Row],[Product ID]],'BD product'!A:A,0)</f>
        <v>1106</v>
      </c>
      <c r="N5073" s="2" t="str" cm="1">
        <f t="array" ref="N5073">INDEX('BD product'!A:D,M5073,2)</f>
        <v>Furniture</v>
      </c>
    </row>
    <row r="5074" spans="1:14" x14ac:dyDescent="0.3">
      <c r="A5074" s="3" t="s">
        <v>6700</v>
      </c>
      <c r="B5074" s="4">
        <v>41859</v>
      </c>
      <c r="C5074" s="12" t="str">
        <f t="shared" si="79"/>
        <v>2014/08</v>
      </c>
      <c r="D5074" s="4">
        <v>41863</v>
      </c>
      <c r="E5074" s="3" t="s">
        <v>21</v>
      </c>
      <c r="F5074" s="3" t="s">
        <v>181</v>
      </c>
      <c r="G5074" s="3" t="s">
        <v>5385</v>
      </c>
      <c r="H5074" s="5">
        <v>29998</v>
      </c>
      <c r="I5074" s="2">
        <v>2</v>
      </c>
      <c r="J5074" s="2">
        <v>0</v>
      </c>
      <c r="K5074" s="2">
        <v>83.994399999999999</v>
      </c>
      <c r="L5074" s="18" t="str">
        <f>VLOOKUP(F5074,'BD customers'!$1:$1048576,2,FALSE)</f>
        <v>Matt Abelman</v>
      </c>
      <c r="M5074" s="2">
        <f>MATCH(orders[[#This Row],[Product ID]],'BD product'!A:A,0)</f>
        <v>1523</v>
      </c>
      <c r="N5074" s="2" t="str" cm="1">
        <f t="array" ref="N5074">INDEX('BD product'!A:D,M5074,2)</f>
        <v>Technology</v>
      </c>
    </row>
    <row r="5075" spans="1:14" x14ac:dyDescent="0.3">
      <c r="A5075" s="3" t="s">
        <v>6701</v>
      </c>
      <c r="B5075" s="4">
        <v>42313</v>
      </c>
      <c r="C5075" s="12" t="str">
        <f t="shared" si="79"/>
        <v>2015/11</v>
      </c>
      <c r="D5075" s="4">
        <v>42313</v>
      </c>
      <c r="E5075" s="3" t="s">
        <v>41</v>
      </c>
      <c r="F5075" s="3" t="s">
        <v>4270</v>
      </c>
      <c r="G5075" s="3" t="s">
        <v>3277</v>
      </c>
      <c r="H5075" s="5">
        <v>628</v>
      </c>
      <c r="I5075" s="2">
        <v>4</v>
      </c>
      <c r="J5075" s="2">
        <v>0</v>
      </c>
      <c r="K5075" s="2">
        <v>1.5699999999999999E-2</v>
      </c>
      <c r="L5075" s="18" t="str">
        <f>VLOOKUP(F5075,'BD customers'!$1:$1048576,2,FALSE)</f>
        <v>Justin MacKendrick</v>
      </c>
      <c r="M5075" s="2">
        <f>MATCH(orders[[#This Row],[Product ID]],'BD product'!A:A,0)</f>
        <v>955</v>
      </c>
      <c r="N5075" s="2" t="str" cm="1">
        <f t="array" ref="N5075">INDEX('BD product'!A:D,M5075,2)</f>
        <v>Office Supplies</v>
      </c>
    </row>
    <row r="5076" spans="1:14" x14ac:dyDescent="0.3">
      <c r="A5076" s="3" t="s">
        <v>6702</v>
      </c>
      <c r="B5076" s="4">
        <v>42850</v>
      </c>
      <c r="C5076" s="12" t="str">
        <f t="shared" si="79"/>
        <v>2017/04</v>
      </c>
      <c r="D5076" s="4">
        <v>42854</v>
      </c>
      <c r="E5076" s="3" t="s">
        <v>11</v>
      </c>
      <c r="F5076" s="3" t="s">
        <v>1508</v>
      </c>
      <c r="G5076" s="3" t="s">
        <v>2076</v>
      </c>
      <c r="H5076" s="5">
        <v>13904</v>
      </c>
      <c r="I5076" s="2">
        <v>2</v>
      </c>
      <c r="J5076" s="2">
        <v>2</v>
      </c>
      <c r="K5076" s="2">
        <v>4.5187999999999997</v>
      </c>
      <c r="L5076" s="18" t="str">
        <f>VLOOKUP(F5076,'BD customers'!$1:$1048576,2,FALSE)</f>
        <v>Mick Brown</v>
      </c>
      <c r="M5076" s="2">
        <f>MATCH(orders[[#This Row],[Product ID]],'BD product'!A:A,0)</f>
        <v>532</v>
      </c>
      <c r="N5076" s="2" t="str" cm="1">
        <f t="array" ref="N5076">INDEX('BD product'!A:D,M5076,2)</f>
        <v>Office Supplies</v>
      </c>
    </row>
    <row r="5077" spans="1:14" x14ac:dyDescent="0.3">
      <c r="A5077" s="3" t="s">
        <v>6703</v>
      </c>
      <c r="B5077" s="4">
        <v>41749</v>
      </c>
      <c r="C5077" s="12" t="str">
        <f t="shared" si="79"/>
        <v>2014/04</v>
      </c>
      <c r="D5077" s="4">
        <v>41751</v>
      </c>
      <c r="E5077" s="3" t="s">
        <v>11</v>
      </c>
      <c r="F5077" s="3" t="s">
        <v>2064</v>
      </c>
      <c r="G5077" s="3" t="s">
        <v>967</v>
      </c>
      <c r="H5077" s="5">
        <v>7441</v>
      </c>
      <c r="I5077" s="2">
        <v>5</v>
      </c>
      <c r="J5077" s="2">
        <v>3</v>
      </c>
      <c r="K5077" s="2">
        <v>-0.95669999999999999</v>
      </c>
      <c r="L5077" s="18" t="str">
        <f>VLOOKUP(F5077,'BD customers'!$1:$1048576,2,FALSE)</f>
        <v>Seth Vernon</v>
      </c>
      <c r="M5077" s="2">
        <f>MATCH(orders[[#This Row],[Product ID]],'BD product'!A:A,0)</f>
        <v>216</v>
      </c>
      <c r="N5077" s="2" t="str" cm="1">
        <f t="array" ref="N5077">INDEX('BD product'!A:D,M5077,2)</f>
        <v>Furniture</v>
      </c>
    </row>
    <row r="5078" spans="1:14" x14ac:dyDescent="0.3">
      <c r="A5078" s="3" t="s">
        <v>6703</v>
      </c>
      <c r="B5078" s="4">
        <v>41749</v>
      </c>
      <c r="C5078" s="12" t="str">
        <f t="shared" si="79"/>
        <v>2014/04</v>
      </c>
      <c r="D5078" s="4">
        <v>41751</v>
      </c>
      <c r="E5078" s="3" t="s">
        <v>11</v>
      </c>
      <c r="F5078" s="3" t="s">
        <v>2064</v>
      </c>
      <c r="G5078" s="3" t="s">
        <v>2284</v>
      </c>
      <c r="H5078" s="5">
        <v>4484</v>
      </c>
      <c r="I5078" s="2">
        <v>5</v>
      </c>
      <c r="J5078" s="2">
        <v>2</v>
      </c>
      <c r="K5078" s="2">
        <v>0.5605</v>
      </c>
      <c r="L5078" s="18" t="str">
        <f>VLOOKUP(F5078,'BD customers'!$1:$1048576,2,FALSE)</f>
        <v>Seth Vernon</v>
      </c>
      <c r="M5078" s="2">
        <f>MATCH(orders[[#This Row],[Product ID]],'BD product'!A:A,0)</f>
        <v>604</v>
      </c>
      <c r="N5078" s="2" t="str" cm="1">
        <f t="array" ref="N5078">INDEX('BD product'!A:D,M5078,2)</f>
        <v>Office Supplies</v>
      </c>
    </row>
    <row r="5079" spans="1:14" x14ac:dyDescent="0.3">
      <c r="A5079" s="3" t="s">
        <v>6703</v>
      </c>
      <c r="B5079" s="4">
        <v>41749</v>
      </c>
      <c r="C5079" s="12" t="str">
        <f t="shared" si="79"/>
        <v>2014/04</v>
      </c>
      <c r="D5079" s="4">
        <v>41751</v>
      </c>
      <c r="E5079" s="3" t="s">
        <v>11</v>
      </c>
      <c r="F5079" s="3" t="s">
        <v>2064</v>
      </c>
      <c r="G5079" s="3" t="s">
        <v>6287</v>
      </c>
      <c r="H5079" s="5">
        <v>40159</v>
      </c>
      <c r="I5079" s="2">
        <v>2</v>
      </c>
      <c r="J5079" s="2">
        <v>3</v>
      </c>
      <c r="K5079" s="2">
        <v>-13.1951</v>
      </c>
      <c r="L5079" s="18" t="str">
        <f>VLOOKUP(F5079,'BD customers'!$1:$1048576,2,FALSE)</f>
        <v>Seth Vernon</v>
      </c>
      <c r="M5079" s="2">
        <f>MATCH(orders[[#This Row],[Product ID]],'BD product'!A:A,0)</f>
        <v>1668</v>
      </c>
      <c r="N5079" s="2" t="str" cm="1">
        <f t="array" ref="N5079">INDEX('BD product'!A:D,M5079,2)</f>
        <v>Furniture</v>
      </c>
    </row>
    <row r="5080" spans="1:14" x14ac:dyDescent="0.3">
      <c r="A5080" s="3" t="s">
        <v>6704</v>
      </c>
      <c r="B5080" s="4">
        <v>43050</v>
      </c>
      <c r="C5080" s="12" t="str">
        <f t="shared" si="79"/>
        <v>2017/11</v>
      </c>
      <c r="D5080" s="4">
        <v>43056</v>
      </c>
      <c r="E5080" s="3" t="s">
        <v>21</v>
      </c>
      <c r="F5080" s="3" t="s">
        <v>662</v>
      </c>
      <c r="G5080" s="3" t="s">
        <v>2057</v>
      </c>
      <c r="H5080" s="5">
        <v>1824</v>
      </c>
      <c r="I5080" s="2">
        <v>3</v>
      </c>
      <c r="J5080" s="2">
        <v>0</v>
      </c>
      <c r="K5080" s="2">
        <v>8.5728000000000009</v>
      </c>
      <c r="L5080" s="18" t="str">
        <f>VLOOKUP(F5080,'BD customers'!$1:$1048576,2,FALSE)</f>
        <v>Catherine Glotzbach</v>
      </c>
      <c r="M5080" s="2">
        <f>MATCH(orders[[#This Row],[Product ID]],'BD product'!A:A,0)</f>
        <v>527</v>
      </c>
      <c r="N5080" s="2" t="str" cm="1">
        <f t="array" ref="N5080">INDEX('BD product'!A:D,M5080,2)</f>
        <v>Office Supplies</v>
      </c>
    </row>
    <row r="5081" spans="1:14" x14ac:dyDescent="0.3">
      <c r="A5081" s="3" t="s">
        <v>6705</v>
      </c>
      <c r="B5081" s="4">
        <v>43064</v>
      </c>
      <c r="C5081" s="12" t="str">
        <f t="shared" si="79"/>
        <v>2017/11</v>
      </c>
      <c r="D5081" s="4">
        <v>43068</v>
      </c>
      <c r="E5081" s="3" t="s">
        <v>21</v>
      </c>
      <c r="F5081" s="3" t="s">
        <v>1895</v>
      </c>
      <c r="G5081" s="3" t="s">
        <v>4103</v>
      </c>
      <c r="H5081" s="5">
        <v>359499</v>
      </c>
      <c r="I5081" s="2">
        <v>3</v>
      </c>
      <c r="J5081" s="2">
        <v>15</v>
      </c>
      <c r="K5081" s="2">
        <v>-29.605799999999999</v>
      </c>
      <c r="L5081" s="18" t="str">
        <f>VLOOKUP(F5081,'BD customers'!$1:$1048576,2,FALSE)</f>
        <v>Bradley Drucker</v>
      </c>
      <c r="M5081" s="2">
        <f>MATCH(orders[[#This Row],[Product ID]],'BD product'!A:A,0)</f>
        <v>1250</v>
      </c>
      <c r="N5081" s="2" t="str" cm="1">
        <f t="array" ref="N5081">INDEX('BD product'!A:D,M5081,2)</f>
        <v>Furniture</v>
      </c>
    </row>
    <row r="5082" spans="1:14" x14ac:dyDescent="0.3">
      <c r="A5082" s="3" t="s">
        <v>6705</v>
      </c>
      <c r="B5082" s="4">
        <v>43064</v>
      </c>
      <c r="C5082" s="12" t="str">
        <f t="shared" si="79"/>
        <v>2017/11</v>
      </c>
      <c r="D5082" s="4">
        <v>43068</v>
      </c>
      <c r="E5082" s="3" t="s">
        <v>21</v>
      </c>
      <c r="F5082" s="3" t="s">
        <v>1895</v>
      </c>
      <c r="G5082" s="3" t="s">
        <v>1872</v>
      </c>
      <c r="H5082" s="5">
        <v>1048</v>
      </c>
      <c r="I5082" s="2">
        <v>1</v>
      </c>
      <c r="J5082" s="2">
        <v>0</v>
      </c>
      <c r="K5082" s="2">
        <v>2.8296000000000001</v>
      </c>
      <c r="L5082" s="18" t="str">
        <f>VLOOKUP(F5082,'BD customers'!$1:$1048576,2,FALSE)</f>
        <v>Bradley Drucker</v>
      </c>
      <c r="M5082" s="2">
        <f>MATCH(orders[[#This Row],[Product ID]],'BD product'!A:A,0)</f>
        <v>472</v>
      </c>
      <c r="N5082" s="2" t="str" cm="1">
        <f t="array" ref="N5082">INDEX('BD product'!A:D,M5082,2)</f>
        <v>Office Supplies</v>
      </c>
    </row>
    <row r="5083" spans="1:14" x14ac:dyDescent="0.3">
      <c r="A5083" s="3" t="s">
        <v>6706</v>
      </c>
      <c r="B5083" s="4">
        <v>42356</v>
      </c>
      <c r="C5083" s="12" t="str">
        <f t="shared" si="79"/>
        <v>2015/12</v>
      </c>
      <c r="D5083" s="4">
        <v>42356</v>
      </c>
      <c r="E5083" s="3" t="s">
        <v>41</v>
      </c>
      <c r="F5083" s="3" t="s">
        <v>784</v>
      </c>
      <c r="G5083" s="3" t="s">
        <v>1950</v>
      </c>
      <c r="H5083" s="5">
        <v>20736</v>
      </c>
      <c r="I5083" s="2">
        <v>4</v>
      </c>
      <c r="J5083" s="2">
        <v>2</v>
      </c>
      <c r="K5083" s="2">
        <v>7.2576000000000001</v>
      </c>
      <c r="L5083" s="18" t="str">
        <f>VLOOKUP(F5083,'BD customers'!$1:$1048576,2,FALSE)</f>
        <v>Jim Kriz</v>
      </c>
      <c r="M5083" s="2">
        <f>MATCH(orders[[#This Row],[Product ID]],'BD product'!A:A,0)</f>
        <v>492</v>
      </c>
      <c r="N5083" s="2" t="str" cm="1">
        <f t="array" ref="N5083">INDEX('BD product'!A:D,M5083,2)</f>
        <v>Office Supplies</v>
      </c>
    </row>
    <row r="5084" spans="1:14" x14ac:dyDescent="0.3">
      <c r="A5084" s="3" t="s">
        <v>6707</v>
      </c>
      <c r="B5084" s="4">
        <v>42621</v>
      </c>
      <c r="C5084" s="12" t="str">
        <f t="shared" si="79"/>
        <v>2016/09</v>
      </c>
      <c r="D5084" s="4">
        <v>42625</v>
      </c>
      <c r="E5084" s="3" t="s">
        <v>21</v>
      </c>
      <c r="F5084" s="3" t="s">
        <v>6708</v>
      </c>
      <c r="G5084" s="3" t="s">
        <v>3175</v>
      </c>
      <c r="H5084" s="5">
        <v>35168</v>
      </c>
      <c r="I5084" s="2">
        <v>4</v>
      </c>
      <c r="J5084" s="2">
        <v>2</v>
      </c>
      <c r="K5084" s="2">
        <v>8.3523999999999994</v>
      </c>
      <c r="L5084" s="18" t="str">
        <f>VLOOKUP(F5084,'BD customers'!$1:$1048576,2,FALSE)</f>
        <v>Jill Matthias</v>
      </c>
      <c r="M5084" s="2">
        <f>MATCH(orders[[#This Row],[Product ID]],'BD product'!A:A,0)</f>
        <v>918</v>
      </c>
      <c r="N5084" s="2" t="str" cm="1">
        <f t="array" ref="N5084">INDEX('BD product'!A:D,M5084,2)</f>
        <v>Technology</v>
      </c>
    </row>
    <row r="5085" spans="1:14" x14ac:dyDescent="0.3">
      <c r="A5085" s="3" t="s">
        <v>6707</v>
      </c>
      <c r="B5085" s="4">
        <v>42621</v>
      </c>
      <c r="C5085" s="12" t="str">
        <f t="shared" si="79"/>
        <v>2016/09</v>
      </c>
      <c r="D5085" s="4">
        <v>42625</v>
      </c>
      <c r="E5085" s="3" t="s">
        <v>21</v>
      </c>
      <c r="F5085" s="3" t="s">
        <v>6708</v>
      </c>
      <c r="G5085" s="3" t="s">
        <v>3349</v>
      </c>
      <c r="H5085" s="5">
        <v>64704</v>
      </c>
      <c r="I5085" s="2">
        <v>3</v>
      </c>
      <c r="J5085" s="2">
        <v>2</v>
      </c>
      <c r="K5085" s="2">
        <v>23.455200000000001</v>
      </c>
      <c r="L5085" s="18" t="str">
        <f>VLOOKUP(F5085,'BD customers'!$1:$1048576,2,FALSE)</f>
        <v>Jill Matthias</v>
      </c>
      <c r="M5085" s="2">
        <f>MATCH(orders[[#This Row],[Product ID]],'BD product'!A:A,0)</f>
        <v>984</v>
      </c>
      <c r="N5085" s="2" t="str" cm="1">
        <f t="array" ref="N5085">INDEX('BD product'!A:D,M5085,2)</f>
        <v>Office Supplies</v>
      </c>
    </row>
    <row r="5086" spans="1:14" x14ac:dyDescent="0.3">
      <c r="A5086" s="3" t="s">
        <v>6709</v>
      </c>
      <c r="B5086" s="4">
        <v>42527</v>
      </c>
      <c r="C5086" s="12" t="str">
        <f t="shared" si="79"/>
        <v>2016/06</v>
      </c>
      <c r="D5086" s="4">
        <v>42530</v>
      </c>
      <c r="E5086" s="3" t="s">
        <v>11</v>
      </c>
      <c r="F5086" s="3" t="s">
        <v>3892</v>
      </c>
      <c r="G5086" s="3" t="s">
        <v>2818</v>
      </c>
      <c r="H5086" s="5">
        <v>10552</v>
      </c>
      <c r="I5086" s="2">
        <v>4</v>
      </c>
      <c r="J5086" s="2">
        <v>0</v>
      </c>
      <c r="K5086" s="2">
        <v>48.539200000000001</v>
      </c>
      <c r="L5086" s="18" t="str">
        <f>VLOOKUP(F5086,'BD customers'!$1:$1048576,2,FALSE)</f>
        <v>Scot Coram</v>
      </c>
      <c r="M5086" s="2">
        <f>MATCH(orders[[#This Row],[Product ID]],'BD product'!A:A,0)</f>
        <v>781</v>
      </c>
      <c r="N5086" s="2" t="str" cm="1">
        <f t="array" ref="N5086">INDEX('BD product'!A:D,M5086,2)</f>
        <v>Office Supplies</v>
      </c>
    </row>
    <row r="5087" spans="1:14" x14ac:dyDescent="0.3">
      <c r="A5087" s="3" t="s">
        <v>6710</v>
      </c>
      <c r="B5087" s="4">
        <v>42174</v>
      </c>
      <c r="C5087" s="12" t="str">
        <f t="shared" si="79"/>
        <v>2015/06</v>
      </c>
      <c r="D5087" s="4">
        <v>42178</v>
      </c>
      <c r="E5087" s="3" t="s">
        <v>21</v>
      </c>
      <c r="F5087" s="3" t="s">
        <v>3391</v>
      </c>
      <c r="G5087" s="3" t="s">
        <v>1976</v>
      </c>
      <c r="H5087" s="5">
        <v>5792</v>
      </c>
      <c r="I5087" s="2">
        <v>2</v>
      </c>
      <c r="J5087" s="2">
        <v>8</v>
      </c>
      <c r="K5087" s="2">
        <v>-9.5568000000000008</v>
      </c>
      <c r="L5087" s="18" t="str">
        <f>VLOOKUP(F5087,'BD customers'!$1:$1048576,2,FALSE)</f>
        <v>Maria Etezadi</v>
      </c>
      <c r="M5087" s="2">
        <f>MATCH(orders[[#This Row],[Product ID]],'BD product'!A:A,0)</f>
        <v>499</v>
      </c>
      <c r="N5087" s="2" t="str" cm="1">
        <f t="array" ref="N5087">INDEX('BD product'!A:D,M5087,2)</f>
        <v>Office Supplies</v>
      </c>
    </row>
    <row r="5088" spans="1:14" x14ac:dyDescent="0.3">
      <c r="A5088" s="3" t="s">
        <v>6711</v>
      </c>
      <c r="B5088" s="4">
        <v>42068</v>
      </c>
      <c r="C5088" s="12" t="str">
        <f t="shared" si="79"/>
        <v>2015/03</v>
      </c>
      <c r="D5088" s="4">
        <v>42072</v>
      </c>
      <c r="E5088" s="3" t="s">
        <v>21</v>
      </c>
      <c r="F5088" s="3" t="s">
        <v>2549</v>
      </c>
      <c r="G5088" s="3" t="s">
        <v>6712</v>
      </c>
      <c r="H5088" s="5">
        <v>466158</v>
      </c>
      <c r="I5088" s="2">
        <v>7</v>
      </c>
      <c r="J5088" s="2">
        <v>4</v>
      </c>
      <c r="K5088" s="2">
        <v>-93.2316</v>
      </c>
      <c r="L5088" s="18" t="str">
        <f>VLOOKUP(F5088,'BD customers'!$1:$1048576,2,FALSE)</f>
        <v>Katherine Nockton</v>
      </c>
      <c r="M5088" s="2">
        <f>MATCH(orders[[#This Row],[Product ID]],'BD product'!A:A,0)</f>
        <v>1722</v>
      </c>
      <c r="N5088" s="2" t="str" cm="1">
        <f t="array" ref="N5088">INDEX('BD product'!A:D,M5088,2)</f>
        <v>Technology</v>
      </c>
    </row>
    <row r="5089" spans="1:14" x14ac:dyDescent="0.3">
      <c r="A5089" s="3" t="s">
        <v>6711</v>
      </c>
      <c r="B5089" s="4">
        <v>42068</v>
      </c>
      <c r="C5089" s="12" t="str">
        <f t="shared" si="79"/>
        <v>2015/03</v>
      </c>
      <c r="D5089" s="4">
        <v>42072</v>
      </c>
      <c r="E5089" s="3" t="s">
        <v>21</v>
      </c>
      <c r="F5089" s="3" t="s">
        <v>2549</v>
      </c>
      <c r="G5089" s="3" t="s">
        <v>2148</v>
      </c>
      <c r="H5089" s="5">
        <v>10312</v>
      </c>
      <c r="I5089" s="2">
        <v>1</v>
      </c>
      <c r="J5089" s="2">
        <v>2</v>
      </c>
      <c r="K5089" s="2">
        <v>-0.12889999999999999</v>
      </c>
      <c r="L5089" s="18" t="str">
        <f>VLOOKUP(F5089,'BD customers'!$1:$1048576,2,FALSE)</f>
        <v>Katherine Nockton</v>
      </c>
      <c r="M5089" s="2">
        <f>MATCH(orders[[#This Row],[Product ID]],'BD product'!A:A,0)</f>
        <v>555</v>
      </c>
      <c r="N5089" s="2" t="str" cm="1">
        <f t="array" ref="N5089">INDEX('BD product'!A:D,M5089,2)</f>
        <v>Technology</v>
      </c>
    </row>
    <row r="5090" spans="1:14" x14ac:dyDescent="0.3">
      <c r="A5090" s="3" t="s">
        <v>6711</v>
      </c>
      <c r="B5090" s="4">
        <v>42068</v>
      </c>
      <c r="C5090" s="12" t="str">
        <f t="shared" si="79"/>
        <v>2015/03</v>
      </c>
      <c r="D5090" s="4">
        <v>42072</v>
      </c>
      <c r="E5090" s="3" t="s">
        <v>21</v>
      </c>
      <c r="F5090" s="3" t="s">
        <v>2549</v>
      </c>
      <c r="G5090" s="3" t="s">
        <v>2867</v>
      </c>
      <c r="H5090" s="5">
        <v>2556</v>
      </c>
      <c r="I5090" s="2">
        <v>3</v>
      </c>
      <c r="J5090" s="2">
        <v>7</v>
      </c>
      <c r="K5090" s="2">
        <v>-1.7891999999999999</v>
      </c>
      <c r="L5090" s="18" t="str">
        <f>VLOOKUP(F5090,'BD customers'!$1:$1048576,2,FALSE)</f>
        <v>Katherine Nockton</v>
      </c>
      <c r="M5090" s="2">
        <f>MATCH(orders[[#This Row],[Product ID]],'BD product'!A:A,0)</f>
        <v>800</v>
      </c>
      <c r="N5090" s="2" t="str" cm="1">
        <f t="array" ref="N5090">INDEX('BD product'!A:D,M5090,2)</f>
        <v>Office Supplies</v>
      </c>
    </row>
    <row r="5091" spans="1:14" x14ac:dyDescent="0.3">
      <c r="A5091" s="3" t="s">
        <v>6714</v>
      </c>
      <c r="B5091" s="4">
        <v>42951</v>
      </c>
      <c r="C5091" s="12" t="str">
        <f t="shared" si="79"/>
        <v>2017/08</v>
      </c>
      <c r="D5091" s="4">
        <v>42954</v>
      </c>
      <c r="E5091" s="3" t="s">
        <v>64</v>
      </c>
      <c r="F5091" s="3" t="s">
        <v>2485</v>
      </c>
      <c r="G5091" s="3" t="s">
        <v>4678</v>
      </c>
      <c r="H5091" s="5">
        <v>7968</v>
      </c>
      <c r="I5091" s="2">
        <v>2</v>
      </c>
      <c r="J5091" s="2">
        <v>2</v>
      </c>
      <c r="K5091" s="2">
        <v>2.8883999999999999</v>
      </c>
      <c r="L5091" s="18" t="str">
        <f>VLOOKUP(F5091,'BD customers'!$1:$1048576,2,FALSE)</f>
        <v>Harry Marie</v>
      </c>
      <c r="M5091" s="2">
        <f>MATCH(orders[[#This Row],[Product ID]],'BD product'!A:A,0)</f>
        <v>1385</v>
      </c>
      <c r="N5091" s="2" t="str" cm="1">
        <f t="array" ref="N5091">INDEX('BD product'!A:D,M5091,2)</f>
        <v>Office Supplies</v>
      </c>
    </row>
    <row r="5092" spans="1:14" x14ac:dyDescent="0.3">
      <c r="A5092" s="3" t="s">
        <v>6714</v>
      </c>
      <c r="B5092" s="4">
        <v>42951</v>
      </c>
      <c r="C5092" s="12" t="str">
        <f t="shared" si="79"/>
        <v>2017/08</v>
      </c>
      <c r="D5092" s="4">
        <v>42954</v>
      </c>
      <c r="E5092" s="3" t="s">
        <v>64</v>
      </c>
      <c r="F5092" s="3" t="s">
        <v>2485</v>
      </c>
      <c r="G5092" s="3" t="s">
        <v>2276</v>
      </c>
      <c r="H5092" s="5">
        <v>8784</v>
      </c>
      <c r="I5092" s="2">
        <v>1</v>
      </c>
      <c r="J5092" s="2">
        <v>2</v>
      </c>
      <c r="K5092" s="2">
        <v>3.1842000000000001</v>
      </c>
      <c r="L5092" s="18" t="str">
        <f>VLOOKUP(F5092,'BD customers'!$1:$1048576,2,FALSE)</f>
        <v>Harry Marie</v>
      </c>
      <c r="M5092" s="2">
        <f>MATCH(orders[[#This Row],[Product ID]],'BD product'!A:A,0)</f>
        <v>600</v>
      </c>
      <c r="N5092" s="2" t="str" cm="1">
        <f t="array" ref="N5092">INDEX('BD product'!A:D,M5092,2)</f>
        <v>Office Supplies</v>
      </c>
    </row>
    <row r="5093" spans="1:14" x14ac:dyDescent="0.3">
      <c r="A5093" s="3" t="s">
        <v>6715</v>
      </c>
      <c r="B5093" s="4">
        <v>43099</v>
      </c>
      <c r="C5093" s="12" t="str">
        <f t="shared" si="79"/>
        <v>2017/12</v>
      </c>
      <c r="D5093" s="4">
        <v>43103</v>
      </c>
      <c r="E5093" s="3" t="s">
        <v>21</v>
      </c>
      <c r="F5093" s="3" t="s">
        <v>6708</v>
      </c>
      <c r="G5093" s="3" t="s">
        <v>1071</v>
      </c>
      <c r="H5093" s="5">
        <v>3024</v>
      </c>
      <c r="I5093" s="2">
        <v>3</v>
      </c>
      <c r="J5093" s="2">
        <v>2</v>
      </c>
      <c r="K5093" s="2">
        <v>-0.6048</v>
      </c>
      <c r="L5093" s="18" t="str">
        <f>VLOOKUP(F5093,'BD customers'!$1:$1048576,2,FALSE)</f>
        <v>Jill Matthias</v>
      </c>
      <c r="M5093" s="2">
        <f>MATCH(orders[[#This Row],[Product ID]],'BD product'!A:A,0)</f>
        <v>244</v>
      </c>
      <c r="N5093" s="2" t="str" cm="1">
        <f t="array" ref="N5093">INDEX('BD product'!A:D,M5093,2)</f>
        <v>Office Supplies</v>
      </c>
    </row>
    <row r="5094" spans="1:14" x14ac:dyDescent="0.3">
      <c r="A5094" s="3" t="s">
        <v>6716</v>
      </c>
      <c r="B5094" s="4">
        <v>42147</v>
      </c>
      <c r="C5094" s="12" t="str">
        <f t="shared" si="79"/>
        <v>2015/05</v>
      </c>
      <c r="D5094" s="4">
        <v>42151</v>
      </c>
      <c r="E5094" s="3" t="s">
        <v>21</v>
      </c>
      <c r="F5094" s="3" t="s">
        <v>1080</v>
      </c>
      <c r="G5094" s="3" t="s">
        <v>1827</v>
      </c>
      <c r="H5094" s="5">
        <v>5145</v>
      </c>
      <c r="I5094" s="2">
        <v>3</v>
      </c>
      <c r="J5094" s="2">
        <v>0</v>
      </c>
      <c r="K5094" s="2">
        <v>13.891500000000001</v>
      </c>
      <c r="L5094" s="18" t="str">
        <f>VLOOKUP(F5094,'BD customers'!$1:$1048576,2,FALSE)</f>
        <v>Kristen Hastings</v>
      </c>
      <c r="M5094" s="2">
        <f>MATCH(orders[[#This Row],[Product ID]],'BD product'!A:A,0)</f>
        <v>458</v>
      </c>
      <c r="N5094" s="2" t="str" cm="1">
        <f t="array" ref="N5094">INDEX('BD product'!A:D,M5094,2)</f>
        <v>Office Supplies</v>
      </c>
    </row>
    <row r="5095" spans="1:14" x14ac:dyDescent="0.3">
      <c r="A5095" s="3" t="s">
        <v>6717</v>
      </c>
      <c r="B5095" s="4">
        <v>41979</v>
      </c>
      <c r="C5095" s="12" t="str">
        <f t="shared" si="79"/>
        <v>2014/12</v>
      </c>
      <c r="D5095" s="4">
        <v>41983</v>
      </c>
      <c r="E5095" s="3" t="s">
        <v>21</v>
      </c>
      <c r="F5095" s="3" t="s">
        <v>2527</v>
      </c>
      <c r="G5095" s="3" t="s">
        <v>4326</v>
      </c>
      <c r="H5095" s="5">
        <v>14016</v>
      </c>
      <c r="I5095" s="2">
        <v>4</v>
      </c>
      <c r="J5095" s="2">
        <v>8</v>
      </c>
      <c r="K5095" s="2">
        <v>-3.1536</v>
      </c>
      <c r="L5095" s="18" t="str">
        <f>VLOOKUP(F5095,'BD customers'!$1:$1048576,2,FALSE)</f>
        <v>Berenike Kampe</v>
      </c>
      <c r="M5095" s="2">
        <f>MATCH(orders[[#This Row],[Product ID]],'BD product'!A:A,0)</f>
        <v>1299</v>
      </c>
      <c r="N5095" s="2" t="str" cm="1">
        <f t="array" ref="N5095">INDEX('BD product'!A:D,M5095,2)</f>
        <v>Office Supplies</v>
      </c>
    </row>
    <row r="5096" spans="1:14" x14ac:dyDescent="0.3">
      <c r="A5096" s="3" t="s">
        <v>6717</v>
      </c>
      <c r="B5096" s="4">
        <v>41979</v>
      </c>
      <c r="C5096" s="12" t="str">
        <f t="shared" si="79"/>
        <v>2014/12</v>
      </c>
      <c r="D5096" s="4">
        <v>41983</v>
      </c>
      <c r="E5096" s="3" t="s">
        <v>21</v>
      </c>
      <c r="F5096" s="3" t="s">
        <v>2527</v>
      </c>
      <c r="G5096" s="3" t="s">
        <v>2973</v>
      </c>
      <c r="H5096" s="5">
        <v>21495</v>
      </c>
      <c r="I5096" s="2">
        <v>5</v>
      </c>
      <c r="J5096" s="2">
        <v>5</v>
      </c>
      <c r="K5096" s="2">
        <v>-12.0372</v>
      </c>
      <c r="L5096" s="18" t="str">
        <f>VLOOKUP(F5096,'BD customers'!$1:$1048576,2,FALSE)</f>
        <v>Berenike Kampe</v>
      </c>
      <c r="M5096" s="2">
        <f>MATCH(orders[[#This Row],[Product ID]],'BD product'!A:A,0)</f>
        <v>840</v>
      </c>
      <c r="N5096" s="2" t="str" cm="1">
        <f t="array" ref="N5096">INDEX('BD product'!A:D,M5096,2)</f>
        <v>Furniture</v>
      </c>
    </row>
    <row r="5097" spans="1:14" x14ac:dyDescent="0.3">
      <c r="A5097" s="3" t="s">
        <v>6717</v>
      </c>
      <c r="B5097" s="4">
        <v>41979</v>
      </c>
      <c r="C5097" s="12" t="str">
        <f t="shared" si="79"/>
        <v>2014/12</v>
      </c>
      <c r="D5097" s="4">
        <v>41983</v>
      </c>
      <c r="E5097" s="3" t="s">
        <v>21</v>
      </c>
      <c r="F5097" s="3" t="s">
        <v>2527</v>
      </c>
      <c r="G5097" s="3" t="s">
        <v>3001</v>
      </c>
      <c r="H5097" s="5">
        <v>3504</v>
      </c>
      <c r="I5097" s="2">
        <v>4</v>
      </c>
      <c r="J5097" s="2">
        <v>2</v>
      </c>
      <c r="K5097" s="2">
        <v>-0.70079999999999998</v>
      </c>
      <c r="L5097" s="18" t="str">
        <f>VLOOKUP(F5097,'BD customers'!$1:$1048576,2,FALSE)</f>
        <v>Berenike Kampe</v>
      </c>
      <c r="M5097" s="2">
        <f>MATCH(orders[[#This Row],[Product ID]],'BD product'!A:A,0)</f>
        <v>852</v>
      </c>
      <c r="N5097" s="2" t="str" cm="1">
        <f t="array" ref="N5097">INDEX('BD product'!A:D,M5097,2)</f>
        <v>Technology</v>
      </c>
    </row>
    <row r="5098" spans="1:14" x14ac:dyDescent="0.3">
      <c r="A5098" s="3" t="s">
        <v>6717</v>
      </c>
      <c r="B5098" s="4">
        <v>41979</v>
      </c>
      <c r="C5098" s="12" t="str">
        <f t="shared" si="79"/>
        <v>2014/12</v>
      </c>
      <c r="D5098" s="4">
        <v>41983</v>
      </c>
      <c r="E5098" s="3" t="s">
        <v>21</v>
      </c>
      <c r="F5098" s="3" t="s">
        <v>2527</v>
      </c>
      <c r="G5098" s="3" t="s">
        <v>3652</v>
      </c>
      <c r="H5098" s="5">
        <v>10776</v>
      </c>
      <c r="I5098" s="2">
        <v>3</v>
      </c>
      <c r="J5098" s="2">
        <v>6</v>
      </c>
      <c r="K5098" s="2">
        <v>-4.8491999999999997</v>
      </c>
      <c r="L5098" s="18" t="str">
        <f>VLOOKUP(F5098,'BD customers'!$1:$1048576,2,FALSE)</f>
        <v>Berenike Kampe</v>
      </c>
      <c r="M5098" s="2">
        <f>MATCH(orders[[#This Row],[Product ID]],'BD product'!A:A,0)</f>
        <v>1106</v>
      </c>
      <c r="N5098" s="2" t="str" cm="1">
        <f t="array" ref="N5098">INDEX('BD product'!A:D,M5098,2)</f>
        <v>Furniture</v>
      </c>
    </row>
    <row r="5099" spans="1:14" x14ac:dyDescent="0.3">
      <c r="A5099" s="3" t="s">
        <v>6717</v>
      </c>
      <c r="B5099" s="4">
        <v>41979</v>
      </c>
      <c r="C5099" s="12" t="str">
        <f t="shared" si="79"/>
        <v>2014/12</v>
      </c>
      <c r="D5099" s="4">
        <v>41983</v>
      </c>
      <c r="E5099" s="3" t="s">
        <v>21</v>
      </c>
      <c r="F5099" s="3" t="s">
        <v>2527</v>
      </c>
      <c r="G5099" s="3" t="s">
        <v>3453</v>
      </c>
      <c r="H5099" s="5">
        <v>46</v>
      </c>
      <c r="I5099" s="2">
        <v>2</v>
      </c>
      <c r="J5099" s="2">
        <v>8</v>
      </c>
      <c r="K5099" s="2">
        <v>-8.0500000000000002E-2</v>
      </c>
      <c r="L5099" s="18" t="str">
        <f>VLOOKUP(F5099,'BD customers'!$1:$1048576,2,FALSE)</f>
        <v>Berenike Kampe</v>
      </c>
      <c r="M5099" s="2">
        <f>MATCH(orders[[#This Row],[Product ID]],'BD product'!A:A,0)</f>
        <v>1025</v>
      </c>
      <c r="N5099" s="2" t="str" cm="1">
        <f t="array" ref="N5099">INDEX('BD product'!A:D,M5099,2)</f>
        <v>Office Supplies</v>
      </c>
    </row>
    <row r="5100" spans="1:14" x14ac:dyDescent="0.3">
      <c r="A5100" s="3" t="s">
        <v>6717</v>
      </c>
      <c r="B5100" s="4">
        <v>41979</v>
      </c>
      <c r="C5100" s="12" t="str">
        <f t="shared" si="79"/>
        <v>2014/12</v>
      </c>
      <c r="D5100" s="4">
        <v>41983</v>
      </c>
      <c r="E5100" s="3" t="s">
        <v>21</v>
      </c>
      <c r="F5100" s="3" t="s">
        <v>2527</v>
      </c>
      <c r="G5100" s="3" t="s">
        <v>954</v>
      </c>
      <c r="H5100" s="5">
        <v>35168</v>
      </c>
      <c r="I5100" s="2">
        <v>2</v>
      </c>
      <c r="J5100" s="2">
        <v>2</v>
      </c>
      <c r="K5100" s="2">
        <v>-8.3523999999999994</v>
      </c>
      <c r="L5100" s="18" t="str">
        <f>VLOOKUP(F5100,'BD customers'!$1:$1048576,2,FALSE)</f>
        <v>Berenike Kampe</v>
      </c>
      <c r="M5100" s="2">
        <f>MATCH(orders[[#This Row],[Product ID]],'BD product'!A:A,0)</f>
        <v>212</v>
      </c>
      <c r="N5100" s="2" t="str" cm="1">
        <f t="array" ref="N5100">INDEX('BD product'!A:D,M5100,2)</f>
        <v>Office Supplies</v>
      </c>
    </row>
    <row r="5101" spans="1:14" x14ac:dyDescent="0.3">
      <c r="A5101" s="3" t="s">
        <v>6718</v>
      </c>
      <c r="B5101" s="4">
        <v>42223</v>
      </c>
      <c r="C5101" s="12" t="str">
        <f t="shared" si="79"/>
        <v>2015/08</v>
      </c>
      <c r="D5101" s="4">
        <v>42228</v>
      </c>
      <c r="E5101" s="3" t="s">
        <v>21</v>
      </c>
      <c r="F5101" s="3" t="s">
        <v>475</v>
      </c>
      <c r="G5101" s="3" t="s">
        <v>1693</v>
      </c>
      <c r="H5101" s="5">
        <v>19152</v>
      </c>
      <c r="I5101" s="2">
        <v>3</v>
      </c>
      <c r="J5101" s="2">
        <v>2</v>
      </c>
      <c r="K5101" s="2">
        <v>6.4638</v>
      </c>
      <c r="L5101" s="18" t="str">
        <f>VLOOKUP(F5101,'BD customers'!$1:$1048576,2,FALSE)</f>
        <v>Parhena Norris</v>
      </c>
      <c r="M5101" s="2">
        <f>MATCH(orders[[#This Row],[Product ID]],'BD product'!A:A,0)</f>
        <v>418</v>
      </c>
      <c r="N5101" s="2" t="str" cm="1">
        <f t="array" ref="N5101">INDEX('BD product'!A:D,M5101,2)</f>
        <v>Office Supplies</v>
      </c>
    </row>
    <row r="5102" spans="1:14" x14ac:dyDescent="0.3">
      <c r="A5102" s="3" t="s">
        <v>6719</v>
      </c>
      <c r="B5102" s="4">
        <v>41715</v>
      </c>
      <c r="C5102" s="12" t="str">
        <f t="shared" si="79"/>
        <v>2014/03</v>
      </c>
      <c r="D5102" s="4">
        <v>41715</v>
      </c>
      <c r="E5102" s="3" t="s">
        <v>41</v>
      </c>
      <c r="F5102" s="3" t="s">
        <v>4496</v>
      </c>
      <c r="G5102" s="3" t="s">
        <v>1379</v>
      </c>
      <c r="H5102" s="5">
        <v>4448</v>
      </c>
      <c r="I5102" s="2">
        <v>2</v>
      </c>
      <c r="J5102" s="2">
        <v>2</v>
      </c>
      <c r="K5102" s="2">
        <v>0.33360000000000001</v>
      </c>
      <c r="L5102" s="18" t="str">
        <f>VLOOKUP(F5102,'BD customers'!$1:$1048576,2,FALSE)</f>
        <v>Annie Zypern</v>
      </c>
      <c r="M5102" s="2">
        <f>MATCH(orders[[#This Row],[Product ID]],'BD product'!A:A,0)</f>
        <v>326</v>
      </c>
      <c r="N5102" s="2" t="str" cm="1">
        <f t="array" ref="N5102">INDEX('BD product'!A:D,M5102,2)</f>
        <v>Office Supplies</v>
      </c>
    </row>
    <row r="5103" spans="1:14" x14ac:dyDescent="0.3">
      <c r="A5103" s="3" t="s">
        <v>6719</v>
      </c>
      <c r="B5103" s="4">
        <v>41715</v>
      </c>
      <c r="C5103" s="12" t="str">
        <f t="shared" si="79"/>
        <v>2014/03</v>
      </c>
      <c r="D5103" s="4">
        <v>41715</v>
      </c>
      <c r="E5103" s="3" t="s">
        <v>41</v>
      </c>
      <c r="F5103" s="3" t="s">
        <v>4496</v>
      </c>
      <c r="G5103" s="3" t="s">
        <v>2673</v>
      </c>
      <c r="H5103" s="5">
        <v>5184</v>
      </c>
      <c r="I5103" s="2">
        <v>1</v>
      </c>
      <c r="J5103" s="2">
        <v>2</v>
      </c>
      <c r="K5103" s="2">
        <v>1.8792</v>
      </c>
      <c r="L5103" s="18" t="str">
        <f>VLOOKUP(F5103,'BD customers'!$1:$1048576,2,FALSE)</f>
        <v>Annie Zypern</v>
      </c>
      <c r="M5103" s="2">
        <f>MATCH(orders[[#This Row],[Product ID]],'BD product'!A:A,0)</f>
        <v>729</v>
      </c>
      <c r="N5103" s="2" t="str" cm="1">
        <f t="array" ref="N5103">INDEX('BD product'!A:D,M5103,2)</f>
        <v>Office Supplies</v>
      </c>
    </row>
    <row r="5104" spans="1:14" x14ac:dyDescent="0.3">
      <c r="A5104" s="3" t="s">
        <v>6719</v>
      </c>
      <c r="B5104" s="4">
        <v>41715</v>
      </c>
      <c r="C5104" s="12" t="str">
        <f t="shared" si="79"/>
        <v>2014/03</v>
      </c>
      <c r="D5104" s="4">
        <v>41715</v>
      </c>
      <c r="E5104" s="3" t="s">
        <v>41</v>
      </c>
      <c r="F5104" s="3" t="s">
        <v>4496</v>
      </c>
      <c r="G5104" s="3" t="s">
        <v>85</v>
      </c>
      <c r="H5104" s="5">
        <v>15552</v>
      </c>
      <c r="I5104" s="2">
        <v>3</v>
      </c>
      <c r="J5104" s="2">
        <v>2</v>
      </c>
      <c r="K5104" s="2">
        <v>5.4432</v>
      </c>
      <c r="L5104" s="18" t="str">
        <f>VLOOKUP(F5104,'BD customers'!$1:$1048576,2,FALSE)</f>
        <v>Annie Zypern</v>
      </c>
      <c r="M5104" s="2">
        <f>MATCH(orders[[#This Row],[Product ID]],'BD product'!A:A,0)</f>
        <v>14</v>
      </c>
      <c r="N5104" s="2" t="str" cm="1">
        <f t="array" ref="N5104">INDEX('BD product'!A:D,M5104,2)</f>
        <v>Office Supplies</v>
      </c>
    </row>
    <row r="5105" spans="1:14" x14ac:dyDescent="0.3">
      <c r="A5105" s="3" t="s">
        <v>6720</v>
      </c>
      <c r="B5105" s="4">
        <v>42089</v>
      </c>
      <c r="C5105" s="12" t="str">
        <f t="shared" si="79"/>
        <v>2015/03</v>
      </c>
      <c r="D5105" s="4">
        <v>42093</v>
      </c>
      <c r="E5105" s="3" t="s">
        <v>11</v>
      </c>
      <c r="F5105" s="3" t="s">
        <v>1592</v>
      </c>
      <c r="G5105" s="3" t="s">
        <v>687</v>
      </c>
      <c r="H5105" s="5">
        <v>40032</v>
      </c>
      <c r="I5105" s="2">
        <v>6</v>
      </c>
      <c r="J5105" s="2">
        <v>2</v>
      </c>
      <c r="K5105" s="2">
        <v>0.12509999999999999</v>
      </c>
      <c r="L5105" s="18" t="str">
        <f>VLOOKUP(F5105,'BD customers'!$1:$1048576,2,FALSE)</f>
        <v>Gene McClure</v>
      </c>
      <c r="M5105" s="2">
        <f>MATCH(orders[[#This Row],[Product ID]],'BD product'!A:A,0)</f>
        <v>146</v>
      </c>
      <c r="N5105" s="2" t="str" cm="1">
        <f t="array" ref="N5105">INDEX('BD product'!A:D,M5105,2)</f>
        <v>Office Supplies</v>
      </c>
    </row>
    <row r="5106" spans="1:14" x14ac:dyDescent="0.3">
      <c r="A5106" s="3" t="s">
        <v>6720</v>
      </c>
      <c r="B5106" s="4">
        <v>42089</v>
      </c>
      <c r="C5106" s="12" t="str">
        <f t="shared" si="79"/>
        <v>2015/03</v>
      </c>
      <c r="D5106" s="4">
        <v>42093</v>
      </c>
      <c r="E5106" s="3" t="s">
        <v>11</v>
      </c>
      <c r="F5106" s="3" t="s">
        <v>1592</v>
      </c>
      <c r="G5106" s="3" t="s">
        <v>317</v>
      </c>
      <c r="H5106" s="5">
        <v>16776</v>
      </c>
      <c r="I5106" s="2">
        <v>3</v>
      </c>
      <c r="J5106" s="2">
        <v>2</v>
      </c>
      <c r="K5106" s="2">
        <v>5.0327999999999999</v>
      </c>
      <c r="L5106" s="18" t="str">
        <f>VLOOKUP(F5106,'BD customers'!$1:$1048576,2,FALSE)</f>
        <v>Gene McClure</v>
      </c>
      <c r="M5106" s="2">
        <f>MATCH(orders[[#This Row],[Product ID]],'BD product'!A:A,0)</f>
        <v>62</v>
      </c>
      <c r="N5106" s="2" t="str" cm="1">
        <f t="array" ref="N5106">INDEX('BD product'!A:D,M5106,2)</f>
        <v>Technology</v>
      </c>
    </row>
    <row r="5107" spans="1:14" x14ac:dyDescent="0.3">
      <c r="A5107" s="3" t="s">
        <v>6721</v>
      </c>
      <c r="B5107" s="4">
        <v>41987</v>
      </c>
      <c r="C5107" s="12" t="str">
        <f t="shared" si="79"/>
        <v>2014/12</v>
      </c>
      <c r="D5107" s="4">
        <v>41993</v>
      </c>
      <c r="E5107" s="3" t="s">
        <v>21</v>
      </c>
      <c r="F5107" s="3" t="s">
        <v>261</v>
      </c>
      <c r="G5107" s="3" t="s">
        <v>4497</v>
      </c>
      <c r="H5107" s="5">
        <v>186304</v>
      </c>
      <c r="I5107" s="2">
        <v>4</v>
      </c>
      <c r="J5107" s="2">
        <v>2</v>
      </c>
      <c r="K5107" s="2">
        <v>13.972799999999999</v>
      </c>
      <c r="L5107" s="18" t="str">
        <f>VLOOKUP(F5107,'BD customers'!$1:$1048576,2,FALSE)</f>
        <v>Bryan Mills</v>
      </c>
      <c r="M5107" s="2">
        <f>MATCH(orders[[#This Row],[Product ID]],'BD product'!A:A,0)</f>
        <v>1342</v>
      </c>
      <c r="N5107" s="2" t="str" cm="1">
        <f t="array" ref="N5107">INDEX('BD product'!A:D,M5107,2)</f>
        <v>Furniture</v>
      </c>
    </row>
    <row r="5108" spans="1:14" x14ac:dyDescent="0.3">
      <c r="A5108" s="3" t="s">
        <v>6722</v>
      </c>
      <c r="B5108" s="4">
        <v>42266</v>
      </c>
      <c r="C5108" s="12" t="str">
        <f t="shared" si="79"/>
        <v>2015/09</v>
      </c>
      <c r="D5108" s="4">
        <v>42273</v>
      </c>
      <c r="E5108" s="3" t="s">
        <v>21</v>
      </c>
      <c r="F5108" s="3" t="s">
        <v>750</v>
      </c>
      <c r="G5108" s="3" t="s">
        <v>4537</v>
      </c>
      <c r="H5108" s="5">
        <v>6636</v>
      </c>
      <c r="I5108" s="2">
        <v>4</v>
      </c>
      <c r="J5108" s="2">
        <v>0</v>
      </c>
      <c r="K5108" s="2">
        <v>2.3226</v>
      </c>
      <c r="L5108" s="18" t="str">
        <f>VLOOKUP(F5108,'BD customers'!$1:$1048576,2,FALSE)</f>
        <v>Nicole Hansen</v>
      </c>
      <c r="M5108" s="2">
        <f>MATCH(orders[[#This Row],[Product ID]],'BD product'!A:A,0)</f>
        <v>1352</v>
      </c>
      <c r="N5108" s="2" t="str" cm="1">
        <f t="array" ref="N5108">INDEX('BD product'!A:D,M5108,2)</f>
        <v>Technology</v>
      </c>
    </row>
    <row r="5109" spans="1:14" x14ac:dyDescent="0.3">
      <c r="A5109" s="3" t="s">
        <v>6723</v>
      </c>
      <c r="B5109" s="4">
        <v>42850</v>
      </c>
      <c r="C5109" s="12" t="str">
        <f t="shared" si="79"/>
        <v>2017/04</v>
      </c>
      <c r="D5109" s="4">
        <v>42851</v>
      </c>
      <c r="E5109" s="3" t="s">
        <v>64</v>
      </c>
      <c r="F5109" s="3" t="s">
        <v>475</v>
      </c>
      <c r="G5109" s="3" t="s">
        <v>2019</v>
      </c>
      <c r="H5109" s="5">
        <v>42048</v>
      </c>
      <c r="I5109" s="2">
        <v>9</v>
      </c>
      <c r="J5109" s="2">
        <v>2</v>
      </c>
      <c r="K5109" s="2">
        <v>0.52559999999999996</v>
      </c>
      <c r="L5109" s="18" t="str">
        <f>VLOOKUP(F5109,'BD customers'!$1:$1048576,2,FALSE)</f>
        <v>Parhena Norris</v>
      </c>
      <c r="M5109" s="2">
        <f>MATCH(orders[[#This Row],[Product ID]],'BD product'!A:A,0)</f>
        <v>514</v>
      </c>
      <c r="N5109" s="2" t="str" cm="1">
        <f t="array" ref="N5109">INDEX('BD product'!A:D,M5109,2)</f>
        <v>Office Supplies</v>
      </c>
    </row>
    <row r="5110" spans="1:14" x14ac:dyDescent="0.3">
      <c r="A5110" s="3" t="s">
        <v>6723</v>
      </c>
      <c r="B5110" s="4">
        <v>42850</v>
      </c>
      <c r="C5110" s="12" t="str">
        <f t="shared" si="79"/>
        <v>2017/04</v>
      </c>
      <c r="D5110" s="4">
        <v>42851</v>
      </c>
      <c r="E5110" s="3" t="s">
        <v>64</v>
      </c>
      <c r="F5110" s="3" t="s">
        <v>475</v>
      </c>
      <c r="G5110" s="3" t="s">
        <v>942</v>
      </c>
      <c r="H5110" s="5">
        <v>6792</v>
      </c>
      <c r="I5110" s="2">
        <v>5</v>
      </c>
      <c r="J5110" s="2">
        <v>2</v>
      </c>
      <c r="K5110" s="2">
        <v>0.67920000000000003</v>
      </c>
      <c r="L5110" s="18" t="str">
        <f>VLOOKUP(F5110,'BD customers'!$1:$1048576,2,FALSE)</f>
        <v>Parhena Norris</v>
      </c>
      <c r="M5110" s="2">
        <f>MATCH(orders[[#This Row],[Product ID]],'BD product'!A:A,0)</f>
        <v>209</v>
      </c>
      <c r="N5110" s="2" t="str" cm="1">
        <f t="array" ref="N5110">INDEX('BD product'!A:D,M5110,2)</f>
        <v>Office Supplies</v>
      </c>
    </row>
    <row r="5111" spans="1:14" x14ac:dyDescent="0.3">
      <c r="A5111" s="3" t="s">
        <v>6724</v>
      </c>
      <c r="B5111" s="4">
        <v>41930</v>
      </c>
      <c r="C5111" s="12" t="str">
        <f t="shared" si="79"/>
        <v>2014/10</v>
      </c>
      <c r="D5111" s="4">
        <v>41934</v>
      </c>
      <c r="E5111" s="3" t="s">
        <v>21</v>
      </c>
      <c r="F5111" s="3" t="s">
        <v>3884</v>
      </c>
      <c r="G5111" s="3" t="s">
        <v>1856</v>
      </c>
      <c r="H5111" s="5">
        <v>52512</v>
      </c>
      <c r="I5111" s="2">
        <v>6</v>
      </c>
      <c r="J5111" s="2">
        <v>2</v>
      </c>
      <c r="K5111" s="2">
        <v>1.9692000000000001</v>
      </c>
      <c r="L5111" s="18" t="str">
        <f>VLOOKUP(F5111,'BD customers'!$1:$1048576,2,FALSE)</f>
        <v>Edward Hooks</v>
      </c>
      <c r="M5111" s="2">
        <f>MATCH(orders[[#This Row],[Product ID]],'BD product'!A:A,0)</f>
        <v>468</v>
      </c>
      <c r="N5111" s="2" t="str" cm="1">
        <f t="array" ref="N5111">INDEX('BD product'!A:D,M5111,2)</f>
        <v>Office Supplies</v>
      </c>
    </row>
    <row r="5112" spans="1:14" x14ac:dyDescent="0.3">
      <c r="A5112" s="3" t="s">
        <v>6724</v>
      </c>
      <c r="B5112" s="4">
        <v>41930</v>
      </c>
      <c r="C5112" s="12" t="str">
        <f t="shared" si="79"/>
        <v>2014/10</v>
      </c>
      <c r="D5112" s="4">
        <v>41934</v>
      </c>
      <c r="E5112" s="3" t="s">
        <v>21</v>
      </c>
      <c r="F5112" s="3" t="s">
        <v>3884</v>
      </c>
      <c r="G5112" s="3" t="s">
        <v>226</v>
      </c>
      <c r="H5112" s="5">
        <v>186912</v>
      </c>
      <c r="I5112" s="2">
        <v>6</v>
      </c>
      <c r="J5112" s="2">
        <v>2</v>
      </c>
      <c r="K5112" s="2">
        <v>-3.5045999999999999</v>
      </c>
      <c r="L5112" s="18" t="str">
        <f>VLOOKUP(F5112,'BD customers'!$1:$1048576,2,FALSE)</f>
        <v>Edward Hooks</v>
      </c>
      <c r="M5112" s="2">
        <f>MATCH(orders[[#This Row],[Product ID]],'BD product'!A:A,0)</f>
        <v>43</v>
      </c>
      <c r="N5112" s="2" t="str" cm="1">
        <f t="array" ref="N5112">INDEX('BD product'!A:D,M5112,2)</f>
        <v>Office Supplies</v>
      </c>
    </row>
    <row r="5113" spans="1:14" x14ac:dyDescent="0.3">
      <c r="A5113" s="3" t="s">
        <v>6724</v>
      </c>
      <c r="B5113" s="4">
        <v>41930</v>
      </c>
      <c r="C5113" s="12" t="str">
        <f t="shared" si="79"/>
        <v>2014/10</v>
      </c>
      <c r="D5113" s="4">
        <v>41934</v>
      </c>
      <c r="E5113" s="3" t="s">
        <v>21</v>
      </c>
      <c r="F5113" s="3" t="s">
        <v>3884</v>
      </c>
      <c r="G5113" s="3" t="s">
        <v>4780</v>
      </c>
      <c r="H5113" s="5">
        <v>10048</v>
      </c>
      <c r="I5113" s="2">
        <v>4</v>
      </c>
      <c r="J5113" s="2">
        <v>2</v>
      </c>
      <c r="K5113" s="2">
        <v>3.1399999999999997E-2</v>
      </c>
      <c r="L5113" s="18" t="str">
        <f>VLOOKUP(F5113,'BD customers'!$1:$1048576,2,FALSE)</f>
        <v>Edward Hooks</v>
      </c>
      <c r="M5113" s="2">
        <f>MATCH(orders[[#This Row],[Product ID]],'BD product'!A:A,0)</f>
        <v>1409</v>
      </c>
      <c r="N5113" s="2" t="str" cm="1">
        <f t="array" ref="N5113">INDEX('BD product'!A:D,M5113,2)</f>
        <v>Office Supplies</v>
      </c>
    </row>
    <row r="5114" spans="1:14" x14ac:dyDescent="0.3">
      <c r="A5114" s="3" t="s">
        <v>6725</v>
      </c>
      <c r="B5114" s="4">
        <v>42321</v>
      </c>
      <c r="C5114" s="12" t="str">
        <f t="shared" si="79"/>
        <v>2015/11</v>
      </c>
      <c r="D5114" s="4">
        <v>42321</v>
      </c>
      <c r="E5114" s="3" t="s">
        <v>41</v>
      </c>
      <c r="F5114" s="3" t="s">
        <v>3342</v>
      </c>
      <c r="G5114" s="3" t="s">
        <v>6726</v>
      </c>
      <c r="H5114" s="5">
        <v>17496</v>
      </c>
      <c r="I5114" s="2">
        <v>9</v>
      </c>
      <c r="J5114" s="2">
        <v>6</v>
      </c>
      <c r="K5114" s="2">
        <v>-7.4358000000000004</v>
      </c>
      <c r="L5114" s="18" t="str">
        <f>VLOOKUP(F5114,'BD customers'!$1:$1048576,2,FALSE)</f>
        <v>Helen Abelman</v>
      </c>
      <c r="M5114" s="2">
        <f>MATCH(orders[[#This Row],[Product ID]],'BD product'!A:A,0)</f>
        <v>1723</v>
      </c>
      <c r="N5114" s="2" t="str" cm="1">
        <f t="array" ref="N5114">INDEX('BD product'!A:D,M5114,2)</f>
        <v>Furniture</v>
      </c>
    </row>
    <row r="5115" spans="1:14" x14ac:dyDescent="0.3">
      <c r="A5115" s="3" t="s">
        <v>6728</v>
      </c>
      <c r="B5115" s="4">
        <v>42400</v>
      </c>
      <c r="C5115" s="12" t="str">
        <f t="shared" si="79"/>
        <v>2016/01</v>
      </c>
      <c r="D5115" s="4">
        <v>42402</v>
      </c>
      <c r="E5115" s="3" t="s">
        <v>11</v>
      </c>
      <c r="F5115" s="3" t="s">
        <v>241</v>
      </c>
      <c r="G5115" s="3" t="s">
        <v>4379</v>
      </c>
      <c r="H5115" s="5">
        <v>15552</v>
      </c>
      <c r="I5115" s="2">
        <v>3</v>
      </c>
      <c r="J5115" s="2">
        <v>2</v>
      </c>
      <c r="K5115" s="2">
        <v>5.4432</v>
      </c>
      <c r="L5115" s="18" t="str">
        <f>VLOOKUP(F5115,'BD customers'!$1:$1048576,2,FALSE)</f>
        <v>Aimee Bixby</v>
      </c>
      <c r="M5115" s="2">
        <f>MATCH(orders[[#This Row],[Product ID]],'BD product'!A:A,0)</f>
        <v>1309</v>
      </c>
      <c r="N5115" s="2" t="str" cm="1">
        <f t="array" ref="N5115">INDEX('BD product'!A:D,M5115,2)</f>
        <v>Office Supplies</v>
      </c>
    </row>
    <row r="5116" spans="1:14" x14ac:dyDescent="0.3">
      <c r="A5116" s="3" t="s">
        <v>6729</v>
      </c>
      <c r="B5116" s="4">
        <v>42691</v>
      </c>
      <c r="C5116" s="12" t="str">
        <f t="shared" si="79"/>
        <v>2016/11</v>
      </c>
      <c r="D5116" s="4">
        <v>42696</v>
      </c>
      <c r="E5116" s="3" t="s">
        <v>21</v>
      </c>
      <c r="F5116" s="3" t="s">
        <v>1742</v>
      </c>
      <c r="G5116" s="3" t="s">
        <v>1318</v>
      </c>
      <c r="H5116" s="5">
        <v>10776</v>
      </c>
      <c r="I5116" s="2">
        <v>3</v>
      </c>
      <c r="J5116" s="2">
        <v>2</v>
      </c>
      <c r="K5116" s="2">
        <v>3.3675000000000002</v>
      </c>
      <c r="L5116" s="18" t="str">
        <f>VLOOKUP(F5116,'BD customers'!$1:$1048576,2,FALSE)</f>
        <v>Maribeth Schnelling</v>
      </c>
      <c r="M5116" s="2">
        <f>MATCH(orders[[#This Row],[Product ID]],'BD product'!A:A,0)</f>
        <v>309</v>
      </c>
      <c r="N5116" s="2" t="str" cm="1">
        <f t="array" ref="N5116">INDEX('BD product'!A:D,M5116,2)</f>
        <v>Office Supplies</v>
      </c>
    </row>
    <row r="5117" spans="1:14" x14ac:dyDescent="0.3">
      <c r="A5117" s="3" t="s">
        <v>6730</v>
      </c>
      <c r="B5117" s="4">
        <v>42941</v>
      </c>
      <c r="C5117" s="12" t="str">
        <f t="shared" si="79"/>
        <v>2017/07</v>
      </c>
      <c r="D5117" s="4">
        <v>42945</v>
      </c>
      <c r="E5117" s="3" t="s">
        <v>21</v>
      </c>
      <c r="F5117" s="3" t="s">
        <v>6011</v>
      </c>
      <c r="G5117" s="3" t="s">
        <v>6731</v>
      </c>
      <c r="H5117" s="5">
        <v>3304</v>
      </c>
      <c r="I5117" s="2">
        <v>1</v>
      </c>
      <c r="J5117" s="2">
        <v>2</v>
      </c>
      <c r="K5117" s="2">
        <v>1.0738000000000001</v>
      </c>
      <c r="L5117" s="18" t="str">
        <f>VLOOKUP(F5117,'BD customers'!$1:$1048576,2,FALSE)</f>
        <v>Dorothy Dickinson</v>
      </c>
      <c r="M5117" s="2">
        <f>MATCH(orders[[#This Row],[Product ID]],'BD product'!A:A,0)</f>
        <v>1724</v>
      </c>
      <c r="N5117" s="2" t="str" cm="1">
        <f t="array" ref="N5117">INDEX('BD product'!A:D,M5117,2)</f>
        <v>Office Supplies</v>
      </c>
    </row>
    <row r="5118" spans="1:14" x14ac:dyDescent="0.3">
      <c r="A5118" s="3" t="s">
        <v>6733</v>
      </c>
      <c r="B5118" s="4">
        <v>43050</v>
      </c>
      <c r="C5118" s="12" t="str">
        <f t="shared" si="79"/>
        <v>2017/11</v>
      </c>
      <c r="D5118" s="4">
        <v>43056</v>
      </c>
      <c r="E5118" s="3" t="s">
        <v>21</v>
      </c>
      <c r="F5118" s="3" t="s">
        <v>554</v>
      </c>
      <c r="G5118" s="3" t="s">
        <v>3477</v>
      </c>
      <c r="H5118" s="5">
        <v>3548</v>
      </c>
      <c r="I5118" s="2">
        <v>1</v>
      </c>
      <c r="J5118" s="2">
        <v>0</v>
      </c>
      <c r="K5118" s="2">
        <v>0</v>
      </c>
      <c r="L5118" s="18" t="str">
        <f>VLOOKUP(F5118,'BD customers'!$1:$1048576,2,FALSE)</f>
        <v>Meg Tillman</v>
      </c>
      <c r="M5118" s="2">
        <f>MATCH(orders[[#This Row],[Product ID]],'BD product'!A:A,0)</f>
        <v>1034</v>
      </c>
      <c r="N5118" s="2" t="str" cm="1">
        <f t="array" ref="N5118">INDEX('BD product'!A:D,M5118,2)</f>
        <v>Office Supplies</v>
      </c>
    </row>
    <row r="5119" spans="1:14" x14ac:dyDescent="0.3">
      <c r="A5119" s="3" t="s">
        <v>6734</v>
      </c>
      <c r="B5119" s="4">
        <v>42273</v>
      </c>
      <c r="C5119" s="12" t="str">
        <f t="shared" si="79"/>
        <v>2015/09</v>
      </c>
      <c r="D5119" s="4">
        <v>42280</v>
      </c>
      <c r="E5119" s="3" t="s">
        <v>21</v>
      </c>
      <c r="F5119" s="3" t="s">
        <v>1592</v>
      </c>
      <c r="G5119" s="3" t="s">
        <v>1181</v>
      </c>
      <c r="H5119" s="5">
        <v>3444</v>
      </c>
      <c r="I5119" s="2">
        <v>3</v>
      </c>
      <c r="J5119" s="2">
        <v>0</v>
      </c>
      <c r="K5119" s="2">
        <v>16.186800000000002</v>
      </c>
      <c r="L5119" s="18" t="str">
        <f>VLOOKUP(F5119,'BD customers'!$1:$1048576,2,FALSE)</f>
        <v>Gene McClure</v>
      </c>
      <c r="M5119" s="2">
        <f>MATCH(orders[[#This Row],[Product ID]],'BD product'!A:A,0)</f>
        <v>273</v>
      </c>
      <c r="N5119" s="2" t="str" cm="1">
        <f t="array" ref="N5119">INDEX('BD product'!A:D,M5119,2)</f>
        <v>Office Supplies</v>
      </c>
    </row>
    <row r="5120" spans="1:14" x14ac:dyDescent="0.3">
      <c r="A5120" s="3" t="s">
        <v>6734</v>
      </c>
      <c r="B5120" s="4">
        <v>42273</v>
      </c>
      <c r="C5120" s="12" t="str">
        <f t="shared" si="79"/>
        <v>2015/09</v>
      </c>
      <c r="D5120" s="4">
        <v>42280</v>
      </c>
      <c r="E5120" s="3" t="s">
        <v>21</v>
      </c>
      <c r="F5120" s="3" t="s">
        <v>1592</v>
      </c>
      <c r="G5120" s="3" t="s">
        <v>5563</v>
      </c>
      <c r="H5120" s="5">
        <v>62993</v>
      </c>
      <c r="I5120" s="2">
        <v>7</v>
      </c>
      <c r="J5120" s="2">
        <v>0</v>
      </c>
      <c r="K5120" s="2">
        <v>296.06709999999998</v>
      </c>
      <c r="L5120" s="18" t="str">
        <f>VLOOKUP(F5120,'BD customers'!$1:$1048576,2,FALSE)</f>
        <v>Gene McClure</v>
      </c>
      <c r="M5120" s="2">
        <f>MATCH(orders[[#This Row],[Product ID]],'BD product'!A:A,0)</f>
        <v>1550</v>
      </c>
      <c r="N5120" s="2" t="str" cm="1">
        <f t="array" ref="N5120">INDEX('BD product'!A:D,M5120,2)</f>
        <v>Technology</v>
      </c>
    </row>
    <row r="5121" spans="1:14" x14ac:dyDescent="0.3">
      <c r="A5121" s="3" t="s">
        <v>6734</v>
      </c>
      <c r="B5121" s="4">
        <v>42273</v>
      </c>
      <c r="C5121" s="12" t="str">
        <f t="shared" si="79"/>
        <v>2015/09</v>
      </c>
      <c r="D5121" s="4">
        <v>42280</v>
      </c>
      <c r="E5121" s="3" t="s">
        <v>21</v>
      </c>
      <c r="F5121" s="3" t="s">
        <v>1592</v>
      </c>
      <c r="G5121" s="3" t="s">
        <v>3511</v>
      </c>
      <c r="H5121" s="5">
        <v>79056</v>
      </c>
      <c r="I5121" s="2">
        <v>9</v>
      </c>
      <c r="J5121" s="2">
        <v>2</v>
      </c>
      <c r="K5121" s="2">
        <v>28.657800000000002</v>
      </c>
      <c r="L5121" s="18" t="str">
        <f>VLOOKUP(F5121,'BD customers'!$1:$1048576,2,FALSE)</f>
        <v>Gene McClure</v>
      </c>
      <c r="M5121" s="2">
        <f>MATCH(orders[[#This Row],[Product ID]],'BD product'!A:A,0)</f>
        <v>1047</v>
      </c>
      <c r="N5121" s="2" t="str" cm="1">
        <f t="array" ref="N5121">INDEX('BD product'!A:D,M5121,2)</f>
        <v>Office Supplies</v>
      </c>
    </row>
    <row r="5122" spans="1:14" x14ac:dyDescent="0.3">
      <c r="A5122" s="3" t="s">
        <v>6735</v>
      </c>
      <c r="B5122" s="4">
        <v>41733</v>
      </c>
      <c r="C5122" s="12" t="str">
        <f t="shared" ref="C5122:C5185" si="80">TEXT(B5122,"aaaa/mm")</f>
        <v>2014/04</v>
      </c>
      <c r="D5122" s="4">
        <v>41737</v>
      </c>
      <c r="E5122" s="3" t="s">
        <v>21</v>
      </c>
      <c r="F5122" s="3" t="s">
        <v>127</v>
      </c>
      <c r="G5122" s="3" t="s">
        <v>1075</v>
      </c>
      <c r="H5122" s="5">
        <v>23255</v>
      </c>
      <c r="I5122" s="2">
        <v>5</v>
      </c>
      <c r="J5122" s="2">
        <v>0</v>
      </c>
      <c r="K5122" s="2">
        <v>0.93020000000000003</v>
      </c>
      <c r="L5122" s="18" t="str">
        <f>VLOOKUP(F5122,'BD customers'!$1:$1048576,2,FALSE)</f>
        <v>Ken Black</v>
      </c>
      <c r="M5122" s="2">
        <f>MATCH(orders[[#This Row],[Product ID]],'BD product'!A:A,0)</f>
        <v>245</v>
      </c>
      <c r="N5122" s="2" t="str" cm="1">
        <f t="array" ref="N5122">INDEX('BD product'!A:D,M5122,2)</f>
        <v>Office Supplies</v>
      </c>
    </row>
    <row r="5123" spans="1:14" x14ac:dyDescent="0.3">
      <c r="A5123" s="3" t="s">
        <v>6735</v>
      </c>
      <c r="B5123" s="4">
        <v>41733</v>
      </c>
      <c r="C5123" s="12" t="str">
        <f t="shared" si="80"/>
        <v>2014/04</v>
      </c>
      <c r="D5123" s="4">
        <v>41737</v>
      </c>
      <c r="E5123" s="3" t="s">
        <v>21</v>
      </c>
      <c r="F5123" s="3" t="s">
        <v>127</v>
      </c>
      <c r="G5123" s="3" t="s">
        <v>3719</v>
      </c>
      <c r="H5123" s="5">
        <v>9998</v>
      </c>
      <c r="I5123" s="2">
        <v>2</v>
      </c>
      <c r="J5123" s="2">
        <v>0</v>
      </c>
      <c r="K5123" s="2">
        <v>42.991399999999999</v>
      </c>
      <c r="L5123" s="18" t="str">
        <f>VLOOKUP(F5123,'BD customers'!$1:$1048576,2,FALSE)</f>
        <v>Ken Black</v>
      </c>
      <c r="M5123" s="2">
        <f>MATCH(orders[[#This Row],[Product ID]],'BD product'!A:A,0)</f>
        <v>1137</v>
      </c>
      <c r="N5123" s="2" t="str" cm="1">
        <f t="array" ref="N5123">INDEX('BD product'!A:D,M5123,2)</f>
        <v>Technology</v>
      </c>
    </row>
    <row r="5124" spans="1:14" x14ac:dyDescent="0.3">
      <c r="A5124" s="3" t="s">
        <v>6735</v>
      </c>
      <c r="B5124" s="4">
        <v>41733</v>
      </c>
      <c r="C5124" s="12" t="str">
        <f t="shared" si="80"/>
        <v>2014/04</v>
      </c>
      <c r="D5124" s="4">
        <v>41737</v>
      </c>
      <c r="E5124" s="3" t="s">
        <v>21</v>
      </c>
      <c r="F5124" s="3" t="s">
        <v>127</v>
      </c>
      <c r="G5124" s="3" t="s">
        <v>6736</v>
      </c>
      <c r="H5124" s="5">
        <v>1944</v>
      </c>
      <c r="I5124" s="2">
        <v>3</v>
      </c>
      <c r="J5124" s="2">
        <v>0</v>
      </c>
      <c r="K5124" s="2">
        <v>9.3312000000000008</v>
      </c>
      <c r="L5124" s="18" t="str">
        <f>VLOOKUP(F5124,'BD customers'!$1:$1048576,2,FALSE)</f>
        <v>Ken Black</v>
      </c>
      <c r="M5124" s="2">
        <f>MATCH(orders[[#This Row],[Product ID]],'BD product'!A:A,0)</f>
        <v>1725</v>
      </c>
      <c r="N5124" s="2" t="str" cm="1">
        <f t="array" ref="N5124">INDEX('BD product'!A:D,M5124,2)</f>
        <v>Office Supplies</v>
      </c>
    </row>
    <row r="5125" spans="1:14" x14ac:dyDescent="0.3">
      <c r="A5125" s="3" t="s">
        <v>6735</v>
      </c>
      <c r="B5125" s="4">
        <v>41733</v>
      </c>
      <c r="C5125" s="12" t="str">
        <f t="shared" si="80"/>
        <v>2014/04</v>
      </c>
      <c r="D5125" s="4">
        <v>41737</v>
      </c>
      <c r="E5125" s="3" t="s">
        <v>21</v>
      </c>
      <c r="F5125" s="3" t="s">
        <v>127</v>
      </c>
      <c r="G5125" s="3" t="s">
        <v>2673</v>
      </c>
      <c r="H5125" s="5">
        <v>1296</v>
      </c>
      <c r="I5125" s="2">
        <v>2</v>
      </c>
      <c r="J5125" s="2">
        <v>0</v>
      </c>
      <c r="K5125" s="2">
        <v>6.3503999999999996</v>
      </c>
      <c r="L5125" s="18" t="str">
        <f>VLOOKUP(F5125,'BD customers'!$1:$1048576,2,FALSE)</f>
        <v>Ken Black</v>
      </c>
      <c r="M5125" s="2">
        <f>MATCH(orders[[#This Row],[Product ID]],'BD product'!A:A,0)</f>
        <v>729</v>
      </c>
      <c r="N5125" s="2" t="str" cm="1">
        <f t="array" ref="N5125">INDEX('BD product'!A:D,M5125,2)</f>
        <v>Office Supplies</v>
      </c>
    </row>
    <row r="5126" spans="1:14" x14ac:dyDescent="0.3">
      <c r="A5126" s="3" t="s">
        <v>6738</v>
      </c>
      <c r="B5126" s="4">
        <v>41896</v>
      </c>
      <c r="C5126" s="12" t="str">
        <f t="shared" si="80"/>
        <v>2014/09</v>
      </c>
      <c r="D5126" s="4">
        <v>41896</v>
      </c>
      <c r="E5126" s="3" t="s">
        <v>41</v>
      </c>
      <c r="F5126" s="3" t="s">
        <v>4927</v>
      </c>
      <c r="G5126" s="3" t="s">
        <v>3337</v>
      </c>
      <c r="H5126" s="5">
        <v>464292</v>
      </c>
      <c r="I5126" s="2">
        <v>9</v>
      </c>
      <c r="J5126" s="2">
        <v>4</v>
      </c>
      <c r="K5126" s="2">
        <v>-108.3348</v>
      </c>
      <c r="L5126" s="18" t="str">
        <f>VLOOKUP(F5126,'BD customers'!$1:$1048576,2,FALSE)</f>
        <v>Darrin Martin</v>
      </c>
      <c r="M5126" s="2">
        <f>MATCH(orders[[#This Row],[Product ID]],'BD product'!A:A,0)</f>
        <v>979</v>
      </c>
      <c r="N5126" s="2" t="str" cm="1">
        <f t="array" ref="N5126">INDEX('BD product'!A:D,M5126,2)</f>
        <v>Furniture</v>
      </c>
    </row>
    <row r="5127" spans="1:14" x14ac:dyDescent="0.3">
      <c r="A5127" s="3" t="s">
        <v>6738</v>
      </c>
      <c r="B5127" s="4">
        <v>41896</v>
      </c>
      <c r="C5127" s="12" t="str">
        <f t="shared" si="80"/>
        <v>2014/09</v>
      </c>
      <c r="D5127" s="4">
        <v>41896</v>
      </c>
      <c r="E5127" s="3" t="s">
        <v>41</v>
      </c>
      <c r="F5127" s="3" t="s">
        <v>4927</v>
      </c>
      <c r="G5127" s="3" t="s">
        <v>2609</v>
      </c>
      <c r="H5127" s="5">
        <v>6846</v>
      </c>
      <c r="I5127" s="2">
        <v>7</v>
      </c>
      <c r="J5127" s="2">
        <v>0</v>
      </c>
      <c r="K5127" s="2">
        <v>31.491599999999998</v>
      </c>
      <c r="L5127" s="18" t="str">
        <f>VLOOKUP(F5127,'BD customers'!$1:$1048576,2,FALSE)</f>
        <v>Darrin Martin</v>
      </c>
      <c r="M5127" s="2">
        <f>MATCH(orders[[#This Row],[Product ID]],'BD product'!A:A,0)</f>
        <v>708</v>
      </c>
      <c r="N5127" s="2" t="str" cm="1">
        <f t="array" ref="N5127">INDEX('BD product'!A:D,M5127,2)</f>
        <v>Office Supplies</v>
      </c>
    </row>
    <row r="5128" spans="1:14" x14ac:dyDescent="0.3">
      <c r="A5128" s="3" t="s">
        <v>6738</v>
      </c>
      <c r="B5128" s="4">
        <v>41896</v>
      </c>
      <c r="C5128" s="12" t="str">
        <f t="shared" si="80"/>
        <v>2014/09</v>
      </c>
      <c r="D5128" s="4">
        <v>41896</v>
      </c>
      <c r="E5128" s="3" t="s">
        <v>41</v>
      </c>
      <c r="F5128" s="3" t="s">
        <v>4927</v>
      </c>
      <c r="G5128" s="3" t="s">
        <v>2910</v>
      </c>
      <c r="H5128" s="5">
        <v>279996</v>
      </c>
      <c r="I5128" s="2">
        <v>4</v>
      </c>
      <c r="J5128" s="2">
        <v>0</v>
      </c>
      <c r="K5128" s="2">
        <v>1371.9803999999999</v>
      </c>
      <c r="L5128" s="18" t="str">
        <f>VLOOKUP(F5128,'BD customers'!$1:$1048576,2,FALSE)</f>
        <v>Darrin Martin</v>
      </c>
      <c r="M5128" s="2">
        <f>MATCH(orders[[#This Row],[Product ID]],'BD product'!A:A,0)</f>
        <v>816</v>
      </c>
      <c r="N5128" s="2" t="str" cm="1">
        <f t="array" ref="N5128">INDEX('BD product'!A:D,M5128,2)</f>
        <v>Technology</v>
      </c>
    </row>
    <row r="5129" spans="1:14" x14ac:dyDescent="0.3">
      <c r="A5129" s="3" t="s">
        <v>6738</v>
      </c>
      <c r="B5129" s="4">
        <v>41896</v>
      </c>
      <c r="C5129" s="12" t="str">
        <f t="shared" si="80"/>
        <v>2014/09</v>
      </c>
      <c r="D5129" s="4">
        <v>41896</v>
      </c>
      <c r="E5129" s="3" t="s">
        <v>41</v>
      </c>
      <c r="F5129" s="3" t="s">
        <v>4927</v>
      </c>
      <c r="G5129" s="3" t="s">
        <v>1017</v>
      </c>
      <c r="H5129" s="5">
        <v>6013</v>
      </c>
      <c r="I5129" s="2">
        <v>2</v>
      </c>
      <c r="J5129" s="2">
        <v>0</v>
      </c>
      <c r="K5129" s="2">
        <v>19.8429</v>
      </c>
      <c r="L5129" s="18" t="str">
        <f>VLOOKUP(F5129,'BD customers'!$1:$1048576,2,FALSE)</f>
        <v>Darrin Martin</v>
      </c>
      <c r="M5129" s="2">
        <f>MATCH(orders[[#This Row],[Product ID]],'BD product'!A:A,0)</f>
        <v>229</v>
      </c>
      <c r="N5129" s="2" t="str" cm="1">
        <f t="array" ref="N5129">INDEX('BD product'!A:D,M5129,2)</f>
        <v>Office Supplies</v>
      </c>
    </row>
    <row r="5130" spans="1:14" x14ac:dyDescent="0.3">
      <c r="A5130" s="3" t="s">
        <v>6738</v>
      </c>
      <c r="B5130" s="4">
        <v>41896</v>
      </c>
      <c r="C5130" s="12" t="str">
        <f t="shared" si="80"/>
        <v>2014/09</v>
      </c>
      <c r="D5130" s="4">
        <v>41896</v>
      </c>
      <c r="E5130" s="3" t="s">
        <v>41</v>
      </c>
      <c r="F5130" s="3" t="s">
        <v>4927</v>
      </c>
      <c r="G5130" s="3" t="s">
        <v>4149</v>
      </c>
      <c r="H5130" s="5">
        <v>1699</v>
      </c>
      <c r="I5130" s="2">
        <v>1</v>
      </c>
      <c r="J5130" s="2">
        <v>0</v>
      </c>
      <c r="K5130" s="2">
        <v>4.4173999999999998</v>
      </c>
      <c r="L5130" s="18" t="str">
        <f>VLOOKUP(F5130,'BD customers'!$1:$1048576,2,FALSE)</f>
        <v>Darrin Martin</v>
      </c>
      <c r="M5130" s="2">
        <f>MATCH(orders[[#This Row],[Product ID]],'BD product'!A:A,0)</f>
        <v>1261</v>
      </c>
      <c r="N5130" s="2" t="str" cm="1">
        <f t="array" ref="N5130">INDEX('BD product'!A:D,M5130,2)</f>
        <v>Technology</v>
      </c>
    </row>
    <row r="5131" spans="1:14" x14ac:dyDescent="0.3">
      <c r="A5131" s="3" t="s">
        <v>6738</v>
      </c>
      <c r="B5131" s="4">
        <v>41896</v>
      </c>
      <c r="C5131" s="12" t="str">
        <f t="shared" si="80"/>
        <v>2014/09</v>
      </c>
      <c r="D5131" s="4">
        <v>41896</v>
      </c>
      <c r="E5131" s="3" t="s">
        <v>41</v>
      </c>
      <c r="F5131" s="3" t="s">
        <v>4927</v>
      </c>
      <c r="G5131" s="3" t="s">
        <v>5192</v>
      </c>
      <c r="H5131" s="5">
        <v>28797</v>
      </c>
      <c r="I5131" s="2">
        <v>3</v>
      </c>
      <c r="J5131" s="2">
        <v>0</v>
      </c>
      <c r="K5131" s="2">
        <v>80.631600000000006</v>
      </c>
      <c r="L5131" s="18" t="str">
        <f>VLOOKUP(F5131,'BD customers'!$1:$1048576,2,FALSE)</f>
        <v>Darrin Martin</v>
      </c>
      <c r="M5131" s="2">
        <f>MATCH(orders[[#This Row],[Product ID]],'BD product'!A:A,0)</f>
        <v>1487</v>
      </c>
      <c r="N5131" s="2" t="str" cm="1">
        <f t="array" ref="N5131">INDEX('BD product'!A:D,M5131,2)</f>
        <v>Technology</v>
      </c>
    </row>
    <row r="5132" spans="1:14" x14ac:dyDescent="0.3">
      <c r="A5132" s="3" t="s">
        <v>6738</v>
      </c>
      <c r="B5132" s="4">
        <v>41896</v>
      </c>
      <c r="C5132" s="12" t="str">
        <f t="shared" si="80"/>
        <v>2014/09</v>
      </c>
      <c r="D5132" s="4">
        <v>41896</v>
      </c>
      <c r="E5132" s="3" t="s">
        <v>41</v>
      </c>
      <c r="F5132" s="3" t="s">
        <v>4927</v>
      </c>
      <c r="G5132" s="3" t="s">
        <v>5076</v>
      </c>
      <c r="H5132" s="5">
        <v>4482</v>
      </c>
      <c r="I5132" s="2">
        <v>9</v>
      </c>
      <c r="J5132" s="2">
        <v>0</v>
      </c>
      <c r="K5132" s="2">
        <v>21.0654</v>
      </c>
      <c r="L5132" s="18" t="str">
        <f>VLOOKUP(F5132,'BD customers'!$1:$1048576,2,FALSE)</f>
        <v>Darrin Martin</v>
      </c>
      <c r="M5132" s="2">
        <f>MATCH(orders[[#This Row],[Product ID]],'BD product'!A:A,0)</f>
        <v>1465</v>
      </c>
      <c r="N5132" s="2" t="str" cm="1">
        <f t="array" ref="N5132">INDEX('BD product'!A:D,M5132,2)</f>
        <v>Office Supplies</v>
      </c>
    </row>
    <row r="5133" spans="1:14" x14ac:dyDescent="0.3">
      <c r="A5133" s="3" t="s">
        <v>6739</v>
      </c>
      <c r="B5133" s="4">
        <v>43098</v>
      </c>
      <c r="C5133" s="12" t="str">
        <f t="shared" si="80"/>
        <v>2017/12</v>
      </c>
      <c r="D5133" s="4">
        <v>43105</v>
      </c>
      <c r="E5133" s="3" t="s">
        <v>21</v>
      </c>
      <c r="F5133" s="3" t="s">
        <v>1225</v>
      </c>
      <c r="G5133" s="3" t="s">
        <v>4384</v>
      </c>
      <c r="H5133" s="5">
        <v>10112</v>
      </c>
      <c r="I5133" s="2">
        <v>8</v>
      </c>
      <c r="J5133" s="2">
        <v>0</v>
      </c>
      <c r="K5133" s="2">
        <v>37.414400000000001</v>
      </c>
      <c r="L5133" s="18" t="str">
        <f>VLOOKUP(F5133,'BD customers'!$1:$1048576,2,FALSE)</f>
        <v>Ben Peterman</v>
      </c>
      <c r="M5133" s="2">
        <f>MATCH(orders[[#This Row],[Product ID]],'BD product'!A:A,0)</f>
        <v>1310</v>
      </c>
      <c r="N5133" s="2" t="str" cm="1">
        <f t="array" ref="N5133">INDEX('BD product'!A:D,M5133,2)</f>
        <v>Furniture</v>
      </c>
    </row>
    <row r="5134" spans="1:14" x14ac:dyDescent="0.3">
      <c r="A5134" s="3" t="s">
        <v>6740</v>
      </c>
      <c r="B5134" s="4">
        <v>42176</v>
      </c>
      <c r="C5134" s="12" t="str">
        <f t="shared" si="80"/>
        <v>2015/06</v>
      </c>
      <c r="D5134" s="4">
        <v>42182</v>
      </c>
      <c r="E5134" s="3" t="s">
        <v>21</v>
      </c>
      <c r="F5134" s="3" t="s">
        <v>1880</v>
      </c>
      <c r="G5134" s="3" t="s">
        <v>2920</v>
      </c>
      <c r="H5134" s="5">
        <v>107976</v>
      </c>
      <c r="I5134" s="2">
        <v>3</v>
      </c>
      <c r="J5134" s="2">
        <v>2</v>
      </c>
      <c r="K5134" s="2">
        <v>37.791600000000003</v>
      </c>
      <c r="L5134" s="18" t="str">
        <f>VLOOKUP(F5134,'BD customers'!$1:$1048576,2,FALSE)</f>
        <v>Emily Phan</v>
      </c>
      <c r="M5134" s="2">
        <f>MATCH(orders[[#This Row],[Product ID]],'BD product'!A:A,0)</f>
        <v>819</v>
      </c>
      <c r="N5134" s="2" t="str" cm="1">
        <f t="array" ref="N5134">INDEX('BD product'!A:D,M5134,2)</f>
        <v>Technology</v>
      </c>
    </row>
    <row r="5135" spans="1:14" x14ac:dyDescent="0.3">
      <c r="A5135" s="3" t="s">
        <v>6741</v>
      </c>
      <c r="B5135" s="4">
        <v>43065</v>
      </c>
      <c r="C5135" s="12" t="str">
        <f t="shared" si="80"/>
        <v>2017/11</v>
      </c>
      <c r="D5135" s="4">
        <v>43069</v>
      </c>
      <c r="E5135" s="3" t="s">
        <v>21</v>
      </c>
      <c r="F5135" s="3" t="s">
        <v>3240</v>
      </c>
      <c r="G5135" s="3" t="s">
        <v>5924</v>
      </c>
      <c r="H5135" s="5">
        <v>5873</v>
      </c>
      <c r="I5135" s="2">
        <v>7</v>
      </c>
      <c r="J5135" s="2">
        <v>0</v>
      </c>
      <c r="K5135" s="2">
        <v>14.682499999999999</v>
      </c>
      <c r="L5135" s="18" t="str">
        <f>VLOOKUP(F5135,'BD customers'!$1:$1048576,2,FALSE)</f>
        <v>Frank Gastineau</v>
      </c>
      <c r="M5135" s="2">
        <f>MATCH(orders[[#This Row],[Product ID]],'BD product'!A:A,0)</f>
        <v>1614</v>
      </c>
      <c r="N5135" s="2" t="str" cm="1">
        <f t="array" ref="N5135">INDEX('BD product'!A:D,M5135,2)</f>
        <v>Office Supplies</v>
      </c>
    </row>
    <row r="5136" spans="1:14" x14ac:dyDescent="0.3">
      <c r="A5136" s="3" t="s">
        <v>6741</v>
      </c>
      <c r="B5136" s="4">
        <v>43065</v>
      </c>
      <c r="C5136" s="12" t="str">
        <f t="shared" si="80"/>
        <v>2017/11</v>
      </c>
      <c r="D5136" s="4">
        <v>43069</v>
      </c>
      <c r="E5136" s="3" t="s">
        <v>21</v>
      </c>
      <c r="F5136" s="3" t="s">
        <v>3240</v>
      </c>
      <c r="G5136" s="3" t="s">
        <v>2606</v>
      </c>
      <c r="H5136" s="5">
        <v>93344</v>
      </c>
      <c r="I5136" s="2">
        <v>4</v>
      </c>
      <c r="J5136" s="2">
        <v>2</v>
      </c>
      <c r="K5136" s="2">
        <v>32.670400000000001</v>
      </c>
      <c r="L5136" s="18" t="str">
        <f>VLOOKUP(F5136,'BD customers'!$1:$1048576,2,FALSE)</f>
        <v>Frank Gastineau</v>
      </c>
      <c r="M5136" s="2">
        <f>MATCH(orders[[#This Row],[Product ID]],'BD product'!A:A,0)</f>
        <v>707</v>
      </c>
      <c r="N5136" s="2" t="str" cm="1">
        <f t="array" ref="N5136">INDEX('BD product'!A:D,M5136,2)</f>
        <v>Office Supplies</v>
      </c>
    </row>
    <row r="5137" spans="1:14" x14ac:dyDescent="0.3">
      <c r="A5137" s="3" t="s">
        <v>6742</v>
      </c>
      <c r="B5137" s="4">
        <v>42666</v>
      </c>
      <c r="C5137" s="12" t="str">
        <f t="shared" si="80"/>
        <v>2016/10</v>
      </c>
      <c r="D5137" s="4">
        <v>42671</v>
      </c>
      <c r="E5137" s="3" t="s">
        <v>21</v>
      </c>
      <c r="F5137" s="3" t="s">
        <v>1831</v>
      </c>
      <c r="G5137" s="3" t="s">
        <v>1150</v>
      </c>
      <c r="H5137" s="5">
        <v>1705</v>
      </c>
      <c r="I5137" s="2">
        <v>5</v>
      </c>
      <c r="J5137" s="2">
        <v>0</v>
      </c>
      <c r="K5137" s="2">
        <v>0.81840000000000002</v>
      </c>
      <c r="L5137" s="18" t="str">
        <f>VLOOKUP(F5137,'BD customers'!$1:$1048576,2,FALSE)</f>
        <v>Alejandro Ballentine</v>
      </c>
      <c r="M5137" s="2">
        <f>MATCH(orders[[#This Row],[Product ID]],'BD product'!A:A,0)</f>
        <v>265</v>
      </c>
      <c r="N5137" s="2" t="str" cm="1">
        <f t="array" ref="N5137">INDEX('BD product'!A:D,M5137,2)</f>
        <v>Office Supplies</v>
      </c>
    </row>
    <row r="5138" spans="1:14" x14ac:dyDescent="0.3">
      <c r="A5138" s="3" t="s">
        <v>6743</v>
      </c>
      <c r="B5138" s="4">
        <v>42352</v>
      </c>
      <c r="C5138" s="12" t="str">
        <f t="shared" si="80"/>
        <v>2015/12</v>
      </c>
      <c r="D5138" s="4">
        <v>42357</v>
      </c>
      <c r="E5138" s="3" t="s">
        <v>21</v>
      </c>
      <c r="F5138" s="3" t="s">
        <v>3535</v>
      </c>
      <c r="G5138" s="3" t="s">
        <v>3078</v>
      </c>
      <c r="H5138" s="5">
        <v>8096</v>
      </c>
      <c r="I5138" s="2">
        <v>2</v>
      </c>
      <c r="J5138" s="2">
        <v>2</v>
      </c>
      <c r="K5138" s="2">
        <v>2.7324000000000002</v>
      </c>
      <c r="L5138" s="18" t="str">
        <f>VLOOKUP(F5138,'BD customers'!$1:$1048576,2,FALSE)</f>
        <v>Rick Duston</v>
      </c>
      <c r="M5138" s="2">
        <f>MATCH(orders[[#This Row],[Product ID]],'BD product'!A:A,0)</f>
        <v>883</v>
      </c>
      <c r="N5138" s="2" t="str" cm="1">
        <f t="array" ref="N5138">INDEX('BD product'!A:D,M5138,2)</f>
        <v>Office Supplies</v>
      </c>
    </row>
    <row r="5139" spans="1:14" x14ac:dyDescent="0.3">
      <c r="A5139" s="3" t="s">
        <v>6744</v>
      </c>
      <c r="B5139" s="4">
        <v>42687</v>
      </c>
      <c r="C5139" s="12" t="str">
        <f t="shared" si="80"/>
        <v>2016/11</v>
      </c>
      <c r="D5139" s="4">
        <v>42691</v>
      </c>
      <c r="E5139" s="3" t="s">
        <v>21</v>
      </c>
      <c r="F5139" s="3" t="s">
        <v>6379</v>
      </c>
      <c r="G5139" s="3" t="s">
        <v>2165</v>
      </c>
      <c r="H5139" s="5">
        <v>3036</v>
      </c>
      <c r="I5139" s="2">
        <v>4</v>
      </c>
      <c r="J5139" s="2">
        <v>0</v>
      </c>
      <c r="K5139" s="2">
        <v>13.0548</v>
      </c>
      <c r="L5139" s="18" t="str">
        <f>VLOOKUP(F5139,'BD customers'!$1:$1048576,2,FALSE)</f>
        <v>Tom Stivers</v>
      </c>
      <c r="M5139" s="2">
        <f>MATCH(orders[[#This Row],[Product ID]],'BD product'!A:A,0)</f>
        <v>562</v>
      </c>
      <c r="N5139" s="2" t="str" cm="1">
        <f t="array" ref="N5139">INDEX('BD product'!A:D,M5139,2)</f>
        <v>Furniture</v>
      </c>
    </row>
    <row r="5140" spans="1:14" x14ac:dyDescent="0.3">
      <c r="A5140" s="3" t="s">
        <v>6745</v>
      </c>
      <c r="B5140" s="4">
        <v>43007</v>
      </c>
      <c r="C5140" s="12" t="str">
        <f t="shared" si="80"/>
        <v>2017/09</v>
      </c>
      <c r="D5140" s="4">
        <v>43013</v>
      </c>
      <c r="E5140" s="3" t="s">
        <v>21</v>
      </c>
      <c r="F5140" s="3" t="s">
        <v>1782</v>
      </c>
      <c r="G5140" s="3" t="s">
        <v>2972</v>
      </c>
      <c r="H5140" s="5">
        <v>2334</v>
      </c>
      <c r="I5140" s="2">
        <v>3</v>
      </c>
      <c r="J5140" s="2">
        <v>0</v>
      </c>
      <c r="K5140" s="2">
        <v>10.969799999999999</v>
      </c>
      <c r="L5140" s="18" t="str">
        <f>VLOOKUP(F5140,'BD customers'!$1:$1048576,2,FALSE)</f>
        <v>Joseph Airdo</v>
      </c>
      <c r="M5140" s="2">
        <f>MATCH(orders[[#This Row],[Product ID]],'BD product'!A:A,0)</f>
        <v>839</v>
      </c>
      <c r="N5140" s="2" t="str" cm="1">
        <f t="array" ref="N5140">INDEX('BD product'!A:D,M5140,2)</f>
        <v>Office Supplies</v>
      </c>
    </row>
    <row r="5141" spans="1:14" x14ac:dyDescent="0.3">
      <c r="A5141" s="3" t="s">
        <v>6745</v>
      </c>
      <c r="B5141" s="4">
        <v>43007</v>
      </c>
      <c r="C5141" s="12" t="str">
        <f t="shared" si="80"/>
        <v>2017/09</v>
      </c>
      <c r="D5141" s="4">
        <v>43013</v>
      </c>
      <c r="E5141" s="3" t="s">
        <v>21</v>
      </c>
      <c r="F5141" s="3" t="s">
        <v>1782</v>
      </c>
      <c r="G5141" s="3" t="s">
        <v>5502</v>
      </c>
      <c r="H5141" s="5">
        <v>5155</v>
      </c>
      <c r="I5141" s="2">
        <v>5</v>
      </c>
      <c r="J5141" s="2">
        <v>0</v>
      </c>
      <c r="K5141" s="2">
        <v>24.2285</v>
      </c>
      <c r="L5141" s="18" t="str">
        <f>VLOOKUP(F5141,'BD customers'!$1:$1048576,2,FALSE)</f>
        <v>Joseph Airdo</v>
      </c>
      <c r="M5141" s="2">
        <f>MATCH(orders[[#This Row],[Product ID]],'BD product'!A:A,0)</f>
        <v>1542</v>
      </c>
      <c r="N5141" s="2" t="str" cm="1">
        <f t="array" ref="N5141">INDEX('BD product'!A:D,M5141,2)</f>
        <v>Office Supplies</v>
      </c>
    </row>
    <row r="5142" spans="1:14" x14ac:dyDescent="0.3">
      <c r="A5142" s="3" t="s">
        <v>6746</v>
      </c>
      <c r="B5142" s="4">
        <v>42316</v>
      </c>
      <c r="C5142" s="12" t="str">
        <f t="shared" si="80"/>
        <v>2015/11</v>
      </c>
      <c r="D5142" s="4">
        <v>42320</v>
      </c>
      <c r="E5142" s="3" t="s">
        <v>21</v>
      </c>
      <c r="F5142" s="3" t="s">
        <v>2011</v>
      </c>
      <c r="G5142" s="3" t="s">
        <v>1136</v>
      </c>
      <c r="H5142" s="5">
        <v>1199</v>
      </c>
      <c r="I5142" s="2">
        <v>2</v>
      </c>
      <c r="J5142" s="2">
        <v>0</v>
      </c>
      <c r="K5142" s="2">
        <v>4.3163999999999998</v>
      </c>
      <c r="L5142" s="18" t="str">
        <f>VLOOKUP(F5142,'BD customers'!$1:$1048576,2,FALSE)</f>
        <v>Shaun Weien</v>
      </c>
      <c r="M5142" s="2">
        <f>MATCH(orders[[#This Row],[Product ID]],'BD product'!A:A,0)</f>
        <v>261</v>
      </c>
      <c r="N5142" s="2" t="str" cm="1">
        <f t="array" ref="N5142">INDEX('BD product'!A:D,M5142,2)</f>
        <v>Technology</v>
      </c>
    </row>
    <row r="5143" spans="1:14" x14ac:dyDescent="0.3">
      <c r="A5143" s="3" t="s">
        <v>6747</v>
      </c>
      <c r="B5143" s="4">
        <v>42461</v>
      </c>
      <c r="C5143" s="12" t="str">
        <f t="shared" si="80"/>
        <v>2016/04</v>
      </c>
      <c r="D5143" s="4">
        <v>42465</v>
      </c>
      <c r="E5143" s="3" t="s">
        <v>21</v>
      </c>
      <c r="F5143" s="3" t="s">
        <v>1965</v>
      </c>
      <c r="G5143" s="3" t="s">
        <v>17</v>
      </c>
      <c r="H5143" s="5">
        <v>1317492</v>
      </c>
      <c r="I5143" s="2">
        <v>6</v>
      </c>
      <c r="J5143" s="2">
        <v>1</v>
      </c>
      <c r="K5143" s="2">
        <v>29.2776</v>
      </c>
      <c r="L5143" s="18" t="str">
        <f>VLOOKUP(F5143,'BD customers'!$1:$1048576,2,FALSE)</f>
        <v>Frank Preis</v>
      </c>
      <c r="M5143" s="2">
        <f>MATCH(orders[[#This Row],[Product ID]],'BD product'!A:A,0)</f>
        <v>3</v>
      </c>
      <c r="N5143" s="2" t="str" cm="1">
        <f t="array" ref="N5143">INDEX('BD product'!A:D,M5143,2)</f>
        <v>Furniture</v>
      </c>
    </row>
    <row r="5144" spans="1:14" x14ac:dyDescent="0.3">
      <c r="A5144" s="3" t="s">
        <v>6747</v>
      </c>
      <c r="B5144" s="4">
        <v>42461</v>
      </c>
      <c r="C5144" s="12" t="str">
        <f t="shared" si="80"/>
        <v>2016/04</v>
      </c>
      <c r="D5144" s="4">
        <v>42465</v>
      </c>
      <c r="E5144" s="3" t="s">
        <v>21</v>
      </c>
      <c r="F5144" s="3" t="s">
        <v>1965</v>
      </c>
      <c r="G5144" s="3" t="s">
        <v>4977</v>
      </c>
      <c r="H5144" s="5">
        <v>6384</v>
      </c>
      <c r="I5144" s="2">
        <v>8</v>
      </c>
      <c r="J5144" s="2">
        <v>0</v>
      </c>
      <c r="K5144" s="2">
        <v>18.5136</v>
      </c>
      <c r="L5144" s="18" t="str">
        <f>VLOOKUP(F5144,'BD customers'!$1:$1048576,2,FALSE)</f>
        <v>Frank Preis</v>
      </c>
      <c r="M5144" s="2">
        <f>MATCH(orders[[#This Row],[Product ID]],'BD product'!A:A,0)</f>
        <v>1446</v>
      </c>
      <c r="N5144" s="2" t="str" cm="1">
        <f t="array" ref="N5144">INDEX('BD product'!A:D,M5144,2)</f>
        <v>Office Supplies</v>
      </c>
    </row>
    <row r="5145" spans="1:14" x14ac:dyDescent="0.3">
      <c r="A5145" s="3" t="s">
        <v>6747</v>
      </c>
      <c r="B5145" s="4">
        <v>42461</v>
      </c>
      <c r="C5145" s="12" t="str">
        <f t="shared" si="80"/>
        <v>2016/04</v>
      </c>
      <c r="D5145" s="4">
        <v>42465</v>
      </c>
      <c r="E5145" s="3" t="s">
        <v>21</v>
      </c>
      <c r="F5145" s="3" t="s">
        <v>1965</v>
      </c>
      <c r="G5145" s="3" t="s">
        <v>1318</v>
      </c>
      <c r="H5145" s="5">
        <v>3592</v>
      </c>
      <c r="I5145" s="2">
        <v>1</v>
      </c>
      <c r="J5145" s="2">
        <v>2</v>
      </c>
      <c r="K5145" s="2">
        <v>1.1225000000000001</v>
      </c>
      <c r="L5145" s="18" t="str">
        <f>VLOOKUP(F5145,'BD customers'!$1:$1048576,2,FALSE)</f>
        <v>Frank Preis</v>
      </c>
      <c r="M5145" s="2">
        <f>MATCH(orders[[#This Row],[Product ID]],'BD product'!A:A,0)</f>
        <v>309</v>
      </c>
      <c r="N5145" s="2" t="str" cm="1">
        <f t="array" ref="N5145">INDEX('BD product'!A:D,M5145,2)</f>
        <v>Office Supplies</v>
      </c>
    </row>
    <row r="5146" spans="1:14" x14ac:dyDescent="0.3">
      <c r="A5146" s="3" t="s">
        <v>6748</v>
      </c>
      <c r="B5146" s="4">
        <v>42768</v>
      </c>
      <c r="C5146" s="12" t="str">
        <f t="shared" si="80"/>
        <v>2017/02</v>
      </c>
      <c r="D5146" s="4">
        <v>42773</v>
      </c>
      <c r="E5146" s="3" t="s">
        <v>21</v>
      </c>
      <c r="F5146" s="3" t="s">
        <v>1327</v>
      </c>
      <c r="G5146" s="3" t="s">
        <v>1927</v>
      </c>
      <c r="H5146" s="5">
        <v>8626</v>
      </c>
      <c r="I5146" s="2">
        <v>2</v>
      </c>
      <c r="J5146" s="2">
        <v>0</v>
      </c>
      <c r="K5146" s="2">
        <v>29.328399999999998</v>
      </c>
      <c r="L5146" s="18" t="str">
        <f>VLOOKUP(F5146,'BD customers'!$1:$1048576,2,FALSE)</f>
        <v>John Lee</v>
      </c>
      <c r="M5146" s="2">
        <f>MATCH(orders[[#This Row],[Product ID]],'BD product'!A:A,0)</f>
        <v>486</v>
      </c>
      <c r="N5146" s="2" t="str" cm="1">
        <f t="array" ref="N5146">INDEX('BD product'!A:D,M5146,2)</f>
        <v>Furniture</v>
      </c>
    </row>
    <row r="5147" spans="1:14" x14ac:dyDescent="0.3">
      <c r="A5147" s="3" t="s">
        <v>6748</v>
      </c>
      <c r="B5147" s="4">
        <v>42768</v>
      </c>
      <c r="C5147" s="12" t="str">
        <f t="shared" si="80"/>
        <v>2017/02</v>
      </c>
      <c r="D5147" s="4">
        <v>42773</v>
      </c>
      <c r="E5147" s="3" t="s">
        <v>21</v>
      </c>
      <c r="F5147" s="3" t="s">
        <v>1327</v>
      </c>
      <c r="G5147" s="3" t="s">
        <v>3773</v>
      </c>
      <c r="H5147" s="5">
        <v>13904</v>
      </c>
      <c r="I5147" s="2">
        <v>4</v>
      </c>
      <c r="J5147" s="2">
        <v>0</v>
      </c>
      <c r="K5147" s="2">
        <v>38.931199999999997</v>
      </c>
      <c r="L5147" s="18" t="str">
        <f>VLOOKUP(F5147,'BD customers'!$1:$1048576,2,FALSE)</f>
        <v>John Lee</v>
      </c>
      <c r="M5147" s="2">
        <f>MATCH(orders[[#This Row],[Product ID]],'BD product'!A:A,0)</f>
        <v>1158</v>
      </c>
      <c r="N5147" s="2" t="str" cm="1">
        <f t="array" ref="N5147">INDEX('BD product'!A:D,M5147,2)</f>
        <v>Office Supplies</v>
      </c>
    </row>
    <row r="5148" spans="1:14" x14ac:dyDescent="0.3">
      <c r="A5148" s="3" t="s">
        <v>6748</v>
      </c>
      <c r="B5148" s="4">
        <v>42768</v>
      </c>
      <c r="C5148" s="12" t="str">
        <f t="shared" si="80"/>
        <v>2017/02</v>
      </c>
      <c r="D5148" s="4">
        <v>42773</v>
      </c>
      <c r="E5148" s="3" t="s">
        <v>21</v>
      </c>
      <c r="F5148" s="3" t="s">
        <v>1327</v>
      </c>
      <c r="G5148" s="3" t="s">
        <v>4197</v>
      </c>
      <c r="H5148" s="5">
        <v>468</v>
      </c>
      <c r="I5148" s="2">
        <v>4</v>
      </c>
      <c r="J5148" s="2">
        <v>0</v>
      </c>
      <c r="K5148" s="2">
        <v>0.1638</v>
      </c>
      <c r="L5148" s="18" t="str">
        <f>VLOOKUP(F5148,'BD customers'!$1:$1048576,2,FALSE)</f>
        <v>John Lee</v>
      </c>
      <c r="M5148" s="2">
        <f>MATCH(orders[[#This Row],[Product ID]],'BD product'!A:A,0)</f>
        <v>1269</v>
      </c>
      <c r="N5148" s="2" t="str" cm="1">
        <f t="array" ref="N5148">INDEX('BD product'!A:D,M5148,2)</f>
        <v>Office Supplies</v>
      </c>
    </row>
    <row r="5149" spans="1:14" x14ac:dyDescent="0.3">
      <c r="A5149" s="3" t="s">
        <v>6749</v>
      </c>
      <c r="B5149" s="4">
        <v>43093</v>
      </c>
      <c r="C5149" s="12" t="str">
        <f t="shared" si="80"/>
        <v>2017/12</v>
      </c>
      <c r="D5149" s="4">
        <v>43100</v>
      </c>
      <c r="E5149" s="3" t="s">
        <v>21</v>
      </c>
      <c r="F5149" s="3" t="s">
        <v>2494</v>
      </c>
      <c r="G5149" s="3" t="s">
        <v>5657</v>
      </c>
      <c r="H5149" s="5">
        <v>8544</v>
      </c>
      <c r="I5149" s="2">
        <v>4</v>
      </c>
      <c r="J5149" s="2">
        <v>2</v>
      </c>
      <c r="K5149" s="2">
        <v>1.9224000000000001</v>
      </c>
      <c r="L5149" s="18" t="str">
        <f>VLOOKUP(F5149,'BD customers'!$1:$1048576,2,FALSE)</f>
        <v>James Lanier</v>
      </c>
      <c r="M5149" s="2">
        <f>MATCH(orders[[#This Row],[Product ID]],'BD product'!A:A,0)</f>
        <v>1567</v>
      </c>
      <c r="N5149" s="2" t="str" cm="1">
        <f t="array" ref="N5149">INDEX('BD product'!A:D,M5149,2)</f>
        <v>Furniture</v>
      </c>
    </row>
    <row r="5150" spans="1:14" x14ac:dyDescent="0.3">
      <c r="A5150" s="3" t="s">
        <v>6749</v>
      </c>
      <c r="B5150" s="4">
        <v>43093</v>
      </c>
      <c r="C5150" s="12" t="str">
        <f t="shared" si="80"/>
        <v>2017/12</v>
      </c>
      <c r="D5150" s="4">
        <v>43100</v>
      </c>
      <c r="E5150" s="3" t="s">
        <v>21</v>
      </c>
      <c r="F5150" s="3" t="s">
        <v>2494</v>
      </c>
      <c r="G5150" s="3" t="s">
        <v>2444</v>
      </c>
      <c r="H5150" s="5">
        <v>842376</v>
      </c>
      <c r="I5150" s="2">
        <v>3</v>
      </c>
      <c r="J5150" s="2">
        <v>2</v>
      </c>
      <c r="K5150" s="2">
        <v>10.5297</v>
      </c>
      <c r="L5150" s="18" t="str">
        <f>VLOOKUP(F5150,'BD customers'!$1:$1048576,2,FALSE)</f>
        <v>James Lanier</v>
      </c>
      <c r="M5150" s="2">
        <f>MATCH(orders[[#This Row],[Product ID]],'BD product'!A:A,0)</f>
        <v>656</v>
      </c>
      <c r="N5150" s="2" t="str" cm="1">
        <f t="array" ref="N5150">INDEX('BD product'!A:D,M5150,2)</f>
        <v>Furniture</v>
      </c>
    </row>
    <row r="5151" spans="1:14" x14ac:dyDescent="0.3">
      <c r="A5151" s="3" t="s">
        <v>6750</v>
      </c>
      <c r="B5151" s="4">
        <v>41811</v>
      </c>
      <c r="C5151" s="12" t="str">
        <f t="shared" si="80"/>
        <v>2014/06</v>
      </c>
      <c r="D5151" s="4">
        <v>41811</v>
      </c>
      <c r="E5151" s="3" t="s">
        <v>41</v>
      </c>
      <c r="F5151" s="3" t="s">
        <v>2575</v>
      </c>
      <c r="G5151" s="3" t="s">
        <v>4099</v>
      </c>
      <c r="H5151" s="5">
        <v>121485</v>
      </c>
      <c r="I5151" s="2">
        <v>3</v>
      </c>
      <c r="J5151" s="2">
        <v>0</v>
      </c>
      <c r="K5151" s="2">
        <v>352.30650000000003</v>
      </c>
      <c r="L5151" s="18" t="str">
        <f>VLOOKUP(F5151,'BD customers'!$1:$1048576,2,FALSE)</f>
        <v>James Galang</v>
      </c>
      <c r="M5151" s="2">
        <f>MATCH(orders[[#This Row],[Product ID]],'BD product'!A:A,0)</f>
        <v>1248</v>
      </c>
      <c r="N5151" s="2" t="str" cm="1">
        <f t="array" ref="N5151">INDEX('BD product'!A:D,M5151,2)</f>
        <v>Technology</v>
      </c>
    </row>
    <row r="5152" spans="1:14" x14ac:dyDescent="0.3">
      <c r="A5152" s="3" t="s">
        <v>6751</v>
      </c>
      <c r="B5152" s="4">
        <v>42800</v>
      </c>
      <c r="C5152" s="12" t="str">
        <f t="shared" si="80"/>
        <v>2017/03</v>
      </c>
      <c r="D5152" s="4">
        <v>42804</v>
      </c>
      <c r="E5152" s="3" t="s">
        <v>11</v>
      </c>
      <c r="F5152" s="3" t="s">
        <v>650</v>
      </c>
      <c r="G5152" s="3" t="s">
        <v>1290</v>
      </c>
      <c r="H5152" s="5">
        <v>6778</v>
      </c>
      <c r="I5152" s="2">
        <v>2</v>
      </c>
      <c r="J5152" s="2">
        <v>0</v>
      </c>
      <c r="K5152" s="2">
        <v>1.6944999999999999</v>
      </c>
      <c r="L5152" s="18" t="str">
        <f>VLOOKUP(F5152,'BD customers'!$1:$1048576,2,FALSE)</f>
        <v>Sally Hughsby</v>
      </c>
      <c r="M5152" s="2">
        <f>MATCH(orders[[#This Row],[Product ID]],'BD product'!A:A,0)</f>
        <v>300</v>
      </c>
      <c r="N5152" s="2" t="str" cm="1">
        <f t="array" ref="N5152">INDEX('BD product'!A:D,M5152,2)</f>
        <v>Office Supplies</v>
      </c>
    </row>
    <row r="5153" spans="1:14" x14ac:dyDescent="0.3">
      <c r="A5153" s="3" t="s">
        <v>6752</v>
      </c>
      <c r="B5153" s="4">
        <v>43003</v>
      </c>
      <c r="C5153" s="12" t="str">
        <f t="shared" si="80"/>
        <v>2017/09</v>
      </c>
      <c r="D5153" s="4">
        <v>43006</v>
      </c>
      <c r="E5153" s="3" t="s">
        <v>64</v>
      </c>
      <c r="F5153" s="3" t="s">
        <v>4574</v>
      </c>
      <c r="G5153" s="3" t="s">
        <v>3026</v>
      </c>
      <c r="H5153" s="5">
        <v>399</v>
      </c>
      <c r="I5153" s="2">
        <v>5</v>
      </c>
      <c r="J5153" s="2">
        <v>0</v>
      </c>
      <c r="K5153" s="2">
        <v>1.0374000000000001</v>
      </c>
      <c r="L5153" s="18" t="str">
        <f>VLOOKUP(F5153,'BD customers'!$1:$1048576,2,FALSE)</f>
        <v>Luke Schmidt</v>
      </c>
      <c r="M5153" s="2">
        <f>MATCH(orders[[#This Row],[Product ID]],'BD product'!A:A,0)</f>
        <v>863</v>
      </c>
      <c r="N5153" s="2" t="str" cm="1">
        <f t="array" ref="N5153">INDEX('BD product'!A:D,M5153,2)</f>
        <v>Office Supplies</v>
      </c>
    </row>
    <row r="5154" spans="1:14" x14ac:dyDescent="0.3">
      <c r="A5154" s="3" t="s">
        <v>6753</v>
      </c>
      <c r="B5154" s="4">
        <v>41820</v>
      </c>
      <c r="C5154" s="12" t="str">
        <f t="shared" si="80"/>
        <v>2014/06</v>
      </c>
      <c r="D5154" s="4">
        <v>41826</v>
      </c>
      <c r="E5154" s="3" t="s">
        <v>21</v>
      </c>
      <c r="F5154" s="3" t="s">
        <v>6505</v>
      </c>
      <c r="G5154" s="3" t="s">
        <v>1884</v>
      </c>
      <c r="H5154" s="5">
        <v>2688</v>
      </c>
      <c r="I5154" s="2">
        <v>1</v>
      </c>
      <c r="J5154" s="2">
        <v>2</v>
      </c>
      <c r="K5154" s="2">
        <v>8.3999999999999995E-3</v>
      </c>
      <c r="L5154" s="18" t="str">
        <f>VLOOKUP(F5154,'BD customers'!$1:$1048576,2,FALSE)</f>
        <v>Cari Schnelling</v>
      </c>
      <c r="M5154" s="2">
        <f>MATCH(orders[[#This Row],[Product ID]],'BD product'!A:A,0)</f>
        <v>474</v>
      </c>
      <c r="N5154" s="2" t="str" cm="1">
        <f t="array" ref="N5154">INDEX('BD product'!A:D,M5154,2)</f>
        <v>Office Supplies</v>
      </c>
    </row>
    <row r="5155" spans="1:14" x14ac:dyDescent="0.3">
      <c r="A5155" s="3" t="s">
        <v>6753</v>
      </c>
      <c r="B5155" s="4">
        <v>41820</v>
      </c>
      <c r="C5155" s="12" t="str">
        <f t="shared" si="80"/>
        <v>2014/06</v>
      </c>
      <c r="D5155" s="4">
        <v>41826</v>
      </c>
      <c r="E5155" s="3" t="s">
        <v>21</v>
      </c>
      <c r="F5155" s="3" t="s">
        <v>6505</v>
      </c>
      <c r="G5155" s="3" t="s">
        <v>948</v>
      </c>
      <c r="H5155" s="5">
        <v>66</v>
      </c>
      <c r="I5155" s="2">
        <v>3</v>
      </c>
      <c r="J5155" s="2">
        <v>0</v>
      </c>
      <c r="K5155" s="2">
        <v>0.29039999999999999</v>
      </c>
      <c r="L5155" s="18" t="str">
        <f>VLOOKUP(F5155,'BD customers'!$1:$1048576,2,FALSE)</f>
        <v>Cari Schnelling</v>
      </c>
      <c r="M5155" s="2">
        <f>MATCH(orders[[#This Row],[Product ID]],'BD product'!A:A,0)</f>
        <v>210</v>
      </c>
      <c r="N5155" s="2" t="str" cm="1">
        <f t="array" ref="N5155">INDEX('BD product'!A:D,M5155,2)</f>
        <v>Office Supplies</v>
      </c>
    </row>
    <row r="5156" spans="1:14" x14ac:dyDescent="0.3">
      <c r="A5156" s="3" t="s">
        <v>6754</v>
      </c>
      <c r="B5156" s="4">
        <v>42223</v>
      </c>
      <c r="C5156" s="12" t="str">
        <f t="shared" si="80"/>
        <v>2015/08</v>
      </c>
      <c r="D5156" s="4">
        <v>42224</v>
      </c>
      <c r="E5156" s="3" t="s">
        <v>64</v>
      </c>
      <c r="F5156" s="3" t="s">
        <v>4374</v>
      </c>
      <c r="G5156" s="3" t="s">
        <v>124</v>
      </c>
      <c r="H5156" s="5">
        <v>284</v>
      </c>
      <c r="I5156" s="2">
        <v>4</v>
      </c>
      <c r="J5156" s="2">
        <v>0</v>
      </c>
      <c r="K5156" s="2">
        <v>1.3064</v>
      </c>
      <c r="L5156" s="18" t="str">
        <f>VLOOKUP(F5156,'BD customers'!$1:$1048576,2,FALSE)</f>
        <v>Kelly Williams</v>
      </c>
      <c r="M5156" s="2">
        <f>MATCH(orders[[#This Row],[Product ID]],'BD product'!A:A,0)</f>
        <v>22</v>
      </c>
      <c r="N5156" s="2" t="str" cm="1">
        <f t="array" ref="N5156">INDEX('BD product'!A:D,M5156,2)</f>
        <v>Office Supplies</v>
      </c>
    </row>
    <row r="5157" spans="1:14" x14ac:dyDescent="0.3">
      <c r="A5157" s="3" t="s">
        <v>6754</v>
      </c>
      <c r="B5157" s="4">
        <v>42223</v>
      </c>
      <c r="C5157" s="12" t="str">
        <f t="shared" si="80"/>
        <v>2015/08</v>
      </c>
      <c r="D5157" s="4">
        <v>42224</v>
      </c>
      <c r="E5157" s="3" t="s">
        <v>64</v>
      </c>
      <c r="F5157" s="3" t="s">
        <v>4374</v>
      </c>
      <c r="G5157" s="3" t="s">
        <v>5058</v>
      </c>
      <c r="H5157" s="5">
        <v>21294</v>
      </c>
      <c r="I5157" s="2">
        <v>3</v>
      </c>
      <c r="J5157" s="2">
        <v>0</v>
      </c>
      <c r="K5157" s="2">
        <v>34.070399999999999</v>
      </c>
      <c r="L5157" s="18" t="str">
        <f>VLOOKUP(F5157,'BD customers'!$1:$1048576,2,FALSE)</f>
        <v>Kelly Williams</v>
      </c>
      <c r="M5157" s="2">
        <f>MATCH(orders[[#This Row],[Product ID]],'BD product'!A:A,0)</f>
        <v>1462</v>
      </c>
      <c r="N5157" s="2" t="str" cm="1">
        <f t="array" ref="N5157">INDEX('BD product'!A:D,M5157,2)</f>
        <v>Furniture</v>
      </c>
    </row>
    <row r="5158" spans="1:14" x14ac:dyDescent="0.3">
      <c r="A5158" s="3" t="s">
        <v>6755</v>
      </c>
      <c r="B5158" s="4">
        <v>42916</v>
      </c>
      <c r="C5158" s="12" t="str">
        <f t="shared" si="80"/>
        <v>2017/06</v>
      </c>
      <c r="D5158" s="4">
        <v>42920</v>
      </c>
      <c r="E5158" s="3" t="s">
        <v>11</v>
      </c>
      <c r="F5158" s="3" t="s">
        <v>5253</v>
      </c>
      <c r="G5158" s="3" t="s">
        <v>6671</v>
      </c>
      <c r="H5158" s="5">
        <v>1001584</v>
      </c>
      <c r="I5158" s="2">
        <v>2</v>
      </c>
      <c r="J5158" s="2">
        <v>2</v>
      </c>
      <c r="K5158" s="2">
        <v>12.5198</v>
      </c>
      <c r="L5158" s="18" t="str">
        <f>VLOOKUP(F5158,'BD customers'!$1:$1048576,2,FALSE)</f>
        <v>Gary Hansen</v>
      </c>
      <c r="M5158" s="2">
        <f>MATCH(orders[[#This Row],[Product ID]],'BD product'!A:A,0)</f>
        <v>1720</v>
      </c>
      <c r="N5158" s="2" t="str" cm="1">
        <f t="array" ref="N5158">INDEX('BD product'!A:D,M5158,2)</f>
        <v>Technology</v>
      </c>
    </row>
    <row r="5159" spans="1:14" x14ac:dyDescent="0.3">
      <c r="A5159" s="3" t="s">
        <v>6755</v>
      </c>
      <c r="B5159" s="4">
        <v>42916</v>
      </c>
      <c r="C5159" s="12" t="str">
        <f t="shared" si="80"/>
        <v>2017/06</v>
      </c>
      <c r="D5159" s="4">
        <v>42920</v>
      </c>
      <c r="E5159" s="3" t="s">
        <v>11</v>
      </c>
      <c r="F5159" s="3" t="s">
        <v>5253</v>
      </c>
      <c r="G5159" s="3" t="s">
        <v>6056</v>
      </c>
      <c r="H5159" s="5">
        <v>569058</v>
      </c>
      <c r="I5159" s="2">
        <v>3</v>
      </c>
      <c r="J5159" s="2">
        <v>3</v>
      </c>
      <c r="K5159" s="2">
        <v>-178.8468</v>
      </c>
      <c r="L5159" s="18" t="str">
        <f>VLOOKUP(F5159,'BD customers'!$1:$1048576,2,FALSE)</f>
        <v>Gary Hansen</v>
      </c>
      <c r="M5159" s="2">
        <f>MATCH(orders[[#This Row],[Product ID]],'BD product'!A:A,0)</f>
        <v>1633</v>
      </c>
      <c r="N5159" s="2" t="str" cm="1">
        <f t="array" ref="N5159">INDEX('BD product'!A:D,M5159,2)</f>
        <v>Furniture</v>
      </c>
    </row>
    <row r="5160" spans="1:14" x14ac:dyDescent="0.3">
      <c r="A5160" s="3" t="s">
        <v>6755</v>
      </c>
      <c r="B5160" s="4">
        <v>42916</v>
      </c>
      <c r="C5160" s="12" t="str">
        <f t="shared" si="80"/>
        <v>2017/06</v>
      </c>
      <c r="D5160" s="4">
        <v>42920</v>
      </c>
      <c r="E5160" s="3" t="s">
        <v>11</v>
      </c>
      <c r="F5160" s="3" t="s">
        <v>5253</v>
      </c>
      <c r="G5160" s="3" t="s">
        <v>462</v>
      </c>
      <c r="H5160" s="5">
        <v>14224</v>
      </c>
      <c r="I5160" s="2">
        <v>2</v>
      </c>
      <c r="J5160" s="2">
        <v>6</v>
      </c>
      <c r="K5160" s="2">
        <v>-10.3124</v>
      </c>
      <c r="L5160" s="18" t="str">
        <f>VLOOKUP(F5160,'BD customers'!$1:$1048576,2,FALSE)</f>
        <v>Gary Hansen</v>
      </c>
      <c r="M5160" s="2">
        <f>MATCH(orders[[#This Row],[Product ID]],'BD product'!A:A,0)</f>
        <v>92</v>
      </c>
      <c r="N5160" s="2" t="str" cm="1">
        <f t="array" ref="N5160">INDEX('BD product'!A:D,M5160,2)</f>
        <v>Furniture</v>
      </c>
    </row>
    <row r="5161" spans="1:14" x14ac:dyDescent="0.3">
      <c r="A5161" s="3" t="s">
        <v>6756</v>
      </c>
      <c r="B5161" s="4">
        <v>42303</v>
      </c>
      <c r="C5161" s="12" t="str">
        <f t="shared" si="80"/>
        <v>2015/10</v>
      </c>
      <c r="D5161" s="4">
        <v>42307</v>
      </c>
      <c r="E5161" s="3" t="s">
        <v>11</v>
      </c>
      <c r="F5161" s="3" t="s">
        <v>1105</v>
      </c>
      <c r="G5161" s="3" t="s">
        <v>896</v>
      </c>
      <c r="H5161" s="5">
        <v>105584</v>
      </c>
      <c r="I5161" s="2">
        <v>2</v>
      </c>
      <c r="J5161" s="2">
        <v>2</v>
      </c>
      <c r="K5161" s="2">
        <v>9.2385999999999999</v>
      </c>
      <c r="L5161" s="18" t="str">
        <f>VLOOKUP(F5161,'BD customers'!$1:$1048576,2,FALSE)</f>
        <v>Andrew Gjertsen</v>
      </c>
      <c r="M5161" s="2">
        <f>MATCH(orders[[#This Row],[Product ID]],'BD product'!A:A,0)</f>
        <v>196</v>
      </c>
      <c r="N5161" s="2" t="str" cm="1">
        <f t="array" ref="N5161">INDEX('BD product'!A:D,M5161,2)</f>
        <v>Technology</v>
      </c>
    </row>
    <row r="5162" spans="1:14" x14ac:dyDescent="0.3">
      <c r="A5162" s="3" t="s">
        <v>6756</v>
      </c>
      <c r="B5162" s="4">
        <v>42303</v>
      </c>
      <c r="C5162" s="12" t="str">
        <f t="shared" si="80"/>
        <v>2015/10</v>
      </c>
      <c r="D5162" s="4">
        <v>42307</v>
      </c>
      <c r="E5162" s="3" t="s">
        <v>11</v>
      </c>
      <c r="F5162" s="3" t="s">
        <v>1105</v>
      </c>
      <c r="G5162" s="3" t="s">
        <v>4340</v>
      </c>
      <c r="H5162" s="5">
        <v>6872</v>
      </c>
      <c r="I5162" s="2">
        <v>2</v>
      </c>
      <c r="J5162" s="2">
        <v>2</v>
      </c>
      <c r="K5162" s="2">
        <v>-1.4602999999999999</v>
      </c>
      <c r="L5162" s="18" t="str">
        <f>VLOOKUP(F5162,'BD customers'!$1:$1048576,2,FALSE)</f>
        <v>Andrew Gjertsen</v>
      </c>
      <c r="M5162" s="2">
        <f>MATCH(orders[[#This Row],[Product ID]],'BD product'!A:A,0)</f>
        <v>1302</v>
      </c>
      <c r="N5162" s="2" t="str" cm="1">
        <f t="array" ref="N5162">INDEX('BD product'!A:D,M5162,2)</f>
        <v>Technology</v>
      </c>
    </row>
    <row r="5163" spans="1:14" x14ac:dyDescent="0.3">
      <c r="A5163" s="3" t="s">
        <v>6757</v>
      </c>
      <c r="B5163" s="4">
        <v>41850</v>
      </c>
      <c r="C5163" s="12" t="str">
        <f t="shared" si="80"/>
        <v>2014/07</v>
      </c>
      <c r="D5163" s="4">
        <v>41856</v>
      </c>
      <c r="E5163" s="3" t="s">
        <v>21</v>
      </c>
      <c r="F5163" s="3" t="s">
        <v>6379</v>
      </c>
      <c r="G5163" s="3" t="s">
        <v>5420</v>
      </c>
      <c r="H5163" s="5">
        <v>136784</v>
      </c>
      <c r="I5163" s="2">
        <v>8</v>
      </c>
      <c r="J5163" s="2">
        <v>0</v>
      </c>
      <c r="K5163" s="2">
        <v>259.88959999999997</v>
      </c>
      <c r="L5163" s="18" t="str">
        <f>VLOOKUP(F5163,'BD customers'!$1:$1048576,2,FALSE)</f>
        <v>Tom Stivers</v>
      </c>
      <c r="M5163" s="2">
        <f>MATCH(orders[[#This Row],[Product ID]],'BD product'!A:A,0)</f>
        <v>1530</v>
      </c>
      <c r="N5163" s="2" t="str" cm="1">
        <f t="array" ref="N5163">INDEX('BD product'!A:D,M5163,2)</f>
        <v>Furniture</v>
      </c>
    </row>
    <row r="5164" spans="1:14" x14ac:dyDescent="0.3">
      <c r="A5164" s="3" t="s">
        <v>6758</v>
      </c>
      <c r="B5164" s="4">
        <v>42692</v>
      </c>
      <c r="C5164" s="12" t="str">
        <f t="shared" si="80"/>
        <v>2016/11</v>
      </c>
      <c r="D5164" s="4">
        <v>42697</v>
      </c>
      <c r="E5164" s="3" t="s">
        <v>11</v>
      </c>
      <c r="F5164" s="3" t="s">
        <v>1937</v>
      </c>
      <c r="G5164" s="3" t="s">
        <v>429</v>
      </c>
      <c r="H5164" s="5">
        <v>30196</v>
      </c>
      <c r="I5164" s="2">
        <v>2</v>
      </c>
      <c r="J5164" s="2">
        <v>0</v>
      </c>
      <c r="K5164" s="2">
        <v>33.215600000000002</v>
      </c>
      <c r="L5164" s="18" t="str">
        <f>VLOOKUP(F5164,'BD customers'!$1:$1048576,2,FALSE)</f>
        <v>Ashley Jarboe</v>
      </c>
      <c r="M5164" s="2">
        <f>MATCH(orders[[#This Row],[Product ID]],'BD product'!A:A,0)</f>
        <v>85</v>
      </c>
      <c r="N5164" s="2" t="str" cm="1">
        <f t="array" ref="N5164">INDEX('BD product'!A:D,M5164,2)</f>
        <v>Furniture</v>
      </c>
    </row>
    <row r="5165" spans="1:14" x14ac:dyDescent="0.3">
      <c r="A5165" s="3" t="s">
        <v>6759</v>
      </c>
      <c r="B5165" s="4">
        <v>42191</v>
      </c>
      <c r="C5165" s="12" t="str">
        <f t="shared" si="80"/>
        <v>2015/07</v>
      </c>
      <c r="D5165" s="4">
        <v>42196</v>
      </c>
      <c r="E5165" s="3" t="s">
        <v>21</v>
      </c>
      <c r="F5165" s="3" t="s">
        <v>5334</v>
      </c>
      <c r="G5165" s="3" t="s">
        <v>305</v>
      </c>
      <c r="H5165" s="5">
        <v>170352</v>
      </c>
      <c r="I5165" s="2">
        <v>3</v>
      </c>
      <c r="J5165" s="2">
        <v>2</v>
      </c>
      <c r="K5165" s="2">
        <v>-17.0352</v>
      </c>
      <c r="L5165" s="18" t="str">
        <f>VLOOKUP(F5165,'BD customers'!$1:$1048576,2,FALSE)</f>
        <v>Sarah Jordon</v>
      </c>
      <c r="M5165" s="2">
        <f>MATCH(orders[[#This Row],[Product ID]],'BD product'!A:A,0)</f>
        <v>58</v>
      </c>
      <c r="N5165" s="2" t="str" cm="1">
        <f t="array" ref="N5165">INDEX('BD product'!A:D,M5165,2)</f>
        <v>Furniture</v>
      </c>
    </row>
    <row r="5166" spans="1:14" x14ac:dyDescent="0.3">
      <c r="A5166" s="3" t="s">
        <v>6760</v>
      </c>
      <c r="B5166" s="4">
        <v>41953</v>
      </c>
      <c r="C5166" s="12" t="str">
        <f t="shared" si="80"/>
        <v>2014/11</v>
      </c>
      <c r="D5166" s="4">
        <v>41959</v>
      </c>
      <c r="E5166" s="3" t="s">
        <v>21</v>
      </c>
      <c r="F5166" s="3" t="s">
        <v>5539</v>
      </c>
      <c r="G5166" s="3" t="s">
        <v>636</v>
      </c>
      <c r="H5166" s="5">
        <v>39</v>
      </c>
      <c r="I5166" s="2">
        <v>2</v>
      </c>
      <c r="J5166" s="2">
        <v>0</v>
      </c>
      <c r="K5166" s="2">
        <v>0.15210000000000001</v>
      </c>
      <c r="L5166" s="18" t="str">
        <f>VLOOKUP(F5166,'BD customers'!$1:$1048576,2,FALSE)</f>
        <v>Sam Craven</v>
      </c>
      <c r="M5166" s="2">
        <f>MATCH(orders[[#This Row],[Product ID]],'BD product'!A:A,0)</f>
        <v>132</v>
      </c>
      <c r="N5166" s="2" t="str" cm="1">
        <f t="array" ref="N5166">INDEX('BD product'!A:D,M5166,2)</f>
        <v>Office Supplies</v>
      </c>
    </row>
    <row r="5167" spans="1:14" x14ac:dyDescent="0.3">
      <c r="A5167" s="3" t="s">
        <v>6760</v>
      </c>
      <c r="B5167" s="4">
        <v>41953</v>
      </c>
      <c r="C5167" s="12" t="str">
        <f t="shared" si="80"/>
        <v>2014/11</v>
      </c>
      <c r="D5167" s="4">
        <v>41959</v>
      </c>
      <c r="E5167" s="3" t="s">
        <v>21</v>
      </c>
      <c r="F5167" s="3" t="s">
        <v>5539</v>
      </c>
      <c r="G5167" s="3" t="s">
        <v>3427</v>
      </c>
      <c r="H5167" s="5">
        <v>1284</v>
      </c>
      <c r="I5167" s="2">
        <v>3</v>
      </c>
      <c r="J5167" s="2">
        <v>0</v>
      </c>
      <c r="K5167" s="2">
        <v>0.57779999999999998</v>
      </c>
      <c r="L5167" s="18" t="str">
        <f>VLOOKUP(F5167,'BD customers'!$1:$1048576,2,FALSE)</f>
        <v>Sam Craven</v>
      </c>
      <c r="M5167" s="2">
        <f>MATCH(orders[[#This Row],[Product ID]],'BD product'!A:A,0)</f>
        <v>1014</v>
      </c>
      <c r="N5167" s="2" t="str" cm="1">
        <f t="array" ref="N5167">INDEX('BD product'!A:D,M5167,2)</f>
        <v>Office Supplies</v>
      </c>
    </row>
    <row r="5168" spans="1:14" x14ac:dyDescent="0.3">
      <c r="A5168" s="3" t="s">
        <v>6760</v>
      </c>
      <c r="B5168" s="4">
        <v>41953</v>
      </c>
      <c r="C5168" s="12" t="str">
        <f t="shared" si="80"/>
        <v>2014/11</v>
      </c>
      <c r="D5168" s="4">
        <v>41959</v>
      </c>
      <c r="E5168" s="3" t="s">
        <v>21</v>
      </c>
      <c r="F5168" s="3" t="s">
        <v>5539</v>
      </c>
      <c r="G5168" s="3" t="s">
        <v>988</v>
      </c>
      <c r="H5168" s="5">
        <v>1584</v>
      </c>
      <c r="I5168" s="2">
        <v>3</v>
      </c>
      <c r="J5168" s="2">
        <v>0</v>
      </c>
      <c r="K5168" s="2">
        <v>0.71279999999999999</v>
      </c>
      <c r="L5168" s="18" t="str">
        <f>VLOOKUP(F5168,'BD customers'!$1:$1048576,2,FALSE)</f>
        <v>Sam Craven</v>
      </c>
      <c r="M5168" s="2">
        <f>MATCH(orders[[#This Row],[Product ID]],'BD product'!A:A,0)</f>
        <v>220</v>
      </c>
      <c r="N5168" s="2" t="str" cm="1">
        <f t="array" ref="N5168">INDEX('BD product'!A:D,M5168,2)</f>
        <v>Office Supplies</v>
      </c>
    </row>
    <row r="5169" spans="1:14" x14ac:dyDescent="0.3">
      <c r="A5169" s="3" t="s">
        <v>6760</v>
      </c>
      <c r="B5169" s="4">
        <v>41953</v>
      </c>
      <c r="C5169" s="12" t="str">
        <f t="shared" si="80"/>
        <v>2014/11</v>
      </c>
      <c r="D5169" s="4">
        <v>41959</v>
      </c>
      <c r="E5169" s="3" t="s">
        <v>21</v>
      </c>
      <c r="F5169" s="3" t="s">
        <v>5539</v>
      </c>
      <c r="G5169" s="3" t="s">
        <v>1982</v>
      </c>
      <c r="H5169" s="5">
        <v>56394</v>
      </c>
      <c r="I5169" s="2">
        <v>3</v>
      </c>
      <c r="J5169" s="2">
        <v>0</v>
      </c>
      <c r="K5169" s="2">
        <v>11.2788</v>
      </c>
      <c r="L5169" s="18" t="str">
        <f>VLOOKUP(F5169,'BD customers'!$1:$1048576,2,FALSE)</f>
        <v>Sam Craven</v>
      </c>
      <c r="M5169" s="2">
        <f>MATCH(orders[[#This Row],[Product ID]],'BD product'!A:A,0)</f>
        <v>501</v>
      </c>
      <c r="N5169" s="2" t="str" cm="1">
        <f t="array" ref="N5169">INDEX('BD product'!A:D,M5169,2)</f>
        <v>Furniture</v>
      </c>
    </row>
    <row r="5170" spans="1:14" x14ac:dyDescent="0.3">
      <c r="A5170" s="3" t="s">
        <v>6760</v>
      </c>
      <c r="B5170" s="4">
        <v>41953</v>
      </c>
      <c r="C5170" s="12" t="str">
        <f t="shared" si="80"/>
        <v>2014/11</v>
      </c>
      <c r="D5170" s="4">
        <v>41959</v>
      </c>
      <c r="E5170" s="3" t="s">
        <v>21</v>
      </c>
      <c r="F5170" s="3" t="s">
        <v>5539</v>
      </c>
      <c r="G5170" s="3" t="s">
        <v>3441</v>
      </c>
      <c r="H5170" s="5">
        <v>6294</v>
      </c>
      <c r="I5170" s="2">
        <v>3</v>
      </c>
      <c r="J5170" s="2">
        <v>0</v>
      </c>
      <c r="K5170" s="2">
        <v>11.958600000000001</v>
      </c>
      <c r="L5170" s="18" t="str">
        <f>VLOOKUP(F5170,'BD customers'!$1:$1048576,2,FALSE)</f>
        <v>Sam Craven</v>
      </c>
      <c r="M5170" s="2">
        <f>MATCH(orders[[#This Row],[Product ID]],'BD product'!A:A,0)</f>
        <v>1020</v>
      </c>
      <c r="N5170" s="2" t="str" cm="1">
        <f t="array" ref="N5170">INDEX('BD product'!A:D,M5170,2)</f>
        <v>Office Supplies</v>
      </c>
    </row>
    <row r="5171" spans="1:14" x14ac:dyDescent="0.3">
      <c r="A5171" s="3" t="s">
        <v>6760</v>
      </c>
      <c r="B5171" s="4">
        <v>41953</v>
      </c>
      <c r="C5171" s="12" t="str">
        <f t="shared" si="80"/>
        <v>2014/11</v>
      </c>
      <c r="D5171" s="4">
        <v>41959</v>
      </c>
      <c r="E5171" s="3" t="s">
        <v>21</v>
      </c>
      <c r="F5171" s="3" t="s">
        <v>5539</v>
      </c>
      <c r="G5171" s="3" t="s">
        <v>2033</v>
      </c>
      <c r="H5171" s="5">
        <v>53541</v>
      </c>
      <c r="I5171" s="2">
        <v>3</v>
      </c>
      <c r="J5171" s="2">
        <v>0</v>
      </c>
      <c r="K5171" s="2">
        <v>16.0623</v>
      </c>
      <c r="L5171" s="18" t="str">
        <f>VLOOKUP(F5171,'BD customers'!$1:$1048576,2,FALSE)</f>
        <v>Sam Craven</v>
      </c>
      <c r="M5171" s="2">
        <f>MATCH(orders[[#This Row],[Product ID]],'BD product'!A:A,0)</f>
        <v>520</v>
      </c>
      <c r="N5171" s="2" t="str" cm="1">
        <f t="array" ref="N5171">INDEX('BD product'!A:D,M5171,2)</f>
        <v>Office Supplies</v>
      </c>
    </row>
    <row r="5172" spans="1:14" x14ac:dyDescent="0.3">
      <c r="A5172" s="3" t="s">
        <v>6761</v>
      </c>
      <c r="B5172" s="4">
        <v>42517</v>
      </c>
      <c r="C5172" s="12" t="str">
        <f t="shared" si="80"/>
        <v>2016/05</v>
      </c>
      <c r="D5172" s="4">
        <v>42519</v>
      </c>
      <c r="E5172" s="3" t="s">
        <v>11</v>
      </c>
      <c r="F5172" s="3" t="s">
        <v>479</v>
      </c>
      <c r="G5172" s="3" t="s">
        <v>1923</v>
      </c>
      <c r="H5172" s="5">
        <v>35049</v>
      </c>
      <c r="I5172" s="2">
        <v>5</v>
      </c>
      <c r="J5172" s="2">
        <v>0</v>
      </c>
      <c r="K5172" s="2">
        <v>7.0098000000000003</v>
      </c>
      <c r="L5172" s="18" t="str">
        <f>VLOOKUP(F5172,'BD customers'!$1:$1048576,2,FALSE)</f>
        <v>Laura Armstrong</v>
      </c>
      <c r="M5172" s="2">
        <f>MATCH(orders[[#This Row],[Product ID]],'BD product'!A:A,0)</f>
        <v>485</v>
      </c>
      <c r="N5172" s="2" t="str" cm="1">
        <f t="array" ref="N5172">INDEX('BD product'!A:D,M5172,2)</f>
        <v>Furniture</v>
      </c>
    </row>
    <row r="5173" spans="1:14" x14ac:dyDescent="0.3">
      <c r="A5173" s="3" t="s">
        <v>6761</v>
      </c>
      <c r="B5173" s="4">
        <v>42517</v>
      </c>
      <c r="C5173" s="12" t="str">
        <f t="shared" si="80"/>
        <v>2016/05</v>
      </c>
      <c r="D5173" s="4">
        <v>42519</v>
      </c>
      <c r="E5173" s="3" t="s">
        <v>11</v>
      </c>
      <c r="F5173" s="3" t="s">
        <v>479</v>
      </c>
      <c r="G5173" s="3" t="s">
        <v>2569</v>
      </c>
      <c r="H5173" s="5">
        <v>14412</v>
      </c>
      <c r="I5173" s="2">
        <v>3</v>
      </c>
      <c r="J5173" s="2">
        <v>0</v>
      </c>
      <c r="K5173" s="2">
        <v>69.177599999999998</v>
      </c>
      <c r="L5173" s="18" t="str">
        <f>VLOOKUP(F5173,'BD customers'!$1:$1048576,2,FALSE)</f>
        <v>Laura Armstrong</v>
      </c>
      <c r="M5173" s="2">
        <f>MATCH(orders[[#This Row],[Product ID]],'BD product'!A:A,0)</f>
        <v>696</v>
      </c>
      <c r="N5173" s="2" t="str" cm="1">
        <f t="array" ref="N5173">INDEX('BD product'!A:D,M5173,2)</f>
        <v>Office Supplies</v>
      </c>
    </row>
    <row r="5174" spans="1:14" x14ac:dyDescent="0.3">
      <c r="A5174" s="3" t="s">
        <v>6761</v>
      </c>
      <c r="B5174" s="4">
        <v>42517</v>
      </c>
      <c r="C5174" s="12" t="str">
        <f t="shared" si="80"/>
        <v>2016/05</v>
      </c>
      <c r="D5174" s="4">
        <v>42519</v>
      </c>
      <c r="E5174" s="3" t="s">
        <v>11</v>
      </c>
      <c r="F5174" s="3" t="s">
        <v>479</v>
      </c>
      <c r="G5174" s="3" t="s">
        <v>3187</v>
      </c>
      <c r="H5174" s="5">
        <v>31455</v>
      </c>
      <c r="I5174" s="2">
        <v>3</v>
      </c>
      <c r="J5174" s="2">
        <v>0</v>
      </c>
      <c r="K5174" s="2">
        <v>15.0984</v>
      </c>
      <c r="L5174" s="18" t="str">
        <f>VLOOKUP(F5174,'BD customers'!$1:$1048576,2,FALSE)</f>
        <v>Laura Armstrong</v>
      </c>
      <c r="M5174" s="2">
        <f>MATCH(orders[[#This Row],[Product ID]],'BD product'!A:A,0)</f>
        <v>923</v>
      </c>
      <c r="N5174" s="2" t="str" cm="1">
        <f t="array" ref="N5174">INDEX('BD product'!A:D,M5174,2)</f>
        <v>Office Supplies</v>
      </c>
    </row>
    <row r="5175" spans="1:14" x14ac:dyDescent="0.3">
      <c r="A5175" s="3" t="s">
        <v>6762</v>
      </c>
      <c r="B5175" s="4">
        <v>42071</v>
      </c>
      <c r="C5175" s="12" t="str">
        <f t="shared" si="80"/>
        <v>2015/03</v>
      </c>
      <c r="D5175" s="4">
        <v>42073</v>
      </c>
      <c r="E5175" s="3" t="s">
        <v>64</v>
      </c>
      <c r="F5175" s="3" t="s">
        <v>5591</v>
      </c>
      <c r="G5175" s="3" t="s">
        <v>1361</v>
      </c>
      <c r="H5175" s="5">
        <v>3408</v>
      </c>
      <c r="I5175" s="2">
        <v>1</v>
      </c>
      <c r="J5175" s="2">
        <v>2</v>
      </c>
      <c r="K5175" s="2">
        <v>0.89459999999999995</v>
      </c>
      <c r="L5175" s="18" t="str">
        <f>VLOOKUP(F5175,'BD customers'!$1:$1048576,2,FALSE)</f>
        <v>Fred Chung</v>
      </c>
      <c r="M5175" s="2">
        <f>MATCH(orders[[#This Row],[Product ID]],'BD product'!A:A,0)</f>
        <v>321</v>
      </c>
      <c r="N5175" s="2" t="str" cm="1">
        <f t="array" ref="N5175">INDEX('BD product'!A:D,M5175,2)</f>
        <v>Office Supplies</v>
      </c>
    </row>
    <row r="5176" spans="1:14" x14ac:dyDescent="0.3">
      <c r="A5176" s="3" t="s">
        <v>6763</v>
      </c>
      <c r="B5176" s="4">
        <v>43027</v>
      </c>
      <c r="C5176" s="12" t="str">
        <f t="shared" si="80"/>
        <v>2017/10</v>
      </c>
      <c r="D5176" s="4">
        <v>43032</v>
      </c>
      <c r="E5176" s="3" t="s">
        <v>21</v>
      </c>
      <c r="F5176" s="3" t="s">
        <v>2075</v>
      </c>
      <c r="G5176" s="3" t="s">
        <v>5128</v>
      </c>
      <c r="H5176" s="5">
        <v>2072</v>
      </c>
      <c r="I5176" s="2">
        <v>2</v>
      </c>
      <c r="J5176" s="2">
        <v>8</v>
      </c>
      <c r="K5176" s="2">
        <v>-3.5224000000000002</v>
      </c>
      <c r="L5176" s="18" t="str">
        <f>VLOOKUP(F5176,'BD customers'!$1:$1048576,2,FALSE)</f>
        <v>Christina Anderson</v>
      </c>
      <c r="M5176" s="2">
        <f>MATCH(orders[[#This Row],[Product ID]],'BD product'!A:A,0)</f>
        <v>1474</v>
      </c>
      <c r="N5176" s="2" t="str" cm="1">
        <f t="array" ref="N5176">INDEX('BD product'!A:D,M5176,2)</f>
        <v>Office Supplies</v>
      </c>
    </row>
    <row r="5177" spans="1:14" x14ac:dyDescent="0.3">
      <c r="A5177" s="3" t="s">
        <v>6763</v>
      </c>
      <c r="B5177" s="4">
        <v>43027</v>
      </c>
      <c r="C5177" s="12" t="str">
        <f t="shared" si="80"/>
        <v>2017/10</v>
      </c>
      <c r="D5177" s="4">
        <v>43032</v>
      </c>
      <c r="E5177" s="3" t="s">
        <v>21</v>
      </c>
      <c r="F5177" s="3" t="s">
        <v>2075</v>
      </c>
      <c r="G5177" s="3" t="s">
        <v>6014</v>
      </c>
      <c r="H5177" s="5">
        <v>3283992</v>
      </c>
      <c r="I5177" s="2">
        <v>3</v>
      </c>
      <c r="J5177" s="2">
        <v>32</v>
      </c>
      <c r="K5177" s="2">
        <v>-91.758600000000001</v>
      </c>
      <c r="L5177" s="18" t="str">
        <f>VLOOKUP(F5177,'BD customers'!$1:$1048576,2,FALSE)</f>
        <v>Christina Anderson</v>
      </c>
      <c r="M5177" s="2">
        <f>MATCH(orders[[#This Row],[Product ID]],'BD product'!A:A,0)</f>
        <v>1629</v>
      </c>
      <c r="N5177" s="2" t="str" cm="1">
        <f t="array" ref="N5177">INDEX('BD product'!A:D,M5177,2)</f>
        <v>Furniture</v>
      </c>
    </row>
    <row r="5178" spans="1:14" x14ac:dyDescent="0.3">
      <c r="A5178" s="3" t="s">
        <v>6764</v>
      </c>
      <c r="B5178" s="4">
        <v>42679</v>
      </c>
      <c r="C5178" s="12" t="str">
        <f t="shared" si="80"/>
        <v>2016/11</v>
      </c>
      <c r="D5178" s="4">
        <v>42682</v>
      </c>
      <c r="E5178" s="3" t="s">
        <v>64</v>
      </c>
      <c r="F5178" s="3" t="s">
        <v>602</v>
      </c>
      <c r="G5178" s="3" t="s">
        <v>3916</v>
      </c>
      <c r="H5178" s="5">
        <v>53248</v>
      </c>
      <c r="I5178" s="2">
        <v>2</v>
      </c>
      <c r="J5178" s="2">
        <v>2</v>
      </c>
      <c r="K5178" s="2">
        <v>1.9967999999999999</v>
      </c>
      <c r="L5178" s="18" t="str">
        <f>VLOOKUP(F5178,'BD customers'!$1:$1048576,2,FALSE)</f>
        <v>Joseph Holt</v>
      </c>
      <c r="M5178" s="2">
        <f>MATCH(orders[[#This Row],[Product ID]],'BD product'!A:A,0)</f>
        <v>1199</v>
      </c>
      <c r="N5178" s="2" t="str" cm="1">
        <f t="array" ref="N5178">INDEX('BD product'!A:D,M5178,2)</f>
        <v>Office Supplies</v>
      </c>
    </row>
    <row r="5179" spans="1:14" x14ac:dyDescent="0.3">
      <c r="A5179" s="3" t="s">
        <v>6765</v>
      </c>
      <c r="B5179" s="4">
        <v>42730</v>
      </c>
      <c r="C5179" s="12" t="str">
        <f t="shared" si="80"/>
        <v>2016/12</v>
      </c>
      <c r="D5179" s="4">
        <v>42734</v>
      </c>
      <c r="E5179" s="3" t="s">
        <v>21</v>
      </c>
      <c r="F5179" s="3" t="s">
        <v>2345</v>
      </c>
      <c r="G5179" s="3" t="s">
        <v>1119</v>
      </c>
      <c r="H5179" s="5">
        <v>4992</v>
      </c>
      <c r="I5179" s="2">
        <v>3</v>
      </c>
      <c r="J5179" s="2">
        <v>2</v>
      </c>
      <c r="K5179" s="2">
        <v>1.6848000000000001</v>
      </c>
      <c r="L5179" s="18" t="str">
        <f>VLOOKUP(F5179,'BD customers'!$1:$1048576,2,FALSE)</f>
        <v>Anthony Johnson</v>
      </c>
      <c r="M5179" s="2">
        <f>MATCH(orders[[#This Row],[Product ID]],'BD product'!A:A,0)</f>
        <v>257</v>
      </c>
      <c r="N5179" s="2" t="str" cm="1">
        <f t="array" ref="N5179">INDEX('BD product'!A:D,M5179,2)</f>
        <v>Office Supplies</v>
      </c>
    </row>
    <row r="5180" spans="1:14" x14ac:dyDescent="0.3">
      <c r="A5180" s="3" t="s">
        <v>6766</v>
      </c>
      <c r="B5180" s="4">
        <v>42107</v>
      </c>
      <c r="C5180" s="12" t="str">
        <f t="shared" si="80"/>
        <v>2015/04</v>
      </c>
      <c r="D5180" s="4">
        <v>42113</v>
      </c>
      <c r="E5180" s="3" t="s">
        <v>21</v>
      </c>
      <c r="F5180" s="3" t="s">
        <v>2903</v>
      </c>
      <c r="G5180" s="3" t="s">
        <v>3771</v>
      </c>
      <c r="H5180" s="5">
        <v>3768</v>
      </c>
      <c r="I5180" s="2">
        <v>2</v>
      </c>
      <c r="J5180" s="2">
        <v>0</v>
      </c>
      <c r="K5180" s="2">
        <v>15.8256</v>
      </c>
      <c r="L5180" s="18" t="str">
        <f>VLOOKUP(F5180,'BD customers'!$1:$1048576,2,FALSE)</f>
        <v>Bill Tyler</v>
      </c>
      <c r="M5180" s="2">
        <f>MATCH(orders[[#This Row],[Product ID]],'BD product'!A:A,0)</f>
        <v>1157</v>
      </c>
      <c r="N5180" s="2" t="str" cm="1">
        <f t="array" ref="N5180">INDEX('BD product'!A:D,M5180,2)</f>
        <v>Furniture</v>
      </c>
    </row>
    <row r="5181" spans="1:14" x14ac:dyDescent="0.3">
      <c r="A5181" s="3" t="s">
        <v>6766</v>
      </c>
      <c r="B5181" s="4">
        <v>42107</v>
      </c>
      <c r="C5181" s="12" t="str">
        <f t="shared" si="80"/>
        <v>2015/04</v>
      </c>
      <c r="D5181" s="4">
        <v>42113</v>
      </c>
      <c r="E5181" s="3" t="s">
        <v>21</v>
      </c>
      <c r="F5181" s="3" t="s">
        <v>2903</v>
      </c>
      <c r="G5181" s="3" t="s">
        <v>1288</v>
      </c>
      <c r="H5181" s="5">
        <v>258576</v>
      </c>
      <c r="I5181" s="2">
        <v>2</v>
      </c>
      <c r="J5181" s="2">
        <v>2</v>
      </c>
      <c r="K5181" s="2">
        <v>19.3932</v>
      </c>
      <c r="L5181" s="18" t="str">
        <f>VLOOKUP(F5181,'BD customers'!$1:$1048576,2,FALSE)</f>
        <v>Bill Tyler</v>
      </c>
      <c r="M5181" s="2">
        <f>MATCH(orders[[#This Row],[Product ID]],'BD product'!A:A,0)</f>
        <v>299</v>
      </c>
      <c r="N5181" s="2" t="str" cm="1">
        <f t="array" ref="N5181">INDEX('BD product'!A:D,M5181,2)</f>
        <v>Technology</v>
      </c>
    </row>
    <row r="5182" spans="1:14" x14ac:dyDescent="0.3">
      <c r="A5182" s="3" t="s">
        <v>6766</v>
      </c>
      <c r="B5182" s="4">
        <v>42107</v>
      </c>
      <c r="C5182" s="12" t="str">
        <f t="shared" si="80"/>
        <v>2015/04</v>
      </c>
      <c r="D5182" s="4">
        <v>42113</v>
      </c>
      <c r="E5182" s="3" t="s">
        <v>21</v>
      </c>
      <c r="F5182" s="3" t="s">
        <v>2903</v>
      </c>
      <c r="G5182" s="3" t="s">
        <v>3351</v>
      </c>
      <c r="H5182" s="5">
        <v>7584</v>
      </c>
      <c r="I5182" s="2">
        <v>2</v>
      </c>
      <c r="J5182" s="2">
        <v>0</v>
      </c>
      <c r="K5182" s="2">
        <v>29.5776</v>
      </c>
      <c r="L5182" s="18" t="str">
        <f>VLOOKUP(F5182,'BD customers'!$1:$1048576,2,FALSE)</f>
        <v>Bill Tyler</v>
      </c>
      <c r="M5182" s="2">
        <f>MATCH(orders[[#This Row],[Product ID]],'BD product'!A:A,0)</f>
        <v>985</v>
      </c>
      <c r="N5182" s="2" t="str" cm="1">
        <f t="array" ref="N5182">INDEX('BD product'!A:D,M5182,2)</f>
        <v>Office Supplies</v>
      </c>
    </row>
    <row r="5183" spans="1:14" x14ac:dyDescent="0.3">
      <c r="A5183" s="3" t="s">
        <v>6767</v>
      </c>
      <c r="B5183" s="4">
        <v>42990</v>
      </c>
      <c r="C5183" s="12" t="str">
        <f t="shared" si="80"/>
        <v>2017/09</v>
      </c>
      <c r="D5183" s="4">
        <v>42993</v>
      </c>
      <c r="E5183" s="3" t="s">
        <v>64</v>
      </c>
      <c r="F5183" s="3" t="s">
        <v>1281</v>
      </c>
      <c r="G5183" s="3" t="s">
        <v>6736</v>
      </c>
      <c r="H5183" s="5">
        <v>4536</v>
      </c>
      <c r="I5183" s="2">
        <v>7</v>
      </c>
      <c r="J5183" s="2">
        <v>0</v>
      </c>
      <c r="K5183" s="2">
        <v>21.7728</v>
      </c>
      <c r="L5183" s="18" t="str">
        <f>VLOOKUP(F5183,'BD customers'!$1:$1048576,2,FALSE)</f>
        <v>Don Jones</v>
      </c>
      <c r="M5183" s="2">
        <f>MATCH(orders[[#This Row],[Product ID]],'BD product'!A:A,0)</f>
        <v>1725</v>
      </c>
      <c r="N5183" s="2" t="str" cm="1">
        <f t="array" ref="N5183">INDEX('BD product'!A:D,M5183,2)</f>
        <v>Office Supplies</v>
      </c>
    </row>
    <row r="5184" spans="1:14" x14ac:dyDescent="0.3">
      <c r="A5184" s="3" t="s">
        <v>6767</v>
      </c>
      <c r="B5184" s="4">
        <v>42990</v>
      </c>
      <c r="C5184" s="12" t="str">
        <f t="shared" si="80"/>
        <v>2017/09</v>
      </c>
      <c r="D5184" s="4">
        <v>42993</v>
      </c>
      <c r="E5184" s="3" t="s">
        <v>64</v>
      </c>
      <c r="F5184" s="3" t="s">
        <v>1281</v>
      </c>
      <c r="G5184" s="3" t="s">
        <v>2833</v>
      </c>
      <c r="H5184" s="5">
        <v>4578</v>
      </c>
      <c r="I5184" s="2">
        <v>3</v>
      </c>
      <c r="J5184" s="2">
        <v>0</v>
      </c>
      <c r="K5184" s="2">
        <v>0.22889999999999999</v>
      </c>
      <c r="L5184" s="18" t="str">
        <f>VLOOKUP(F5184,'BD customers'!$1:$1048576,2,FALSE)</f>
        <v>Don Jones</v>
      </c>
      <c r="M5184" s="2">
        <f>MATCH(orders[[#This Row],[Product ID]],'BD product'!A:A,0)</f>
        <v>787</v>
      </c>
      <c r="N5184" s="2" t="str" cm="1">
        <f t="array" ref="N5184">INDEX('BD product'!A:D,M5184,2)</f>
        <v>Office Supplies</v>
      </c>
    </row>
    <row r="5185" spans="1:14" x14ac:dyDescent="0.3">
      <c r="A5185" s="3" t="s">
        <v>6768</v>
      </c>
      <c r="B5185" s="4">
        <v>43002</v>
      </c>
      <c r="C5185" s="12" t="str">
        <f t="shared" si="80"/>
        <v>2017/09</v>
      </c>
      <c r="D5185" s="4">
        <v>43005</v>
      </c>
      <c r="E5185" s="3" t="s">
        <v>64</v>
      </c>
      <c r="F5185" s="3" t="s">
        <v>55</v>
      </c>
      <c r="G5185" s="3" t="s">
        <v>6366</v>
      </c>
      <c r="H5185" s="5">
        <v>4029</v>
      </c>
      <c r="I5185" s="2">
        <v>3</v>
      </c>
      <c r="J5185" s="2">
        <v>0</v>
      </c>
      <c r="K5185" s="2">
        <v>10.0725</v>
      </c>
      <c r="L5185" s="18" t="str">
        <f>VLOOKUP(F5185,'BD customers'!$1:$1048576,2,FALSE)</f>
        <v>Anna Gayman</v>
      </c>
      <c r="M5185" s="2">
        <f>MATCH(orders[[#This Row],[Product ID]],'BD product'!A:A,0)</f>
        <v>1680</v>
      </c>
      <c r="N5185" s="2" t="str" cm="1">
        <f t="array" ref="N5185">INDEX('BD product'!A:D,M5185,2)</f>
        <v>Office Supplies</v>
      </c>
    </row>
    <row r="5186" spans="1:14" x14ac:dyDescent="0.3">
      <c r="A5186" s="3" t="s">
        <v>6768</v>
      </c>
      <c r="B5186" s="4">
        <v>43002</v>
      </c>
      <c r="C5186" s="12" t="str">
        <f t="shared" ref="C5186:C5249" si="81">TEXT(B5186,"aaaa/mm")</f>
        <v>2017/09</v>
      </c>
      <c r="D5186" s="4">
        <v>43005</v>
      </c>
      <c r="E5186" s="3" t="s">
        <v>64</v>
      </c>
      <c r="F5186" s="3" t="s">
        <v>55</v>
      </c>
      <c r="G5186" s="3" t="s">
        <v>2154</v>
      </c>
      <c r="H5186" s="5">
        <v>3871</v>
      </c>
      <c r="I5186" s="2">
        <v>7</v>
      </c>
      <c r="J5186" s="2">
        <v>0</v>
      </c>
      <c r="K5186" s="2">
        <v>17.8066</v>
      </c>
      <c r="L5186" s="18" t="str">
        <f>VLOOKUP(F5186,'BD customers'!$1:$1048576,2,FALSE)</f>
        <v>Anna Gayman</v>
      </c>
      <c r="M5186" s="2">
        <f>MATCH(orders[[#This Row],[Product ID]],'BD product'!A:A,0)</f>
        <v>557</v>
      </c>
      <c r="N5186" s="2" t="str" cm="1">
        <f t="array" ref="N5186">INDEX('BD product'!A:D,M5186,2)</f>
        <v>Office Supplies</v>
      </c>
    </row>
    <row r="5187" spans="1:14" x14ac:dyDescent="0.3">
      <c r="A5187" s="3" t="s">
        <v>6769</v>
      </c>
      <c r="B5187" s="4">
        <v>42287</v>
      </c>
      <c r="C5187" s="12" t="str">
        <f t="shared" si="81"/>
        <v>2015/10</v>
      </c>
      <c r="D5187" s="4">
        <v>42292</v>
      </c>
      <c r="E5187" s="3" t="s">
        <v>21</v>
      </c>
      <c r="F5187" s="3" t="s">
        <v>788</v>
      </c>
      <c r="G5187" s="3" t="s">
        <v>1834</v>
      </c>
      <c r="H5187" s="5">
        <v>1801632</v>
      </c>
      <c r="I5187" s="2">
        <v>6</v>
      </c>
      <c r="J5187" s="2">
        <v>2</v>
      </c>
      <c r="K5187" s="2">
        <v>-33.7806</v>
      </c>
      <c r="L5187" s="18" t="str">
        <f>VLOOKUP(F5187,'BD customers'!$1:$1048576,2,FALSE)</f>
        <v>John Dryer</v>
      </c>
      <c r="M5187" s="2">
        <f>MATCH(orders[[#This Row],[Product ID]],'BD product'!A:A,0)</f>
        <v>460</v>
      </c>
      <c r="N5187" s="2" t="str" cm="1">
        <f t="array" ref="N5187">INDEX('BD product'!A:D,M5187,2)</f>
        <v>Office Supplies</v>
      </c>
    </row>
    <row r="5188" spans="1:14" x14ac:dyDescent="0.3">
      <c r="A5188" s="3" t="s">
        <v>6770</v>
      </c>
      <c r="B5188" s="4">
        <v>42335</v>
      </c>
      <c r="C5188" s="12" t="str">
        <f t="shared" si="81"/>
        <v>2015/11</v>
      </c>
      <c r="D5188" s="4">
        <v>42341</v>
      </c>
      <c r="E5188" s="3" t="s">
        <v>21</v>
      </c>
      <c r="F5188" s="3" t="s">
        <v>366</v>
      </c>
      <c r="G5188" s="3" t="s">
        <v>5819</v>
      </c>
      <c r="H5188" s="5">
        <v>748752</v>
      </c>
      <c r="I5188" s="2">
        <v>8</v>
      </c>
      <c r="J5188" s="2">
        <v>4</v>
      </c>
      <c r="K5188" s="2">
        <v>-162.2296</v>
      </c>
      <c r="L5188" s="18" t="str">
        <f>VLOOKUP(F5188,'BD customers'!$1:$1048576,2,FALSE)</f>
        <v>Eugene Hildebrand</v>
      </c>
      <c r="M5188" s="2">
        <f>MATCH(orders[[#This Row],[Product ID]],'BD product'!A:A,0)</f>
        <v>1596</v>
      </c>
      <c r="N5188" s="2" t="str" cm="1">
        <f t="array" ref="N5188">INDEX('BD product'!A:D,M5188,2)</f>
        <v>Technology</v>
      </c>
    </row>
    <row r="5189" spans="1:14" x14ac:dyDescent="0.3">
      <c r="A5189" s="3" t="s">
        <v>6771</v>
      </c>
      <c r="B5189" s="4">
        <v>42260</v>
      </c>
      <c r="C5189" s="12" t="str">
        <f t="shared" si="81"/>
        <v>2015/09</v>
      </c>
      <c r="D5189" s="4">
        <v>42265</v>
      </c>
      <c r="E5189" s="3" t="s">
        <v>21</v>
      </c>
      <c r="F5189" s="3" t="s">
        <v>514</v>
      </c>
      <c r="G5189" s="3" t="s">
        <v>3294</v>
      </c>
      <c r="H5189" s="5">
        <v>19996</v>
      </c>
      <c r="I5189" s="2">
        <v>4</v>
      </c>
      <c r="J5189" s="2">
        <v>0</v>
      </c>
      <c r="K5189" s="2">
        <v>15.9968</v>
      </c>
      <c r="L5189" s="18" t="str">
        <f>VLOOKUP(F5189,'BD customers'!$1:$1048576,2,FALSE)</f>
        <v>Zuschuss Carroll</v>
      </c>
      <c r="M5189" s="2">
        <f>MATCH(orders[[#This Row],[Product ID]],'BD product'!A:A,0)</f>
        <v>961</v>
      </c>
      <c r="N5189" s="2" t="str" cm="1">
        <f t="array" ref="N5189">INDEX('BD product'!A:D,M5189,2)</f>
        <v>Technology</v>
      </c>
    </row>
    <row r="5190" spans="1:14" x14ac:dyDescent="0.3">
      <c r="A5190" s="3" t="s">
        <v>6771</v>
      </c>
      <c r="B5190" s="4">
        <v>42260</v>
      </c>
      <c r="C5190" s="12" t="str">
        <f t="shared" si="81"/>
        <v>2015/09</v>
      </c>
      <c r="D5190" s="4">
        <v>42265</v>
      </c>
      <c r="E5190" s="3" t="s">
        <v>21</v>
      </c>
      <c r="F5190" s="3" t="s">
        <v>514</v>
      </c>
      <c r="G5190" s="3" t="s">
        <v>1564</v>
      </c>
      <c r="H5190" s="5">
        <v>15162</v>
      </c>
      <c r="I5190" s="2">
        <v>7</v>
      </c>
      <c r="J5190" s="2">
        <v>0</v>
      </c>
      <c r="K5190" s="2">
        <v>39.421199999999999</v>
      </c>
      <c r="L5190" s="18" t="str">
        <f>VLOOKUP(F5190,'BD customers'!$1:$1048576,2,FALSE)</f>
        <v>Zuschuss Carroll</v>
      </c>
      <c r="M5190" s="2">
        <f>MATCH(orders[[#This Row],[Product ID]],'BD product'!A:A,0)</f>
        <v>379</v>
      </c>
      <c r="N5190" s="2" t="str" cm="1">
        <f t="array" ref="N5190">INDEX('BD product'!A:D,M5190,2)</f>
        <v>Furniture</v>
      </c>
    </row>
    <row r="5191" spans="1:14" x14ac:dyDescent="0.3">
      <c r="A5191" s="3" t="s">
        <v>6772</v>
      </c>
      <c r="B5191" s="4">
        <v>43053</v>
      </c>
      <c r="C5191" s="12" t="str">
        <f t="shared" si="81"/>
        <v>2017/11</v>
      </c>
      <c r="D5191" s="4">
        <v>43057</v>
      </c>
      <c r="E5191" s="3" t="s">
        <v>21</v>
      </c>
      <c r="F5191" s="3" t="s">
        <v>1732</v>
      </c>
      <c r="G5191" s="3" t="s">
        <v>3567</v>
      </c>
      <c r="H5191" s="5">
        <v>167952</v>
      </c>
      <c r="I5191" s="2">
        <v>6</v>
      </c>
      <c r="J5191" s="2">
        <v>2</v>
      </c>
      <c r="K5191" s="2">
        <v>-27.292200000000001</v>
      </c>
      <c r="L5191" s="18" t="str">
        <f>VLOOKUP(F5191,'BD customers'!$1:$1048576,2,FALSE)</f>
        <v>Xylona Preis</v>
      </c>
      <c r="M5191" s="2">
        <f>MATCH(orders[[#This Row],[Product ID]],'BD product'!A:A,0)</f>
        <v>1069</v>
      </c>
      <c r="N5191" s="2" t="str" cm="1">
        <f t="array" ref="N5191">INDEX('BD product'!A:D,M5191,2)</f>
        <v>Technology</v>
      </c>
    </row>
    <row r="5192" spans="1:14" x14ac:dyDescent="0.3">
      <c r="A5192" s="3" t="s">
        <v>6772</v>
      </c>
      <c r="B5192" s="4">
        <v>43053</v>
      </c>
      <c r="C5192" s="12" t="str">
        <f t="shared" si="81"/>
        <v>2017/11</v>
      </c>
      <c r="D5192" s="4">
        <v>43057</v>
      </c>
      <c r="E5192" s="3" t="s">
        <v>21</v>
      </c>
      <c r="F5192" s="3" t="s">
        <v>1732</v>
      </c>
      <c r="G5192" s="3" t="s">
        <v>5137</v>
      </c>
      <c r="H5192" s="5">
        <v>4504</v>
      </c>
      <c r="I5192" s="2">
        <v>2</v>
      </c>
      <c r="J5192" s="2">
        <v>2</v>
      </c>
      <c r="K5192" s="2">
        <v>0.45040000000000002</v>
      </c>
      <c r="L5192" s="18" t="str">
        <f>VLOOKUP(F5192,'BD customers'!$1:$1048576,2,FALSE)</f>
        <v>Xylona Preis</v>
      </c>
      <c r="M5192" s="2">
        <f>MATCH(orders[[#This Row],[Product ID]],'BD product'!A:A,0)</f>
        <v>1475</v>
      </c>
      <c r="N5192" s="2" t="str" cm="1">
        <f t="array" ref="N5192">INDEX('BD product'!A:D,M5192,2)</f>
        <v>Office Supplies</v>
      </c>
    </row>
    <row r="5193" spans="1:14" x14ac:dyDescent="0.3">
      <c r="A5193" s="3" t="s">
        <v>6773</v>
      </c>
      <c r="B5193" s="4">
        <v>42860</v>
      </c>
      <c r="C5193" s="12" t="str">
        <f t="shared" si="81"/>
        <v>2017/05</v>
      </c>
      <c r="D5193" s="4">
        <v>42864</v>
      </c>
      <c r="E5193" s="3" t="s">
        <v>21</v>
      </c>
      <c r="F5193" s="3" t="s">
        <v>1887</v>
      </c>
      <c r="G5193" s="3" t="s">
        <v>6774</v>
      </c>
      <c r="H5193" s="5">
        <v>2316</v>
      </c>
      <c r="I5193" s="2">
        <v>2</v>
      </c>
      <c r="J5193" s="2">
        <v>0</v>
      </c>
      <c r="K5193" s="2">
        <v>0.1158</v>
      </c>
      <c r="L5193" s="18" t="str">
        <f>VLOOKUP(F5193,'BD customers'!$1:$1048576,2,FALSE)</f>
        <v>Darren Koutras</v>
      </c>
      <c r="M5193" s="2">
        <f>MATCH(orders[[#This Row],[Product ID]],'BD product'!A:A,0)</f>
        <v>1726</v>
      </c>
      <c r="N5193" s="2" t="str" cm="1">
        <f t="array" ref="N5193">INDEX('BD product'!A:D,M5193,2)</f>
        <v>Office Supplies</v>
      </c>
    </row>
    <row r="5194" spans="1:14" x14ac:dyDescent="0.3">
      <c r="A5194" s="3" t="s">
        <v>6776</v>
      </c>
      <c r="B5194" s="4">
        <v>41971</v>
      </c>
      <c r="C5194" s="12" t="str">
        <f t="shared" si="81"/>
        <v>2014/11</v>
      </c>
      <c r="D5194" s="4">
        <v>41974</v>
      </c>
      <c r="E5194" s="3" t="s">
        <v>11</v>
      </c>
      <c r="F5194" s="3" t="s">
        <v>721</v>
      </c>
      <c r="G5194" s="3" t="s">
        <v>610</v>
      </c>
      <c r="H5194" s="5">
        <v>3976</v>
      </c>
      <c r="I5194" s="2">
        <v>5</v>
      </c>
      <c r="J5194" s="2">
        <v>0</v>
      </c>
      <c r="K5194" s="2">
        <v>4.3735999999999997</v>
      </c>
      <c r="L5194" s="18" t="str">
        <f>VLOOKUP(F5194,'BD customers'!$1:$1048576,2,FALSE)</f>
        <v>Chris Selesnick</v>
      </c>
      <c r="M5194" s="2">
        <f>MATCH(orders[[#This Row],[Product ID]],'BD product'!A:A,0)</f>
        <v>126</v>
      </c>
      <c r="N5194" s="2" t="str" cm="1">
        <f t="array" ref="N5194">INDEX('BD product'!A:D,M5194,2)</f>
        <v>Furniture</v>
      </c>
    </row>
    <row r="5195" spans="1:14" x14ac:dyDescent="0.3">
      <c r="A5195" s="3" t="s">
        <v>6776</v>
      </c>
      <c r="B5195" s="4">
        <v>41971</v>
      </c>
      <c r="C5195" s="12" t="str">
        <f t="shared" si="81"/>
        <v>2014/11</v>
      </c>
      <c r="D5195" s="4">
        <v>41974</v>
      </c>
      <c r="E5195" s="3" t="s">
        <v>11</v>
      </c>
      <c r="F5195" s="3" t="s">
        <v>721</v>
      </c>
      <c r="G5195" s="3" t="s">
        <v>6092</v>
      </c>
      <c r="H5195" s="5">
        <v>8596</v>
      </c>
      <c r="I5195" s="2">
        <v>7</v>
      </c>
      <c r="J5195" s="2">
        <v>0</v>
      </c>
      <c r="K5195" s="2">
        <v>40.401200000000003</v>
      </c>
      <c r="L5195" s="18" t="str">
        <f>VLOOKUP(F5195,'BD customers'!$1:$1048576,2,FALSE)</f>
        <v>Chris Selesnick</v>
      </c>
      <c r="M5195" s="2">
        <f>MATCH(orders[[#This Row],[Product ID]],'BD product'!A:A,0)</f>
        <v>1637</v>
      </c>
      <c r="N5195" s="2" t="str" cm="1">
        <f t="array" ref="N5195">INDEX('BD product'!A:D,M5195,2)</f>
        <v>Office Supplies</v>
      </c>
    </row>
    <row r="5196" spans="1:14" x14ac:dyDescent="0.3">
      <c r="A5196" s="3" t="s">
        <v>6776</v>
      </c>
      <c r="B5196" s="4">
        <v>41971</v>
      </c>
      <c r="C5196" s="12" t="str">
        <f t="shared" si="81"/>
        <v>2014/11</v>
      </c>
      <c r="D5196" s="4">
        <v>41974</v>
      </c>
      <c r="E5196" s="3" t="s">
        <v>11</v>
      </c>
      <c r="F5196" s="3" t="s">
        <v>721</v>
      </c>
      <c r="G5196" s="3" t="s">
        <v>1456</v>
      </c>
      <c r="H5196" s="5">
        <v>1312</v>
      </c>
      <c r="I5196" s="2">
        <v>4</v>
      </c>
      <c r="J5196" s="2">
        <v>0</v>
      </c>
      <c r="K5196" s="2">
        <v>4.3296000000000001</v>
      </c>
      <c r="L5196" s="18" t="str">
        <f>VLOOKUP(F5196,'BD customers'!$1:$1048576,2,FALSE)</f>
        <v>Chris Selesnick</v>
      </c>
      <c r="M5196" s="2">
        <f>MATCH(orders[[#This Row],[Product ID]],'BD product'!A:A,0)</f>
        <v>348</v>
      </c>
      <c r="N5196" s="2" t="str" cm="1">
        <f t="array" ref="N5196">INDEX('BD product'!A:D,M5196,2)</f>
        <v>Office Supplies</v>
      </c>
    </row>
    <row r="5197" spans="1:14" x14ac:dyDescent="0.3">
      <c r="A5197" s="3" t="s">
        <v>6776</v>
      </c>
      <c r="B5197" s="4">
        <v>41971</v>
      </c>
      <c r="C5197" s="12" t="str">
        <f t="shared" si="81"/>
        <v>2014/11</v>
      </c>
      <c r="D5197" s="4">
        <v>41974</v>
      </c>
      <c r="E5197" s="3" t="s">
        <v>11</v>
      </c>
      <c r="F5197" s="3" t="s">
        <v>721</v>
      </c>
      <c r="G5197" s="3" t="s">
        <v>1427</v>
      </c>
      <c r="H5197" s="5">
        <v>4566</v>
      </c>
      <c r="I5197" s="2">
        <v>3</v>
      </c>
      <c r="J5197" s="2">
        <v>0</v>
      </c>
      <c r="K5197" s="2">
        <v>22.3734</v>
      </c>
      <c r="L5197" s="18" t="str">
        <f>VLOOKUP(F5197,'BD customers'!$1:$1048576,2,FALSE)</f>
        <v>Chris Selesnick</v>
      </c>
      <c r="M5197" s="2">
        <f>MATCH(orders[[#This Row],[Product ID]],'BD product'!A:A,0)</f>
        <v>340</v>
      </c>
      <c r="N5197" s="2" t="str" cm="1">
        <f t="array" ref="N5197">INDEX('BD product'!A:D,M5197,2)</f>
        <v>Office Supplies</v>
      </c>
    </row>
    <row r="5198" spans="1:14" x14ac:dyDescent="0.3">
      <c r="A5198" s="3" t="s">
        <v>6777</v>
      </c>
      <c r="B5198" s="4">
        <v>41769</v>
      </c>
      <c r="C5198" s="12" t="str">
        <f t="shared" si="81"/>
        <v>2014/05</v>
      </c>
      <c r="D5198" s="4">
        <v>41774</v>
      </c>
      <c r="E5198" s="3" t="s">
        <v>21</v>
      </c>
      <c r="F5198" s="3" t="s">
        <v>3287</v>
      </c>
      <c r="G5198" s="3" t="s">
        <v>1776</v>
      </c>
      <c r="H5198" s="5">
        <v>15813</v>
      </c>
      <c r="I5198" s="2">
        <v>3</v>
      </c>
      <c r="J5198" s="2">
        <v>0</v>
      </c>
      <c r="K5198" s="2">
        <v>77.483699999999999</v>
      </c>
      <c r="L5198" s="18" t="str">
        <f>VLOOKUP(F5198,'BD customers'!$1:$1048576,2,FALSE)</f>
        <v>Arianne Irving</v>
      </c>
      <c r="M5198" s="2">
        <f>MATCH(orders[[#This Row],[Product ID]],'BD product'!A:A,0)</f>
        <v>441</v>
      </c>
      <c r="N5198" s="2" t="str" cm="1">
        <f t="array" ref="N5198">INDEX('BD product'!A:D,M5198,2)</f>
        <v>Office Supplies</v>
      </c>
    </row>
    <row r="5199" spans="1:14" x14ac:dyDescent="0.3">
      <c r="A5199" s="3" t="s">
        <v>6777</v>
      </c>
      <c r="B5199" s="4">
        <v>41769</v>
      </c>
      <c r="C5199" s="12" t="str">
        <f t="shared" si="81"/>
        <v>2014/05</v>
      </c>
      <c r="D5199" s="4">
        <v>41774</v>
      </c>
      <c r="E5199" s="3" t="s">
        <v>21</v>
      </c>
      <c r="F5199" s="3" t="s">
        <v>3287</v>
      </c>
      <c r="G5199" s="3" t="s">
        <v>262</v>
      </c>
      <c r="H5199" s="5">
        <v>436</v>
      </c>
      <c r="I5199" s="2">
        <v>5</v>
      </c>
      <c r="J5199" s="2">
        <v>2</v>
      </c>
      <c r="K5199" s="2">
        <v>4.36E-2</v>
      </c>
      <c r="L5199" s="18" t="str">
        <f>VLOOKUP(F5199,'BD customers'!$1:$1048576,2,FALSE)</f>
        <v>Arianne Irving</v>
      </c>
      <c r="M5199" s="2">
        <f>MATCH(orders[[#This Row],[Product ID]],'BD product'!A:A,0)</f>
        <v>49</v>
      </c>
      <c r="N5199" s="2" t="str" cm="1">
        <f t="array" ref="N5199">INDEX('BD product'!A:D,M5199,2)</f>
        <v>Technology</v>
      </c>
    </row>
    <row r="5200" spans="1:14" x14ac:dyDescent="0.3">
      <c r="A5200" s="3" t="s">
        <v>6778</v>
      </c>
      <c r="B5200" s="4">
        <v>42432</v>
      </c>
      <c r="C5200" s="12" t="str">
        <f t="shared" si="81"/>
        <v>2016/03</v>
      </c>
      <c r="D5200" s="4">
        <v>42437</v>
      </c>
      <c r="E5200" s="3" t="s">
        <v>21</v>
      </c>
      <c r="F5200" s="3" t="s">
        <v>368</v>
      </c>
      <c r="G5200" s="3" t="s">
        <v>4578</v>
      </c>
      <c r="H5200" s="5">
        <v>3930072</v>
      </c>
      <c r="I5200" s="2">
        <v>3</v>
      </c>
      <c r="J5200" s="2">
        <v>2</v>
      </c>
      <c r="K5200" s="2">
        <v>-786.01440000000002</v>
      </c>
      <c r="L5200" s="18" t="str">
        <f>VLOOKUP(F5200,'BD customers'!$1:$1048576,2,FALSE)</f>
        <v>Alex Avila</v>
      </c>
      <c r="M5200" s="2">
        <f>MATCH(orders[[#This Row],[Product ID]],'BD product'!A:A,0)</f>
        <v>1361</v>
      </c>
      <c r="N5200" s="2" t="str" cm="1">
        <f t="array" ref="N5200">INDEX('BD product'!A:D,M5200,2)</f>
        <v>Office Supplies</v>
      </c>
    </row>
    <row r="5201" spans="1:14" x14ac:dyDescent="0.3">
      <c r="A5201" s="3" t="s">
        <v>6778</v>
      </c>
      <c r="B5201" s="4">
        <v>42432</v>
      </c>
      <c r="C5201" s="12" t="str">
        <f t="shared" si="81"/>
        <v>2016/03</v>
      </c>
      <c r="D5201" s="4">
        <v>42437</v>
      </c>
      <c r="E5201" s="3" t="s">
        <v>21</v>
      </c>
      <c r="F5201" s="3" t="s">
        <v>368</v>
      </c>
      <c r="G5201" s="3" t="s">
        <v>5742</v>
      </c>
      <c r="H5201" s="5">
        <v>2304</v>
      </c>
      <c r="I5201" s="2">
        <v>1</v>
      </c>
      <c r="J5201" s="2">
        <v>2</v>
      </c>
      <c r="K5201" s="2">
        <v>0.77759999999999996</v>
      </c>
      <c r="L5201" s="18" t="str">
        <f>VLOOKUP(F5201,'BD customers'!$1:$1048576,2,FALSE)</f>
        <v>Alex Avila</v>
      </c>
      <c r="M5201" s="2">
        <f>MATCH(orders[[#This Row],[Product ID]],'BD product'!A:A,0)</f>
        <v>1581</v>
      </c>
      <c r="N5201" s="2" t="str" cm="1">
        <f t="array" ref="N5201">INDEX('BD product'!A:D,M5201,2)</f>
        <v>Office Supplies</v>
      </c>
    </row>
    <row r="5202" spans="1:14" x14ac:dyDescent="0.3">
      <c r="A5202" s="3" t="s">
        <v>6778</v>
      </c>
      <c r="B5202" s="4">
        <v>42432</v>
      </c>
      <c r="C5202" s="12" t="str">
        <f t="shared" si="81"/>
        <v>2016/03</v>
      </c>
      <c r="D5202" s="4">
        <v>42437</v>
      </c>
      <c r="E5202" s="3" t="s">
        <v>21</v>
      </c>
      <c r="F5202" s="3" t="s">
        <v>368</v>
      </c>
      <c r="G5202" s="3" t="s">
        <v>3756</v>
      </c>
      <c r="H5202" s="5">
        <v>431976</v>
      </c>
      <c r="I5202" s="2">
        <v>3</v>
      </c>
      <c r="J5202" s="2">
        <v>2</v>
      </c>
      <c r="K5202" s="2">
        <v>32.398200000000003</v>
      </c>
      <c r="L5202" s="18" t="str">
        <f>VLOOKUP(F5202,'BD customers'!$1:$1048576,2,FALSE)</f>
        <v>Alex Avila</v>
      </c>
      <c r="M5202" s="2">
        <f>MATCH(orders[[#This Row],[Product ID]],'BD product'!A:A,0)</f>
        <v>1151</v>
      </c>
      <c r="N5202" s="2" t="str" cm="1">
        <f t="array" ref="N5202">INDEX('BD product'!A:D,M5202,2)</f>
        <v>Technology</v>
      </c>
    </row>
    <row r="5203" spans="1:14" x14ac:dyDescent="0.3">
      <c r="A5203" s="3" t="s">
        <v>6778</v>
      </c>
      <c r="B5203" s="4">
        <v>42432</v>
      </c>
      <c r="C5203" s="12" t="str">
        <f t="shared" si="81"/>
        <v>2016/03</v>
      </c>
      <c r="D5203" s="4">
        <v>42437</v>
      </c>
      <c r="E5203" s="3" t="s">
        <v>21</v>
      </c>
      <c r="F5203" s="3" t="s">
        <v>368</v>
      </c>
      <c r="G5203" s="3" t="s">
        <v>2104</v>
      </c>
      <c r="H5203" s="5">
        <v>4172</v>
      </c>
      <c r="I5203" s="2">
        <v>7</v>
      </c>
      <c r="J5203" s="2">
        <v>2</v>
      </c>
      <c r="K5203" s="2">
        <v>5.7365000000000004</v>
      </c>
      <c r="L5203" s="18" t="str">
        <f>VLOOKUP(F5203,'BD customers'!$1:$1048576,2,FALSE)</f>
        <v>Alex Avila</v>
      </c>
      <c r="M5203" s="2">
        <f>MATCH(orders[[#This Row],[Product ID]],'BD product'!A:A,0)</f>
        <v>542</v>
      </c>
      <c r="N5203" s="2" t="str" cm="1">
        <f t="array" ref="N5203">INDEX('BD product'!A:D,M5203,2)</f>
        <v>Technology</v>
      </c>
    </row>
    <row r="5204" spans="1:14" x14ac:dyDescent="0.3">
      <c r="A5204" s="3" t="s">
        <v>6779</v>
      </c>
      <c r="B5204" s="4">
        <v>42231</v>
      </c>
      <c r="C5204" s="12" t="str">
        <f t="shared" si="81"/>
        <v>2015/08</v>
      </c>
      <c r="D5204" s="4">
        <v>42235</v>
      </c>
      <c r="E5204" s="3" t="s">
        <v>21</v>
      </c>
      <c r="F5204" s="3" t="s">
        <v>5166</v>
      </c>
      <c r="G5204" s="3" t="s">
        <v>3250</v>
      </c>
      <c r="H5204" s="5">
        <v>10423</v>
      </c>
      <c r="I5204" s="2">
        <v>7</v>
      </c>
      <c r="J5204" s="2">
        <v>0</v>
      </c>
      <c r="K5204" s="2">
        <v>28.142099999999999</v>
      </c>
      <c r="L5204" s="18" t="str">
        <f>VLOOKUP(F5204,'BD customers'!$1:$1048576,2,FALSE)</f>
        <v>Richard Eichhorn</v>
      </c>
      <c r="M5204" s="2">
        <f>MATCH(orders[[#This Row],[Product ID]],'BD product'!A:A,0)</f>
        <v>945</v>
      </c>
      <c r="N5204" s="2" t="str" cm="1">
        <f t="array" ref="N5204">INDEX('BD product'!A:D,M5204,2)</f>
        <v>Furniture</v>
      </c>
    </row>
    <row r="5205" spans="1:14" x14ac:dyDescent="0.3">
      <c r="A5205" s="3" t="s">
        <v>6779</v>
      </c>
      <c r="B5205" s="4">
        <v>42231</v>
      </c>
      <c r="C5205" s="12" t="str">
        <f t="shared" si="81"/>
        <v>2015/08</v>
      </c>
      <c r="D5205" s="4">
        <v>42235</v>
      </c>
      <c r="E5205" s="3" t="s">
        <v>21</v>
      </c>
      <c r="F5205" s="3" t="s">
        <v>5166</v>
      </c>
      <c r="G5205" s="3" t="s">
        <v>4101</v>
      </c>
      <c r="H5205" s="5">
        <v>7026</v>
      </c>
      <c r="I5205" s="2">
        <v>3</v>
      </c>
      <c r="J5205" s="2">
        <v>0</v>
      </c>
      <c r="K5205" s="2">
        <v>18.970199999999998</v>
      </c>
      <c r="L5205" s="18" t="str">
        <f>VLOOKUP(F5205,'BD customers'!$1:$1048576,2,FALSE)</f>
        <v>Richard Eichhorn</v>
      </c>
      <c r="M5205" s="2">
        <f>MATCH(orders[[#This Row],[Product ID]],'BD product'!A:A,0)</f>
        <v>1249</v>
      </c>
      <c r="N5205" s="2" t="str" cm="1">
        <f t="array" ref="N5205">INDEX('BD product'!A:D,M5205,2)</f>
        <v>Office Supplies</v>
      </c>
    </row>
    <row r="5206" spans="1:14" x14ac:dyDescent="0.3">
      <c r="A5206" s="3" t="s">
        <v>6780</v>
      </c>
      <c r="B5206" s="4">
        <v>42259</v>
      </c>
      <c r="C5206" s="12" t="str">
        <f t="shared" si="81"/>
        <v>2015/09</v>
      </c>
      <c r="D5206" s="4">
        <v>42265</v>
      </c>
      <c r="E5206" s="3" t="s">
        <v>21</v>
      </c>
      <c r="F5206" s="3" t="s">
        <v>4465</v>
      </c>
      <c r="G5206" s="3" t="s">
        <v>850</v>
      </c>
      <c r="H5206" s="5">
        <v>926</v>
      </c>
      <c r="I5206" s="2">
        <v>2</v>
      </c>
      <c r="J5206" s="2">
        <v>0</v>
      </c>
      <c r="K5206" s="2">
        <v>3.0558000000000001</v>
      </c>
      <c r="L5206" s="18" t="str">
        <f>VLOOKUP(F5206,'BD customers'!$1:$1048576,2,FALSE)</f>
        <v>Tamara Manning</v>
      </c>
      <c r="M5206" s="2">
        <f>MATCH(orders[[#This Row],[Product ID]],'BD product'!A:A,0)</f>
        <v>184</v>
      </c>
      <c r="N5206" s="2" t="str" cm="1">
        <f t="array" ref="N5206">INDEX('BD product'!A:D,M5206,2)</f>
        <v>Office Supplies</v>
      </c>
    </row>
    <row r="5207" spans="1:14" x14ac:dyDescent="0.3">
      <c r="A5207" s="3" t="s">
        <v>6780</v>
      </c>
      <c r="B5207" s="4">
        <v>42259</v>
      </c>
      <c r="C5207" s="12" t="str">
        <f t="shared" si="81"/>
        <v>2015/09</v>
      </c>
      <c r="D5207" s="4">
        <v>42265</v>
      </c>
      <c r="E5207" s="3" t="s">
        <v>21</v>
      </c>
      <c r="F5207" s="3" t="s">
        <v>4465</v>
      </c>
      <c r="G5207" s="3" t="s">
        <v>250</v>
      </c>
      <c r="H5207" s="5">
        <v>10598</v>
      </c>
      <c r="I5207" s="2">
        <v>2</v>
      </c>
      <c r="J5207" s="2">
        <v>0</v>
      </c>
      <c r="K5207" s="2">
        <v>4.2392000000000003</v>
      </c>
      <c r="L5207" s="18" t="str">
        <f>VLOOKUP(F5207,'BD customers'!$1:$1048576,2,FALSE)</f>
        <v>Tamara Manning</v>
      </c>
      <c r="M5207" s="2">
        <f>MATCH(orders[[#This Row],[Product ID]],'BD product'!A:A,0)</f>
        <v>47</v>
      </c>
      <c r="N5207" s="2" t="str" cm="1">
        <f t="array" ref="N5207">INDEX('BD product'!A:D,M5207,2)</f>
        <v>Office Supplies</v>
      </c>
    </row>
    <row r="5208" spans="1:14" x14ac:dyDescent="0.3">
      <c r="A5208" s="3" t="s">
        <v>6780</v>
      </c>
      <c r="B5208" s="4">
        <v>42259</v>
      </c>
      <c r="C5208" s="12" t="str">
        <f t="shared" si="81"/>
        <v>2015/09</v>
      </c>
      <c r="D5208" s="4">
        <v>42265</v>
      </c>
      <c r="E5208" s="3" t="s">
        <v>21</v>
      </c>
      <c r="F5208" s="3" t="s">
        <v>4465</v>
      </c>
      <c r="G5208" s="3" t="s">
        <v>1331</v>
      </c>
      <c r="H5208" s="5">
        <v>124</v>
      </c>
      <c r="I5208" s="2">
        <v>1</v>
      </c>
      <c r="J5208" s="2">
        <v>0</v>
      </c>
      <c r="K5208" s="2">
        <v>0.58279999999999998</v>
      </c>
      <c r="L5208" s="18" t="str">
        <f>VLOOKUP(F5208,'BD customers'!$1:$1048576,2,FALSE)</f>
        <v>Tamara Manning</v>
      </c>
      <c r="M5208" s="2">
        <f>MATCH(orders[[#This Row],[Product ID]],'BD product'!A:A,0)</f>
        <v>312</v>
      </c>
      <c r="N5208" s="2" t="str" cm="1">
        <f t="array" ref="N5208">INDEX('BD product'!A:D,M5208,2)</f>
        <v>Office Supplies</v>
      </c>
    </row>
    <row r="5209" spans="1:14" x14ac:dyDescent="0.3">
      <c r="A5209" s="3" t="s">
        <v>6780</v>
      </c>
      <c r="B5209" s="4">
        <v>42259</v>
      </c>
      <c r="C5209" s="12" t="str">
        <f t="shared" si="81"/>
        <v>2015/09</v>
      </c>
      <c r="D5209" s="4">
        <v>42265</v>
      </c>
      <c r="E5209" s="3" t="s">
        <v>21</v>
      </c>
      <c r="F5209" s="3" t="s">
        <v>4465</v>
      </c>
      <c r="G5209" s="3" t="s">
        <v>1114</v>
      </c>
      <c r="H5209" s="5">
        <v>207</v>
      </c>
      <c r="I5209" s="2">
        <v>2</v>
      </c>
      <c r="J5209" s="2">
        <v>0</v>
      </c>
      <c r="K5209" s="2">
        <v>0.99360000000000004</v>
      </c>
      <c r="L5209" s="18" t="str">
        <f>VLOOKUP(F5209,'BD customers'!$1:$1048576,2,FALSE)</f>
        <v>Tamara Manning</v>
      </c>
      <c r="M5209" s="2">
        <f>MATCH(orders[[#This Row],[Product ID]],'BD product'!A:A,0)</f>
        <v>256</v>
      </c>
      <c r="N5209" s="2" t="str" cm="1">
        <f t="array" ref="N5209">INDEX('BD product'!A:D,M5209,2)</f>
        <v>Office Supplies</v>
      </c>
    </row>
    <row r="5210" spans="1:14" x14ac:dyDescent="0.3">
      <c r="A5210" s="3" t="s">
        <v>6780</v>
      </c>
      <c r="B5210" s="4">
        <v>42259</v>
      </c>
      <c r="C5210" s="12" t="str">
        <f t="shared" si="81"/>
        <v>2015/09</v>
      </c>
      <c r="D5210" s="4">
        <v>42265</v>
      </c>
      <c r="E5210" s="3" t="s">
        <v>21</v>
      </c>
      <c r="F5210" s="3" t="s">
        <v>4465</v>
      </c>
      <c r="G5210" s="3" t="s">
        <v>3423</v>
      </c>
      <c r="H5210" s="5">
        <v>289</v>
      </c>
      <c r="I5210" s="2">
        <v>5</v>
      </c>
      <c r="J5210" s="2">
        <v>0</v>
      </c>
      <c r="K5210" s="2">
        <v>1.4160999999999999</v>
      </c>
      <c r="L5210" s="18" t="str">
        <f>VLOOKUP(F5210,'BD customers'!$1:$1048576,2,FALSE)</f>
        <v>Tamara Manning</v>
      </c>
      <c r="M5210" s="2">
        <f>MATCH(orders[[#This Row],[Product ID]],'BD product'!A:A,0)</f>
        <v>1012</v>
      </c>
      <c r="N5210" s="2" t="str" cm="1">
        <f t="array" ref="N5210">INDEX('BD product'!A:D,M5210,2)</f>
        <v>Office Supplies</v>
      </c>
    </row>
    <row r="5211" spans="1:14" x14ac:dyDescent="0.3">
      <c r="A5211" s="3" t="s">
        <v>6780</v>
      </c>
      <c r="B5211" s="4">
        <v>42259</v>
      </c>
      <c r="C5211" s="12" t="str">
        <f t="shared" si="81"/>
        <v>2015/09</v>
      </c>
      <c r="D5211" s="4">
        <v>42265</v>
      </c>
      <c r="E5211" s="3" t="s">
        <v>21</v>
      </c>
      <c r="F5211" s="3" t="s">
        <v>4465</v>
      </c>
      <c r="G5211" s="3" t="s">
        <v>559</v>
      </c>
      <c r="H5211" s="5">
        <v>2718</v>
      </c>
      <c r="I5211" s="2">
        <v>1</v>
      </c>
      <c r="J5211" s="2">
        <v>0</v>
      </c>
      <c r="K5211" s="2">
        <v>12.7746</v>
      </c>
      <c r="L5211" s="18" t="str">
        <f>VLOOKUP(F5211,'BD customers'!$1:$1048576,2,FALSE)</f>
        <v>Tamara Manning</v>
      </c>
      <c r="M5211" s="2">
        <f>MATCH(orders[[#This Row],[Product ID]],'BD product'!A:A,0)</f>
        <v>115</v>
      </c>
      <c r="N5211" s="2" t="str" cm="1">
        <f t="array" ref="N5211">INDEX('BD product'!A:D,M5211,2)</f>
        <v>Office Supplies</v>
      </c>
    </row>
    <row r="5212" spans="1:14" x14ac:dyDescent="0.3">
      <c r="A5212" s="3" t="s">
        <v>6781</v>
      </c>
      <c r="B5212" s="4">
        <v>42016</v>
      </c>
      <c r="C5212" s="12" t="str">
        <f t="shared" si="81"/>
        <v>2015/01</v>
      </c>
      <c r="D5212" s="4">
        <v>42022</v>
      </c>
      <c r="E5212" s="3" t="s">
        <v>21</v>
      </c>
      <c r="F5212" s="3" t="s">
        <v>847</v>
      </c>
      <c r="G5212" s="3" t="s">
        <v>5013</v>
      </c>
      <c r="H5212" s="5">
        <v>46518</v>
      </c>
      <c r="I5212" s="2">
        <v>3</v>
      </c>
      <c r="J5212" s="2">
        <v>0</v>
      </c>
      <c r="K5212" s="2">
        <v>120.9468</v>
      </c>
      <c r="L5212" s="18" t="str">
        <f>VLOOKUP(F5212,'BD customers'!$1:$1048576,2,FALSE)</f>
        <v>Yana Sorensen</v>
      </c>
      <c r="M5212" s="2">
        <f>MATCH(orders[[#This Row],[Product ID]],'BD product'!A:A,0)</f>
        <v>1451</v>
      </c>
      <c r="N5212" s="2" t="str" cm="1">
        <f t="array" ref="N5212">INDEX('BD product'!A:D,M5212,2)</f>
        <v>Office Supplies</v>
      </c>
    </row>
    <row r="5213" spans="1:14" x14ac:dyDescent="0.3">
      <c r="A5213" s="3" t="s">
        <v>6782</v>
      </c>
      <c r="B5213" s="4">
        <v>42136</v>
      </c>
      <c r="C5213" s="12" t="str">
        <f t="shared" si="81"/>
        <v>2015/05</v>
      </c>
      <c r="D5213" s="4">
        <v>42140</v>
      </c>
      <c r="E5213" s="3" t="s">
        <v>11</v>
      </c>
      <c r="F5213" s="3" t="s">
        <v>4496</v>
      </c>
      <c r="G5213" s="3" t="s">
        <v>2770</v>
      </c>
      <c r="H5213" s="5">
        <v>3663</v>
      </c>
      <c r="I5213" s="2">
        <v>3</v>
      </c>
      <c r="J5213" s="2">
        <v>0</v>
      </c>
      <c r="K5213" s="2">
        <v>9.8901000000000003</v>
      </c>
      <c r="L5213" s="18" t="str">
        <f>VLOOKUP(F5213,'BD customers'!$1:$1048576,2,FALSE)</f>
        <v>Annie Zypern</v>
      </c>
      <c r="M5213" s="2">
        <f>MATCH(orders[[#This Row],[Product ID]],'BD product'!A:A,0)</f>
        <v>764</v>
      </c>
      <c r="N5213" s="2" t="str" cm="1">
        <f t="array" ref="N5213">INDEX('BD product'!A:D,M5213,2)</f>
        <v>Office Supplies</v>
      </c>
    </row>
    <row r="5214" spans="1:14" x14ac:dyDescent="0.3">
      <c r="A5214" s="3" t="s">
        <v>6783</v>
      </c>
      <c r="B5214" s="4">
        <v>42639</v>
      </c>
      <c r="C5214" s="12" t="str">
        <f t="shared" si="81"/>
        <v>2016/09</v>
      </c>
      <c r="D5214" s="4">
        <v>42639</v>
      </c>
      <c r="E5214" s="3" t="s">
        <v>41</v>
      </c>
      <c r="F5214" s="3" t="s">
        <v>1394</v>
      </c>
      <c r="G5214" s="3" t="s">
        <v>1827</v>
      </c>
      <c r="H5214" s="5">
        <v>5145</v>
      </c>
      <c r="I5214" s="2">
        <v>3</v>
      </c>
      <c r="J5214" s="2">
        <v>0</v>
      </c>
      <c r="K5214" s="2">
        <v>13.891500000000001</v>
      </c>
      <c r="L5214" s="18" t="str">
        <f>VLOOKUP(F5214,'BD customers'!$1:$1048576,2,FALSE)</f>
        <v>Chuck Magee</v>
      </c>
      <c r="M5214" s="2">
        <f>MATCH(orders[[#This Row],[Product ID]],'BD product'!A:A,0)</f>
        <v>458</v>
      </c>
      <c r="N5214" s="2" t="str" cm="1">
        <f t="array" ref="N5214">INDEX('BD product'!A:D,M5214,2)</f>
        <v>Office Supplies</v>
      </c>
    </row>
    <row r="5215" spans="1:14" x14ac:dyDescent="0.3">
      <c r="A5215" s="3" t="s">
        <v>6783</v>
      </c>
      <c r="B5215" s="4">
        <v>42639</v>
      </c>
      <c r="C5215" s="12" t="str">
        <f t="shared" si="81"/>
        <v>2016/09</v>
      </c>
      <c r="D5215" s="4">
        <v>42639</v>
      </c>
      <c r="E5215" s="3" t="s">
        <v>41</v>
      </c>
      <c r="F5215" s="3" t="s">
        <v>1394</v>
      </c>
      <c r="G5215" s="3" t="s">
        <v>3262</v>
      </c>
      <c r="H5215" s="5">
        <v>783</v>
      </c>
      <c r="I5215" s="2">
        <v>3</v>
      </c>
      <c r="J5215" s="2">
        <v>0</v>
      </c>
      <c r="K5215" s="2">
        <v>3.6017999999999999</v>
      </c>
      <c r="L5215" s="18" t="str">
        <f>VLOOKUP(F5215,'BD customers'!$1:$1048576,2,FALSE)</f>
        <v>Chuck Magee</v>
      </c>
      <c r="M5215" s="2">
        <f>MATCH(orders[[#This Row],[Product ID]],'BD product'!A:A,0)</f>
        <v>950</v>
      </c>
      <c r="N5215" s="2" t="str" cm="1">
        <f t="array" ref="N5215">INDEX('BD product'!A:D,M5215,2)</f>
        <v>Office Supplies</v>
      </c>
    </row>
    <row r="5216" spans="1:14" x14ac:dyDescent="0.3">
      <c r="A5216" s="3" t="s">
        <v>6783</v>
      </c>
      <c r="B5216" s="4">
        <v>42639</v>
      </c>
      <c r="C5216" s="12" t="str">
        <f t="shared" si="81"/>
        <v>2016/09</v>
      </c>
      <c r="D5216" s="4">
        <v>42639</v>
      </c>
      <c r="E5216" s="3" t="s">
        <v>41</v>
      </c>
      <c r="F5216" s="3" t="s">
        <v>1394</v>
      </c>
      <c r="G5216" s="3" t="s">
        <v>6240</v>
      </c>
      <c r="H5216" s="5">
        <v>354</v>
      </c>
      <c r="I5216" s="2">
        <v>5</v>
      </c>
      <c r="J5216" s="2">
        <v>0</v>
      </c>
      <c r="K5216" s="2">
        <v>1.3452</v>
      </c>
      <c r="L5216" s="18" t="str">
        <f>VLOOKUP(F5216,'BD customers'!$1:$1048576,2,FALSE)</f>
        <v>Chuck Magee</v>
      </c>
      <c r="M5216" s="2">
        <f>MATCH(orders[[#This Row],[Product ID]],'BD product'!A:A,0)</f>
        <v>1660</v>
      </c>
      <c r="N5216" s="2" t="str" cm="1">
        <f t="array" ref="N5216">INDEX('BD product'!A:D,M5216,2)</f>
        <v>Office Supplies</v>
      </c>
    </row>
    <row r="5217" spans="1:14" x14ac:dyDescent="0.3">
      <c r="A5217" s="3" t="s">
        <v>6783</v>
      </c>
      <c r="B5217" s="4">
        <v>42639</v>
      </c>
      <c r="C5217" s="12" t="str">
        <f t="shared" si="81"/>
        <v>2016/09</v>
      </c>
      <c r="D5217" s="4">
        <v>42639</v>
      </c>
      <c r="E5217" s="3" t="s">
        <v>41</v>
      </c>
      <c r="F5217" s="3" t="s">
        <v>1394</v>
      </c>
      <c r="G5217" s="3" t="s">
        <v>1832</v>
      </c>
      <c r="H5217" s="5">
        <v>299</v>
      </c>
      <c r="I5217" s="2">
        <v>5</v>
      </c>
      <c r="J5217" s="2">
        <v>0</v>
      </c>
      <c r="K5217" s="2">
        <v>1.3454999999999999</v>
      </c>
      <c r="L5217" s="18" t="str">
        <f>VLOOKUP(F5217,'BD customers'!$1:$1048576,2,FALSE)</f>
        <v>Chuck Magee</v>
      </c>
      <c r="M5217" s="2">
        <f>MATCH(orders[[#This Row],[Product ID]],'BD product'!A:A,0)</f>
        <v>459</v>
      </c>
      <c r="N5217" s="2" t="str" cm="1">
        <f t="array" ref="N5217">INDEX('BD product'!A:D,M5217,2)</f>
        <v>Office Supplies</v>
      </c>
    </row>
    <row r="5218" spans="1:14" x14ac:dyDescent="0.3">
      <c r="A5218" s="3" t="s">
        <v>6784</v>
      </c>
      <c r="B5218" s="4">
        <v>42987</v>
      </c>
      <c r="C5218" s="12" t="str">
        <f t="shared" si="81"/>
        <v>2017/09</v>
      </c>
      <c r="D5218" s="4">
        <v>42993</v>
      </c>
      <c r="E5218" s="3" t="s">
        <v>21</v>
      </c>
      <c r="F5218" s="3" t="s">
        <v>5124</v>
      </c>
      <c r="G5218" s="3" t="s">
        <v>2754</v>
      </c>
      <c r="H5218" s="5">
        <v>1748</v>
      </c>
      <c r="I5218" s="2">
        <v>2</v>
      </c>
      <c r="J5218" s="2">
        <v>0</v>
      </c>
      <c r="K5218" s="2">
        <v>8.2156000000000002</v>
      </c>
      <c r="L5218" s="18" t="str">
        <f>VLOOKUP(F5218,'BD customers'!$1:$1048576,2,FALSE)</f>
        <v>Joy Bell-</v>
      </c>
      <c r="M5218" s="2">
        <f>MATCH(orders[[#This Row],[Product ID]],'BD product'!A:A,0)</f>
        <v>757</v>
      </c>
      <c r="N5218" s="2" t="str" cm="1">
        <f t="array" ref="N5218">INDEX('BD product'!A:D,M5218,2)</f>
        <v>Office Supplies</v>
      </c>
    </row>
    <row r="5219" spans="1:14" x14ac:dyDescent="0.3">
      <c r="A5219" s="3" t="s">
        <v>6785</v>
      </c>
      <c r="B5219" s="4">
        <v>42840</v>
      </c>
      <c r="C5219" s="12" t="str">
        <f t="shared" si="81"/>
        <v>2017/04</v>
      </c>
      <c r="D5219" s="4">
        <v>42842</v>
      </c>
      <c r="E5219" s="3" t="s">
        <v>11</v>
      </c>
      <c r="F5219" s="3" t="s">
        <v>2847</v>
      </c>
      <c r="G5219" s="3" t="s">
        <v>691</v>
      </c>
      <c r="H5219" s="5">
        <v>7914</v>
      </c>
      <c r="I5219" s="2">
        <v>3</v>
      </c>
      <c r="J5219" s="2">
        <v>0</v>
      </c>
      <c r="K5219" s="2">
        <v>36.404400000000003</v>
      </c>
      <c r="L5219" s="18" t="str">
        <f>VLOOKUP(F5219,'BD customers'!$1:$1048576,2,FALSE)</f>
        <v>Noel Staavos</v>
      </c>
      <c r="M5219" s="2">
        <f>MATCH(orders[[#This Row],[Product ID]],'BD product'!A:A,0)</f>
        <v>147</v>
      </c>
      <c r="N5219" s="2" t="str" cm="1">
        <f t="array" ref="N5219">INDEX('BD product'!A:D,M5219,2)</f>
        <v>Office Supplies</v>
      </c>
    </row>
    <row r="5220" spans="1:14" x14ac:dyDescent="0.3">
      <c r="A5220" s="3" t="s">
        <v>6786</v>
      </c>
      <c r="B5220" s="4">
        <v>42896</v>
      </c>
      <c r="C5220" s="12" t="str">
        <f t="shared" si="81"/>
        <v>2017/06</v>
      </c>
      <c r="D5220" s="4">
        <v>42900</v>
      </c>
      <c r="E5220" s="3" t="s">
        <v>21</v>
      </c>
      <c r="F5220" s="3" t="s">
        <v>217</v>
      </c>
      <c r="G5220" s="3" t="s">
        <v>311</v>
      </c>
      <c r="H5220" s="5">
        <v>84</v>
      </c>
      <c r="I5220" s="2">
        <v>5</v>
      </c>
      <c r="J5220" s="2">
        <v>0</v>
      </c>
      <c r="K5220" s="2">
        <v>4.1999999999999997E-3</v>
      </c>
      <c r="L5220" s="18" t="str">
        <f>VLOOKUP(F5220,'BD customers'!$1:$1048576,2,FALSE)</f>
        <v>Linda Cazamias</v>
      </c>
      <c r="M5220" s="2">
        <f>MATCH(orders[[#This Row],[Product ID]],'BD product'!A:A,0)</f>
        <v>61</v>
      </c>
      <c r="N5220" s="2" t="str" cm="1">
        <f t="array" ref="N5220">INDEX('BD product'!A:D,M5220,2)</f>
        <v>Office Supplies</v>
      </c>
    </row>
    <row r="5221" spans="1:14" x14ac:dyDescent="0.3">
      <c r="A5221" s="3" t="s">
        <v>6787</v>
      </c>
      <c r="B5221" s="4">
        <v>42979</v>
      </c>
      <c r="C5221" s="12" t="str">
        <f t="shared" si="81"/>
        <v>2017/09</v>
      </c>
      <c r="D5221" s="4">
        <v>42979</v>
      </c>
      <c r="E5221" s="3" t="s">
        <v>41</v>
      </c>
      <c r="F5221" s="3" t="s">
        <v>457</v>
      </c>
      <c r="G5221" s="3" t="s">
        <v>5056</v>
      </c>
      <c r="H5221" s="5">
        <v>49826</v>
      </c>
      <c r="I5221" s="2">
        <v>7</v>
      </c>
      <c r="J5221" s="2">
        <v>0</v>
      </c>
      <c r="K5221" s="2">
        <v>134.53020000000001</v>
      </c>
      <c r="L5221" s="18" t="str">
        <f>VLOOKUP(F5221,'BD customers'!$1:$1048576,2,FALSE)</f>
        <v>Cynthia Arntzen</v>
      </c>
      <c r="M5221" s="2">
        <f>MATCH(orders[[#This Row],[Product ID]],'BD product'!A:A,0)</f>
        <v>1461</v>
      </c>
      <c r="N5221" s="2" t="str" cm="1">
        <f t="array" ref="N5221">INDEX('BD product'!A:D,M5221,2)</f>
        <v>Furniture</v>
      </c>
    </row>
    <row r="5222" spans="1:14" x14ac:dyDescent="0.3">
      <c r="A5222" s="3" t="s">
        <v>6788</v>
      </c>
      <c r="B5222" s="4">
        <v>41804</v>
      </c>
      <c r="C5222" s="12" t="str">
        <f t="shared" si="81"/>
        <v>2014/06</v>
      </c>
      <c r="D5222" s="4">
        <v>41810</v>
      </c>
      <c r="E5222" s="3" t="s">
        <v>21</v>
      </c>
      <c r="F5222" s="3" t="s">
        <v>5117</v>
      </c>
      <c r="G5222" s="3" t="s">
        <v>5997</v>
      </c>
      <c r="H5222" s="5">
        <v>21294</v>
      </c>
      <c r="I5222" s="2">
        <v>3</v>
      </c>
      <c r="J5222" s="2">
        <v>0</v>
      </c>
      <c r="K5222" s="2">
        <v>57.4938</v>
      </c>
      <c r="L5222" s="18" t="str">
        <f>VLOOKUP(F5222,'BD customers'!$1:$1048576,2,FALSE)</f>
        <v>Sharelle Roach</v>
      </c>
      <c r="M5222" s="2">
        <f>MATCH(orders[[#This Row],[Product ID]],'BD product'!A:A,0)</f>
        <v>1626</v>
      </c>
      <c r="N5222" s="2" t="str" cm="1">
        <f t="array" ref="N5222">INDEX('BD product'!A:D,M5222,2)</f>
        <v>Furniture</v>
      </c>
    </row>
    <row r="5223" spans="1:14" x14ac:dyDescent="0.3">
      <c r="A5223" s="3" t="s">
        <v>6789</v>
      </c>
      <c r="B5223" s="4">
        <v>42873</v>
      </c>
      <c r="C5223" s="12" t="str">
        <f t="shared" si="81"/>
        <v>2017/05</v>
      </c>
      <c r="D5223" s="4">
        <v>42877</v>
      </c>
      <c r="E5223" s="3" t="s">
        <v>11</v>
      </c>
      <c r="F5223" s="3" t="s">
        <v>328</v>
      </c>
      <c r="G5223" s="3" t="s">
        <v>6790</v>
      </c>
      <c r="H5223" s="5">
        <v>70686</v>
      </c>
      <c r="I5223" s="2">
        <v>7</v>
      </c>
      <c r="J5223" s="2">
        <v>0</v>
      </c>
      <c r="K5223" s="2">
        <v>197.92080000000001</v>
      </c>
      <c r="L5223" s="18" t="str">
        <f>VLOOKUP(F5223,'BD customers'!$1:$1048576,2,FALSE)</f>
        <v>Paul Prost</v>
      </c>
      <c r="M5223" s="2">
        <f>MATCH(orders[[#This Row],[Product ID]],'BD product'!A:A,0)</f>
        <v>1727</v>
      </c>
      <c r="N5223" s="2" t="str" cm="1">
        <f t="array" ref="N5223">INDEX('BD product'!A:D,M5223,2)</f>
        <v>Office Supplies</v>
      </c>
    </row>
    <row r="5224" spans="1:14" x14ac:dyDescent="0.3">
      <c r="A5224" s="3" t="s">
        <v>6789</v>
      </c>
      <c r="B5224" s="4">
        <v>42873</v>
      </c>
      <c r="C5224" s="12" t="str">
        <f t="shared" si="81"/>
        <v>2017/05</v>
      </c>
      <c r="D5224" s="4">
        <v>42877</v>
      </c>
      <c r="E5224" s="3" t="s">
        <v>11</v>
      </c>
      <c r="F5224" s="3" t="s">
        <v>328</v>
      </c>
      <c r="G5224" s="3" t="s">
        <v>1842</v>
      </c>
      <c r="H5224" s="5">
        <v>11495</v>
      </c>
      <c r="I5224" s="2">
        <v>5</v>
      </c>
      <c r="J5224" s="2">
        <v>0</v>
      </c>
      <c r="K5224" s="2">
        <v>0.22989999999999999</v>
      </c>
      <c r="L5224" s="18" t="str">
        <f>VLOOKUP(F5224,'BD customers'!$1:$1048576,2,FALSE)</f>
        <v>Paul Prost</v>
      </c>
      <c r="M5224" s="2">
        <f>MATCH(orders[[#This Row],[Product ID]],'BD product'!A:A,0)</f>
        <v>463</v>
      </c>
      <c r="N5224" s="2" t="str" cm="1">
        <f t="array" ref="N5224">INDEX('BD product'!A:D,M5224,2)</f>
        <v>Technology</v>
      </c>
    </row>
    <row r="5225" spans="1:14" x14ac:dyDescent="0.3">
      <c r="A5225" s="3" t="s">
        <v>6789</v>
      </c>
      <c r="B5225" s="4">
        <v>42873</v>
      </c>
      <c r="C5225" s="12" t="str">
        <f t="shared" si="81"/>
        <v>2017/05</v>
      </c>
      <c r="D5225" s="4">
        <v>42877</v>
      </c>
      <c r="E5225" s="3" t="s">
        <v>11</v>
      </c>
      <c r="F5225" s="3" t="s">
        <v>328</v>
      </c>
      <c r="G5225" s="3" t="s">
        <v>5205</v>
      </c>
      <c r="H5225" s="5">
        <v>4319</v>
      </c>
      <c r="I5225" s="2">
        <v>7</v>
      </c>
      <c r="J5225" s="2">
        <v>0</v>
      </c>
      <c r="K5225" s="2">
        <v>20.731200000000001</v>
      </c>
      <c r="L5225" s="18" t="str">
        <f>VLOOKUP(F5225,'BD customers'!$1:$1048576,2,FALSE)</f>
        <v>Paul Prost</v>
      </c>
      <c r="M5225" s="2">
        <f>MATCH(orders[[#This Row],[Product ID]],'BD product'!A:A,0)</f>
        <v>1490</v>
      </c>
      <c r="N5225" s="2" t="str" cm="1">
        <f t="array" ref="N5225">INDEX('BD product'!A:D,M5225,2)</f>
        <v>Office Supplies</v>
      </c>
    </row>
    <row r="5226" spans="1:14" x14ac:dyDescent="0.3">
      <c r="A5226" s="3" t="s">
        <v>6792</v>
      </c>
      <c r="B5226" s="4">
        <v>42990</v>
      </c>
      <c r="C5226" s="12" t="str">
        <f t="shared" si="81"/>
        <v>2017/09</v>
      </c>
      <c r="D5226" s="4">
        <v>42995</v>
      </c>
      <c r="E5226" s="3" t="s">
        <v>11</v>
      </c>
      <c r="F5226" s="3" t="s">
        <v>4564</v>
      </c>
      <c r="G5226" s="3" t="s">
        <v>1696</v>
      </c>
      <c r="H5226" s="5">
        <v>16644</v>
      </c>
      <c r="I5226" s="2">
        <v>3</v>
      </c>
      <c r="J5226" s="2">
        <v>0</v>
      </c>
      <c r="K5226" s="2">
        <v>79.891199999999998</v>
      </c>
      <c r="L5226" s="18" t="str">
        <f>VLOOKUP(F5226,'BD customers'!$1:$1048576,2,FALSE)</f>
        <v>John Murray</v>
      </c>
      <c r="M5226" s="2">
        <f>MATCH(orders[[#This Row],[Product ID]],'BD product'!A:A,0)</f>
        <v>419</v>
      </c>
      <c r="N5226" s="2" t="str" cm="1">
        <f t="array" ref="N5226">INDEX('BD product'!A:D,M5226,2)</f>
        <v>Office Supplies</v>
      </c>
    </row>
    <row r="5227" spans="1:14" x14ac:dyDescent="0.3">
      <c r="A5227" s="3" t="s">
        <v>6793</v>
      </c>
      <c r="B5227" s="4">
        <v>42542</v>
      </c>
      <c r="C5227" s="12" t="str">
        <f t="shared" si="81"/>
        <v>2016/06</v>
      </c>
      <c r="D5227" s="4">
        <v>42547</v>
      </c>
      <c r="E5227" s="3" t="s">
        <v>21</v>
      </c>
      <c r="F5227" s="3" t="s">
        <v>3836</v>
      </c>
      <c r="G5227" s="3" t="s">
        <v>4408</v>
      </c>
      <c r="H5227" s="5">
        <v>3656</v>
      </c>
      <c r="I5227" s="2">
        <v>5</v>
      </c>
      <c r="J5227" s="2">
        <v>2</v>
      </c>
      <c r="K5227" s="2">
        <v>1.2796000000000001</v>
      </c>
      <c r="L5227" s="18" t="str">
        <f>VLOOKUP(F5227,'BD customers'!$1:$1048576,2,FALSE)</f>
        <v>Adam Shillingsburg</v>
      </c>
      <c r="M5227" s="2">
        <f>MATCH(orders[[#This Row],[Product ID]],'BD product'!A:A,0)</f>
        <v>1318</v>
      </c>
      <c r="N5227" s="2" t="str" cm="1">
        <f t="array" ref="N5227">INDEX('BD product'!A:D,M5227,2)</f>
        <v>Office Supplies</v>
      </c>
    </row>
    <row r="5228" spans="1:14" x14ac:dyDescent="0.3">
      <c r="A5228" s="3" t="s">
        <v>6793</v>
      </c>
      <c r="B5228" s="4">
        <v>42542</v>
      </c>
      <c r="C5228" s="12" t="str">
        <f t="shared" si="81"/>
        <v>2016/06</v>
      </c>
      <c r="D5228" s="4">
        <v>42547</v>
      </c>
      <c r="E5228" s="3" t="s">
        <v>21</v>
      </c>
      <c r="F5228" s="3" t="s">
        <v>3836</v>
      </c>
      <c r="G5228" s="3" t="s">
        <v>5642</v>
      </c>
      <c r="H5228" s="5">
        <v>186144</v>
      </c>
      <c r="I5228" s="2">
        <v>6</v>
      </c>
      <c r="J5228" s="2">
        <v>2</v>
      </c>
      <c r="K5228" s="2">
        <v>60.4968</v>
      </c>
      <c r="L5228" s="18" t="str">
        <f>VLOOKUP(F5228,'BD customers'!$1:$1048576,2,FALSE)</f>
        <v>Adam Shillingsburg</v>
      </c>
      <c r="M5228" s="2">
        <f>MATCH(orders[[#This Row],[Product ID]],'BD product'!A:A,0)</f>
        <v>1563</v>
      </c>
      <c r="N5228" s="2" t="str" cm="1">
        <f t="array" ref="N5228">INDEX('BD product'!A:D,M5228,2)</f>
        <v>Office Supplies</v>
      </c>
    </row>
    <row r="5229" spans="1:14" x14ac:dyDescent="0.3">
      <c r="A5229" s="3" t="s">
        <v>6793</v>
      </c>
      <c r="B5229" s="4">
        <v>42542</v>
      </c>
      <c r="C5229" s="12" t="str">
        <f t="shared" si="81"/>
        <v>2016/06</v>
      </c>
      <c r="D5229" s="4">
        <v>42547</v>
      </c>
      <c r="E5229" s="3" t="s">
        <v>21</v>
      </c>
      <c r="F5229" s="3" t="s">
        <v>3836</v>
      </c>
      <c r="G5229" s="3" t="s">
        <v>2240</v>
      </c>
      <c r="H5229" s="5">
        <v>353568</v>
      </c>
      <c r="I5229" s="2">
        <v>2</v>
      </c>
      <c r="J5229" s="2">
        <v>2</v>
      </c>
      <c r="K5229" s="2">
        <v>-4.4196</v>
      </c>
      <c r="L5229" s="18" t="str">
        <f>VLOOKUP(F5229,'BD customers'!$1:$1048576,2,FALSE)</f>
        <v>Adam Shillingsburg</v>
      </c>
      <c r="M5229" s="2">
        <f>MATCH(orders[[#This Row],[Product ID]],'BD product'!A:A,0)</f>
        <v>589</v>
      </c>
      <c r="N5229" s="2" t="str" cm="1">
        <f t="array" ref="N5229">INDEX('BD product'!A:D,M5229,2)</f>
        <v>Furniture</v>
      </c>
    </row>
    <row r="5230" spans="1:14" x14ac:dyDescent="0.3">
      <c r="A5230" s="3" t="s">
        <v>6794</v>
      </c>
      <c r="B5230" s="4">
        <v>41969</v>
      </c>
      <c r="C5230" s="12" t="str">
        <f t="shared" si="81"/>
        <v>2014/11</v>
      </c>
      <c r="D5230" s="4">
        <v>41974</v>
      </c>
      <c r="E5230" s="3" t="s">
        <v>21</v>
      </c>
      <c r="F5230" s="3" t="s">
        <v>338</v>
      </c>
      <c r="G5230" s="3" t="s">
        <v>5399</v>
      </c>
      <c r="H5230" s="5">
        <v>8198</v>
      </c>
      <c r="I5230" s="2">
        <v>2</v>
      </c>
      <c r="J5230" s="2">
        <v>0</v>
      </c>
      <c r="K5230" s="2">
        <v>40.170200000000001</v>
      </c>
      <c r="L5230" s="18" t="str">
        <f>VLOOKUP(F5230,'BD customers'!$1:$1048576,2,FALSE)</f>
        <v>Lindsay Shagiari</v>
      </c>
      <c r="M5230" s="2">
        <f>MATCH(orders[[#This Row],[Product ID]],'BD product'!A:A,0)</f>
        <v>1524</v>
      </c>
      <c r="N5230" s="2" t="str" cm="1">
        <f t="array" ref="N5230">INDEX('BD product'!A:D,M5230,2)</f>
        <v>Office Supplies</v>
      </c>
    </row>
    <row r="5231" spans="1:14" x14ac:dyDescent="0.3">
      <c r="A5231" s="3" t="s">
        <v>6795</v>
      </c>
      <c r="B5231" s="4">
        <v>42813</v>
      </c>
      <c r="C5231" s="12" t="str">
        <f t="shared" si="81"/>
        <v>2017/03</v>
      </c>
      <c r="D5231" s="4">
        <v>42816</v>
      </c>
      <c r="E5231" s="3" t="s">
        <v>11</v>
      </c>
      <c r="F5231" s="3" t="s">
        <v>1454</v>
      </c>
      <c r="G5231" s="3" t="s">
        <v>4408</v>
      </c>
      <c r="H5231" s="5">
        <v>14624</v>
      </c>
      <c r="I5231" s="2">
        <v>2</v>
      </c>
      <c r="J5231" s="2">
        <v>2</v>
      </c>
      <c r="K5231" s="2">
        <v>5.1184000000000003</v>
      </c>
      <c r="L5231" s="18" t="str">
        <f>VLOOKUP(F5231,'BD customers'!$1:$1048576,2,FALSE)</f>
        <v>Sue Ann Reed</v>
      </c>
      <c r="M5231" s="2">
        <f>MATCH(orders[[#This Row],[Product ID]],'BD product'!A:A,0)</f>
        <v>1318</v>
      </c>
      <c r="N5231" s="2" t="str" cm="1">
        <f t="array" ref="N5231">INDEX('BD product'!A:D,M5231,2)</f>
        <v>Office Supplies</v>
      </c>
    </row>
    <row r="5232" spans="1:14" x14ac:dyDescent="0.3">
      <c r="A5232" s="3" t="s">
        <v>6795</v>
      </c>
      <c r="B5232" s="4">
        <v>42813</v>
      </c>
      <c r="C5232" s="12" t="str">
        <f t="shared" si="81"/>
        <v>2017/03</v>
      </c>
      <c r="D5232" s="4">
        <v>42816</v>
      </c>
      <c r="E5232" s="3" t="s">
        <v>11</v>
      </c>
      <c r="F5232" s="3" t="s">
        <v>1454</v>
      </c>
      <c r="G5232" s="3" t="s">
        <v>2326</v>
      </c>
      <c r="H5232" s="5">
        <v>69716</v>
      </c>
      <c r="I5232" s="2">
        <v>5</v>
      </c>
      <c r="J5232" s="2">
        <v>2</v>
      </c>
      <c r="K5232" s="2">
        <v>8.7144999999999992</v>
      </c>
      <c r="L5232" s="18" t="str">
        <f>VLOOKUP(F5232,'BD customers'!$1:$1048576,2,FALSE)</f>
        <v>Sue Ann Reed</v>
      </c>
      <c r="M5232" s="2">
        <f>MATCH(orders[[#This Row],[Product ID]],'BD product'!A:A,0)</f>
        <v>618</v>
      </c>
      <c r="N5232" s="2" t="str" cm="1">
        <f t="array" ref="N5232">INDEX('BD product'!A:D,M5232,2)</f>
        <v>Furniture</v>
      </c>
    </row>
    <row r="5233" spans="1:14" x14ac:dyDescent="0.3">
      <c r="A5233" s="3" t="s">
        <v>6795</v>
      </c>
      <c r="B5233" s="4">
        <v>42813</v>
      </c>
      <c r="C5233" s="12" t="str">
        <f t="shared" si="81"/>
        <v>2017/03</v>
      </c>
      <c r="D5233" s="4">
        <v>42816</v>
      </c>
      <c r="E5233" s="3" t="s">
        <v>11</v>
      </c>
      <c r="F5233" s="3" t="s">
        <v>1454</v>
      </c>
      <c r="G5233" s="3" t="s">
        <v>4922</v>
      </c>
      <c r="H5233" s="5">
        <v>3093</v>
      </c>
      <c r="I5233" s="2">
        <v>1</v>
      </c>
      <c r="J5233" s="2">
        <v>0</v>
      </c>
      <c r="K5233" s="2">
        <v>12.6813</v>
      </c>
      <c r="L5233" s="18" t="str">
        <f>VLOOKUP(F5233,'BD customers'!$1:$1048576,2,FALSE)</f>
        <v>Sue Ann Reed</v>
      </c>
      <c r="M5233" s="2">
        <f>MATCH(orders[[#This Row],[Product ID]],'BD product'!A:A,0)</f>
        <v>1437</v>
      </c>
      <c r="N5233" s="2" t="str" cm="1">
        <f t="array" ref="N5233">INDEX('BD product'!A:D,M5233,2)</f>
        <v>Furniture</v>
      </c>
    </row>
    <row r="5234" spans="1:14" x14ac:dyDescent="0.3">
      <c r="A5234" s="3" t="s">
        <v>6795</v>
      </c>
      <c r="B5234" s="4">
        <v>42813</v>
      </c>
      <c r="C5234" s="12" t="str">
        <f t="shared" si="81"/>
        <v>2017/03</v>
      </c>
      <c r="D5234" s="4">
        <v>42816</v>
      </c>
      <c r="E5234" s="3" t="s">
        <v>11</v>
      </c>
      <c r="F5234" s="3" t="s">
        <v>1454</v>
      </c>
      <c r="G5234" s="3" t="s">
        <v>863</v>
      </c>
      <c r="H5234" s="5">
        <v>27496</v>
      </c>
      <c r="I5234" s="2">
        <v>7</v>
      </c>
      <c r="J5234" s="2">
        <v>2</v>
      </c>
      <c r="K5234" s="2">
        <v>9.2798999999999996</v>
      </c>
      <c r="L5234" s="18" t="str">
        <f>VLOOKUP(F5234,'BD customers'!$1:$1048576,2,FALSE)</f>
        <v>Sue Ann Reed</v>
      </c>
      <c r="M5234" s="2">
        <f>MATCH(orders[[#This Row],[Product ID]],'BD product'!A:A,0)</f>
        <v>187</v>
      </c>
      <c r="N5234" s="2" t="str" cm="1">
        <f t="array" ref="N5234">INDEX('BD product'!A:D,M5234,2)</f>
        <v>Office Supplies</v>
      </c>
    </row>
    <row r="5235" spans="1:14" x14ac:dyDescent="0.3">
      <c r="A5235" s="3" t="s">
        <v>6796</v>
      </c>
      <c r="B5235" s="4">
        <v>41930</v>
      </c>
      <c r="C5235" s="12" t="str">
        <f t="shared" si="81"/>
        <v>2014/10</v>
      </c>
      <c r="D5235" s="4">
        <v>41934</v>
      </c>
      <c r="E5235" s="3" t="s">
        <v>21</v>
      </c>
      <c r="F5235" s="3" t="s">
        <v>4574</v>
      </c>
      <c r="G5235" s="3" t="s">
        <v>6678</v>
      </c>
      <c r="H5235" s="5">
        <v>60534</v>
      </c>
      <c r="I5235" s="2">
        <v>6</v>
      </c>
      <c r="J5235" s="2">
        <v>0</v>
      </c>
      <c r="K5235" s="2">
        <v>145.2816</v>
      </c>
      <c r="L5235" s="18" t="str">
        <f>VLOOKUP(F5235,'BD customers'!$1:$1048576,2,FALSE)</f>
        <v>Luke Schmidt</v>
      </c>
      <c r="M5235" s="2">
        <f>MATCH(orders[[#This Row],[Product ID]],'BD product'!A:A,0)</f>
        <v>1721</v>
      </c>
      <c r="N5235" s="2" t="str" cm="1">
        <f t="array" ref="N5235">INDEX('BD product'!A:D,M5235,2)</f>
        <v>Furniture</v>
      </c>
    </row>
    <row r="5236" spans="1:14" x14ac:dyDescent="0.3">
      <c r="A5236" s="3" t="s">
        <v>6797</v>
      </c>
      <c r="B5236" s="4">
        <v>42969</v>
      </c>
      <c r="C5236" s="12" t="str">
        <f t="shared" si="81"/>
        <v>2017/08</v>
      </c>
      <c r="D5236" s="4">
        <v>42970</v>
      </c>
      <c r="E5236" s="3" t="s">
        <v>64</v>
      </c>
      <c r="F5236" s="3" t="s">
        <v>6339</v>
      </c>
      <c r="G5236" s="3" t="s">
        <v>565</v>
      </c>
      <c r="H5236" s="5">
        <v>210008</v>
      </c>
      <c r="I5236" s="2">
        <v>1</v>
      </c>
      <c r="J5236" s="2">
        <v>2</v>
      </c>
      <c r="K5236" s="2">
        <v>2.6251000000000002</v>
      </c>
      <c r="L5236" s="18" t="str">
        <f>VLOOKUP(F5236,'BD customers'!$1:$1048576,2,FALSE)</f>
        <v>Tony Molinari</v>
      </c>
      <c r="M5236" s="2">
        <f>MATCH(orders[[#This Row],[Product ID]],'BD product'!A:A,0)</f>
        <v>116</v>
      </c>
      <c r="N5236" s="2" t="str" cm="1">
        <f t="array" ref="N5236">INDEX('BD product'!A:D,M5236,2)</f>
        <v>Furniture</v>
      </c>
    </row>
    <row r="5237" spans="1:14" x14ac:dyDescent="0.3">
      <c r="A5237" s="3" t="s">
        <v>6798</v>
      </c>
      <c r="B5237" s="4">
        <v>42693</v>
      </c>
      <c r="C5237" s="12" t="str">
        <f t="shared" si="81"/>
        <v>2016/11</v>
      </c>
      <c r="D5237" s="4">
        <v>42696</v>
      </c>
      <c r="E5237" s="3" t="s">
        <v>64</v>
      </c>
      <c r="F5237" s="3" t="s">
        <v>4721</v>
      </c>
      <c r="G5237" s="3" t="s">
        <v>5569</v>
      </c>
      <c r="H5237" s="5">
        <v>5496</v>
      </c>
      <c r="I5237" s="2">
        <v>3</v>
      </c>
      <c r="J5237" s="2">
        <v>0</v>
      </c>
      <c r="K5237" s="2">
        <v>15.9384</v>
      </c>
      <c r="L5237" s="18" t="str">
        <f>VLOOKUP(F5237,'BD customers'!$1:$1048576,2,FALSE)</f>
        <v>Tim Taslimi</v>
      </c>
      <c r="M5237" s="2">
        <f>MATCH(orders[[#This Row],[Product ID]],'BD product'!A:A,0)</f>
        <v>1551</v>
      </c>
      <c r="N5237" s="2" t="str" cm="1">
        <f t="array" ref="N5237">INDEX('BD product'!A:D,M5237,2)</f>
        <v>Office Supplies</v>
      </c>
    </row>
    <row r="5238" spans="1:14" x14ac:dyDescent="0.3">
      <c r="A5238" s="3" t="s">
        <v>6799</v>
      </c>
      <c r="B5238" s="4">
        <v>41902</v>
      </c>
      <c r="C5238" s="12" t="str">
        <f t="shared" si="81"/>
        <v>2014/09</v>
      </c>
      <c r="D5238" s="4">
        <v>41906</v>
      </c>
      <c r="E5238" s="3" t="s">
        <v>21</v>
      </c>
      <c r="F5238" s="3" t="s">
        <v>408</v>
      </c>
      <c r="G5238" s="3" t="s">
        <v>3021</v>
      </c>
      <c r="H5238" s="5">
        <v>16422</v>
      </c>
      <c r="I5238" s="2">
        <v>3</v>
      </c>
      <c r="J5238" s="2">
        <v>0</v>
      </c>
      <c r="K5238" s="2">
        <v>50.908200000000001</v>
      </c>
      <c r="L5238" s="18" t="str">
        <f>VLOOKUP(F5238,'BD customers'!$1:$1048576,2,FALSE)</f>
        <v>Duane Noonan</v>
      </c>
      <c r="M5238" s="2">
        <f>MATCH(orders[[#This Row],[Product ID]],'BD product'!A:A,0)</f>
        <v>861</v>
      </c>
      <c r="N5238" s="2" t="str" cm="1">
        <f t="array" ref="N5238">INDEX('BD product'!A:D,M5238,2)</f>
        <v>Furniture</v>
      </c>
    </row>
    <row r="5239" spans="1:14" x14ac:dyDescent="0.3">
      <c r="A5239" s="3" t="s">
        <v>6799</v>
      </c>
      <c r="B5239" s="4">
        <v>41902</v>
      </c>
      <c r="C5239" s="12" t="str">
        <f t="shared" si="81"/>
        <v>2014/09</v>
      </c>
      <c r="D5239" s="4">
        <v>41906</v>
      </c>
      <c r="E5239" s="3" t="s">
        <v>21</v>
      </c>
      <c r="F5239" s="3" t="s">
        <v>408</v>
      </c>
      <c r="G5239" s="3" t="s">
        <v>1744</v>
      </c>
      <c r="H5239" s="5">
        <v>36294</v>
      </c>
      <c r="I5239" s="2">
        <v>3</v>
      </c>
      <c r="J5239" s="2">
        <v>0</v>
      </c>
      <c r="K5239" s="2">
        <v>3.6294</v>
      </c>
      <c r="L5239" s="18" t="str">
        <f>VLOOKUP(F5239,'BD customers'!$1:$1048576,2,FALSE)</f>
        <v>Duane Noonan</v>
      </c>
      <c r="M5239" s="2">
        <f>MATCH(orders[[#This Row],[Product ID]],'BD product'!A:A,0)</f>
        <v>432</v>
      </c>
      <c r="N5239" s="2" t="str" cm="1">
        <f t="array" ref="N5239">INDEX('BD product'!A:D,M5239,2)</f>
        <v>Furniture</v>
      </c>
    </row>
    <row r="5240" spans="1:14" x14ac:dyDescent="0.3">
      <c r="A5240" s="3" t="s">
        <v>6799</v>
      </c>
      <c r="B5240" s="4">
        <v>41902</v>
      </c>
      <c r="C5240" s="12" t="str">
        <f t="shared" si="81"/>
        <v>2014/09</v>
      </c>
      <c r="D5240" s="4">
        <v>41906</v>
      </c>
      <c r="E5240" s="3" t="s">
        <v>21</v>
      </c>
      <c r="F5240" s="3" t="s">
        <v>408</v>
      </c>
      <c r="G5240" s="3" t="s">
        <v>1085</v>
      </c>
      <c r="H5240" s="5">
        <v>5998</v>
      </c>
      <c r="I5240" s="2">
        <v>2</v>
      </c>
      <c r="J5240" s="2">
        <v>0</v>
      </c>
      <c r="K5240" s="2">
        <v>26.391200000000001</v>
      </c>
      <c r="L5240" s="18" t="str">
        <f>VLOOKUP(F5240,'BD customers'!$1:$1048576,2,FALSE)</f>
        <v>Duane Noonan</v>
      </c>
      <c r="M5240" s="2">
        <f>MATCH(orders[[#This Row],[Product ID]],'BD product'!A:A,0)</f>
        <v>248</v>
      </c>
      <c r="N5240" s="2" t="str" cm="1">
        <f t="array" ref="N5240">INDEX('BD product'!A:D,M5240,2)</f>
        <v>Technology</v>
      </c>
    </row>
    <row r="5241" spans="1:14" x14ac:dyDescent="0.3">
      <c r="A5241" s="3" t="s">
        <v>6800</v>
      </c>
      <c r="B5241" s="4">
        <v>42624</v>
      </c>
      <c r="C5241" s="12" t="str">
        <f t="shared" si="81"/>
        <v>2016/09</v>
      </c>
      <c r="D5241" s="4">
        <v>42630</v>
      </c>
      <c r="E5241" s="3" t="s">
        <v>21</v>
      </c>
      <c r="F5241" s="3" t="s">
        <v>5223</v>
      </c>
      <c r="G5241" s="3" t="s">
        <v>106</v>
      </c>
      <c r="H5241" s="5">
        <v>33294</v>
      </c>
      <c r="I5241" s="2">
        <v>3</v>
      </c>
      <c r="J5241" s="2">
        <v>0</v>
      </c>
      <c r="K5241" s="2">
        <v>6.6588000000000003</v>
      </c>
      <c r="L5241" s="18" t="str">
        <f>VLOOKUP(F5241,'BD customers'!$1:$1048576,2,FALSE)</f>
        <v>Eugene Barchas</v>
      </c>
      <c r="M5241" s="2">
        <f>MATCH(orders[[#This Row],[Product ID]],'BD product'!A:A,0)</f>
        <v>18</v>
      </c>
      <c r="N5241" s="2" t="str" cm="1">
        <f t="array" ref="N5241">INDEX('BD product'!A:D,M5241,2)</f>
        <v>Office Supplies</v>
      </c>
    </row>
    <row r="5242" spans="1:14" x14ac:dyDescent="0.3">
      <c r="A5242" s="3" t="s">
        <v>6800</v>
      </c>
      <c r="B5242" s="4">
        <v>42624</v>
      </c>
      <c r="C5242" s="12" t="str">
        <f t="shared" si="81"/>
        <v>2016/09</v>
      </c>
      <c r="D5242" s="4">
        <v>42630</v>
      </c>
      <c r="E5242" s="3" t="s">
        <v>21</v>
      </c>
      <c r="F5242" s="3" t="s">
        <v>5223</v>
      </c>
      <c r="G5242" s="3" t="s">
        <v>1791</v>
      </c>
      <c r="H5242" s="5">
        <v>39872</v>
      </c>
      <c r="I5242" s="2">
        <v>2</v>
      </c>
      <c r="J5242" s="2">
        <v>2</v>
      </c>
      <c r="K5242" s="2">
        <v>12.958399999999999</v>
      </c>
      <c r="L5242" s="18" t="str">
        <f>VLOOKUP(F5242,'BD customers'!$1:$1048576,2,FALSE)</f>
        <v>Eugene Barchas</v>
      </c>
      <c r="M5242" s="2">
        <f>MATCH(orders[[#This Row],[Product ID]],'BD product'!A:A,0)</f>
        <v>446</v>
      </c>
      <c r="N5242" s="2" t="str" cm="1">
        <f t="array" ref="N5242">INDEX('BD product'!A:D,M5242,2)</f>
        <v>Office Supplies</v>
      </c>
    </row>
    <row r="5243" spans="1:14" x14ac:dyDescent="0.3">
      <c r="A5243" s="3" t="s">
        <v>6801</v>
      </c>
      <c r="B5243" s="4">
        <v>42636</v>
      </c>
      <c r="C5243" s="12" t="str">
        <f t="shared" si="81"/>
        <v>2016/09</v>
      </c>
      <c r="D5243" s="4">
        <v>42639</v>
      </c>
      <c r="E5243" s="3" t="s">
        <v>11</v>
      </c>
      <c r="F5243" s="3" t="s">
        <v>5351</v>
      </c>
      <c r="G5243" s="3" t="s">
        <v>6802</v>
      </c>
      <c r="H5243" s="5">
        <v>1368</v>
      </c>
      <c r="I5243" s="2">
        <v>2</v>
      </c>
      <c r="J5243" s="2">
        <v>0</v>
      </c>
      <c r="K5243" s="2">
        <v>3.6936</v>
      </c>
      <c r="L5243" s="18" t="str">
        <f>VLOOKUP(F5243,'BD customers'!$1:$1048576,2,FALSE)</f>
        <v>Candace McMahon</v>
      </c>
      <c r="M5243" s="2">
        <f>MATCH(orders[[#This Row],[Product ID]],'BD product'!A:A,0)</f>
        <v>1728</v>
      </c>
      <c r="N5243" s="2" t="str" cm="1">
        <f t="array" ref="N5243">INDEX('BD product'!A:D,M5243,2)</f>
        <v>Office Supplies</v>
      </c>
    </row>
    <row r="5244" spans="1:14" x14ac:dyDescent="0.3">
      <c r="A5244" s="3" t="s">
        <v>6804</v>
      </c>
      <c r="B5244" s="4">
        <v>42951</v>
      </c>
      <c r="C5244" s="12" t="str">
        <f t="shared" si="81"/>
        <v>2017/08</v>
      </c>
      <c r="D5244" s="4">
        <v>42955</v>
      </c>
      <c r="E5244" s="3" t="s">
        <v>21</v>
      </c>
      <c r="F5244" s="3" t="s">
        <v>2485</v>
      </c>
      <c r="G5244" s="3" t="s">
        <v>2154</v>
      </c>
      <c r="H5244" s="5">
        <v>3318</v>
      </c>
      <c r="I5244" s="2">
        <v>3</v>
      </c>
      <c r="J5244" s="2">
        <v>8</v>
      </c>
      <c r="K5244" s="2">
        <v>-5.6406000000000001</v>
      </c>
      <c r="L5244" s="18" t="str">
        <f>VLOOKUP(F5244,'BD customers'!$1:$1048576,2,FALSE)</f>
        <v>Harry Marie</v>
      </c>
      <c r="M5244" s="2">
        <f>MATCH(orders[[#This Row],[Product ID]],'BD product'!A:A,0)</f>
        <v>557</v>
      </c>
      <c r="N5244" s="2" t="str" cm="1">
        <f t="array" ref="N5244">INDEX('BD product'!A:D,M5244,2)</f>
        <v>Office Supplies</v>
      </c>
    </row>
    <row r="5245" spans="1:14" x14ac:dyDescent="0.3">
      <c r="A5245" s="3" t="s">
        <v>6805</v>
      </c>
      <c r="B5245" s="4">
        <v>42576</v>
      </c>
      <c r="C5245" s="12" t="str">
        <f t="shared" si="81"/>
        <v>2016/07</v>
      </c>
      <c r="D5245" s="4">
        <v>42577</v>
      </c>
      <c r="E5245" s="3" t="s">
        <v>64</v>
      </c>
      <c r="F5245" s="3" t="s">
        <v>265</v>
      </c>
      <c r="G5245" s="3" t="s">
        <v>3037</v>
      </c>
      <c r="H5245" s="5">
        <v>1044</v>
      </c>
      <c r="I5245" s="2">
        <v>1</v>
      </c>
      <c r="J5245" s="2">
        <v>0</v>
      </c>
      <c r="K5245" s="2">
        <v>4.8023999999999996</v>
      </c>
      <c r="L5245" s="18" t="str">
        <f>VLOOKUP(F5245,'BD customers'!$1:$1048576,2,FALSE)</f>
        <v>Katherine Murray</v>
      </c>
      <c r="M5245" s="2">
        <f>MATCH(orders[[#This Row],[Product ID]],'BD product'!A:A,0)</f>
        <v>866</v>
      </c>
      <c r="N5245" s="2" t="str" cm="1">
        <f t="array" ref="N5245">INDEX('BD product'!A:D,M5245,2)</f>
        <v>Office Supplies</v>
      </c>
    </row>
    <row r="5246" spans="1:14" x14ac:dyDescent="0.3">
      <c r="A5246" s="3" t="s">
        <v>6806</v>
      </c>
      <c r="B5246" s="4">
        <v>42584</v>
      </c>
      <c r="C5246" s="12" t="str">
        <f t="shared" si="81"/>
        <v>2016/08</v>
      </c>
      <c r="D5246" s="4">
        <v>42586</v>
      </c>
      <c r="E5246" s="3" t="s">
        <v>11</v>
      </c>
      <c r="F5246" s="3" t="s">
        <v>623</v>
      </c>
      <c r="G5246" s="3" t="s">
        <v>6807</v>
      </c>
      <c r="H5246" s="5">
        <v>136464</v>
      </c>
      <c r="I5246" s="2">
        <v>2</v>
      </c>
      <c r="J5246" s="2">
        <v>2</v>
      </c>
      <c r="K5246" s="2">
        <v>15.3522</v>
      </c>
      <c r="L5246" s="18" t="str">
        <f>VLOOKUP(F5246,'BD customers'!$1:$1048576,2,FALSE)</f>
        <v>Barry FranzÃ¶sisch</v>
      </c>
      <c r="M5246" s="2">
        <f>MATCH(orders[[#This Row],[Product ID]],'BD product'!A:A,0)</f>
        <v>1729</v>
      </c>
      <c r="N5246" s="2" t="str" cm="1">
        <f t="array" ref="N5246">INDEX('BD product'!A:D,M5246,2)</f>
        <v>Furniture</v>
      </c>
    </row>
    <row r="5247" spans="1:14" x14ac:dyDescent="0.3">
      <c r="A5247" s="3" t="s">
        <v>6806</v>
      </c>
      <c r="B5247" s="4">
        <v>42584</v>
      </c>
      <c r="C5247" s="12" t="str">
        <f t="shared" si="81"/>
        <v>2016/08</v>
      </c>
      <c r="D5247" s="4">
        <v>42586</v>
      </c>
      <c r="E5247" s="3" t="s">
        <v>11</v>
      </c>
      <c r="F5247" s="3" t="s">
        <v>623</v>
      </c>
      <c r="G5247" s="3" t="s">
        <v>892</v>
      </c>
      <c r="H5247" s="5">
        <v>333576</v>
      </c>
      <c r="I5247" s="2">
        <v>3</v>
      </c>
      <c r="J5247" s="2">
        <v>2</v>
      </c>
      <c r="K5247" s="2">
        <v>33.357599999999998</v>
      </c>
      <c r="L5247" s="18" t="str">
        <f>VLOOKUP(F5247,'BD customers'!$1:$1048576,2,FALSE)</f>
        <v>Barry FranzÃ¶sisch</v>
      </c>
      <c r="M5247" s="2">
        <f>MATCH(orders[[#This Row],[Product ID]],'BD product'!A:A,0)</f>
        <v>194</v>
      </c>
      <c r="N5247" s="2" t="str" cm="1">
        <f t="array" ref="N5247">INDEX('BD product'!A:D,M5247,2)</f>
        <v>Technology</v>
      </c>
    </row>
    <row r="5248" spans="1:14" x14ac:dyDescent="0.3">
      <c r="A5248" s="3" t="s">
        <v>6806</v>
      </c>
      <c r="B5248" s="4">
        <v>42584</v>
      </c>
      <c r="C5248" s="12" t="str">
        <f t="shared" si="81"/>
        <v>2016/08</v>
      </c>
      <c r="D5248" s="4">
        <v>42586</v>
      </c>
      <c r="E5248" s="3" t="s">
        <v>11</v>
      </c>
      <c r="F5248" s="3" t="s">
        <v>623</v>
      </c>
      <c r="G5248" s="3" t="s">
        <v>1840</v>
      </c>
      <c r="H5248" s="5">
        <v>12544</v>
      </c>
      <c r="I5248" s="2">
        <v>2</v>
      </c>
      <c r="J5248" s="2">
        <v>2</v>
      </c>
      <c r="K5248" s="2">
        <v>0.47039999999999998</v>
      </c>
      <c r="L5248" s="18" t="str">
        <f>VLOOKUP(F5248,'BD customers'!$1:$1048576,2,FALSE)</f>
        <v>Barry FranzÃ¶sisch</v>
      </c>
      <c r="M5248" s="2">
        <f>MATCH(orders[[#This Row],[Product ID]],'BD product'!A:A,0)</f>
        <v>462</v>
      </c>
      <c r="N5248" s="2" t="str" cm="1">
        <f t="array" ref="N5248">INDEX('BD product'!A:D,M5248,2)</f>
        <v>Office Supplies</v>
      </c>
    </row>
    <row r="5249" spans="1:14" x14ac:dyDescent="0.3">
      <c r="A5249" s="3" t="s">
        <v>6809</v>
      </c>
      <c r="B5249" s="4">
        <v>42145</v>
      </c>
      <c r="C5249" s="12" t="str">
        <f t="shared" si="81"/>
        <v>2015/05</v>
      </c>
      <c r="D5249" s="4">
        <v>42151</v>
      </c>
      <c r="E5249" s="3" t="s">
        <v>21</v>
      </c>
      <c r="F5249" s="3" t="s">
        <v>375</v>
      </c>
      <c r="G5249" s="3" t="s">
        <v>486</v>
      </c>
      <c r="H5249" s="5">
        <v>20768</v>
      </c>
      <c r="I5249" s="2">
        <v>8</v>
      </c>
      <c r="J5249" s="2">
        <v>8</v>
      </c>
      <c r="K5249" s="2">
        <v>-52.958399999999997</v>
      </c>
      <c r="L5249" s="18" t="str">
        <f>VLOOKUP(F5249,'BD customers'!$1:$1048576,2,FALSE)</f>
        <v>Joel Eaton</v>
      </c>
      <c r="M5249" s="2">
        <f>MATCH(orders[[#This Row],[Product ID]],'BD product'!A:A,0)</f>
        <v>97</v>
      </c>
      <c r="N5249" s="2" t="str" cm="1">
        <f t="array" ref="N5249">INDEX('BD product'!A:D,M5249,2)</f>
        <v>Office Supplies</v>
      </c>
    </row>
    <row r="5250" spans="1:14" x14ac:dyDescent="0.3">
      <c r="A5250" s="3" t="s">
        <v>6810</v>
      </c>
      <c r="B5250" s="4">
        <v>43042</v>
      </c>
      <c r="C5250" s="12" t="str">
        <f t="shared" ref="C5250:C5313" si="82">TEXT(B5250,"aaaa/mm")</f>
        <v>2017/11</v>
      </c>
      <c r="D5250" s="4">
        <v>43044</v>
      </c>
      <c r="E5250" s="3" t="s">
        <v>11</v>
      </c>
      <c r="F5250" s="3" t="s">
        <v>3118</v>
      </c>
      <c r="G5250" s="3" t="s">
        <v>811</v>
      </c>
      <c r="H5250" s="5">
        <v>435</v>
      </c>
      <c r="I5250" s="2">
        <v>3</v>
      </c>
      <c r="J5250" s="2">
        <v>0</v>
      </c>
      <c r="K5250" s="2">
        <v>1.0874999999999999</v>
      </c>
      <c r="L5250" s="18" t="str">
        <f>VLOOKUP(F5250,'BD customers'!$1:$1048576,2,FALSE)</f>
        <v>Eva Jacobs</v>
      </c>
      <c r="M5250" s="2">
        <f>MATCH(orders[[#This Row],[Product ID]],'BD product'!A:A,0)</f>
        <v>176</v>
      </c>
      <c r="N5250" s="2" t="str" cm="1">
        <f t="array" ref="N5250">INDEX('BD product'!A:D,M5250,2)</f>
        <v>Technology</v>
      </c>
    </row>
    <row r="5251" spans="1:14" x14ac:dyDescent="0.3">
      <c r="A5251" s="3" t="s">
        <v>6811</v>
      </c>
      <c r="B5251" s="4">
        <v>42110</v>
      </c>
      <c r="C5251" s="12" t="str">
        <f t="shared" si="82"/>
        <v>2015/04</v>
      </c>
      <c r="D5251" s="4">
        <v>42115</v>
      </c>
      <c r="E5251" s="3" t="s">
        <v>21</v>
      </c>
      <c r="F5251" s="3" t="s">
        <v>1816</v>
      </c>
      <c r="G5251" s="3" t="s">
        <v>4444</v>
      </c>
      <c r="H5251" s="5">
        <v>12576</v>
      </c>
      <c r="I5251" s="2">
        <v>4</v>
      </c>
      <c r="J5251" s="2">
        <v>2</v>
      </c>
      <c r="K5251" s="2">
        <v>4.0872000000000002</v>
      </c>
      <c r="L5251" s="18" t="str">
        <f>VLOOKUP(F5251,'BD customers'!$1:$1048576,2,FALSE)</f>
        <v>Brad Norvell</v>
      </c>
      <c r="M5251" s="2">
        <f>MATCH(orders[[#This Row],[Product ID]],'BD product'!A:A,0)</f>
        <v>1330</v>
      </c>
      <c r="N5251" s="2" t="str" cm="1">
        <f t="array" ref="N5251">INDEX('BD product'!A:D,M5251,2)</f>
        <v>Office Supplies</v>
      </c>
    </row>
    <row r="5252" spans="1:14" x14ac:dyDescent="0.3">
      <c r="A5252" s="3" t="s">
        <v>6812</v>
      </c>
      <c r="B5252" s="4">
        <v>42716</v>
      </c>
      <c r="C5252" s="12" t="str">
        <f t="shared" si="82"/>
        <v>2016/12</v>
      </c>
      <c r="D5252" s="4">
        <v>42722</v>
      </c>
      <c r="E5252" s="3" t="s">
        <v>21</v>
      </c>
      <c r="F5252" s="3" t="s">
        <v>5208</v>
      </c>
      <c r="G5252" s="3" t="s">
        <v>3294</v>
      </c>
      <c r="H5252" s="5">
        <v>24995</v>
      </c>
      <c r="I5252" s="2">
        <v>5</v>
      </c>
      <c r="J5252" s="2">
        <v>0</v>
      </c>
      <c r="K5252" s="2">
        <v>1.9996</v>
      </c>
      <c r="L5252" s="18" t="str">
        <f>VLOOKUP(F5252,'BD customers'!$1:$1048576,2,FALSE)</f>
        <v>Erin Creighton</v>
      </c>
      <c r="M5252" s="2">
        <f>MATCH(orders[[#This Row],[Product ID]],'BD product'!A:A,0)</f>
        <v>961</v>
      </c>
      <c r="N5252" s="2" t="str" cm="1">
        <f t="array" ref="N5252">INDEX('BD product'!A:D,M5252,2)</f>
        <v>Technology</v>
      </c>
    </row>
    <row r="5253" spans="1:14" x14ac:dyDescent="0.3">
      <c r="A5253" s="3" t="s">
        <v>6812</v>
      </c>
      <c r="B5253" s="4">
        <v>42716</v>
      </c>
      <c r="C5253" s="12" t="str">
        <f t="shared" si="82"/>
        <v>2016/12</v>
      </c>
      <c r="D5253" s="4">
        <v>42722</v>
      </c>
      <c r="E5253" s="3" t="s">
        <v>21</v>
      </c>
      <c r="F5253" s="3" t="s">
        <v>5208</v>
      </c>
      <c r="G5253" s="3" t="s">
        <v>5225</v>
      </c>
      <c r="H5253" s="5">
        <v>4912</v>
      </c>
      <c r="I5253" s="2">
        <v>4</v>
      </c>
      <c r="J5253" s="2">
        <v>0</v>
      </c>
      <c r="K5253" s="2">
        <v>23.086400000000001</v>
      </c>
      <c r="L5253" s="18" t="str">
        <f>VLOOKUP(F5253,'BD customers'!$1:$1048576,2,FALSE)</f>
        <v>Erin Creighton</v>
      </c>
      <c r="M5253" s="2">
        <f>MATCH(orders[[#This Row],[Product ID]],'BD product'!A:A,0)</f>
        <v>1495</v>
      </c>
      <c r="N5253" s="2" t="str" cm="1">
        <f t="array" ref="N5253">INDEX('BD product'!A:D,M5253,2)</f>
        <v>Office Supplies</v>
      </c>
    </row>
    <row r="5254" spans="1:14" x14ac:dyDescent="0.3">
      <c r="A5254" s="3" t="s">
        <v>6813</v>
      </c>
      <c r="B5254" s="4">
        <v>42307</v>
      </c>
      <c r="C5254" s="12" t="str">
        <f t="shared" si="82"/>
        <v>2015/10</v>
      </c>
      <c r="D5254" s="4">
        <v>42310</v>
      </c>
      <c r="E5254" s="3" t="s">
        <v>64</v>
      </c>
      <c r="F5254" s="3" t="s">
        <v>4602</v>
      </c>
      <c r="G5254" s="3" t="s">
        <v>4376</v>
      </c>
      <c r="H5254" s="5">
        <v>18291</v>
      </c>
      <c r="I5254" s="2">
        <v>3</v>
      </c>
      <c r="J5254" s="2">
        <v>0</v>
      </c>
      <c r="K5254" s="2">
        <v>53.043900000000001</v>
      </c>
      <c r="L5254" s="18" t="str">
        <f>VLOOKUP(F5254,'BD customers'!$1:$1048576,2,FALSE)</f>
        <v>Thomas Thornton</v>
      </c>
      <c r="M5254" s="2">
        <f>MATCH(orders[[#This Row],[Product ID]],'BD product'!A:A,0)</f>
        <v>1308</v>
      </c>
      <c r="N5254" s="2" t="str" cm="1">
        <f t="array" ref="N5254">INDEX('BD product'!A:D,M5254,2)</f>
        <v>Office Supplies</v>
      </c>
    </row>
    <row r="5255" spans="1:14" x14ac:dyDescent="0.3">
      <c r="A5255" s="3" t="s">
        <v>6814</v>
      </c>
      <c r="B5255" s="4">
        <v>41705</v>
      </c>
      <c r="C5255" s="12" t="str">
        <f t="shared" si="82"/>
        <v>2014/03</v>
      </c>
      <c r="D5255" s="4">
        <v>41709</v>
      </c>
      <c r="E5255" s="3" t="s">
        <v>11</v>
      </c>
      <c r="F5255" s="3" t="s">
        <v>2813</v>
      </c>
      <c r="G5255" s="3" t="s">
        <v>3595</v>
      </c>
      <c r="H5255" s="5">
        <v>107648</v>
      </c>
      <c r="I5255" s="2">
        <v>2</v>
      </c>
      <c r="J5255" s="2">
        <v>2</v>
      </c>
      <c r="K5255" s="2">
        <v>0.33639999999999998</v>
      </c>
      <c r="L5255" s="18" t="str">
        <f>VLOOKUP(F5255,'BD customers'!$1:$1048576,2,FALSE)</f>
        <v>Nora Pelletier</v>
      </c>
      <c r="M5255" s="2">
        <f>MATCH(orders[[#This Row],[Product ID]],'BD product'!A:A,0)</f>
        <v>1082</v>
      </c>
      <c r="N5255" s="2" t="str" cm="1">
        <f t="array" ref="N5255">INDEX('BD product'!A:D,M5255,2)</f>
        <v>Office Supplies</v>
      </c>
    </row>
    <row r="5256" spans="1:14" x14ac:dyDescent="0.3">
      <c r="A5256" s="3" t="s">
        <v>6815</v>
      </c>
      <c r="B5256" s="4">
        <v>42068</v>
      </c>
      <c r="C5256" s="12" t="str">
        <f t="shared" si="82"/>
        <v>2015/03</v>
      </c>
      <c r="D5256" s="4">
        <v>42070</v>
      </c>
      <c r="E5256" s="3" t="s">
        <v>11</v>
      </c>
      <c r="F5256" s="3" t="s">
        <v>777</v>
      </c>
      <c r="G5256" s="3" t="s">
        <v>1890</v>
      </c>
      <c r="H5256" s="5">
        <v>99372</v>
      </c>
      <c r="I5256" s="2">
        <v>2</v>
      </c>
      <c r="J5256" s="2">
        <v>3</v>
      </c>
      <c r="K5256" s="2">
        <v>-0.70979999999999999</v>
      </c>
      <c r="L5256" s="18" t="str">
        <f>VLOOKUP(F5256,'BD customers'!$1:$1048576,2,FALSE)</f>
        <v>Alan Haines</v>
      </c>
      <c r="M5256" s="2">
        <f>MATCH(orders[[#This Row],[Product ID]],'BD product'!A:A,0)</f>
        <v>476</v>
      </c>
      <c r="N5256" s="2" t="str" cm="1">
        <f t="array" ref="N5256">INDEX('BD product'!A:D,M5256,2)</f>
        <v>Furniture</v>
      </c>
    </row>
    <row r="5257" spans="1:14" x14ac:dyDescent="0.3">
      <c r="A5257" s="3" t="s">
        <v>6815</v>
      </c>
      <c r="B5257" s="4">
        <v>42068</v>
      </c>
      <c r="C5257" s="12" t="str">
        <f t="shared" si="82"/>
        <v>2015/03</v>
      </c>
      <c r="D5257" s="4">
        <v>42070</v>
      </c>
      <c r="E5257" s="3" t="s">
        <v>11</v>
      </c>
      <c r="F5257" s="3" t="s">
        <v>777</v>
      </c>
      <c r="G5257" s="3" t="s">
        <v>5156</v>
      </c>
      <c r="H5257" s="5">
        <v>33568</v>
      </c>
      <c r="I5257" s="2">
        <v>2</v>
      </c>
      <c r="J5257" s="2">
        <v>2</v>
      </c>
      <c r="K5257" s="2">
        <v>-5.4547999999999996</v>
      </c>
      <c r="L5257" s="18" t="str">
        <f>VLOOKUP(F5257,'BD customers'!$1:$1048576,2,FALSE)</f>
        <v>Alan Haines</v>
      </c>
      <c r="M5257" s="2">
        <f>MATCH(orders[[#This Row],[Product ID]],'BD product'!A:A,0)</f>
        <v>1480</v>
      </c>
      <c r="N5257" s="2" t="str" cm="1">
        <f t="array" ref="N5257">INDEX('BD product'!A:D,M5257,2)</f>
        <v>Furniture</v>
      </c>
    </row>
    <row r="5258" spans="1:14" x14ac:dyDescent="0.3">
      <c r="A5258" s="3" t="s">
        <v>6816</v>
      </c>
      <c r="B5258" s="4">
        <v>42590</v>
      </c>
      <c r="C5258" s="12" t="str">
        <f t="shared" si="82"/>
        <v>2016/08</v>
      </c>
      <c r="D5258" s="4">
        <v>42596</v>
      </c>
      <c r="E5258" s="3" t="s">
        <v>21</v>
      </c>
      <c r="F5258" s="3" t="s">
        <v>2000</v>
      </c>
      <c r="G5258" s="3" t="s">
        <v>4931</v>
      </c>
      <c r="H5258" s="5">
        <v>1056</v>
      </c>
      <c r="I5258" s="2">
        <v>2</v>
      </c>
      <c r="J5258" s="2">
        <v>0</v>
      </c>
      <c r="K5258" s="2">
        <v>0.47520000000000001</v>
      </c>
      <c r="L5258" s="18" t="str">
        <f>VLOOKUP(F5258,'BD customers'!$1:$1048576,2,FALSE)</f>
        <v>Charles Crestani</v>
      </c>
      <c r="M5258" s="2">
        <f>MATCH(orders[[#This Row],[Product ID]],'BD product'!A:A,0)</f>
        <v>1438</v>
      </c>
      <c r="N5258" s="2" t="str" cm="1">
        <f t="array" ref="N5258">INDEX('BD product'!A:D,M5258,2)</f>
        <v>Office Supplies</v>
      </c>
    </row>
    <row r="5259" spans="1:14" x14ac:dyDescent="0.3">
      <c r="A5259" s="3" t="s">
        <v>6817</v>
      </c>
      <c r="B5259" s="4">
        <v>42738</v>
      </c>
      <c r="C5259" s="12" t="str">
        <f t="shared" si="82"/>
        <v>2017/01</v>
      </c>
      <c r="D5259" s="4">
        <v>42743</v>
      </c>
      <c r="E5259" s="3" t="s">
        <v>21</v>
      </c>
      <c r="F5259" s="3" t="s">
        <v>384</v>
      </c>
      <c r="G5259" s="3" t="s">
        <v>2961</v>
      </c>
      <c r="H5259" s="5">
        <v>3888</v>
      </c>
      <c r="I5259" s="2">
        <v>6</v>
      </c>
      <c r="J5259" s="2">
        <v>0</v>
      </c>
      <c r="K5259" s="2">
        <v>18.662400000000002</v>
      </c>
      <c r="L5259" s="18" t="str">
        <f>VLOOKUP(F5259,'BD customers'!$1:$1048576,2,FALSE)</f>
        <v>Delfina Latchford</v>
      </c>
      <c r="M5259" s="2">
        <f>MATCH(orders[[#This Row],[Product ID]],'BD product'!A:A,0)</f>
        <v>834</v>
      </c>
      <c r="N5259" s="2" t="str" cm="1">
        <f t="array" ref="N5259">INDEX('BD product'!A:D,M5259,2)</f>
        <v>Office Supplies</v>
      </c>
    </row>
    <row r="5260" spans="1:14" x14ac:dyDescent="0.3">
      <c r="A5260" s="3" t="s">
        <v>6818</v>
      </c>
      <c r="B5260" s="4">
        <v>43017</v>
      </c>
      <c r="C5260" s="12" t="str">
        <f t="shared" si="82"/>
        <v>2017/10</v>
      </c>
      <c r="D5260" s="4">
        <v>43019</v>
      </c>
      <c r="E5260" s="3" t="s">
        <v>64</v>
      </c>
      <c r="F5260" s="3" t="s">
        <v>1732</v>
      </c>
      <c r="G5260" s="3" t="s">
        <v>2675</v>
      </c>
      <c r="H5260" s="5">
        <v>352</v>
      </c>
      <c r="I5260" s="2">
        <v>5</v>
      </c>
      <c r="J5260" s="2">
        <v>0</v>
      </c>
      <c r="K5260" s="2">
        <v>1.6544000000000001</v>
      </c>
      <c r="L5260" s="18" t="str">
        <f>VLOOKUP(F5260,'BD customers'!$1:$1048576,2,FALSE)</f>
        <v>Xylona Preis</v>
      </c>
      <c r="M5260" s="2">
        <f>MATCH(orders[[#This Row],[Product ID]],'BD product'!A:A,0)</f>
        <v>730</v>
      </c>
      <c r="N5260" s="2" t="str" cm="1">
        <f t="array" ref="N5260">INDEX('BD product'!A:D,M5260,2)</f>
        <v>Office Supplies</v>
      </c>
    </row>
    <row r="5261" spans="1:14" x14ac:dyDescent="0.3">
      <c r="A5261" s="3" t="s">
        <v>6819</v>
      </c>
      <c r="B5261" s="4">
        <v>43028</v>
      </c>
      <c r="C5261" s="12" t="str">
        <f t="shared" si="82"/>
        <v>2017/10</v>
      </c>
      <c r="D5261" s="4">
        <v>43034</v>
      </c>
      <c r="E5261" s="3" t="s">
        <v>21</v>
      </c>
      <c r="F5261" s="3" t="s">
        <v>181</v>
      </c>
      <c r="G5261" s="3" t="s">
        <v>2405</v>
      </c>
      <c r="H5261" s="5">
        <v>45528</v>
      </c>
      <c r="I5261" s="2">
        <v>3</v>
      </c>
      <c r="J5261" s="2">
        <v>2</v>
      </c>
      <c r="K5261" s="2">
        <v>15.934799999999999</v>
      </c>
      <c r="L5261" s="18" t="str">
        <f>VLOOKUP(F5261,'BD customers'!$1:$1048576,2,FALSE)</f>
        <v>Matt Abelman</v>
      </c>
      <c r="M5261" s="2">
        <f>MATCH(orders[[#This Row],[Product ID]],'BD product'!A:A,0)</f>
        <v>642</v>
      </c>
      <c r="N5261" s="2" t="str" cm="1">
        <f t="array" ref="N5261">INDEX('BD product'!A:D,M5261,2)</f>
        <v>Office Supplies</v>
      </c>
    </row>
    <row r="5262" spans="1:14" x14ac:dyDescent="0.3">
      <c r="A5262" s="3" t="s">
        <v>6820</v>
      </c>
      <c r="B5262" s="4">
        <v>41889</v>
      </c>
      <c r="C5262" s="12" t="str">
        <f t="shared" si="82"/>
        <v>2014/09</v>
      </c>
      <c r="D5262" s="4">
        <v>41892</v>
      </c>
      <c r="E5262" s="3" t="s">
        <v>64</v>
      </c>
      <c r="F5262" s="3" t="s">
        <v>1249</v>
      </c>
      <c r="G5262" s="3" t="s">
        <v>4584</v>
      </c>
      <c r="H5262" s="5">
        <v>196776</v>
      </c>
      <c r="I5262" s="2">
        <v>3</v>
      </c>
      <c r="J5262" s="2">
        <v>2</v>
      </c>
      <c r="K5262" s="2">
        <v>14.7582</v>
      </c>
      <c r="L5262" s="18" t="str">
        <f>VLOOKUP(F5262,'BD customers'!$1:$1048576,2,FALSE)</f>
        <v>Sam Zeldin</v>
      </c>
      <c r="M5262" s="2">
        <f>MATCH(orders[[#This Row],[Product ID]],'BD product'!A:A,0)</f>
        <v>1363</v>
      </c>
      <c r="N5262" s="2" t="str" cm="1">
        <f t="array" ref="N5262">INDEX('BD product'!A:D,M5262,2)</f>
        <v>Technology</v>
      </c>
    </row>
    <row r="5263" spans="1:14" x14ac:dyDescent="0.3">
      <c r="A5263" s="3" t="s">
        <v>6820</v>
      </c>
      <c r="B5263" s="4">
        <v>41889</v>
      </c>
      <c r="C5263" s="12" t="str">
        <f t="shared" si="82"/>
        <v>2014/09</v>
      </c>
      <c r="D5263" s="4">
        <v>41892</v>
      </c>
      <c r="E5263" s="3" t="s">
        <v>64</v>
      </c>
      <c r="F5263" s="3" t="s">
        <v>1249</v>
      </c>
      <c r="G5263" s="3" t="s">
        <v>1460</v>
      </c>
      <c r="H5263" s="5">
        <v>292</v>
      </c>
      <c r="I5263" s="2">
        <v>2</v>
      </c>
      <c r="J5263" s="2">
        <v>8</v>
      </c>
      <c r="K5263" s="2">
        <v>-0.48180000000000001</v>
      </c>
      <c r="L5263" s="18" t="str">
        <f>VLOOKUP(F5263,'BD customers'!$1:$1048576,2,FALSE)</f>
        <v>Sam Zeldin</v>
      </c>
      <c r="M5263" s="2">
        <f>MATCH(orders[[#This Row],[Product ID]],'BD product'!A:A,0)</f>
        <v>349</v>
      </c>
      <c r="N5263" s="2" t="str" cm="1">
        <f t="array" ref="N5263">INDEX('BD product'!A:D,M5263,2)</f>
        <v>Office Supplies</v>
      </c>
    </row>
    <row r="5264" spans="1:14" x14ac:dyDescent="0.3">
      <c r="A5264" s="3" t="s">
        <v>6820</v>
      </c>
      <c r="B5264" s="4">
        <v>41889</v>
      </c>
      <c r="C5264" s="12" t="str">
        <f t="shared" si="82"/>
        <v>2014/09</v>
      </c>
      <c r="D5264" s="4">
        <v>41892</v>
      </c>
      <c r="E5264" s="3" t="s">
        <v>64</v>
      </c>
      <c r="F5264" s="3" t="s">
        <v>1249</v>
      </c>
      <c r="G5264" s="3" t="s">
        <v>2704</v>
      </c>
      <c r="H5264" s="5">
        <v>200795</v>
      </c>
      <c r="I5264" s="2">
        <v>1</v>
      </c>
      <c r="J5264" s="2">
        <v>3</v>
      </c>
      <c r="K5264" s="2">
        <v>-2.2948</v>
      </c>
      <c r="L5264" s="18" t="str">
        <f>VLOOKUP(F5264,'BD customers'!$1:$1048576,2,FALSE)</f>
        <v>Sam Zeldin</v>
      </c>
      <c r="M5264" s="2">
        <f>MATCH(orders[[#This Row],[Product ID]],'BD product'!A:A,0)</f>
        <v>740</v>
      </c>
      <c r="N5264" s="2" t="str" cm="1">
        <f t="array" ref="N5264">INDEX('BD product'!A:D,M5264,2)</f>
        <v>Furniture</v>
      </c>
    </row>
    <row r="5265" spans="1:14" x14ac:dyDescent="0.3">
      <c r="A5265" s="3" t="s">
        <v>6820</v>
      </c>
      <c r="B5265" s="4">
        <v>41889</v>
      </c>
      <c r="C5265" s="12" t="str">
        <f t="shared" si="82"/>
        <v>2014/09</v>
      </c>
      <c r="D5265" s="4">
        <v>41892</v>
      </c>
      <c r="E5265" s="3" t="s">
        <v>64</v>
      </c>
      <c r="F5265" s="3" t="s">
        <v>1249</v>
      </c>
      <c r="G5265" s="3" t="s">
        <v>3946</v>
      </c>
      <c r="H5265" s="5">
        <v>46688</v>
      </c>
      <c r="I5265" s="2">
        <v>4</v>
      </c>
      <c r="J5265" s="2">
        <v>2</v>
      </c>
      <c r="K5265" s="2">
        <v>-0.2918</v>
      </c>
      <c r="L5265" s="18" t="str">
        <f>VLOOKUP(F5265,'BD customers'!$1:$1048576,2,FALSE)</f>
        <v>Sam Zeldin</v>
      </c>
      <c r="M5265" s="2">
        <f>MATCH(orders[[#This Row],[Product ID]],'BD product'!A:A,0)</f>
        <v>1209</v>
      </c>
      <c r="N5265" s="2" t="str" cm="1">
        <f t="array" ref="N5265">INDEX('BD product'!A:D,M5265,2)</f>
        <v>Technology</v>
      </c>
    </row>
    <row r="5266" spans="1:14" x14ac:dyDescent="0.3">
      <c r="A5266" s="3" t="s">
        <v>6820</v>
      </c>
      <c r="B5266" s="4">
        <v>41889</v>
      </c>
      <c r="C5266" s="12" t="str">
        <f t="shared" si="82"/>
        <v>2014/09</v>
      </c>
      <c r="D5266" s="4">
        <v>41892</v>
      </c>
      <c r="E5266" s="3" t="s">
        <v>64</v>
      </c>
      <c r="F5266" s="3" t="s">
        <v>1249</v>
      </c>
      <c r="G5266" s="3" t="s">
        <v>5766</v>
      </c>
      <c r="H5266" s="5">
        <v>21864</v>
      </c>
      <c r="I5266" s="2">
        <v>3</v>
      </c>
      <c r="J5266" s="2">
        <v>2</v>
      </c>
      <c r="K5266" s="2">
        <v>3.5529000000000002</v>
      </c>
      <c r="L5266" s="18" t="str">
        <f>VLOOKUP(F5266,'BD customers'!$1:$1048576,2,FALSE)</f>
        <v>Sam Zeldin</v>
      </c>
      <c r="M5266" s="2">
        <f>MATCH(orders[[#This Row],[Product ID]],'BD product'!A:A,0)</f>
        <v>1585</v>
      </c>
      <c r="N5266" s="2" t="str" cm="1">
        <f t="array" ref="N5266">INDEX('BD product'!A:D,M5266,2)</f>
        <v>Office Supplies</v>
      </c>
    </row>
    <row r="5267" spans="1:14" x14ac:dyDescent="0.3">
      <c r="A5267" s="3" t="s">
        <v>6821</v>
      </c>
      <c r="B5267" s="4">
        <v>43008</v>
      </c>
      <c r="C5267" s="12" t="str">
        <f t="shared" si="82"/>
        <v>2017/09</v>
      </c>
      <c r="D5267" s="4">
        <v>43011</v>
      </c>
      <c r="E5267" s="3" t="s">
        <v>64</v>
      </c>
      <c r="F5267" s="3" t="s">
        <v>5240</v>
      </c>
      <c r="G5267" s="3" t="s">
        <v>3439</v>
      </c>
      <c r="H5267" s="5">
        <v>1176</v>
      </c>
      <c r="I5267" s="2">
        <v>2</v>
      </c>
      <c r="J5267" s="2">
        <v>0</v>
      </c>
      <c r="K5267" s="2">
        <v>5.7624000000000004</v>
      </c>
      <c r="L5267" s="18" t="str">
        <f>VLOOKUP(F5267,'BD customers'!$1:$1048576,2,FALSE)</f>
        <v>Cari Sayre</v>
      </c>
      <c r="M5267" s="2">
        <f>MATCH(orders[[#This Row],[Product ID]],'BD product'!A:A,0)</f>
        <v>1019</v>
      </c>
      <c r="N5267" s="2" t="str" cm="1">
        <f t="array" ref="N5267">INDEX('BD product'!A:D,M5267,2)</f>
        <v>Office Supplies</v>
      </c>
    </row>
    <row r="5268" spans="1:14" x14ac:dyDescent="0.3">
      <c r="A5268" s="3" t="s">
        <v>6821</v>
      </c>
      <c r="B5268" s="4">
        <v>43008</v>
      </c>
      <c r="C5268" s="12" t="str">
        <f t="shared" si="82"/>
        <v>2017/09</v>
      </c>
      <c r="D5268" s="4">
        <v>43011</v>
      </c>
      <c r="E5268" s="3" t="s">
        <v>64</v>
      </c>
      <c r="F5268" s="3" t="s">
        <v>5240</v>
      </c>
      <c r="G5268" s="3" t="s">
        <v>5635</v>
      </c>
      <c r="H5268" s="5">
        <v>16794</v>
      </c>
      <c r="I5268" s="2">
        <v>3</v>
      </c>
      <c r="J5268" s="2">
        <v>0</v>
      </c>
      <c r="K5268" s="2">
        <v>82.290599999999998</v>
      </c>
      <c r="L5268" s="18" t="str">
        <f>VLOOKUP(F5268,'BD customers'!$1:$1048576,2,FALSE)</f>
        <v>Cari Sayre</v>
      </c>
      <c r="M5268" s="2">
        <f>MATCH(orders[[#This Row],[Product ID]],'BD product'!A:A,0)</f>
        <v>1560</v>
      </c>
      <c r="N5268" s="2" t="str" cm="1">
        <f t="array" ref="N5268">INDEX('BD product'!A:D,M5268,2)</f>
        <v>Office Supplies</v>
      </c>
    </row>
    <row r="5269" spans="1:14" x14ac:dyDescent="0.3">
      <c r="A5269" s="3" t="s">
        <v>6821</v>
      </c>
      <c r="B5269" s="4">
        <v>43008</v>
      </c>
      <c r="C5269" s="12" t="str">
        <f t="shared" si="82"/>
        <v>2017/09</v>
      </c>
      <c r="D5269" s="4">
        <v>43011</v>
      </c>
      <c r="E5269" s="3" t="s">
        <v>64</v>
      </c>
      <c r="F5269" s="3" t="s">
        <v>5240</v>
      </c>
      <c r="G5269" s="3" t="s">
        <v>3483</v>
      </c>
      <c r="H5269" s="5">
        <v>389</v>
      </c>
      <c r="I5269" s="2">
        <v>1</v>
      </c>
      <c r="J5269" s="2">
        <v>0</v>
      </c>
      <c r="K5269" s="2">
        <v>1.0114000000000001</v>
      </c>
      <c r="L5269" s="18" t="str">
        <f>VLOOKUP(F5269,'BD customers'!$1:$1048576,2,FALSE)</f>
        <v>Cari Sayre</v>
      </c>
      <c r="M5269" s="2">
        <f>MATCH(orders[[#This Row],[Product ID]],'BD product'!A:A,0)</f>
        <v>1036</v>
      </c>
      <c r="N5269" s="2" t="str" cm="1">
        <f t="array" ref="N5269">INDEX('BD product'!A:D,M5269,2)</f>
        <v>Office Supplies</v>
      </c>
    </row>
    <row r="5270" spans="1:14" x14ac:dyDescent="0.3">
      <c r="A5270" s="3" t="s">
        <v>6822</v>
      </c>
      <c r="B5270" s="4">
        <v>43055</v>
      </c>
      <c r="C5270" s="12" t="str">
        <f t="shared" si="82"/>
        <v>2017/11</v>
      </c>
      <c r="D5270" s="4">
        <v>43060</v>
      </c>
      <c r="E5270" s="3" t="s">
        <v>21</v>
      </c>
      <c r="F5270" s="3" t="s">
        <v>1723</v>
      </c>
      <c r="G5270" s="3" t="s">
        <v>6823</v>
      </c>
      <c r="H5270" s="5">
        <v>5244</v>
      </c>
      <c r="I5270" s="2">
        <v>4</v>
      </c>
      <c r="J5270" s="2">
        <v>0</v>
      </c>
      <c r="K5270" s="2">
        <v>24.122399999999999</v>
      </c>
      <c r="L5270" s="18" t="str">
        <f>VLOOKUP(F5270,'BD customers'!$1:$1048576,2,FALSE)</f>
        <v>Mick Hernandez</v>
      </c>
      <c r="M5270" s="2">
        <f>MATCH(orders[[#This Row],[Product ID]],'BD product'!A:A,0)</f>
        <v>1730</v>
      </c>
      <c r="N5270" s="2" t="str" cm="1">
        <f t="array" ref="N5270">INDEX('BD product'!A:D,M5270,2)</f>
        <v>Technology</v>
      </c>
    </row>
    <row r="5271" spans="1:14" x14ac:dyDescent="0.3">
      <c r="A5271" s="3" t="s">
        <v>6825</v>
      </c>
      <c r="B5271" s="4">
        <v>42989</v>
      </c>
      <c r="C5271" s="12" t="str">
        <f t="shared" si="82"/>
        <v>2017/09</v>
      </c>
      <c r="D5271" s="4">
        <v>42989</v>
      </c>
      <c r="E5271" s="3" t="s">
        <v>41</v>
      </c>
      <c r="F5271" s="3" t="s">
        <v>542</v>
      </c>
      <c r="G5271" s="3" t="s">
        <v>393</v>
      </c>
      <c r="H5271" s="5">
        <v>3236</v>
      </c>
      <c r="I5271" s="2">
        <v>4</v>
      </c>
      <c r="J5271" s="2">
        <v>0</v>
      </c>
      <c r="K5271" s="2">
        <v>11.6496</v>
      </c>
      <c r="L5271" s="18" t="str">
        <f>VLOOKUP(F5271,'BD customers'!$1:$1048576,2,FALSE)</f>
        <v>Cassandra Brandow</v>
      </c>
      <c r="M5271" s="2">
        <f>MATCH(orders[[#This Row],[Product ID]],'BD product'!A:A,0)</f>
        <v>76</v>
      </c>
      <c r="N5271" s="2" t="str" cm="1">
        <f t="array" ref="N5271">INDEX('BD product'!A:D,M5271,2)</f>
        <v>Furniture</v>
      </c>
    </row>
    <row r="5272" spans="1:14" x14ac:dyDescent="0.3">
      <c r="A5272" s="3" t="s">
        <v>6825</v>
      </c>
      <c r="B5272" s="4">
        <v>42989</v>
      </c>
      <c r="C5272" s="12" t="str">
        <f t="shared" si="82"/>
        <v>2017/09</v>
      </c>
      <c r="D5272" s="4">
        <v>42989</v>
      </c>
      <c r="E5272" s="3" t="s">
        <v>41</v>
      </c>
      <c r="F5272" s="3" t="s">
        <v>542</v>
      </c>
      <c r="G5272" s="3" t="s">
        <v>2658</v>
      </c>
      <c r="H5272" s="5">
        <v>4066</v>
      </c>
      <c r="I5272" s="2">
        <v>5</v>
      </c>
      <c r="J5272" s="2">
        <v>0</v>
      </c>
      <c r="K5272" s="2">
        <v>11.3848</v>
      </c>
      <c r="L5272" s="18" t="str">
        <f>VLOOKUP(F5272,'BD customers'!$1:$1048576,2,FALSE)</f>
        <v>Cassandra Brandow</v>
      </c>
      <c r="M5272" s="2">
        <f>MATCH(orders[[#This Row],[Product ID]],'BD product'!A:A,0)</f>
        <v>725</v>
      </c>
      <c r="N5272" s="2" t="str" cm="1">
        <f t="array" ref="N5272">INDEX('BD product'!A:D,M5272,2)</f>
        <v>Office Supplies</v>
      </c>
    </row>
    <row r="5273" spans="1:14" x14ac:dyDescent="0.3">
      <c r="A5273" s="3" t="s">
        <v>6826</v>
      </c>
      <c r="B5273" s="4">
        <v>42751</v>
      </c>
      <c r="C5273" s="12" t="str">
        <f t="shared" si="82"/>
        <v>2017/01</v>
      </c>
      <c r="D5273" s="4">
        <v>42751</v>
      </c>
      <c r="E5273" s="3" t="s">
        <v>41</v>
      </c>
      <c r="F5273" s="3" t="s">
        <v>5487</v>
      </c>
      <c r="G5273" s="3" t="s">
        <v>48</v>
      </c>
      <c r="H5273" s="5">
        <v>2792</v>
      </c>
      <c r="I5273" s="2">
        <v>4</v>
      </c>
      <c r="J5273" s="2">
        <v>0</v>
      </c>
      <c r="K5273" s="2">
        <v>8.0968</v>
      </c>
      <c r="L5273" s="18" t="str">
        <f>VLOOKUP(F5273,'BD customers'!$1:$1048576,2,FALSE)</f>
        <v>Jack O'Briant</v>
      </c>
      <c r="M5273" s="2">
        <f>MATCH(orders[[#This Row],[Product ID]],'BD product'!A:A,0)</f>
        <v>7</v>
      </c>
      <c r="N5273" s="2" t="str" cm="1">
        <f t="array" ref="N5273">INDEX('BD product'!A:D,M5273,2)</f>
        <v>Furniture</v>
      </c>
    </row>
    <row r="5274" spans="1:14" x14ac:dyDescent="0.3">
      <c r="A5274" s="3" t="s">
        <v>6826</v>
      </c>
      <c r="B5274" s="4">
        <v>42751</v>
      </c>
      <c r="C5274" s="12" t="str">
        <f t="shared" si="82"/>
        <v>2017/01</v>
      </c>
      <c r="D5274" s="4">
        <v>42751</v>
      </c>
      <c r="E5274" s="3" t="s">
        <v>41</v>
      </c>
      <c r="F5274" s="3" t="s">
        <v>5487</v>
      </c>
      <c r="G5274" s="3" t="s">
        <v>2648</v>
      </c>
      <c r="H5274" s="5">
        <v>399672</v>
      </c>
      <c r="I5274" s="2">
        <v>7</v>
      </c>
      <c r="J5274" s="2">
        <v>2</v>
      </c>
      <c r="K5274" s="2">
        <v>-14.9877</v>
      </c>
      <c r="L5274" s="18" t="str">
        <f>VLOOKUP(F5274,'BD customers'!$1:$1048576,2,FALSE)</f>
        <v>Jack O'Briant</v>
      </c>
      <c r="M5274" s="2">
        <f>MATCH(orders[[#This Row],[Product ID]],'BD product'!A:A,0)</f>
        <v>721</v>
      </c>
      <c r="N5274" s="2" t="str" cm="1">
        <f t="array" ref="N5274">INDEX('BD product'!A:D,M5274,2)</f>
        <v>Furniture</v>
      </c>
    </row>
    <row r="5275" spans="1:14" x14ac:dyDescent="0.3">
      <c r="A5275" s="3" t="s">
        <v>6827</v>
      </c>
      <c r="B5275" s="4">
        <v>42700</v>
      </c>
      <c r="C5275" s="12" t="str">
        <f t="shared" si="82"/>
        <v>2016/11</v>
      </c>
      <c r="D5275" s="4">
        <v>42703</v>
      </c>
      <c r="E5275" s="3" t="s">
        <v>64</v>
      </c>
      <c r="F5275" s="3" t="s">
        <v>528</v>
      </c>
      <c r="G5275" s="3" t="s">
        <v>2721</v>
      </c>
      <c r="H5275" s="5">
        <v>3744</v>
      </c>
      <c r="I5275" s="2">
        <v>4</v>
      </c>
      <c r="J5275" s="2">
        <v>7</v>
      </c>
      <c r="K5275" s="2">
        <v>-2.6208</v>
      </c>
      <c r="L5275" s="18" t="str">
        <f>VLOOKUP(F5275,'BD customers'!$1:$1048576,2,FALSE)</f>
        <v>Pete Armstrong</v>
      </c>
      <c r="M5275" s="2">
        <f>MATCH(orders[[#This Row],[Product ID]],'BD product'!A:A,0)</f>
        <v>746</v>
      </c>
      <c r="N5275" s="2" t="str" cm="1">
        <f t="array" ref="N5275">INDEX('BD product'!A:D,M5275,2)</f>
        <v>Office Supplies</v>
      </c>
    </row>
    <row r="5276" spans="1:14" x14ac:dyDescent="0.3">
      <c r="A5276" s="3" t="s">
        <v>6828</v>
      </c>
      <c r="B5276" s="4">
        <v>42315</v>
      </c>
      <c r="C5276" s="12" t="str">
        <f t="shared" si="82"/>
        <v>2015/11</v>
      </c>
      <c r="D5276" s="4">
        <v>42317</v>
      </c>
      <c r="E5276" s="3" t="s">
        <v>11</v>
      </c>
      <c r="F5276" s="3" t="s">
        <v>4766</v>
      </c>
      <c r="G5276" s="3" t="s">
        <v>1861</v>
      </c>
      <c r="H5276" s="5">
        <v>7152</v>
      </c>
      <c r="I5276" s="2">
        <v>3</v>
      </c>
      <c r="J5276" s="2">
        <v>0</v>
      </c>
      <c r="K5276" s="2">
        <v>0.17879999999999999</v>
      </c>
      <c r="L5276" s="18" t="str">
        <f>VLOOKUP(F5276,'BD customers'!$1:$1048576,2,FALSE)</f>
        <v>Stewart Visinsky</v>
      </c>
      <c r="M5276" s="2">
        <f>MATCH(orders[[#This Row],[Product ID]],'BD product'!A:A,0)</f>
        <v>469</v>
      </c>
      <c r="N5276" s="2" t="str" cm="1">
        <f t="array" ref="N5276">INDEX('BD product'!A:D,M5276,2)</f>
        <v>Furniture</v>
      </c>
    </row>
    <row r="5277" spans="1:14" x14ac:dyDescent="0.3">
      <c r="A5277" s="3" t="s">
        <v>6829</v>
      </c>
      <c r="B5277" s="4">
        <v>43083</v>
      </c>
      <c r="C5277" s="12" t="str">
        <f t="shared" si="82"/>
        <v>2017/12</v>
      </c>
      <c r="D5277" s="4">
        <v>43089</v>
      </c>
      <c r="E5277" s="3" t="s">
        <v>21</v>
      </c>
      <c r="F5277" s="3" t="s">
        <v>1161</v>
      </c>
      <c r="G5277" s="3" t="s">
        <v>1063</v>
      </c>
      <c r="H5277" s="5">
        <v>1598</v>
      </c>
      <c r="I5277" s="2">
        <v>4</v>
      </c>
      <c r="J5277" s="2">
        <v>0</v>
      </c>
      <c r="K5277" s="2">
        <v>7.0312000000000001</v>
      </c>
      <c r="L5277" s="18" t="str">
        <f>VLOOKUP(F5277,'BD customers'!$1:$1048576,2,FALSE)</f>
        <v>Kelly Lampkin</v>
      </c>
      <c r="M5277" s="2">
        <f>MATCH(orders[[#This Row],[Product ID]],'BD product'!A:A,0)</f>
        <v>242</v>
      </c>
      <c r="N5277" s="2" t="str" cm="1">
        <f t="array" ref="N5277">INDEX('BD product'!A:D,M5277,2)</f>
        <v>Technology</v>
      </c>
    </row>
    <row r="5278" spans="1:14" x14ac:dyDescent="0.3">
      <c r="A5278" s="3" t="s">
        <v>6829</v>
      </c>
      <c r="B5278" s="4">
        <v>43083</v>
      </c>
      <c r="C5278" s="12" t="str">
        <f t="shared" si="82"/>
        <v>2017/12</v>
      </c>
      <c r="D5278" s="4">
        <v>43089</v>
      </c>
      <c r="E5278" s="3" t="s">
        <v>21</v>
      </c>
      <c r="F5278" s="3" t="s">
        <v>1161</v>
      </c>
      <c r="G5278" s="3" t="s">
        <v>3509</v>
      </c>
      <c r="H5278" s="5">
        <v>4475</v>
      </c>
      <c r="I5278" s="2">
        <v>5</v>
      </c>
      <c r="J5278" s="2">
        <v>0</v>
      </c>
      <c r="K5278" s="2">
        <v>8.5024999999999995</v>
      </c>
      <c r="L5278" s="18" t="str">
        <f>VLOOKUP(F5278,'BD customers'!$1:$1048576,2,FALSE)</f>
        <v>Kelly Lampkin</v>
      </c>
      <c r="M5278" s="2">
        <f>MATCH(orders[[#This Row],[Product ID]],'BD product'!A:A,0)</f>
        <v>1046</v>
      </c>
      <c r="N5278" s="2" t="str" cm="1">
        <f t="array" ref="N5278">INDEX('BD product'!A:D,M5278,2)</f>
        <v>Technology</v>
      </c>
    </row>
    <row r="5279" spans="1:14" x14ac:dyDescent="0.3">
      <c r="A5279" s="3" t="s">
        <v>6830</v>
      </c>
      <c r="B5279" s="4">
        <v>41895</v>
      </c>
      <c r="C5279" s="12" t="str">
        <f t="shared" si="82"/>
        <v>2014/09</v>
      </c>
      <c r="D5279" s="4">
        <v>41899</v>
      </c>
      <c r="E5279" s="3" t="s">
        <v>21</v>
      </c>
      <c r="F5279" s="3" t="s">
        <v>4350</v>
      </c>
      <c r="G5279" s="3" t="s">
        <v>779</v>
      </c>
      <c r="H5279" s="5">
        <v>340116</v>
      </c>
      <c r="I5279" s="2">
        <v>6</v>
      </c>
      <c r="J5279" s="2">
        <v>3</v>
      </c>
      <c r="K5279" s="2">
        <v>-9.7175999999999991</v>
      </c>
      <c r="L5279" s="18" t="str">
        <f>VLOOKUP(F5279,'BD customers'!$1:$1048576,2,FALSE)</f>
        <v>Becky Castell</v>
      </c>
      <c r="M5279" s="2">
        <f>MATCH(orders[[#This Row],[Product ID]],'BD product'!A:A,0)</f>
        <v>169</v>
      </c>
      <c r="N5279" s="2" t="str" cm="1">
        <f t="array" ref="N5279">INDEX('BD product'!A:D,M5279,2)</f>
        <v>Furniture</v>
      </c>
    </row>
    <row r="5280" spans="1:14" x14ac:dyDescent="0.3">
      <c r="A5280" s="3" t="s">
        <v>6831</v>
      </c>
      <c r="B5280" s="4">
        <v>41980</v>
      </c>
      <c r="C5280" s="12" t="str">
        <f t="shared" si="82"/>
        <v>2014/12</v>
      </c>
      <c r="D5280" s="4">
        <v>41986</v>
      </c>
      <c r="E5280" s="3" t="s">
        <v>21</v>
      </c>
      <c r="F5280" s="3" t="s">
        <v>1287</v>
      </c>
      <c r="G5280" s="3" t="s">
        <v>3280</v>
      </c>
      <c r="H5280" s="5">
        <v>10552</v>
      </c>
      <c r="I5280" s="2">
        <v>4</v>
      </c>
      <c r="J5280" s="2">
        <v>0</v>
      </c>
      <c r="K5280" s="2">
        <v>48.539200000000001</v>
      </c>
      <c r="L5280" s="18" t="str">
        <f>VLOOKUP(F5280,'BD customers'!$1:$1048576,2,FALSE)</f>
        <v>Patrick O'Brill</v>
      </c>
      <c r="M5280" s="2">
        <f>MATCH(orders[[#This Row],[Product ID]],'BD product'!A:A,0)</f>
        <v>956</v>
      </c>
      <c r="N5280" s="2" t="str" cm="1">
        <f t="array" ref="N5280">INDEX('BD product'!A:D,M5280,2)</f>
        <v>Office Supplies</v>
      </c>
    </row>
    <row r="5281" spans="1:14" x14ac:dyDescent="0.3">
      <c r="A5281" s="3" t="s">
        <v>6832</v>
      </c>
      <c r="B5281" s="4">
        <v>42985</v>
      </c>
      <c r="C5281" s="12" t="str">
        <f t="shared" si="82"/>
        <v>2017/09</v>
      </c>
      <c r="D5281" s="4">
        <v>42989</v>
      </c>
      <c r="E5281" s="3" t="s">
        <v>21</v>
      </c>
      <c r="F5281" s="3" t="s">
        <v>55</v>
      </c>
      <c r="G5281" s="3" t="s">
        <v>5610</v>
      </c>
      <c r="H5281" s="5">
        <v>1348</v>
      </c>
      <c r="I5281" s="2">
        <v>1</v>
      </c>
      <c r="J5281" s="2">
        <v>0</v>
      </c>
      <c r="K5281" s="2">
        <v>1.8872</v>
      </c>
      <c r="L5281" s="18" t="str">
        <f>VLOOKUP(F5281,'BD customers'!$1:$1048576,2,FALSE)</f>
        <v>Anna Gayman</v>
      </c>
      <c r="M5281" s="2">
        <f>MATCH(orders[[#This Row],[Product ID]],'BD product'!A:A,0)</f>
        <v>1558</v>
      </c>
      <c r="N5281" s="2" t="str" cm="1">
        <f t="array" ref="N5281">INDEX('BD product'!A:D,M5281,2)</f>
        <v>Technology</v>
      </c>
    </row>
    <row r="5282" spans="1:14" x14ac:dyDescent="0.3">
      <c r="A5282" s="3" t="s">
        <v>6833</v>
      </c>
      <c r="B5282" s="4">
        <v>43015</v>
      </c>
      <c r="C5282" s="12" t="str">
        <f t="shared" si="82"/>
        <v>2017/10</v>
      </c>
      <c r="D5282" s="4">
        <v>43020</v>
      </c>
      <c r="E5282" s="3" t="s">
        <v>21</v>
      </c>
      <c r="F5282" s="3" t="s">
        <v>239</v>
      </c>
      <c r="G5282" s="3" t="s">
        <v>4552</v>
      </c>
      <c r="H5282" s="5">
        <v>8552</v>
      </c>
      <c r="I5282" s="2">
        <v>2</v>
      </c>
      <c r="J5282" s="2">
        <v>0</v>
      </c>
      <c r="K5282" s="2">
        <v>22.235199999999999</v>
      </c>
      <c r="L5282" s="18" t="str">
        <f>VLOOKUP(F5282,'BD customers'!$1:$1048576,2,FALSE)</f>
        <v>Dean Braden</v>
      </c>
      <c r="M5282" s="2">
        <f>MATCH(orders[[#This Row],[Product ID]],'BD product'!A:A,0)</f>
        <v>1356</v>
      </c>
      <c r="N5282" s="2" t="str" cm="1">
        <f t="array" ref="N5282">INDEX('BD product'!A:D,M5282,2)</f>
        <v>Office Supplies</v>
      </c>
    </row>
    <row r="5283" spans="1:14" x14ac:dyDescent="0.3">
      <c r="A5283" s="3" t="s">
        <v>6834</v>
      </c>
      <c r="B5283" s="4">
        <v>42252</v>
      </c>
      <c r="C5283" s="12" t="str">
        <f t="shared" si="82"/>
        <v>2015/09</v>
      </c>
      <c r="D5283" s="4">
        <v>42257</v>
      </c>
      <c r="E5283" s="3" t="s">
        <v>21</v>
      </c>
      <c r="F5283" s="3" t="s">
        <v>1260</v>
      </c>
      <c r="G5283" s="3" t="s">
        <v>274</v>
      </c>
      <c r="H5283" s="5">
        <v>616</v>
      </c>
      <c r="I5283" s="2">
        <v>2</v>
      </c>
      <c r="J5283" s="2">
        <v>0</v>
      </c>
      <c r="K5283" s="2">
        <v>2.9567999999999999</v>
      </c>
      <c r="L5283" s="18" t="str">
        <f>VLOOKUP(F5283,'BD customers'!$1:$1048576,2,FALSE)</f>
        <v>Sung Pak</v>
      </c>
      <c r="M5283" s="2">
        <f>MATCH(orders[[#This Row],[Product ID]],'BD product'!A:A,0)</f>
        <v>52</v>
      </c>
      <c r="N5283" s="2" t="str" cm="1">
        <f t="array" ref="N5283">INDEX('BD product'!A:D,M5283,2)</f>
        <v>Furniture</v>
      </c>
    </row>
    <row r="5284" spans="1:14" x14ac:dyDescent="0.3">
      <c r="A5284" s="3" t="s">
        <v>6834</v>
      </c>
      <c r="B5284" s="4">
        <v>42252</v>
      </c>
      <c r="C5284" s="12" t="str">
        <f t="shared" si="82"/>
        <v>2015/09</v>
      </c>
      <c r="D5284" s="4">
        <v>42257</v>
      </c>
      <c r="E5284" s="3" t="s">
        <v>21</v>
      </c>
      <c r="F5284" s="3" t="s">
        <v>1260</v>
      </c>
      <c r="G5284" s="3" t="s">
        <v>1339</v>
      </c>
      <c r="H5284" s="5">
        <v>3684</v>
      </c>
      <c r="I5284" s="2">
        <v>3</v>
      </c>
      <c r="J5284" s="2">
        <v>0</v>
      </c>
      <c r="K5284" s="2">
        <v>17.314800000000002</v>
      </c>
      <c r="L5284" s="18" t="str">
        <f>VLOOKUP(F5284,'BD customers'!$1:$1048576,2,FALSE)</f>
        <v>Sung Pak</v>
      </c>
      <c r="M5284" s="2">
        <f>MATCH(orders[[#This Row],[Product ID]],'BD product'!A:A,0)</f>
        <v>316</v>
      </c>
      <c r="N5284" s="2" t="str" cm="1">
        <f t="array" ref="N5284">INDEX('BD product'!A:D,M5284,2)</f>
        <v>Office Supplies</v>
      </c>
    </row>
    <row r="5285" spans="1:14" x14ac:dyDescent="0.3">
      <c r="A5285" s="3" t="s">
        <v>6835</v>
      </c>
      <c r="B5285" s="4">
        <v>41728</v>
      </c>
      <c r="C5285" s="12" t="str">
        <f t="shared" si="82"/>
        <v>2014/03</v>
      </c>
      <c r="D5285" s="4">
        <v>41733</v>
      </c>
      <c r="E5285" s="3" t="s">
        <v>21</v>
      </c>
      <c r="F5285" s="3" t="s">
        <v>889</v>
      </c>
      <c r="G5285" s="3" t="s">
        <v>5283</v>
      </c>
      <c r="H5285" s="5">
        <v>1584</v>
      </c>
      <c r="I5285" s="2">
        <v>3</v>
      </c>
      <c r="J5285" s="2">
        <v>0</v>
      </c>
      <c r="K5285" s="2">
        <v>0</v>
      </c>
      <c r="L5285" s="18" t="str">
        <f>VLOOKUP(F5285,'BD customers'!$1:$1048576,2,FALSE)</f>
        <v>Dorris liebe</v>
      </c>
      <c r="M5285" s="2">
        <f>MATCH(orders[[#This Row],[Product ID]],'BD product'!A:A,0)</f>
        <v>1507</v>
      </c>
      <c r="N5285" s="2" t="str" cm="1">
        <f t="array" ref="N5285">INDEX('BD product'!A:D,M5285,2)</f>
        <v>Office Supplies</v>
      </c>
    </row>
    <row r="5286" spans="1:14" x14ac:dyDescent="0.3">
      <c r="A5286" s="3" t="s">
        <v>6835</v>
      </c>
      <c r="B5286" s="4">
        <v>41728</v>
      </c>
      <c r="C5286" s="12" t="str">
        <f t="shared" si="82"/>
        <v>2014/03</v>
      </c>
      <c r="D5286" s="4">
        <v>41733</v>
      </c>
      <c r="E5286" s="3" t="s">
        <v>21</v>
      </c>
      <c r="F5286" s="3" t="s">
        <v>889</v>
      </c>
      <c r="G5286" s="3" t="s">
        <v>2216</v>
      </c>
      <c r="H5286" s="5">
        <v>444</v>
      </c>
      <c r="I5286" s="2">
        <v>3</v>
      </c>
      <c r="J5286" s="2">
        <v>0</v>
      </c>
      <c r="K5286" s="2">
        <v>2.2200000000000001E-2</v>
      </c>
      <c r="L5286" s="18" t="str">
        <f>VLOOKUP(F5286,'BD customers'!$1:$1048576,2,FALSE)</f>
        <v>Dorris liebe</v>
      </c>
      <c r="M5286" s="2">
        <f>MATCH(orders[[#This Row],[Product ID]],'BD product'!A:A,0)</f>
        <v>581</v>
      </c>
      <c r="N5286" s="2" t="str" cm="1">
        <f t="array" ref="N5286">INDEX('BD product'!A:D,M5286,2)</f>
        <v>Office Supplies</v>
      </c>
    </row>
    <row r="5287" spans="1:14" x14ac:dyDescent="0.3">
      <c r="A5287" s="3" t="s">
        <v>6836</v>
      </c>
      <c r="B5287" s="4">
        <v>42860</v>
      </c>
      <c r="C5287" s="12" t="str">
        <f t="shared" si="82"/>
        <v>2017/05</v>
      </c>
      <c r="D5287" s="4">
        <v>42861</v>
      </c>
      <c r="E5287" s="3" t="s">
        <v>64</v>
      </c>
      <c r="F5287" s="3" t="s">
        <v>754</v>
      </c>
      <c r="G5287" s="3" t="s">
        <v>551</v>
      </c>
      <c r="H5287" s="5">
        <v>2124</v>
      </c>
      <c r="I5287" s="2">
        <v>9</v>
      </c>
      <c r="J5287" s="2">
        <v>2</v>
      </c>
      <c r="K5287" s="2">
        <v>0.74339999999999995</v>
      </c>
      <c r="L5287" s="18" t="str">
        <f>VLOOKUP(F5287,'BD customers'!$1:$1048576,2,FALSE)</f>
        <v>Lisa Hazard</v>
      </c>
      <c r="M5287" s="2">
        <f>MATCH(orders[[#This Row],[Product ID]],'BD product'!A:A,0)</f>
        <v>113</v>
      </c>
      <c r="N5287" s="2" t="str" cm="1">
        <f t="array" ref="N5287">INDEX('BD product'!A:D,M5287,2)</f>
        <v>Office Supplies</v>
      </c>
    </row>
    <row r="5288" spans="1:14" x14ac:dyDescent="0.3">
      <c r="A5288" s="3" t="s">
        <v>6836</v>
      </c>
      <c r="B5288" s="4">
        <v>42860</v>
      </c>
      <c r="C5288" s="12" t="str">
        <f t="shared" si="82"/>
        <v>2017/05</v>
      </c>
      <c r="D5288" s="4">
        <v>42861</v>
      </c>
      <c r="E5288" s="3" t="s">
        <v>64</v>
      </c>
      <c r="F5288" s="3" t="s">
        <v>754</v>
      </c>
      <c r="G5288" s="3" t="s">
        <v>599</v>
      </c>
      <c r="H5288" s="5">
        <v>9552</v>
      </c>
      <c r="I5288" s="2">
        <v>8</v>
      </c>
      <c r="J5288" s="2">
        <v>7</v>
      </c>
      <c r="K5288" s="2">
        <v>-7.3231999999999999</v>
      </c>
      <c r="L5288" s="18" t="str">
        <f>VLOOKUP(F5288,'BD customers'!$1:$1048576,2,FALSE)</f>
        <v>Lisa Hazard</v>
      </c>
      <c r="M5288" s="2">
        <f>MATCH(orders[[#This Row],[Product ID]],'BD product'!A:A,0)</f>
        <v>124</v>
      </c>
      <c r="N5288" s="2" t="str" cm="1">
        <f t="array" ref="N5288">INDEX('BD product'!A:D,M5288,2)</f>
        <v>Office Supplies</v>
      </c>
    </row>
    <row r="5289" spans="1:14" x14ac:dyDescent="0.3">
      <c r="A5289" s="3" t="s">
        <v>6836</v>
      </c>
      <c r="B5289" s="4">
        <v>42860</v>
      </c>
      <c r="C5289" s="12" t="str">
        <f t="shared" si="82"/>
        <v>2017/05</v>
      </c>
      <c r="D5289" s="4">
        <v>42861</v>
      </c>
      <c r="E5289" s="3" t="s">
        <v>64</v>
      </c>
      <c r="F5289" s="3" t="s">
        <v>754</v>
      </c>
      <c r="G5289" s="3" t="s">
        <v>3123</v>
      </c>
      <c r="H5289" s="5">
        <v>89991</v>
      </c>
      <c r="I5289" s="2">
        <v>3</v>
      </c>
      <c r="J5289" s="2">
        <v>7</v>
      </c>
      <c r="K5289" s="2">
        <v>-152.9847</v>
      </c>
      <c r="L5289" s="18" t="str">
        <f>VLOOKUP(F5289,'BD customers'!$1:$1048576,2,FALSE)</f>
        <v>Lisa Hazard</v>
      </c>
      <c r="M5289" s="2">
        <f>MATCH(orders[[#This Row],[Product ID]],'BD product'!A:A,0)</f>
        <v>901</v>
      </c>
      <c r="N5289" s="2" t="str" cm="1">
        <f t="array" ref="N5289">INDEX('BD product'!A:D,M5289,2)</f>
        <v>Furniture</v>
      </c>
    </row>
    <row r="5290" spans="1:14" x14ac:dyDescent="0.3">
      <c r="A5290" s="3" t="s">
        <v>6837</v>
      </c>
      <c r="B5290" s="4">
        <v>42855</v>
      </c>
      <c r="C5290" s="12" t="str">
        <f t="shared" si="82"/>
        <v>2017/04</v>
      </c>
      <c r="D5290" s="4">
        <v>42860</v>
      </c>
      <c r="E5290" s="3" t="s">
        <v>21</v>
      </c>
      <c r="F5290" s="3" t="s">
        <v>586</v>
      </c>
      <c r="G5290" s="3" t="s">
        <v>3702</v>
      </c>
      <c r="H5290" s="5">
        <v>16396</v>
      </c>
      <c r="I5290" s="2">
        <v>4</v>
      </c>
      <c r="J5290" s="2">
        <v>0</v>
      </c>
      <c r="K5290" s="2">
        <v>80.340400000000002</v>
      </c>
      <c r="L5290" s="18" t="str">
        <f>VLOOKUP(F5290,'BD customers'!$1:$1048576,2,FALSE)</f>
        <v>Alan Dominguez</v>
      </c>
      <c r="M5290" s="2">
        <f>MATCH(orders[[#This Row],[Product ID]],'BD product'!A:A,0)</f>
        <v>1129</v>
      </c>
      <c r="N5290" s="2" t="str" cm="1">
        <f t="array" ref="N5290">INDEX('BD product'!A:D,M5290,2)</f>
        <v>Office Supplies</v>
      </c>
    </row>
    <row r="5291" spans="1:14" x14ac:dyDescent="0.3">
      <c r="A5291" s="3" t="s">
        <v>6838</v>
      </c>
      <c r="B5291" s="4">
        <v>41890</v>
      </c>
      <c r="C5291" s="12" t="str">
        <f t="shared" si="82"/>
        <v>2014/09</v>
      </c>
      <c r="D5291" s="4">
        <v>41897</v>
      </c>
      <c r="E5291" s="3" t="s">
        <v>21</v>
      </c>
      <c r="F5291" s="3" t="s">
        <v>3283</v>
      </c>
      <c r="G5291" s="3" t="s">
        <v>3029</v>
      </c>
      <c r="H5291" s="5">
        <v>17904</v>
      </c>
      <c r="I5291" s="2">
        <v>2</v>
      </c>
      <c r="J5291" s="2">
        <v>2</v>
      </c>
      <c r="K5291" s="2">
        <v>6.2664</v>
      </c>
      <c r="L5291" s="18" t="str">
        <f>VLOOKUP(F5291,'BD customers'!$1:$1048576,2,FALSE)</f>
        <v>Kean Takahito</v>
      </c>
      <c r="M5291" s="2">
        <f>MATCH(orders[[#This Row],[Product ID]],'BD product'!A:A,0)</f>
        <v>864</v>
      </c>
      <c r="N5291" s="2" t="str" cm="1">
        <f t="array" ref="N5291">INDEX('BD product'!A:D,M5291,2)</f>
        <v>Office Supplies</v>
      </c>
    </row>
    <row r="5292" spans="1:14" x14ac:dyDescent="0.3">
      <c r="A5292" s="3" t="s">
        <v>6838</v>
      </c>
      <c r="B5292" s="4">
        <v>41890</v>
      </c>
      <c r="C5292" s="12" t="str">
        <f t="shared" si="82"/>
        <v>2014/09</v>
      </c>
      <c r="D5292" s="4">
        <v>41897</v>
      </c>
      <c r="E5292" s="3" t="s">
        <v>21</v>
      </c>
      <c r="F5292" s="3" t="s">
        <v>3283</v>
      </c>
      <c r="G5292" s="3" t="s">
        <v>739</v>
      </c>
      <c r="H5292" s="5">
        <v>9667</v>
      </c>
      <c r="I5292" s="2">
        <v>5</v>
      </c>
      <c r="J5292" s="2">
        <v>3</v>
      </c>
      <c r="K5292" s="2">
        <v>-0.1381</v>
      </c>
      <c r="L5292" s="18" t="str">
        <f>VLOOKUP(F5292,'BD customers'!$1:$1048576,2,FALSE)</f>
        <v>Kean Takahito</v>
      </c>
      <c r="M5292" s="2">
        <f>MATCH(orders[[#This Row],[Product ID]],'BD product'!A:A,0)</f>
        <v>159</v>
      </c>
      <c r="N5292" s="2" t="str" cm="1">
        <f t="array" ref="N5292">INDEX('BD product'!A:D,M5292,2)</f>
        <v>Furniture</v>
      </c>
    </row>
    <row r="5293" spans="1:14" x14ac:dyDescent="0.3">
      <c r="A5293" s="3" t="s">
        <v>6838</v>
      </c>
      <c r="B5293" s="4">
        <v>41890</v>
      </c>
      <c r="C5293" s="12" t="str">
        <f t="shared" si="82"/>
        <v>2014/09</v>
      </c>
      <c r="D5293" s="4">
        <v>41897</v>
      </c>
      <c r="E5293" s="3" t="s">
        <v>21</v>
      </c>
      <c r="F5293" s="3" t="s">
        <v>3283</v>
      </c>
      <c r="G5293" s="3" t="s">
        <v>357</v>
      </c>
      <c r="H5293" s="5">
        <v>182112</v>
      </c>
      <c r="I5293" s="2">
        <v>6</v>
      </c>
      <c r="J5293" s="2">
        <v>2</v>
      </c>
      <c r="K5293" s="2">
        <v>61.462800000000001</v>
      </c>
      <c r="L5293" s="18" t="str">
        <f>VLOOKUP(F5293,'BD customers'!$1:$1048576,2,FALSE)</f>
        <v>Kean Takahito</v>
      </c>
      <c r="M5293" s="2">
        <f>MATCH(orders[[#This Row],[Product ID]],'BD product'!A:A,0)</f>
        <v>69</v>
      </c>
      <c r="N5293" s="2" t="str" cm="1">
        <f t="array" ref="N5293">INDEX('BD product'!A:D,M5293,2)</f>
        <v>Office Supplies</v>
      </c>
    </row>
    <row r="5294" spans="1:14" x14ac:dyDescent="0.3">
      <c r="A5294" s="3" t="s">
        <v>6839</v>
      </c>
      <c r="B5294" s="4">
        <v>42906</v>
      </c>
      <c r="C5294" s="12" t="str">
        <f t="shared" si="82"/>
        <v>2017/06</v>
      </c>
      <c r="D5294" s="4">
        <v>42909</v>
      </c>
      <c r="E5294" s="3" t="s">
        <v>64</v>
      </c>
      <c r="F5294" s="3" t="s">
        <v>2424</v>
      </c>
      <c r="G5294" s="3" t="s">
        <v>4876</v>
      </c>
      <c r="H5294" s="5">
        <v>4464</v>
      </c>
      <c r="I5294" s="2">
        <v>1</v>
      </c>
      <c r="J5294" s="2">
        <v>2</v>
      </c>
      <c r="K5294" s="2">
        <v>0.33479999999999999</v>
      </c>
      <c r="L5294" s="18" t="str">
        <f>VLOOKUP(F5294,'BD customers'!$1:$1048576,2,FALSE)</f>
        <v>Pauline Johnson</v>
      </c>
      <c r="M5294" s="2">
        <f>MATCH(orders[[#This Row],[Product ID]],'BD product'!A:A,0)</f>
        <v>1429</v>
      </c>
      <c r="N5294" s="2" t="str" cm="1">
        <f t="array" ref="N5294">INDEX('BD product'!A:D,M5294,2)</f>
        <v>Office Supplies</v>
      </c>
    </row>
    <row r="5295" spans="1:14" x14ac:dyDescent="0.3">
      <c r="A5295" s="3" t="s">
        <v>6840</v>
      </c>
      <c r="B5295" s="4">
        <v>42364</v>
      </c>
      <c r="C5295" s="12" t="str">
        <f t="shared" si="82"/>
        <v>2015/12</v>
      </c>
      <c r="D5295" s="4">
        <v>42368</v>
      </c>
      <c r="E5295" s="3" t="s">
        <v>21</v>
      </c>
      <c r="F5295" s="3" t="s">
        <v>2147</v>
      </c>
      <c r="G5295" s="3" t="s">
        <v>2973</v>
      </c>
      <c r="H5295" s="5">
        <v>51588</v>
      </c>
      <c r="I5295" s="2">
        <v>1</v>
      </c>
      <c r="J5295" s="2">
        <v>4</v>
      </c>
      <c r="K5295" s="2">
        <v>-15.4764</v>
      </c>
      <c r="L5295" s="18" t="str">
        <f>VLOOKUP(F5295,'BD customers'!$1:$1048576,2,FALSE)</f>
        <v>Mick Crebagga</v>
      </c>
      <c r="M5295" s="2">
        <f>MATCH(orders[[#This Row],[Product ID]],'BD product'!A:A,0)</f>
        <v>840</v>
      </c>
      <c r="N5295" s="2" t="str" cm="1">
        <f t="array" ref="N5295">INDEX('BD product'!A:D,M5295,2)</f>
        <v>Furniture</v>
      </c>
    </row>
    <row r="5296" spans="1:14" x14ac:dyDescent="0.3">
      <c r="A5296" s="3" t="s">
        <v>6841</v>
      </c>
      <c r="B5296" s="4">
        <v>42962</v>
      </c>
      <c r="C5296" s="12" t="str">
        <f t="shared" si="82"/>
        <v>2017/08</v>
      </c>
      <c r="D5296" s="4">
        <v>42966</v>
      </c>
      <c r="E5296" s="3" t="s">
        <v>21</v>
      </c>
      <c r="F5296" s="3" t="s">
        <v>4694</v>
      </c>
      <c r="G5296" s="3" t="s">
        <v>6842</v>
      </c>
      <c r="H5296" s="5">
        <v>504</v>
      </c>
      <c r="I5296" s="2">
        <v>8</v>
      </c>
      <c r="J5296" s="2">
        <v>0</v>
      </c>
      <c r="K5296" s="2">
        <v>2.3184</v>
      </c>
      <c r="L5296" s="18" t="str">
        <f>VLOOKUP(F5296,'BD customers'!$1:$1048576,2,FALSE)</f>
        <v>Bill Overfelt</v>
      </c>
      <c r="M5296" s="2">
        <f>MATCH(orders[[#This Row],[Product ID]],'BD product'!A:A,0)</f>
        <v>1731</v>
      </c>
      <c r="N5296" s="2" t="str" cm="1">
        <f t="array" ref="N5296">INDEX('BD product'!A:D,M5296,2)</f>
        <v>Office Supplies</v>
      </c>
    </row>
    <row r="5297" spans="1:14" x14ac:dyDescent="0.3">
      <c r="A5297" s="3" t="s">
        <v>6844</v>
      </c>
      <c r="B5297" s="4">
        <v>42798</v>
      </c>
      <c r="C5297" s="12" t="str">
        <f t="shared" si="82"/>
        <v>2017/03</v>
      </c>
      <c r="D5297" s="4">
        <v>42803</v>
      </c>
      <c r="E5297" s="3" t="s">
        <v>21</v>
      </c>
      <c r="F5297" s="3" t="s">
        <v>267</v>
      </c>
      <c r="G5297" s="3" t="s">
        <v>3307</v>
      </c>
      <c r="H5297" s="5">
        <v>89568</v>
      </c>
      <c r="I5297" s="2">
        <v>2</v>
      </c>
      <c r="J5297" s="2">
        <v>2</v>
      </c>
      <c r="K5297" s="2">
        <v>32.468400000000003</v>
      </c>
      <c r="L5297" s="18" t="str">
        <f>VLOOKUP(F5297,'BD customers'!$1:$1048576,2,FALSE)</f>
        <v>Darren Powers</v>
      </c>
      <c r="M5297" s="2">
        <f>MATCH(orders[[#This Row],[Product ID]],'BD product'!A:A,0)</f>
        <v>966</v>
      </c>
      <c r="N5297" s="2" t="str" cm="1">
        <f t="array" ref="N5297">INDEX('BD product'!A:D,M5297,2)</f>
        <v>Office Supplies</v>
      </c>
    </row>
    <row r="5298" spans="1:14" x14ac:dyDescent="0.3">
      <c r="A5298" s="3" t="s">
        <v>6845</v>
      </c>
      <c r="B5298" s="4">
        <v>42943</v>
      </c>
      <c r="C5298" s="12" t="str">
        <f t="shared" si="82"/>
        <v>2017/07</v>
      </c>
      <c r="D5298" s="4">
        <v>42947</v>
      </c>
      <c r="E5298" s="3" t="s">
        <v>21</v>
      </c>
      <c r="F5298" s="3" t="s">
        <v>6339</v>
      </c>
      <c r="G5298" s="3" t="s">
        <v>3250</v>
      </c>
      <c r="H5298" s="5">
        <v>1489</v>
      </c>
      <c r="I5298" s="2">
        <v>1</v>
      </c>
      <c r="J5298" s="2">
        <v>0</v>
      </c>
      <c r="K5298" s="2">
        <v>4.0202999999999998</v>
      </c>
      <c r="L5298" s="18" t="str">
        <f>VLOOKUP(F5298,'BD customers'!$1:$1048576,2,FALSE)</f>
        <v>Tony Molinari</v>
      </c>
      <c r="M5298" s="2">
        <f>MATCH(orders[[#This Row],[Product ID]],'BD product'!A:A,0)</f>
        <v>945</v>
      </c>
      <c r="N5298" s="2" t="str" cm="1">
        <f t="array" ref="N5298">INDEX('BD product'!A:D,M5298,2)</f>
        <v>Furniture</v>
      </c>
    </row>
    <row r="5299" spans="1:14" x14ac:dyDescent="0.3">
      <c r="A5299" s="3" t="s">
        <v>6845</v>
      </c>
      <c r="B5299" s="4">
        <v>42943</v>
      </c>
      <c r="C5299" s="12" t="str">
        <f t="shared" si="82"/>
        <v>2017/07</v>
      </c>
      <c r="D5299" s="4">
        <v>42947</v>
      </c>
      <c r="E5299" s="3" t="s">
        <v>21</v>
      </c>
      <c r="F5299" s="3" t="s">
        <v>6339</v>
      </c>
      <c r="G5299" s="3" t="s">
        <v>2602</v>
      </c>
      <c r="H5299" s="5">
        <v>54392</v>
      </c>
      <c r="I5299" s="2">
        <v>8</v>
      </c>
      <c r="J5299" s="2">
        <v>0</v>
      </c>
      <c r="K5299" s="2">
        <v>1.3597999999999999</v>
      </c>
      <c r="L5299" s="18" t="str">
        <f>VLOOKUP(F5299,'BD customers'!$1:$1048576,2,FALSE)</f>
        <v>Tony Molinari</v>
      </c>
      <c r="M5299" s="2">
        <f>MATCH(orders[[#This Row],[Product ID]],'BD product'!A:A,0)</f>
        <v>706</v>
      </c>
      <c r="N5299" s="2" t="str" cm="1">
        <f t="array" ref="N5299">INDEX('BD product'!A:D,M5299,2)</f>
        <v>Technology</v>
      </c>
    </row>
    <row r="5300" spans="1:14" x14ac:dyDescent="0.3">
      <c r="A5300" s="3" t="s">
        <v>6846</v>
      </c>
      <c r="B5300" s="4">
        <v>42636</v>
      </c>
      <c r="C5300" s="12" t="str">
        <f t="shared" si="82"/>
        <v>2016/09</v>
      </c>
      <c r="D5300" s="4">
        <v>42639</v>
      </c>
      <c r="E5300" s="3" t="s">
        <v>64</v>
      </c>
      <c r="F5300" s="3" t="s">
        <v>24</v>
      </c>
      <c r="G5300" s="3" t="s">
        <v>163</v>
      </c>
      <c r="H5300" s="5">
        <v>408</v>
      </c>
      <c r="I5300" s="2">
        <v>2</v>
      </c>
      <c r="J5300" s="2">
        <v>0</v>
      </c>
      <c r="K5300" s="2">
        <v>1.9176</v>
      </c>
      <c r="L5300" s="18" t="str">
        <f>VLOOKUP(F5300,'BD customers'!$1:$1048576,2,FALSE)</f>
        <v>Darrin Van Huff</v>
      </c>
      <c r="M5300" s="2">
        <f>MATCH(orders[[#This Row],[Product ID]],'BD product'!A:A,0)</f>
        <v>31</v>
      </c>
      <c r="N5300" s="2" t="str" cm="1">
        <f t="array" ref="N5300">INDEX('BD product'!A:D,M5300,2)</f>
        <v>Office Supplies</v>
      </c>
    </row>
    <row r="5301" spans="1:14" x14ac:dyDescent="0.3">
      <c r="A5301" s="3" t="s">
        <v>6846</v>
      </c>
      <c r="B5301" s="4">
        <v>42636</v>
      </c>
      <c r="C5301" s="12" t="str">
        <f t="shared" si="82"/>
        <v>2016/09</v>
      </c>
      <c r="D5301" s="4">
        <v>42639</v>
      </c>
      <c r="E5301" s="3" t="s">
        <v>64</v>
      </c>
      <c r="F5301" s="3" t="s">
        <v>24</v>
      </c>
      <c r="G5301" s="3" t="s">
        <v>770</v>
      </c>
      <c r="H5301" s="5">
        <v>189</v>
      </c>
      <c r="I5301" s="2">
        <v>3</v>
      </c>
      <c r="J5301" s="2">
        <v>0</v>
      </c>
      <c r="K5301" s="2">
        <v>0.86939999999999995</v>
      </c>
      <c r="L5301" s="18" t="str">
        <f>VLOOKUP(F5301,'BD customers'!$1:$1048576,2,FALSE)</f>
        <v>Darrin Van Huff</v>
      </c>
      <c r="M5301" s="2">
        <f>MATCH(orders[[#This Row],[Product ID]],'BD product'!A:A,0)</f>
        <v>167</v>
      </c>
      <c r="N5301" s="2" t="str" cm="1">
        <f t="array" ref="N5301">INDEX('BD product'!A:D,M5301,2)</f>
        <v>Office Supplies</v>
      </c>
    </row>
    <row r="5302" spans="1:14" x14ac:dyDescent="0.3">
      <c r="A5302" s="3" t="s">
        <v>6847</v>
      </c>
      <c r="B5302" s="4">
        <v>42520</v>
      </c>
      <c r="C5302" s="12" t="str">
        <f t="shared" si="82"/>
        <v>2016/05</v>
      </c>
      <c r="D5302" s="4">
        <v>42524</v>
      </c>
      <c r="E5302" s="3" t="s">
        <v>21</v>
      </c>
      <c r="F5302" s="3" t="s">
        <v>5490</v>
      </c>
      <c r="G5302" s="3" t="s">
        <v>4486</v>
      </c>
      <c r="H5302" s="5">
        <v>22755</v>
      </c>
      <c r="I5302" s="2">
        <v>10</v>
      </c>
      <c r="J5302" s="2">
        <v>0</v>
      </c>
      <c r="K5302" s="2">
        <v>38.683500000000002</v>
      </c>
      <c r="L5302" s="18" t="str">
        <f>VLOOKUP(F5302,'BD customers'!$1:$1048576,2,FALSE)</f>
        <v>Anna HÃ¤berlin</v>
      </c>
      <c r="M5302" s="2">
        <f>MATCH(orders[[#This Row],[Product ID]],'BD product'!A:A,0)</f>
        <v>1339</v>
      </c>
      <c r="N5302" s="2" t="str" cm="1">
        <f t="array" ref="N5302">INDEX('BD product'!A:D,M5302,2)</f>
        <v>Furniture</v>
      </c>
    </row>
    <row r="5303" spans="1:14" x14ac:dyDescent="0.3">
      <c r="A5303" s="3" t="s">
        <v>6847</v>
      </c>
      <c r="B5303" s="4">
        <v>42520</v>
      </c>
      <c r="C5303" s="12" t="str">
        <f t="shared" si="82"/>
        <v>2016/05</v>
      </c>
      <c r="D5303" s="4">
        <v>42524</v>
      </c>
      <c r="E5303" s="3" t="s">
        <v>21</v>
      </c>
      <c r="F5303" s="3" t="s">
        <v>5490</v>
      </c>
      <c r="G5303" s="3" t="s">
        <v>2776</v>
      </c>
      <c r="H5303" s="5">
        <v>19797</v>
      </c>
      <c r="I5303" s="2">
        <v>6</v>
      </c>
      <c r="J5303" s="2">
        <v>0</v>
      </c>
      <c r="K5303" s="2">
        <v>65.330100000000002</v>
      </c>
      <c r="L5303" s="18" t="str">
        <f>VLOOKUP(F5303,'BD customers'!$1:$1048576,2,FALSE)</f>
        <v>Anna HÃ¤berlin</v>
      </c>
      <c r="M5303" s="2">
        <f>MATCH(orders[[#This Row],[Product ID]],'BD product'!A:A,0)</f>
        <v>766</v>
      </c>
      <c r="N5303" s="2" t="str" cm="1">
        <f t="array" ref="N5303">INDEX('BD product'!A:D,M5303,2)</f>
        <v>Technology</v>
      </c>
    </row>
    <row r="5304" spans="1:14" x14ac:dyDescent="0.3">
      <c r="A5304" s="3" t="s">
        <v>6847</v>
      </c>
      <c r="B5304" s="4">
        <v>42520</v>
      </c>
      <c r="C5304" s="12" t="str">
        <f t="shared" si="82"/>
        <v>2016/05</v>
      </c>
      <c r="D5304" s="4">
        <v>42524</v>
      </c>
      <c r="E5304" s="3" t="s">
        <v>21</v>
      </c>
      <c r="F5304" s="3" t="s">
        <v>5490</v>
      </c>
      <c r="G5304" s="3" t="s">
        <v>1945</v>
      </c>
      <c r="H5304" s="5">
        <v>621</v>
      </c>
      <c r="I5304" s="2">
        <v>6</v>
      </c>
      <c r="J5304" s="2">
        <v>0</v>
      </c>
      <c r="K5304" s="2">
        <v>2.9807999999999999</v>
      </c>
      <c r="L5304" s="18" t="str">
        <f>VLOOKUP(F5304,'BD customers'!$1:$1048576,2,FALSE)</f>
        <v>Anna HÃ¤berlin</v>
      </c>
      <c r="M5304" s="2">
        <f>MATCH(orders[[#This Row],[Product ID]],'BD product'!A:A,0)</f>
        <v>490</v>
      </c>
      <c r="N5304" s="2" t="str" cm="1">
        <f t="array" ref="N5304">INDEX('BD product'!A:D,M5304,2)</f>
        <v>Office Supplies</v>
      </c>
    </row>
    <row r="5305" spans="1:14" x14ac:dyDescent="0.3">
      <c r="A5305" s="3" t="s">
        <v>6848</v>
      </c>
      <c r="B5305" s="4">
        <v>41959</v>
      </c>
      <c r="C5305" s="12" t="str">
        <f t="shared" si="82"/>
        <v>2014/11</v>
      </c>
      <c r="D5305" s="4">
        <v>41963</v>
      </c>
      <c r="E5305" s="3" t="s">
        <v>21</v>
      </c>
      <c r="F5305" s="3" t="s">
        <v>1941</v>
      </c>
      <c r="G5305" s="3" t="s">
        <v>4715</v>
      </c>
      <c r="H5305" s="5">
        <v>37296</v>
      </c>
      <c r="I5305" s="2">
        <v>2</v>
      </c>
      <c r="J5305" s="2">
        <v>3</v>
      </c>
      <c r="K5305" s="2">
        <v>-1.0656000000000001</v>
      </c>
      <c r="L5305" s="18" t="str">
        <f>VLOOKUP(F5305,'BD customers'!$1:$1048576,2,FALSE)</f>
        <v>Alan Barnes</v>
      </c>
      <c r="M5305" s="2">
        <f>MATCH(orders[[#This Row],[Product ID]],'BD product'!A:A,0)</f>
        <v>1393</v>
      </c>
      <c r="N5305" s="2" t="str" cm="1">
        <f t="array" ref="N5305">INDEX('BD product'!A:D,M5305,2)</f>
        <v>Furniture</v>
      </c>
    </row>
    <row r="5306" spans="1:14" x14ac:dyDescent="0.3">
      <c r="A5306" s="3" t="s">
        <v>6849</v>
      </c>
      <c r="B5306" s="4">
        <v>41903</v>
      </c>
      <c r="C5306" s="12" t="str">
        <f t="shared" si="82"/>
        <v>2014/09</v>
      </c>
      <c r="D5306" s="4">
        <v>41905</v>
      </c>
      <c r="E5306" s="3" t="s">
        <v>64</v>
      </c>
      <c r="F5306" s="3" t="s">
        <v>229</v>
      </c>
      <c r="G5306" s="3" t="s">
        <v>4980</v>
      </c>
      <c r="H5306" s="5">
        <v>8544</v>
      </c>
      <c r="I5306" s="2">
        <v>2</v>
      </c>
      <c r="J5306" s="2">
        <v>6</v>
      </c>
      <c r="K5306" s="2">
        <v>-0.74760000000000004</v>
      </c>
      <c r="L5306" s="18" t="str">
        <f>VLOOKUP(F5306,'BD customers'!$1:$1048576,2,FALSE)</f>
        <v>Joni Sundaresam</v>
      </c>
      <c r="M5306" s="2">
        <f>MATCH(orders[[#This Row],[Product ID]],'BD product'!A:A,0)</f>
        <v>1447</v>
      </c>
      <c r="N5306" s="2" t="str" cm="1">
        <f t="array" ref="N5306">INDEX('BD product'!A:D,M5306,2)</f>
        <v>Furniture</v>
      </c>
    </row>
    <row r="5307" spans="1:14" x14ac:dyDescent="0.3">
      <c r="A5307" s="3" t="s">
        <v>6850</v>
      </c>
      <c r="B5307" s="4">
        <v>42421</v>
      </c>
      <c r="C5307" s="12" t="str">
        <f t="shared" si="82"/>
        <v>2016/02</v>
      </c>
      <c r="D5307" s="4">
        <v>42426</v>
      </c>
      <c r="E5307" s="3" t="s">
        <v>21</v>
      </c>
      <c r="F5307" s="3" t="s">
        <v>67</v>
      </c>
      <c r="G5307" s="3" t="s">
        <v>476</v>
      </c>
      <c r="H5307" s="5">
        <v>6895</v>
      </c>
      <c r="I5307" s="2">
        <v>5</v>
      </c>
      <c r="J5307" s="2">
        <v>0</v>
      </c>
      <c r="K5307" s="2">
        <v>2.8959000000000001</v>
      </c>
      <c r="L5307" s="18" t="str">
        <f>VLOOKUP(F5307,'BD customers'!$1:$1048576,2,FALSE)</f>
        <v>Benjamin Venier</v>
      </c>
      <c r="M5307" s="2">
        <f>MATCH(orders[[#This Row],[Product ID]],'BD product'!A:A,0)</f>
        <v>95</v>
      </c>
      <c r="N5307" s="2" t="str" cm="1">
        <f t="array" ref="N5307">INDEX('BD product'!A:D,M5307,2)</f>
        <v>Furniture</v>
      </c>
    </row>
    <row r="5308" spans="1:14" x14ac:dyDescent="0.3">
      <c r="A5308" s="3" t="s">
        <v>6850</v>
      </c>
      <c r="B5308" s="4">
        <v>42421</v>
      </c>
      <c r="C5308" s="12" t="str">
        <f t="shared" si="82"/>
        <v>2016/02</v>
      </c>
      <c r="D5308" s="4">
        <v>42426</v>
      </c>
      <c r="E5308" s="3" t="s">
        <v>21</v>
      </c>
      <c r="F5308" s="3" t="s">
        <v>67</v>
      </c>
      <c r="G5308" s="3" t="s">
        <v>2265</v>
      </c>
      <c r="H5308" s="5">
        <v>29637</v>
      </c>
      <c r="I5308" s="2">
        <v>3</v>
      </c>
      <c r="J5308" s="2">
        <v>0</v>
      </c>
      <c r="K5308" s="2">
        <v>80.019900000000007</v>
      </c>
      <c r="L5308" s="18" t="str">
        <f>VLOOKUP(F5308,'BD customers'!$1:$1048576,2,FALSE)</f>
        <v>Benjamin Venier</v>
      </c>
      <c r="M5308" s="2">
        <f>MATCH(orders[[#This Row],[Product ID]],'BD product'!A:A,0)</f>
        <v>597</v>
      </c>
      <c r="N5308" s="2" t="str" cm="1">
        <f t="array" ref="N5308">INDEX('BD product'!A:D,M5308,2)</f>
        <v>Office Supplies</v>
      </c>
    </row>
    <row r="5309" spans="1:14" x14ac:dyDescent="0.3">
      <c r="A5309" s="3" t="s">
        <v>6850</v>
      </c>
      <c r="B5309" s="4">
        <v>42421</v>
      </c>
      <c r="C5309" s="12" t="str">
        <f t="shared" si="82"/>
        <v>2016/02</v>
      </c>
      <c r="D5309" s="4">
        <v>42426</v>
      </c>
      <c r="E5309" s="3" t="s">
        <v>21</v>
      </c>
      <c r="F5309" s="3" t="s">
        <v>67</v>
      </c>
      <c r="G5309" s="3" t="s">
        <v>6851</v>
      </c>
      <c r="H5309" s="5">
        <v>3998</v>
      </c>
      <c r="I5309" s="2">
        <v>2</v>
      </c>
      <c r="J5309" s="2">
        <v>0</v>
      </c>
      <c r="K5309" s="2">
        <v>0.19989999999999999</v>
      </c>
      <c r="L5309" s="18" t="str">
        <f>VLOOKUP(F5309,'BD customers'!$1:$1048576,2,FALSE)</f>
        <v>Benjamin Venier</v>
      </c>
      <c r="M5309" s="2">
        <f>MATCH(orders[[#This Row],[Product ID]],'BD product'!A:A,0)</f>
        <v>1732</v>
      </c>
      <c r="N5309" s="2" t="str" cm="1">
        <f t="array" ref="N5309">INDEX('BD product'!A:D,M5309,2)</f>
        <v>Technology</v>
      </c>
    </row>
    <row r="5310" spans="1:14" x14ac:dyDescent="0.3">
      <c r="A5310" s="3" t="s">
        <v>6853</v>
      </c>
      <c r="B5310" s="4">
        <v>43058</v>
      </c>
      <c r="C5310" s="12" t="str">
        <f t="shared" si="82"/>
        <v>2017/11</v>
      </c>
      <c r="D5310" s="4">
        <v>43060</v>
      </c>
      <c r="E5310" s="3" t="s">
        <v>64</v>
      </c>
      <c r="F5310" s="3" t="s">
        <v>5771</v>
      </c>
      <c r="G5310" s="3" t="s">
        <v>3951</v>
      </c>
      <c r="H5310" s="5">
        <v>191058</v>
      </c>
      <c r="I5310" s="2">
        <v>3</v>
      </c>
      <c r="J5310" s="2">
        <v>3</v>
      </c>
      <c r="K5310" s="2">
        <v>-46.399799999999999</v>
      </c>
      <c r="L5310" s="18" t="str">
        <f>VLOOKUP(F5310,'BD customers'!$1:$1048576,2,FALSE)</f>
        <v>Nathan Cano</v>
      </c>
      <c r="M5310" s="2">
        <f>MATCH(orders[[#This Row],[Product ID]],'BD product'!A:A,0)</f>
        <v>1211</v>
      </c>
      <c r="N5310" s="2" t="str" cm="1">
        <f t="array" ref="N5310">INDEX('BD product'!A:D,M5310,2)</f>
        <v>Furniture</v>
      </c>
    </row>
    <row r="5311" spans="1:14" x14ac:dyDescent="0.3">
      <c r="A5311" s="3" t="s">
        <v>6853</v>
      </c>
      <c r="B5311" s="4">
        <v>43058</v>
      </c>
      <c r="C5311" s="12" t="str">
        <f t="shared" si="82"/>
        <v>2017/11</v>
      </c>
      <c r="D5311" s="4">
        <v>43060</v>
      </c>
      <c r="E5311" s="3" t="s">
        <v>64</v>
      </c>
      <c r="F5311" s="3" t="s">
        <v>5771</v>
      </c>
      <c r="G5311" s="3" t="s">
        <v>6854</v>
      </c>
      <c r="H5311" s="5">
        <v>1304</v>
      </c>
      <c r="I5311" s="2">
        <v>5</v>
      </c>
      <c r="J5311" s="2">
        <v>2</v>
      </c>
      <c r="K5311" s="2">
        <v>0.39119999999999999</v>
      </c>
      <c r="L5311" s="18" t="str">
        <f>VLOOKUP(F5311,'BD customers'!$1:$1048576,2,FALSE)</f>
        <v>Nathan Cano</v>
      </c>
      <c r="M5311" s="2">
        <f>MATCH(orders[[#This Row],[Product ID]],'BD product'!A:A,0)</f>
        <v>1733</v>
      </c>
      <c r="N5311" s="2" t="str" cm="1">
        <f t="array" ref="N5311">INDEX('BD product'!A:D,M5311,2)</f>
        <v>Office Supplies</v>
      </c>
    </row>
    <row r="5312" spans="1:14" x14ac:dyDescent="0.3">
      <c r="A5312" s="3" t="s">
        <v>6853</v>
      </c>
      <c r="B5312" s="4">
        <v>43058</v>
      </c>
      <c r="C5312" s="12" t="str">
        <f t="shared" si="82"/>
        <v>2017/11</v>
      </c>
      <c r="D5312" s="4">
        <v>43060</v>
      </c>
      <c r="E5312" s="3" t="s">
        <v>64</v>
      </c>
      <c r="F5312" s="3" t="s">
        <v>5771</v>
      </c>
      <c r="G5312" s="3" t="s">
        <v>1806</v>
      </c>
      <c r="H5312" s="5">
        <v>1525188</v>
      </c>
      <c r="I5312" s="2">
        <v>6</v>
      </c>
      <c r="J5312" s="2">
        <v>8</v>
      </c>
      <c r="K5312" s="2">
        <v>-228.7782</v>
      </c>
      <c r="L5312" s="18" t="str">
        <f>VLOOKUP(F5312,'BD customers'!$1:$1048576,2,FALSE)</f>
        <v>Nathan Cano</v>
      </c>
      <c r="M5312" s="2">
        <f>MATCH(orders[[#This Row],[Product ID]],'BD product'!A:A,0)</f>
        <v>452</v>
      </c>
      <c r="N5312" s="2" t="str" cm="1">
        <f t="array" ref="N5312">INDEX('BD product'!A:D,M5312,2)</f>
        <v>Office Supplies</v>
      </c>
    </row>
    <row r="5313" spans="1:14" x14ac:dyDescent="0.3">
      <c r="A5313" s="3" t="s">
        <v>6856</v>
      </c>
      <c r="B5313" s="4">
        <v>42603</v>
      </c>
      <c r="C5313" s="12" t="str">
        <f t="shared" si="82"/>
        <v>2016/08</v>
      </c>
      <c r="D5313" s="4">
        <v>42609</v>
      </c>
      <c r="E5313" s="3" t="s">
        <v>21</v>
      </c>
      <c r="F5313" s="3" t="s">
        <v>5555</v>
      </c>
      <c r="G5313" s="3" t="s">
        <v>4597</v>
      </c>
      <c r="H5313" s="5">
        <v>9216</v>
      </c>
      <c r="I5313" s="2">
        <v>4</v>
      </c>
      <c r="J5313" s="2">
        <v>2</v>
      </c>
      <c r="K5313" s="2">
        <v>3.3408000000000002</v>
      </c>
      <c r="L5313" s="18" t="str">
        <f>VLOOKUP(F5313,'BD customers'!$1:$1048576,2,FALSE)</f>
        <v>Stephanie Ulpright</v>
      </c>
      <c r="M5313" s="2">
        <f>MATCH(orders[[#This Row],[Product ID]],'BD product'!A:A,0)</f>
        <v>1365</v>
      </c>
      <c r="N5313" s="2" t="str" cm="1">
        <f t="array" ref="N5313">INDEX('BD product'!A:D,M5313,2)</f>
        <v>Office Supplies</v>
      </c>
    </row>
    <row r="5314" spans="1:14" x14ac:dyDescent="0.3">
      <c r="A5314" s="3" t="s">
        <v>6856</v>
      </c>
      <c r="B5314" s="4">
        <v>42603</v>
      </c>
      <c r="C5314" s="12" t="str">
        <f t="shared" ref="C5314:C5377" si="83">TEXT(B5314,"aaaa/mm")</f>
        <v>2016/08</v>
      </c>
      <c r="D5314" s="4">
        <v>42609</v>
      </c>
      <c r="E5314" s="3" t="s">
        <v>21</v>
      </c>
      <c r="F5314" s="3" t="s">
        <v>5555</v>
      </c>
      <c r="G5314" s="3" t="s">
        <v>1489</v>
      </c>
      <c r="H5314" s="5">
        <v>28048</v>
      </c>
      <c r="I5314" s="2">
        <v>2</v>
      </c>
      <c r="J5314" s="2">
        <v>2</v>
      </c>
      <c r="K5314" s="2">
        <v>0.35060000000000002</v>
      </c>
      <c r="L5314" s="18" t="str">
        <f>VLOOKUP(F5314,'BD customers'!$1:$1048576,2,FALSE)</f>
        <v>Stephanie Ulpright</v>
      </c>
      <c r="M5314" s="2">
        <f>MATCH(orders[[#This Row],[Product ID]],'BD product'!A:A,0)</f>
        <v>356</v>
      </c>
      <c r="N5314" s="2" t="str" cm="1">
        <f t="array" ref="N5314">INDEX('BD product'!A:D,M5314,2)</f>
        <v>Office Supplies</v>
      </c>
    </row>
    <row r="5315" spans="1:14" x14ac:dyDescent="0.3">
      <c r="A5315" s="3" t="s">
        <v>6857</v>
      </c>
      <c r="B5315" s="4">
        <v>42855</v>
      </c>
      <c r="C5315" s="12" t="str">
        <f t="shared" si="83"/>
        <v>2017/04</v>
      </c>
      <c r="D5315" s="4">
        <v>42860</v>
      </c>
      <c r="E5315" s="3" t="s">
        <v>21</v>
      </c>
      <c r="F5315" s="3" t="s">
        <v>1281</v>
      </c>
      <c r="G5315" s="3" t="s">
        <v>2268</v>
      </c>
      <c r="H5315" s="5">
        <v>6496</v>
      </c>
      <c r="I5315" s="2">
        <v>2</v>
      </c>
      <c r="J5315" s="2">
        <v>0</v>
      </c>
      <c r="K5315" s="2">
        <v>21.436800000000002</v>
      </c>
      <c r="L5315" s="18" t="str">
        <f>VLOOKUP(F5315,'BD customers'!$1:$1048576,2,FALSE)</f>
        <v>Don Jones</v>
      </c>
      <c r="M5315" s="2">
        <f>MATCH(orders[[#This Row],[Product ID]],'BD product'!A:A,0)</f>
        <v>598</v>
      </c>
      <c r="N5315" s="2" t="str" cm="1">
        <f t="array" ref="N5315">INDEX('BD product'!A:D,M5315,2)</f>
        <v>Furniture</v>
      </c>
    </row>
    <row r="5316" spans="1:14" x14ac:dyDescent="0.3">
      <c r="A5316" s="3" t="s">
        <v>6857</v>
      </c>
      <c r="B5316" s="4">
        <v>42855</v>
      </c>
      <c r="C5316" s="12" t="str">
        <f t="shared" si="83"/>
        <v>2017/04</v>
      </c>
      <c r="D5316" s="4">
        <v>42860</v>
      </c>
      <c r="E5316" s="3" t="s">
        <v>21</v>
      </c>
      <c r="F5316" s="3" t="s">
        <v>1281</v>
      </c>
      <c r="G5316" s="3" t="s">
        <v>2243</v>
      </c>
      <c r="H5316" s="5">
        <v>3056</v>
      </c>
      <c r="I5316" s="2">
        <v>4</v>
      </c>
      <c r="J5316" s="2">
        <v>0</v>
      </c>
      <c r="K5316" s="2">
        <v>14.974399999999999</v>
      </c>
      <c r="L5316" s="18" t="str">
        <f>VLOOKUP(F5316,'BD customers'!$1:$1048576,2,FALSE)</f>
        <v>Don Jones</v>
      </c>
      <c r="M5316" s="2">
        <f>MATCH(orders[[#This Row],[Product ID]],'BD product'!A:A,0)</f>
        <v>590</v>
      </c>
      <c r="N5316" s="2" t="str" cm="1">
        <f t="array" ref="N5316">INDEX('BD product'!A:D,M5316,2)</f>
        <v>Office Supplies</v>
      </c>
    </row>
    <row r="5317" spans="1:14" x14ac:dyDescent="0.3">
      <c r="A5317" s="3" t="s">
        <v>6858</v>
      </c>
      <c r="B5317" s="4">
        <v>42492</v>
      </c>
      <c r="C5317" s="12" t="str">
        <f t="shared" si="83"/>
        <v>2016/05</v>
      </c>
      <c r="D5317" s="4">
        <v>42498</v>
      </c>
      <c r="E5317" s="3" t="s">
        <v>21</v>
      </c>
      <c r="F5317" s="3" t="s">
        <v>2366</v>
      </c>
      <c r="G5317" s="3" t="s">
        <v>2853</v>
      </c>
      <c r="H5317" s="5">
        <v>187056</v>
      </c>
      <c r="I5317" s="2">
        <v>9</v>
      </c>
      <c r="J5317" s="2">
        <v>2</v>
      </c>
      <c r="K5317" s="2">
        <v>1.1691</v>
      </c>
      <c r="L5317" s="18" t="str">
        <f>VLOOKUP(F5317,'BD customers'!$1:$1048576,2,FALSE)</f>
        <v>Dan Lawera</v>
      </c>
      <c r="M5317" s="2">
        <f>MATCH(orders[[#This Row],[Product ID]],'BD product'!A:A,0)</f>
        <v>794</v>
      </c>
      <c r="N5317" s="2" t="str" cm="1">
        <f t="array" ref="N5317">INDEX('BD product'!A:D,M5317,2)</f>
        <v>Furniture</v>
      </c>
    </row>
    <row r="5318" spans="1:14" x14ac:dyDescent="0.3">
      <c r="A5318" s="3" t="s">
        <v>6859</v>
      </c>
      <c r="B5318" s="4">
        <v>43010</v>
      </c>
      <c r="C5318" s="12" t="str">
        <f t="shared" si="83"/>
        <v>2017/10</v>
      </c>
      <c r="D5318" s="4">
        <v>43013</v>
      </c>
      <c r="E5318" s="3" t="s">
        <v>64</v>
      </c>
      <c r="F5318" s="3" t="s">
        <v>4869</v>
      </c>
      <c r="G5318" s="3" t="s">
        <v>4137</v>
      </c>
      <c r="H5318" s="5">
        <v>11808</v>
      </c>
      <c r="I5318" s="2">
        <v>2</v>
      </c>
      <c r="J5318" s="2">
        <v>2</v>
      </c>
      <c r="K5318" s="2">
        <v>1.3284</v>
      </c>
      <c r="L5318" s="18" t="str">
        <f>VLOOKUP(F5318,'BD customers'!$1:$1048576,2,FALSE)</f>
        <v>Dean percer</v>
      </c>
      <c r="M5318" s="2">
        <f>MATCH(orders[[#This Row],[Product ID]],'BD product'!A:A,0)</f>
        <v>1258</v>
      </c>
      <c r="N5318" s="2" t="str" cm="1">
        <f t="array" ref="N5318">INDEX('BD product'!A:D,M5318,2)</f>
        <v>Furniture</v>
      </c>
    </row>
    <row r="5319" spans="1:14" x14ac:dyDescent="0.3">
      <c r="A5319" s="3" t="s">
        <v>6859</v>
      </c>
      <c r="B5319" s="4">
        <v>43010</v>
      </c>
      <c r="C5319" s="12" t="str">
        <f t="shared" si="83"/>
        <v>2017/10</v>
      </c>
      <c r="D5319" s="4">
        <v>43013</v>
      </c>
      <c r="E5319" s="3" t="s">
        <v>64</v>
      </c>
      <c r="F5319" s="3" t="s">
        <v>4869</v>
      </c>
      <c r="G5319" s="3" t="s">
        <v>1783</v>
      </c>
      <c r="H5319" s="5">
        <v>9656</v>
      </c>
      <c r="I5319" s="2">
        <v>1</v>
      </c>
      <c r="J5319" s="2">
        <v>2</v>
      </c>
      <c r="K5319" s="2">
        <v>1.5690999999999999</v>
      </c>
      <c r="L5319" s="18" t="str">
        <f>VLOOKUP(F5319,'BD customers'!$1:$1048576,2,FALSE)</f>
        <v>Dean percer</v>
      </c>
      <c r="M5319" s="2">
        <f>MATCH(orders[[#This Row],[Product ID]],'BD product'!A:A,0)</f>
        <v>443</v>
      </c>
      <c r="N5319" s="2" t="str" cm="1">
        <f t="array" ref="N5319">INDEX('BD product'!A:D,M5319,2)</f>
        <v>Furniture</v>
      </c>
    </row>
    <row r="5320" spans="1:14" x14ac:dyDescent="0.3">
      <c r="A5320" s="3" t="s">
        <v>6859</v>
      </c>
      <c r="B5320" s="4">
        <v>43010</v>
      </c>
      <c r="C5320" s="12" t="str">
        <f t="shared" si="83"/>
        <v>2017/10</v>
      </c>
      <c r="D5320" s="4">
        <v>43013</v>
      </c>
      <c r="E5320" s="3" t="s">
        <v>64</v>
      </c>
      <c r="F5320" s="3" t="s">
        <v>4869</v>
      </c>
      <c r="G5320" s="3" t="s">
        <v>3023</v>
      </c>
      <c r="H5320" s="5">
        <v>20736</v>
      </c>
      <c r="I5320" s="2">
        <v>4</v>
      </c>
      <c r="J5320" s="2">
        <v>2</v>
      </c>
      <c r="K5320" s="2">
        <v>7.2576000000000001</v>
      </c>
      <c r="L5320" s="18" t="str">
        <f>VLOOKUP(F5320,'BD customers'!$1:$1048576,2,FALSE)</f>
        <v>Dean percer</v>
      </c>
      <c r="M5320" s="2">
        <f>MATCH(orders[[#This Row],[Product ID]],'BD product'!A:A,0)</f>
        <v>862</v>
      </c>
      <c r="N5320" s="2" t="str" cm="1">
        <f t="array" ref="N5320">INDEX('BD product'!A:D,M5320,2)</f>
        <v>Office Supplies</v>
      </c>
    </row>
    <row r="5321" spans="1:14" x14ac:dyDescent="0.3">
      <c r="A5321" s="3" t="s">
        <v>6859</v>
      </c>
      <c r="B5321" s="4">
        <v>43010</v>
      </c>
      <c r="C5321" s="12" t="str">
        <f t="shared" si="83"/>
        <v>2017/10</v>
      </c>
      <c r="D5321" s="4">
        <v>43013</v>
      </c>
      <c r="E5321" s="3" t="s">
        <v>64</v>
      </c>
      <c r="F5321" s="3" t="s">
        <v>4869</v>
      </c>
      <c r="G5321" s="3" t="s">
        <v>3392</v>
      </c>
      <c r="H5321" s="5">
        <v>2736</v>
      </c>
      <c r="I5321" s="2">
        <v>3</v>
      </c>
      <c r="J5321" s="2">
        <v>7</v>
      </c>
      <c r="K5321" s="2">
        <v>-2.1888000000000001</v>
      </c>
      <c r="L5321" s="18" t="str">
        <f>VLOOKUP(F5321,'BD customers'!$1:$1048576,2,FALSE)</f>
        <v>Dean percer</v>
      </c>
      <c r="M5321" s="2">
        <f>MATCH(orders[[#This Row],[Product ID]],'BD product'!A:A,0)</f>
        <v>1001</v>
      </c>
      <c r="N5321" s="2" t="str" cm="1">
        <f t="array" ref="N5321">INDEX('BD product'!A:D,M5321,2)</f>
        <v>Office Supplies</v>
      </c>
    </row>
    <row r="5322" spans="1:14" x14ac:dyDescent="0.3">
      <c r="A5322" s="3" t="s">
        <v>6859</v>
      </c>
      <c r="B5322" s="4">
        <v>43010</v>
      </c>
      <c r="C5322" s="12" t="str">
        <f t="shared" si="83"/>
        <v>2017/10</v>
      </c>
      <c r="D5322" s="4">
        <v>43013</v>
      </c>
      <c r="E5322" s="3" t="s">
        <v>64</v>
      </c>
      <c r="F5322" s="3" t="s">
        <v>4869</v>
      </c>
      <c r="G5322" s="3" t="s">
        <v>2263</v>
      </c>
      <c r="H5322" s="5">
        <v>2314116</v>
      </c>
      <c r="I5322" s="2">
        <v>7</v>
      </c>
      <c r="J5322" s="2">
        <v>4</v>
      </c>
      <c r="K5322" s="2">
        <v>-1002.7836</v>
      </c>
      <c r="L5322" s="18" t="str">
        <f>VLOOKUP(F5322,'BD customers'!$1:$1048576,2,FALSE)</f>
        <v>Dean percer</v>
      </c>
      <c r="M5322" s="2">
        <f>MATCH(orders[[#This Row],[Product ID]],'BD product'!A:A,0)</f>
        <v>596</v>
      </c>
      <c r="N5322" s="2" t="str" cm="1">
        <f t="array" ref="N5322">INDEX('BD product'!A:D,M5322,2)</f>
        <v>Furniture</v>
      </c>
    </row>
    <row r="5323" spans="1:14" x14ac:dyDescent="0.3">
      <c r="A5323" s="3" t="s">
        <v>6859</v>
      </c>
      <c r="B5323" s="4">
        <v>43010</v>
      </c>
      <c r="C5323" s="12" t="str">
        <f t="shared" si="83"/>
        <v>2017/10</v>
      </c>
      <c r="D5323" s="4">
        <v>43013</v>
      </c>
      <c r="E5323" s="3" t="s">
        <v>64</v>
      </c>
      <c r="F5323" s="3" t="s">
        <v>4869</v>
      </c>
      <c r="G5323" s="3" t="s">
        <v>2582</v>
      </c>
      <c r="H5323" s="5">
        <v>34236</v>
      </c>
      <c r="I5323" s="2">
        <v>4</v>
      </c>
      <c r="J5323" s="2">
        <v>7</v>
      </c>
      <c r="K5323" s="2">
        <v>-26.247599999999998</v>
      </c>
      <c r="L5323" s="18" t="str">
        <f>VLOOKUP(F5323,'BD customers'!$1:$1048576,2,FALSE)</f>
        <v>Dean percer</v>
      </c>
      <c r="M5323" s="2">
        <f>MATCH(orders[[#This Row],[Product ID]],'BD product'!A:A,0)</f>
        <v>699</v>
      </c>
      <c r="N5323" s="2" t="str" cm="1">
        <f t="array" ref="N5323">INDEX('BD product'!A:D,M5323,2)</f>
        <v>Office Supplies</v>
      </c>
    </row>
    <row r="5324" spans="1:14" x14ac:dyDescent="0.3">
      <c r="A5324" s="3" t="s">
        <v>6859</v>
      </c>
      <c r="B5324" s="4">
        <v>43010</v>
      </c>
      <c r="C5324" s="12" t="str">
        <f t="shared" si="83"/>
        <v>2017/10</v>
      </c>
      <c r="D5324" s="4">
        <v>43013</v>
      </c>
      <c r="E5324" s="3" t="s">
        <v>64</v>
      </c>
      <c r="F5324" s="3" t="s">
        <v>4869</v>
      </c>
      <c r="G5324" s="3" t="s">
        <v>3106</v>
      </c>
      <c r="H5324" s="5">
        <v>1976</v>
      </c>
      <c r="I5324" s="2">
        <v>2</v>
      </c>
      <c r="J5324" s="2">
        <v>2</v>
      </c>
      <c r="K5324" s="2">
        <v>0.59279999999999999</v>
      </c>
      <c r="L5324" s="18" t="str">
        <f>VLOOKUP(F5324,'BD customers'!$1:$1048576,2,FALSE)</f>
        <v>Dean percer</v>
      </c>
      <c r="M5324" s="2">
        <f>MATCH(orders[[#This Row],[Product ID]],'BD product'!A:A,0)</f>
        <v>895</v>
      </c>
      <c r="N5324" s="2" t="str" cm="1">
        <f t="array" ref="N5324">INDEX('BD product'!A:D,M5324,2)</f>
        <v>Furniture</v>
      </c>
    </row>
    <row r="5325" spans="1:14" x14ac:dyDescent="0.3">
      <c r="A5325" s="3" t="s">
        <v>6860</v>
      </c>
      <c r="B5325" s="4">
        <v>42996</v>
      </c>
      <c r="C5325" s="12" t="str">
        <f t="shared" si="83"/>
        <v>2017/09</v>
      </c>
      <c r="D5325" s="4">
        <v>43001</v>
      </c>
      <c r="E5325" s="3" t="s">
        <v>11</v>
      </c>
      <c r="F5325" s="3" t="s">
        <v>4465</v>
      </c>
      <c r="G5325" s="3" t="s">
        <v>1015</v>
      </c>
      <c r="H5325" s="5">
        <v>1596</v>
      </c>
      <c r="I5325" s="2">
        <v>2</v>
      </c>
      <c r="J5325" s="2">
        <v>0</v>
      </c>
      <c r="K5325" s="2">
        <v>7.9799999999999996E-2</v>
      </c>
      <c r="L5325" s="18" t="str">
        <f>VLOOKUP(F5325,'BD customers'!$1:$1048576,2,FALSE)</f>
        <v>Tamara Manning</v>
      </c>
      <c r="M5325" s="2">
        <f>MATCH(orders[[#This Row],[Product ID]],'BD product'!A:A,0)</f>
        <v>228</v>
      </c>
      <c r="N5325" s="2" t="str" cm="1">
        <f t="array" ref="N5325">INDEX('BD product'!A:D,M5325,2)</f>
        <v>Office Supplies</v>
      </c>
    </row>
    <row r="5326" spans="1:14" x14ac:dyDescent="0.3">
      <c r="A5326" s="3" t="s">
        <v>6861</v>
      </c>
      <c r="B5326" s="4">
        <v>42342</v>
      </c>
      <c r="C5326" s="12" t="str">
        <f t="shared" si="83"/>
        <v>2015/12</v>
      </c>
      <c r="D5326" s="4">
        <v>42347</v>
      </c>
      <c r="E5326" s="3" t="s">
        <v>21</v>
      </c>
      <c r="F5326" s="3" t="s">
        <v>2471</v>
      </c>
      <c r="G5326" s="3" t="s">
        <v>3829</v>
      </c>
      <c r="H5326" s="5">
        <v>169</v>
      </c>
      <c r="I5326" s="2">
        <v>5</v>
      </c>
      <c r="J5326" s="2">
        <v>0</v>
      </c>
      <c r="K5326" s="2">
        <v>0.62529999999999997</v>
      </c>
      <c r="L5326" s="18" t="str">
        <f>VLOOKUP(F5326,'BD customers'!$1:$1048576,2,FALSE)</f>
        <v>Tracy Zic</v>
      </c>
      <c r="M5326" s="2">
        <f>MATCH(orders[[#This Row],[Product ID]],'BD product'!A:A,0)</f>
        <v>1175</v>
      </c>
      <c r="N5326" s="2" t="str" cm="1">
        <f t="array" ref="N5326">INDEX('BD product'!A:D,M5326,2)</f>
        <v>Office Supplies</v>
      </c>
    </row>
    <row r="5327" spans="1:14" x14ac:dyDescent="0.3">
      <c r="A5327" s="3" t="s">
        <v>6861</v>
      </c>
      <c r="B5327" s="4">
        <v>42342</v>
      </c>
      <c r="C5327" s="12" t="str">
        <f t="shared" si="83"/>
        <v>2015/12</v>
      </c>
      <c r="D5327" s="4">
        <v>42347</v>
      </c>
      <c r="E5327" s="3" t="s">
        <v>21</v>
      </c>
      <c r="F5327" s="3" t="s">
        <v>2471</v>
      </c>
      <c r="G5327" s="3" t="s">
        <v>3411</v>
      </c>
      <c r="H5327" s="5">
        <v>2508</v>
      </c>
      <c r="I5327" s="2">
        <v>6</v>
      </c>
      <c r="J5327" s="2">
        <v>0</v>
      </c>
      <c r="K5327" s="2">
        <v>9.0288000000000004</v>
      </c>
      <c r="L5327" s="18" t="str">
        <f>VLOOKUP(F5327,'BD customers'!$1:$1048576,2,FALSE)</f>
        <v>Tracy Zic</v>
      </c>
      <c r="M5327" s="2">
        <f>MATCH(orders[[#This Row],[Product ID]],'BD product'!A:A,0)</f>
        <v>1008</v>
      </c>
      <c r="N5327" s="2" t="str" cm="1">
        <f t="array" ref="N5327">INDEX('BD product'!A:D,M5327,2)</f>
        <v>Furniture</v>
      </c>
    </row>
    <row r="5328" spans="1:14" x14ac:dyDescent="0.3">
      <c r="A5328" s="3" t="s">
        <v>6862</v>
      </c>
      <c r="B5328" s="4">
        <v>42021</v>
      </c>
      <c r="C5328" s="12" t="str">
        <f t="shared" si="83"/>
        <v>2015/01</v>
      </c>
      <c r="D5328" s="4">
        <v>42026</v>
      </c>
      <c r="E5328" s="3" t="s">
        <v>21</v>
      </c>
      <c r="F5328" s="3" t="s">
        <v>4397</v>
      </c>
      <c r="G5328" s="3" t="s">
        <v>4798</v>
      </c>
      <c r="H5328" s="5">
        <v>668</v>
      </c>
      <c r="I5328" s="2">
        <v>2</v>
      </c>
      <c r="J5328" s="2">
        <v>0</v>
      </c>
      <c r="K5328" s="2">
        <v>0.20039999999999999</v>
      </c>
      <c r="L5328" s="18" t="str">
        <f>VLOOKUP(F5328,'BD customers'!$1:$1048576,2,FALSE)</f>
        <v>Scott Cohen</v>
      </c>
      <c r="M5328" s="2">
        <f>MATCH(orders[[#This Row],[Product ID]],'BD product'!A:A,0)</f>
        <v>1414</v>
      </c>
      <c r="N5328" s="2" t="str" cm="1">
        <f t="array" ref="N5328">INDEX('BD product'!A:D,M5328,2)</f>
        <v>Office Supplies</v>
      </c>
    </row>
    <row r="5329" spans="1:14" x14ac:dyDescent="0.3">
      <c r="A5329" s="3" t="s">
        <v>6863</v>
      </c>
      <c r="B5329" s="4">
        <v>41645</v>
      </c>
      <c r="C5329" s="12" t="str">
        <f t="shared" si="83"/>
        <v>2014/01</v>
      </c>
      <c r="D5329" s="4">
        <v>41647</v>
      </c>
      <c r="E5329" s="3" t="s">
        <v>11</v>
      </c>
      <c r="F5329" s="3" t="s">
        <v>5790</v>
      </c>
      <c r="G5329" s="3" t="s">
        <v>2014</v>
      </c>
      <c r="H5329" s="5">
        <v>1944</v>
      </c>
      <c r="I5329" s="2">
        <v>3</v>
      </c>
      <c r="J5329" s="2">
        <v>0</v>
      </c>
      <c r="K5329" s="2">
        <v>9.3312000000000008</v>
      </c>
      <c r="L5329" s="18" t="str">
        <f>VLOOKUP(F5329,'BD customers'!$1:$1048576,2,FALSE)</f>
        <v>Lycoris Saunders</v>
      </c>
      <c r="M5329" s="2">
        <f>MATCH(orders[[#This Row],[Product ID]],'BD product'!A:A,0)</f>
        <v>512</v>
      </c>
      <c r="N5329" s="2" t="str" cm="1">
        <f t="array" ref="N5329">INDEX('BD product'!A:D,M5329,2)</f>
        <v>Office Supplies</v>
      </c>
    </row>
    <row r="5330" spans="1:14" x14ac:dyDescent="0.3">
      <c r="A5330" s="3" t="s">
        <v>6864</v>
      </c>
      <c r="B5330" s="4">
        <v>42068</v>
      </c>
      <c r="C5330" s="12" t="str">
        <f t="shared" si="83"/>
        <v>2015/03</v>
      </c>
      <c r="D5330" s="4">
        <v>42072</v>
      </c>
      <c r="E5330" s="3" t="s">
        <v>21</v>
      </c>
      <c r="F5330" s="3" t="s">
        <v>438</v>
      </c>
      <c r="G5330" s="3" t="s">
        <v>1720</v>
      </c>
      <c r="H5330" s="5">
        <v>3192</v>
      </c>
      <c r="I5330" s="2">
        <v>2</v>
      </c>
      <c r="J5330" s="2">
        <v>2</v>
      </c>
      <c r="K5330" s="2">
        <v>0.2394</v>
      </c>
      <c r="L5330" s="18" t="str">
        <f>VLOOKUP(F5330,'BD customers'!$1:$1048576,2,FALSE)</f>
        <v>Mike Vittorini</v>
      </c>
      <c r="M5330" s="2">
        <f>MATCH(orders[[#This Row],[Product ID]],'BD product'!A:A,0)</f>
        <v>426</v>
      </c>
      <c r="N5330" s="2" t="str" cm="1">
        <f t="array" ref="N5330">INDEX('BD product'!A:D,M5330,2)</f>
        <v>Technology</v>
      </c>
    </row>
    <row r="5331" spans="1:14" x14ac:dyDescent="0.3">
      <c r="A5331" s="3" t="s">
        <v>6865</v>
      </c>
      <c r="B5331" s="4">
        <v>42729</v>
      </c>
      <c r="C5331" s="12" t="str">
        <f t="shared" si="83"/>
        <v>2016/12</v>
      </c>
      <c r="D5331" s="4">
        <v>42732</v>
      </c>
      <c r="E5331" s="3" t="s">
        <v>11</v>
      </c>
      <c r="F5331" s="3" t="s">
        <v>340</v>
      </c>
      <c r="G5331" s="3" t="s">
        <v>1298</v>
      </c>
      <c r="H5331" s="5">
        <v>33568</v>
      </c>
      <c r="I5331" s="2">
        <v>2</v>
      </c>
      <c r="J5331" s="2">
        <v>2</v>
      </c>
      <c r="K5331" s="2">
        <v>11.748799999999999</v>
      </c>
      <c r="L5331" s="18" t="str">
        <f>VLOOKUP(F5331,'BD customers'!$1:$1048576,2,FALSE)</f>
        <v>Brian DeCherney</v>
      </c>
      <c r="M5331" s="2">
        <f>MATCH(orders[[#This Row],[Product ID]],'BD product'!A:A,0)</f>
        <v>303</v>
      </c>
      <c r="N5331" s="2" t="str" cm="1">
        <f t="array" ref="N5331">INDEX('BD product'!A:D,M5331,2)</f>
        <v>Office Supplies</v>
      </c>
    </row>
    <row r="5332" spans="1:14" x14ac:dyDescent="0.3">
      <c r="A5332" s="3" t="s">
        <v>6866</v>
      </c>
      <c r="B5332" s="4">
        <v>42617</v>
      </c>
      <c r="C5332" s="12" t="str">
        <f t="shared" si="83"/>
        <v>2016/09</v>
      </c>
      <c r="D5332" s="4">
        <v>42621</v>
      </c>
      <c r="E5332" s="3" t="s">
        <v>21</v>
      </c>
      <c r="F5332" s="3" t="s">
        <v>4435</v>
      </c>
      <c r="G5332" s="3" t="s">
        <v>4204</v>
      </c>
      <c r="H5332" s="5">
        <v>6394</v>
      </c>
      <c r="I5332" s="2">
        <v>1</v>
      </c>
      <c r="J5332" s="2">
        <v>0</v>
      </c>
      <c r="K5332" s="2">
        <v>24.936599999999999</v>
      </c>
      <c r="L5332" s="18" t="str">
        <f>VLOOKUP(F5332,'BD customers'!$1:$1048576,2,FALSE)</f>
        <v>Christina VanderZanden</v>
      </c>
      <c r="M5332" s="2">
        <f>MATCH(orders[[#This Row],[Product ID]],'BD product'!A:A,0)</f>
        <v>1270</v>
      </c>
      <c r="N5332" s="2" t="str" cm="1">
        <f t="array" ref="N5332">INDEX('BD product'!A:D,M5332,2)</f>
        <v>Furniture</v>
      </c>
    </row>
    <row r="5333" spans="1:14" x14ac:dyDescent="0.3">
      <c r="A5333" s="3" t="s">
        <v>6866</v>
      </c>
      <c r="B5333" s="4">
        <v>42617</v>
      </c>
      <c r="C5333" s="12" t="str">
        <f t="shared" si="83"/>
        <v>2016/09</v>
      </c>
      <c r="D5333" s="4">
        <v>42621</v>
      </c>
      <c r="E5333" s="3" t="s">
        <v>21</v>
      </c>
      <c r="F5333" s="3" t="s">
        <v>4435</v>
      </c>
      <c r="G5333" s="3" t="s">
        <v>309</v>
      </c>
      <c r="H5333" s="5">
        <v>606</v>
      </c>
      <c r="I5333" s="2">
        <v>5</v>
      </c>
      <c r="J5333" s="2">
        <v>2</v>
      </c>
      <c r="K5333" s="2">
        <v>20.452500000000001</v>
      </c>
      <c r="L5333" s="18" t="str">
        <f>VLOOKUP(F5333,'BD customers'!$1:$1048576,2,FALSE)</f>
        <v>Christina VanderZanden</v>
      </c>
      <c r="M5333" s="2">
        <f>MATCH(orders[[#This Row],[Product ID]],'BD product'!A:A,0)</f>
        <v>60</v>
      </c>
      <c r="N5333" s="2" t="str" cm="1">
        <f t="array" ref="N5333">INDEX('BD product'!A:D,M5333,2)</f>
        <v>Office Supplies</v>
      </c>
    </row>
    <row r="5334" spans="1:14" x14ac:dyDescent="0.3">
      <c r="A5334" s="3" t="s">
        <v>6866</v>
      </c>
      <c r="B5334" s="4">
        <v>42617</v>
      </c>
      <c r="C5334" s="12" t="str">
        <f t="shared" si="83"/>
        <v>2016/09</v>
      </c>
      <c r="D5334" s="4">
        <v>42621</v>
      </c>
      <c r="E5334" s="3" t="s">
        <v>21</v>
      </c>
      <c r="F5334" s="3" t="s">
        <v>4435</v>
      </c>
      <c r="G5334" s="3" t="s">
        <v>2509</v>
      </c>
      <c r="H5334" s="5">
        <v>2272</v>
      </c>
      <c r="I5334" s="2">
        <v>4</v>
      </c>
      <c r="J5334" s="2">
        <v>0</v>
      </c>
      <c r="K5334" s="2">
        <v>6.5888</v>
      </c>
      <c r="L5334" s="18" t="str">
        <f>VLOOKUP(F5334,'BD customers'!$1:$1048576,2,FALSE)</f>
        <v>Christina VanderZanden</v>
      </c>
      <c r="M5334" s="2">
        <f>MATCH(orders[[#This Row],[Product ID]],'BD product'!A:A,0)</f>
        <v>677</v>
      </c>
      <c r="N5334" s="2" t="str" cm="1">
        <f t="array" ref="N5334">INDEX('BD product'!A:D,M5334,2)</f>
        <v>Office Supplies</v>
      </c>
    </row>
    <row r="5335" spans="1:14" x14ac:dyDescent="0.3">
      <c r="A5335" s="3" t="s">
        <v>6867</v>
      </c>
      <c r="B5335" s="4">
        <v>41877</v>
      </c>
      <c r="C5335" s="12" t="str">
        <f t="shared" si="83"/>
        <v>2014/08</v>
      </c>
      <c r="D5335" s="4">
        <v>41883</v>
      </c>
      <c r="E5335" s="3" t="s">
        <v>21</v>
      </c>
      <c r="F5335" s="3" t="s">
        <v>459</v>
      </c>
      <c r="G5335" s="3" t="s">
        <v>5657</v>
      </c>
      <c r="H5335" s="5">
        <v>1068</v>
      </c>
      <c r="I5335" s="2">
        <v>4</v>
      </c>
      <c r="J5335" s="2">
        <v>0</v>
      </c>
      <c r="K5335" s="2">
        <v>4.0583999999999998</v>
      </c>
      <c r="L5335" s="18" t="str">
        <f>VLOOKUP(F5335,'BD customers'!$1:$1048576,2,FALSE)</f>
        <v>Karl Braun</v>
      </c>
      <c r="M5335" s="2">
        <f>MATCH(orders[[#This Row],[Product ID]],'BD product'!A:A,0)</f>
        <v>1567</v>
      </c>
      <c r="N5335" s="2" t="str" cm="1">
        <f t="array" ref="N5335">INDEX('BD product'!A:D,M5335,2)</f>
        <v>Furniture</v>
      </c>
    </row>
    <row r="5336" spans="1:14" x14ac:dyDescent="0.3">
      <c r="A5336" s="3" t="s">
        <v>6867</v>
      </c>
      <c r="B5336" s="4">
        <v>41877</v>
      </c>
      <c r="C5336" s="12" t="str">
        <f t="shared" si="83"/>
        <v>2014/08</v>
      </c>
      <c r="D5336" s="4">
        <v>41883</v>
      </c>
      <c r="E5336" s="3" t="s">
        <v>21</v>
      </c>
      <c r="F5336" s="3" t="s">
        <v>459</v>
      </c>
      <c r="G5336" s="3" t="s">
        <v>3970</v>
      </c>
      <c r="H5336" s="5">
        <v>1734</v>
      </c>
      <c r="I5336" s="2">
        <v>3</v>
      </c>
      <c r="J5336" s="2">
        <v>0</v>
      </c>
      <c r="K5336" s="2">
        <v>8.4966000000000008</v>
      </c>
      <c r="L5336" s="18" t="str">
        <f>VLOOKUP(F5336,'BD customers'!$1:$1048576,2,FALSE)</f>
        <v>Karl Braun</v>
      </c>
      <c r="M5336" s="2">
        <f>MATCH(orders[[#This Row],[Product ID]],'BD product'!A:A,0)</f>
        <v>1217</v>
      </c>
      <c r="N5336" s="2" t="str" cm="1">
        <f t="array" ref="N5336">INDEX('BD product'!A:D,M5336,2)</f>
        <v>Office Supplies</v>
      </c>
    </row>
    <row r="5337" spans="1:14" x14ac:dyDescent="0.3">
      <c r="A5337" s="3" t="s">
        <v>6867</v>
      </c>
      <c r="B5337" s="4">
        <v>41877</v>
      </c>
      <c r="C5337" s="12" t="str">
        <f t="shared" si="83"/>
        <v>2014/08</v>
      </c>
      <c r="D5337" s="4">
        <v>41883</v>
      </c>
      <c r="E5337" s="3" t="s">
        <v>21</v>
      </c>
      <c r="F5337" s="3" t="s">
        <v>459</v>
      </c>
      <c r="G5337" s="3" t="s">
        <v>3234</v>
      </c>
      <c r="H5337" s="5">
        <v>338</v>
      </c>
      <c r="I5337" s="2">
        <v>1</v>
      </c>
      <c r="J5337" s="2">
        <v>0</v>
      </c>
      <c r="K5337" s="2">
        <v>1.5548</v>
      </c>
      <c r="L5337" s="18" t="str">
        <f>VLOOKUP(F5337,'BD customers'!$1:$1048576,2,FALSE)</f>
        <v>Karl Braun</v>
      </c>
      <c r="M5337" s="2">
        <f>MATCH(orders[[#This Row],[Product ID]],'BD product'!A:A,0)</f>
        <v>940</v>
      </c>
      <c r="N5337" s="2" t="str" cm="1">
        <f t="array" ref="N5337">INDEX('BD product'!A:D,M5337,2)</f>
        <v>Office Supplies</v>
      </c>
    </row>
    <row r="5338" spans="1:14" x14ac:dyDescent="0.3">
      <c r="A5338" s="3" t="s">
        <v>6868</v>
      </c>
      <c r="B5338" s="4">
        <v>42145</v>
      </c>
      <c r="C5338" s="12" t="str">
        <f t="shared" si="83"/>
        <v>2015/05</v>
      </c>
      <c r="D5338" s="4">
        <v>42149</v>
      </c>
      <c r="E5338" s="3" t="s">
        <v>21</v>
      </c>
      <c r="F5338" s="3" t="s">
        <v>3802</v>
      </c>
      <c r="G5338" s="3" t="s">
        <v>2507</v>
      </c>
      <c r="H5338" s="5">
        <v>26976</v>
      </c>
      <c r="I5338" s="2">
        <v>4</v>
      </c>
      <c r="J5338" s="2">
        <v>2</v>
      </c>
      <c r="K5338" s="2">
        <v>8.7672000000000008</v>
      </c>
      <c r="L5338" s="18" t="str">
        <f>VLOOKUP(F5338,'BD customers'!$1:$1048576,2,FALSE)</f>
        <v>Michelle Ellison</v>
      </c>
      <c r="M5338" s="2">
        <f>MATCH(orders[[#This Row],[Product ID]],'BD product'!A:A,0)</f>
        <v>676</v>
      </c>
      <c r="N5338" s="2" t="str" cm="1">
        <f t="array" ref="N5338">INDEX('BD product'!A:D,M5338,2)</f>
        <v>Office Supplies</v>
      </c>
    </row>
    <row r="5339" spans="1:14" x14ac:dyDescent="0.3">
      <c r="A5339" s="3" t="s">
        <v>6869</v>
      </c>
      <c r="B5339" s="4">
        <v>43024</v>
      </c>
      <c r="C5339" s="12" t="str">
        <f t="shared" si="83"/>
        <v>2017/10</v>
      </c>
      <c r="D5339" s="4">
        <v>43029</v>
      </c>
      <c r="E5339" s="3" t="s">
        <v>21</v>
      </c>
      <c r="F5339" s="3" t="s">
        <v>2545</v>
      </c>
      <c r="G5339" s="3" t="s">
        <v>4738</v>
      </c>
      <c r="H5339" s="5">
        <v>307776</v>
      </c>
      <c r="I5339" s="2">
        <v>7</v>
      </c>
      <c r="J5339" s="2">
        <v>2</v>
      </c>
      <c r="K5339" s="2">
        <v>111.5688</v>
      </c>
      <c r="L5339" s="18" t="str">
        <f>VLOOKUP(F5339,'BD customers'!$1:$1048576,2,FALSE)</f>
        <v>Anthony Jacobs</v>
      </c>
      <c r="M5339" s="2">
        <f>MATCH(orders[[#This Row],[Product ID]],'BD product'!A:A,0)</f>
        <v>1399</v>
      </c>
      <c r="N5339" s="2" t="str" cm="1">
        <f t="array" ref="N5339">INDEX('BD product'!A:D,M5339,2)</f>
        <v>Office Supplies</v>
      </c>
    </row>
    <row r="5340" spans="1:14" x14ac:dyDescent="0.3">
      <c r="A5340" s="3" t="s">
        <v>6870</v>
      </c>
      <c r="B5340" s="4">
        <v>42317</v>
      </c>
      <c r="C5340" s="12" t="str">
        <f t="shared" si="83"/>
        <v>2015/11</v>
      </c>
      <c r="D5340" s="4">
        <v>42322</v>
      </c>
      <c r="E5340" s="3" t="s">
        <v>11</v>
      </c>
      <c r="F5340" s="3" t="s">
        <v>191</v>
      </c>
      <c r="G5340" s="3" t="s">
        <v>3798</v>
      </c>
      <c r="H5340" s="5">
        <v>24455</v>
      </c>
      <c r="I5340" s="2">
        <v>5</v>
      </c>
      <c r="J5340" s="2">
        <v>0</v>
      </c>
      <c r="K5340" s="2">
        <v>0.48909999999999998</v>
      </c>
      <c r="L5340" s="18" t="str">
        <f>VLOOKUP(F5340,'BD customers'!$1:$1048576,2,FALSE)</f>
        <v>Dianna Vittorini</v>
      </c>
      <c r="M5340" s="2">
        <f>MATCH(orders[[#This Row],[Product ID]],'BD product'!A:A,0)</f>
        <v>1168</v>
      </c>
      <c r="N5340" s="2" t="str" cm="1">
        <f t="array" ref="N5340">INDEX('BD product'!A:D,M5340,2)</f>
        <v>Office Supplies</v>
      </c>
    </row>
    <row r="5341" spans="1:14" x14ac:dyDescent="0.3">
      <c r="A5341" s="3" t="s">
        <v>6870</v>
      </c>
      <c r="B5341" s="4">
        <v>42317</v>
      </c>
      <c r="C5341" s="12" t="str">
        <f t="shared" si="83"/>
        <v>2015/11</v>
      </c>
      <c r="D5341" s="4">
        <v>42322</v>
      </c>
      <c r="E5341" s="3" t="s">
        <v>11</v>
      </c>
      <c r="F5341" s="3" t="s">
        <v>191</v>
      </c>
      <c r="G5341" s="3" t="s">
        <v>163</v>
      </c>
      <c r="H5341" s="5">
        <v>1224</v>
      </c>
      <c r="I5341" s="2">
        <v>6</v>
      </c>
      <c r="J5341" s="2">
        <v>0</v>
      </c>
      <c r="K5341" s="2">
        <v>5.7527999999999997</v>
      </c>
      <c r="L5341" s="18" t="str">
        <f>VLOOKUP(F5341,'BD customers'!$1:$1048576,2,FALSE)</f>
        <v>Dianna Vittorini</v>
      </c>
      <c r="M5341" s="2">
        <f>MATCH(orders[[#This Row],[Product ID]],'BD product'!A:A,0)</f>
        <v>31</v>
      </c>
      <c r="N5341" s="2" t="str" cm="1">
        <f t="array" ref="N5341">INDEX('BD product'!A:D,M5341,2)</f>
        <v>Office Supplies</v>
      </c>
    </row>
    <row r="5342" spans="1:14" x14ac:dyDescent="0.3">
      <c r="A5342" s="3" t="s">
        <v>6870</v>
      </c>
      <c r="B5342" s="4">
        <v>42317</v>
      </c>
      <c r="C5342" s="12" t="str">
        <f t="shared" si="83"/>
        <v>2015/11</v>
      </c>
      <c r="D5342" s="4">
        <v>42322</v>
      </c>
      <c r="E5342" s="3" t="s">
        <v>11</v>
      </c>
      <c r="F5342" s="3" t="s">
        <v>191</v>
      </c>
      <c r="G5342" s="3" t="s">
        <v>6489</v>
      </c>
      <c r="H5342" s="5">
        <v>1398</v>
      </c>
      <c r="I5342" s="2">
        <v>2</v>
      </c>
      <c r="J5342" s="2">
        <v>0</v>
      </c>
      <c r="K5342" s="2">
        <v>6.0114000000000001</v>
      </c>
      <c r="L5342" s="18" t="str">
        <f>VLOOKUP(F5342,'BD customers'!$1:$1048576,2,FALSE)</f>
        <v>Dianna Vittorini</v>
      </c>
      <c r="M5342" s="2">
        <f>MATCH(orders[[#This Row],[Product ID]],'BD product'!A:A,0)</f>
        <v>1697</v>
      </c>
      <c r="N5342" s="2" t="str" cm="1">
        <f t="array" ref="N5342">INDEX('BD product'!A:D,M5342,2)</f>
        <v>Technology</v>
      </c>
    </row>
    <row r="5343" spans="1:14" x14ac:dyDescent="0.3">
      <c r="A5343" s="3" t="s">
        <v>6870</v>
      </c>
      <c r="B5343" s="4">
        <v>42317</v>
      </c>
      <c r="C5343" s="12" t="str">
        <f t="shared" si="83"/>
        <v>2015/11</v>
      </c>
      <c r="D5343" s="4">
        <v>42322</v>
      </c>
      <c r="E5343" s="3" t="s">
        <v>11</v>
      </c>
      <c r="F5343" s="3" t="s">
        <v>191</v>
      </c>
      <c r="G5343" s="3" t="s">
        <v>4453</v>
      </c>
      <c r="H5343" s="5">
        <v>89995</v>
      </c>
      <c r="I5343" s="2">
        <v>5</v>
      </c>
      <c r="J5343" s="2">
        <v>0</v>
      </c>
      <c r="K5343" s="2">
        <v>5.3997000000000002</v>
      </c>
      <c r="L5343" s="18" t="str">
        <f>VLOOKUP(F5343,'BD customers'!$1:$1048576,2,FALSE)</f>
        <v>Dianna Vittorini</v>
      </c>
      <c r="M5343" s="2">
        <f>MATCH(orders[[#This Row],[Product ID]],'BD product'!A:A,0)</f>
        <v>1334</v>
      </c>
      <c r="N5343" s="2" t="str" cm="1">
        <f t="array" ref="N5343">INDEX('BD product'!A:D,M5343,2)</f>
        <v>Technology</v>
      </c>
    </row>
    <row r="5344" spans="1:14" x14ac:dyDescent="0.3">
      <c r="A5344" s="3" t="s">
        <v>6871</v>
      </c>
      <c r="B5344" s="4">
        <v>41964</v>
      </c>
      <c r="C5344" s="12" t="str">
        <f t="shared" si="83"/>
        <v>2014/11</v>
      </c>
      <c r="D5344" s="4">
        <v>41970</v>
      </c>
      <c r="E5344" s="3" t="s">
        <v>21</v>
      </c>
      <c r="F5344" s="3" t="s">
        <v>6872</v>
      </c>
      <c r="G5344" s="3" t="s">
        <v>163</v>
      </c>
      <c r="H5344" s="5">
        <v>1632</v>
      </c>
      <c r="I5344" s="2">
        <v>1</v>
      </c>
      <c r="J5344" s="2">
        <v>2</v>
      </c>
      <c r="K5344" s="2">
        <v>0.55079999999999996</v>
      </c>
      <c r="L5344" s="18" t="str">
        <f>VLOOKUP(F5344,'BD customers'!$1:$1048576,2,FALSE)</f>
        <v>Jason Klamczynski</v>
      </c>
      <c r="M5344" s="2">
        <f>MATCH(orders[[#This Row],[Product ID]],'BD product'!A:A,0)</f>
        <v>31</v>
      </c>
      <c r="N5344" s="2" t="str" cm="1">
        <f t="array" ref="N5344">INDEX('BD product'!A:D,M5344,2)</f>
        <v>Office Supplies</v>
      </c>
    </row>
    <row r="5345" spans="1:14" x14ac:dyDescent="0.3">
      <c r="A5345" s="3" t="s">
        <v>6871</v>
      </c>
      <c r="B5345" s="4">
        <v>41964</v>
      </c>
      <c r="C5345" s="12" t="str">
        <f t="shared" si="83"/>
        <v>2014/11</v>
      </c>
      <c r="D5345" s="4">
        <v>41970</v>
      </c>
      <c r="E5345" s="3" t="s">
        <v>21</v>
      </c>
      <c r="F5345" s="3" t="s">
        <v>6872</v>
      </c>
      <c r="G5345" s="3" t="s">
        <v>3611</v>
      </c>
      <c r="H5345" s="5">
        <v>26796</v>
      </c>
      <c r="I5345" s="2">
        <v>5</v>
      </c>
      <c r="J5345" s="2">
        <v>2</v>
      </c>
      <c r="K5345" s="2">
        <v>16.747499999999999</v>
      </c>
      <c r="L5345" s="18" t="str">
        <f>VLOOKUP(F5345,'BD customers'!$1:$1048576,2,FALSE)</f>
        <v>Jason Klamczynski</v>
      </c>
      <c r="M5345" s="2">
        <f>MATCH(orders[[#This Row],[Product ID]],'BD product'!A:A,0)</f>
        <v>1088</v>
      </c>
      <c r="N5345" s="2" t="str" cm="1">
        <f t="array" ref="N5345">INDEX('BD product'!A:D,M5345,2)</f>
        <v>Technology</v>
      </c>
    </row>
    <row r="5346" spans="1:14" x14ac:dyDescent="0.3">
      <c r="A5346" s="3" t="s">
        <v>6873</v>
      </c>
      <c r="B5346" s="4">
        <v>42288</v>
      </c>
      <c r="C5346" s="12" t="str">
        <f t="shared" si="83"/>
        <v>2015/10</v>
      </c>
      <c r="D5346" s="4">
        <v>42290</v>
      </c>
      <c r="E5346" s="3" t="s">
        <v>11</v>
      </c>
      <c r="F5346" s="3" t="s">
        <v>1221</v>
      </c>
      <c r="G5346" s="3" t="s">
        <v>4603</v>
      </c>
      <c r="H5346" s="5">
        <v>3195</v>
      </c>
      <c r="I5346" s="2">
        <v>1</v>
      </c>
      <c r="J5346" s="2">
        <v>0</v>
      </c>
      <c r="K5346" s="2">
        <v>2.2364999999999999</v>
      </c>
      <c r="L5346" s="18" t="str">
        <f>VLOOKUP(F5346,'BD customers'!$1:$1048576,2,FALSE)</f>
        <v>Shahid Hopkins</v>
      </c>
      <c r="M5346" s="2">
        <f>MATCH(orders[[#This Row],[Product ID]],'BD product'!A:A,0)</f>
        <v>1367</v>
      </c>
      <c r="N5346" s="2" t="str" cm="1">
        <f t="array" ref="N5346">INDEX('BD product'!A:D,M5346,2)</f>
        <v>Technology</v>
      </c>
    </row>
    <row r="5347" spans="1:14" x14ac:dyDescent="0.3">
      <c r="A5347" s="3" t="s">
        <v>6874</v>
      </c>
      <c r="B5347" s="4">
        <v>42815</v>
      </c>
      <c r="C5347" s="12" t="str">
        <f t="shared" si="83"/>
        <v>2017/03</v>
      </c>
      <c r="D5347" s="4">
        <v>42817</v>
      </c>
      <c r="E5347" s="3" t="s">
        <v>11</v>
      </c>
      <c r="F5347" s="3" t="s">
        <v>65</v>
      </c>
      <c r="G5347" s="3" t="s">
        <v>1081</v>
      </c>
      <c r="H5347" s="5">
        <v>72584</v>
      </c>
      <c r="I5347" s="2">
        <v>4</v>
      </c>
      <c r="J5347" s="2">
        <v>0</v>
      </c>
      <c r="K5347" s="2">
        <v>210.49359999999999</v>
      </c>
      <c r="L5347" s="18" t="str">
        <f>VLOOKUP(F5347,'BD customers'!$1:$1048576,2,FALSE)</f>
        <v>Steven Cartwright</v>
      </c>
      <c r="M5347" s="2">
        <f>MATCH(orders[[#This Row],[Product ID]],'BD product'!A:A,0)</f>
        <v>247</v>
      </c>
      <c r="N5347" s="2" t="str" cm="1">
        <f t="array" ref="N5347">INDEX('BD product'!A:D,M5347,2)</f>
        <v>Office Supplies</v>
      </c>
    </row>
    <row r="5348" spans="1:14" x14ac:dyDescent="0.3">
      <c r="A5348" s="3" t="s">
        <v>6874</v>
      </c>
      <c r="B5348" s="4">
        <v>42815</v>
      </c>
      <c r="C5348" s="12" t="str">
        <f t="shared" si="83"/>
        <v>2017/03</v>
      </c>
      <c r="D5348" s="4">
        <v>42817</v>
      </c>
      <c r="E5348" s="3" t="s">
        <v>11</v>
      </c>
      <c r="F5348" s="3" t="s">
        <v>65</v>
      </c>
      <c r="G5348" s="3" t="s">
        <v>539</v>
      </c>
      <c r="H5348" s="5">
        <v>10896</v>
      </c>
      <c r="I5348" s="2">
        <v>3</v>
      </c>
      <c r="J5348" s="2">
        <v>2</v>
      </c>
      <c r="K5348" s="2">
        <v>3.9498000000000002</v>
      </c>
      <c r="L5348" s="18" t="str">
        <f>VLOOKUP(F5348,'BD customers'!$1:$1048576,2,FALSE)</f>
        <v>Steven Cartwright</v>
      </c>
      <c r="M5348" s="2">
        <f>MATCH(orders[[#This Row],[Product ID]],'BD product'!A:A,0)</f>
        <v>111</v>
      </c>
      <c r="N5348" s="2" t="str" cm="1">
        <f t="array" ref="N5348">INDEX('BD product'!A:D,M5348,2)</f>
        <v>Office Supplies</v>
      </c>
    </row>
    <row r="5349" spans="1:14" x14ac:dyDescent="0.3">
      <c r="A5349" s="3" t="s">
        <v>6874</v>
      </c>
      <c r="B5349" s="4">
        <v>42815</v>
      </c>
      <c r="C5349" s="12" t="str">
        <f t="shared" si="83"/>
        <v>2017/03</v>
      </c>
      <c r="D5349" s="4">
        <v>42817</v>
      </c>
      <c r="E5349" s="3" t="s">
        <v>11</v>
      </c>
      <c r="F5349" s="3" t="s">
        <v>65</v>
      </c>
      <c r="G5349" s="3" t="s">
        <v>3076</v>
      </c>
      <c r="H5349" s="5">
        <v>8544</v>
      </c>
      <c r="I5349" s="2">
        <v>2</v>
      </c>
      <c r="J5349" s="2">
        <v>2</v>
      </c>
      <c r="K5349" s="2">
        <v>2.8835999999999999</v>
      </c>
      <c r="L5349" s="18" t="str">
        <f>VLOOKUP(F5349,'BD customers'!$1:$1048576,2,FALSE)</f>
        <v>Steven Cartwright</v>
      </c>
      <c r="M5349" s="2">
        <f>MATCH(orders[[#This Row],[Product ID]],'BD product'!A:A,0)</f>
        <v>882</v>
      </c>
      <c r="N5349" s="2" t="str" cm="1">
        <f t="array" ref="N5349">INDEX('BD product'!A:D,M5349,2)</f>
        <v>Office Supplies</v>
      </c>
    </row>
    <row r="5350" spans="1:14" x14ac:dyDescent="0.3">
      <c r="A5350" s="3" t="s">
        <v>6875</v>
      </c>
      <c r="B5350" s="4">
        <v>42008</v>
      </c>
      <c r="C5350" s="12" t="str">
        <f t="shared" si="83"/>
        <v>2015/01</v>
      </c>
      <c r="D5350" s="4">
        <v>42014</v>
      </c>
      <c r="E5350" s="3" t="s">
        <v>21</v>
      </c>
      <c r="F5350" s="3" t="s">
        <v>721</v>
      </c>
      <c r="G5350" s="3" t="s">
        <v>2952</v>
      </c>
      <c r="H5350" s="5">
        <v>3234</v>
      </c>
      <c r="I5350" s="2">
        <v>3</v>
      </c>
      <c r="J5350" s="2">
        <v>0</v>
      </c>
      <c r="K5350" s="2">
        <v>15.523199999999999</v>
      </c>
      <c r="L5350" s="18" t="str">
        <f>VLOOKUP(F5350,'BD customers'!$1:$1048576,2,FALSE)</f>
        <v>Chris Selesnick</v>
      </c>
      <c r="M5350" s="2">
        <f>MATCH(orders[[#This Row],[Product ID]],'BD product'!A:A,0)</f>
        <v>830</v>
      </c>
      <c r="N5350" s="2" t="str" cm="1">
        <f t="array" ref="N5350">INDEX('BD product'!A:D,M5350,2)</f>
        <v>Office Supplies</v>
      </c>
    </row>
    <row r="5351" spans="1:14" x14ac:dyDescent="0.3">
      <c r="A5351" s="3" t="s">
        <v>6875</v>
      </c>
      <c r="B5351" s="4">
        <v>42008</v>
      </c>
      <c r="C5351" s="12" t="str">
        <f t="shared" si="83"/>
        <v>2015/01</v>
      </c>
      <c r="D5351" s="4">
        <v>42014</v>
      </c>
      <c r="E5351" s="3" t="s">
        <v>21</v>
      </c>
      <c r="F5351" s="3" t="s">
        <v>721</v>
      </c>
      <c r="G5351" s="3" t="s">
        <v>1015</v>
      </c>
      <c r="H5351" s="5">
        <v>399</v>
      </c>
      <c r="I5351" s="2">
        <v>5</v>
      </c>
      <c r="J5351" s="2">
        <v>0</v>
      </c>
      <c r="K5351" s="2">
        <v>0.19950000000000001</v>
      </c>
      <c r="L5351" s="18" t="str">
        <f>VLOOKUP(F5351,'BD customers'!$1:$1048576,2,FALSE)</f>
        <v>Chris Selesnick</v>
      </c>
      <c r="M5351" s="2">
        <f>MATCH(orders[[#This Row],[Product ID]],'BD product'!A:A,0)</f>
        <v>228</v>
      </c>
      <c r="N5351" s="2" t="str" cm="1">
        <f t="array" ref="N5351">INDEX('BD product'!A:D,M5351,2)</f>
        <v>Office Supplies</v>
      </c>
    </row>
    <row r="5352" spans="1:14" x14ac:dyDescent="0.3">
      <c r="A5352" s="3" t="s">
        <v>6876</v>
      </c>
      <c r="B5352" s="4">
        <v>43078</v>
      </c>
      <c r="C5352" s="12" t="str">
        <f t="shared" si="83"/>
        <v>2017/12</v>
      </c>
      <c r="D5352" s="4">
        <v>43085</v>
      </c>
      <c r="E5352" s="3" t="s">
        <v>21</v>
      </c>
      <c r="F5352" s="3" t="s">
        <v>255</v>
      </c>
      <c r="G5352" s="3" t="s">
        <v>2528</v>
      </c>
      <c r="H5352" s="5">
        <v>143856</v>
      </c>
      <c r="I5352" s="2">
        <v>9</v>
      </c>
      <c r="J5352" s="2">
        <v>2</v>
      </c>
      <c r="K5352" s="2">
        <v>48.551400000000001</v>
      </c>
      <c r="L5352" s="18" t="str">
        <f>VLOOKUP(F5352,'BD customers'!$1:$1048576,2,FALSE)</f>
        <v>Lena Hernandez</v>
      </c>
      <c r="M5352" s="2">
        <f>MATCH(orders[[#This Row],[Product ID]],'BD product'!A:A,0)</f>
        <v>683</v>
      </c>
      <c r="N5352" s="2" t="str" cm="1">
        <f t="array" ref="N5352">INDEX('BD product'!A:D,M5352,2)</f>
        <v>Office Supplies</v>
      </c>
    </row>
    <row r="5353" spans="1:14" x14ac:dyDescent="0.3">
      <c r="A5353" s="3" t="s">
        <v>6877</v>
      </c>
      <c r="B5353" s="4">
        <v>42619</v>
      </c>
      <c r="C5353" s="12" t="str">
        <f t="shared" si="83"/>
        <v>2016/09</v>
      </c>
      <c r="D5353" s="4">
        <v>42625</v>
      </c>
      <c r="E5353" s="3" t="s">
        <v>21</v>
      </c>
      <c r="F5353" s="3" t="s">
        <v>2322</v>
      </c>
      <c r="G5353" s="3" t="s">
        <v>4760</v>
      </c>
      <c r="H5353" s="5">
        <v>4192</v>
      </c>
      <c r="I5353" s="2">
        <v>4</v>
      </c>
      <c r="J5353" s="2">
        <v>2</v>
      </c>
      <c r="K5353" s="2">
        <v>1.5196000000000001</v>
      </c>
      <c r="L5353" s="18" t="str">
        <f>VLOOKUP(F5353,'BD customers'!$1:$1048576,2,FALSE)</f>
        <v>Yoseph Carroll</v>
      </c>
      <c r="M5353" s="2">
        <f>MATCH(orders[[#This Row],[Product ID]],'BD product'!A:A,0)</f>
        <v>1404</v>
      </c>
      <c r="N5353" s="2" t="str" cm="1">
        <f t="array" ref="N5353">INDEX('BD product'!A:D,M5353,2)</f>
        <v>Office Supplies</v>
      </c>
    </row>
    <row r="5354" spans="1:14" x14ac:dyDescent="0.3">
      <c r="A5354" s="3" t="s">
        <v>6877</v>
      </c>
      <c r="B5354" s="4">
        <v>42619</v>
      </c>
      <c r="C5354" s="12" t="str">
        <f t="shared" si="83"/>
        <v>2016/09</v>
      </c>
      <c r="D5354" s="4">
        <v>42625</v>
      </c>
      <c r="E5354" s="3" t="s">
        <v>21</v>
      </c>
      <c r="F5354" s="3" t="s">
        <v>2322</v>
      </c>
      <c r="G5354" s="3" t="s">
        <v>293</v>
      </c>
      <c r="H5354" s="5">
        <v>329584</v>
      </c>
      <c r="I5354" s="2">
        <v>2</v>
      </c>
      <c r="J5354" s="2">
        <v>2</v>
      </c>
      <c r="K5354" s="2">
        <v>37.078200000000002</v>
      </c>
      <c r="L5354" s="18" t="str">
        <f>VLOOKUP(F5354,'BD customers'!$1:$1048576,2,FALSE)</f>
        <v>Yoseph Carroll</v>
      </c>
      <c r="M5354" s="2">
        <f>MATCH(orders[[#This Row],[Product ID]],'BD product'!A:A,0)</f>
        <v>55</v>
      </c>
      <c r="N5354" s="2" t="str" cm="1">
        <f t="array" ref="N5354">INDEX('BD product'!A:D,M5354,2)</f>
        <v>Technology</v>
      </c>
    </row>
    <row r="5355" spans="1:14" x14ac:dyDescent="0.3">
      <c r="A5355" s="3" t="s">
        <v>6878</v>
      </c>
      <c r="B5355" s="4">
        <v>42616</v>
      </c>
      <c r="C5355" s="12" t="str">
        <f t="shared" si="83"/>
        <v>2016/09</v>
      </c>
      <c r="D5355" s="4">
        <v>42619</v>
      </c>
      <c r="E5355" s="3" t="s">
        <v>64</v>
      </c>
      <c r="F5355" s="3" t="s">
        <v>808</v>
      </c>
      <c r="G5355" s="3" t="s">
        <v>2382</v>
      </c>
      <c r="H5355" s="5">
        <v>8728</v>
      </c>
      <c r="I5355" s="2">
        <v>8</v>
      </c>
      <c r="J5355" s="2">
        <v>0</v>
      </c>
      <c r="K5355" s="2">
        <v>41.021599999999999</v>
      </c>
      <c r="L5355" s="18" t="str">
        <f>VLOOKUP(F5355,'BD customers'!$1:$1048576,2,FALSE)</f>
        <v>Craig Yedwab</v>
      </c>
      <c r="M5355" s="2">
        <f>MATCH(orders[[#This Row],[Product ID]],'BD product'!A:A,0)</f>
        <v>636</v>
      </c>
      <c r="N5355" s="2" t="str" cm="1">
        <f t="array" ref="N5355">INDEX('BD product'!A:D,M5355,2)</f>
        <v>Office Supplies</v>
      </c>
    </row>
    <row r="5356" spans="1:14" x14ac:dyDescent="0.3">
      <c r="A5356" s="3" t="s">
        <v>6879</v>
      </c>
      <c r="B5356" s="4">
        <v>41772</v>
      </c>
      <c r="C5356" s="12" t="str">
        <f t="shared" si="83"/>
        <v>2014/05</v>
      </c>
      <c r="D5356" s="4">
        <v>41778</v>
      </c>
      <c r="E5356" s="3" t="s">
        <v>21</v>
      </c>
      <c r="F5356" s="3" t="s">
        <v>5298</v>
      </c>
      <c r="G5356" s="3" t="s">
        <v>4497</v>
      </c>
      <c r="H5356" s="5">
        <v>279456</v>
      </c>
      <c r="I5356" s="2">
        <v>6</v>
      </c>
      <c r="J5356" s="2">
        <v>2</v>
      </c>
      <c r="K5356" s="2">
        <v>20.959199999999999</v>
      </c>
      <c r="L5356" s="18" t="str">
        <f>VLOOKUP(F5356,'BD customers'!$1:$1048576,2,FALSE)</f>
        <v>Aaron Hawkins</v>
      </c>
      <c r="M5356" s="2">
        <f>MATCH(orders[[#This Row],[Product ID]],'BD product'!A:A,0)</f>
        <v>1342</v>
      </c>
      <c r="N5356" s="2" t="str" cm="1">
        <f t="array" ref="N5356">INDEX('BD product'!A:D,M5356,2)</f>
        <v>Furniture</v>
      </c>
    </row>
    <row r="5357" spans="1:14" x14ac:dyDescent="0.3">
      <c r="A5357" s="3" t="s">
        <v>6879</v>
      </c>
      <c r="B5357" s="4">
        <v>41772</v>
      </c>
      <c r="C5357" s="12" t="str">
        <f t="shared" si="83"/>
        <v>2014/05</v>
      </c>
      <c r="D5357" s="4">
        <v>41778</v>
      </c>
      <c r="E5357" s="3" t="s">
        <v>21</v>
      </c>
      <c r="F5357" s="3" t="s">
        <v>5298</v>
      </c>
      <c r="G5357" s="3" t="s">
        <v>6880</v>
      </c>
      <c r="H5357" s="5">
        <v>80</v>
      </c>
      <c r="I5357" s="2">
        <v>2</v>
      </c>
      <c r="J5357" s="2">
        <v>0</v>
      </c>
      <c r="K5357" s="2">
        <v>3.8399999999999997E-2</v>
      </c>
      <c r="L5357" s="18" t="str">
        <f>VLOOKUP(F5357,'BD customers'!$1:$1048576,2,FALSE)</f>
        <v>Aaron Hawkins</v>
      </c>
      <c r="M5357" s="2">
        <f>MATCH(orders[[#This Row],[Product ID]],'BD product'!A:A,0)</f>
        <v>1734</v>
      </c>
      <c r="N5357" s="2" t="str" cm="1">
        <f t="array" ref="N5357">INDEX('BD product'!A:D,M5357,2)</f>
        <v>Office Supplies</v>
      </c>
    </row>
    <row r="5358" spans="1:14" x14ac:dyDescent="0.3">
      <c r="A5358" s="3" t="s">
        <v>6882</v>
      </c>
      <c r="B5358" s="4">
        <v>42642</v>
      </c>
      <c r="C5358" s="12" t="str">
        <f t="shared" si="83"/>
        <v>2016/09</v>
      </c>
      <c r="D5358" s="4">
        <v>42646</v>
      </c>
      <c r="E5358" s="3" t="s">
        <v>21</v>
      </c>
      <c r="F5358" s="3" t="s">
        <v>3358</v>
      </c>
      <c r="G5358" s="3" t="s">
        <v>4264</v>
      </c>
      <c r="H5358" s="5">
        <v>2724</v>
      </c>
      <c r="I5358" s="2">
        <v>5</v>
      </c>
      <c r="J5358" s="2">
        <v>2</v>
      </c>
      <c r="K5358" s="2">
        <v>0.95340000000000003</v>
      </c>
      <c r="L5358" s="18" t="str">
        <f>VLOOKUP(F5358,'BD customers'!$1:$1048576,2,FALSE)</f>
        <v>Andy Reiter</v>
      </c>
      <c r="M5358" s="2">
        <f>MATCH(orders[[#This Row],[Product ID]],'BD product'!A:A,0)</f>
        <v>1284</v>
      </c>
      <c r="N5358" s="2" t="str" cm="1">
        <f t="array" ref="N5358">INDEX('BD product'!A:D,M5358,2)</f>
        <v>Office Supplies</v>
      </c>
    </row>
    <row r="5359" spans="1:14" x14ac:dyDescent="0.3">
      <c r="A5359" s="3" t="s">
        <v>6883</v>
      </c>
      <c r="B5359" s="4">
        <v>41856</v>
      </c>
      <c r="C5359" s="12" t="str">
        <f t="shared" si="83"/>
        <v>2014/08</v>
      </c>
      <c r="D5359" s="4">
        <v>41862</v>
      </c>
      <c r="E5359" s="3" t="s">
        <v>21</v>
      </c>
      <c r="F5359" s="3" t="s">
        <v>1765</v>
      </c>
      <c r="G5359" s="3" t="s">
        <v>3298</v>
      </c>
      <c r="H5359" s="5">
        <v>1636</v>
      </c>
      <c r="I5359" s="2">
        <v>1</v>
      </c>
      <c r="J5359" s="2">
        <v>0</v>
      </c>
      <c r="K5359" s="2">
        <v>0.1636</v>
      </c>
      <c r="L5359" s="18" t="str">
        <f>VLOOKUP(F5359,'BD customers'!$1:$1048576,2,FALSE)</f>
        <v>Sonia Sunley</v>
      </c>
      <c r="M5359" s="2">
        <f>MATCH(orders[[#This Row],[Product ID]],'BD product'!A:A,0)</f>
        <v>962</v>
      </c>
      <c r="N5359" s="2" t="str" cm="1">
        <f t="array" ref="N5359">INDEX('BD product'!A:D,M5359,2)</f>
        <v>Technology</v>
      </c>
    </row>
    <row r="5360" spans="1:14" x14ac:dyDescent="0.3">
      <c r="A5360" s="3" t="s">
        <v>6883</v>
      </c>
      <c r="B5360" s="4">
        <v>41856</v>
      </c>
      <c r="C5360" s="12" t="str">
        <f t="shared" si="83"/>
        <v>2014/08</v>
      </c>
      <c r="D5360" s="4">
        <v>41862</v>
      </c>
      <c r="E5360" s="3" t="s">
        <v>21</v>
      </c>
      <c r="F5360" s="3" t="s">
        <v>1765</v>
      </c>
      <c r="G5360" s="3" t="s">
        <v>5597</v>
      </c>
      <c r="H5360" s="5">
        <v>1578</v>
      </c>
      <c r="I5360" s="2">
        <v>2</v>
      </c>
      <c r="J5360" s="2">
        <v>0</v>
      </c>
      <c r="K5360" s="2">
        <v>0.63119999999999998</v>
      </c>
      <c r="L5360" s="18" t="str">
        <f>VLOOKUP(F5360,'BD customers'!$1:$1048576,2,FALSE)</f>
        <v>Sonia Sunley</v>
      </c>
      <c r="M5360" s="2">
        <f>MATCH(orders[[#This Row],[Product ID]],'BD product'!A:A,0)</f>
        <v>1557</v>
      </c>
      <c r="N5360" s="2" t="str" cm="1">
        <f t="array" ref="N5360">INDEX('BD product'!A:D,M5360,2)</f>
        <v>Office Supplies</v>
      </c>
    </row>
    <row r="5361" spans="1:14" x14ac:dyDescent="0.3">
      <c r="A5361" s="3" t="s">
        <v>6883</v>
      </c>
      <c r="B5361" s="4">
        <v>41856</v>
      </c>
      <c r="C5361" s="12" t="str">
        <f t="shared" si="83"/>
        <v>2014/08</v>
      </c>
      <c r="D5361" s="4">
        <v>41862</v>
      </c>
      <c r="E5361" s="3" t="s">
        <v>21</v>
      </c>
      <c r="F5361" s="3" t="s">
        <v>1765</v>
      </c>
      <c r="G5361" s="3" t="s">
        <v>4084</v>
      </c>
      <c r="H5361" s="5">
        <v>4598</v>
      </c>
      <c r="I5361" s="2">
        <v>2</v>
      </c>
      <c r="J5361" s="2">
        <v>0</v>
      </c>
      <c r="K5361" s="2">
        <v>12.8744</v>
      </c>
      <c r="L5361" s="18" t="str">
        <f>VLOOKUP(F5361,'BD customers'!$1:$1048576,2,FALSE)</f>
        <v>Sonia Sunley</v>
      </c>
      <c r="M5361" s="2">
        <f>MATCH(orders[[#This Row],[Product ID]],'BD product'!A:A,0)</f>
        <v>1245</v>
      </c>
      <c r="N5361" s="2" t="str" cm="1">
        <f t="array" ref="N5361">INDEX('BD product'!A:D,M5361,2)</f>
        <v>Office Supplies</v>
      </c>
    </row>
    <row r="5362" spans="1:14" x14ac:dyDescent="0.3">
      <c r="A5362" s="3" t="s">
        <v>6884</v>
      </c>
      <c r="B5362" s="4">
        <v>42839</v>
      </c>
      <c r="C5362" s="12" t="str">
        <f t="shared" si="83"/>
        <v>2017/04</v>
      </c>
      <c r="D5362" s="4">
        <v>42843</v>
      </c>
      <c r="E5362" s="3" t="s">
        <v>21</v>
      </c>
      <c r="F5362" s="3" t="s">
        <v>613</v>
      </c>
      <c r="G5362" s="3" t="s">
        <v>3205</v>
      </c>
      <c r="H5362" s="5">
        <v>198272</v>
      </c>
      <c r="I5362" s="2">
        <v>8</v>
      </c>
      <c r="J5362" s="2">
        <v>2</v>
      </c>
      <c r="K5362" s="2">
        <v>-32.219200000000001</v>
      </c>
      <c r="L5362" s="18" t="str">
        <f>VLOOKUP(F5362,'BD customers'!$1:$1048576,2,FALSE)</f>
        <v>Dorothy Wardle</v>
      </c>
      <c r="M5362" s="2">
        <f>MATCH(orders[[#This Row],[Product ID]],'BD product'!A:A,0)</f>
        <v>929</v>
      </c>
      <c r="N5362" s="2" t="str" cm="1">
        <f t="array" ref="N5362">INDEX('BD product'!A:D,M5362,2)</f>
        <v>Furniture</v>
      </c>
    </row>
    <row r="5363" spans="1:14" x14ac:dyDescent="0.3">
      <c r="A5363" s="3" t="s">
        <v>6885</v>
      </c>
      <c r="B5363" s="4">
        <v>42895</v>
      </c>
      <c r="C5363" s="12" t="str">
        <f t="shared" si="83"/>
        <v>2017/06</v>
      </c>
      <c r="D5363" s="4">
        <v>42896</v>
      </c>
      <c r="E5363" s="3" t="s">
        <v>64</v>
      </c>
      <c r="F5363" s="3" t="s">
        <v>3788</v>
      </c>
      <c r="G5363" s="3" t="s">
        <v>2692</v>
      </c>
      <c r="H5363" s="5">
        <v>72076</v>
      </c>
      <c r="I5363" s="2">
        <v>5</v>
      </c>
      <c r="J5363" s="2">
        <v>2</v>
      </c>
      <c r="K5363" s="2">
        <v>5.4057000000000004</v>
      </c>
      <c r="L5363" s="18" t="str">
        <f>VLOOKUP(F5363,'BD customers'!$1:$1048576,2,FALSE)</f>
        <v>Noah Childs</v>
      </c>
      <c r="M5363" s="2">
        <f>MATCH(orders[[#This Row],[Product ID]],'BD product'!A:A,0)</f>
        <v>736</v>
      </c>
      <c r="N5363" s="2" t="str" cm="1">
        <f t="array" ref="N5363">INDEX('BD product'!A:D,M5363,2)</f>
        <v>Office Supplies</v>
      </c>
    </row>
    <row r="5364" spans="1:14" x14ac:dyDescent="0.3">
      <c r="A5364" s="3" t="s">
        <v>6886</v>
      </c>
      <c r="B5364" s="4">
        <v>42733</v>
      </c>
      <c r="C5364" s="12" t="str">
        <f t="shared" si="83"/>
        <v>2016/12</v>
      </c>
      <c r="D5364" s="4">
        <v>42737</v>
      </c>
      <c r="E5364" s="3" t="s">
        <v>21</v>
      </c>
      <c r="F5364" s="3" t="s">
        <v>1893</v>
      </c>
      <c r="G5364" s="3" t="s">
        <v>5428</v>
      </c>
      <c r="H5364" s="5">
        <v>7056</v>
      </c>
      <c r="I5364" s="2">
        <v>6</v>
      </c>
      <c r="J5364" s="2">
        <v>0</v>
      </c>
      <c r="K5364" s="2">
        <v>23.990400000000001</v>
      </c>
      <c r="L5364" s="18" t="str">
        <f>VLOOKUP(F5364,'BD customers'!$1:$1048576,2,FALSE)</f>
        <v>Carlos Daly</v>
      </c>
      <c r="M5364" s="2">
        <f>MATCH(orders[[#This Row],[Product ID]],'BD product'!A:A,0)</f>
        <v>1532</v>
      </c>
      <c r="N5364" s="2" t="str" cm="1">
        <f t="array" ref="N5364">INDEX('BD product'!A:D,M5364,2)</f>
        <v>Furniture</v>
      </c>
    </row>
    <row r="5365" spans="1:14" x14ac:dyDescent="0.3">
      <c r="A5365" s="3" t="s">
        <v>6886</v>
      </c>
      <c r="B5365" s="4">
        <v>42733</v>
      </c>
      <c r="C5365" s="12" t="str">
        <f t="shared" si="83"/>
        <v>2016/12</v>
      </c>
      <c r="D5365" s="4">
        <v>42737</v>
      </c>
      <c r="E5365" s="3" t="s">
        <v>21</v>
      </c>
      <c r="F5365" s="3" t="s">
        <v>1893</v>
      </c>
      <c r="G5365" s="3" t="s">
        <v>4581</v>
      </c>
      <c r="H5365" s="5">
        <v>8196</v>
      </c>
      <c r="I5365" s="2">
        <v>2</v>
      </c>
      <c r="J5365" s="2">
        <v>0</v>
      </c>
      <c r="K5365" s="2">
        <v>22.948799999999999</v>
      </c>
      <c r="L5365" s="18" t="str">
        <f>VLOOKUP(F5365,'BD customers'!$1:$1048576,2,FALSE)</f>
        <v>Carlos Daly</v>
      </c>
      <c r="M5365" s="2">
        <f>MATCH(orders[[#This Row],[Product ID]],'BD product'!A:A,0)</f>
        <v>1362</v>
      </c>
      <c r="N5365" s="2" t="str" cm="1">
        <f t="array" ref="N5365">INDEX('BD product'!A:D,M5365,2)</f>
        <v>Office Supplies</v>
      </c>
    </row>
    <row r="5366" spans="1:14" x14ac:dyDescent="0.3">
      <c r="A5366" s="3" t="s">
        <v>6887</v>
      </c>
      <c r="B5366" s="4">
        <v>41657</v>
      </c>
      <c r="C5366" s="12" t="str">
        <f t="shared" si="83"/>
        <v>2014/01</v>
      </c>
      <c r="D5366" s="4">
        <v>41660</v>
      </c>
      <c r="E5366" s="3" t="s">
        <v>11</v>
      </c>
      <c r="F5366" s="3" t="s">
        <v>5328</v>
      </c>
      <c r="G5366" s="3" t="s">
        <v>4194</v>
      </c>
      <c r="H5366" s="5">
        <v>64864</v>
      </c>
      <c r="I5366" s="2">
        <v>4</v>
      </c>
      <c r="J5366" s="2">
        <v>2</v>
      </c>
      <c r="K5366" s="2">
        <v>6.4863999999999997</v>
      </c>
      <c r="L5366" s="18" t="str">
        <f>VLOOKUP(F5366,'BD customers'!$1:$1048576,2,FALSE)</f>
        <v>David Wiener</v>
      </c>
      <c r="M5366" s="2">
        <f>MATCH(orders[[#This Row],[Product ID]],'BD product'!A:A,0)</f>
        <v>1268</v>
      </c>
      <c r="N5366" s="2" t="str" cm="1">
        <f t="array" ref="N5366">INDEX('BD product'!A:D,M5366,2)</f>
        <v>Office Supplies</v>
      </c>
    </row>
    <row r="5367" spans="1:14" x14ac:dyDescent="0.3">
      <c r="A5367" s="3" t="s">
        <v>6888</v>
      </c>
      <c r="B5367" s="4">
        <v>42694</v>
      </c>
      <c r="C5367" s="12" t="str">
        <f t="shared" si="83"/>
        <v>2016/11</v>
      </c>
      <c r="D5367" s="4">
        <v>42698</v>
      </c>
      <c r="E5367" s="3" t="s">
        <v>21</v>
      </c>
      <c r="F5367" s="3" t="s">
        <v>3875</v>
      </c>
      <c r="G5367" s="3" t="s">
        <v>3048</v>
      </c>
      <c r="H5367" s="5">
        <v>151192</v>
      </c>
      <c r="I5367" s="2">
        <v>1</v>
      </c>
      <c r="J5367" s="2">
        <v>2</v>
      </c>
      <c r="K5367" s="2">
        <v>13.2293</v>
      </c>
      <c r="L5367" s="18" t="str">
        <f>VLOOKUP(F5367,'BD customers'!$1:$1048576,2,FALSE)</f>
        <v>Erica Hackney</v>
      </c>
      <c r="M5367" s="2">
        <f>MATCH(orders[[#This Row],[Product ID]],'BD product'!A:A,0)</f>
        <v>869</v>
      </c>
      <c r="N5367" s="2" t="str" cm="1">
        <f t="array" ref="N5367">INDEX('BD product'!A:D,M5367,2)</f>
        <v>Technology</v>
      </c>
    </row>
    <row r="5368" spans="1:14" x14ac:dyDescent="0.3">
      <c r="A5368" s="3" t="s">
        <v>6889</v>
      </c>
      <c r="B5368" s="4">
        <v>42896</v>
      </c>
      <c r="C5368" s="12" t="str">
        <f t="shared" si="83"/>
        <v>2017/06</v>
      </c>
      <c r="D5368" s="4">
        <v>42901</v>
      </c>
      <c r="E5368" s="3" t="s">
        <v>21</v>
      </c>
      <c r="F5368" s="3" t="s">
        <v>1922</v>
      </c>
      <c r="G5368" s="3" t="s">
        <v>2541</v>
      </c>
      <c r="H5368" s="5">
        <v>88776</v>
      </c>
      <c r="I5368" s="2">
        <v>3</v>
      </c>
      <c r="J5368" s="2">
        <v>2</v>
      </c>
      <c r="K5368" s="2">
        <v>7.7679</v>
      </c>
      <c r="L5368" s="18" t="str">
        <f>VLOOKUP(F5368,'BD customers'!$1:$1048576,2,FALSE)</f>
        <v>Bill Donatelli</v>
      </c>
      <c r="M5368" s="2">
        <f>MATCH(orders[[#This Row],[Product ID]],'BD product'!A:A,0)</f>
        <v>689</v>
      </c>
      <c r="N5368" s="2" t="str" cm="1">
        <f t="array" ref="N5368">INDEX('BD product'!A:D,M5368,2)</f>
        <v>Technology</v>
      </c>
    </row>
    <row r="5369" spans="1:14" x14ac:dyDescent="0.3">
      <c r="A5369" s="3" t="s">
        <v>6889</v>
      </c>
      <c r="B5369" s="4">
        <v>42896</v>
      </c>
      <c r="C5369" s="12" t="str">
        <f t="shared" si="83"/>
        <v>2017/06</v>
      </c>
      <c r="D5369" s="4">
        <v>42901</v>
      </c>
      <c r="E5369" s="3" t="s">
        <v>21</v>
      </c>
      <c r="F5369" s="3" t="s">
        <v>1922</v>
      </c>
      <c r="G5369" s="3" t="s">
        <v>1154</v>
      </c>
      <c r="H5369" s="5">
        <v>1156</v>
      </c>
      <c r="I5369" s="2">
        <v>4</v>
      </c>
      <c r="J5369" s="2">
        <v>0</v>
      </c>
      <c r="K5369" s="2">
        <v>5.4332000000000003</v>
      </c>
      <c r="L5369" s="18" t="str">
        <f>VLOOKUP(F5369,'BD customers'!$1:$1048576,2,FALSE)</f>
        <v>Bill Donatelli</v>
      </c>
      <c r="M5369" s="2">
        <f>MATCH(orders[[#This Row],[Product ID]],'BD product'!A:A,0)</f>
        <v>266</v>
      </c>
      <c r="N5369" s="2" t="str" cm="1">
        <f t="array" ref="N5369">INDEX('BD product'!A:D,M5369,2)</f>
        <v>Office Supplies</v>
      </c>
    </row>
    <row r="5370" spans="1:14" x14ac:dyDescent="0.3">
      <c r="A5370" s="3" t="s">
        <v>6889</v>
      </c>
      <c r="B5370" s="4">
        <v>42896</v>
      </c>
      <c r="C5370" s="12" t="str">
        <f t="shared" si="83"/>
        <v>2017/06</v>
      </c>
      <c r="D5370" s="4">
        <v>42901</v>
      </c>
      <c r="E5370" s="3" t="s">
        <v>21</v>
      </c>
      <c r="F5370" s="3" t="s">
        <v>1922</v>
      </c>
      <c r="G5370" s="3" t="s">
        <v>1030</v>
      </c>
      <c r="H5370" s="5">
        <v>1558</v>
      </c>
      <c r="I5370" s="2">
        <v>1</v>
      </c>
      <c r="J5370" s="2">
        <v>0</v>
      </c>
      <c r="K5370" s="2">
        <v>0.38950000000000001</v>
      </c>
      <c r="L5370" s="18" t="str">
        <f>VLOOKUP(F5370,'BD customers'!$1:$1048576,2,FALSE)</f>
        <v>Bill Donatelli</v>
      </c>
      <c r="M5370" s="2">
        <f>MATCH(orders[[#This Row],[Product ID]],'BD product'!A:A,0)</f>
        <v>232</v>
      </c>
      <c r="N5370" s="2" t="str" cm="1">
        <f t="array" ref="N5370">INDEX('BD product'!A:D,M5370,2)</f>
        <v>Office Supplies</v>
      </c>
    </row>
    <row r="5371" spans="1:14" x14ac:dyDescent="0.3">
      <c r="A5371" s="3" t="s">
        <v>6890</v>
      </c>
      <c r="B5371" s="4">
        <v>42988</v>
      </c>
      <c r="C5371" s="12" t="str">
        <f t="shared" si="83"/>
        <v>2017/09</v>
      </c>
      <c r="D5371" s="4">
        <v>42991</v>
      </c>
      <c r="E5371" s="3" t="s">
        <v>64</v>
      </c>
      <c r="F5371" s="3" t="s">
        <v>1582</v>
      </c>
      <c r="G5371" s="3" t="s">
        <v>6891</v>
      </c>
      <c r="H5371" s="5">
        <v>85056</v>
      </c>
      <c r="I5371" s="2">
        <v>3</v>
      </c>
      <c r="J5371" s="2">
        <v>2</v>
      </c>
      <c r="K5371" s="2">
        <v>28.706399999999999</v>
      </c>
      <c r="L5371" s="18" t="str">
        <f>VLOOKUP(F5371,'BD customers'!$1:$1048576,2,FALSE)</f>
        <v>Ken Heidel</v>
      </c>
      <c r="M5371" s="2">
        <f>MATCH(orders[[#This Row],[Product ID]],'BD product'!A:A,0)</f>
        <v>1735</v>
      </c>
      <c r="N5371" s="2" t="str" cm="1">
        <f t="array" ref="N5371">INDEX('BD product'!A:D,M5371,2)</f>
        <v>Office Supplies</v>
      </c>
    </row>
    <row r="5372" spans="1:14" x14ac:dyDescent="0.3">
      <c r="A5372" s="3" t="s">
        <v>6893</v>
      </c>
      <c r="B5372" s="4">
        <v>42833</v>
      </c>
      <c r="C5372" s="12" t="str">
        <f t="shared" si="83"/>
        <v>2017/04</v>
      </c>
      <c r="D5372" s="4">
        <v>42837</v>
      </c>
      <c r="E5372" s="3" t="s">
        <v>21</v>
      </c>
      <c r="F5372" s="3" t="s">
        <v>750</v>
      </c>
      <c r="G5372" s="3" t="s">
        <v>4625</v>
      </c>
      <c r="H5372" s="5">
        <v>27396</v>
      </c>
      <c r="I5372" s="2">
        <v>2</v>
      </c>
      <c r="J5372" s="2">
        <v>0</v>
      </c>
      <c r="K5372" s="2">
        <v>71.229600000000005</v>
      </c>
      <c r="L5372" s="18" t="str">
        <f>VLOOKUP(F5372,'BD customers'!$1:$1048576,2,FALSE)</f>
        <v>Nicole Hansen</v>
      </c>
      <c r="M5372" s="2">
        <f>MATCH(orders[[#This Row],[Product ID]],'BD product'!A:A,0)</f>
        <v>1371</v>
      </c>
      <c r="N5372" s="2" t="str" cm="1">
        <f t="array" ref="N5372">INDEX('BD product'!A:D,M5372,2)</f>
        <v>Furniture</v>
      </c>
    </row>
    <row r="5373" spans="1:14" x14ac:dyDescent="0.3">
      <c r="A5373" s="3" t="s">
        <v>6893</v>
      </c>
      <c r="B5373" s="4">
        <v>42833</v>
      </c>
      <c r="C5373" s="12" t="str">
        <f t="shared" si="83"/>
        <v>2017/04</v>
      </c>
      <c r="D5373" s="4">
        <v>42837</v>
      </c>
      <c r="E5373" s="3" t="s">
        <v>21</v>
      </c>
      <c r="F5373" s="3" t="s">
        <v>750</v>
      </c>
      <c r="G5373" s="3" t="s">
        <v>2717</v>
      </c>
      <c r="H5373" s="5">
        <v>3069</v>
      </c>
      <c r="I5373" s="2">
        <v>3</v>
      </c>
      <c r="J5373" s="2">
        <v>0</v>
      </c>
      <c r="K5373" s="2">
        <v>7.9794</v>
      </c>
      <c r="L5373" s="18" t="str">
        <f>VLOOKUP(F5373,'BD customers'!$1:$1048576,2,FALSE)</f>
        <v>Nicole Hansen</v>
      </c>
      <c r="M5373" s="2">
        <f>MATCH(orders[[#This Row],[Product ID]],'BD product'!A:A,0)</f>
        <v>745</v>
      </c>
      <c r="N5373" s="2" t="str" cm="1">
        <f t="array" ref="N5373">INDEX('BD product'!A:D,M5373,2)</f>
        <v>Furniture</v>
      </c>
    </row>
    <row r="5374" spans="1:14" x14ac:dyDescent="0.3">
      <c r="A5374" s="3" t="s">
        <v>6894</v>
      </c>
      <c r="B5374" s="4">
        <v>42301</v>
      </c>
      <c r="C5374" s="12" t="str">
        <f t="shared" si="83"/>
        <v>2015/10</v>
      </c>
      <c r="D5374" s="4">
        <v>42307</v>
      </c>
      <c r="E5374" s="3" t="s">
        <v>21</v>
      </c>
      <c r="F5374" s="3" t="s">
        <v>1105</v>
      </c>
      <c r="G5374" s="3" t="s">
        <v>460</v>
      </c>
      <c r="H5374" s="5">
        <v>15552</v>
      </c>
      <c r="I5374" s="2">
        <v>3</v>
      </c>
      <c r="J5374" s="2">
        <v>2</v>
      </c>
      <c r="K5374" s="2">
        <v>5.4432</v>
      </c>
      <c r="L5374" s="18" t="str">
        <f>VLOOKUP(F5374,'BD customers'!$1:$1048576,2,FALSE)</f>
        <v>Andrew Gjertsen</v>
      </c>
      <c r="M5374" s="2">
        <f>MATCH(orders[[#This Row],[Product ID]],'BD product'!A:A,0)</f>
        <v>91</v>
      </c>
      <c r="N5374" s="2" t="str" cm="1">
        <f t="array" ref="N5374">INDEX('BD product'!A:D,M5374,2)</f>
        <v>Office Supplies</v>
      </c>
    </row>
    <row r="5375" spans="1:14" x14ac:dyDescent="0.3">
      <c r="A5375" s="3" t="s">
        <v>6894</v>
      </c>
      <c r="B5375" s="4">
        <v>42301</v>
      </c>
      <c r="C5375" s="12" t="str">
        <f t="shared" si="83"/>
        <v>2015/10</v>
      </c>
      <c r="D5375" s="4">
        <v>42307</v>
      </c>
      <c r="E5375" s="3" t="s">
        <v>21</v>
      </c>
      <c r="F5375" s="3" t="s">
        <v>1105</v>
      </c>
      <c r="G5375" s="3" t="s">
        <v>1002</v>
      </c>
      <c r="H5375" s="5">
        <v>347361</v>
      </c>
      <c r="I5375" s="2">
        <v>7</v>
      </c>
      <c r="J5375" s="2">
        <v>3</v>
      </c>
      <c r="K5375" s="2">
        <v>-69.472200000000001</v>
      </c>
      <c r="L5375" s="18" t="str">
        <f>VLOOKUP(F5375,'BD customers'!$1:$1048576,2,FALSE)</f>
        <v>Andrew Gjertsen</v>
      </c>
      <c r="M5375" s="2">
        <f>MATCH(orders[[#This Row],[Product ID]],'BD product'!A:A,0)</f>
        <v>225</v>
      </c>
      <c r="N5375" s="2" t="str" cm="1">
        <f t="array" ref="N5375">INDEX('BD product'!A:D,M5375,2)</f>
        <v>Furniture</v>
      </c>
    </row>
    <row r="5376" spans="1:14" x14ac:dyDescent="0.3">
      <c r="A5376" s="3" t="s">
        <v>6894</v>
      </c>
      <c r="B5376" s="4">
        <v>42301</v>
      </c>
      <c r="C5376" s="12" t="str">
        <f t="shared" si="83"/>
        <v>2015/10</v>
      </c>
      <c r="D5376" s="4">
        <v>42307</v>
      </c>
      <c r="E5376" s="3" t="s">
        <v>21</v>
      </c>
      <c r="F5376" s="3" t="s">
        <v>1105</v>
      </c>
      <c r="G5376" s="3" t="s">
        <v>2816</v>
      </c>
      <c r="H5376" s="5">
        <v>10368</v>
      </c>
      <c r="I5376" s="2">
        <v>2</v>
      </c>
      <c r="J5376" s="2">
        <v>2</v>
      </c>
      <c r="K5376" s="2">
        <v>3.6288</v>
      </c>
      <c r="L5376" s="18" t="str">
        <f>VLOOKUP(F5376,'BD customers'!$1:$1048576,2,FALSE)</f>
        <v>Andrew Gjertsen</v>
      </c>
      <c r="M5376" s="2">
        <f>MATCH(orders[[#This Row],[Product ID]],'BD product'!A:A,0)</f>
        <v>780</v>
      </c>
      <c r="N5376" s="2" t="str" cm="1">
        <f t="array" ref="N5376">INDEX('BD product'!A:D,M5376,2)</f>
        <v>Office Supplies</v>
      </c>
    </row>
    <row r="5377" spans="1:14" x14ac:dyDescent="0.3">
      <c r="A5377" s="3" t="s">
        <v>6895</v>
      </c>
      <c r="B5377" s="4">
        <v>42882</v>
      </c>
      <c r="C5377" s="12" t="str">
        <f t="shared" si="83"/>
        <v>2017/05</v>
      </c>
      <c r="D5377" s="4">
        <v>42886</v>
      </c>
      <c r="E5377" s="3" t="s">
        <v>21</v>
      </c>
      <c r="F5377" s="3" t="s">
        <v>2753</v>
      </c>
      <c r="G5377" s="3" t="s">
        <v>3298</v>
      </c>
      <c r="H5377" s="5">
        <v>9816</v>
      </c>
      <c r="I5377" s="2">
        <v>6</v>
      </c>
      <c r="J5377" s="2">
        <v>0</v>
      </c>
      <c r="K5377" s="2">
        <v>0.98160000000000003</v>
      </c>
      <c r="L5377" s="18" t="str">
        <f>VLOOKUP(F5377,'BD customers'!$1:$1048576,2,FALSE)</f>
        <v>Roy Phan</v>
      </c>
      <c r="M5377" s="2">
        <f>MATCH(orders[[#This Row],[Product ID]],'BD product'!A:A,0)</f>
        <v>962</v>
      </c>
      <c r="N5377" s="2" t="str" cm="1">
        <f t="array" ref="N5377">INDEX('BD product'!A:D,M5377,2)</f>
        <v>Technology</v>
      </c>
    </row>
    <row r="5378" spans="1:14" x14ac:dyDescent="0.3">
      <c r="A5378" s="3" t="s">
        <v>6895</v>
      </c>
      <c r="B5378" s="4">
        <v>42882</v>
      </c>
      <c r="C5378" s="12" t="str">
        <f t="shared" ref="C5378:C5441" si="84">TEXT(B5378,"aaaa/mm")</f>
        <v>2017/05</v>
      </c>
      <c r="D5378" s="4">
        <v>42886</v>
      </c>
      <c r="E5378" s="3" t="s">
        <v>21</v>
      </c>
      <c r="F5378" s="3" t="s">
        <v>2753</v>
      </c>
      <c r="G5378" s="3" t="s">
        <v>5593</v>
      </c>
      <c r="H5378" s="5">
        <v>3144</v>
      </c>
      <c r="I5378" s="2">
        <v>3</v>
      </c>
      <c r="J5378" s="2">
        <v>0</v>
      </c>
      <c r="K5378" s="2">
        <v>7.8600000000000003E-2</v>
      </c>
      <c r="L5378" s="18" t="str">
        <f>VLOOKUP(F5378,'BD customers'!$1:$1048576,2,FALSE)</f>
        <v>Roy Phan</v>
      </c>
      <c r="M5378" s="2">
        <f>MATCH(orders[[#This Row],[Product ID]],'BD product'!A:A,0)</f>
        <v>1556</v>
      </c>
      <c r="N5378" s="2" t="str" cm="1">
        <f t="array" ref="N5378">INDEX('BD product'!A:D,M5378,2)</f>
        <v>Office Supplies</v>
      </c>
    </row>
    <row r="5379" spans="1:14" x14ac:dyDescent="0.3">
      <c r="A5379" s="3" t="s">
        <v>6896</v>
      </c>
      <c r="B5379" s="4">
        <v>41978</v>
      </c>
      <c r="C5379" s="12" t="str">
        <f t="shared" si="84"/>
        <v>2014/12</v>
      </c>
      <c r="D5379" s="4">
        <v>41980</v>
      </c>
      <c r="E5379" s="3" t="s">
        <v>64</v>
      </c>
      <c r="F5379" s="3" t="s">
        <v>1467</v>
      </c>
      <c r="G5379" s="3" t="s">
        <v>2378</v>
      </c>
      <c r="H5379" s="5">
        <v>348488</v>
      </c>
      <c r="I5379" s="2">
        <v>7</v>
      </c>
      <c r="J5379" s="2">
        <v>2</v>
      </c>
      <c r="K5379" s="2">
        <v>117.6147</v>
      </c>
      <c r="L5379" s="18" t="str">
        <f>VLOOKUP(F5379,'BD customers'!$1:$1048576,2,FALSE)</f>
        <v>Nona Balk</v>
      </c>
      <c r="M5379" s="2">
        <f>MATCH(orders[[#This Row],[Product ID]],'BD product'!A:A,0)</f>
        <v>635</v>
      </c>
      <c r="N5379" s="2" t="str" cm="1">
        <f t="array" ref="N5379">INDEX('BD product'!A:D,M5379,2)</f>
        <v>Office Supplies</v>
      </c>
    </row>
    <row r="5380" spans="1:14" x14ac:dyDescent="0.3">
      <c r="A5380" s="3" t="s">
        <v>6896</v>
      </c>
      <c r="B5380" s="4">
        <v>41978</v>
      </c>
      <c r="C5380" s="12" t="str">
        <f t="shared" si="84"/>
        <v>2014/12</v>
      </c>
      <c r="D5380" s="4">
        <v>41980</v>
      </c>
      <c r="E5380" s="3" t="s">
        <v>64</v>
      </c>
      <c r="F5380" s="3" t="s">
        <v>1467</v>
      </c>
      <c r="G5380" s="3" t="s">
        <v>1640</v>
      </c>
      <c r="H5380" s="5">
        <v>172736</v>
      </c>
      <c r="I5380" s="2">
        <v>4</v>
      </c>
      <c r="J5380" s="2">
        <v>2</v>
      </c>
      <c r="K5380" s="2">
        <v>-30.2288</v>
      </c>
      <c r="L5380" s="18" t="str">
        <f>VLOOKUP(F5380,'BD customers'!$1:$1048576,2,FALSE)</f>
        <v>Nona Balk</v>
      </c>
      <c r="M5380" s="2">
        <f>MATCH(orders[[#This Row],[Product ID]],'BD product'!A:A,0)</f>
        <v>400</v>
      </c>
      <c r="N5380" s="2" t="str" cm="1">
        <f t="array" ref="N5380">INDEX('BD product'!A:D,M5380,2)</f>
        <v>Office Supplies</v>
      </c>
    </row>
    <row r="5381" spans="1:14" x14ac:dyDescent="0.3">
      <c r="A5381" s="3" t="s">
        <v>6897</v>
      </c>
      <c r="B5381" s="4">
        <v>42596</v>
      </c>
      <c r="C5381" s="12" t="str">
        <f t="shared" si="84"/>
        <v>2016/08</v>
      </c>
      <c r="D5381" s="4">
        <v>42600</v>
      </c>
      <c r="E5381" s="3" t="s">
        <v>21</v>
      </c>
      <c r="F5381" s="3" t="s">
        <v>6708</v>
      </c>
      <c r="G5381" s="3" t="s">
        <v>4171</v>
      </c>
      <c r="H5381" s="5">
        <v>1554</v>
      </c>
      <c r="I5381" s="2">
        <v>3</v>
      </c>
      <c r="J5381" s="2">
        <v>0</v>
      </c>
      <c r="K5381" s="2">
        <v>7.6146000000000003</v>
      </c>
      <c r="L5381" s="18" t="str">
        <f>VLOOKUP(F5381,'BD customers'!$1:$1048576,2,FALSE)</f>
        <v>Jill Matthias</v>
      </c>
      <c r="M5381" s="2">
        <f>MATCH(orders[[#This Row],[Product ID]],'BD product'!A:A,0)</f>
        <v>1264</v>
      </c>
      <c r="N5381" s="2" t="str" cm="1">
        <f t="array" ref="N5381">INDEX('BD product'!A:D,M5381,2)</f>
        <v>Office Supplies</v>
      </c>
    </row>
    <row r="5382" spans="1:14" x14ac:dyDescent="0.3">
      <c r="A5382" s="3" t="s">
        <v>6897</v>
      </c>
      <c r="B5382" s="4">
        <v>42596</v>
      </c>
      <c r="C5382" s="12" t="str">
        <f t="shared" si="84"/>
        <v>2016/08</v>
      </c>
      <c r="D5382" s="4">
        <v>42600</v>
      </c>
      <c r="E5382" s="3" t="s">
        <v>21</v>
      </c>
      <c r="F5382" s="3" t="s">
        <v>6708</v>
      </c>
      <c r="G5382" s="3" t="s">
        <v>6898</v>
      </c>
      <c r="H5382" s="5">
        <v>105552</v>
      </c>
      <c r="I5382" s="2">
        <v>6</v>
      </c>
      <c r="J5382" s="2">
        <v>2</v>
      </c>
      <c r="K5382" s="2">
        <v>35.623800000000003</v>
      </c>
      <c r="L5382" s="18" t="str">
        <f>VLOOKUP(F5382,'BD customers'!$1:$1048576,2,FALSE)</f>
        <v>Jill Matthias</v>
      </c>
      <c r="M5382" s="2">
        <f>MATCH(orders[[#This Row],[Product ID]],'BD product'!A:A,0)</f>
        <v>1736</v>
      </c>
      <c r="N5382" s="2" t="str" cm="1">
        <f t="array" ref="N5382">INDEX('BD product'!A:D,M5382,2)</f>
        <v>Technology</v>
      </c>
    </row>
    <row r="5383" spans="1:14" x14ac:dyDescent="0.3">
      <c r="A5383" s="3" t="s">
        <v>6900</v>
      </c>
      <c r="B5383" s="4">
        <v>42618</v>
      </c>
      <c r="C5383" s="12" t="str">
        <f t="shared" si="84"/>
        <v>2016/09</v>
      </c>
      <c r="D5383" s="4">
        <v>42620</v>
      </c>
      <c r="E5383" s="3" t="s">
        <v>11</v>
      </c>
      <c r="F5383" s="3" t="s">
        <v>6901</v>
      </c>
      <c r="G5383" s="3" t="s">
        <v>2524</v>
      </c>
      <c r="H5383" s="5">
        <v>2592</v>
      </c>
      <c r="I5383" s="2">
        <v>5</v>
      </c>
      <c r="J5383" s="2">
        <v>2</v>
      </c>
      <c r="K5383" s="2">
        <v>0.90720000000000001</v>
      </c>
      <c r="L5383" s="18" t="str">
        <f>VLOOKUP(F5383,'BD customers'!$1:$1048576,2,FALSE)</f>
        <v>Don Miller</v>
      </c>
      <c r="M5383" s="2">
        <f>MATCH(orders[[#This Row],[Product ID]],'BD product'!A:A,0)</f>
        <v>682</v>
      </c>
      <c r="N5383" s="2" t="str" cm="1">
        <f t="array" ref="N5383">INDEX('BD product'!A:D,M5383,2)</f>
        <v>Office Supplies</v>
      </c>
    </row>
    <row r="5384" spans="1:14" x14ac:dyDescent="0.3">
      <c r="A5384" s="3" t="s">
        <v>6900</v>
      </c>
      <c r="B5384" s="4">
        <v>42618</v>
      </c>
      <c r="C5384" s="12" t="str">
        <f t="shared" si="84"/>
        <v>2016/09</v>
      </c>
      <c r="D5384" s="4">
        <v>42620</v>
      </c>
      <c r="E5384" s="3" t="s">
        <v>11</v>
      </c>
      <c r="F5384" s="3" t="s">
        <v>6901</v>
      </c>
      <c r="G5384" s="3" t="s">
        <v>3641</v>
      </c>
      <c r="H5384" s="5">
        <v>15808</v>
      </c>
      <c r="I5384" s="2">
        <v>8</v>
      </c>
      <c r="J5384" s="2">
        <v>2</v>
      </c>
      <c r="K5384" s="2">
        <v>5.3352000000000004</v>
      </c>
      <c r="L5384" s="18" t="str">
        <f>VLOOKUP(F5384,'BD customers'!$1:$1048576,2,FALSE)</f>
        <v>Don Miller</v>
      </c>
      <c r="M5384" s="2">
        <f>MATCH(orders[[#This Row],[Product ID]],'BD product'!A:A,0)</f>
        <v>1101</v>
      </c>
      <c r="N5384" s="2" t="str" cm="1">
        <f t="array" ref="N5384">INDEX('BD product'!A:D,M5384,2)</f>
        <v>Office Supplies</v>
      </c>
    </row>
    <row r="5385" spans="1:14" x14ac:dyDescent="0.3">
      <c r="A5385" s="3" t="s">
        <v>6900</v>
      </c>
      <c r="B5385" s="4">
        <v>42618</v>
      </c>
      <c r="C5385" s="12" t="str">
        <f t="shared" si="84"/>
        <v>2016/09</v>
      </c>
      <c r="D5385" s="4">
        <v>42620</v>
      </c>
      <c r="E5385" s="3" t="s">
        <v>11</v>
      </c>
      <c r="F5385" s="3" t="s">
        <v>6901</v>
      </c>
      <c r="G5385" s="3" t="s">
        <v>1401</v>
      </c>
      <c r="H5385" s="5">
        <v>10368</v>
      </c>
      <c r="I5385" s="2">
        <v>2</v>
      </c>
      <c r="J5385" s="2">
        <v>2</v>
      </c>
      <c r="K5385" s="2">
        <v>3.7584</v>
      </c>
      <c r="L5385" s="18" t="str">
        <f>VLOOKUP(F5385,'BD customers'!$1:$1048576,2,FALSE)</f>
        <v>Don Miller</v>
      </c>
      <c r="M5385" s="2">
        <f>MATCH(orders[[#This Row],[Product ID]],'BD product'!A:A,0)</f>
        <v>331</v>
      </c>
      <c r="N5385" s="2" t="str" cm="1">
        <f t="array" ref="N5385">INDEX('BD product'!A:D,M5385,2)</f>
        <v>Office Supplies</v>
      </c>
    </row>
    <row r="5386" spans="1:14" x14ac:dyDescent="0.3">
      <c r="A5386" s="3" t="s">
        <v>6902</v>
      </c>
      <c r="B5386" s="4">
        <v>42912</v>
      </c>
      <c r="C5386" s="12" t="str">
        <f t="shared" si="84"/>
        <v>2017/06</v>
      </c>
      <c r="D5386" s="4">
        <v>42919</v>
      </c>
      <c r="E5386" s="3" t="s">
        <v>21</v>
      </c>
      <c r="F5386" s="3" t="s">
        <v>672</v>
      </c>
      <c r="G5386" s="3" t="s">
        <v>1124</v>
      </c>
      <c r="H5386" s="5">
        <v>3582</v>
      </c>
      <c r="I5386" s="2">
        <v>3</v>
      </c>
      <c r="J5386" s="2">
        <v>4</v>
      </c>
      <c r="K5386" s="2">
        <v>0.41789999999999999</v>
      </c>
      <c r="L5386" s="18" t="str">
        <f>VLOOKUP(F5386,'BD customers'!$1:$1048576,2,FALSE)</f>
        <v>Chris Cortes</v>
      </c>
      <c r="M5386" s="2">
        <f>MATCH(orders[[#This Row],[Product ID]],'BD product'!A:A,0)</f>
        <v>258</v>
      </c>
      <c r="N5386" s="2" t="str" cm="1">
        <f t="array" ref="N5386">INDEX('BD product'!A:D,M5386,2)</f>
        <v>Technology</v>
      </c>
    </row>
    <row r="5387" spans="1:14" x14ac:dyDescent="0.3">
      <c r="A5387" s="3" t="s">
        <v>6902</v>
      </c>
      <c r="B5387" s="4">
        <v>42912</v>
      </c>
      <c r="C5387" s="12" t="str">
        <f t="shared" si="84"/>
        <v>2017/06</v>
      </c>
      <c r="D5387" s="4">
        <v>42919</v>
      </c>
      <c r="E5387" s="3" t="s">
        <v>21</v>
      </c>
      <c r="F5387" s="3" t="s">
        <v>672</v>
      </c>
      <c r="G5387" s="3" t="s">
        <v>4818</v>
      </c>
      <c r="H5387" s="5">
        <v>545916</v>
      </c>
      <c r="I5387" s="2">
        <v>14</v>
      </c>
      <c r="J5387" s="2">
        <v>4</v>
      </c>
      <c r="K5387" s="2">
        <v>72.788799999999995</v>
      </c>
      <c r="L5387" s="18" t="str">
        <f>VLOOKUP(F5387,'BD customers'!$1:$1048576,2,FALSE)</f>
        <v>Chris Cortes</v>
      </c>
      <c r="M5387" s="2">
        <f>MATCH(orders[[#This Row],[Product ID]],'BD product'!A:A,0)</f>
        <v>1419</v>
      </c>
      <c r="N5387" s="2" t="str" cm="1">
        <f t="array" ref="N5387">INDEX('BD product'!A:D,M5387,2)</f>
        <v>Technology</v>
      </c>
    </row>
    <row r="5388" spans="1:14" x14ac:dyDescent="0.3">
      <c r="A5388" s="3" t="s">
        <v>6903</v>
      </c>
      <c r="B5388" s="4">
        <v>42806</v>
      </c>
      <c r="C5388" s="12" t="str">
        <f t="shared" si="84"/>
        <v>2017/03</v>
      </c>
      <c r="D5388" s="4">
        <v>42811</v>
      </c>
      <c r="E5388" s="3" t="s">
        <v>21</v>
      </c>
      <c r="F5388" s="3" t="s">
        <v>2514</v>
      </c>
      <c r="G5388" s="3" t="s">
        <v>4607</v>
      </c>
      <c r="H5388" s="5">
        <v>4041</v>
      </c>
      <c r="I5388" s="2">
        <v>9</v>
      </c>
      <c r="J5388" s="2">
        <v>0</v>
      </c>
      <c r="K5388" s="2">
        <v>18.5886</v>
      </c>
      <c r="L5388" s="18" t="str">
        <f>VLOOKUP(F5388,'BD customers'!$1:$1048576,2,FALSE)</f>
        <v>Guy Armstrong</v>
      </c>
      <c r="M5388" s="2">
        <f>MATCH(orders[[#This Row],[Product ID]],'BD product'!A:A,0)</f>
        <v>1368</v>
      </c>
      <c r="N5388" s="2" t="str" cm="1">
        <f t="array" ref="N5388">INDEX('BD product'!A:D,M5388,2)</f>
        <v>Office Supplies</v>
      </c>
    </row>
    <row r="5389" spans="1:14" x14ac:dyDescent="0.3">
      <c r="A5389" s="3" t="s">
        <v>6904</v>
      </c>
      <c r="B5389" s="4">
        <v>42784</v>
      </c>
      <c r="C5389" s="12" t="str">
        <f t="shared" si="84"/>
        <v>2017/02</v>
      </c>
      <c r="D5389" s="4">
        <v>42787</v>
      </c>
      <c r="E5389" s="3" t="s">
        <v>11</v>
      </c>
      <c r="F5389" s="3" t="s">
        <v>532</v>
      </c>
      <c r="G5389" s="3" t="s">
        <v>1746</v>
      </c>
      <c r="H5389" s="5">
        <v>167976</v>
      </c>
      <c r="I5389" s="2">
        <v>3</v>
      </c>
      <c r="J5389" s="2">
        <v>2</v>
      </c>
      <c r="K5389" s="2">
        <v>10.4985</v>
      </c>
      <c r="L5389" s="18" t="str">
        <f>VLOOKUP(F5389,'BD customers'!$1:$1048576,2,FALSE)</f>
        <v>Cynthia Voltz</v>
      </c>
      <c r="M5389" s="2">
        <f>MATCH(orders[[#This Row],[Product ID]],'BD product'!A:A,0)</f>
        <v>433</v>
      </c>
      <c r="N5389" s="2" t="str" cm="1">
        <f t="array" ref="N5389">INDEX('BD product'!A:D,M5389,2)</f>
        <v>Technology</v>
      </c>
    </row>
    <row r="5390" spans="1:14" x14ac:dyDescent="0.3">
      <c r="A5390" s="3" t="s">
        <v>6904</v>
      </c>
      <c r="B5390" s="4">
        <v>42784</v>
      </c>
      <c r="C5390" s="12" t="str">
        <f t="shared" si="84"/>
        <v>2017/02</v>
      </c>
      <c r="D5390" s="4">
        <v>42787</v>
      </c>
      <c r="E5390" s="3" t="s">
        <v>11</v>
      </c>
      <c r="F5390" s="3" t="s">
        <v>532</v>
      </c>
      <c r="G5390" s="3" t="s">
        <v>4398</v>
      </c>
      <c r="H5390" s="5">
        <v>10953</v>
      </c>
      <c r="I5390" s="2">
        <v>3</v>
      </c>
      <c r="J5390" s="2">
        <v>0</v>
      </c>
      <c r="K5390" s="2">
        <v>47.097900000000003</v>
      </c>
      <c r="L5390" s="18" t="str">
        <f>VLOOKUP(F5390,'BD customers'!$1:$1048576,2,FALSE)</f>
        <v>Cynthia Voltz</v>
      </c>
      <c r="M5390" s="2">
        <f>MATCH(orders[[#This Row],[Product ID]],'BD product'!A:A,0)</f>
        <v>1314</v>
      </c>
      <c r="N5390" s="2" t="str" cm="1">
        <f t="array" ref="N5390">INDEX('BD product'!A:D,M5390,2)</f>
        <v>Technology</v>
      </c>
    </row>
    <row r="5391" spans="1:14" x14ac:dyDescent="0.3">
      <c r="A5391" s="3" t="s">
        <v>6904</v>
      </c>
      <c r="B5391" s="4">
        <v>42784</v>
      </c>
      <c r="C5391" s="12" t="str">
        <f t="shared" si="84"/>
        <v>2017/02</v>
      </c>
      <c r="D5391" s="4">
        <v>42787</v>
      </c>
      <c r="E5391" s="3" t="s">
        <v>11</v>
      </c>
      <c r="F5391" s="3" t="s">
        <v>532</v>
      </c>
      <c r="G5391" s="3" t="s">
        <v>2049</v>
      </c>
      <c r="H5391" s="5">
        <v>982</v>
      </c>
      <c r="I5391" s="2">
        <v>2</v>
      </c>
      <c r="J5391" s="2">
        <v>0</v>
      </c>
      <c r="K5391" s="2">
        <v>4.8117999999999999</v>
      </c>
      <c r="L5391" s="18" t="str">
        <f>VLOOKUP(F5391,'BD customers'!$1:$1048576,2,FALSE)</f>
        <v>Cynthia Voltz</v>
      </c>
      <c r="M5391" s="2">
        <f>MATCH(orders[[#This Row],[Product ID]],'BD product'!A:A,0)</f>
        <v>524</v>
      </c>
      <c r="N5391" s="2" t="str" cm="1">
        <f t="array" ref="N5391">INDEX('BD product'!A:D,M5391,2)</f>
        <v>Office Supplies</v>
      </c>
    </row>
    <row r="5392" spans="1:14" x14ac:dyDescent="0.3">
      <c r="A5392" s="3" t="s">
        <v>6905</v>
      </c>
      <c r="B5392" s="4">
        <v>43049</v>
      </c>
      <c r="C5392" s="12" t="str">
        <f t="shared" si="84"/>
        <v>2017/11</v>
      </c>
      <c r="D5392" s="4">
        <v>43051</v>
      </c>
      <c r="E5392" s="3" t="s">
        <v>11</v>
      </c>
      <c r="F5392" s="3" t="s">
        <v>5620</v>
      </c>
      <c r="G5392" s="3" t="s">
        <v>3511</v>
      </c>
      <c r="H5392" s="5">
        <v>26352</v>
      </c>
      <c r="I5392" s="2">
        <v>3</v>
      </c>
      <c r="J5392" s="2">
        <v>2</v>
      </c>
      <c r="K5392" s="2">
        <v>9.5526</v>
      </c>
      <c r="L5392" s="18" t="str">
        <f>VLOOKUP(F5392,'BD customers'!$1:$1048576,2,FALSE)</f>
        <v>Nick Crebassa</v>
      </c>
      <c r="M5392" s="2">
        <f>MATCH(orders[[#This Row],[Product ID]],'BD product'!A:A,0)</f>
        <v>1047</v>
      </c>
      <c r="N5392" s="2" t="str" cm="1">
        <f t="array" ref="N5392">INDEX('BD product'!A:D,M5392,2)</f>
        <v>Office Supplies</v>
      </c>
    </row>
    <row r="5393" spans="1:14" x14ac:dyDescent="0.3">
      <c r="A5393" s="3" t="s">
        <v>6906</v>
      </c>
      <c r="B5393" s="4">
        <v>41962</v>
      </c>
      <c r="C5393" s="12" t="str">
        <f t="shared" si="84"/>
        <v>2014/11</v>
      </c>
      <c r="D5393" s="4">
        <v>41968</v>
      </c>
      <c r="E5393" s="3" t="s">
        <v>21</v>
      </c>
      <c r="F5393" s="3" t="s">
        <v>6304</v>
      </c>
      <c r="G5393" s="3" t="s">
        <v>2127</v>
      </c>
      <c r="H5393" s="5">
        <v>225</v>
      </c>
      <c r="I5393" s="2">
        <v>6</v>
      </c>
      <c r="J5393" s="2">
        <v>0</v>
      </c>
      <c r="K5393" s="2">
        <v>1.0800000000000001E-2</v>
      </c>
      <c r="L5393" s="18" t="str">
        <f>VLOOKUP(F5393,'BD customers'!$1:$1048576,2,FALSE)</f>
        <v>Georgia Rosenberg</v>
      </c>
      <c r="M5393" s="2">
        <f>MATCH(orders[[#This Row],[Product ID]],'BD product'!A:A,0)</f>
        <v>549</v>
      </c>
      <c r="N5393" s="2" t="str" cm="1">
        <f t="array" ref="N5393">INDEX('BD product'!A:D,M5393,2)</f>
        <v>Office Supplies</v>
      </c>
    </row>
    <row r="5394" spans="1:14" x14ac:dyDescent="0.3">
      <c r="A5394" s="3" t="s">
        <v>6906</v>
      </c>
      <c r="B5394" s="4">
        <v>41962</v>
      </c>
      <c r="C5394" s="12" t="str">
        <f t="shared" si="84"/>
        <v>2014/11</v>
      </c>
      <c r="D5394" s="4">
        <v>41968</v>
      </c>
      <c r="E5394" s="3" t="s">
        <v>21</v>
      </c>
      <c r="F5394" s="3" t="s">
        <v>6304</v>
      </c>
      <c r="G5394" s="3" t="s">
        <v>2400</v>
      </c>
      <c r="H5394" s="5">
        <v>996</v>
      </c>
      <c r="I5394" s="2">
        <v>2</v>
      </c>
      <c r="J5394" s="2">
        <v>0</v>
      </c>
      <c r="K5394" s="2">
        <v>4.5815999999999999</v>
      </c>
      <c r="L5394" s="18" t="str">
        <f>VLOOKUP(F5394,'BD customers'!$1:$1048576,2,FALSE)</f>
        <v>Georgia Rosenberg</v>
      </c>
      <c r="M5394" s="2">
        <f>MATCH(orders[[#This Row],[Product ID]],'BD product'!A:A,0)</f>
        <v>641</v>
      </c>
      <c r="N5394" s="2" t="str" cm="1">
        <f t="array" ref="N5394">INDEX('BD product'!A:D,M5394,2)</f>
        <v>Office Supplies</v>
      </c>
    </row>
    <row r="5395" spans="1:14" x14ac:dyDescent="0.3">
      <c r="A5395" s="3" t="s">
        <v>6906</v>
      </c>
      <c r="B5395" s="4">
        <v>41962</v>
      </c>
      <c r="C5395" s="12" t="str">
        <f t="shared" si="84"/>
        <v>2014/11</v>
      </c>
      <c r="D5395" s="4">
        <v>41968</v>
      </c>
      <c r="E5395" s="3" t="s">
        <v>21</v>
      </c>
      <c r="F5395" s="3" t="s">
        <v>6304</v>
      </c>
      <c r="G5395" s="3" t="s">
        <v>1881</v>
      </c>
      <c r="H5395" s="5">
        <v>21308</v>
      </c>
      <c r="I5395" s="2">
        <v>7</v>
      </c>
      <c r="J5395" s="2">
        <v>0</v>
      </c>
      <c r="K5395" s="2">
        <v>102.2784</v>
      </c>
      <c r="L5395" s="18" t="str">
        <f>VLOOKUP(F5395,'BD customers'!$1:$1048576,2,FALSE)</f>
        <v>Georgia Rosenberg</v>
      </c>
      <c r="M5395" s="2">
        <f>MATCH(orders[[#This Row],[Product ID]],'BD product'!A:A,0)</f>
        <v>473</v>
      </c>
      <c r="N5395" s="2" t="str" cm="1">
        <f t="array" ref="N5395">INDEX('BD product'!A:D,M5395,2)</f>
        <v>Office Supplies</v>
      </c>
    </row>
    <row r="5396" spans="1:14" x14ac:dyDescent="0.3">
      <c r="A5396" s="3" t="s">
        <v>6906</v>
      </c>
      <c r="B5396" s="4">
        <v>41962</v>
      </c>
      <c r="C5396" s="12" t="str">
        <f t="shared" si="84"/>
        <v>2014/11</v>
      </c>
      <c r="D5396" s="4">
        <v>41968</v>
      </c>
      <c r="E5396" s="3" t="s">
        <v>21</v>
      </c>
      <c r="F5396" s="3" t="s">
        <v>6304</v>
      </c>
      <c r="G5396" s="3" t="s">
        <v>3543</v>
      </c>
      <c r="H5396" s="5">
        <v>102588</v>
      </c>
      <c r="I5396" s="2">
        <v>6</v>
      </c>
      <c r="J5396" s="2">
        <v>0</v>
      </c>
      <c r="K5396" s="2">
        <v>235.95240000000001</v>
      </c>
      <c r="L5396" s="18" t="str">
        <f>VLOOKUP(F5396,'BD customers'!$1:$1048576,2,FALSE)</f>
        <v>Georgia Rosenberg</v>
      </c>
      <c r="M5396" s="2">
        <f>MATCH(orders[[#This Row],[Product ID]],'BD product'!A:A,0)</f>
        <v>1059</v>
      </c>
      <c r="N5396" s="2" t="str" cm="1">
        <f t="array" ref="N5396">INDEX('BD product'!A:D,M5396,2)</f>
        <v>Furniture</v>
      </c>
    </row>
    <row r="5397" spans="1:14" x14ac:dyDescent="0.3">
      <c r="A5397" s="3" t="s">
        <v>6907</v>
      </c>
      <c r="B5397" s="4">
        <v>41961</v>
      </c>
      <c r="C5397" s="12" t="str">
        <f t="shared" si="84"/>
        <v>2014/11</v>
      </c>
      <c r="D5397" s="4">
        <v>41964</v>
      </c>
      <c r="E5397" s="3" t="s">
        <v>11</v>
      </c>
      <c r="F5397" s="3" t="s">
        <v>1725</v>
      </c>
      <c r="G5397" s="3" t="s">
        <v>4780</v>
      </c>
      <c r="H5397" s="5">
        <v>2198</v>
      </c>
      <c r="I5397" s="2">
        <v>7</v>
      </c>
      <c r="J5397" s="2">
        <v>0</v>
      </c>
      <c r="K5397" s="2">
        <v>0.98909999999999998</v>
      </c>
      <c r="L5397" s="18" t="str">
        <f>VLOOKUP(F5397,'BD customers'!$1:$1048576,2,FALSE)</f>
        <v>John Grady</v>
      </c>
      <c r="M5397" s="2">
        <f>MATCH(orders[[#This Row],[Product ID]],'BD product'!A:A,0)</f>
        <v>1409</v>
      </c>
      <c r="N5397" s="2" t="str" cm="1">
        <f t="array" ref="N5397">INDEX('BD product'!A:D,M5397,2)</f>
        <v>Office Supplies</v>
      </c>
    </row>
    <row r="5398" spans="1:14" x14ac:dyDescent="0.3">
      <c r="A5398" s="3" t="s">
        <v>6908</v>
      </c>
      <c r="B5398" s="4">
        <v>42637</v>
      </c>
      <c r="C5398" s="12" t="str">
        <f t="shared" si="84"/>
        <v>2016/09</v>
      </c>
      <c r="D5398" s="4">
        <v>42637</v>
      </c>
      <c r="E5398" s="3" t="s">
        <v>41</v>
      </c>
      <c r="F5398" s="3" t="s">
        <v>2581</v>
      </c>
      <c r="G5398" s="3" t="s">
        <v>4384</v>
      </c>
      <c r="H5398" s="5">
        <v>632</v>
      </c>
      <c r="I5398" s="2">
        <v>5</v>
      </c>
      <c r="J5398" s="2">
        <v>0</v>
      </c>
      <c r="K5398" s="2">
        <v>2.3384</v>
      </c>
      <c r="L5398" s="18" t="str">
        <f>VLOOKUP(F5398,'BD customers'!$1:$1048576,2,FALSE)</f>
        <v>Edward Becker</v>
      </c>
      <c r="M5398" s="2">
        <f>MATCH(orders[[#This Row],[Product ID]],'BD product'!A:A,0)</f>
        <v>1310</v>
      </c>
      <c r="N5398" s="2" t="str" cm="1">
        <f t="array" ref="N5398">INDEX('BD product'!A:D,M5398,2)</f>
        <v>Furniture</v>
      </c>
    </row>
    <row r="5399" spans="1:14" x14ac:dyDescent="0.3">
      <c r="A5399" s="3" t="s">
        <v>6909</v>
      </c>
      <c r="B5399" s="4">
        <v>42694</v>
      </c>
      <c r="C5399" s="12" t="str">
        <f t="shared" si="84"/>
        <v>2016/11</v>
      </c>
      <c r="D5399" s="4">
        <v>42701</v>
      </c>
      <c r="E5399" s="3" t="s">
        <v>21</v>
      </c>
      <c r="F5399" s="3" t="s">
        <v>1773</v>
      </c>
      <c r="G5399" s="3" t="s">
        <v>880</v>
      </c>
      <c r="H5399" s="5">
        <v>390</v>
      </c>
      <c r="I5399" s="2">
        <v>12</v>
      </c>
      <c r="J5399" s="2">
        <v>0</v>
      </c>
      <c r="K5399" s="2">
        <v>0.11310000000000001</v>
      </c>
      <c r="L5399" s="18" t="str">
        <f>VLOOKUP(F5399,'BD customers'!$1:$1048576,2,FALSE)</f>
        <v>Matt Connell</v>
      </c>
      <c r="M5399" s="2">
        <f>MATCH(orders[[#This Row],[Product ID]],'BD product'!A:A,0)</f>
        <v>191</v>
      </c>
      <c r="N5399" s="2" t="str" cm="1">
        <f t="array" ref="N5399">INDEX('BD product'!A:D,M5399,2)</f>
        <v>Office Supplies</v>
      </c>
    </row>
    <row r="5400" spans="1:14" x14ac:dyDescent="0.3">
      <c r="A5400" s="3" t="s">
        <v>6910</v>
      </c>
      <c r="B5400" s="4">
        <v>42640</v>
      </c>
      <c r="C5400" s="12" t="str">
        <f t="shared" si="84"/>
        <v>2016/09</v>
      </c>
      <c r="D5400" s="4">
        <v>42645</v>
      </c>
      <c r="E5400" s="3" t="s">
        <v>21</v>
      </c>
      <c r="F5400" s="3" t="s">
        <v>1165</v>
      </c>
      <c r="G5400" s="3" t="s">
        <v>2005</v>
      </c>
      <c r="H5400" s="5">
        <v>2907</v>
      </c>
      <c r="I5400" s="2">
        <v>3</v>
      </c>
      <c r="J5400" s="2">
        <v>7</v>
      </c>
      <c r="K5400" s="2">
        <v>-2.0348999999999999</v>
      </c>
      <c r="L5400" s="18" t="str">
        <f>VLOOKUP(F5400,'BD customers'!$1:$1048576,2,FALSE)</f>
        <v>Brian Moss</v>
      </c>
      <c r="M5400" s="2">
        <f>MATCH(orders[[#This Row],[Product ID]],'BD product'!A:A,0)</f>
        <v>509</v>
      </c>
      <c r="N5400" s="2" t="str" cm="1">
        <f t="array" ref="N5400">INDEX('BD product'!A:D,M5400,2)</f>
        <v>Office Supplies</v>
      </c>
    </row>
    <row r="5401" spans="1:14" x14ac:dyDescent="0.3">
      <c r="A5401" s="3" t="s">
        <v>6911</v>
      </c>
      <c r="B5401" s="4">
        <v>42469</v>
      </c>
      <c r="C5401" s="12" t="str">
        <f t="shared" si="84"/>
        <v>2016/04</v>
      </c>
      <c r="D5401" s="4">
        <v>42474</v>
      </c>
      <c r="E5401" s="3" t="s">
        <v>21</v>
      </c>
      <c r="F5401" s="3" t="s">
        <v>392</v>
      </c>
      <c r="G5401" s="3" t="s">
        <v>13</v>
      </c>
      <c r="H5401" s="5">
        <v>556665</v>
      </c>
      <c r="I5401" s="2">
        <v>5</v>
      </c>
      <c r="J5401" s="2">
        <v>15</v>
      </c>
      <c r="K5401" s="2">
        <v>0.65490000000000004</v>
      </c>
      <c r="L5401" s="18" t="str">
        <f>VLOOKUP(F5401,'BD customers'!$1:$1048576,2,FALSE)</f>
        <v>Herbert Flentye</v>
      </c>
      <c r="M5401" s="2">
        <f>MATCH(orders[[#This Row],[Product ID]],'BD product'!A:A,0)</f>
        <v>2</v>
      </c>
      <c r="N5401" s="2" t="str" cm="1">
        <f t="array" ref="N5401">INDEX('BD product'!A:D,M5401,2)</f>
        <v>Furniture</v>
      </c>
    </row>
    <row r="5402" spans="1:14" x14ac:dyDescent="0.3">
      <c r="A5402" s="3" t="s">
        <v>6912</v>
      </c>
      <c r="B5402" s="4">
        <v>42999</v>
      </c>
      <c r="C5402" s="12" t="str">
        <f t="shared" si="84"/>
        <v>2017/09</v>
      </c>
      <c r="D5402" s="4">
        <v>43001</v>
      </c>
      <c r="E5402" s="3" t="s">
        <v>64</v>
      </c>
      <c r="F5402" s="3" t="s">
        <v>6913</v>
      </c>
      <c r="G5402" s="3" t="s">
        <v>1497</v>
      </c>
      <c r="H5402" s="5">
        <v>7198</v>
      </c>
      <c r="I5402" s="2">
        <v>2</v>
      </c>
      <c r="J5402" s="2">
        <v>0</v>
      </c>
      <c r="K5402" s="2">
        <v>15.1158</v>
      </c>
      <c r="L5402" s="18" t="str">
        <f>VLOOKUP(F5402,'BD customers'!$1:$1048576,2,FALSE)</f>
        <v>Muhammed Lee</v>
      </c>
      <c r="M5402" s="2">
        <f>MATCH(orders[[#This Row],[Product ID]],'BD product'!A:A,0)</f>
        <v>359</v>
      </c>
      <c r="N5402" s="2" t="str" cm="1">
        <f t="array" ref="N5402">INDEX('BD product'!A:D,M5402,2)</f>
        <v>Technology</v>
      </c>
    </row>
    <row r="5403" spans="1:14" x14ac:dyDescent="0.3">
      <c r="A5403" s="3" t="s">
        <v>6912</v>
      </c>
      <c r="B5403" s="4">
        <v>42999</v>
      </c>
      <c r="C5403" s="12" t="str">
        <f t="shared" si="84"/>
        <v>2017/09</v>
      </c>
      <c r="D5403" s="4">
        <v>43001</v>
      </c>
      <c r="E5403" s="3" t="s">
        <v>64</v>
      </c>
      <c r="F5403" s="3" t="s">
        <v>6913</v>
      </c>
      <c r="G5403" s="3" t="s">
        <v>1754</v>
      </c>
      <c r="H5403" s="5">
        <v>7998</v>
      </c>
      <c r="I5403" s="2">
        <v>2</v>
      </c>
      <c r="J5403" s="2">
        <v>0</v>
      </c>
      <c r="K5403" s="2">
        <v>26.3934</v>
      </c>
      <c r="L5403" s="18" t="str">
        <f>VLOOKUP(F5403,'BD customers'!$1:$1048576,2,FALSE)</f>
        <v>Muhammed Lee</v>
      </c>
      <c r="M5403" s="2">
        <f>MATCH(orders[[#This Row],[Product ID]],'BD product'!A:A,0)</f>
        <v>436</v>
      </c>
      <c r="N5403" s="2" t="str" cm="1">
        <f t="array" ref="N5403">INDEX('BD product'!A:D,M5403,2)</f>
        <v>Technology</v>
      </c>
    </row>
    <row r="5404" spans="1:14" x14ac:dyDescent="0.3">
      <c r="A5404" s="3" t="s">
        <v>6914</v>
      </c>
      <c r="B5404" s="4">
        <v>42971</v>
      </c>
      <c r="C5404" s="12" t="str">
        <f t="shared" si="84"/>
        <v>2017/08</v>
      </c>
      <c r="D5404" s="4">
        <v>42976</v>
      </c>
      <c r="E5404" s="3" t="s">
        <v>21</v>
      </c>
      <c r="F5404" s="3" t="s">
        <v>777</v>
      </c>
      <c r="G5404" s="3" t="s">
        <v>60</v>
      </c>
      <c r="H5404" s="5">
        <v>24672</v>
      </c>
      <c r="I5404" s="2">
        <v>4</v>
      </c>
      <c r="J5404" s="2">
        <v>2</v>
      </c>
      <c r="K5404" s="2">
        <v>7.7100000000000002E-2</v>
      </c>
      <c r="L5404" s="18" t="str">
        <f>VLOOKUP(F5404,'BD customers'!$1:$1048576,2,FALSE)</f>
        <v>Alan Haines</v>
      </c>
      <c r="M5404" s="2">
        <f>MATCH(orders[[#This Row],[Product ID]],'BD product'!A:A,0)</f>
        <v>10</v>
      </c>
      <c r="N5404" s="2" t="str" cm="1">
        <f t="array" ref="N5404">INDEX('BD product'!A:D,M5404,2)</f>
        <v>Office Supplies</v>
      </c>
    </row>
    <row r="5405" spans="1:14" x14ac:dyDescent="0.3">
      <c r="A5405" s="3" t="s">
        <v>6914</v>
      </c>
      <c r="B5405" s="4">
        <v>42971</v>
      </c>
      <c r="C5405" s="12" t="str">
        <f t="shared" si="84"/>
        <v>2017/08</v>
      </c>
      <c r="D5405" s="4">
        <v>42976</v>
      </c>
      <c r="E5405" s="3" t="s">
        <v>21</v>
      </c>
      <c r="F5405" s="3" t="s">
        <v>777</v>
      </c>
      <c r="G5405" s="3" t="s">
        <v>2291</v>
      </c>
      <c r="H5405" s="5">
        <v>3744</v>
      </c>
      <c r="I5405" s="2">
        <v>1</v>
      </c>
      <c r="J5405" s="2">
        <v>2</v>
      </c>
      <c r="K5405" s="2">
        <v>1.3104</v>
      </c>
      <c r="L5405" s="18" t="str">
        <f>VLOOKUP(F5405,'BD customers'!$1:$1048576,2,FALSE)</f>
        <v>Alan Haines</v>
      </c>
      <c r="M5405" s="2">
        <f>MATCH(orders[[#This Row],[Product ID]],'BD product'!A:A,0)</f>
        <v>607</v>
      </c>
      <c r="N5405" s="2" t="str" cm="1">
        <f t="array" ref="N5405">INDEX('BD product'!A:D,M5405,2)</f>
        <v>Office Supplies</v>
      </c>
    </row>
    <row r="5406" spans="1:14" x14ac:dyDescent="0.3">
      <c r="A5406" s="3" t="s">
        <v>6915</v>
      </c>
      <c r="B5406" s="4">
        <v>42422</v>
      </c>
      <c r="C5406" s="12" t="str">
        <f t="shared" si="84"/>
        <v>2016/02</v>
      </c>
      <c r="D5406" s="4">
        <v>42426</v>
      </c>
      <c r="E5406" s="3" t="s">
        <v>21</v>
      </c>
      <c r="F5406" s="3" t="s">
        <v>2471</v>
      </c>
      <c r="G5406" s="3" t="s">
        <v>1252</v>
      </c>
      <c r="H5406" s="5">
        <v>44596</v>
      </c>
      <c r="I5406" s="2">
        <v>5</v>
      </c>
      <c r="J5406" s="2">
        <v>2</v>
      </c>
      <c r="K5406" s="2">
        <v>5.5744999999999996</v>
      </c>
      <c r="L5406" s="18" t="str">
        <f>VLOOKUP(F5406,'BD customers'!$1:$1048576,2,FALSE)</f>
        <v>Tracy Zic</v>
      </c>
      <c r="M5406" s="2">
        <f>MATCH(orders[[#This Row],[Product ID]],'BD product'!A:A,0)</f>
        <v>290</v>
      </c>
      <c r="N5406" s="2" t="str" cm="1">
        <f t="array" ref="N5406">INDEX('BD product'!A:D,M5406,2)</f>
        <v>Technology</v>
      </c>
    </row>
    <row r="5407" spans="1:14" x14ac:dyDescent="0.3">
      <c r="A5407" s="3" t="s">
        <v>6915</v>
      </c>
      <c r="B5407" s="4">
        <v>42422</v>
      </c>
      <c r="C5407" s="12" t="str">
        <f t="shared" si="84"/>
        <v>2016/02</v>
      </c>
      <c r="D5407" s="4">
        <v>42426</v>
      </c>
      <c r="E5407" s="3" t="s">
        <v>21</v>
      </c>
      <c r="F5407" s="3" t="s">
        <v>2471</v>
      </c>
      <c r="G5407" s="3" t="s">
        <v>5374</v>
      </c>
      <c r="H5407" s="5">
        <v>3624</v>
      </c>
      <c r="I5407" s="2">
        <v>1</v>
      </c>
      <c r="J5407" s="2">
        <v>0</v>
      </c>
      <c r="K5407" s="2">
        <v>15.220800000000001</v>
      </c>
      <c r="L5407" s="18" t="str">
        <f>VLOOKUP(F5407,'BD customers'!$1:$1048576,2,FALSE)</f>
        <v>Tracy Zic</v>
      </c>
      <c r="M5407" s="2">
        <f>MATCH(orders[[#This Row],[Product ID]],'BD product'!A:A,0)</f>
        <v>1521</v>
      </c>
      <c r="N5407" s="2" t="str" cm="1">
        <f t="array" ref="N5407">INDEX('BD product'!A:D,M5407,2)</f>
        <v>Technology</v>
      </c>
    </row>
    <row r="5408" spans="1:14" x14ac:dyDescent="0.3">
      <c r="A5408" s="3" t="s">
        <v>6915</v>
      </c>
      <c r="B5408" s="4">
        <v>42422</v>
      </c>
      <c r="C5408" s="12" t="str">
        <f t="shared" si="84"/>
        <v>2016/02</v>
      </c>
      <c r="D5408" s="4">
        <v>42426</v>
      </c>
      <c r="E5408" s="3" t="s">
        <v>21</v>
      </c>
      <c r="F5408" s="3" t="s">
        <v>2471</v>
      </c>
      <c r="G5408" s="3" t="s">
        <v>3530</v>
      </c>
      <c r="H5408" s="5">
        <v>1065</v>
      </c>
      <c r="I5408" s="2">
        <v>3</v>
      </c>
      <c r="J5408" s="2">
        <v>0</v>
      </c>
      <c r="K5408" s="2">
        <v>5.0054999999999996</v>
      </c>
      <c r="L5408" s="18" t="str">
        <f>VLOOKUP(F5408,'BD customers'!$1:$1048576,2,FALSE)</f>
        <v>Tracy Zic</v>
      </c>
      <c r="M5408" s="2">
        <f>MATCH(orders[[#This Row],[Product ID]],'BD product'!A:A,0)</f>
        <v>1055</v>
      </c>
      <c r="N5408" s="2" t="str" cm="1">
        <f t="array" ref="N5408">INDEX('BD product'!A:D,M5408,2)</f>
        <v>Office Supplies</v>
      </c>
    </row>
    <row r="5409" spans="1:14" x14ac:dyDescent="0.3">
      <c r="A5409" s="3" t="s">
        <v>6916</v>
      </c>
      <c r="B5409" s="4">
        <v>43077</v>
      </c>
      <c r="C5409" s="12" t="str">
        <f t="shared" si="84"/>
        <v>2017/12</v>
      </c>
      <c r="D5409" s="4">
        <v>43083</v>
      </c>
      <c r="E5409" s="3" t="s">
        <v>21</v>
      </c>
      <c r="F5409" s="3" t="s">
        <v>4957</v>
      </c>
      <c r="G5409" s="3" t="s">
        <v>6281</v>
      </c>
      <c r="H5409" s="5">
        <v>8792</v>
      </c>
      <c r="I5409" s="2">
        <v>4</v>
      </c>
      <c r="J5409" s="2">
        <v>0</v>
      </c>
      <c r="K5409" s="2">
        <v>40.443199999999997</v>
      </c>
      <c r="L5409" s="18" t="str">
        <f>VLOOKUP(F5409,'BD customers'!$1:$1048576,2,FALSE)</f>
        <v>Denise Monton</v>
      </c>
      <c r="M5409" s="2">
        <f>MATCH(orders[[#This Row],[Product ID]],'BD product'!A:A,0)</f>
        <v>1667</v>
      </c>
      <c r="N5409" s="2" t="str" cm="1">
        <f t="array" ref="N5409">INDEX('BD product'!A:D,M5409,2)</f>
        <v>Office Supplies</v>
      </c>
    </row>
    <row r="5410" spans="1:14" x14ac:dyDescent="0.3">
      <c r="A5410" s="3" t="s">
        <v>6916</v>
      </c>
      <c r="B5410" s="4">
        <v>43077</v>
      </c>
      <c r="C5410" s="12" t="str">
        <f t="shared" si="84"/>
        <v>2017/12</v>
      </c>
      <c r="D5410" s="4">
        <v>43083</v>
      </c>
      <c r="E5410" s="3" t="s">
        <v>21</v>
      </c>
      <c r="F5410" s="3" t="s">
        <v>4957</v>
      </c>
      <c r="G5410" s="3" t="s">
        <v>3161</v>
      </c>
      <c r="H5410" s="5">
        <v>22424</v>
      </c>
      <c r="I5410" s="2">
        <v>1</v>
      </c>
      <c r="J5410" s="2">
        <v>2</v>
      </c>
      <c r="K5410" s="2">
        <v>0.84089999999999998</v>
      </c>
      <c r="L5410" s="18" t="str">
        <f>VLOOKUP(F5410,'BD customers'!$1:$1048576,2,FALSE)</f>
        <v>Denise Monton</v>
      </c>
      <c r="M5410" s="2">
        <f>MATCH(orders[[#This Row],[Product ID]],'BD product'!A:A,0)</f>
        <v>914</v>
      </c>
      <c r="N5410" s="2" t="str" cm="1">
        <f t="array" ref="N5410">INDEX('BD product'!A:D,M5410,2)</f>
        <v>Office Supplies</v>
      </c>
    </row>
    <row r="5411" spans="1:14" x14ac:dyDescent="0.3">
      <c r="A5411" s="3" t="s">
        <v>6916</v>
      </c>
      <c r="B5411" s="4">
        <v>43077</v>
      </c>
      <c r="C5411" s="12" t="str">
        <f t="shared" si="84"/>
        <v>2017/12</v>
      </c>
      <c r="D5411" s="4">
        <v>43083</v>
      </c>
      <c r="E5411" s="3" t="s">
        <v>21</v>
      </c>
      <c r="F5411" s="3" t="s">
        <v>4957</v>
      </c>
      <c r="G5411" s="3" t="s">
        <v>1789</v>
      </c>
      <c r="H5411" s="5">
        <v>9048</v>
      </c>
      <c r="I5411" s="2">
        <v>3</v>
      </c>
      <c r="J5411" s="2">
        <v>2</v>
      </c>
      <c r="K5411" s="2">
        <v>0.33929999999999999</v>
      </c>
      <c r="L5411" s="18" t="str">
        <f>VLOOKUP(F5411,'BD customers'!$1:$1048576,2,FALSE)</f>
        <v>Denise Monton</v>
      </c>
      <c r="M5411" s="2">
        <f>MATCH(orders[[#This Row],[Product ID]],'BD product'!A:A,0)</f>
        <v>445</v>
      </c>
      <c r="N5411" s="2" t="str" cm="1">
        <f t="array" ref="N5411">INDEX('BD product'!A:D,M5411,2)</f>
        <v>Office Supplies</v>
      </c>
    </row>
    <row r="5412" spans="1:14" x14ac:dyDescent="0.3">
      <c r="A5412" s="3" t="s">
        <v>6916</v>
      </c>
      <c r="B5412" s="4">
        <v>43077</v>
      </c>
      <c r="C5412" s="12" t="str">
        <f t="shared" si="84"/>
        <v>2017/12</v>
      </c>
      <c r="D5412" s="4">
        <v>43083</v>
      </c>
      <c r="E5412" s="3" t="s">
        <v>21</v>
      </c>
      <c r="F5412" s="3" t="s">
        <v>4957</v>
      </c>
      <c r="G5412" s="3" t="s">
        <v>4552</v>
      </c>
      <c r="H5412" s="5">
        <v>4276</v>
      </c>
      <c r="I5412" s="2">
        <v>1</v>
      </c>
      <c r="J5412" s="2">
        <v>0</v>
      </c>
      <c r="K5412" s="2">
        <v>11.117599999999999</v>
      </c>
      <c r="L5412" s="18" t="str">
        <f>VLOOKUP(F5412,'BD customers'!$1:$1048576,2,FALSE)</f>
        <v>Denise Monton</v>
      </c>
      <c r="M5412" s="2">
        <f>MATCH(orders[[#This Row],[Product ID]],'BD product'!A:A,0)</f>
        <v>1356</v>
      </c>
      <c r="N5412" s="2" t="str" cm="1">
        <f t="array" ref="N5412">INDEX('BD product'!A:D,M5412,2)</f>
        <v>Office Supplies</v>
      </c>
    </row>
    <row r="5413" spans="1:14" x14ac:dyDescent="0.3">
      <c r="A5413" s="3" t="s">
        <v>6917</v>
      </c>
      <c r="B5413" s="4">
        <v>42996</v>
      </c>
      <c r="C5413" s="12" t="str">
        <f t="shared" si="84"/>
        <v>2017/09</v>
      </c>
      <c r="D5413" s="4">
        <v>43000</v>
      </c>
      <c r="E5413" s="3" t="s">
        <v>21</v>
      </c>
      <c r="F5413" s="3" t="s">
        <v>5396</v>
      </c>
      <c r="G5413" s="3" t="s">
        <v>2739</v>
      </c>
      <c r="H5413" s="5">
        <v>1008</v>
      </c>
      <c r="I5413" s="2">
        <v>7</v>
      </c>
      <c r="J5413" s="2">
        <v>2</v>
      </c>
      <c r="K5413" s="2">
        <v>0.3528</v>
      </c>
      <c r="L5413" s="18" t="str">
        <f>VLOOKUP(F5413,'BD customers'!$1:$1048576,2,FALSE)</f>
        <v>Tony Sayre</v>
      </c>
      <c r="M5413" s="2">
        <f>MATCH(orders[[#This Row],[Product ID]],'BD product'!A:A,0)</f>
        <v>753</v>
      </c>
      <c r="N5413" s="2" t="str" cm="1">
        <f t="array" ref="N5413">INDEX('BD product'!A:D,M5413,2)</f>
        <v>Office Supplies</v>
      </c>
    </row>
    <row r="5414" spans="1:14" x14ac:dyDescent="0.3">
      <c r="A5414" s="3" t="s">
        <v>6917</v>
      </c>
      <c r="B5414" s="4">
        <v>42996</v>
      </c>
      <c r="C5414" s="12" t="str">
        <f t="shared" si="84"/>
        <v>2017/09</v>
      </c>
      <c r="D5414" s="4">
        <v>43000</v>
      </c>
      <c r="E5414" s="3" t="s">
        <v>21</v>
      </c>
      <c r="F5414" s="3" t="s">
        <v>5396</v>
      </c>
      <c r="G5414" s="3" t="s">
        <v>6918</v>
      </c>
      <c r="H5414" s="5">
        <v>10134</v>
      </c>
      <c r="I5414" s="2">
        <v>3</v>
      </c>
      <c r="J5414" s="2">
        <v>0</v>
      </c>
      <c r="K5414" s="2">
        <v>8.1072000000000006</v>
      </c>
      <c r="L5414" s="18" t="str">
        <f>VLOOKUP(F5414,'BD customers'!$1:$1048576,2,FALSE)</f>
        <v>Tony Sayre</v>
      </c>
      <c r="M5414" s="2">
        <f>MATCH(orders[[#This Row],[Product ID]],'BD product'!A:A,0)</f>
        <v>1737</v>
      </c>
      <c r="N5414" s="2" t="str" cm="1">
        <f t="array" ref="N5414">INDEX('BD product'!A:D,M5414,2)</f>
        <v>Technology</v>
      </c>
    </row>
    <row r="5415" spans="1:14" x14ac:dyDescent="0.3">
      <c r="A5415" s="3" t="s">
        <v>6920</v>
      </c>
      <c r="B5415" s="4">
        <v>42624</v>
      </c>
      <c r="C5415" s="12" t="str">
        <f t="shared" si="84"/>
        <v>2016/09</v>
      </c>
      <c r="D5415" s="4">
        <v>42627</v>
      </c>
      <c r="E5415" s="3" t="s">
        <v>64</v>
      </c>
      <c r="F5415" s="3" t="s">
        <v>4136</v>
      </c>
      <c r="G5415" s="3" t="s">
        <v>5359</v>
      </c>
      <c r="H5415" s="5">
        <v>22475</v>
      </c>
      <c r="I5415" s="2">
        <v>5</v>
      </c>
      <c r="J5415" s="2">
        <v>0</v>
      </c>
      <c r="K5415" s="2">
        <v>0.62929999999999997</v>
      </c>
      <c r="L5415" s="18" t="str">
        <f>VLOOKUP(F5415,'BD customers'!$1:$1048576,2,FALSE)</f>
        <v>Trudy Brown</v>
      </c>
      <c r="M5415" s="2">
        <f>MATCH(orders[[#This Row],[Product ID]],'BD product'!A:A,0)</f>
        <v>1519</v>
      </c>
      <c r="N5415" s="2" t="str" cm="1">
        <f t="array" ref="N5415">INDEX('BD product'!A:D,M5415,2)</f>
        <v>Technology</v>
      </c>
    </row>
    <row r="5416" spans="1:14" x14ac:dyDescent="0.3">
      <c r="A5416" s="3" t="s">
        <v>6921</v>
      </c>
      <c r="B5416" s="4">
        <v>43001</v>
      </c>
      <c r="C5416" s="12" t="str">
        <f t="shared" si="84"/>
        <v>2017/09</v>
      </c>
      <c r="D5416" s="4">
        <v>43006</v>
      </c>
      <c r="E5416" s="3" t="s">
        <v>21</v>
      </c>
      <c r="F5416" s="3" t="s">
        <v>506</v>
      </c>
      <c r="G5416" s="3" t="s">
        <v>6648</v>
      </c>
      <c r="H5416" s="5">
        <v>73176</v>
      </c>
      <c r="I5416" s="2">
        <v>6</v>
      </c>
      <c r="J5416" s="2">
        <v>8</v>
      </c>
      <c r="K5416" s="2">
        <v>-197.5752</v>
      </c>
      <c r="L5416" s="18" t="str">
        <f>VLOOKUP(F5416,'BD customers'!$1:$1048576,2,FALSE)</f>
        <v>Lena Cacioppo</v>
      </c>
      <c r="M5416" s="2">
        <f>MATCH(orders[[#This Row],[Product ID]],'BD product'!A:A,0)</f>
        <v>1714</v>
      </c>
      <c r="N5416" s="2" t="str" cm="1">
        <f t="array" ref="N5416">INDEX('BD product'!A:D,M5416,2)</f>
        <v>Office Supplies</v>
      </c>
    </row>
    <row r="5417" spans="1:14" x14ac:dyDescent="0.3">
      <c r="A5417" s="3" t="s">
        <v>6921</v>
      </c>
      <c r="B5417" s="4">
        <v>43001</v>
      </c>
      <c r="C5417" s="12" t="str">
        <f t="shared" si="84"/>
        <v>2017/09</v>
      </c>
      <c r="D5417" s="4">
        <v>43006</v>
      </c>
      <c r="E5417" s="3" t="s">
        <v>21</v>
      </c>
      <c r="F5417" s="3" t="s">
        <v>506</v>
      </c>
      <c r="G5417" s="3" t="s">
        <v>3330</v>
      </c>
      <c r="H5417" s="5">
        <v>20736</v>
      </c>
      <c r="I5417" s="2">
        <v>4</v>
      </c>
      <c r="J5417" s="2">
        <v>2</v>
      </c>
      <c r="K5417" s="2">
        <v>7.2576000000000001</v>
      </c>
      <c r="L5417" s="18" t="str">
        <f>VLOOKUP(F5417,'BD customers'!$1:$1048576,2,FALSE)</f>
        <v>Lena Cacioppo</v>
      </c>
      <c r="M5417" s="2">
        <f>MATCH(orders[[#This Row],[Product ID]],'BD product'!A:A,0)</f>
        <v>976</v>
      </c>
      <c r="N5417" s="2" t="str" cm="1">
        <f t="array" ref="N5417">INDEX('BD product'!A:D,M5417,2)</f>
        <v>Office Supplies</v>
      </c>
    </row>
    <row r="5418" spans="1:14" x14ac:dyDescent="0.3">
      <c r="A5418" s="3" t="s">
        <v>6921</v>
      </c>
      <c r="B5418" s="4">
        <v>43001</v>
      </c>
      <c r="C5418" s="12" t="str">
        <f t="shared" si="84"/>
        <v>2017/09</v>
      </c>
      <c r="D5418" s="4">
        <v>43006</v>
      </c>
      <c r="E5418" s="3" t="s">
        <v>21</v>
      </c>
      <c r="F5418" s="3" t="s">
        <v>506</v>
      </c>
      <c r="G5418" s="3" t="s">
        <v>2794</v>
      </c>
      <c r="H5418" s="5">
        <v>39984</v>
      </c>
      <c r="I5418" s="2">
        <v>2</v>
      </c>
      <c r="J5418" s="2">
        <v>2</v>
      </c>
      <c r="K5418" s="2">
        <v>-8.9963999999999995</v>
      </c>
      <c r="L5418" s="18" t="str">
        <f>VLOOKUP(F5418,'BD customers'!$1:$1048576,2,FALSE)</f>
        <v>Lena Cacioppo</v>
      </c>
      <c r="M5418" s="2">
        <f>MATCH(orders[[#This Row],[Product ID]],'BD product'!A:A,0)</f>
        <v>773</v>
      </c>
      <c r="N5418" s="2" t="str" cm="1">
        <f t="array" ref="N5418">INDEX('BD product'!A:D,M5418,2)</f>
        <v>Technology</v>
      </c>
    </row>
    <row r="5419" spans="1:14" x14ac:dyDescent="0.3">
      <c r="A5419" s="3" t="s">
        <v>6922</v>
      </c>
      <c r="B5419" s="4">
        <v>41918</v>
      </c>
      <c r="C5419" s="12" t="str">
        <f t="shared" si="84"/>
        <v>2014/10</v>
      </c>
      <c r="D5419" s="4">
        <v>41920</v>
      </c>
      <c r="E5419" s="3" t="s">
        <v>11</v>
      </c>
      <c r="F5419" s="3" t="s">
        <v>690</v>
      </c>
      <c r="G5419" s="3" t="s">
        <v>6923</v>
      </c>
      <c r="H5419" s="5">
        <v>1536</v>
      </c>
      <c r="I5419" s="2">
        <v>2</v>
      </c>
      <c r="J5419" s="2">
        <v>0</v>
      </c>
      <c r="K5419" s="2">
        <v>7.6799999999999993E-2</v>
      </c>
      <c r="L5419" s="18" t="str">
        <f>VLOOKUP(F5419,'BD customers'!$1:$1048576,2,FALSE)</f>
        <v>Alice McCarthy</v>
      </c>
      <c r="M5419" s="2">
        <f>MATCH(orders[[#This Row],[Product ID]],'BD product'!A:A,0)</f>
        <v>1738</v>
      </c>
      <c r="N5419" s="2" t="str" cm="1">
        <f t="array" ref="N5419">INDEX('BD product'!A:D,M5419,2)</f>
        <v>Office Supplies</v>
      </c>
    </row>
    <row r="5420" spans="1:14" x14ac:dyDescent="0.3">
      <c r="A5420" s="3" t="s">
        <v>6925</v>
      </c>
      <c r="B5420" s="4">
        <v>42300</v>
      </c>
      <c r="C5420" s="12" t="str">
        <f t="shared" si="84"/>
        <v>2015/10</v>
      </c>
      <c r="D5420" s="4">
        <v>42303</v>
      </c>
      <c r="E5420" s="3" t="s">
        <v>64</v>
      </c>
      <c r="F5420" s="3" t="s">
        <v>3915</v>
      </c>
      <c r="G5420" s="3" t="s">
        <v>2728</v>
      </c>
      <c r="H5420" s="5">
        <v>36288</v>
      </c>
      <c r="I5420" s="2">
        <v>7</v>
      </c>
      <c r="J5420" s="2">
        <v>2</v>
      </c>
      <c r="K5420" s="2">
        <v>12.700799999999999</v>
      </c>
      <c r="L5420" s="18" t="str">
        <f>VLOOKUP(F5420,'BD customers'!$1:$1048576,2,FALSE)</f>
        <v>Joe Elijah</v>
      </c>
      <c r="M5420" s="2">
        <f>MATCH(orders[[#This Row],[Product ID]],'BD product'!A:A,0)</f>
        <v>749</v>
      </c>
      <c r="N5420" s="2" t="str" cm="1">
        <f t="array" ref="N5420">INDEX('BD product'!A:D,M5420,2)</f>
        <v>Office Supplies</v>
      </c>
    </row>
    <row r="5421" spans="1:14" x14ac:dyDescent="0.3">
      <c r="A5421" s="3" t="s">
        <v>6925</v>
      </c>
      <c r="B5421" s="4">
        <v>42300</v>
      </c>
      <c r="C5421" s="12" t="str">
        <f t="shared" si="84"/>
        <v>2015/10</v>
      </c>
      <c r="D5421" s="4">
        <v>42303</v>
      </c>
      <c r="E5421" s="3" t="s">
        <v>64</v>
      </c>
      <c r="F5421" s="3" t="s">
        <v>3915</v>
      </c>
      <c r="G5421" s="3" t="s">
        <v>2102</v>
      </c>
      <c r="H5421" s="5">
        <v>150384</v>
      </c>
      <c r="I5421" s="2">
        <v>2</v>
      </c>
      <c r="J5421" s="2">
        <v>2</v>
      </c>
      <c r="K5421" s="2">
        <v>15.038399999999999</v>
      </c>
      <c r="L5421" s="18" t="str">
        <f>VLOOKUP(F5421,'BD customers'!$1:$1048576,2,FALSE)</f>
        <v>Joe Elijah</v>
      </c>
      <c r="M5421" s="2">
        <f>MATCH(orders[[#This Row],[Product ID]],'BD product'!A:A,0)</f>
        <v>541</v>
      </c>
      <c r="N5421" s="2" t="str" cm="1">
        <f t="array" ref="N5421">INDEX('BD product'!A:D,M5421,2)</f>
        <v>Technology</v>
      </c>
    </row>
    <row r="5422" spans="1:14" x14ac:dyDescent="0.3">
      <c r="A5422" s="3" t="s">
        <v>6926</v>
      </c>
      <c r="B5422" s="4">
        <v>42460</v>
      </c>
      <c r="C5422" s="12" t="str">
        <f t="shared" si="84"/>
        <v>2016/03</v>
      </c>
      <c r="D5422" s="4">
        <v>42462</v>
      </c>
      <c r="E5422" s="3" t="s">
        <v>11</v>
      </c>
      <c r="F5422" s="3" t="s">
        <v>607</v>
      </c>
      <c r="G5422" s="3" t="s">
        <v>5819</v>
      </c>
      <c r="H5422" s="5">
        <v>280782</v>
      </c>
      <c r="I5422" s="2">
        <v>3</v>
      </c>
      <c r="J5422" s="2">
        <v>4</v>
      </c>
      <c r="K5422" s="2">
        <v>-60.836100000000002</v>
      </c>
      <c r="L5422" s="18" t="str">
        <f>VLOOKUP(F5422,'BD customers'!$1:$1048576,2,FALSE)</f>
        <v>Carlos Soltero</v>
      </c>
      <c r="M5422" s="2">
        <f>MATCH(orders[[#This Row],[Product ID]],'BD product'!A:A,0)</f>
        <v>1596</v>
      </c>
      <c r="N5422" s="2" t="str" cm="1">
        <f t="array" ref="N5422">INDEX('BD product'!A:D,M5422,2)</f>
        <v>Technology</v>
      </c>
    </row>
    <row r="5423" spans="1:14" x14ac:dyDescent="0.3">
      <c r="A5423" s="3" t="s">
        <v>6926</v>
      </c>
      <c r="B5423" s="4">
        <v>42460</v>
      </c>
      <c r="C5423" s="12" t="str">
        <f t="shared" si="84"/>
        <v>2016/03</v>
      </c>
      <c r="D5423" s="4">
        <v>42462</v>
      </c>
      <c r="E5423" s="3" t="s">
        <v>11</v>
      </c>
      <c r="F5423" s="3" t="s">
        <v>607</v>
      </c>
      <c r="G5423" s="3" t="s">
        <v>4054</v>
      </c>
      <c r="H5423" s="5">
        <v>31984</v>
      </c>
      <c r="I5423" s="2">
        <v>2</v>
      </c>
      <c r="J5423" s="2">
        <v>2</v>
      </c>
      <c r="K5423" s="2">
        <v>1.1994</v>
      </c>
      <c r="L5423" s="18" t="str">
        <f>VLOOKUP(F5423,'BD customers'!$1:$1048576,2,FALSE)</f>
        <v>Carlos Soltero</v>
      </c>
      <c r="M5423" s="2">
        <f>MATCH(orders[[#This Row],[Product ID]],'BD product'!A:A,0)</f>
        <v>1237</v>
      </c>
      <c r="N5423" s="2" t="str" cm="1">
        <f t="array" ref="N5423">INDEX('BD product'!A:D,M5423,2)</f>
        <v>Technology</v>
      </c>
    </row>
    <row r="5424" spans="1:14" x14ac:dyDescent="0.3">
      <c r="A5424" s="3" t="s">
        <v>6927</v>
      </c>
      <c r="B5424" s="4">
        <v>42733</v>
      </c>
      <c r="C5424" s="12" t="str">
        <f t="shared" si="84"/>
        <v>2016/12</v>
      </c>
      <c r="D5424" s="4">
        <v>42737</v>
      </c>
      <c r="E5424" s="3" t="s">
        <v>21</v>
      </c>
      <c r="F5424" s="3" t="s">
        <v>3152</v>
      </c>
      <c r="G5424" s="3" t="s">
        <v>2291</v>
      </c>
      <c r="H5424" s="5">
        <v>11232</v>
      </c>
      <c r="I5424" s="2">
        <v>3</v>
      </c>
      <c r="J5424" s="2">
        <v>2</v>
      </c>
      <c r="K5424" s="2">
        <v>3.9312</v>
      </c>
      <c r="L5424" s="18" t="str">
        <f>VLOOKUP(F5424,'BD customers'!$1:$1048576,2,FALSE)</f>
        <v>Phillip Flathmann</v>
      </c>
      <c r="M5424" s="2">
        <f>MATCH(orders[[#This Row],[Product ID]],'BD product'!A:A,0)</f>
        <v>607</v>
      </c>
      <c r="N5424" s="2" t="str" cm="1">
        <f t="array" ref="N5424">INDEX('BD product'!A:D,M5424,2)</f>
        <v>Office Supplies</v>
      </c>
    </row>
    <row r="5425" spans="1:14" x14ac:dyDescent="0.3">
      <c r="A5425" s="3" t="s">
        <v>6928</v>
      </c>
      <c r="B5425" s="4">
        <v>43042</v>
      </c>
      <c r="C5425" s="12" t="str">
        <f t="shared" si="84"/>
        <v>2017/11</v>
      </c>
      <c r="D5425" s="4">
        <v>43044</v>
      </c>
      <c r="E5425" s="3" t="s">
        <v>11</v>
      </c>
      <c r="F5425" s="3" t="s">
        <v>4322</v>
      </c>
      <c r="G5425" s="3" t="s">
        <v>6929</v>
      </c>
      <c r="H5425" s="5">
        <v>264</v>
      </c>
      <c r="I5425" s="2">
        <v>5</v>
      </c>
      <c r="J5425" s="2">
        <v>0</v>
      </c>
      <c r="K5425" s="2">
        <v>0.1188</v>
      </c>
      <c r="L5425" s="18" t="str">
        <f>VLOOKUP(F5425,'BD customers'!$1:$1048576,2,FALSE)</f>
        <v>Patrick Jones</v>
      </c>
      <c r="M5425" s="2">
        <f>MATCH(orders[[#This Row],[Product ID]],'BD product'!A:A,0)</f>
        <v>1739</v>
      </c>
      <c r="N5425" s="2" t="str" cm="1">
        <f t="array" ref="N5425">INDEX('BD product'!A:D,M5425,2)</f>
        <v>Office Supplies</v>
      </c>
    </row>
    <row r="5426" spans="1:14" x14ac:dyDescent="0.3">
      <c r="A5426" s="3" t="s">
        <v>6931</v>
      </c>
      <c r="B5426" s="4">
        <v>42755</v>
      </c>
      <c r="C5426" s="12" t="str">
        <f t="shared" si="84"/>
        <v>2017/01</v>
      </c>
      <c r="D5426" s="4">
        <v>42761</v>
      </c>
      <c r="E5426" s="3" t="s">
        <v>21</v>
      </c>
      <c r="F5426" s="3" t="s">
        <v>931</v>
      </c>
      <c r="G5426" s="3" t="s">
        <v>2939</v>
      </c>
      <c r="H5426" s="5">
        <v>352</v>
      </c>
      <c r="I5426" s="2">
        <v>2</v>
      </c>
      <c r="J5426" s="2">
        <v>0</v>
      </c>
      <c r="K5426" s="2">
        <v>1.0207999999999999</v>
      </c>
      <c r="L5426" s="18" t="str">
        <f>VLOOKUP(F5426,'BD customers'!$1:$1048576,2,FALSE)</f>
        <v>Jeremy Farry</v>
      </c>
      <c r="M5426" s="2">
        <f>MATCH(orders[[#This Row],[Product ID]],'BD product'!A:A,0)</f>
        <v>826</v>
      </c>
      <c r="N5426" s="2" t="str" cm="1">
        <f t="array" ref="N5426">INDEX('BD product'!A:D,M5426,2)</f>
        <v>Office Supplies</v>
      </c>
    </row>
    <row r="5427" spans="1:14" x14ac:dyDescent="0.3">
      <c r="A5427" s="3" t="s">
        <v>6932</v>
      </c>
      <c r="B5427" s="4">
        <v>42707</v>
      </c>
      <c r="C5427" s="12" t="str">
        <f t="shared" si="84"/>
        <v>2016/12</v>
      </c>
      <c r="D5427" s="4">
        <v>42710</v>
      </c>
      <c r="E5427" s="3" t="s">
        <v>64</v>
      </c>
      <c r="F5427" s="3" t="s">
        <v>2949</v>
      </c>
      <c r="G5427" s="3" t="s">
        <v>6933</v>
      </c>
      <c r="H5427" s="5">
        <v>164995</v>
      </c>
      <c r="I5427" s="2">
        <v>5</v>
      </c>
      <c r="J5427" s="2">
        <v>0</v>
      </c>
      <c r="K5427" s="2">
        <v>6.5998000000000001</v>
      </c>
      <c r="L5427" s="18" t="str">
        <f>VLOOKUP(F5427,'BD customers'!$1:$1048576,2,FALSE)</f>
        <v>Neoma Murray</v>
      </c>
      <c r="M5427" s="2">
        <f>MATCH(orders[[#This Row],[Product ID]],'BD product'!A:A,0)</f>
        <v>1740</v>
      </c>
      <c r="N5427" s="2" t="str" cm="1">
        <f t="array" ref="N5427">INDEX('BD product'!A:D,M5427,2)</f>
        <v>Technology</v>
      </c>
    </row>
    <row r="5428" spans="1:14" x14ac:dyDescent="0.3">
      <c r="A5428" s="3" t="s">
        <v>6932</v>
      </c>
      <c r="B5428" s="4">
        <v>42707</v>
      </c>
      <c r="C5428" s="12" t="str">
        <f t="shared" si="84"/>
        <v>2016/12</v>
      </c>
      <c r="D5428" s="4">
        <v>42710</v>
      </c>
      <c r="E5428" s="3" t="s">
        <v>64</v>
      </c>
      <c r="F5428" s="3" t="s">
        <v>2949</v>
      </c>
      <c r="G5428" s="3" t="s">
        <v>5898</v>
      </c>
      <c r="H5428" s="5">
        <v>1119</v>
      </c>
      <c r="I5428" s="2">
        <v>6</v>
      </c>
      <c r="J5428" s="2">
        <v>0</v>
      </c>
      <c r="K5428" s="2">
        <v>5.1474000000000002</v>
      </c>
      <c r="L5428" s="18" t="str">
        <f>VLOOKUP(F5428,'BD customers'!$1:$1048576,2,FALSE)</f>
        <v>Neoma Murray</v>
      </c>
      <c r="M5428" s="2">
        <f>MATCH(orders[[#This Row],[Product ID]],'BD product'!A:A,0)</f>
        <v>1610</v>
      </c>
      <c r="N5428" s="2" t="str" cm="1">
        <f t="array" ref="N5428">INDEX('BD product'!A:D,M5428,2)</f>
        <v>Furniture</v>
      </c>
    </row>
    <row r="5429" spans="1:14" x14ac:dyDescent="0.3">
      <c r="A5429" s="3" t="s">
        <v>6935</v>
      </c>
      <c r="B5429" s="4">
        <v>42535</v>
      </c>
      <c r="C5429" s="12" t="str">
        <f t="shared" si="84"/>
        <v>2016/06</v>
      </c>
      <c r="D5429" s="4">
        <v>42535</v>
      </c>
      <c r="E5429" s="3" t="s">
        <v>41</v>
      </c>
      <c r="F5429" s="3" t="s">
        <v>6936</v>
      </c>
      <c r="G5429" s="3" t="s">
        <v>5860</v>
      </c>
      <c r="H5429" s="5">
        <v>599165</v>
      </c>
      <c r="I5429" s="2">
        <v>5</v>
      </c>
      <c r="J5429" s="2">
        <v>15</v>
      </c>
      <c r="K5429" s="2">
        <v>3.5245000000000002</v>
      </c>
      <c r="L5429" s="18" t="str">
        <f>VLOOKUP(F5429,'BD customers'!$1:$1048576,2,FALSE)</f>
        <v>Marc Harrigan</v>
      </c>
      <c r="M5429" s="2">
        <f>MATCH(orders[[#This Row],[Product ID]],'BD product'!A:A,0)</f>
        <v>1603</v>
      </c>
      <c r="N5429" s="2" t="str" cm="1">
        <f t="array" ref="N5429">INDEX('BD product'!A:D,M5429,2)</f>
        <v>Furniture</v>
      </c>
    </row>
    <row r="5430" spans="1:14" x14ac:dyDescent="0.3">
      <c r="A5430" s="3" t="s">
        <v>6937</v>
      </c>
      <c r="B5430" s="4">
        <v>42615</v>
      </c>
      <c r="C5430" s="12" t="str">
        <f t="shared" si="84"/>
        <v>2016/09</v>
      </c>
      <c r="D5430" s="4">
        <v>42617</v>
      </c>
      <c r="E5430" s="3" t="s">
        <v>64</v>
      </c>
      <c r="F5430" s="3" t="s">
        <v>1249</v>
      </c>
      <c r="G5430" s="3" t="s">
        <v>791</v>
      </c>
      <c r="H5430" s="5">
        <v>4653</v>
      </c>
      <c r="I5430" s="2">
        <v>3</v>
      </c>
      <c r="J5430" s="2">
        <v>0</v>
      </c>
      <c r="K5430" s="2">
        <v>12.097799999999999</v>
      </c>
      <c r="L5430" s="18" t="str">
        <f>VLOOKUP(F5430,'BD customers'!$1:$1048576,2,FALSE)</f>
        <v>Sam Zeldin</v>
      </c>
      <c r="M5430" s="2">
        <f>MATCH(orders[[#This Row],[Product ID]],'BD product'!A:A,0)</f>
        <v>172</v>
      </c>
      <c r="N5430" s="2" t="str" cm="1">
        <f t="array" ref="N5430">INDEX('BD product'!A:D,M5430,2)</f>
        <v>Office Supplies</v>
      </c>
    </row>
    <row r="5431" spans="1:14" x14ac:dyDescent="0.3">
      <c r="A5431" s="3" t="s">
        <v>6938</v>
      </c>
      <c r="B5431" s="4">
        <v>41887</v>
      </c>
      <c r="C5431" s="12" t="str">
        <f t="shared" si="84"/>
        <v>2014/09</v>
      </c>
      <c r="D5431" s="4">
        <v>41889</v>
      </c>
      <c r="E5431" s="3" t="s">
        <v>64</v>
      </c>
      <c r="F5431" s="3" t="s">
        <v>5407</v>
      </c>
      <c r="G5431" s="3" t="s">
        <v>1282</v>
      </c>
      <c r="H5431" s="5">
        <v>31984</v>
      </c>
      <c r="I5431" s="2">
        <v>2</v>
      </c>
      <c r="J5431" s="2">
        <v>2</v>
      </c>
      <c r="K5431" s="2">
        <v>0.19989999999999999</v>
      </c>
      <c r="L5431" s="18" t="str">
        <f>VLOOKUP(F5431,'BD customers'!$1:$1048576,2,FALSE)</f>
        <v>Patrick Ryan</v>
      </c>
      <c r="M5431" s="2">
        <f>MATCH(orders[[#This Row],[Product ID]],'BD product'!A:A,0)</f>
        <v>298</v>
      </c>
      <c r="N5431" s="2" t="str" cm="1">
        <f t="array" ref="N5431">INDEX('BD product'!A:D,M5431,2)</f>
        <v>Furniture</v>
      </c>
    </row>
    <row r="5432" spans="1:14" x14ac:dyDescent="0.3">
      <c r="A5432" s="3" t="s">
        <v>6939</v>
      </c>
      <c r="B5432" s="4">
        <v>43029</v>
      </c>
      <c r="C5432" s="12" t="str">
        <f t="shared" si="84"/>
        <v>2017/10</v>
      </c>
      <c r="D5432" s="4">
        <v>43033</v>
      </c>
      <c r="E5432" s="3" t="s">
        <v>21</v>
      </c>
      <c r="F5432" s="3" t="s">
        <v>6940</v>
      </c>
      <c r="G5432" s="3" t="s">
        <v>6790</v>
      </c>
      <c r="H5432" s="5">
        <v>161568</v>
      </c>
      <c r="I5432" s="2">
        <v>2</v>
      </c>
      <c r="J5432" s="2">
        <v>2</v>
      </c>
      <c r="K5432" s="2">
        <v>16.1568</v>
      </c>
      <c r="L5432" s="18" t="str">
        <f>VLOOKUP(F5432,'BD customers'!$1:$1048576,2,FALSE)</f>
        <v>Frank Carlisle</v>
      </c>
      <c r="M5432" s="2">
        <f>MATCH(orders[[#This Row],[Product ID]],'BD product'!A:A,0)</f>
        <v>1727</v>
      </c>
      <c r="N5432" s="2" t="str" cm="1">
        <f t="array" ref="N5432">INDEX('BD product'!A:D,M5432,2)</f>
        <v>Office Supplies</v>
      </c>
    </row>
    <row r="5433" spans="1:14" x14ac:dyDescent="0.3">
      <c r="A5433" s="3" t="s">
        <v>6939</v>
      </c>
      <c r="B5433" s="4">
        <v>43029</v>
      </c>
      <c r="C5433" s="12" t="str">
        <f t="shared" si="84"/>
        <v>2017/10</v>
      </c>
      <c r="D5433" s="4">
        <v>43033</v>
      </c>
      <c r="E5433" s="3" t="s">
        <v>21</v>
      </c>
      <c r="F5433" s="3" t="s">
        <v>6940</v>
      </c>
      <c r="G5433" s="3" t="s">
        <v>2673</v>
      </c>
      <c r="H5433" s="5">
        <v>4064</v>
      </c>
      <c r="I5433" s="2">
        <v>1</v>
      </c>
      <c r="J5433" s="2">
        <v>2</v>
      </c>
      <c r="K5433" s="2">
        <v>1.3715999999999999</v>
      </c>
      <c r="L5433" s="18" t="str">
        <f>VLOOKUP(F5433,'BD customers'!$1:$1048576,2,FALSE)</f>
        <v>Frank Carlisle</v>
      </c>
      <c r="M5433" s="2">
        <f>MATCH(orders[[#This Row],[Product ID]],'BD product'!A:A,0)</f>
        <v>729</v>
      </c>
      <c r="N5433" s="2" t="str" cm="1">
        <f t="array" ref="N5433">INDEX('BD product'!A:D,M5433,2)</f>
        <v>Office Supplies</v>
      </c>
    </row>
    <row r="5434" spans="1:14" x14ac:dyDescent="0.3">
      <c r="A5434" s="3" t="s">
        <v>6939</v>
      </c>
      <c r="B5434" s="4">
        <v>43029</v>
      </c>
      <c r="C5434" s="12" t="str">
        <f t="shared" si="84"/>
        <v>2017/10</v>
      </c>
      <c r="D5434" s="4">
        <v>43033</v>
      </c>
      <c r="E5434" s="3" t="s">
        <v>21</v>
      </c>
      <c r="F5434" s="3" t="s">
        <v>6940</v>
      </c>
      <c r="G5434" s="3" t="s">
        <v>5128</v>
      </c>
      <c r="H5434" s="5">
        <v>6216</v>
      </c>
      <c r="I5434" s="2">
        <v>4</v>
      </c>
      <c r="J5434" s="2">
        <v>7</v>
      </c>
      <c r="K5434" s="2">
        <v>-4.9728000000000003</v>
      </c>
      <c r="L5434" s="18" t="str">
        <f>VLOOKUP(F5434,'BD customers'!$1:$1048576,2,FALSE)</f>
        <v>Frank Carlisle</v>
      </c>
      <c r="M5434" s="2">
        <f>MATCH(orders[[#This Row],[Product ID]],'BD product'!A:A,0)</f>
        <v>1474</v>
      </c>
      <c r="N5434" s="2" t="str" cm="1">
        <f t="array" ref="N5434">INDEX('BD product'!A:D,M5434,2)</f>
        <v>Office Supplies</v>
      </c>
    </row>
    <row r="5435" spans="1:14" x14ac:dyDescent="0.3">
      <c r="A5435" s="3" t="s">
        <v>6941</v>
      </c>
      <c r="B5435" s="4">
        <v>42850</v>
      </c>
      <c r="C5435" s="12" t="str">
        <f t="shared" si="84"/>
        <v>2017/04</v>
      </c>
      <c r="D5435" s="4">
        <v>42854</v>
      </c>
      <c r="E5435" s="3" t="s">
        <v>21</v>
      </c>
      <c r="F5435" s="3" t="s">
        <v>2605</v>
      </c>
      <c r="G5435" s="3" t="s">
        <v>128</v>
      </c>
      <c r="H5435" s="5">
        <v>8896</v>
      </c>
      <c r="I5435" s="2">
        <v>4</v>
      </c>
      <c r="J5435" s="2">
        <v>2</v>
      </c>
      <c r="K5435" s="2">
        <v>0.66720000000000002</v>
      </c>
      <c r="L5435" s="18" t="str">
        <f>VLOOKUP(F5435,'BD customers'!$1:$1048576,2,FALSE)</f>
        <v>Larry Hughes</v>
      </c>
      <c r="M5435" s="2">
        <f>MATCH(orders[[#This Row],[Product ID]],'BD product'!A:A,0)</f>
        <v>23</v>
      </c>
      <c r="N5435" s="2" t="str" cm="1">
        <f t="array" ref="N5435">INDEX('BD product'!A:D,M5435,2)</f>
        <v>Office Supplies</v>
      </c>
    </row>
    <row r="5436" spans="1:14" x14ac:dyDescent="0.3">
      <c r="A5436" s="3" t="s">
        <v>6942</v>
      </c>
      <c r="B5436" s="4">
        <v>42296</v>
      </c>
      <c r="C5436" s="12" t="str">
        <f t="shared" si="84"/>
        <v>2015/10</v>
      </c>
      <c r="D5436" s="4">
        <v>42301</v>
      </c>
      <c r="E5436" s="3" t="s">
        <v>21</v>
      </c>
      <c r="F5436" s="3" t="s">
        <v>800</v>
      </c>
      <c r="G5436" s="3" t="s">
        <v>6943</v>
      </c>
      <c r="H5436" s="5">
        <v>16407</v>
      </c>
      <c r="I5436" s="2">
        <v>5</v>
      </c>
      <c r="J5436" s="2">
        <v>0</v>
      </c>
      <c r="K5436" s="2">
        <v>45.939599999999999</v>
      </c>
      <c r="L5436" s="18" t="str">
        <f>VLOOKUP(F5436,'BD customers'!$1:$1048576,2,FALSE)</f>
        <v>Robert Marley</v>
      </c>
      <c r="M5436" s="2">
        <f>MATCH(orders[[#This Row],[Product ID]],'BD product'!A:A,0)</f>
        <v>1741</v>
      </c>
      <c r="N5436" s="2" t="str" cm="1">
        <f t="array" ref="N5436">INDEX('BD product'!A:D,M5436,2)</f>
        <v>Office Supplies</v>
      </c>
    </row>
    <row r="5437" spans="1:14" x14ac:dyDescent="0.3">
      <c r="A5437" s="3" t="s">
        <v>6942</v>
      </c>
      <c r="B5437" s="4">
        <v>42296</v>
      </c>
      <c r="C5437" s="12" t="str">
        <f t="shared" si="84"/>
        <v>2015/10</v>
      </c>
      <c r="D5437" s="4">
        <v>42301</v>
      </c>
      <c r="E5437" s="3" t="s">
        <v>21</v>
      </c>
      <c r="F5437" s="3" t="s">
        <v>800</v>
      </c>
      <c r="G5437" s="3" t="s">
        <v>1272</v>
      </c>
      <c r="H5437" s="5">
        <v>2700</v>
      </c>
      <c r="I5437" s="2">
        <v>3</v>
      </c>
      <c r="J5437" s="2">
        <v>0</v>
      </c>
      <c r="K5437" s="2">
        <v>9.7199999999999995E-2</v>
      </c>
      <c r="L5437" s="18" t="str">
        <f>VLOOKUP(F5437,'BD customers'!$1:$1048576,2,FALSE)</f>
        <v>Robert Marley</v>
      </c>
      <c r="M5437" s="2">
        <f>MATCH(orders[[#This Row],[Product ID]],'BD product'!A:A,0)</f>
        <v>295</v>
      </c>
      <c r="N5437" s="2" t="str" cm="1">
        <f t="array" ref="N5437">INDEX('BD product'!A:D,M5437,2)</f>
        <v>Technology</v>
      </c>
    </row>
    <row r="5438" spans="1:14" x14ac:dyDescent="0.3">
      <c r="A5438" s="3" t="s">
        <v>6945</v>
      </c>
      <c r="B5438" s="4">
        <v>41825</v>
      </c>
      <c r="C5438" s="12" t="str">
        <f t="shared" si="84"/>
        <v>2014/07</v>
      </c>
      <c r="D5438" s="4">
        <v>41828</v>
      </c>
      <c r="E5438" s="3" t="s">
        <v>64</v>
      </c>
      <c r="F5438" s="3" t="s">
        <v>6901</v>
      </c>
      <c r="G5438" s="3" t="s">
        <v>3692</v>
      </c>
      <c r="H5438" s="5">
        <v>1952</v>
      </c>
      <c r="I5438" s="2">
        <v>2</v>
      </c>
      <c r="J5438" s="2">
        <v>2</v>
      </c>
      <c r="K5438" s="2">
        <v>0.53680000000000005</v>
      </c>
      <c r="L5438" s="18" t="str">
        <f>VLOOKUP(F5438,'BD customers'!$1:$1048576,2,FALSE)</f>
        <v>Don Miller</v>
      </c>
      <c r="M5438" s="2">
        <f>MATCH(orders[[#This Row],[Product ID]],'BD product'!A:A,0)</f>
        <v>1124</v>
      </c>
      <c r="N5438" s="2" t="str" cm="1">
        <f t="array" ref="N5438">INDEX('BD product'!A:D,M5438,2)</f>
        <v>Furniture</v>
      </c>
    </row>
    <row r="5439" spans="1:14" x14ac:dyDescent="0.3">
      <c r="A5439" s="3" t="s">
        <v>6945</v>
      </c>
      <c r="B5439" s="4">
        <v>41825</v>
      </c>
      <c r="C5439" s="12" t="str">
        <f t="shared" si="84"/>
        <v>2014/07</v>
      </c>
      <c r="D5439" s="4">
        <v>41828</v>
      </c>
      <c r="E5439" s="3" t="s">
        <v>64</v>
      </c>
      <c r="F5439" s="3" t="s">
        <v>6901</v>
      </c>
      <c r="G5439" s="3" t="s">
        <v>5280</v>
      </c>
      <c r="H5439" s="5">
        <v>981</v>
      </c>
      <c r="I5439" s="2">
        <v>5</v>
      </c>
      <c r="J5439" s="2">
        <v>7</v>
      </c>
      <c r="K5439" s="2">
        <v>-0.68669999999999998</v>
      </c>
      <c r="L5439" s="18" t="str">
        <f>VLOOKUP(F5439,'BD customers'!$1:$1048576,2,FALSE)</f>
        <v>Don Miller</v>
      </c>
      <c r="M5439" s="2">
        <f>MATCH(orders[[#This Row],[Product ID]],'BD product'!A:A,0)</f>
        <v>1506</v>
      </c>
      <c r="N5439" s="2" t="str" cm="1">
        <f t="array" ref="N5439">INDEX('BD product'!A:D,M5439,2)</f>
        <v>Office Supplies</v>
      </c>
    </row>
    <row r="5440" spans="1:14" x14ac:dyDescent="0.3">
      <c r="A5440" s="3" t="s">
        <v>6945</v>
      </c>
      <c r="B5440" s="4">
        <v>41825</v>
      </c>
      <c r="C5440" s="12" t="str">
        <f t="shared" si="84"/>
        <v>2014/07</v>
      </c>
      <c r="D5440" s="4">
        <v>41828</v>
      </c>
      <c r="E5440" s="3" t="s">
        <v>64</v>
      </c>
      <c r="F5440" s="3" t="s">
        <v>6901</v>
      </c>
      <c r="G5440" s="3" t="s">
        <v>6946</v>
      </c>
      <c r="H5440" s="5">
        <v>213216</v>
      </c>
      <c r="I5440" s="2">
        <v>3</v>
      </c>
      <c r="J5440" s="2">
        <v>2</v>
      </c>
      <c r="K5440" s="2">
        <v>15.991199999999999</v>
      </c>
      <c r="L5440" s="18" t="str">
        <f>VLOOKUP(F5440,'BD customers'!$1:$1048576,2,FALSE)</f>
        <v>Don Miller</v>
      </c>
      <c r="M5440" s="2">
        <f>MATCH(orders[[#This Row],[Product ID]],'BD product'!A:A,0)</f>
        <v>1742</v>
      </c>
      <c r="N5440" s="2" t="str" cm="1">
        <f t="array" ref="N5440">INDEX('BD product'!A:D,M5440,2)</f>
        <v>Furniture</v>
      </c>
    </row>
    <row r="5441" spans="1:14" x14ac:dyDescent="0.3">
      <c r="A5441" s="3" t="s">
        <v>6948</v>
      </c>
      <c r="B5441" s="4">
        <v>42464</v>
      </c>
      <c r="C5441" s="12" t="str">
        <f t="shared" si="84"/>
        <v>2016/04</v>
      </c>
      <c r="D5441" s="4">
        <v>42469</v>
      </c>
      <c r="E5441" s="3" t="s">
        <v>21</v>
      </c>
      <c r="F5441" s="3" t="s">
        <v>5358</v>
      </c>
      <c r="G5441" s="3" t="s">
        <v>5250</v>
      </c>
      <c r="H5441" s="5">
        <v>588784</v>
      </c>
      <c r="I5441" s="2">
        <v>2</v>
      </c>
      <c r="J5441" s="2">
        <v>2</v>
      </c>
      <c r="K5441" s="2">
        <v>18.3995</v>
      </c>
      <c r="L5441" s="18" t="str">
        <f>VLOOKUP(F5441,'BD customers'!$1:$1048576,2,FALSE)</f>
        <v>Evan Henry</v>
      </c>
      <c r="M5441" s="2">
        <f>MATCH(orders[[#This Row],[Product ID]],'BD product'!A:A,0)</f>
        <v>1500</v>
      </c>
      <c r="N5441" s="2" t="str" cm="1">
        <f t="array" ref="N5441">INDEX('BD product'!A:D,M5441,2)</f>
        <v>Office Supplies</v>
      </c>
    </row>
    <row r="5442" spans="1:14" x14ac:dyDescent="0.3">
      <c r="A5442" s="3" t="s">
        <v>6949</v>
      </c>
      <c r="B5442" s="4">
        <v>43052</v>
      </c>
      <c r="C5442" s="12" t="str">
        <f t="shared" ref="C5442:C5505" si="85">TEXT(B5442,"aaaa/mm")</f>
        <v>2017/11</v>
      </c>
      <c r="D5442" s="4">
        <v>43057</v>
      </c>
      <c r="E5442" s="3" t="s">
        <v>11</v>
      </c>
      <c r="F5442" s="3" t="s">
        <v>4763</v>
      </c>
      <c r="G5442" s="3" t="s">
        <v>2522</v>
      </c>
      <c r="H5442" s="5">
        <v>2064</v>
      </c>
      <c r="I5442" s="2">
        <v>1</v>
      </c>
      <c r="J5442" s="2">
        <v>2</v>
      </c>
      <c r="K5442" s="2">
        <v>0.15479999999999999</v>
      </c>
      <c r="L5442" s="18" t="str">
        <f>VLOOKUP(F5442,'BD customers'!$1:$1048576,2,FALSE)</f>
        <v>Toby Carlisle</v>
      </c>
      <c r="M5442" s="2">
        <f>MATCH(orders[[#This Row],[Product ID]],'BD product'!A:A,0)</f>
        <v>681</v>
      </c>
      <c r="N5442" s="2" t="str" cm="1">
        <f t="array" ref="N5442">INDEX('BD product'!A:D,M5442,2)</f>
        <v>Office Supplies</v>
      </c>
    </row>
    <row r="5443" spans="1:14" x14ac:dyDescent="0.3">
      <c r="A5443" s="3" t="s">
        <v>6950</v>
      </c>
      <c r="B5443" s="4">
        <v>42987</v>
      </c>
      <c r="C5443" s="12" t="str">
        <f t="shared" si="85"/>
        <v>2017/09</v>
      </c>
      <c r="D5443" s="4">
        <v>42991</v>
      </c>
      <c r="E5443" s="3" t="s">
        <v>21</v>
      </c>
      <c r="F5443" s="3" t="s">
        <v>3287</v>
      </c>
      <c r="G5443" s="3" t="s">
        <v>6951</v>
      </c>
      <c r="H5443" s="5">
        <v>6368</v>
      </c>
      <c r="I5443" s="2">
        <v>2</v>
      </c>
      <c r="J5443" s="2">
        <v>2</v>
      </c>
      <c r="K5443" s="2">
        <v>0.23880000000000001</v>
      </c>
      <c r="L5443" s="18" t="str">
        <f>VLOOKUP(F5443,'BD customers'!$1:$1048576,2,FALSE)</f>
        <v>Arianne Irving</v>
      </c>
      <c r="M5443" s="2">
        <f>MATCH(orders[[#This Row],[Product ID]],'BD product'!A:A,0)</f>
        <v>1743</v>
      </c>
      <c r="N5443" s="2" t="str" cm="1">
        <f t="array" ref="N5443">INDEX('BD product'!A:D,M5443,2)</f>
        <v>Office Supplies</v>
      </c>
    </row>
    <row r="5444" spans="1:14" x14ac:dyDescent="0.3">
      <c r="A5444" s="3" t="s">
        <v>6953</v>
      </c>
      <c r="B5444" s="4">
        <v>42111</v>
      </c>
      <c r="C5444" s="12" t="str">
        <f t="shared" si="85"/>
        <v>2015/04</v>
      </c>
      <c r="D5444" s="4">
        <v>42117</v>
      </c>
      <c r="E5444" s="3" t="s">
        <v>21</v>
      </c>
      <c r="F5444" s="3" t="s">
        <v>2664</v>
      </c>
      <c r="G5444" s="3" t="s">
        <v>2790</v>
      </c>
      <c r="H5444" s="5">
        <v>996</v>
      </c>
      <c r="I5444" s="2">
        <v>1</v>
      </c>
      <c r="J5444" s="2">
        <v>0</v>
      </c>
      <c r="K5444" s="2">
        <v>3.6852</v>
      </c>
      <c r="L5444" s="18" t="str">
        <f>VLOOKUP(F5444,'BD customers'!$1:$1048576,2,FALSE)</f>
        <v>Jessica Myrick</v>
      </c>
      <c r="M5444" s="2">
        <f>MATCH(orders[[#This Row],[Product ID]],'BD product'!A:A,0)</f>
        <v>771</v>
      </c>
      <c r="N5444" s="2" t="str" cm="1">
        <f t="array" ref="N5444">INDEX('BD product'!A:D,M5444,2)</f>
        <v>Technology</v>
      </c>
    </row>
    <row r="5445" spans="1:14" x14ac:dyDescent="0.3">
      <c r="A5445" s="3" t="s">
        <v>6953</v>
      </c>
      <c r="B5445" s="4">
        <v>42111</v>
      </c>
      <c r="C5445" s="12" t="str">
        <f t="shared" si="85"/>
        <v>2015/04</v>
      </c>
      <c r="D5445" s="4">
        <v>42117</v>
      </c>
      <c r="E5445" s="3" t="s">
        <v>21</v>
      </c>
      <c r="F5445" s="3" t="s">
        <v>2664</v>
      </c>
      <c r="G5445" s="3" t="s">
        <v>3688</v>
      </c>
      <c r="H5445" s="5">
        <v>62296</v>
      </c>
      <c r="I5445" s="2">
        <v>13</v>
      </c>
      <c r="J5445" s="2">
        <v>2</v>
      </c>
      <c r="K5445" s="2">
        <v>21.024899999999999</v>
      </c>
      <c r="L5445" s="18" t="str">
        <f>VLOOKUP(F5445,'BD customers'!$1:$1048576,2,FALSE)</f>
        <v>Jessica Myrick</v>
      </c>
      <c r="M5445" s="2">
        <f>MATCH(orders[[#This Row],[Product ID]],'BD product'!A:A,0)</f>
        <v>1122</v>
      </c>
      <c r="N5445" s="2" t="str" cm="1">
        <f t="array" ref="N5445">INDEX('BD product'!A:D,M5445,2)</f>
        <v>Office Supplies</v>
      </c>
    </row>
    <row r="5446" spans="1:14" x14ac:dyDescent="0.3">
      <c r="A5446" s="3" t="s">
        <v>6953</v>
      </c>
      <c r="B5446" s="4">
        <v>42111</v>
      </c>
      <c r="C5446" s="12" t="str">
        <f t="shared" si="85"/>
        <v>2015/04</v>
      </c>
      <c r="D5446" s="4">
        <v>42117</v>
      </c>
      <c r="E5446" s="3" t="s">
        <v>21</v>
      </c>
      <c r="F5446" s="3" t="s">
        <v>2664</v>
      </c>
      <c r="G5446" s="3" t="s">
        <v>6954</v>
      </c>
      <c r="H5446" s="5">
        <v>1071</v>
      </c>
      <c r="I5446" s="2">
        <v>3</v>
      </c>
      <c r="J5446" s="2">
        <v>0</v>
      </c>
      <c r="K5446" s="2">
        <v>2.7846000000000002</v>
      </c>
      <c r="L5446" s="18" t="str">
        <f>VLOOKUP(F5446,'BD customers'!$1:$1048576,2,FALSE)</f>
        <v>Jessica Myrick</v>
      </c>
      <c r="M5446" s="2">
        <f>MATCH(orders[[#This Row],[Product ID]],'BD product'!A:A,0)</f>
        <v>1744</v>
      </c>
      <c r="N5446" s="2" t="str" cm="1">
        <f t="array" ref="N5446">INDEX('BD product'!A:D,M5446,2)</f>
        <v>Office Supplies</v>
      </c>
    </row>
    <row r="5447" spans="1:14" x14ac:dyDescent="0.3">
      <c r="A5447" s="3" t="s">
        <v>6956</v>
      </c>
      <c r="B5447" s="4">
        <v>42576</v>
      </c>
      <c r="C5447" s="12" t="str">
        <f t="shared" si="85"/>
        <v>2016/07</v>
      </c>
      <c r="D5447" s="4">
        <v>42580</v>
      </c>
      <c r="E5447" s="3" t="s">
        <v>21</v>
      </c>
      <c r="F5447" s="3" t="s">
        <v>2641</v>
      </c>
      <c r="G5447" s="3" t="s">
        <v>4113</v>
      </c>
      <c r="H5447" s="5">
        <v>20936</v>
      </c>
      <c r="I5447" s="2">
        <v>1</v>
      </c>
      <c r="J5447" s="2">
        <v>2</v>
      </c>
      <c r="K5447" s="2">
        <v>7.0659000000000001</v>
      </c>
      <c r="L5447" s="18" t="str">
        <f>VLOOKUP(F5447,'BD customers'!$1:$1048576,2,FALSE)</f>
        <v>Bill Eplett</v>
      </c>
      <c r="M5447" s="2">
        <f>MATCH(orders[[#This Row],[Product ID]],'BD product'!A:A,0)</f>
        <v>1251</v>
      </c>
      <c r="N5447" s="2" t="str" cm="1">
        <f t="array" ref="N5447">INDEX('BD product'!A:D,M5447,2)</f>
        <v>Office Supplies</v>
      </c>
    </row>
    <row r="5448" spans="1:14" x14ac:dyDescent="0.3">
      <c r="A5448" s="3" t="s">
        <v>6957</v>
      </c>
      <c r="B5448" s="4">
        <v>42608</v>
      </c>
      <c r="C5448" s="12" t="str">
        <f t="shared" si="85"/>
        <v>2016/08</v>
      </c>
      <c r="D5448" s="4">
        <v>42613</v>
      </c>
      <c r="E5448" s="3" t="s">
        <v>21</v>
      </c>
      <c r="F5448" s="3" t="s">
        <v>696</v>
      </c>
      <c r="G5448" s="3" t="s">
        <v>3113</v>
      </c>
      <c r="H5448" s="5">
        <v>330</v>
      </c>
      <c r="I5448" s="2">
        <v>6</v>
      </c>
      <c r="J5448" s="2">
        <v>0</v>
      </c>
      <c r="K5448" s="2">
        <v>8.2500000000000004E-2</v>
      </c>
      <c r="L5448" s="18" t="str">
        <f>VLOOKUP(F5448,'BD customers'!$1:$1048576,2,FALSE)</f>
        <v>Dan Reichenbach</v>
      </c>
      <c r="M5448" s="2">
        <f>MATCH(orders[[#This Row],[Product ID]],'BD product'!A:A,0)</f>
        <v>897</v>
      </c>
      <c r="N5448" s="2" t="str" cm="1">
        <f t="array" ref="N5448">INDEX('BD product'!A:D,M5448,2)</f>
        <v>Technology</v>
      </c>
    </row>
    <row r="5449" spans="1:14" x14ac:dyDescent="0.3">
      <c r="A5449" s="3" t="s">
        <v>6957</v>
      </c>
      <c r="B5449" s="4">
        <v>42608</v>
      </c>
      <c r="C5449" s="12" t="str">
        <f t="shared" si="85"/>
        <v>2016/08</v>
      </c>
      <c r="D5449" s="4">
        <v>42613</v>
      </c>
      <c r="E5449" s="3" t="s">
        <v>21</v>
      </c>
      <c r="F5449" s="3" t="s">
        <v>696</v>
      </c>
      <c r="G5449" s="3" t="s">
        <v>4043</v>
      </c>
      <c r="H5449" s="5">
        <v>24995</v>
      </c>
      <c r="I5449" s="2">
        <v>5</v>
      </c>
      <c r="J5449" s="2">
        <v>0</v>
      </c>
      <c r="K5449" s="2">
        <v>87.482500000000002</v>
      </c>
      <c r="L5449" s="18" t="str">
        <f>VLOOKUP(F5449,'BD customers'!$1:$1048576,2,FALSE)</f>
        <v>Dan Reichenbach</v>
      </c>
      <c r="M5449" s="2">
        <f>MATCH(orders[[#This Row],[Product ID]],'BD product'!A:A,0)</f>
        <v>1235</v>
      </c>
      <c r="N5449" s="2" t="str" cm="1">
        <f t="array" ref="N5449">INDEX('BD product'!A:D,M5449,2)</f>
        <v>Technology</v>
      </c>
    </row>
    <row r="5450" spans="1:14" x14ac:dyDescent="0.3">
      <c r="A5450" s="3" t="s">
        <v>6958</v>
      </c>
      <c r="B5450" s="4">
        <v>41894</v>
      </c>
      <c r="C5450" s="12" t="str">
        <f t="shared" si="85"/>
        <v>2014/09</v>
      </c>
      <c r="D5450" s="4">
        <v>41901</v>
      </c>
      <c r="E5450" s="3" t="s">
        <v>21</v>
      </c>
      <c r="F5450" s="3" t="s">
        <v>4704</v>
      </c>
      <c r="G5450" s="3" t="s">
        <v>4841</v>
      </c>
      <c r="H5450" s="5">
        <v>35793</v>
      </c>
      <c r="I5450" s="2">
        <v>3</v>
      </c>
      <c r="J5450" s="2">
        <v>0</v>
      </c>
      <c r="K5450" s="2">
        <v>7.1585999999999999</v>
      </c>
      <c r="L5450" s="18" t="str">
        <f>VLOOKUP(F5450,'BD customers'!$1:$1048576,2,FALSE)</f>
        <v>Tom Ashbrook</v>
      </c>
      <c r="M5450" s="2">
        <f>MATCH(orders[[#This Row],[Product ID]],'BD product'!A:A,0)</f>
        <v>1422</v>
      </c>
      <c r="N5450" s="2" t="str" cm="1">
        <f t="array" ref="N5450">INDEX('BD product'!A:D,M5450,2)</f>
        <v>Office Supplies</v>
      </c>
    </row>
    <row r="5451" spans="1:14" x14ac:dyDescent="0.3">
      <c r="A5451" s="3" t="s">
        <v>6958</v>
      </c>
      <c r="B5451" s="4">
        <v>41894</v>
      </c>
      <c r="C5451" s="12" t="str">
        <f t="shared" si="85"/>
        <v>2014/09</v>
      </c>
      <c r="D5451" s="4">
        <v>41901</v>
      </c>
      <c r="E5451" s="3" t="s">
        <v>21</v>
      </c>
      <c r="F5451" s="3" t="s">
        <v>4704</v>
      </c>
      <c r="G5451" s="3" t="s">
        <v>6433</v>
      </c>
      <c r="H5451" s="5">
        <v>574</v>
      </c>
      <c r="I5451" s="2">
        <v>5</v>
      </c>
      <c r="J5451" s="2">
        <v>0</v>
      </c>
      <c r="K5451" s="2">
        <v>1.0906</v>
      </c>
      <c r="L5451" s="18" t="str">
        <f>VLOOKUP(F5451,'BD customers'!$1:$1048576,2,FALSE)</f>
        <v>Tom Ashbrook</v>
      </c>
      <c r="M5451" s="2">
        <f>MATCH(orders[[#This Row],[Product ID]],'BD product'!A:A,0)</f>
        <v>1692</v>
      </c>
      <c r="N5451" s="2" t="str" cm="1">
        <f t="array" ref="N5451">INDEX('BD product'!A:D,M5451,2)</f>
        <v>Technology</v>
      </c>
    </row>
    <row r="5452" spans="1:14" x14ac:dyDescent="0.3">
      <c r="A5452" s="3" t="s">
        <v>6958</v>
      </c>
      <c r="B5452" s="4">
        <v>41894</v>
      </c>
      <c r="C5452" s="12" t="str">
        <f t="shared" si="85"/>
        <v>2014/09</v>
      </c>
      <c r="D5452" s="4">
        <v>41901</v>
      </c>
      <c r="E5452" s="3" t="s">
        <v>21</v>
      </c>
      <c r="F5452" s="3" t="s">
        <v>4704</v>
      </c>
      <c r="G5452" s="3" t="s">
        <v>3115</v>
      </c>
      <c r="H5452" s="5">
        <v>33196</v>
      </c>
      <c r="I5452" s="2">
        <v>2</v>
      </c>
      <c r="J5452" s="2">
        <v>0</v>
      </c>
      <c r="K5452" s="2">
        <v>14.9382</v>
      </c>
      <c r="L5452" s="18" t="str">
        <f>VLOOKUP(F5452,'BD customers'!$1:$1048576,2,FALSE)</f>
        <v>Tom Ashbrook</v>
      </c>
      <c r="M5452" s="2">
        <f>MATCH(orders[[#This Row],[Product ID]],'BD product'!A:A,0)</f>
        <v>898</v>
      </c>
      <c r="N5452" s="2" t="str" cm="1">
        <f t="array" ref="N5452">INDEX('BD product'!A:D,M5452,2)</f>
        <v>Office Supplies</v>
      </c>
    </row>
    <row r="5453" spans="1:14" x14ac:dyDescent="0.3">
      <c r="A5453" s="3" t="s">
        <v>6958</v>
      </c>
      <c r="B5453" s="4">
        <v>41894</v>
      </c>
      <c r="C5453" s="12" t="str">
        <f t="shared" si="85"/>
        <v>2014/09</v>
      </c>
      <c r="D5453" s="4">
        <v>41901</v>
      </c>
      <c r="E5453" s="3" t="s">
        <v>21</v>
      </c>
      <c r="F5453" s="3" t="s">
        <v>4704</v>
      </c>
      <c r="G5453" s="3" t="s">
        <v>5220</v>
      </c>
      <c r="H5453" s="5">
        <v>4056</v>
      </c>
      <c r="I5453" s="2">
        <v>2</v>
      </c>
      <c r="J5453" s="2">
        <v>0</v>
      </c>
      <c r="K5453" s="2">
        <v>12.979200000000001</v>
      </c>
      <c r="L5453" s="18" t="str">
        <f>VLOOKUP(F5453,'BD customers'!$1:$1048576,2,FALSE)</f>
        <v>Tom Ashbrook</v>
      </c>
      <c r="M5453" s="2">
        <f>MATCH(orders[[#This Row],[Product ID]],'BD product'!A:A,0)</f>
        <v>1494</v>
      </c>
      <c r="N5453" s="2" t="str" cm="1">
        <f t="array" ref="N5453">INDEX('BD product'!A:D,M5453,2)</f>
        <v>Furniture</v>
      </c>
    </row>
    <row r="5454" spans="1:14" x14ac:dyDescent="0.3">
      <c r="A5454" s="3" t="s">
        <v>6959</v>
      </c>
      <c r="B5454" s="4">
        <v>42573</v>
      </c>
      <c r="C5454" s="12" t="str">
        <f t="shared" si="85"/>
        <v>2016/07</v>
      </c>
      <c r="D5454" s="4">
        <v>42580</v>
      </c>
      <c r="E5454" s="3" t="s">
        <v>21</v>
      </c>
      <c r="F5454" s="3" t="s">
        <v>4363</v>
      </c>
      <c r="G5454" s="3" t="s">
        <v>2305</v>
      </c>
      <c r="H5454" s="5">
        <v>862</v>
      </c>
      <c r="I5454" s="2">
        <v>5</v>
      </c>
      <c r="J5454" s="2">
        <v>0</v>
      </c>
      <c r="K5454" s="2">
        <v>2.4998</v>
      </c>
      <c r="L5454" s="18" t="str">
        <f>VLOOKUP(F5454,'BD customers'!$1:$1048576,2,FALSE)</f>
        <v>Kristina Nunn</v>
      </c>
      <c r="M5454" s="2">
        <f>MATCH(orders[[#This Row],[Product ID]],'BD product'!A:A,0)</f>
        <v>612</v>
      </c>
      <c r="N5454" s="2" t="str" cm="1">
        <f t="array" ref="N5454">INDEX('BD product'!A:D,M5454,2)</f>
        <v>Office Supplies</v>
      </c>
    </row>
    <row r="5455" spans="1:14" x14ac:dyDescent="0.3">
      <c r="A5455" s="3" t="s">
        <v>6960</v>
      </c>
      <c r="B5455" s="4">
        <v>42874</v>
      </c>
      <c r="C5455" s="12" t="str">
        <f t="shared" si="85"/>
        <v>2017/05</v>
      </c>
      <c r="D5455" s="4">
        <v>42878</v>
      </c>
      <c r="E5455" s="3" t="s">
        <v>21</v>
      </c>
      <c r="F5455" s="3" t="s">
        <v>4322</v>
      </c>
      <c r="G5455" s="3" t="s">
        <v>5793</v>
      </c>
      <c r="H5455" s="5">
        <v>38016</v>
      </c>
      <c r="I5455" s="2">
        <v>6</v>
      </c>
      <c r="J5455" s="2">
        <v>2</v>
      </c>
      <c r="K5455" s="2">
        <v>13.780799999999999</v>
      </c>
      <c r="L5455" s="18" t="str">
        <f>VLOOKUP(F5455,'BD customers'!$1:$1048576,2,FALSE)</f>
        <v>Patrick Jones</v>
      </c>
      <c r="M5455" s="2">
        <f>MATCH(orders[[#This Row],[Product ID]],'BD product'!A:A,0)</f>
        <v>1590</v>
      </c>
      <c r="N5455" s="2" t="str" cm="1">
        <f t="array" ref="N5455">INDEX('BD product'!A:D,M5455,2)</f>
        <v>Office Supplies</v>
      </c>
    </row>
    <row r="5456" spans="1:14" x14ac:dyDescent="0.3">
      <c r="A5456" s="3" t="s">
        <v>6961</v>
      </c>
      <c r="B5456" s="4">
        <v>42853</v>
      </c>
      <c r="C5456" s="12" t="str">
        <f t="shared" si="85"/>
        <v>2017/04</v>
      </c>
      <c r="D5456" s="4">
        <v>42857</v>
      </c>
      <c r="E5456" s="3" t="s">
        <v>21</v>
      </c>
      <c r="F5456" s="3" t="s">
        <v>1773</v>
      </c>
      <c r="G5456" s="3" t="s">
        <v>1872</v>
      </c>
      <c r="H5456" s="5">
        <v>8384</v>
      </c>
      <c r="I5456" s="2">
        <v>1</v>
      </c>
      <c r="J5456" s="2">
        <v>2</v>
      </c>
      <c r="K5456" s="2">
        <v>0.73360000000000003</v>
      </c>
      <c r="L5456" s="18" t="str">
        <f>VLOOKUP(F5456,'BD customers'!$1:$1048576,2,FALSE)</f>
        <v>Matt Connell</v>
      </c>
      <c r="M5456" s="2">
        <f>MATCH(orders[[#This Row],[Product ID]],'BD product'!A:A,0)</f>
        <v>472</v>
      </c>
      <c r="N5456" s="2" t="str" cm="1">
        <f t="array" ref="N5456">INDEX('BD product'!A:D,M5456,2)</f>
        <v>Office Supplies</v>
      </c>
    </row>
    <row r="5457" spans="1:14" x14ac:dyDescent="0.3">
      <c r="A5457" s="3" t="s">
        <v>6961</v>
      </c>
      <c r="B5457" s="4">
        <v>42853</v>
      </c>
      <c r="C5457" s="12" t="str">
        <f t="shared" si="85"/>
        <v>2017/04</v>
      </c>
      <c r="D5457" s="4">
        <v>42857</v>
      </c>
      <c r="E5457" s="3" t="s">
        <v>21</v>
      </c>
      <c r="F5457" s="3" t="s">
        <v>1773</v>
      </c>
      <c r="G5457" s="3" t="s">
        <v>118</v>
      </c>
      <c r="H5457" s="5">
        <v>6848</v>
      </c>
      <c r="I5457" s="2">
        <v>2</v>
      </c>
      <c r="J5457" s="2">
        <v>2</v>
      </c>
      <c r="K5457" s="2">
        <v>0.77039999999999997</v>
      </c>
      <c r="L5457" s="18" t="str">
        <f>VLOOKUP(F5457,'BD customers'!$1:$1048576,2,FALSE)</f>
        <v>Matt Connell</v>
      </c>
      <c r="M5457" s="2">
        <f>MATCH(orders[[#This Row],[Product ID]],'BD product'!A:A,0)</f>
        <v>20</v>
      </c>
      <c r="N5457" s="2" t="str" cm="1">
        <f t="array" ref="N5457">INDEX('BD product'!A:D,M5457,2)</f>
        <v>Office Supplies</v>
      </c>
    </row>
    <row r="5458" spans="1:14" x14ac:dyDescent="0.3">
      <c r="A5458" s="3" t="s">
        <v>6962</v>
      </c>
      <c r="B5458" s="4">
        <v>43098</v>
      </c>
      <c r="C5458" s="12" t="str">
        <f t="shared" si="85"/>
        <v>2017/12</v>
      </c>
      <c r="D5458" s="4">
        <v>43102</v>
      </c>
      <c r="E5458" s="3" t="s">
        <v>21</v>
      </c>
      <c r="F5458" s="3" t="s">
        <v>875</v>
      </c>
      <c r="G5458" s="3" t="s">
        <v>6963</v>
      </c>
      <c r="H5458" s="5">
        <v>196</v>
      </c>
      <c r="I5458" s="2">
        <v>5</v>
      </c>
      <c r="J5458" s="2">
        <v>0</v>
      </c>
      <c r="K5458" s="2">
        <v>0.96040000000000003</v>
      </c>
      <c r="L5458" s="18" t="str">
        <f>VLOOKUP(F5458,'BD customers'!$1:$1048576,2,FALSE)</f>
        <v>Bruce Stewart</v>
      </c>
      <c r="M5458" s="2">
        <f>MATCH(orders[[#This Row],[Product ID]],'BD product'!A:A,0)</f>
        <v>1745</v>
      </c>
      <c r="N5458" s="2" t="str" cm="1">
        <f t="array" ref="N5458">INDEX('BD product'!A:D,M5458,2)</f>
        <v>Office Supplies</v>
      </c>
    </row>
    <row r="5459" spans="1:14" x14ac:dyDescent="0.3">
      <c r="A5459" s="3" t="s">
        <v>6962</v>
      </c>
      <c r="B5459" s="4">
        <v>43098</v>
      </c>
      <c r="C5459" s="12" t="str">
        <f t="shared" si="85"/>
        <v>2017/12</v>
      </c>
      <c r="D5459" s="4">
        <v>43102</v>
      </c>
      <c r="E5459" s="3" t="s">
        <v>21</v>
      </c>
      <c r="F5459" s="3" t="s">
        <v>875</v>
      </c>
      <c r="G5459" s="3" t="s">
        <v>3862</v>
      </c>
      <c r="H5459" s="5">
        <v>6846</v>
      </c>
      <c r="I5459" s="2">
        <v>2</v>
      </c>
      <c r="J5459" s="2">
        <v>0</v>
      </c>
      <c r="K5459" s="2">
        <v>2.0537999999999998</v>
      </c>
      <c r="L5459" s="18" t="str">
        <f>VLOOKUP(F5459,'BD customers'!$1:$1048576,2,FALSE)</f>
        <v>Bruce Stewart</v>
      </c>
      <c r="M5459" s="2">
        <f>MATCH(orders[[#This Row],[Product ID]],'BD product'!A:A,0)</f>
        <v>1184</v>
      </c>
      <c r="N5459" s="2" t="str" cm="1">
        <f t="array" ref="N5459">INDEX('BD product'!A:D,M5459,2)</f>
        <v>Furniture</v>
      </c>
    </row>
    <row r="5460" spans="1:14" x14ac:dyDescent="0.3">
      <c r="A5460" s="3" t="s">
        <v>6965</v>
      </c>
      <c r="B5460" s="4">
        <v>42982</v>
      </c>
      <c r="C5460" s="12" t="str">
        <f t="shared" si="85"/>
        <v>2017/09</v>
      </c>
      <c r="D5460" s="4">
        <v>42984</v>
      </c>
      <c r="E5460" s="3" t="s">
        <v>11</v>
      </c>
      <c r="F5460" s="3" t="s">
        <v>105</v>
      </c>
      <c r="G5460" s="3" t="s">
        <v>2760</v>
      </c>
      <c r="H5460" s="5">
        <v>13344</v>
      </c>
      <c r="I5460" s="2">
        <v>6</v>
      </c>
      <c r="J5460" s="2">
        <v>2</v>
      </c>
      <c r="K5460" s="2">
        <v>4.3368000000000002</v>
      </c>
      <c r="L5460" s="18" t="str">
        <f>VLOOKUP(F5460,'BD customers'!$1:$1048576,2,FALSE)</f>
        <v>Pete Kriz</v>
      </c>
      <c r="M5460" s="2">
        <f>MATCH(orders[[#This Row],[Product ID]],'BD product'!A:A,0)</f>
        <v>759</v>
      </c>
      <c r="N5460" s="2" t="str" cm="1">
        <f t="array" ref="N5460">INDEX('BD product'!A:D,M5460,2)</f>
        <v>Office Supplies</v>
      </c>
    </row>
    <row r="5461" spans="1:14" x14ac:dyDescent="0.3">
      <c r="A5461" s="3" t="s">
        <v>6965</v>
      </c>
      <c r="B5461" s="4">
        <v>42982</v>
      </c>
      <c r="C5461" s="12" t="str">
        <f t="shared" si="85"/>
        <v>2017/09</v>
      </c>
      <c r="D5461" s="4">
        <v>42984</v>
      </c>
      <c r="E5461" s="3" t="s">
        <v>11</v>
      </c>
      <c r="F5461" s="3" t="s">
        <v>105</v>
      </c>
      <c r="G5461" s="3" t="s">
        <v>6966</v>
      </c>
      <c r="H5461" s="5">
        <v>1478272</v>
      </c>
      <c r="I5461" s="2">
        <v>8</v>
      </c>
      <c r="J5461" s="2">
        <v>2</v>
      </c>
      <c r="K5461" s="2">
        <v>9.2392000000000003</v>
      </c>
      <c r="L5461" s="18" t="str">
        <f>VLOOKUP(F5461,'BD customers'!$1:$1048576,2,FALSE)</f>
        <v>Pete Kriz</v>
      </c>
      <c r="M5461" s="2">
        <f>MATCH(orders[[#This Row],[Product ID]],'BD product'!A:A,0)</f>
        <v>1746</v>
      </c>
      <c r="N5461" s="2" t="str" cm="1">
        <f t="array" ref="N5461">INDEX('BD product'!A:D,M5461,2)</f>
        <v>Furniture</v>
      </c>
    </row>
    <row r="5462" spans="1:14" x14ac:dyDescent="0.3">
      <c r="A5462" s="3" t="s">
        <v>6968</v>
      </c>
      <c r="B5462" s="4">
        <v>41719</v>
      </c>
      <c r="C5462" s="12" t="str">
        <f t="shared" si="85"/>
        <v>2014/03</v>
      </c>
      <c r="D5462" s="4">
        <v>41723</v>
      </c>
      <c r="E5462" s="3" t="s">
        <v>21</v>
      </c>
      <c r="F5462" s="3" t="s">
        <v>1245</v>
      </c>
      <c r="G5462" s="3" t="s">
        <v>5321</v>
      </c>
      <c r="H5462" s="5">
        <v>16272</v>
      </c>
      <c r="I5462" s="2">
        <v>1</v>
      </c>
      <c r="J5462" s="2">
        <v>2</v>
      </c>
      <c r="K5462" s="2">
        <v>-3.8645999999999998</v>
      </c>
      <c r="L5462" s="18" t="str">
        <f>VLOOKUP(F5462,'BD customers'!$1:$1048576,2,FALSE)</f>
        <v>Thomas Seio</v>
      </c>
      <c r="M5462" s="2">
        <f>MATCH(orders[[#This Row],[Product ID]],'BD product'!A:A,0)</f>
        <v>1514</v>
      </c>
      <c r="N5462" s="2" t="str" cm="1">
        <f t="array" ref="N5462">INDEX('BD product'!A:D,M5462,2)</f>
        <v>Office Supplies</v>
      </c>
    </row>
    <row r="5463" spans="1:14" x14ac:dyDescent="0.3">
      <c r="A5463" s="3" t="s">
        <v>6969</v>
      </c>
      <c r="B5463" s="4">
        <v>43006</v>
      </c>
      <c r="C5463" s="12" t="str">
        <f t="shared" si="85"/>
        <v>2017/09</v>
      </c>
      <c r="D5463" s="4">
        <v>43012</v>
      </c>
      <c r="E5463" s="3" t="s">
        <v>21</v>
      </c>
      <c r="F5463" s="3" t="s">
        <v>1530</v>
      </c>
      <c r="G5463" s="3" t="s">
        <v>274</v>
      </c>
      <c r="H5463" s="5">
        <v>924</v>
      </c>
      <c r="I5463" s="2">
        <v>3</v>
      </c>
      <c r="J5463" s="2">
        <v>0</v>
      </c>
      <c r="K5463" s="2">
        <v>4.4352</v>
      </c>
      <c r="L5463" s="18" t="str">
        <f>VLOOKUP(F5463,'BD customers'!$1:$1048576,2,FALSE)</f>
        <v>Bruce Degenhardt</v>
      </c>
      <c r="M5463" s="2">
        <f>MATCH(orders[[#This Row],[Product ID]],'BD product'!A:A,0)</f>
        <v>52</v>
      </c>
      <c r="N5463" s="2" t="str" cm="1">
        <f t="array" ref="N5463">INDEX('BD product'!A:D,M5463,2)</f>
        <v>Furniture</v>
      </c>
    </row>
    <row r="5464" spans="1:14" x14ac:dyDescent="0.3">
      <c r="A5464" s="3" t="s">
        <v>6970</v>
      </c>
      <c r="B5464" s="4">
        <v>41658</v>
      </c>
      <c r="C5464" s="12" t="str">
        <f t="shared" si="85"/>
        <v>2014/01</v>
      </c>
      <c r="D5464" s="4">
        <v>41659</v>
      </c>
      <c r="E5464" s="3" t="s">
        <v>64</v>
      </c>
      <c r="F5464" s="3" t="s">
        <v>2759</v>
      </c>
      <c r="G5464" s="3" t="s">
        <v>2952</v>
      </c>
      <c r="H5464" s="5">
        <v>3234</v>
      </c>
      <c r="I5464" s="2">
        <v>10</v>
      </c>
      <c r="J5464" s="2">
        <v>7</v>
      </c>
      <c r="K5464" s="2">
        <v>-2.3715999999999999</v>
      </c>
      <c r="L5464" s="18" t="str">
        <f>VLOOKUP(F5464,'BD customers'!$1:$1048576,2,FALSE)</f>
        <v>Toby Swindell</v>
      </c>
      <c r="M5464" s="2">
        <f>MATCH(orders[[#This Row],[Product ID]],'BD product'!A:A,0)</f>
        <v>830</v>
      </c>
      <c r="N5464" s="2" t="str" cm="1">
        <f t="array" ref="N5464">INDEX('BD product'!A:D,M5464,2)</f>
        <v>Office Supplies</v>
      </c>
    </row>
    <row r="5465" spans="1:14" x14ac:dyDescent="0.3">
      <c r="A5465" s="3" t="s">
        <v>6970</v>
      </c>
      <c r="B5465" s="4">
        <v>41658</v>
      </c>
      <c r="C5465" s="12" t="str">
        <f t="shared" si="85"/>
        <v>2014/01</v>
      </c>
      <c r="D5465" s="4">
        <v>41659</v>
      </c>
      <c r="E5465" s="3" t="s">
        <v>64</v>
      </c>
      <c r="F5465" s="3" t="s">
        <v>2759</v>
      </c>
      <c r="G5465" s="3" t="s">
        <v>759</v>
      </c>
      <c r="H5465" s="5">
        <v>56064</v>
      </c>
      <c r="I5465" s="2">
        <v>4</v>
      </c>
      <c r="J5465" s="2">
        <v>2</v>
      </c>
      <c r="K5465" s="2">
        <v>19.622399999999999</v>
      </c>
      <c r="L5465" s="18" t="str">
        <f>VLOOKUP(F5465,'BD customers'!$1:$1048576,2,FALSE)</f>
        <v>Toby Swindell</v>
      </c>
      <c r="M5465" s="2">
        <f>MATCH(orders[[#This Row],[Product ID]],'BD product'!A:A,0)</f>
        <v>163</v>
      </c>
      <c r="N5465" s="2" t="str" cm="1">
        <f t="array" ref="N5465">INDEX('BD product'!A:D,M5465,2)</f>
        <v>Office Supplies</v>
      </c>
    </row>
    <row r="5466" spans="1:14" x14ac:dyDescent="0.3">
      <c r="A5466" s="3" t="s">
        <v>6970</v>
      </c>
      <c r="B5466" s="4">
        <v>41658</v>
      </c>
      <c r="C5466" s="12" t="str">
        <f t="shared" si="85"/>
        <v>2014/01</v>
      </c>
      <c r="D5466" s="4">
        <v>41659</v>
      </c>
      <c r="E5466" s="3" t="s">
        <v>64</v>
      </c>
      <c r="F5466" s="3" t="s">
        <v>2759</v>
      </c>
      <c r="G5466" s="3" t="s">
        <v>559</v>
      </c>
      <c r="H5466" s="5">
        <v>10872</v>
      </c>
      <c r="I5466" s="2">
        <v>5</v>
      </c>
      <c r="J5466" s="2">
        <v>2</v>
      </c>
      <c r="K5466" s="2">
        <v>3.6692999999999998</v>
      </c>
      <c r="L5466" s="18" t="str">
        <f>VLOOKUP(F5466,'BD customers'!$1:$1048576,2,FALSE)</f>
        <v>Toby Swindell</v>
      </c>
      <c r="M5466" s="2">
        <f>MATCH(orders[[#This Row],[Product ID]],'BD product'!A:A,0)</f>
        <v>115</v>
      </c>
      <c r="N5466" s="2" t="str" cm="1">
        <f t="array" ref="N5466">INDEX('BD product'!A:D,M5466,2)</f>
        <v>Office Supplies</v>
      </c>
    </row>
    <row r="5467" spans="1:14" x14ac:dyDescent="0.3">
      <c r="A5467" s="3" t="s">
        <v>6970</v>
      </c>
      <c r="B5467" s="4">
        <v>41658</v>
      </c>
      <c r="C5467" s="12" t="str">
        <f t="shared" si="85"/>
        <v>2014/01</v>
      </c>
      <c r="D5467" s="4">
        <v>41659</v>
      </c>
      <c r="E5467" s="3" t="s">
        <v>64</v>
      </c>
      <c r="F5467" s="3" t="s">
        <v>2759</v>
      </c>
      <c r="G5467" s="3" t="s">
        <v>1525</v>
      </c>
      <c r="H5467" s="5">
        <v>18147</v>
      </c>
      <c r="I5467" s="2">
        <v>5</v>
      </c>
      <c r="J5467" s="2">
        <v>7</v>
      </c>
      <c r="K5467" s="2">
        <v>-32.059699999999999</v>
      </c>
      <c r="L5467" s="18" t="str">
        <f>VLOOKUP(F5467,'BD customers'!$1:$1048576,2,FALSE)</f>
        <v>Toby Swindell</v>
      </c>
      <c r="M5467" s="2">
        <f>MATCH(orders[[#This Row],[Product ID]],'BD product'!A:A,0)</f>
        <v>368</v>
      </c>
      <c r="N5467" s="2" t="str" cm="1">
        <f t="array" ref="N5467">INDEX('BD product'!A:D,M5467,2)</f>
        <v>Furniture</v>
      </c>
    </row>
    <row r="5468" spans="1:14" x14ac:dyDescent="0.3">
      <c r="A5468" s="3" t="s">
        <v>6971</v>
      </c>
      <c r="B5468" s="4">
        <v>41684</v>
      </c>
      <c r="C5468" s="12" t="str">
        <f t="shared" si="85"/>
        <v>2014/02</v>
      </c>
      <c r="D5468" s="4">
        <v>41689</v>
      </c>
      <c r="E5468" s="3" t="s">
        <v>11</v>
      </c>
      <c r="F5468" s="3" t="s">
        <v>3271</v>
      </c>
      <c r="G5468" s="3" t="s">
        <v>3266</v>
      </c>
      <c r="H5468" s="5">
        <v>16176</v>
      </c>
      <c r="I5468" s="2">
        <v>3</v>
      </c>
      <c r="J5468" s="2">
        <v>2</v>
      </c>
      <c r="K5468" s="2">
        <v>0.60660000000000003</v>
      </c>
      <c r="L5468" s="18" t="str">
        <f>VLOOKUP(F5468,'BD customers'!$1:$1048576,2,FALSE)</f>
        <v>Shui Tom</v>
      </c>
      <c r="M5468" s="2">
        <f>MATCH(orders[[#This Row],[Product ID]],'BD product'!A:A,0)</f>
        <v>951</v>
      </c>
      <c r="N5468" s="2" t="str" cm="1">
        <f t="array" ref="N5468">INDEX('BD product'!A:D,M5468,2)</f>
        <v>Office Supplies</v>
      </c>
    </row>
    <row r="5469" spans="1:14" x14ac:dyDescent="0.3">
      <c r="A5469" s="3" t="s">
        <v>6972</v>
      </c>
      <c r="B5469" s="4">
        <v>42530</v>
      </c>
      <c r="C5469" s="12" t="str">
        <f t="shared" si="85"/>
        <v>2016/06</v>
      </c>
      <c r="D5469" s="4">
        <v>42535</v>
      </c>
      <c r="E5469" s="3" t="s">
        <v>21</v>
      </c>
      <c r="F5469" s="3" t="s">
        <v>239</v>
      </c>
      <c r="G5469" s="3" t="s">
        <v>134</v>
      </c>
      <c r="H5469" s="5">
        <v>122352</v>
      </c>
      <c r="I5469" s="2">
        <v>3</v>
      </c>
      <c r="J5469" s="2">
        <v>2</v>
      </c>
      <c r="K5469" s="2">
        <v>13.7646</v>
      </c>
      <c r="L5469" s="18" t="str">
        <f>VLOOKUP(F5469,'BD customers'!$1:$1048576,2,FALSE)</f>
        <v>Dean Braden</v>
      </c>
      <c r="M5469" s="2">
        <f>MATCH(orders[[#This Row],[Product ID]],'BD product'!A:A,0)</f>
        <v>25</v>
      </c>
      <c r="N5469" s="2" t="str" cm="1">
        <f t="array" ref="N5469">INDEX('BD product'!A:D,M5469,2)</f>
        <v>Furniture</v>
      </c>
    </row>
    <row r="5470" spans="1:14" x14ac:dyDescent="0.3">
      <c r="A5470" s="3" t="s">
        <v>6973</v>
      </c>
      <c r="B5470" s="4">
        <v>41908</v>
      </c>
      <c r="C5470" s="12" t="str">
        <f t="shared" si="85"/>
        <v>2014/09</v>
      </c>
      <c r="D5470" s="4">
        <v>41909</v>
      </c>
      <c r="E5470" s="3" t="s">
        <v>64</v>
      </c>
      <c r="F5470" s="3" t="s">
        <v>4169</v>
      </c>
      <c r="G5470" s="3" t="s">
        <v>17</v>
      </c>
      <c r="H5470" s="5">
        <v>585552</v>
      </c>
      <c r="I5470" s="2">
        <v>3</v>
      </c>
      <c r="J5470" s="2">
        <v>2</v>
      </c>
      <c r="K5470" s="2">
        <v>7.3193999999999999</v>
      </c>
      <c r="L5470" s="18" t="str">
        <f>VLOOKUP(F5470,'BD customers'!$1:$1048576,2,FALSE)</f>
        <v>Karen Ferguson</v>
      </c>
      <c r="M5470" s="2">
        <f>MATCH(orders[[#This Row],[Product ID]],'BD product'!A:A,0)</f>
        <v>3</v>
      </c>
      <c r="N5470" s="2" t="str" cm="1">
        <f t="array" ref="N5470">INDEX('BD product'!A:D,M5470,2)</f>
        <v>Furniture</v>
      </c>
    </row>
    <row r="5471" spans="1:14" x14ac:dyDescent="0.3">
      <c r="A5471" s="3" t="s">
        <v>6973</v>
      </c>
      <c r="B5471" s="4">
        <v>41908</v>
      </c>
      <c r="C5471" s="12" t="str">
        <f t="shared" si="85"/>
        <v>2014/09</v>
      </c>
      <c r="D5471" s="4">
        <v>41909</v>
      </c>
      <c r="E5471" s="3" t="s">
        <v>64</v>
      </c>
      <c r="F5471" s="3" t="s">
        <v>4169</v>
      </c>
      <c r="G5471" s="3" t="s">
        <v>3330</v>
      </c>
      <c r="H5471" s="5">
        <v>1944</v>
      </c>
      <c r="I5471" s="2">
        <v>3</v>
      </c>
      <c r="J5471" s="2">
        <v>0</v>
      </c>
      <c r="K5471" s="2">
        <v>9.3312000000000008</v>
      </c>
      <c r="L5471" s="18" t="str">
        <f>VLOOKUP(F5471,'BD customers'!$1:$1048576,2,FALSE)</f>
        <v>Karen Ferguson</v>
      </c>
      <c r="M5471" s="2">
        <f>MATCH(orders[[#This Row],[Product ID]],'BD product'!A:A,0)</f>
        <v>976</v>
      </c>
      <c r="N5471" s="2" t="str" cm="1">
        <f t="array" ref="N5471">INDEX('BD product'!A:D,M5471,2)</f>
        <v>Office Supplies</v>
      </c>
    </row>
    <row r="5472" spans="1:14" x14ac:dyDescent="0.3">
      <c r="A5472" s="3" t="s">
        <v>6974</v>
      </c>
      <c r="B5472" s="4">
        <v>42520</v>
      </c>
      <c r="C5472" s="12" t="str">
        <f t="shared" si="85"/>
        <v>2016/05</v>
      </c>
      <c r="D5472" s="4">
        <v>42525</v>
      </c>
      <c r="E5472" s="3" t="s">
        <v>21</v>
      </c>
      <c r="F5472" s="3" t="s">
        <v>4270</v>
      </c>
      <c r="G5472" s="3" t="s">
        <v>4218</v>
      </c>
      <c r="H5472" s="5">
        <v>12392</v>
      </c>
      <c r="I5472" s="2">
        <v>5</v>
      </c>
      <c r="J5472" s="2">
        <v>2</v>
      </c>
      <c r="K5472" s="2">
        <v>0.9294</v>
      </c>
      <c r="L5472" s="18" t="str">
        <f>VLOOKUP(F5472,'BD customers'!$1:$1048576,2,FALSE)</f>
        <v>Justin MacKendrick</v>
      </c>
      <c r="M5472" s="2">
        <f>MATCH(orders[[#This Row],[Product ID]],'BD product'!A:A,0)</f>
        <v>1273</v>
      </c>
      <c r="N5472" s="2" t="str" cm="1">
        <f t="array" ref="N5472">INDEX('BD product'!A:D,M5472,2)</f>
        <v>Office Supplies</v>
      </c>
    </row>
    <row r="5473" spans="1:14" x14ac:dyDescent="0.3">
      <c r="A5473" s="3" t="s">
        <v>6975</v>
      </c>
      <c r="B5473" s="4">
        <v>43088</v>
      </c>
      <c r="C5473" s="12" t="str">
        <f t="shared" si="85"/>
        <v>2017/12</v>
      </c>
      <c r="D5473" s="4">
        <v>43092</v>
      </c>
      <c r="E5473" s="3" t="s">
        <v>21</v>
      </c>
      <c r="F5473" s="3" t="s">
        <v>5396</v>
      </c>
      <c r="G5473" s="3" t="s">
        <v>5447</v>
      </c>
      <c r="H5473" s="5">
        <v>1336</v>
      </c>
      <c r="I5473" s="2">
        <v>5</v>
      </c>
      <c r="J5473" s="2">
        <v>2</v>
      </c>
      <c r="K5473" s="2">
        <v>0.40079999999999999</v>
      </c>
      <c r="L5473" s="18" t="str">
        <f>VLOOKUP(F5473,'BD customers'!$1:$1048576,2,FALSE)</f>
        <v>Tony Sayre</v>
      </c>
      <c r="M5473" s="2">
        <f>MATCH(orders[[#This Row],[Product ID]],'BD product'!A:A,0)</f>
        <v>1535</v>
      </c>
      <c r="N5473" s="2" t="str" cm="1">
        <f t="array" ref="N5473">INDEX('BD product'!A:D,M5473,2)</f>
        <v>Furniture</v>
      </c>
    </row>
    <row r="5474" spans="1:14" x14ac:dyDescent="0.3">
      <c r="A5474" s="3" t="s">
        <v>6975</v>
      </c>
      <c r="B5474" s="4">
        <v>43088</v>
      </c>
      <c r="C5474" s="12" t="str">
        <f t="shared" si="85"/>
        <v>2017/12</v>
      </c>
      <c r="D5474" s="4">
        <v>43092</v>
      </c>
      <c r="E5474" s="3" t="s">
        <v>21</v>
      </c>
      <c r="F5474" s="3" t="s">
        <v>5396</v>
      </c>
      <c r="G5474" s="3" t="s">
        <v>3798</v>
      </c>
      <c r="H5474" s="5">
        <v>78256</v>
      </c>
      <c r="I5474" s="2">
        <v>2</v>
      </c>
      <c r="J5474" s="2">
        <v>2</v>
      </c>
      <c r="K5474" s="2">
        <v>-17.607600000000001</v>
      </c>
      <c r="L5474" s="18" t="str">
        <f>VLOOKUP(F5474,'BD customers'!$1:$1048576,2,FALSE)</f>
        <v>Tony Sayre</v>
      </c>
      <c r="M5474" s="2">
        <f>MATCH(orders[[#This Row],[Product ID]],'BD product'!A:A,0)</f>
        <v>1168</v>
      </c>
      <c r="N5474" s="2" t="str" cm="1">
        <f t="array" ref="N5474">INDEX('BD product'!A:D,M5474,2)</f>
        <v>Office Supplies</v>
      </c>
    </row>
    <row r="5475" spans="1:14" x14ac:dyDescent="0.3">
      <c r="A5475" s="3" t="s">
        <v>6975</v>
      </c>
      <c r="B5475" s="4">
        <v>43088</v>
      </c>
      <c r="C5475" s="12" t="str">
        <f t="shared" si="85"/>
        <v>2017/12</v>
      </c>
      <c r="D5475" s="4">
        <v>43092</v>
      </c>
      <c r="E5475" s="3" t="s">
        <v>21</v>
      </c>
      <c r="F5475" s="3" t="s">
        <v>5396</v>
      </c>
      <c r="G5475" s="3" t="s">
        <v>3908</v>
      </c>
      <c r="H5475" s="5">
        <v>102018</v>
      </c>
      <c r="I5475" s="2">
        <v>7</v>
      </c>
      <c r="J5475" s="2">
        <v>7</v>
      </c>
      <c r="K5475" s="2">
        <v>-183.63239999999999</v>
      </c>
      <c r="L5475" s="18" t="str">
        <f>VLOOKUP(F5475,'BD customers'!$1:$1048576,2,FALSE)</f>
        <v>Tony Sayre</v>
      </c>
      <c r="M5475" s="2">
        <f>MATCH(orders[[#This Row],[Product ID]],'BD product'!A:A,0)</f>
        <v>1197</v>
      </c>
      <c r="N5475" s="2" t="str" cm="1">
        <f t="array" ref="N5475">INDEX('BD product'!A:D,M5475,2)</f>
        <v>Furniture</v>
      </c>
    </row>
    <row r="5476" spans="1:14" x14ac:dyDescent="0.3">
      <c r="A5476" s="3" t="s">
        <v>6976</v>
      </c>
      <c r="B5476" s="4">
        <v>43095</v>
      </c>
      <c r="C5476" s="12" t="str">
        <f t="shared" si="85"/>
        <v>2017/12</v>
      </c>
      <c r="D5476" s="4">
        <v>43095</v>
      </c>
      <c r="E5476" s="3" t="s">
        <v>41</v>
      </c>
      <c r="F5476" s="3" t="s">
        <v>2322</v>
      </c>
      <c r="G5476" s="3" t="s">
        <v>1834</v>
      </c>
      <c r="H5476" s="5">
        <v>75068</v>
      </c>
      <c r="I5476" s="2">
        <v>2</v>
      </c>
      <c r="J5476" s="2">
        <v>0</v>
      </c>
      <c r="K5476" s="2">
        <v>3.7534000000000001</v>
      </c>
      <c r="L5476" s="18" t="str">
        <f>VLOOKUP(F5476,'BD customers'!$1:$1048576,2,FALSE)</f>
        <v>Yoseph Carroll</v>
      </c>
      <c r="M5476" s="2">
        <f>MATCH(orders[[#This Row],[Product ID]],'BD product'!A:A,0)</f>
        <v>460</v>
      </c>
      <c r="N5476" s="2" t="str" cm="1">
        <f t="array" ref="N5476">INDEX('BD product'!A:D,M5476,2)</f>
        <v>Office Supplies</v>
      </c>
    </row>
    <row r="5477" spans="1:14" x14ac:dyDescent="0.3">
      <c r="A5477" s="3" t="s">
        <v>6977</v>
      </c>
      <c r="B5477" s="4">
        <v>42901</v>
      </c>
      <c r="C5477" s="12" t="str">
        <f t="shared" si="85"/>
        <v>2017/06</v>
      </c>
      <c r="D5477" s="4">
        <v>42904</v>
      </c>
      <c r="E5477" s="3" t="s">
        <v>64</v>
      </c>
      <c r="F5477" s="3" t="s">
        <v>4869</v>
      </c>
      <c r="G5477" s="3" t="s">
        <v>2216</v>
      </c>
      <c r="H5477" s="5">
        <v>444</v>
      </c>
      <c r="I5477" s="2">
        <v>3</v>
      </c>
      <c r="J5477" s="2">
        <v>0</v>
      </c>
      <c r="K5477" s="2">
        <v>2.2200000000000001E-2</v>
      </c>
      <c r="L5477" s="18" t="str">
        <f>VLOOKUP(F5477,'BD customers'!$1:$1048576,2,FALSE)</f>
        <v>Dean percer</v>
      </c>
      <c r="M5477" s="2">
        <f>MATCH(orders[[#This Row],[Product ID]],'BD product'!A:A,0)</f>
        <v>581</v>
      </c>
      <c r="N5477" s="2" t="str" cm="1">
        <f t="array" ref="N5477">INDEX('BD product'!A:D,M5477,2)</f>
        <v>Office Supplies</v>
      </c>
    </row>
    <row r="5478" spans="1:14" x14ac:dyDescent="0.3">
      <c r="A5478" s="3" t="s">
        <v>6977</v>
      </c>
      <c r="B5478" s="4">
        <v>42901</v>
      </c>
      <c r="C5478" s="12" t="str">
        <f t="shared" si="85"/>
        <v>2017/06</v>
      </c>
      <c r="D5478" s="4">
        <v>42904</v>
      </c>
      <c r="E5478" s="3" t="s">
        <v>64</v>
      </c>
      <c r="F5478" s="3" t="s">
        <v>4869</v>
      </c>
      <c r="G5478" s="3" t="s">
        <v>3486</v>
      </c>
      <c r="H5478" s="5">
        <v>8455</v>
      </c>
      <c r="I5478" s="2">
        <v>5</v>
      </c>
      <c r="J5478" s="2">
        <v>0</v>
      </c>
      <c r="K5478" s="2">
        <v>22.828499999999998</v>
      </c>
      <c r="L5478" s="18" t="str">
        <f>VLOOKUP(F5478,'BD customers'!$1:$1048576,2,FALSE)</f>
        <v>Dean percer</v>
      </c>
      <c r="M5478" s="2">
        <f>MATCH(orders[[#This Row],[Product ID]],'BD product'!A:A,0)</f>
        <v>1038</v>
      </c>
      <c r="N5478" s="2" t="str" cm="1">
        <f t="array" ref="N5478">INDEX('BD product'!A:D,M5478,2)</f>
        <v>Office Supplies</v>
      </c>
    </row>
    <row r="5479" spans="1:14" x14ac:dyDescent="0.3">
      <c r="A5479" s="3" t="s">
        <v>6977</v>
      </c>
      <c r="B5479" s="4">
        <v>42901</v>
      </c>
      <c r="C5479" s="12" t="str">
        <f t="shared" si="85"/>
        <v>2017/06</v>
      </c>
      <c r="D5479" s="4">
        <v>42904</v>
      </c>
      <c r="E5479" s="3" t="s">
        <v>64</v>
      </c>
      <c r="F5479" s="3" t="s">
        <v>4869</v>
      </c>
      <c r="G5479" s="3" t="s">
        <v>6281</v>
      </c>
      <c r="H5479" s="5">
        <v>1794</v>
      </c>
      <c r="I5479" s="2">
        <v>3</v>
      </c>
      <c r="J5479" s="2">
        <v>0</v>
      </c>
      <c r="K5479" s="2">
        <v>8.7905999999999995</v>
      </c>
      <c r="L5479" s="18" t="str">
        <f>VLOOKUP(F5479,'BD customers'!$1:$1048576,2,FALSE)</f>
        <v>Dean percer</v>
      </c>
      <c r="M5479" s="2">
        <f>MATCH(orders[[#This Row],[Product ID]],'BD product'!A:A,0)</f>
        <v>1667</v>
      </c>
      <c r="N5479" s="2" t="str" cm="1">
        <f t="array" ref="N5479">INDEX('BD product'!A:D,M5479,2)</f>
        <v>Office Supplies</v>
      </c>
    </row>
    <row r="5480" spans="1:14" x14ac:dyDescent="0.3">
      <c r="A5480" s="3" t="s">
        <v>6978</v>
      </c>
      <c r="B5480" s="4">
        <v>42694</v>
      </c>
      <c r="C5480" s="12" t="str">
        <f t="shared" si="85"/>
        <v>2016/11</v>
      </c>
      <c r="D5480" s="4">
        <v>42698</v>
      </c>
      <c r="E5480" s="3" t="s">
        <v>21</v>
      </c>
      <c r="F5480" s="3" t="s">
        <v>773</v>
      </c>
      <c r="G5480" s="3" t="s">
        <v>3781</v>
      </c>
      <c r="H5480" s="5">
        <v>1284</v>
      </c>
      <c r="I5480" s="2">
        <v>3</v>
      </c>
      <c r="J5480" s="2">
        <v>0</v>
      </c>
      <c r="K5480" s="2">
        <v>6.2915999999999999</v>
      </c>
      <c r="L5480" s="18" t="str">
        <f>VLOOKUP(F5480,'BD customers'!$1:$1048576,2,FALSE)</f>
        <v>Shirley Jackson</v>
      </c>
      <c r="M5480" s="2">
        <f>MATCH(orders[[#This Row],[Product ID]],'BD product'!A:A,0)</f>
        <v>1162</v>
      </c>
      <c r="N5480" s="2" t="str" cm="1">
        <f t="array" ref="N5480">INDEX('BD product'!A:D,M5480,2)</f>
        <v>Office Supplies</v>
      </c>
    </row>
    <row r="5481" spans="1:14" x14ac:dyDescent="0.3">
      <c r="A5481" s="3" t="s">
        <v>6979</v>
      </c>
      <c r="B5481" s="4">
        <v>41729</v>
      </c>
      <c r="C5481" s="12" t="str">
        <f t="shared" si="85"/>
        <v>2014/03</v>
      </c>
      <c r="D5481" s="4">
        <v>41733</v>
      </c>
      <c r="E5481" s="3" t="s">
        <v>21</v>
      </c>
      <c r="F5481" s="3" t="s">
        <v>1860</v>
      </c>
      <c r="G5481" s="3" t="s">
        <v>2870</v>
      </c>
      <c r="H5481" s="5">
        <v>1869</v>
      </c>
      <c r="I5481" s="2">
        <v>1</v>
      </c>
      <c r="J5481" s="2">
        <v>7</v>
      </c>
      <c r="K5481" s="2">
        <v>-1.3083</v>
      </c>
      <c r="L5481" s="18" t="str">
        <f>VLOOKUP(F5481,'BD customers'!$1:$1048576,2,FALSE)</f>
        <v>Karen Bern</v>
      </c>
      <c r="M5481" s="2">
        <f>MATCH(orders[[#This Row],[Product ID]],'BD product'!A:A,0)</f>
        <v>801</v>
      </c>
      <c r="N5481" s="2" t="str" cm="1">
        <f t="array" ref="N5481">INDEX('BD product'!A:D,M5481,2)</f>
        <v>Office Supplies</v>
      </c>
    </row>
    <row r="5482" spans="1:14" x14ac:dyDescent="0.3">
      <c r="A5482" s="3" t="s">
        <v>6980</v>
      </c>
      <c r="B5482" s="4">
        <v>43016</v>
      </c>
      <c r="C5482" s="12" t="str">
        <f t="shared" si="85"/>
        <v>2017/10</v>
      </c>
      <c r="D5482" s="4">
        <v>43022</v>
      </c>
      <c r="E5482" s="3" t="s">
        <v>21</v>
      </c>
      <c r="F5482" s="3" t="s">
        <v>721</v>
      </c>
      <c r="G5482" s="3" t="s">
        <v>3290</v>
      </c>
      <c r="H5482" s="5">
        <v>103192</v>
      </c>
      <c r="I5482" s="2">
        <v>1</v>
      </c>
      <c r="J5482" s="2">
        <v>2</v>
      </c>
      <c r="K5482" s="2">
        <v>11.6091</v>
      </c>
      <c r="L5482" s="18" t="str">
        <f>VLOOKUP(F5482,'BD customers'!$1:$1048576,2,FALSE)</f>
        <v>Chris Selesnick</v>
      </c>
      <c r="M5482" s="2">
        <f>MATCH(orders[[#This Row],[Product ID]],'BD product'!A:A,0)</f>
        <v>959</v>
      </c>
      <c r="N5482" s="2" t="str" cm="1">
        <f t="array" ref="N5482">INDEX('BD product'!A:D,M5482,2)</f>
        <v>Technology</v>
      </c>
    </row>
    <row r="5483" spans="1:14" x14ac:dyDescent="0.3">
      <c r="A5483" s="3" t="s">
        <v>6980</v>
      </c>
      <c r="B5483" s="4">
        <v>43016</v>
      </c>
      <c r="C5483" s="12" t="str">
        <f t="shared" si="85"/>
        <v>2017/10</v>
      </c>
      <c r="D5483" s="4">
        <v>43022</v>
      </c>
      <c r="E5483" s="3" t="s">
        <v>21</v>
      </c>
      <c r="F5483" s="3" t="s">
        <v>721</v>
      </c>
      <c r="G5483" s="3" t="s">
        <v>5529</v>
      </c>
      <c r="H5483" s="5">
        <v>360</v>
      </c>
      <c r="I5483" s="2">
        <v>2</v>
      </c>
      <c r="J5483" s="2">
        <v>0</v>
      </c>
      <c r="K5483" s="2">
        <v>6.4799999999999996E-2</v>
      </c>
      <c r="L5483" s="18" t="str">
        <f>VLOOKUP(F5483,'BD customers'!$1:$1048576,2,FALSE)</f>
        <v>Chris Selesnick</v>
      </c>
      <c r="M5483" s="2">
        <f>MATCH(orders[[#This Row],[Product ID]],'BD product'!A:A,0)</f>
        <v>1544</v>
      </c>
      <c r="N5483" s="2" t="str" cm="1">
        <f t="array" ref="N5483">INDEX('BD product'!A:D,M5483,2)</f>
        <v>Technology</v>
      </c>
    </row>
    <row r="5484" spans="1:14" x14ac:dyDescent="0.3">
      <c r="A5484" s="3" t="s">
        <v>6980</v>
      </c>
      <c r="B5484" s="4">
        <v>43016</v>
      </c>
      <c r="C5484" s="12" t="str">
        <f t="shared" si="85"/>
        <v>2017/10</v>
      </c>
      <c r="D5484" s="4">
        <v>43022</v>
      </c>
      <c r="E5484" s="3" t="s">
        <v>21</v>
      </c>
      <c r="F5484" s="3" t="s">
        <v>721</v>
      </c>
      <c r="G5484" s="3" t="s">
        <v>2286</v>
      </c>
      <c r="H5484" s="5">
        <v>23996</v>
      </c>
      <c r="I5484" s="2">
        <v>4</v>
      </c>
      <c r="J5484" s="2">
        <v>0</v>
      </c>
      <c r="K5484" s="2">
        <v>115.1808</v>
      </c>
      <c r="L5484" s="18" t="str">
        <f>VLOOKUP(F5484,'BD customers'!$1:$1048576,2,FALSE)</f>
        <v>Chris Selesnick</v>
      </c>
      <c r="M5484" s="2">
        <f>MATCH(orders[[#This Row],[Product ID]],'BD product'!A:A,0)</f>
        <v>605</v>
      </c>
      <c r="N5484" s="2" t="str" cm="1">
        <f t="array" ref="N5484">INDEX('BD product'!A:D,M5484,2)</f>
        <v>Technology</v>
      </c>
    </row>
    <row r="5485" spans="1:14" x14ac:dyDescent="0.3">
      <c r="A5485" s="3" t="s">
        <v>6980</v>
      </c>
      <c r="B5485" s="4">
        <v>43016</v>
      </c>
      <c r="C5485" s="12" t="str">
        <f t="shared" si="85"/>
        <v>2017/10</v>
      </c>
      <c r="D5485" s="4">
        <v>43022</v>
      </c>
      <c r="E5485" s="3" t="s">
        <v>21</v>
      </c>
      <c r="F5485" s="3" t="s">
        <v>721</v>
      </c>
      <c r="G5485" s="3" t="s">
        <v>5321</v>
      </c>
      <c r="H5485" s="5">
        <v>4068</v>
      </c>
      <c r="I5485" s="2">
        <v>2</v>
      </c>
      <c r="J5485" s="2">
        <v>0</v>
      </c>
      <c r="K5485" s="2">
        <v>0.40679999999999999</v>
      </c>
      <c r="L5485" s="18" t="str">
        <f>VLOOKUP(F5485,'BD customers'!$1:$1048576,2,FALSE)</f>
        <v>Chris Selesnick</v>
      </c>
      <c r="M5485" s="2">
        <f>MATCH(orders[[#This Row],[Product ID]],'BD product'!A:A,0)</f>
        <v>1514</v>
      </c>
      <c r="N5485" s="2" t="str" cm="1">
        <f t="array" ref="N5485">INDEX('BD product'!A:D,M5485,2)</f>
        <v>Office Supplies</v>
      </c>
    </row>
    <row r="5486" spans="1:14" x14ac:dyDescent="0.3">
      <c r="A5486" s="3" t="s">
        <v>6981</v>
      </c>
      <c r="B5486" s="4">
        <v>42765</v>
      </c>
      <c r="C5486" s="12" t="str">
        <f t="shared" si="85"/>
        <v>2017/01</v>
      </c>
      <c r="D5486" s="4">
        <v>42770</v>
      </c>
      <c r="E5486" s="3" t="s">
        <v>21</v>
      </c>
      <c r="F5486" s="3" t="s">
        <v>37</v>
      </c>
      <c r="G5486" s="3" t="s">
        <v>6982</v>
      </c>
      <c r="H5486" s="5">
        <v>419136</v>
      </c>
      <c r="I5486" s="2">
        <v>4</v>
      </c>
      <c r="J5486" s="2">
        <v>2</v>
      </c>
      <c r="K5486" s="2">
        <v>-68.1096</v>
      </c>
      <c r="L5486" s="18" t="str">
        <f>VLOOKUP(F5486,'BD customers'!$1:$1048576,2,FALSE)</f>
        <v>Emily Burns</v>
      </c>
      <c r="M5486" s="2">
        <f>MATCH(orders[[#This Row],[Product ID]],'BD product'!A:A,0)</f>
        <v>1747</v>
      </c>
      <c r="N5486" s="2" t="str" cm="1">
        <f t="array" ref="N5486">INDEX('BD product'!A:D,M5486,2)</f>
        <v>Furniture</v>
      </c>
    </row>
    <row r="5487" spans="1:14" x14ac:dyDescent="0.3">
      <c r="A5487" s="3" t="s">
        <v>6984</v>
      </c>
      <c r="B5487" s="4">
        <v>41985</v>
      </c>
      <c r="C5487" s="12" t="str">
        <f t="shared" si="85"/>
        <v>2014/12</v>
      </c>
      <c r="D5487" s="4">
        <v>41990</v>
      </c>
      <c r="E5487" s="3" t="s">
        <v>21</v>
      </c>
      <c r="F5487" s="3" t="s">
        <v>1540</v>
      </c>
      <c r="G5487" s="3" t="s">
        <v>2609</v>
      </c>
      <c r="H5487" s="5">
        <v>23472</v>
      </c>
      <c r="I5487" s="2">
        <v>3</v>
      </c>
      <c r="J5487" s="2">
        <v>2</v>
      </c>
      <c r="K5487" s="2">
        <v>7.6284000000000001</v>
      </c>
      <c r="L5487" s="18" t="str">
        <f>VLOOKUP(F5487,'BD customers'!$1:$1048576,2,FALSE)</f>
        <v>Philip Brown</v>
      </c>
      <c r="M5487" s="2">
        <f>MATCH(orders[[#This Row],[Product ID]],'BD product'!A:A,0)</f>
        <v>708</v>
      </c>
      <c r="N5487" s="2" t="str" cm="1">
        <f t="array" ref="N5487">INDEX('BD product'!A:D,M5487,2)</f>
        <v>Office Supplies</v>
      </c>
    </row>
    <row r="5488" spans="1:14" x14ac:dyDescent="0.3">
      <c r="A5488" s="3" t="s">
        <v>6985</v>
      </c>
      <c r="B5488" s="4">
        <v>42301</v>
      </c>
      <c r="C5488" s="12" t="str">
        <f t="shared" si="85"/>
        <v>2015/10</v>
      </c>
      <c r="D5488" s="4">
        <v>42306</v>
      </c>
      <c r="E5488" s="3" t="s">
        <v>21</v>
      </c>
      <c r="F5488" s="3" t="s">
        <v>1738</v>
      </c>
      <c r="G5488" s="3" t="s">
        <v>1318</v>
      </c>
      <c r="H5488" s="5">
        <v>3592</v>
      </c>
      <c r="I5488" s="2">
        <v>4</v>
      </c>
      <c r="J5488" s="2">
        <v>8</v>
      </c>
      <c r="K5488" s="2">
        <v>-0.62860000000000005</v>
      </c>
      <c r="L5488" s="18" t="str">
        <f>VLOOKUP(F5488,'BD customers'!$1:$1048576,2,FALSE)</f>
        <v>Michelle Tran</v>
      </c>
      <c r="M5488" s="2">
        <f>MATCH(orders[[#This Row],[Product ID]],'BD product'!A:A,0)</f>
        <v>309</v>
      </c>
      <c r="N5488" s="2" t="str" cm="1">
        <f t="array" ref="N5488">INDEX('BD product'!A:D,M5488,2)</f>
        <v>Office Supplies</v>
      </c>
    </row>
    <row r="5489" spans="1:14" x14ac:dyDescent="0.3">
      <c r="A5489" s="3" t="s">
        <v>6986</v>
      </c>
      <c r="B5489" s="4">
        <v>42826</v>
      </c>
      <c r="C5489" s="12" t="str">
        <f t="shared" si="85"/>
        <v>2017/04</v>
      </c>
      <c r="D5489" s="4">
        <v>42829</v>
      </c>
      <c r="E5489" s="3" t="s">
        <v>11</v>
      </c>
      <c r="F5489" s="3" t="s">
        <v>623</v>
      </c>
      <c r="G5489" s="3" t="s">
        <v>3723</v>
      </c>
      <c r="H5489" s="5">
        <v>23976</v>
      </c>
      <c r="I5489" s="2">
        <v>3</v>
      </c>
      <c r="J5489" s="2">
        <v>2</v>
      </c>
      <c r="K5489" s="2">
        <v>-5.6943000000000001</v>
      </c>
      <c r="L5489" s="18" t="str">
        <f>VLOOKUP(F5489,'BD customers'!$1:$1048576,2,FALSE)</f>
        <v>Barry FranzÃ¶sisch</v>
      </c>
      <c r="M5489" s="2">
        <f>MATCH(orders[[#This Row],[Product ID]],'BD product'!A:A,0)</f>
        <v>1138</v>
      </c>
      <c r="N5489" s="2" t="str" cm="1">
        <f t="array" ref="N5489">INDEX('BD product'!A:D,M5489,2)</f>
        <v>Technology</v>
      </c>
    </row>
    <row r="5490" spans="1:14" x14ac:dyDescent="0.3">
      <c r="A5490" s="3" t="s">
        <v>6986</v>
      </c>
      <c r="B5490" s="4">
        <v>42826</v>
      </c>
      <c r="C5490" s="12" t="str">
        <f t="shared" si="85"/>
        <v>2017/04</v>
      </c>
      <c r="D5490" s="4">
        <v>42829</v>
      </c>
      <c r="E5490" s="3" t="s">
        <v>11</v>
      </c>
      <c r="F5490" s="3" t="s">
        <v>623</v>
      </c>
      <c r="G5490" s="3" t="s">
        <v>3262</v>
      </c>
      <c r="H5490" s="5">
        <v>6264</v>
      </c>
      <c r="I5490" s="2">
        <v>3</v>
      </c>
      <c r="J5490" s="2">
        <v>2</v>
      </c>
      <c r="K5490" s="2">
        <v>2.0358000000000001</v>
      </c>
      <c r="L5490" s="18" t="str">
        <f>VLOOKUP(F5490,'BD customers'!$1:$1048576,2,FALSE)</f>
        <v>Barry FranzÃ¶sisch</v>
      </c>
      <c r="M5490" s="2">
        <f>MATCH(orders[[#This Row],[Product ID]],'BD product'!A:A,0)</f>
        <v>950</v>
      </c>
      <c r="N5490" s="2" t="str" cm="1">
        <f t="array" ref="N5490">INDEX('BD product'!A:D,M5490,2)</f>
        <v>Office Supplies</v>
      </c>
    </row>
    <row r="5491" spans="1:14" x14ac:dyDescent="0.3">
      <c r="A5491" s="3" t="s">
        <v>6986</v>
      </c>
      <c r="B5491" s="4">
        <v>42826</v>
      </c>
      <c r="C5491" s="12" t="str">
        <f t="shared" si="85"/>
        <v>2017/04</v>
      </c>
      <c r="D5491" s="4">
        <v>42829</v>
      </c>
      <c r="E5491" s="3" t="s">
        <v>11</v>
      </c>
      <c r="F5491" s="3" t="s">
        <v>623</v>
      </c>
      <c r="G5491" s="3" t="s">
        <v>4320</v>
      </c>
      <c r="H5491" s="5">
        <v>20808</v>
      </c>
      <c r="I5491" s="2">
        <v>3</v>
      </c>
      <c r="J5491" s="2">
        <v>2</v>
      </c>
      <c r="K5491" s="2">
        <v>1.8207</v>
      </c>
      <c r="L5491" s="18" t="str">
        <f>VLOOKUP(F5491,'BD customers'!$1:$1048576,2,FALSE)</f>
        <v>Barry FranzÃ¶sisch</v>
      </c>
      <c r="M5491" s="2">
        <f>MATCH(orders[[#This Row],[Product ID]],'BD product'!A:A,0)</f>
        <v>1297</v>
      </c>
      <c r="N5491" s="2" t="str" cm="1">
        <f t="array" ref="N5491">INDEX('BD product'!A:D,M5491,2)</f>
        <v>Office Supplies</v>
      </c>
    </row>
    <row r="5492" spans="1:14" x14ac:dyDescent="0.3">
      <c r="A5492" s="3" t="s">
        <v>6986</v>
      </c>
      <c r="B5492" s="4">
        <v>42826</v>
      </c>
      <c r="C5492" s="12" t="str">
        <f t="shared" si="85"/>
        <v>2017/04</v>
      </c>
      <c r="D5492" s="4">
        <v>42829</v>
      </c>
      <c r="E5492" s="3" t="s">
        <v>11</v>
      </c>
      <c r="F5492" s="3" t="s">
        <v>623</v>
      </c>
      <c r="G5492" s="3" t="s">
        <v>3951</v>
      </c>
      <c r="H5492" s="5">
        <v>218352</v>
      </c>
      <c r="I5492" s="2">
        <v>3</v>
      </c>
      <c r="J5492" s="2">
        <v>2</v>
      </c>
      <c r="K5492" s="2">
        <v>-19.105799999999999</v>
      </c>
      <c r="L5492" s="18" t="str">
        <f>VLOOKUP(F5492,'BD customers'!$1:$1048576,2,FALSE)</f>
        <v>Barry FranzÃ¶sisch</v>
      </c>
      <c r="M5492" s="2">
        <f>MATCH(orders[[#This Row],[Product ID]],'BD product'!A:A,0)</f>
        <v>1211</v>
      </c>
      <c r="N5492" s="2" t="str" cm="1">
        <f t="array" ref="N5492">INDEX('BD product'!A:D,M5492,2)</f>
        <v>Furniture</v>
      </c>
    </row>
    <row r="5493" spans="1:14" x14ac:dyDescent="0.3">
      <c r="A5493" s="3" t="s">
        <v>6987</v>
      </c>
      <c r="B5493" s="4">
        <v>42761</v>
      </c>
      <c r="C5493" s="12" t="str">
        <f t="shared" si="85"/>
        <v>2017/01</v>
      </c>
      <c r="D5493" s="4">
        <v>42762</v>
      </c>
      <c r="E5493" s="3" t="s">
        <v>64</v>
      </c>
      <c r="F5493" s="3" t="s">
        <v>12</v>
      </c>
      <c r="G5493" s="3" t="s">
        <v>395</v>
      </c>
      <c r="H5493" s="5">
        <v>1816</v>
      </c>
      <c r="I5493" s="2">
        <v>2</v>
      </c>
      <c r="J5493" s="2">
        <v>2</v>
      </c>
      <c r="K5493" s="2">
        <v>0.18160000000000001</v>
      </c>
      <c r="L5493" s="18" t="str">
        <f>VLOOKUP(F5493,'BD customers'!$1:$1048576,2,FALSE)</f>
        <v>Claire Gute</v>
      </c>
      <c r="M5493" s="2">
        <f>MATCH(orders[[#This Row],[Product ID]],'BD product'!A:A,0)</f>
        <v>77</v>
      </c>
      <c r="N5493" s="2" t="str" cm="1">
        <f t="array" ref="N5493">INDEX('BD product'!A:D,M5493,2)</f>
        <v>Office Supplies</v>
      </c>
    </row>
    <row r="5494" spans="1:14" x14ac:dyDescent="0.3">
      <c r="A5494" s="3" t="s">
        <v>6988</v>
      </c>
      <c r="B5494" s="4">
        <v>41971</v>
      </c>
      <c r="C5494" s="12" t="str">
        <f t="shared" si="85"/>
        <v>2014/11</v>
      </c>
      <c r="D5494" s="4">
        <v>41971</v>
      </c>
      <c r="E5494" s="3" t="s">
        <v>41</v>
      </c>
      <c r="F5494" s="3" t="s">
        <v>5809</v>
      </c>
      <c r="G5494" s="3" t="s">
        <v>1391</v>
      </c>
      <c r="H5494" s="5">
        <v>736</v>
      </c>
      <c r="I5494" s="2">
        <v>2</v>
      </c>
      <c r="J5494" s="2">
        <v>0</v>
      </c>
      <c r="K5494" s="2">
        <v>0.1472</v>
      </c>
      <c r="L5494" s="18" t="str">
        <f>VLOOKUP(F5494,'BD customers'!$1:$1048576,2,FALSE)</f>
        <v>Duane Huffman</v>
      </c>
      <c r="M5494" s="2">
        <f>MATCH(orders[[#This Row],[Product ID]],'BD product'!A:A,0)</f>
        <v>329</v>
      </c>
      <c r="N5494" s="2" t="str" cm="1">
        <f t="array" ref="N5494">INDEX('BD product'!A:D,M5494,2)</f>
        <v>Office Supplies</v>
      </c>
    </row>
    <row r="5495" spans="1:14" x14ac:dyDescent="0.3">
      <c r="A5495" s="3" t="s">
        <v>6988</v>
      </c>
      <c r="B5495" s="4">
        <v>41971</v>
      </c>
      <c r="C5495" s="12" t="str">
        <f t="shared" si="85"/>
        <v>2014/11</v>
      </c>
      <c r="D5495" s="4">
        <v>41971</v>
      </c>
      <c r="E5495" s="3" t="s">
        <v>41</v>
      </c>
      <c r="F5495" s="3" t="s">
        <v>5809</v>
      </c>
      <c r="G5495" s="3" t="s">
        <v>1114</v>
      </c>
      <c r="H5495" s="5">
        <v>414</v>
      </c>
      <c r="I5495" s="2">
        <v>4</v>
      </c>
      <c r="J5495" s="2">
        <v>0</v>
      </c>
      <c r="K5495" s="2">
        <v>1.9872000000000001</v>
      </c>
      <c r="L5495" s="18" t="str">
        <f>VLOOKUP(F5495,'BD customers'!$1:$1048576,2,FALSE)</f>
        <v>Duane Huffman</v>
      </c>
      <c r="M5495" s="2">
        <f>MATCH(orders[[#This Row],[Product ID]],'BD product'!A:A,0)</f>
        <v>256</v>
      </c>
      <c r="N5495" s="2" t="str" cm="1">
        <f t="array" ref="N5495">INDEX('BD product'!A:D,M5495,2)</f>
        <v>Office Supplies</v>
      </c>
    </row>
    <row r="5496" spans="1:14" x14ac:dyDescent="0.3">
      <c r="A5496" s="3" t="s">
        <v>6988</v>
      </c>
      <c r="B5496" s="4">
        <v>41971</v>
      </c>
      <c r="C5496" s="12" t="str">
        <f t="shared" si="85"/>
        <v>2014/11</v>
      </c>
      <c r="D5496" s="4">
        <v>41971</v>
      </c>
      <c r="E5496" s="3" t="s">
        <v>41</v>
      </c>
      <c r="F5496" s="3" t="s">
        <v>5809</v>
      </c>
      <c r="G5496" s="3" t="s">
        <v>3686</v>
      </c>
      <c r="H5496" s="5">
        <v>411332</v>
      </c>
      <c r="I5496" s="2">
        <v>4</v>
      </c>
      <c r="J5496" s="2">
        <v>15</v>
      </c>
      <c r="K5496" s="2">
        <v>-4.8391999999999999</v>
      </c>
      <c r="L5496" s="18" t="str">
        <f>VLOOKUP(F5496,'BD customers'!$1:$1048576,2,FALSE)</f>
        <v>Duane Huffman</v>
      </c>
      <c r="M5496" s="2">
        <f>MATCH(orders[[#This Row],[Product ID]],'BD product'!A:A,0)</f>
        <v>1121</v>
      </c>
      <c r="N5496" s="2" t="str" cm="1">
        <f t="array" ref="N5496">INDEX('BD product'!A:D,M5496,2)</f>
        <v>Furniture</v>
      </c>
    </row>
    <row r="5497" spans="1:14" x14ac:dyDescent="0.3">
      <c r="A5497" s="3" t="s">
        <v>6989</v>
      </c>
      <c r="B5497" s="4">
        <v>42251</v>
      </c>
      <c r="C5497" s="12" t="str">
        <f t="shared" si="85"/>
        <v>2015/09</v>
      </c>
      <c r="D5497" s="4">
        <v>42255</v>
      </c>
      <c r="E5497" s="3" t="s">
        <v>21</v>
      </c>
      <c r="F5497" s="3" t="s">
        <v>609</v>
      </c>
      <c r="G5497" s="3" t="s">
        <v>3944</v>
      </c>
      <c r="H5497" s="5">
        <v>7656</v>
      </c>
      <c r="I5497" s="2">
        <v>4</v>
      </c>
      <c r="J5497" s="2">
        <v>7</v>
      </c>
      <c r="K5497" s="2">
        <v>-6.1247999999999996</v>
      </c>
      <c r="L5497" s="18" t="str">
        <f>VLOOKUP(F5497,'BD customers'!$1:$1048576,2,FALSE)</f>
        <v>Shaun Chance</v>
      </c>
      <c r="M5497" s="2">
        <f>MATCH(orders[[#This Row],[Product ID]],'BD product'!A:A,0)</f>
        <v>1208</v>
      </c>
      <c r="N5497" s="2" t="str" cm="1">
        <f t="array" ref="N5497">INDEX('BD product'!A:D,M5497,2)</f>
        <v>Office Supplies</v>
      </c>
    </row>
    <row r="5498" spans="1:14" x14ac:dyDescent="0.3">
      <c r="A5498" s="3" t="s">
        <v>6990</v>
      </c>
      <c r="B5498" s="4">
        <v>42898</v>
      </c>
      <c r="C5498" s="12" t="str">
        <f t="shared" si="85"/>
        <v>2017/06</v>
      </c>
      <c r="D5498" s="4">
        <v>42902</v>
      </c>
      <c r="E5498" s="3" t="s">
        <v>21</v>
      </c>
      <c r="F5498" s="3" t="s">
        <v>4753</v>
      </c>
      <c r="G5498" s="3" t="s">
        <v>1063</v>
      </c>
      <c r="H5498" s="5">
        <v>6392</v>
      </c>
      <c r="I5498" s="2">
        <v>2</v>
      </c>
      <c r="J5498" s="2">
        <v>2</v>
      </c>
      <c r="K5498" s="2">
        <v>1.9176</v>
      </c>
      <c r="L5498" s="18" t="str">
        <f>VLOOKUP(F5498,'BD customers'!$1:$1048576,2,FALSE)</f>
        <v>Hunter Glantz</v>
      </c>
      <c r="M5498" s="2">
        <f>MATCH(orders[[#This Row],[Product ID]],'BD product'!A:A,0)</f>
        <v>242</v>
      </c>
      <c r="N5498" s="2" t="str" cm="1">
        <f t="array" ref="N5498">INDEX('BD product'!A:D,M5498,2)</f>
        <v>Technology</v>
      </c>
    </row>
    <row r="5499" spans="1:14" x14ac:dyDescent="0.3">
      <c r="A5499" s="3" t="s">
        <v>6991</v>
      </c>
      <c r="B5499" s="4">
        <v>42931</v>
      </c>
      <c r="C5499" s="12" t="str">
        <f t="shared" si="85"/>
        <v>2017/07</v>
      </c>
      <c r="D5499" s="4">
        <v>42934</v>
      </c>
      <c r="E5499" s="3" t="s">
        <v>11</v>
      </c>
      <c r="F5499" s="3" t="s">
        <v>879</v>
      </c>
      <c r="G5499" s="3" t="s">
        <v>4079</v>
      </c>
      <c r="H5499" s="5">
        <v>656</v>
      </c>
      <c r="I5499" s="2">
        <v>2</v>
      </c>
      <c r="J5499" s="2">
        <v>0</v>
      </c>
      <c r="K5499" s="2">
        <v>1.9024000000000001</v>
      </c>
      <c r="L5499" s="18" t="str">
        <f>VLOOKUP(F5499,'BD customers'!$1:$1048576,2,FALSE)</f>
        <v>Michelle Moray</v>
      </c>
      <c r="M5499" s="2">
        <f>MATCH(orders[[#This Row],[Product ID]],'BD product'!A:A,0)</f>
        <v>1243</v>
      </c>
      <c r="N5499" s="2" t="str" cm="1">
        <f t="array" ref="N5499">INDEX('BD product'!A:D,M5499,2)</f>
        <v>Office Supplies</v>
      </c>
    </row>
    <row r="5500" spans="1:14" x14ac:dyDescent="0.3">
      <c r="A5500" s="3" t="s">
        <v>6991</v>
      </c>
      <c r="B5500" s="4">
        <v>42931</v>
      </c>
      <c r="C5500" s="12" t="str">
        <f t="shared" si="85"/>
        <v>2017/07</v>
      </c>
      <c r="D5500" s="4">
        <v>42934</v>
      </c>
      <c r="E5500" s="3" t="s">
        <v>11</v>
      </c>
      <c r="F5500" s="3" t="s">
        <v>879</v>
      </c>
      <c r="G5500" s="3" t="s">
        <v>1241</v>
      </c>
      <c r="H5500" s="5">
        <v>783</v>
      </c>
      <c r="I5500" s="2">
        <v>3</v>
      </c>
      <c r="J5500" s="2">
        <v>0</v>
      </c>
      <c r="K5500" s="2">
        <v>3.6017999999999999</v>
      </c>
      <c r="L5500" s="18" t="str">
        <f>VLOOKUP(F5500,'BD customers'!$1:$1048576,2,FALSE)</f>
        <v>Michelle Moray</v>
      </c>
      <c r="M5500" s="2">
        <f>MATCH(orders[[#This Row],[Product ID]],'BD product'!A:A,0)</f>
        <v>288</v>
      </c>
      <c r="N5500" s="2" t="str" cm="1">
        <f t="array" ref="N5500">INDEX('BD product'!A:D,M5500,2)</f>
        <v>Office Supplies</v>
      </c>
    </row>
    <row r="5501" spans="1:14" x14ac:dyDescent="0.3">
      <c r="A5501" s="3" t="s">
        <v>6991</v>
      </c>
      <c r="B5501" s="4">
        <v>42931</v>
      </c>
      <c r="C5501" s="12" t="str">
        <f t="shared" si="85"/>
        <v>2017/07</v>
      </c>
      <c r="D5501" s="4">
        <v>42934</v>
      </c>
      <c r="E5501" s="3" t="s">
        <v>11</v>
      </c>
      <c r="F5501" s="3" t="s">
        <v>879</v>
      </c>
      <c r="G5501" s="3" t="s">
        <v>1436</v>
      </c>
      <c r="H5501" s="5">
        <v>419</v>
      </c>
      <c r="I5501" s="2">
        <v>2</v>
      </c>
      <c r="J5501" s="2">
        <v>0</v>
      </c>
      <c r="K5501" s="2">
        <v>0.87990000000000002</v>
      </c>
      <c r="L5501" s="18" t="str">
        <f>VLOOKUP(F5501,'BD customers'!$1:$1048576,2,FALSE)</f>
        <v>Michelle Moray</v>
      </c>
      <c r="M5501" s="2">
        <f>MATCH(orders[[#This Row],[Product ID]],'BD product'!A:A,0)</f>
        <v>343</v>
      </c>
      <c r="N5501" s="2" t="str" cm="1">
        <f t="array" ref="N5501">INDEX('BD product'!A:D,M5501,2)</f>
        <v>Technology</v>
      </c>
    </row>
    <row r="5502" spans="1:14" x14ac:dyDescent="0.3">
      <c r="A5502" s="3" t="s">
        <v>6991</v>
      </c>
      <c r="B5502" s="4">
        <v>42931</v>
      </c>
      <c r="C5502" s="12" t="str">
        <f t="shared" si="85"/>
        <v>2017/07</v>
      </c>
      <c r="D5502" s="4">
        <v>42934</v>
      </c>
      <c r="E5502" s="3" t="s">
        <v>11</v>
      </c>
      <c r="F5502" s="3" t="s">
        <v>879</v>
      </c>
      <c r="G5502" s="3" t="s">
        <v>4187</v>
      </c>
      <c r="H5502" s="5">
        <v>664146</v>
      </c>
      <c r="I5502" s="2">
        <v>6</v>
      </c>
      <c r="J5502" s="2">
        <v>1</v>
      </c>
      <c r="K5502" s="2">
        <v>88.552800000000005</v>
      </c>
      <c r="L5502" s="18" t="str">
        <f>VLOOKUP(F5502,'BD customers'!$1:$1048576,2,FALSE)</f>
        <v>Michelle Moray</v>
      </c>
      <c r="M5502" s="2">
        <f>MATCH(orders[[#This Row],[Product ID]],'BD product'!A:A,0)</f>
        <v>1267</v>
      </c>
      <c r="N5502" s="2" t="str" cm="1">
        <f t="array" ref="N5502">INDEX('BD product'!A:D,M5502,2)</f>
        <v>Furniture</v>
      </c>
    </row>
    <row r="5503" spans="1:14" x14ac:dyDescent="0.3">
      <c r="A5503" s="3" t="s">
        <v>6991</v>
      </c>
      <c r="B5503" s="4">
        <v>42931</v>
      </c>
      <c r="C5503" s="12" t="str">
        <f t="shared" si="85"/>
        <v>2017/07</v>
      </c>
      <c r="D5503" s="4">
        <v>42934</v>
      </c>
      <c r="E5503" s="3" t="s">
        <v>11</v>
      </c>
      <c r="F5503" s="3" t="s">
        <v>879</v>
      </c>
      <c r="G5503" s="3" t="s">
        <v>3539</v>
      </c>
      <c r="H5503" s="5">
        <v>896</v>
      </c>
      <c r="I5503" s="2">
        <v>2</v>
      </c>
      <c r="J5503" s="2">
        <v>0</v>
      </c>
      <c r="K5503" s="2">
        <v>4.3903999999999996</v>
      </c>
      <c r="L5503" s="18" t="str">
        <f>VLOOKUP(F5503,'BD customers'!$1:$1048576,2,FALSE)</f>
        <v>Michelle Moray</v>
      </c>
      <c r="M5503" s="2">
        <f>MATCH(orders[[#This Row],[Product ID]],'BD product'!A:A,0)</f>
        <v>1058</v>
      </c>
      <c r="N5503" s="2" t="str" cm="1">
        <f t="array" ref="N5503">INDEX('BD product'!A:D,M5503,2)</f>
        <v>Office Supplies</v>
      </c>
    </row>
    <row r="5504" spans="1:14" x14ac:dyDescent="0.3">
      <c r="A5504" s="3" t="s">
        <v>6992</v>
      </c>
      <c r="B5504" s="4">
        <v>43041</v>
      </c>
      <c r="C5504" s="12" t="str">
        <f t="shared" si="85"/>
        <v>2017/11</v>
      </c>
      <c r="D5504" s="4">
        <v>43045</v>
      </c>
      <c r="E5504" s="3" t="s">
        <v>21</v>
      </c>
      <c r="F5504" s="3" t="s">
        <v>6993</v>
      </c>
      <c r="G5504" s="3" t="s">
        <v>4664</v>
      </c>
      <c r="H5504" s="5">
        <v>3312</v>
      </c>
      <c r="I5504" s="2">
        <v>1</v>
      </c>
      <c r="J5504" s="2">
        <v>2</v>
      </c>
      <c r="K5504" s="2">
        <v>0.66239999999999999</v>
      </c>
      <c r="L5504" s="18" t="str">
        <f>VLOOKUP(F5504,'BD customers'!$1:$1048576,2,FALSE)</f>
        <v>Thea Hudgings</v>
      </c>
      <c r="M5504" s="2">
        <f>MATCH(orders[[#This Row],[Product ID]],'BD product'!A:A,0)</f>
        <v>1381</v>
      </c>
      <c r="N5504" s="2" t="str" cm="1">
        <f t="array" ref="N5504">INDEX('BD product'!A:D,M5504,2)</f>
        <v>Furniture</v>
      </c>
    </row>
    <row r="5505" spans="1:14" x14ac:dyDescent="0.3">
      <c r="A5505" s="3" t="s">
        <v>6992</v>
      </c>
      <c r="B5505" s="4">
        <v>43041</v>
      </c>
      <c r="C5505" s="12" t="str">
        <f t="shared" si="85"/>
        <v>2017/11</v>
      </c>
      <c r="D5505" s="4">
        <v>43045</v>
      </c>
      <c r="E5505" s="3" t="s">
        <v>21</v>
      </c>
      <c r="F5505" s="3" t="s">
        <v>6993</v>
      </c>
      <c r="G5505" s="3" t="s">
        <v>5924</v>
      </c>
      <c r="H5505" s="5">
        <v>20136</v>
      </c>
      <c r="I5505" s="2">
        <v>3</v>
      </c>
      <c r="J5505" s="2">
        <v>2</v>
      </c>
      <c r="K5505" s="2">
        <v>1.2585</v>
      </c>
      <c r="L5505" s="18" t="str">
        <f>VLOOKUP(F5505,'BD customers'!$1:$1048576,2,FALSE)</f>
        <v>Thea Hudgings</v>
      </c>
      <c r="M5505" s="2">
        <f>MATCH(orders[[#This Row],[Product ID]],'BD product'!A:A,0)</f>
        <v>1614</v>
      </c>
      <c r="N5505" s="2" t="str" cm="1">
        <f t="array" ref="N5505">INDEX('BD product'!A:D,M5505,2)</f>
        <v>Office Supplies</v>
      </c>
    </row>
    <row r="5506" spans="1:14" x14ac:dyDescent="0.3">
      <c r="A5506" s="3" t="s">
        <v>6992</v>
      </c>
      <c r="B5506" s="4">
        <v>43041</v>
      </c>
      <c r="C5506" s="12" t="str">
        <f t="shared" ref="C5506:C5569" si="86">TEXT(B5506,"aaaa/mm")</f>
        <v>2017/11</v>
      </c>
      <c r="D5506" s="4">
        <v>43045</v>
      </c>
      <c r="E5506" s="3" t="s">
        <v>21</v>
      </c>
      <c r="F5506" s="3" t="s">
        <v>6993</v>
      </c>
      <c r="G5506" s="3" t="s">
        <v>1762</v>
      </c>
      <c r="H5506" s="5">
        <v>8856</v>
      </c>
      <c r="I5506" s="2">
        <v>3</v>
      </c>
      <c r="J5506" s="2">
        <v>2</v>
      </c>
      <c r="K5506" s="2">
        <v>2.8782000000000001</v>
      </c>
      <c r="L5506" s="18" t="str">
        <f>VLOOKUP(F5506,'BD customers'!$1:$1048576,2,FALSE)</f>
        <v>Thea Hudgings</v>
      </c>
      <c r="M5506" s="2">
        <f>MATCH(orders[[#This Row],[Product ID]],'BD product'!A:A,0)</f>
        <v>438</v>
      </c>
      <c r="N5506" s="2" t="str" cm="1">
        <f t="array" ref="N5506">INDEX('BD product'!A:D,M5506,2)</f>
        <v>Office Supplies</v>
      </c>
    </row>
    <row r="5507" spans="1:14" x14ac:dyDescent="0.3">
      <c r="A5507" s="3" t="s">
        <v>6992</v>
      </c>
      <c r="B5507" s="4">
        <v>43041</v>
      </c>
      <c r="C5507" s="12" t="str">
        <f t="shared" si="86"/>
        <v>2017/11</v>
      </c>
      <c r="D5507" s="4">
        <v>43045</v>
      </c>
      <c r="E5507" s="3" t="s">
        <v>21</v>
      </c>
      <c r="F5507" s="3" t="s">
        <v>6993</v>
      </c>
      <c r="G5507" s="3" t="s">
        <v>3683</v>
      </c>
      <c r="H5507" s="5">
        <v>8592</v>
      </c>
      <c r="I5507" s="2">
        <v>4</v>
      </c>
      <c r="J5507" s="2">
        <v>4</v>
      </c>
      <c r="K5507" s="2">
        <v>-1.8615999999999999</v>
      </c>
      <c r="L5507" s="18" t="str">
        <f>VLOOKUP(F5507,'BD customers'!$1:$1048576,2,FALSE)</f>
        <v>Thea Hudgings</v>
      </c>
      <c r="M5507" s="2">
        <f>MATCH(orders[[#This Row],[Product ID]],'BD product'!A:A,0)</f>
        <v>1120</v>
      </c>
      <c r="N5507" s="2" t="str" cm="1">
        <f t="array" ref="N5507">INDEX('BD product'!A:D,M5507,2)</f>
        <v>Technology</v>
      </c>
    </row>
    <row r="5508" spans="1:14" x14ac:dyDescent="0.3">
      <c r="A5508" s="3" t="s">
        <v>6994</v>
      </c>
      <c r="B5508" s="4">
        <v>42651</v>
      </c>
      <c r="C5508" s="12" t="str">
        <f t="shared" si="86"/>
        <v>2016/10</v>
      </c>
      <c r="D5508" s="4">
        <v>42651</v>
      </c>
      <c r="E5508" s="3" t="s">
        <v>41</v>
      </c>
      <c r="F5508" s="3" t="s">
        <v>375</v>
      </c>
      <c r="G5508" s="3" t="s">
        <v>3619</v>
      </c>
      <c r="H5508" s="5">
        <v>6196</v>
      </c>
      <c r="I5508" s="2">
        <v>2</v>
      </c>
      <c r="J5508" s="2">
        <v>0</v>
      </c>
      <c r="K5508" s="2">
        <v>2.7881999999999998</v>
      </c>
      <c r="L5508" s="18" t="str">
        <f>VLOOKUP(F5508,'BD customers'!$1:$1048576,2,FALSE)</f>
        <v>Joel Eaton</v>
      </c>
      <c r="M5508" s="2">
        <f>MATCH(orders[[#This Row],[Product ID]],'BD product'!A:A,0)</f>
        <v>1092</v>
      </c>
      <c r="N5508" s="2" t="str" cm="1">
        <f t="array" ref="N5508">INDEX('BD product'!A:D,M5508,2)</f>
        <v>Office Supplies</v>
      </c>
    </row>
    <row r="5509" spans="1:14" x14ac:dyDescent="0.3">
      <c r="A5509" s="3" t="s">
        <v>6995</v>
      </c>
      <c r="B5509" s="4">
        <v>42468</v>
      </c>
      <c r="C5509" s="12" t="str">
        <f t="shared" si="86"/>
        <v>2016/04</v>
      </c>
      <c r="D5509" s="4">
        <v>42474</v>
      </c>
      <c r="E5509" s="3" t="s">
        <v>21</v>
      </c>
      <c r="F5509" s="3" t="s">
        <v>290</v>
      </c>
      <c r="G5509" s="3" t="s">
        <v>4510</v>
      </c>
      <c r="H5509" s="5">
        <v>1792</v>
      </c>
      <c r="I5509" s="2">
        <v>4</v>
      </c>
      <c r="J5509" s="2">
        <v>0</v>
      </c>
      <c r="K5509" s="2">
        <v>8.6015999999999995</v>
      </c>
      <c r="L5509" s="18" t="str">
        <f>VLOOKUP(F5509,'BD customers'!$1:$1048576,2,FALSE)</f>
        <v>Patrick Gardner</v>
      </c>
      <c r="M5509" s="2">
        <f>MATCH(orders[[#This Row],[Product ID]],'BD product'!A:A,0)</f>
        <v>1345</v>
      </c>
      <c r="N5509" s="2" t="str" cm="1">
        <f t="array" ref="N5509">INDEX('BD product'!A:D,M5509,2)</f>
        <v>Office Supplies</v>
      </c>
    </row>
    <row r="5510" spans="1:14" x14ac:dyDescent="0.3">
      <c r="A5510" s="3" t="s">
        <v>6996</v>
      </c>
      <c r="B5510" s="4">
        <v>42285</v>
      </c>
      <c r="C5510" s="12" t="str">
        <f t="shared" si="86"/>
        <v>2015/10</v>
      </c>
      <c r="D5510" s="4">
        <v>42289</v>
      </c>
      <c r="E5510" s="3" t="s">
        <v>21</v>
      </c>
      <c r="F5510" s="3" t="s">
        <v>495</v>
      </c>
      <c r="G5510" s="3" t="s">
        <v>1246</v>
      </c>
      <c r="H5510" s="5">
        <v>1459</v>
      </c>
      <c r="I5510" s="2">
        <v>5</v>
      </c>
      <c r="J5510" s="2">
        <v>0</v>
      </c>
      <c r="K5510" s="2">
        <v>6.2736999999999998</v>
      </c>
      <c r="L5510" s="18" t="str">
        <f>VLOOKUP(F5510,'BD customers'!$1:$1048576,2,FALSE)</f>
        <v>Maria Bertelson</v>
      </c>
      <c r="M5510" s="2">
        <f>MATCH(orders[[#This Row],[Product ID]],'BD product'!A:A,0)</f>
        <v>289</v>
      </c>
      <c r="N5510" s="2" t="str" cm="1">
        <f t="array" ref="N5510">INDEX('BD product'!A:D,M5510,2)</f>
        <v>Furniture</v>
      </c>
    </row>
    <row r="5511" spans="1:14" x14ac:dyDescent="0.3">
      <c r="A5511" s="3" t="s">
        <v>6997</v>
      </c>
      <c r="B5511" s="4">
        <v>42870</v>
      </c>
      <c r="C5511" s="12" t="str">
        <f t="shared" si="86"/>
        <v>2017/05</v>
      </c>
      <c r="D5511" s="4">
        <v>42875</v>
      </c>
      <c r="E5511" s="3" t="s">
        <v>21</v>
      </c>
      <c r="F5511" s="3" t="s">
        <v>3943</v>
      </c>
      <c r="G5511" s="3" t="s">
        <v>634</v>
      </c>
      <c r="H5511" s="5">
        <v>56704</v>
      </c>
      <c r="I5511" s="2">
        <v>2</v>
      </c>
      <c r="J5511" s="2">
        <v>2</v>
      </c>
      <c r="K5511" s="2">
        <v>19.137599999999999</v>
      </c>
      <c r="L5511" s="18" t="str">
        <f>VLOOKUP(F5511,'BD customers'!$1:$1048576,2,FALSE)</f>
        <v>Joy Daniels</v>
      </c>
      <c r="M5511" s="2">
        <f>MATCH(orders[[#This Row],[Product ID]],'BD product'!A:A,0)</f>
        <v>131</v>
      </c>
      <c r="N5511" s="2" t="str" cm="1">
        <f t="array" ref="N5511">INDEX('BD product'!A:D,M5511,2)</f>
        <v>Office Supplies</v>
      </c>
    </row>
    <row r="5512" spans="1:14" x14ac:dyDescent="0.3">
      <c r="A5512" s="3" t="s">
        <v>6997</v>
      </c>
      <c r="B5512" s="4">
        <v>42870</v>
      </c>
      <c r="C5512" s="12" t="str">
        <f t="shared" si="86"/>
        <v>2017/05</v>
      </c>
      <c r="D5512" s="4">
        <v>42875</v>
      </c>
      <c r="E5512" s="3" t="s">
        <v>21</v>
      </c>
      <c r="F5512" s="3" t="s">
        <v>3943</v>
      </c>
      <c r="G5512" s="3" t="s">
        <v>3622</v>
      </c>
      <c r="H5512" s="5">
        <v>1112</v>
      </c>
      <c r="I5512" s="2">
        <v>2</v>
      </c>
      <c r="J5512" s="2">
        <v>2</v>
      </c>
      <c r="K5512" s="2">
        <v>0.34749999999999998</v>
      </c>
      <c r="L5512" s="18" t="str">
        <f>VLOOKUP(F5512,'BD customers'!$1:$1048576,2,FALSE)</f>
        <v>Joy Daniels</v>
      </c>
      <c r="M5512" s="2">
        <f>MATCH(orders[[#This Row],[Product ID]],'BD product'!A:A,0)</f>
        <v>1093</v>
      </c>
      <c r="N5512" s="2" t="str" cm="1">
        <f t="array" ref="N5512">INDEX('BD product'!A:D,M5512,2)</f>
        <v>Technology</v>
      </c>
    </row>
    <row r="5513" spans="1:14" x14ac:dyDescent="0.3">
      <c r="A5513" s="3" t="s">
        <v>6998</v>
      </c>
      <c r="B5513" s="4">
        <v>41694</v>
      </c>
      <c r="C5513" s="12" t="str">
        <f t="shared" si="86"/>
        <v>2014/02</v>
      </c>
      <c r="D5513" s="4">
        <v>41700</v>
      </c>
      <c r="E5513" s="3" t="s">
        <v>21</v>
      </c>
      <c r="F5513" s="3" t="s">
        <v>2836</v>
      </c>
      <c r="G5513" s="3" t="s">
        <v>5475</v>
      </c>
      <c r="H5513" s="5">
        <v>32896</v>
      </c>
      <c r="I5513" s="2">
        <v>4</v>
      </c>
      <c r="J5513" s="2">
        <v>2</v>
      </c>
      <c r="K5513" s="2">
        <v>11.102399999999999</v>
      </c>
      <c r="L5513" s="18" t="str">
        <f>VLOOKUP(F5513,'BD customers'!$1:$1048576,2,FALSE)</f>
        <v>Jennifer Halladay</v>
      </c>
      <c r="M5513" s="2">
        <f>MATCH(orders[[#This Row],[Product ID]],'BD product'!A:A,0)</f>
        <v>1538</v>
      </c>
      <c r="N5513" s="2" t="str" cm="1">
        <f t="array" ref="N5513">INDEX('BD product'!A:D,M5513,2)</f>
        <v>Office Supplies</v>
      </c>
    </row>
    <row r="5514" spans="1:14" x14ac:dyDescent="0.3">
      <c r="A5514" s="3" t="s">
        <v>6998</v>
      </c>
      <c r="B5514" s="4">
        <v>41694</v>
      </c>
      <c r="C5514" s="12" t="str">
        <f t="shared" si="86"/>
        <v>2014/02</v>
      </c>
      <c r="D5514" s="4">
        <v>41700</v>
      </c>
      <c r="E5514" s="3" t="s">
        <v>21</v>
      </c>
      <c r="F5514" s="3" t="s">
        <v>2836</v>
      </c>
      <c r="G5514" s="3" t="s">
        <v>5784</v>
      </c>
      <c r="H5514" s="5">
        <v>22776</v>
      </c>
      <c r="I5514" s="2">
        <v>3</v>
      </c>
      <c r="J5514" s="2">
        <v>2</v>
      </c>
      <c r="K5514" s="2">
        <v>7.6868999999999996</v>
      </c>
      <c r="L5514" s="18" t="str">
        <f>VLOOKUP(F5514,'BD customers'!$1:$1048576,2,FALSE)</f>
        <v>Jennifer Halladay</v>
      </c>
      <c r="M5514" s="2">
        <f>MATCH(orders[[#This Row],[Product ID]],'BD product'!A:A,0)</f>
        <v>1589</v>
      </c>
      <c r="N5514" s="2" t="str" cm="1">
        <f t="array" ref="N5514">INDEX('BD product'!A:D,M5514,2)</f>
        <v>Office Supplies</v>
      </c>
    </row>
    <row r="5515" spans="1:14" x14ac:dyDescent="0.3">
      <c r="A5515" s="3" t="s">
        <v>6999</v>
      </c>
      <c r="B5515" s="4">
        <v>42154</v>
      </c>
      <c r="C5515" s="12" t="str">
        <f t="shared" si="86"/>
        <v>2015/05</v>
      </c>
      <c r="D5515" s="4">
        <v>42156</v>
      </c>
      <c r="E5515" s="3" t="s">
        <v>64</v>
      </c>
      <c r="F5515" s="3" t="s">
        <v>4682</v>
      </c>
      <c r="G5515" s="3" t="s">
        <v>2428</v>
      </c>
      <c r="H5515" s="5">
        <v>23997</v>
      </c>
      <c r="I5515" s="2">
        <v>3</v>
      </c>
      <c r="J5515" s="2">
        <v>0</v>
      </c>
      <c r="K5515" s="2">
        <v>2.3997000000000002</v>
      </c>
      <c r="L5515" s="18" t="str">
        <f>VLOOKUP(F5515,'BD customers'!$1:$1048576,2,FALSE)</f>
        <v>Edward Nazzal</v>
      </c>
      <c r="M5515" s="2">
        <f>MATCH(orders[[#This Row],[Product ID]],'BD product'!A:A,0)</f>
        <v>649</v>
      </c>
      <c r="N5515" s="2" t="str" cm="1">
        <f t="array" ref="N5515">INDEX('BD product'!A:D,M5515,2)</f>
        <v>Technology</v>
      </c>
    </row>
    <row r="5516" spans="1:14" x14ac:dyDescent="0.3">
      <c r="A5516" s="3" t="s">
        <v>6999</v>
      </c>
      <c r="B5516" s="4">
        <v>42154</v>
      </c>
      <c r="C5516" s="12" t="str">
        <f t="shared" si="86"/>
        <v>2015/05</v>
      </c>
      <c r="D5516" s="4">
        <v>42156</v>
      </c>
      <c r="E5516" s="3" t="s">
        <v>64</v>
      </c>
      <c r="F5516" s="3" t="s">
        <v>4682</v>
      </c>
      <c r="G5516" s="3" t="s">
        <v>4411</v>
      </c>
      <c r="H5516" s="5">
        <v>16032</v>
      </c>
      <c r="I5516" s="2">
        <v>2</v>
      </c>
      <c r="J5516" s="2">
        <v>0</v>
      </c>
      <c r="K5516" s="2">
        <v>44.889600000000002</v>
      </c>
      <c r="L5516" s="18" t="str">
        <f>VLOOKUP(F5516,'BD customers'!$1:$1048576,2,FALSE)</f>
        <v>Edward Nazzal</v>
      </c>
      <c r="M5516" s="2">
        <f>MATCH(orders[[#This Row],[Product ID]],'BD product'!A:A,0)</f>
        <v>1319</v>
      </c>
      <c r="N5516" s="2" t="str" cm="1">
        <f t="array" ref="N5516">INDEX('BD product'!A:D,M5516,2)</f>
        <v>Office Supplies</v>
      </c>
    </row>
    <row r="5517" spans="1:14" x14ac:dyDescent="0.3">
      <c r="A5517" s="3" t="s">
        <v>6999</v>
      </c>
      <c r="B5517" s="4">
        <v>42154</v>
      </c>
      <c r="C5517" s="12" t="str">
        <f t="shared" si="86"/>
        <v>2015/05</v>
      </c>
      <c r="D5517" s="4">
        <v>42156</v>
      </c>
      <c r="E5517" s="3" t="s">
        <v>64</v>
      </c>
      <c r="F5517" s="3" t="s">
        <v>4682</v>
      </c>
      <c r="G5517" s="3" t="s">
        <v>4340</v>
      </c>
      <c r="H5517" s="5">
        <v>12885</v>
      </c>
      <c r="I5517" s="2">
        <v>3</v>
      </c>
      <c r="J5517" s="2">
        <v>0</v>
      </c>
      <c r="K5517" s="2">
        <v>3.8654999999999999</v>
      </c>
      <c r="L5517" s="18" t="str">
        <f>VLOOKUP(F5517,'BD customers'!$1:$1048576,2,FALSE)</f>
        <v>Edward Nazzal</v>
      </c>
      <c r="M5517" s="2">
        <f>MATCH(orders[[#This Row],[Product ID]],'BD product'!A:A,0)</f>
        <v>1302</v>
      </c>
      <c r="N5517" s="2" t="str" cm="1">
        <f t="array" ref="N5517">INDEX('BD product'!A:D,M5517,2)</f>
        <v>Technology</v>
      </c>
    </row>
    <row r="5518" spans="1:14" x14ac:dyDescent="0.3">
      <c r="A5518" s="3" t="s">
        <v>7000</v>
      </c>
      <c r="B5518" s="4">
        <v>42692</v>
      </c>
      <c r="C5518" s="12" t="str">
        <f t="shared" si="86"/>
        <v>2016/11</v>
      </c>
      <c r="D5518" s="4">
        <v>42695</v>
      </c>
      <c r="E5518" s="3" t="s">
        <v>11</v>
      </c>
      <c r="F5518" s="3" t="s">
        <v>2686</v>
      </c>
      <c r="G5518" s="3" t="s">
        <v>6933</v>
      </c>
      <c r="H5518" s="5">
        <v>131996</v>
      </c>
      <c r="I5518" s="2">
        <v>4</v>
      </c>
      <c r="J5518" s="2">
        <v>0</v>
      </c>
      <c r="K5518" s="2">
        <v>52.798400000000001</v>
      </c>
      <c r="L5518" s="18" t="str">
        <f>VLOOKUP(F5518,'BD customers'!$1:$1048576,2,FALSE)</f>
        <v>Karen Carlisle</v>
      </c>
      <c r="M5518" s="2">
        <f>MATCH(orders[[#This Row],[Product ID]],'BD product'!A:A,0)</f>
        <v>1740</v>
      </c>
      <c r="N5518" s="2" t="str" cm="1">
        <f t="array" ref="N5518">INDEX('BD product'!A:D,M5518,2)</f>
        <v>Technology</v>
      </c>
    </row>
    <row r="5519" spans="1:14" x14ac:dyDescent="0.3">
      <c r="A5519" s="3" t="s">
        <v>7001</v>
      </c>
      <c r="B5519" s="4">
        <v>43073</v>
      </c>
      <c r="C5519" s="12" t="str">
        <f t="shared" si="86"/>
        <v>2017/12</v>
      </c>
      <c r="D5519" s="4">
        <v>43078</v>
      </c>
      <c r="E5519" s="3" t="s">
        <v>21</v>
      </c>
      <c r="F5519" s="3" t="s">
        <v>907</v>
      </c>
      <c r="G5519" s="3" t="s">
        <v>3069</v>
      </c>
      <c r="H5519" s="5">
        <v>23996</v>
      </c>
      <c r="I5519" s="2">
        <v>10</v>
      </c>
      <c r="J5519" s="2">
        <v>3</v>
      </c>
      <c r="K5519" s="2">
        <v>-1.0284</v>
      </c>
      <c r="L5519" s="18" t="str">
        <f>VLOOKUP(F5519,'BD customers'!$1:$1048576,2,FALSE)</f>
        <v>Michael Stewart</v>
      </c>
      <c r="M5519" s="2">
        <f>MATCH(orders[[#This Row],[Product ID]],'BD product'!A:A,0)</f>
        <v>879</v>
      </c>
      <c r="N5519" s="2" t="str" cm="1">
        <f t="array" ref="N5519">INDEX('BD product'!A:D,M5519,2)</f>
        <v>Furniture</v>
      </c>
    </row>
    <row r="5520" spans="1:14" x14ac:dyDescent="0.3">
      <c r="A5520" s="3" t="s">
        <v>7001</v>
      </c>
      <c r="B5520" s="4">
        <v>43073</v>
      </c>
      <c r="C5520" s="12" t="str">
        <f t="shared" si="86"/>
        <v>2017/12</v>
      </c>
      <c r="D5520" s="4">
        <v>43078</v>
      </c>
      <c r="E5520" s="3" t="s">
        <v>21</v>
      </c>
      <c r="F5520" s="3" t="s">
        <v>907</v>
      </c>
      <c r="G5520" s="3" t="s">
        <v>3862</v>
      </c>
      <c r="H5520" s="5">
        <v>54768</v>
      </c>
      <c r="I5520" s="2">
        <v>2</v>
      </c>
      <c r="J5520" s="2">
        <v>2</v>
      </c>
      <c r="K5520" s="2">
        <v>0.68459999999999999</v>
      </c>
      <c r="L5520" s="18" t="str">
        <f>VLOOKUP(F5520,'BD customers'!$1:$1048576,2,FALSE)</f>
        <v>Michael Stewart</v>
      </c>
      <c r="M5520" s="2">
        <f>MATCH(orders[[#This Row],[Product ID]],'BD product'!A:A,0)</f>
        <v>1184</v>
      </c>
      <c r="N5520" s="2" t="str" cm="1">
        <f t="array" ref="N5520">INDEX('BD product'!A:D,M5520,2)</f>
        <v>Furniture</v>
      </c>
    </row>
    <row r="5521" spans="1:14" x14ac:dyDescent="0.3">
      <c r="A5521" s="3" t="s">
        <v>7001</v>
      </c>
      <c r="B5521" s="4">
        <v>43073</v>
      </c>
      <c r="C5521" s="12" t="str">
        <f t="shared" si="86"/>
        <v>2017/12</v>
      </c>
      <c r="D5521" s="4">
        <v>43078</v>
      </c>
      <c r="E5521" s="3" t="s">
        <v>21</v>
      </c>
      <c r="F5521" s="3" t="s">
        <v>907</v>
      </c>
      <c r="G5521" s="3" t="s">
        <v>2863</v>
      </c>
      <c r="H5521" s="5">
        <v>13392</v>
      </c>
      <c r="I5521" s="2">
        <v>3</v>
      </c>
      <c r="J5521" s="2">
        <v>2</v>
      </c>
      <c r="K5521" s="2">
        <v>3.1806000000000001</v>
      </c>
      <c r="L5521" s="18" t="str">
        <f>VLOOKUP(F5521,'BD customers'!$1:$1048576,2,FALSE)</f>
        <v>Michael Stewart</v>
      </c>
      <c r="M5521" s="2">
        <f>MATCH(orders[[#This Row],[Product ID]],'BD product'!A:A,0)</f>
        <v>798</v>
      </c>
      <c r="N5521" s="2" t="str" cm="1">
        <f t="array" ref="N5521">INDEX('BD product'!A:D,M5521,2)</f>
        <v>Office Supplies</v>
      </c>
    </row>
    <row r="5522" spans="1:14" x14ac:dyDescent="0.3">
      <c r="A5522" s="3" t="s">
        <v>7001</v>
      </c>
      <c r="B5522" s="4">
        <v>43073</v>
      </c>
      <c r="C5522" s="12" t="str">
        <f t="shared" si="86"/>
        <v>2017/12</v>
      </c>
      <c r="D5522" s="4">
        <v>43078</v>
      </c>
      <c r="E5522" s="3" t="s">
        <v>21</v>
      </c>
      <c r="F5522" s="3" t="s">
        <v>907</v>
      </c>
      <c r="G5522" s="3" t="s">
        <v>6371</v>
      </c>
      <c r="H5522" s="5">
        <v>2392</v>
      </c>
      <c r="I5522" s="2">
        <v>5</v>
      </c>
      <c r="J5522" s="2">
        <v>2</v>
      </c>
      <c r="K5522" s="2">
        <v>0.86709999999999998</v>
      </c>
      <c r="L5522" s="18" t="str">
        <f>VLOOKUP(F5522,'BD customers'!$1:$1048576,2,FALSE)</f>
        <v>Michael Stewart</v>
      </c>
      <c r="M5522" s="2">
        <f>MATCH(orders[[#This Row],[Product ID]],'BD product'!A:A,0)</f>
        <v>1681</v>
      </c>
      <c r="N5522" s="2" t="str" cm="1">
        <f t="array" ref="N5522">INDEX('BD product'!A:D,M5522,2)</f>
        <v>Office Supplies</v>
      </c>
    </row>
    <row r="5523" spans="1:14" x14ac:dyDescent="0.3">
      <c r="A5523" s="3" t="s">
        <v>7001</v>
      </c>
      <c r="B5523" s="4">
        <v>43073</v>
      </c>
      <c r="C5523" s="12" t="str">
        <f t="shared" si="86"/>
        <v>2017/12</v>
      </c>
      <c r="D5523" s="4">
        <v>43078</v>
      </c>
      <c r="E5523" s="3" t="s">
        <v>21</v>
      </c>
      <c r="F5523" s="3" t="s">
        <v>907</v>
      </c>
      <c r="G5523" s="3" t="s">
        <v>3165</v>
      </c>
      <c r="H5523" s="5">
        <v>255968</v>
      </c>
      <c r="I5523" s="2">
        <v>4</v>
      </c>
      <c r="J5523" s="2">
        <v>2</v>
      </c>
      <c r="K5523" s="2">
        <v>-28.796399999999998</v>
      </c>
      <c r="L5523" s="18" t="str">
        <f>VLOOKUP(F5523,'BD customers'!$1:$1048576,2,FALSE)</f>
        <v>Michael Stewart</v>
      </c>
      <c r="M5523" s="2">
        <f>MATCH(orders[[#This Row],[Product ID]],'BD product'!A:A,0)</f>
        <v>916</v>
      </c>
      <c r="N5523" s="2" t="str" cm="1">
        <f t="array" ref="N5523">INDEX('BD product'!A:D,M5523,2)</f>
        <v>Technology</v>
      </c>
    </row>
    <row r="5524" spans="1:14" x14ac:dyDescent="0.3">
      <c r="A5524" s="3" t="s">
        <v>7002</v>
      </c>
      <c r="B5524" s="4">
        <v>42526</v>
      </c>
      <c r="C5524" s="12" t="str">
        <f t="shared" si="86"/>
        <v>2016/06</v>
      </c>
      <c r="D5524" s="4">
        <v>42528</v>
      </c>
      <c r="E5524" s="3" t="s">
        <v>64</v>
      </c>
      <c r="F5524" s="3" t="s">
        <v>1996</v>
      </c>
      <c r="G5524" s="3" t="s">
        <v>4607</v>
      </c>
      <c r="H5524" s="5">
        <v>21552</v>
      </c>
      <c r="I5524" s="2">
        <v>6</v>
      </c>
      <c r="J5524" s="2">
        <v>2</v>
      </c>
      <c r="K5524" s="2">
        <v>7.0044000000000004</v>
      </c>
      <c r="L5524" s="18" t="str">
        <f>VLOOKUP(F5524,'BD customers'!$1:$1048576,2,FALSE)</f>
        <v>Chloris Kastensmidt</v>
      </c>
      <c r="M5524" s="2">
        <f>MATCH(orders[[#This Row],[Product ID]],'BD product'!A:A,0)</f>
        <v>1368</v>
      </c>
      <c r="N5524" s="2" t="str" cm="1">
        <f t="array" ref="N5524">INDEX('BD product'!A:D,M5524,2)</f>
        <v>Office Supplies</v>
      </c>
    </row>
    <row r="5525" spans="1:14" x14ac:dyDescent="0.3">
      <c r="A5525" s="3" t="s">
        <v>7002</v>
      </c>
      <c r="B5525" s="4">
        <v>42526</v>
      </c>
      <c r="C5525" s="12" t="str">
        <f t="shared" si="86"/>
        <v>2016/06</v>
      </c>
      <c r="D5525" s="4">
        <v>42528</v>
      </c>
      <c r="E5525" s="3" t="s">
        <v>64</v>
      </c>
      <c r="F5525" s="3" t="s">
        <v>1996</v>
      </c>
      <c r="G5525" s="3" t="s">
        <v>3230</v>
      </c>
      <c r="H5525" s="5">
        <v>5824</v>
      </c>
      <c r="I5525" s="2">
        <v>4</v>
      </c>
      <c r="J5525" s="2">
        <v>0</v>
      </c>
      <c r="K5525" s="2">
        <v>15.7248</v>
      </c>
      <c r="L5525" s="18" t="str">
        <f>VLOOKUP(F5525,'BD customers'!$1:$1048576,2,FALSE)</f>
        <v>Chloris Kastensmidt</v>
      </c>
      <c r="M5525" s="2">
        <f>MATCH(orders[[#This Row],[Product ID]],'BD product'!A:A,0)</f>
        <v>939</v>
      </c>
      <c r="N5525" s="2" t="str" cm="1">
        <f t="array" ref="N5525">INDEX('BD product'!A:D,M5525,2)</f>
        <v>Office Supplies</v>
      </c>
    </row>
    <row r="5526" spans="1:14" x14ac:dyDescent="0.3">
      <c r="A5526" s="3" t="s">
        <v>7003</v>
      </c>
      <c r="B5526" s="4">
        <v>42714</v>
      </c>
      <c r="C5526" s="12" t="str">
        <f t="shared" si="86"/>
        <v>2016/12</v>
      </c>
      <c r="D5526" s="4">
        <v>42716</v>
      </c>
      <c r="E5526" s="3" t="s">
        <v>64</v>
      </c>
      <c r="F5526" s="3" t="s">
        <v>1028</v>
      </c>
      <c r="G5526" s="3" t="s">
        <v>3574</v>
      </c>
      <c r="H5526" s="5">
        <v>8028</v>
      </c>
      <c r="I5526" s="2">
        <v>12</v>
      </c>
      <c r="J5526" s="2">
        <v>0</v>
      </c>
      <c r="K5526" s="2">
        <v>36.928800000000003</v>
      </c>
      <c r="L5526" s="18" t="str">
        <f>VLOOKUP(F5526,'BD customers'!$1:$1048576,2,FALSE)</f>
        <v>Sanjit Jacobs</v>
      </c>
      <c r="M5526" s="2">
        <f>MATCH(orders[[#This Row],[Product ID]],'BD product'!A:A,0)</f>
        <v>1072</v>
      </c>
      <c r="N5526" s="2" t="str" cm="1">
        <f t="array" ref="N5526">INDEX('BD product'!A:D,M5526,2)</f>
        <v>Office Supplies</v>
      </c>
    </row>
    <row r="5527" spans="1:14" x14ac:dyDescent="0.3">
      <c r="A5527" s="3" t="s">
        <v>7004</v>
      </c>
      <c r="B5527" s="4">
        <v>42855</v>
      </c>
      <c r="C5527" s="12" t="str">
        <f t="shared" si="86"/>
        <v>2017/04</v>
      </c>
      <c r="D5527" s="4">
        <v>42860</v>
      </c>
      <c r="E5527" s="3" t="s">
        <v>21</v>
      </c>
      <c r="F5527" s="3" t="s">
        <v>292</v>
      </c>
      <c r="G5527" s="3" t="s">
        <v>1222</v>
      </c>
      <c r="H5527" s="5">
        <v>978</v>
      </c>
      <c r="I5527" s="2">
        <v>2</v>
      </c>
      <c r="J5527" s="2">
        <v>0</v>
      </c>
      <c r="K5527" s="2">
        <v>4.0098000000000003</v>
      </c>
      <c r="L5527" s="18" t="str">
        <f>VLOOKUP(F5527,'BD customers'!$1:$1048576,2,FALSE)</f>
        <v>Erin Ashbrook</v>
      </c>
      <c r="M5527" s="2">
        <f>MATCH(orders[[#This Row],[Product ID]],'BD product'!A:A,0)</f>
        <v>284</v>
      </c>
      <c r="N5527" s="2" t="str" cm="1">
        <f t="array" ref="N5527">INDEX('BD product'!A:D,M5527,2)</f>
        <v>Office Supplies</v>
      </c>
    </row>
    <row r="5528" spans="1:14" x14ac:dyDescent="0.3">
      <c r="A5528" s="3" t="s">
        <v>7005</v>
      </c>
      <c r="B5528" s="4">
        <v>42849</v>
      </c>
      <c r="C5528" s="12" t="str">
        <f t="shared" si="86"/>
        <v>2017/04</v>
      </c>
      <c r="D5528" s="4">
        <v>42853</v>
      </c>
      <c r="E5528" s="3" t="s">
        <v>21</v>
      </c>
      <c r="F5528" s="3" t="s">
        <v>3297</v>
      </c>
      <c r="G5528" s="3" t="s">
        <v>3615</v>
      </c>
      <c r="H5528" s="5">
        <v>181</v>
      </c>
      <c r="I5528" s="2">
        <v>1</v>
      </c>
      <c r="J5528" s="2">
        <v>0</v>
      </c>
      <c r="K5528" s="2">
        <v>0.65159999999999996</v>
      </c>
      <c r="L5528" s="18" t="str">
        <f>VLOOKUP(F5528,'BD customers'!$1:$1048576,2,FALSE)</f>
        <v>Michael Granlund</v>
      </c>
      <c r="M5528" s="2">
        <f>MATCH(orders[[#This Row],[Product ID]],'BD product'!A:A,0)</f>
        <v>1090</v>
      </c>
      <c r="N5528" s="2" t="str" cm="1">
        <f t="array" ref="N5528">INDEX('BD product'!A:D,M5528,2)</f>
        <v>Office Supplies</v>
      </c>
    </row>
    <row r="5529" spans="1:14" x14ac:dyDescent="0.3">
      <c r="A5529" s="3" t="s">
        <v>7006</v>
      </c>
      <c r="B5529" s="4">
        <v>42132</v>
      </c>
      <c r="C5529" s="12" t="str">
        <f t="shared" si="86"/>
        <v>2015/05</v>
      </c>
      <c r="D5529" s="4">
        <v>42134</v>
      </c>
      <c r="E5529" s="3" t="s">
        <v>64</v>
      </c>
      <c r="F5529" s="3" t="s">
        <v>1831</v>
      </c>
      <c r="G5529" s="3" t="s">
        <v>1717</v>
      </c>
      <c r="H5529" s="5">
        <v>3794</v>
      </c>
      <c r="I5529" s="2">
        <v>2</v>
      </c>
      <c r="J5529" s="2">
        <v>0</v>
      </c>
      <c r="K5529" s="2">
        <v>18.211200000000002</v>
      </c>
      <c r="L5529" s="18" t="str">
        <f>VLOOKUP(F5529,'BD customers'!$1:$1048576,2,FALSE)</f>
        <v>Alejandro Ballentine</v>
      </c>
      <c r="M5529" s="2">
        <f>MATCH(orders[[#This Row],[Product ID]],'BD product'!A:A,0)</f>
        <v>425</v>
      </c>
      <c r="N5529" s="2" t="str" cm="1">
        <f t="array" ref="N5529">INDEX('BD product'!A:D,M5529,2)</f>
        <v>Office Supplies</v>
      </c>
    </row>
    <row r="5530" spans="1:14" x14ac:dyDescent="0.3">
      <c r="A5530" s="3" t="s">
        <v>7007</v>
      </c>
      <c r="B5530" s="4">
        <v>42094</v>
      </c>
      <c r="C5530" s="12" t="str">
        <f t="shared" si="86"/>
        <v>2015/03</v>
      </c>
      <c r="D5530" s="4">
        <v>42098</v>
      </c>
      <c r="E5530" s="3" t="s">
        <v>21</v>
      </c>
      <c r="F5530" s="3" t="s">
        <v>4397</v>
      </c>
      <c r="G5530" s="3" t="s">
        <v>998</v>
      </c>
      <c r="H5530" s="5">
        <v>7996</v>
      </c>
      <c r="I5530" s="2">
        <v>5</v>
      </c>
      <c r="J5530" s="2">
        <v>2</v>
      </c>
      <c r="K5530" s="2">
        <v>2.7986</v>
      </c>
      <c r="L5530" s="18" t="str">
        <f>VLOOKUP(F5530,'BD customers'!$1:$1048576,2,FALSE)</f>
        <v>Scott Cohen</v>
      </c>
      <c r="M5530" s="2">
        <f>MATCH(orders[[#This Row],[Product ID]],'BD product'!A:A,0)</f>
        <v>224</v>
      </c>
      <c r="N5530" s="2" t="str" cm="1">
        <f t="array" ref="N5530">INDEX('BD product'!A:D,M5530,2)</f>
        <v>Technology</v>
      </c>
    </row>
    <row r="5531" spans="1:14" x14ac:dyDescent="0.3">
      <c r="A5531" s="3" t="s">
        <v>7008</v>
      </c>
      <c r="B5531" s="4">
        <v>42953</v>
      </c>
      <c r="C5531" s="12" t="str">
        <f t="shared" si="86"/>
        <v>2017/08</v>
      </c>
      <c r="D5531" s="4">
        <v>42958</v>
      </c>
      <c r="E5531" s="3" t="s">
        <v>21</v>
      </c>
      <c r="F5531" s="3" t="s">
        <v>332</v>
      </c>
      <c r="G5531" s="3" t="s">
        <v>6492</v>
      </c>
      <c r="H5531" s="5">
        <v>115296</v>
      </c>
      <c r="I5531" s="2">
        <v>3</v>
      </c>
      <c r="J5531" s="2">
        <v>2</v>
      </c>
      <c r="K5531" s="2">
        <v>40.3536</v>
      </c>
      <c r="L5531" s="18" t="str">
        <f>VLOOKUP(F5531,'BD customers'!$1:$1048576,2,FALSE)</f>
        <v>Todd Boyes</v>
      </c>
      <c r="M5531" s="2">
        <f>MATCH(orders[[#This Row],[Product ID]],'BD product'!A:A,0)</f>
        <v>1698</v>
      </c>
      <c r="N5531" s="2" t="str" cm="1">
        <f t="array" ref="N5531">INDEX('BD product'!A:D,M5531,2)</f>
        <v>Office Supplies</v>
      </c>
    </row>
    <row r="5532" spans="1:14" x14ac:dyDescent="0.3">
      <c r="A5532" s="3" t="s">
        <v>7009</v>
      </c>
      <c r="B5532" s="4">
        <v>43071</v>
      </c>
      <c r="C5532" s="12" t="str">
        <f t="shared" si="86"/>
        <v>2017/12</v>
      </c>
      <c r="D5532" s="4">
        <v>43075</v>
      </c>
      <c r="E5532" s="3" t="s">
        <v>21</v>
      </c>
      <c r="F5532" s="3" t="s">
        <v>7010</v>
      </c>
      <c r="G5532" s="3" t="s">
        <v>2428</v>
      </c>
      <c r="H5532" s="5">
        <v>247996</v>
      </c>
      <c r="I5532" s="2">
        <v>4</v>
      </c>
      <c r="J5532" s="2">
        <v>0</v>
      </c>
      <c r="K5532" s="2">
        <v>74.398799999999994</v>
      </c>
      <c r="L5532" s="18" t="str">
        <f>VLOOKUP(F5532,'BD customers'!$1:$1048576,2,FALSE)</f>
        <v>Juliana Krohn</v>
      </c>
      <c r="M5532" s="2">
        <f>MATCH(orders[[#This Row],[Product ID]],'BD product'!A:A,0)</f>
        <v>649</v>
      </c>
      <c r="N5532" s="2" t="str" cm="1">
        <f t="array" ref="N5532">INDEX('BD product'!A:D,M5532,2)</f>
        <v>Technology</v>
      </c>
    </row>
    <row r="5533" spans="1:14" x14ac:dyDescent="0.3">
      <c r="A5533" s="3" t="s">
        <v>7011</v>
      </c>
      <c r="B5533" s="4">
        <v>42527</v>
      </c>
      <c r="C5533" s="12" t="str">
        <f t="shared" si="86"/>
        <v>2016/06</v>
      </c>
      <c r="D5533" s="4">
        <v>42528</v>
      </c>
      <c r="E5533" s="3" t="s">
        <v>64</v>
      </c>
      <c r="F5533" s="3" t="s">
        <v>1001</v>
      </c>
      <c r="G5533" s="3" t="s">
        <v>3437</v>
      </c>
      <c r="H5533" s="5">
        <v>17994</v>
      </c>
      <c r="I5533" s="2">
        <v>6</v>
      </c>
      <c r="J5533" s="2">
        <v>0</v>
      </c>
      <c r="K5533" s="2">
        <v>75.574799999999996</v>
      </c>
      <c r="L5533" s="18" t="str">
        <f>VLOOKUP(F5533,'BD customers'!$1:$1048576,2,FALSE)</f>
        <v>Clytie Kelty</v>
      </c>
      <c r="M5533" s="2">
        <f>MATCH(orders[[#This Row],[Product ID]],'BD product'!A:A,0)</f>
        <v>1018</v>
      </c>
      <c r="N5533" s="2" t="str" cm="1">
        <f t="array" ref="N5533">INDEX('BD product'!A:D,M5533,2)</f>
        <v>Technology</v>
      </c>
    </row>
    <row r="5534" spans="1:14" x14ac:dyDescent="0.3">
      <c r="A5534" s="3" t="s">
        <v>7011</v>
      </c>
      <c r="B5534" s="4">
        <v>42527</v>
      </c>
      <c r="C5534" s="12" t="str">
        <f t="shared" si="86"/>
        <v>2016/06</v>
      </c>
      <c r="D5534" s="4">
        <v>42528</v>
      </c>
      <c r="E5534" s="3" t="s">
        <v>64</v>
      </c>
      <c r="F5534" s="3" t="s">
        <v>1001</v>
      </c>
      <c r="G5534" s="3" t="s">
        <v>3509</v>
      </c>
      <c r="H5534" s="5">
        <v>2685</v>
      </c>
      <c r="I5534" s="2">
        <v>3</v>
      </c>
      <c r="J5534" s="2">
        <v>0</v>
      </c>
      <c r="K5534" s="2">
        <v>5.1014999999999997</v>
      </c>
      <c r="L5534" s="18" t="str">
        <f>VLOOKUP(F5534,'BD customers'!$1:$1048576,2,FALSE)</f>
        <v>Clytie Kelty</v>
      </c>
      <c r="M5534" s="2">
        <f>MATCH(orders[[#This Row],[Product ID]],'BD product'!A:A,0)</f>
        <v>1046</v>
      </c>
      <c r="N5534" s="2" t="str" cm="1">
        <f t="array" ref="N5534">INDEX('BD product'!A:D,M5534,2)</f>
        <v>Technology</v>
      </c>
    </row>
    <row r="5535" spans="1:14" x14ac:dyDescent="0.3">
      <c r="A5535" s="3" t="s">
        <v>7011</v>
      </c>
      <c r="B5535" s="4">
        <v>42527</v>
      </c>
      <c r="C5535" s="12" t="str">
        <f t="shared" si="86"/>
        <v>2016/06</v>
      </c>
      <c r="D5535" s="4">
        <v>42528</v>
      </c>
      <c r="E5535" s="3" t="s">
        <v>64</v>
      </c>
      <c r="F5535" s="3" t="s">
        <v>1001</v>
      </c>
      <c r="G5535" s="3" t="s">
        <v>2336</v>
      </c>
      <c r="H5535" s="5">
        <v>32337</v>
      </c>
      <c r="I5535" s="2">
        <v>3</v>
      </c>
      <c r="J5535" s="2">
        <v>0</v>
      </c>
      <c r="K5535" s="2">
        <v>12.934799999999999</v>
      </c>
      <c r="L5535" s="18" t="str">
        <f>VLOOKUP(F5535,'BD customers'!$1:$1048576,2,FALSE)</f>
        <v>Clytie Kelty</v>
      </c>
      <c r="M5535" s="2">
        <f>MATCH(orders[[#This Row],[Product ID]],'BD product'!A:A,0)</f>
        <v>621</v>
      </c>
      <c r="N5535" s="2" t="str" cm="1">
        <f t="array" ref="N5535">INDEX('BD product'!A:D,M5535,2)</f>
        <v>Technology</v>
      </c>
    </row>
    <row r="5536" spans="1:14" x14ac:dyDescent="0.3">
      <c r="A5536" s="3" t="s">
        <v>7011</v>
      </c>
      <c r="B5536" s="4">
        <v>42527</v>
      </c>
      <c r="C5536" s="12" t="str">
        <f t="shared" si="86"/>
        <v>2016/06</v>
      </c>
      <c r="D5536" s="4">
        <v>42528</v>
      </c>
      <c r="E5536" s="3" t="s">
        <v>64</v>
      </c>
      <c r="F5536" s="3" t="s">
        <v>1001</v>
      </c>
      <c r="G5536" s="3" t="s">
        <v>1531</v>
      </c>
      <c r="H5536" s="5">
        <v>5994</v>
      </c>
      <c r="I5536" s="2">
        <v>3</v>
      </c>
      <c r="J5536" s="2">
        <v>0</v>
      </c>
      <c r="K5536" s="2">
        <v>28.171800000000001</v>
      </c>
      <c r="L5536" s="18" t="str">
        <f>VLOOKUP(F5536,'BD customers'!$1:$1048576,2,FALSE)</f>
        <v>Clytie Kelty</v>
      </c>
      <c r="M5536" s="2">
        <f>MATCH(orders[[#This Row],[Product ID]],'BD product'!A:A,0)</f>
        <v>370</v>
      </c>
      <c r="N5536" s="2" t="str" cm="1">
        <f t="array" ref="N5536">INDEX('BD product'!A:D,M5536,2)</f>
        <v>Office Supplies</v>
      </c>
    </row>
    <row r="5537" spans="1:14" x14ac:dyDescent="0.3">
      <c r="A5537" s="3" t="s">
        <v>7011</v>
      </c>
      <c r="B5537" s="4">
        <v>42527</v>
      </c>
      <c r="C5537" s="12" t="str">
        <f t="shared" si="86"/>
        <v>2016/06</v>
      </c>
      <c r="D5537" s="4">
        <v>42528</v>
      </c>
      <c r="E5537" s="3" t="s">
        <v>64</v>
      </c>
      <c r="F5537" s="3" t="s">
        <v>1001</v>
      </c>
      <c r="G5537" s="3" t="s">
        <v>482</v>
      </c>
      <c r="H5537" s="5">
        <v>6414</v>
      </c>
      <c r="I5537" s="2">
        <v>3</v>
      </c>
      <c r="J5537" s="2">
        <v>0</v>
      </c>
      <c r="K5537" s="2">
        <v>30.787199999999999</v>
      </c>
      <c r="L5537" s="18" t="str">
        <f>VLOOKUP(F5537,'BD customers'!$1:$1048576,2,FALSE)</f>
        <v>Clytie Kelty</v>
      </c>
      <c r="M5537" s="2">
        <f>MATCH(orders[[#This Row],[Product ID]],'BD product'!A:A,0)</f>
        <v>96</v>
      </c>
      <c r="N5537" s="2" t="str" cm="1">
        <f t="array" ref="N5537">INDEX('BD product'!A:D,M5537,2)</f>
        <v>Office Supplies</v>
      </c>
    </row>
    <row r="5538" spans="1:14" x14ac:dyDescent="0.3">
      <c r="A5538" s="3" t="s">
        <v>7011</v>
      </c>
      <c r="B5538" s="4">
        <v>42527</v>
      </c>
      <c r="C5538" s="12" t="str">
        <f t="shared" si="86"/>
        <v>2016/06</v>
      </c>
      <c r="D5538" s="4">
        <v>42528</v>
      </c>
      <c r="E5538" s="3" t="s">
        <v>64</v>
      </c>
      <c r="F5538" s="3" t="s">
        <v>1001</v>
      </c>
      <c r="G5538" s="3" t="s">
        <v>3562</v>
      </c>
      <c r="H5538" s="5">
        <v>1167</v>
      </c>
      <c r="I5538" s="2">
        <v>3</v>
      </c>
      <c r="J5538" s="2">
        <v>0</v>
      </c>
      <c r="K5538" s="2">
        <v>5.6016000000000004</v>
      </c>
      <c r="L5538" s="18" t="str">
        <f>VLOOKUP(F5538,'BD customers'!$1:$1048576,2,FALSE)</f>
        <v>Clytie Kelty</v>
      </c>
      <c r="M5538" s="2">
        <f>MATCH(orders[[#This Row],[Product ID]],'BD product'!A:A,0)</f>
        <v>1067</v>
      </c>
      <c r="N5538" s="2" t="str" cm="1">
        <f t="array" ref="N5538">INDEX('BD product'!A:D,M5538,2)</f>
        <v>Office Supplies</v>
      </c>
    </row>
    <row r="5539" spans="1:14" x14ac:dyDescent="0.3">
      <c r="A5539" s="3" t="s">
        <v>7011</v>
      </c>
      <c r="B5539" s="4">
        <v>42527</v>
      </c>
      <c r="C5539" s="12" t="str">
        <f t="shared" si="86"/>
        <v>2016/06</v>
      </c>
      <c r="D5539" s="4">
        <v>42528</v>
      </c>
      <c r="E5539" s="3" t="s">
        <v>64</v>
      </c>
      <c r="F5539" s="3" t="s">
        <v>1001</v>
      </c>
      <c r="G5539" s="3" t="s">
        <v>5176</v>
      </c>
      <c r="H5539" s="5">
        <v>1296</v>
      </c>
      <c r="I5539" s="2">
        <v>2</v>
      </c>
      <c r="J5539" s="2">
        <v>0</v>
      </c>
      <c r="K5539" s="2">
        <v>6.2207999999999997</v>
      </c>
      <c r="L5539" s="18" t="str">
        <f>VLOOKUP(F5539,'BD customers'!$1:$1048576,2,FALSE)</f>
        <v>Clytie Kelty</v>
      </c>
      <c r="M5539" s="2">
        <f>MATCH(orders[[#This Row],[Product ID]],'BD product'!A:A,0)</f>
        <v>1485</v>
      </c>
      <c r="N5539" s="2" t="str" cm="1">
        <f t="array" ref="N5539">INDEX('BD product'!A:D,M5539,2)</f>
        <v>Office Supplies</v>
      </c>
    </row>
    <row r="5540" spans="1:14" x14ac:dyDescent="0.3">
      <c r="A5540" s="3" t="s">
        <v>7012</v>
      </c>
      <c r="B5540" s="4">
        <v>42107</v>
      </c>
      <c r="C5540" s="12" t="str">
        <f t="shared" si="86"/>
        <v>2015/04</v>
      </c>
      <c r="D5540" s="4">
        <v>42114</v>
      </c>
      <c r="E5540" s="3" t="s">
        <v>21</v>
      </c>
      <c r="F5540" s="3" t="s">
        <v>1765</v>
      </c>
      <c r="G5540" s="3" t="s">
        <v>2590</v>
      </c>
      <c r="H5540" s="5">
        <v>1743</v>
      </c>
      <c r="I5540" s="2">
        <v>3</v>
      </c>
      <c r="J5540" s="2">
        <v>0</v>
      </c>
      <c r="K5540" s="2">
        <v>8.0177999999999994</v>
      </c>
      <c r="L5540" s="18" t="str">
        <f>VLOOKUP(F5540,'BD customers'!$1:$1048576,2,FALSE)</f>
        <v>Sonia Sunley</v>
      </c>
      <c r="M5540" s="2">
        <f>MATCH(orders[[#This Row],[Product ID]],'BD product'!A:A,0)</f>
        <v>701</v>
      </c>
      <c r="N5540" s="2" t="str" cm="1">
        <f t="array" ref="N5540">INDEX('BD product'!A:D,M5540,2)</f>
        <v>Office Supplies</v>
      </c>
    </row>
    <row r="5541" spans="1:14" x14ac:dyDescent="0.3">
      <c r="A5541" s="3" t="s">
        <v>7013</v>
      </c>
      <c r="B5541" s="4">
        <v>42877</v>
      </c>
      <c r="C5541" s="12" t="str">
        <f t="shared" si="86"/>
        <v>2017/05</v>
      </c>
      <c r="D5541" s="4">
        <v>42881</v>
      </c>
      <c r="E5541" s="3" t="s">
        <v>21</v>
      </c>
      <c r="F5541" s="3" t="s">
        <v>891</v>
      </c>
      <c r="G5541" s="3" t="s">
        <v>376</v>
      </c>
      <c r="H5541" s="5">
        <v>181986</v>
      </c>
      <c r="I5541" s="2">
        <v>2</v>
      </c>
      <c r="J5541" s="2">
        <v>3</v>
      </c>
      <c r="K5541" s="2">
        <v>-54.595799999999997</v>
      </c>
      <c r="L5541" s="18" t="str">
        <f>VLOOKUP(F5541,'BD customers'!$1:$1048576,2,FALSE)</f>
        <v>Laurel Elliston</v>
      </c>
      <c r="M5541" s="2">
        <f>MATCH(orders[[#This Row],[Product ID]],'BD product'!A:A,0)</f>
        <v>72</v>
      </c>
      <c r="N5541" s="2" t="str" cm="1">
        <f t="array" ref="N5541">INDEX('BD product'!A:D,M5541,2)</f>
        <v>Furniture</v>
      </c>
    </row>
    <row r="5542" spans="1:14" x14ac:dyDescent="0.3">
      <c r="A5542" s="3" t="s">
        <v>7013</v>
      </c>
      <c r="B5542" s="4">
        <v>42877</v>
      </c>
      <c r="C5542" s="12" t="str">
        <f t="shared" si="86"/>
        <v>2017/05</v>
      </c>
      <c r="D5542" s="4">
        <v>42881</v>
      </c>
      <c r="E5542" s="3" t="s">
        <v>21</v>
      </c>
      <c r="F5542" s="3" t="s">
        <v>891</v>
      </c>
      <c r="G5542" s="3" t="s">
        <v>599</v>
      </c>
      <c r="H5542" s="5">
        <v>1592</v>
      </c>
      <c r="I5542" s="2">
        <v>2</v>
      </c>
      <c r="J5542" s="2">
        <v>8</v>
      </c>
      <c r="K5542" s="2">
        <v>-2.6267999999999998</v>
      </c>
      <c r="L5542" s="18" t="str">
        <f>VLOOKUP(F5542,'BD customers'!$1:$1048576,2,FALSE)</f>
        <v>Laurel Elliston</v>
      </c>
      <c r="M5542" s="2">
        <f>MATCH(orders[[#This Row],[Product ID]],'BD product'!A:A,0)</f>
        <v>124</v>
      </c>
      <c r="N5542" s="2" t="str" cm="1">
        <f t="array" ref="N5542">INDEX('BD product'!A:D,M5542,2)</f>
        <v>Office Supplies</v>
      </c>
    </row>
    <row r="5543" spans="1:14" x14ac:dyDescent="0.3">
      <c r="A5543" s="3" t="s">
        <v>7013</v>
      </c>
      <c r="B5543" s="4">
        <v>42877</v>
      </c>
      <c r="C5543" s="12" t="str">
        <f t="shared" si="86"/>
        <v>2017/05</v>
      </c>
      <c r="D5543" s="4">
        <v>42881</v>
      </c>
      <c r="E5543" s="3" t="s">
        <v>21</v>
      </c>
      <c r="F5543" s="3" t="s">
        <v>891</v>
      </c>
      <c r="G5543" s="3" t="s">
        <v>2460</v>
      </c>
      <c r="H5543" s="5">
        <v>22344</v>
      </c>
      <c r="I5543" s="2">
        <v>3</v>
      </c>
      <c r="J5543" s="2">
        <v>2</v>
      </c>
      <c r="K5543" s="2">
        <v>2.5137</v>
      </c>
      <c r="L5543" s="18" t="str">
        <f>VLOOKUP(F5543,'BD customers'!$1:$1048576,2,FALSE)</f>
        <v>Laurel Elliston</v>
      </c>
      <c r="M5543" s="2">
        <f>MATCH(orders[[#This Row],[Product ID]],'BD product'!A:A,0)</f>
        <v>662</v>
      </c>
      <c r="N5543" s="2" t="str" cm="1">
        <f t="array" ref="N5543">INDEX('BD product'!A:D,M5543,2)</f>
        <v>Office Supplies</v>
      </c>
    </row>
    <row r="5544" spans="1:14" x14ac:dyDescent="0.3">
      <c r="A5544" s="3" t="s">
        <v>7014</v>
      </c>
      <c r="B5544" s="4">
        <v>42723</v>
      </c>
      <c r="C5544" s="12" t="str">
        <f t="shared" si="86"/>
        <v>2016/12</v>
      </c>
      <c r="D5544" s="4">
        <v>42729</v>
      </c>
      <c r="E5544" s="3" t="s">
        <v>21</v>
      </c>
      <c r="F5544" s="3" t="s">
        <v>231</v>
      </c>
      <c r="G5544" s="3" t="s">
        <v>7015</v>
      </c>
      <c r="H5544" s="5">
        <v>45597</v>
      </c>
      <c r="I5544" s="2">
        <v>6</v>
      </c>
      <c r="J5544" s="2">
        <v>5</v>
      </c>
      <c r="K5544" s="2">
        <v>-218.8656</v>
      </c>
      <c r="L5544" s="18" t="str">
        <f>VLOOKUP(F5544,'BD customers'!$1:$1048576,2,FALSE)</f>
        <v>Erin Smith</v>
      </c>
      <c r="M5544" s="2">
        <f>MATCH(orders[[#This Row],[Product ID]],'BD product'!A:A,0)</f>
        <v>1748</v>
      </c>
      <c r="N5544" s="2" t="str" cm="1">
        <f t="array" ref="N5544">INDEX('BD product'!A:D,M5544,2)</f>
        <v>Furniture</v>
      </c>
    </row>
    <row r="5545" spans="1:14" x14ac:dyDescent="0.3">
      <c r="A5545" s="3" t="s">
        <v>7014</v>
      </c>
      <c r="B5545" s="4">
        <v>42723</v>
      </c>
      <c r="C5545" s="12" t="str">
        <f t="shared" si="86"/>
        <v>2016/12</v>
      </c>
      <c r="D5545" s="4">
        <v>42729</v>
      </c>
      <c r="E5545" s="3" t="s">
        <v>21</v>
      </c>
      <c r="F5545" s="3" t="s">
        <v>231</v>
      </c>
      <c r="G5545" s="3" t="s">
        <v>5052</v>
      </c>
      <c r="H5545" s="5">
        <v>1044</v>
      </c>
      <c r="I5545" s="2">
        <v>6</v>
      </c>
      <c r="J5545" s="2">
        <v>7</v>
      </c>
      <c r="K5545" s="2">
        <v>-0.76559999999999995</v>
      </c>
      <c r="L5545" s="18" t="str">
        <f>VLOOKUP(F5545,'BD customers'!$1:$1048576,2,FALSE)</f>
        <v>Erin Smith</v>
      </c>
      <c r="M5545" s="2">
        <f>MATCH(orders[[#This Row],[Product ID]],'BD product'!A:A,0)</f>
        <v>1460</v>
      </c>
      <c r="N5545" s="2" t="str" cm="1">
        <f t="array" ref="N5545">INDEX('BD product'!A:D,M5545,2)</f>
        <v>Office Supplies</v>
      </c>
    </row>
    <row r="5546" spans="1:14" x14ac:dyDescent="0.3">
      <c r="A5546" s="3" t="s">
        <v>7014</v>
      </c>
      <c r="B5546" s="4">
        <v>42723</v>
      </c>
      <c r="C5546" s="12" t="str">
        <f t="shared" si="86"/>
        <v>2016/12</v>
      </c>
      <c r="D5546" s="4">
        <v>42729</v>
      </c>
      <c r="E5546" s="3" t="s">
        <v>21</v>
      </c>
      <c r="F5546" s="3" t="s">
        <v>231</v>
      </c>
      <c r="G5546" s="3" t="s">
        <v>2076</v>
      </c>
      <c r="H5546" s="5">
        <v>5214</v>
      </c>
      <c r="I5546" s="2">
        <v>2</v>
      </c>
      <c r="J5546" s="2">
        <v>7</v>
      </c>
      <c r="K5546" s="2">
        <v>-4.1711999999999998</v>
      </c>
      <c r="L5546" s="18" t="str">
        <f>VLOOKUP(F5546,'BD customers'!$1:$1048576,2,FALSE)</f>
        <v>Erin Smith</v>
      </c>
      <c r="M5546" s="2">
        <f>MATCH(orders[[#This Row],[Product ID]],'BD product'!A:A,0)</f>
        <v>532</v>
      </c>
      <c r="N5546" s="2" t="str" cm="1">
        <f t="array" ref="N5546">INDEX('BD product'!A:D,M5546,2)</f>
        <v>Office Supplies</v>
      </c>
    </row>
    <row r="5547" spans="1:14" x14ac:dyDescent="0.3">
      <c r="A5547" s="3" t="s">
        <v>7017</v>
      </c>
      <c r="B5547" s="4">
        <v>43000</v>
      </c>
      <c r="C5547" s="12" t="str">
        <f t="shared" si="86"/>
        <v>2017/09</v>
      </c>
      <c r="D5547" s="4">
        <v>43004</v>
      </c>
      <c r="E5547" s="3" t="s">
        <v>21</v>
      </c>
      <c r="F5547" s="3" t="s">
        <v>3297</v>
      </c>
      <c r="G5547" s="3" t="s">
        <v>693</v>
      </c>
      <c r="H5547" s="5">
        <v>674</v>
      </c>
      <c r="I5547" s="2">
        <v>5</v>
      </c>
      <c r="J5547" s="2">
        <v>0</v>
      </c>
      <c r="K5547" s="2">
        <v>1.7524</v>
      </c>
      <c r="L5547" s="18" t="str">
        <f>VLOOKUP(F5547,'BD customers'!$1:$1048576,2,FALSE)</f>
        <v>Michael Granlund</v>
      </c>
      <c r="M5547" s="2">
        <f>MATCH(orders[[#This Row],[Product ID]],'BD product'!A:A,0)</f>
        <v>148</v>
      </c>
      <c r="N5547" s="2" t="str" cm="1">
        <f t="array" ref="N5547">INDEX('BD product'!A:D,M5547,2)</f>
        <v>Office Supplies</v>
      </c>
    </row>
    <row r="5548" spans="1:14" x14ac:dyDescent="0.3">
      <c r="A5548" s="3" t="s">
        <v>7018</v>
      </c>
      <c r="B5548" s="4">
        <v>42985</v>
      </c>
      <c r="C5548" s="12" t="str">
        <f t="shared" si="86"/>
        <v>2017/09</v>
      </c>
      <c r="D5548" s="4">
        <v>42986</v>
      </c>
      <c r="E5548" s="3" t="s">
        <v>64</v>
      </c>
      <c r="F5548" s="3" t="s">
        <v>4270</v>
      </c>
      <c r="G5548" s="3" t="s">
        <v>5838</v>
      </c>
      <c r="H5548" s="5">
        <v>2516</v>
      </c>
      <c r="I5548" s="2">
        <v>2</v>
      </c>
      <c r="J5548" s="2">
        <v>0</v>
      </c>
      <c r="K5548" s="2">
        <v>10.5672</v>
      </c>
      <c r="L5548" s="18" t="str">
        <f>VLOOKUP(F5548,'BD customers'!$1:$1048576,2,FALSE)</f>
        <v>Justin MacKendrick</v>
      </c>
      <c r="M5548" s="2">
        <f>MATCH(orders[[#This Row],[Product ID]],'BD product'!A:A,0)</f>
        <v>1600</v>
      </c>
      <c r="N5548" s="2" t="str" cm="1">
        <f t="array" ref="N5548">INDEX('BD product'!A:D,M5548,2)</f>
        <v>Furniture</v>
      </c>
    </row>
    <row r="5549" spans="1:14" x14ac:dyDescent="0.3">
      <c r="A5549" s="3" t="s">
        <v>7018</v>
      </c>
      <c r="B5549" s="4">
        <v>42985</v>
      </c>
      <c r="C5549" s="12" t="str">
        <f t="shared" si="86"/>
        <v>2017/09</v>
      </c>
      <c r="D5549" s="4">
        <v>42986</v>
      </c>
      <c r="E5549" s="3" t="s">
        <v>64</v>
      </c>
      <c r="F5549" s="3" t="s">
        <v>4270</v>
      </c>
      <c r="G5549" s="3" t="s">
        <v>4133</v>
      </c>
      <c r="H5549" s="5">
        <v>12656</v>
      </c>
      <c r="I5549" s="2">
        <v>4</v>
      </c>
      <c r="J5549" s="2">
        <v>2</v>
      </c>
      <c r="K5549" s="2">
        <v>0.47460000000000002</v>
      </c>
      <c r="L5549" s="18" t="str">
        <f>VLOOKUP(F5549,'BD customers'!$1:$1048576,2,FALSE)</f>
        <v>Justin MacKendrick</v>
      </c>
      <c r="M5549" s="2">
        <f>MATCH(orders[[#This Row],[Product ID]],'BD product'!A:A,0)</f>
        <v>1257</v>
      </c>
      <c r="N5549" s="2" t="str" cm="1">
        <f t="array" ref="N5549">INDEX('BD product'!A:D,M5549,2)</f>
        <v>Technology</v>
      </c>
    </row>
    <row r="5550" spans="1:14" x14ac:dyDescent="0.3">
      <c r="A5550" s="3" t="s">
        <v>7019</v>
      </c>
      <c r="B5550" s="4">
        <v>41971</v>
      </c>
      <c r="C5550" s="12" t="str">
        <f t="shared" si="86"/>
        <v>2014/11</v>
      </c>
      <c r="D5550" s="4">
        <v>41974</v>
      </c>
      <c r="E5550" s="3" t="s">
        <v>64</v>
      </c>
      <c r="F5550" s="3" t="s">
        <v>42</v>
      </c>
      <c r="G5550" s="3" t="s">
        <v>3230</v>
      </c>
      <c r="H5550" s="5">
        <v>4368</v>
      </c>
      <c r="I5550" s="2">
        <v>3</v>
      </c>
      <c r="J5550" s="2">
        <v>0</v>
      </c>
      <c r="K5550" s="2">
        <v>11.7936</v>
      </c>
      <c r="L5550" s="18" t="str">
        <f>VLOOKUP(F5550,'BD customers'!$1:$1048576,2,FALSE)</f>
        <v>Sheri Gordon</v>
      </c>
      <c r="M5550" s="2">
        <f>MATCH(orders[[#This Row],[Product ID]],'BD product'!A:A,0)</f>
        <v>939</v>
      </c>
      <c r="N5550" s="2" t="str" cm="1">
        <f t="array" ref="N5550">INDEX('BD product'!A:D,M5550,2)</f>
        <v>Office Supplies</v>
      </c>
    </row>
    <row r="5551" spans="1:14" x14ac:dyDescent="0.3">
      <c r="A5551" s="3" t="s">
        <v>7019</v>
      </c>
      <c r="B5551" s="4">
        <v>41971</v>
      </c>
      <c r="C5551" s="12" t="str">
        <f t="shared" si="86"/>
        <v>2014/11</v>
      </c>
      <c r="D5551" s="4">
        <v>41974</v>
      </c>
      <c r="E5551" s="3" t="s">
        <v>64</v>
      </c>
      <c r="F5551" s="3" t="s">
        <v>42</v>
      </c>
      <c r="G5551" s="3" t="s">
        <v>2894</v>
      </c>
      <c r="H5551" s="5">
        <v>13993</v>
      </c>
      <c r="I5551" s="2">
        <v>7</v>
      </c>
      <c r="J5551" s="2">
        <v>0</v>
      </c>
      <c r="K5551" s="2">
        <v>34.982500000000002</v>
      </c>
      <c r="L5551" s="18" t="str">
        <f>VLOOKUP(F5551,'BD customers'!$1:$1048576,2,FALSE)</f>
        <v>Sheri Gordon</v>
      </c>
      <c r="M5551" s="2">
        <f>MATCH(orders[[#This Row],[Product ID]],'BD product'!A:A,0)</f>
        <v>810</v>
      </c>
      <c r="N5551" s="2" t="str" cm="1">
        <f t="array" ref="N5551">INDEX('BD product'!A:D,M5551,2)</f>
        <v>Technology</v>
      </c>
    </row>
    <row r="5552" spans="1:14" x14ac:dyDescent="0.3">
      <c r="A5552" s="3" t="s">
        <v>7020</v>
      </c>
      <c r="B5552" s="4">
        <v>41955</v>
      </c>
      <c r="C5552" s="12" t="str">
        <f t="shared" si="86"/>
        <v>2014/11</v>
      </c>
      <c r="D5552" s="4">
        <v>41959</v>
      </c>
      <c r="E5552" s="3" t="s">
        <v>21</v>
      </c>
      <c r="F5552" s="3" t="s">
        <v>5633</v>
      </c>
      <c r="G5552" s="3" t="s">
        <v>4798</v>
      </c>
      <c r="H5552" s="5">
        <v>2672</v>
      </c>
      <c r="I5552" s="2">
        <v>1</v>
      </c>
      <c r="J5552" s="2">
        <v>2</v>
      </c>
      <c r="K5552" s="2">
        <v>3.3399999999999999E-2</v>
      </c>
      <c r="L5552" s="18" t="str">
        <f>VLOOKUP(F5552,'BD customers'!$1:$1048576,2,FALSE)</f>
        <v>Darren Budd</v>
      </c>
      <c r="M5552" s="2">
        <f>MATCH(orders[[#This Row],[Product ID]],'BD product'!A:A,0)</f>
        <v>1414</v>
      </c>
      <c r="N5552" s="2" t="str" cm="1">
        <f t="array" ref="N5552">INDEX('BD product'!A:D,M5552,2)</f>
        <v>Office Supplies</v>
      </c>
    </row>
    <row r="5553" spans="1:14" x14ac:dyDescent="0.3">
      <c r="A5553" s="3" t="s">
        <v>7020</v>
      </c>
      <c r="B5553" s="4">
        <v>41955</v>
      </c>
      <c r="C5553" s="12" t="str">
        <f t="shared" si="86"/>
        <v>2014/11</v>
      </c>
      <c r="D5553" s="4">
        <v>41959</v>
      </c>
      <c r="E5553" s="3" t="s">
        <v>21</v>
      </c>
      <c r="F5553" s="3" t="s">
        <v>5633</v>
      </c>
      <c r="G5553" s="3" t="s">
        <v>5665</v>
      </c>
      <c r="H5553" s="5">
        <v>16656</v>
      </c>
      <c r="I5553" s="2">
        <v>6</v>
      </c>
      <c r="J5553" s="2">
        <v>2</v>
      </c>
      <c r="K5553" s="2">
        <v>-0.31230000000000002</v>
      </c>
      <c r="L5553" s="18" t="str">
        <f>VLOOKUP(F5553,'BD customers'!$1:$1048576,2,FALSE)</f>
        <v>Darren Budd</v>
      </c>
      <c r="M5553" s="2">
        <f>MATCH(orders[[#This Row],[Product ID]],'BD product'!A:A,0)</f>
        <v>1569</v>
      </c>
      <c r="N5553" s="2" t="str" cm="1">
        <f t="array" ref="N5553">INDEX('BD product'!A:D,M5553,2)</f>
        <v>Office Supplies</v>
      </c>
    </row>
    <row r="5554" spans="1:14" x14ac:dyDescent="0.3">
      <c r="A5554" s="3" t="s">
        <v>7020</v>
      </c>
      <c r="B5554" s="4">
        <v>41955</v>
      </c>
      <c r="C5554" s="12" t="str">
        <f t="shared" si="86"/>
        <v>2014/11</v>
      </c>
      <c r="D5554" s="4">
        <v>41959</v>
      </c>
      <c r="E5554" s="3" t="s">
        <v>21</v>
      </c>
      <c r="F5554" s="3" t="s">
        <v>5633</v>
      </c>
      <c r="G5554" s="3" t="s">
        <v>979</v>
      </c>
      <c r="H5554" s="5">
        <v>79512</v>
      </c>
      <c r="I5554" s="2">
        <v>3</v>
      </c>
      <c r="J5554" s="2">
        <v>2</v>
      </c>
      <c r="K5554" s="2">
        <v>20.8719</v>
      </c>
      <c r="L5554" s="18" t="str">
        <f>VLOOKUP(F5554,'BD customers'!$1:$1048576,2,FALSE)</f>
        <v>Darren Budd</v>
      </c>
      <c r="M5554" s="2">
        <f>MATCH(orders[[#This Row],[Product ID]],'BD product'!A:A,0)</f>
        <v>219</v>
      </c>
      <c r="N5554" s="2" t="str" cm="1">
        <f t="array" ref="N5554">INDEX('BD product'!A:D,M5554,2)</f>
        <v>Technology</v>
      </c>
    </row>
    <row r="5555" spans="1:14" x14ac:dyDescent="0.3">
      <c r="A5555" s="3" t="s">
        <v>7020</v>
      </c>
      <c r="B5555" s="4">
        <v>41955</v>
      </c>
      <c r="C5555" s="12" t="str">
        <f t="shared" si="86"/>
        <v>2014/11</v>
      </c>
      <c r="D5555" s="4">
        <v>41959</v>
      </c>
      <c r="E5555" s="3" t="s">
        <v>21</v>
      </c>
      <c r="F5555" s="3" t="s">
        <v>5633</v>
      </c>
      <c r="G5555" s="3" t="s">
        <v>1138</v>
      </c>
      <c r="H5555" s="5">
        <v>36288</v>
      </c>
      <c r="I5555" s="2">
        <v>7</v>
      </c>
      <c r="J5555" s="2">
        <v>2</v>
      </c>
      <c r="K5555" s="2">
        <v>12.700799999999999</v>
      </c>
      <c r="L5555" s="18" t="str">
        <f>VLOOKUP(F5555,'BD customers'!$1:$1048576,2,FALSE)</f>
        <v>Darren Budd</v>
      </c>
      <c r="M5555" s="2">
        <f>MATCH(orders[[#This Row],[Product ID]],'BD product'!A:A,0)</f>
        <v>262</v>
      </c>
      <c r="N5555" s="2" t="str" cm="1">
        <f t="array" ref="N5555">INDEX('BD product'!A:D,M5555,2)</f>
        <v>Office Supplies</v>
      </c>
    </row>
    <row r="5556" spans="1:14" x14ac:dyDescent="0.3">
      <c r="A5556" s="3" t="s">
        <v>7020</v>
      </c>
      <c r="B5556" s="4">
        <v>41955</v>
      </c>
      <c r="C5556" s="12" t="str">
        <f t="shared" si="86"/>
        <v>2014/11</v>
      </c>
      <c r="D5556" s="4">
        <v>41959</v>
      </c>
      <c r="E5556" s="3" t="s">
        <v>21</v>
      </c>
      <c r="F5556" s="3" t="s">
        <v>5633</v>
      </c>
      <c r="G5556" s="3" t="s">
        <v>3123</v>
      </c>
      <c r="H5556" s="5">
        <v>679932</v>
      </c>
      <c r="I5556" s="2">
        <v>1</v>
      </c>
      <c r="J5556" s="2">
        <v>32</v>
      </c>
      <c r="K5556" s="2">
        <v>-12.998699999999999</v>
      </c>
      <c r="L5556" s="18" t="str">
        <f>VLOOKUP(F5556,'BD customers'!$1:$1048576,2,FALSE)</f>
        <v>Darren Budd</v>
      </c>
      <c r="M5556" s="2">
        <f>MATCH(orders[[#This Row],[Product ID]],'BD product'!A:A,0)</f>
        <v>901</v>
      </c>
      <c r="N5556" s="2" t="str" cm="1">
        <f t="array" ref="N5556">INDEX('BD product'!A:D,M5556,2)</f>
        <v>Furniture</v>
      </c>
    </row>
    <row r="5557" spans="1:14" x14ac:dyDescent="0.3">
      <c r="A5557" s="3" t="s">
        <v>7021</v>
      </c>
      <c r="B5557" s="4">
        <v>43010</v>
      </c>
      <c r="C5557" s="12" t="str">
        <f t="shared" si="86"/>
        <v>2017/10</v>
      </c>
      <c r="D5557" s="4">
        <v>43014</v>
      </c>
      <c r="E5557" s="3" t="s">
        <v>11</v>
      </c>
      <c r="F5557" s="3" t="s">
        <v>2775</v>
      </c>
      <c r="G5557" s="3" t="s">
        <v>5404</v>
      </c>
      <c r="H5557" s="5">
        <v>1016</v>
      </c>
      <c r="I5557" s="2">
        <v>2</v>
      </c>
      <c r="J5557" s="2">
        <v>0</v>
      </c>
      <c r="K5557" s="2">
        <v>3.4544000000000001</v>
      </c>
      <c r="L5557" s="18" t="str">
        <f>VLOOKUP(F5557,'BD customers'!$1:$1048576,2,FALSE)</f>
        <v>Jane Waco</v>
      </c>
      <c r="M5557" s="2">
        <f>MATCH(orders[[#This Row],[Product ID]],'BD product'!A:A,0)</f>
        <v>1526</v>
      </c>
      <c r="N5557" s="2" t="str" cm="1">
        <f t="array" ref="N5557">INDEX('BD product'!A:D,M5557,2)</f>
        <v>Furniture</v>
      </c>
    </row>
    <row r="5558" spans="1:14" x14ac:dyDescent="0.3">
      <c r="A5558" s="3" t="s">
        <v>7022</v>
      </c>
      <c r="B5558" s="4">
        <v>42352</v>
      </c>
      <c r="C5558" s="12" t="str">
        <f t="shared" si="86"/>
        <v>2015/12</v>
      </c>
      <c r="D5558" s="4">
        <v>42356</v>
      </c>
      <c r="E5558" s="3" t="s">
        <v>21</v>
      </c>
      <c r="F5558" s="3" t="s">
        <v>631</v>
      </c>
      <c r="G5558" s="3" t="s">
        <v>4718</v>
      </c>
      <c r="H5558" s="5">
        <v>616</v>
      </c>
      <c r="I5558" s="2">
        <v>2</v>
      </c>
      <c r="J5558" s="2">
        <v>0</v>
      </c>
      <c r="K5558" s="2">
        <v>1.9712000000000001</v>
      </c>
      <c r="L5558" s="18" t="str">
        <f>VLOOKUP(F5558,'BD customers'!$1:$1048576,2,FALSE)</f>
        <v>Keith Dawkins</v>
      </c>
      <c r="M5558" s="2">
        <f>MATCH(orders[[#This Row],[Product ID]],'BD product'!A:A,0)</f>
        <v>1394</v>
      </c>
      <c r="N5558" s="2" t="str" cm="1">
        <f t="array" ref="N5558">INDEX('BD product'!A:D,M5558,2)</f>
        <v>Furniture</v>
      </c>
    </row>
    <row r="5559" spans="1:14" x14ac:dyDescent="0.3">
      <c r="A5559" s="3" t="s">
        <v>7022</v>
      </c>
      <c r="B5559" s="4">
        <v>42352</v>
      </c>
      <c r="C5559" s="12" t="str">
        <f t="shared" si="86"/>
        <v>2015/12</v>
      </c>
      <c r="D5559" s="4">
        <v>42356</v>
      </c>
      <c r="E5559" s="3" t="s">
        <v>21</v>
      </c>
      <c r="F5559" s="3" t="s">
        <v>631</v>
      </c>
      <c r="G5559" s="3" t="s">
        <v>5137</v>
      </c>
      <c r="H5559" s="5">
        <v>563</v>
      </c>
      <c r="I5559" s="2">
        <v>2</v>
      </c>
      <c r="J5559" s="2">
        <v>0</v>
      </c>
      <c r="K5559" s="2">
        <v>1.5764</v>
      </c>
      <c r="L5559" s="18" t="str">
        <f>VLOOKUP(F5559,'BD customers'!$1:$1048576,2,FALSE)</f>
        <v>Keith Dawkins</v>
      </c>
      <c r="M5559" s="2">
        <f>MATCH(orders[[#This Row],[Product ID]],'BD product'!A:A,0)</f>
        <v>1475</v>
      </c>
      <c r="N5559" s="2" t="str" cm="1">
        <f t="array" ref="N5559">INDEX('BD product'!A:D,M5559,2)</f>
        <v>Office Supplies</v>
      </c>
    </row>
    <row r="5560" spans="1:14" x14ac:dyDescent="0.3">
      <c r="A5560" s="3" t="s">
        <v>7023</v>
      </c>
      <c r="B5560" s="4">
        <v>42344</v>
      </c>
      <c r="C5560" s="12" t="str">
        <f t="shared" si="86"/>
        <v>2015/12</v>
      </c>
      <c r="D5560" s="4">
        <v>42348</v>
      </c>
      <c r="E5560" s="3" t="s">
        <v>21</v>
      </c>
      <c r="F5560" s="3" t="s">
        <v>4177</v>
      </c>
      <c r="G5560" s="3" t="s">
        <v>7024</v>
      </c>
      <c r="H5560" s="5">
        <v>648</v>
      </c>
      <c r="I5560" s="2">
        <v>1</v>
      </c>
      <c r="J5560" s="2">
        <v>0</v>
      </c>
      <c r="K5560" s="2">
        <v>3.1103999999999998</v>
      </c>
      <c r="L5560" s="18" t="str">
        <f>VLOOKUP(F5560,'BD customers'!$1:$1048576,2,FALSE)</f>
        <v>Ivan Liston</v>
      </c>
      <c r="M5560" s="2">
        <f>MATCH(orders[[#This Row],[Product ID]],'BD product'!A:A,0)</f>
        <v>1749</v>
      </c>
      <c r="N5560" s="2" t="str" cm="1">
        <f t="array" ref="N5560">INDEX('BD product'!A:D,M5560,2)</f>
        <v>Office Supplies</v>
      </c>
    </row>
    <row r="5561" spans="1:14" x14ac:dyDescent="0.3">
      <c r="A5561" s="3" t="s">
        <v>7023</v>
      </c>
      <c r="B5561" s="4">
        <v>42344</v>
      </c>
      <c r="C5561" s="12" t="str">
        <f t="shared" si="86"/>
        <v>2015/12</v>
      </c>
      <c r="D5561" s="4">
        <v>42348</v>
      </c>
      <c r="E5561" s="3" t="s">
        <v>21</v>
      </c>
      <c r="F5561" s="3" t="s">
        <v>4177</v>
      </c>
      <c r="G5561" s="3" t="s">
        <v>4088</v>
      </c>
      <c r="H5561" s="5">
        <v>132585</v>
      </c>
      <c r="I5561" s="2">
        <v>5</v>
      </c>
      <c r="J5561" s="2">
        <v>0</v>
      </c>
      <c r="K5561" s="2">
        <v>23.865300000000001</v>
      </c>
      <c r="L5561" s="18" t="str">
        <f>VLOOKUP(F5561,'BD customers'!$1:$1048576,2,FALSE)</f>
        <v>Ivan Liston</v>
      </c>
      <c r="M5561" s="2">
        <f>MATCH(orders[[#This Row],[Product ID]],'BD product'!A:A,0)</f>
        <v>1246</v>
      </c>
      <c r="N5561" s="2" t="str" cm="1">
        <f t="array" ref="N5561">INDEX('BD product'!A:D,M5561,2)</f>
        <v>Office Supplies</v>
      </c>
    </row>
    <row r="5562" spans="1:14" x14ac:dyDescent="0.3">
      <c r="A5562" s="3" t="s">
        <v>7023</v>
      </c>
      <c r="B5562" s="4">
        <v>42344</v>
      </c>
      <c r="C5562" s="12" t="str">
        <f t="shared" si="86"/>
        <v>2015/12</v>
      </c>
      <c r="D5562" s="4">
        <v>42348</v>
      </c>
      <c r="E5562" s="3" t="s">
        <v>21</v>
      </c>
      <c r="F5562" s="3" t="s">
        <v>4177</v>
      </c>
      <c r="G5562" s="3" t="s">
        <v>2555</v>
      </c>
      <c r="H5562" s="5">
        <v>1494</v>
      </c>
      <c r="I5562" s="2">
        <v>3</v>
      </c>
      <c r="J5562" s="2">
        <v>0</v>
      </c>
      <c r="K5562" s="2">
        <v>6.8723999999999998</v>
      </c>
      <c r="L5562" s="18" t="str">
        <f>VLOOKUP(F5562,'BD customers'!$1:$1048576,2,FALSE)</f>
        <v>Ivan Liston</v>
      </c>
      <c r="M5562" s="2">
        <f>MATCH(orders[[#This Row],[Product ID]],'BD product'!A:A,0)</f>
        <v>692</v>
      </c>
      <c r="N5562" s="2" t="str" cm="1">
        <f t="array" ref="N5562">INDEX('BD product'!A:D,M5562,2)</f>
        <v>Office Supplies</v>
      </c>
    </row>
    <row r="5563" spans="1:14" x14ac:dyDescent="0.3">
      <c r="A5563" s="3" t="s">
        <v>7026</v>
      </c>
      <c r="B5563" s="4">
        <v>42825</v>
      </c>
      <c r="C5563" s="12" t="str">
        <f t="shared" si="86"/>
        <v>2017/03</v>
      </c>
      <c r="D5563" s="4">
        <v>42827</v>
      </c>
      <c r="E5563" s="3" t="s">
        <v>11</v>
      </c>
      <c r="F5563" s="3" t="s">
        <v>3035</v>
      </c>
      <c r="G5563" s="3" t="s">
        <v>1305</v>
      </c>
      <c r="H5563" s="5">
        <v>3454</v>
      </c>
      <c r="I5563" s="2">
        <v>1</v>
      </c>
      <c r="J5563" s="2">
        <v>0</v>
      </c>
      <c r="K5563" s="2">
        <v>0.17269999999999999</v>
      </c>
      <c r="L5563" s="18" t="str">
        <f>VLOOKUP(F5563,'BD customers'!$1:$1048576,2,FALSE)</f>
        <v>Jim Epp</v>
      </c>
      <c r="M5563" s="2">
        <f>MATCH(orders[[#This Row],[Product ID]],'BD product'!A:A,0)</f>
        <v>305</v>
      </c>
      <c r="N5563" s="2" t="str" cm="1">
        <f t="array" ref="N5563">INDEX('BD product'!A:D,M5563,2)</f>
        <v>Office Supplies</v>
      </c>
    </row>
    <row r="5564" spans="1:14" x14ac:dyDescent="0.3">
      <c r="A5564" s="3" t="s">
        <v>7026</v>
      </c>
      <c r="B5564" s="4">
        <v>42825</v>
      </c>
      <c r="C5564" s="12" t="str">
        <f t="shared" si="86"/>
        <v>2017/03</v>
      </c>
      <c r="D5564" s="4">
        <v>42827</v>
      </c>
      <c r="E5564" s="3" t="s">
        <v>11</v>
      </c>
      <c r="F5564" s="3" t="s">
        <v>3035</v>
      </c>
      <c r="G5564" s="3" t="s">
        <v>1315</v>
      </c>
      <c r="H5564" s="5">
        <v>299995</v>
      </c>
      <c r="I5564" s="2">
        <v>5</v>
      </c>
      <c r="J5564" s="2">
        <v>0</v>
      </c>
      <c r="K5564" s="2">
        <v>143.99760000000001</v>
      </c>
      <c r="L5564" s="18" t="str">
        <f>VLOOKUP(F5564,'BD customers'!$1:$1048576,2,FALSE)</f>
        <v>Jim Epp</v>
      </c>
      <c r="M5564" s="2">
        <f>MATCH(orders[[#This Row],[Product ID]],'BD product'!A:A,0)</f>
        <v>308</v>
      </c>
      <c r="N5564" s="2" t="str" cm="1">
        <f t="array" ref="N5564">INDEX('BD product'!A:D,M5564,2)</f>
        <v>Technology</v>
      </c>
    </row>
    <row r="5565" spans="1:14" x14ac:dyDescent="0.3">
      <c r="A5565" s="3" t="s">
        <v>7026</v>
      </c>
      <c r="B5565" s="4">
        <v>42825</v>
      </c>
      <c r="C5565" s="12" t="str">
        <f t="shared" si="86"/>
        <v>2017/03</v>
      </c>
      <c r="D5565" s="4">
        <v>42827</v>
      </c>
      <c r="E5565" s="3" t="s">
        <v>11</v>
      </c>
      <c r="F5565" s="3" t="s">
        <v>3035</v>
      </c>
      <c r="G5565" s="3" t="s">
        <v>152</v>
      </c>
      <c r="H5565" s="5">
        <v>6412</v>
      </c>
      <c r="I5565" s="2">
        <v>4</v>
      </c>
      <c r="J5565" s="2">
        <v>0</v>
      </c>
      <c r="K5565" s="2">
        <v>30.7776</v>
      </c>
      <c r="L5565" s="18" t="str">
        <f>VLOOKUP(F5565,'BD customers'!$1:$1048576,2,FALSE)</f>
        <v>Jim Epp</v>
      </c>
      <c r="M5565" s="2">
        <f>MATCH(orders[[#This Row],[Product ID]],'BD product'!A:A,0)</f>
        <v>29</v>
      </c>
      <c r="N5565" s="2" t="str" cm="1">
        <f t="array" ref="N5565">INDEX('BD product'!A:D,M5565,2)</f>
        <v>Office Supplies</v>
      </c>
    </row>
    <row r="5566" spans="1:14" x14ac:dyDescent="0.3">
      <c r="A5566" s="3" t="s">
        <v>7027</v>
      </c>
      <c r="B5566" s="4">
        <v>42807</v>
      </c>
      <c r="C5566" s="12" t="str">
        <f t="shared" si="86"/>
        <v>2017/03</v>
      </c>
      <c r="D5566" s="4">
        <v>42807</v>
      </c>
      <c r="E5566" s="3" t="s">
        <v>41</v>
      </c>
      <c r="F5566" s="3" t="s">
        <v>5555</v>
      </c>
      <c r="G5566" s="3" t="s">
        <v>5338</v>
      </c>
      <c r="H5566" s="5">
        <v>19456</v>
      </c>
      <c r="I5566" s="2">
        <v>4</v>
      </c>
      <c r="J5566" s="2">
        <v>2</v>
      </c>
      <c r="K5566" s="2">
        <v>2.1888000000000001</v>
      </c>
      <c r="L5566" s="18" t="str">
        <f>VLOOKUP(F5566,'BD customers'!$1:$1048576,2,FALSE)</f>
        <v>Stephanie Ulpright</v>
      </c>
      <c r="M5566" s="2">
        <f>MATCH(orders[[#This Row],[Product ID]],'BD product'!A:A,0)</f>
        <v>1517</v>
      </c>
      <c r="N5566" s="2" t="str" cm="1">
        <f t="array" ref="N5566">INDEX('BD product'!A:D,M5566,2)</f>
        <v>Office Supplies</v>
      </c>
    </row>
    <row r="5567" spans="1:14" x14ac:dyDescent="0.3">
      <c r="A5567" s="3" t="s">
        <v>7027</v>
      </c>
      <c r="B5567" s="4">
        <v>42807</v>
      </c>
      <c r="C5567" s="12" t="str">
        <f t="shared" si="86"/>
        <v>2017/03</v>
      </c>
      <c r="D5567" s="4">
        <v>42807</v>
      </c>
      <c r="E5567" s="3" t="s">
        <v>41</v>
      </c>
      <c r="F5567" s="3" t="s">
        <v>5555</v>
      </c>
      <c r="G5567" s="3" t="s">
        <v>7028</v>
      </c>
      <c r="H5567" s="5">
        <v>209986</v>
      </c>
      <c r="I5567" s="2">
        <v>2</v>
      </c>
      <c r="J5567" s="2">
        <v>3</v>
      </c>
      <c r="K5567" s="2">
        <v>8.9993999999999996</v>
      </c>
      <c r="L5567" s="18" t="str">
        <f>VLOOKUP(F5567,'BD customers'!$1:$1048576,2,FALSE)</f>
        <v>Stephanie Ulpright</v>
      </c>
      <c r="M5567" s="2">
        <f>MATCH(orders[[#This Row],[Product ID]],'BD product'!A:A,0)</f>
        <v>1750</v>
      </c>
      <c r="N5567" s="2" t="str" cm="1">
        <f t="array" ref="N5567">INDEX('BD product'!A:D,M5567,2)</f>
        <v>Technology</v>
      </c>
    </row>
    <row r="5568" spans="1:14" x14ac:dyDescent="0.3">
      <c r="A5568" s="3" t="s">
        <v>7027</v>
      </c>
      <c r="B5568" s="4">
        <v>42807</v>
      </c>
      <c r="C5568" s="12" t="str">
        <f t="shared" si="86"/>
        <v>2017/03</v>
      </c>
      <c r="D5568" s="4">
        <v>42807</v>
      </c>
      <c r="E5568" s="3" t="s">
        <v>41</v>
      </c>
      <c r="F5568" s="3" t="s">
        <v>5555</v>
      </c>
      <c r="G5568" s="3" t="s">
        <v>5026</v>
      </c>
      <c r="H5568" s="5">
        <v>2976</v>
      </c>
      <c r="I5568" s="2">
        <v>5</v>
      </c>
      <c r="J5568" s="2">
        <v>2</v>
      </c>
      <c r="K5568" s="2">
        <v>1.8599999999999998E-2</v>
      </c>
      <c r="L5568" s="18" t="str">
        <f>VLOOKUP(F5568,'BD customers'!$1:$1048576,2,FALSE)</f>
        <v>Stephanie Ulpright</v>
      </c>
      <c r="M5568" s="2">
        <f>MATCH(orders[[#This Row],[Product ID]],'BD product'!A:A,0)</f>
        <v>1455</v>
      </c>
      <c r="N5568" s="2" t="str" cm="1">
        <f t="array" ref="N5568">INDEX('BD product'!A:D,M5568,2)</f>
        <v>Office Supplies</v>
      </c>
    </row>
    <row r="5569" spans="1:14" x14ac:dyDescent="0.3">
      <c r="A5569" s="3" t="s">
        <v>7027</v>
      </c>
      <c r="B5569" s="4">
        <v>42807</v>
      </c>
      <c r="C5569" s="12" t="str">
        <f t="shared" si="86"/>
        <v>2017/03</v>
      </c>
      <c r="D5569" s="4">
        <v>42807</v>
      </c>
      <c r="E5569" s="3" t="s">
        <v>41</v>
      </c>
      <c r="F5569" s="3" t="s">
        <v>5555</v>
      </c>
      <c r="G5569" s="3" t="s">
        <v>5772</v>
      </c>
      <c r="H5569" s="5">
        <v>89768</v>
      </c>
      <c r="I5569" s="2">
        <v>1</v>
      </c>
      <c r="J5569" s="2">
        <v>3</v>
      </c>
      <c r="K5569" s="2">
        <v>-2.5648</v>
      </c>
      <c r="L5569" s="18" t="str">
        <f>VLOOKUP(F5569,'BD customers'!$1:$1048576,2,FALSE)</f>
        <v>Stephanie Ulpright</v>
      </c>
      <c r="M5569" s="2">
        <f>MATCH(orders[[#This Row],[Product ID]],'BD product'!A:A,0)</f>
        <v>1586</v>
      </c>
      <c r="N5569" s="2" t="str" cm="1">
        <f t="array" ref="N5569">INDEX('BD product'!A:D,M5569,2)</f>
        <v>Furniture</v>
      </c>
    </row>
    <row r="5570" spans="1:14" x14ac:dyDescent="0.3">
      <c r="A5570" s="3" t="s">
        <v>7027</v>
      </c>
      <c r="B5570" s="4">
        <v>42807</v>
      </c>
      <c r="C5570" s="12" t="str">
        <f t="shared" ref="C5570:C5633" si="87">TEXT(B5570,"aaaa/mm")</f>
        <v>2017/03</v>
      </c>
      <c r="D5570" s="4">
        <v>42807</v>
      </c>
      <c r="E5570" s="3" t="s">
        <v>41</v>
      </c>
      <c r="F5570" s="3" t="s">
        <v>5555</v>
      </c>
      <c r="G5570" s="3" t="s">
        <v>1315</v>
      </c>
      <c r="H5570" s="5">
        <v>959984</v>
      </c>
      <c r="I5570" s="2">
        <v>2</v>
      </c>
      <c r="J5570" s="2">
        <v>2</v>
      </c>
      <c r="K5570" s="2">
        <v>335.99439999999998</v>
      </c>
      <c r="L5570" s="18" t="str">
        <f>VLOOKUP(F5570,'BD customers'!$1:$1048576,2,FALSE)</f>
        <v>Stephanie Ulpright</v>
      </c>
      <c r="M5570" s="2">
        <f>MATCH(orders[[#This Row],[Product ID]],'BD product'!A:A,0)</f>
        <v>308</v>
      </c>
      <c r="N5570" s="2" t="str" cm="1">
        <f t="array" ref="N5570">INDEX('BD product'!A:D,M5570,2)</f>
        <v>Technology</v>
      </c>
    </row>
    <row r="5571" spans="1:14" x14ac:dyDescent="0.3">
      <c r="A5571" s="3" t="s">
        <v>7027</v>
      </c>
      <c r="B5571" s="4">
        <v>42807</v>
      </c>
      <c r="C5571" s="12" t="str">
        <f t="shared" si="87"/>
        <v>2017/03</v>
      </c>
      <c r="D5571" s="4">
        <v>42807</v>
      </c>
      <c r="E5571" s="3" t="s">
        <v>41</v>
      </c>
      <c r="F5571" s="3" t="s">
        <v>5555</v>
      </c>
      <c r="G5571" s="3" t="s">
        <v>2130</v>
      </c>
      <c r="H5571" s="5">
        <v>15552</v>
      </c>
      <c r="I5571" s="2">
        <v>3</v>
      </c>
      <c r="J5571" s="2">
        <v>2</v>
      </c>
      <c r="K5571" s="2">
        <v>5.6375999999999999</v>
      </c>
      <c r="L5571" s="18" t="str">
        <f>VLOOKUP(F5571,'BD customers'!$1:$1048576,2,FALSE)</f>
        <v>Stephanie Ulpright</v>
      </c>
      <c r="M5571" s="2">
        <f>MATCH(orders[[#This Row],[Product ID]],'BD product'!A:A,0)</f>
        <v>550</v>
      </c>
      <c r="N5571" s="2" t="str" cm="1">
        <f t="array" ref="N5571">INDEX('BD product'!A:D,M5571,2)</f>
        <v>Office Supplies</v>
      </c>
    </row>
    <row r="5572" spans="1:14" x14ac:dyDescent="0.3">
      <c r="A5572" s="3" t="s">
        <v>7027</v>
      </c>
      <c r="B5572" s="4">
        <v>42807</v>
      </c>
      <c r="C5572" s="12" t="str">
        <f t="shared" si="87"/>
        <v>2017/03</v>
      </c>
      <c r="D5572" s="4">
        <v>42807</v>
      </c>
      <c r="E5572" s="3" t="s">
        <v>41</v>
      </c>
      <c r="F5572" s="3" t="s">
        <v>5555</v>
      </c>
      <c r="G5572" s="3" t="s">
        <v>4340</v>
      </c>
      <c r="H5572" s="5">
        <v>3436</v>
      </c>
      <c r="I5572" s="2">
        <v>1</v>
      </c>
      <c r="J5572" s="2">
        <v>2</v>
      </c>
      <c r="K5572" s="2">
        <v>-7.3014999999999999</v>
      </c>
      <c r="L5572" s="18" t="str">
        <f>VLOOKUP(F5572,'BD customers'!$1:$1048576,2,FALSE)</f>
        <v>Stephanie Ulpright</v>
      </c>
      <c r="M5572" s="2">
        <f>MATCH(orders[[#This Row],[Product ID]],'BD product'!A:A,0)</f>
        <v>1302</v>
      </c>
      <c r="N5572" s="2" t="str" cm="1">
        <f t="array" ref="N5572">INDEX('BD product'!A:D,M5572,2)</f>
        <v>Technology</v>
      </c>
    </row>
    <row r="5573" spans="1:14" x14ac:dyDescent="0.3">
      <c r="A5573" s="3" t="s">
        <v>7030</v>
      </c>
      <c r="B5573" s="4">
        <v>41978</v>
      </c>
      <c r="C5573" s="12" t="str">
        <f t="shared" si="87"/>
        <v>2014/12</v>
      </c>
      <c r="D5573" s="4">
        <v>41982</v>
      </c>
      <c r="E5573" s="3" t="s">
        <v>21</v>
      </c>
      <c r="F5573" s="3" t="s">
        <v>292</v>
      </c>
      <c r="G5573" s="3" t="s">
        <v>5399</v>
      </c>
      <c r="H5573" s="5">
        <v>98376</v>
      </c>
      <c r="I5573" s="2">
        <v>3</v>
      </c>
      <c r="J5573" s="2">
        <v>2</v>
      </c>
      <c r="K5573" s="2">
        <v>35.661299999999997</v>
      </c>
      <c r="L5573" s="18" t="str">
        <f>VLOOKUP(F5573,'BD customers'!$1:$1048576,2,FALSE)</f>
        <v>Erin Ashbrook</v>
      </c>
      <c r="M5573" s="2">
        <f>MATCH(orders[[#This Row],[Product ID]],'BD product'!A:A,0)</f>
        <v>1524</v>
      </c>
      <c r="N5573" s="2" t="str" cm="1">
        <f t="array" ref="N5573">INDEX('BD product'!A:D,M5573,2)</f>
        <v>Office Supplies</v>
      </c>
    </row>
    <row r="5574" spans="1:14" x14ac:dyDescent="0.3">
      <c r="A5574" s="3" t="s">
        <v>7030</v>
      </c>
      <c r="B5574" s="4">
        <v>41978</v>
      </c>
      <c r="C5574" s="12" t="str">
        <f t="shared" si="87"/>
        <v>2014/12</v>
      </c>
      <c r="D5574" s="4">
        <v>41982</v>
      </c>
      <c r="E5574" s="3" t="s">
        <v>21</v>
      </c>
      <c r="F5574" s="3" t="s">
        <v>292</v>
      </c>
      <c r="G5574" s="3" t="s">
        <v>2559</v>
      </c>
      <c r="H5574" s="5">
        <v>2994</v>
      </c>
      <c r="I5574" s="2">
        <v>4</v>
      </c>
      <c r="J5574" s="2">
        <v>7</v>
      </c>
      <c r="K5574" s="2">
        <v>-2.3952</v>
      </c>
      <c r="L5574" s="18" t="str">
        <f>VLOOKUP(F5574,'BD customers'!$1:$1048576,2,FALSE)</f>
        <v>Erin Ashbrook</v>
      </c>
      <c r="M5574" s="2">
        <f>MATCH(orders[[#This Row],[Product ID]],'BD product'!A:A,0)</f>
        <v>693</v>
      </c>
      <c r="N5574" s="2" t="str" cm="1">
        <f t="array" ref="N5574">INDEX('BD product'!A:D,M5574,2)</f>
        <v>Office Supplies</v>
      </c>
    </row>
    <row r="5575" spans="1:14" x14ac:dyDescent="0.3">
      <c r="A5575" s="3" t="s">
        <v>7030</v>
      </c>
      <c r="B5575" s="4">
        <v>41978</v>
      </c>
      <c r="C5575" s="12" t="str">
        <f t="shared" si="87"/>
        <v>2014/12</v>
      </c>
      <c r="D5575" s="4">
        <v>41982</v>
      </c>
      <c r="E5575" s="3" t="s">
        <v>21</v>
      </c>
      <c r="F5575" s="3" t="s">
        <v>292</v>
      </c>
      <c r="G5575" s="3" t="s">
        <v>7031</v>
      </c>
      <c r="H5575" s="5">
        <v>17472</v>
      </c>
      <c r="I5575" s="2">
        <v>3</v>
      </c>
      <c r="J5575" s="2">
        <v>2</v>
      </c>
      <c r="K5575" s="2">
        <v>5.6783999999999999</v>
      </c>
      <c r="L5575" s="18" t="str">
        <f>VLOOKUP(F5575,'BD customers'!$1:$1048576,2,FALSE)</f>
        <v>Erin Ashbrook</v>
      </c>
      <c r="M5575" s="2">
        <f>MATCH(orders[[#This Row],[Product ID]],'BD product'!A:A,0)</f>
        <v>1751</v>
      </c>
      <c r="N5575" s="2" t="str" cm="1">
        <f t="array" ref="N5575">INDEX('BD product'!A:D,M5575,2)</f>
        <v>Office Supplies</v>
      </c>
    </row>
    <row r="5576" spans="1:14" x14ac:dyDescent="0.3">
      <c r="A5576" s="3" t="s">
        <v>7030</v>
      </c>
      <c r="B5576" s="4">
        <v>41978</v>
      </c>
      <c r="C5576" s="12" t="str">
        <f t="shared" si="87"/>
        <v>2014/12</v>
      </c>
      <c r="D5576" s="4">
        <v>41982</v>
      </c>
      <c r="E5576" s="3" t="s">
        <v>21</v>
      </c>
      <c r="F5576" s="3" t="s">
        <v>292</v>
      </c>
      <c r="G5576" s="3" t="s">
        <v>7033</v>
      </c>
      <c r="H5576" s="5">
        <v>36738</v>
      </c>
      <c r="I5576" s="2">
        <v>1</v>
      </c>
      <c r="J5576" s="2">
        <v>4</v>
      </c>
      <c r="K5576" s="2">
        <v>-9.1844999999999999</v>
      </c>
      <c r="L5576" s="18" t="str">
        <f>VLOOKUP(F5576,'BD customers'!$1:$1048576,2,FALSE)</f>
        <v>Erin Ashbrook</v>
      </c>
      <c r="M5576" s="2">
        <f>MATCH(orders[[#This Row],[Product ID]],'BD product'!A:A,0)</f>
        <v>1752</v>
      </c>
      <c r="N5576" s="2" t="str" cm="1">
        <f t="array" ref="N5576">INDEX('BD product'!A:D,M5576,2)</f>
        <v>Technology</v>
      </c>
    </row>
    <row r="5577" spans="1:14" x14ac:dyDescent="0.3">
      <c r="A5577" s="3" t="s">
        <v>7030</v>
      </c>
      <c r="B5577" s="4">
        <v>41978</v>
      </c>
      <c r="C5577" s="12" t="str">
        <f t="shared" si="87"/>
        <v>2014/12</v>
      </c>
      <c r="D5577" s="4">
        <v>41982</v>
      </c>
      <c r="E5577" s="3" t="s">
        <v>21</v>
      </c>
      <c r="F5577" s="3" t="s">
        <v>292</v>
      </c>
      <c r="G5577" s="3" t="s">
        <v>3881</v>
      </c>
      <c r="H5577" s="5">
        <v>17994</v>
      </c>
      <c r="I5577" s="2">
        <v>2</v>
      </c>
      <c r="J5577" s="2">
        <v>4</v>
      </c>
      <c r="K5577" s="2">
        <v>-4.4984999999999999</v>
      </c>
      <c r="L5577" s="18" t="str">
        <f>VLOOKUP(F5577,'BD customers'!$1:$1048576,2,FALSE)</f>
        <v>Erin Ashbrook</v>
      </c>
      <c r="M5577" s="2">
        <f>MATCH(orders[[#This Row],[Product ID]],'BD product'!A:A,0)</f>
        <v>1189</v>
      </c>
      <c r="N5577" s="2" t="str" cm="1">
        <f t="array" ref="N5577">INDEX('BD product'!A:D,M5577,2)</f>
        <v>Technology</v>
      </c>
    </row>
    <row r="5578" spans="1:14" x14ac:dyDescent="0.3">
      <c r="A5578" s="3" t="s">
        <v>7035</v>
      </c>
      <c r="B5578" s="4">
        <v>42716</v>
      </c>
      <c r="C5578" s="12" t="str">
        <f t="shared" si="87"/>
        <v>2016/12</v>
      </c>
      <c r="D5578" s="4">
        <v>42720</v>
      </c>
      <c r="E5578" s="3" t="s">
        <v>21</v>
      </c>
      <c r="F5578" s="3" t="s">
        <v>830</v>
      </c>
      <c r="G5578" s="3" t="s">
        <v>1783</v>
      </c>
      <c r="H5578" s="5">
        <v>38364</v>
      </c>
      <c r="I5578" s="2">
        <v>6</v>
      </c>
      <c r="J5578" s="2">
        <v>0</v>
      </c>
      <c r="K5578" s="2">
        <v>122.76479999999999</v>
      </c>
      <c r="L5578" s="18" t="str">
        <f>VLOOKUP(F5578,'BD customers'!$1:$1048576,2,FALSE)</f>
        <v>Roy FranzÃ¶sisch</v>
      </c>
      <c r="M5578" s="2">
        <f>MATCH(orders[[#This Row],[Product ID]],'BD product'!A:A,0)</f>
        <v>443</v>
      </c>
      <c r="N5578" s="2" t="str" cm="1">
        <f t="array" ref="N5578">INDEX('BD product'!A:D,M5578,2)</f>
        <v>Furniture</v>
      </c>
    </row>
    <row r="5579" spans="1:14" x14ac:dyDescent="0.3">
      <c r="A5579" s="3" t="s">
        <v>7035</v>
      </c>
      <c r="B5579" s="4">
        <v>42716</v>
      </c>
      <c r="C5579" s="12" t="str">
        <f t="shared" si="87"/>
        <v>2016/12</v>
      </c>
      <c r="D5579" s="4">
        <v>42720</v>
      </c>
      <c r="E5579" s="3" t="s">
        <v>21</v>
      </c>
      <c r="F5579" s="3" t="s">
        <v>830</v>
      </c>
      <c r="G5579" s="3" t="s">
        <v>2142</v>
      </c>
      <c r="H5579" s="5">
        <v>5652</v>
      </c>
      <c r="I5579" s="2">
        <v>3</v>
      </c>
      <c r="J5579" s="2">
        <v>0</v>
      </c>
      <c r="K5579" s="2">
        <v>15.8256</v>
      </c>
      <c r="L5579" s="18" t="str">
        <f>VLOOKUP(F5579,'BD customers'!$1:$1048576,2,FALSE)</f>
        <v>Roy FranzÃ¶sisch</v>
      </c>
      <c r="M5579" s="2">
        <f>MATCH(orders[[#This Row],[Product ID]],'BD product'!A:A,0)</f>
        <v>553</v>
      </c>
      <c r="N5579" s="2" t="str" cm="1">
        <f t="array" ref="N5579">INDEX('BD product'!A:D,M5579,2)</f>
        <v>Office Supplies</v>
      </c>
    </row>
    <row r="5580" spans="1:14" x14ac:dyDescent="0.3">
      <c r="A5580" s="3" t="s">
        <v>7036</v>
      </c>
      <c r="B5580" s="4">
        <v>42987</v>
      </c>
      <c r="C5580" s="12" t="str">
        <f t="shared" si="87"/>
        <v>2017/09</v>
      </c>
      <c r="D5580" s="4">
        <v>42992</v>
      </c>
      <c r="E5580" s="3" t="s">
        <v>11</v>
      </c>
      <c r="F5580" s="3" t="s">
        <v>5433</v>
      </c>
      <c r="G5580" s="3" t="s">
        <v>3268</v>
      </c>
      <c r="H5580" s="5">
        <v>656</v>
      </c>
      <c r="I5580" s="2">
        <v>2</v>
      </c>
      <c r="J5580" s="2">
        <v>0</v>
      </c>
      <c r="K5580" s="2">
        <v>1.9024000000000001</v>
      </c>
      <c r="L5580" s="18" t="str">
        <f>VLOOKUP(F5580,'BD customers'!$1:$1048576,2,FALSE)</f>
        <v>Liz Carlisle</v>
      </c>
      <c r="M5580" s="2">
        <f>MATCH(orders[[#This Row],[Product ID]],'BD product'!A:A,0)</f>
        <v>952</v>
      </c>
      <c r="N5580" s="2" t="str" cm="1">
        <f t="array" ref="N5580">INDEX('BD product'!A:D,M5580,2)</f>
        <v>Office Supplies</v>
      </c>
    </row>
    <row r="5581" spans="1:14" x14ac:dyDescent="0.3">
      <c r="A5581" s="3" t="s">
        <v>7036</v>
      </c>
      <c r="B5581" s="4">
        <v>42987</v>
      </c>
      <c r="C5581" s="12" t="str">
        <f t="shared" si="87"/>
        <v>2017/09</v>
      </c>
      <c r="D5581" s="4">
        <v>42992</v>
      </c>
      <c r="E5581" s="3" t="s">
        <v>11</v>
      </c>
      <c r="F5581" s="3" t="s">
        <v>5433</v>
      </c>
      <c r="G5581" s="3" t="s">
        <v>4024</v>
      </c>
      <c r="H5581" s="5">
        <v>24392</v>
      </c>
      <c r="I5581" s="2">
        <v>5</v>
      </c>
      <c r="J5581" s="2">
        <v>2</v>
      </c>
      <c r="K5581" s="2">
        <v>-1.5245</v>
      </c>
      <c r="L5581" s="18" t="str">
        <f>VLOOKUP(F5581,'BD customers'!$1:$1048576,2,FALSE)</f>
        <v>Liz Carlisle</v>
      </c>
      <c r="M5581" s="2">
        <f>MATCH(orders[[#This Row],[Product ID]],'BD product'!A:A,0)</f>
        <v>1227</v>
      </c>
      <c r="N5581" s="2" t="str" cm="1">
        <f t="array" ref="N5581">INDEX('BD product'!A:D,M5581,2)</f>
        <v>Furniture</v>
      </c>
    </row>
    <row r="5582" spans="1:14" x14ac:dyDescent="0.3">
      <c r="A5582" s="3" t="s">
        <v>7036</v>
      </c>
      <c r="B5582" s="4">
        <v>42987</v>
      </c>
      <c r="C5582" s="12" t="str">
        <f t="shared" si="87"/>
        <v>2017/09</v>
      </c>
      <c r="D5582" s="4">
        <v>42992</v>
      </c>
      <c r="E5582" s="3" t="s">
        <v>11</v>
      </c>
      <c r="F5582" s="3" t="s">
        <v>5433</v>
      </c>
      <c r="G5582" s="3" t="s">
        <v>6655</v>
      </c>
      <c r="H5582" s="5">
        <v>4752</v>
      </c>
      <c r="I5582" s="2">
        <v>9</v>
      </c>
      <c r="J5582" s="2">
        <v>0</v>
      </c>
      <c r="K5582" s="2">
        <v>22.8096</v>
      </c>
      <c r="L5582" s="18" t="str">
        <f>VLOOKUP(F5582,'BD customers'!$1:$1048576,2,FALSE)</f>
        <v>Liz Carlisle</v>
      </c>
      <c r="M5582" s="2">
        <f>MATCH(orders[[#This Row],[Product ID]],'BD product'!A:A,0)</f>
        <v>1716</v>
      </c>
      <c r="N5582" s="2" t="str" cm="1">
        <f t="array" ref="N5582">INDEX('BD product'!A:D,M5582,2)</f>
        <v>Office Supplies</v>
      </c>
    </row>
    <row r="5583" spans="1:14" x14ac:dyDescent="0.3">
      <c r="A5583" s="3" t="s">
        <v>7037</v>
      </c>
      <c r="B5583" s="4">
        <v>43012</v>
      </c>
      <c r="C5583" s="12" t="str">
        <f t="shared" si="87"/>
        <v>2017/10</v>
      </c>
      <c r="D5583" s="4">
        <v>43016</v>
      </c>
      <c r="E5583" s="3" t="s">
        <v>21</v>
      </c>
      <c r="F5583" s="3" t="s">
        <v>334</v>
      </c>
      <c r="G5583" s="3" t="s">
        <v>3102</v>
      </c>
      <c r="H5583" s="5">
        <v>1998</v>
      </c>
      <c r="I5583" s="2">
        <v>1</v>
      </c>
      <c r="J5583" s="2">
        <v>0</v>
      </c>
      <c r="K5583" s="2">
        <v>8.5914000000000001</v>
      </c>
      <c r="L5583" s="18" t="str">
        <f>VLOOKUP(F5583,'BD customers'!$1:$1048576,2,FALSE)</f>
        <v>Paul Stevenson</v>
      </c>
      <c r="M5583" s="2">
        <f>MATCH(orders[[#This Row],[Product ID]],'BD product'!A:A,0)</f>
        <v>893</v>
      </c>
      <c r="N5583" s="2" t="str" cm="1">
        <f t="array" ref="N5583">INDEX('BD product'!A:D,M5583,2)</f>
        <v>Furniture</v>
      </c>
    </row>
    <row r="5584" spans="1:14" x14ac:dyDescent="0.3">
      <c r="A5584" s="3" t="s">
        <v>7038</v>
      </c>
      <c r="B5584" s="4">
        <v>42499</v>
      </c>
      <c r="C5584" s="12" t="str">
        <f t="shared" si="87"/>
        <v>2016/05</v>
      </c>
      <c r="D5584" s="4">
        <v>42503</v>
      </c>
      <c r="E5584" s="3" t="s">
        <v>21</v>
      </c>
      <c r="F5584" s="3" t="s">
        <v>334</v>
      </c>
      <c r="G5584" s="3" t="s">
        <v>3128</v>
      </c>
      <c r="H5584" s="5">
        <v>80</v>
      </c>
      <c r="I5584" s="2">
        <v>5</v>
      </c>
      <c r="J5584" s="2">
        <v>0</v>
      </c>
      <c r="K5584" s="2">
        <v>3.44E-2</v>
      </c>
      <c r="L5584" s="18" t="str">
        <f>VLOOKUP(F5584,'BD customers'!$1:$1048576,2,FALSE)</f>
        <v>Paul Stevenson</v>
      </c>
      <c r="M5584" s="2">
        <f>MATCH(orders[[#This Row],[Product ID]],'BD product'!A:A,0)</f>
        <v>904</v>
      </c>
      <c r="N5584" s="2" t="str" cm="1">
        <f t="array" ref="N5584">INDEX('BD product'!A:D,M5584,2)</f>
        <v>Office Supplies</v>
      </c>
    </row>
    <row r="5585" spans="1:14" x14ac:dyDescent="0.3">
      <c r="A5585" s="3" t="s">
        <v>7039</v>
      </c>
      <c r="B5585" s="4">
        <v>41988</v>
      </c>
      <c r="C5585" s="12" t="str">
        <f t="shared" si="87"/>
        <v>2014/12</v>
      </c>
      <c r="D5585" s="4">
        <v>41992</v>
      </c>
      <c r="E5585" s="3" t="s">
        <v>11</v>
      </c>
      <c r="F5585" s="3" t="s">
        <v>625</v>
      </c>
      <c r="G5585" s="3" t="s">
        <v>4718</v>
      </c>
      <c r="H5585" s="5">
        <v>616</v>
      </c>
      <c r="I5585" s="2">
        <v>2</v>
      </c>
      <c r="J5585" s="2">
        <v>0</v>
      </c>
      <c r="K5585" s="2">
        <v>1.9712000000000001</v>
      </c>
      <c r="L5585" s="18" t="str">
        <f>VLOOKUP(F5585,'BD customers'!$1:$1048576,2,FALSE)</f>
        <v>Jas O'Carroll</v>
      </c>
      <c r="M5585" s="2">
        <f>MATCH(orders[[#This Row],[Product ID]],'BD product'!A:A,0)</f>
        <v>1394</v>
      </c>
      <c r="N5585" s="2" t="str" cm="1">
        <f t="array" ref="N5585">INDEX('BD product'!A:D,M5585,2)</f>
        <v>Furniture</v>
      </c>
    </row>
    <row r="5586" spans="1:14" x14ac:dyDescent="0.3">
      <c r="A5586" s="3" t="s">
        <v>7040</v>
      </c>
      <c r="B5586" s="4">
        <v>43069</v>
      </c>
      <c r="C5586" s="12" t="str">
        <f t="shared" si="87"/>
        <v>2017/11</v>
      </c>
      <c r="D5586" s="4">
        <v>43073</v>
      </c>
      <c r="E5586" s="3" t="s">
        <v>21</v>
      </c>
      <c r="F5586" s="3" t="s">
        <v>1478</v>
      </c>
      <c r="G5586" s="3" t="s">
        <v>7041</v>
      </c>
      <c r="H5586" s="5">
        <v>8356</v>
      </c>
      <c r="I5586" s="2">
        <v>4</v>
      </c>
      <c r="J5586" s="2">
        <v>0</v>
      </c>
      <c r="K5586" s="2">
        <v>1.6712</v>
      </c>
      <c r="L5586" s="18" t="str">
        <f>VLOOKUP(F5586,'BD customers'!$1:$1048576,2,FALSE)</f>
        <v>Victor Preis</v>
      </c>
      <c r="M5586" s="2">
        <f>MATCH(orders[[#This Row],[Product ID]],'BD product'!A:A,0)</f>
        <v>1753</v>
      </c>
      <c r="N5586" s="2" t="str" cm="1">
        <f t="array" ref="N5586">INDEX('BD product'!A:D,M5586,2)</f>
        <v>Office Supplies</v>
      </c>
    </row>
    <row r="5587" spans="1:14" x14ac:dyDescent="0.3">
      <c r="A5587" s="3" t="s">
        <v>7040</v>
      </c>
      <c r="B5587" s="4">
        <v>43069</v>
      </c>
      <c r="C5587" s="12" t="str">
        <f t="shared" si="87"/>
        <v>2017/11</v>
      </c>
      <c r="D5587" s="4">
        <v>43073</v>
      </c>
      <c r="E5587" s="3" t="s">
        <v>21</v>
      </c>
      <c r="F5587" s="3" t="s">
        <v>1478</v>
      </c>
      <c r="G5587" s="3" t="s">
        <v>7043</v>
      </c>
      <c r="H5587" s="5">
        <v>54606</v>
      </c>
      <c r="I5587" s="2">
        <v>3</v>
      </c>
      <c r="J5587" s="2">
        <v>0</v>
      </c>
      <c r="K5587" s="2">
        <v>16.381799999999998</v>
      </c>
      <c r="L5587" s="18" t="str">
        <f>VLOOKUP(F5587,'BD customers'!$1:$1048576,2,FALSE)</f>
        <v>Victor Preis</v>
      </c>
      <c r="M5587" s="2">
        <f>MATCH(orders[[#This Row],[Product ID]],'BD product'!A:A,0)</f>
        <v>1754</v>
      </c>
      <c r="N5587" s="2" t="str" cm="1">
        <f t="array" ref="N5587">INDEX('BD product'!A:D,M5587,2)</f>
        <v>Technology</v>
      </c>
    </row>
    <row r="5588" spans="1:14" x14ac:dyDescent="0.3">
      <c r="A5588" s="3" t="s">
        <v>7040</v>
      </c>
      <c r="B5588" s="4">
        <v>43069</v>
      </c>
      <c r="C5588" s="12" t="str">
        <f t="shared" si="87"/>
        <v>2017/11</v>
      </c>
      <c r="D5588" s="4">
        <v>43073</v>
      </c>
      <c r="E5588" s="3" t="s">
        <v>21</v>
      </c>
      <c r="F5588" s="3" t="s">
        <v>1478</v>
      </c>
      <c r="G5588" s="3" t="s">
        <v>1758</v>
      </c>
      <c r="H5588" s="5">
        <v>26949</v>
      </c>
      <c r="I5588" s="2">
        <v>3</v>
      </c>
      <c r="J5588" s="2">
        <v>0</v>
      </c>
      <c r="K5588" s="2">
        <v>5.3898000000000001</v>
      </c>
      <c r="L5588" s="18" t="str">
        <f>VLOOKUP(F5588,'BD customers'!$1:$1048576,2,FALSE)</f>
        <v>Victor Preis</v>
      </c>
      <c r="M5588" s="2">
        <f>MATCH(orders[[#This Row],[Product ID]],'BD product'!A:A,0)</f>
        <v>437</v>
      </c>
      <c r="N5588" s="2" t="str" cm="1">
        <f t="array" ref="N5588">INDEX('BD product'!A:D,M5588,2)</f>
        <v>Office Supplies</v>
      </c>
    </row>
    <row r="5589" spans="1:14" x14ac:dyDescent="0.3">
      <c r="A5589" s="3" t="s">
        <v>7045</v>
      </c>
      <c r="B5589" s="4">
        <v>42082</v>
      </c>
      <c r="C5589" s="12" t="str">
        <f t="shared" si="87"/>
        <v>2015/03</v>
      </c>
      <c r="D5589" s="4">
        <v>42083</v>
      </c>
      <c r="E5589" s="3" t="s">
        <v>64</v>
      </c>
      <c r="F5589" s="3" t="s">
        <v>2514</v>
      </c>
      <c r="G5589" s="3" t="s">
        <v>2990</v>
      </c>
      <c r="H5589" s="5">
        <v>109</v>
      </c>
      <c r="I5589" s="2">
        <v>5</v>
      </c>
      <c r="J5589" s="2">
        <v>0</v>
      </c>
      <c r="K5589" s="2">
        <v>0.35970000000000002</v>
      </c>
      <c r="L5589" s="18" t="str">
        <f>VLOOKUP(F5589,'BD customers'!$1:$1048576,2,FALSE)</f>
        <v>Guy Armstrong</v>
      </c>
      <c r="M5589" s="2">
        <f>MATCH(orders[[#This Row],[Product ID]],'BD product'!A:A,0)</f>
        <v>847</v>
      </c>
      <c r="N5589" s="2" t="str" cm="1">
        <f t="array" ref="N5589">INDEX('BD product'!A:D,M5589,2)</f>
        <v>Office Supplies</v>
      </c>
    </row>
    <row r="5590" spans="1:14" x14ac:dyDescent="0.3">
      <c r="A5590" s="3" t="s">
        <v>7046</v>
      </c>
      <c r="B5590" s="4">
        <v>41839</v>
      </c>
      <c r="C5590" s="12" t="str">
        <f t="shared" si="87"/>
        <v>2014/07</v>
      </c>
      <c r="D5590" s="4">
        <v>41844</v>
      </c>
      <c r="E5590" s="3" t="s">
        <v>21</v>
      </c>
      <c r="F5590" s="3" t="s">
        <v>5055</v>
      </c>
      <c r="G5590" s="3" t="s">
        <v>2689</v>
      </c>
      <c r="H5590" s="5">
        <v>6096</v>
      </c>
      <c r="I5590" s="2">
        <v>2</v>
      </c>
      <c r="J5590" s="2">
        <v>2</v>
      </c>
      <c r="K5590" s="2">
        <v>2.2098</v>
      </c>
      <c r="L5590" s="18" t="str">
        <f>VLOOKUP(F5590,'BD customers'!$1:$1048576,2,FALSE)</f>
        <v>Eugene Moren</v>
      </c>
      <c r="M5590" s="2">
        <f>MATCH(orders[[#This Row],[Product ID]],'BD product'!A:A,0)</f>
        <v>735</v>
      </c>
      <c r="N5590" s="2" t="str" cm="1">
        <f t="array" ref="N5590">INDEX('BD product'!A:D,M5590,2)</f>
        <v>Office Supplies</v>
      </c>
    </row>
    <row r="5591" spans="1:14" x14ac:dyDescent="0.3">
      <c r="A5591" s="3" t="s">
        <v>7047</v>
      </c>
      <c r="B5591" s="4">
        <v>42712</v>
      </c>
      <c r="C5591" s="12" t="str">
        <f t="shared" si="87"/>
        <v>2016/12</v>
      </c>
      <c r="D5591" s="4">
        <v>42715</v>
      </c>
      <c r="E5591" s="3" t="s">
        <v>11</v>
      </c>
      <c r="F5591" s="3" t="s">
        <v>1312</v>
      </c>
      <c r="G5591" s="3" t="s">
        <v>395</v>
      </c>
      <c r="H5591" s="5">
        <v>3405</v>
      </c>
      <c r="I5591" s="2">
        <v>3</v>
      </c>
      <c r="J5591" s="2">
        <v>0</v>
      </c>
      <c r="K5591" s="2">
        <v>0.95340000000000003</v>
      </c>
      <c r="L5591" s="18" t="str">
        <f>VLOOKUP(F5591,'BD customers'!$1:$1048576,2,FALSE)</f>
        <v>Doug Bickford</v>
      </c>
      <c r="M5591" s="2">
        <f>MATCH(orders[[#This Row],[Product ID]],'BD product'!A:A,0)</f>
        <v>77</v>
      </c>
      <c r="N5591" s="2" t="str" cm="1">
        <f t="array" ref="N5591">INDEX('BD product'!A:D,M5591,2)</f>
        <v>Office Supplies</v>
      </c>
    </row>
    <row r="5592" spans="1:14" x14ac:dyDescent="0.3">
      <c r="A5592" s="3" t="s">
        <v>7047</v>
      </c>
      <c r="B5592" s="4">
        <v>42712</v>
      </c>
      <c r="C5592" s="12" t="str">
        <f t="shared" si="87"/>
        <v>2016/12</v>
      </c>
      <c r="D5592" s="4">
        <v>42715</v>
      </c>
      <c r="E5592" s="3" t="s">
        <v>11</v>
      </c>
      <c r="F5592" s="3" t="s">
        <v>1312</v>
      </c>
      <c r="G5592" s="3" t="s">
        <v>2646</v>
      </c>
      <c r="H5592" s="5">
        <v>35238</v>
      </c>
      <c r="I5592" s="2">
        <v>2</v>
      </c>
      <c r="J5592" s="2">
        <v>0</v>
      </c>
      <c r="K5592" s="2">
        <v>81.047399999999996</v>
      </c>
      <c r="L5592" s="18" t="str">
        <f>VLOOKUP(F5592,'BD customers'!$1:$1048576,2,FALSE)</f>
        <v>Doug Bickford</v>
      </c>
      <c r="M5592" s="2">
        <f>MATCH(orders[[#This Row],[Product ID]],'BD product'!A:A,0)</f>
        <v>720</v>
      </c>
      <c r="N5592" s="2" t="str" cm="1">
        <f t="array" ref="N5592">INDEX('BD product'!A:D,M5592,2)</f>
        <v>Office Supplies</v>
      </c>
    </row>
    <row r="5593" spans="1:14" x14ac:dyDescent="0.3">
      <c r="A5593" s="3" t="s">
        <v>7048</v>
      </c>
      <c r="B5593" s="4">
        <v>41925</v>
      </c>
      <c r="C5593" s="12" t="str">
        <f t="shared" si="87"/>
        <v>2014/10</v>
      </c>
      <c r="D5593" s="4">
        <v>41930</v>
      </c>
      <c r="E5593" s="3" t="s">
        <v>11</v>
      </c>
      <c r="F5593" s="3" t="s">
        <v>350</v>
      </c>
      <c r="G5593" s="3" t="s">
        <v>2905</v>
      </c>
      <c r="H5593" s="5">
        <v>24598</v>
      </c>
      <c r="I5593" s="2">
        <v>2</v>
      </c>
      <c r="J5593" s="2">
        <v>0</v>
      </c>
      <c r="K5593" s="2">
        <v>27.0578</v>
      </c>
      <c r="L5593" s="18" t="str">
        <f>VLOOKUP(F5593,'BD customers'!$1:$1048576,2,FALSE)</f>
        <v>Marina Lichtenstein</v>
      </c>
      <c r="M5593" s="2">
        <f>MATCH(orders[[#This Row],[Product ID]],'BD product'!A:A,0)</f>
        <v>814</v>
      </c>
      <c r="N5593" s="2" t="str" cm="1">
        <f t="array" ref="N5593">INDEX('BD product'!A:D,M5593,2)</f>
        <v>Furniture</v>
      </c>
    </row>
    <row r="5594" spans="1:14" x14ac:dyDescent="0.3">
      <c r="A5594" s="3" t="s">
        <v>7048</v>
      </c>
      <c r="B5594" s="4">
        <v>41925</v>
      </c>
      <c r="C5594" s="12" t="str">
        <f t="shared" si="87"/>
        <v>2014/10</v>
      </c>
      <c r="D5594" s="4">
        <v>41930</v>
      </c>
      <c r="E5594" s="3" t="s">
        <v>11</v>
      </c>
      <c r="F5594" s="3" t="s">
        <v>350</v>
      </c>
      <c r="G5594" s="3" t="s">
        <v>472</v>
      </c>
      <c r="H5594" s="5">
        <v>1894</v>
      </c>
      <c r="I5594" s="2">
        <v>1</v>
      </c>
      <c r="J5594" s="2">
        <v>0</v>
      </c>
      <c r="K5594" s="2">
        <v>9.4700000000000006E-2</v>
      </c>
      <c r="L5594" s="18" t="str">
        <f>VLOOKUP(F5594,'BD customers'!$1:$1048576,2,FALSE)</f>
        <v>Marina Lichtenstein</v>
      </c>
      <c r="M5594" s="2">
        <f>MATCH(orders[[#This Row],[Product ID]],'BD product'!A:A,0)</f>
        <v>94</v>
      </c>
      <c r="N5594" s="2" t="str" cm="1">
        <f t="array" ref="N5594">INDEX('BD product'!A:D,M5594,2)</f>
        <v>Office Supplies</v>
      </c>
    </row>
    <row r="5595" spans="1:14" x14ac:dyDescent="0.3">
      <c r="A5595" s="3" t="s">
        <v>7049</v>
      </c>
      <c r="B5595" s="4">
        <v>43058</v>
      </c>
      <c r="C5595" s="12" t="str">
        <f t="shared" si="87"/>
        <v>2017/11</v>
      </c>
      <c r="D5595" s="4">
        <v>43064</v>
      </c>
      <c r="E5595" s="3" t="s">
        <v>21</v>
      </c>
      <c r="F5595" s="3" t="s">
        <v>2836</v>
      </c>
      <c r="G5595" s="3" t="s">
        <v>2582</v>
      </c>
      <c r="H5595" s="5">
        <v>59913</v>
      </c>
      <c r="I5595" s="2">
        <v>7</v>
      </c>
      <c r="J5595" s="2">
        <v>7</v>
      </c>
      <c r="K5595" s="2">
        <v>-45.933300000000003</v>
      </c>
      <c r="L5595" s="18" t="str">
        <f>VLOOKUP(F5595,'BD customers'!$1:$1048576,2,FALSE)</f>
        <v>Jennifer Halladay</v>
      </c>
      <c r="M5595" s="2">
        <f>MATCH(orders[[#This Row],[Product ID]],'BD product'!A:A,0)</f>
        <v>699</v>
      </c>
      <c r="N5595" s="2" t="str" cm="1">
        <f t="array" ref="N5595">INDEX('BD product'!A:D,M5595,2)</f>
        <v>Office Supplies</v>
      </c>
    </row>
    <row r="5596" spans="1:14" x14ac:dyDescent="0.3">
      <c r="A5596" s="3" t="s">
        <v>7050</v>
      </c>
      <c r="B5596" s="4">
        <v>43002</v>
      </c>
      <c r="C5596" s="12" t="str">
        <f t="shared" si="87"/>
        <v>2017/09</v>
      </c>
      <c r="D5596" s="4">
        <v>43002</v>
      </c>
      <c r="E5596" s="3" t="s">
        <v>41</v>
      </c>
      <c r="F5596" s="3" t="s">
        <v>1473</v>
      </c>
      <c r="G5596" s="3" t="s">
        <v>1869</v>
      </c>
      <c r="H5596" s="5">
        <v>39198</v>
      </c>
      <c r="I5596" s="2">
        <v>2</v>
      </c>
      <c r="J5596" s="2">
        <v>0</v>
      </c>
      <c r="K5596" s="2">
        <v>109.7544</v>
      </c>
      <c r="L5596" s="18" t="str">
        <f>VLOOKUP(F5596,'BD customers'!$1:$1048576,2,FALSE)</f>
        <v>Bart Pistole</v>
      </c>
      <c r="M5596" s="2">
        <f>MATCH(orders[[#This Row],[Product ID]],'BD product'!A:A,0)</f>
        <v>471</v>
      </c>
      <c r="N5596" s="2" t="str" cm="1">
        <f t="array" ref="N5596">INDEX('BD product'!A:D,M5596,2)</f>
        <v>Technology</v>
      </c>
    </row>
    <row r="5597" spans="1:14" x14ac:dyDescent="0.3">
      <c r="A5597" s="3" t="s">
        <v>7050</v>
      </c>
      <c r="B5597" s="4">
        <v>43002</v>
      </c>
      <c r="C5597" s="12" t="str">
        <f t="shared" si="87"/>
        <v>2017/09</v>
      </c>
      <c r="D5597" s="4">
        <v>43002</v>
      </c>
      <c r="E5597" s="3" t="s">
        <v>41</v>
      </c>
      <c r="F5597" s="3" t="s">
        <v>1473</v>
      </c>
      <c r="G5597" s="3" t="s">
        <v>4278</v>
      </c>
      <c r="H5597" s="5">
        <v>43785</v>
      </c>
      <c r="I5597" s="2">
        <v>3</v>
      </c>
      <c r="J5597" s="2">
        <v>0</v>
      </c>
      <c r="K5597" s="2">
        <v>13.1355</v>
      </c>
      <c r="L5597" s="18" t="str">
        <f>VLOOKUP(F5597,'BD customers'!$1:$1048576,2,FALSE)</f>
        <v>Bart Pistole</v>
      </c>
      <c r="M5597" s="2">
        <f>MATCH(orders[[#This Row],[Product ID]],'BD product'!A:A,0)</f>
        <v>1287</v>
      </c>
      <c r="N5597" s="2" t="str" cm="1">
        <f t="array" ref="N5597">INDEX('BD product'!A:D,M5597,2)</f>
        <v>Technology</v>
      </c>
    </row>
    <row r="5598" spans="1:14" x14ac:dyDescent="0.3">
      <c r="A5598" s="3" t="s">
        <v>7051</v>
      </c>
      <c r="B5598" s="4">
        <v>42272</v>
      </c>
      <c r="C5598" s="12" t="str">
        <f t="shared" si="87"/>
        <v>2015/09</v>
      </c>
      <c r="D5598" s="4">
        <v>42276</v>
      </c>
      <c r="E5598" s="3" t="s">
        <v>21</v>
      </c>
      <c r="F5598" s="3" t="s">
        <v>7052</v>
      </c>
      <c r="G5598" s="3" t="s">
        <v>675</v>
      </c>
      <c r="H5598" s="5">
        <v>6862</v>
      </c>
      <c r="I5598" s="2">
        <v>2</v>
      </c>
      <c r="J5598" s="2">
        <v>0</v>
      </c>
      <c r="K5598" s="2">
        <v>32.251399999999997</v>
      </c>
      <c r="L5598" s="18" t="str">
        <f>VLOOKUP(F5598,'BD customers'!$1:$1048576,2,FALSE)</f>
        <v>Sarah Brown</v>
      </c>
      <c r="M5598" s="2">
        <f>MATCH(orders[[#This Row],[Product ID]],'BD product'!A:A,0)</f>
        <v>143</v>
      </c>
      <c r="N5598" s="2" t="str" cm="1">
        <f t="array" ref="N5598">INDEX('BD product'!A:D,M5598,2)</f>
        <v>Office Supplies</v>
      </c>
    </row>
    <row r="5599" spans="1:14" x14ac:dyDescent="0.3">
      <c r="A5599" s="3" t="s">
        <v>7053</v>
      </c>
      <c r="B5599" s="4">
        <v>42779</v>
      </c>
      <c r="C5599" s="12" t="str">
        <f t="shared" si="87"/>
        <v>2017/02</v>
      </c>
      <c r="D5599" s="4">
        <v>42786</v>
      </c>
      <c r="E5599" s="3" t="s">
        <v>21</v>
      </c>
      <c r="F5599" s="3" t="s">
        <v>4766</v>
      </c>
      <c r="G5599" s="3" t="s">
        <v>3547</v>
      </c>
      <c r="H5599" s="5">
        <v>2502</v>
      </c>
      <c r="I5599" s="2">
        <v>3</v>
      </c>
      <c r="J5599" s="2">
        <v>0</v>
      </c>
      <c r="K5599" s="2">
        <v>6.5052000000000003</v>
      </c>
      <c r="L5599" s="18" t="str">
        <f>VLOOKUP(F5599,'BD customers'!$1:$1048576,2,FALSE)</f>
        <v>Stewart Visinsky</v>
      </c>
      <c r="M5599" s="2">
        <f>MATCH(orders[[#This Row],[Product ID]],'BD product'!A:A,0)</f>
        <v>1061</v>
      </c>
      <c r="N5599" s="2" t="str" cm="1">
        <f t="array" ref="N5599">INDEX('BD product'!A:D,M5599,2)</f>
        <v>Office Supplies</v>
      </c>
    </row>
    <row r="5600" spans="1:14" x14ac:dyDescent="0.3">
      <c r="A5600" s="3" t="s">
        <v>7053</v>
      </c>
      <c r="B5600" s="4">
        <v>42779</v>
      </c>
      <c r="C5600" s="12" t="str">
        <f t="shared" si="87"/>
        <v>2017/02</v>
      </c>
      <c r="D5600" s="4">
        <v>42786</v>
      </c>
      <c r="E5600" s="3" t="s">
        <v>21</v>
      </c>
      <c r="F5600" s="3" t="s">
        <v>4766</v>
      </c>
      <c r="G5600" s="3" t="s">
        <v>6954</v>
      </c>
      <c r="H5600" s="5">
        <v>1071</v>
      </c>
      <c r="I5600" s="2">
        <v>3</v>
      </c>
      <c r="J5600" s="2">
        <v>0</v>
      </c>
      <c r="K5600" s="2">
        <v>2.7846000000000002</v>
      </c>
      <c r="L5600" s="18" t="str">
        <f>VLOOKUP(F5600,'BD customers'!$1:$1048576,2,FALSE)</f>
        <v>Stewart Visinsky</v>
      </c>
      <c r="M5600" s="2">
        <f>MATCH(orders[[#This Row],[Product ID]],'BD product'!A:A,0)</f>
        <v>1744</v>
      </c>
      <c r="N5600" s="2" t="str" cm="1">
        <f t="array" ref="N5600">INDEX('BD product'!A:D,M5600,2)</f>
        <v>Office Supplies</v>
      </c>
    </row>
    <row r="5601" spans="1:14" x14ac:dyDescent="0.3">
      <c r="A5601" s="3" t="s">
        <v>7054</v>
      </c>
      <c r="B5601" s="4">
        <v>41915</v>
      </c>
      <c r="C5601" s="12" t="str">
        <f t="shared" si="87"/>
        <v>2014/10</v>
      </c>
      <c r="D5601" s="4">
        <v>41915</v>
      </c>
      <c r="E5601" s="3" t="s">
        <v>41</v>
      </c>
      <c r="F5601" s="3" t="s">
        <v>1439</v>
      </c>
      <c r="G5601" s="3" t="s">
        <v>7055</v>
      </c>
      <c r="H5601" s="5">
        <v>55984</v>
      </c>
      <c r="I5601" s="2">
        <v>2</v>
      </c>
      <c r="J5601" s="2">
        <v>2</v>
      </c>
      <c r="K5601" s="2">
        <v>4.1988000000000003</v>
      </c>
      <c r="L5601" s="18" t="str">
        <f>VLOOKUP(F5601,'BD customers'!$1:$1048576,2,FALSE)</f>
        <v>Denny Ordway</v>
      </c>
      <c r="M5601" s="2">
        <f>MATCH(orders[[#This Row],[Product ID]],'BD product'!A:A,0)</f>
        <v>1755</v>
      </c>
      <c r="N5601" s="2" t="str" cm="1">
        <f t="array" ref="N5601">INDEX('BD product'!A:D,M5601,2)</f>
        <v>Office Supplies</v>
      </c>
    </row>
    <row r="5602" spans="1:14" x14ac:dyDescent="0.3">
      <c r="A5602" s="3" t="s">
        <v>7054</v>
      </c>
      <c r="B5602" s="4">
        <v>41915</v>
      </c>
      <c r="C5602" s="12" t="str">
        <f t="shared" si="87"/>
        <v>2014/10</v>
      </c>
      <c r="D5602" s="4">
        <v>41915</v>
      </c>
      <c r="E5602" s="3" t="s">
        <v>41</v>
      </c>
      <c r="F5602" s="3" t="s">
        <v>1439</v>
      </c>
      <c r="G5602" s="3" t="s">
        <v>653</v>
      </c>
      <c r="H5602" s="5">
        <v>1448</v>
      </c>
      <c r="I5602" s="2">
        <v>5</v>
      </c>
      <c r="J5602" s="2">
        <v>2</v>
      </c>
      <c r="K5602" s="2">
        <v>0.48870000000000002</v>
      </c>
      <c r="L5602" s="18" t="str">
        <f>VLOOKUP(F5602,'BD customers'!$1:$1048576,2,FALSE)</f>
        <v>Denny Ordway</v>
      </c>
      <c r="M5602" s="2">
        <f>MATCH(orders[[#This Row],[Product ID]],'BD product'!A:A,0)</f>
        <v>137</v>
      </c>
      <c r="N5602" s="2" t="str" cm="1">
        <f t="array" ref="N5602">INDEX('BD product'!A:D,M5602,2)</f>
        <v>Office Supplies</v>
      </c>
    </row>
    <row r="5603" spans="1:14" x14ac:dyDescent="0.3">
      <c r="A5603" s="3" t="s">
        <v>7054</v>
      </c>
      <c r="B5603" s="4">
        <v>41915</v>
      </c>
      <c r="C5603" s="12" t="str">
        <f t="shared" si="87"/>
        <v>2014/10</v>
      </c>
      <c r="D5603" s="4">
        <v>41915</v>
      </c>
      <c r="E5603" s="3" t="s">
        <v>41</v>
      </c>
      <c r="F5603" s="3" t="s">
        <v>1439</v>
      </c>
      <c r="G5603" s="3" t="s">
        <v>3617</v>
      </c>
      <c r="H5603" s="5">
        <v>142488</v>
      </c>
      <c r="I5603" s="2">
        <v>3</v>
      </c>
      <c r="J5603" s="2">
        <v>2</v>
      </c>
      <c r="K5603" s="2">
        <v>-3.5621999999999998</v>
      </c>
      <c r="L5603" s="18" t="str">
        <f>VLOOKUP(F5603,'BD customers'!$1:$1048576,2,FALSE)</f>
        <v>Denny Ordway</v>
      </c>
      <c r="M5603" s="2">
        <f>MATCH(orders[[#This Row],[Product ID]],'BD product'!A:A,0)</f>
        <v>1091</v>
      </c>
      <c r="N5603" s="2" t="str" cm="1">
        <f t="array" ref="N5603">INDEX('BD product'!A:D,M5603,2)</f>
        <v>Technology</v>
      </c>
    </row>
    <row r="5604" spans="1:14" x14ac:dyDescent="0.3">
      <c r="A5604" s="3" t="s">
        <v>7057</v>
      </c>
      <c r="B5604" s="4">
        <v>42609</v>
      </c>
      <c r="C5604" s="12" t="str">
        <f t="shared" si="87"/>
        <v>2016/08</v>
      </c>
      <c r="D5604" s="4">
        <v>42611</v>
      </c>
      <c r="E5604" s="3" t="s">
        <v>11</v>
      </c>
      <c r="F5604" s="3" t="s">
        <v>332</v>
      </c>
      <c r="G5604" s="3" t="s">
        <v>7058</v>
      </c>
      <c r="H5604" s="5">
        <v>1416</v>
      </c>
      <c r="I5604" s="2">
        <v>1</v>
      </c>
      <c r="J5604" s="2">
        <v>2</v>
      </c>
      <c r="K5604" s="2">
        <v>0.1062</v>
      </c>
      <c r="L5604" s="18" t="str">
        <f>VLOOKUP(F5604,'BD customers'!$1:$1048576,2,FALSE)</f>
        <v>Todd Boyes</v>
      </c>
      <c r="M5604" s="2">
        <f>MATCH(orders[[#This Row],[Product ID]],'BD product'!A:A,0)</f>
        <v>1756</v>
      </c>
      <c r="N5604" s="2" t="str" cm="1">
        <f t="array" ref="N5604">INDEX('BD product'!A:D,M5604,2)</f>
        <v>Office Supplies</v>
      </c>
    </row>
    <row r="5605" spans="1:14" x14ac:dyDescent="0.3">
      <c r="A5605" s="3" t="s">
        <v>7057</v>
      </c>
      <c r="B5605" s="4">
        <v>42609</v>
      </c>
      <c r="C5605" s="12" t="str">
        <f t="shared" si="87"/>
        <v>2016/08</v>
      </c>
      <c r="D5605" s="4">
        <v>42611</v>
      </c>
      <c r="E5605" s="3" t="s">
        <v>11</v>
      </c>
      <c r="F5605" s="3" t="s">
        <v>332</v>
      </c>
      <c r="G5605" s="3" t="s">
        <v>6328</v>
      </c>
      <c r="H5605" s="5">
        <v>7992</v>
      </c>
      <c r="I5605" s="2">
        <v>5</v>
      </c>
      <c r="J5605" s="2">
        <v>2</v>
      </c>
      <c r="K5605" s="2">
        <v>2.7972000000000001</v>
      </c>
      <c r="L5605" s="18" t="str">
        <f>VLOOKUP(F5605,'BD customers'!$1:$1048576,2,FALSE)</f>
        <v>Todd Boyes</v>
      </c>
      <c r="M5605" s="2">
        <f>MATCH(orders[[#This Row],[Product ID]],'BD product'!A:A,0)</f>
        <v>1675</v>
      </c>
      <c r="N5605" s="2" t="str" cm="1">
        <f t="array" ref="N5605">INDEX('BD product'!A:D,M5605,2)</f>
        <v>Office Supplies</v>
      </c>
    </row>
    <row r="5606" spans="1:14" x14ac:dyDescent="0.3">
      <c r="A5606" s="3" t="s">
        <v>7060</v>
      </c>
      <c r="B5606" s="4">
        <v>42341</v>
      </c>
      <c r="C5606" s="12" t="str">
        <f t="shared" si="87"/>
        <v>2015/12</v>
      </c>
      <c r="D5606" s="4">
        <v>42345</v>
      </c>
      <c r="E5606" s="3" t="s">
        <v>21</v>
      </c>
      <c r="F5606" s="3" t="s">
        <v>2141</v>
      </c>
      <c r="G5606" s="3" t="s">
        <v>6381</v>
      </c>
      <c r="H5606" s="5">
        <v>590352</v>
      </c>
      <c r="I5606" s="2">
        <v>6</v>
      </c>
      <c r="J5606" s="2">
        <v>2</v>
      </c>
      <c r="K5606" s="2">
        <v>206.6232</v>
      </c>
      <c r="L5606" s="18" t="str">
        <f>VLOOKUP(F5606,'BD customers'!$1:$1048576,2,FALSE)</f>
        <v>Bill Stewart</v>
      </c>
      <c r="M5606" s="2">
        <f>MATCH(orders[[#This Row],[Product ID]],'BD product'!A:A,0)</f>
        <v>1683</v>
      </c>
      <c r="N5606" s="2" t="str" cm="1">
        <f t="array" ref="N5606">INDEX('BD product'!A:D,M5606,2)</f>
        <v>Office Supplies</v>
      </c>
    </row>
    <row r="5607" spans="1:14" x14ac:dyDescent="0.3">
      <c r="A5607" s="3" t="s">
        <v>7061</v>
      </c>
      <c r="B5607" s="4">
        <v>42633</v>
      </c>
      <c r="C5607" s="12" t="str">
        <f t="shared" si="87"/>
        <v>2016/09</v>
      </c>
      <c r="D5607" s="4">
        <v>42638</v>
      </c>
      <c r="E5607" s="3" t="s">
        <v>21</v>
      </c>
      <c r="F5607" s="3" t="s">
        <v>3666</v>
      </c>
      <c r="G5607" s="3" t="s">
        <v>4980</v>
      </c>
      <c r="H5607" s="5">
        <v>17088</v>
      </c>
      <c r="I5607" s="2">
        <v>2</v>
      </c>
      <c r="J5607" s="2">
        <v>2</v>
      </c>
      <c r="K5607" s="2">
        <v>0.10680000000000001</v>
      </c>
      <c r="L5607" s="18" t="str">
        <f>VLOOKUP(F5607,'BD customers'!$1:$1048576,2,FALSE)</f>
        <v>Filia McAdams</v>
      </c>
      <c r="M5607" s="2">
        <f>MATCH(orders[[#This Row],[Product ID]],'BD product'!A:A,0)</f>
        <v>1447</v>
      </c>
      <c r="N5607" s="2" t="str" cm="1">
        <f t="array" ref="N5607">INDEX('BD product'!A:D,M5607,2)</f>
        <v>Furniture</v>
      </c>
    </row>
    <row r="5608" spans="1:14" x14ac:dyDescent="0.3">
      <c r="A5608" s="3" t="s">
        <v>7061</v>
      </c>
      <c r="B5608" s="4">
        <v>42633</v>
      </c>
      <c r="C5608" s="12" t="str">
        <f t="shared" si="87"/>
        <v>2016/09</v>
      </c>
      <c r="D5608" s="4">
        <v>42638</v>
      </c>
      <c r="E5608" s="3" t="s">
        <v>21</v>
      </c>
      <c r="F5608" s="3" t="s">
        <v>3666</v>
      </c>
      <c r="G5608" s="3" t="s">
        <v>2905</v>
      </c>
      <c r="H5608" s="5">
        <v>98392</v>
      </c>
      <c r="I5608" s="2">
        <v>1</v>
      </c>
      <c r="J5608" s="2">
        <v>2</v>
      </c>
      <c r="K5608" s="2">
        <v>-11.069100000000001</v>
      </c>
      <c r="L5608" s="18" t="str">
        <f>VLOOKUP(F5608,'BD customers'!$1:$1048576,2,FALSE)</f>
        <v>Filia McAdams</v>
      </c>
      <c r="M5608" s="2">
        <f>MATCH(orders[[#This Row],[Product ID]],'BD product'!A:A,0)</f>
        <v>814</v>
      </c>
      <c r="N5608" s="2" t="str" cm="1">
        <f t="array" ref="N5608">INDEX('BD product'!A:D,M5608,2)</f>
        <v>Furniture</v>
      </c>
    </row>
    <row r="5609" spans="1:14" x14ac:dyDescent="0.3">
      <c r="A5609" s="3" t="s">
        <v>7062</v>
      </c>
      <c r="B5609" s="4">
        <v>42819</v>
      </c>
      <c r="C5609" s="12" t="str">
        <f t="shared" si="87"/>
        <v>2017/03</v>
      </c>
      <c r="D5609" s="4">
        <v>42825</v>
      </c>
      <c r="E5609" s="3" t="s">
        <v>21</v>
      </c>
      <c r="F5609" s="3" t="s">
        <v>1327</v>
      </c>
      <c r="G5609" s="3" t="s">
        <v>699</v>
      </c>
      <c r="H5609" s="5">
        <v>1105</v>
      </c>
      <c r="I5609" s="2">
        <v>5</v>
      </c>
      <c r="J5609" s="2">
        <v>0</v>
      </c>
      <c r="K5609" s="2">
        <v>2.9834999999999998</v>
      </c>
      <c r="L5609" s="18" t="str">
        <f>VLOOKUP(F5609,'BD customers'!$1:$1048576,2,FALSE)</f>
        <v>John Lee</v>
      </c>
      <c r="M5609" s="2">
        <f>MATCH(orders[[#This Row],[Product ID]],'BD product'!A:A,0)</f>
        <v>149</v>
      </c>
      <c r="N5609" s="2" t="str" cm="1">
        <f t="array" ref="N5609">INDEX('BD product'!A:D,M5609,2)</f>
        <v>Office Supplies</v>
      </c>
    </row>
    <row r="5610" spans="1:14" x14ac:dyDescent="0.3">
      <c r="A5610" s="3" t="s">
        <v>7063</v>
      </c>
      <c r="B5610" s="4">
        <v>42344</v>
      </c>
      <c r="C5610" s="12" t="str">
        <f t="shared" si="87"/>
        <v>2015/12</v>
      </c>
      <c r="D5610" s="4">
        <v>42349</v>
      </c>
      <c r="E5610" s="3" t="s">
        <v>21</v>
      </c>
      <c r="F5610" s="3" t="s">
        <v>4152</v>
      </c>
      <c r="G5610" s="3" t="s">
        <v>3483</v>
      </c>
      <c r="H5610" s="5">
        <v>778</v>
      </c>
      <c r="I5610" s="2">
        <v>2</v>
      </c>
      <c r="J5610" s="2">
        <v>0</v>
      </c>
      <c r="K5610" s="2">
        <v>2.0228000000000002</v>
      </c>
      <c r="L5610" s="18" t="str">
        <f>VLOOKUP(F5610,'BD customers'!$1:$1048576,2,FALSE)</f>
        <v>Art Ferguson</v>
      </c>
      <c r="M5610" s="2">
        <f>MATCH(orders[[#This Row],[Product ID]],'BD product'!A:A,0)</f>
        <v>1036</v>
      </c>
      <c r="N5610" s="2" t="str" cm="1">
        <f t="array" ref="N5610">INDEX('BD product'!A:D,M5610,2)</f>
        <v>Office Supplies</v>
      </c>
    </row>
    <row r="5611" spans="1:14" x14ac:dyDescent="0.3">
      <c r="A5611" s="3" t="s">
        <v>7064</v>
      </c>
      <c r="B5611" s="4">
        <v>42978</v>
      </c>
      <c r="C5611" s="12" t="str">
        <f t="shared" si="87"/>
        <v>2017/08</v>
      </c>
      <c r="D5611" s="4">
        <v>42983</v>
      </c>
      <c r="E5611" s="3" t="s">
        <v>21</v>
      </c>
      <c r="F5611" s="3" t="s">
        <v>7065</v>
      </c>
      <c r="G5611" s="3" t="s">
        <v>2776</v>
      </c>
      <c r="H5611" s="5">
        <v>6599</v>
      </c>
      <c r="I5611" s="2">
        <v>2</v>
      </c>
      <c r="J5611" s="2">
        <v>0</v>
      </c>
      <c r="K5611" s="2">
        <v>21.776700000000002</v>
      </c>
      <c r="L5611" s="18" t="str">
        <f>VLOOKUP(F5611,'BD customers'!$1:$1048576,2,FALSE)</f>
        <v>Barry Gonzalez</v>
      </c>
      <c r="M5611" s="2">
        <f>MATCH(orders[[#This Row],[Product ID]],'BD product'!A:A,0)</f>
        <v>766</v>
      </c>
      <c r="N5611" s="2" t="str" cm="1">
        <f t="array" ref="N5611">INDEX('BD product'!A:D,M5611,2)</f>
        <v>Technology</v>
      </c>
    </row>
    <row r="5612" spans="1:14" x14ac:dyDescent="0.3">
      <c r="A5612" s="3" t="s">
        <v>7066</v>
      </c>
      <c r="B5612" s="4">
        <v>42282</v>
      </c>
      <c r="C5612" s="12" t="str">
        <f t="shared" si="87"/>
        <v>2015/10</v>
      </c>
      <c r="D5612" s="4">
        <v>42284</v>
      </c>
      <c r="E5612" s="3" t="s">
        <v>64</v>
      </c>
      <c r="F5612" s="3" t="s">
        <v>495</v>
      </c>
      <c r="G5612" s="3" t="s">
        <v>819</v>
      </c>
      <c r="H5612" s="5">
        <v>5304</v>
      </c>
      <c r="I5612" s="2">
        <v>3</v>
      </c>
      <c r="J5612" s="2">
        <v>2</v>
      </c>
      <c r="K5612" s="2">
        <v>-0.46410000000000001</v>
      </c>
      <c r="L5612" s="18" t="str">
        <f>VLOOKUP(F5612,'BD customers'!$1:$1048576,2,FALSE)</f>
        <v>Maria Bertelson</v>
      </c>
      <c r="M5612" s="2">
        <f>MATCH(orders[[#This Row],[Product ID]],'BD product'!A:A,0)</f>
        <v>178</v>
      </c>
      <c r="N5612" s="2" t="str" cm="1">
        <f t="array" ref="N5612">INDEX('BD product'!A:D,M5612,2)</f>
        <v>Technology</v>
      </c>
    </row>
    <row r="5613" spans="1:14" x14ac:dyDescent="0.3">
      <c r="A5613" s="3" t="s">
        <v>7067</v>
      </c>
      <c r="B5613" s="4">
        <v>42965</v>
      </c>
      <c r="C5613" s="12" t="str">
        <f t="shared" si="87"/>
        <v>2017/08</v>
      </c>
      <c r="D5613" s="4">
        <v>42969</v>
      </c>
      <c r="E5613" s="3" t="s">
        <v>21</v>
      </c>
      <c r="F5613" s="3" t="s">
        <v>1042</v>
      </c>
      <c r="G5613" s="3" t="s">
        <v>2572</v>
      </c>
      <c r="H5613" s="5">
        <v>8439</v>
      </c>
      <c r="I5613" s="2">
        <v>2</v>
      </c>
      <c r="J5613" s="2">
        <v>0</v>
      </c>
      <c r="K5613" s="2">
        <v>37.131599999999999</v>
      </c>
      <c r="L5613" s="18" t="str">
        <f>VLOOKUP(F5613,'BD customers'!$1:$1048576,2,FALSE)</f>
        <v>Helen Wasserman</v>
      </c>
      <c r="M5613" s="2">
        <f>MATCH(orders[[#This Row],[Product ID]],'BD product'!A:A,0)</f>
        <v>697</v>
      </c>
      <c r="N5613" s="2" t="str" cm="1">
        <f t="array" ref="N5613">INDEX('BD product'!A:D,M5613,2)</f>
        <v>Technology</v>
      </c>
    </row>
    <row r="5614" spans="1:14" x14ac:dyDescent="0.3">
      <c r="A5614" s="3" t="s">
        <v>7067</v>
      </c>
      <c r="B5614" s="4">
        <v>42965</v>
      </c>
      <c r="C5614" s="12" t="str">
        <f t="shared" si="87"/>
        <v>2017/08</v>
      </c>
      <c r="D5614" s="4">
        <v>42969</v>
      </c>
      <c r="E5614" s="3" t="s">
        <v>21</v>
      </c>
      <c r="F5614" s="3" t="s">
        <v>1042</v>
      </c>
      <c r="G5614" s="3" t="s">
        <v>2212</v>
      </c>
      <c r="H5614" s="5">
        <v>149616</v>
      </c>
      <c r="I5614" s="2">
        <v>9</v>
      </c>
      <c r="J5614" s="2">
        <v>0</v>
      </c>
      <c r="K5614" s="2">
        <v>22.442399999999999</v>
      </c>
      <c r="L5614" s="18" t="str">
        <f>VLOOKUP(F5614,'BD customers'!$1:$1048576,2,FALSE)</f>
        <v>Helen Wasserman</v>
      </c>
      <c r="M5614" s="2">
        <f>MATCH(orders[[#This Row],[Product ID]],'BD product'!A:A,0)</f>
        <v>579</v>
      </c>
      <c r="N5614" s="2" t="str" cm="1">
        <f t="array" ref="N5614">INDEX('BD product'!A:D,M5614,2)</f>
        <v>Technology</v>
      </c>
    </row>
    <row r="5615" spans="1:14" x14ac:dyDescent="0.3">
      <c r="A5615" s="3" t="s">
        <v>7068</v>
      </c>
      <c r="B5615" s="4">
        <v>42402</v>
      </c>
      <c r="C5615" s="12" t="str">
        <f t="shared" si="87"/>
        <v>2016/02</v>
      </c>
      <c r="D5615" s="4">
        <v>42407</v>
      </c>
      <c r="E5615" s="3" t="s">
        <v>21</v>
      </c>
      <c r="F5615" s="3" t="s">
        <v>2700</v>
      </c>
      <c r="G5615" s="3" t="s">
        <v>7069</v>
      </c>
      <c r="H5615" s="5">
        <v>11796</v>
      </c>
      <c r="I5615" s="2">
        <v>2</v>
      </c>
      <c r="J5615" s="2">
        <v>0</v>
      </c>
      <c r="K5615" s="2">
        <v>0.58979999999999999</v>
      </c>
      <c r="L5615" s="18" t="str">
        <f>VLOOKUP(F5615,'BD customers'!$1:$1048576,2,FALSE)</f>
        <v>Adrian Barton</v>
      </c>
      <c r="M5615" s="2">
        <f>MATCH(orders[[#This Row],[Product ID]],'BD product'!A:A,0)</f>
        <v>1757</v>
      </c>
      <c r="N5615" s="2" t="str" cm="1">
        <f t="array" ref="N5615">INDEX('BD product'!A:D,M5615,2)</f>
        <v>Office Supplies</v>
      </c>
    </row>
    <row r="5616" spans="1:14" x14ac:dyDescent="0.3">
      <c r="A5616" s="3" t="s">
        <v>7071</v>
      </c>
      <c r="B5616" s="4">
        <v>42605</v>
      </c>
      <c r="C5616" s="12" t="str">
        <f t="shared" si="87"/>
        <v>2016/08</v>
      </c>
      <c r="D5616" s="4">
        <v>42609</v>
      </c>
      <c r="E5616" s="3" t="s">
        <v>21</v>
      </c>
      <c r="F5616" s="3" t="s">
        <v>5229</v>
      </c>
      <c r="G5616" s="3" t="s">
        <v>1361</v>
      </c>
      <c r="H5616" s="5">
        <v>213</v>
      </c>
      <c r="I5616" s="2">
        <v>5</v>
      </c>
      <c r="J5616" s="2">
        <v>0</v>
      </c>
      <c r="K5616" s="2">
        <v>0.87329999999999997</v>
      </c>
      <c r="L5616" s="18" t="str">
        <f>VLOOKUP(F5616,'BD customers'!$1:$1048576,2,FALSE)</f>
        <v>Jennifer Patt</v>
      </c>
      <c r="M5616" s="2">
        <f>MATCH(orders[[#This Row],[Product ID]],'BD product'!A:A,0)</f>
        <v>321</v>
      </c>
      <c r="N5616" s="2" t="str" cm="1">
        <f t="array" ref="N5616">INDEX('BD product'!A:D,M5616,2)</f>
        <v>Office Supplies</v>
      </c>
    </row>
    <row r="5617" spans="1:14" x14ac:dyDescent="0.3">
      <c r="A5617" s="3" t="s">
        <v>7071</v>
      </c>
      <c r="B5617" s="4">
        <v>42605</v>
      </c>
      <c r="C5617" s="12" t="str">
        <f t="shared" si="87"/>
        <v>2016/08</v>
      </c>
      <c r="D5617" s="4">
        <v>42609</v>
      </c>
      <c r="E5617" s="3" t="s">
        <v>21</v>
      </c>
      <c r="F5617" s="3" t="s">
        <v>5229</v>
      </c>
      <c r="G5617" s="3" t="s">
        <v>403</v>
      </c>
      <c r="H5617" s="5">
        <v>10408</v>
      </c>
      <c r="I5617" s="2">
        <v>5</v>
      </c>
      <c r="J5617" s="2">
        <v>0</v>
      </c>
      <c r="K5617" s="2">
        <v>28.101600000000001</v>
      </c>
      <c r="L5617" s="18" t="str">
        <f>VLOOKUP(F5617,'BD customers'!$1:$1048576,2,FALSE)</f>
        <v>Jennifer Patt</v>
      </c>
      <c r="M5617" s="2">
        <f>MATCH(orders[[#This Row],[Product ID]],'BD product'!A:A,0)</f>
        <v>79</v>
      </c>
      <c r="N5617" s="2" t="str" cm="1">
        <f t="array" ref="N5617">INDEX('BD product'!A:D,M5617,2)</f>
        <v>Office Supplies</v>
      </c>
    </row>
    <row r="5618" spans="1:14" x14ac:dyDescent="0.3">
      <c r="A5618" s="3" t="s">
        <v>7071</v>
      </c>
      <c r="B5618" s="4">
        <v>42605</v>
      </c>
      <c r="C5618" s="12" t="str">
        <f t="shared" si="87"/>
        <v>2016/08</v>
      </c>
      <c r="D5618" s="4">
        <v>42609</v>
      </c>
      <c r="E5618" s="3" t="s">
        <v>21</v>
      </c>
      <c r="F5618" s="3" t="s">
        <v>5229</v>
      </c>
      <c r="G5618" s="3" t="s">
        <v>2173</v>
      </c>
      <c r="H5618" s="5">
        <v>2934</v>
      </c>
      <c r="I5618" s="2">
        <v>6</v>
      </c>
      <c r="J5618" s="2">
        <v>0</v>
      </c>
      <c r="K5618" s="2">
        <v>7.9218000000000002</v>
      </c>
      <c r="L5618" s="18" t="str">
        <f>VLOOKUP(F5618,'BD customers'!$1:$1048576,2,FALSE)</f>
        <v>Jennifer Patt</v>
      </c>
      <c r="M5618" s="2">
        <f>MATCH(orders[[#This Row],[Product ID]],'BD product'!A:A,0)</f>
        <v>565</v>
      </c>
      <c r="N5618" s="2" t="str" cm="1">
        <f t="array" ref="N5618">INDEX('BD product'!A:D,M5618,2)</f>
        <v>Office Supplies</v>
      </c>
    </row>
    <row r="5619" spans="1:14" x14ac:dyDescent="0.3">
      <c r="A5619" s="3" t="s">
        <v>7072</v>
      </c>
      <c r="B5619" s="4">
        <v>42916</v>
      </c>
      <c r="C5619" s="12" t="str">
        <f t="shared" si="87"/>
        <v>2017/06</v>
      </c>
      <c r="D5619" s="4">
        <v>42920</v>
      </c>
      <c r="E5619" s="3" t="s">
        <v>21</v>
      </c>
      <c r="F5619" s="3" t="s">
        <v>24</v>
      </c>
      <c r="G5619" s="3" t="s">
        <v>3692</v>
      </c>
      <c r="H5619" s="5">
        <v>1952</v>
      </c>
      <c r="I5619" s="2">
        <v>2</v>
      </c>
      <c r="J5619" s="2">
        <v>2</v>
      </c>
      <c r="K5619" s="2">
        <v>0.53680000000000005</v>
      </c>
      <c r="L5619" s="18" t="str">
        <f>VLOOKUP(F5619,'BD customers'!$1:$1048576,2,FALSE)</f>
        <v>Darrin Van Huff</v>
      </c>
      <c r="M5619" s="2">
        <f>MATCH(orders[[#This Row],[Product ID]],'BD product'!A:A,0)</f>
        <v>1124</v>
      </c>
      <c r="N5619" s="2" t="str" cm="1">
        <f t="array" ref="N5619">INDEX('BD product'!A:D,M5619,2)</f>
        <v>Furniture</v>
      </c>
    </row>
    <row r="5620" spans="1:14" x14ac:dyDescent="0.3">
      <c r="A5620" s="3" t="s">
        <v>7073</v>
      </c>
      <c r="B5620" s="4">
        <v>42265</v>
      </c>
      <c r="C5620" s="12" t="str">
        <f t="shared" si="87"/>
        <v>2015/09</v>
      </c>
      <c r="D5620" s="4">
        <v>42268</v>
      </c>
      <c r="E5620" s="3" t="s">
        <v>64</v>
      </c>
      <c r="F5620" s="3" t="s">
        <v>937</v>
      </c>
      <c r="G5620" s="3" t="s">
        <v>106</v>
      </c>
      <c r="H5620" s="5">
        <v>44392</v>
      </c>
      <c r="I5620" s="2">
        <v>4</v>
      </c>
      <c r="J5620" s="2">
        <v>0</v>
      </c>
      <c r="K5620" s="2">
        <v>8.8783999999999992</v>
      </c>
      <c r="L5620" s="18" t="str">
        <f>VLOOKUP(F5620,'BD customers'!$1:$1048576,2,FALSE)</f>
        <v>Charlotte Melton</v>
      </c>
      <c r="M5620" s="2">
        <f>MATCH(orders[[#This Row],[Product ID]],'BD product'!A:A,0)</f>
        <v>18</v>
      </c>
      <c r="N5620" s="2" t="str" cm="1">
        <f t="array" ref="N5620">INDEX('BD product'!A:D,M5620,2)</f>
        <v>Office Supplies</v>
      </c>
    </row>
    <row r="5621" spans="1:14" x14ac:dyDescent="0.3">
      <c r="A5621" s="3" t="s">
        <v>7074</v>
      </c>
      <c r="B5621" s="4">
        <v>42638</v>
      </c>
      <c r="C5621" s="12" t="str">
        <f t="shared" si="87"/>
        <v>2016/09</v>
      </c>
      <c r="D5621" s="4">
        <v>42643</v>
      </c>
      <c r="E5621" s="3" t="s">
        <v>21</v>
      </c>
      <c r="F5621" s="3" t="s">
        <v>2271</v>
      </c>
      <c r="G5621" s="3" t="s">
        <v>1278</v>
      </c>
      <c r="H5621" s="5">
        <v>49995</v>
      </c>
      <c r="I5621" s="2">
        <v>5</v>
      </c>
      <c r="J5621" s="2">
        <v>0</v>
      </c>
      <c r="K5621" s="2">
        <v>174.98249999999999</v>
      </c>
      <c r="L5621" s="18" t="str">
        <f>VLOOKUP(F5621,'BD customers'!$1:$1048576,2,FALSE)</f>
        <v>Steve Chapman</v>
      </c>
      <c r="M5621" s="2">
        <f>MATCH(orders[[#This Row],[Product ID]],'BD product'!A:A,0)</f>
        <v>297</v>
      </c>
      <c r="N5621" s="2" t="str" cm="1">
        <f t="array" ref="N5621">INDEX('BD product'!A:D,M5621,2)</f>
        <v>Technology</v>
      </c>
    </row>
    <row r="5622" spans="1:14" x14ac:dyDescent="0.3">
      <c r="A5622" s="3" t="s">
        <v>7074</v>
      </c>
      <c r="B5622" s="4">
        <v>42638</v>
      </c>
      <c r="C5622" s="12" t="str">
        <f t="shared" si="87"/>
        <v>2016/09</v>
      </c>
      <c r="D5622" s="4">
        <v>42643</v>
      </c>
      <c r="E5622" s="3" t="s">
        <v>21</v>
      </c>
      <c r="F5622" s="3" t="s">
        <v>2271</v>
      </c>
      <c r="G5622" s="3" t="s">
        <v>4254</v>
      </c>
      <c r="H5622" s="5">
        <v>304</v>
      </c>
      <c r="I5622" s="2">
        <v>1</v>
      </c>
      <c r="J5622" s="2">
        <v>0</v>
      </c>
      <c r="K5622" s="2">
        <v>1.0336000000000001</v>
      </c>
      <c r="L5622" s="18" t="str">
        <f>VLOOKUP(F5622,'BD customers'!$1:$1048576,2,FALSE)</f>
        <v>Steve Chapman</v>
      </c>
      <c r="M5622" s="2">
        <f>MATCH(orders[[#This Row],[Product ID]],'BD product'!A:A,0)</f>
        <v>1281</v>
      </c>
      <c r="N5622" s="2" t="str" cm="1">
        <f t="array" ref="N5622">INDEX('BD product'!A:D,M5622,2)</f>
        <v>Office Supplies</v>
      </c>
    </row>
    <row r="5623" spans="1:14" x14ac:dyDescent="0.3">
      <c r="A5623" s="3" t="s">
        <v>7074</v>
      </c>
      <c r="B5623" s="4">
        <v>42638</v>
      </c>
      <c r="C5623" s="12" t="str">
        <f t="shared" si="87"/>
        <v>2016/09</v>
      </c>
      <c r="D5623" s="4">
        <v>42643</v>
      </c>
      <c r="E5623" s="3" t="s">
        <v>21</v>
      </c>
      <c r="F5623" s="3" t="s">
        <v>2271</v>
      </c>
      <c r="G5623" s="3" t="s">
        <v>210</v>
      </c>
      <c r="H5623" s="5">
        <v>20196</v>
      </c>
      <c r="I5623" s="2">
        <v>2</v>
      </c>
      <c r="J5623" s="2">
        <v>0</v>
      </c>
      <c r="K5623" s="2">
        <v>0.50490000000000002</v>
      </c>
      <c r="L5623" s="18" t="str">
        <f>VLOOKUP(F5623,'BD customers'!$1:$1048576,2,FALSE)</f>
        <v>Steve Chapman</v>
      </c>
      <c r="M5623" s="2">
        <f>MATCH(orders[[#This Row],[Product ID]],'BD product'!A:A,0)</f>
        <v>40</v>
      </c>
      <c r="N5623" s="2" t="str" cm="1">
        <f t="array" ref="N5623">INDEX('BD product'!A:D,M5623,2)</f>
        <v>Furniture</v>
      </c>
    </row>
    <row r="5624" spans="1:14" x14ac:dyDescent="0.3">
      <c r="A5624" s="3" t="s">
        <v>7074</v>
      </c>
      <c r="B5624" s="4">
        <v>42638</v>
      </c>
      <c r="C5624" s="12" t="str">
        <f t="shared" si="87"/>
        <v>2016/09</v>
      </c>
      <c r="D5624" s="4">
        <v>42643</v>
      </c>
      <c r="E5624" s="3" t="s">
        <v>21</v>
      </c>
      <c r="F5624" s="3" t="s">
        <v>2271</v>
      </c>
      <c r="G5624" s="3" t="s">
        <v>5091</v>
      </c>
      <c r="H5624" s="5">
        <v>6864</v>
      </c>
      <c r="I5624" s="2">
        <v>11</v>
      </c>
      <c r="J5624" s="2">
        <v>0</v>
      </c>
      <c r="K5624" s="2">
        <v>0.1716</v>
      </c>
      <c r="L5624" s="18" t="str">
        <f>VLOOKUP(F5624,'BD customers'!$1:$1048576,2,FALSE)</f>
        <v>Steve Chapman</v>
      </c>
      <c r="M5624" s="2">
        <f>MATCH(orders[[#This Row],[Product ID]],'BD product'!A:A,0)</f>
        <v>1468</v>
      </c>
      <c r="N5624" s="2" t="str" cm="1">
        <f t="array" ref="N5624">INDEX('BD product'!A:D,M5624,2)</f>
        <v>Furniture</v>
      </c>
    </row>
    <row r="5625" spans="1:14" x14ac:dyDescent="0.3">
      <c r="A5625" s="3" t="s">
        <v>7075</v>
      </c>
      <c r="B5625" s="4">
        <v>42667</v>
      </c>
      <c r="C5625" s="12" t="str">
        <f t="shared" si="87"/>
        <v>2016/10</v>
      </c>
      <c r="D5625" s="4">
        <v>42671</v>
      </c>
      <c r="E5625" s="3" t="s">
        <v>11</v>
      </c>
      <c r="F5625" s="3" t="s">
        <v>524</v>
      </c>
      <c r="G5625" s="3" t="s">
        <v>3578</v>
      </c>
      <c r="H5625" s="5">
        <v>1000</v>
      </c>
      <c r="I5625" s="2">
        <v>4</v>
      </c>
      <c r="J5625" s="2">
        <v>0</v>
      </c>
      <c r="K5625" s="2">
        <v>2.1000000000000001E-2</v>
      </c>
      <c r="L5625" s="18" t="str">
        <f>VLOOKUP(F5625,'BD customers'!$1:$1048576,2,FALSE)</f>
        <v>Victoria Wilson</v>
      </c>
      <c r="M5625" s="2">
        <f>MATCH(orders[[#This Row],[Product ID]],'BD product'!A:A,0)</f>
        <v>1074</v>
      </c>
      <c r="N5625" s="2" t="str" cm="1">
        <f t="array" ref="N5625">INDEX('BD product'!A:D,M5625,2)</f>
        <v>Technology</v>
      </c>
    </row>
    <row r="5626" spans="1:14" x14ac:dyDescent="0.3">
      <c r="A5626" s="3" t="s">
        <v>7075</v>
      </c>
      <c r="B5626" s="4">
        <v>42667</v>
      </c>
      <c r="C5626" s="12" t="str">
        <f t="shared" si="87"/>
        <v>2016/10</v>
      </c>
      <c r="D5626" s="4">
        <v>42671</v>
      </c>
      <c r="E5626" s="3" t="s">
        <v>11</v>
      </c>
      <c r="F5626" s="3" t="s">
        <v>524</v>
      </c>
      <c r="G5626" s="3" t="s">
        <v>4453</v>
      </c>
      <c r="H5626" s="5">
        <v>35998</v>
      </c>
      <c r="I5626" s="2">
        <v>2</v>
      </c>
      <c r="J5626" s="2">
        <v>0</v>
      </c>
      <c r="K5626" s="2">
        <v>21.598800000000001</v>
      </c>
      <c r="L5626" s="18" t="str">
        <f>VLOOKUP(F5626,'BD customers'!$1:$1048576,2,FALSE)</f>
        <v>Victoria Wilson</v>
      </c>
      <c r="M5626" s="2">
        <f>MATCH(orders[[#This Row],[Product ID]],'BD product'!A:A,0)</f>
        <v>1334</v>
      </c>
      <c r="N5626" s="2" t="str" cm="1">
        <f t="array" ref="N5626">INDEX('BD product'!A:D,M5626,2)</f>
        <v>Technology</v>
      </c>
    </row>
    <row r="5627" spans="1:14" x14ac:dyDescent="0.3">
      <c r="A5627" s="3" t="s">
        <v>7076</v>
      </c>
      <c r="B5627" s="4">
        <v>41911</v>
      </c>
      <c r="C5627" s="12" t="str">
        <f t="shared" si="87"/>
        <v>2014/09</v>
      </c>
      <c r="D5627" s="4">
        <v>41913</v>
      </c>
      <c r="E5627" s="3" t="s">
        <v>11</v>
      </c>
      <c r="F5627" s="3" t="s">
        <v>328</v>
      </c>
      <c r="G5627" s="3" t="s">
        <v>274</v>
      </c>
      <c r="H5627" s="5">
        <v>616</v>
      </c>
      <c r="I5627" s="2">
        <v>2</v>
      </c>
      <c r="J5627" s="2">
        <v>0</v>
      </c>
      <c r="K5627" s="2">
        <v>2.9567999999999999</v>
      </c>
      <c r="L5627" s="18" t="str">
        <f>VLOOKUP(F5627,'BD customers'!$1:$1048576,2,FALSE)</f>
        <v>Paul Prost</v>
      </c>
      <c r="M5627" s="2">
        <f>MATCH(orders[[#This Row],[Product ID]],'BD product'!A:A,0)</f>
        <v>52</v>
      </c>
      <c r="N5627" s="2" t="str" cm="1">
        <f t="array" ref="N5627">INDEX('BD product'!A:D,M5627,2)</f>
        <v>Furniture</v>
      </c>
    </row>
    <row r="5628" spans="1:14" x14ac:dyDescent="0.3">
      <c r="A5628" s="3" t="s">
        <v>7076</v>
      </c>
      <c r="B5628" s="4">
        <v>41911</v>
      </c>
      <c r="C5628" s="12" t="str">
        <f t="shared" si="87"/>
        <v>2014/09</v>
      </c>
      <c r="D5628" s="4">
        <v>41913</v>
      </c>
      <c r="E5628" s="3" t="s">
        <v>11</v>
      </c>
      <c r="F5628" s="3" t="s">
        <v>328</v>
      </c>
      <c r="G5628" s="3" t="s">
        <v>3324</v>
      </c>
      <c r="H5628" s="5">
        <v>234882</v>
      </c>
      <c r="I5628" s="2">
        <v>9</v>
      </c>
      <c r="J5628" s="2">
        <v>0</v>
      </c>
      <c r="K5628" s="2">
        <v>399.29939999999999</v>
      </c>
      <c r="L5628" s="18" t="str">
        <f>VLOOKUP(F5628,'BD customers'!$1:$1048576,2,FALSE)</f>
        <v>Paul Prost</v>
      </c>
      <c r="M5628" s="2">
        <f>MATCH(orders[[#This Row],[Product ID]],'BD product'!A:A,0)</f>
        <v>973</v>
      </c>
      <c r="N5628" s="2" t="str" cm="1">
        <f t="array" ref="N5628">INDEX('BD product'!A:D,M5628,2)</f>
        <v>Furniture</v>
      </c>
    </row>
    <row r="5629" spans="1:14" x14ac:dyDescent="0.3">
      <c r="A5629" s="3" t="s">
        <v>7077</v>
      </c>
      <c r="B5629" s="4">
        <v>42912</v>
      </c>
      <c r="C5629" s="12" t="str">
        <f t="shared" si="87"/>
        <v>2017/06</v>
      </c>
      <c r="D5629" s="4">
        <v>42917</v>
      </c>
      <c r="E5629" s="3" t="s">
        <v>21</v>
      </c>
      <c r="F5629" s="3" t="s">
        <v>696</v>
      </c>
      <c r="G5629" s="3" t="s">
        <v>1154</v>
      </c>
      <c r="H5629" s="5">
        <v>13872</v>
      </c>
      <c r="I5629" s="2">
        <v>6</v>
      </c>
      <c r="J5629" s="2">
        <v>2</v>
      </c>
      <c r="K5629" s="2">
        <v>4.6818</v>
      </c>
      <c r="L5629" s="18" t="str">
        <f>VLOOKUP(F5629,'BD customers'!$1:$1048576,2,FALSE)</f>
        <v>Dan Reichenbach</v>
      </c>
      <c r="M5629" s="2">
        <f>MATCH(orders[[#This Row],[Product ID]],'BD product'!A:A,0)</f>
        <v>266</v>
      </c>
      <c r="N5629" s="2" t="str" cm="1">
        <f t="array" ref="N5629">INDEX('BD product'!A:D,M5629,2)</f>
        <v>Office Supplies</v>
      </c>
    </row>
    <row r="5630" spans="1:14" x14ac:dyDescent="0.3">
      <c r="A5630" s="3" t="s">
        <v>7077</v>
      </c>
      <c r="B5630" s="4">
        <v>42912</v>
      </c>
      <c r="C5630" s="12" t="str">
        <f t="shared" si="87"/>
        <v>2017/06</v>
      </c>
      <c r="D5630" s="4">
        <v>42917</v>
      </c>
      <c r="E5630" s="3" t="s">
        <v>21</v>
      </c>
      <c r="F5630" s="3" t="s">
        <v>696</v>
      </c>
      <c r="G5630" s="3" t="s">
        <v>7078</v>
      </c>
      <c r="H5630" s="5">
        <v>273552</v>
      </c>
      <c r="I5630" s="2">
        <v>3</v>
      </c>
      <c r="J5630" s="2">
        <v>2</v>
      </c>
      <c r="K5630" s="2">
        <v>-13.6776</v>
      </c>
      <c r="L5630" s="18" t="str">
        <f>VLOOKUP(F5630,'BD customers'!$1:$1048576,2,FALSE)</f>
        <v>Dan Reichenbach</v>
      </c>
      <c r="M5630" s="2">
        <f>MATCH(orders[[#This Row],[Product ID]],'BD product'!A:A,0)</f>
        <v>1758</v>
      </c>
      <c r="N5630" s="2" t="str" cm="1">
        <f t="array" ref="N5630">INDEX('BD product'!A:D,M5630,2)</f>
        <v>Furniture</v>
      </c>
    </row>
    <row r="5631" spans="1:14" x14ac:dyDescent="0.3">
      <c r="A5631" s="3" t="s">
        <v>7080</v>
      </c>
      <c r="B5631" s="4">
        <v>42603</v>
      </c>
      <c r="C5631" s="12" t="str">
        <f t="shared" si="87"/>
        <v>2016/08</v>
      </c>
      <c r="D5631" s="4">
        <v>42605</v>
      </c>
      <c r="E5631" s="3" t="s">
        <v>11</v>
      </c>
      <c r="F5631" s="3" t="s">
        <v>489</v>
      </c>
      <c r="G5631" s="3" t="s">
        <v>3394</v>
      </c>
      <c r="H5631" s="5">
        <v>815292</v>
      </c>
      <c r="I5631" s="2">
        <v>9</v>
      </c>
      <c r="J5631" s="2">
        <v>4</v>
      </c>
      <c r="K5631" s="2">
        <v>-33.970500000000001</v>
      </c>
      <c r="L5631" s="18" t="str">
        <f>VLOOKUP(F5631,'BD customers'!$1:$1048576,2,FALSE)</f>
        <v>Rick Bensley</v>
      </c>
      <c r="M5631" s="2">
        <f>MATCH(orders[[#This Row],[Product ID]],'BD product'!A:A,0)</f>
        <v>1002</v>
      </c>
      <c r="N5631" s="2" t="str" cm="1">
        <f t="array" ref="N5631">INDEX('BD product'!A:D,M5631,2)</f>
        <v>Furniture</v>
      </c>
    </row>
    <row r="5632" spans="1:14" x14ac:dyDescent="0.3">
      <c r="A5632" s="3" t="s">
        <v>7081</v>
      </c>
      <c r="B5632" s="4">
        <v>41681</v>
      </c>
      <c r="C5632" s="12" t="str">
        <f t="shared" si="87"/>
        <v>2014/02</v>
      </c>
      <c r="D5632" s="4">
        <v>41685</v>
      </c>
      <c r="E5632" s="3" t="s">
        <v>21</v>
      </c>
      <c r="F5632" s="3" t="s">
        <v>1563</v>
      </c>
      <c r="G5632" s="3" t="s">
        <v>1896</v>
      </c>
      <c r="H5632" s="5">
        <v>23445</v>
      </c>
      <c r="I5632" s="2">
        <v>3</v>
      </c>
      <c r="J5632" s="2">
        <v>0</v>
      </c>
      <c r="K5632" s="2">
        <v>10.315799999999999</v>
      </c>
      <c r="L5632" s="18" t="str">
        <f>VLOOKUP(F5632,'BD customers'!$1:$1048576,2,FALSE)</f>
        <v>Natalie Fritzler</v>
      </c>
      <c r="M5632" s="2">
        <f>MATCH(orders[[#This Row],[Product ID]],'BD product'!A:A,0)</f>
        <v>477</v>
      </c>
      <c r="N5632" s="2" t="str" cm="1">
        <f t="array" ref="N5632">INDEX('BD product'!A:D,M5632,2)</f>
        <v>Technology</v>
      </c>
    </row>
    <row r="5633" spans="1:14" x14ac:dyDescent="0.3">
      <c r="A5633" s="3" t="s">
        <v>7081</v>
      </c>
      <c r="B5633" s="4">
        <v>41681</v>
      </c>
      <c r="C5633" s="12" t="str">
        <f t="shared" si="87"/>
        <v>2014/02</v>
      </c>
      <c r="D5633" s="4">
        <v>41685</v>
      </c>
      <c r="E5633" s="3" t="s">
        <v>21</v>
      </c>
      <c r="F5633" s="3" t="s">
        <v>1563</v>
      </c>
      <c r="G5633" s="3" t="s">
        <v>3447</v>
      </c>
      <c r="H5633" s="5">
        <v>125622</v>
      </c>
      <c r="I5633" s="2">
        <v>6</v>
      </c>
      <c r="J5633" s="2">
        <v>0</v>
      </c>
      <c r="K5633" s="2">
        <v>75.373199999999997</v>
      </c>
      <c r="L5633" s="18" t="str">
        <f>VLOOKUP(F5633,'BD customers'!$1:$1048576,2,FALSE)</f>
        <v>Natalie Fritzler</v>
      </c>
      <c r="M5633" s="2">
        <f>MATCH(orders[[#This Row],[Product ID]],'BD product'!A:A,0)</f>
        <v>1023</v>
      </c>
      <c r="N5633" s="2" t="str" cm="1">
        <f t="array" ref="N5633">INDEX('BD product'!A:D,M5633,2)</f>
        <v>Furniture</v>
      </c>
    </row>
    <row r="5634" spans="1:14" x14ac:dyDescent="0.3">
      <c r="A5634" s="3" t="s">
        <v>7081</v>
      </c>
      <c r="B5634" s="4">
        <v>41681</v>
      </c>
      <c r="C5634" s="12" t="str">
        <f t="shared" ref="C5634:C5697" si="88">TEXT(B5634,"aaaa/mm")</f>
        <v>2014/02</v>
      </c>
      <c r="D5634" s="4">
        <v>41685</v>
      </c>
      <c r="E5634" s="3" t="s">
        <v>21</v>
      </c>
      <c r="F5634" s="3" t="s">
        <v>1563</v>
      </c>
      <c r="G5634" s="3" t="s">
        <v>242</v>
      </c>
      <c r="H5634" s="5">
        <v>1746</v>
      </c>
      <c r="I5634" s="2">
        <v>2</v>
      </c>
      <c r="J5634" s="2">
        <v>0</v>
      </c>
      <c r="K5634" s="2">
        <v>8.2062000000000008</v>
      </c>
      <c r="L5634" s="18" t="str">
        <f>VLOOKUP(F5634,'BD customers'!$1:$1048576,2,FALSE)</f>
        <v>Natalie Fritzler</v>
      </c>
      <c r="M5634" s="2">
        <f>MATCH(orders[[#This Row],[Product ID]],'BD product'!A:A,0)</f>
        <v>46</v>
      </c>
      <c r="N5634" s="2" t="str" cm="1">
        <f t="array" ref="N5634">INDEX('BD product'!A:D,M5634,2)</f>
        <v>Office Supplies</v>
      </c>
    </row>
    <row r="5635" spans="1:14" x14ac:dyDescent="0.3">
      <c r="A5635" s="3" t="s">
        <v>7082</v>
      </c>
      <c r="B5635" s="4">
        <v>42636</v>
      </c>
      <c r="C5635" s="12" t="str">
        <f t="shared" si="88"/>
        <v>2016/09</v>
      </c>
      <c r="D5635" s="4">
        <v>42641</v>
      </c>
      <c r="E5635" s="3" t="s">
        <v>11</v>
      </c>
      <c r="F5635" s="3" t="s">
        <v>4484</v>
      </c>
      <c r="G5635" s="3" t="s">
        <v>2340</v>
      </c>
      <c r="H5635" s="5">
        <v>10528</v>
      </c>
      <c r="I5635" s="2">
        <v>7</v>
      </c>
      <c r="J5635" s="2">
        <v>2</v>
      </c>
      <c r="K5635" s="2">
        <v>3.6848000000000001</v>
      </c>
      <c r="L5635" s="18" t="str">
        <f>VLOOKUP(F5635,'BD customers'!$1:$1048576,2,FALSE)</f>
        <v>Clay Rozendal</v>
      </c>
      <c r="M5635" s="2">
        <f>MATCH(orders[[#This Row],[Product ID]],'BD product'!A:A,0)</f>
        <v>622</v>
      </c>
      <c r="N5635" s="2" t="str" cm="1">
        <f t="array" ref="N5635">INDEX('BD product'!A:D,M5635,2)</f>
        <v>Office Supplies</v>
      </c>
    </row>
    <row r="5636" spans="1:14" x14ac:dyDescent="0.3">
      <c r="A5636" s="3" t="s">
        <v>7083</v>
      </c>
      <c r="B5636" s="4">
        <v>42343</v>
      </c>
      <c r="C5636" s="12" t="str">
        <f t="shared" si="88"/>
        <v>2015/12</v>
      </c>
      <c r="D5636" s="4">
        <v>42344</v>
      </c>
      <c r="E5636" s="3" t="s">
        <v>64</v>
      </c>
      <c r="F5636" s="3" t="s">
        <v>5555</v>
      </c>
      <c r="G5636" s="3" t="s">
        <v>3386</v>
      </c>
      <c r="H5636" s="5">
        <v>1528</v>
      </c>
      <c r="I5636" s="2">
        <v>5</v>
      </c>
      <c r="J5636" s="2">
        <v>0</v>
      </c>
      <c r="K5636" s="2">
        <v>7.6399999999999996E-2</v>
      </c>
      <c r="L5636" s="18" t="str">
        <f>VLOOKUP(F5636,'BD customers'!$1:$1048576,2,FALSE)</f>
        <v>Stephanie Ulpright</v>
      </c>
      <c r="M5636" s="2">
        <f>MATCH(orders[[#This Row],[Product ID]],'BD product'!A:A,0)</f>
        <v>999</v>
      </c>
      <c r="N5636" s="2" t="str" cm="1">
        <f t="array" ref="N5636">INDEX('BD product'!A:D,M5636,2)</f>
        <v>Office Supplies</v>
      </c>
    </row>
    <row r="5637" spans="1:14" x14ac:dyDescent="0.3">
      <c r="A5637" s="3" t="s">
        <v>7084</v>
      </c>
      <c r="B5637" s="4">
        <v>42981</v>
      </c>
      <c r="C5637" s="12" t="str">
        <f t="shared" si="88"/>
        <v>2017/09</v>
      </c>
      <c r="D5637" s="4">
        <v>42986</v>
      </c>
      <c r="E5637" s="3" t="s">
        <v>21</v>
      </c>
      <c r="F5637" s="3" t="s">
        <v>1452</v>
      </c>
      <c r="G5637" s="3" t="s">
        <v>1433</v>
      </c>
      <c r="H5637" s="5">
        <v>8256</v>
      </c>
      <c r="I5637" s="2">
        <v>5</v>
      </c>
      <c r="J5637" s="2">
        <v>2</v>
      </c>
      <c r="K5637" s="2">
        <v>2.8896000000000002</v>
      </c>
      <c r="L5637" s="18" t="str">
        <f>VLOOKUP(F5637,'BD customers'!$1:$1048576,2,FALSE)</f>
        <v>Sample Company A</v>
      </c>
      <c r="M5637" s="2">
        <f>MATCH(orders[[#This Row],[Product ID]],'BD product'!A:A,0)</f>
        <v>342</v>
      </c>
      <c r="N5637" s="2" t="str" cm="1">
        <f t="array" ref="N5637">INDEX('BD product'!A:D,M5637,2)</f>
        <v>Office Supplies</v>
      </c>
    </row>
    <row r="5638" spans="1:14" x14ac:dyDescent="0.3">
      <c r="A5638" s="3" t="s">
        <v>7084</v>
      </c>
      <c r="B5638" s="4">
        <v>42981</v>
      </c>
      <c r="C5638" s="12" t="str">
        <f t="shared" si="88"/>
        <v>2017/09</v>
      </c>
      <c r="D5638" s="4">
        <v>42986</v>
      </c>
      <c r="E5638" s="3" t="s">
        <v>21</v>
      </c>
      <c r="F5638" s="3" t="s">
        <v>1452</v>
      </c>
      <c r="G5638" s="3" t="s">
        <v>5402</v>
      </c>
      <c r="H5638" s="5">
        <v>28497</v>
      </c>
      <c r="I5638" s="2">
        <v>3</v>
      </c>
      <c r="J5638" s="2">
        <v>0</v>
      </c>
      <c r="K5638" s="2">
        <v>8.5490999999999993</v>
      </c>
      <c r="L5638" s="18" t="str">
        <f>VLOOKUP(F5638,'BD customers'!$1:$1048576,2,FALSE)</f>
        <v>Sample Company A</v>
      </c>
      <c r="M5638" s="2">
        <f>MATCH(orders[[#This Row],[Product ID]],'BD product'!A:A,0)</f>
        <v>1525</v>
      </c>
      <c r="N5638" s="2" t="str" cm="1">
        <f t="array" ref="N5638">INDEX('BD product'!A:D,M5638,2)</f>
        <v>Technology</v>
      </c>
    </row>
    <row r="5639" spans="1:14" x14ac:dyDescent="0.3">
      <c r="A5639" s="3" t="s">
        <v>7085</v>
      </c>
      <c r="B5639" s="4">
        <v>42820</v>
      </c>
      <c r="C5639" s="12" t="str">
        <f t="shared" si="88"/>
        <v>2017/03</v>
      </c>
      <c r="D5639" s="4">
        <v>42827</v>
      </c>
      <c r="E5639" s="3" t="s">
        <v>21</v>
      </c>
      <c r="F5639" s="3" t="s">
        <v>4476</v>
      </c>
      <c r="G5639" s="3" t="s">
        <v>7086</v>
      </c>
      <c r="H5639" s="5">
        <v>6084</v>
      </c>
      <c r="I5639" s="2">
        <v>3</v>
      </c>
      <c r="J5639" s="2">
        <v>0</v>
      </c>
      <c r="K5639" s="2">
        <v>23.119199999999999</v>
      </c>
      <c r="L5639" s="18" t="str">
        <f>VLOOKUP(F5639,'BD customers'!$1:$1048576,2,FALSE)</f>
        <v>Michelle Lonsdale</v>
      </c>
      <c r="M5639" s="2">
        <f>MATCH(orders[[#This Row],[Product ID]],'BD product'!A:A,0)</f>
        <v>1759</v>
      </c>
      <c r="N5639" s="2" t="str" cm="1">
        <f t="array" ref="N5639">INDEX('BD product'!A:D,M5639,2)</f>
        <v>Furniture</v>
      </c>
    </row>
    <row r="5640" spans="1:14" x14ac:dyDescent="0.3">
      <c r="A5640" s="3" t="s">
        <v>7088</v>
      </c>
      <c r="B5640" s="4">
        <v>41994</v>
      </c>
      <c r="C5640" s="12" t="str">
        <f t="shared" si="88"/>
        <v>2014/12</v>
      </c>
      <c r="D5640" s="4">
        <v>42000</v>
      </c>
      <c r="E5640" s="3" t="s">
        <v>21</v>
      </c>
      <c r="F5640" s="3" t="s">
        <v>810</v>
      </c>
      <c r="G5640" s="3" t="s">
        <v>739</v>
      </c>
      <c r="H5640" s="5">
        <v>132576</v>
      </c>
      <c r="I5640" s="2">
        <v>6</v>
      </c>
      <c r="J5640" s="2">
        <v>2</v>
      </c>
      <c r="K5640" s="2">
        <v>14.9148</v>
      </c>
      <c r="L5640" s="18" t="str">
        <f>VLOOKUP(F5640,'BD customers'!$1:$1048576,2,FALSE)</f>
        <v>Gary McGarr</v>
      </c>
      <c r="M5640" s="2">
        <f>MATCH(orders[[#This Row],[Product ID]],'BD product'!A:A,0)</f>
        <v>159</v>
      </c>
      <c r="N5640" s="2" t="str" cm="1">
        <f t="array" ref="N5640">INDEX('BD product'!A:D,M5640,2)</f>
        <v>Furniture</v>
      </c>
    </row>
    <row r="5641" spans="1:14" x14ac:dyDescent="0.3">
      <c r="A5641" s="3" t="s">
        <v>7088</v>
      </c>
      <c r="B5641" s="4">
        <v>41994</v>
      </c>
      <c r="C5641" s="12" t="str">
        <f t="shared" si="88"/>
        <v>2014/12</v>
      </c>
      <c r="D5641" s="4">
        <v>42000</v>
      </c>
      <c r="E5641" s="3" t="s">
        <v>21</v>
      </c>
      <c r="F5641" s="3" t="s">
        <v>810</v>
      </c>
      <c r="G5641" s="3" t="s">
        <v>1861</v>
      </c>
      <c r="H5641" s="5">
        <v>57216</v>
      </c>
      <c r="I5641" s="2">
        <v>3</v>
      </c>
      <c r="J5641" s="2">
        <v>2</v>
      </c>
      <c r="K5641" s="2">
        <v>0.35759999999999997</v>
      </c>
      <c r="L5641" s="18" t="str">
        <f>VLOOKUP(F5641,'BD customers'!$1:$1048576,2,FALSE)</f>
        <v>Gary McGarr</v>
      </c>
      <c r="M5641" s="2">
        <f>MATCH(orders[[#This Row],[Product ID]],'BD product'!A:A,0)</f>
        <v>469</v>
      </c>
      <c r="N5641" s="2" t="str" cm="1">
        <f t="array" ref="N5641">INDEX('BD product'!A:D,M5641,2)</f>
        <v>Furniture</v>
      </c>
    </row>
    <row r="5642" spans="1:14" x14ac:dyDescent="0.3">
      <c r="A5642" s="3" t="s">
        <v>7089</v>
      </c>
      <c r="B5642" s="4">
        <v>41905</v>
      </c>
      <c r="C5642" s="12" t="str">
        <f t="shared" si="88"/>
        <v>2014/09</v>
      </c>
      <c r="D5642" s="4">
        <v>41910</v>
      </c>
      <c r="E5642" s="3" t="s">
        <v>21</v>
      </c>
      <c r="F5642" s="3" t="s">
        <v>784</v>
      </c>
      <c r="G5642" s="3" t="s">
        <v>6880</v>
      </c>
      <c r="H5642" s="5">
        <v>288</v>
      </c>
      <c r="I5642" s="2">
        <v>9</v>
      </c>
      <c r="J5642" s="2">
        <v>2</v>
      </c>
      <c r="K5642" s="2">
        <v>0.1008</v>
      </c>
      <c r="L5642" s="18" t="str">
        <f>VLOOKUP(F5642,'BD customers'!$1:$1048576,2,FALSE)</f>
        <v>Jim Kriz</v>
      </c>
      <c r="M5642" s="2">
        <f>MATCH(orders[[#This Row],[Product ID]],'BD product'!A:A,0)</f>
        <v>1734</v>
      </c>
      <c r="N5642" s="2" t="str" cm="1">
        <f t="array" ref="N5642">INDEX('BD product'!A:D,M5642,2)</f>
        <v>Office Supplies</v>
      </c>
    </row>
    <row r="5643" spans="1:14" x14ac:dyDescent="0.3">
      <c r="A5643" s="3" t="s">
        <v>7090</v>
      </c>
      <c r="B5643" s="4">
        <v>42827</v>
      </c>
      <c r="C5643" s="12" t="str">
        <f t="shared" si="88"/>
        <v>2017/04</v>
      </c>
      <c r="D5643" s="4">
        <v>42830</v>
      </c>
      <c r="E5643" s="3" t="s">
        <v>64</v>
      </c>
      <c r="F5643" s="3" t="s">
        <v>2068</v>
      </c>
      <c r="G5643" s="3" t="s">
        <v>128</v>
      </c>
      <c r="H5643" s="5">
        <v>1112</v>
      </c>
      <c r="I5643" s="2">
        <v>4</v>
      </c>
      <c r="J5643" s="2">
        <v>0</v>
      </c>
      <c r="K5643" s="2">
        <v>2.8912</v>
      </c>
      <c r="L5643" s="18" t="str">
        <f>VLOOKUP(F5643,'BD customers'!$1:$1048576,2,FALSE)</f>
        <v>Alyssa Tate</v>
      </c>
      <c r="M5643" s="2">
        <f>MATCH(orders[[#This Row],[Product ID]],'BD product'!A:A,0)</f>
        <v>23</v>
      </c>
      <c r="N5643" s="2" t="str" cm="1">
        <f t="array" ref="N5643">INDEX('BD product'!A:D,M5643,2)</f>
        <v>Office Supplies</v>
      </c>
    </row>
    <row r="5644" spans="1:14" x14ac:dyDescent="0.3">
      <c r="A5644" s="3" t="s">
        <v>7091</v>
      </c>
      <c r="B5644" s="4">
        <v>42461</v>
      </c>
      <c r="C5644" s="12" t="str">
        <f t="shared" si="88"/>
        <v>2016/04</v>
      </c>
      <c r="D5644" s="4">
        <v>42465</v>
      </c>
      <c r="E5644" s="3" t="s">
        <v>11</v>
      </c>
      <c r="F5644" s="3" t="s">
        <v>4591</v>
      </c>
      <c r="G5644" s="3" t="s">
        <v>1089</v>
      </c>
      <c r="H5644" s="5">
        <v>704</v>
      </c>
      <c r="I5644" s="2">
        <v>4</v>
      </c>
      <c r="J5644" s="2">
        <v>0</v>
      </c>
      <c r="K5644" s="2">
        <v>3.0975999999999999</v>
      </c>
      <c r="L5644" s="18" t="str">
        <f>VLOOKUP(F5644,'BD customers'!$1:$1048576,2,FALSE)</f>
        <v>Daniel Byrd</v>
      </c>
      <c r="M5644" s="2">
        <f>MATCH(orders[[#This Row],[Product ID]],'BD product'!A:A,0)</f>
        <v>249</v>
      </c>
      <c r="N5644" s="2" t="str" cm="1">
        <f t="array" ref="N5644">INDEX('BD product'!A:D,M5644,2)</f>
        <v>Furniture</v>
      </c>
    </row>
    <row r="5645" spans="1:14" x14ac:dyDescent="0.3">
      <c r="A5645" s="3" t="s">
        <v>7092</v>
      </c>
      <c r="B5645" s="4">
        <v>42139</v>
      </c>
      <c r="C5645" s="12" t="str">
        <f t="shared" si="88"/>
        <v>2015/05</v>
      </c>
      <c r="D5645" s="4">
        <v>42144</v>
      </c>
      <c r="E5645" s="3" t="s">
        <v>11</v>
      </c>
      <c r="F5645" s="3" t="s">
        <v>5490</v>
      </c>
      <c r="G5645" s="3" t="s">
        <v>4364</v>
      </c>
      <c r="H5645" s="5">
        <v>1794</v>
      </c>
      <c r="I5645" s="2">
        <v>3</v>
      </c>
      <c r="J5645" s="2">
        <v>0</v>
      </c>
      <c r="K5645" s="2">
        <v>8.7905999999999995</v>
      </c>
      <c r="L5645" s="18" t="str">
        <f>VLOOKUP(F5645,'BD customers'!$1:$1048576,2,FALSE)</f>
        <v>Anna HÃ¤berlin</v>
      </c>
      <c r="M5645" s="2">
        <f>MATCH(orders[[#This Row],[Product ID]],'BD product'!A:A,0)</f>
        <v>1305</v>
      </c>
      <c r="N5645" s="2" t="str" cm="1">
        <f t="array" ref="N5645">INDEX('BD product'!A:D,M5645,2)</f>
        <v>Office Supplies</v>
      </c>
    </row>
    <row r="5646" spans="1:14" x14ac:dyDescent="0.3">
      <c r="A5646" s="3" t="s">
        <v>7093</v>
      </c>
      <c r="B5646" s="4">
        <v>42817</v>
      </c>
      <c r="C5646" s="12" t="str">
        <f t="shared" si="88"/>
        <v>2017/03</v>
      </c>
      <c r="D5646" s="4">
        <v>42820</v>
      </c>
      <c r="E5646" s="3" t="s">
        <v>64</v>
      </c>
      <c r="F5646" s="3" t="s">
        <v>1028</v>
      </c>
      <c r="G5646" s="3" t="s">
        <v>2076</v>
      </c>
      <c r="H5646" s="5">
        <v>3476</v>
      </c>
      <c r="I5646" s="2">
        <v>5</v>
      </c>
      <c r="J5646" s="2">
        <v>2</v>
      </c>
      <c r="K5646" s="2">
        <v>1.1296999999999999</v>
      </c>
      <c r="L5646" s="18" t="str">
        <f>VLOOKUP(F5646,'BD customers'!$1:$1048576,2,FALSE)</f>
        <v>Sanjit Jacobs</v>
      </c>
      <c r="M5646" s="2">
        <f>MATCH(orders[[#This Row],[Product ID]],'BD product'!A:A,0)</f>
        <v>532</v>
      </c>
      <c r="N5646" s="2" t="str" cm="1">
        <f t="array" ref="N5646">INDEX('BD product'!A:D,M5646,2)</f>
        <v>Office Supplies</v>
      </c>
    </row>
    <row r="5647" spans="1:14" x14ac:dyDescent="0.3">
      <c r="A5647" s="3" t="s">
        <v>7094</v>
      </c>
      <c r="B5647" s="4">
        <v>42839</v>
      </c>
      <c r="C5647" s="12" t="str">
        <f t="shared" si="88"/>
        <v>2017/04</v>
      </c>
      <c r="D5647" s="4">
        <v>42844</v>
      </c>
      <c r="E5647" s="3" t="s">
        <v>21</v>
      </c>
      <c r="F5647" s="3" t="s">
        <v>2485</v>
      </c>
      <c r="G5647" s="3" t="s">
        <v>3250</v>
      </c>
      <c r="H5647" s="5">
        <v>7445</v>
      </c>
      <c r="I5647" s="2">
        <v>5</v>
      </c>
      <c r="J5647" s="2">
        <v>0</v>
      </c>
      <c r="K5647" s="2">
        <v>20.101500000000001</v>
      </c>
      <c r="L5647" s="18" t="str">
        <f>VLOOKUP(F5647,'BD customers'!$1:$1048576,2,FALSE)</f>
        <v>Harry Marie</v>
      </c>
      <c r="M5647" s="2">
        <f>MATCH(orders[[#This Row],[Product ID]],'BD product'!A:A,0)</f>
        <v>945</v>
      </c>
      <c r="N5647" s="2" t="str" cm="1">
        <f t="array" ref="N5647">INDEX('BD product'!A:D,M5647,2)</f>
        <v>Furniture</v>
      </c>
    </row>
    <row r="5648" spans="1:14" x14ac:dyDescent="0.3">
      <c r="A5648" s="3" t="s">
        <v>7095</v>
      </c>
      <c r="B5648" s="4">
        <v>42008</v>
      </c>
      <c r="C5648" s="12" t="str">
        <f t="shared" si="88"/>
        <v>2015/01</v>
      </c>
      <c r="D5648" s="4">
        <v>42013</v>
      </c>
      <c r="E5648" s="3" t="s">
        <v>21</v>
      </c>
      <c r="F5648" s="3" t="s">
        <v>1105</v>
      </c>
      <c r="G5648" s="3" t="s">
        <v>3397</v>
      </c>
      <c r="H5648" s="5">
        <v>19222</v>
      </c>
      <c r="I5648" s="2">
        <v>14</v>
      </c>
      <c r="J5648" s="2">
        <v>0</v>
      </c>
      <c r="K5648" s="2">
        <v>69.199200000000005</v>
      </c>
      <c r="L5648" s="18" t="str">
        <f>VLOOKUP(F5648,'BD customers'!$1:$1048576,2,FALSE)</f>
        <v>Andrew Gjertsen</v>
      </c>
      <c r="M5648" s="2">
        <f>MATCH(orders[[#This Row],[Product ID]],'BD product'!A:A,0)</f>
        <v>1003</v>
      </c>
      <c r="N5648" s="2" t="str" cm="1">
        <f t="array" ref="N5648">INDEX('BD product'!A:D,M5648,2)</f>
        <v>Furniture</v>
      </c>
    </row>
    <row r="5649" spans="1:14" x14ac:dyDescent="0.3">
      <c r="A5649" s="3" t="s">
        <v>7096</v>
      </c>
      <c r="B5649" s="4">
        <v>43041</v>
      </c>
      <c r="C5649" s="12" t="str">
        <f t="shared" si="88"/>
        <v>2017/11</v>
      </c>
      <c r="D5649" s="4">
        <v>43046</v>
      </c>
      <c r="E5649" s="3" t="s">
        <v>21</v>
      </c>
      <c r="F5649" s="3" t="s">
        <v>5124</v>
      </c>
      <c r="G5649" s="3" t="s">
        <v>2234</v>
      </c>
      <c r="H5649" s="5">
        <v>1944</v>
      </c>
      <c r="I5649" s="2">
        <v>3</v>
      </c>
      <c r="J5649" s="2">
        <v>0</v>
      </c>
      <c r="K5649" s="2">
        <v>9.3312000000000008</v>
      </c>
      <c r="L5649" s="18" t="str">
        <f>VLOOKUP(F5649,'BD customers'!$1:$1048576,2,FALSE)</f>
        <v>Joy Bell-</v>
      </c>
      <c r="M5649" s="2">
        <f>MATCH(orders[[#This Row],[Product ID]],'BD product'!A:A,0)</f>
        <v>587</v>
      </c>
      <c r="N5649" s="2" t="str" cm="1">
        <f t="array" ref="N5649">INDEX('BD product'!A:D,M5649,2)</f>
        <v>Office Supplies</v>
      </c>
    </row>
    <row r="5650" spans="1:14" x14ac:dyDescent="0.3">
      <c r="A5650" s="3" t="s">
        <v>7097</v>
      </c>
      <c r="B5650" s="4">
        <v>42933</v>
      </c>
      <c r="C5650" s="12" t="str">
        <f t="shared" si="88"/>
        <v>2017/07</v>
      </c>
      <c r="D5650" s="4">
        <v>42935</v>
      </c>
      <c r="E5650" s="3" t="s">
        <v>11</v>
      </c>
      <c r="F5650" s="3" t="s">
        <v>2345</v>
      </c>
      <c r="G5650" s="3" t="s">
        <v>5352</v>
      </c>
      <c r="H5650" s="5">
        <v>324</v>
      </c>
      <c r="I5650" s="2">
        <v>5</v>
      </c>
      <c r="J5650" s="2">
        <v>0</v>
      </c>
      <c r="K5650" s="2">
        <v>1.5551999999999999</v>
      </c>
      <c r="L5650" s="18" t="str">
        <f>VLOOKUP(F5650,'BD customers'!$1:$1048576,2,FALSE)</f>
        <v>Anthony Johnson</v>
      </c>
      <c r="M5650" s="2">
        <f>MATCH(orders[[#This Row],[Product ID]],'BD product'!A:A,0)</f>
        <v>1518</v>
      </c>
      <c r="N5650" s="2" t="str" cm="1">
        <f t="array" ref="N5650">INDEX('BD product'!A:D,M5650,2)</f>
        <v>Office Supplies</v>
      </c>
    </row>
    <row r="5651" spans="1:14" x14ac:dyDescent="0.3">
      <c r="A5651" s="3" t="s">
        <v>7097</v>
      </c>
      <c r="B5651" s="4">
        <v>42933</v>
      </c>
      <c r="C5651" s="12" t="str">
        <f t="shared" si="88"/>
        <v>2017/07</v>
      </c>
      <c r="D5651" s="4">
        <v>42935</v>
      </c>
      <c r="E5651" s="3" t="s">
        <v>11</v>
      </c>
      <c r="F5651" s="3" t="s">
        <v>2345</v>
      </c>
      <c r="G5651" s="3" t="s">
        <v>7098</v>
      </c>
      <c r="H5651" s="5">
        <v>579</v>
      </c>
      <c r="I5651" s="2">
        <v>5</v>
      </c>
      <c r="J5651" s="2">
        <v>0</v>
      </c>
      <c r="K5651" s="2">
        <v>0.28949999999999998</v>
      </c>
      <c r="L5651" s="18" t="str">
        <f>VLOOKUP(F5651,'BD customers'!$1:$1048576,2,FALSE)</f>
        <v>Anthony Johnson</v>
      </c>
      <c r="M5651" s="2">
        <f>MATCH(orders[[#This Row],[Product ID]],'BD product'!A:A,0)</f>
        <v>1760</v>
      </c>
      <c r="N5651" s="2" t="str" cm="1">
        <f t="array" ref="N5651">INDEX('BD product'!A:D,M5651,2)</f>
        <v>Office Supplies</v>
      </c>
    </row>
    <row r="5652" spans="1:14" x14ac:dyDescent="0.3">
      <c r="A5652" s="3" t="s">
        <v>7097</v>
      </c>
      <c r="B5652" s="4">
        <v>42933</v>
      </c>
      <c r="C5652" s="12" t="str">
        <f t="shared" si="88"/>
        <v>2017/07</v>
      </c>
      <c r="D5652" s="4">
        <v>42935</v>
      </c>
      <c r="E5652" s="3" t="s">
        <v>11</v>
      </c>
      <c r="F5652" s="3" t="s">
        <v>2345</v>
      </c>
      <c r="G5652" s="3" t="s">
        <v>5283</v>
      </c>
      <c r="H5652" s="5">
        <v>1056</v>
      </c>
      <c r="I5652" s="2">
        <v>2</v>
      </c>
      <c r="J5652" s="2">
        <v>0</v>
      </c>
      <c r="K5652" s="2">
        <v>0</v>
      </c>
      <c r="L5652" s="18" t="str">
        <f>VLOOKUP(F5652,'BD customers'!$1:$1048576,2,FALSE)</f>
        <v>Anthony Johnson</v>
      </c>
      <c r="M5652" s="2">
        <f>MATCH(orders[[#This Row],[Product ID]],'BD product'!A:A,0)</f>
        <v>1507</v>
      </c>
      <c r="N5652" s="2" t="str" cm="1">
        <f t="array" ref="N5652">INDEX('BD product'!A:D,M5652,2)</f>
        <v>Office Supplies</v>
      </c>
    </row>
    <row r="5653" spans="1:14" x14ac:dyDescent="0.3">
      <c r="A5653" s="3" t="s">
        <v>7097</v>
      </c>
      <c r="B5653" s="4">
        <v>42933</v>
      </c>
      <c r="C5653" s="12" t="str">
        <f t="shared" si="88"/>
        <v>2017/07</v>
      </c>
      <c r="D5653" s="4">
        <v>42935</v>
      </c>
      <c r="E5653" s="3" t="s">
        <v>11</v>
      </c>
      <c r="F5653" s="3" t="s">
        <v>2345</v>
      </c>
      <c r="G5653" s="3" t="s">
        <v>831</v>
      </c>
      <c r="H5653" s="5">
        <v>1194165</v>
      </c>
      <c r="I5653" s="2">
        <v>5</v>
      </c>
      <c r="J5653" s="2">
        <v>15</v>
      </c>
      <c r="K5653" s="2">
        <v>21.073499999999999</v>
      </c>
      <c r="L5653" s="18" t="str">
        <f>VLOOKUP(F5653,'BD customers'!$1:$1048576,2,FALSE)</f>
        <v>Anthony Johnson</v>
      </c>
      <c r="M5653" s="2">
        <f>MATCH(orders[[#This Row],[Product ID]],'BD product'!A:A,0)</f>
        <v>180</v>
      </c>
      <c r="N5653" s="2" t="str" cm="1">
        <f t="array" ref="N5653">INDEX('BD product'!A:D,M5653,2)</f>
        <v>Furniture</v>
      </c>
    </row>
    <row r="5654" spans="1:14" x14ac:dyDescent="0.3">
      <c r="A5654" s="3" t="s">
        <v>7099</v>
      </c>
      <c r="B5654" s="4">
        <v>43014</v>
      </c>
      <c r="C5654" s="12" t="str">
        <f t="shared" si="88"/>
        <v>2017/10</v>
      </c>
      <c r="D5654" s="4">
        <v>43019</v>
      </c>
      <c r="E5654" s="3" t="s">
        <v>21</v>
      </c>
      <c r="F5654" s="3" t="s">
        <v>1416</v>
      </c>
      <c r="G5654" s="3" t="s">
        <v>5399</v>
      </c>
      <c r="H5654" s="5">
        <v>4099</v>
      </c>
      <c r="I5654" s="2">
        <v>1</v>
      </c>
      <c r="J5654" s="2">
        <v>0</v>
      </c>
      <c r="K5654" s="2">
        <v>20.085100000000001</v>
      </c>
      <c r="L5654" s="18" t="str">
        <f>VLOOKUP(F5654,'BD customers'!$1:$1048576,2,FALSE)</f>
        <v>Muhammed MacIntyre</v>
      </c>
      <c r="M5654" s="2">
        <f>MATCH(orders[[#This Row],[Product ID]],'BD product'!A:A,0)</f>
        <v>1524</v>
      </c>
      <c r="N5654" s="2" t="str" cm="1">
        <f t="array" ref="N5654">INDEX('BD product'!A:D,M5654,2)</f>
        <v>Office Supplies</v>
      </c>
    </row>
    <row r="5655" spans="1:14" x14ac:dyDescent="0.3">
      <c r="A5655" s="3" t="s">
        <v>7100</v>
      </c>
      <c r="B5655" s="4">
        <v>41947</v>
      </c>
      <c r="C5655" s="12" t="str">
        <f t="shared" si="88"/>
        <v>2014/11</v>
      </c>
      <c r="D5655" s="4">
        <v>41954</v>
      </c>
      <c r="E5655" s="3" t="s">
        <v>21</v>
      </c>
      <c r="F5655" s="3" t="s">
        <v>1135</v>
      </c>
      <c r="G5655" s="3" t="s">
        <v>651</v>
      </c>
      <c r="H5655" s="5">
        <v>294</v>
      </c>
      <c r="I5655" s="2">
        <v>1</v>
      </c>
      <c r="J5655" s="2">
        <v>0</v>
      </c>
      <c r="K5655" s="2">
        <v>0.79379999999999995</v>
      </c>
      <c r="L5655" s="18" t="str">
        <f>VLOOKUP(F5655,'BD customers'!$1:$1048576,2,FALSE)</f>
        <v>Tiffany House</v>
      </c>
      <c r="M5655" s="2">
        <f>MATCH(orders[[#This Row],[Product ID]],'BD product'!A:A,0)</f>
        <v>136</v>
      </c>
      <c r="N5655" s="2" t="str" cm="1">
        <f t="array" ref="N5655">INDEX('BD product'!A:D,M5655,2)</f>
        <v>Office Supplies</v>
      </c>
    </row>
    <row r="5656" spans="1:14" x14ac:dyDescent="0.3">
      <c r="A5656" s="3" t="s">
        <v>7101</v>
      </c>
      <c r="B5656" s="4">
        <v>42722</v>
      </c>
      <c r="C5656" s="12" t="str">
        <f t="shared" si="88"/>
        <v>2016/12</v>
      </c>
      <c r="D5656" s="4">
        <v>42725</v>
      </c>
      <c r="E5656" s="3" t="s">
        <v>64</v>
      </c>
      <c r="F5656" s="3" t="s">
        <v>4091</v>
      </c>
      <c r="G5656" s="3" t="s">
        <v>1789</v>
      </c>
      <c r="H5656" s="5">
        <v>4524</v>
      </c>
      <c r="I5656" s="2">
        <v>4</v>
      </c>
      <c r="J5656" s="2">
        <v>7</v>
      </c>
      <c r="K5656" s="2">
        <v>-0.30159999999999998</v>
      </c>
      <c r="L5656" s="18" t="str">
        <f>VLOOKUP(F5656,'BD customers'!$1:$1048576,2,FALSE)</f>
        <v>Adrian Hane</v>
      </c>
      <c r="M5656" s="2">
        <f>MATCH(orders[[#This Row],[Product ID]],'BD product'!A:A,0)</f>
        <v>445</v>
      </c>
      <c r="N5656" s="2" t="str" cm="1">
        <f t="array" ref="N5656">INDEX('BD product'!A:D,M5656,2)</f>
        <v>Office Supplies</v>
      </c>
    </row>
    <row r="5657" spans="1:14" x14ac:dyDescent="0.3">
      <c r="A5657" s="3" t="s">
        <v>7101</v>
      </c>
      <c r="B5657" s="4">
        <v>42722</v>
      </c>
      <c r="C5657" s="12" t="str">
        <f t="shared" si="88"/>
        <v>2016/12</v>
      </c>
      <c r="D5657" s="4">
        <v>42725</v>
      </c>
      <c r="E5657" s="3" t="s">
        <v>64</v>
      </c>
      <c r="F5657" s="3" t="s">
        <v>4091</v>
      </c>
      <c r="G5657" s="3" t="s">
        <v>2019</v>
      </c>
      <c r="H5657" s="5">
        <v>18688</v>
      </c>
      <c r="I5657" s="2">
        <v>4</v>
      </c>
      <c r="J5657" s="2">
        <v>2</v>
      </c>
      <c r="K5657" s="2">
        <v>0.2336</v>
      </c>
      <c r="L5657" s="18" t="str">
        <f>VLOOKUP(F5657,'BD customers'!$1:$1048576,2,FALSE)</f>
        <v>Adrian Hane</v>
      </c>
      <c r="M5657" s="2">
        <f>MATCH(orders[[#This Row],[Product ID]],'BD product'!A:A,0)</f>
        <v>514</v>
      </c>
      <c r="N5657" s="2" t="str" cm="1">
        <f t="array" ref="N5657">INDEX('BD product'!A:D,M5657,2)</f>
        <v>Office Supplies</v>
      </c>
    </row>
    <row r="5658" spans="1:14" x14ac:dyDescent="0.3">
      <c r="A5658" s="3" t="s">
        <v>7101</v>
      </c>
      <c r="B5658" s="4">
        <v>42722</v>
      </c>
      <c r="C5658" s="12" t="str">
        <f t="shared" si="88"/>
        <v>2016/12</v>
      </c>
      <c r="D5658" s="4">
        <v>42725</v>
      </c>
      <c r="E5658" s="3" t="s">
        <v>64</v>
      </c>
      <c r="F5658" s="3" t="s">
        <v>4091</v>
      </c>
      <c r="G5658" s="3" t="s">
        <v>7031</v>
      </c>
      <c r="H5658" s="5">
        <v>11648</v>
      </c>
      <c r="I5658" s="2">
        <v>2</v>
      </c>
      <c r="J5658" s="2">
        <v>2</v>
      </c>
      <c r="K5658" s="2">
        <v>3.7856000000000001</v>
      </c>
      <c r="L5658" s="18" t="str">
        <f>VLOOKUP(F5658,'BD customers'!$1:$1048576,2,FALSE)</f>
        <v>Adrian Hane</v>
      </c>
      <c r="M5658" s="2">
        <f>MATCH(orders[[#This Row],[Product ID]],'BD product'!A:A,0)</f>
        <v>1751</v>
      </c>
      <c r="N5658" s="2" t="str" cm="1">
        <f t="array" ref="N5658">INDEX('BD product'!A:D,M5658,2)</f>
        <v>Office Supplies</v>
      </c>
    </row>
    <row r="5659" spans="1:14" x14ac:dyDescent="0.3">
      <c r="A5659" s="3" t="s">
        <v>7101</v>
      </c>
      <c r="B5659" s="4">
        <v>42722</v>
      </c>
      <c r="C5659" s="12" t="str">
        <f t="shared" si="88"/>
        <v>2016/12</v>
      </c>
      <c r="D5659" s="4">
        <v>42725</v>
      </c>
      <c r="E5659" s="3" t="s">
        <v>64</v>
      </c>
      <c r="F5659" s="3" t="s">
        <v>4091</v>
      </c>
      <c r="G5659" s="3" t="s">
        <v>1766</v>
      </c>
      <c r="H5659" s="5">
        <v>112776</v>
      </c>
      <c r="I5659" s="2">
        <v>3</v>
      </c>
      <c r="J5659" s="2">
        <v>2</v>
      </c>
      <c r="K5659" s="2">
        <v>-8.4581999999999997</v>
      </c>
      <c r="L5659" s="18" t="str">
        <f>VLOOKUP(F5659,'BD customers'!$1:$1048576,2,FALSE)</f>
        <v>Adrian Hane</v>
      </c>
      <c r="M5659" s="2">
        <f>MATCH(orders[[#This Row],[Product ID]],'BD product'!A:A,0)</f>
        <v>439</v>
      </c>
      <c r="N5659" s="2" t="str" cm="1">
        <f t="array" ref="N5659">INDEX('BD product'!A:D,M5659,2)</f>
        <v>Technology</v>
      </c>
    </row>
    <row r="5660" spans="1:14" x14ac:dyDescent="0.3">
      <c r="A5660" s="3" t="s">
        <v>7101</v>
      </c>
      <c r="B5660" s="4">
        <v>42722</v>
      </c>
      <c r="C5660" s="12" t="str">
        <f t="shared" si="88"/>
        <v>2016/12</v>
      </c>
      <c r="D5660" s="4">
        <v>42725</v>
      </c>
      <c r="E5660" s="3" t="s">
        <v>64</v>
      </c>
      <c r="F5660" s="3" t="s">
        <v>4091</v>
      </c>
      <c r="G5660" s="3" t="s">
        <v>3394</v>
      </c>
      <c r="H5660" s="5">
        <v>37745</v>
      </c>
      <c r="I5660" s="2">
        <v>5</v>
      </c>
      <c r="J5660" s="2">
        <v>5</v>
      </c>
      <c r="K5660" s="2">
        <v>-26.421500000000002</v>
      </c>
      <c r="L5660" s="18" t="str">
        <f>VLOOKUP(F5660,'BD customers'!$1:$1048576,2,FALSE)</f>
        <v>Adrian Hane</v>
      </c>
      <c r="M5660" s="2">
        <f>MATCH(orders[[#This Row],[Product ID]],'BD product'!A:A,0)</f>
        <v>1002</v>
      </c>
      <c r="N5660" s="2" t="str" cm="1">
        <f t="array" ref="N5660">INDEX('BD product'!A:D,M5660,2)</f>
        <v>Furniture</v>
      </c>
    </row>
    <row r="5661" spans="1:14" x14ac:dyDescent="0.3">
      <c r="A5661" s="3" t="s">
        <v>7101</v>
      </c>
      <c r="B5661" s="4">
        <v>42722</v>
      </c>
      <c r="C5661" s="12" t="str">
        <f t="shared" si="88"/>
        <v>2016/12</v>
      </c>
      <c r="D5661" s="4">
        <v>42725</v>
      </c>
      <c r="E5661" s="3" t="s">
        <v>64</v>
      </c>
      <c r="F5661" s="3" t="s">
        <v>4091</v>
      </c>
      <c r="G5661" s="3" t="s">
        <v>5301</v>
      </c>
      <c r="H5661" s="5">
        <v>15936</v>
      </c>
      <c r="I5661" s="2">
        <v>4</v>
      </c>
      <c r="J5661" s="2">
        <v>2</v>
      </c>
      <c r="K5661" s="2">
        <v>5.1791999999999998</v>
      </c>
      <c r="L5661" s="18" t="str">
        <f>VLOOKUP(F5661,'BD customers'!$1:$1048576,2,FALSE)</f>
        <v>Adrian Hane</v>
      </c>
      <c r="M5661" s="2">
        <f>MATCH(orders[[#This Row],[Product ID]],'BD product'!A:A,0)</f>
        <v>1510</v>
      </c>
      <c r="N5661" s="2" t="str" cm="1">
        <f t="array" ref="N5661">INDEX('BD product'!A:D,M5661,2)</f>
        <v>Office Supplies</v>
      </c>
    </row>
    <row r="5662" spans="1:14" x14ac:dyDescent="0.3">
      <c r="A5662" s="3" t="s">
        <v>7101</v>
      </c>
      <c r="B5662" s="4">
        <v>42722</v>
      </c>
      <c r="C5662" s="12" t="str">
        <f t="shared" si="88"/>
        <v>2016/12</v>
      </c>
      <c r="D5662" s="4">
        <v>42725</v>
      </c>
      <c r="E5662" s="3" t="s">
        <v>64</v>
      </c>
      <c r="F5662" s="3" t="s">
        <v>4091</v>
      </c>
      <c r="G5662" s="3" t="s">
        <v>4662</v>
      </c>
      <c r="H5662" s="5">
        <v>2868</v>
      </c>
      <c r="I5662" s="2">
        <v>3</v>
      </c>
      <c r="J5662" s="2">
        <v>2</v>
      </c>
      <c r="K5662" s="2">
        <v>-7.17E-2</v>
      </c>
      <c r="L5662" s="18" t="str">
        <f>VLOOKUP(F5662,'BD customers'!$1:$1048576,2,FALSE)</f>
        <v>Adrian Hane</v>
      </c>
      <c r="M5662" s="2">
        <f>MATCH(orders[[#This Row],[Product ID]],'BD product'!A:A,0)</f>
        <v>1380</v>
      </c>
      <c r="N5662" s="2" t="str" cm="1">
        <f t="array" ref="N5662">INDEX('BD product'!A:D,M5662,2)</f>
        <v>Technology</v>
      </c>
    </row>
    <row r="5663" spans="1:14" x14ac:dyDescent="0.3">
      <c r="A5663" s="3" t="s">
        <v>7102</v>
      </c>
      <c r="B5663" s="4">
        <v>42637</v>
      </c>
      <c r="C5663" s="12" t="str">
        <f t="shared" si="88"/>
        <v>2016/09</v>
      </c>
      <c r="D5663" s="4">
        <v>42644</v>
      </c>
      <c r="E5663" s="3" t="s">
        <v>21</v>
      </c>
      <c r="F5663" s="3" t="s">
        <v>4750</v>
      </c>
      <c r="G5663" s="3" t="s">
        <v>1206</v>
      </c>
      <c r="H5663" s="5">
        <v>2144</v>
      </c>
      <c r="I5663" s="2">
        <v>2</v>
      </c>
      <c r="J5663" s="2">
        <v>2</v>
      </c>
      <c r="K5663" s="2">
        <v>0.75039999999999996</v>
      </c>
      <c r="L5663" s="18" t="str">
        <f>VLOOKUP(F5663,'BD customers'!$1:$1048576,2,FALSE)</f>
        <v>Craig Leslie</v>
      </c>
      <c r="M5663" s="2">
        <f>MATCH(orders[[#This Row],[Product ID]],'BD product'!A:A,0)</f>
        <v>280</v>
      </c>
      <c r="N5663" s="2" t="str" cm="1">
        <f t="array" ref="N5663">INDEX('BD product'!A:D,M5663,2)</f>
        <v>Furniture</v>
      </c>
    </row>
    <row r="5664" spans="1:14" x14ac:dyDescent="0.3">
      <c r="A5664" s="3" t="s">
        <v>7102</v>
      </c>
      <c r="B5664" s="4">
        <v>42637</v>
      </c>
      <c r="C5664" s="12" t="str">
        <f t="shared" si="88"/>
        <v>2016/09</v>
      </c>
      <c r="D5664" s="4">
        <v>42644</v>
      </c>
      <c r="E5664" s="3" t="s">
        <v>21</v>
      </c>
      <c r="F5664" s="3" t="s">
        <v>4750</v>
      </c>
      <c r="G5664" s="3" t="s">
        <v>3506</v>
      </c>
      <c r="H5664" s="5">
        <v>511056</v>
      </c>
      <c r="I5664" s="2">
        <v>9</v>
      </c>
      <c r="J5664" s="2">
        <v>2</v>
      </c>
      <c r="K5664" s="2">
        <v>-9.5823</v>
      </c>
      <c r="L5664" s="18" t="str">
        <f>VLOOKUP(F5664,'BD customers'!$1:$1048576,2,FALSE)</f>
        <v>Craig Leslie</v>
      </c>
      <c r="M5664" s="2">
        <f>MATCH(orders[[#This Row],[Product ID]],'BD product'!A:A,0)</f>
        <v>1045</v>
      </c>
      <c r="N5664" s="2" t="str" cm="1">
        <f t="array" ref="N5664">INDEX('BD product'!A:D,M5664,2)</f>
        <v>Office Supplies</v>
      </c>
    </row>
    <row r="5665" spans="1:14" x14ac:dyDescent="0.3">
      <c r="A5665" s="3" t="s">
        <v>7103</v>
      </c>
      <c r="B5665" s="4">
        <v>42572</v>
      </c>
      <c r="C5665" s="12" t="str">
        <f t="shared" si="88"/>
        <v>2016/07</v>
      </c>
      <c r="D5665" s="4">
        <v>42572</v>
      </c>
      <c r="E5665" s="3" t="s">
        <v>41</v>
      </c>
      <c r="F5665" s="3" t="s">
        <v>5201</v>
      </c>
      <c r="G5665" s="3" t="s">
        <v>7104</v>
      </c>
      <c r="H5665" s="5">
        <v>18656</v>
      </c>
      <c r="I5665" s="2">
        <v>2</v>
      </c>
      <c r="J5665" s="2">
        <v>2</v>
      </c>
      <c r="K5665" s="2">
        <v>1.3992</v>
      </c>
      <c r="L5665" s="18" t="str">
        <f>VLOOKUP(F5665,'BD customers'!$1:$1048576,2,FALSE)</f>
        <v>Jason Gross</v>
      </c>
      <c r="M5665" s="2">
        <f>MATCH(orders[[#This Row],[Product ID]],'BD product'!A:A,0)</f>
        <v>1761</v>
      </c>
      <c r="N5665" s="2" t="str" cm="1">
        <f t="array" ref="N5665">INDEX('BD product'!A:D,M5665,2)</f>
        <v>Office Supplies</v>
      </c>
    </row>
    <row r="5666" spans="1:14" x14ac:dyDescent="0.3">
      <c r="A5666" s="3" t="s">
        <v>7103</v>
      </c>
      <c r="B5666" s="4">
        <v>42572</v>
      </c>
      <c r="C5666" s="12" t="str">
        <f t="shared" si="88"/>
        <v>2016/07</v>
      </c>
      <c r="D5666" s="4">
        <v>42572</v>
      </c>
      <c r="E5666" s="3" t="s">
        <v>41</v>
      </c>
      <c r="F5666" s="3" t="s">
        <v>5201</v>
      </c>
      <c r="G5666" s="3" t="s">
        <v>3607</v>
      </c>
      <c r="H5666" s="5">
        <v>11088</v>
      </c>
      <c r="I5666" s="2">
        <v>7</v>
      </c>
      <c r="J5666" s="2">
        <v>7</v>
      </c>
      <c r="K5666" s="2">
        <v>-8.1311999999999998</v>
      </c>
      <c r="L5666" s="18" t="str">
        <f>VLOOKUP(F5666,'BD customers'!$1:$1048576,2,FALSE)</f>
        <v>Jason Gross</v>
      </c>
      <c r="M5666" s="2">
        <f>MATCH(orders[[#This Row],[Product ID]],'BD product'!A:A,0)</f>
        <v>1087</v>
      </c>
      <c r="N5666" s="2" t="str" cm="1">
        <f t="array" ref="N5666">INDEX('BD product'!A:D,M5666,2)</f>
        <v>Office Supplies</v>
      </c>
    </row>
    <row r="5667" spans="1:14" x14ac:dyDescent="0.3">
      <c r="A5667" s="3" t="s">
        <v>7103</v>
      </c>
      <c r="B5667" s="4">
        <v>42572</v>
      </c>
      <c r="C5667" s="12" t="str">
        <f t="shared" si="88"/>
        <v>2016/07</v>
      </c>
      <c r="D5667" s="4">
        <v>42572</v>
      </c>
      <c r="E5667" s="3" t="s">
        <v>41</v>
      </c>
      <c r="F5667" s="3" t="s">
        <v>5201</v>
      </c>
      <c r="G5667" s="3" t="s">
        <v>1009</v>
      </c>
      <c r="H5667" s="5">
        <v>66688</v>
      </c>
      <c r="I5667" s="2">
        <v>1</v>
      </c>
      <c r="J5667" s="2">
        <v>2</v>
      </c>
      <c r="K5667" s="2">
        <v>0.4168</v>
      </c>
      <c r="L5667" s="18" t="str">
        <f>VLOOKUP(F5667,'BD customers'!$1:$1048576,2,FALSE)</f>
        <v>Jason Gross</v>
      </c>
      <c r="M5667" s="2">
        <f>MATCH(orders[[#This Row],[Product ID]],'BD product'!A:A,0)</f>
        <v>227</v>
      </c>
      <c r="N5667" s="2" t="str" cm="1">
        <f t="array" ref="N5667">INDEX('BD product'!A:D,M5667,2)</f>
        <v>Office Supplies</v>
      </c>
    </row>
    <row r="5668" spans="1:14" x14ac:dyDescent="0.3">
      <c r="A5668" s="3" t="s">
        <v>7103</v>
      </c>
      <c r="B5668" s="4">
        <v>42572</v>
      </c>
      <c r="C5668" s="12" t="str">
        <f t="shared" si="88"/>
        <v>2016/07</v>
      </c>
      <c r="D5668" s="4">
        <v>42572</v>
      </c>
      <c r="E5668" s="3" t="s">
        <v>41</v>
      </c>
      <c r="F5668" s="3" t="s">
        <v>5201</v>
      </c>
      <c r="G5668" s="3" t="s">
        <v>2931</v>
      </c>
      <c r="H5668" s="5">
        <v>99488</v>
      </c>
      <c r="I5668" s="2">
        <v>2</v>
      </c>
      <c r="J5668" s="2">
        <v>2</v>
      </c>
      <c r="K5668" s="2">
        <v>8.7051999999999996</v>
      </c>
      <c r="L5668" s="18" t="str">
        <f>VLOOKUP(F5668,'BD customers'!$1:$1048576,2,FALSE)</f>
        <v>Jason Gross</v>
      </c>
      <c r="M5668" s="2">
        <f>MATCH(orders[[#This Row],[Product ID]],'BD product'!A:A,0)</f>
        <v>823</v>
      </c>
      <c r="N5668" s="2" t="str" cm="1">
        <f t="array" ref="N5668">INDEX('BD product'!A:D,M5668,2)</f>
        <v>Office Supplies</v>
      </c>
    </row>
    <row r="5669" spans="1:14" x14ac:dyDescent="0.3">
      <c r="A5669" s="3" t="s">
        <v>7106</v>
      </c>
      <c r="B5669" s="4">
        <v>42532</v>
      </c>
      <c r="C5669" s="12" t="str">
        <f t="shared" si="88"/>
        <v>2016/06</v>
      </c>
      <c r="D5669" s="4">
        <v>42536</v>
      </c>
      <c r="E5669" s="3" t="s">
        <v>21</v>
      </c>
      <c r="F5669" s="3" t="s">
        <v>2653</v>
      </c>
      <c r="G5669" s="3" t="s">
        <v>2511</v>
      </c>
      <c r="H5669" s="5">
        <v>1462</v>
      </c>
      <c r="I5669" s="2">
        <v>2</v>
      </c>
      <c r="J5669" s="2">
        <v>0</v>
      </c>
      <c r="K5669" s="2">
        <v>6.8714000000000004</v>
      </c>
      <c r="L5669" s="18" t="str">
        <f>VLOOKUP(F5669,'BD customers'!$1:$1048576,2,FALSE)</f>
        <v>Sanjit Engle</v>
      </c>
      <c r="M5669" s="2">
        <f>MATCH(orders[[#This Row],[Product ID]],'BD product'!A:A,0)</f>
        <v>678</v>
      </c>
      <c r="N5669" s="2" t="str" cm="1">
        <f t="array" ref="N5669">INDEX('BD product'!A:D,M5669,2)</f>
        <v>Office Supplies</v>
      </c>
    </row>
    <row r="5670" spans="1:14" x14ac:dyDescent="0.3">
      <c r="A5670" s="3" t="s">
        <v>7106</v>
      </c>
      <c r="B5670" s="4">
        <v>42532</v>
      </c>
      <c r="C5670" s="12" t="str">
        <f t="shared" si="88"/>
        <v>2016/06</v>
      </c>
      <c r="D5670" s="4">
        <v>42536</v>
      </c>
      <c r="E5670" s="3" t="s">
        <v>21</v>
      </c>
      <c r="F5670" s="3" t="s">
        <v>2653</v>
      </c>
      <c r="G5670" s="3" t="s">
        <v>2116</v>
      </c>
      <c r="H5670" s="5">
        <v>53984</v>
      </c>
      <c r="I5670" s="2">
        <v>14</v>
      </c>
      <c r="J5670" s="2">
        <v>2</v>
      </c>
      <c r="K5670" s="2">
        <v>17.544799999999999</v>
      </c>
      <c r="L5670" s="18" t="str">
        <f>VLOOKUP(F5670,'BD customers'!$1:$1048576,2,FALSE)</f>
        <v>Sanjit Engle</v>
      </c>
      <c r="M5670" s="2">
        <f>MATCH(orders[[#This Row],[Product ID]],'BD product'!A:A,0)</f>
        <v>546</v>
      </c>
      <c r="N5670" s="2" t="str" cm="1">
        <f t="array" ref="N5670">INDEX('BD product'!A:D,M5670,2)</f>
        <v>Office Supplies</v>
      </c>
    </row>
    <row r="5671" spans="1:14" x14ac:dyDescent="0.3">
      <c r="A5671" s="3" t="s">
        <v>7106</v>
      </c>
      <c r="B5671" s="4">
        <v>42532</v>
      </c>
      <c r="C5671" s="12" t="str">
        <f t="shared" si="88"/>
        <v>2016/06</v>
      </c>
      <c r="D5671" s="4">
        <v>42536</v>
      </c>
      <c r="E5671" s="3" t="s">
        <v>21</v>
      </c>
      <c r="F5671" s="3" t="s">
        <v>2653</v>
      </c>
      <c r="G5671" s="3" t="s">
        <v>4353</v>
      </c>
      <c r="H5671" s="5">
        <v>38997</v>
      </c>
      <c r="I5671" s="2">
        <v>3</v>
      </c>
      <c r="J5671" s="2">
        <v>0</v>
      </c>
      <c r="K5671" s="2">
        <v>132.5898</v>
      </c>
      <c r="L5671" s="18" t="str">
        <f>VLOOKUP(F5671,'BD customers'!$1:$1048576,2,FALSE)</f>
        <v>Sanjit Engle</v>
      </c>
      <c r="M5671" s="2">
        <f>MATCH(orders[[#This Row],[Product ID]],'BD product'!A:A,0)</f>
        <v>1303</v>
      </c>
      <c r="N5671" s="2" t="str" cm="1">
        <f t="array" ref="N5671">INDEX('BD product'!A:D,M5671,2)</f>
        <v>Technology</v>
      </c>
    </row>
    <row r="5672" spans="1:14" x14ac:dyDescent="0.3">
      <c r="A5672" s="3" t="s">
        <v>7107</v>
      </c>
      <c r="B5672" s="4">
        <v>42164</v>
      </c>
      <c r="C5672" s="12" t="str">
        <f t="shared" si="88"/>
        <v>2015/06</v>
      </c>
      <c r="D5672" s="4">
        <v>42166</v>
      </c>
      <c r="E5672" s="3" t="s">
        <v>11</v>
      </c>
      <c r="F5672" s="3" t="s">
        <v>1975</v>
      </c>
      <c r="G5672" s="3" t="s">
        <v>6946</v>
      </c>
      <c r="H5672" s="5">
        <v>35536</v>
      </c>
      <c r="I5672" s="2">
        <v>4</v>
      </c>
      <c r="J5672" s="2">
        <v>0</v>
      </c>
      <c r="K5672" s="2">
        <v>92.393600000000006</v>
      </c>
      <c r="L5672" s="18" t="str">
        <f>VLOOKUP(F5672,'BD customers'!$1:$1048576,2,FALSE)</f>
        <v>Trudy Glocke</v>
      </c>
      <c r="M5672" s="2">
        <f>MATCH(orders[[#This Row],[Product ID]],'BD product'!A:A,0)</f>
        <v>1742</v>
      </c>
      <c r="N5672" s="2" t="str" cm="1">
        <f t="array" ref="N5672">INDEX('BD product'!A:D,M5672,2)</f>
        <v>Furniture</v>
      </c>
    </row>
    <row r="5673" spans="1:14" x14ac:dyDescent="0.3">
      <c r="A5673" s="3" t="s">
        <v>7107</v>
      </c>
      <c r="B5673" s="4">
        <v>42164</v>
      </c>
      <c r="C5673" s="12" t="str">
        <f t="shared" si="88"/>
        <v>2015/06</v>
      </c>
      <c r="D5673" s="4">
        <v>42166</v>
      </c>
      <c r="E5673" s="3" t="s">
        <v>11</v>
      </c>
      <c r="F5673" s="3" t="s">
        <v>1975</v>
      </c>
      <c r="G5673" s="3" t="s">
        <v>6668</v>
      </c>
      <c r="H5673" s="5">
        <v>140376</v>
      </c>
      <c r="I5673" s="2">
        <v>3</v>
      </c>
      <c r="J5673" s="2">
        <v>2</v>
      </c>
      <c r="K5673" s="2">
        <v>8.7735000000000003</v>
      </c>
      <c r="L5673" s="18" t="str">
        <f>VLOOKUP(F5673,'BD customers'!$1:$1048576,2,FALSE)</f>
        <v>Trudy Glocke</v>
      </c>
      <c r="M5673" s="2">
        <f>MATCH(orders[[#This Row],[Product ID]],'BD product'!A:A,0)</f>
        <v>1719</v>
      </c>
      <c r="N5673" s="2" t="str" cm="1">
        <f t="array" ref="N5673">INDEX('BD product'!A:D,M5673,2)</f>
        <v>Technology</v>
      </c>
    </row>
    <row r="5674" spans="1:14" x14ac:dyDescent="0.3">
      <c r="A5674" s="3" t="s">
        <v>7108</v>
      </c>
      <c r="B5674" s="4">
        <v>43035</v>
      </c>
      <c r="C5674" s="12" t="str">
        <f t="shared" si="88"/>
        <v>2017/10</v>
      </c>
      <c r="D5674" s="4">
        <v>43042</v>
      </c>
      <c r="E5674" s="3" t="s">
        <v>21</v>
      </c>
      <c r="F5674" s="3" t="s">
        <v>650</v>
      </c>
      <c r="G5674" s="3" t="s">
        <v>6197</v>
      </c>
      <c r="H5674" s="5">
        <v>1584</v>
      </c>
      <c r="I5674" s="2">
        <v>2</v>
      </c>
      <c r="J5674" s="2">
        <v>2</v>
      </c>
      <c r="K5674" s="2">
        <v>0.5544</v>
      </c>
      <c r="L5674" s="18" t="str">
        <f>VLOOKUP(F5674,'BD customers'!$1:$1048576,2,FALSE)</f>
        <v>Sally Hughsby</v>
      </c>
      <c r="M5674" s="2">
        <f>MATCH(orders[[#This Row],[Product ID]],'BD product'!A:A,0)</f>
        <v>1654</v>
      </c>
      <c r="N5674" s="2" t="str" cm="1">
        <f t="array" ref="N5674">INDEX('BD product'!A:D,M5674,2)</f>
        <v>Office Supplies</v>
      </c>
    </row>
    <row r="5675" spans="1:14" x14ac:dyDescent="0.3">
      <c r="A5675" s="3" t="s">
        <v>7108</v>
      </c>
      <c r="B5675" s="4">
        <v>43035</v>
      </c>
      <c r="C5675" s="12" t="str">
        <f t="shared" si="88"/>
        <v>2017/10</v>
      </c>
      <c r="D5675" s="4">
        <v>43042</v>
      </c>
      <c r="E5675" s="3" t="s">
        <v>21</v>
      </c>
      <c r="F5675" s="3" t="s">
        <v>650</v>
      </c>
      <c r="G5675" s="3" t="s">
        <v>2053</v>
      </c>
      <c r="H5675" s="5">
        <v>8448</v>
      </c>
      <c r="I5675" s="2">
        <v>2</v>
      </c>
      <c r="J5675" s="2">
        <v>2</v>
      </c>
      <c r="K5675" s="2">
        <v>2.64E-2</v>
      </c>
      <c r="L5675" s="18" t="str">
        <f>VLOOKUP(F5675,'BD customers'!$1:$1048576,2,FALSE)</f>
        <v>Sally Hughsby</v>
      </c>
      <c r="M5675" s="2">
        <f>MATCH(orders[[#This Row],[Product ID]],'BD product'!A:A,0)</f>
        <v>525</v>
      </c>
      <c r="N5675" s="2" t="str" cm="1">
        <f t="array" ref="N5675">INDEX('BD product'!A:D,M5675,2)</f>
        <v>Office Supplies</v>
      </c>
    </row>
    <row r="5676" spans="1:14" x14ac:dyDescent="0.3">
      <c r="A5676" s="3" t="s">
        <v>7109</v>
      </c>
      <c r="B5676" s="4">
        <v>42391</v>
      </c>
      <c r="C5676" s="12" t="str">
        <f t="shared" si="88"/>
        <v>2016/01</v>
      </c>
      <c r="D5676" s="4">
        <v>42396</v>
      </c>
      <c r="E5676" s="3" t="s">
        <v>21</v>
      </c>
      <c r="F5676" s="3" t="s">
        <v>3045</v>
      </c>
      <c r="G5676" s="3" t="s">
        <v>2418</v>
      </c>
      <c r="H5676" s="5">
        <v>1296</v>
      </c>
      <c r="I5676" s="2">
        <v>2</v>
      </c>
      <c r="J5676" s="2">
        <v>0</v>
      </c>
      <c r="K5676" s="2">
        <v>6.2207999999999997</v>
      </c>
      <c r="L5676" s="18" t="str">
        <f>VLOOKUP(F5676,'BD customers'!$1:$1048576,2,FALSE)</f>
        <v>Marc Crier</v>
      </c>
      <c r="M5676" s="2">
        <f>MATCH(orders[[#This Row],[Product ID]],'BD product'!A:A,0)</f>
        <v>646</v>
      </c>
      <c r="N5676" s="2" t="str" cm="1">
        <f t="array" ref="N5676">INDEX('BD product'!A:D,M5676,2)</f>
        <v>Office Supplies</v>
      </c>
    </row>
    <row r="5677" spans="1:14" x14ac:dyDescent="0.3">
      <c r="A5677" s="3" t="s">
        <v>7110</v>
      </c>
      <c r="B5677" s="4">
        <v>41787</v>
      </c>
      <c r="C5677" s="12" t="str">
        <f t="shared" si="88"/>
        <v>2014/05</v>
      </c>
      <c r="D5677" s="4">
        <v>41792</v>
      </c>
      <c r="E5677" s="3" t="s">
        <v>21</v>
      </c>
      <c r="F5677" s="3" t="s">
        <v>4322</v>
      </c>
      <c r="G5677" s="3" t="s">
        <v>837</v>
      </c>
      <c r="H5677" s="5">
        <v>57408</v>
      </c>
      <c r="I5677" s="2">
        <v>6</v>
      </c>
      <c r="J5677" s="2">
        <v>2</v>
      </c>
      <c r="K5677" s="2">
        <v>5.7408000000000001</v>
      </c>
      <c r="L5677" s="18" t="str">
        <f>VLOOKUP(F5677,'BD customers'!$1:$1048576,2,FALSE)</f>
        <v>Patrick Jones</v>
      </c>
      <c r="M5677" s="2">
        <f>MATCH(orders[[#This Row],[Product ID]],'BD product'!A:A,0)</f>
        <v>181</v>
      </c>
      <c r="N5677" s="2" t="str" cm="1">
        <f t="array" ref="N5677">INDEX('BD product'!A:D,M5677,2)</f>
        <v>Technology</v>
      </c>
    </row>
    <row r="5678" spans="1:14" x14ac:dyDescent="0.3">
      <c r="A5678" s="3" t="s">
        <v>7110</v>
      </c>
      <c r="B5678" s="4">
        <v>41787</v>
      </c>
      <c r="C5678" s="12" t="str">
        <f t="shared" si="88"/>
        <v>2014/05</v>
      </c>
      <c r="D5678" s="4">
        <v>41792</v>
      </c>
      <c r="E5678" s="3" t="s">
        <v>21</v>
      </c>
      <c r="F5678" s="3" t="s">
        <v>4322</v>
      </c>
      <c r="G5678" s="3" t="s">
        <v>6442</v>
      </c>
      <c r="H5678" s="5">
        <v>276</v>
      </c>
      <c r="I5678" s="2">
        <v>4</v>
      </c>
      <c r="J5678" s="2">
        <v>0</v>
      </c>
      <c r="K5678" s="2">
        <v>0.2208</v>
      </c>
      <c r="L5678" s="18" t="str">
        <f>VLOOKUP(F5678,'BD customers'!$1:$1048576,2,FALSE)</f>
        <v>Patrick Jones</v>
      </c>
      <c r="M5678" s="2">
        <f>MATCH(orders[[#This Row],[Product ID]],'BD product'!A:A,0)</f>
        <v>1693</v>
      </c>
      <c r="N5678" s="2" t="str" cm="1">
        <f t="array" ref="N5678">INDEX('BD product'!A:D,M5678,2)</f>
        <v>Technology</v>
      </c>
    </row>
    <row r="5679" spans="1:14" x14ac:dyDescent="0.3">
      <c r="A5679" s="3" t="s">
        <v>7111</v>
      </c>
      <c r="B5679" s="4">
        <v>42002</v>
      </c>
      <c r="C5679" s="12" t="str">
        <f t="shared" si="88"/>
        <v>2014/12</v>
      </c>
      <c r="D5679" s="4">
        <v>42009</v>
      </c>
      <c r="E5679" s="3" t="s">
        <v>21</v>
      </c>
      <c r="F5679" s="3" t="s">
        <v>514</v>
      </c>
      <c r="G5679" s="3" t="s">
        <v>5408</v>
      </c>
      <c r="H5679" s="5">
        <v>38976</v>
      </c>
      <c r="I5679" s="2">
        <v>3</v>
      </c>
      <c r="J5679" s="2">
        <v>6</v>
      </c>
      <c r="K5679" s="2">
        <v>-50.668799999999997</v>
      </c>
      <c r="L5679" s="18" t="str">
        <f>VLOOKUP(F5679,'BD customers'!$1:$1048576,2,FALSE)</f>
        <v>Zuschuss Carroll</v>
      </c>
      <c r="M5679" s="2">
        <f>MATCH(orders[[#This Row],[Product ID]],'BD product'!A:A,0)</f>
        <v>1527</v>
      </c>
      <c r="N5679" s="2" t="str" cm="1">
        <f t="array" ref="N5679">INDEX('BD product'!A:D,M5679,2)</f>
        <v>Furniture</v>
      </c>
    </row>
    <row r="5680" spans="1:14" x14ac:dyDescent="0.3">
      <c r="A5680" s="3" t="s">
        <v>7112</v>
      </c>
      <c r="B5680" s="4">
        <v>42579</v>
      </c>
      <c r="C5680" s="12" t="str">
        <f t="shared" si="88"/>
        <v>2016/07</v>
      </c>
      <c r="D5680" s="4">
        <v>42585</v>
      </c>
      <c r="E5680" s="3" t="s">
        <v>21</v>
      </c>
      <c r="F5680" s="3" t="s">
        <v>4821</v>
      </c>
      <c r="G5680" s="3" t="s">
        <v>2998</v>
      </c>
      <c r="H5680" s="5">
        <v>2044</v>
      </c>
      <c r="I5680" s="2">
        <v>7</v>
      </c>
      <c r="J5680" s="2">
        <v>0</v>
      </c>
      <c r="K5680" s="2">
        <v>0.91979999999999995</v>
      </c>
      <c r="L5680" s="18" t="str">
        <f>VLOOKUP(F5680,'BD customers'!$1:$1048576,2,FALSE)</f>
        <v>Steve Carroll</v>
      </c>
      <c r="M5680" s="2">
        <f>MATCH(orders[[#This Row],[Product ID]],'BD product'!A:A,0)</f>
        <v>850</v>
      </c>
      <c r="N5680" s="2" t="str" cm="1">
        <f t="array" ref="N5680">INDEX('BD product'!A:D,M5680,2)</f>
        <v>Office Supplies</v>
      </c>
    </row>
    <row r="5681" spans="1:14" x14ac:dyDescent="0.3">
      <c r="A5681" s="3" t="s">
        <v>7112</v>
      </c>
      <c r="B5681" s="4">
        <v>42579</v>
      </c>
      <c r="C5681" s="12" t="str">
        <f t="shared" si="88"/>
        <v>2016/07</v>
      </c>
      <c r="D5681" s="4">
        <v>42585</v>
      </c>
      <c r="E5681" s="3" t="s">
        <v>21</v>
      </c>
      <c r="F5681" s="3" t="s">
        <v>4821</v>
      </c>
      <c r="G5681" s="3" t="s">
        <v>2037</v>
      </c>
      <c r="H5681" s="5">
        <v>10992</v>
      </c>
      <c r="I5681" s="2">
        <v>2</v>
      </c>
      <c r="J5681" s="2">
        <v>0</v>
      </c>
      <c r="K5681" s="2">
        <v>53.860799999999998</v>
      </c>
      <c r="L5681" s="18" t="str">
        <f>VLOOKUP(F5681,'BD customers'!$1:$1048576,2,FALSE)</f>
        <v>Steve Carroll</v>
      </c>
      <c r="M5681" s="2">
        <f>MATCH(orders[[#This Row],[Product ID]],'BD product'!A:A,0)</f>
        <v>521</v>
      </c>
      <c r="N5681" s="2" t="str" cm="1">
        <f t="array" ref="N5681">INDEX('BD product'!A:D,M5681,2)</f>
        <v>Office Supplies</v>
      </c>
    </row>
    <row r="5682" spans="1:14" x14ac:dyDescent="0.3">
      <c r="A5682" s="3" t="s">
        <v>7113</v>
      </c>
      <c r="B5682" s="4">
        <v>42637</v>
      </c>
      <c r="C5682" s="12" t="str">
        <f t="shared" si="88"/>
        <v>2016/09</v>
      </c>
      <c r="D5682" s="4">
        <v>42643</v>
      </c>
      <c r="E5682" s="3" t="s">
        <v>21</v>
      </c>
      <c r="F5682" s="3" t="s">
        <v>3808</v>
      </c>
      <c r="G5682" s="3" t="s">
        <v>3944</v>
      </c>
      <c r="H5682" s="5">
        <v>638</v>
      </c>
      <c r="I5682" s="2">
        <v>1</v>
      </c>
      <c r="J5682" s="2">
        <v>0</v>
      </c>
      <c r="K5682" s="2">
        <v>2.9348000000000001</v>
      </c>
      <c r="L5682" s="18" t="str">
        <f>VLOOKUP(F5682,'BD customers'!$1:$1048576,2,FALSE)</f>
        <v>Benjamin Patterson</v>
      </c>
      <c r="M5682" s="2">
        <f>MATCH(orders[[#This Row],[Product ID]],'BD product'!A:A,0)</f>
        <v>1208</v>
      </c>
      <c r="N5682" s="2" t="str" cm="1">
        <f t="array" ref="N5682">INDEX('BD product'!A:D,M5682,2)</f>
        <v>Office Supplies</v>
      </c>
    </row>
    <row r="5683" spans="1:14" x14ac:dyDescent="0.3">
      <c r="A5683" s="3" t="s">
        <v>7113</v>
      </c>
      <c r="B5683" s="4">
        <v>42637</v>
      </c>
      <c r="C5683" s="12" t="str">
        <f t="shared" si="88"/>
        <v>2016/09</v>
      </c>
      <c r="D5683" s="4">
        <v>42643</v>
      </c>
      <c r="E5683" s="3" t="s">
        <v>21</v>
      </c>
      <c r="F5683" s="3" t="s">
        <v>3808</v>
      </c>
      <c r="G5683" s="3" t="s">
        <v>303</v>
      </c>
      <c r="H5683" s="5">
        <v>648</v>
      </c>
      <c r="I5683" s="2">
        <v>1</v>
      </c>
      <c r="J5683" s="2">
        <v>0</v>
      </c>
      <c r="K5683" s="2">
        <v>3.1103999999999998</v>
      </c>
      <c r="L5683" s="18" t="str">
        <f>VLOOKUP(F5683,'BD customers'!$1:$1048576,2,FALSE)</f>
        <v>Benjamin Patterson</v>
      </c>
      <c r="M5683" s="2">
        <f>MATCH(orders[[#This Row],[Product ID]],'BD product'!A:A,0)</f>
        <v>57</v>
      </c>
      <c r="N5683" s="2" t="str" cm="1">
        <f t="array" ref="N5683">INDEX('BD product'!A:D,M5683,2)</f>
        <v>Office Supplies</v>
      </c>
    </row>
    <row r="5684" spans="1:14" x14ac:dyDescent="0.3">
      <c r="A5684" s="3" t="s">
        <v>7114</v>
      </c>
      <c r="B5684" s="4">
        <v>41731</v>
      </c>
      <c r="C5684" s="12" t="str">
        <f t="shared" si="88"/>
        <v>2014/04</v>
      </c>
      <c r="D5684" s="4">
        <v>41737</v>
      </c>
      <c r="E5684" s="3" t="s">
        <v>21</v>
      </c>
      <c r="F5684" s="3" t="s">
        <v>352</v>
      </c>
      <c r="G5684" s="3" t="s">
        <v>6080</v>
      </c>
      <c r="H5684" s="5">
        <v>1584</v>
      </c>
      <c r="I5684" s="2">
        <v>3</v>
      </c>
      <c r="J5684" s="2">
        <v>0</v>
      </c>
      <c r="K5684" s="2">
        <v>0.71279999999999999</v>
      </c>
      <c r="L5684" s="18" t="str">
        <f>VLOOKUP(F5684,'BD customers'!$1:$1048576,2,FALSE)</f>
        <v>Rob Dowd</v>
      </c>
      <c r="M5684" s="2">
        <f>MATCH(orders[[#This Row],[Product ID]],'BD product'!A:A,0)</f>
        <v>1636</v>
      </c>
      <c r="N5684" s="2" t="str" cm="1">
        <f t="array" ref="N5684">INDEX('BD product'!A:D,M5684,2)</f>
        <v>Office Supplies</v>
      </c>
    </row>
    <row r="5685" spans="1:14" x14ac:dyDescent="0.3">
      <c r="A5685" s="3" t="s">
        <v>7114</v>
      </c>
      <c r="B5685" s="4">
        <v>41731</v>
      </c>
      <c r="C5685" s="12" t="str">
        <f t="shared" si="88"/>
        <v>2014/04</v>
      </c>
      <c r="D5685" s="4">
        <v>41737</v>
      </c>
      <c r="E5685" s="3" t="s">
        <v>21</v>
      </c>
      <c r="F5685" s="3" t="s">
        <v>352</v>
      </c>
      <c r="G5685" s="3" t="s">
        <v>5385</v>
      </c>
      <c r="H5685" s="5">
        <v>104993</v>
      </c>
      <c r="I5685" s="2">
        <v>7</v>
      </c>
      <c r="J5685" s="2">
        <v>0</v>
      </c>
      <c r="K5685" s="2">
        <v>293.98039999999997</v>
      </c>
      <c r="L5685" s="18" t="str">
        <f>VLOOKUP(F5685,'BD customers'!$1:$1048576,2,FALSE)</f>
        <v>Rob Dowd</v>
      </c>
      <c r="M5685" s="2">
        <f>MATCH(orders[[#This Row],[Product ID]],'BD product'!A:A,0)</f>
        <v>1523</v>
      </c>
      <c r="N5685" s="2" t="str" cm="1">
        <f t="array" ref="N5685">INDEX('BD product'!A:D,M5685,2)</f>
        <v>Technology</v>
      </c>
    </row>
    <row r="5686" spans="1:14" x14ac:dyDescent="0.3">
      <c r="A5686" s="3" t="s">
        <v>7114</v>
      </c>
      <c r="B5686" s="4">
        <v>41731</v>
      </c>
      <c r="C5686" s="12" t="str">
        <f t="shared" si="88"/>
        <v>2014/04</v>
      </c>
      <c r="D5686" s="4">
        <v>41737</v>
      </c>
      <c r="E5686" s="3" t="s">
        <v>21</v>
      </c>
      <c r="F5686" s="3" t="s">
        <v>352</v>
      </c>
      <c r="G5686" s="3" t="s">
        <v>4218</v>
      </c>
      <c r="H5686" s="5">
        <v>1549</v>
      </c>
      <c r="I5686" s="2">
        <v>5</v>
      </c>
      <c r="J5686" s="2">
        <v>0</v>
      </c>
      <c r="K5686" s="2">
        <v>4.0274000000000001</v>
      </c>
      <c r="L5686" s="18" t="str">
        <f>VLOOKUP(F5686,'BD customers'!$1:$1048576,2,FALSE)</f>
        <v>Rob Dowd</v>
      </c>
      <c r="M5686" s="2">
        <f>MATCH(orders[[#This Row],[Product ID]],'BD product'!A:A,0)</f>
        <v>1273</v>
      </c>
      <c r="N5686" s="2" t="str" cm="1">
        <f t="array" ref="N5686">INDEX('BD product'!A:D,M5686,2)</f>
        <v>Office Supplies</v>
      </c>
    </row>
    <row r="5687" spans="1:14" x14ac:dyDescent="0.3">
      <c r="A5687" s="3" t="s">
        <v>7115</v>
      </c>
      <c r="B5687" s="4">
        <v>42313</v>
      </c>
      <c r="C5687" s="12" t="str">
        <f t="shared" si="88"/>
        <v>2015/11</v>
      </c>
      <c r="D5687" s="4">
        <v>42313</v>
      </c>
      <c r="E5687" s="3" t="s">
        <v>41</v>
      </c>
      <c r="F5687" s="3" t="s">
        <v>853</v>
      </c>
      <c r="G5687" s="3" t="s">
        <v>515</v>
      </c>
      <c r="H5687" s="5">
        <v>98352</v>
      </c>
      <c r="I5687" s="2">
        <v>3</v>
      </c>
      <c r="J5687" s="2">
        <v>2</v>
      </c>
      <c r="K5687" s="2">
        <v>35.6526</v>
      </c>
      <c r="L5687" s="18" t="str">
        <f>VLOOKUP(F5687,'BD customers'!$1:$1048576,2,FALSE)</f>
        <v>Ken Lonsdale</v>
      </c>
      <c r="M5687" s="2">
        <f>MATCH(orders[[#This Row],[Product ID]],'BD product'!A:A,0)</f>
        <v>104</v>
      </c>
      <c r="N5687" s="2" t="str" cm="1">
        <f t="array" ref="N5687">INDEX('BD product'!A:D,M5687,2)</f>
        <v>Office Supplies</v>
      </c>
    </row>
    <row r="5688" spans="1:14" x14ac:dyDescent="0.3">
      <c r="A5688" s="3" t="s">
        <v>7116</v>
      </c>
      <c r="B5688" s="4">
        <v>41848</v>
      </c>
      <c r="C5688" s="12" t="str">
        <f t="shared" si="88"/>
        <v>2014/07</v>
      </c>
      <c r="D5688" s="4">
        <v>41848</v>
      </c>
      <c r="E5688" s="3" t="s">
        <v>41</v>
      </c>
      <c r="F5688" s="3" t="s">
        <v>1996</v>
      </c>
      <c r="G5688" s="3" t="s">
        <v>547</v>
      </c>
      <c r="H5688" s="5">
        <v>1432</v>
      </c>
      <c r="I5688" s="2">
        <v>5</v>
      </c>
      <c r="J5688" s="2">
        <v>2</v>
      </c>
      <c r="K5688" s="2">
        <v>0.51910000000000001</v>
      </c>
      <c r="L5688" s="18" t="str">
        <f>VLOOKUP(F5688,'BD customers'!$1:$1048576,2,FALSE)</f>
        <v>Chloris Kastensmidt</v>
      </c>
      <c r="M5688" s="2">
        <f>MATCH(orders[[#This Row],[Product ID]],'BD product'!A:A,0)</f>
        <v>112</v>
      </c>
      <c r="N5688" s="2" t="str" cm="1">
        <f t="array" ref="N5688">INDEX('BD product'!A:D,M5688,2)</f>
        <v>Office Supplies</v>
      </c>
    </row>
    <row r="5689" spans="1:14" x14ac:dyDescent="0.3">
      <c r="A5689" s="3" t="s">
        <v>7116</v>
      </c>
      <c r="B5689" s="4">
        <v>41848</v>
      </c>
      <c r="C5689" s="12" t="str">
        <f t="shared" si="88"/>
        <v>2014/07</v>
      </c>
      <c r="D5689" s="4">
        <v>41848</v>
      </c>
      <c r="E5689" s="3" t="s">
        <v>41</v>
      </c>
      <c r="F5689" s="3" t="s">
        <v>1996</v>
      </c>
      <c r="G5689" s="3" t="s">
        <v>4120</v>
      </c>
      <c r="H5689" s="5">
        <v>129888</v>
      </c>
      <c r="I5689" s="2">
        <v>6</v>
      </c>
      <c r="J5689" s="2">
        <v>2</v>
      </c>
      <c r="K5689" s="2">
        <v>12.988799999999999</v>
      </c>
      <c r="L5689" s="18" t="str">
        <f>VLOOKUP(F5689,'BD customers'!$1:$1048576,2,FALSE)</f>
        <v>Chloris Kastensmidt</v>
      </c>
      <c r="M5689" s="2">
        <f>MATCH(orders[[#This Row],[Product ID]],'BD product'!A:A,0)</f>
        <v>1253</v>
      </c>
      <c r="N5689" s="2" t="str" cm="1">
        <f t="array" ref="N5689">INDEX('BD product'!A:D,M5689,2)</f>
        <v>Furniture</v>
      </c>
    </row>
    <row r="5690" spans="1:14" x14ac:dyDescent="0.3">
      <c r="A5690" s="3" t="s">
        <v>7116</v>
      </c>
      <c r="B5690" s="4">
        <v>41848</v>
      </c>
      <c r="C5690" s="12" t="str">
        <f t="shared" si="88"/>
        <v>2014/07</v>
      </c>
      <c r="D5690" s="4">
        <v>41848</v>
      </c>
      <c r="E5690" s="3" t="s">
        <v>41</v>
      </c>
      <c r="F5690" s="3" t="s">
        <v>1996</v>
      </c>
      <c r="G5690" s="3" t="s">
        <v>3969</v>
      </c>
      <c r="H5690" s="5">
        <v>48944</v>
      </c>
      <c r="I5690" s="2">
        <v>7</v>
      </c>
      <c r="J5690" s="2">
        <v>2</v>
      </c>
      <c r="K5690" s="2">
        <v>16.518599999999999</v>
      </c>
      <c r="L5690" s="18" t="str">
        <f>VLOOKUP(F5690,'BD customers'!$1:$1048576,2,FALSE)</f>
        <v>Chloris Kastensmidt</v>
      </c>
      <c r="M5690" s="2">
        <f>MATCH(orders[[#This Row],[Product ID]],'BD product'!A:A,0)</f>
        <v>1216</v>
      </c>
      <c r="N5690" s="2" t="str" cm="1">
        <f t="array" ref="N5690">INDEX('BD product'!A:D,M5690,2)</f>
        <v>Office Supplies</v>
      </c>
    </row>
    <row r="5691" spans="1:14" x14ac:dyDescent="0.3">
      <c r="A5691" s="3" t="s">
        <v>7117</v>
      </c>
      <c r="B5691" s="4">
        <v>42364</v>
      </c>
      <c r="C5691" s="12" t="str">
        <f t="shared" si="88"/>
        <v>2015/12</v>
      </c>
      <c r="D5691" s="4">
        <v>42369</v>
      </c>
      <c r="E5691" s="3" t="s">
        <v>21</v>
      </c>
      <c r="F5691" s="3" t="s">
        <v>471</v>
      </c>
      <c r="G5691" s="3" t="s">
        <v>6982</v>
      </c>
      <c r="H5691" s="5">
        <v>275058</v>
      </c>
      <c r="I5691" s="2">
        <v>3</v>
      </c>
      <c r="J5691" s="2">
        <v>3</v>
      </c>
      <c r="K5691" s="2">
        <v>-90.376199999999997</v>
      </c>
      <c r="L5691" s="18" t="str">
        <f>VLOOKUP(F5691,'BD customers'!$1:$1048576,2,FALSE)</f>
        <v>Roger Barcio</v>
      </c>
      <c r="M5691" s="2">
        <f>MATCH(orders[[#This Row],[Product ID]],'BD product'!A:A,0)</f>
        <v>1747</v>
      </c>
      <c r="N5691" s="2" t="str" cm="1">
        <f t="array" ref="N5691">INDEX('BD product'!A:D,M5691,2)</f>
        <v>Furniture</v>
      </c>
    </row>
    <row r="5692" spans="1:14" x14ac:dyDescent="0.3">
      <c r="A5692" s="3" t="s">
        <v>7118</v>
      </c>
      <c r="B5692" s="4">
        <v>42348</v>
      </c>
      <c r="C5692" s="12" t="str">
        <f t="shared" si="88"/>
        <v>2015/12</v>
      </c>
      <c r="D5692" s="4">
        <v>42354</v>
      </c>
      <c r="E5692" s="3" t="s">
        <v>21</v>
      </c>
      <c r="F5692" s="3" t="s">
        <v>2553</v>
      </c>
      <c r="G5692" s="3" t="s">
        <v>4254</v>
      </c>
      <c r="H5692" s="5">
        <v>2736</v>
      </c>
      <c r="I5692" s="2">
        <v>9</v>
      </c>
      <c r="J5692" s="2">
        <v>0</v>
      </c>
      <c r="K5692" s="2">
        <v>9.3024000000000004</v>
      </c>
      <c r="L5692" s="18" t="str">
        <f>VLOOKUP(F5692,'BD customers'!$1:$1048576,2,FALSE)</f>
        <v>Kalyca Meade</v>
      </c>
      <c r="M5692" s="2">
        <f>MATCH(orders[[#This Row],[Product ID]],'BD product'!A:A,0)</f>
        <v>1281</v>
      </c>
      <c r="N5692" s="2" t="str" cm="1">
        <f t="array" ref="N5692">INDEX('BD product'!A:D,M5692,2)</f>
        <v>Office Supplies</v>
      </c>
    </row>
    <row r="5693" spans="1:14" x14ac:dyDescent="0.3">
      <c r="A5693" s="3" t="s">
        <v>7118</v>
      </c>
      <c r="B5693" s="4">
        <v>42348</v>
      </c>
      <c r="C5693" s="12" t="str">
        <f t="shared" si="88"/>
        <v>2015/12</v>
      </c>
      <c r="D5693" s="4">
        <v>42354</v>
      </c>
      <c r="E5693" s="3" t="s">
        <v>21</v>
      </c>
      <c r="F5693" s="3" t="s">
        <v>2553</v>
      </c>
      <c r="G5693" s="3" t="s">
        <v>1714</v>
      </c>
      <c r="H5693" s="5">
        <v>4475</v>
      </c>
      <c r="I5693" s="2">
        <v>5</v>
      </c>
      <c r="J5693" s="2">
        <v>0</v>
      </c>
      <c r="K5693" s="2">
        <v>2.0585</v>
      </c>
      <c r="L5693" s="18" t="str">
        <f>VLOOKUP(F5693,'BD customers'!$1:$1048576,2,FALSE)</f>
        <v>Kalyca Meade</v>
      </c>
      <c r="M5693" s="2">
        <f>MATCH(orders[[#This Row],[Product ID]],'BD product'!A:A,0)</f>
        <v>424</v>
      </c>
      <c r="N5693" s="2" t="str" cm="1">
        <f t="array" ref="N5693">INDEX('BD product'!A:D,M5693,2)</f>
        <v>Office Supplies</v>
      </c>
    </row>
    <row r="5694" spans="1:14" x14ac:dyDescent="0.3">
      <c r="A5694" s="3" t="s">
        <v>7118</v>
      </c>
      <c r="B5694" s="4">
        <v>42348</v>
      </c>
      <c r="C5694" s="12" t="str">
        <f t="shared" si="88"/>
        <v>2015/12</v>
      </c>
      <c r="D5694" s="4">
        <v>42354</v>
      </c>
      <c r="E5694" s="3" t="s">
        <v>21</v>
      </c>
      <c r="F5694" s="3" t="s">
        <v>2553</v>
      </c>
      <c r="G5694" s="3" t="s">
        <v>2055</v>
      </c>
      <c r="H5694" s="5">
        <v>13499</v>
      </c>
      <c r="I5694" s="2">
        <v>1</v>
      </c>
      <c r="J5694" s="2">
        <v>0</v>
      </c>
      <c r="K5694" s="2">
        <v>36.447299999999998</v>
      </c>
      <c r="L5694" s="18" t="str">
        <f>VLOOKUP(F5694,'BD customers'!$1:$1048576,2,FALSE)</f>
        <v>Kalyca Meade</v>
      </c>
      <c r="M5694" s="2">
        <f>MATCH(orders[[#This Row],[Product ID]],'BD product'!A:A,0)</f>
        <v>526</v>
      </c>
      <c r="N5694" s="2" t="str" cm="1">
        <f t="array" ref="N5694">INDEX('BD product'!A:D,M5694,2)</f>
        <v>Technology</v>
      </c>
    </row>
    <row r="5695" spans="1:14" x14ac:dyDescent="0.3">
      <c r="A5695" s="3" t="s">
        <v>7118</v>
      </c>
      <c r="B5695" s="4">
        <v>42348</v>
      </c>
      <c r="C5695" s="12" t="str">
        <f t="shared" si="88"/>
        <v>2015/12</v>
      </c>
      <c r="D5695" s="4">
        <v>42354</v>
      </c>
      <c r="E5695" s="3" t="s">
        <v>21</v>
      </c>
      <c r="F5695" s="3" t="s">
        <v>2553</v>
      </c>
      <c r="G5695" s="3" t="s">
        <v>6655</v>
      </c>
      <c r="H5695" s="5">
        <v>264</v>
      </c>
      <c r="I5695" s="2">
        <v>5</v>
      </c>
      <c r="J5695" s="2">
        <v>0</v>
      </c>
      <c r="K5695" s="2">
        <v>1.2672000000000001</v>
      </c>
      <c r="L5695" s="18" t="str">
        <f>VLOOKUP(F5695,'BD customers'!$1:$1048576,2,FALSE)</f>
        <v>Kalyca Meade</v>
      </c>
      <c r="M5695" s="2">
        <f>MATCH(orders[[#This Row],[Product ID]],'BD product'!A:A,0)</f>
        <v>1716</v>
      </c>
      <c r="N5695" s="2" t="str" cm="1">
        <f t="array" ref="N5695">INDEX('BD product'!A:D,M5695,2)</f>
        <v>Office Supplies</v>
      </c>
    </row>
    <row r="5696" spans="1:14" x14ac:dyDescent="0.3">
      <c r="A5696" s="3" t="s">
        <v>7118</v>
      </c>
      <c r="B5696" s="4">
        <v>42348</v>
      </c>
      <c r="C5696" s="12" t="str">
        <f t="shared" si="88"/>
        <v>2015/12</v>
      </c>
      <c r="D5696" s="4">
        <v>42354</v>
      </c>
      <c r="E5696" s="3" t="s">
        <v>21</v>
      </c>
      <c r="F5696" s="3" t="s">
        <v>2553</v>
      </c>
      <c r="G5696" s="3" t="s">
        <v>1375</v>
      </c>
      <c r="H5696" s="5">
        <v>54294</v>
      </c>
      <c r="I5696" s="2">
        <v>3</v>
      </c>
      <c r="J5696" s="2">
        <v>0</v>
      </c>
      <c r="K5696" s="2">
        <v>141.1644</v>
      </c>
      <c r="L5696" s="18" t="str">
        <f>VLOOKUP(F5696,'BD customers'!$1:$1048576,2,FALSE)</f>
        <v>Kalyca Meade</v>
      </c>
      <c r="M5696" s="2">
        <f>MATCH(orders[[#This Row],[Product ID]],'BD product'!A:A,0)</f>
        <v>325</v>
      </c>
      <c r="N5696" s="2" t="str" cm="1">
        <f t="array" ref="N5696">INDEX('BD product'!A:D,M5696,2)</f>
        <v>Furniture</v>
      </c>
    </row>
    <row r="5697" spans="1:14" x14ac:dyDescent="0.3">
      <c r="A5697" s="3" t="s">
        <v>7119</v>
      </c>
      <c r="B5697" s="4">
        <v>42495</v>
      </c>
      <c r="C5697" s="12" t="str">
        <f t="shared" si="88"/>
        <v>2016/05</v>
      </c>
      <c r="D5697" s="4">
        <v>42497</v>
      </c>
      <c r="E5697" s="3" t="s">
        <v>11</v>
      </c>
      <c r="F5697" s="3" t="s">
        <v>6050</v>
      </c>
      <c r="G5697" s="3" t="s">
        <v>3326</v>
      </c>
      <c r="H5697" s="5">
        <v>71088</v>
      </c>
      <c r="I5697" s="2">
        <v>2</v>
      </c>
      <c r="J5697" s="2">
        <v>2</v>
      </c>
      <c r="K5697" s="2">
        <v>-1.7771999999999999</v>
      </c>
      <c r="L5697" s="18" t="str">
        <f>VLOOKUP(F5697,'BD customers'!$1:$1048576,2,FALSE)</f>
        <v>Amy Hunt</v>
      </c>
      <c r="M5697" s="2">
        <f>MATCH(orders[[#This Row],[Product ID]],'BD product'!A:A,0)</f>
        <v>974</v>
      </c>
      <c r="N5697" s="2" t="str" cm="1">
        <f t="array" ref="N5697">INDEX('BD product'!A:D,M5697,2)</f>
        <v>Furniture</v>
      </c>
    </row>
    <row r="5698" spans="1:14" x14ac:dyDescent="0.3">
      <c r="A5698" s="3" t="s">
        <v>7120</v>
      </c>
      <c r="B5698" s="4">
        <v>43022</v>
      </c>
      <c r="C5698" s="12" t="str">
        <f t="shared" ref="C5698:C5761" si="89">TEXT(B5698,"aaaa/mm")</f>
        <v>2017/10</v>
      </c>
      <c r="D5698" s="4">
        <v>43026</v>
      </c>
      <c r="E5698" s="3" t="s">
        <v>21</v>
      </c>
      <c r="F5698" s="3" t="s">
        <v>2577</v>
      </c>
      <c r="G5698" s="3" t="s">
        <v>1427</v>
      </c>
      <c r="H5698" s="5">
        <v>27396</v>
      </c>
      <c r="I5698" s="2">
        <v>9</v>
      </c>
      <c r="J5698" s="2">
        <v>8</v>
      </c>
      <c r="K5698" s="2">
        <v>-42.463799999999999</v>
      </c>
      <c r="L5698" s="18" t="str">
        <f>VLOOKUP(F5698,'BD customers'!$1:$1048576,2,FALSE)</f>
        <v>Anthony Garverick</v>
      </c>
      <c r="M5698" s="2">
        <f>MATCH(orders[[#This Row],[Product ID]],'BD product'!A:A,0)</f>
        <v>340</v>
      </c>
      <c r="N5698" s="2" t="str" cm="1">
        <f t="array" ref="N5698">INDEX('BD product'!A:D,M5698,2)</f>
        <v>Office Supplies</v>
      </c>
    </row>
    <row r="5699" spans="1:14" x14ac:dyDescent="0.3">
      <c r="A5699" s="3" t="s">
        <v>7120</v>
      </c>
      <c r="B5699" s="4">
        <v>43022</v>
      </c>
      <c r="C5699" s="12" t="str">
        <f t="shared" si="89"/>
        <v>2017/10</v>
      </c>
      <c r="D5699" s="4">
        <v>43026</v>
      </c>
      <c r="E5699" s="3" t="s">
        <v>21</v>
      </c>
      <c r="F5699" s="3" t="s">
        <v>2577</v>
      </c>
      <c r="G5699" s="3" t="s">
        <v>3595</v>
      </c>
      <c r="H5699" s="5">
        <v>13456</v>
      </c>
      <c r="I5699" s="2">
        <v>1</v>
      </c>
      <c r="J5699" s="2">
        <v>8</v>
      </c>
      <c r="K5699" s="2">
        <v>-2.3548</v>
      </c>
      <c r="L5699" s="18" t="str">
        <f>VLOOKUP(F5699,'BD customers'!$1:$1048576,2,FALSE)</f>
        <v>Anthony Garverick</v>
      </c>
      <c r="M5699" s="2">
        <f>MATCH(orders[[#This Row],[Product ID]],'BD product'!A:A,0)</f>
        <v>1082</v>
      </c>
      <c r="N5699" s="2" t="str" cm="1">
        <f t="array" ref="N5699">INDEX('BD product'!A:D,M5699,2)</f>
        <v>Office Supplies</v>
      </c>
    </row>
    <row r="5700" spans="1:14" x14ac:dyDescent="0.3">
      <c r="A5700" s="3" t="s">
        <v>7121</v>
      </c>
      <c r="B5700" s="4">
        <v>42679</v>
      </c>
      <c r="C5700" s="12" t="str">
        <f t="shared" si="89"/>
        <v>2016/11</v>
      </c>
      <c r="D5700" s="4">
        <v>42679</v>
      </c>
      <c r="E5700" s="3" t="s">
        <v>41</v>
      </c>
      <c r="F5700" s="3" t="s">
        <v>3233</v>
      </c>
      <c r="G5700" s="3" t="s">
        <v>2216</v>
      </c>
      <c r="H5700" s="5">
        <v>1184</v>
      </c>
      <c r="I5700" s="2">
        <v>1</v>
      </c>
      <c r="J5700" s="2">
        <v>2</v>
      </c>
      <c r="K5700" s="2">
        <v>4.4400000000000002E-2</v>
      </c>
      <c r="L5700" s="18" t="str">
        <f>VLOOKUP(F5700,'BD customers'!$1:$1048576,2,FALSE)</f>
        <v>Evan Bailliet</v>
      </c>
      <c r="M5700" s="2">
        <f>MATCH(orders[[#This Row],[Product ID]],'BD product'!A:A,0)</f>
        <v>581</v>
      </c>
      <c r="N5700" s="2" t="str" cm="1">
        <f t="array" ref="N5700">INDEX('BD product'!A:D,M5700,2)</f>
        <v>Office Supplies</v>
      </c>
    </row>
    <row r="5701" spans="1:14" x14ac:dyDescent="0.3">
      <c r="A5701" s="3" t="s">
        <v>7122</v>
      </c>
      <c r="B5701" s="4">
        <v>43042</v>
      </c>
      <c r="C5701" s="12" t="str">
        <f t="shared" si="89"/>
        <v>2017/11</v>
      </c>
      <c r="D5701" s="4">
        <v>43047</v>
      </c>
      <c r="E5701" s="3" t="s">
        <v>21</v>
      </c>
      <c r="F5701" s="3" t="s">
        <v>434</v>
      </c>
      <c r="G5701" s="3" t="s">
        <v>6281</v>
      </c>
      <c r="H5701" s="5">
        <v>3588</v>
      </c>
      <c r="I5701" s="2">
        <v>6</v>
      </c>
      <c r="J5701" s="2">
        <v>0</v>
      </c>
      <c r="K5701" s="2">
        <v>17.581199999999999</v>
      </c>
      <c r="L5701" s="18" t="str">
        <f>VLOOKUP(F5701,'BD customers'!$1:$1048576,2,FALSE)</f>
        <v>Paul Gonzalez</v>
      </c>
      <c r="M5701" s="2">
        <f>MATCH(orders[[#This Row],[Product ID]],'BD product'!A:A,0)</f>
        <v>1667</v>
      </c>
      <c r="N5701" s="2" t="str" cm="1">
        <f t="array" ref="N5701">INDEX('BD product'!A:D,M5701,2)</f>
        <v>Office Supplies</v>
      </c>
    </row>
    <row r="5702" spans="1:14" x14ac:dyDescent="0.3">
      <c r="A5702" s="3" t="s">
        <v>7123</v>
      </c>
      <c r="B5702" s="4">
        <v>42698</v>
      </c>
      <c r="C5702" s="12" t="str">
        <f t="shared" si="89"/>
        <v>2016/11</v>
      </c>
      <c r="D5702" s="4">
        <v>42700</v>
      </c>
      <c r="E5702" s="3" t="s">
        <v>64</v>
      </c>
      <c r="F5702" s="3" t="s">
        <v>2339</v>
      </c>
      <c r="G5702" s="3" t="s">
        <v>2334</v>
      </c>
      <c r="H5702" s="5">
        <v>40752</v>
      </c>
      <c r="I5702" s="2">
        <v>3</v>
      </c>
      <c r="J5702" s="2">
        <v>2</v>
      </c>
      <c r="K5702" s="2">
        <v>1.5282</v>
      </c>
      <c r="L5702" s="18" t="str">
        <f>VLOOKUP(F5702,'BD customers'!$1:$1048576,2,FALSE)</f>
        <v>Cathy Armstrong</v>
      </c>
      <c r="M5702" s="2">
        <f>MATCH(orders[[#This Row],[Product ID]],'BD product'!A:A,0)</f>
        <v>620</v>
      </c>
      <c r="N5702" s="2" t="str" cm="1">
        <f t="array" ref="N5702">INDEX('BD product'!A:D,M5702,2)</f>
        <v>Office Supplies</v>
      </c>
    </row>
    <row r="5703" spans="1:14" x14ac:dyDescent="0.3">
      <c r="A5703" s="3" t="s">
        <v>7123</v>
      </c>
      <c r="B5703" s="4">
        <v>42698</v>
      </c>
      <c r="C5703" s="12" t="str">
        <f t="shared" si="89"/>
        <v>2016/11</v>
      </c>
      <c r="D5703" s="4">
        <v>42700</v>
      </c>
      <c r="E5703" s="3" t="s">
        <v>64</v>
      </c>
      <c r="F5703" s="3" t="s">
        <v>2339</v>
      </c>
      <c r="G5703" s="3" t="s">
        <v>3567</v>
      </c>
      <c r="H5703" s="5">
        <v>13996</v>
      </c>
      <c r="I5703" s="2">
        <v>5</v>
      </c>
      <c r="J5703" s="2">
        <v>2</v>
      </c>
      <c r="K5703" s="2">
        <v>-22.743500000000001</v>
      </c>
      <c r="L5703" s="18" t="str">
        <f>VLOOKUP(F5703,'BD customers'!$1:$1048576,2,FALSE)</f>
        <v>Cathy Armstrong</v>
      </c>
      <c r="M5703" s="2">
        <f>MATCH(orders[[#This Row],[Product ID]],'BD product'!A:A,0)</f>
        <v>1069</v>
      </c>
      <c r="N5703" s="2" t="str" cm="1">
        <f t="array" ref="N5703">INDEX('BD product'!A:D,M5703,2)</f>
        <v>Technology</v>
      </c>
    </row>
    <row r="5704" spans="1:14" x14ac:dyDescent="0.3">
      <c r="A5704" s="3" t="s">
        <v>7124</v>
      </c>
      <c r="B5704" s="4">
        <v>41987</v>
      </c>
      <c r="C5704" s="12" t="str">
        <f t="shared" si="89"/>
        <v>2014/12</v>
      </c>
      <c r="D5704" s="4">
        <v>41994</v>
      </c>
      <c r="E5704" s="3" t="s">
        <v>21</v>
      </c>
      <c r="F5704" s="3" t="s">
        <v>1101</v>
      </c>
      <c r="G5704" s="3" t="s">
        <v>3268</v>
      </c>
      <c r="H5704" s="5">
        <v>2624</v>
      </c>
      <c r="I5704" s="2">
        <v>1</v>
      </c>
      <c r="J5704" s="2">
        <v>2</v>
      </c>
      <c r="K5704" s="2">
        <v>0.29520000000000002</v>
      </c>
      <c r="L5704" s="18" t="str">
        <f>VLOOKUP(F5704,'BD customers'!$1:$1048576,2,FALSE)</f>
        <v>Sung Shariari</v>
      </c>
      <c r="M5704" s="2">
        <f>MATCH(orders[[#This Row],[Product ID]],'BD product'!A:A,0)</f>
        <v>952</v>
      </c>
      <c r="N5704" s="2" t="str" cm="1">
        <f t="array" ref="N5704">INDEX('BD product'!A:D,M5704,2)</f>
        <v>Office Supplies</v>
      </c>
    </row>
    <row r="5705" spans="1:14" x14ac:dyDescent="0.3">
      <c r="A5705" s="3" t="s">
        <v>7124</v>
      </c>
      <c r="B5705" s="4">
        <v>41987</v>
      </c>
      <c r="C5705" s="12" t="str">
        <f t="shared" si="89"/>
        <v>2014/12</v>
      </c>
      <c r="D5705" s="4">
        <v>41994</v>
      </c>
      <c r="E5705" s="3" t="s">
        <v>21</v>
      </c>
      <c r="F5705" s="3" t="s">
        <v>1101</v>
      </c>
      <c r="G5705" s="3" t="s">
        <v>4486</v>
      </c>
      <c r="H5705" s="5">
        <v>13653</v>
      </c>
      <c r="I5705" s="2">
        <v>1</v>
      </c>
      <c r="J5705" s="2">
        <v>4</v>
      </c>
      <c r="K5705" s="2">
        <v>-52.336500000000001</v>
      </c>
      <c r="L5705" s="18" t="str">
        <f>VLOOKUP(F5705,'BD customers'!$1:$1048576,2,FALSE)</f>
        <v>Sung Shariari</v>
      </c>
      <c r="M5705" s="2">
        <f>MATCH(orders[[#This Row],[Product ID]],'BD product'!A:A,0)</f>
        <v>1339</v>
      </c>
      <c r="N5705" s="2" t="str" cm="1">
        <f t="array" ref="N5705">INDEX('BD product'!A:D,M5705,2)</f>
        <v>Furniture</v>
      </c>
    </row>
    <row r="5706" spans="1:14" x14ac:dyDescent="0.3">
      <c r="A5706" s="3" t="s">
        <v>7124</v>
      </c>
      <c r="B5706" s="4">
        <v>41987</v>
      </c>
      <c r="C5706" s="12" t="str">
        <f t="shared" si="89"/>
        <v>2014/12</v>
      </c>
      <c r="D5706" s="4">
        <v>41994</v>
      </c>
      <c r="E5706" s="3" t="s">
        <v>21</v>
      </c>
      <c r="F5706" s="3" t="s">
        <v>1101</v>
      </c>
      <c r="G5706" s="3" t="s">
        <v>2776</v>
      </c>
      <c r="H5706" s="5">
        <v>26396</v>
      </c>
      <c r="I5706" s="2">
        <v>1</v>
      </c>
      <c r="J5706" s="2">
        <v>2</v>
      </c>
      <c r="K5706" s="2">
        <v>42.893500000000003</v>
      </c>
      <c r="L5706" s="18" t="str">
        <f>VLOOKUP(F5706,'BD customers'!$1:$1048576,2,FALSE)</f>
        <v>Sung Shariari</v>
      </c>
      <c r="M5706" s="2">
        <f>MATCH(orders[[#This Row],[Product ID]],'BD product'!A:A,0)</f>
        <v>766</v>
      </c>
      <c r="N5706" s="2" t="str" cm="1">
        <f t="array" ref="N5706">INDEX('BD product'!A:D,M5706,2)</f>
        <v>Technology</v>
      </c>
    </row>
    <row r="5707" spans="1:14" x14ac:dyDescent="0.3">
      <c r="A5707" s="3" t="s">
        <v>7125</v>
      </c>
      <c r="B5707" s="4">
        <v>41946</v>
      </c>
      <c r="C5707" s="12" t="str">
        <f t="shared" si="89"/>
        <v>2014/11</v>
      </c>
      <c r="D5707" s="4">
        <v>41951</v>
      </c>
      <c r="E5707" s="3" t="s">
        <v>21</v>
      </c>
      <c r="F5707" s="3" t="s">
        <v>1321</v>
      </c>
      <c r="G5707" s="3" t="s">
        <v>5645</v>
      </c>
      <c r="H5707" s="5">
        <v>1164</v>
      </c>
      <c r="I5707" s="2">
        <v>3</v>
      </c>
      <c r="J5707" s="2">
        <v>0</v>
      </c>
      <c r="K5707" s="2">
        <v>3.3755999999999999</v>
      </c>
      <c r="L5707" s="18" t="str">
        <f>VLOOKUP(F5707,'BD customers'!$1:$1048576,2,FALSE)</f>
        <v>Resi PÃ¶lking</v>
      </c>
      <c r="M5707" s="2">
        <f>MATCH(orders[[#This Row],[Product ID]],'BD product'!A:A,0)</f>
        <v>1564</v>
      </c>
      <c r="N5707" s="2" t="str" cm="1">
        <f t="array" ref="N5707">INDEX('BD product'!A:D,M5707,2)</f>
        <v>Office Supplies</v>
      </c>
    </row>
    <row r="5708" spans="1:14" x14ac:dyDescent="0.3">
      <c r="A5708" s="3" t="s">
        <v>7126</v>
      </c>
      <c r="B5708" s="4">
        <v>43000</v>
      </c>
      <c r="C5708" s="12" t="str">
        <f t="shared" si="89"/>
        <v>2017/09</v>
      </c>
      <c r="D5708" s="4">
        <v>43003</v>
      </c>
      <c r="E5708" s="3" t="s">
        <v>11</v>
      </c>
      <c r="F5708" s="3" t="s">
        <v>609</v>
      </c>
      <c r="G5708" s="3" t="s">
        <v>5822</v>
      </c>
      <c r="H5708" s="5">
        <v>40176</v>
      </c>
      <c r="I5708" s="2">
        <v>3</v>
      </c>
      <c r="J5708" s="2">
        <v>2</v>
      </c>
      <c r="K5708" s="2">
        <v>14.563800000000001</v>
      </c>
      <c r="L5708" s="18" t="str">
        <f>VLOOKUP(F5708,'BD customers'!$1:$1048576,2,FALSE)</f>
        <v>Shaun Chance</v>
      </c>
      <c r="M5708" s="2">
        <f>MATCH(orders[[#This Row],[Product ID]],'BD product'!A:A,0)</f>
        <v>1597</v>
      </c>
      <c r="N5708" s="2" t="str" cm="1">
        <f t="array" ref="N5708">INDEX('BD product'!A:D,M5708,2)</f>
        <v>Office Supplies</v>
      </c>
    </row>
    <row r="5709" spans="1:14" x14ac:dyDescent="0.3">
      <c r="A5709" s="3" t="s">
        <v>7127</v>
      </c>
      <c r="B5709" s="4">
        <v>42132</v>
      </c>
      <c r="C5709" s="12" t="str">
        <f t="shared" si="89"/>
        <v>2015/05</v>
      </c>
      <c r="D5709" s="4">
        <v>42139</v>
      </c>
      <c r="E5709" s="3" t="s">
        <v>21</v>
      </c>
      <c r="F5709" s="3" t="s">
        <v>2735</v>
      </c>
      <c r="G5709" s="3" t="s">
        <v>2736</v>
      </c>
      <c r="H5709" s="5">
        <v>7944</v>
      </c>
      <c r="I5709" s="2">
        <v>3</v>
      </c>
      <c r="J5709" s="2">
        <v>0</v>
      </c>
      <c r="K5709" s="2">
        <v>30.187200000000001</v>
      </c>
      <c r="L5709" s="18" t="str">
        <f>VLOOKUP(F5709,'BD customers'!$1:$1048576,2,FALSE)</f>
        <v>Natalie Webber</v>
      </c>
      <c r="M5709" s="2">
        <f>MATCH(orders[[#This Row],[Product ID]],'BD product'!A:A,0)</f>
        <v>752</v>
      </c>
      <c r="N5709" s="2" t="str" cm="1">
        <f t="array" ref="N5709">INDEX('BD product'!A:D,M5709,2)</f>
        <v>Furniture</v>
      </c>
    </row>
    <row r="5710" spans="1:14" x14ac:dyDescent="0.3">
      <c r="A5710" s="3" t="s">
        <v>7127</v>
      </c>
      <c r="B5710" s="4">
        <v>42132</v>
      </c>
      <c r="C5710" s="12" t="str">
        <f t="shared" si="89"/>
        <v>2015/05</v>
      </c>
      <c r="D5710" s="4">
        <v>42139</v>
      </c>
      <c r="E5710" s="3" t="s">
        <v>21</v>
      </c>
      <c r="F5710" s="3" t="s">
        <v>2735</v>
      </c>
      <c r="G5710" s="3" t="s">
        <v>4841</v>
      </c>
      <c r="H5710" s="5">
        <v>35793</v>
      </c>
      <c r="I5710" s="2">
        <v>3</v>
      </c>
      <c r="J5710" s="2">
        <v>0</v>
      </c>
      <c r="K5710" s="2">
        <v>7.1585999999999999</v>
      </c>
      <c r="L5710" s="18" t="str">
        <f>VLOOKUP(F5710,'BD customers'!$1:$1048576,2,FALSE)</f>
        <v>Natalie Webber</v>
      </c>
      <c r="M5710" s="2">
        <f>MATCH(orders[[#This Row],[Product ID]],'BD product'!A:A,0)</f>
        <v>1422</v>
      </c>
      <c r="N5710" s="2" t="str" cm="1">
        <f t="array" ref="N5710">INDEX('BD product'!A:D,M5710,2)</f>
        <v>Office Supplies</v>
      </c>
    </row>
    <row r="5711" spans="1:14" x14ac:dyDescent="0.3">
      <c r="A5711" s="3" t="s">
        <v>7127</v>
      </c>
      <c r="B5711" s="4">
        <v>42132</v>
      </c>
      <c r="C5711" s="12" t="str">
        <f t="shared" si="89"/>
        <v>2015/05</v>
      </c>
      <c r="D5711" s="4">
        <v>42139</v>
      </c>
      <c r="E5711" s="3" t="s">
        <v>21</v>
      </c>
      <c r="F5711" s="3" t="s">
        <v>2735</v>
      </c>
      <c r="G5711" s="3" t="s">
        <v>1890</v>
      </c>
      <c r="H5711" s="5">
        <v>127764</v>
      </c>
      <c r="I5711" s="2">
        <v>2</v>
      </c>
      <c r="J5711" s="2">
        <v>1</v>
      </c>
      <c r="K5711" s="2">
        <v>2.1294</v>
      </c>
      <c r="L5711" s="18" t="str">
        <f>VLOOKUP(F5711,'BD customers'!$1:$1048576,2,FALSE)</f>
        <v>Natalie Webber</v>
      </c>
      <c r="M5711" s="2">
        <f>MATCH(orders[[#This Row],[Product ID]],'BD product'!A:A,0)</f>
        <v>476</v>
      </c>
      <c r="N5711" s="2" t="str" cm="1">
        <f t="array" ref="N5711">INDEX('BD product'!A:D,M5711,2)</f>
        <v>Furniture</v>
      </c>
    </row>
    <row r="5712" spans="1:14" x14ac:dyDescent="0.3">
      <c r="A5712" s="3" t="s">
        <v>7127</v>
      </c>
      <c r="B5712" s="4">
        <v>42132</v>
      </c>
      <c r="C5712" s="12" t="str">
        <f t="shared" si="89"/>
        <v>2015/05</v>
      </c>
      <c r="D5712" s="4">
        <v>42139</v>
      </c>
      <c r="E5712" s="3" t="s">
        <v>21</v>
      </c>
      <c r="F5712" s="3" t="s">
        <v>2735</v>
      </c>
      <c r="G5712" s="3" t="s">
        <v>1512</v>
      </c>
      <c r="H5712" s="5">
        <v>2799944</v>
      </c>
      <c r="I5712" s="2">
        <v>7</v>
      </c>
      <c r="J5712" s="2">
        <v>2</v>
      </c>
      <c r="K5712" s="2">
        <v>1014.9797</v>
      </c>
      <c r="L5712" s="18" t="str">
        <f>VLOOKUP(F5712,'BD customers'!$1:$1048576,2,FALSE)</f>
        <v>Natalie Webber</v>
      </c>
      <c r="M5712" s="2">
        <f>MATCH(orders[[#This Row],[Product ID]],'BD product'!A:A,0)</f>
        <v>363</v>
      </c>
      <c r="N5712" s="2" t="str" cm="1">
        <f t="array" ref="N5712">INDEX('BD product'!A:D,M5712,2)</f>
        <v>Technology</v>
      </c>
    </row>
    <row r="5713" spans="1:14" x14ac:dyDescent="0.3">
      <c r="A5713" s="3" t="s">
        <v>7127</v>
      </c>
      <c r="B5713" s="4">
        <v>42132</v>
      </c>
      <c r="C5713" s="12" t="str">
        <f t="shared" si="89"/>
        <v>2015/05</v>
      </c>
      <c r="D5713" s="4">
        <v>42139</v>
      </c>
      <c r="E5713" s="3" t="s">
        <v>21</v>
      </c>
      <c r="F5713" s="3" t="s">
        <v>2735</v>
      </c>
      <c r="G5713" s="3" t="s">
        <v>5520</v>
      </c>
      <c r="H5713" s="5">
        <v>1944</v>
      </c>
      <c r="I5713" s="2">
        <v>3</v>
      </c>
      <c r="J5713" s="2">
        <v>0</v>
      </c>
      <c r="K5713" s="2">
        <v>9.3312000000000008</v>
      </c>
      <c r="L5713" s="18" t="str">
        <f>VLOOKUP(F5713,'BD customers'!$1:$1048576,2,FALSE)</f>
        <v>Natalie Webber</v>
      </c>
      <c r="M5713" s="2">
        <f>MATCH(orders[[#This Row],[Product ID]],'BD product'!A:A,0)</f>
        <v>1543</v>
      </c>
      <c r="N5713" s="2" t="str" cm="1">
        <f t="array" ref="N5713">INDEX('BD product'!A:D,M5713,2)</f>
        <v>Office Supplies</v>
      </c>
    </row>
    <row r="5714" spans="1:14" x14ac:dyDescent="0.3">
      <c r="A5714" s="3" t="s">
        <v>7128</v>
      </c>
      <c r="B5714" s="4">
        <v>42947</v>
      </c>
      <c r="C5714" s="12" t="str">
        <f t="shared" si="89"/>
        <v>2017/07</v>
      </c>
      <c r="D5714" s="4">
        <v>42947</v>
      </c>
      <c r="E5714" s="3" t="s">
        <v>41</v>
      </c>
      <c r="F5714" s="3" t="s">
        <v>1374</v>
      </c>
      <c r="G5714" s="3" t="s">
        <v>2045</v>
      </c>
      <c r="H5714" s="5">
        <v>36792</v>
      </c>
      <c r="I5714" s="2">
        <v>1</v>
      </c>
      <c r="J5714" s="2">
        <v>2</v>
      </c>
      <c r="K5714" s="2">
        <v>4.1391</v>
      </c>
      <c r="L5714" s="18" t="str">
        <f>VLOOKUP(F5714,'BD customers'!$1:$1048576,2,FALSE)</f>
        <v>Katrina Willman</v>
      </c>
      <c r="M5714" s="2">
        <f>MATCH(orders[[#This Row],[Product ID]],'BD product'!A:A,0)</f>
        <v>523</v>
      </c>
      <c r="N5714" s="2" t="str" cm="1">
        <f t="array" ref="N5714">INDEX('BD product'!A:D,M5714,2)</f>
        <v>Technology</v>
      </c>
    </row>
    <row r="5715" spans="1:14" x14ac:dyDescent="0.3">
      <c r="A5715" s="3" t="s">
        <v>7129</v>
      </c>
      <c r="B5715" s="4">
        <v>41699</v>
      </c>
      <c r="C5715" s="12" t="str">
        <f t="shared" si="89"/>
        <v>2014/03</v>
      </c>
      <c r="D5715" s="4">
        <v>41703</v>
      </c>
      <c r="E5715" s="3" t="s">
        <v>21</v>
      </c>
      <c r="F5715" s="3" t="s">
        <v>2809</v>
      </c>
      <c r="G5715" s="3" t="s">
        <v>3053</v>
      </c>
      <c r="H5715" s="5">
        <v>594</v>
      </c>
      <c r="I5715" s="2">
        <v>3</v>
      </c>
      <c r="J5715" s="2">
        <v>0</v>
      </c>
      <c r="K5715" s="2">
        <v>1.6037999999999999</v>
      </c>
      <c r="L5715" s="18" t="str">
        <f>VLOOKUP(F5715,'BD customers'!$1:$1048576,2,FALSE)</f>
        <v>Hallie Redmond</v>
      </c>
      <c r="M5715" s="2">
        <f>MATCH(orders[[#This Row],[Product ID]],'BD product'!A:A,0)</f>
        <v>871</v>
      </c>
      <c r="N5715" s="2" t="str" cm="1">
        <f t="array" ref="N5715">INDEX('BD product'!A:D,M5715,2)</f>
        <v>Technology</v>
      </c>
    </row>
    <row r="5716" spans="1:14" x14ac:dyDescent="0.3">
      <c r="A5716" s="3" t="s">
        <v>7130</v>
      </c>
      <c r="B5716" s="4">
        <v>43003</v>
      </c>
      <c r="C5716" s="12" t="str">
        <f t="shared" si="89"/>
        <v>2017/09</v>
      </c>
      <c r="D5716" s="4">
        <v>43007</v>
      </c>
      <c r="E5716" s="3" t="s">
        <v>21</v>
      </c>
      <c r="F5716" s="3" t="s">
        <v>1310</v>
      </c>
      <c r="G5716" s="3" t="s">
        <v>2982</v>
      </c>
      <c r="H5716" s="5">
        <v>17755</v>
      </c>
      <c r="I5716" s="2">
        <v>5</v>
      </c>
      <c r="J5716" s="2">
        <v>0</v>
      </c>
      <c r="K5716" s="2">
        <v>47.938499999999998</v>
      </c>
      <c r="L5716" s="18" t="str">
        <f>VLOOKUP(F5716,'BD customers'!$1:$1048576,2,FALSE)</f>
        <v>Arthur Gainer</v>
      </c>
      <c r="M5716" s="2">
        <f>MATCH(orders[[#This Row],[Product ID]],'BD product'!A:A,0)</f>
        <v>843</v>
      </c>
      <c r="N5716" s="2" t="str" cm="1">
        <f t="array" ref="N5716">INDEX('BD product'!A:D,M5716,2)</f>
        <v>Office Supplies</v>
      </c>
    </row>
    <row r="5717" spans="1:14" x14ac:dyDescent="0.3">
      <c r="A5717" s="3" t="s">
        <v>7131</v>
      </c>
      <c r="B5717" s="4">
        <v>42286</v>
      </c>
      <c r="C5717" s="12" t="str">
        <f t="shared" si="89"/>
        <v>2015/10</v>
      </c>
      <c r="D5717" s="4">
        <v>42289</v>
      </c>
      <c r="E5717" s="3" t="s">
        <v>11</v>
      </c>
      <c r="F5717" s="3" t="s">
        <v>1165</v>
      </c>
      <c r="G5717" s="3" t="s">
        <v>2572</v>
      </c>
      <c r="H5717" s="5">
        <v>61995</v>
      </c>
      <c r="I5717" s="2">
        <v>5</v>
      </c>
      <c r="J5717" s="2">
        <v>0</v>
      </c>
      <c r="K5717" s="2">
        <v>11.1591</v>
      </c>
      <c r="L5717" s="18" t="str">
        <f>VLOOKUP(F5717,'BD customers'!$1:$1048576,2,FALSE)</f>
        <v>Brian Moss</v>
      </c>
      <c r="M5717" s="2">
        <f>MATCH(orders[[#This Row],[Product ID]],'BD product'!A:A,0)</f>
        <v>697</v>
      </c>
      <c r="N5717" s="2" t="str" cm="1">
        <f t="array" ref="N5717">INDEX('BD product'!A:D,M5717,2)</f>
        <v>Technology</v>
      </c>
    </row>
    <row r="5718" spans="1:14" x14ac:dyDescent="0.3">
      <c r="A5718" s="3" t="s">
        <v>7131</v>
      </c>
      <c r="B5718" s="4">
        <v>42286</v>
      </c>
      <c r="C5718" s="12" t="str">
        <f t="shared" si="89"/>
        <v>2015/10</v>
      </c>
      <c r="D5718" s="4">
        <v>42289</v>
      </c>
      <c r="E5718" s="3" t="s">
        <v>11</v>
      </c>
      <c r="F5718" s="3" t="s">
        <v>1165</v>
      </c>
      <c r="G5718" s="3" t="s">
        <v>583</v>
      </c>
      <c r="H5718" s="5">
        <v>2916</v>
      </c>
      <c r="I5718" s="2">
        <v>3</v>
      </c>
      <c r="J5718" s="2">
        <v>0</v>
      </c>
      <c r="K5718" s="2">
        <v>8.4564000000000004</v>
      </c>
      <c r="L5718" s="18" t="str">
        <f>VLOOKUP(F5718,'BD customers'!$1:$1048576,2,FALSE)</f>
        <v>Brian Moss</v>
      </c>
      <c r="M5718" s="2">
        <f>MATCH(orders[[#This Row],[Product ID]],'BD product'!A:A,0)</f>
        <v>121</v>
      </c>
      <c r="N5718" s="2" t="str" cm="1">
        <f t="array" ref="N5718">INDEX('BD product'!A:D,M5718,2)</f>
        <v>Technology</v>
      </c>
    </row>
    <row r="5719" spans="1:14" x14ac:dyDescent="0.3">
      <c r="A5719" s="3" t="s">
        <v>7131</v>
      </c>
      <c r="B5719" s="4">
        <v>42286</v>
      </c>
      <c r="C5719" s="12" t="str">
        <f t="shared" si="89"/>
        <v>2015/10</v>
      </c>
      <c r="D5719" s="4">
        <v>42289</v>
      </c>
      <c r="E5719" s="3" t="s">
        <v>11</v>
      </c>
      <c r="F5719" s="3" t="s">
        <v>1165</v>
      </c>
      <c r="G5719" s="3" t="s">
        <v>5021</v>
      </c>
      <c r="H5719" s="5">
        <v>5796</v>
      </c>
      <c r="I5719" s="2">
        <v>7</v>
      </c>
      <c r="J5719" s="2">
        <v>0</v>
      </c>
      <c r="K5719" s="2">
        <v>27.241199999999999</v>
      </c>
      <c r="L5719" s="18" t="str">
        <f>VLOOKUP(F5719,'BD customers'!$1:$1048576,2,FALSE)</f>
        <v>Brian Moss</v>
      </c>
      <c r="M5719" s="2">
        <f>MATCH(orders[[#This Row],[Product ID]],'BD product'!A:A,0)</f>
        <v>1453</v>
      </c>
      <c r="N5719" s="2" t="str" cm="1">
        <f t="array" ref="N5719">INDEX('BD product'!A:D,M5719,2)</f>
        <v>Office Supplies</v>
      </c>
    </row>
    <row r="5720" spans="1:14" x14ac:dyDescent="0.3">
      <c r="A5720" s="3" t="s">
        <v>7131</v>
      </c>
      <c r="B5720" s="4">
        <v>42286</v>
      </c>
      <c r="C5720" s="12" t="str">
        <f t="shared" si="89"/>
        <v>2015/10</v>
      </c>
      <c r="D5720" s="4">
        <v>42289</v>
      </c>
      <c r="E5720" s="3" t="s">
        <v>11</v>
      </c>
      <c r="F5720" s="3" t="s">
        <v>1165</v>
      </c>
      <c r="G5720" s="3" t="s">
        <v>3212</v>
      </c>
      <c r="H5720" s="5">
        <v>29403</v>
      </c>
      <c r="I5720" s="2">
        <v>3</v>
      </c>
      <c r="J5720" s="2">
        <v>1</v>
      </c>
      <c r="K5720" s="2">
        <v>5.2271999999999998</v>
      </c>
      <c r="L5720" s="18" t="str">
        <f>VLOOKUP(F5720,'BD customers'!$1:$1048576,2,FALSE)</f>
        <v>Brian Moss</v>
      </c>
      <c r="M5720" s="2">
        <f>MATCH(orders[[#This Row],[Product ID]],'BD product'!A:A,0)</f>
        <v>932</v>
      </c>
      <c r="N5720" s="2" t="str" cm="1">
        <f t="array" ref="N5720">INDEX('BD product'!A:D,M5720,2)</f>
        <v>Office Supplies</v>
      </c>
    </row>
    <row r="5721" spans="1:14" x14ac:dyDescent="0.3">
      <c r="A5721" s="3" t="s">
        <v>7132</v>
      </c>
      <c r="B5721" s="4">
        <v>42823</v>
      </c>
      <c r="C5721" s="12" t="str">
        <f t="shared" si="89"/>
        <v>2017/03</v>
      </c>
      <c r="D5721" s="4">
        <v>42827</v>
      </c>
      <c r="E5721" s="3" t="s">
        <v>11</v>
      </c>
      <c r="F5721" s="3" t="s">
        <v>6193</v>
      </c>
      <c r="G5721" s="3" t="s">
        <v>5669</v>
      </c>
      <c r="H5721" s="5">
        <v>814</v>
      </c>
      <c r="I5721" s="2">
        <v>5</v>
      </c>
      <c r="J5721" s="2">
        <v>0</v>
      </c>
      <c r="K5721" s="2">
        <v>2.1164000000000001</v>
      </c>
      <c r="L5721" s="18" t="str">
        <f>VLOOKUP(F5721,'BD customers'!$1:$1048576,2,FALSE)</f>
        <v>Roger Demir</v>
      </c>
      <c r="M5721" s="2">
        <f>MATCH(orders[[#This Row],[Product ID]],'BD product'!A:A,0)</f>
        <v>1571</v>
      </c>
      <c r="N5721" s="2" t="str" cm="1">
        <f t="array" ref="N5721">INDEX('BD product'!A:D,M5721,2)</f>
        <v>Office Supplies</v>
      </c>
    </row>
    <row r="5722" spans="1:14" x14ac:dyDescent="0.3">
      <c r="A5722" s="3" t="s">
        <v>7133</v>
      </c>
      <c r="B5722" s="4">
        <v>42322</v>
      </c>
      <c r="C5722" s="12" t="str">
        <f t="shared" si="89"/>
        <v>2015/11</v>
      </c>
      <c r="D5722" s="4">
        <v>42325</v>
      </c>
      <c r="E5722" s="3" t="s">
        <v>64</v>
      </c>
      <c r="F5722" s="3" t="s">
        <v>127</v>
      </c>
      <c r="G5722" s="3" t="s">
        <v>286</v>
      </c>
      <c r="H5722" s="5">
        <v>872</v>
      </c>
      <c r="I5722" s="2">
        <v>5</v>
      </c>
      <c r="J5722" s="2">
        <v>2</v>
      </c>
      <c r="K5722" s="2">
        <v>0.22889999999999999</v>
      </c>
      <c r="L5722" s="18" t="str">
        <f>VLOOKUP(F5722,'BD customers'!$1:$1048576,2,FALSE)</f>
        <v>Ken Black</v>
      </c>
      <c r="M5722" s="2">
        <f>MATCH(orders[[#This Row],[Product ID]],'BD product'!A:A,0)</f>
        <v>54</v>
      </c>
      <c r="N5722" s="2" t="str" cm="1">
        <f t="array" ref="N5722">INDEX('BD product'!A:D,M5722,2)</f>
        <v>Office Supplies</v>
      </c>
    </row>
    <row r="5723" spans="1:14" x14ac:dyDescent="0.3">
      <c r="A5723" s="3" t="s">
        <v>7133</v>
      </c>
      <c r="B5723" s="4">
        <v>42322</v>
      </c>
      <c r="C5723" s="12" t="str">
        <f t="shared" si="89"/>
        <v>2015/11</v>
      </c>
      <c r="D5723" s="4">
        <v>42325</v>
      </c>
      <c r="E5723" s="3" t="s">
        <v>64</v>
      </c>
      <c r="F5723" s="3" t="s">
        <v>127</v>
      </c>
      <c r="G5723" s="3" t="s">
        <v>4357</v>
      </c>
      <c r="H5723" s="5">
        <v>91176</v>
      </c>
      <c r="I5723" s="2">
        <v>3</v>
      </c>
      <c r="J5723" s="2">
        <v>2</v>
      </c>
      <c r="K5723" s="2">
        <v>4.5587999999999997</v>
      </c>
      <c r="L5723" s="18" t="str">
        <f>VLOOKUP(F5723,'BD customers'!$1:$1048576,2,FALSE)</f>
        <v>Ken Black</v>
      </c>
      <c r="M5723" s="2">
        <f>MATCH(orders[[#This Row],[Product ID]],'BD product'!A:A,0)</f>
        <v>1304</v>
      </c>
      <c r="N5723" s="2" t="str" cm="1">
        <f t="array" ref="N5723">INDEX('BD product'!A:D,M5723,2)</f>
        <v>Technology</v>
      </c>
    </row>
    <row r="5724" spans="1:14" x14ac:dyDescent="0.3">
      <c r="A5724" s="3" t="s">
        <v>7133</v>
      </c>
      <c r="B5724" s="4">
        <v>42322</v>
      </c>
      <c r="C5724" s="12" t="str">
        <f t="shared" si="89"/>
        <v>2015/11</v>
      </c>
      <c r="D5724" s="4">
        <v>42325</v>
      </c>
      <c r="E5724" s="3" t="s">
        <v>64</v>
      </c>
      <c r="F5724" s="3" t="s">
        <v>127</v>
      </c>
      <c r="G5724" s="3" t="s">
        <v>4043</v>
      </c>
      <c r="H5724" s="5">
        <v>159968</v>
      </c>
      <c r="I5724" s="2">
        <v>4</v>
      </c>
      <c r="J5724" s="2">
        <v>2</v>
      </c>
      <c r="K5724" s="2">
        <v>2.9994000000000001</v>
      </c>
      <c r="L5724" s="18" t="str">
        <f>VLOOKUP(F5724,'BD customers'!$1:$1048576,2,FALSE)</f>
        <v>Ken Black</v>
      </c>
      <c r="M5724" s="2">
        <f>MATCH(orders[[#This Row],[Product ID]],'BD product'!A:A,0)</f>
        <v>1235</v>
      </c>
      <c r="N5724" s="2" t="str" cm="1">
        <f t="array" ref="N5724">INDEX('BD product'!A:D,M5724,2)</f>
        <v>Technology</v>
      </c>
    </row>
    <row r="5725" spans="1:14" x14ac:dyDescent="0.3">
      <c r="A5725" s="3" t="s">
        <v>7134</v>
      </c>
      <c r="B5725" s="4">
        <v>42639</v>
      </c>
      <c r="C5725" s="12" t="str">
        <f t="shared" si="89"/>
        <v>2016/09</v>
      </c>
      <c r="D5725" s="4">
        <v>42643</v>
      </c>
      <c r="E5725" s="3" t="s">
        <v>21</v>
      </c>
      <c r="F5725" s="3" t="s">
        <v>613</v>
      </c>
      <c r="G5725" s="3" t="s">
        <v>2961</v>
      </c>
      <c r="H5725" s="5">
        <v>1296</v>
      </c>
      <c r="I5725" s="2">
        <v>2</v>
      </c>
      <c r="J5725" s="2">
        <v>0</v>
      </c>
      <c r="K5725" s="2">
        <v>6.2207999999999997</v>
      </c>
      <c r="L5725" s="18" t="str">
        <f>VLOOKUP(F5725,'BD customers'!$1:$1048576,2,FALSE)</f>
        <v>Dorothy Wardle</v>
      </c>
      <c r="M5725" s="2">
        <f>MATCH(orders[[#This Row],[Product ID]],'BD product'!A:A,0)</f>
        <v>834</v>
      </c>
      <c r="N5725" s="2" t="str" cm="1">
        <f t="array" ref="N5725">INDEX('BD product'!A:D,M5725,2)</f>
        <v>Office Supplies</v>
      </c>
    </row>
    <row r="5726" spans="1:14" x14ac:dyDescent="0.3">
      <c r="A5726" s="3" t="s">
        <v>7135</v>
      </c>
      <c r="B5726" s="4">
        <v>41904</v>
      </c>
      <c r="C5726" s="12" t="str">
        <f t="shared" si="89"/>
        <v>2014/09</v>
      </c>
      <c r="D5726" s="4">
        <v>41909</v>
      </c>
      <c r="E5726" s="3" t="s">
        <v>21</v>
      </c>
      <c r="F5726" s="3" t="s">
        <v>1803</v>
      </c>
      <c r="G5726" s="3" t="s">
        <v>3246</v>
      </c>
      <c r="H5726" s="5">
        <v>331536</v>
      </c>
      <c r="I5726" s="2">
        <v>3</v>
      </c>
      <c r="J5726" s="2">
        <v>2</v>
      </c>
      <c r="K5726" s="2">
        <v>-8.2883999999999993</v>
      </c>
      <c r="L5726" s="18" t="str">
        <f>VLOOKUP(F5726,'BD customers'!$1:$1048576,2,FALSE)</f>
        <v>Vivek Grady</v>
      </c>
      <c r="M5726" s="2">
        <f>MATCH(orders[[#This Row],[Product ID]],'BD product'!A:A,0)</f>
        <v>944</v>
      </c>
      <c r="N5726" s="2" t="str" cm="1">
        <f t="array" ref="N5726">INDEX('BD product'!A:D,M5726,2)</f>
        <v>Office Supplies</v>
      </c>
    </row>
    <row r="5727" spans="1:14" x14ac:dyDescent="0.3">
      <c r="A5727" s="3" t="s">
        <v>7136</v>
      </c>
      <c r="B5727" s="4">
        <v>42272</v>
      </c>
      <c r="C5727" s="12" t="str">
        <f t="shared" si="89"/>
        <v>2015/09</v>
      </c>
      <c r="D5727" s="4">
        <v>42274</v>
      </c>
      <c r="E5727" s="3" t="s">
        <v>64</v>
      </c>
      <c r="F5727" s="3" t="s">
        <v>696</v>
      </c>
      <c r="G5727" s="3" t="s">
        <v>4481</v>
      </c>
      <c r="H5727" s="5">
        <v>89991</v>
      </c>
      <c r="I5727" s="2">
        <v>9</v>
      </c>
      <c r="J5727" s="2">
        <v>0</v>
      </c>
      <c r="K5727" s="2">
        <v>395.96039999999999</v>
      </c>
      <c r="L5727" s="18" t="str">
        <f>VLOOKUP(F5727,'BD customers'!$1:$1048576,2,FALSE)</f>
        <v>Dan Reichenbach</v>
      </c>
      <c r="M5727" s="2">
        <f>MATCH(orders[[#This Row],[Product ID]],'BD product'!A:A,0)</f>
        <v>1338</v>
      </c>
      <c r="N5727" s="2" t="str" cm="1">
        <f t="array" ref="N5727">INDEX('BD product'!A:D,M5727,2)</f>
        <v>Technology</v>
      </c>
    </row>
    <row r="5728" spans="1:14" x14ac:dyDescent="0.3">
      <c r="A5728" s="3" t="s">
        <v>7137</v>
      </c>
      <c r="B5728" s="4">
        <v>42128</v>
      </c>
      <c r="C5728" s="12" t="str">
        <f t="shared" si="89"/>
        <v>2015/05</v>
      </c>
      <c r="D5728" s="4">
        <v>42132</v>
      </c>
      <c r="E5728" s="3" t="s">
        <v>21</v>
      </c>
      <c r="F5728" s="3" t="s">
        <v>5490</v>
      </c>
      <c r="G5728" s="3" t="s">
        <v>3347</v>
      </c>
      <c r="H5728" s="5">
        <v>946344</v>
      </c>
      <c r="I5728" s="2">
        <v>7</v>
      </c>
      <c r="J5728" s="2">
        <v>2</v>
      </c>
      <c r="K5728" s="2">
        <v>11.8293</v>
      </c>
      <c r="L5728" s="18" t="str">
        <f>VLOOKUP(F5728,'BD customers'!$1:$1048576,2,FALSE)</f>
        <v>Anna HÃ¤berlin</v>
      </c>
      <c r="M5728" s="2">
        <f>MATCH(orders[[#This Row],[Product ID]],'BD product'!A:A,0)</f>
        <v>983</v>
      </c>
      <c r="N5728" s="2" t="str" cm="1">
        <f t="array" ref="N5728">INDEX('BD product'!A:D,M5728,2)</f>
        <v>Technology</v>
      </c>
    </row>
    <row r="5729" spans="1:14" x14ac:dyDescent="0.3">
      <c r="A5729" s="3" t="s">
        <v>7138</v>
      </c>
      <c r="B5729" s="4">
        <v>43077</v>
      </c>
      <c r="C5729" s="12" t="str">
        <f t="shared" si="89"/>
        <v>2017/12</v>
      </c>
      <c r="D5729" s="4">
        <v>43082</v>
      </c>
      <c r="E5729" s="3" t="s">
        <v>21</v>
      </c>
      <c r="F5729" s="3" t="s">
        <v>1701</v>
      </c>
      <c r="G5729" s="3" t="s">
        <v>3617</v>
      </c>
      <c r="H5729" s="5">
        <v>17811</v>
      </c>
      <c r="I5729" s="2">
        <v>3</v>
      </c>
      <c r="J5729" s="2">
        <v>0</v>
      </c>
      <c r="K5729" s="2">
        <v>32.059800000000003</v>
      </c>
      <c r="L5729" s="18" t="str">
        <f>VLOOKUP(F5729,'BD customers'!$1:$1048576,2,FALSE)</f>
        <v>Jeremy Pistek</v>
      </c>
      <c r="M5729" s="2">
        <f>MATCH(orders[[#This Row],[Product ID]],'BD product'!A:A,0)</f>
        <v>1091</v>
      </c>
      <c r="N5729" s="2" t="str" cm="1">
        <f t="array" ref="N5729">INDEX('BD product'!A:D,M5729,2)</f>
        <v>Technology</v>
      </c>
    </row>
    <row r="5730" spans="1:14" x14ac:dyDescent="0.3">
      <c r="A5730" s="3" t="s">
        <v>7138</v>
      </c>
      <c r="B5730" s="4">
        <v>43077</v>
      </c>
      <c r="C5730" s="12" t="str">
        <f t="shared" si="89"/>
        <v>2017/12</v>
      </c>
      <c r="D5730" s="4">
        <v>43082</v>
      </c>
      <c r="E5730" s="3" t="s">
        <v>21</v>
      </c>
      <c r="F5730" s="3" t="s">
        <v>1701</v>
      </c>
      <c r="G5730" s="3" t="s">
        <v>3305</v>
      </c>
      <c r="H5730" s="5">
        <v>108975</v>
      </c>
      <c r="I5730" s="2">
        <v>3</v>
      </c>
      <c r="J5730" s="2">
        <v>0</v>
      </c>
      <c r="K5730" s="2">
        <v>3.0512999999999999</v>
      </c>
      <c r="L5730" s="18" t="str">
        <f>VLOOKUP(F5730,'BD customers'!$1:$1048576,2,FALSE)</f>
        <v>Jeremy Pistek</v>
      </c>
      <c r="M5730" s="2">
        <f>MATCH(orders[[#This Row],[Product ID]],'BD product'!A:A,0)</f>
        <v>965</v>
      </c>
      <c r="N5730" s="2" t="str" cm="1">
        <f t="array" ref="N5730">INDEX('BD product'!A:D,M5730,2)</f>
        <v>Office Supplies</v>
      </c>
    </row>
    <row r="5731" spans="1:14" x14ac:dyDescent="0.3">
      <c r="A5731" s="3" t="s">
        <v>7138</v>
      </c>
      <c r="B5731" s="4">
        <v>43077</v>
      </c>
      <c r="C5731" s="12" t="str">
        <f t="shared" si="89"/>
        <v>2017/12</v>
      </c>
      <c r="D5731" s="4">
        <v>43082</v>
      </c>
      <c r="E5731" s="3" t="s">
        <v>21</v>
      </c>
      <c r="F5731" s="3" t="s">
        <v>1701</v>
      </c>
      <c r="G5731" s="3" t="s">
        <v>2219</v>
      </c>
      <c r="H5731" s="5">
        <v>6106</v>
      </c>
      <c r="I5731" s="2">
        <v>2</v>
      </c>
      <c r="J5731" s="2">
        <v>0</v>
      </c>
      <c r="K5731" s="2">
        <v>28.087599999999998</v>
      </c>
      <c r="L5731" s="18" t="str">
        <f>VLOOKUP(F5731,'BD customers'!$1:$1048576,2,FALSE)</f>
        <v>Jeremy Pistek</v>
      </c>
      <c r="M5731" s="2">
        <f>MATCH(orders[[#This Row],[Product ID]],'BD product'!A:A,0)</f>
        <v>582</v>
      </c>
      <c r="N5731" s="2" t="str" cm="1">
        <f t="array" ref="N5731">INDEX('BD product'!A:D,M5731,2)</f>
        <v>Office Supplies</v>
      </c>
    </row>
    <row r="5732" spans="1:14" x14ac:dyDescent="0.3">
      <c r="A5732" s="3" t="s">
        <v>7138</v>
      </c>
      <c r="B5732" s="4">
        <v>43077</v>
      </c>
      <c r="C5732" s="12" t="str">
        <f t="shared" si="89"/>
        <v>2017/12</v>
      </c>
      <c r="D5732" s="4">
        <v>43082</v>
      </c>
      <c r="E5732" s="3" t="s">
        <v>21</v>
      </c>
      <c r="F5732" s="3" t="s">
        <v>1701</v>
      </c>
      <c r="G5732" s="3" t="s">
        <v>3690</v>
      </c>
      <c r="H5732" s="5">
        <v>45992</v>
      </c>
      <c r="I5732" s="2">
        <v>4</v>
      </c>
      <c r="J5732" s="2">
        <v>0</v>
      </c>
      <c r="K5732" s="2">
        <v>41.392800000000001</v>
      </c>
      <c r="L5732" s="18" t="str">
        <f>VLOOKUP(F5732,'BD customers'!$1:$1048576,2,FALSE)</f>
        <v>Jeremy Pistek</v>
      </c>
      <c r="M5732" s="2">
        <f>MATCH(orders[[#This Row],[Product ID]],'BD product'!A:A,0)</f>
        <v>1123</v>
      </c>
      <c r="N5732" s="2" t="str" cm="1">
        <f t="array" ref="N5732">INDEX('BD product'!A:D,M5732,2)</f>
        <v>Furniture</v>
      </c>
    </row>
    <row r="5733" spans="1:14" x14ac:dyDescent="0.3">
      <c r="A5733" s="3" t="s">
        <v>7138</v>
      </c>
      <c r="B5733" s="4">
        <v>43077</v>
      </c>
      <c r="C5733" s="12" t="str">
        <f t="shared" si="89"/>
        <v>2017/12</v>
      </c>
      <c r="D5733" s="4">
        <v>43082</v>
      </c>
      <c r="E5733" s="3" t="s">
        <v>21</v>
      </c>
      <c r="F5733" s="3" t="s">
        <v>1701</v>
      </c>
      <c r="G5733" s="3" t="s">
        <v>1363</v>
      </c>
      <c r="H5733" s="5">
        <v>2752</v>
      </c>
      <c r="I5733" s="2">
        <v>4</v>
      </c>
      <c r="J5733" s="2">
        <v>0</v>
      </c>
      <c r="K5733" s="2">
        <v>12.6592</v>
      </c>
      <c r="L5733" s="18" t="str">
        <f>VLOOKUP(F5733,'BD customers'!$1:$1048576,2,FALSE)</f>
        <v>Jeremy Pistek</v>
      </c>
      <c r="M5733" s="2">
        <f>MATCH(orders[[#This Row],[Product ID]],'BD product'!A:A,0)</f>
        <v>322</v>
      </c>
      <c r="N5733" s="2" t="str" cm="1">
        <f t="array" ref="N5733">INDEX('BD product'!A:D,M5733,2)</f>
        <v>Office Supplies</v>
      </c>
    </row>
    <row r="5734" spans="1:14" x14ac:dyDescent="0.3">
      <c r="A5734" s="3" t="s">
        <v>7139</v>
      </c>
      <c r="B5734" s="4">
        <v>42915</v>
      </c>
      <c r="C5734" s="12" t="str">
        <f t="shared" si="89"/>
        <v>2017/06</v>
      </c>
      <c r="D5734" s="4">
        <v>42918</v>
      </c>
      <c r="E5734" s="3" t="s">
        <v>64</v>
      </c>
      <c r="F5734" s="3" t="s">
        <v>696</v>
      </c>
      <c r="G5734" s="3" t="s">
        <v>5436</v>
      </c>
      <c r="H5734" s="5">
        <v>63882</v>
      </c>
      <c r="I5734" s="2">
        <v>9</v>
      </c>
      <c r="J5734" s="2">
        <v>0</v>
      </c>
      <c r="K5734" s="2">
        <v>185.2578</v>
      </c>
      <c r="L5734" s="18" t="str">
        <f>VLOOKUP(F5734,'BD customers'!$1:$1048576,2,FALSE)</f>
        <v>Dan Reichenbach</v>
      </c>
      <c r="M5734" s="2">
        <f>MATCH(orders[[#This Row],[Product ID]],'BD product'!A:A,0)</f>
        <v>1533</v>
      </c>
      <c r="N5734" s="2" t="str" cm="1">
        <f t="array" ref="N5734">INDEX('BD product'!A:D,M5734,2)</f>
        <v>Furniture</v>
      </c>
    </row>
    <row r="5735" spans="1:14" x14ac:dyDescent="0.3">
      <c r="A5735" s="3" t="s">
        <v>7139</v>
      </c>
      <c r="B5735" s="4">
        <v>42915</v>
      </c>
      <c r="C5735" s="12" t="str">
        <f t="shared" si="89"/>
        <v>2017/06</v>
      </c>
      <c r="D5735" s="4">
        <v>42918</v>
      </c>
      <c r="E5735" s="3" t="s">
        <v>64</v>
      </c>
      <c r="F5735" s="3" t="s">
        <v>696</v>
      </c>
      <c r="G5735" s="3" t="s">
        <v>2530</v>
      </c>
      <c r="H5735" s="5">
        <v>3069</v>
      </c>
      <c r="I5735" s="2">
        <v>3</v>
      </c>
      <c r="J5735" s="2">
        <v>0</v>
      </c>
      <c r="K5735" s="2">
        <v>7.9794</v>
      </c>
      <c r="L5735" s="18" t="str">
        <f>VLOOKUP(F5735,'BD customers'!$1:$1048576,2,FALSE)</f>
        <v>Dan Reichenbach</v>
      </c>
      <c r="M5735" s="2">
        <f>MATCH(orders[[#This Row],[Product ID]],'BD product'!A:A,0)</f>
        <v>684</v>
      </c>
      <c r="N5735" s="2" t="str" cm="1">
        <f t="array" ref="N5735">INDEX('BD product'!A:D,M5735,2)</f>
        <v>Office Supplies</v>
      </c>
    </row>
    <row r="5736" spans="1:14" x14ac:dyDescent="0.3">
      <c r="A5736" s="3" t="s">
        <v>7139</v>
      </c>
      <c r="B5736" s="4">
        <v>42915</v>
      </c>
      <c r="C5736" s="12" t="str">
        <f t="shared" si="89"/>
        <v>2017/06</v>
      </c>
      <c r="D5736" s="4">
        <v>42918</v>
      </c>
      <c r="E5736" s="3" t="s">
        <v>64</v>
      </c>
      <c r="F5736" s="3" t="s">
        <v>696</v>
      </c>
      <c r="G5736" s="3" t="s">
        <v>3345</v>
      </c>
      <c r="H5736" s="5">
        <v>2516</v>
      </c>
      <c r="I5736" s="2">
        <v>2</v>
      </c>
      <c r="J5736" s="2">
        <v>0</v>
      </c>
      <c r="K5736" s="2">
        <v>8.5543999999999993</v>
      </c>
      <c r="L5736" s="18" t="str">
        <f>VLOOKUP(F5736,'BD customers'!$1:$1048576,2,FALSE)</f>
        <v>Dan Reichenbach</v>
      </c>
      <c r="M5736" s="2">
        <f>MATCH(orders[[#This Row],[Product ID]],'BD product'!A:A,0)</f>
        <v>982</v>
      </c>
      <c r="N5736" s="2" t="str" cm="1">
        <f t="array" ref="N5736">INDEX('BD product'!A:D,M5736,2)</f>
        <v>Furniture</v>
      </c>
    </row>
    <row r="5737" spans="1:14" x14ac:dyDescent="0.3">
      <c r="A5737" s="3" t="s">
        <v>7140</v>
      </c>
      <c r="B5737" s="4">
        <v>41819</v>
      </c>
      <c r="C5737" s="12" t="str">
        <f t="shared" si="89"/>
        <v>2014/06</v>
      </c>
      <c r="D5737" s="4">
        <v>41823</v>
      </c>
      <c r="E5737" s="3" t="s">
        <v>21</v>
      </c>
      <c r="F5737" s="3" t="s">
        <v>4317</v>
      </c>
      <c r="G5737" s="3" t="s">
        <v>5052</v>
      </c>
      <c r="H5737" s="5">
        <v>1392</v>
      </c>
      <c r="I5737" s="2">
        <v>3</v>
      </c>
      <c r="J5737" s="2">
        <v>2</v>
      </c>
      <c r="K5737" s="2">
        <v>0.48720000000000002</v>
      </c>
      <c r="L5737" s="18" t="str">
        <f>VLOOKUP(F5737,'BD customers'!$1:$1048576,2,FALSE)</f>
        <v>Jim Karlsson</v>
      </c>
      <c r="M5737" s="2">
        <f>MATCH(orders[[#This Row],[Product ID]],'BD product'!A:A,0)</f>
        <v>1460</v>
      </c>
      <c r="N5737" s="2" t="str" cm="1">
        <f t="array" ref="N5737">INDEX('BD product'!A:D,M5737,2)</f>
        <v>Office Supplies</v>
      </c>
    </row>
    <row r="5738" spans="1:14" x14ac:dyDescent="0.3">
      <c r="A5738" s="3" t="s">
        <v>7141</v>
      </c>
      <c r="B5738" s="4">
        <v>41659</v>
      </c>
      <c r="C5738" s="12" t="str">
        <f t="shared" si="89"/>
        <v>2014/01</v>
      </c>
      <c r="D5738" s="4">
        <v>41664</v>
      </c>
      <c r="E5738" s="3" t="s">
        <v>21</v>
      </c>
      <c r="F5738" s="3" t="s">
        <v>4288</v>
      </c>
      <c r="G5738" s="3" t="s">
        <v>1520</v>
      </c>
      <c r="H5738" s="5">
        <v>1936</v>
      </c>
      <c r="I5738" s="2">
        <v>2</v>
      </c>
      <c r="J5738" s="2">
        <v>0</v>
      </c>
      <c r="K5738" s="2">
        <v>9.2927999999999997</v>
      </c>
      <c r="L5738" s="18" t="str">
        <f>VLOOKUP(F5738,'BD customers'!$1:$1048576,2,FALSE)</f>
        <v>Mark Van Huff</v>
      </c>
      <c r="M5738" s="2">
        <f>MATCH(orders[[#This Row],[Product ID]],'BD product'!A:A,0)</f>
        <v>366</v>
      </c>
      <c r="N5738" s="2" t="str" cm="1">
        <f t="array" ref="N5738">INDEX('BD product'!A:D,M5738,2)</f>
        <v>Office Supplies</v>
      </c>
    </row>
    <row r="5739" spans="1:14" x14ac:dyDescent="0.3">
      <c r="A5739" s="3" t="s">
        <v>7141</v>
      </c>
      <c r="B5739" s="4">
        <v>41659</v>
      </c>
      <c r="C5739" s="12" t="str">
        <f t="shared" si="89"/>
        <v>2014/01</v>
      </c>
      <c r="D5739" s="4">
        <v>41664</v>
      </c>
      <c r="E5739" s="3" t="s">
        <v>21</v>
      </c>
      <c r="F5739" s="3" t="s">
        <v>4288</v>
      </c>
      <c r="G5739" s="3" t="s">
        <v>398</v>
      </c>
      <c r="H5739" s="5">
        <v>193</v>
      </c>
      <c r="I5739" s="2">
        <v>2</v>
      </c>
      <c r="J5739" s="2">
        <v>0</v>
      </c>
      <c r="K5739" s="2">
        <v>5.79E-2</v>
      </c>
      <c r="L5739" s="18" t="str">
        <f>VLOOKUP(F5739,'BD customers'!$1:$1048576,2,FALSE)</f>
        <v>Mark Van Huff</v>
      </c>
      <c r="M5739" s="2">
        <f>MATCH(orders[[#This Row],[Product ID]],'BD product'!A:A,0)</f>
        <v>78</v>
      </c>
      <c r="N5739" s="2" t="str" cm="1">
        <f t="array" ref="N5739">INDEX('BD product'!A:D,M5739,2)</f>
        <v>Furniture</v>
      </c>
    </row>
    <row r="5740" spans="1:14" x14ac:dyDescent="0.3">
      <c r="A5740" s="3" t="s">
        <v>7142</v>
      </c>
      <c r="B5740" s="4">
        <v>42735</v>
      </c>
      <c r="C5740" s="12" t="str">
        <f t="shared" si="89"/>
        <v>2016/12</v>
      </c>
      <c r="D5740" s="4">
        <v>42741</v>
      </c>
      <c r="E5740" s="3" t="s">
        <v>21</v>
      </c>
      <c r="F5740" s="3" t="s">
        <v>5036</v>
      </c>
      <c r="G5740" s="3" t="s">
        <v>4742</v>
      </c>
      <c r="H5740" s="5">
        <v>38376</v>
      </c>
      <c r="I5740" s="2">
        <v>3</v>
      </c>
      <c r="J5740" s="2">
        <v>2</v>
      </c>
      <c r="K5740" s="2">
        <v>13.4316</v>
      </c>
      <c r="L5740" s="18" t="str">
        <f>VLOOKUP(F5740,'BD customers'!$1:$1048576,2,FALSE)</f>
        <v>Becky Pak</v>
      </c>
      <c r="M5740" s="2">
        <f>MATCH(orders[[#This Row],[Product ID]],'BD product'!A:A,0)</f>
        <v>1401</v>
      </c>
      <c r="N5740" s="2" t="str" cm="1">
        <f t="array" ref="N5740">INDEX('BD product'!A:D,M5740,2)</f>
        <v>Office Supplies</v>
      </c>
    </row>
    <row r="5741" spans="1:14" x14ac:dyDescent="0.3">
      <c r="A5741" s="3" t="s">
        <v>7143</v>
      </c>
      <c r="B5741" s="4">
        <v>42822</v>
      </c>
      <c r="C5741" s="12" t="str">
        <f t="shared" si="89"/>
        <v>2017/03</v>
      </c>
      <c r="D5741" s="4">
        <v>42825</v>
      </c>
      <c r="E5741" s="3" t="s">
        <v>64</v>
      </c>
      <c r="F5741" s="3" t="s">
        <v>5460</v>
      </c>
      <c r="G5741" s="3" t="s">
        <v>6115</v>
      </c>
      <c r="H5741" s="5">
        <v>1296</v>
      </c>
      <c r="I5741" s="2">
        <v>2</v>
      </c>
      <c r="J5741" s="2">
        <v>0</v>
      </c>
      <c r="K5741" s="2">
        <v>6.3503999999999996</v>
      </c>
      <c r="L5741" s="18" t="str">
        <f>VLOOKUP(F5741,'BD customers'!$1:$1048576,2,FALSE)</f>
        <v>Dave Hallsten</v>
      </c>
      <c r="M5741" s="2">
        <f>MATCH(orders[[#This Row],[Product ID]],'BD product'!A:A,0)</f>
        <v>1643</v>
      </c>
      <c r="N5741" s="2" t="str" cm="1">
        <f t="array" ref="N5741">INDEX('BD product'!A:D,M5741,2)</f>
        <v>Office Supplies</v>
      </c>
    </row>
    <row r="5742" spans="1:14" x14ac:dyDescent="0.3">
      <c r="A5742" s="3" t="s">
        <v>7143</v>
      </c>
      <c r="B5742" s="4">
        <v>42822</v>
      </c>
      <c r="C5742" s="12" t="str">
        <f t="shared" si="89"/>
        <v>2017/03</v>
      </c>
      <c r="D5742" s="4">
        <v>42825</v>
      </c>
      <c r="E5742" s="3" t="s">
        <v>64</v>
      </c>
      <c r="F5742" s="3" t="s">
        <v>5460</v>
      </c>
      <c r="G5742" s="3" t="s">
        <v>2736</v>
      </c>
      <c r="H5742" s="5">
        <v>2648</v>
      </c>
      <c r="I5742" s="2">
        <v>1</v>
      </c>
      <c r="J5742" s="2">
        <v>0</v>
      </c>
      <c r="K5742" s="2">
        <v>10.0624</v>
      </c>
      <c r="L5742" s="18" t="str">
        <f>VLOOKUP(F5742,'BD customers'!$1:$1048576,2,FALSE)</f>
        <v>Dave Hallsten</v>
      </c>
      <c r="M5742" s="2">
        <f>MATCH(orders[[#This Row],[Product ID]],'BD product'!A:A,0)</f>
        <v>752</v>
      </c>
      <c r="N5742" s="2" t="str" cm="1">
        <f t="array" ref="N5742">INDEX('BD product'!A:D,M5742,2)</f>
        <v>Furniture</v>
      </c>
    </row>
    <row r="5743" spans="1:14" x14ac:dyDescent="0.3">
      <c r="A5743" s="3" t="s">
        <v>7143</v>
      </c>
      <c r="B5743" s="4">
        <v>42822</v>
      </c>
      <c r="C5743" s="12" t="str">
        <f t="shared" si="89"/>
        <v>2017/03</v>
      </c>
      <c r="D5743" s="4">
        <v>42825</v>
      </c>
      <c r="E5743" s="3" t="s">
        <v>64</v>
      </c>
      <c r="F5743" s="3" t="s">
        <v>5460</v>
      </c>
      <c r="G5743" s="3" t="s">
        <v>3626</v>
      </c>
      <c r="H5743" s="5">
        <v>53272</v>
      </c>
      <c r="I5743" s="2">
        <v>2</v>
      </c>
      <c r="J5743" s="2">
        <v>2</v>
      </c>
      <c r="K5743" s="2">
        <v>5.3272000000000004</v>
      </c>
      <c r="L5743" s="18" t="str">
        <f>VLOOKUP(F5743,'BD customers'!$1:$1048576,2,FALSE)</f>
        <v>Dave Hallsten</v>
      </c>
      <c r="M5743" s="2">
        <f>MATCH(orders[[#This Row],[Product ID]],'BD product'!A:A,0)</f>
        <v>1095</v>
      </c>
      <c r="N5743" s="2" t="str" cm="1">
        <f t="array" ref="N5743">INDEX('BD product'!A:D,M5743,2)</f>
        <v>Technology</v>
      </c>
    </row>
    <row r="5744" spans="1:14" x14ac:dyDescent="0.3">
      <c r="A5744" s="3" t="s">
        <v>7143</v>
      </c>
      <c r="B5744" s="4">
        <v>42822</v>
      </c>
      <c r="C5744" s="12" t="str">
        <f t="shared" si="89"/>
        <v>2017/03</v>
      </c>
      <c r="D5744" s="4">
        <v>42825</v>
      </c>
      <c r="E5744" s="3" t="s">
        <v>64</v>
      </c>
      <c r="F5744" s="3" t="s">
        <v>5460</v>
      </c>
      <c r="G5744" s="3" t="s">
        <v>2440</v>
      </c>
      <c r="H5744" s="5">
        <v>2672</v>
      </c>
      <c r="I5744" s="2">
        <v>4</v>
      </c>
      <c r="J5744" s="2">
        <v>0</v>
      </c>
      <c r="K5744" s="2">
        <v>12.8256</v>
      </c>
      <c r="L5744" s="18" t="str">
        <f>VLOOKUP(F5744,'BD customers'!$1:$1048576,2,FALSE)</f>
        <v>Dave Hallsten</v>
      </c>
      <c r="M5744" s="2">
        <f>MATCH(orders[[#This Row],[Product ID]],'BD product'!A:A,0)</f>
        <v>654</v>
      </c>
      <c r="N5744" s="2" t="str" cm="1">
        <f t="array" ref="N5744">INDEX('BD product'!A:D,M5744,2)</f>
        <v>Office Supplies</v>
      </c>
    </row>
    <row r="5745" spans="1:14" x14ac:dyDescent="0.3">
      <c r="A5745" s="3" t="s">
        <v>7143</v>
      </c>
      <c r="B5745" s="4">
        <v>42822</v>
      </c>
      <c r="C5745" s="12" t="str">
        <f t="shared" si="89"/>
        <v>2017/03</v>
      </c>
      <c r="D5745" s="4">
        <v>42825</v>
      </c>
      <c r="E5745" s="3" t="s">
        <v>64</v>
      </c>
      <c r="F5745" s="3" t="s">
        <v>5460</v>
      </c>
      <c r="G5745" s="3" t="s">
        <v>2214</v>
      </c>
      <c r="H5745" s="5">
        <v>2004</v>
      </c>
      <c r="I5745" s="2">
        <v>3</v>
      </c>
      <c r="J5745" s="2">
        <v>0</v>
      </c>
      <c r="K5745" s="2">
        <v>9.6191999999999993</v>
      </c>
      <c r="L5745" s="18" t="str">
        <f>VLOOKUP(F5745,'BD customers'!$1:$1048576,2,FALSE)</f>
        <v>Dave Hallsten</v>
      </c>
      <c r="M5745" s="2">
        <f>MATCH(orders[[#This Row],[Product ID]],'BD product'!A:A,0)</f>
        <v>580</v>
      </c>
      <c r="N5745" s="2" t="str" cm="1">
        <f t="array" ref="N5745">INDEX('BD product'!A:D,M5745,2)</f>
        <v>Office Supplies</v>
      </c>
    </row>
    <row r="5746" spans="1:14" x14ac:dyDescent="0.3">
      <c r="A5746" s="3" t="s">
        <v>7143</v>
      </c>
      <c r="B5746" s="4">
        <v>42822</v>
      </c>
      <c r="C5746" s="12" t="str">
        <f t="shared" si="89"/>
        <v>2017/03</v>
      </c>
      <c r="D5746" s="4">
        <v>42825</v>
      </c>
      <c r="E5746" s="3" t="s">
        <v>64</v>
      </c>
      <c r="F5746" s="3" t="s">
        <v>5460</v>
      </c>
      <c r="G5746" s="3" t="s">
        <v>1702</v>
      </c>
      <c r="H5746" s="5">
        <v>79548</v>
      </c>
      <c r="I5746" s="2">
        <v>7</v>
      </c>
      <c r="J5746" s="2">
        <v>0</v>
      </c>
      <c r="K5746" s="2">
        <v>7.9547999999999996</v>
      </c>
      <c r="L5746" s="18" t="str">
        <f>VLOOKUP(F5746,'BD customers'!$1:$1048576,2,FALSE)</f>
        <v>Dave Hallsten</v>
      </c>
      <c r="M5746" s="2">
        <f>MATCH(orders[[#This Row],[Product ID]],'BD product'!A:A,0)</f>
        <v>420</v>
      </c>
      <c r="N5746" s="2" t="str" cm="1">
        <f t="array" ref="N5746">INDEX('BD product'!A:D,M5746,2)</f>
        <v>Office Supplies</v>
      </c>
    </row>
    <row r="5747" spans="1:14" x14ac:dyDescent="0.3">
      <c r="A5747" s="3" t="s">
        <v>7143</v>
      </c>
      <c r="B5747" s="4">
        <v>42822</v>
      </c>
      <c r="C5747" s="12" t="str">
        <f t="shared" si="89"/>
        <v>2017/03</v>
      </c>
      <c r="D5747" s="4">
        <v>42825</v>
      </c>
      <c r="E5747" s="3" t="s">
        <v>64</v>
      </c>
      <c r="F5747" s="3" t="s">
        <v>5460</v>
      </c>
      <c r="G5747" s="3" t="s">
        <v>4718</v>
      </c>
      <c r="H5747" s="5">
        <v>2156</v>
      </c>
      <c r="I5747" s="2">
        <v>7</v>
      </c>
      <c r="J5747" s="2">
        <v>0</v>
      </c>
      <c r="K5747" s="2">
        <v>6.8992000000000004</v>
      </c>
      <c r="L5747" s="18" t="str">
        <f>VLOOKUP(F5747,'BD customers'!$1:$1048576,2,FALSE)</f>
        <v>Dave Hallsten</v>
      </c>
      <c r="M5747" s="2">
        <f>MATCH(orders[[#This Row],[Product ID]],'BD product'!A:A,0)</f>
        <v>1394</v>
      </c>
      <c r="N5747" s="2" t="str" cm="1">
        <f t="array" ref="N5747">INDEX('BD product'!A:D,M5747,2)</f>
        <v>Furniture</v>
      </c>
    </row>
    <row r="5748" spans="1:14" x14ac:dyDescent="0.3">
      <c r="A5748" s="3" t="s">
        <v>7144</v>
      </c>
      <c r="B5748" s="4">
        <v>42712</v>
      </c>
      <c r="C5748" s="12" t="str">
        <f t="shared" si="89"/>
        <v>2016/12</v>
      </c>
      <c r="D5748" s="4">
        <v>42716</v>
      </c>
      <c r="E5748" s="3" t="s">
        <v>21</v>
      </c>
      <c r="F5748" s="3" t="s">
        <v>255</v>
      </c>
      <c r="G5748" s="3" t="s">
        <v>1966</v>
      </c>
      <c r="H5748" s="5">
        <v>249584</v>
      </c>
      <c r="I5748" s="2">
        <v>2</v>
      </c>
      <c r="J5748" s="2">
        <v>2</v>
      </c>
      <c r="K5748" s="2">
        <v>3.1198000000000001</v>
      </c>
      <c r="L5748" s="18" t="str">
        <f>VLOOKUP(F5748,'BD customers'!$1:$1048576,2,FALSE)</f>
        <v>Lena Hernandez</v>
      </c>
      <c r="M5748" s="2">
        <f>MATCH(orders[[#This Row],[Product ID]],'BD product'!A:A,0)</f>
        <v>497</v>
      </c>
      <c r="N5748" s="2" t="str" cm="1">
        <f t="array" ref="N5748">INDEX('BD product'!A:D,M5748,2)</f>
        <v>Technology</v>
      </c>
    </row>
    <row r="5749" spans="1:14" x14ac:dyDescent="0.3">
      <c r="A5749" s="3" t="s">
        <v>7144</v>
      </c>
      <c r="B5749" s="4">
        <v>42712</v>
      </c>
      <c r="C5749" s="12" t="str">
        <f t="shared" si="89"/>
        <v>2016/12</v>
      </c>
      <c r="D5749" s="4">
        <v>42716</v>
      </c>
      <c r="E5749" s="3" t="s">
        <v>21</v>
      </c>
      <c r="F5749" s="3" t="s">
        <v>255</v>
      </c>
      <c r="G5749" s="3" t="s">
        <v>2654</v>
      </c>
      <c r="H5749" s="5">
        <v>68112</v>
      </c>
      <c r="I5749" s="2">
        <v>3</v>
      </c>
      <c r="J5749" s="2">
        <v>2</v>
      </c>
      <c r="K5749" s="2">
        <v>17.8794</v>
      </c>
      <c r="L5749" s="18" t="str">
        <f>VLOOKUP(F5749,'BD customers'!$1:$1048576,2,FALSE)</f>
        <v>Lena Hernandez</v>
      </c>
      <c r="M5749" s="2">
        <f>MATCH(orders[[#This Row],[Product ID]],'BD product'!A:A,0)</f>
        <v>723</v>
      </c>
      <c r="N5749" s="2" t="str" cm="1">
        <f t="array" ref="N5749">INDEX('BD product'!A:D,M5749,2)</f>
        <v>Technology</v>
      </c>
    </row>
    <row r="5750" spans="1:14" x14ac:dyDescent="0.3">
      <c r="A5750" s="3" t="s">
        <v>7144</v>
      </c>
      <c r="B5750" s="4">
        <v>42712</v>
      </c>
      <c r="C5750" s="12" t="str">
        <f t="shared" si="89"/>
        <v>2016/12</v>
      </c>
      <c r="D5750" s="4">
        <v>42716</v>
      </c>
      <c r="E5750" s="3" t="s">
        <v>21</v>
      </c>
      <c r="F5750" s="3" t="s">
        <v>255</v>
      </c>
      <c r="G5750" s="3" t="s">
        <v>6442</v>
      </c>
      <c r="H5750" s="5">
        <v>1656</v>
      </c>
      <c r="I5750" s="2">
        <v>3</v>
      </c>
      <c r="J5750" s="2">
        <v>2</v>
      </c>
      <c r="K5750" s="2">
        <v>-0.24840000000000001</v>
      </c>
      <c r="L5750" s="18" t="str">
        <f>VLOOKUP(F5750,'BD customers'!$1:$1048576,2,FALSE)</f>
        <v>Lena Hernandez</v>
      </c>
      <c r="M5750" s="2">
        <f>MATCH(orders[[#This Row],[Product ID]],'BD product'!A:A,0)</f>
        <v>1693</v>
      </c>
      <c r="N5750" s="2" t="str" cm="1">
        <f t="array" ref="N5750">INDEX('BD product'!A:D,M5750,2)</f>
        <v>Technology</v>
      </c>
    </row>
    <row r="5751" spans="1:14" x14ac:dyDescent="0.3">
      <c r="A5751" s="3" t="s">
        <v>7145</v>
      </c>
      <c r="B5751" s="4">
        <v>43057</v>
      </c>
      <c r="C5751" s="12" t="str">
        <f t="shared" si="89"/>
        <v>2017/11</v>
      </c>
      <c r="D5751" s="4">
        <v>43061</v>
      </c>
      <c r="E5751" s="3" t="s">
        <v>21</v>
      </c>
      <c r="F5751" s="3" t="s">
        <v>564</v>
      </c>
      <c r="G5751" s="3" t="s">
        <v>4115</v>
      </c>
      <c r="H5751" s="5">
        <v>7495</v>
      </c>
      <c r="I5751" s="2">
        <v>5</v>
      </c>
      <c r="J5751" s="2">
        <v>0</v>
      </c>
      <c r="K5751" s="2">
        <v>36.725499999999997</v>
      </c>
      <c r="L5751" s="18" t="str">
        <f>VLOOKUP(F5751,'BD customers'!$1:$1048576,2,FALSE)</f>
        <v>Dave Kipp</v>
      </c>
      <c r="M5751" s="2">
        <f>MATCH(orders[[#This Row],[Product ID]],'BD product'!A:A,0)</f>
        <v>1252</v>
      </c>
      <c r="N5751" s="2" t="str" cm="1">
        <f t="array" ref="N5751">INDEX('BD product'!A:D,M5751,2)</f>
        <v>Technology</v>
      </c>
    </row>
    <row r="5752" spans="1:14" x14ac:dyDescent="0.3">
      <c r="A5752" s="3" t="s">
        <v>7146</v>
      </c>
      <c r="B5752" s="4">
        <v>41789</v>
      </c>
      <c r="C5752" s="12" t="str">
        <f t="shared" si="89"/>
        <v>2014/05</v>
      </c>
      <c r="D5752" s="4">
        <v>41795</v>
      </c>
      <c r="E5752" s="3" t="s">
        <v>21</v>
      </c>
      <c r="F5752" s="3" t="s">
        <v>6674</v>
      </c>
      <c r="G5752" s="3" t="s">
        <v>73</v>
      </c>
      <c r="H5752" s="5">
        <v>355455</v>
      </c>
      <c r="I5752" s="2">
        <v>3</v>
      </c>
      <c r="J5752" s="2">
        <v>5</v>
      </c>
      <c r="K5752" s="2">
        <v>-184.8366</v>
      </c>
      <c r="L5752" s="18" t="str">
        <f>VLOOKUP(F5752,'BD customers'!$1:$1048576,2,FALSE)</f>
        <v>Shahid Shariari</v>
      </c>
      <c r="M5752" s="2">
        <f>MATCH(orders[[#This Row],[Product ID]],'BD product'!A:A,0)</f>
        <v>12</v>
      </c>
      <c r="N5752" s="2" t="str" cm="1">
        <f t="array" ref="N5752">INDEX('BD product'!A:D,M5752,2)</f>
        <v>Furniture</v>
      </c>
    </row>
    <row r="5753" spans="1:14" x14ac:dyDescent="0.3">
      <c r="A5753" s="3" t="s">
        <v>7147</v>
      </c>
      <c r="B5753" s="4">
        <v>42391</v>
      </c>
      <c r="C5753" s="12" t="str">
        <f t="shared" si="89"/>
        <v>2016/01</v>
      </c>
      <c r="D5753" s="4">
        <v>42397</v>
      </c>
      <c r="E5753" s="3" t="s">
        <v>21</v>
      </c>
      <c r="F5753" s="3" t="s">
        <v>1965</v>
      </c>
      <c r="G5753" s="3" t="s">
        <v>7148</v>
      </c>
      <c r="H5753" s="5">
        <v>444</v>
      </c>
      <c r="I5753" s="2">
        <v>3</v>
      </c>
      <c r="J5753" s="2">
        <v>0</v>
      </c>
      <c r="K5753" s="2">
        <v>2.2200000000000001E-2</v>
      </c>
      <c r="L5753" s="18" t="str">
        <f>VLOOKUP(F5753,'BD customers'!$1:$1048576,2,FALSE)</f>
        <v>Frank Preis</v>
      </c>
      <c r="M5753" s="2">
        <f>MATCH(orders[[#This Row],[Product ID]],'BD product'!A:A,0)</f>
        <v>1762</v>
      </c>
      <c r="N5753" s="2" t="str" cm="1">
        <f t="array" ref="N5753">INDEX('BD product'!A:D,M5753,2)</f>
        <v>Office Supplies</v>
      </c>
    </row>
    <row r="5754" spans="1:14" x14ac:dyDescent="0.3">
      <c r="A5754" s="3" t="s">
        <v>7147</v>
      </c>
      <c r="B5754" s="4">
        <v>42391</v>
      </c>
      <c r="C5754" s="12" t="str">
        <f t="shared" si="89"/>
        <v>2016/01</v>
      </c>
      <c r="D5754" s="4">
        <v>42397</v>
      </c>
      <c r="E5754" s="3" t="s">
        <v>21</v>
      </c>
      <c r="F5754" s="3" t="s">
        <v>1965</v>
      </c>
      <c r="G5754" s="3" t="s">
        <v>2332</v>
      </c>
      <c r="H5754" s="5">
        <v>2065</v>
      </c>
      <c r="I5754" s="2">
        <v>5</v>
      </c>
      <c r="J5754" s="2">
        <v>0</v>
      </c>
      <c r="K5754" s="2">
        <v>0.94989999999999997</v>
      </c>
      <c r="L5754" s="18" t="str">
        <f>VLOOKUP(F5754,'BD customers'!$1:$1048576,2,FALSE)</f>
        <v>Frank Preis</v>
      </c>
      <c r="M5754" s="2">
        <f>MATCH(orders[[#This Row],[Product ID]],'BD product'!A:A,0)</f>
        <v>619</v>
      </c>
      <c r="N5754" s="2" t="str" cm="1">
        <f t="array" ref="N5754">INDEX('BD product'!A:D,M5754,2)</f>
        <v>Office Supplies</v>
      </c>
    </row>
    <row r="5755" spans="1:14" x14ac:dyDescent="0.3">
      <c r="A5755" s="3" t="s">
        <v>7150</v>
      </c>
      <c r="B5755" s="4">
        <v>42403</v>
      </c>
      <c r="C5755" s="12" t="str">
        <f t="shared" si="89"/>
        <v>2016/02</v>
      </c>
      <c r="D5755" s="4">
        <v>42410</v>
      </c>
      <c r="E5755" s="3" t="s">
        <v>21</v>
      </c>
      <c r="F5755" s="3" t="s">
        <v>5433</v>
      </c>
      <c r="G5755" s="3" t="s">
        <v>1564</v>
      </c>
      <c r="H5755" s="5">
        <v>8664</v>
      </c>
      <c r="I5755" s="2">
        <v>4</v>
      </c>
      <c r="J5755" s="2">
        <v>0</v>
      </c>
      <c r="K5755" s="2">
        <v>22.526399999999999</v>
      </c>
      <c r="L5755" s="18" t="str">
        <f>VLOOKUP(F5755,'BD customers'!$1:$1048576,2,FALSE)</f>
        <v>Liz Carlisle</v>
      </c>
      <c r="M5755" s="2">
        <f>MATCH(orders[[#This Row],[Product ID]],'BD product'!A:A,0)</f>
        <v>379</v>
      </c>
      <c r="N5755" s="2" t="str" cm="1">
        <f t="array" ref="N5755">INDEX('BD product'!A:D,M5755,2)</f>
        <v>Furniture</v>
      </c>
    </row>
    <row r="5756" spans="1:14" x14ac:dyDescent="0.3">
      <c r="A5756" s="3" t="s">
        <v>7151</v>
      </c>
      <c r="B5756" s="4">
        <v>42092</v>
      </c>
      <c r="C5756" s="12" t="str">
        <f t="shared" si="89"/>
        <v>2015/03</v>
      </c>
      <c r="D5756" s="4">
        <v>42097</v>
      </c>
      <c r="E5756" s="3" t="s">
        <v>11</v>
      </c>
      <c r="F5756" s="3" t="s">
        <v>1240</v>
      </c>
      <c r="G5756" s="3" t="s">
        <v>1379</v>
      </c>
      <c r="H5756" s="5">
        <v>556</v>
      </c>
      <c r="I5756" s="2">
        <v>2</v>
      </c>
      <c r="J5756" s="2">
        <v>0</v>
      </c>
      <c r="K5756" s="2">
        <v>1.4456</v>
      </c>
      <c r="L5756" s="18" t="str">
        <f>VLOOKUP(F5756,'BD customers'!$1:$1048576,2,FALSE)</f>
        <v>Alan Shonely</v>
      </c>
      <c r="M5756" s="2">
        <f>MATCH(orders[[#This Row],[Product ID]],'BD product'!A:A,0)</f>
        <v>326</v>
      </c>
      <c r="N5756" s="2" t="str" cm="1">
        <f t="array" ref="N5756">INDEX('BD product'!A:D,M5756,2)</f>
        <v>Office Supplies</v>
      </c>
    </row>
    <row r="5757" spans="1:14" x14ac:dyDescent="0.3">
      <c r="A5757" s="3" t="s">
        <v>7152</v>
      </c>
      <c r="B5757" s="4">
        <v>41926</v>
      </c>
      <c r="C5757" s="12" t="str">
        <f t="shared" si="89"/>
        <v>2014/10</v>
      </c>
      <c r="D5757" s="4">
        <v>41930</v>
      </c>
      <c r="E5757" s="3" t="s">
        <v>21</v>
      </c>
      <c r="F5757" s="3" t="s">
        <v>4753</v>
      </c>
      <c r="G5757" s="3" t="s">
        <v>6386</v>
      </c>
      <c r="H5757" s="5">
        <v>316</v>
      </c>
      <c r="I5757" s="2">
        <v>4</v>
      </c>
      <c r="J5757" s="2">
        <v>8</v>
      </c>
      <c r="K5757" s="2">
        <v>-0.85319999999999996</v>
      </c>
      <c r="L5757" s="18" t="str">
        <f>VLOOKUP(F5757,'BD customers'!$1:$1048576,2,FALSE)</f>
        <v>Hunter Glantz</v>
      </c>
      <c r="M5757" s="2">
        <f>MATCH(orders[[#This Row],[Product ID]],'BD product'!A:A,0)</f>
        <v>1685</v>
      </c>
      <c r="N5757" s="2" t="str" cm="1">
        <f t="array" ref="N5757">INDEX('BD product'!A:D,M5757,2)</f>
        <v>Office Supplies</v>
      </c>
    </row>
    <row r="5758" spans="1:14" x14ac:dyDescent="0.3">
      <c r="A5758" s="3" t="s">
        <v>7152</v>
      </c>
      <c r="B5758" s="4">
        <v>41926</v>
      </c>
      <c r="C5758" s="12" t="str">
        <f t="shared" si="89"/>
        <v>2014/10</v>
      </c>
      <c r="D5758" s="4">
        <v>41930</v>
      </c>
      <c r="E5758" s="3" t="s">
        <v>21</v>
      </c>
      <c r="F5758" s="3" t="s">
        <v>4753</v>
      </c>
      <c r="G5758" s="3" t="s">
        <v>2323</v>
      </c>
      <c r="H5758" s="5">
        <v>199996</v>
      </c>
      <c r="I5758" s="2">
        <v>5</v>
      </c>
      <c r="J5758" s="2">
        <v>2</v>
      </c>
      <c r="K5758" s="2">
        <v>624.98749999999995</v>
      </c>
      <c r="L5758" s="18" t="str">
        <f>VLOOKUP(F5758,'BD customers'!$1:$1048576,2,FALSE)</f>
        <v>Hunter Glantz</v>
      </c>
      <c r="M5758" s="2">
        <f>MATCH(orders[[#This Row],[Product ID]],'BD product'!A:A,0)</f>
        <v>617</v>
      </c>
      <c r="N5758" s="2" t="str" cm="1">
        <f t="array" ref="N5758">INDEX('BD product'!A:D,M5758,2)</f>
        <v>Technology</v>
      </c>
    </row>
    <row r="5759" spans="1:14" x14ac:dyDescent="0.3">
      <c r="A5759" s="3" t="s">
        <v>7153</v>
      </c>
      <c r="B5759" s="4">
        <v>42227</v>
      </c>
      <c r="C5759" s="12" t="str">
        <f t="shared" si="89"/>
        <v>2015/08</v>
      </c>
      <c r="D5759" s="4">
        <v>42232</v>
      </c>
      <c r="E5759" s="3" t="s">
        <v>21</v>
      </c>
      <c r="F5759" s="3" t="s">
        <v>7154</v>
      </c>
      <c r="G5759" s="3" t="s">
        <v>3411</v>
      </c>
      <c r="H5759" s="5">
        <v>46152</v>
      </c>
      <c r="I5759" s="2">
        <v>3</v>
      </c>
      <c r="J5759" s="2">
        <v>2</v>
      </c>
      <c r="K5759" s="2">
        <v>12.1149</v>
      </c>
      <c r="L5759" s="18" t="str">
        <f>VLOOKUP(F5759,'BD customers'!$1:$1048576,2,FALSE)</f>
        <v>Barry Weirich</v>
      </c>
      <c r="M5759" s="2">
        <f>MATCH(orders[[#This Row],[Product ID]],'BD product'!A:A,0)</f>
        <v>1008</v>
      </c>
      <c r="N5759" s="2" t="str" cm="1">
        <f t="array" ref="N5759">INDEX('BD product'!A:D,M5759,2)</f>
        <v>Furniture</v>
      </c>
    </row>
    <row r="5760" spans="1:14" x14ac:dyDescent="0.3">
      <c r="A5760" s="3" t="s">
        <v>7155</v>
      </c>
      <c r="B5760" s="4">
        <v>42330</v>
      </c>
      <c r="C5760" s="12" t="str">
        <f t="shared" si="89"/>
        <v>2015/11</v>
      </c>
      <c r="D5760" s="4">
        <v>42331</v>
      </c>
      <c r="E5760" s="3" t="s">
        <v>64</v>
      </c>
      <c r="F5760" s="3" t="s">
        <v>47</v>
      </c>
      <c r="G5760" s="3" t="s">
        <v>6898</v>
      </c>
      <c r="H5760" s="5">
        <v>32985</v>
      </c>
      <c r="I5760" s="2">
        <v>3</v>
      </c>
      <c r="J5760" s="2">
        <v>5</v>
      </c>
      <c r="K5760" s="2">
        <v>-1.9791000000000001</v>
      </c>
      <c r="L5760" s="18" t="str">
        <f>VLOOKUP(F5760,'BD customers'!$1:$1048576,2,FALSE)</f>
        <v>Brosina Hoffman</v>
      </c>
      <c r="M5760" s="2">
        <f>MATCH(orders[[#This Row],[Product ID]],'BD product'!A:A,0)</f>
        <v>1736</v>
      </c>
      <c r="N5760" s="2" t="str" cm="1">
        <f t="array" ref="N5760">INDEX('BD product'!A:D,M5760,2)</f>
        <v>Technology</v>
      </c>
    </row>
    <row r="5761" spans="1:14" x14ac:dyDescent="0.3">
      <c r="A5761" s="3" t="s">
        <v>7156</v>
      </c>
      <c r="B5761" s="4">
        <v>42734</v>
      </c>
      <c r="C5761" s="12" t="str">
        <f t="shared" si="89"/>
        <v>2016/12</v>
      </c>
      <c r="D5761" s="4">
        <v>42734</v>
      </c>
      <c r="E5761" s="3" t="s">
        <v>41</v>
      </c>
      <c r="F5761" s="3" t="s">
        <v>4867</v>
      </c>
      <c r="G5761" s="3" t="s">
        <v>2796</v>
      </c>
      <c r="H5761" s="5">
        <v>48132</v>
      </c>
      <c r="I5761" s="2">
        <v>4</v>
      </c>
      <c r="J5761" s="2">
        <v>0</v>
      </c>
      <c r="K5761" s="2">
        <v>125.14319999999999</v>
      </c>
      <c r="L5761" s="18" t="str">
        <f>VLOOKUP(F5761,'BD customers'!$1:$1048576,2,FALSE)</f>
        <v>Julie Prescott</v>
      </c>
      <c r="M5761" s="2">
        <f>MATCH(orders[[#This Row],[Product ID]],'BD product'!A:A,0)</f>
        <v>774</v>
      </c>
      <c r="N5761" s="2" t="str" cm="1">
        <f t="array" ref="N5761">INDEX('BD product'!A:D,M5761,2)</f>
        <v>Office Supplies</v>
      </c>
    </row>
    <row r="5762" spans="1:14" x14ac:dyDescent="0.3">
      <c r="A5762" s="3" t="s">
        <v>7156</v>
      </c>
      <c r="B5762" s="4">
        <v>42734</v>
      </c>
      <c r="C5762" s="12" t="str">
        <f t="shared" ref="C5762:C5825" si="90">TEXT(B5762,"aaaa/mm")</f>
        <v>2016/12</v>
      </c>
      <c r="D5762" s="4">
        <v>42734</v>
      </c>
      <c r="E5762" s="3" t="s">
        <v>41</v>
      </c>
      <c r="F5762" s="3" t="s">
        <v>4867</v>
      </c>
      <c r="G5762" s="3" t="s">
        <v>1693</v>
      </c>
      <c r="H5762" s="5">
        <v>6384</v>
      </c>
      <c r="I5762" s="2">
        <v>1</v>
      </c>
      <c r="J5762" s="2">
        <v>2</v>
      </c>
      <c r="K5762" s="2">
        <v>2.1545999999999998</v>
      </c>
      <c r="L5762" s="18" t="str">
        <f>VLOOKUP(F5762,'BD customers'!$1:$1048576,2,FALSE)</f>
        <v>Julie Prescott</v>
      </c>
      <c r="M5762" s="2">
        <f>MATCH(orders[[#This Row],[Product ID]],'BD product'!A:A,0)</f>
        <v>418</v>
      </c>
      <c r="N5762" s="2" t="str" cm="1">
        <f t="array" ref="N5762">INDEX('BD product'!A:D,M5762,2)</f>
        <v>Office Supplies</v>
      </c>
    </row>
    <row r="5763" spans="1:14" x14ac:dyDescent="0.3">
      <c r="A5763" s="3" t="s">
        <v>7157</v>
      </c>
      <c r="B5763" s="4">
        <v>42959</v>
      </c>
      <c r="C5763" s="12" t="str">
        <f t="shared" si="90"/>
        <v>2017/08</v>
      </c>
      <c r="D5763" s="4">
        <v>42962</v>
      </c>
      <c r="E5763" s="3" t="s">
        <v>64</v>
      </c>
      <c r="F5763" s="3" t="s">
        <v>4270</v>
      </c>
      <c r="G5763" s="3" t="s">
        <v>3659</v>
      </c>
      <c r="H5763" s="5">
        <v>54294</v>
      </c>
      <c r="I5763" s="2">
        <v>3</v>
      </c>
      <c r="J5763" s="2">
        <v>0</v>
      </c>
      <c r="K5763" s="2">
        <v>152.0232</v>
      </c>
      <c r="L5763" s="18" t="str">
        <f>VLOOKUP(F5763,'BD customers'!$1:$1048576,2,FALSE)</f>
        <v>Justin MacKendrick</v>
      </c>
      <c r="M5763" s="2">
        <f>MATCH(orders[[#This Row],[Product ID]],'BD product'!A:A,0)</f>
        <v>1109</v>
      </c>
      <c r="N5763" s="2" t="str" cm="1">
        <f t="array" ref="N5763">INDEX('BD product'!A:D,M5763,2)</f>
        <v>Office Supplies</v>
      </c>
    </row>
    <row r="5764" spans="1:14" x14ac:dyDescent="0.3">
      <c r="A5764" s="3" t="s">
        <v>7157</v>
      </c>
      <c r="B5764" s="4">
        <v>42959</v>
      </c>
      <c r="C5764" s="12" t="str">
        <f t="shared" si="90"/>
        <v>2017/08</v>
      </c>
      <c r="D5764" s="4">
        <v>42962</v>
      </c>
      <c r="E5764" s="3" t="s">
        <v>64</v>
      </c>
      <c r="F5764" s="3" t="s">
        <v>4270</v>
      </c>
      <c r="G5764" s="3" t="s">
        <v>3397</v>
      </c>
      <c r="H5764" s="5">
        <v>5492</v>
      </c>
      <c r="I5764" s="2">
        <v>4</v>
      </c>
      <c r="J5764" s="2">
        <v>0</v>
      </c>
      <c r="K5764" s="2">
        <v>19.7712</v>
      </c>
      <c r="L5764" s="18" t="str">
        <f>VLOOKUP(F5764,'BD customers'!$1:$1048576,2,FALSE)</f>
        <v>Justin MacKendrick</v>
      </c>
      <c r="M5764" s="2">
        <f>MATCH(orders[[#This Row],[Product ID]],'BD product'!A:A,0)</f>
        <v>1003</v>
      </c>
      <c r="N5764" s="2" t="str" cm="1">
        <f t="array" ref="N5764">INDEX('BD product'!A:D,M5764,2)</f>
        <v>Furniture</v>
      </c>
    </row>
    <row r="5765" spans="1:14" x14ac:dyDescent="0.3">
      <c r="A5765" s="3" t="s">
        <v>7158</v>
      </c>
      <c r="B5765" s="4">
        <v>42311</v>
      </c>
      <c r="C5765" s="12" t="str">
        <f t="shared" si="90"/>
        <v>2015/11</v>
      </c>
      <c r="D5765" s="4">
        <v>42313</v>
      </c>
      <c r="E5765" s="3" t="s">
        <v>64</v>
      </c>
      <c r="F5765" s="3" t="s">
        <v>862</v>
      </c>
      <c r="G5765" s="3" t="s">
        <v>5728</v>
      </c>
      <c r="H5765" s="5">
        <v>144882</v>
      </c>
      <c r="I5765" s="2">
        <v>10</v>
      </c>
      <c r="J5765" s="2">
        <v>1</v>
      </c>
      <c r="K5765" s="2">
        <v>20.927399999999999</v>
      </c>
      <c r="L5765" s="18" t="str">
        <f>VLOOKUP(F5765,'BD customers'!$1:$1048576,2,FALSE)</f>
        <v>Fred Hopkins</v>
      </c>
      <c r="M5765" s="2">
        <f>MATCH(orders[[#This Row],[Product ID]],'BD product'!A:A,0)</f>
        <v>1580</v>
      </c>
      <c r="N5765" s="2" t="str" cm="1">
        <f t="array" ref="N5765">INDEX('BD product'!A:D,M5765,2)</f>
        <v>Furniture</v>
      </c>
    </row>
    <row r="5766" spans="1:14" x14ac:dyDescent="0.3">
      <c r="A5766" s="3" t="s">
        <v>7159</v>
      </c>
      <c r="B5766" s="4">
        <v>42257</v>
      </c>
      <c r="C5766" s="12" t="str">
        <f t="shared" si="90"/>
        <v>2015/09</v>
      </c>
      <c r="D5766" s="4">
        <v>42259</v>
      </c>
      <c r="E5766" s="3" t="s">
        <v>11</v>
      </c>
      <c r="F5766" s="3" t="s">
        <v>2036</v>
      </c>
      <c r="G5766" s="3" t="s">
        <v>7069</v>
      </c>
      <c r="H5766" s="5">
        <v>35388</v>
      </c>
      <c r="I5766" s="2">
        <v>6</v>
      </c>
      <c r="J5766" s="2">
        <v>0</v>
      </c>
      <c r="K5766" s="2">
        <v>1.7694000000000001</v>
      </c>
      <c r="L5766" s="18" t="str">
        <f>VLOOKUP(F5766,'BD customers'!$1:$1048576,2,FALSE)</f>
        <v>Matt Collins</v>
      </c>
      <c r="M5766" s="2">
        <f>MATCH(orders[[#This Row],[Product ID]],'BD product'!A:A,0)</f>
        <v>1757</v>
      </c>
      <c r="N5766" s="2" t="str" cm="1">
        <f t="array" ref="N5766">INDEX('BD product'!A:D,M5766,2)</f>
        <v>Office Supplies</v>
      </c>
    </row>
    <row r="5767" spans="1:14" x14ac:dyDescent="0.3">
      <c r="A5767" s="3" t="s">
        <v>7160</v>
      </c>
      <c r="B5767" s="4">
        <v>41951</v>
      </c>
      <c r="C5767" s="12" t="str">
        <f t="shared" si="90"/>
        <v>2014/11</v>
      </c>
      <c r="D5767" s="4">
        <v>41957</v>
      </c>
      <c r="E5767" s="3" t="s">
        <v>21</v>
      </c>
      <c r="F5767" s="3" t="s">
        <v>37</v>
      </c>
      <c r="G5767" s="3" t="s">
        <v>3059</v>
      </c>
      <c r="H5767" s="5">
        <v>333576</v>
      </c>
      <c r="I5767" s="2">
        <v>3</v>
      </c>
      <c r="J5767" s="2">
        <v>2</v>
      </c>
      <c r="K5767" s="2">
        <v>25.0182</v>
      </c>
      <c r="L5767" s="18" t="str">
        <f>VLOOKUP(F5767,'BD customers'!$1:$1048576,2,FALSE)</f>
        <v>Emily Burns</v>
      </c>
      <c r="M5767" s="2">
        <f>MATCH(orders[[#This Row],[Product ID]],'BD product'!A:A,0)</f>
        <v>874</v>
      </c>
      <c r="N5767" s="2" t="str" cm="1">
        <f t="array" ref="N5767">INDEX('BD product'!A:D,M5767,2)</f>
        <v>Technology</v>
      </c>
    </row>
    <row r="5768" spans="1:14" x14ac:dyDescent="0.3">
      <c r="A5768" s="3" t="s">
        <v>7161</v>
      </c>
      <c r="B5768" s="4">
        <v>42651</v>
      </c>
      <c r="C5768" s="12" t="str">
        <f t="shared" si="90"/>
        <v>2016/10</v>
      </c>
      <c r="D5768" s="4">
        <v>42658</v>
      </c>
      <c r="E5768" s="3" t="s">
        <v>21</v>
      </c>
      <c r="F5768" s="3" t="s">
        <v>2123</v>
      </c>
      <c r="G5768" s="3" t="s">
        <v>4539</v>
      </c>
      <c r="H5768" s="5">
        <v>60144</v>
      </c>
      <c r="I5768" s="2">
        <v>6</v>
      </c>
      <c r="J5768" s="2">
        <v>2</v>
      </c>
      <c r="K5768" s="2">
        <v>20.2986</v>
      </c>
      <c r="L5768" s="18" t="str">
        <f>VLOOKUP(F5768,'BD customers'!$1:$1048576,2,FALSE)</f>
        <v>Peter McVee</v>
      </c>
      <c r="M5768" s="2">
        <f>MATCH(orders[[#This Row],[Product ID]],'BD product'!A:A,0)</f>
        <v>1353</v>
      </c>
      <c r="N5768" s="2" t="str" cm="1">
        <f t="array" ref="N5768">INDEX('BD product'!A:D,M5768,2)</f>
        <v>Office Supplies</v>
      </c>
    </row>
    <row r="5769" spans="1:14" x14ac:dyDescent="0.3">
      <c r="A5769" s="3" t="s">
        <v>7162</v>
      </c>
      <c r="B5769" s="4">
        <v>42986</v>
      </c>
      <c r="C5769" s="12" t="str">
        <f t="shared" si="90"/>
        <v>2017/09</v>
      </c>
      <c r="D5769" s="4">
        <v>42990</v>
      </c>
      <c r="E5769" s="3" t="s">
        <v>11</v>
      </c>
      <c r="F5769" s="3" t="s">
        <v>6601</v>
      </c>
      <c r="G5769" s="3" t="s">
        <v>3226</v>
      </c>
      <c r="H5769" s="5">
        <v>852</v>
      </c>
      <c r="I5769" s="2">
        <v>6</v>
      </c>
      <c r="J5769" s="2">
        <v>2</v>
      </c>
      <c r="K5769" s="2">
        <v>2.0234999999999999</v>
      </c>
      <c r="L5769" s="18" t="str">
        <f>VLOOKUP(F5769,'BD customers'!$1:$1048576,2,FALSE)</f>
        <v>Alex Russell</v>
      </c>
      <c r="M5769" s="2">
        <f>MATCH(orders[[#This Row],[Product ID]],'BD product'!A:A,0)</f>
        <v>938</v>
      </c>
      <c r="N5769" s="2" t="str" cm="1">
        <f t="array" ref="N5769">INDEX('BD product'!A:D,M5769,2)</f>
        <v>Technology</v>
      </c>
    </row>
    <row r="5770" spans="1:14" x14ac:dyDescent="0.3">
      <c r="A5770" s="3" t="s">
        <v>7163</v>
      </c>
      <c r="B5770" s="4">
        <v>42060</v>
      </c>
      <c r="C5770" s="12" t="str">
        <f t="shared" si="90"/>
        <v>2015/02</v>
      </c>
      <c r="D5770" s="4">
        <v>42064</v>
      </c>
      <c r="E5770" s="3" t="s">
        <v>21</v>
      </c>
      <c r="F5770" s="3" t="s">
        <v>1101</v>
      </c>
      <c r="G5770" s="3" t="s">
        <v>3503</v>
      </c>
      <c r="H5770" s="5">
        <v>315</v>
      </c>
      <c r="I5770" s="2">
        <v>1</v>
      </c>
      <c r="J5770" s="2">
        <v>0</v>
      </c>
      <c r="K5770" s="2">
        <v>0.1512</v>
      </c>
      <c r="L5770" s="18" t="str">
        <f>VLOOKUP(F5770,'BD customers'!$1:$1048576,2,FALSE)</f>
        <v>Sung Shariari</v>
      </c>
      <c r="M5770" s="2">
        <f>MATCH(orders[[#This Row],[Product ID]],'BD product'!A:A,0)</f>
        <v>1044</v>
      </c>
      <c r="N5770" s="2" t="str" cm="1">
        <f t="array" ref="N5770">INDEX('BD product'!A:D,M5770,2)</f>
        <v>Office Supplies</v>
      </c>
    </row>
    <row r="5771" spans="1:14" x14ac:dyDescent="0.3">
      <c r="A5771" s="3" t="s">
        <v>7163</v>
      </c>
      <c r="B5771" s="4">
        <v>42060</v>
      </c>
      <c r="C5771" s="12" t="str">
        <f t="shared" si="90"/>
        <v>2015/02</v>
      </c>
      <c r="D5771" s="4">
        <v>42064</v>
      </c>
      <c r="E5771" s="3" t="s">
        <v>21</v>
      </c>
      <c r="F5771" s="3" t="s">
        <v>1101</v>
      </c>
      <c r="G5771" s="3" t="s">
        <v>618</v>
      </c>
      <c r="H5771" s="5">
        <v>2272</v>
      </c>
      <c r="I5771" s="2">
        <v>4</v>
      </c>
      <c r="J5771" s="2">
        <v>0</v>
      </c>
      <c r="K5771" s="2">
        <v>1.0224</v>
      </c>
      <c r="L5771" s="18" t="str">
        <f>VLOOKUP(F5771,'BD customers'!$1:$1048576,2,FALSE)</f>
        <v>Sung Shariari</v>
      </c>
      <c r="M5771" s="2">
        <f>MATCH(orders[[#This Row],[Product ID]],'BD product'!A:A,0)</f>
        <v>128</v>
      </c>
      <c r="N5771" s="2" t="str" cm="1">
        <f t="array" ref="N5771">INDEX('BD product'!A:D,M5771,2)</f>
        <v>Office Supplies</v>
      </c>
    </row>
    <row r="5772" spans="1:14" x14ac:dyDescent="0.3">
      <c r="A5772" s="3" t="s">
        <v>7164</v>
      </c>
      <c r="B5772" s="4">
        <v>42271</v>
      </c>
      <c r="C5772" s="12" t="str">
        <f t="shared" si="90"/>
        <v>2015/09</v>
      </c>
      <c r="D5772" s="4">
        <v>42275</v>
      </c>
      <c r="E5772" s="3" t="s">
        <v>21</v>
      </c>
      <c r="F5772" s="3" t="s">
        <v>609</v>
      </c>
      <c r="G5772" s="3" t="s">
        <v>2061</v>
      </c>
      <c r="H5772" s="5">
        <v>1491</v>
      </c>
      <c r="I5772" s="2">
        <v>3</v>
      </c>
      <c r="J5772" s="2">
        <v>0</v>
      </c>
      <c r="K5772" s="2">
        <v>4.6220999999999997</v>
      </c>
      <c r="L5772" s="18" t="str">
        <f>VLOOKUP(F5772,'BD customers'!$1:$1048576,2,FALSE)</f>
        <v>Shaun Chance</v>
      </c>
      <c r="M5772" s="2">
        <f>MATCH(orders[[#This Row],[Product ID]],'BD product'!A:A,0)</f>
        <v>529</v>
      </c>
      <c r="N5772" s="2" t="str" cm="1">
        <f t="array" ref="N5772">INDEX('BD product'!A:D,M5772,2)</f>
        <v>Furniture</v>
      </c>
    </row>
    <row r="5773" spans="1:14" x14ac:dyDescent="0.3">
      <c r="A5773" s="3" t="s">
        <v>7164</v>
      </c>
      <c r="B5773" s="4">
        <v>42271</v>
      </c>
      <c r="C5773" s="12" t="str">
        <f t="shared" si="90"/>
        <v>2015/09</v>
      </c>
      <c r="D5773" s="4">
        <v>42275</v>
      </c>
      <c r="E5773" s="3" t="s">
        <v>21</v>
      </c>
      <c r="F5773" s="3" t="s">
        <v>609</v>
      </c>
      <c r="G5773" s="3" t="s">
        <v>4599</v>
      </c>
      <c r="H5773" s="5">
        <v>115812</v>
      </c>
      <c r="I5773" s="2">
        <v>4</v>
      </c>
      <c r="J5773" s="2">
        <v>0</v>
      </c>
      <c r="K5773" s="2">
        <v>335.85480000000001</v>
      </c>
      <c r="L5773" s="18" t="str">
        <f>VLOOKUP(F5773,'BD customers'!$1:$1048576,2,FALSE)</f>
        <v>Shaun Chance</v>
      </c>
      <c r="M5773" s="2">
        <f>MATCH(orders[[#This Row],[Product ID]],'BD product'!A:A,0)</f>
        <v>1366</v>
      </c>
      <c r="N5773" s="2" t="str" cm="1">
        <f t="array" ref="N5773">INDEX('BD product'!A:D,M5773,2)</f>
        <v>Office Supplies</v>
      </c>
    </row>
    <row r="5774" spans="1:14" x14ac:dyDescent="0.3">
      <c r="A5774" s="3" t="s">
        <v>7165</v>
      </c>
      <c r="B5774" s="4">
        <v>42334</v>
      </c>
      <c r="C5774" s="12" t="str">
        <f t="shared" si="90"/>
        <v>2015/11</v>
      </c>
      <c r="D5774" s="4">
        <v>42339</v>
      </c>
      <c r="E5774" s="3" t="s">
        <v>21</v>
      </c>
      <c r="F5774" s="3" t="s">
        <v>292</v>
      </c>
      <c r="G5774" s="3" t="s">
        <v>1470</v>
      </c>
      <c r="H5774" s="5">
        <v>59999</v>
      </c>
      <c r="I5774" s="2">
        <v>1</v>
      </c>
      <c r="J5774" s="2">
        <v>0</v>
      </c>
      <c r="K5774" s="2">
        <v>233.99610000000001</v>
      </c>
      <c r="L5774" s="18" t="str">
        <f>VLOOKUP(F5774,'BD customers'!$1:$1048576,2,FALSE)</f>
        <v>Erin Ashbrook</v>
      </c>
      <c r="M5774" s="2">
        <f>MATCH(orders[[#This Row],[Product ID]],'BD product'!A:A,0)</f>
        <v>351</v>
      </c>
      <c r="N5774" s="2" t="str" cm="1">
        <f t="array" ref="N5774">INDEX('BD product'!A:D,M5774,2)</f>
        <v>Technology</v>
      </c>
    </row>
    <row r="5775" spans="1:14" x14ac:dyDescent="0.3">
      <c r="A5775" s="3" t="s">
        <v>7166</v>
      </c>
      <c r="B5775" s="4">
        <v>42613</v>
      </c>
      <c r="C5775" s="12" t="str">
        <f t="shared" si="90"/>
        <v>2016/08</v>
      </c>
      <c r="D5775" s="4">
        <v>42619</v>
      </c>
      <c r="E5775" s="3" t="s">
        <v>21</v>
      </c>
      <c r="F5775" s="3" t="s">
        <v>2026</v>
      </c>
      <c r="G5775" s="3" t="s">
        <v>1493</v>
      </c>
      <c r="H5775" s="5">
        <v>23968</v>
      </c>
      <c r="I5775" s="2">
        <v>2</v>
      </c>
      <c r="J5775" s="2">
        <v>2</v>
      </c>
      <c r="K5775" s="2">
        <v>2.3967999999999998</v>
      </c>
      <c r="L5775" s="18" t="str">
        <f>VLOOKUP(F5775,'BD customers'!$1:$1048576,2,FALSE)</f>
        <v>Theone Pippenger</v>
      </c>
      <c r="M5775" s="2">
        <f>MATCH(orders[[#This Row],[Product ID]],'BD product'!A:A,0)</f>
        <v>357</v>
      </c>
      <c r="N5775" s="2" t="str" cm="1">
        <f t="array" ref="N5775">INDEX('BD product'!A:D,M5775,2)</f>
        <v>Office Supplies</v>
      </c>
    </row>
    <row r="5776" spans="1:14" x14ac:dyDescent="0.3">
      <c r="A5776" s="3" t="s">
        <v>7167</v>
      </c>
      <c r="B5776" s="4">
        <v>42472</v>
      </c>
      <c r="C5776" s="12" t="str">
        <f t="shared" si="90"/>
        <v>2016/04</v>
      </c>
      <c r="D5776" s="4">
        <v>42476</v>
      </c>
      <c r="E5776" s="3" t="s">
        <v>21</v>
      </c>
      <c r="F5776" s="3" t="s">
        <v>2908</v>
      </c>
      <c r="G5776" s="3" t="s">
        <v>7078</v>
      </c>
      <c r="H5776" s="5">
        <v>638288</v>
      </c>
      <c r="I5776" s="2">
        <v>7</v>
      </c>
      <c r="J5776" s="2">
        <v>2</v>
      </c>
      <c r="K5776" s="2">
        <v>-31.914400000000001</v>
      </c>
      <c r="L5776" s="18" t="str">
        <f>VLOOKUP(F5776,'BD customers'!$1:$1048576,2,FALSE)</f>
        <v>Beth Paige</v>
      </c>
      <c r="M5776" s="2">
        <f>MATCH(orders[[#This Row],[Product ID]],'BD product'!A:A,0)</f>
        <v>1758</v>
      </c>
      <c r="N5776" s="2" t="str" cm="1">
        <f t="array" ref="N5776">INDEX('BD product'!A:D,M5776,2)</f>
        <v>Furniture</v>
      </c>
    </row>
    <row r="5777" spans="1:14" x14ac:dyDescent="0.3">
      <c r="A5777" s="3" t="s">
        <v>7167</v>
      </c>
      <c r="B5777" s="4">
        <v>42472</v>
      </c>
      <c r="C5777" s="12" t="str">
        <f t="shared" si="90"/>
        <v>2016/04</v>
      </c>
      <c r="D5777" s="4">
        <v>42476</v>
      </c>
      <c r="E5777" s="3" t="s">
        <v>21</v>
      </c>
      <c r="F5777" s="3" t="s">
        <v>2908</v>
      </c>
      <c r="G5777" s="3" t="s">
        <v>2677</v>
      </c>
      <c r="H5777" s="5">
        <v>13208</v>
      </c>
      <c r="I5777" s="2">
        <v>1</v>
      </c>
      <c r="J5777" s="2">
        <v>2</v>
      </c>
      <c r="K5777" s="2">
        <v>4.6227999999999998</v>
      </c>
      <c r="L5777" s="18" t="str">
        <f>VLOOKUP(F5777,'BD customers'!$1:$1048576,2,FALSE)</f>
        <v>Beth Paige</v>
      </c>
      <c r="M5777" s="2">
        <f>MATCH(orders[[#This Row],[Product ID]],'BD product'!A:A,0)</f>
        <v>731</v>
      </c>
      <c r="N5777" s="2" t="str" cm="1">
        <f t="array" ref="N5777">INDEX('BD product'!A:D,M5777,2)</f>
        <v>Office Supplies</v>
      </c>
    </row>
    <row r="5778" spans="1:14" x14ac:dyDescent="0.3">
      <c r="A5778" s="3" t="s">
        <v>7168</v>
      </c>
      <c r="B5778" s="4">
        <v>42708</v>
      </c>
      <c r="C5778" s="12" t="str">
        <f t="shared" si="90"/>
        <v>2016/12</v>
      </c>
      <c r="D5778" s="4">
        <v>42712</v>
      </c>
      <c r="E5778" s="3" t="s">
        <v>21</v>
      </c>
      <c r="F5778" s="3" t="s">
        <v>1761</v>
      </c>
      <c r="G5778" s="3" t="s">
        <v>2356</v>
      </c>
      <c r="H5778" s="5">
        <v>15528</v>
      </c>
      <c r="I5778" s="2">
        <v>3</v>
      </c>
      <c r="J5778" s="2">
        <v>2</v>
      </c>
      <c r="K5778" s="2">
        <v>0.58230000000000004</v>
      </c>
      <c r="L5778" s="18" t="str">
        <f>VLOOKUP(F5778,'BD customers'!$1:$1048576,2,FALSE)</f>
        <v>Liz MacKendrick</v>
      </c>
      <c r="M5778" s="2">
        <f>MATCH(orders[[#This Row],[Product ID]],'BD product'!A:A,0)</f>
        <v>627</v>
      </c>
      <c r="N5778" s="2" t="str" cm="1">
        <f t="array" ref="N5778">INDEX('BD product'!A:D,M5778,2)</f>
        <v>Office Supplies</v>
      </c>
    </row>
    <row r="5779" spans="1:14" x14ac:dyDescent="0.3">
      <c r="A5779" s="3" t="s">
        <v>7169</v>
      </c>
      <c r="B5779" s="4">
        <v>42708</v>
      </c>
      <c r="C5779" s="12" t="str">
        <f t="shared" si="90"/>
        <v>2016/12</v>
      </c>
      <c r="D5779" s="4">
        <v>42713</v>
      </c>
      <c r="E5779" s="3" t="s">
        <v>21</v>
      </c>
      <c r="F5779" s="3" t="s">
        <v>3283</v>
      </c>
      <c r="G5779" s="3" t="s">
        <v>3187</v>
      </c>
      <c r="H5779" s="5">
        <v>10485</v>
      </c>
      <c r="I5779" s="2">
        <v>1</v>
      </c>
      <c r="J5779" s="2">
        <v>0</v>
      </c>
      <c r="K5779" s="2">
        <v>5.0327999999999999</v>
      </c>
      <c r="L5779" s="18" t="str">
        <f>VLOOKUP(F5779,'BD customers'!$1:$1048576,2,FALSE)</f>
        <v>Kean Takahito</v>
      </c>
      <c r="M5779" s="2">
        <f>MATCH(orders[[#This Row],[Product ID]],'BD product'!A:A,0)</f>
        <v>923</v>
      </c>
      <c r="N5779" s="2" t="str" cm="1">
        <f t="array" ref="N5779">INDEX('BD product'!A:D,M5779,2)</f>
        <v>Office Supplies</v>
      </c>
    </row>
    <row r="5780" spans="1:14" x14ac:dyDescent="0.3">
      <c r="A5780" s="3" t="s">
        <v>7170</v>
      </c>
      <c r="B5780" s="4">
        <v>41954</v>
      </c>
      <c r="C5780" s="12" t="str">
        <f t="shared" si="90"/>
        <v>2014/11</v>
      </c>
      <c r="D5780" s="4">
        <v>41961</v>
      </c>
      <c r="E5780" s="3" t="s">
        <v>21</v>
      </c>
      <c r="F5780" s="3" t="s">
        <v>1189</v>
      </c>
      <c r="G5780" s="3" t="s">
        <v>1647</v>
      </c>
      <c r="H5780" s="5">
        <v>3048</v>
      </c>
      <c r="I5780" s="2">
        <v>3</v>
      </c>
      <c r="J5780" s="2">
        <v>0</v>
      </c>
      <c r="K5780" s="2">
        <v>7.9248000000000003</v>
      </c>
      <c r="L5780" s="18" t="str">
        <f>VLOOKUP(F5780,'BD customers'!$1:$1048576,2,FALSE)</f>
        <v>Arthur Prichep</v>
      </c>
      <c r="M5780" s="2">
        <f>MATCH(orders[[#This Row],[Product ID]],'BD product'!A:A,0)</f>
        <v>402</v>
      </c>
      <c r="N5780" s="2" t="str" cm="1">
        <f t="array" ref="N5780">INDEX('BD product'!A:D,M5780,2)</f>
        <v>Office Supplies</v>
      </c>
    </row>
    <row r="5781" spans="1:14" x14ac:dyDescent="0.3">
      <c r="A5781" s="3" t="s">
        <v>7170</v>
      </c>
      <c r="B5781" s="4">
        <v>41954</v>
      </c>
      <c r="C5781" s="12" t="str">
        <f t="shared" si="90"/>
        <v>2014/11</v>
      </c>
      <c r="D5781" s="4">
        <v>41961</v>
      </c>
      <c r="E5781" s="3" t="s">
        <v>21</v>
      </c>
      <c r="F5781" s="3" t="s">
        <v>1189</v>
      </c>
      <c r="G5781" s="3" t="s">
        <v>3767</v>
      </c>
      <c r="H5781" s="5">
        <v>112648</v>
      </c>
      <c r="I5781" s="2">
        <v>1</v>
      </c>
      <c r="J5781" s="2">
        <v>2</v>
      </c>
      <c r="K5781" s="2">
        <v>11.264799999999999</v>
      </c>
      <c r="L5781" s="18" t="str">
        <f>VLOOKUP(F5781,'BD customers'!$1:$1048576,2,FALSE)</f>
        <v>Arthur Prichep</v>
      </c>
      <c r="M5781" s="2">
        <f>MATCH(orders[[#This Row],[Product ID]],'BD product'!A:A,0)</f>
        <v>1155</v>
      </c>
      <c r="N5781" s="2" t="str" cm="1">
        <f t="array" ref="N5781">INDEX('BD product'!A:D,M5781,2)</f>
        <v>Furniture</v>
      </c>
    </row>
    <row r="5782" spans="1:14" x14ac:dyDescent="0.3">
      <c r="A5782" s="3" t="s">
        <v>7171</v>
      </c>
      <c r="B5782" s="4">
        <v>42096</v>
      </c>
      <c r="C5782" s="12" t="str">
        <f t="shared" si="90"/>
        <v>2015/04</v>
      </c>
      <c r="D5782" s="4">
        <v>42103</v>
      </c>
      <c r="E5782" s="3" t="s">
        <v>21</v>
      </c>
      <c r="F5782" s="3" t="s">
        <v>788</v>
      </c>
      <c r="G5782" s="3" t="s">
        <v>7172</v>
      </c>
      <c r="H5782" s="5">
        <v>71976</v>
      </c>
      <c r="I5782" s="2">
        <v>3</v>
      </c>
      <c r="J5782" s="2">
        <v>2</v>
      </c>
      <c r="K5782" s="2">
        <v>24.291899999999998</v>
      </c>
      <c r="L5782" s="18" t="str">
        <f>VLOOKUP(F5782,'BD customers'!$1:$1048576,2,FALSE)</f>
        <v>John Dryer</v>
      </c>
      <c r="M5782" s="2">
        <f>MATCH(orders[[#This Row],[Product ID]],'BD product'!A:A,0)</f>
        <v>1763</v>
      </c>
      <c r="N5782" s="2" t="str" cm="1">
        <f t="array" ref="N5782">INDEX('BD product'!A:D,M5782,2)</f>
        <v>Technology</v>
      </c>
    </row>
    <row r="5783" spans="1:14" x14ac:dyDescent="0.3">
      <c r="A5783" s="3" t="s">
        <v>7174</v>
      </c>
      <c r="B5783" s="4">
        <v>42350</v>
      </c>
      <c r="C5783" s="12" t="str">
        <f t="shared" si="90"/>
        <v>2015/12</v>
      </c>
      <c r="D5783" s="4">
        <v>42354</v>
      </c>
      <c r="E5783" s="3" t="s">
        <v>11</v>
      </c>
      <c r="F5783" s="3" t="s">
        <v>1732</v>
      </c>
      <c r="G5783" s="3" t="s">
        <v>699</v>
      </c>
      <c r="H5783" s="5">
        <v>221</v>
      </c>
      <c r="I5783" s="2">
        <v>1</v>
      </c>
      <c r="J5783" s="2">
        <v>0</v>
      </c>
      <c r="K5783" s="2">
        <v>0.59670000000000001</v>
      </c>
      <c r="L5783" s="18" t="str">
        <f>VLOOKUP(F5783,'BD customers'!$1:$1048576,2,FALSE)</f>
        <v>Xylona Preis</v>
      </c>
      <c r="M5783" s="2">
        <f>MATCH(orders[[#This Row],[Product ID]],'BD product'!A:A,0)</f>
        <v>149</v>
      </c>
      <c r="N5783" s="2" t="str" cm="1">
        <f t="array" ref="N5783">INDEX('BD product'!A:D,M5783,2)</f>
        <v>Office Supplies</v>
      </c>
    </row>
    <row r="5784" spans="1:14" x14ac:dyDescent="0.3">
      <c r="A5784" s="3" t="s">
        <v>7174</v>
      </c>
      <c r="B5784" s="4">
        <v>42350</v>
      </c>
      <c r="C5784" s="12" t="str">
        <f t="shared" si="90"/>
        <v>2015/12</v>
      </c>
      <c r="D5784" s="4">
        <v>42354</v>
      </c>
      <c r="E5784" s="3" t="s">
        <v>11</v>
      </c>
      <c r="F5784" s="3" t="s">
        <v>1732</v>
      </c>
      <c r="G5784" s="3" t="s">
        <v>2806</v>
      </c>
      <c r="H5784" s="5">
        <v>1552</v>
      </c>
      <c r="I5784" s="2">
        <v>4</v>
      </c>
      <c r="J5784" s="2">
        <v>0</v>
      </c>
      <c r="K5784" s="2">
        <v>7.4496000000000002</v>
      </c>
      <c r="L5784" s="18" t="str">
        <f>VLOOKUP(F5784,'BD customers'!$1:$1048576,2,FALSE)</f>
        <v>Xylona Preis</v>
      </c>
      <c r="M5784" s="2">
        <f>MATCH(orders[[#This Row],[Product ID]],'BD product'!A:A,0)</f>
        <v>778</v>
      </c>
      <c r="N5784" s="2" t="str" cm="1">
        <f t="array" ref="N5784">INDEX('BD product'!A:D,M5784,2)</f>
        <v>Office Supplies</v>
      </c>
    </row>
    <row r="5785" spans="1:14" x14ac:dyDescent="0.3">
      <c r="A5785" s="3" t="s">
        <v>7174</v>
      </c>
      <c r="B5785" s="4">
        <v>42350</v>
      </c>
      <c r="C5785" s="12" t="str">
        <f t="shared" si="90"/>
        <v>2015/12</v>
      </c>
      <c r="D5785" s="4">
        <v>42354</v>
      </c>
      <c r="E5785" s="3" t="s">
        <v>11</v>
      </c>
      <c r="F5785" s="3" t="s">
        <v>1732</v>
      </c>
      <c r="G5785" s="3" t="s">
        <v>4526</v>
      </c>
      <c r="H5785" s="5">
        <v>3644</v>
      </c>
      <c r="I5785" s="2">
        <v>4</v>
      </c>
      <c r="J5785" s="2">
        <v>0</v>
      </c>
      <c r="K5785" s="2">
        <v>1.6397999999999999</v>
      </c>
      <c r="L5785" s="18" t="str">
        <f>VLOOKUP(F5785,'BD customers'!$1:$1048576,2,FALSE)</f>
        <v>Xylona Preis</v>
      </c>
      <c r="M5785" s="2">
        <f>MATCH(orders[[#This Row],[Product ID]],'BD product'!A:A,0)</f>
        <v>1348</v>
      </c>
      <c r="N5785" s="2" t="str" cm="1">
        <f t="array" ref="N5785">INDEX('BD product'!A:D,M5785,2)</f>
        <v>Office Supplies</v>
      </c>
    </row>
    <row r="5786" spans="1:14" x14ac:dyDescent="0.3">
      <c r="A5786" s="3" t="s">
        <v>7175</v>
      </c>
      <c r="B5786" s="4">
        <v>43010</v>
      </c>
      <c r="C5786" s="12" t="str">
        <f t="shared" si="90"/>
        <v>2017/10</v>
      </c>
      <c r="D5786" s="4">
        <v>43016</v>
      </c>
      <c r="E5786" s="3" t="s">
        <v>21</v>
      </c>
      <c r="F5786" s="3" t="s">
        <v>7010</v>
      </c>
      <c r="G5786" s="3" t="s">
        <v>1525</v>
      </c>
      <c r="H5786" s="5">
        <v>217764</v>
      </c>
      <c r="I5786" s="2">
        <v>6</v>
      </c>
      <c r="J5786" s="2">
        <v>7</v>
      </c>
      <c r="K5786" s="2">
        <v>-384.71640000000002</v>
      </c>
      <c r="L5786" s="18" t="str">
        <f>VLOOKUP(F5786,'BD customers'!$1:$1048576,2,FALSE)</f>
        <v>Juliana Krohn</v>
      </c>
      <c r="M5786" s="2">
        <f>MATCH(orders[[#This Row],[Product ID]],'BD product'!A:A,0)</f>
        <v>368</v>
      </c>
      <c r="N5786" s="2" t="str" cm="1">
        <f t="array" ref="N5786">INDEX('BD product'!A:D,M5786,2)</f>
        <v>Furniture</v>
      </c>
    </row>
    <row r="5787" spans="1:14" x14ac:dyDescent="0.3">
      <c r="A5787" s="3" t="s">
        <v>7175</v>
      </c>
      <c r="B5787" s="4">
        <v>43010</v>
      </c>
      <c r="C5787" s="12" t="str">
        <f t="shared" si="90"/>
        <v>2017/10</v>
      </c>
      <c r="D5787" s="4">
        <v>43016</v>
      </c>
      <c r="E5787" s="3" t="s">
        <v>21</v>
      </c>
      <c r="F5787" s="3" t="s">
        <v>7010</v>
      </c>
      <c r="G5787" s="3" t="s">
        <v>2272</v>
      </c>
      <c r="H5787" s="5">
        <v>39072</v>
      </c>
      <c r="I5787" s="2">
        <v>6</v>
      </c>
      <c r="J5787" s="2">
        <v>2</v>
      </c>
      <c r="K5787" s="2">
        <v>4.3956</v>
      </c>
      <c r="L5787" s="18" t="str">
        <f>VLOOKUP(F5787,'BD customers'!$1:$1048576,2,FALSE)</f>
        <v>Juliana Krohn</v>
      </c>
      <c r="M5787" s="2">
        <f>MATCH(orders[[#This Row],[Product ID]],'BD product'!A:A,0)</f>
        <v>599</v>
      </c>
      <c r="N5787" s="2" t="str" cm="1">
        <f t="array" ref="N5787">INDEX('BD product'!A:D,M5787,2)</f>
        <v>Office Supplies</v>
      </c>
    </row>
    <row r="5788" spans="1:14" x14ac:dyDescent="0.3">
      <c r="A5788" s="3" t="s">
        <v>7175</v>
      </c>
      <c r="B5788" s="4">
        <v>43010</v>
      </c>
      <c r="C5788" s="12" t="str">
        <f t="shared" si="90"/>
        <v>2017/10</v>
      </c>
      <c r="D5788" s="4">
        <v>43016</v>
      </c>
      <c r="E5788" s="3" t="s">
        <v>21</v>
      </c>
      <c r="F5788" s="3" t="s">
        <v>7010</v>
      </c>
      <c r="G5788" s="3" t="s">
        <v>2952</v>
      </c>
      <c r="H5788" s="5">
        <v>22638</v>
      </c>
      <c r="I5788" s="2">
        <v>7</v>
      </c>
      <c r="J5788" s="2">
        <v>7</v>
      </c>
      <c r="K5788" s="2">
        <v>-16.601199999999999</v>
      </c>
      <c r="L5788" s="18" t="str">
        <f>VLOOKUP(F5788,'BD customers'!$1:$1048576,2,FALSE)</f>
        <v>Juliana Krohn</v>
      </c>
      <c r="M5788" s="2">
        <f>MATCH(orders[[#This Row],[Product ID]],'BD product'!A:A,0)</f>
        <v>830</v>
      </c>
      <c r="N5788" s="2" t="str" cm="1">
        <f t="array" ref="N5788">INDEX('BD product'!A:D,M5788,2)</f>
        <v>Office Supplies</v>
      </c>
    </row>
    <row r="5789" spans="1:14" x14ac:dyDescent="0.3">
      <c r="A5789" s="3" t="s">
        <v>7175</v>
      </c>
      <c r="B5789" s="4">
        <v>43010</v>
      </c>
      <c r="C5789" s="12" t="str">
        <f t="shared" si="90"/>
        <v>2017/10</v>
      </c>
      <c r="D5789" s="4">
        <v>43016</v>
      </c>
      <c r="E5789" s="3" t="s">
        <v>21</v>
      </c>
      <c r="F5789" s="3" t="s">
        <v>7010</v>
      </c>
      <c r="G5789" s="3" t="s">
        <v>4688</v>
      </c>
      <c r="H5789" s="5">
        <v>95144</v>
      </c>
      <c r="I5789" s="2">
        <v>7</v>
      </c>
      <c r="J5789" s="2">
        <v>2</v>
      </c>
      <c r="K5789" s="2">
        <v>10.7037</v>
      </c>
      <c r="L5789" s="18" t="str">
        <f>VLOOKUP(F5789,'BD customers'!$1:$1048576,2,FALSE)</f>
        <v>Juliana Krohn</v>
      </c>
      <c r="M5789" s="2">
        <f>MATCH(orders[[#This Row],[Product ID]],'BD product'!A:A,0)</f>
        <v>1387</v>
      </c>
      <c r="N5789" s="2" t="str" cm="1">
        <f t="array" ref="N5789">INDEX('BD product'!A:D,M5789,2)</f>
        <v>Office Supplies</v>
      </c>
    </row>
    <row r="5790" spans="1:14" x14ac:dyDescent="0.3">
      <c r="A5790" s="3" t="s">
        <v>7176</v>
      </c>
      <c r="B5790" s="4">
        <v>42835</v>
      </c>
      <c r="C5790" s="12" t="str">
        <f t="shared" si="90"/>
        <v>2017/04</v>
      </c>
      <c r="D5790" s="4">
        <v>42839</v>
      </c>
      <c r="E5790" s="3" t="s">
        <v>11</v>
      </c>
      <c r="F5790" s="3" t="s">
        <v>7177</v>
      </c>
      <c r="G5790" s="3" t="s">
        <v>4718</v>
      </c>
      <c r="H5790" s="5">
        <v>1232</v>
      </c>
      <c r="I5790" s="2">
        <v>5</v>
      </c>
      <c r="J5790" s="2">
        <v>2</v>
      </c>
      <c r="K5790" s="2">
        <v>0.18479999999999999</v>
      </c>
      <c r="L5790" s="18" t="str">
        <f>VLOOKUP(F5790,'BD customers'!$1:$1048576,2,FALSE)</f>
        <v>Mitch Gastineau</v>
      </c>
      <c r="M5790" s="2">
        <f>MATCH(orders[[#This Row],[Product ID]],'BD product'!A:A,0)</f>
        <v>1394</v>
      </c>
      <c r="N5790" s="2" t="str" cm="1">
        <f t="array" ref="N5790">INDEX('BD product'!A:D,M5790,2)</f>
        <v>Furniture</v>
      </c>
    </row>
    <row r="5791" spans="1:14" x14ac:dyDescent="0.3">
      <c r="A5791" s="3" t="s">
        <v>7176</v>
      </c>
      <c r="B5791" s="4">
        <v>42835</v>
      </c>
      <c r="C5791" s="12" t="str">
        <f t="shared" si="90"/>
        <v>2017/04</v>
      </c>
      <c r="D5791" s="4">
        <v>42839</v>
      </c>
      <c r="E5791" s="3" t="s">
        <v>11</v>
      </c>
      <c r="F5791" s="3" t="s">
        <v>7177</v>
      </c>
      <c r="G5791" s="3" t="s">
        <v>2578</v>
      </c>
      <c r="H5791" s="5">
        <v>4419</v>
      </c>
      <c r="I5791" s="2">
        <v>3</v>
      </c>
      <c r="J5791" s="2">
        <v>7</v>
      </c>
      <c r="K5791" s="2">
        <v>-3.0933000000000002</v>
      </c>
      <c r="L5791" s="18" t="str">
        <f>VLOOKUP(F5791,'BD customers'!$1:$1048576,2,FALSE)</f>
        <v>Mitch Gastineau</v>
      </c>
      <c r="M5791" s="2">
        <f>MATCH(orders[[#This Row],[Product ID]],'BD product'!A:A,0)</f>
        <v>698</v>
      </c>
      <c r="N5791" s="2" t="str" cm="1">
        <f t="array" ref="N5791">INDEX('BD product'!A:D,M5791,2)</f>
        <v>Office Supplies</v>
      </c>
    </row>
    <row r="5792" spans="1:14" x14ac:dyDescent="0.3">
      <c r="A5792" s="3" t="s">
        <v>7178</v>
      </c>
      <c r="B5792" s="4">
        <v>43007</v>
      </c>
      <c r="C5792" s="12" t="str">
        <f t="shared" si="90"/>
        <v>2017/09</v>
      </c>
      <c r="D5792" s="4">
        <v>43010</v>
      </c>
      <c r="E5792" s="3" t="s">
        <v>64</v>
      </c>
      <c r="F5792" s="3" t="s">
        <v>290</v>
      </c>
      <c r="G5792" s="3" t="s">
        <v>2458</v>
      </c>
      <c r="H5792" s="5">
        <v>350</v>
      </c>
      <c r="I5792" s="2">
        <v>7</v>
      </c>
      <c r="J5792" s="2">
        <v>0</v>
      </c>
      <c r="K5792" s="2">
        <v>1.6799999999999999E-2</v>
      </c>
      <c r="L5792" s="18" t="str">
        <f>VLOOKUP(F5792,'BD customers'!$1:$1048576,2,FALSE)</f>
        <v>Patrick Gardner</v>
      </c>
      <c r="M5792" s="2">
        <f>MATCH(orders[[#This Row],[Product ID]],'BD product'!A:A,0)</f>
        <v>661</v>
      </c>
      <c r="N5792" s="2" t="str" cm="1">
        <f t="array" ref="N5792">INDEX('BD product'!A:D,M5792,2)</f>
        <v>Office Supplies</v>
      </c>
    </row>
    <row r="5793" spans="1:14" x14ac:dyDescent="0.3">
      <c r="A5793" s="3" t="s">
        <v>7178</v>
      </c>
      <c r="B5793" s="4">
        <v>43007</v>
      </c>
      <c r="C5793" s="12" t="str">
        <f t="shared" si="90"/>
        <v>2017/09</v>
      </c>
      <c r="D5793" s="4">
        <v>43010</v>
      </c>
      <c r="E5793" s="3" t="s">
        <v>64</v>
      </c>
      <c r="F5793" s="3" t="s">
        <v>290</v>
      </c>
      <c r="G5793" s="3" t="s">
        <v>3284</v>
      </c>
      <c r="H5793" s="5">
        <v>72784</v>
      </c>
      <c r="I5793" s="2">
        <v>1</v>
      </c>
      <c r="J5793" s="2">
        <v>2</v>
      </c>
      <c r="K5793" s="2">
        <v>0</v>
      </c>
      <c r="L5793" s="18" t="str">
        <f>VLOOKUP(F5793,'BD customers'!$1:$1048576,2,FALSE)</f>
        <v>Patrick Gardner</v>
      </c>
      <c r="M5793" s="2">
        <f>MATCH(orders[[#This Row],[Product ID]],'BD product'!A:A,0)</f>
        <v>957</v>
      </c>
      <c r="N5793" s="2" t="str" cm="1">
        <f t="array" ref="N5793">INDEX('BD product'!A:D,M5793,2)</f>
        <v>Furniture</v>
      </c>
    </row>
    <row r="5794" spans="1:14" x14ac:dyDescent="0.3">
      <c r="A5794" s="3" t="s">
        <v>7178</v>
      </c>
      <c r="B5794" s="4">
        <v>43007</v>
      </c>
      <c r="C5794" s="12" t="str">
        <f t="shared" si="90"/>
        <v>2017/09</v>
      </c>
      <c r="D5794" s="4">
        <v>43010</v>
      </c>
      <c r="E5794" s="3" t="s">
        <v>64</v>
      </c>
      <c r="F5794" s="3" t="s">
        <v>290</v>
      </c>
      <c r="G5794" s="3" t="s">
        <v>1687</v>
      </c>
      <c r="H5794" s="5">
        <v>9784</v>
      </c>
      <c r="I5794" s="2">
        <v>2</v>
      </c>
      <c r="J5794" s="2">
        <v>0</v>
      </c>
      <c r="K5794" s="2">
        <v>25.438400000000001</v>
      </c>
      <c r="L5794" s="18" t="str">
        <f>VLOOKUP(F5794,'BD customers'!$1:$1048576,2,FALSE)</f>
        <v>Patrick Gardner</v>
      </c>
      <c r="M5794" s="2">
        <f>MATCH(orders[[#This Row],[Product ID]],'BD product'!A:A,0)</f>
        <v>416</v>
      </c>
      <c r="N5794" s="2" t="str" cm="1">
        <f t="array" ref="N5794">INDEX('BD product'!A:D,M5794,2)</f>
        <v>Office Supplies</v>
      </c>
    </row>
    <row r="5795" spans="1:14" x14ac:dyDescent="0.3">
      <c r="A5795" s="3" t="s">
        <v>7178</v>
      </c>
      <c r="B5795" s="4">
        <v>43007</v>
      </c>
      <c r="C5795" s="12" t="str">
        <f t="shared" si="90"/>
        <v>2017/09</v>
      </c>
      <c r="D5795" s="4">
        <v>43010</v>
      </c>
      <c r="E5795" s="3" t="s">
        <v>64</v>
      </c>
      <c r="F5795" s="3" t="s">
        <v>290</v>
      </c>
      <c r="G5795" s="3" t="s">
        <v>158</v>
      </c>
      <c r="H5795" s="5">
        <v>5175</v>
      </c>
      <c r="I5795" s="2">
        <v>1</v>
      </c>
      <c r="J5795" s="2">
        <v>0</v>
      </c>
      <c r="K5795" s="2">
        <v>1.5525</v>
      </c>
      <c r="L5795" s="18" t="str">
        <f>VLOOKUP(F5795,'BD customers'!$1:$1048576,2,FALSE)</f>
        <v>Patrick Gardner</v>
      </c>
      <c r="M5795" s="2">
        <f>MATCH(orders[[#This Row],[Product ID]],'BD product'!A:A,0)</f>
        <v>30</v>
      </c>
      <c r="N5795" s="2" t="str" cm="1">
        <f t="array" ref="N5795">INDEX('BD product'!A:D,M5795,2)</f>
        <v>Furniture</v>
      </c>
    </row>
    <row r="5796" spans="1:14" x14ac:dyDescent="0.3">
      <c r="A5796" s="3" t="s">
        <v>7178</v>
      </c>
      <c r="B5796" s="4">
        <v>43007</v>
      </c>
      <c r="C5796" s="12" t="str">
        <f t="shared" si="90"/>
        <v>2017/09</v>
      </c>
      <c r="D5796" s="4">
        <v>43010</v>
      </c>
      <c r="E5796" s="3" t="s">
        <v>64</v>
      </c>
      <c r="F5796" s="3" t="s">
        <v>290</v>
      </c>
      <c r="G5796" s="3" t="s">
        <v>2606</v>
      </c>
      <c r="H5796" s="5">
        <v>46672</v>
      </c>
      <c r="I5796" s="2">
        <v>2</v>
      </c>
      <c r="J5796" s="2">
        <v>2</v>
      </c>
      <c r="K5796" s="2">
        <v>16.3352</v>
      </c>
      <c r="L5796" s="18" t="str">
        <f>VLOOKUP(F5796,'BD customers'!$1:$1048576,2,FALSE)</f>
        <v>Patrick Gardner</v>
      </c>
      <c r="M5796" s="2">
        <f>MATCH(orders[[#This Row],[Product ID]],'BD product'!A:A,0)</f>
        <v>707</v>
      </c>
      <c r="N5796" s="2" t="str" cm="1">
        <f t="array" ref="N5796">INDEX('BD product'!A:D,M5796,2)</f>
        <v>Office Supplies</v>
      </c>
    </row>
    <row r="5797" spans="1:14" x14ac:dyDescent="0.3">
      <c r="A5797" s="3" t="s">
        <v>7179</v>
      </c>
      <c r="B5797" s="4">
        <v>41911</v>
      </c>
      <c r="C5797" s="12" t="str">
        <f t="shared" si="90"/>
        <v>2014/09</v>
      </c>
      <c r="D5797" s="4">
        <v>41915</v>
      </c>
      <c r="E5797" s="3" t="s">
        <v>11</v>
      </c>
      <c r="F5797" s="3" t="s">
        <v>3109</v>
      </c>
      <c r="G5797" s="3" t="s">
        <v>5013</v>
      </c>
      <c r="H5797" s="5">
        <v>139554</v>
      </c>
      <c r="I5797" s="2">
        <v>9</v>
      </c>
      <c r="J5797" s="2">
        <v>0</v>
      </c>
      <c r="K5797" s="2">
        <v>362.84039999999999</v>
      </c>
      <c r="L5797" s="18" t="str">
        <f>VLOOKUP(F5797,'BD customers'!$1:$1048576,2,FALSE)</f>
        <v>Lisa DeCherney</v>
      </c>
      <c r="M5797" s="2">
        <f>MATCH(orders[[#This Row],[Product ID]],'BD product'!A:A,0)</f>
        <v>1451</v>
      </c>
      <c r="N5797" s="2" t="str" cm="1">
        <f t="array" ref="N5797">INDEX('BD product'!A:D,M5797,2)</f>
        <v>Office Supplies</v>
      </c>
    </row>
    <row r="5798" spans="1:14" x14ac:dyDescent="0.3">
      <c r="A5798" s="3" t="s">
        <v>7179</v>
      </c>
      <c r="B5798" s="4">
        <v>41911</v>
      </c>
      <c r="C5798" s="12" t="str">
        <f t="shared" si="90"/>
        <v>2014/09</v>
      </c>
      <c r="D5798" s="4">
        <v>41915</v>
      </c>
      <c r="E5798" s="3" t="s">
        <v>11</v>
      </c>
      <c r="F5798" s="3" t="s">
        <v>3109</v>
      </c>
      <c r="G5798" s="3" t="s">
        <v>665</v>
      </c>
      <c r="H5798" s="5">
        <v>11736</v>
      </c>
      <c r="I5798" s="2">
        <v>4</v>
      </c>
      <c r="J5798" s="2">
        <v>0</v>
      </c>
      <c r="K5798" s="2">
        <v>36.381599999999999</v>
      </c>
      <c r="L5798" s="18" t="str">
        <f>VLOOKUP(F5798,'BD customers'!$1:$1048576,2,FALSE)</f>
        <v>Lisa DeCherney</v>
      </c>
      <c r="M5798" s="2">
        <f>MATCH(orders[[#This Row],[Product ID]],'BD product'!A:A,0)</f>
        <v>140</v>
      </c>
      <c r="N5798" s="2" t="str" cm="1">
        <f t="array" ref="N5798">INDEX('BD product'!A:D,M5798,2)</f>
        <v>Furniture</v>
      </c>
    </row>
    <row r="5799" spans="1:14" x14ac:dyDescent="0.3">
      <c r="A5799" s="3" t="s">
        <v>7179</v>
      </c>
      <c r="B5799" s="4">
        <v>41911</v>
      </c>
      <c r="C5799" s="12" t="str">
        <f t="shared" si="90"/>
        <v>2014/09</v>
      </c>
      <c r="D5799" s="4">
        <v>41915</v>
      </c>
      <c r="E5799" s="3" t="s">
        <v>11</v>
      </c>
      <c r="F5799" s="3" t="s">
        <v>3109</v>
      </c>
      <c r="G5799" s="3" t="s">
        <v>3183</v>
      </c>
      <c r="H5799" s="5">
        <v>189</v>
      </c>
      <c r="I5799" s="2">
        <v>3</v>
      </c>
      <c r="J5799" s="2">
        <v>0</v>
      </c>
      <c r="K5799" s="2">
        <v>0.86939999999999995</v>
      </c>
      <c r="L5799" s="18" t="str">
        <f>VLOOKUP(F5799,'BD customers'!$1:$1048576,2,FALSE)</f>
        <v>Lisa DeCherney</v>
      </c>
      <c r="M5799" s="2">
        <f>MATCH(orders[[#This Row],[Product ID]],'BD product'!A:A,0)</f>
        <v>921</v>
      </c>
      <c r="N5799" s="2" t="str" cm="1">
        <f t="array" ref="N5799">INDEX('BD product'!A:D,M5799,2)</f>
        <v>Office Supplies</v>
      </c>
    </row>
    <row r="5800" spans="1:14" x14ac:dyDescent="0.3">
      <c r="A5800" s="3" t="s">
        <v>7179</v>
      </c>
      <c r="B5800" s="4">
        <v>41911</v>
      </c>
      <c r="C5800" s="12" t="str">
        <f t="shared" si="90"/>
        <v>2014/09</v>
      </c>
      <c r="D5800" s="4">
        <v>41915</v>
      </c>
      <c r="E5800" s="3" t="s">
        <v>11</v>
      </c>
      <c r="F5800" s="3" t="s">
        <v>3109</v>
      </c>
      <c r="G5800" s="3" t="s">
        <v>3317</v>
      </c>
      <c r="H5800" s="5">
        <v>7752</v>
      </c>
      <c r="I5800" s="2">
        <v>2</v>
      </c>
      <c r="J5800" s="2">
        <v>0</v>
      </c>
      <c r="K5800" s="2">
        <v>37.9848</v>
      </c>
      <c r="L5800" s="18" t="str">
        <f>VLOOKUP(F5800,'BD customers'!$1:$1048576,2,FALSE)</f>
        <v>Lisa DeCherney</v>
      </c>
      <c r="M5800" s="2">
        <f>MATCH(orders[[#This Row],[Product ID]],'BD product'!A:A,0)</f>
        <v>970</v>
      </c>
      <c r="N5800" s="2" t="str" cm="1">
        <f t="array" ref="N5800">INDEX('BD product'!A:D,M5800,2)</f>
        <v>Office Supplies</v>
      </c>
    </row>
    <row r="5801" spans="1:14" x14ac:dyDescent="0.3">
      <c r="A5801" s="3" t="s">
        <v>7180</v>
      </c>
      <c r="B5801" s="4">
        <v>41871</v>
      </c>
      <c r="C5801" s="12" t="str">
        <f t="shared" si="90"/>
        <v>2014/08</v>
      </c>
      <c r="D5801" s="4">
        <v>41876</v>
      </c>
      <c r="E5801" s="3" t="s">
        <v>11</v>
      </c>
      <c r="F5801" s="3" t="s">
        <v>2151</v>
      </c>
      <c r="G5801" s="3" t="s">
        <v>5241</v>
      </c>
      <c r="H5801" s="5">
        <v>421372</v>
      </c>
      <c r="I5801" s="2">
        <v>2</v>
      </c>
      <c r="J5801" s="2">
        <v>3</v>
      </c>
      <c r="K5801" s="2">
        <v>-6.0195999999999996</v>
      </c>
      <c r="L5801" s="18" t="str">
        <f>VLOOKUP(F5801,'BD customers'!$1:$1048576,2,FALSE)</f>
        <v>Craig Reiter</v>
      </c>
      <c r="M5801" s="2">
        <f>MATCH(orders[[#This Row],[Product ID]],'BD product'!A:A,0)</f>
        <v>1498</v>
      </c>
      <c r="N5801" s="2" t="str" cm="1">
        <f t="array" ref="N5801">INDEX('BD product'!A:D,M5801,2)</f>
        <v>Furniture</v>
      </c>
    </row>
    <row r="5802" spans="1:14" x14ac:dyDescent="0.3">
      <c r="A5802" s="3" t="s">
        <v>7181</v>
      </c>
      <c r="B5802" s="4">
        <v>41831</v>
      </c>
      <c r="C5802" s="12" t="str">
        <f t="shared" si="90"/>
        <v>2014/07</v>
      </c>
      <c r="D5802" s="4">
        <v>41834</v>
      </c>
      <c r="E5802" s="3" t="s">
        <v>64</v>
      </c>
      <c r="F5802" s="3" t="s">
        <v>2742</v>
      </c>
      <c r="G5802" s="3" t="s">
        <v>3756</v>
      </c>
      <c r="H5802" s="5">
        <v>575968</v>
      </c>
      <c r="I5802" s="2">
        <v>4</v>
      </c>
      <c r="J5802" s="2">
        <v>2</v>
      </c>
      <c r="K5802" s="2">
        <v>43.197600000000001</v>
      </c>
      <c r="L5802" s="18" t="str">
        <f>VLOOKUP(F5802,'BD customers'!$1:$1048576,2,FALSE)</f>
        <v>Michael Nguyen</v>
      </c>
      <c r="M5802" s="2">
        <f>MATCH(orders[[#This Row],[Product ID]],'BD product'!A:A,0)</f>
        <v>1151</v>
      </c>
      <c r="N5802" s="2" t="str" cm="1">
        <f t="array" ref="N5802">INDEX('BD product'!A:D,M5802,2)</f>
        <v>Technology</v>
      </c>
    </row>
    <row r="5803" spans="1:14" x14ac:dyDescent="0.3">
      <c r="A5803" s="3" t="s">
        <v>7181</v>
      </c>
      <c r="B5803" s="4">
        <v>41831</v>
      </c>
      <c r="C5803" s="12" t="str">
        <f t="shared" si="90"/>
        <v>2014/07</v>
      </c>
      <c r="D5803" s="4">
        <v>41834</v>
      </c>
      <c r="E5803" s="3" t="s">
        <v>64</v>
      </c>
      <c r="F5803" s="3" t="s">
        <v>2742</v>
      </c>
      <c r="G5803" s="3" t="s">
        <v>5585</v>
      </c>
      <c r="H5803" s="5">
        <v>10368</v>
      </c>
      <c r="I5803" s="2">
        <v>2</v>
      </c>
      <c r="J5803" s="2">
        <v>2</v>
      </c>
      <c r="K5803" s="2">
        <v>3.6288</v>
      </c>
      <c r="L5803" s="18" t="str">
        <f>VLOOKUP(F5803,'BD customers'!$1:$1048576,2,FALSE)</f>
        <v>Michael Nguyen</v>
      </c>
      <c r="M5803" s="2">
        <f>MATCH(orders[[#This Row],[Product ID]],'BD product'!A:A,0)</f>
        <v>1555</v>
      </c>
      <c r="N5803" s="2" t="str" cm="1">
        <f t="array" ref="N5803">INDEX('BD product'!A:D,M5803,2)</f>
        <v>Office Supplies</v>
      </c>
    </row>
    <row r="5804" spans="1:14" x14ac:dyDescent="0.3">
      <c r="A5804" s="3" t="s">
        <v>7182</v>
      </c>
      <c r="B5804" s="4">
        <v>42085</v>
      </c>
      <c r="C5804" s="12" t="str">
        <f t="shared" si="90"/>
        <v>2015/03</v>
      </c>
      <c r="D5804" s="4">
        <v>42087</v>
      </c>
      <c r="E5804" s="3" t="s">
        <v>64</v>
      </c>
      <c r="F5804" s="3" t="s">
        <v>717</v>
      </c>
      <c r="G5804" s="3" t="s">
        <v>1751</v>
      </c>
      <c r="H5804" s="5">
        <v>15984</v>
      </c>
      <c r="I5804" s="2">
        <v>2</v>
      </c>
      <c r="J5804" s="2">
        <v>2</v>
      </c>
      <c r="K5804" s="2">
        <v>1.1988000000000001</v>
      </c>
      <c r="L5804" s="18" t="str">
        <f>VLOOKUP(F5804,'BD customers'!$1:$1048576,2,FALSE)</f>
        <v>Ruben Dartt</v>
      </c>
      <c r="M5804" s="2">
        <f>MATCH(orders[[#This Row],[Product ID]],'BD product'!A:A,0)</f>
        <v>435</v>
      </c>
      <c r="N5804" s="2" t="str" cm="1">
        <f t="array" ref="N5804">INDEX('BD product'!A:D,M5804,2)</f>
        <v>Technology</v>
      </c>
    </row>
    <row r="5805" spans="1:14" x14ac:dyDescent="0.3">
      <c r="A5805" s="3" t="s">
        <v>7183</v>
      </c>
      <c r="B5805" s="4">
        <v>42867</v>
      </c>
      <c r="C5805" s="12" t="str">
        <f t="shared" si="90"/>
        <v>2017/05</v>
      </c>
      <c r="D5805" s="4">
        <v>42874</v>
      </c>
      <c r="E5805" s="3" t="s">
        <v>21</v>
      </c>
      <c r="F5805" s="3" t="s">
        <v>4867</v>
      </c>
      <c r="G5805" s="3" t="s">
        <v>3514</v>
      </c>
      <c r="H5805" s="5">
        <v>10272</v>
      </c>
      <c r="I5805" s="2">
        <v>3</v>
      </c>
      <c r="J5805" s="2">
        <v>2</v>
      </c>
      <c r="K5805" s="2">
        <v>1.1556</v>
      </c>
      <c r="L5805" s="18" t="str">
        <f>VLOOKUP(F5805,'BD customers'!$1:$1048576,2,FALSE)</f>
        <v>Julie Prescott</v>
      </c>
      <c r="M5805" s="2">
        <f>MATCH(orders[[#This Row],[Product ID]],'BD product'!A:A,0)</f>
        <v>1048</v>
      </c>
      <c r="N5805" s="2" t="str" cm="1">
        <f t="array" ref="N5805">INDEX('BD product'!A:D,M5805,2)</f>
        <v>Office Supplies</v>
      </c>
    </row>
    <row r="5806" spans="1:14" x14ac:dyDescent="0.3">
      <c r="A5806" s="3" t="s">
        <v>7184</v>
      </c>
      <c r="B5806" s="4">
        <v>43052</v>
      </c>
      <c r="C5806" s="12" t="str">
        <f t="shared" si="90"/>
        <v>2017/11</v>
      </c>
      <c r="D5806" s="4">
        <v>43058</v>
      </c>
      <c r="E5806" s="3" t="s">
        <v>21</v>
      </c>
      <c r="F5806" s="3" t="s">
        <v>5799</v>
      </c>
      <c r="G5806" s="3" t="s">
        <v>3994</v>
      </c>
      <c r="H5806" s="5">
        <v>61792</v>
      </c>
      <c r="I5806" s="2">
        <v>4</v>
      </c>
      <c r="J5806" s="2">
        <v>2</v>
      </c>
      <c r="K5806" s="2">
        <v>6.1791999999999998</v>
      </c>
      <c r="L5806" s="18" t="str">
        <f>VLOOKUP(F5806,'BD customers'!$1:$1048576,2,FALSE)</f>
        <v>Katrina Edelman</v>
      </c>
      <c r="M5806" s="2">
        <f>MATCH(orders[[#This Row],[Product ID]],'BD product'!A:A,0)</f>
        <v>1222</v>
      </c>
      <c r="N5806" s="2" t="str" cm="1">
        <f t="array" ref="N5806">INDEX('BD product'!A:D,M5806,2)</f>
        <v>Office Supplies</v>
      </c>
    </row>
    <row r="5807" spans="1:14" x14ac:dyDescent="0.3">
      <c r="A5807" s="3" t="s">
        <v>7184</v>
      </c>
      <c r="B5807" s="4">
        <v>43052</v>
      </c>
      <c r="C5807" s="12" t="str">
        <f t="shared" si="90"/>
        <v>2017/11</v>
      </c>
      <c r="D5807" s="4">
        <v>43058</v>
      </c>
      <c r="E5807" s="3" t="s">
        <v>21</v>
      </c>
      <c r="F5807" s="3" t="s">
        <v>5799</v>
      </c>
      <c r="G5807" s="3" t="s">
        <v>2633</v>
      </c>
      <c r="H5807" s="5">
        <v>2059992</v>
      </c>
      <c r="I5807" s="2">
        <v>3</v>
      </c>
      <c r="J5807" s="2">
        <v>32</v>
      </c>
      <c r="K5807" s="2">
        <v>-27.264600000000002</v>
      </c>
      <c r="L5807" s="18" t="str">
        <f>VLOOKUP(F5807,'BD customers'!$1:$1048576,2,FALSE)</f>
        <v>Katrina Edelman</v>
      </c>
      <c r="M5807" s="2">
        <f>MATCH(orders[[#This Row],[Product ID]],'BD product'!A:A,0)</f>
        <v>715</v>
      </c>
      <c r="N5807" s="2" t="str" cm="1">
        <f t="array" ref="N5807">INDEX('BD product'!A:D,M5807,2)</f>
        <v>Furniture</v>
      </c>
    </row>
    <row r="5808" spans="1:14" x14ac:dyDescent="0.3">
      <c r="A5808" s="3" t="s">
        <v>7185</v>
      </c>
      <c r="B5808" s="4">
        <v>42617</v>
      </c>
      <c r="C5808" s="12" t="str">
        <f t="shared" si="90"/>
        <v>2016/09</v>
      </c>
      <c r="D5808" s="4">
        <v>42620</v>
      </c>
      <c r="E5808" s="3" t="s">
        <v>11</v>
      </c>
      <c r="F5808" s="3" t="s">
        <v>384</v>
      </c>
      <c r="G5808" s="3" t="s">
        <v>2673</v>
      </c>
      <c r="H5808" s="5">
        <v>12192</v>
      </c>
      <c r="I5808" s="2">
        <v>3</v>
      </c>
      <c r="J5808" s="2">
        <v>2</v>
      </c>
      <c r="K5808" s="2">
        <v>4.1147999999999998</v>
      </c>
      <c r="L5808" s="18" t="str">
        <f>VLOOKUP(F5808,'BD customers'!$1:$1048576,2,FALSE)</f>
        <v>Delfina Latchford</v>
      </c>
      <c r="M5808" s="2">
        <f>MATCH(orders[[#This Row],[Product ID]],'BD product'!A:A,0)</f>
        <v>729</v>
      </c>
      <c r="N5808" s="2" t="str" cm="1">
        <f t="array" ref="N5808">INDEX('BD product'!A:D,M5808,2)</f>
        <v>Office Supplies</v>
      </c>
    </row>
    <row r="5809" spans="1:14" x14ac:dyDescent="0.3">
      <c r="A5809" s="3" t="s">
        <v>7185</v>
      </c>
      <c r="B5809" s="4">
        <v>42617</v>
      </c>
      <c r="C5809" s="12" t="str">
        <f t="shared" si="90"/>
        <v>2016/09</v>
      </c>
      <c r="D5809" s="4">
        <v>42620</v>
      </c>
      <c r="E5809" s="3" t="s">
        <v>11</v>
      </c>
      <c r="F5809" s="3" t="s">
        <v>384</v>
      </c>
      <c r="G5809" s="3" t="s">
        <v>4388</v>
      </c>
      <c r="H5809" s="5">
        <v>87168</v>
      </c>
      <c r="I5809" s="2">
        <v>2</v>
      </c>
      <c r="J5809" s="2">
        <v>2</v>
      </c>
      <c r="K5809" s="2">
        <v>8.7167999999999992</v>
      </c>
      <c r="L5809" s="18" t="str">
        <f>VLOOKUP(F5809,'BD customers'!$1:$1048576,2,FALSE)</f>
        <v>Delfina Latchford</v>
      </c>
      <c r="M5809" s="2">
        <f>MATCH(orders[[#This Row],[Product ID]],'BD product'!A:A,0)</f>
        <v>1311</v>
      </c>
      <c r="N5809" s="2" t="str" cm="1">
        <f t="array" ref="N5809">INDEX('BD product'!A:D,M5809,2)</f>
        <v>Office Supplies</v>
      </c>
    </row>
    <row r="5810" spans="1:14" x14ac:dyDescent="0.3">
      <c r="A5810" s="3" t="s">
        <v>7185</v>
      </c>
      <c r="B5810" s="4">
        <v>42617</v>
      </c>
      <c r="C5810" s="12" t="str">
        <f t="shared" si="90"/>
        <v>2016/09</v>
      </c>
      <c r="D5810" s="4">
        <v>42620</v>
      </c>
      <c r="E5810" s="3" t="s">
        <v>11</v>
      </c>
      <c r="F5810" s="3" t="s">
        <v>384</v>
      </c>
      <c r="G5810" s="3" t="s">
        <v>5677</v>
      </c>
      <c r="H5810" s="5">
        <v>31744</v>
      </c>
      <c r="I5810" s="2">
        <v>2</v>
      </c>
      <c r="J5810" s="2">
        <v>2</v>
      </c>
      <c r="K5810" s="2">
        <v>8.3328000000000007</v>
      </c>
      <c r="L5810" s="18" t="str">
        <f>VLOOKUP(F5810,'BD customers'!$1:$1048576,2,FALSE)</f>
        <v>Delfina Latchford</v>
      </c>
      <c r="M5810" s="2">
        <f>MATCH(orders[[#This Row],[Product ID]],'BD product'!A:A,0)</f>
        <v>1573</v>
      </c>
      <c r="N5810" s="2" t="str" cm="1">
        <f t="array" ref="N5810">INDEX('BD product'!A:D,M5810,2)</f>
        <v>Office Supplies</v>
      </c>
    </row>
    <row r="5811" spans="1:14" x14ac:dyDescent="0.3">
      <c r="A5811" s="3" t="s">
        <v>7186</v>
      </c>
      <c r="B5811" s="4">
        <v>42406</v>
      </c>
      <c r="C5811" s="12" t="str">
        <f t="shared" si="90"/>
        <v>2016/02</v>
      </c>
      <c r="D5811" s="4">
        <v>42411</v>
      </c>
      <c r="E5811" s="3" t="s">
        <v>21</v>
      </c>
      <c r="F5811" s="3" t="s">
        <v>1860</v>
      </c>
      <c r="G5811" s="3" t="s">
        <v>1909</v>
      </c>
      <c r="H5811" s="5">
        <v>132224</v>
      </c>
      <c r="I5811" s="2">
        <v>4</v>
      </c>
      <c r="J5811" s="2">
        <v>2</v>
      </c>
      <c r="K5811" s="2">
        <v>-18.180800000000001</v>
      </c>
      <c r="L5811" s="18" t="str">
        <f>VLOOKUP(F5811,'BD customers'!$1:$1048576,2,FALSE)</f>
        <v>Karen Bern</v>
      </c>
      <c r="M5811" s="2">
        <f>MATCH(orders[[#This Row],[Product ID]],'BD product'!A:A,0)</f>
        <v>481</v>
      </c>
      <c r="N5811" s="2" t="str" cm="1">
        <f t="array" ref="N5811">INDEX('BD product'!A:D,M5811,2)</f>
        <v>Furniture</v>
      </c>
    </row>
    <row r="5812" spans="1:14" x14ac:dyDescent="0.3">
      <c r="A5812" s="3" t="s">
        <v>7187</v>
      </c>
      <c r="B5812" s="4">
        <v>42085</v>
      </c>
      <c r="C5812" s="12" t="str">
        <f t="shared" si="90"/>
        <v>2015/03</v>
      </c>
      <c r="D5812" s="4">
        <v>42089</v>
      </c>
      <c r="E5812" s="3" t="s">
        <v>21</v>
      </c>
      <c r="F5812" s="3" t="s">
        <v>2119</v>
      </c>
      <c r="G5812" s="3" t="s">
        <v>2909</v>
      </c>
      <c r="H5812" s="5">
        <v>10552</v>
      </c>
      <c r="I5812" s="2">
        <v>4</v>
      </c>
      <c r="J5812" s="2">
        <v>0</v>
      </c>
      <c r="K5812" s="2">
        <v>48.539200000000001</v>
      </c>
      <c r="L5812" s="18" t="str">
        <f>VLOOKUP(F5812,'BD customers'!$1:$1048576,2,FALSE)</f>
        <v>Justin Deggeller</v>
      </c>
      <c r="M5812" s="2">
        <f>MATCH(orders[[#This Row],[Product ID]],'BD product'!A:A,0)</f>
        <v>815</v>
      </c>
      <c r="N5812" s="2" t="str" cm="1">
        <f t="array" ref="N5812">INDEX('BD product'!A:D,M5812,2)</f>
        <v>Office Supplies</v>
      </c>
    </row>
    <row r="5813" spans="1:14" x14ac:dyDescent="0.3">
      <c r="A5813" s="3" t="s">
        <v>7187</v>
      </c>
      <c r="B5813" s="4">
        <v>42085</v>
      </c>
      <c r="C5813" s="12" t="str">
        <f t="shared" si="90"/>
        <v>2015/03</v>
      </c>
      <c r="D5813" s="4">
        <v>42089</v>
      </c>
      <c r="E5813" s="3" t="s">
        <v>21</v>
      </c>
      <c r="F5813" s="3" t="s">
        <v>2119</v>
      </c>
      <c r="G5813" s="3" t="s">
        <v>7188</v>
      </c>
      <c r="H5813" s="5">
        <v>9196</v>
      </c>
      <c r="I5813" s="2">
        <v>2</v>
      </c>
      <c r="J5813" s="2">
        <v>0</v>
      </c>
      <c r="K5813" s="2">
        <v>15.6332</v>
      </c>
      <c r="L5813" s="18" t="str">
        <f>VLOOKUP(F5813,'BD customers'!$1:$1048576,2,FALSE)</f>
        <v>Justin Deggeller</v>
      </c>
      <c r="M5813" s="2">
        <f>MATCH(orders[[#This Row],[Product ID]],'BD product'!A:A,0)</f>
        <v>1764</v>
      </c>
      <c r="N5813" s="2" t="str" cm="1">
        <f t="array" ref="N5813">INDEX('BD product'!A:D,M5813,2)</f>
        <v>Furniture</v>
      </c>
    </row>
    <row r="5814" spans="1:14" x14ac:dyDescent="0.3">
      <c r="A5814" s="3" t="s">
        <v>7187</v>
      </c>
      <c r="B5814" s="4">
        <v>42085</v>
      </c>
      <c r="C5814" s="12" t="str">
        <f t="shared" si="90"/>
        <v>2015/03</v>
      </c>
      <c r="D5814" s="4">
        <v>42089</v>
      </c>
      <c r="E5814" s="3" t="s">
        <v>21</v>
      </c>
      <c r="F5814" s="3" t="s">
        <v>2119</v>
      </c>
      <c r="G5814" s="3" t="s">
        <v>2428</v>
      </c>
      <c r="H5814" s="5">
        <v>1487976</v>
      </c>
      <c r="I5814" s="2">
        <v>3</v>
      </c>
      <c r="J5814" s="2">
        <v>2</v>
      </c>
      <c r="K5814" s="2">
        <v>18.599699999999999</v>
      </c>
      <c r="L5814" s="18" t="str">
        <f>VLOOKUP(F5814,'BD customers'!$1:$1048576,2,FALSE)</f>
        <v>Justin Deggeller</v>
      </c>
      <c r="M5814" s="2">
        <f>MATCH(orders[[#This Row],[Product ID]],'BD product'!A:A,0)</f>
        <v>649</v>
      </c>
      <c r="N5814" s="2" t="str" cm="1">
        <f t="array" ref="N5814">INDEX('BD product'!A:D,M5814,2)</f>
        <v>Technology</v>
      </c>
    </row>
    <row r="5815" spans="1:14" x14ac:dyDescent="0.3">
      <c r="A5815" s="3" t="s">
        <v>7190</v>
      </c>
      <c r="B5815" s="4">
        <v>42187</v>
      </c>
      <c r="C5815" s="12" t="str">
        <f t="shared" si="90"/>
        <v>2015/07</v>
      </c>
      <c r="D5815" s="4">
        <v>42188</v>
      </c>
      <c r="E5815" s="3" t="s">
        <v>64</v>
      </c>
      <c r="F5815" s="3" t="s">
        <v>360</v>
      </c>
      <c r="G5815" s="3" t="s">
        <v>6736</v>
      </c>
      <c r="H5815" s="5">
        <v>1944</v>
      </c>
      <c r="I5815" s="2">
        <v>3</v>
      </c>
      <c r="J5815" s="2">
        <v>0</v>
      </c>
      <c r="K5815" s="2">
        <v>9.3312000000000008</v>
      </c>
      <c r="L5815" s="18" t="str">
        <f>VLOOKUP(F5815,'BD customers'!$1:$1048576,2,FALSE)</f>
        <v>Steven Roelle</v>
      </c>
      <c r="M5815" s="2">
        <f>MATCH(orders[[#This Row],[Product ID]],'BD product'!A:A,0)</f>
        <v>1725</v>
      </c>
      <c r="N5815" s="2" t="str" cm="1">
        <f t="array" ref="N5815">INDEX('BD product'!A:D,M5815,2)</f>
        <v>Office Supplies</v>
      </c>
    </row>
    <row r="5816" spans="1:14" x14ac:dyDescent="0.3">
      <c r="A5816" s="3" t="s">
        <v>7191</v>
      </c>
      <c r="B5816" s="4">
        <v>42170</v>
      </c>
      <c r="C5816" s="12" t="str">
        <f t="shared" si="90"/>
        <v>2015/06</v>
      </c>
      <c r="D5816" s="4">
        <v>42172</v>
      </c>
      <c r="E5816" s="3" t="s">
        <v>64</v>
      </c>
      <c r="F5816" s="3" t="s">
        <v>3841</v>
      </c>
      <c r="G5816" s="3" t="s">
        <v>3946</v>
      </c>
      <c r="H5816" s="5">
        <v>11672</v>
      </c>
      <c r="I5816" s="2">
        <v>1</v>
      </c>
      <c r="J5816" s="2">
        <v>2</v>
      </c>
      <c r="K5816" s="2">
        <v>-0.72950000000000004</v>
      </c>
      <c r="L5816" s="18" t="str">
        <f>VLOOKUP(F5816,'BD customers'!$1:$1048576,2,FALSE)</f>
        <v>Amy Cox</v>
      </c>
      <c r="M5816" s="2">
        <f>MATCH(orders[[#This Row],[Product ID]],'BD product'!A:A,0)</f>
        <v>1209</v>
      </c>
      <c r="N5816" s="2" t="str" cm="1">
        <f t="array" ref="N5816">INDEX('BD product'!A:D,M5816,2)</f>
        <v>Technology</v>
      </c>
    </row>
    <row r="5817" spans="1:14" x14ac:dyDescent="0.3">
      <c r="A5817" s="3" t="s">
        <v>7192</v>
      </c>
      <c r="B5817" s="4">
        <v>41969</v>
      </c>
      <c r="C5817" s="12" t="str">
        <f t="shared" si="90"/>
        <v>2014/11</v>
      </c>
      <c r="D5817" s="4">
        <v>41969</v>
      </c>
      <c r="E5817" s="3" t="s">
        <v>41</v>
      </c>
      <c r="F5817" s="3" t="s">
        <v>1809</v>
      </c>
      <c r="G5817" s="3" t="s">
        <v>2278</v>
      </c>
      <c r="H5817" s="5">
        <v>27996</v>
      </c>
      <c r="I5817" s="2">
        <v>4</v>
      </c>
      <c r="J5817" s="2">
        <v>0</v>
      </c>
      <c r="K5817" s="2">
        <v>78.388800000000003</v>
      </c>
      <c r="L5817" s="18" t="str">
        <f>VLOOKUP(F5817,'BD customers'!$1:$1048576,2,FALSE)</f>
        <v>Lynn Smith</v>
      </c>
      <c r="M5817" s="2">
        <f>MATCH(orders[[#This Row],[Product ID]],'BD product'!A:A,0)</f>
        <v>601</v>
      </c>
      <c r="N5817" s="2" t="str" cm="1">
        <f t="array" ref="N5817">INDEX('BD product'!A:D,M5817,2)</f>
        <v>Technology</v>
      </c>
    </row>
    <row r="5818" spans="1:14" x14ac:dyDescent="0.3">
      <c r="A5818" s="3" t="s">
        <v>7192</v>
      </c>
      <c r="B5818" s="4">
        <v>41969</v>
      </c>
      <c r="C5818" s="12" t="str">
        <f t="shared" si="90"/>
        <v>2014/11</v>
      </c>
      <c r="D5818" s="4">
        <v>41969</v>
      </c>
      <c r="E5818" s="3" t="s">
        <v>41</v>
      </c>
      <c r="F5818" s="3" t="s">
        <v>1809</v>
      </c>
      <c r="G5818" s="3" t="s">
        <v>319</v>
      </c>
      <c r="H5818" s="5">
        <v>12912</v>
      </c>
      <c r="I5818" s="2">
        <v>3</v>
      </c>
      <c r="J5818" s="2">
        <v>2</v>
      </c>
      <c r="K5818" s="2">
        <v>4.6806000000000001</v>
      </c>
      <c r="L5818" s="18" t="str">
        <f>VLOOKUP(F5818,'BD customers'!$1:$1048576,2,FALSE)</f>
        <v>Lynn Smith</v>
      </c>
      <c r="M5818" s="2">
        <f>MATCH(orders[[#This Row],[Product ID]],'BD product'!A:A,0)</f>
        <v>63</v>
      </c>
      <c r="N5818" s="2" t="str" cm="1">
        <f t="array" ref="N5818">INDEX('BD product'!A:D,M5818,2)</f>
        <v>Office Supplies</v>
      </c>
    </row>
    <row r="5819" spans="1:14" x14ac:dyDescent="0.3">
      <c r="A5819" s="3" t="s">
        <v>7192</v>
      </c>
      <c r="B5819" s="4">
        <v>41969</v>
      </c>
      <c r="C5819" s="12" t="str">
        <f t="shared" si="90"/>
        <v>2014/11</v>
      </c>
      <c r="D5819" s="4">
        <v>41969</v>
      </c>
      <c r="E5819" s="3" t="s">
        <v>41</v>
      </c>
      <c r="F5819" s="3" t="s">
        <v>1809</v>
      </c>
      <c r="G5819" s="3" t="s">
        <v>3076</v>
      </c>
      <c r="H5819" s="5">
        <v>17088</v>
      </c>
      <c r="I5819" s="2">
        <v>4</v>
      </c>
      <c r="J5819" s="2">
        <v>2</v>
      </c>
      <c r="K5819" s="2">
        <v>5.7671999999999999</v>
      </c>
      <c r="L5819" s="18" t="str">
        <f>VLOOKUP(F5819,'BD customers'!$1:$1048576,2,FALSE)</f>
        <v>Lynn Smith</v>
      </c>
      <c r="M5819" s="2">
        <f>MATCH(orders[[#This Row],[Product ID]],'BD product'!A:A,0)</f>
        <v>882</v>
      </c>
      <c r="N5819" s="2" t="str" cm="1">
        <f t="array" ref="N5819">INDEX('BD product'!A:D,M5819,2)</f>
        <v>Office Supplies</v>
      </c>
    </row>
    <row r="5820" spans="1:14" x14ac:dyDescent="0.3">
      <c r="A5820" s="3" t="s">
        <v>7192</v>
      </c>
      <c r="B5820" s="4">
        <v>41969</v>
      </c>
      <c r="C5820" s="12" t="str">
        <f t="shared" si="90"/>
        <v>2014/11</v>
      </c>
      <c r="D5820" s="4">
        <v>41969</v>
      </c>
      <c r="E5820" s="3" t="s">
        <v>41</v>
      </c>
      <c r="F5820" s="3" t="s">
        <v>1809</v>
      </c>
      <c r="G5820" s="3" t="s">
        <v>1371</v>
      </c>
      <c r="H5820" s="5">
        <v>9315</v>
      </c>
      <c r="I5820" s="2">
        <v>9</v>
      </c>
      <c r="J5820" s="2">
        <v>0</v>
      </c>
      <c r="K5820" s="2">
        <v>4.4711999999999996</v>
      </c>
      <c r="L5820" s="18" t="str">
        <f>VLOOKUP(F5820,'BD customers'!$1:$1048576,2,FALSE)</f>
        <v>Lynn Smith</v>
      </c>
      <c r="M5820" s="2">
        <f>MATCH(orders[[#This Row],[Product ID]],'BD product'!A:A,0)</f>
        <v>324</v>
      </c>
      <c r="N5820" s="2" t="str" cm="1">
        <f t="array" ref="N5820">INDEX('BD product'!A:D,M5820,2)</f>
        <v>Office Supplies</v>
      </c>
    </row>
    <row r="5821" spans="1:14" x14ac:dyDescent="0.3">
      <c r="A5821" s="3" t="s">
        <v>7192</v>
      </c>
      <c r="B5821" s="4">
        <v>41969</v>
      </c>
      <c r="C5821" s="12" t="str">
        <f t="shared" si="90"/>
        <v>2014/11</v>
      </c>
      <c r="D5821" s="4">
        <v>41969</v>
      </c>
      <c r="E5821" s="3" t="s">
        <v>41</v>
      </c>
      <c r="F5821" s="3" t="s">
        <v>1809</v>
      </c>
      <c r="G5821" s="3" t="s">
        <v>2724</v>
      </c>
      <c r="H5821" s="5">
        <v>1152</v>
      </c>
      <c r="I5821" s="2">
        <v>4</v>
      </c>
      <c r="J5821" s="2">
        <v>0</v>
      </c>
      <c r="K5821" s="2">
        <v>5.6448</v>
      </c>
      <c r="L5821" s="18" t="str">
        <f>VLOOKUP(F5821,'BD customers'!$1:$1048576,2,FALSE)</f>
        <v>Lynn Smith</v>
      </c>
      <c r="M5821" s="2">
        <f>MATCH(orders[[#This Row],[Product ID]],'BD product'!A:A,0)</f>
        <v>747</v>
      </c>
      <c r="N5821" s="2" t="str" cm="1">
        <f t="array" ref="N5821">INDEX('BD product'!A:D,M5821,2)</f>
        <v>Office Supplies</v>
      </c>
    </row>
    <row r="5822" spans="1:14" x14ac:dyDescent="0.3">
      <c r="A5822" s="3" t="s">
        <v>7193</v>
      </c>
      <c r="B5822" s="4">
        <v>42867</v>
      </c>
      <c r="C5822" s="12" t="str">
        <f t="shared" si="90"/>
        <v>2017/05</v>
      </c>
      <c r="D5822" s="4">
        <v>42873</v>
      </c>
      <c r="E5822" s="3" t="s">
        <v>21</v>
      </c>
      <c r="F5822" s="3" t="s">
        <v>5927</v>
      </c>
      <c r="G5822" s="3" t="s">
        <v>4841</v>
      </c>
      <c r="H5822" s="5">
        <v>23862</v>
      </c>
      <c r="I5822" s="2">
        <v>2</v>
      </c>
      <c r="J5822" s="2">
        <v>0</v>
      </c>
      <c r="K5822" s="2">
        <v>4.7724000000000002</v>
      </c>
      <c r="L5822" s="18" t="str">
        <f>VLOOKUP(F5822,'BD customers'!$1:$1048576,2,FALSE)</f>
        <v>Charles Sheldon</v>
      </c>
      <c r="M5822" s="2">
        <f>MATCH(orders[[#This Row],[Product ID]],'BD product'!A:A,0)</f>
        <v>1422</v>
      </c>
      <c r="N5822" s="2" t="str" cm="1">
        <f t="array" ref="N5822">INDEX('BD product'!A:D,M5822,2)</f>
        <v>Office Supplies</v>
      </c>
    </row>
    <row r="5823" spans="1:14" x14ac:dyDescent="0.3">
      <c r="A5823" s="3" t="s">
        <v>7193</v>
      </c>
      <c r="B5823" s="4">
        <v>42867</v>
      </c>
      <c r="C5823" s="12" t="str">
        <f t="shared" si="90"/>
        <v>2017/05</v>
      </c>
      <c r="D5823" s="4">
        <v>42873</v>
      </c>
      <c r="E5823" s="3" t="s">
        <v>21</v>
      </c>
      <c r="F5823" s="3" t="s">
        <v>5927</v>
      </c>
      <c r="G5823" s="3" t="s">
        <v>3489</v>
      </c>
      <c r="H5823" s="5">
        <v>777</v>
      </c>
      <c r="I5823" s="2">
        <v>1</v>
      </c>
      <c r="J5823" s="2">
        <v>0</v>
      </c>
      <c r="K5823" s="2">
        <v>2.0979000000000001</v>
      </c>
      <c r="L5823" s="18" t="str">
        <f>VLOOKUP(F5823,'BD customers'!$1:$1048576,2,FALSE)</f>
        <v>Charles Sheldon</v>
      </c>
      <c r="M5823" s="2">
        <f>MATCH(orders[[#This Row],[Product ID]],'BD product'!A:A,0)</f>
        <v>1039</v>
      </c>
      <c r="N5823" s="2" t="str" cm="1">
        <f t="array" ref="N5823">INDEX('BD product'!A:D,M5823,2)</f>
        <v>Office Supplies</v>
      </c>
    </row>
    <row r="5824" spans="1:14" x14ac:dyDescent="0.3">
      <c r="A5824" s="3" t="s">
        <v>7193</v>
      </c>
      <c r="B5824" s="4">
        <v>42867</v>
      </c>
      <c r="C5824" s="12" t="str">
        <f t="shared" si="90"/>
        <v>2017/05</v>
      </c>
      <c r="D5824" s="4">
        <v>42873</v>
      </c>
      <c r="E5824" s="3" t="s">
        <v>21</v>
      </c>
      <c r="F5824" s="3" t="s">
        <v>5927</v>
      </c>
      <c r="G5824" s="3" t="s">
        <v>2648</v>
      </c>
      <c r="H5824" s="5">
        <v>28548</v>
      </c>
      <c r="I5824" s="2">
        <v>5</v>
      </c>
      <c r="J5824" s="2">
        <v>2</v>
      </c>
      <c r="K5824" s="2">
        <v>-10.705500000000001</v>
      </c>
      <c r="L5824" s="18" t="str">
        <f>VLOOKUP(F5824,'BD customers'!$1:$1048576,2,FALSE)</f>
        <v>Charles Sheldon</v>
      </c>
      <c r="M5824" s="2">
        <f>MATCH(orders[[#This Row],[Product ID]],'BD product'!A:A,0)</f>
        <v>721</v>
      </c>
      <c r="N5824" s="2" t="str" cm="1">
        <f t="array" ref="N5824">INDEX('BD product'!A:D,M5824,2)</f>
        <v>Furniture</v>
      </c>
    </row>
    <row r="5825" spans="1:14" x14ac:dyDescent="0.3">
      <c r="A5825" s="3" t="s">
        <v>7193</v>
      </c>
      <c r="B5825" s="4">
        <v>42867</v>
      </c>
      <c r="C5825" s="12" t="str">
        <f t="shared" si="90"/>
        <v>2017/05</v>
      </c>
      <c r="D5825" s="4">
        <v>42873</v>
      </c>
      <c r="E5825" s="3" t="s">
        <v>21</v>
      </c>
      <c r="F5825" s="3" t="s">
        <v>5927</v>
      </c>
      <c r="G5825" s="3" t="s">
        <v>3688</v>
      </c>
      <c r="H5825" s="5">
        <v>19168</v>
      </c>
      <c r="I5825" s="2">
        <v>4</v>
      </c>
      <c r="J5825" s="2">
        <v>2</v>
      </c>
      <c r="K5825" s="2">
        <v>6.4691999999999998</v>
      </c>
      <c r="L5825" s="18" t="str">
        <f>VLOOKUP(F5825,'BD customers'!$1:$1048576,2,FALSE)</f>
        <v>Charles Sheldon</v>
      </c>
      <c r="M5825" s="2">
        <f>MATCH(orders[[#This Row],[Product ID]],'BD product'!A:A,0)</f>
        <v>1122</v>
      </c>
      <c r="N5825" s="2" t="str" cm="1">
        <f t="array" ref="N5825">INDEX('BD product'!A:D,M5825,2)</f>
        <v>Office Supplies</v>
      </c>
    </row>
    <row r="5826" spans="1:14" x14ac:dyDescent="0.3">
      <c r="A5826" s="3" t="s">
        <v>7194</v>
      </c>
      <c r="B5826" s="4">
        <v>41761</v>
      </c>
      <c r="C5826" s="12" t="str">
        <f t="shared" ref="C5826:C5889" si="91">TEXT(B5826,"aaaa/mm")</f>
        <v>2014/05</v>
      </c>
      <c r="D5826" s="4">
        <v>41761</v>
      </c>
      <c r="E5826" s="3" t="s">
        <v>41</v>
      </c>
      <c r="F5826" s="3" t="s">
        <v>1823</v>
      </c>
      <c r="G5826" s="3" t="s">
        <v>3212</v>
      </c>
      <c r="H5826" s="5">
        <v>26136</v>
      </c>
      <c r="I5826" s="2">
        <v>3</v>
      </c>
      <c r="J5826" s="2">
        <v>2</v>
      </c>
      <c r="K5826" s="2">
        <v>1.9601999999999999</v>
      </c>
      <c r="L5826" s="18" t="str">
        <f>VLOOKUP(F5826,'BD customers'!$1:$1048576,2,FALSE)</f>
        <v>Andrew Roberts</v>
      </c>
      <c r="M5826" s="2">
        <f>MATCH(orders[[#This Row],[Product ID]],'BD product'!A:A,0)</f>
        <v>932</v>
      </c>
      <c r="N5826" s="2" t="str" cm="1">
        <f t="array" ref="N5826">INDEX('BD product'!A:D,M5826,2)</f>
        <v>Office Supplies</v>
      </c>
    </row>
    <row r="5827" spans="1:14" x14ac:dyDescent="0.3">
      <c r="A5827" s="3" t="s">
        <v>7195</v>
      </c>
      <c r="B5827" s="4">
        <v>42981</v>
      </c>
      <c r="C5827" s="12" t="str">
        <f t="shared" si="91"/>
        <v>2017/09</v>
      </c>
      <c r="D5827" s="4">
        <v>42984</v>
      </c>
      <c r="E5827" s="3" t="s">
        <v>11</v>
      </c>
      <c r="F5827" s="3" t="s">
        <v>5187</v>
      </c>
      <c r="G5827" s="3" t="s">
        <v>3335</v>
      </c>
      <c r="H5827" s="5">
        <v>4194</v>
      </c>
      <c r="I5827" s="2">
        <v>4</v>
      </c>
      <c r="J5827" s="2">
        <v>0</v>
      </c>
      <c r="K5827" s="2">
        <v>20.1312</v>
      </c>
      <c r="L5827" s="18" t="str">
        <f>VLOOKUP(F5827,'BD customers'!$1:$1048576,2,FALSE)</f>
        <v>Katrina Bavinger</v>
      </c>
      <c r="M5827" s="2">
        <f>MATCH(orders[[#This Row],[Product ID]],'BD product'!A:A,0)</f>
        <v>978</v>
      </c>
      <c r="N5827" s="2" t="str" cm="1">
        <f t="array" ref="N5827">INDEX('BD product'!A:D,M5827,2)</f>
        <v>Office Supplies</v>
      </c>
    </row>
    <row r="5828" spans="1:14" x14ac:dyDescent="0.3">
      <c r="A5828" s="3" t="s">
        <v>7195</v>
      </c>
      <c r="B5828" s="4">
        <v>42981</v>
      </c>
      <c r="C5828" s="12" t="str">
        <f t="shared" si="91"/>
        <v>2017/09</v>
      </c>
      <c r="D5828" s="4">
        <v>42984</v>
      </c>
      <c r="E5828" s="3" t="s">
        <v>11</v>
      </c>
      <c r="F5828" s="3" t="s">
        <v>5187</v>
      </c>
      <c r="G5828" s="3" t="s">
        <v>6678</v>
      </c>
      <c r="H5828" s="5">
        <v>90801</v>
      </c>
      <c r="I5828" s="2">
        <v>1</v>
      </c>
      <c r="J5828" s="2">
        <v>1</v>
      </c>
      <c r="K5828" s="2">
        <v>14.124599999999999</v>
      </c>
      <c r="L5828" s="18" t="str">
        <f>VLOOKUP(F5828,'BD customers'!$1:$1048576,2,FALSE)</f>
        <v>Katrina Bavinger</v>
      </c>
      <c r="M5828" s="2">
        <f>MATCH(orders[[#This Row],[Product ID]],'BD product'!A:A,0)</f>
        <v>1721</v>
      </c>
      <c r="N5828" s="2" t="str" cm="1">
        <f t="array" ref="N5828">INDEX('BD product'!A:D,M5828,2)</f>
        <v>Furniture</v>
      </c>
    </row>
    <row r="5829" spans="1:14" x14ac:dyDescent="0.3">
      <c r="A5829" s="3" t="s">
        <v>7195</v>
      </c>
      <c r="B5829" s="4">
        <v>42981</v>
      </c>
      <c r="C5829" s="12" t="str">
        <f t="shared" si="91"/>
        <v>2017/09</v>
      </c>
      <c r="D5829" s="4">
        <v>42984</v>
      </c>
      <c r="E5829" s="3" t="s">
        <v>11</v>
      </c>
      <c r="F5829" s="3" t="s">
        <v>5187</v>
      </c>
      <c r="G5829" s="3" t="s">
        <v>957</v>
      </c>
      <c r="H5829" s="5">
        <v>181764</v>
      </c>
      <c r="I5829" s="2">
        <v>2</v>
      </c>
      <c r="J5829" s="2">
        <v>1</v>
      </c>
      <c r="K5829" s="2">
        <v>-8.0784000000000002</v>
      </c>
      <c r="L5829" s="18" t="str">
        <f>VLOOKUP(F5829,'BD customers'!$1:$1048576,2,FALSE)</f>
        <v>Katrina Bavinger</v>
      </c>
      <c r="M5829" s="2">
        <f>MATCH(orders[[#This Row],[Product ID]],'BD product'!A:A,0)</f>
        <v>213</v>
      </c>
      <c r="N5829" s="2" t="str" cm="1">
        <f t="array" ref="N5829">INDEX('BD product'!A:D,M5829,2)</f>
        <v>Furniture</v>
      </c>
    </row>
    <row r="5830" spans="1:14" x14ac:dyDescent="0.3">
      <c r="A5830" s="3" t="s">
        <v>7195</v>
      </c>
      <c r="B5830" s="4">
        <v>42981</v>
      </c>
      <c r="C5830" s="12" t="str">
        <f t="shared" si="91"/>
        <v>2017/09</v>
      </c>
      <c r="D5830" s="4">
        <v>42984</v>
      </c>
      <c r="E5830" s="3" t="s">
        <v>11</v>
      </c>
      <c r="F5830" s="3" t="s">
        <v>5187</v>
      </c>
      <c r="G5830" s="3" t="s">
        <v>3553</v>
      </c>
      <c r="H5830" s="5">
        <v>556</v>
      </c>
      <c r="I5830" s="2">
        <v>2</v>
      </c>
      <c r="J5830" s="2">
        <v>0</v>
      </c>
      <c r="K5830" s="2">
        <v>0.22239999999999999</v>
      </c>
      <c r="L5830" s="18" t="str">
        <f>VLOOKUP(F5830,'BD customers'!$1:$1048576,2,FALSE)</f>
        <v>Katrina Bavinger</v>
      </c>
      <c r="M5830" s="2">
        <f>MATCH(orders[[#This Row],[Product ID]],'BD product'!A:A,0)</f>
        <v>1063</v>
      </c>
      <c r="N5830" s="2" t="str" cm="1">
        <f t="array" ref="N5830">INDEX('BD product'!A:D,M5830,2)</f>
        <v>Office Supplies</v>
      </c>
    </row>
    <row r="5831" spans="1:14" x14ac:dyDescent="0.3">
      <c r="A5831" s="3" t="s">
        <v>7196</v>
      </c>
      <c r="B5831" s="4">
        <v>42707</v>
      </c>
      <c r="C5831" s="12" t="str">
        <f t="shared" si="91"/>
        <v>2016/12</v>
      </c>
      <c r="D5831" s="4">
        <v>42711</v>
      </c>
      <c r="E5831" s="3" t="s">
        <v>21</v>
      </c>
      <c r="F5831" s="3" t="s">
        <v>1680</v>
      </c>
      <c r="G5831" s="3" t="s">
        <v>1328</v>
      </c>
      <c r="H5831" s="5">
        <v>58196</v>
      </c>
      <c r="I5831" s="2">
        <v>2</v>
      </c>
      <c r="J5831" s="2">
        <v>0</v>
      </c>
      <c r="K5831" s="2">
        <v>104.75279999999999</v>
      </c>
      <c r="L5831" s="18" t="str">
        <f>VLOOKUP(F5831,'BD customers'!$1:$1048576,2,FALSE)</f>
        <v>Michael Moore</v>
      </c>
      <c r="M5831" s="2">
        <f>MATCH(orders[[#This Row],[Product ID]],'BD product'!A:A,0)</f>
        <v>311</v>
      </c>
      <c r="N5831" s="2" t="str" cm="1">
        <f t="array" ref="N5831">INDEX('BD product'!A:D,M5831,2)</f>
        <v>Furniture</v>
      </c>
    </row>
    <row r="5832" spans="1:14" x14ac:dyDescent="0.3">
      <c r="A5832" s="3" t="s">
        <v>7196</v>
      </c>
      <c r="B5832" s="4">
        <v>42707</v>
      </c>
      <c r="C5832" s="12" t="str">
        <f t="shared" si="91"/>
        <v>2016/12</v>
      </c>
      <c r="D5832" s="4">
        <v>42711</v>
      </c>
      <c r="E5832" s="3" t="s">
        <v>21</v>
      </c>
      <c r="F5832" s="3" t="s">
        <v>1680</v>
      </c>
      <c r="G5832" s="3" t="s">
        <v>3743</v>
      </c>
      <c r="H5832" s="5">
        <v>2998</v>
      </c>
      <c r="I5832" s="2">
        <v>1</v>
      </c>
      <c r="J5832" s="2">
        <v>0</v>
      </c>
      <c r="K5832" s="2">
        <v>8.0945999999999998</v>
      </c>
      <c r="L5832" s="18" t="str">
        <f>VLOOKUP(F5832,'BD customers'!$1:$1048576,2,FALSE)</f>
        <v>Michael Moore</v>
      </c>
      <c r="M5832" s="2">
        <f>MATCH(orders[[#This Row],[Product ID]],'BD product'!A:A,0)</f>
        <v>1146</v>
      </c>
      <c r="N5832" s="2" t="str" cm="1">
        <f t="array" ref="N5832">INDEX('BD product'!A:D,M5832,2)</f>
        <v>Furniture</v>
      </c>
    </row>
    <row r="5833" spans="1:14" x14ac:dyDescent="0.3">
      <c r="A5833" s="3" t="s">
        <v>7197</v>
      </c>
      <c r="B5833" s="4">
        <v>42203</v>
      </c>
      <c r="C5833" s="12" t="str">
        <f t="shared" si="91"/>
        <v>2015/07</v>
      </c>
      <c r="D5833" s="4">
        <v>42207</v>
      </c>
      <c r="E5833" s="3" t="s">
        <v>21</v>
      </c>
      <c r="F5833" s="3" t="s">
        <v>1153</v>
      </c>
      <c r="G5833" s="3" t="s">
        <v>4353</v>
      </c>
      <c r="H5833" s="5">
        <v>51996</v>
      </c>
      <c r="I5833" s="2">
        <v>4</v>
      </c>
      <c r="J5833" s="2">
        <v>0</v>
      </c>
      <c r="K5833" s="2">
        <v>176.78639999999999</v>
      </c>
      <c r="L5833" s="18" t="str">
        <f>VLOOKUP(F5833,'BD customers'!$1:$1048576,2,FALSE)</f>
        <v>Roland Fjeld</v>
      </c>
      <c r="M5833" s="2">
        <f>MATCH(orders[[#This Row],[Product ID]],'BD product'!A:A,0)</f>
        <v>1303</v>
      </c>
      <c r="N5833" s="2" t="str" cm="1">
        <f t="array" ref="N5833">INDEX('BD product'!A:D,M5833,2)</f>
        <v>Technology</v>
      </c>
    </row>
    <row r="5834" spans="1:14" x14ac:dyDescent="0.3">
      <c r="A5834" s="3" t="s">
        <v>7198</v>
      </c>
      <c r="B5834" s="4">
        <v>42572</v>
      </c>
      <c r="C5834" s="12" t="str">
        <f t="shared" si="91"/>
        <v>2016/07</v>
      </c>
      <c r="D5834" s="4">
        <v>42577</v>
      </c>
      <c r="E5834" s="3" t="s">
        <v>21</v>
      </c>
      <c r="F5834" s="3" t="s">
        <v>2908</v>
      </c>
      <c r="G5834" s="3" t="s">
        <v>3262</v>
      </c>
      <c r="H5834" s="5">
        <v>6264</v>
      </c>
      <c r="I5834" s="2">
        <v>3</v>
      </c>
      <c r="J5834" s="2">
        <v>2</v>
      </c>
      <c r="K5834" s="2">
        <v>2.0358000000000001</v>
      </c>
      <c r="L5834" s="18" t="str">
        <f>VLOOKUP(F5834,'BD customers'!$1:$1048576,2,FALSE)</f>
        <v>Beth Paige</v>
      </c>
      <c r="M5834" s="2">
        <f>MATCH(orders[[#This Row],[Product ID]],'BD product'!A:A,0)</f>
        <v>950</v>
      </c>
      <c r="N5834" s="2" t="str" cm="1">
        <f t="array" ref="N5834">INDEX('BD product'!A:D,M5834,2)</f>
        <v>Office Supplies</v>
      </c>
    </row>
    <row r="5835" spans="1:14" x14ac:dyDescent="0.3">
      <c r="A5835" s="3" t="s">
        <v>7198</v>
      </c>
      <c r="B5835" s="4">
        <v>42572</v>
      </c>
      <c r="C5835" s="12" t="str">
        <f t="shared" si="91"/>
        <v>2016/07</v>
      </c>
      <c r="D5835" s="4">
        <v>42577</v>
      </c>
      <c r="E5835" s="3" t="s">
        <v>21</v>
      </c>
      <c r="F5835" s="3" t="s">
        <v>2908</v>
      </c>
      <c r="G5835" s="3" t="s">
        <v>3284</v>
      </c>
      <c r="H5835" s="5">
        <v>36392</v>
      </c>
      <c r="I5835" s="2">
        <v>5</v>
      </c>
      <c r="J5835" s="2">
        <v>2</v>
      </c>
      <c r="K5835" s="2">
        <v>0</v>
      </c>
      <c r="L5835" s="18" t="str">
        <f>VLOOKUP(F5835,'BD customers'!$1:$1048576,2,FALSE)</f>
        <v>Beth Paige</v>
      </c>
      <c r="M5835" s="2">
        <f>MATCH(orders[[#This Row],[Product ID]],'BD product'!A:A,0)</f>
        <v>957</v>
      </c>
      <c r="N5835" s="2" t="str" cm="1">
        <f t="array" ref="N5835">INDEX('BD product'!A:D,M5835,2)</f>
        <v>Furniture</v>
      </c>
    </row>
    <row r="5836" spans="1:14" x14ac:dyDescent="0.3">
      <c r="A5836" s="3" t="s">
        <v>7199</v>
      </c>
      <c r="B5836" s="4">
        <v>42164</v>
      </c>
      <c r="C5836" s="12" t="str">
        <f t="shared" si="91"/>
        <v>2015/06</v>
      </c>
      <c r="D5836" s="4">
        <v>42171</v>
      </c>
      <c r="E5836" s="3" t="s">
        <v>21</v>
      </c>
      <c r="F5836" s="3" t="s">
        <v>723</v>
      </c>
      <c r="G5836" s="3" t="s">
        <v>6095</v>
      </c>
      <c r="H5836" s="5">
        <v>642</v>
      </c>
      <c r="I5836" s="2">
        <v>5</v>
      </c>
      <c r="J5836" s="2">
        <v>7</v>
      </c>
      <c r="K5836" s="2">
        <v>-4.2799999999999998E-2</v>
      </c>
      <c r="L5836" s="18" t="str">
        <f>VLOOKUP(F5836,'BD customers'!$1:$1048576,2,FALSE)</f>
        <v>Max Jones</v>
      </c>
      <c r="M5836" s="2">
        <f>MATCH(orders[[#This Row],[Product ID]],'BD product'!A:A,0)</f>
        <v>1638</v>
      </c>
      <c r="N5836" s="2" t="str" cm="1">
        <f t="array" ref="N5836">INDEX('BD product'!A:D,M5836,2)</f>
        <v>Office Supplies</v>
      </c>
    </row>
    <row r="5837" spans="1:14" x14ac:dyDescent="0.3">
      <c r="A5837" s="3" t="s">
        <v>7199</v>
      </c>
      <c r="B5837" s="4">
        <v>42164</v>
      </c>
      <c r="C5837" s="12" t="str">
        <f t="shared" si="91"/>
        <v>2015/06</v>
      </c>
      <c r="D5837" s="4">
        <v>42171</v>
      </c>
      <c r="E5837" s="3" t="s">
        <v>21</v>
      </c>
      <c r="F5837" s="3" t="s">
        <v>723</v>
      </c>
      <c r="G5837" s="3" t="s">
        <v>3781</v>
      </c>
      <c r="H5837" s="5">
        <v>3852</v>
      </c>
      <c r="I5837" s="2">
        <v>3</v>
      </c>
      <c r="J5837" s="2">
        <v>7</v>
      </c>
      <c r="K5837" s="2">
        <v>-2.6964000000000001</v>
      </c>
      <c r="L5837" s="18" t="str">
        <f>VLOOKUP(F5837,'BD customers'!$1:$1048576,2,FALSE)</f>
        <v>Max Jones</v>
      </c>
      <c r="M5837" s="2">
        <f>MATCH(orders[[#This Row],[Product ID]],'BD product'!A:A,0)</f>
        <v>1162</v>
      </c>
      <c r="N5837" s="2" t="str" cm="1">
        <f t="array" ref="N5837">INDEX('BD product'!A:D,M5837,2)</f>
        <v>Office Supplies</v>
      </c>
    </row>
    <row r="5838" spans="1:14" x14ac:dyDescent="0.3">
      <c r="A5838" s="3" t="s">
        <v>7199</v>
      </c>
      <c r="B5838" s="4">
        <v>42164</v>
      </c>
      <c r="C5838" s="12" t="str">
        <f t="shared" si="91"/>
        <v>2015/06</v>
      </c>
      <c r="D5838" s="4">
        <v>42171</v>
      </c>
      <c r="E5838" s="3" t="s">
        <v>21</v>
      </c>
      <c r="F5838" s="3" t="s">
        <v>723</v>
      </c>
      <c r="G5838" s="3" t="s">
        <v>6520</v>
      </c>
      <c r="H5838" s="5">
        <v>726</v>
      </c>
      <c r="I5838" s="2">
        <v>5</v>
      </c>
      <c r="J5838" s="2">
        <v>2</v>
      </c>
      <c r="K5838" s="2">
        <v>-8.1675000000000004</v>
      </c>
      <c r="L5838" s="18" t="str">
        <f>VLOOKUP(F5838,'BD customers'!$1:$1048576,2,FALSE)</f>
        <v>Max Jones</v>
      </c>
      <c r="M5838" s="2">
        <f>MATCH(orders[[#This Row],[Product ID]],'BD product'!A:A,0)</f>
        <v>1702</v>
      </c>
      <c r="N5838" s="2" t="str" cm="1">
        <f t="array" ref="N5838">INDEX('BD product'!A:D,M5838,2)</f>
        <v>Technology</v>
      </c>
    </row>
    <row r="5839" spans="1:14" x14ac:dyDescent="0.3">
      <c r="A5839" s="3" t="s">
        <v>7200</v>
      </c>
      <c r="B5839" s="4">
        <v>43066</v>
      </c>
      <c r="C5839" s="12" t="str">
        <f t="shared" si="91"/>
        <v>2017/11</v>
      </c>
      <c r="D5839" s="4">
        <v>43072</v>
      </c>
      <c r="E5839" s="3" t="s">
        <v>21</v>
      </c>
      <c r="F5839" s="3" t="s">
        <v>7201</v>
      </c>
      <c r="G5839" s="3" t="s">
        <v>7202</v>
      </c>
      <c r="H5839" s="5">
        <v>57568</v>
      </c>
      <c r="I5839" s="2">
        <v>4</v>
      </c>
      <c r="J5839" s="2">
        <v>2</v>
      </c>
      <c r="K5839" s="2">
        <v>5.7568000000000001</v>
      </c>
      <c r="L5839" s="18" t="str">
        <f>VLOOKUP(F5839,'BD customers'!$1:$1048576,2,FALSE)</f>
        <v>Doug O'Connell</v>
      </c>
      <c r="M5839" s="2">
        <f>MATCH(orders[[#This Row],[Product ID]],'BD product'!A:A,0)</f>
        <v>1765</v>
      </c>
      <c r="N5839" s="2" t="str" cm="1">
        <f t="array" ref="N5839">INDEX('BD product'!A:D,M5839,2)</f>
        <v>Technology</v>
      </c>
    </row>
    <row r="5840" spans="1:14" x14ac:dyDescent="0.3">
      <c r="A5840" s="3" t="s">
        <v>7204</v>
      </c>
      <c r="B5840" s="4">
        <v>42090</v>
      </c>
      <c r="C5840" s="12" t="str">
        <f t="shared" si="91"/>
        <v>2015/03</v>
      </c>
      <c r="D5840" s="4">
        <v>42097</v>
      </c>
      <c r="E5840" s="3" t="s">
        <v>21</v>
      </c>
      <c r="F5840" s="3" t="s">
        <v>4288</v>
      </c>
      <c r="G5840" s="3" t="s">
        <v>7205</v>
      </c>
      <c r="H5840" s="5">
        <v>837</v>
      </c>
      <c r="I5840" s="2">
        <v>5</v>
      </c>
      <c r="J5840" s="2">
        <v>0</v>
      </c>
      <c r="K5840" s="2">
        <v>0.33479999999999999</v>
      </c>
      <c r="L5840" s="18" t="str">
        <f>VLOOKUP(F5840,'BD customers'!$1:$1048576,2,FALSE)</f>
        <v>Mark Van Huff</v>
      </c>
      <c r="M5840" s="2">
        <f>MATCH(orders[[#This Row],[Product ID]],'BD product'!A:A,0)</f>
        <v>1766</v>
      </c>
      <c r="N5840" s="2" t="str" cm="1">
        <f t="array" ref="N5840">INDEX('BD product'!A:D,M5840,2)</f>
        <v>Office Supplies</v>
      </c>
    </row>
    <row r="5841" spans="1:14" x14ac:dyDescent="0.3">
      <c r="A5841" s="3" t="s">
        <v>7207</v>
      </c>
      <c r="B5841" s="4">
        <v>42269</v>
      </c>
      <c r="C5841" s="12" t="str">
        <f t="shared" si="91"/>
        <v>2015/09</v>
      </c>
      <c r="D5841" s="4">
        <v>42273</v>
      </c>
      <c r="E5841" s="3" t="s">
        <v>11</v>
      </c>
      <c r="F5841" s="3" t="s">
        <v>5108</v>
      </c>
      <c r="G5841" s="3" t="s">
        <v>3902</v>
      </c>
      <c r="H5841" s="5">
        <v>324</v>
      </c>
      <c r="I5841" s="2">
        <v>5</v>
      </c>
      <c r="J5841" s="2">
        <v>0</v>
      </c>
      <c r="K5841" s="2">
        <v>1.5551999999999999</v>
      </c>
      <c r="L5841" s="18" t="str">
        <f>VLOOKUP(F5841,'BD customers'!$1:$1048576,2,FALSE)</f>
        <v>Michael Grace</v>
      </c>
      <c r="M5841" s="2">
        <f>MATCH(orders[[#This Row],[Product ID]],'BD product'!A:A,0)</f>
        <v>1195</v>
      </c>
      <c r="N5841" s="2" t="str" cm="1">
        <f t="array" ref="N5841">INDEX('BD product'!A:D,M5841,2)</f>
        <v>Office Supplies</v>
      </c>
    </row>
    <row r="5842" spans="1:14" x14ac:dyDescent="0.3">
      <c r="A5842" s="3" t="s">
        <v>7207</v>
      </c>
      <c r="B5842" s="4">
        <v>42269</v>
      </c>
      <c r="C5842" s="12" t="str">
        <f t="shared" si="91"/>
        <v>2015/09</v>
      </c>
      <c r="D5842" s="4">
        <v>42273</v>
      </c>
      <c r="E5842" s="3" t="s">
        <v>11</v>
      </c>
      <c r="F5842" s="3" t="s">
        <v>5108</v>
      </c>
      <c r="G5842" s="3" t="s">
        <v>3207</v>
      </c>
      <c r="H5842" s="5">
        <v>4798</v>
      </c>
      <c r="I5842" s="2">
        <v>2</v>
      </c>
      <c r="J5842" s="2">
        <v>0</v>
      </c>
      <c r="K5842" s="2">
        <v>11.035399999999999</v>
      </c>
      <c r="L5842" s="18" t="str">
        <f>VLOOKUP(F5842,'BD customers'!$1:$1048576,2,FALSE)</f>
        <v>Michael Grace</v>
      </c>
      <c r="M5842" s="2">
        <f>MATCH(orders[[#This Row],[Product ID]],'BD product'!A:A,0)</f>
        <v>930</v>
      </c>
      <c r="N5842" s="2" t="str" cm="1">
        <f t="array" ref="N5842">INDEX('BD product'!A:D,M5842,2)</f>
        <v>Furniture</v>
      </c>
    </row>
    <row r="5843" spans="1:14" x14ac:dyDescent="0.3">
      <c r="A5843" s="3" t="s">
        <v>7208</v>
      </c>
      <c r="B5843" s="4">
        <v>42325</v>
      </c>
      <c r="C5843" s="12" t="str">
        <f t="shared" si="91"/>
        <v>2015/11</v>
      </c>
      <c r="D5843" s="4">
        <v>42329</v>
      </c>
      <c r="E5843" s="3" t="s">
        <v>21</v>
      </c>
      <c r="F5843" s="3" t="s">
        <v>4118</v>
      </c>
      <c r="G5843" s="3" t="s">
        <v>7209</v>
      </c>
      <c r="H5843" s="5">
        <v>415968</v>
      </c>
      <c r="I5843" s="2">
        <v>4</v>
      </c>
      <c r="J5843" s="2">
        <v>2</v>
      </c>
      <c r="K5843" s="2">
        <v>5.1996000000000002</v>
      </c>
      <c r="L5843" s="18" t="str">
        <f>VLOOKUP(F5843,'BD customers'!$1:$1048576,2,FALSE)</f>
        <v>Brian Stugart</v>
      </c>
      <c r="M5843" s="2">
        <f>MATCH(orders[[#This Row],[Product ID]],'BD product'!A:A,0)</f>
        <v>1767</v>
      </c>
      <c r="N5843" s="2" t="str" cm="1">
        <f t="array" ref="N5843">INDEX('BD product'!A:D,M5843,2)</f>
        <v>Technology</v>
      </c>
    </row>
    <row r="5844" spans="1:14" x14ac:dyDescent="0.3">
      <c r="A5844" s="3" t="s">
        <v>7208</v>
      </c>
      <c r="B5844" s="4">
        <v>42325</v>
      </c>
      <c r="C5844" s="12" t="str">
        <f t="shared" si="91"/>
        <v>2015/11</v>
      </c>
      <c r="D5844" s="4">
        <v>42329</v>
      </c>
      <c r="E5844" s="3" t="s">
        <v>21</v>
      </c>
      <c r="F5844" s="3" t="s">
        <v>4118</v>
      </c>
      <c r="G5844" s="3" t="s">
        <v>3090</v>
      </c>
      <c r="H5844" s="5">
        <v>3049</v>
      </c>
      <c r="I5844" s="2">
        <v>5</v>
      </c>
      <c r="J5844" s="2">
        <v>0</v>
      </c>
      <c r="K5844" s="2">
        <v>0.60980000000000001</v>
      </c>
      <c r="L5844" s="18" t="str">
        <f>VLOOKUP(F5844,'BD customers'!$1:$1048576,2,FALSE)</f>
        <v>Brian Stugart</v>
      </c>
      <c r="M5844" s="2">
        <f>MATCH(orders[[#This Row],[Product ID]],'BD product'!A:A,0)</f>
        <v>888</v>
      </c>
      <c r="N5844" s="2" t="str" cm="1">
        <f t="array" ref="N5844">INDEX('BD product'!A:D,M5844,2)</f>
        <v>Office Supplies</v>
      </c>
    </row>
    <row r="5845" spans="1:14" x14ac:dyDescent="0.3">
      <c r="A5845" s="3" t="s">
        <v>7208</v>
      </c>
      <c r="B5845" s="4">
        <v>42325</v>
      </c>
      <c r="C5845" s="12" t="str">
        <f t="shared" si="91"/>
        <v>2015/11</v>
      </c>
      <c r="D5845" s="4">
        <v>42329</v>
      </c>
      <c r="E5845" s="3" t="s">
        <v>21</v>
      </c>
      <c r="F5845" s="3" t="s">
        <v>4118</v>
      </c>
      <c r="G5845" s="3" t="s">
        <v>6534</v>
      </c>
      <c r="H5845" s="5">
        <v>8096</v>
      </c>
      <c r="I5845" s="2">
        <v>4</v>
      </c>
      <c r="J5845" s="2">
        <v>0</v>
      </c>
      <c r="K5845" s="2">
        <v>29.145600000000002</v>
      </c>
      <c r="L5845" s="18" t="str">
        <f>VLOOKUP(F5845,'BD customers'!$1:$1048576,2,FALSE)</f>
        <v>Brian Stugart</v>
      </c>
      <c r="M5845" s="2">
        <f>MATCH(orders[[#This Row],[Product ID]],'BD product'!A:A,0)</f>
        <v>1704</v>
      </c>
      <c r="N5845" s="2" t="str" cm="1">
        <f t="array" ref="N5845">INDEX('BD product'!A:D,M5845,2)</f>
        <v>Furniture</v>
      </c>
    </row>
    <row r="5846" spans="1:14" x14ac:dyDescent="0.3">
      <c r="A5846" s="3" t="s">
        <v>7208</v>
      </c>
      <c r="B5846" s="4">
        <v>42325</v>
      </c>
      <c r="C5846" s="12" t="str">
        <f t="shared" si="91"/>
        <v>2015/11</v>
      </c>
      <c r="D5846" s="4">
        <v>42329</v>
      </c>
      <c r="E5846" s="3" t="s">
        <v>21</v>
      </c>
      <c r="F5846" s="3" t="s">
        <v>4118</v>
      </c>
      <c r="G5846" s="3" t="s">
        <v>6290</v>
      </c>
      <c r="H5846" s="5">
        <v>77721</v>
      </c>
      <c r="I5846" s="2">
        <v>7</v>
      </c>
      <c r="J5846" s="2">
        <v>0</v>
      </c>
      <c r="K5846" s="2">
        <v>54.404699999999998</v>
      </c>
      <c r="L5846" s="18" t="str">
        <f>VLOOKUP(F5846,'BD customers'!$1:$1048576,2,FALSE)</f>
        <v>Brian Stugart</v>
      </c>
      <c r="M5846" s="2">
        <f>MATCH(orders[[#This Row],[Product ID]],'BD product'!A:A,0)</f>
        <v>1669</v>
      </c>
      <c r="N5846" s="2" t="str" cm="1">
        <f t="array" ref="N5846">INDEX('BD product'!A:D,M5846,2)</f>
        <v>Office Supplies</v>
      </c>
    </row>
    <row r="5847" spans="1:14" x14ac:dyDescent="0.3">
      <c r="A5847" s="3" t="s">
        <v>7208</v>
      </c>
      <c r="B5847" s="4">
        <v>42325</v>
      </c>
      <c r="C5847" s="12" t="str">
        <f t="shared" si="91"/>
        <v>2015/11</v>
      </c>
      <c r="D5847" s="4">
        <v>42329</v>
      </c>
      <c r="E5847" s="3" t="s">
        <v>21</v>
      </c>
      <c r="F5847" s="3" t="s">
        <v>4118</v>
      </c>
      <c r="G5847" s="3" t="s">
        <v>3364</v>
      </c>
      <c r="H5847" s="5">
        <v>324</v>
      </c>
      <c r="I5847" s="2">
        <v>5</v>
      </c>
      <c r="J5847" s="2">
        <v>0</v>
      </c>
      <c r="K5847" s="2">
        <v>1.5551999999999999</v>
      </c>
      <c r="L5847" s="18" t="str">
        <f>VLOOKUP(F5847,'BD customers'!$1:$1048576,2,FALSE)</f>
        <v>Brian Stugart</v>
      </c>
      <c r="M5847" s="2">
        <f>MATCH(orders[[#This Row],[Product ID]],'BD product'!A:A,0)</f>
        <v>990</v>
      </c>
      <c r="N5847" s="2" t="str" cm="1">
        <f t="array" ref="N5847">INDEX('BD product'!A:D,M5847,2)</f>
        <v>Office Supplies</v>
      </c>
    </row>
    <row r="5848" spans="1:14" x14ac:dyDescent="0.3">
      <c r="A5848" s="3" t="s">
        <v>7208</v>
      </c>
      <c r="B5848" s="4">
        <v>42325</v>
      </c>
      <c r="C5848" s="12" t="str">
        <f t="shared" si="91"/>
        <v>2015/11</v>
      </c>
      <c r="D5848" s="4">
        <v>42329</v>
      </c>
      <c r="E5848" s="3" t="s">
        <v>21</v>
      </c>
      <c r="F5848" s="3" t="s">
        <v>4118</v>
      </c>
      <c r="G5848" s="3" t="s">
        <v>3126</v>
      </c>
      <c r="H5848" s="5">
        <v>225568</v>
      </c>
      <c r="I5848" s="2">
        <v>2</v>
      </c>
      <c r="J5848" s="2">
        <v>2</v>
      </c>
      <c r="K5848" s="2">
        <v>2.8195999999999999</v>
      </c>
      <c r="L5848" s="18" t="str">
        <f>VLOOKUP(F5848,'BD customers'!$1:$1048576,2,FALSE)</f>
        <v>Brian Stugart</v>
      </c>
      <c r="M5848" s="2">
        <f>MATCH(orders[[#This Row],[Product ID]],'BD product'!A:A,0)</f>
        <v>903</v>
      </c>
      <c r="N5848" s="2" t="str" cm="1">
        <f t="array" ref="N5848">INDEX('BD product'!A:D,M5848,2)</f>
        <v>Furniture</v>
      </c>
    </row>
    <row r="5849" spans="1:14" x14ac:dyDescent="0.3">
      <c r="A5849" s="3" t="s">
        <v>7208</v>
      </c>
      <c r="B5849" s="4">
        <v>42325</v>
      </c>
      <c r="C5849" s="12" t="str">
        <f t="shared" si="91"/>
        <v>2015/11</v>
      </c>
      <c r="D5849" s="4">
        <v>42329</v>
      </c>
      <c r="E5849" s="3" t="s">
        <v>21</v>
      </c>
      <c r="F5849" s="3" t="s">
        <v>4118</v>
      </c>
      <c r="G5849" s="3" t="s">
        <v>3692</v>
      </c>
      <c r="H5849" s="5">
        <v>366</v>
      </c>
      <c r="I5849" s="2">
        <v>3</v>
      </c>
      <c r="J5849" s="2">
        <v>0</v>
      </c>
      <c r="K5849" s="2">
        <v>1.5371999999999999</v>
      </c>
      <c r="L5849" s="18" t="str">
        <f>VLOOKUP(F5849,'BD customers'!$1:$1048576,2,FALSE)</f>
        <v>Brian Stugart</v>
      </c>
      <c r="M5849" s="2">
        <f>MATCH(orders[[#This Row],[Product ID]],'BD product'!A:A,0)</f>
        <v>1124</v>
      </c>
      <c r="N5849" s="2" t="str" cm="1">
        <f t="array" ref="N5849">INDEX('BD product'!A:D,M5849,2)</f>
        <v>Furniture</v>
      </c>
    </row>
    <row r="5850" spans="1:14" x14ac:dyDescent="0.3">
      <c r="A5850" s="3" t="s">
        <v>7211</v>
      </c>
      <c r="B5850" s="4">
        <v>42318</v>
      </c>
      <c r="C5850" s="12" t="str">
        <f t="shared" si="91"/>
        <v>2015/11</v>
      </c>
      <c r="D5850" s="4">
        <v>42322</v>
      </c>
      <c r="E5850" s="3" t="s">
        <v>21</v>
      </c>
      <c r="F5850" s="3" t="s">
        <v>1344</v>
      </c>
      <c r="G5850" s="3" t="s">
        <v>2996</v>
      </c>
      <c r="H5850" s="5">
        <v>71564</v>
      </c>
      <c r="I5850" s="2">
        <v>2</v>
      </c>
      <c r="J5850" s="2">
        <v>0</v>
      </c>
      <c r="K5850" s="2">
        <v>1.7890999999999999</v>
      </c>
      <c r="L5850" s="18" t="str">
        <f>VLOOKUP(F5850,'BD customers'!$1:$1048576,2,FALSE)</f>
        <v>Philisse Overcash</v>
      </c>
      <c r="M5850" s="2">
        <f>MATCH(orders[[#This Row],[Product ID]],'BD product'!A:A,0)</f>
        <v>849</v>
      </c>
      <c r="N5850" s="2" t="str" cm="1">
        <f t="array" ref="N5850">INDEX('BD product'!A:D,M5850,2)</f>
        <v>Office Supplies</v>
      </c>
    </row>
    <row r="5851" spans="1:14" x14ac:dyDescent="0.3">
      <c r="A5851" s="3" t="s">
        <v>7211</v>
      </c>
      <c r="B5851" s="4">
        <v>42318</v>
      </c>
      <c r="C5851" s="12" t="str">
        <f t="shared" si="91"/>
        <v>2015/11</v>
      </c>
      <c r="D5851" s="4">
        <v>42322</v>
      </c>
      <c r="E5851" s="3" t="s">
        <v>21</v>
      </c>
      <c r="F5851" s="3" t="s">
        <v>1344</v>
      </c>
      <c r="G5851" s="3" t="s">
        <v>4088</v>
      </c>
      <c r="H5851" s="5">
        <v>79551</v>
      </c>
      <c r="I5851" s="2">
        <v>3</v>
      </c>
      <c r="J5851" s="2">
        <v>0</v>
      </c>
      <c r="K5851" s="2">
        <v>143.1918</v>
      </c>
      <c r="L5851" s="18" t="str">
        <f>VLOOKUP(F5851,'BD customers'!$1:$1048576,2,FALSE)</f>
        <v>Philisse Overcash</v>
      </c>
      <c r="M5851" s="2">
        <f>MATCH(orders[[#This Row],[Product ID]],'BD product'!A:A,0)</f>
        <v>1246</v>
      </c>
      <c r="N5851" s="2" t="str" cm="1">
        <f t="array" ref="N5851">INDEX('BD product'!A:D,M5851,2)</f>
        <v>Office Supplies</v>
      </c>
    </row>
    <row r="5852" spans="1:14" x14ac:dyDescent="0.3">
      <c r="A5852" s="3" t="s">
        <v>7211</v>
      </c>
      <c r="B5852" s="4">
        <v>42318</v>
      </c>
      <c r="C5852" s="12" t="str">
        <f t="shared" si="91"/>
        <v>2015/11</v>
      </c>
      <c r="D5852" s="4">
        <v>42322</v>
      </c>
      <c r="E5852" s="3" t="s">
        <v>21</v>
      </c>
      <c r="F5852" s="3" t="s">
        <v>1344</v>
      </c>
      <c r="G5852" s="3" t="s">
        <v>5683</v>
      </c>
      <c r="H5852" s="5">
        <v>54999</v>
      </c>
      <c r="I5852" s="2">
        <v>1</v>
      </c>
      <c r="J5852" s="2">
        <v>0</v>
      </c>
      <c r="K5852" s="2">
        <v>27.499500000000001</v>
      </c>
      <c r="L5852" s="18" t="str">
        <f>VLOOKUP(F5852,'BD customers'!$1:$1048576,2,FALSE)</f>
        <v>Philisse Overcash</v>
      </c>
      <c r="M5852" s="2">
        <f>MATCH(orders[[#This Row],[Product ID]],'BD product'!A:A,0)</f>
        <v>1574</v>
      </c>
      <c r="N5852" s="2" t="str" cm="1">
        <f t="array" ref="N5852">INDEX('BD product'!A:D,M5852,2)</f>
        <v>Technology</v>
      </c>
    </row>
    <row r="5853" spans="1:14" x14ac:dyDescent="0.3">
      <c r="A5853" s="3" t="s">
        <v>7211</v>
      </c>
      <c r="B5853" s="4">
        <v>42318</v>
      </c>
      <c r="C5853" s="12" t="str">
        <f t="shared" si="91"/>
        <v>2015/11</v>
      </c>
      <c r="D5853" s="4">
        <v>42322</v>
      </c>
      <c r="E5853" s="3" t="s">
        <v>21</v>
      </c>
      <c r="F5853" s="3" t="s">
        <v>1344</v>
      </c>
      <c r="G5853" s="3" t="s">
        <v>1791</v>
      </c>
      <c r="H5853" s="5">
        <v>7476</v>
      </c>
      <c r="I5853" s="2">
        <v>3</v>
      </c>
      <c r="J5853" s="2">
        <v>0</v>
      </c>
      <c r="K5853" s="2">
        <v>34.389600000000002</v>
      </c>
      <c r="L5853" s="18" t="str">
        <f>VLOOKUP(F5853,'BD customers'!$1:$1048576,2,FALSE)</f>
        <v>Philisse Overcash</v>
      </c>
      <c r="M5853" s="2">
        <f>MATCH(orders[[#This Row],[Product ID]],'BD product'!A:A,0)</f>
        <v>446</v>
      </c>
      <c r="N5853" s="2" t="str" cm="1">
        <f t="array" ref="N5853">INDEX('BD product'!A:D,M5853,2)</f>
        <v>Office Supplies</v>
      </c>
    </row>
    <row r="5854" spans="1:14" x14ac:dyDescent="0.3">
      <c r="A5854" s="3" t="s">
        <v>7211</v>
      </c>
      <c r="B5854" s="4">
        <v>42318</v>
      </c>
      <c r="C5854" s="12" t="str">
        <f t="shared" si="91"/>
        <v>2015/11</v>
      </c>
      <c r="D5854" s="4">
        <v>42322</v>
      </c>
      <c r="E5854" s="3" t="s">
        <v>21</v>
      </c>
      <c r="F5854" s="3" t="s">
        <v>1344</v>
      </c>
      <c r="G5854" s="3" t="s">
        <v>996</v>
      </c>
      <c r="H5854" s="5">
        <v>2922</v>
      </c>
      <c r="I5854" s="2">
        <v>3</v>
      </c>
      <c r="J5854" s="2">
        <v>0</v>
      </c>
      <c r="K5854" s="2">
        <v>12.8568</v>
      </c>
      <c r="L5854" s="18" t="str">
        <f>VLOOKUP(F5854,'BD customers'!$1:$1048576,2,FALSE)</f>
        <v>Philisse Overcash</v>
      </c>
      <c r="M5854" s="2">
        <f>MATCH(orders[[#This Row],[Product ID]],'BD product'!A:A,0)</f>
        <v>223</v>
      </c>
      <c r="N5854" s="2" t="str" cm="1">
        <f t="array" ref="N5854">INDEX('BD product'!A:D,M5854,2)</f>
        <v>Furniture</v>
      </c>
    </row>
    <row r="5855" spans="1:14" x14ac:dyDescent="0.3">
      <c r="A5855" s="3" t="s">
        <v>7212</v>
      </c>
      <c r="B5855" s="4">
        <v>41892</v>
      </c>
      <c r="C5855" s="12" t="str">
        <f t="shared" si="91"/>
        <v>2014/09</v>
      </c>
      <c r="D5855" s="4">
        <v>41896</v>
      </c>
      <c r="E5855" s="3" t="s">
        <v>21</v>
      </c>
      <c r="F5855" s="3" t="s">
        <v>633</v>
      </c>
      <c r="G5855" s="3" t="s">
        <v>1324</v>
      </c>
      <c r="H5855" s="5">
        <v>964</v>
      </c>
      <c r="I5855" s="2">
        <v>2</v>
      </c>
      <c r="J5855" s="2">
        <v>0</v>
      </c>
      <c r="K5855" s="2">
        <v>4.7236000000000002</v>
      </c>
      <c r="L5855" s="18" t="str">
        <f>VLOOKUP(F5855,'BD customers'!$1:$1048576,2,FALSE)</f>
        <v>Dianna Arnett</v>
      </c>
      <c r="M5855" s="2">
        <f>MATCH(orders[[#This Row],[Product ID]],'BD product'!A:A,0)</f>
        <v>310</v>
      </c>
      <c r="N5855" s="2" t="str" cm="1">
        <f t="array" ref="N5855">INDEX('BD product'!A:D,M5855,2)</f>
        <v>Office Supplies</v>
      </c>
    </row>
    <row r="5856" spans="1:14" x14ac:dyDescent="0.3">
      <c r="A5856" s="3" t="s">
        <v>7213</v>
      </c>
      <c r="B5856" s="4">
        <v>42221</v>
      </c>
      <c r="C5856" s="12" t="str">
        <f t="shared" si="91"/>
        <v>2015/08</v>
      </c>
      <c r="D5856" s="4">
        <v>42227</v>
      </c>
      <c r="E5856" s="3" t="s">
        <v>21</v>
      </c>
      <c r="F5856" s="3" t="s">
        <v>5490</v>
      </c>
      <c r="G5856" s="3" t="s">
        <v>3918</v>
      </c>
      <c r="H5856" s="5">
        <v>33488</v>
      </c>
      <c r="I5856" s="2">
        <v>7</v>
      </c>
      <c r="J5856" s="2">
        <v>2</v>
      </c>
      <c r="K5856" s="2">
        <v>-1.2558</v>
      </c>
      <c r="L5856" s="18" t="str">
        <f>VLOOKUP(F5856,'BD customers'!$1:$1048576,2,FALSE)</f>
        <v>Anna HÃ¤berlin</v>
      </c>
      <c r="M5856" s="2">
        <f>MATCH(orders[[#This Row],[Product ID]],'BD product'!A:A,0)</f>
        <v>1200</v>
      </c>
      <c r="N5856" s="2" t="str" cm="1">
        <f t="array" ref="N5856">INDEX('BD product'!A:D,M5856,2)</f>
        <v>Office Supplies</v>
      </c>
    </row>
    <row r="5857" spans="1:14" x14ac:dyDescent="0.3">
      <c r="A5857" s="3" t="s">
        <v>7213</v>
      </c>
      <c r="B5857" s="4">
        <v>42221</v>
      </c>
      <c r="C5857" s="12" t="str">
        <f t="shared" si="91"/>
        <v>2015/08</v>
      </c>
      <c r="D5857" s="4">
        <v>42227</v>
      </c>
      <c r="E5857" s="3" t="s">
        <v>21</v>
      </c>
      <c r="F5857" s="3" t="s">
        <v>5490</v>
      </c>
      <c r="G5857" s="3" t="s">
        <v>5316</v>
      </c>
      <c r="H5857" s="5">
        <v>2304</v>
      </c>
      <c r="I5857" s="2">
        <v>3</v>
      </c>
      <c r="J5857" s="2">
        <v>2</v>
      </c>
      <c r="K5857" s="2">
        <v>-0.48959999999999998</v>
      </c>
      <c r="L5857" s="18" t="str">
        <f>VLOOKUP(F5857,'BD customers'!$1:$1048576,2,FALSE)</f>
        <v>Anna HÃ¤berlin</v>
      </c>
      <c r="M5857" s="2">
        <f>MATCH(orders[[#This Row],[Product ID]],'BD product'!A:A,0)</f>
        <v>1513</v>
      </c>
      <c r="N5857" s="2" t="str" cm="1">
        <f t="array" ref="N5857">INDEX('BD product'!A:D,M5857,2)</f>
        <v>Office Supplies</v>
      </c>
    </row>
    <row r="5858" spans="1:14" x14ac:dyDescent="0.3">
      <c r="A5858" s="3" t="s">
        <v>7213</v>
      </c>
      <c r="B5858" s="4">
        <v>42221</v>
      </c>
      <c r="C5858" s="12" t="str">
        <f t="shared" si="91"/>
        <v>2015/08</v>
      </c>
      <c r="D5858" s="4">
        <v>42227</v>
      </c>
      <c r="E5858" s="3" t="s">
        <v>21</v>
      </c>
      <c r="F5858" s="3" t="s">
        <v>5490</v>
      </c>
      <c r="G5858" s="3" t="s">
        <v>4264</v>
      </c>
      <c r="H5858" s="5">
        <v>1362</v>
      </c>
      <c r="I5858" s="2">
        <v>1</v>
      </c>
      <c r="J5858" s="2">
        <v>8</v>
      </c>
      <c r="K5858" s="2">
        <v>-2.1791999999999998</v>
      </c>
      <c r="L5858" s="18" t="str">
        <f>VLOOKUP(F5858,'BD customers'!$1:$1048576,2,FALSE)</f>
        <v>Anna HÃ¤berlin</v>
      </c>
      <c r="M5858" s="2">
        <f>MATCH(orders[[#This Row],[Product ID]],'BD product'!A:A,0)</f>
        <v>1284</v>
      </c>
      <c r="N5858" s="2" t="str" cm="1">
        <f t="array" ref="N5858">INDEX('BD product'!A:D,M5858,2)</f>
        <v>Office Supplies</v>
      </c>
    </row>
    <row r="5859" spans="1:14" x14ac:dyDescent="0.3">
      <c r="A5859" s="3" t="s">
        <v>7213</v>
      </c>
      <c r="B5859" s="4">
        <v>42221</v>
      </c>
      <c r="C5859" s="12" t="str">
        <f t="shared" si="91"/>
        <v>2015/08</v>
      </c>
      <c r="D5859" s="4">
        <v>42227</v>
      </c>
      <c r="E5859" s="3" t="s">
        <v>21</v>
      </c>
      <c r="F5859" s="3" t="s">
        <v>5490</v>
      </c>
      <c r="G5859" s="3" t="s">
        <v>4137</v>
      </c>
      <c r="H5859" s="5">
        <v>1476</v>
      </c>
      <c r="I5859" s="2">
        <v>5</v>
      </c>
      <c r="J5859" s="2">
        <v>6</v>
      </c>
      <c r="K5859" s="2">
        <v>-1.1438999999999999</v>
      </c>
      <c r="L5859" s="18" t="str">
        <f>VLOOKUP(F5859,'BD customers'!$1:$1048576,2,FALSE)</f>
        <v>Anna HÃ¤berlin</v>
      </c>
      <c r="M5859" s="2">
        <f>MATCH(orders[[#This Row],[Product ID]],'BD product'!A:A,0)</f>
        <v>1258</v>
      </c>
      <c r="N5859" s="2" t="str" cm="1">
        <f t="array" ref="N5859">INDEX('BD product'!A:D,M5859,2)</f>
        <v>Furniture</v>
      </c>
    </row>
    <row r="5860" spans="1:14" x14ac:dyDescent="0.3">
      <c r="A5860" s="3" t="s">
        <v>7214</v>
      </c>
      <c r="B5860" s="4">
        <v>42981</v>
      </c>
      <c r="C5860" s="12" t="str">
        <f t="shared" si="91"/>
        <v>2017/09</v>
      </c>
      <c r="D5860" s="4">
        <v>42985</v>
      </c>
      <c r="E5860" s="3" t="s">
        <v>11</v>
      </c>
      <c r="F5860" s="3" t="s">
        <v>2395</v>
      </c>
      <c r="G5860" s="3" t="s">
        <v>5860</v>
      </c>
      <c r="H5860" s="5">
        <v>239666</v>
      </c>
      <c r="I5860" s="2">
        <v>2</v>
      </c>
      <c r="J5860" s="2">
        <v>15</v>
      </c>
      <c r="K5860" s="2">
        <v>1.4097999999999999</v>
      </c>
      <c r="L5860" s="18" t="str">
        <f>VLOOKUP(F5860,'BD customers'!$1:$1048576,2,FALSE)</f>
        <v>Joe Kamberova</v>
      </c>
      <c r="M5860" s="2">
        <f>MATCH(orders[[#This Row],[Product ID]],'BD product'!A:A,0)</f>
        <v>1603</v>
      </c>
      <c r="N5860" s="2" t="str" cm="1">
        <f t="array" ref="N5860">INDEX('BD product'!A:D,M5860,2)</f>
        <v>Furniture</v>
      </c>
    </row>
    <row r="5861" spans="1:14" x14ac:dyDescent="0.3">
      <c r="A5861" s="3" t="s">
        <v>7215</v>
      </c>
      <c r="B5861" s="4">
        <v>42309</v>
      </c>
      <c r="C5861" s="12" t="str">
        <f t="shared" si="91"/>
        <v>2015/11</v>
      </c>
      <c r="D5861" s="4">
        <v>42316</v>
      </c>
      <c r="E5861" s="3" t="s">
        <v>21</v>
      </c>
      <c r="F5861" s="3" t="s">
        <v>4847</v>
      </c>
      <c r="G5861" s="3" t="s">
        <v>3394</v>
      </c>
      <c r="H5861" s="5">
        <v>30196</v>
      </c>
      <c r="I5861" s="2">
        <v>2</v>
      </c>
      <c r="J5861" s="2">
        <v>0</v>
      </c>
      <c r="K5861" s="2">
        <v>4.5293999999999999</v>
      </c>
      <c r="L5861" s="18" t="str">
        <f>VLOOKUP(F5861,'BD customers'!$1:$1048576,2,FALSE)</f>
        <v>MaryBeth Skach</v>
      </c>
      <c r="M5861" s="2">
        <f>MATCH(orders[[#This Row],[Product ID]],'BD product'!A:A,0)</f>
        <v>1002</v>
      </c>
      <c r="N5861" s="2" t="str" cm="1">
        <f t="array" ref="N5861">INDEX('BD product'!A:D,M5861,2)</f>
        <v>Furniture</v>
      </c>
    </row>
    <row r="5862" spans="1:14" x14ac:dyDescent="0.3">
      <c r="A5862" s="3" t="s">
        <v>7216</v>
      </c>
      <c r="B5862" s="4">
        <v>42123</v>
      </c>
      <c r="C5862" s="12" t="str">
        <f t="shared" si="91"/>
        <v>2015/04</v>
      </c>
      <c r="D5862" s="4">
        <v>42128</v>
      </c>
      <c r="E5862" s="3" t="s">
        <v>11</v>
      </c>
      <c r="F5862" s="3" t="s">
        <v>784</v>
      </c>
      <c r="G5862" s="3" t="s">
        <v>3523</v>
      </c>
      <c r="H5862" s="5">
        <v>7968</v>
      </c>
      <c r="I5862" s="2">
        <v>2</v>
      </c>
      <c r="J5862" s="2">
        <v>2</v>
      </c>
      <c r="K5862" s="2">
        <v>2.8883999999999999</v>
      </c>
      <c r="L5862" s="18" t="str">
        <f>VLOOKUP(F5862,'BD customers'!$1:$1048576,2,FALSE)</f>
        <v>Jim Kriz</v>
      </c>
      <c r="M5862" s="2">
        <f>MATCH(orders[[#This Row],[Product ID]],'BD product'!A:A,0)</f>
        <v>1052</v>
      </c>
      <c r="N5862" s="2" t="str" cm="1">
        <f t="array" ref="N5862">INDEX('BD product'!A:D,M5862,2)</f>
        <v>Office Supplies</v>
      </c>
    </row>
    <row r="5863" spans="1:14" x14ac:dyDescent="0.3">
      <c r="A5863" s="3" t="s">
        <v>7217</v>
      </c>
      <c r="B5863" s="4">
        <v>42491</v>
      </c>
      <c r="C5863" s="12" t="str">
        <f t="shared" si="91"/>
        <v>2016/05</v>
      </c>
      <c r="D5863" s="4">
        <v>42494</v>
      </c>
      <c r="E5863" s="3" t="s">
        <v>11</v>
      </c>
      <c r="F5863" s="3" t="s">
        <v>4654</v>
      </c>
      <c r="G5863" s="3" t="s">
        <v>7218</v>
      </c>
      <c r="H5863" s="5">
        <v>10992</v>
      </c>
      <c r="I5863" s="2">
        <v>2</v>
      </c>
      <c r="J5863" s="2">
        <v>0</v>
      </c>
      <c r="K5863" s="2">
        <v>53.860799999999998</v>
      </c>
      <c r="L5863" s="18" t="str">
        <f>VLOOKUP(F5863,'BD customers'!$1:$1048576,2,FALSE)</f>
        <v>Chris McAfee</v>
      </c>
      <c r="M5863" s="2">
        <f>MATCH(orders[[#This Row],[Product ID]],'BD product'!A:A,0)</f>
        <v>1768</v>
      </c>
      <c r="N5863" s="2" t="str" cm="1">
        <f t="array" ref="N5863">INDEX('BD product'!A:D,M5863,2)</f>
        <v>Office Supplies</v>
      </c>
    </row>
    <row r="5864" spans="1:14" x14ac:dyDescent="0.3">
      <c r="A5864" s="3" t="s">
        <v>7217</v>
      </c>
      <c r="B5864" s="4">
        <v>42491</v>
      </c>
      <c r="C5864" s="12" t="str">
        <f t="shared" si="91"/>
        <v>2016/05</v>
      </c>
      <c r="D5864" s="4">
        <v>42494</v>
      </c>
      <c r="E5864" s="3" t="s">
        <v>11</v>
      </c>
      <c r="F5864" s="3" t="s">
        <v>4654</v>
      </c>
      <c r="G5864" s="3" t="s">
        <v>4379</v>
      </c>
      <c r="H5864" s="5">
        <v>1944</v>
      </c>
      <c r="I5864" s="2">
        <v>3</v>
      </c>
      <c r="J5864" s="2">
        <v>0</v>
      </c>
      <c r="K5864" s="2">
        <v>9.3312000000000008</v>
      </c>
      <c r="L5864" s="18" t="str">
        <f>VLOOKUP(F5864,'BD customers'!$1:$1048576,2,FALSE)</f>
        <v>Chris McAfee</v>
      </c>
      <c r="M5864" s="2">
        <f>MATCH(orders[[#This Row],[Product ID]],'BD product'!A:A,0)</f>
        <v>1309</v>
      </c>
      <c r="N5864" s="2" t="str" cm="1">
        <f t="array" ref="N5864">INDEX('BD product'!A:D,M5864,2)</f>
        <v>Office Supplies</v>
      </c>
    </row>
    <row r="5865" spans="1:14" x14ac:dyDescent="0.3">
      <c r="A5865" s="3" t="s">
        <v>7217</v>
      </c>
      <c r="B5865" s="4">
        <v>42491</v>
      </c>
      <c r="C5865" s="12" t="str">
        <f t="shared" si="91"/>
        <v>2016/05</v>
      </c>
      <c r="D5865" s="4">
        <v>42494</v>
      </c>
      <c r="E5865" s="3" t="s">
        <v>11</v>
      </c>
      <c r="F5865" s="3" t="s">
        <v>4654</v>
      </c>
      <c r="G5865" s="3" t="s">
        <v>2863</v>
      </c>
      <c r="H5865" s="5">
        <v>1116</v>
      </c>
      <c r="I5865" s="2">
        <v>2</v>
      </c>
      <c r="J5865" s="2">
        <v>0</v>
      </c>
      <c r="K5865" s="2">
        <v>4.3524000000000003</v>
      </c>
      <c r="L5865" s="18" t="str">
        <f>VLOOKUP(F5865,'BD customers'!$1:$1048576,2,FALSE)</f>
        <v>Chris McAfee</v>
      </c>
      <c r="M5865" s="2">
        <f>MATCH(orders[[#This Row],[Product ID]],'BD product'!A:A,0)</f>
        <v>798</v>
      </c>
      <c r="N5865" s="2" t="str" cm="1">
        <f t="array" ref="N5865">INDEX('BD product'!A:D,M5865,2)</f>
        <v>Office Supplies</v>
      </c>
    </row>
    <row r="5866" spans="1:14" x14ac:dyDescent="0.3">
      <c r="A5866" s="3" t="s">
        <v>7220</v>
      </c>
      <c r="B5866" s="4">
        <v>41856</v>
      </c>
      <c r="C5866" s="12" t="str">
        <f t="shared" si="91"/>
        <v>2014/08</v>
      </c>
      <c r="D5866" s="4">
        <v>41858</v>
      </c>
      <c r="E5866" s="3" t="s">
        <v>11</v>
      </c>
      <c r="F5866" s="3" t="s">
        <v>4333</v>
      </c>
      <c r="G5866" s="3" t="s">
        <v>4242</v>
      </c>
      <c r="H5866" s="5">
        <v>7947</v>
      </c>
      <c r="I5866" s="2">
        <v>3</v>
      </c>
      <c r="J5866" s="2">
        <v>0</v>
      </c>
      <c r="K5866" s="2">
        <v>22.2516</v>
      </c>
      <c r="L5866" s="18" t="str">
        <f>VLOOKUP(F5866,'BD customers'!$1:$1048576,2,FALSE)</f>
        <v>Ricardo Sperren</v>
      </c>
      <c r="M5866" s="2">
        <f>MATCH(orders[[#This Row],[Product ID]],'BD product'!A:A,0)</f>
        <v>1278</v>
      </c>
      <c r="N5866" s="2" t="str" cm="1">
        <f t="array" ref="N5866">INDEX('BD product'!A:D,M5866,2)</f>
        <v>Office Supplies</v>
      </c>
    </row>
    <row r="5867" spans="1:14" x14ac:dyDescent="0.3">
      <c r="A5867" s="3" t="s">
        <v>7220</v>
      </c>
      <c r="B5867" s="4">
        <v>41856</v>
      </c>
      <c r="C5867" s="12" t="str">
        <f t="shared" si="91"/>
        <v>2014/08</v>
      </c>
      <c r="D5867" s="4">
        <v>41858</v>
      </c>
      <c r="E5867" s="3" t="s">
        <v>11</v>
      </c>
      <c r="F5867" s="3" t="s">
        <v>4333</v>
      </c>
      <c r="G5867" s="3" t="s">
        <v>5877</v>
      </c>
      <c r="H5867" s="5">
        <v>456</v>
      </c>
      <c r="I5867" s="2">
        <v>2</v>
      </c>
      <c r="J5867" s="2">
        <v>0</v>
      </c>
      <c r="K5867" s="2">
        <v>2.0064000000000002</v>
      </c>
      <c r="L5867" s="18" t="str">
        <f>VLOOKUP(F5867,'BD customers'!$1:$1048576,2,FALSE)</f>
        <v>Ricardo Sperren</v>
      </c>
      <c r="M5867" s="2">
        <f>MATCH(orders[[#This Row],[Product ID]],'BD product'!A:A,0)</f>
        <v>1607</v>
      </c>
      <c r="N5867" s="2" t="str" cm="1">
        <f t="array" ref="N5867">INDEX('BD product'!A:D,M5867,2)</f>
        <v>Office Supplies</v>
      </c>
    </row>
    <row r="5868" spans="1:14" x14ac:dyDescent="0.3">
      <c r="A5868" s="3" t="s">
        <v>7220</v>
      </c>
      <c r="B5868" s="4">
        <v>41856</v>
      </c>
      <c r="C5868" s="12" t="str">
        <f t="shared" si="91"/>
        <v>2014/08</v>
      </c>
      <c r="D5868" s="4">
        <v>41858</v>
      </c>
      <c r="E5868" s="3" t="s">
        <v>11</v>
      </c>
      <c r="F5868" s="3" t="s">
        <v>4333</v>
      </c>
      <c r="G5868" s="3" t="s">
        <v>2369</v>
      </c>
      <c r="H5868" s="5">
        <v>113335</v>
      </c>
      <c r="I5868" s="2">
        <v>5</v>
      </c>
      <c r="J5868" s="2">
        <v>0</v>
      </c>
      <c r="K5868" s="2">
        <v>29.467099999999999</v>
      </c>
      <c r="L5868" s="18" t="str">
        <f>VLOOKUP(F5868,'BD customers'!$1:$1048576,2,FALSE)</f>
        <v>Ricardo Sperren</v>
      </c>
      <c r="M5868" s="2">
        <f>MATCH(orders[[#This Row],[Product ID]],'BD product'!A:A,0)</f>
        <v>631</v>
      </c>
      <c r="N5868" s="2" t="str" cm="1">
        <f t="array" ref="N5868">INDEX('BD product'!A:D,M5868,2)</f>
        <v>Furniture</v>
      </c>
    </row>
    <row r="5869" spans="1:14" x14ac:dyDescent="0.3">
      <c r="A5869" s="3" t="s">
        <v>7221</v>
      </c>
      <c r="B5869" s="4">
        <v>42373</v>
      </c>
      <c r="C5869" s="12" t="str">
        <f t="shared" si="91"/>
        <v>2016/01</v>
      </c>
      <c r="D5869" s="4">
        <v>42377</v>
      </c>
      <c r="E5869" s="3" t="s">
        <v>21</v>
      </c>
      <c r="F5869" s="3" t="s">
        <v>1225</v>
      </c>
      <c r="G5869" s="3" t="s">
        <v>2019</v>
      </c>
      <c r="H5869" s="5">
        <v>4672</v>
      </c>
      <c r="I5869" s="2">
        <v>1</v>
      </c>
      <c r="J5869" s="2">
        <v>2</v>
      </c>
      <c r="K5869" s="2">
        <v>5.8400000000000001E-2</v>
      </c>
      <c r="L5869" s="18" t="str">
        <f>VLOOKUP(F5869,'BD customers'!$1:$1048576,2,FALSE)</f>
        <v>Ben Peterman</v>
      </c>
      <c r="M5869" s="2">
        <f>MATCH(orders[[#This Row],[Product ID]],'BD product'!A:A,0)</f>
        <v>514</v>
      </c>
      <c r="N5869" s="2" t="str" cm="1">
        <f t="array" ref="N5869">INDEX('BD product'!A:D,M5869,2)</f>
        <v>Office Supplies</v>
      </c>
    </row>
    <row r="5870" spans="1:14" x14ac:dyDescent="0.3">
      <c r="A5870" s="3" t="s">
        <v>7221</v>
      </c>
      <c r="B5870" s="4">
        <v>42373</v>
      </c>
      <c r="C5870" s="12" t="str">
        <f t="shared" si="91"/>
        <v>2016/01</v>
      </c>
      <c r="D5870" s="4">
        <v>42377</v>
      </c>
      <c r="E5870" s="3" t="s">
        <v>21</v>
      </c>
      <c r="F5870" s="3" t="s">
        <v>1225</v>
      </c>
      <c r="G5870" s="3" t="s">
        <v>3185</v>
      </c>
      <c r="H5870" s="5">
        <v>10458</v>
      </c>
      <c r="I5870" s="2">
        <v>6</v>
      </c>
      <c r="J5870" s="2">
        <v>7</v>
      </c>
      <c r="K5870" s="2">
        <v>-8.0177999999999994</v>
      </c>
      <c r="L5870" s="18" t="str">
        <f>VLOOKUP(F5870,'BD customers'!$1:$1048576,2,FALSE)</f>
        <v>Ben Peterman</v>
      </c>
      <c r="M5870" s="2">
        <f>MATCH(orders[[#This Row],[Product ID]],'BD product'!A:A,0)</f>
        <v>922</v>
      </c>
      <c r="N5870" s="2" t="str" cm="1">
        <f t="array" ref="N5870">INDEX('BD product'!A:D,M5870,2)</f>
        <v>Office Supplies</v>
      </c>
    </row>
    <row r="5871" spans="1:14" x14ac:dyDescent="0.3">
      <c r="A5871" s="3" t="s">
        <v>7222</v>
      </c>
      <c r="B5871" s="4">
        <v>42681</v>
      </c>
      <c r="C5871" s="12" t="str">
        <f t="shared" si="91"/>
        <v>2016/11</v>
      </c>
      <c r="D5871" s="4">
        <v>42686</v>
      </c>
      <c r="E5871" s="3" t="s">
        <v>21</v>
      </c>
      <c r="F5871" s="3" t="s">
        <v>5064</v>
      </c>
      <c r="G5871" s="3" t="s">
        <v>1793</v>
      </c>
      <c r="H5871" s="5">
        <v>1603136</v>
      </c>
      <c r="I5871" s="2">
        <v>4</v>
      </c>
      <c r="J5871" s="2">
        <v>2</v>
      </c>
      <c r="K5871" s="2">
        <v>10.019600000000001</v>
      </c>
      <c r="L5871" s="18" t="str">
        <f>VLOOKUP(F5871,'BD customers'!$1:$1048576,2,FALSE)</f>
        <v>Michelle Arnett</v>
      </c>
      <c r="M5871" s="2">
        <f>MATCH(orders[[#This Row],[Product ID]],'BD product'!A:A,0)</f>
        <v>447</v>
      </c>
      <c r="N5871" s="2" t="str" cm="1">
        <f t="array" ref="N5871">INDEX('BD product'!A:D,M5871,2)</f>
        <v>Furniture</v>
      </c>
    </row>
    <row r="5872" spans="1:14" x14ac:dyDescent="0.3">
      <c r="A5872" s="3" t="s">
        <v>7223</v>
      </c>
      <c r="B5872" s="4">
        <v>42535</v>
      </c>
      <c r="C5872" s="12" t="str">
        <f t="shared" si="91"/>
        <v>2016/06</v>
      </c>
      <c r="D5872" s="4">
        <v>42535</v>
      </c>
      <c r="E5872" s="3" t="s">
        <v>41</v>
      </c>
      <c r="F5872" s="3" t="s">
        <v>76</v>
      </c>
      <c r="G5872" s="3" t="s">
        <v>6966</v>
      </c>
      <c r="H5872" s="5">
        <v>1293488</v>
      </c>
      <c r="I5872" s="2">
        <v>7</v>
      </c>
      <c r="J5872" s="2">
        <v>2</v>
      </c>
      <c r="K5872" s="2">
        <v>8.0843000000000007</v>
      </c>
      <c r="L5872" s="18" t="str">
        <f>VLOOKUP(F5872,'BD customers'!$1:$1048576,2,FALSE)</f>
        <v>Ed Braxton</v>
      </c>
      <c r="M5872" s="2">
        <f>MATCH(orders[[#This Row],[Product ID]],'BD product'!A:A,0)</f>
        <v>1746</v>
      </c>
      <c r="N5872" s="2" t="str" cm="1">
        <f t="array" ref="N5872">INDEX('BD product'!A:D,M5872,2)</f>
        <v>Furniture</v>
      </c>
    </row>
    <row r="5873" spans="1:14" x14ac:dyDescent="0.3">
      <c r="A5873" s="3" t="s">
        <v>7224</v>
      </c>
      <c r="B5873" s="4">
        <v>42637</v>
      </c>
      <c r="C5873" s="12" t="str">
        <f t="shared" si="91"/>
        <v>2016/09</v>
      </c>
      <c r="D5873" s="4">
        <v>42641</v>
      </c>
      <c r="E5873" s="3" t="s">
        <v>21</v>
      </c>
      <c r="F5873" s="3" t="s">
        <v>717</v>
      </c>
      <c r="G5873" s="3" t="s">
        <v>511</v>
      </c>
      <c r="H5873" s="5">
        <v>12795</v>
      </c>
      <c r="I5873" s="2">
        <v>3</v>
      </c>
      <c r="J5873" s="2">
        <v>0</v>
      </c>
      <c r="K5873" s="2">
        <v>21.7515</v>
      </c>
      <c r="L5873" s="18" t="str">
        <f>VLOOKUP(F5873,'BD customers'!$1:$1048576,2,FALSE)</f>
        <v>Ruben Dartt</v>
      </c>
      <c r="M5873" s="2">
        <f>MATCH(orders[[#This Row],[Product ID]],'BD product'!A:A,0)</f>
        <v>103</v>
      </c>
      <c r="N5873" s="2" t="str" cm="1">
        <f t="array" ref="N5873">INDEX('BD product'!A:D,M5873,2)</f>
        <v>Furniture</v>
      </c>
    </row>
    <row r="5874" spans="1:14" x14ac:dyDescent="0.3">
      <c r="A5874" s="3" t="s">
        <v>7225</v>
      </c>
      <c r="B5874" s="4">
        <v>42824</v>
      </c>
      <c r="C5874" s="12" t="str">
        <f t="shared" si="91"/>
        <v>2017/03</v>
      </c>
      <c r="D5874" s="4">
        <v>42828</v>
      </c>
      <c r="E5874" s="3" t="s">
        <v>21</v>
      </c>
      <c r="F5874" s="3" t="s">
        <v>3391</v>
      </c>
      <c r="G5874" s="3" t="s">
        <v>232</v>
      </c>
      <c r="H5874" s="5">
        <v>5976</v>
      </c>
      <c r="I5874" s="2">
        <v>1</v>
      </c>
      <c r="J5874" s="2">
        <v>0</v>
      </c>
      <c r="K5874" s="2">
        <v>16.732800000000001</v>
      </c>
      <c r="L5874" s="18" t="str">
        <f>VLOOKUP(F5874,'BD customers'!$1:$1048576,2,FALSE)</f>
        <v>Maria Etezadi</v>
      </c>
      <c r="M5874" s="2">
        <f>MATCH(orders[[#This Row],[Product ID]],'BD product'!A:A,0)</f>
        <v>44</v>
      </c>
      <c r="N5874" s="2" t="str" cm="1">
        <f t="array" ref="N5874">INDEX('BD product'!A:D,M5874,2)</f>
        <v>Office Supplies</v>
      </c>
    </row>
    <row r="5875" spans="1:14" x14ac:dyDescent="0.3">
      <c r="A5875" s="3" t="s">
        <v>7226</v>
      </c>
      <c r="B5875" s="4">
        <v>42890</v>
      </c>
      <c r="C5875" s="12" t="str">
        <f t="shared" si="91"/>
        <v>2017/06</v>
      </c>
      <c r="D5875" s="4">
        <v>42890</v>
      </c>
      <c r="E5875" s="3" t="s">
        <v>41</v>
      </c>
      <c r="F5875" s="3" t="s">
        <v>1346</v>
      </c>
      <c r="G5875" s="3" t="s">
        <v>3613</v>
      </c>
      <c r="H5875" s="5">
        <v>10808</v>
      </c>
      <c r="I5875" s="2">
        <v>7</v>
      </c>
      <c r="J5875" s="2">
        <v>0</v>
      </c>
      <c r="K5875" s="2">
        <v>0.54039999999999999</v>
      </c>
      <c r="L5875" s="18" t="str">
        <f>VLOOKUP(F5875,'BD customers'!$1:$1048576,2,FALSE)</f>
        <v>Erica Hernandez</v>
      </c>
      <c r="M5875" s="2">
        <f>MATCH(orders[[#This Row],[Product ID]],'BD product'!A:A,0)</f>
        <v>1089</v>
      </c>
      <c r="N5875" s="2" t="str" cm="1">
        <f t="array" ref="N5875">INDEX('BD product'!A:D,M5875,2)</f>
        <v>Office Supplies</v>
      </c>
    </row>
    <row r="5876" spans="1:14" x14ac:dyDescent="0.3">
      <c r="A5876" s="3" t="s">
        <v>7226</v>
      </c>
      <c r="B5876" s="4">
        <v>42890</v>
      </c>
      <c r="C5876" s="12" t="str">
        <f t="shared" si="91"/>
        <v>2017/06</v>
      </c>
      <c r="D5876" s="4">
        <v>42890</v>
      </c>
      <c r="E5876" s="3" t="s">
        <v>41</v>
      </c>
      <c r="F5876" s="3" t="s">
        <v>1346</v>
      </c>
      <c r="G5876" s="3" t="s">
        <v>4391</v>
      </c>
      <c r="H5876" s="5">
        <v>954</v>
      </c>
      <c r="I5876" s="2">
        <v>3</v>
      </c>
      <c r="J5876" s="2">
        <v>0</v>
      </c>
      <c r="K5876" s="2">
        <v>4.3883999999999999</v>
      </c>
      <c r="L5876" s="18" t="str">
        <f>VLOOKUP(F5876,'BD customers'!$1:$1048576,2,FALSE)</f>
        <v>Erica Hernandez</v>
      </c>
      <c r="M5876" s="2">
        <f>MATCH(orders[[#This Row],[Product ID]],'BD product'!A:A,0)</f>
        <v>1312</v>
      </c>
      <c r="N5876" s="2" t="str" cm="1">
        <f t="array" ref="N5876">INDEX('BD product'!A:D,M5876,2)</f>
        <v>Office Supplies</v>
      </c>
    </row>
    <row r="5877" spans="1:14" x14ac:dyDescent="0.3">
      <c r="A5877" s="3" t="s">
        <v>7227</v>
      </c>
      <c r="B5877" s="4">
        <v>42101</v>
      </c>
      <c r="C5877" s="12" t="str">
        <f t="shared" si="91"/>
        <v>2015/04</v>
      </c>
      <c r="D5877" s="4">
        <v>42103</v>
      </c>
      <c r="E5877" s="3" t="s">
        <v>64</v>
      </c>
      <c r="F5877" s="3" t="s">
        <v>818</v>
      </c>
      <c r="G5877" s="3" t="s">
        <v>2173</v>
      </c>
      <c r="H5877" s="5">
        <v>11736</v>
      </c>
      <c r="I5877" s="2">
        <v>3</v>
      </c>
      <c r="J5877" s="2">
        <v>2</v>
      </c>
      <c r="K5877" s="2">
        <v>1.0268999999999999</v>
      </c>
      <c r="L5877" s="18" t="str">
        <f>VLOOKUP(F5877,'BD customers'!$1:$1048576,2,FALSE)</f>
        <v>Frank Merwin</v>
      </c>
      <c r="M5877" s="2">
        <f>MATCH(orders[[#This Row],[Product ID]],'BD product'!A:A,0)</f>
        <v>565</v>
      </c>
      <c r="N5877" s="2" t="str" cm="1">
        <f t="array" ref="N5877">INDEX('BD product'!A:D,M5877,2)</f>
        <v>Office Supplies</v>
      </c>
    </row>
    <row r="5878" spans="1:14" x14ac:dyDescent="0.3">
      <c r="A5878" s="3" t="s">
        <v>7228</v>
      </c>
      <c r="B5878" s="4">
        <v>41780</v>
      </c>
      <c r="C5878" s="12" t="str">
        <f t="shared" si="91"/>
        <v>2014/05</v>
      </c>
      <c r="D5878" s="4">
        <v>41785</v>
      </c>
      <c r="E5878" s="3" t="s">
        <v>21</v>
      </c>
      <c r="F5878" s="3" t="s">
        <v>3240</v>
      </c>
      <c r="G5878" s="3" t="s">
        <v>2491</v>
      </c>
      <c r="H5878" s="5">
        <v>44786</v>
      </c>
      <c r="I5878" s="2">
        <v>7</v>
      </c>
      <c r="J5878" s="2">
        <v>0</v>
      </c>
      <c r="K5878" s="2">
        <v>219.45140000000001</v>
      </c>
      <c r="L5878" s="18" t="str">
        <f>VLOOKUP(F5878,'BD customers'!$1:$1048576,2,FALSE)</f>
        <v>Frank Gastineau</v>
      </c>
      <c r="M5878" s="2">
        <f>MATCH(orders[[#This Row],[Product ID]],'BD product'!A:A,0)</f>
        <v>671</v>
      </c>
      <c r="N5878" s="2" t="str" cm="1">
        <f t="array" ref="N5878">INDEX('BD product'!A:D,M5878,2)</f>
        <v>Office Supplies</v>
      </c>
    </row>
    <row r="5879" spans="1:14" x14ac:dyDescent="0.3">
      <c r="A5879" s="3" t="s">
        <v>7228</v>
      </c>
      <c r="B5879" s="4">
        <v>41780</v>
      </c>
      <c r="C5879" s="12" t="str">
        <f t="shared" si="91"/>
        <v>2014/05</v>
      </c>
      <c r="D5879" s="4">
        <v>41785</v>
      </c>
      <c r="E5879" s="3" t="s">
        <v>21</v>
      </c>
      <c r="F5879" s="3" t="s">
        <v>3240</v>
      </c>
      <c r="G5879" s="3" t="s">
        <v>6281</v>
      </c>
      <c r="H5879" s="5">
        <v>1794</v>
      </c>
      <c r="I5879" s="2">
        <v>3</v>
      </c>
      <c r="J5879" s="2">
        <v>0</v>
      </c>
      <c r="K5879" s="2">
        <v>8.7905999999999995</v>
      </c>
      <c r="L5879" s="18" t="str">
        <f>VLOOKUP(F5879,'BD customers'!$1:$1048576,2,FALSE)</f>
        <v>Frank Gastineau</v>
      </c>
      <c r="M5879" s="2">
        <f>MATCH(orders[[#This Row],[Product ID]],'BD product'!A:A,0)</f>
        <v>1667</v>
      </c>
      <c r="N5879" s="2" t="str" cm="1">
        <f t="array" ref="N5879">INDEX('BD product'!A:D,M5879,2)</f>
        <v>Office Supplies</v>
      </c>
    </row>
    <row r="5880" spans="1:14" x14ac:dyDescent="0.3">
      <c r="A5880" s="3" t="s">
        <v>7228</v>
      </c>
      <c r="B5880" s="4">
        <v>41780</v>
      </c>
      <c r="C5880" s="12" t="str">
        <f t="shared" si="91"/>
        <v>2014/05</v>
      </c>
      <c r="D5880" s="4">
        <v>41785</v>
      </c>
      <c r="E5880" s="3" t="s">
        <v>21</v>
      </c>
      <c r="F5880" s="3" t="s">
        <v>3240</v>
      </c>
      <c r="G5880" s="3" t="s">
        <v>4581</v>
      </c>
      <c r="H5880" s="5">
        <v>24588</v>
      </c>
      <c r="I5880" s="2">
        <v>6</v>
      </c>
      <c r="J5880" s="2">
        <v>0</v>
      </c>
      <c r="K5880" s="2">
        <v>68.846400000000003</v>
      </c>
      <c r="L5880" s="18" t="str">
        <f>VLOOKUP(F5880,'BD customers'!$1:$1048576,2,FALSE)</f>
        <v>Frank Gastineau</v>
      </c>
      <c r="M5880" s="2">
        <f>MATCH(orders[[#This Row],[Product ID]],'BD product'!A:A,0)</f>
        <v>1362</v>
      </c>
      <c r="N5880" s="2" t="str" cm="1">
        <f t="array" ref="N5880">INDEX('BD product'!A:D,M5880,2)</f>
        <v>Office Supplies</v>
      </c>
    </row>
    <row r="5881" spans="1:14" x14ac:dyDescent="0.3">
      <c r="A5881" s="3" t="s">
        <v>7229</v>
      </c>
      <c r="B5881" s="4">
        <v>42618</v>
      </c>
      <c r="C5881" s="12" t="str">
        <f t="shared" si="91"/>
        <v>2016/09</v>
      </c>
      <c r="D5881" s="4">
        <v>42624</v>
      </c>
      <c r="E5881" s="3" t="s">
        <v>21</v>
      </c>
      <c r="F5881" s="3" t="s">
        <v>4288</v>
      </c>
      <c r="G5881" s="3" t="s">
        <v>4807</v>
      </c>
      <c r="H5881" s="5">
        <v>19216</v>
      </c>
      <c r="I5881" s="2">
        <v>4</v>
      </c>
      <c r="J5881" s="2">
        <v>0</v>
      </c>
      <c r="K5881" s="2">
        <v>92.236800000000002</v>
      </c>
      <c r="L5881" s="18" t="str">
        <f>VLOOKUP(F5881,'BD customers'!$1:$1048576,2,FALSE)</f>
        <v>Mark Van Huff</v>
      </c>
      <c r="M5881" s="2">
        <f>MATCH(orders[[#This Row],[Product ID]],'BD product'!A:A,0)</f>
        <v>1417</v>
      </c>
      <c r="N5881" s="2" t="str" cm="1">
        <f t="array" ref="N5881">INDEX('BD product'!A:D,M5881,2)</f>
        <v>Office Supplies</v>
      </c>
    </row>
    <row r="5882" spans="1:14" x14ac:dyDescent="0.3">
      <c r="A5882" s="3" t="s">
        <v>7230</v>
      </c>
      <c r="B5882" s="4">
        <v>42631</v>
      </c>
      <c r="C5882" s="12" t="str">
        <f t="shared" si="91"/>
        <v>2016/09</v>
      </c>
      <c r="D5882" s="4">
        <v>42635</v>
      </c>
      <c r="E5882" s="3" t="s">
        <v>21</v>
      </c>
      <c r="F5882" s="3" t="s">
        <v>2775</v>
      </c>
      <c r="G5882" s="3" t="s">
        <v>1793</v>
      </c>
      <c r="H5882" s="5">
        <v>801568</v>
      </c>
      <c r="I5882" s="2">
        <v>2</v>
      </c>
      <c r="J5882" s="2">
        <v>2</v>
      </c>
      <c r="K5882" s="2">
        <v>5.0098000000000003</v>
      </c>
      <c r="L5882" s="18" t="str">
        <f>VLOOKUP(F5882,'BD customers'!$1:$1048576,2,FALSE)</f>
        <v>Jane Waco</v>
      </c>
      <c r="M5882" s="2">
        <f>MATCH(orders[[#This Row],[Product ID]],'BD product'!A:A,0)</f>
        <v>447</v>
      </c>
      <c r="N5882" s="2" t="str" cm="1">
        <f t="array" ref="N5882">INDEX('BD product'!A:D,M5882,2)</f>
        <v>Furniture</v>
      </c>
    </row>
    <row r="5883" spans="1:14" x14ac:dyDescent="0.3">
      <c r="A5883" s="3" t="s">
        <v>7230</v>
      </c>
      <c r="B5883" s="4">
        <v>42631</v>
      </c>
      <c r="C5883" s="12" t="str">
        <f t="shared" si="91"/>
        <v>2016/09</v>
      </c>
      <c r="D5883" s="4">
        <v>42635</v>
      </c>
      <c r="E5883" s="3" t="s">
        <v>21</v>
      </c>
      <c r="F5883" s="3" t="s">
        <v>2775</v>
      </c>
      <c r="G5883" s="3" t="s">
        <v>2976</v>
      </c>
      <c r="H5883" s="5">
        <v>36891</v>
      </c>
      <c r="I5883" s="2">
        <v>9</v>
      </c>
      <c r="J5883" s="2">
        <v>0</v>
      </c>
      <c r="K5883" s="2">
        <v>180.76589999999999</v>
      </c>
      <c r="L5883" s="18" t="str">
        <f>VLOOKUP(F5883,'BD customers'!$1:$1048576,2,FALSE)</f>
        <v>Jane Waco</v>
      </c>
      <c r="M5883" s="2">
        <f>MATCH(orders[[#This Row],[Product ID]],'BD product'!A:A,0)</f>
        <v>841</v>
      </c>
      <c r="N5883" s="2" t="str" cm="1">
        <f t="array" ref="N5883">INDEX('BD product'!A:D,M5883,2)</f>
        <v>Office Supplies</v>
      </c>
    </row>
    <row r="5884" spans="1:14" x14ac:dyDescent="0.3">
      <c r="A5884" s="3" t="s">
        <v>7230</v>
      </c>
      <c r="B5884" s="4">
        <v>42631</v>
      </c>
      <c r="C5884" s="12" t="str">
        <f t="shared" si="91"/>
        <v>2016/09</v>
      </c>
      <c r="D5884" s="4">
        <v>42635</v>
      </c>
      <c r="E5884" s="3" t="s">
        <v>21</v>
      </c>
      <c r="F5884" s="3" t="s">
        <v>2775</v>
      </c>
      <c r="G5884" s="3" t="s">
        <v>2905</v>
      </c>
      <c r="H5884" s="5">
        <v>885528</v>
      </c>
      <c r="I5884" s="2">
        <v>9</v>
      </c>
      <c r="J5884" s="2">
        <v>2</v>
      </c>
      <c r="K5884" s="2">
        <v>-99.621899999999997</v>
      </c>
      <c r="L5884" s="18" t="str">
        <f>VLOOKUP(F5884,'BD customers'!$1:$1048576,2,FALSE)</f>
        <v>Jane Waco</v>
      </c>
      <c r="M5884" s="2">
        <f>MATCH(orders[[#This Row],[Product ID]],'BD product'!A:A,0)</f>
        <v>814</v>
      </c>
      <c r="N5884" s="2" t="str" cm="1">
        <f t="array" ref="N5884">INDEX('BD product'!A:D,M5884,2)</f>
        <v>Furniture</v>
      </c>
    </row>
    <row r="5885" spans="1:14" x14ac:dyDescent="0.3">
      <c r="A5885" s="3" t="s">
        <v>7231</v>
      </c>
      <c r="B5885" s="4">
        <v>42442</v>
      </c>
      <c r="C5885" s="12" t="str">
        <f t="shared" si="91"/>
        <v>2016/03</v>
      </c>
      <c r="D5885" s="4">
        <v>42444</v>
      </c>
      <c r="E5885" s="3" t="s">
        <v>11</v>
      </c>
      <c r="F5885" s="3" t="s">
        <v>3884</v>
      </c>
      <c r="G5885" s="3" t="s">
        <v>1558</v>
      </c>
      <c r="H5885" s="5">
        <v>2828</v>
      </c>
      <c r="I5885" s="2">
        <v>2</v>
      </c>
      <c r="J5885" s="2">
        <v>0</v>
      </c>
      <c r="K5885" s="2">
        <v>7.3528000000000002</v>
      </c>
      <c r="L5885" s="18" t="str">
        <f>VLOOKUP(F5885,'BD customers'!$1:$1048576,2,FALSE)</f>
        <v>Edward Hooks</v>
      </c>
      <c r="M5885" s="2">
        <f>MATCH(orders[[#This Row],[Product ID]],'BD product'!A:A,0)</f>
        <v>377</v>
      </c>
      <c r="N5885" s="2" t="str" cm="1">
        <f t="array" ref="N5885">INDEX('BD product'!A:D,M5885,2)</f>
        <v>Furniture</v>
      </c>
    </row>
    <row r="5886" spans="1:14" x14ac:dyDescent="0.3">
      <c r="A5886" s="3" t="s">
        <v>7231</v>
      </c>
      <c r="B5886" s="4">
        <v>42442</v>
      </c>
      <c r="C5886" s="12" t="str">
        <f t="shared" si="91"/>
        <v>2016/03</v>
      </c>
      <c r="D5886" s="4">
        <v>42444</v>
      </c>
      <c r="E5886" s="3" t="s">
        <v>11</v>
      </c>
      <c r="F5886" s="3" t="s">
        <v>3884</v>
      </c>
      <c r="G5886" s="3" t="s">
        <v>4578</v>
      </c>
      <c r="H5886" s="5">
        <v>491259</v>
      </c>
      <c r="I5886" s="2">
        <v>3</v>
      </c>
      <c r="J5886" s="2">
        <v>0</v>
      </c>
      <c r="K5886" s="2">
        <v>196.50360000000001</v>
      </c>
      <c r="L5886" s="18" t="str">
        <f>VLOOKUP(F5886,'BD customers'!$1:$1048576,2,FALSE)</f>
        <v>Edward Hooks</v>
      </c>
      <c r="M5886" s="2">
        <f>MATCH(orders[[#This Row],[Product ID]],'BD product'!A:A,0)</f>
        <v>1361</v>
      </c>
      <c r="N5886" s="2" t="str" cm="1">
        <f t="array" ref="N5886">INDEX('BD product'!A:D,M5886,2)</f>
        <v>Office Supplies</v>
      </c>
    </row>
    <row r="5887" spans="1:14" x14ac:dyDescent="0.3">
      <c r="A5887" s="3" t="s">
        <v>7232</v>
      </c>
      <c r="B5887" s="4">
        <v>41928</v>
      </c>
      <c r="C5887" s="12" t="str">
        <f t="shared" si="91"/>
        <v>2014/10</v>
      </c>
      <c r="D5887" s="4">
        <v>41929</v>
      </c>
      <c r="E5887" s="3" t="s">
        <v>41</v>
      </c>
      <c r="F5887" s="3" t="s">
        <v>1809</v>
      </c>
      <c r="G5887" s="3" t="s">
        <v>3274</v>
      </c>
      <c r="H5887" s="5">
        <v>14352</v>
      </c>
      <c r="I5887" s="2">
        <v>3</v>
      </c>
      <c r="J5887" s="2">
        <v>2</v>
      </c>
      <c r="K5887" s="2">
        <v>5.0232000000000001</v>
      </c>
      <c r="L5887" s="18" t="str">
        <f>VLOOKUP(F5887,'BD customers'!$1:$1048576,2,FALSE)</f>
        <v>Lynn Smith</v>
      </c>
      <c r="M5887" s="2">
        <f>MATCH(orders[[#This Row],[Product ID]],'BD product'!A:A,0)</f>
        <v>954</v>
      </c>
      <c r="N5887" s="2" t="str" cm="1">
        <f t="array" ref="N5887">INDEX('BD product'!A:D,M5887,2)</f>
        <v>Office Supplies</v>
      </c>
    </row>
    <row r="5888" spans="1:14" x14ac:dyDescent="0.3">
      <c r="A5888" s="3" t="s">
        <v>7232</v>
      </c>
      <c r="B5888" s="4">
        <v>41928</v>
      </c>
      <c r="C5888" s="12" t="str">
        <f t="shared" si="91"/>
        <v>2014/10</v>
      </c>
      <c r="D5888" s="4">
        <v>41929</v>
      </c>
      <c r="E5888" s="3" t="s">
        <v>41</v>
      </c>
      <c r="F5888" s="3" t="s">
        <v>1809</v>
      </c>
      <c r="G5888" s="3" t="s">
        <v>2286</v>
      </c>
      <c r="H5888" s="5">
        <v>17997</v>
      </c>
      <c r="I5888" s="2">
        <v>3</v>
      </c>
      <c r="J5888" s="2">
        <v>0</v>
      </c>
      <c r="K5888" s="2">
        <v>86.385599999999997</v>
      </c>
      <c r="L5888" s="18" t="str">
        <f>VLOOKUP(F5888,'BD customers'!$1:$1048576,2,FALSE)</f>
        <v>Lynn Smith</v>
      </c>
      <c r="M5888" s="2">
        <f>MATCH(orders[[#This Row],[Product ID]],'BD product'!A:A,0)</f>
        <v>605</v>
      </c>
      <c r="N5888" s="2" t="str" cm="1">
        <f t="array" ref="N5888">INDEX('BD product'!A:D,M5888,2)</f>
        <v>Technology</v>
      </c>
    </row>
    <row r="5889" spans="1:14" x14ac:dyDescent="0.3">
      <c r="A5889" s="3" t="s">
        <v>7233</v>
      </c>
      <c r="B5889" s="4">
        <v>43016</v>
      </c>
      <c r="C5889" s="12" t="str">
        <f t="shared" si="91"/>
        <v>2017/10</v>
      </c>
      <c r="D5889" s="4">
        <v>43019</v>
      </c>
      <c r="E5889" s="3" t="s">
        <v>64</v>
      </c>
      <c r="F5889" s="3" t="s">
        <v>7234</v>
      </c>
      <c r="G5889" s="3" t="s">
        <v>4552</v>
      </c>
      <c r="H5889" s="5">
        <v>4276</v>
      </c>
      <c r="I5889" s="2">
        <v>1</v>
      </c>
      <c r="J5889" s="2">
        <v>0</v>
      </c>
      <c r="K5889" s="2">
        <v>11.117599999999999</v>
      </c>
      <c r="L5889" s="18" t="str">
        <f>VLOOKUP(F5889,'BD customers'!$1:$1048576,2,FALSE)</f>
        <v>Barry Pond</v>
      </c>
      <c r="M5889" s="2">
        <f>MATCH(orders[[#This Row],[Product ID]],'BD product'!A:A,0)</f>
        <v>1356</v>
      </c>
      <c r="N5889" s="2" t="str" cm="1">
        <f t="array" ref="N5889">INDEX('BD product'!A:D,M5889,2)</f>
        <v>Office Supplies</v>
      </c>
    </row>
    <row r="5890" spans="1:14" x14ac:dyDescent="0.3">
      <c r="A5890" s="3" t="s">
        <v>7235</v>
      </c>
      <c r="B5890" s="4">
        <v>42131</v>
      </c>
      <c r="C5890" s="12" t="str">
        <f t="shared" ref="C5890:C5953" si="92">TEXT(B5890,"aaaa/mm")</f>
        <v>2015/05</v>
      </c>
      <c r="D5890" s="4">
        <v>42136</v>
      </c>
      <c r="E5890" s="3" t="s">
        <v>21</v>
      </c>
      <c r="F5890" s="3" t="s">
        <v>672</v>
      </c>
      <c r="G5890" s="3" t="s">
        <v>7236</v>
      </c>
      <c r="H5890" s="5">
        <v>4568</v>
      </c>
      <c r="I5890" s="2">
        <v>2</v>
      </c>
      <c r="J5890" s="2">
        <v>0</v>
      </c>
      <c r="K5890" s="2">
        <v>21.012799999999999</v>
      </c>
      <c r="L5890" s="18" t="str">
        <f>VLOOKUP(F5890,'BD customers'!$1:$1048576,2,FALSE)</f>
        <v>Chris Cortes</v>
      </c>
      <c r="M5890" s="2">
        <f>MATCH(orders[[#This Row],[Product ID]],'BD product'!A:A,0)</f>
        <v>1769</v>
      </c>
      <c r="N5890" s="2" t="str" cm="1">
        <f t="array" ref="N5890">INDEX('BD product'!A:D,M5890,2)</f>
        <v>Office Supplies</v>
      </c>
    </row>
    <row r="5891" spans="1:14" x14ac:dyDescent="0.3">
      <c r="A5891" s="3" t="s">
        <v>7238</v>
      </c>
      <c r="B5891" s="4">
        <v>42474</v>
      </c>
      <c r="C5891" s="12" t="str">
        <f t="shared" si="92"/>
        <v>2016/04</v>
      </c>
      <c r="D5891" s="4">
        <v>42477</v>
      </c>
      <c r="E5891" s="3" t="s">
        <v>64</v>
      </c>
      <c r="F5891" s="3" t="s">
        <v>6708</v>
      </c>
      <c r="G5891" s="3" t="s">
        <v>3630</v>
      </c>
      <c r="H5891" s="5">
        <v>2506</v>
      </c>
      <c r="I5891" s="2">
        <v>2</v>
      </c>
      <c r="J5891" s="2">
        <v>0</v>
      </c>
      <c r="K5891" s="2">
        <v>11.7782</v>
      </c>
      <c r="L5891" s="18" t="str">
        <f>VLOOKUP(F5891,'BD customers'!$1:$1048576,2,FALSE)</f>
        <v>Jill Matthias</v>
      </c>
      <c r="M5891" s="2">
        <f>MATCH(orders[[#This Row],[Product ID]],'BD product'!A:A,0)</f>
        <v>1097</v>
      </c>
      <c r="N5891" s="2" t="str" cm="1">
        <f t="array" ref="N5891">INDEX('BD product'!A:D,M5891,2)</f>
        <v>Office Supplies</v>
      </c>
    </row>
    <row r="5892" spans="1:14" x14ac:dyDescent="0.3">
      <c r="A5892" s="3" t="s">
        <v>7239</v>
      </c>
      <c r="B5892" s="4">
        <v>42695</v>
      </c>
      <c r="C5892" s="12" t="str">
        <f t="shared" si="92"/>
        <v>2016/11</v>
      </c>
      <c r="D5892" s="4">
        <v>42700</v>
      </c>
      <c r="E5892" s="3" t="s">
        <v>21</v>
      </c>
      <c r="F5892" s="3" t="s">
        <v>6193</v>
      </c>
      <c r="G5892" s="3" t="s">
        <v>2569</v>
      </c>
      <c r="H5892" s="5">
        <v>38432</v>
      </c>
      <c r="I5892" s="2">
        <v>1</v>
      </c>
      <c r="J5892" s="2">
        <v>2</v>
      </c>
      <c r="K5892" s="2">
        <v>13.4512</v>
      </c>
      <c r="L5892" s="18" t="str">
        <f>VLOOKUP(F5892,'BD customers'!$1:$1048576,2,FALSE)</f>
        <v>Roger Demir</v>
      </c>
      <c r="M5892" s="2">
        <f>MATCH(orders[[#This Row],[Product ID]],'BD product'!A:A,0)</f>
        <v>696</v>
      </c>
      <c r="N5892" s="2" t="str" cm="1">
        <f t="array" ref="N5892">INDEX('BD product'!A:D,M5892,2)</f>
        <v>Office Supplies</v>
      </c>
    </row>
    <row r="5893" spans="1:14" x14ac:dyDescent="0.3">
      <c r="A5893" s="3" t="s">
        <v>7239</v>
      </c>
      <c r="B5893" s="4">
        <v>42695</v>
      </c>
      <c r="C5893" s="12" t="str">
        <f t="shared" si="92"/>
        <v>2016/11</v>
      </c>
      <c r="D5893" s="4">
        <v>42700</v>
      </c>
      <c r="E5893" s="3" t="s">
        <v>21</v>
      </c>
      <c r="F5893" s="3" t="s">
        <v>6193</v>
      </c>
      <c r="G5893" s="3" t="s">
        <v>693</v>
      </c>
      <c r="H5893" s="5">
        <v>21568</v>
      </c>
      <c r="I5893" s="2">
        <v>2</v>
      </c>
      <c r="J5893" s="2">
        <v>2</v>
      </c>
      <c r="K5893" s="2">
        <v>1.6175999999999999</v>
      </c>
      <c r="L5893" s="18" t="str">
        <f>VLOOKUP(F5893,'BD customers'!$1:$1048576,2,FALSE)</f>
        <v>Roger Demir</v>
      </c>
      <c r="M5893" s="2">
        <f>MATCH(orders[[#This Row],[Product ID]],'BD product'!A:A,0)</f>
        <v>148</v>
      </c>
      <c r="N5893" s="2" t="str" cm="1">
        <f t="array" ref="N5893">INDEX('BD product'!A:D,M5893,2)</f>
        <v>Office Supplies</v>
      </c>
    </row>
    <row r="5894" spans="1:14" x14ac:dyDescent="0.3">
      <c r="A5894" s="3" t="s">
        <v>7239</v>
      </c>
      <c r="B5894" s="4">
        <v>42695</v>
      </c>
      <c r="C5894" s="12" t="str">
        <f t="shared" si="92"/>
        <v>2016/11</v>
      </c>
      <c r="D5894" s="4">
        <v>42700</v>
      </c>
      <c r="E5894" s="3" t="s">
        <v>21</v>
      </c>
      <c r="F5894" s="3" t="s">
        <v>6193</v>
      </c>
      <c r="G5894" s="3" t="s">
        <v>714</v>
      </c>
      <c r="H5894" s="5">
        <v>81576</v>
      </c>
      <c r="I5894" s="2">
        <v>3</v>
      </c>
      <c r="J5894" s="2">
        <v>2</v>
      </c>
      <c r="K5894" s="2">
        <v>2.0394000000000001</v>
      </c>
      <c r="L5894" s="18" t="str">
        <f>VLOOKUP(F5894,'BD customers'!$1:$1048576,2,FALSE)</f>
        <v>Roger Demir</v>
      </c>
      <c r="M5894" s="2">
        <f>MATCH(orders[[#This Row],[Product ID]],'BD product'!A:A,0)</f>
        <v>153</v>
      </c>
      <c r="N5894" s="2" t="str" cm="1">
        <f t="array" ref="N5894">INDEX('BD product'!A:D,M5894,2)</f>
        <v>Technology</v>
      </c>
    </row>
    <row r="5895" spans="1:14" x14ac:dyDescent="0.3">
      <c r="A5895" s="3" t="s">
        <v>7240</v>
      </c>
      <c r="B5895" s="4">
        <v>42988</v>
      </c>
      <c r="C5895" s="12" t="str">
        <f t="shared" si="92"/>
        <v>2017/09</v>
      </c>
      <c r="D5895" s="4">
        <v>42992</v>
      </c>
      <c r="E5895" s="3" t="s">
        <v>21</v>
      </c>
      <c r="F5895" s="3" t="s">
        <v>6674</v>
      </c>
      <c r="G5895" s="3" t="s">
        <v>3377</v>
      </c>
      <c r="H5895" s="5">
        <v>278</v>
      </c>
      <c r="I5895" s="2">
        <v>1</v>
      </c>
      <c r="J5895" s="2">
        <v>0</v>
      </c>
      <c r="K5895" s="2">
        <v>1.3622000000000001</v>
      </c>
      <c r="L5895" s="18" t="str">
        <f>VLOOKUP(F5895,'BD customers'!$1:$1048576,2,FALSE)</f>
        <v>Shahid Shariari</v>
      </c>
      <c r="M5895" s="2">
        <f>MATCH(orders[[#This Row],[Product ID]],'BD product'!A:A,0)</f>
        <v>996</v>
      </c>
      <c r="N5895" s="2" t="str" cm="1">
        <f t="array" ref="N5895">INDEX('BD product'!A:D,M5895,2)</f>
        <v>Office Supplies</v>
      </c>
    </row>
    <row r="5896" spans="1:14" x14ac:dyDescent="0.3">
      <c r="A5896" s="3" t="s">
        <v>7241</v>
      </c>
      <c r="B5896" s="4">
        <v>42987</v>
      </c>
      <c r="C5896" s="12" t="str">
        <f t="shared" si="92"/>
        <v>2017/09</v>
      </c>
      <c r="D5896" s="4">
        <v>42992</v>
      </c>
      <c r="E5896" s="3" t="s">
        <v>21</v>
      </c>
      <c r="F5896" s="3" t="s">
        <v>631</v>
      </c>
      <c r="G5896" s="3" t="s">
        <v>4305</v>
      </c>
      <c r="H5896" s="5">
        <v>9987</v>
      </c>
      <c r="I5896" s="2">
        <v>3</v>
      </c>
      <c r="J5896" s="2">
        <v>0</v>
      </c>
      <c r="K5896" s="2">
        <v>23.968800000000002</v>
      </c>
      <c r="L5896" s="18" t="str">
        <f>VLOOKUP(F5896,'BD customers'!$1:$1048576,2,FALSE)</f>
        <v>Keith Dawkins</v>
      </c>
      <c r="M5896" s="2">
        <f>MATCH(orders[[#This Row],[Product ID]],'BD product'!A:A,0)</f>
        <v>1293</v>
      </c>
      <c r="N5896" s="2" t="str" cm="1">
        <f t="array" ref="N5896">INDEX('BD product'!A:D,M5896,2)</f>
        <v>Office Supplies</v>
      </c>
    </row>
    <row r="5897" spans="1:14" x14ac:dyDescent="0.3">
      <c r="A5897" s="3" t="s">
        <v>7242</v>
      </c>
      <c r="B5897" s="4">
        <v>41944</v>
      </c>
      <c r="C5897" s="12" t="str">
        <f t="shared" si="92"/>
        <v>2014/11</v>
      </c>
      <c r="D5897" s="4">
        <v>41951</v>
      </c>
      <c r="E5897" s="3" t="s">
        <v>21</v>
      </c>
      <c r="F5897" s="3" t="s">
        <v>3456</v>
      </c>
      <c r="G5897" s="3" t="s">
        <v>7148</v>
      </c>
      <c r="H5897" s="5">
        <v>444</v>
      </c>
      <c r="I5897" s="2">
        <v>3</v>
      </c>
      <c r="J5897" s="2">
        <v>0</v>
      </c>
      <c r="K5897" s="2">
        <v>2.2200000000000001E-2</v>
      </c>
      <c r="L5897" s="18" t="str">
        <f>VLOOKUP(F5897,'BD customers'!$1:$1048576,2,FALSE)</f>
        <v>Paul Lucas</v>
      </c>
      <c r="M5897" s="2">
        <f>MATCH(orders[[#This Row],[Product ID]],'BD product'!A:A,0)</f>
        <v>1762</v>
      </c>
      <c r="N5897" s="2" t="str" cm="1">
        <f t="array" ref="N5897">INDEX('BD product'!A:D,M5897,2)</f>
        <v>Office Supplies</v>
      </c>
    </row>
    <row r="5898" spans="1:14" x14ac:dyDescent="0.3">
      <c r="A5898" s="3" t="s">
        <v>7242</v>
      </c>
      <c r="B5898" s="4">
        <v>41944</v>
      </c>
      <c r="C5898" s="12" t="str">
        <f t="shared" si="92"/>
        <v>2014/11</v>
      </c>
      <c r="D5898" s="4">
        <v>41951</v>
      </c>
      <c r="E5898" s="3" t="s">
        <v>21</v>
      </c>
      <c r="F5898" s="3" t="s">
        <v>3456</v>
      </c>
      <c r="G5898" s="3" t="s">
        <v>3677</v>
      </c>
      <c r="H5898" s="5">
        <v>214</v>
      </c>
      <c r="I5898" s="2">
        <v>5</v>
      </c>
      <c r="J5898" s="2">
        <v>0</v>
      </c>
      <c r="K5898" s="2">
        <v>9.6299999999999997E-2</v>
      </c>
      <c r="L5898" s="18" t="str">
        <f>VLOOKUP(F5898,'BD customers'!$1:$1048576,2,FALSE)</f>
        <v>Paul Lucas</v>
      </c>
      <c r="M5898" s="2">
        <f>MATCH(orders[[#This Row],[Product ID]],'BD product'!A:A,0)</f>
        <v>1117</v>
      </c>
      <c r="N5898" s="2" t="str" cm="1">
        <f t="array" ref="N5898">INDEX('BD product'!A:D,M5898,2)</f>
        <v>Office Supplies</v>
      </c>
    </row>
    <row r="5899" spans="1:14" x14ac:dyDescent="0.3">
      <c r="A5899" s="3" t="s">
        <v>7243</v>
      </c>
      <c r="B5899" s="4">
        <v>42463</v>
      </c>
      <c r="C5899" s="12" t="str">
        <f t="shared" si="92"/>
        <v>2016/04</v>
      </c>
      <c r="D5899" s="4">
        <v>42469</v>
      </c>
      <c r="E5899" s="3" t="s">
        <v>21</v>
      </c>
      <c r="F5899" s="3" t="s">
        <v>117</v>
      </c>
      <c r="G5899" s="3" t="s">
        <v>462</v>
      </c>
      <c r="H5899" s="5">
        <v>7112</v>
      </c>
      <c r="I5899" s="2">
        <v>4</v>
      </c>
      <c r="J5899" s="2">
        <v>0</v>
      </c>
      <c r="K5899" s="2">
        <v>22.0472</v>
      </c>
      <c r="L5899" s="18" t="str">
        <f>VLOOKUP(F5899,'BD customers'!$1:$1048576,2,FALSE)</f>
        <v>Zuschuss Donatelli</v>
      </c>
      <c r="M5899" s="2">
        <f>MATCH(orders[[#This Row],[Product ID]],'BD product'!A:A,0)</f>
        <v>92</v>
      </c>
      <c r="N5899" s="2" t="str" cm="1">
        <f t="array" ref="N5899">INDEX('BD product'!A:D,M5899,2)</f>
        <v>Furniture</v>
      </c>
    </row>
    <row r="5900" spans="1:14" x14ac:dyDescent="0.3">
      <c r="A5900" s="3" t="s">
        <v>7243</v>
      </c>
      <c r="B5900" s="4">
        <v>42463</v>
      </c>
      <c r="C5900" s="12" t="str">
        <f t="shared" si="92"/>
        <v>2016/04</v>
      </c>
      <c r="D5900" s="4">
        <v>42469</v>
      </c>
      <c r="E5900" s="3" t="s">
        <v>21</v>
      </c>
      <c r="F5900" s="3" t="s">
        <v>117</v>
      </c>
      <c r="G5900" s="3" t="s">
        <v>4818</v>
      </c>
      <c r="H5900" s="5">
        <v>25996</v>
      </c>
      <c r="I5900" s="2">
        <v>4</v>
      </c>
      <c r="J5900" s="2">
        <v>0</v>
      </c>
      <c r="K5900" s="2">
        <v>124.7808</v>
      </c>
      <c r="L5900" s="18" t="str">
        <f>VLOOKUP(F5900,'BD customers'!$1:$1048576,2,FALSE)</f>
        <v>Zuschuss Donatelli</v>
      </c>
      <c r="M5900" s="2">
        <f>MATCH(orders[[#This Row],[Product ID]],'BD product'!A:A,0)</f>
        <v>1419</v>
      </c>
      <c r="N5900" s="2" t="str" cm="1">
        <f t="array" ref="N5900">INDEX('BD product'!A:D,M5900,2)</f>
        <v>Technology</v>
      </c>
    </row>
    <row r="5901" spans="1:14" x14ac:dyDescent="0.3">
      <c r="A5901" s="3" t="s">
        <v>7244</v>
      </c>
      <c r="B5901" s="4">
        <v>42747</v>
      </c>
      <c r="C5901" s="12" t="str">
        <f t="shared" si="92"/>
        <v>2017/01</v>
      </c>
      <c r="D5901" s="4">
        <v>42751</v>
      </c>
      <c r="E5901" s="3" t="s">
        <v>21</v>
      </c>
      <c r="F5901" s="3" t="s">
        <v>1123</v>
      </c>
      <c r="G5901" s="3" t="s">
        <v>3818</v>
      </c>
      <c r="H5901" s="5">
        <v>978</v>
      </c>
      <c r="I5901" s="2">
        <v>1</v>
      </c>
      <c r="J5901" s="2">
        <v>0</v>
      </c>
      <c r="K5901" s="2">
        <v>4.8899999999999999E-2</v>
      </c>
      <c r="L5901" s="18" t="str">
        <f>VLOOKUP(F5901,'BD customers'!$1:$1048576,2,FALSE)</f>
        <v>Linda Southworth</v>
      </c>
      <c r="M5901" s="2">
        <f>MATCH(orders[[#This Row],[Product ID]],'BD product'!A:A,0)</f>
        <v>1172</v>
      </c>
      <c r="N5901" s="2" t="str" cm="1">
        <f t="array" ref="N5901">INDEX('BD product'!A:D,M5901,2)</f>
        <v>Office Supplies</v>
      </c>
    </row>
    <row r="5902" spans="1:14" x14ac:dyDescent="0.3">
      <c r="A5902" s="3" t="s">
        <v>7245</v>
      </c>
      <c r="B5902" s="4">
        <v>42328</v>
      </c>
      <c r="C5902" s="12" t="str">
        <f t="shared" si="92"/>
        <v>2015/11</v>
      </c>
      <c r="D5902" s="4">
        <v>42332</v>
      </c>
      <c r="E5902" s="3" t="s">
        <v>21</v>
      </c>
      <c r="F5902" s="3" t="s">
        <v>4183</v>
      </c>
      <c r="G5902" s="3" t="s">
        <v>1884</v>
      </c>
      <c r="H5902" s="5">
        <v>24192</v>
      </c>
      <c r="I5902" s="2">
        <v>9</v>
      </c>
      <c r="J5902" s="2">
        <v>2</v>
      </c>
      <c r="K5902" s="2">
        <v>7.5600000000000001E-2</v>
      </c>
      <c r="L5902" s="18" t="str">
        <f>VLOOKUP(F5902,'BD customers'!$1:$1048576,2,FALSE)</f>
        <v>Patrick Bzostek</v>
      </c>
      <c r="M5902" s="2">
        <f>MATCH(orders[[#This Row],[Product ID]],'BD product'!A:A,0)</f>
        <v>474</v>
      </c>
      <c r="N5902" s="2" t="str" cm="1">
        <f t="array" ref="N5902">INDEX('BD product'!A:D,M5902,2)</f>
        <v>Office Supplies</v>
      </c>
    </row>
    <row r="5903" spans="1:14" x14ac:dyDescent="0.3">
      <c r="A5903" s="3" t="s">
        <v>7246</v>
      </c>
      <c r="B5903" s="4">
        <v>42701</v>
      </c>
      <c r="C5903" s="12" t="str">
        <f t="shared" si="92"/>
        <v>2016/11</v>
      </c>
      <c r="D5903" s="4">
        <v>42706</v>
      </c>
      <c r="E5903" s="3" t="s">
        <v>21</v>
      </c>
      <c r="F5903" s="3" t="s">
        <v>836</v>
      </c>
      <c r="G5903" s="3" t="s">
        <v>3824</v>
      </c>
      <c r="H5903" s="5">
        <v>3156</v>
      </c>
      <c r="I5903" s="2">
        <v>3</v>
      </c>
      <c r="J5903" s="2">
        <v>0</v>
      </c>
      <c r="K5903" s="2">
        <v>10.4148</v>
      </c>
      <c r="L5903" s="18" t="str">
        <f>VLOOKUP(F5903,'BD customers'!$1:$1048576,2,FALSE)</f>
        <v>Pamela Coakley</v>
      </c>
      <c r="M5903" s="2">
        <f>MATCH(orders[[#This Row],[Product ID]],'BD product'!A:A,0)</f>
        <v>1174</v>
      </c>
      <c r="N5903" s="2" t="str" cm="1">
        <f t="array" ref="N5903">INDEX('BD product'!A:D,M5903,2)</f>
        <v>Furniture</v>
      </c>
    </row>
    <row r="5904" spans="1:14" x14ac:dyDescent="0.3">
      <c r="A5904" s="3" t="s">
        <v>7247</v>
      </c>
      <c r="B5904" s="4">
        <v>43045</v>
      </c>
      <c r="C5904" s="12" t="str">
        <f t="shared" si="92"/>
        <v>2017/11</v>
      </c>
      <c r="D5904" s="4">
        <v>43045</v>
      </c>
      <c r="E5904" s="3" t="s">
        <v>41</v>
      </c>
      <c r="F5904" s="3" t="s">
        <v>818</v>
      </c>
      <c r="G5904" s="3" t="s">
        <v>1531</v>
      </c>
      <c r="H5904" s="5">
        <v>5994</v>
      </c>
      <c r="I5904" s="2">
        <v>3</v>
      </c>
      <c r="J5904" s="2">
        <v>0</v>
      </c>
      <c r="K5904" s="2">
        <v>28.171800000000001</v>
      </c>
      <c r="L5904" s="18" t="str">
        <f>VLOOKUP(F5904,'BD customers'!$1:$1048576,2,FALSE)</f>
        <v>Frank Merwin</v>
      </c>
      <c r="M5904" s="2">
        <f>MATCH(orders[[#This Row],[Product ID]],'BD product'!A:A,0)</f>
        <v>370</v>
      </c>
      <c r="N5904" s="2" t="str" cm="1">
        <f t="array" ref="N5904">INDEX('BD product'!A:D,M5904,2)</f>
        <v>Office Supplies</v>
      </c>
    </row>
    <row r="5905" spans="1:14" x14ac:dyDescent="0.3">
      <c r="A5905" s="3" t="s">
        <v>7247</v>
      </c>
      <c r="B5905" s="4">
        <v>43045</v>
      </c>
      <c r="C5905" s="12" t="str">
        <f t="shared" si="92"/>
        <v>2017/11</v>
      </c>
      <c r="D5905" s="4">
        <v>43045</v>
      </c>
      <c r="E5905" s="3" t="s">
        <v>41</v>
      </c>
      <c r="F5905" s="3" t="s">
        <v>818</v>
      </c>
      <c r="G5905" s="3" t="s">
        <v>6651</v>
      </c>
      <c r="H5905" s="5">
        <v>4536</v>
      </c>
      <c r="I5905" s="2">
        <v>4</v>
      </c>
      <c r="J5905" s="2">
        <v>0</v>
      </c>
      <c r="K5905" s="2">
        <v>22.226400000000002</v>
      </c>
      <c r="L5905" s="18" t="str">
        <f>VLOOKUP(F5905,'BD customers'!$1:$1048576,2,FALSE)</f>
        <v>Frank Merwin</v>
      </c>
      <c r="M5905" s="2">
        <f>MATCH(orders[[#This Row],[Product ID]],'BD product'!A:A,0)</f>
        <v>1715</v>
      </c>
      <c r="N5905" s="2" t="str" cm="1">
        <f t="array" ref="N5905">INDEX('BD product'!A:D,M5905,2)</f>
        <v>Office Supplies</v>
      </c>
    </row>
    <row r="5906" spans="1:14" x14ac:dyDescent="0.3">
      <c r="A5906" s="3" t="s">
        <v>7247</v>
      </c>
      <c r="B5906" s="4">
        <v>43045</v>
      </c>
      <c r="C5906" s="12" t="str">
        <f t="shared" si="92"/>
        <v>2017/11</v>
      </c>
      <c r="D5906" s="4">
        <v>43045</v>
      </c>
      <c r="E5906" s="3" t="s">
        <v>41</v>
      </c>
      <c r="F5906" s="3" t="s">
        <v>818</v>
      </c>
      <c r="G5906" s="3" t="s">
        <v>6655</v>
      </c>
      <c r="H5906" s="5">
        <v>264</v>
      </c>
      <c r="I5906" s="2">
        <v>5</v>
      </c>
      <c r="J5906" s="2">
        <v>0</v>
      </c>
      <c r="K5906" s="2">
        <v>1.2672000000000001</v>
      </c>
      <c r="L5906" s="18" t="str">
        <f>VLOOKUP(F5906,'BD customers'!$1:$1048576,2,FALSE)</f>
        <v>Frank Merwin</v>
      </c>
      <c r="M5906" s="2">
        <f>MATCH(orders[[#This Row],[Product ID]],'BD product'!A:A,0)</f>
        <v>1716</v>
      </c>
      <c r="N5906" s="2" t="str" cm="1">
        <f t="array" ref="N5906">INDEX('BD product'!A:D,M5906,2)</f>
        <v>Office Supplies</v>
      </c>
    </row>
    <row r="5907" spans="1:14" x14ac:dyDescent="0.3">
      <c r="A5907" s="3" t="s">
        <v>7247</v>
      </c>
      <c r="B5907" s="4">
        <v>43045</v>
      </c>
      <c r="C5907" s="12" t="str">
        <f t="shared" si="92"/>
        <v>2017/11</v>
      </c>
      <c r="D5907" s="4">
        <v>43045</v>
      </c>
      <c r="E5907" s="3" t="s">
        <v>41</v>
      </c>
      <c r="F5907" s="3" t="s">
        <v>818</v>
      </c>
      <c r="G5907" s="3" t="s">
        <v>6220</v>
      </c>
      <c r="H5907" s="5">
        <v>414</v>
      </c>
      <c r="I5907" s="2">
        <v>4</v>
      </c>
      <c r="J5907" s="2">
        <v>0</v>
      </c>
      <c r="K5907" s="2">
        <v>1.9872000000000001</v>
      </c>
      <c r="L5907" s="18" t="str">
        <f>VLOOKUP(F5907,'BD customers'!$1:$1048576,2,FALSE)</f>
        <v>Frank Merwin</v>
      </c>
      <c r="M5907" s="2">
        <f>MATCH(orders[[#This Row],[Product ID]],'BD product'!A:A,0)</f>
        <v>1657</v>
      </c>
      <c r="N5907" s="2" t="str" cm="1">
        <f t="array" ref="N5907">INDEX('BD product'!A:D,M5907,2)</f>
        <v>Office Supplies</v>
      </c>
    </row>
    <row r="5908" spans="1:14" x14ac:dyDescent="0.3">
      <c r="A5908" s="3" t="s">
        <v>7247</v>
      </c>
      <c r="B5908" s="4">
        <v>43045</v>
      </c>
      <c r="C5908" s="12" t="str">
        <f t="shared" si="92"/>
        <v>2017/11</v>
      </c>
      <c r="D5908" s="4">
        <v>43045</v>
      </c>
      <c r="E5908" s="3" t="s">
        <v>41</v>
      </c>
      <c r="F5908" s="3" t="s">
        <v>818</v>
      </c>
      <c r="G5908" s="3" t="s">
        <v>2455</v>
      </c>
      <c r="H5908" s="5">
        <v>1695</v>
      </c>
      <c r="I5908" s="2">
        <v>1</v>
      </c>
      <c r="J5908" s="2">
        <v>0</v>
      </c>
      <c r="K5908" s="2">
        <v>0.1017</v>
      </c>
      <c r="L5908" s="18" t="str">
        <f>VLOOKUP(F5908,'BD customers'!$1:$1048576,2,FALSE)</f>
        <v>Frank Merwin</v>
      </c>
      <c r="M5908" s="2">
        <f>MATCH(orders[[#This Row],[Product ID]],'BD product'!A:A,0)</f>
        <v>660</v>
      </c>
      <c r="N5908" s="2" t="str" cm="1">
        <f t="array" ref="N5908">INDEX('BD product'!A:D,M5908,2)</f>
        <v>Technology</v>
      </c>
    </row>
    <row r="5909" spans="1:14" x14ac:dyDescent="0.3">
      <c r="A5909" s="3" t="s">
        <v>7248</v>
      </c>
      <c r="B5909" s="4">
        <v>42706</v>
      </c>
      <c r="C5909" s="12" t="str">
        <f t="shared" si="92"/>
        <v>2016/12</v>
      </c>
      <c r="D5909" s="4">
        <v>42711</v>
      </c>
      <c r="E5909" s="3" t="s">
        <v>21</v>
      </c>
      <c r="F5909" s="3" t="s">
        <v>631</v>
      </c>
      <c r="G5909" s="3" t="s">
        <v>3613</v>
      </c>
      <c r="H5909" s="5">
        <v>24704</v>
      </c>
      <c r="I5909" s="2">
        <v>2</v>
      </c>
      <c r="J5909" s="2">
        <v>2</v>
      </c>
      <c r="K5909" s="2">
        <v>0.9264</v>
      </c>
      <c r="L5909" s="18" t="str">
        <f>VLOOKUP(F5909,'BD customers'!$1:$1048576,2,FALSE)</f>
        <v>Keith Dawkins</v>
      </c>
      <c r="M5909" s="2">
        <f>MATCH(orders[[#This Row],[Product ID]],'BD product'!A:A,0)</f>
        <v>1089</v>
      </c>
      <c r="N5909" s="2" t="str" cm="1">
        <f t="array" ref="N5909">INDEX('BD product'!A:D,M5909,2)</f>
        <v>Office Supplies</v>
      </c>
    </row>
    <row r="5910" spans="1:14" x14ac:dyDescent="0.3">
      <c r="A5910" s="3" t="s">
        <v>7248</v>
      </c>
      <c r="B5910" s="4">
        <v>42706</v>
      </c>
      <c r="C5910" s="12" t="str">
        <f t="shared" si="92"/>
        <v>2016/12</v>
      </c>
      <c r="D5910" s="4">
        <v>42711</v>
      </c>
      <c r="E5910" s="3" t="s">
        <v>21</v>
      </c>
      <c r="F5910" s="3" t="s">
        <v>631</v>
      </c>
      <c r="G5910" s="3" t="s">
        <v>3243</v>
      </c>
      <c r="H5910" s="5">
        <v>597</v>
      </c>
      <c r="I5910" s="2">
        <v>3</v>
      </c>
      <c r="J5910" s="2">
        <v>0</v>
      </c>
      <c r="K5910" s="2">
        <v>2.6865000000000001</v>
      </c>
      <c r="L5910" s="18" t="str">
        <f>VLOOKUP(F5910,'BD customers'!$1:$1048576,2,FALSE)</f>
        <v>Keith Dawkins</v>
      </c>
      <c r="M5910" s="2">
        <f>MATCH(orders[[#This Row],[Product ID]],'BD product'!A:A,0)</f>
        <v>943</v>
      </c>
      <c r="N5910" s="2" t="str" cm="1">
        <f t="array" ref="N5910">INDEX('BD product'!A:D,M5910,2)</f>
        <v>Office Supplies</v>
      </c>
    </row>
    <row r="5911" spans="1:14" x14ac:dyDescent="0.3">
      <c r="A5911" s="3" t="s">
        <v>7248</v>
      </c>
      <c r="B5911" s="4">
        <v>42706</v>
      </c>
      <c r="C5911" s="12" t="str">
        <f t="shared" si="92"/>
        <v>2016/12</v>
      </c>
      <c r="D5911" s="4">
        <v>42711</v>
      </c>
      <c r="E5911" s="3" t="s">
        <v>21</v>
      </c>
      <c r="F5911" s="3" t="s">
        <v>631</v>
      </c>
      <c r="G5911" s="3" t="s">
        <v>5685</v>
      </c>
      <c r="H5911" s="5">
        <v>1452</v>
      </c>
      <c r="I5911" s="2">
        <v>3</v>
      </c>
      <c r="J5911" s="2">
        <v>0</v>
      </c>
      <c r="K5911" s="2">
        <v>5.6627999999999998</v>
      </c>
      <c r="L5911" s="18" t="str">
        <f>VLOOKUP(F5911,'BD customers'!$1:$1048576,2,FALSE)</f>
        <v>Keith Dawkins</v>
      </c>
      <c r="M5911" s="2">
        <f>MATCH(orders[[#This Row],[Product ID]],'BD product'!A:A,0)</f>
        <v>1575</v>
      </c>
      <c r="N5911" s="2" t="str" cm="1">
        <f t="array" ref="N5911">INDEX('BD product'!A:D,M5911,2)</f>
        <v>Furniture</v>
      </c>
    </row>
    <row r="5912" spans="1:14" x14ac:dyDescent="0.3">
      <c r="A5912" s="3" t="s">
        <v>7248</v>
      </c>
      <c r="B5912" s="4">
        <v>42706</v>
      </c>
      <c r="C5912" s="12" t="str">
        <f t="shared" si="92"/>
        <v>2016/12</v>
      </c>
      <c r="D5912" s="4">
        <v>42711</v>
      </c>
      <c r="E5912" s="3" t="s">
        <v>21</v>
      </c>
      <c r="F5912" s="3" t="s">
        <v>631</v>
      </c>
      <c r="G5912" s="3" t="s">
        <v>4394</v>
      </c>
      <c r="H5912" s="5">
        <v>104184</v>
      </c>
      <c r="I5912" s="2">
        <v>3</v>
      </c>
      <c r="J5912" s="2">
        <v>2</v>
      </c>
      <c r="K5912" s="2">
        <v>33.8598</v>
      </c>
      <c r="L5912" s="18" t="str">
        <f>VLOOKUP(F5912,'BD customers'!$1:$1048576,2,FALSE)</f>
        <v>Keith Dawkins</v>
      </c>
      <c r="M5912" s="2">
        <f>MATCH(orders[[#This Row],[Product ID]],'BD product'!A:A,0)</f>
        <v>1313</v>
      </c>
      <c r="N5912" s="2" t="str" cm="1">
        <f t="array" ref="N5912">INDEX('BD product'!A:D,M5912,2)</f>
        <v>Office Supplies</v>
      </c>
    </row>
    <row r="5913" spans="1:14" x14ac:dyDescent="0.3">
      <c r="A5913" s="3" t="s">
        <v>7249</v>
      </c>
      <c r="B5913" s="4">
        <v>42721</v>
      </c>
      <c r="C5913" s="12" t="str">
        <f t="shared" si="92"/>
        <v>2016/12</v>
      </c>
      <c r="D5913" s="4">
        <v>42726</v>
      </c>
      <c r="E5913" s="3" t="s">
        <v>21</v>
      </c>
      <c r="F5913" s="3" t="s">
        <v>4821</v>
      </c>
      <c r="G5913" s="3" t="s">
        <v>825</v>
      </c>
      <c r="H5913" s="5">
        <v>4653</v>
      </c>
      <c r="I5913" s="2">
        <v>3</v>
      </c>
      <c r="J5913" s="2">
        <v>0</v>
      </c>
      <c r="K5913" s="2">
        <v>13.0284</v>
      </c>
      <c r="L5913" s="18" t="str">
        <f>VLOOKUP(F5913,'BD customers'!$1:$1048576,2,FALSE)</f>
        <v>Steve Carroll</v>
      </c>
      <c r="M5913" s="2">
        <f>MATCH(orders[[#This Row],[Product ID]],'BD product'!A:A,0)</f>
        <v>179</v>
      </c>
      <c r="N5913" s="2" t="str" cm="1">
        <f t="array" ref="N5913">INDEX('BD product'!A:D,M5913,2)</f>
        <v>Office Supplies</v>
      </c>
    </row>
    <row r="5914" spans="1:14" x14ac:dyDescent="0.3">
      <c r="A5914" s="3" t="s">
        <v>7250</v>
      </c>
      <c r="B5914" s="4">
        <v>41875</v>
      </c>
      <c r="C5914" s="12" t="str">
        <f t="shared" si="92"/>
        <v>2014/08</v>
      </c>
      <c r="D5914" s="4">
        <v>41877</v>
      </c>
      <c r="E5914" s="3" t="s">
        <v>11</v>
      </c>
      <c r="F5914" s="3" t="s">
        <v>613</v>
      </c>
      <c r="G5914" s="3" t="s">
        <v>7251</v>
      </c>
      <c r="H5914" s="5">
        <v>255</v>
      </c>
      <c r="I5914" s="2">
        <v>3</v>
      </c>
      <c r="J5914" s="2">
        <v>0</v>
      </c>
      <c r="K5914" s="2">
        <v>6.6299999999999998E-2</v>
      </c>
      <c r="L5914" s="18" t="str">
        <f>VLOOKUP(F5914,'BD customers'!$1:$1048576,2,FALSE)</f>
        <v>Dorothy Wardle</v>
      </c>
      <c r="M5914" s="2">
        <f>MATCH(orders[[#This Row],[Product ID]],'BD product'!A:A,0)</f>
        <v>1770</v>
      </c>
      <c r="N5914" s="2" t="str" cm="1">
        <f t="array" ref="N5914">INDEX('BD product'!A:D,M5914,2)</f>
        <v>Office Supplies</v>
      </c>
    </row>
    <row r="5915" spans="1:14" x14ac:dyDescent="0.3">
      <c r="A5915" s="3" t="s">
        <v>7253</v>
      </c>
      <c r="B5915" s="4">
        <v>42264</v>
      </c>
      <c r="C5915" s="12" t="str">
        <f t="shared" si="92"/>
        <v>2015/09</v>
      </c>
      <c r="D5915" s="4">
        <v>42270</v>
      </c>
      <c r="E5915" s="3" t="s">
        <v>21</v>
      </c>
      <c r="F5915" s="3" t="s">
        <v>5837</v>
      </c>
      <c r="G5915" s="3" t="s">
        <v>1589</v>
      </c>
      <c r="H5915" s="5">
        <v>149</v>
      </c>
      <c r="I5915" s="2">
        <v>5</v>
      </c>
      <c r="J5915" s="2">
        <v>0</v>
      </c>
      <c r="K5915" s="2">
        <v>0.1043</v>
      </c>
      <c r="L5915" s="18" t="str">
        <f>VLOOKUP(F5915,'BD customers'!$1:$1048576,2,FALSE)</f>
        <v>Peter Fuller</v>
      </c>
      <c r="M5915" s="2">
        <f>MATCH(orders[[#This Row],[Product ID]],'BD product'!A:A,0)</f>
        <v>385</v>
      </c>
      <c r="N5915" s="2" t="str" cm="1">
        <f t="array" ref="N5915">INDEX('BD product'!A:D,M5915,2)</f>
        <v>Office Supplies</v>
      </c>
    </row>
    <row r="5916" spans="1:14" x14ac:dyDescent="0.3">
      <c r="A5916" s="3" t="s">
        <v>7253</v>
      </c>
      <c r="B5916" s="4">
        <v>42264</v>
      </c>
      <c r="C5916" s="12" t="str">
        <f t="shared" si="92"/>
        <v>2015/09</v>
      </c>
      <c r="D5916" s="4">
        <v>42270</v>
      </c>
      <c r="E5916" s="3" t="s">
        <v>21</v>
      </c>
      <c r="F5916" s="3" t="s">
        <v>5837</v>
      </c>
      <c r="G5916" s="3" t="s">
        <v>272</v>
      </c>
      <c r="H5916" s="5">
        <v>8771</v>
      </c>
      <c r="I5916" s="2">
        <v>7</v>
      </c>
      <c r="J5916" s="2">
        <v>0</v>
      </c>
      <c r="K5916" s="2">
        <v>41.223700000000001</v>
      </c>
      <c r="L5916" s="18" t="str">
        <f>VLOOKUP(F5916,'BD customers'!$1:$1048576,2,FALSE)</f>
        <v>Peter Fuller</v>
      </c>
      <c r="M5916" s="2">
        <f>MATCH(orders[[#This Row],[Product ID]],'BD product'!A:A,0)</f>
        <v>51</v>
      </c>
      <c r="N5916" s="2" t="str" cm="1">
        <f t="array" ref="N5916">INDEX('BD product'!A:D,M5916,2)</f>
        <v>Office Supplies</v>
      </c>
    </row>
    <row r="5917" spans="1:14" x14ac:dyDescent="0.3">
      <c r="A5917" s="3" t="s">
        <v>7253</v>
      </c>
      <c r="B5917" s="4">
        <v>42264</v>
      </c>
      <c r="C5917" s="12" t="str">
        <f t="shared" si="92"/>
        <v>2015/09</v>
      </c>
      <c r="D5917" s="4">
        <v>42270</v>
      </c>
      <c r="E5917" s="3" t="s">
        <v>21</v>
      </c>
      <c r="F5917" s="3" t="s">
        <v>5837</v>
      </c>
      <c r="G5917" s="3" t="s">
        <v>3163</v>
      </c>
      <c r="H5917" s="5">
        <v>199764</v>
      </c>
      <c r="I5917" s="2">
        <v>2</v>
      </c>
      <c r="J5917" s="2">
        <v>1</v>
      </c>
      <c r="K5917" s="2">
        <v>8.8783999999999992</v>
      </c>
      <c r="L5917" s="18" t="str">
        <f>VLOOKUP(F5917,'BD customers'!$1:$1048576,2,FALSE)</f>
        <v>Peter Fuller</v>
      </c>
      <c r="M5917" s="2">
        <f>MATCH(orders[[#This Row],[Product ID]],'BD product'!A:A,0)</f>
        <v>915</v>
      </c>
      <c r="N5917" s="2" t="str" cm="1">
        <f t="array" ref="N5917">INDEX('BD product'!A:D,M5917,2)</f>
        <v>Furniture</v>
      </c>
    </row>
    <row r="5918" spans="1:14" x14ac:dyDescent="0.3">
      <c r="A5918" s="3" t="s">
        <v>7253</v>
      </c>
      <c r="B5918" s="4">
        <v>42264</v>
      </c>
      <c r="C5918" s="12" t="str">
        <f t="shared" si="92"/>
        <v>2015/09</v>
      </c>
      <c r="D5918" s="4">
        <v>42270</v>
      </c>
      <c r="E5918" s="3" t="s">
        <v>21</v>
      </c>
      <c r="F5918" s="3" t="s">
        <v>5837</v>
      </c>
      <c r="G5918" s="3" t="s">
        <v>1622</v>
      </c>
      <c r="H5918" s="5">
        <v>946</v>
      </c>
      <c r="I5918" s="2">
        <v>4</v>
      </c>
      <c r="J5918" s="2">
        <v>0</v>
      </c>
      <c r="K5918" s="2">
        <v>2.7433999999999998</v>
      </c>
      <c r="L5918" s="18" t="str">
        <f>VLOOKUP(F5918,'BD customers'!$1:$1048576,2,FALSE)</f>
        <v>Peter Fuller</v>
      </c>
      <c r="M5918" s="2">
        <f>MATCH(orders[[#This Row],[Product ID]],'BD product'!A:A,0)</f>
        <v>394</v>
      </c>
      <c r="N5918" s="2" t="str" cm="1">
        <f t="array" ref="N5918">INDEX('BD product'!A:D,M5918,2)</f>
        <v>Office Supplies</v>
      </c>
    </row>
    <row r="5919" spans="1:14" x14ac:dyDescent="0.3">
      <c r="A5919" s="3" t="s">
        <v>7253</v>
      </c>
      <c r="B5919" s="4">
        <v>42264</v>
      </c>
      <c r="C5919" s="12" t="str">
        <f t="shared" si="92"/>
        <v>2015/09</v>
      </c>
      <c r="D5919" s="4">
        <v>42270</v>
      </c>
      <c r="E5919" s="3" t="s">
        <v>21</v>
      </c>
      <c r="F5919" s="3" t="s">
        <v>5837</v>
      </c>
      <c r="G5919" s="3" t="s">
        <v>149</v>
      </c>
      <c r="H5919" s="5">
        <v>4228704</v>
      </c>
      <c r="I5919" s="2">
        <v>6</v>
      </c>
      <c r="J5919" s="2">
        <v>2</v>
      </c>
      <c r="K5919" s="2">
        <v>158.57640000000001</v>
      </c>
      <c r="L5919" s="18" t="str">
        <f>VLOOKUP(F5919,'BD customers'!$1:$1048576,2,FALSE)</f>
        <v>Peter Fuller</v>
      </c>
      <c r="M5919" s="2">
        <f>MATCH(orders[[#This Row],[Product ID]],'BD product'!A:A,0)</f>
        <v>28</v>
      </c>
      <c r="N5919" s="2" t="str" cm="1">
        <f t="array" ref="N5919">INDEX('BD product'!A:D,M5919,2)</f>
        <v>Furniture</v>
      </c>
    </row>
    <row r="5920" spans="1:14" x14ac:dyDescent="0.3">
      <c r="A5920" s="3" t="s">
        <v>7253</v>
      </c>
      <c r="B5920" s="4">
        <v>42264</v>
      </c>
      <c r="C5920" s="12" t="str">
        <f t="shared" si="92"/>
        <v>2015/09</v>
      </c>
      <c r="D5920" s="4">
        <v>42270</v>
      </c>
      <c r="E5920" s="3" t="s">
        <v>21</v>
      </c>
      <c r="F5920" s="3" t="s">
        <v>5837</v>
      </c>
      <c r="G5920" s="3" t="s">
        <v>4103</v>
      </c>
      <c r="H5920" s="5">
        <v>200392</v>
      </c>
      <c r="I5920" s="2">
        <v>5</v>
      </c>
      <c r="J5920" s="2">
        <v>2</v>
      </c>
      <c r="K5920" s="2">
        <v>-2.5049000000000001</v>
      </c>
      <c r="L5920" s="18" t="str">
        <f>VLOOKUP(F5920,'BD customers'!$1:$1048576,2,FALSE)</f>
        <v>Peter Fuller</v>
      </c>
      <c r="M5920" s="2">
        <f>MATCH(orders[[#This Row],[Product ID]],'BD product'!A:A,0)</f>
        <v>1250</v>
      </c>
      <c r="N5920" s="2" t="str" cm="1">
        <f t="array" ref="N5920">INDEX('BD product'!A:D,M5920,2)</f>
        <v>Furniture</v>
      </c>
    </row>
    <row r="5921" spans="1:14" x14ac:dyDescent="0.3">
      <c r="A5921" s="3" t="s">
        <v>7253</v>
      </c>
      <c r="B5921" s="4">
        <v>42264</v>
      </c>
      <c r="C5921" s="12" t="str">
        <f t="shared" si="92"/>
        <v>2015/09</v>
      </c>
      <c r="D5921" s="4">
        <v>42270</v>
      </c>
      <c r="E5921" s="3" t="s">
        <v>21</v>
      </c>
      <c r="F5921" s="3" t="s">
        <v>5837</v>
      </c>
      <c r="G5921" s="3" t="s">
        <v>2278</v>
      </c>
      <c r="H5921" s="5">
        <v>20997</v>
      </c>
      <c r="I5921" s="2">
        <v>3</v>
      </c>
      <c r="J5921" s="2">
        <v>0</v>
      </c>
      <c r="K5921" s="2">
        <v>58.791600000000003</v>
      </c>
      <c r="L5921" s="18" t="str">
        <f>VLOOKUP(F5921,'BD customers'!$1:$1048576,2,FALSE)</f>
        <v>Peter Fuller</v>
      </c>
      <c r="M5921" s="2">
        <f>MATCH(orders[[#This Row],[Product ID]],'BD product'!A:A,0)</f>
        <v>601</v>
      </c>
      <c r="N5921" s="2" t="str" cm="1">
        <f t="array" ref="N5921">INDEX('BD product'!A:D,M5921,2)</f>
        <v>Technology</v>
      </c>
    </row>
    <row r="5922" spans="1:14" x14ac:dyDescent="0.3">
      <c r="A5922" s="3" t="s">
        <v>7253</v>
      </c>
      <c r="B5922" s="4">
        <v>42264</v>
      </c>
      <c r="C5922" s="12" t="str">
        <f t="shared" si="92"/>
        <v>2015/09</v>
      </c>
      <c r="D5922" s="4">
        <v>42270</v>
      </c>
      <c r="E5922" s="3" t="s">
        <v>21</v>
      </c>
      <c r="F5922" s="3" t="s">
        <v>5837</v>
      </c>
      <c r="G5922" s="3" t="s">
        <v>2776</v>
      </c>
      <c r="H5922" s="5">
        <v>6599</v>
      </c>
      <c r="I5922" s="2">
        <v>2</v>
      </c>
      <c r="J5922" s="2">
        <v>0</v>
      </c>
      <c r="K5922" s="2">
        <v>21.776700000000002</v>
      </c>
      <c r="L5922" s="18" t="str">
        <f>VLOOKUP(F5922,'BD customers'!$1:$1048576,2,FALSE)</f>
        <v>Peter Fuller</v>
      </c>
      <c r="M5922" s="2">
        <f>MATCH(orders[[#This Row],[Product ID]],'BD product'!A:A,0)</f>
        <v>766</v>
      </c>
      <c r="N5922" s="2" t="str" cm="1">
        <f t="array" ref="N5922">INDEX('BD product'!A:D,M5922,2)</f>
        <v>Technology</v>
      </c>
    </row>
    <row r="5923" spans="1:14" x14ac:dyDescent="0.3">
      <c r="A5923" s="3" t="s">
        <v>7253</v>
      </c>
      <c r="B5923" s="4">
        <v>42264</v>
      </c>
      <c r="C5923" s="12" t="str">
        <f t="shared" si="92"/>
        <v>2015/09</v>
      </c>
      <c r="D5923" s="4">
        <v>42270</v>
      </c>
      <c r="E5923" s="3" t="s">
        <v>21</v>
      </c>
      <c r="F5923" s="3" t="s">
        <v>5837</v>
      </c>
      <c r="G5923" s="3" t="s">
        <v>1696</v>
      </c>
      <c r="H5923" s="5">
        <v>11096</v>
      </c>
      <c r="I5923" s="2">
        <v>2</v>
      </c>
      <c r="J5923" s="2">
        <v>0</v>
      </c>
      <c r="K5923" s="2">
        <v>53.260800000000003</v>
      </c>
      <c r="L5923" s="18" t="str">
        <f>VLOOKUP(F5923,'BD customers'!$1:$1048576,2,FALSE)</f>
        <v>Peter Fuller</v>
      </c>
      <c r="M5923" s="2">
        <f>MATCH(orders[[#This Row],[Product ID]],'BD product'!A:A,0)</f>
        <v>419</v>
      </c>
      <c r="N5923" s="2" t="str" cm="1">
        <f t="array" ref="N5923">INDEX('BD product'!A:D,M5923,2)</f>
        <v>Office Supplies</v>
      </c>
    </row>
    <row r="5924" spans="1:14" x14ac:dyDescent="0.3">
      <c r="A5924" s="3" t="s">
        <v>7253</v>
      </c>
      <c r="B5924" s="4">
        <v>42264</v>
      </c>
      <c r="C5924" s="12" t="str">
        <f t="shared" si="92"/>
        <v>2015/09</v>
      </c>
      <c r="D5924" s="4">
        <v>42270</v>
      </c>
      <c r="E5924" s="3" t="s">
        <v>21</v>
      </c>
      <c r="F5924" s="3" t="s">
        <v>5837</v>
      </c>
      <c r="G5924" s="3" t="s">
        <v>3520</v>
      </c>
      <c r="H5924" s="5">
        <v>678</v>
      </c>
      <c r="I5924" s="2">
        <v>4</v>
      </c>
      <c r="J5924" s="2">
        <v>0</v>
      </c>
      <c r="K5924" s="2">
        <v>0.1356</v>
      </c>
      <c r="L5924" s="18" t="str">
        <f>VLOOKUP(F5924,'BD customers'!$1:$1048576,2,FALSE)</f>
        <v>Peter Fuller</v>
      </c>
      <c r="M5924" s="2">
        <f>MATCH(orders[[#This Row],[Product ID]],'BD product'!A:A,0)</f>
        <v>1051</v>
      </c>
      <c r="N5924" s="2" t="str" cm="1">
        <f t="array" ref="N5924">INDEX('BD product'!A:D,M5924,2)</f>
        <v>Technology</v>
      </c>
    </row>
    <row r="5925" spans="1:14" x14ac:dyDescent="0.3">
      <c r="A5925" s="3" t="s">
        <v>7254</v>
      </c>
      <c r="B5925" s="4">
        <v>42700</v>
      </c>
      <c r="C5925" s="12" t="str">
        <f t="shared" si="92"/>
        <v>2016/11</v>
      </c>
      <c r="D5925" s="4">
        <v>42704</v>
      </c>
      <c r="E5925" s="3" t="s">
        <v>11</v>
      </c>
      <c r="F5925" s="3" t="s">
        <v>298</v>
      </c>
      <c r="G5925" s="3" t="s">
        <v>3324</v>
      </c>
      <c r="H5925" s="5">
        <v>313176</v>
      </c>
      <c r="I5925" s="2">
        <v>2</v>
      </c>
      <c r="J5925" s="2">
        <v>4</v>
      </c>
      <c r="K5925" s="2">
        <v>-120.0508</v>
      </c>
      <c r="L5925" s="18" t="str">
        <f>VLOOKUP(F5925,'BD customers'!$1:$1048576,2,FALSE)</f>
        <v>Dean Katz</v>
      </c>
      <c r="M5925" s="2">
        <f>MATCH(orders[[#This Row],[Product ID]],'BD product'!A:A,0)</f>
        <v>973</v>
      </c>
      <c r="N5925" s="2" t="str" cm="1">
        <f t="array" ref="N5925">INDEX('BD product'!A:D,M5925,2)</f>
        <v>Furniture</v>
      </c>
    </row>
    <row r="5926" spans="1:14" x14ac:dyDescent="0.3">
      <c r="A5926" s="3" t="s">
        <v>7255</v>
      </c>
      <c r="B5926" s="4">
        <v>43058</v>
      </c>
      <c r="C5926" s="12" t="str">
        <f t="shared" si="92"/>
        <v>2017/11</v>
      </c>
      <c r="D5926" s="4">
        <v>43061</v>
      </c>
      <c r="E5926" s="3" t="s">
        <v>11</v>
      </c>
      <c r="F5926" s="3" t="s">
        <v>4154</v>
      </c>
      <c r="G5926" s="3" t="s">
        <v>4079</v>
      </c>
      <c r="H5926" s="5">
        <v>2296</v>
      </c>
      <c r="I5926" s="2">
        <v>7</v>
      </c>
      <c r="J5926" s="2">
        <v>0</v>
      </c>
      <c r="K5926" s="2">
        <v>6.6584000000000003</v>
      </c>
      <c r="L5926" s="18" t="str">
        <f>VLOOKUP(F5926,'BD customers'!$1:$1048576,2,FALSE)</f>
        <v>Richard Bierner</v>
      </c>
      <c r="M5926" s="2">
        <f>MATCH(orders[[#This Row],[Product ID]],'BD product'!A:A,0)</f>
        <v>1243</v>
      </c>
      <c r="N5926" s="2" t="str" cm="1">
        <f t="array" ref="N5926">INDEX('BD product'!A:D,M5926,2)</f>
        <v>Office Supplies</v>
      </c>
    </row>
    <row r="5927" spans="1:14" x14ac:dyDescent="0.3">
      <c r="A5927" s="3" t="s">
        <v>7256</v>
      </c>
      <c r="B5927" s="4">
        <v>42889</v>
      </c>
      <c r="C5927" s="12" t="str">
        <f t="shared" si="92"/>
        <v>2017/06</v>
      </c>
      <c r="D5927" s="4">
        <v>42894</v>
      </c>
      <c r="E5927" s="3" t="s">
        <v>21</v>
      </c>
      <c r="F5927" s="3" t="s">
        <v>2052</v>
      </c>
      <c r="G5927" s="3" t="s">
        <v>3366</v>
      </c>
      <c r="H5927" s="5">
        <v>10995</v>
      </c>
      <c r="I5927" s="2">
        <v>10</v>
      </c>
      <c r="J5927" s="2">
        <v>0</v>
      </c>
      <c r="K5927" s="2">
        <v>36.283499999999997</v>
      </c>
      <c r="L5927" s="18" t="str">
        <f>VLOOKUP(F5927,'BD customers'!$1:$1048576,2,FALSE)</f>
        <v>Giulietta Dortch</v>
      </c>
      <c r="M5927" s="2">
        <f>MATCH(orders[[#This Row],[Product ID]],'BD product'!A:A,0)</f>
        <v>991</v>
      </c>
      <c r="N5927" s="2" t="str" cm="1">
        <f t="array" ref="N5927">INDEX('BD product'!A:D,M5927,2)</f>
        <v>Technology</v>
      </c>
    </row>
    <row r="5928" spans="1:14" x14ac:dyDescent="0.3">
      <c r="A5928" s="3" t="s">
        <v>7257</v>
      </c>
      <c r="B5928" s="4">
        <v>41737</v>
      </c>
      <c r="C5928" s="12" t="str">
        <f t="shared" si="92"/>
        <v>2014/04</v>
      </c>
      <c r="D5928" s="4">
        <v>41741</v>
      </c>
      <c r="E5928" s="3" t="s">
        <v>21</v>
      </c>
      <c r="F5928" s="3" t="s">
        <v>225</v>
      </c>
      <c r="G5928" s="3" t="s">
        <v>7015</v>
      </c>
      <c r="H5928" s="5">
        <v>121592</v>
      </c>
      <c r="I5928" s="2">
        <v>8</v>
      </c>
      <c r="J5928" s="2">
        <v>0</v>
      </c>
      <c r="K5928" s="2">
        <v>316.13920000000002</v>
      </c>
      <c r="L5928" s="18" t="str">
        <f>VLOOKUP(F5928,'BD customers'!$1:$1048576,2,FALSE)</f>
        <v>Ruben Ausman</v>
      </c>
      <c r="M5928" s="2">
        <f>MATCH(orders[[#This Row],[Product ID]],'BD product'!A:A,0)</f>
        <v>1748</v>
      </c>
      <c r="N5928" s="2" t="str" cm="1">
        <f t="array" ref="N5928">INDEX('BD product'!A:D,M5928,2)</f>
        <v>Furniture</v>
      </c>
    </row>
    <row r="5929" spans="1:14" x14ac:dyDescent="0.3">
      <c r="A5929" s="3" t="s">
        <v>7258</v>
      </c>
      <c r="B5929" s="4">
        <v>41923</v>
      </c>
      <c r="C5929" s="12" t="str">
        <f t="shared" si="92"/>
        <v>2014/10</v>
      </c>
      <c r="D5929" s="4">
        <v>41927</v>
      </c>
      <c r="E5929" s="3" t="s">
        <v>21</v>
      </c>
      <c r="F5929" s="3" t="s">
        <v>4225</v>
      </c>
      <c r="G5929" s="3" t="s">
        <v>25</v>
      </c>
      <c r="H5929" s="5">
        <v>731</v>
      </c>
      <c r="I5929" s="2">
        <v>1</v>
      </c>
      <c r="J5929" s="2">
        <v>0</v>
      </c>
      <c r="K5929" s="2">
        <v>3.4357000000000002</v>
      </c>
      <c r="L5929" s="18" t="str">
        <f>VLOOKUP(F5929,'BD customers'!$1:$1048576,2,FALSE)</f>
        <v>Dorothy Badders</v>
      </c>
      <c r="M5929" s="2">
        <f>MATCH(orders[[#This Row],[Product ID]],'BD product'!A:A,0)</f>
        <v>4</v>
      </c>
      <c r="N5929" s="2" t="str" cm="1">
        <f t="array" ref="N5929">INDEX('BD product'!A:D,M5929,2)</f>
        <v>Office Supplies</v>
      </c>
    </row>
    <row r="5930" spans="1:14" x14ac:dyDescent="0.3">
      <c r="A5930" s="3" t="s">
        <v>7258</v>
      </c>
      <c r="B5930" s="4">
        <v>41923</v>
      </c>
      <c r="C5930" s="12" t="str">
        <f t="shared" si="92"/>
        <v>2014/10</v>
      </c>
      <c r="D5930" s="4">
        <v>41927</v>
      </c>
      <c r="E5930" s="3" t="s">
        <v>21</v>
      </c>
      <c r="F5930" s="3" t="s">
        <v>4225</v>
      </c>
      <c r="G5930" s="3" t="s">
        <v>4532</v>
      </c>
      <c r="H5930" s="5">
        <v>892</v>
      </c>
      <c r="I5930" s="2">
        <v>4</v>
      </c>
      <c r="J5930" s="2">
        <v>0</v>
      </c>
      <c r="K5930" s="2">
        <v>3.9247999999999998</v>
      </c>
      <c r="L5930" s="18" t="str">
        <f>VLOOKUP(F5930,'BD customers'!$1:$1048576,2,FALSE)</f>
        <v>Dorothy Badders</v>
      </c>
      <c r="M5930" s="2">
        <f>MATCH(orders[[#This Row],[Product ID]],'BD product'!A:A,0)</f>
        <v>1350</v>
      </c>
      <c r="N5930" s="2" t="str" cm="1">
        <f t="array" ref="N5930">INDEX('BD product'!A:D,M5930,2)</f>
        <v>Furniture</v>
      </c>
    </row>
    <row r="5931" spans="1:14" x14ac:dyDescent="0.3">
      <c r="A5931" s="3" t="s">
        <v>7259</v>
      </c>
      <c r="B5931" s="4">
        <v>42923</v>
      </c>
      <c r="C5931" s="12" t="str">
        <f t="shared" si="92"/>
        <v>2017/07</v>
      </c>
      <c r="D5931" s="4">
        <v>42925</v>
      </c>
      <c r="E5931" s="3" t="s">
        <v>64</v>
      </c>
      <c r="F5931" s="3" t="s">
        <v>1094</v>
      </c>
      <c r="G5931" s="3" t="s">
        <v>2499</v>
      </c>
      <c r="H5931" s="5">
        <v>8721</v>
      </c>
      <c r="I5931" s="2">
        <v>3</v>
      </c>
      <c r="J5931" s="2">
        <v>5</v>
      </c>
      <c r="K5931" s="2">
        <v>-45.349200000000003</v>
      </c>
      <c r="L5931" s="18" t="str">
        <f>VLOOKUP(F5931,'BD customers'!$1:$1048576,2,FALSE)</f>
        <v>Rob Lucas</v>
      </c>
      <c r="M5931" s="2">
        <f>MATCH(orders[[#This Row],[Product ID]],'BD product'!A:A,0)</f>
        <v>674</v>
      </c>
      <c r="N5931" s="2" t="str" cm="1">
        <f t="array" ref="N5931">INDEX('BD product'!A:D,M5931,2)</f>
        <v>Furniture</v>
      </c>
    </row>
    <row r="5932" spans="1:14" x14ac:dyDescent="0.3">
      <c r="A5932" s="3" t="s">
        <v>7259</v>
      </c>
      <c r="B5932" s="4">
        <v>42923</v>
      </c>
      <c r="C5932" s="12" t="str">
        <f t="shared" si="92"/>
        <v>2017/07</v>
      </c>
      <c r="D5932" s="4">
        <v>42925</v>
      </c>
      <c r="E5932" s="3" t="s">
        <v>64</v>
      </c>
      <c r="F5932" s="3" t="s">
        <v>1094</v>
      </c>
      <c r="G5932" s="3" t="s">
        <v>1138</v>
      </c>
      <c r="H5932" s="5">
        <v>15552</v>
      </c>
      <c r="I5932" s="2">
        <v>3</v>
      </c>
      <c r="J5932" s="2">
        <v>2</v>
      </c>
      <c r="K5932" s="2">
        <v>5.4432</v>
      </c>
      <c r="L5932" s="18" t="str">
        <f>VLOOKUP(F5932,'BD customers'!$1:$1048576,2,FALSE)</f>
        <v>Rob Lucas</v>
      </c>
      <c r="M5932" s="2">
        <f>MATCH(orders[[#This Row],[Product ID]],'BD product'!A:A,0)</f>
        <v>262</v>
      </c>
      <c r="N5932" s="2" t="str" cm="1">
        <f t="array" ref="N5932">INDEX('BD product'!A:D,M5932,2)</f>
        <v>Office Supplies</v>
      </c>
    </row>
    <row r="5933" spans="1:14" x14ac:dyDescent="0.3">
      <c r="A5933" s="3" t="s">
        <v>7259</v>
      </c>
      <c r="B5933" s="4">
        <v>42923</v>
      </c>
      <c r="C5933" s="12" t="str">
        <f t="shared" si="92"/>
        <v>2017/07</v>
      </c>
      <c r="D5933" s="4">
        <v>42925</v>
      </c>
      <c r="E5933" s="3" t="s">
        <v>64</v>
      </c>
      <c r="F5933" s="3" t="s">
        <v>1094</v>
      </c>
      <c r="G5933" s="3" t="s">
        <v>1749</v>
      </c>
      <c r="H5933" s="5">
        <v>683988</v>
      </c>
      <c r="I5933" s="2">
        <v>2</v>
      </c>
      <c r="J5933" s="2">
        <v>4</v>
      </c>
      <c r="K5933" s="2">
        <v>-11.399800000000001</v>
      </c>
      <c r="L5933" s="18" t="str">
        <f>VLOOKUP(F5933,'BD customers'!$1:$1048576,2,FALSE)</f>
        <v>Rob Lucas</v>
      </c>
      <c r="M5933" s="2">
        <f>MATCH(orders[[#This Row],[Product ID]],'BD product'!A:A,0)</f>
        <v>434</v>
      </c>
      <c r="N5933" s="2" t="str" cm="1">
        <f t="array" ref="N5933">INDEX('BD product'!A:D,M5933,2)</f>
        <v>Technology</v>
      </c>
    </row>
    <row r="5934" spans="1:14" x14ac:dyDescent="0.3">
      <c r="A5934" s="3" t="s">
        <v>7259</v>
      </c>
      <c r="B5934" s="4">
        <v>42923</v>
      </c>
      <c r="C5934" s="12" t="str">
        <f t="shared" si="92"/>
        <v>2017/07</v>
      </c>
      <c r="D5934" s="4">
        <v>42925</v>
      </c>
      <c r="E5934" s="3" t="s">
        <v>64</v>
      </c>
      <c r="F5934" s="3" t="s">
        <v>1094</v>
      </c>
      <c r="G5934" s="3" t="s">
        <v>4876</v>
      </c>
      <c r="H5934" s="5">
        <v>13392</v>
      </c>
      <c r="I5934" s="2">
        <v>3</v>
      </c>
      <c r="J5934" s="2">
        <v>2</v>
      </c>
      <c r="K5934" s="2">
        <v>1.0044</v>
      </c>
      <c r="L5934" s="18" t="str">
        <f>VLOOKUP(F5934,'BD customers'!$1:$1048576,2,FALSE)</f>
        <v>Rob Lucas</v>
      </c>
      <c r="M5934" s="2">
        <f>MATCH(orders[[#This Row],[Product ID]],'BD product'!A:A,0)</f>
        <v>1429</v>
      </c>
      <c r="N5934" s="2" t="str" cm="1">
        <f t="array" ref="N5934">INDEX('BD product'!A:D,M5934,2)</f>
        <v>Office Supplies</v>
      </c>
    </row>
    <row r="5935" spans="1:14" x14ac:dyDescent="0.3">
      <c r="A5935" s="3" t="s">
        <v>7259</v>
      </c>
      <c r="B5935" s="4">
        <v>42923</v>
      </c>
      <c r="C5935" s="12" t="str">
        <f t="shared" si="92"/>
        <v>2017/07</v>
      </c>
      <c r="D5935" s="4">
        <v>42925</v>
      </c>
      <c r="E5935" s="3" t="s">
        <v>64</v>
      </c>
      <c r="F5935" s="3" t="s">
        <v>1094</v>
      </c>
      <c r="G5935" s="3" t="s">
        <v>6489</v>
      </c>
      <c r="H5935" s="5">
        <v>16776</v>
      </c>
      <c r="I5935" s="2">
        <v>3</v>
      </c>
      <c r="J5935" s="2">
        <v>2</v>
      </c>
      <c r="K5935" s="2">
        <v>4.8231000000000002</v>
      </c>
      <c r="L5935" s="18" t="str">
        <f>VLOOKUP(F5935,'BD customers'!$1:$1048576,2,FALSE)</f>
        <v>Rob Lucas</v>
      </c>
      <c r="M5935" s="2">
        <f>MATCH(orders[[#This Row],[Product ID]],'BD product'!A:A,0)</f>
        <v>1697</v>
      </c>
      <c r="N5935" s="2" t="str" cm="1">
        <f t="array" ref="N5935">INDEX('BD product'!A:D,M5935,2)</f>
        <v>Technology</v>
      </c>
    </row>
    <row r="5936" spans="1:14" x14ac:dyDescent="0.3">
      <c r="A5936" s="3" t="s">
        <v>7259</v>
      </c>
      <c r="B5936" s="4">
        <v>42923</v>
      </c>
      <c r="C5936" s="12" t="str">
        <f t="shared" si="92"/>
        <v>2017/07</v>
      </c>
      <c r="D5936" s="4">
        <v>42925</v>
      </c>
      <c r="E5936" s="3" t="s">
        <v>64</v>
      </c>
      <c r="F5936" s="3" t="s">
        <v>1094</v>
      </c>
      <c r="G5936" s="3" t="s">
        <v>2776</v>
      </c>
      <c r="H5936" s="5">
        <v>52792</v>
      </c>
      <c r="I5936" s="2">
        <v>2</v>
      </c>
      <c r="J5936" s="2">
        <v>2</v>
      </c>
      <c r="K5936" s="2">
        <v>8.5786999999999995</v>
      </c>
      <c r="L5936" s="18" t="str">
        <f>VLOOKUP(F5936,'BD customers'!$1:$1048576,2,FALSE)</f>
        <v>Rob Lucas</v>
      </c>
      <c r="M5936" s="2">
        <f>MATCH(orders[[#This Row],[Product ID]],'BD product'!A:A,0)</f>
        <v>766</v>
      </c>
      <c r="N5936" s="2" t="str" cm="1">
        <f t="array" ref="N5936">INDEX('BD product'!A:D,M5936,2)</f>
        <v>Technology</v>
      </c>
    </row>
    <row r="5937" spans="1:14" x14ac:dyDescent="0.3">
      <c r="A5937" s="3" t="s">
        <v>7260</v>
      </c>
      <c r="B5937" s="4">
        <v>42555</v>
      </c>
      <c r="C5937" s="12" t="str">
        <f t="shared" si="92"/>
        <v>2016/07</v>
      </c>
      <c r="D5937" s="4">
        <v>42555</v>
      </c>
      <c r="E5937" s="3" t="s">
        <v>41</v>
      </c>
      <c r="F5937" s="3" t="s">
        <v>489</v>
      </c>
      <c r="G5937" s="3" t="s">
        <v>2087</v>
      </c>
      <c r="H5937" s="5">
        <v>254</v>
      </c>
      <c r="I5937" s="2">
        <v>5</v>
      </c>
      <c r="J5937" s="2">
        <v>0</v>
      </c>
      <c r="K5937" s="2">
        <v>0.86360000000000003</v>
      </c>
      <c r="L5937" s="18" t="str">
        <f>VLOOKUP(F5937,'BD customers'!$1:$1048576,2,FALSE)</f>
        <v>Rick Bensley</v>
      </c>
      <c r="M5937" s="2">
        <f>MATCH(orders[[#This Row],[Product ID]],'BD product'!A:A,0)</f>
        <v>536</v>
      </c>
      <c r="N5937" s="2" t="str" cm="1">
        <f t="array" ref="N5937">INDEX('BD product'!A:D,M5937,2)</f>
        <v>Furniture</v>
      </c>
    </row>
    <row r="5938" spans="1:14" x14ac:dyDescent="0.3">
      <c r="A5938" s="3" t="s">
        <v>7260</v>
      </c>
      <c r="B5938" s="4">
        <v>42555</v>
      </c>
      <c r="C5938" s="12" t="str">
        <f t="shared" si="92"/>
        <v>2016/07</v>
      </c>
      <c r="D5938" s="4">
        <v>42555</v>
      </c>
      <c r="E5938" s="3" t="s">
        <v>41</v>
      </c>
      <c r="F5938" s="3" t="s">
        <v>489</v>
      </c>
      <c r="G5938" s="3" t="s">
        <v>3898</v>
      </c>
      <c r="H5938" s="5">
        <v>17748</v>
      </c>
      <c r="I5938" s="2">
        <v>3</v>
      </c>
      <c r="J5938" s="2">
        <v>2</v>
      </c>
      <c r="K5938" s="2">
        <v>19.9665</v>
      </c>
      <c r="L5938" s="18" t="str">
        <f>VLOOKUP(F5938,'BD customers'!$1:$1048576,2,FALSE)</f>
        <v>Rick Bensley</v>
      </c>
      <c r="M5938" s="2">
        <f>MATCH(orders[[#This Row],[Product ID]],'BD product'!A:A,0)</f>
        <v>1194</v>
      </c>
      <c r="N5938" s="2" t="str" cm="1">
        <f t="array" ref="N5938">INDEX('BD product'!A:D,M5938,2)</f>
        <v>Technology</v>
      </c>
    </row>
    <row r="5939" spans="1:14" x14ac:dyDescent="0.3">
      <c r="A5939" s="3" t="s">
        <v>7260</v>
      </c>
      <c r="B5939" s="4">
        <v>42555</v>
      </c>
      <c r="C5939" s="12" t="str">
        <f t="shared" si="92"/>
        <v>2016/07</v>
      </c>
      <c r="D5939" s="4">
        <v>42555</v>
      </c>
      <c r="E5939" s="3" t="s">
        <v>41</v>
      </c>
      <c r="F5939" s="3" t="s">
        <v>489</v>
      </c>
      <c r="G5939" s="3" t="s">
        <v>3374</v>
      </c>
      <c r="H5939" s="5">
        <v>71976</v>
      </c>
      <c r="I5939" s="2">
        <v>3</v>
      </c>
      <c r="J5939" s="2">
        <v>2</v>
      </c>
      <c r="K5939" s="2">
        <v>0.89970000000000006</v>
      </c>
      <c r="L5939" s="18" t="str">
        <f>VLOOKUP(F5939,'BD customers'!$1:$1048576,2,FALSE)</f>
        <v>Rick Bensley</v>
      </c>
      <c r="M5939" s="2">
        <f>MATCH(orders[[#This Row],[Product ID]],'BD product'!A:A,0)</f>
        <v>995</v>
      </c>
      <c r="N5939" s="2" t="str" cm="1">
        <f t="array" ref="N5939">INDEX('BD product'!A:D,M5939,2)</f>
        <v>Technology</v>
      </c>
    </row>
    <row r="5940" spans="1:14" x14ac:dyDescent="0.3">
      <c r="A5940" s="3" t="s">
        <v>7261</v>
      </c>
      <c r="B5940" s="4">
        <v>42874</v>
      </c>
      <c r="C5940" s="12" t="str">
        <f t="shared" si="92"/>
        <v>2017/05</v>
      </c>
      <c r="D5940" s="4">
        <v>42880</v>
      </c>
      <c r="E5940" s="3" t="s">
        <v>21</v>
      </c>
      <c r="F5940" s="3" t="s">
        <v>4714</v>
      </c>
      <c r="G5940" s="3" t="s">
        <v>3959</v>
      </c>
      <c r="H5940" s="5">
        <v>95992</v>
      </c>
      <c r="I5940" s="2">
        <v>1</v>
      </c>
      <c r="J5940" s="2">
        <v>2</v>
      </c>
      <c r="K5940" s="2">
        <v>9.5991999999999997</v>
      </c>
      <c r="L5940" s="18" t="str">
        <f>VLOOKUP(F5940,'BD customers'!$1:$1048576,2,FALSE)</f>
        <v>Jason Fortune-</v>
      </c>
      <c r="M5940" s="2">
        <f>MATCH(orders[[#This Row],[Product ID]],'BD product'!A:A,0)</f>
        <v>1213</v>
      </c>
      <c r="N5940" s="2" t="str" cm="1">
        <f t="array" ref="N5940">INDEX('BD product'!A:D,M5940,2)</f>
        <v>Technology</v>
      </c>
    </row>
    <row r="5941" spans="1:14" x14ac:dyDescent="0.3">
      <c r="A5941" s="3" t="s">
        <v>7261</v>
      </c>
      <c r="B5941" s="4">
        <v>42874</v>
      </c>
      <c r="C5941" s="12" t="str">
        <f t="shared" si="92"/>
        <v>2017/05</v>
      </c>
      <c r="D5941" s="4">
        <v>42880</v>
      </c>
      <c r="E5941" s="3" t="s">
        <v>21</v>
      </c>
      <c r="F5941" s="3" t="s">
        <v>4714</v>
      </c>
      <c r="G5941" s="3" t="s">
        <v>6731</v>
      </c>
      <c r="H5941" s="5">
        <v>13216</v>
      </c>
      <c r="I5941" s="2">
        <v>4</v>
      </c>
      <c r="J5941" s="2">
        <v>2</v>
      </c>
      <c r="K5941" s="2">
        <v>4.2952000000000004</v>
      </c>
      <c r="L5941" s="18" t="str">
        <f>VLOOKUP(F5941,'BD customers'!$1:$1048576,2,FALSE)</f>
        <v>Jason Fortune-</v>
      </c>
      <c r="M5941" s="2">
        <f>MATCH(orders[[#This Row],[Product ID]],'BD product'!A:A,0)</f>
        <v>1724</v>
      </c>
      <c r="N5941" s="2" t="str" cm="1">
        <f t="array" ref="N5941">INDEX('BD product'!A:D,M5941,2)</f>
        <v>Office Supplies</v>
      </c>
    </row>
    <row r="5942" spans="1:14" x14ac:dyDescent="0.3">
      <c r="A5942" s="3" t="s">
        <v>7262</v>
      </c>
      <c r="B5942" s="4">
        <v>43020</v>
      </c>
      <c r="C5942" s="12" t="str">
        <f t="shared" si="92"/>
        <v>2017/10</v>
      </c>
      <c r="D5942" s="4">
        <v>43022</v>
      </c>
      <c r="E5942" s="3" t="s">
        <v>11</v>
      </c>
      <c r="F5942" s="3" t="s">
        <v>2044</v>
      </c>
      <c r="G5942" s="3" t="s">
        <v>1903</v>
      </c>
      <c r="H5942" s="5">
        <v>43584</v>
      </c>
      <c r="I5942" s="2">
        <v>12</v>
      </c>
      <c r="J5942" s="2">
        <v>0</v>
      </c>
      <c r="K5942" s="2">
        <v>13.075200000000001</v>
      </c>
      <c r="L5942" s="18" t="str">
        <f>VLOOKUP(F5942,'BD customers'!$1:$1048576,2,FALSE)</f>
        <v>Robert Waldorf</v>
      </c>
      <c r="M5942" s="2">
        <f>MATCH(orders[[#This Row],[Product ID]],'BD product'!A:A,0)</f>
        <v>479</v>
      </c>
      <c r="N5942" s="2" t="str" cm="1">
        <f t="array" ref="N5942">INDEX('BD product'!A:D,M5942,2)</f>
        <v>Technology</v>
      </c>
    </row>
    <row r="5943" spans="1:14" x14ac:dyDescent="0.3">
      <c r="A5943" s="3" t="s">
        <v>7262</v>
      </c>
      <c r="B5943" s="4">
        <v>43020</v>
      </c>
      <c r="C5943" s="12" t="str">
        <f t="shared" si="92"/>
        <v>2017/10</v>
      </c>
      <c r="D5943" s="4">
        <v>43022</v>
      </c>
      <c r="E5943" s="3" t="s">
        <v>11</v>
      </c>
      <c r="F5943" s="3" t="s">
        <v>2044</v>
      </c>
      <c r="G5943" s="3" t="s">
        <v>651</v>
      </c>
      <c r="H5943" s="5">
        <v>588</v>
      </c>
      <c r="I5943" s="2">
        <v>2</v>
      </c>
      <c r="J5943" s="2">
        <v>0</v>
      </c>
      <c r="K5943" s="2">
        <v>1.5875999999999999</v>
      </c>
      <c r="L5943" s="18" t="str">
        <f>VLOOKUP(F5943,'BD customers'!$1:$1048576,2,FALSE)</f>
        <v>Robert Waldorf</v>
      </c>
      <c r="M5943" s="2">
        <f>MATCH(orders[[#This Row],[Product ID]],'BD product'!A:A,0)</f>
        <v>136</v>
      </c>
      <c r="N5943" s="2" t="str" cm="1">
        <f t="array" ref="N5943">INDEX('BD product'!A:D,M5943,2)</f>
        <v>Office Supplies</v>
      </c>
    </row>
    <row r="5944" spans="1:14" x14ac:dyDescent="0.3">
      <c r="A5944" s="3" t="s">
        <v>7263</v>
      </c>
      <c r="B5944" s="4">
        <v>42588</v>
      </c>
      <c r="C5944" s="12" t="str">
        <f t="shared" si="92"/>
        <v>2016/08</v>
      </c>
      <c r="D5944" s="4">
        <v>42595</v>
      </c>
      <c r="E5944" s="3" t="s">
        <v>21</v>
      </c>
      <c r="F5944" s="3" t="s">
        <v>2785</v>
      </c>
      <c r="G5944" s="3" t="s">
        <v>896</v>
      </c>
      <c r="H5944" s="5">
        <v>211168</v>
      </c>
      <c r="I5944" s="2">
        <v>4</v>
      </c>
      <c r="J5944" s="2">
        <v>2</v>
      </c>
      <c r="K5944" s="2">
        <v>18.4772</v>
      </c>
      <c r="L5944" s="18" t="str">
        <f>VLOOKUP(F5944,'BD customers'!$1:$1048576,2,FALSE)</f>
        <v>Vivek Gonzalez</v>
      </c>
      <c r="M5944" s="2">
        <f>MATCH(orders[[#This Row],[Product ID]],'BD product'!A:A,0)</f>
        <v>196</v>
      </c>
      <c r="N5944" s="2" t="str" cm="1">
        <f t="array" ref="N5944">INDEX('BD product'!A:D,M5944,2)</f>
        <v>Technology</v>
      </c>
    </row>
    <row r="5945" spans="1:14" x14ac:dyDescent="0.3">
      <c r="A5945" s="3" t="s">
        <v>7264</v>
      </c>
      <c r="B5945" s="4">
        <v>41876</v>
      </c>
      <c r="C5945" s="12" t="str">
        <f t="shared" si="92"/>
        <v>2014/08</v>
      </c>
      <c r="D5945" s="4">
        <v>41880</v>
      </c>
      <c r="E5945" s="3" t="s">
        <v>21</v>
      </c>
      <c r="F5945" s="3" t="s">
        <v>285</v>
      </c>
      <c r="G5945" s="3" t="s">
        <v>5003</v>
      </c>
      <c r="H5945" s="5">
        <v>628</v>
      </c>
      <c r="I5945" s="2">
        <v>1</v>
      </c>
      <c r="J5945" s="2">
        <v>0</v>
      </c>
      <c r="K5945" s="2">
        <v>2.6375999999999999</v>
      </c>
      <c r="L5945" s="18" t="str">
        <f>VLOOKUP(F5945,'BD customers'!$1:$1048576,2,FALSE)</f>
        <v>Janet Molinari</v>
      </c>
      <c r="M5945" s="2">
        <f>MATCH(orders[[#This Row],[Product ID]],'BD product'!A:A,0)</f>
        <v>1450</v>
      </c>
      <c r="N5945" s="2" t="str" cm="1">
        <f t="array" ref="N5945">INDEX('BD product'!A:D,M5945,2)</f>
        <v>Furniture</v>
      </c>
    </row>
    <row r="5946" spans="1:14" x14ac:dyDescent="0.3">
      <c r="A5946" s="3" t="s">
        <v>7264</v>
      </c>
      <c r="B5946" s="4">
        <v>41876</v>
      </c>
      <c r="C5946" s="12" t="str">
        <f t="shared" si="92"/>
        <v>2014/08</v>
      </c>
      <c r="D5946" s="4">
        <v>41880</v>
      </c>
      <c r="E5946" s="3" t="s">
        <v>21</v>
      </c>
      <c r="F5946" s="3" t="s">
        <v>285</v>
      </c>
      <c r="G5946" s="3" t="s">
        <v>1813</v>
      </c>
      <c r="H5946" s="5">
        <v>951</v>
      </c>
      <c r="I5946" s="2">
        <v>5</v>
      </c>
      <c r="J5946" s="2">
        <v>0</v>
      </c>
      <c r="K5946" s="2">
        <v>3.0432000000000001</v>
      </c>
      <c r="L5946" s="18" t="str">
        <f>VLOOKUP(F5946,'BD customers'!$1:$1048576,2,FALSE)</f>
        <v>Janet Molinari</v>
      </c>
      <c r="M5946" s="2">
        <f>MATCH(orders[[#This Row],[Product ID]],'BD product'!A:A,0)</f>
        <v>454</v>
      </c>
      <c r="N5946" s="2" t="str" cm="1">
        <f t="array" ref="N5946">INDEX('BD product'!A:D,M5946,2)</f>
        <v>Technology</v>
      </c>
    </row>
    <row r="5947" spans="1:14" x14ac:dyDescent="0.3">
      <c r="A5947" s="3" t="s">
        <v>7264</v>
      </c>
      <c r="B5947" s="4">
        <v>41876</v>
      </c>
      <c r="C5947" s="12" t="str">
        <f t="shared" si="92"/>
        <v>2014/08</v>
      </c>
      <c r="D5947" s="4">
        <v>41880</v>
      </c>
      <c r="E5947" s="3" t="s">
        <v>21</v>
      </c>
      <c r="F5947" s="3" t="s">
        <v>285</v>
      </c>
      <c r="G5947" s="3" t="s">
        <v>4528</v>
      </c>
      <c r="H5947" s="5">
        <v>2592</v>
      </c>
      <c r="I5947" s="2">
        <v>4</v>
      </c>
      <c r="J5947" s="2">
        <v>0</v>
      </c>
      <c r="K5947" s="2">
        <v>12.441599999999999</v>
      </c>
      <c r="L5947" s="18" t="str">
        <f>VLOOKUP(F5947,'BD customers'!$1:$1048576,2,FALSE)</f>
        <v>Janet Molinari</v>
      </c>
      <c r="M5947" s="2">
        <f>MATCH(orders[[#This Row],[Product ID]],'BD product'!A:A,0)</f>
        <v>1349</v>
      </c>
      <c r="N5947" s="2" t="str" cm="1">
        <f t="array" ref="N5947">INDEX('BD product'!A:D,M5947,2)</f>
        <v>Office Supplies</v>
      </c>
    </row>
    <row r="5948" spans="1:14" x14ac:dyDescent="0.3">
      <c r="A5948" s="3" t="s">
        <v>7264</v>
      </c>
      <c r="B5948" s="4">
        <v>41876</v>
      </c>
      <c r="C5948" s="12" t="str">
        <f t="shared" si="92"/>
        <v>2014/08</v>
      </c>
      <c r="D5948" s="4">
        <v>41880</v>
      </c>
      <c r="E5948" s="3" t="s">
        <v>21</v>
      </c>
      <c r="F5948" s="3" t="s">
        <v>285</v>
      </c>
      <c r="G5948" s="3" t="s">
        <v>2770</v>
      </c>
      <c r="H5948" s="5">
        <v>4884</v>
      </c>
      <c r="I5948" s="2">
        <v>4</v>
      </c>
      <c r="J5948" s="2">
        <v>0</v>
      </c>
      <c r="K5948" s="2">
        <v>13.1868</v>
      </c>
      <c r="L5948" s="18" t="str">
        <f>VLOOKUP(F5948,'BD customers'!$1:$1048576,2,FALSE)</f>
        <v>Janet Molinari</v>
      </c>
      <c r="M5948" s="2">
        <f>MATCH(orders[[#This Row],[Product ID]],'BD product'!A:A,0)</f>
        <v>764</v>
      </c>
      <c r="N5948" s="2" t="str" cm="1">
        <f t="array" ref="N5948">INDEX('BD product'!A:D,M5948,2)</f>
        <v>Office Supplies</v>
      </c>
    </row>
    <row r="5949" spans="1:14" x14ac:dyDescent="0.3">
      <c r="A5949" s="3" t="s">
        <v>7265</v>
      </c>
      <c r="B5949" s="4">
        <v>42261</v>
      </c>
      <c r="C5949" s="12" t="str">
        <f t="shared" si="92"/>
        <v>2015/09</v>
      </c>
      <c r="D5949" s="4">
        <v>42265</v>
      </c>
      <c r="E5949" s="3" t="s">
        <v>11</v>
      </c>
      <c r="F5949" s="3" t="s">
        <v>3173</v>
      </c>
      <c r="G5949" s="3" t="s">
        <v>5258</v>
      </c>
      <c r="H5949" s="5">
        <v>259</v>
      </c>
      <c r="I5949" s="2">
        <v>5</v>
      </c>
      <c r="J5949" s="2">
        <v>0</v>
      </c>
      <c r="K5949" s="2">
        <v>1.2690999999999999</v>
      </c>
      <c r="L5949" s="18" t="str">
        <f>VLOOKUP(F5949,'BD customers'!$1:$1048576,2,FALSE)</f>
        <v>Brad Eason</v>
      </c>
      <c r="M5949" s="2">
        <f>MATCH(orders[[#This Row],[Product ID]],'BD product'!A:A,0)</f>
        <v>1501</v>
      </c>
      <c r="N5949" s="2" t="str" cm="1">
        <f t="array" ref="N5949">INDEX('BD product'!A:D,M5949,2)</f>
        <v>Office Supplies</v>
      </c>
    </row>
    <row r="5950" spans="1:14" x14ac:dyDescent="0.3">
      <c r="A5950" s="3" t="s">
        <v>7266</v>
      </c>
      <c r="B5950" s="4">
        <v>42799</v>
      </c>
      <c r="C5950" s="12" t="str">
        <f t="shared" si="92"/>
        <v>2017/03</v>
      </c>
      <c r="D5950" s="4">
        <v>42799</v>
      </c>
      <c r="E5950" s="3" t="s">
        <v>41</v>
      </c>
      <c r="F5950" s="3" t="s">
        <v>1067</v>
      </c>
      <c r="G5950" s="3" t="s">
        <v>2768</v>
      </c>
      <c r="H5950" s="5">
        <v>4268</v>
      </c>
      <c r="I5950" s="2">
        <v>4</v>
      </c>
      <c r="J5950" s="2">
        <v>0</v>
      </c>
      <c r="K5950" s="2">
        <v>19.6328</v>
      </c>
      <c r="L5950" s="18" t="str">
        <f>VLOOKUP(F5950,'BD customers'!$1:$1048576,2,FALSE)</f>
        <v>Claudia Bergmann</v>
      </c>
      <c r="M5950" s="2">
        <f>MATCH(orders[[#This Row],[Product ID]],'BD product'!A:A,0)</f>
        <v>763</v>
      </c>
      <c r="N5950" s="2" t="str" cm="1">
        <f t="array" ref="N5950">INDEX('BD product'!A:D,M5950,2)</f>
        <v>Office Supplies</v>
      </c>
    </row>
    <row r="5951" spans="1:14" x14ac:dyDescent="0.3">
      <c r="A5951" s="3" t="s">
        <v>7266</v>
      </c>
      <c r="B5951" s="4">
        <v>42799</v>
      </c>
      <c r="C5951" s="12" t="str">
        <f t="shared" si="92"/>
        <v>2017/03</v>
      </c>
      <c r="D5951" s="4">
        <v>42799</v>
      </c>
      <c r="E5951" s="3" t="s">
        <v>41</v>
      </c>
      <c r="F5951" s="3" t="s">
        <v>1067</v>
      </c>
      <c r="G5951" s="3" t="s">
        <v>1671</v>
      </c>
      <c r="H5951" s="5">
        <v>29997</v>
      </c>
      <c r="I5951" s="2">
        <v>3</v>
      </c>
      <c r="J5951" s="2">
        <v>0</v>
      </c>
      <c r="K5951" s="2">
        <v>125.98739999999999</v>
      </c>
      <c r="L5951" s="18" t="str">
        <f>VLOOKUP(F5951,'BD customers'!$1:$1048576,2,FALSE)</f>
        <v>Claudia Bergmann</v>
      </c>
      <c r="M5951" s="2">
        <f>MATCH(orders[[#This Row],[Product ID]],'BD product'!A:A,0)</f>
        <v>411</v>
      </c>
      <c r="N5951" s="2" t="str" cm="1">
        <f t="array" ref="N5951">INDEX('BD product'!A:D,M5951,2)</f>
        <v>Technology</v>
      </c>
    </row>
    <row r="5952" spans="1:14" x14ac:dyDescent="0.3">
      <c r="A5952" s="3" t="s">
        <v>7266</v>
      </c>
      <c r="B5952" s="4">
        <v>42799</v>
      </c>
      <c r="C5952" s="12" t="str">
        <f t="shared" si="92"/>
        <v>2017/03</v>
      </c>
      <c r="D5952" s="4">
        <v>42799</v>
      </c>
      <c r="E5952" s="3" t="s">
        <v>41</v>
      </c>
      <c r="F5952" s="3" t="s">
        <v>1067</v>
      </c>
      <c r="G5952" s="3" t="s">
        <v>766</v>
      </c>
      <c r="H5952" s="5">
        <v>26224</v>
      </c>
      <c r="I5952" s="2">
        <v>2</v>
      </c>
      <c r="J5952" s="2">
        <v>0</v>
      </c>
      <c r="K5952" s="2">
        <v>7.8672000000000004</v>
      </c>
      <c r="L5952" s="18" t="str">
        <f>VLOOKUP(F5952,'BD customers'!$1:$1048576,2,FALSE)</f>
        <v>Claudia Bergmann</v>
      </c>
      <c r="M5952" s="2">
        <f>MATCH(orders[[#This Row],[Product ID]],'BD product'!A:A,0)</f>
        <v>166</v>
      </c>
      <c r="N5952" s="2" t="str" cm="1">
        <f t="array" ref="N5952">INDEX('BD product'!A:D,M5952,2)</f>
        <v>Office Supplies</v>
      </c>
    </row>
    <row r="5953" spans="1:14" x14ac:dyDescent="0.3">
      <c r="A5953" s="3" t="s">
        <v>7266</v>
      </c>
      <c r="B5953" s="4">
        <v>42799</v>
      </c>
      <c r="C5953" s="12" t="str">
        <f t="shared" si="92"/>
        <v>2017/03</v>
      </c>
      <c r="D5953" s="4">
        <v>42799</v>
      </c>
      <c r="E5953" s="3" t="s">
        <v>41</v>
      </c>
      <c r="F5953" s="3" t="s">
        <v>1067</v>
      </c>
      <c r="G5953" s="3" t="s">
        <v>3185</v>
      </c>
      <c r="H5953" s="5">
        <v>23436</v>
      </c>
      <c r="I5953" s="2">
        <v>6</v>
      </c>
      <c r="J5953" s="2">
        <v>0</v>
      </c>
      <c r="K5953" s="2">
        <v>112.4928</v>
      </c>
      <c r="L5953" s="18" t="str">
        <f>VLOOKUP(F5953,'BD customers'!$1:$1048576,2,FALSE)</f>
        <v>Claudia Bergmann</v>
      </c>
      <c r="M5953" s="2">
        <f>MATCH(orders[[#This Row],[Product ID]],'BD product'!A:A,0)</f>
        <v>922</v>
      </c>
      <c r="N5953" s="2" t="str" cm="1">
        <f t="array" ref="N5953">INDEX('BD product'!A:D,M5953,2)</f>
        <v>Office Supplies</v>
      </c>
    </row>
    <row r="5954" spans="1:14" x14ac:dyDescent="0.3">
      <c r="A5954" s="3" t="s">
        <v>7267</v>
      </c>
      <c r="B5954" s="4">
        <v>42840</v>
      </c>
      <c r="C5954" s="12" t="str">
        <f t="shared" ref="C5954:C6017" si="93">TEXT(B5954,"aaaa/mm")</f>
        <v>2017/04</v>
      </c>
      <c r="D5954" s="4">
        <v>42846</v>
      </c>
      <c r="E5954" s="3" t="s">
        <v>21</v>
      </c>
      <c r="F5954" s="3" t="s">
        <v>798</v>
      </c>
      <c r="G5954" s="3" t="s">
        <v>7268</v>
      </c>
      <c r="H5954" s="5">
        <v>20736</v>
      </c>
      <c r="I5954" s="2">
        <v>4</v>
      </c>
      <c r="J5954" s="2">
        <v>2</v>
      </c>
      <c r="K5954" s="2">
        <v>7.2576000000000001</v>
      </c>
      <c r="L5954" s="18" t="str">
        <f>VLOOKUP(F5954,'BD customers'!$1:$1048576,2,FALSE)</f>
        <v>Shirley Daniels</v>
      </c>
      <c r="M5954" s="2">
        <f>MATCH(orders[[#This Row],[Product ID]],'BD product'!A:A,0)</f>
        <v>1771</v>
      </c>
      <c r="N5954" s="2" t="str" cm="1">
        <f t="array" ref="N5954">INDEX('BD product'!A:D,M5954,2)</f>
        <v>Office Supplies</v>
      </c>
    </row>
    <row r="5955" spans="1:14" x14ac:dyDescent="0.3">
      <c r="A5955" s="3" t="s">
        <v>7270</v>
      </c>
      <c r="B5955" s="4">
        <v>41728</v>
      </c>
      <c r="C5955" s="12" t="str">
        <f t="shared" si="93"/>
        <v>2014/03</v>
      </c>
      <c r="D5955" s="4">
        <v>41729</v>
      </c>
      <c r="E5955" s="3" t="s">
        <v>64</v>
      </c>
      <c r="F5955" s="3" t="s">
        <v>6074</v>
      </c>
      <c r="G5955" s="3" t="s">
        <v>6581</v>
      </c>
      <c r="H5955" s="5">
        <v>105</v>
      </c>
      <c r="I5955" s="2">
        <v>5</v>
      </c>
      <c r="J5955" s="2">
        <v>0</v>
      </c>
      <c r="K5955" s="2">
        <v>2.9399999999999999E-2</v>
      </c>
      <c r="L5955" s="18" t="str">
        <f>VLOOKUP(F5955,'BD customers'!$1:$1048576,2,FALSE)</f>
        <v>Susan Gilcrest</v>
      </c>
      <c r="M5955" s="2">
        <f>MATCH(orders[[#This Row],[Product ID]],'BD product'!A:A,0)</f>
        <v>1708</v>
      </c>
      <c r="N5955" s="2" t="str" cm="1">
        <f t="array" ref="N5955">INDEX('BD product'!A:D,M5955,2)</f>
        <v>Office Supplies</v>
      </c>
    </row>
    <row r="5956" spans="1:14" x14ac:dyDescent="0.3">
      <c r="A5956" s="3" t="s">
        <v>7271</v>
      </c>
      <c r="B5956" s="4">
        <v>41954</v>
      </c>
      <c r="C5956" s="12" t="str">
        <f t="shared" si="93"/>
        <v>2014/11</v>
      </c>
      <c r="D5956" s="4">
        <v>41958</v>
      </c>
      <c r="E5956" s="3" t="s">
        <v>11</v>
      </c>
      <c r="F5956" s="3" t="s">
        <v>6379</v>
      </c>
      <c r="G5956" s="3" t="s">
        <v>4965</v>
      </c>
      <c r="H5956" s="5">
        <v>23968</v>
      </c>
      <c r="I5956" s="2">
        <v>2</v>
      </c>
      <c r="J5956" s="2">
        <v>2</v>
      </c>
      <c r="K5956" s="2">
        <v>7.7896000000000001</v>
      </c>
      <c r="L5956" s="18" t="str">
        <f>VLOOKUP(F5956,'BD customers'!$1:$1048576,2,FALSE)</f>
        <v>Tom Stivers</v>
      </c>
      <c r="M5956" s="2">
        <f>MATCH(orders[[#This Row],[Product ID]],'BD product'!A:A,0)</f>
        <v>1444</v>
      </c>
      <c r="N5956" s="2" t="str" cm="1">
        <f t="array" ref="N5956">INDEX('BD product'!A:D,M5956,2)</f>
        <v>Furniture</v>
      </c>
    </row>
    <row r="5957" spans="1:14" x14ac:dyDescent="0.3">
      <c r="A5957" s="3" t="s">
        <v>7271</v>
      </c>
      <c r="B5957" s="4">
        <v>41954</v>
      </c>
      <c r="C5957" s="12" t="str">
        <f t="shared" si="93"/>
        <v>2014/11</v>
      </c>
      <c r="D5957" s="4">
        <v>41958</v>
      </c>
      <c r="E5957" s="3" t="s">
        <v>11</v>
      </c>
      <c r="F5957" s="3" t="s">
        <v>6379</v>
      </c>
      <c r="G5957" s="3" t="s">
        <v>202</v>
      </c>
      <c r="H5957" s="5">
        <v>52196</v>
      </c>
      <c r="I5957" s="2">
        <v>4</v>
      </c>
      <c r="J5957" s="2">
        <v>5</v>
      </c>
      <c r="K5957" s="2">
        <v>-250.54079999999999</v>
      </c>
      <c r="L5957" s="18" t="str">
        <f>VLOOKUP(F5957,'BD customers'!$1:$1048576,2,FALSE)</f>
        <v>Tom Stivers</v>
      </c>
      <c r="M5957" s="2">
        <f>MATCH(orders[[#This Row],[Product ID]],'BD product'!A:A,0)</f>
        <v>39</v>
      </c>
      <c r="N5957" s="2" t="str" cm="1">
        <f t="array" ref="N5957">INDEX('BD product'!A:D,M5957,2)</f>
        <v>Furniture</v>
      </c>
    </row>
    <row r="5958" spans="1:14" x14ac:dyDescent="0.3">
      <c r="A5958" s="3" t="s">
        <v>7272</v>
      </c>
      <c r="B5958" s="4">
        <v>42441</v>
      </c>
      <c r="C5958" s="12" t="str">
        <f t="shared" si="93"/>
        <v>2016/03</v>
      </c>
      <c r="D5958" s="4">
        <v>42444</v>
      </c>
      <c r="E5958" s="3" t="s">
        <v>11</v>
      </c>
      <c r="F5958" s="3" t="s">
        <v>298</v>
      </c>
      <c r="G5958" s="3" t="s">
        <v>1190</v>
      </c>
      <c r="H5958" s="5">
        <v>67655</v>
      </c>
      <c r="I5958" s="2">
        <v>5</v>
      </c>
      <c r="J5958" s="2">
        <v>0</v>
      </c>
      <c r="K5958" s="2">
        <v>6.7655000000000003</v>
      </c>
      <c r="L5958" s="18" t="str">
        <f>VLOOKUP(F5958,'BD customers'!$1:$1048576,2,FALSE)</f>
        <v>Dean Katz</v>
      </c>
      <c r="M5958" s="2">
        <f>MATCH(orders[[#This Row],[Product ID]],'BD product'!A:A,0)</f>
        <v>275</v>
      </c>
      <c r="N5958" s="2" t="str" cm="1">
        <f t="array" ref="N5958">INDEX('BD product'!A:D,M5958,2)</f>
        <v>Office Supplies</v>
      </c>
    </row>
    <row r="5959" spans="1:14" x14ac:dyDescent="0.3">
      <c r="A5959" s="3" t="s">
        <v>7272</v>
      </c>
      <c r="B5959" s="4">
        <v>42441</v>
      </c>
      <c r="C5959" s="12" t="str">
        <f t="shared" si="93"/>
        <v>2016/03</v>
      </c>
      <c r="D5959" s="4">
        <v>42444</v>
      </c>
      <c r="E5959" s="3" t="s">
        <v>11</v>
      </c>
      <c r="F5959" s="3" t="s">
        <v>298</v>
      </c>
      <c r="G5959" s="3" t="s">
        <v>4218</v>
      </c>
      <c r="H5959" s="5">
        <v>1549</v>
      </c>
      <c r="I5959" s="2">
        <v>5</v>
      </c>
      <c r="J5959" s="2">
        <v>0</v>
      </c>
      <c r="K5959" s="2">
        <v>4.0274000000000001</v>
      </c>
      <c r="L5959" s="18" t="str">
        <f>VLOOKUP(F5959,'BD customers'!$1:$1048576,2,FALSE)</f>
        <v>Dean Katz</v>
      </c>
      <c r="M5959" s="2">
        <f>MATCH(orders[[#This Row],[Product ID]],'BD product'!A:A,0)</f>
        <v>1273</v>
      </c>
      <c r="N5959" s="2" t="str" cm="1">
        <f t="array" ref="N5959">INDEX('BD product'!A:D,M5959,2)</f>
        <v>Office Supplies</v>
      </c>
    </row>
    <row r="5960" spans="1:14" x14ac:dyDescent="0.3">
      <c r="A5960" s="3" t="s">
        <v>7272</v>
      </c>
      <c r="B5960" s="4">
        <v>42441</v>
      </c>
      <c r="C5960" s="12" t="str">
        <f t="shared" si="93"/>
        <v>2016/03</v>
      </c>
      <c r="D5960" s="4">
        <v>42444</v>
      </c>
      <c r="E5960" s="3" t="s">
        <v>11</v>
      </c>
      <c r="F5960" s="3" t="s">
        <v>298</v>
      </c>
      <c r="G5960" s="3" t="s">
        <v>2465</v>
      </c>
      <c r="H5960" s="5">
        <v>3056</v>
      </c>
      <c r="I5960" s="2">
        <v>4</v>
      </c>
      <c r="J5960" s="2">
        <v>0</v>
      </c>
      <c r="K5960" s="2">
        <v>14.974399999999999</v>
      </c>
      <c r="L5960" s="18" t="str">
        <f>VLOOKUP(F5960,'BD customers'!$1:$1048576,2,FALSE)</f>
        <v>Dean Katz</v>
      </c>
      <c r="M5960" s="2">
        <f>MATCH(orders[[#This Row],[Product ID]],'BD product'!A:A,0)</f>
        <v>663</v>
      </c>
      <c r="N5960" s="2" t="str" cm="1">
        <f t="array" ref="N5960">INDEX('BD product'!A:D,M5960,2)</f>
        <v>Office Supplies</v>
      </c>
    </row>
    <row r="5961" spans="1:14" x14ac:dyDescent="0.3">
      <c r="A5961" s="3" t="s">
        <v>7272</v>
      </c>
      <c r="B5961" s="4">
        <v>42441</v>
      </c>
      <c r="C5961" s="12" t="str">
        <f t="shared" si="93"/>
        <v>2016/03</v>
      </c>
      <c r="D5961" s="4">
        <v>42444</v>
      </c>
      <c r="E5961" s="3" t="s">
        <v>11</v>
      </c>
      <c r="F5961" s="3" t="s">
        <v>298</v>
      </c>
      <c r="G5961" s="3" t="s">
        <v>2351</v>
      </c>
      <c r="H5961" s="5">
        <v>770352</v>
      </c>
      <c r="I5961" s="2">
        <v>3</v>
      </c>
      <c r="J5961" s="2">
        <v>2</v>
      </c>
      <c r="K5961" s="2">
        <v>77.035200000000003</v>
      </c>
      <c r="L5961" s="18" t="str">
        <f>VLOOKUP(F5961,'BD customers'!$1:$1048576,2,FALSE)</f>
        <v>Dean Katz</v>
      </c>
      <c r="M5961" s="2">
        <f>MATCH(orders[[#This Row],[Product ID]],'BD product'!A:A,0)</f>
        <v>625</v>
      </c>
      <c r="N5961" s="2" t="str" cm="1">
        <f t="array" ref="N5961">INDEX('BD product'!A:D,M5961,2)</f>
        <v>Furniture</v>
      </c>
    </row>
    <row r="5962" spans="1:14" x14ac:dyDescent="0.3">
      <c r="A5962" s="3" t="s">
        <v>7273</v>
      </c>
      <c r="B5962" s="4">
        <v>42775</v>
      </c>
      <c r="C5962" s="12" t="str">
        <f t="shared" si="93"/>
        <v>2017/02</v>
      </c>
      <c r="D5962" s="4">
        <v>42780</v>
      </c>
      <c r="E5962" s="3" t="s">
        <v>11</v>
      </c>
      <c r="F5962" s="3" t="s">
        <v>350</v>
      </c>
      <c r="G5962" s="3" t="s">
        <v>4026</v>
      </c>
      <c r="H5962" s="5">
        <v>2112</v>
      </c>
      <c r="I5962" s="2">
        <v>4</v>
      </c>
      <c r="J5962" s="2">
        <v>0</v>
      </c>
      <c r="K5962" s="2">
        <v>6.5472000000000001</v>
      </c>
      <c r="L5962" s="18" t="str">
        <f>VLOOKUP(F5962,'BD customers'!$1:$1048576,2,FALSE)</f>
        <v>Marina Lichtenstein</v>
      </c>
      <c r="M5962" s="2">
        <f>MATCH(orders[[#This Row],[Product ID]],'BD product'!A:A,0)</f>
        <v>1228</v>
      </c>
      <c r="N5962" s="2" t="str" cm="1">
        <f t="array" ref="N5962">INDEX('BD product'!A:D,M5962,2)</f>
        <v>Furniture</v>
      </c>
    </row>
    <row r="5963" spans="1:14" x14ac:dyDescent="0.3">
      <c r="A5963" s="3" t="s">
        <v>7274</v>
      </c>
      <c r="B5963" s="4">
        <v>41954</v>
      </c>
      <c r="C5963" s="12" t="str">
        <f t="shared" si="93"/>
        <v>2014/11</v>
      </c>
      <c r="D5963" s="4">
        <v>41956</v>
      </c>
      <c r="E5963" s="3" t="s">
        <v>11</v>
      </c>
      <c r="F5963" s="3" t="s">
        <v>181</v>
      </c>
      <c r="G5963" s="3" t="s">
        <v>2029</v>
      </c>
      <c r="H5963" s="5">
        <v>575928</v>
      </c>
      <c r="I5963" s="2">
        <v>9</v>
      </c>
      <c r="J5963" s="2">
        <v>2</v>
      </c>
      <c r="K5963" s="2">
        <v>57.592799999999997</v>
      </c>
      <c r="L5963" s="18" t="str">
        <f>VLOOKUP(F5963,'BD customers'!$1:$1048576,2,FALSE)</f>
        <v>Matt Abelman</v>
      </c>
      <c r="M5963" s="2">
        <f>MATCH(orders[[#This Row],[Product ID]],'BD product'!A:A,0)</f>
        <v>518</v>
      </c>
      <c r="N5963" s="2" t="str" cm="1">
        <f t="array" ref="N5963">INDEX('BD product'!A:D,M5963,2)</f>
        <v>Technology</v>
      </c>
    </row>
    <row r="5964" spans="1:14" x14ac:dyDescent="0.3">
      <c r="A5964" s="3" t="s">
        <v>7274</v>
      </c>
      <c r="B5964" s="4">
        <v>41954</v>
      </c>
      <c r="C5964" s="12" t="str">
        <f t="shared" si="93"/>
        <v>2014/11</v>
      </c>
      <c r="D5964" s="4">
        <v>41956</v>
      </c>
      <c r="E5964" s="3" t="s">
        <v>11</v>
      </c>
      <c r="F5964" s="3" t="s">
        <v>181</v>
      </c>
      <c r="G5964" s="3" t="s">
        <v>3483</v>
      </c>
      <c r="H5964" s="5">
        <v>778</v>
      </c>
      <c r="I5964" s="2">
        <v>2</v>
      </c>
      <c r="J5964" s="2">
        <v>0</v>
      </c>
      <c r="K5964" s="2">
        <v>2.0228000000000002</v>
      </c>
      <c r="L5964" s="18" t="str">
        <f>VLOOKUP(F5964,'BD customers'!$1:$1048576,2,FALSE)</f>
        <v>Matt Abelman</v>
      </c>
      <c r="M5964" s="2">
        <f>MATCH(orders[[#This Row],[Product ID]],'BD product'!A:A,0)</f>
        <v>1036</v>
      </c>
      <c r="N5964" s="2" t="str" cm="1">
        <f t="array" ref="N5964">INDEX('BD product'!A:D,M5964,2)</f>
        <v>Office Supplies</v>
      </c>
    </row>
    <row r="5965" spans="1:14" x14ac:dyDescent="0.3">
      <c r="A5965" s="3" t="s">
        <v>7274</v>
      </c>
      <c r="B5965" s="4">
        <v>41954</v>
      </c>
      <c r="C5965" s="12" t="str">
        <f t="shared" si="93"/>
        <v>2014/11</v>
      </c>
      <c r="D5965" s="4">
        <v>41956</v>
      </c>
      <c r="E5965" s="3" t="s">
        <v>11</v>
      </c>
      <c r="F5965" s="3" t="s">
        <v>181</v>
      </c>
      <c r="G5965" s="3" t="s">
        <v>2764</v>
      </c>
      <c r="H5965" s="5">
        <v>12392</v>
      </c>
      <c r="I5965" s="2">
        <v>4</v>
      </c>
      <c r="J5965" s="2">
        <v>0</v>
      </c>
      <c r="K5965" s="2">
        <v>5.5763999999999996</v>
      </c>
      <c r="L5965" s="18" t="str">
        <f>VLOOKUP(F5965,'BD customers'!$1:$1048576,2,FALSE)</f>
        <v>Matt Abelman</v>
      </c>
      <c r="M5965" s="2">
        <f>MATCH(orders[[#This Row],[Product ID]],'BD product'!A:A,0)</f>
        <v>761</v>
      </c>
      <c r="N5965" s="2" t="str" cm="1">
        <f t="array" ref="N5965">INDEX('BD product'!A:D,M5965,2)</f>
        <v>Office Supplies</v>
      </c>
    </row>
    <row r="5966" spans="1:14" x14ac:dyDescent="0.3">
      <c r="A5966" s="3" t="s">
        <v>7275</v>
      </c>
      <c r="B5966" s="4">
        <v>42967</v>
      </c>
      <c r="C5966" s="12" t="str">
        <f t="shared" si="93"/>
        <v>2017/08</v>
      </c>
      <c r="D5966" s="4">
        <v>42972</v>
      </c>
      <c r="E5966" s="3" t="s">
        <v>21</v>
      </c>
      <c r="F5966" s="3" t="s">
        <v>6663</v>
      </c>
      <c r="G5966" s="3" t="s">
        <v>4428</v>
      </c>
      <c r="H5966" s="5">
        <v>1722</v>
      </c>
      <c r="I5966" s="2">
        <v>3</v>
      </c>
      <c r="J5966" s="2">
        <v>0</v>
      </c>
      <c r="K5966" s="2">
        <v>0.51659999999999995</v>
      </c>
      <c r="L5966" s="18" t="str">
        <f>VLOOKUP(F5966,'BD customers'!$1:$1048576,2,FALSE)</f>
        <v>Lisa Ryan</v>
      </c>
      <c r="M5966" s="2">
        <f>MATCH(orders[[#This Row],[Product ID]],'BD product'!A:A,0)</f>
        <v>1324</v>
      </c>
      <c r="N5966" s="2" t="str" cm="1">
        <f t="array" ref="N5966">INDEX('BD product'!A:D,M5966,2)</f>
        <v>Office Supplies</v>
      </c>
    </row>
    <row r="5967" spans="1:14" x14ac:dyDescent="0.3">
      <c r="A5967" s="3" t="s">
        <v>7275</v>
      </c>
      <c r="B5967" s="4">
        <v>42967</v>
      </c>
      <c r="C5967" s="12" t="str">
        <f t="shared" si="93"/>
        <v>2017/08</v>
      </c>
      <c r="D5967" s="4">
        <v>42972</v>
      </c>
      <c r="E5967" s="3" t="s">
        <v>21</v>
      </c>
      <c r="F5967" s="3" t="s">
        <v>6663</v>
      </c>
      <c r="G5967" s="3" t="s">
        <v>575</v>
      </c>
      <c r="H5967" s="5">
        <v>22656</v>
      </c>
      <c r="I5967" s="2">
        <v>6</v>
      </c>
      <c r="J5967" s="2">
        <v>0</v>
      </c>
      <c r="K5967" s="2">
        <v>63.436799999999998</v>
      </c>
      <c r="L5967" s="18" t="str">
        <f>VLOOKUP(F5967,'BD customers'!$1:$1048576,2,FALSE)</f>
        <v>Lisa Ryan</v>
      </c>
      <c r="M5967" s="2">
        <f>MATCH(orders[[#This Row],[Product ID]],'BD product'!A:A,0)</f>
        <v>119</v>
      </c>
      <c r="N5967" s="2" t="str" cm="1">
        <f t="array" ref="N5967">INDEX('BD product'!A:D,M5967,2)</f>
        <v>Office Supplies</v>
      </c>
    </row>
    <row r="5968" spans="1:14" x14ac:dyDescent="0.3">
      <c r="A5968" s="3" t="s">
        <v>7275</v>
      </c>
      <c r="B5968" s="4">
        <v>42967</v>
      </c>
      <c r="C5968" s="12" t="str">
        <f t="shared" si="93"/>
        <v>2017/08</v>
      </c>
      <c r="D5968" s="4">
        <v>42972</v>
      </c>
      <c r="E5968" s="3" t="s">
        <v>21</v>
      </c>
      <c r="F5968" s="3" t="s">
        <v>6663</v>
      </c>
      <c r="G5968" s="3" t="s">
        <v>5359</v>
      </c>
      <c r="H5968" s="5">
        <v>10788</v>
      </c>
      <c r="I5968" s="2">
        <v>3</v>
      </c>
      <c r="J5968" s="2">
        <v>2</v>
      </c>
      <c r="K5968" s="2">
        <v>1.0788</v>
      </c>
      <c r="L5968" s="18" t="str">
        <f>VLOOKUP(F5968,'BD customers'!$1:$1048576,2,FALSE)</f>
        <v>Lisa Ryan</v>
      </c>
      <c r="M5968" s="2">
        <f>MATCH(orders[[#This Row],[Product ID]],'BD product'!A:A,0)</f>
        <v>1519</v>
      </c>
      <c r="N5968" s="2" t="str" cm="1">
        <f t="array" ref="N5968">INDEX('BD product'!A:D,M5968,2)</f>
        <v>Technology</v>
      </c>
    </row>
    <row r="5969" spans="1:14" x14ac:dyDescent="0.3">
      <c r="A5969" s="3" t="s">
        <v>7276</v>
      </c>
      <c r="B5969" s="4">
        <v>42384</v>
      </c>
      <c r="C5969" s="12" t="str">
        <f t="shared" si="93"/>
        <v>2016/01</v>
      </c>
      <c r="D5969" s="4">
        <v>42386</v>
      </c>
      <c r="E5969" s="3" t="s">
        <v>64</v>
      </c>
      <c r="F5969" s="3" t="s">
        <v>2641</v>
      </c>
      <c r="G5969" s="3" t="s">
        <v>5399</v>
      </c>
      <c r="H5969" s="5">
        <v>8198</v>
      </c>
      <c r="I5969" s="2">
        <v>2</v>
      </c>
      <c r="J5969" s="2">
        <v>0</v>
      </c>
      <c r="K5969" s="2">
        <v>40.170200000000001</v>
      </c>
      <c r="L5969" s="18" t="str">
        <f>VLOOKUP(F5969,'BD customers'!$1:$1048576,2,FALSE)</f>
        <v>Bill Eplett</v>
      </c>
      <c r="M5969" s="2">
        <f>MATCH(orders[[#This Row],[Product ID]],'BD product'!A:A,0)</f>
        <v>1524</v>
      </c>
      <c r="N5969" s="2" t="str" cm="1">
        <f t="array" ref="N5969">INDEX('BD product'!A:D,M5969,2)</f>
        <v>Office Supplies</v>
      </c>
    </row>
    <row r="5970" spans="1:14" x14ac:dyDescent="0.3">
      <c r="A5970" s="3" t="s">
        <v>7277</v>
      </c>
      <c r="B5970" s="4">
        <v>41840</v>
      </c>
      <c r="C5970" s="12" t="str">
        <f t="shared" si="93"/>
        <v>2014/07</v>
      </c>
      <c r="D5970" s="4">
        <v>41842</v>
      </c>
      <c r="E5970" s="3" t="s">
        <v>64</v>
      </c>
      <c r="F5970" s="3" t="s">
        <v>2000</v>
      </c>
      <c r="G5970" s="3" t="s">
        <v>3335</v>
      </c>
      <c r="H5970" s="5">
        <v>10485</v>
      </c>
      <c r="I5970" s="2">
        <v>1</v>
      </c>
      <c r="J5970" s="2">
        <v>0</v>
      </c>
      <c r="K5970" s="2">
        <v>5.0327999999999999</v>
      </c>
      <c r="L5970" s="18" t="str">
        <f>VLOOKUP(F5970,'BD customers'!$1:$1048576,2,FALSE)</f>
        <v>Charles Crestani</v>
      </c>
      <c r="M5970" s="2">
        <f>MATCH(orders[[#This Row],[Product ID]],'BD product'!A:A,0)</f>
        <v>978</v>
      </c>
      <c r="N5970" s="2" t="str" cm="1">
        <f t="array" ref="N5970">INDEX('BD product'!A:D,M5970,2)</f>
        <v>Office Supplies</v>
      </c>
    </row>
    <row r="5971" spans="1:14" x14ac:dyDescent="0.3">
      <c r="A5971" s="3" t="s">
        <v>7277</v>
      </c>
      <c r="B5971" s="4">
        <v>41840</v>
      </c>
      <c r="C5971" s="12" t="str">
        <f t="shared" si="93"/>
        <v>2014/07</v>
      </c>
      <c r="D5971" s="4">
        <v>41842</v>
      </c>
      <c r="E5971" s="3" t="s">
        <v>64</v>
      </c>
      <c r="F5971" s="3" t="s">
        <v>2000</v>
      </c>
      <c r="G5971" s="3" t="s">
        <v>1307</v>
      </c>
      <c r="H5971" s="5">
        <v>8704</v>
      </c>
      <c r="I5971" s="2">
        <v>2</v>
      </c>
      <c r="J5971" s="2">
        <v>2</v>
      </c>
      <c r="K5971" s="2">
        <v>3.1551999999999998</v>
      </c>
      <c r="L5971" s="18" t="str">
        <f>VLOOKUP(F5971,'BD customers'!$1:$1048576,2,FALSE)</f>
        <v>Charles Crestani</v>
      </c>
      <c r="M5971" s="2">
        <f>MATCH(orders[[#This Row],[Product ID]],'BD product'!A:A,0)</f>
        <v>306</v>
      </c>
      <c r="N5971" s="2" t="str" cm="1">
        <f t="array" ref="N5971">INDEX('BD product'!A:D,M5971,2)</f>
        <v>Office Supplies</v>
      </c>
    </row>
    <row r="5972" spans="1:14" x14ac:dyDescent="0.3">
      <c r="A5972" s="3" t="s">
        <v>7277</v>
      </c>
      <c r="B5972" s="4">
        <v>41840</v>
      </c>
      <c r="C5972" s="12" t="str">
        <f t="shared" si="93"/>
        <v>2014/07</v>
      </c>
      <c r="D5972" s="4">
        <v>41842</v>
      </c>
      <c r="E5972" s="3" t="s">
        <v>64</v>
      </c>
      <c r="F5972" s="3" t="s">
        <v>2000</v>
      </c>
      <c r="G5972" s="3" t="s">
        <v>1607</v>
      </c>
      <c r="H5972" s="5">
        <v>1992</v>
      </c>
      <c r="I5972" s="2">
        <v>4</v>
      </c>
      <c r="J5972" s="2">
        <v>0</v>
      </c>
      <c r="K5972" s="2">
        <v>9.7607999999999997</v>
      </c>
      <c r="L5972" s="18" t="str">
        <f>VLOOKUP(F5972,'BD customers'!$1:$1048576,2,FALSE)</f>
        <v>Charles Crestani</v>
      </c>
      <c r="M5972" s="2">
        <f>MATCH(orders[[#This Row],[Product ID]],'BD product'!A:A,0)</f>
        <v>390</v>
      </c>
      <c r="N5972" s="2" t="str" cm="1">
        <f t="array" ref="N5972">INDEX('BD product'!A:D,M5972,2)</f>
        <v>Office Supplies</v>
      </c>
    </row>
    <row r="5973" spans="1:14" x14ac:dyDescent="0.3">
      <c r="A5973" s="3" t="s">
        <v>7277</v>
      </c>
      <c r="B5973" s="4">
        <v>41840</v>
      </c>
      <c r="C5973" s="12" t="str">
        <f t="shared" si="93"/>
        <v>2014/07</v>
      </c>
      <c r="D5973" s="4">
        <v>41842</v>
      </c>
      <c r="E5973" s="3" t="s">
        <v>64</v>
      </c>
      <c r="F5973" s="3" t="s">
        <v>2000</v>
      </c>
      <c r="G5973" s="3" t="s">
        <v>2314</v>
      </c>
      <c r="H5973" s="5">
        <v>4302</v>
      </c>
      <c r="I5973" s="2">
        <v>3</v>
      </c>
      <c r="J5973" s="2">
        <v>0</v>
      </c>
      <c r="K5973" s="2">
        <v>15.4872</v>
      </c>
      <c r="L5973" s="18" t="str">
        <f>VLOOKUP(F5973,'BD customers'!$1:$1048576,2,FALSE)</f>
        <v>Charles Crestani</v>
      </c>
      <c r="M5973" s="2">
        <f>MATCH(orders[[#This Row],[Product ID]],'BD product'!A:A,0)</f>
        <v>615</v>
      </c>
      <c r="N5973" s="2" t="str" cm="1">
        <f t="array" ref="N5973">INDEX('BD product'!A:D,M5973,2)</f>
        <v>Furniture</v>
      </c>
    </row>
    <row r="5974" spans="1:14" x14ac:dyDescent="0.3">
      <c r="A5974" s="3" t="s">
        <v>7278</v>
      </c>
      <c r="B5974" s="4">
        <v>42772</v>
      </c>
      <c r="C5974" s="12" t="str">
        <f t="shared" si="93"/>
        <v>2017/02</v>
      </c>
      <c r="D5974" s="4">
        <v>42777</v>
      </c>
      <c r="E5974" s="3" t="s">
        <v>21</v>
      </c>
      <c r="F5974" s="3" t="s">
        <v>1014</v>
      </c>
      <c r="G5974" s="3" t="s">
        <v>2844</v>
      </c>
      <c r="H5974" s="5">
        <v>240784</v>
      </c>
      <c r="I5974" s="2">
        <v>1</v>
      </c>
      <c r="J5974" s="2">
        <v>2</v>
      </c>
      <c r="K5974" s="2">
        <v>3.0097999999999998</v>
      </c>
      <c r="L5974" s="18" t="str">
        <f>VLOOKUP(F5974,'BD customers'!$1:$1048576,2,FALSE)</f>
        <v>Bryan Davis</v>
      </c>
      <c r="M5974" s="2">
        <f>MATCH(orders[[#This Row],[Product ID]],'BD product'!A:A,0)</f>
        <v>791</v>
      </c>
      <c r="N5974" s="2" t="str" cm="1">
        <f t="array" ref="N5974">INDEX('BD product'!A:D,M5974,2)</f>
        <v>Furniture</v>
      </c>
    </row>
    <row r="5975" spans="1:14" x14ac:dyDescent="0.3">
      <c r="A5975" s="3" t="s">
        <v>7279</v>
      </c>
      <c r="B5975" s="4">
        <v>42363</v>
      </c>
      <c r="C5975" s="12" t="str">
        <f t="shared" si="93"/>
        <v>2015/12</v>
      </c>
      <c r="D5975" s="4">
        <v>42367</v>
      </c>
      <c r="E5975" s="3" t="s">
        <v>21</v>
      </c>
      <c r="F5975" s="3" t="s">
        <v>784</v>
      </c>
      <c r="G5975" s="3" t="s">
        <v>5109</v>
      </c>
      <c r="H5975" s="5">
        <v>41496</v>
      </c>
      <c r="I5975" s="2">
        <v>2</v>
      </c>
      <c r="J5975" s="2">
        <v>0</v>
      </c>
      <c r="K5975" s="2">
        <v>12.4488</v>
      </c>
      <c r="L5975" s="18" t="str">
        <f>VLOOKUP(F5975,'BD customers'!$1:$1048576,2,FALSE)</f>
        <v>Jim Kriz</v>
      </c>
      <c r="M5975" s="2">
        <f>MATCH(orders[[#This Row],[Product ID]],'BD product'!A:A,0)</f>
        <v>1472</v>
      </c>
      <c r="N5975" s="2" t="str" cm="1">
        <f t="array" ref="N5975">INDEX('BD product'!A:D,M5975,2)</f>
        <v>Office Supplies</v>
      </c>
    </row>
    <row r="5976" spans="1:14" x14ac:dyDescent="0.3">
      <c r="A5976" s="3" t="s">
        <v>7280</v>
      </c>
      <c r="B5976" s="4">
        <v>42651</v>
      </c>
      <c r="C5976" s="12" t="str">
        <f t="shared" si="93"/>
        <v>2016/10</v>
      </c>
      <c r="D5976" s="4">
        <v>42656</v>
      </c>
      <c r="E5976" s="3" t="s">
        <v>21</v>
      </c>
      <c r="F5976" s="3" t="s">
        <v>1312</v>
      </c>
      <c r="G5976" s="3" t="s">
        <v>3092</v>
      </c>
      <c r="H5976" s="5">
        <v>38772</v>
      </c>
      <c r="I5976" s="2">
        <v>5</v>
      </c>
      <c r="J5976" s="2">
        <v>2</v>
      </c>
      <c r="K5976" s="2">
        <v>-6.7850999999999999</v>
      </c>
      <c r="L5976" s="18" t="str">
        <f>VLOOKUP(F5976,'BD customers'!$1:$1048576,2,FALSE)</f>
        <v>Doug Bickford</v>
      </c>
      <c r="M5976" s="2">
        <f>MATCH(orders[[#This Row],[Product ID]],'BD product'!A:A,0)</f>
        <v>889</v>
      </c>
      <c r="N5976" s="2" t="str" cm="1">
        <f t="array" ref="N5976">INDEX('BD product'!A:D,M5976,2)</f>
        <v>Office Supplies</v>
      </c>
    </row>
    <row r="5977" spans="1:14" x14ac:dyDescent="0.3">
      <c r="A5977" s="3" t="s">
        <v>7281</v>
      </c>
      <c r="B5977" s="4">
        <v>42929</v>
      </c>
      <c r="C5977" s="12" t="str">
        <f t="shared" si="93"/>
        <v>2017/07</v>
      </c>
      <c r="D5977" s="4">
        <v>42933</v>
      </c>
      <c r="E5977" s="3" t="s">
        <v>21</v>
      </c>
      <c r="F5977" s="3" t="s">
        <v>4757</v>
      </c>
      <c r="G5977" s="3" t="s">
        <v>2692</v>
      </c>
      <c r="H5977" s="5">
        <v>36038</v>
      </c>
      <c r="I5977" s="2">
        <v>2</v>
      </c>
      <c r="J5977" s="2">
        <v>0</v>
      </c>
      <c r="K5977" s="2">
        <v>93.698800000000006</v>
      </c>
      <c r="L5977" s="18" t="str">
        <f>VLOOKUP(F5977,'BD customers'!$1:$1048576,2,FALSE)</f>
        <v>Rick Reed</v>
      </c>
      <c r="M5977" s="2">
        <f>MATCH(orders[[#This Row],[Product ID]],'BD product'!A:A,0)</f>
        <v>736</v>
      </c>
      <c r="N5977" s="2" t="str" cm="1">
        <f t="array" ref="N5977">INDEX('BD product'!A:D,M5977,2)</f>
        <v>Office Supplies</v>
      </c>
    </row>
    <row r="5978" spans="1:14" x14ac:dyDescent="0.3">
      <c r="A5978" s="3" t="s">
        <v>7281</v>
      </c>
      <c r="B5978" s="4">
        <v>42929</v>
      </c>
      <c r="C5978" s="12" t="str">
        <f t="shared" si="93"/>
        <v>2017/07</v>
      </c>
      <c r="D5978" s="4">
        <v>42933</v>
      </c>
      <c r="E5978" s="3" t="s">
        <v>21</v>
      </c>
      <c r="F5978" s="3" t="s">
        <v>4757</v>
      </c>
      <c r="G5978" s="3" t="s">
        <v>3362</v>
      </c>
      <c r="H5978" s="5">
        <v>1356</v>
      </c>
      <c r="I5978" s="2">
        <v>2</v>
      </c>
      <c r="J5978" s="2">
        <v>0</v>
      </c>
      <c r="K5978" s="2">
        <v>6.2375999999999996</v>
      </c>
      <c r="L5978" s="18" t="str">
        <f>VLOOKUP(F5978,'BD customers'!$1:$1048576,2,FALSE)</f>
        <v>Rick Reed</v>
      </c>
      <c r="M5978" s="2">
        <f>MATCH(orders[[#This Row],[Product ID]],'BD product'!A:A,0)</f>
        <v>989</v>
      </c>
      <c r="N5978" s="2" t="str" cm="1">
        <f t="array" ref="N5978">INDEX('BD product'!A:D,M5978,2)</f>
        <v>Office Supplies</v>
      </c>
    </row>
    <row r="5979" spans="1:14" x14ac:dyDescent="0.3">
      <c r="A5979" s="3" t="s">
        <v>7282</v>
      </c>
      <c r="B5979" s="4">
        <v>42849</v>
      </c>
      <c r="C5979" s="12" t="str">
        <f t="shared" si="93"/>
        <v>2017/04</v>
      </c>
      <c r="D5979" s="4">
        <v>42850</v>
      </c>
      <c r="E5979" s="3" t="s">
        <v>64</v>
      </c>
      <c r="F5979" s="3" t="s">
        <v>4348</v>
      </c>
      <c r="G5979" s="3" t="s">
        <v>1303</v>
      </c>
      <c r="H5979" s="5">
        <v>5520</v>
      </c>
      <c r="I5979" s="2">
        <v>10</v>
      </c>
      <c r="J5979" s="2">
        <v>2</v>
      </c>
      <c r="K5979" s="2">
        <v>3.4500000000000003E-2</v>
      </c>
      <c r="L5979" s="18" t="str">
        <f>VLOOKUP(F5979,'BD customers'!$1:$1048576,2,FALSE)</f>
        <v>Susan Vittorini</v>
      </c>
      <c r="M5979" s="2">
        <f>MATCH(orders[[#This Row],[Product ID]],'BD product'!A:A,0)</f>
        <v>304</v>
      </c>
      <c r="N5979" s="2" t="str" cm="1">
        <f t="array" ref="N5979">INDEX('BD product'!A:D,M5979,2)</f>
        <v>Technology</v>
      </c>
    </row>
    <row r="5980" spans="1:14" x14ac:dyDescent="0.3">
      <c r="A5980" s="3" t="s">
        <v>7283</v>
      </c>
      <c r="B5980" s="4">
        <v>41889</v>
      </c>
      <c r="C5980" s="12" t="str">
        <f t="shared" si="93"/>
        <v>2014/09</v>
      </c>
      <c r="D5980" s="4">
        <v>41895</v>
      </c>
      <c r="E5980" s="3" t="s">
        <v>21</v>
      </c>
      <c r="F5980" s="3" t="s">
        <v>489</v>
      </c>
      <c r="G5980" s="3" t="s">
        <v>3337</v>
      </c>
      <c r="H5980" s="5">
        <v>4299</v>
      </c>
      <c r="I5980" s="2">
        <v>5</v>
      </c>
      <c r="J5980" s="2">
        <v>0</v>
      </c>
      <c r="K5980" s="2">
        <v>11.1774</v>
      </c>
      <c r="L5980" s="18" t="str">
        <f>VLOOKUP(F5980,'BD customers'!$1:$1048576,2,FALSE)</f>
        <v>Rick Bensley</v>
      </c>
      <c r="M5980" s="2">
        <f>MATCH(orders[[#This Row],[Product ID]],'BD product'!A:A,0)</f>
        <v>979</v>
      </c>
      <c r="N5980" s="2" t="str" cm="1">
        <f t="array" ref="N5980">INDEX('BD product'!A:D,M5980,2)</f>
        <v>Furniture</v>
      </c>
    </row>
    <row r="5981" spans="1:14" x14ac:dyDescent="0.3">
      <c r="A5981" s="3" t="s">
        <v>7283</v>
      </c>
      <c r="B5981" s="4">
        <v>41889</v>
      </c>
      <c r="C5981" s="12" t="str">
        <f t="shared" si="93"/>
        <v>2014/09</v>
      </c>
      <c r="D5981" s="4">
        <v>41895</v>
      </c>
      <c r="E5981" s="3" t="s">
        <v>21</v>
      </c>
      <c r="F5981" s="3" t="s">
        <v>489</v>
      </c>
      <c r="G5981" s="3" t="s">
        <v>152</v>
      </c>
      <c r="H5981" s="5">
        <v>3206</v>
      </c>
      <c r="I5981" s="2">
        <v>2</v>
      </c>
      <c r="J5981" s="2">
        <v>0</v>
      </c>
      <c r="K5981" s="2">
        <v>15.3888</v>
      </c>
      <c r="L5981" s="18" t="str">
        <f>VLOOKUP(F5981,'BD customers'!$1:$1048576,2,FALSE)</f>
        <v>Rick Bensley</v>
      </c>
      <c r="M5981" s="2">
        <f>MATCH(orders[[#This Row],[Product ID]],'BD product'!A:A,0)</f>
        <v>29</v>
      </c>
      <c r="N5981" s="2" t="str" cm="1">
        <f t="array" ref="N5981">INDEX('BD product'!A:D,M5981,2)</f>
        <v>Office Supplies</v>
      </c>
    </row>
    <row r="5982" spans="1:14" x14ac:dyDescent="0.3">
      <c r="A5982" s="3" t="s">
        <v>7283</v>
      </c>
      <c r="B5982" s="4">
        <v>41889</v>
      </c>
      <c r="C5982" s="12" t="str">
        <f t="shared" si="93"/>
        <v>2014/09</v>
      </c>
      <c r="D5982" s="4">
        <v>41895</v>
      </c>
      <c r="E5982" s="3" t="s">
        <v>21</v>
      </c>
      <c r="F5982" s="3" t="s">
        <v>489</v>
      </c>
      <c r="G5982" s="3" t="s">
        <v>779</v>
      </c>
      <c r="H5982" s="5">
        <v>16196</v>
      </c>
      <c r="I5982" s="2">
        <v>2</v>
      </c>
      <c r="J5982" s="2">
        <v>0</v>
      </c>
      <c r="K5982" s="2">
        <v>45.348799999999997</v>
      </c>
      <c r="L5982" s="18" t="str">
        <f>VLOOKUP(F5982,'BD customers'!$1:$1048576,2,FALSE)</f>
        <v>Rick Bensley</v>
      </c>
      <c r="M5982" s="2">
        <f>MATCH(orders[[#This Row],[Product ID]],'BD product'!A:A,0)</f>
        <v>169</v>
      </c>
      <c r="N5982" s="2" t="str" cm="1">
        <f t="array" ref="N5982">INDEX('BD product'!A:D,M5982,2)</f>
        <v>Furniture</v>
      </c>
    </row>
    <row r="5983" spans="1:14" x14ac:dyDescent="0.3">
      <c r="A5983" s="3" t="s">
        <v>7283</v>
      </c>
      <c r="B5983" s="4">
        <v>41889</v>
      </c>
      <c r="C5983" s="12" t="str">
        <f t="shared" si="93"/>
        <v>2014/09</v>
      </c>
      <c r="D5983" s="4">
        <v>41895</v>
      </c>
      <c r="E5983" s="3" t="s">
        <v>21</v>
      </c>
      <c r="F5983" s="3" t="s">
        <v>489</v>
      </c>
      <c r="G5983" s="3" t="s">
        <v>1425</v>
      </c>
      <c r="H5983" s="5">
        <v>1986</v>
      </c>
      <c r="I5983" s="2">
        <v>2</v>
      </c>
      <c r="J5983" s="2">
        <v>0</v>
      </c>
      <c r="K5983" s="2">
        <v>5.7594000000000003</v>
      </c>
      <c r="L5983" s="18" t="str">
        <f>VLOOKUP(F5983,'BD customers'!$1:$1048576,2,FALSE)</f>
        <v>Rick Bensley</v>
      </c>
      <c r="M5983" s="2">
        <f>MATCH(orders[[#This Row],[Product ID]],'BD product'!A:A,0)</f>
        <v>339</v>
      </c>
      <c r="N5983" s="2" t="str" cm="1">
        <f t="array" ref="N5983">INDEX('BD product'!A:D,M5983,2)</f>
        <v>Office Supplies</v>
      </c>
    </row>
    <row r="5984" spans="1:14" x14ac:dyDescent="0.3">
      <c r="A5984" s="3" t="s">
        <v>7284</v>
      </c>
      <c r="B5984" s="4">
        <v>42695</v>
      </c>
      <c r="C5984" s="12" t="str">
        <f t="shared" si="93"/>
        <v>2016/11</v>
      </c>
      <c r="D5984" s="4">
        <v>42702</v>
      </c>
      <c r="E5984" s="3" t="s">
        <v>21</v>
      </c>
      <c r="F5984" s="3" t="s">
        <v>438</v>
      </c>
      <c r="G5984" s="3" t="s">
        <v>6115</v>
      </c>
      <c r="H5984" s="5">
        <v>1296</v>
      </c>
      <c r="I5984" s="2">
        <v>2</v>
      </c>
      <c r="J5984" s="2">
        <v>0</v>
      </c>
      <c r="K5984" s="2">
        <v>6.3503999999999996</v>
      </c>
      <c r="L5984" s="18" t="str">
        <f>VLOOKUP(F5984,'BD customers'!$1:$1048576,2,FALSE)</f>
        <v>Mike Vittorini</v>
      </c>
      <c r="M5984" s="2">
        <f>MATCH(orders[[#This Row],[Product ID]],'BD product'!A:A,0)</f>
        <v>1643</v>
      </c>
      <c r="N5984" s="2" t="str" cm="1">
        <f t="array" ref="N5984">INDEX('BD product'!A:D,M5984,2)</f>
        <v>Office Supplies</v>
      </c>
    </row>
    <row r="5985" spans="1:14" x14ac:dyDescent="0.3">
      <c r="A5985" s="3" t="s">
        <v>7285</v>
      </c>
      <c r="B5985" s="4">
        <v>42994</v>
      </c>
      <c r="C5985" s="12" t="str">
        <f t="shared" si="93"/>
        <v>2017/09</v>
      </c>
      <c r="D5985" s="4">
        <v>42996</v>
      </c>
      <c r="E5985" s="3" t="s">
        <v>11</v>
      </c>
      <c r="F5985" s="3" t="s">
        <v>5358</v>
      </c>
      <c r="G5985" s="3" t="s">
        <v>2371</v>
      </c>
      <c r="H5985" s="5">
        <v>20544</v>
      </c>
      <c r="I5985" s="2">
        <v>6</v>
      </c>
      <c r="J5985" s="2">
        <v>2</v>
      </c>
      <c r="K5985" s="2">
        <v>6.4199999999999993E-2</v>
      </c>
      <c r="L5985" s="18" t="str">
        <f>VLOOKUP(F5985,'BD customers'!$1:$1048576,2,FALSE)</f>
        <v>Evan Henry</v>
      </c>
      <c r="M5985" s="2">
        <f>MATCH(orders[[#This Row],[Product ID]],'BD product'!A:A,0)</f>
        <v>632</v>
      </c>
      <c r="N5985" s="2" t="str" cm="1">
        <f t="array" ref="N5985">INDEX('BD product'!A:D,M5985,2)</f>
        <v>Office Supplies</v>
      </c>
    </row>
    <row r="5986" spans="1:14" x14ac:dyDescent="0.3">
      <c r="A5986" s="3" t="s">
        <v>7286</v>
      </c>
      <c r="B5986" s="4">
        <v>42570</v>
      </c>
      <c r="C5986" s="12" t="str">
        <f t="shared" si="93"/>
        <v>2016/07</v>
      </c>
      <c r="D5986" s="4">
        <v>42576</v>
      </c>
      <c r="E5986" s="3" t="s">
        <v>21</v>
      </c>
      <c r="F5986" s="3" t="s">
        <v>3979</v>
      </c>
      <c r="G5986" s="3" t="s">
        <v>4922</v>
      </c>
      <c r="H5986" s="5">
        <v>18558</v>
      </c>
      <c r="I5986" s="2">
        <v>6</v>
      </c>
      <c r="J5986" s="2">
        <v>0</v>
      </c>
      <c r="K5986" s="2">
        <v>76.087800000000001</v>
      </c>
      <c r="L5986" s="18" t="str">
        <f>VLOOKUP(F5986,'BD customers'!$1:$1048576,2,FALSE)</f>
        <v>Joy Smith</v>
      </c>
      <c r="M5986" s="2">
        <f>MATCH(orders[[#This Row],[Product ID]],'BD product'!A:A,0)</f>
        <v>1437</v>
      </c>
      <c r="N5986" s="2" t="str" cm="1">
        <f t="array" ref="N5986">INDEX('BD product'!A:D,M5986,2)</f>
        <v>Furniture</v>
      </c>
    </row>
    <row r="5987" spans="1:14" x14ac:dyDescent="0.3">
      <c r="A5987" s="3" t="s">
        <v>7286</v>
      </c>
      <c r="B5987" s="4">
        <v>42570</v>
      </c>
      <c r="C5987" s="12" t="str">
        <f t="shared" si="93"/>
        <v>2016/07</v>
      </c>
      <c r="D5987" s="4">
        <v>42576</v>
      </c>
      <c r="E5987" s="3" t="s">
        <v>21</v>
      </c>
      <c r="F5987" s="3" t="s">
        <v>3979</v>
      </c>
      <c r="G5987" s="3" t="s">
        <v>5642</v>
      </c>
      <c r="H5987" s="5">
        <v>7756</v>
      </c>
      <c r="I5987" s="2">
        <v>2</v>
      </c>
      <c r="J5987" s="2">
        <v>0</v>
      </c>
      <c r="K5987" s="2">
        <v>35.677599999999998</v>
      </c>
      <c r="L5987" s="18" t="str">
        <f>VLOOKUP(F5987,'BD customers'!$1:$1048576,2,FALSE)</f>
        <v>Joy Smith</v>
      </c>
      <c r="M5987" s="2">
        <f>MATCH(orders[[#This Row],[Product ID]],'BD product'!A:A,0)</f>
        <v>1563</v>
      </c>
      <c r="N5987" s="2" t="str" cm="1">
        <f t="array" ref="N5987">INDEX('BD product'!A:D,M5987,2)</f>
        <v>Office Supplies</v>
      </c>
    </row>
    <row r="5988" spans="1:14" x14ac:dyDescent="0.3">
      <c r="A5988" s="3" t="s">
        <v>7286</v>
      </c>
      <c r="B5988" s="4">
        <v>42570</v>
      </c>
      <c r="C5988" s="12" t="str">
        <f t="shared" si="93"/>
        <v>2016/07</v>
      </c>
      <c r="D5988" s="4">
        <v>42576</v>
      </c>
      <c r="E5988" s="3" t="s">
        <v>21</v>
      </c>
      <c r="F5988" s="3" t="s">
        <v>3979</v>
      </c>
      <c r="G5988" s="3" t="s">
        <v>954</v>
      </c>
      <c r="H5988" s="5">
        <v>8792</v>
      </c>
      <c r="I5988" s="2">
        <v>4</v>
      </c>
      <c r="J5988" s="2">
        <v>0</v>
      </c>
      <c r="K5988" s="2">
        <v>0.87919999999999998</v>
      </c>
      <c r="L5988" s="18" t="str">
        <f>VLOOKUP(F5988,'BD customers'!$1:$1048576,2,FALSE)</f>
        <v>Joy Smith</v>
      </c>
      <c r="M5988" s="2">
        <f>MATCH(orders[[#This Row],[Product ID]],'BD product'!A:A,0)</f>
        <v>212</v>
      </c>
      <c r="N5988" s="2" t="str" cm="1">
        <f t="array" ref="N5988">INDEX('BD product'!A:D,M5988,2)</f>
        <v>Office Supplies</v>
      </c>
    </row>
    <row r="5989" spans="1:14" x14ac:dyDescent="0.3">
      <c r="A5989" s="3" t="s">
        <v>7286</v>
      </c>
      <c r="B5989" s="4">
        <v>42570</v>
      </c>
      <c r="C5989" s="12" t="str">
        <f t="shared" si="93"/>
        <v>2016/07</v>
      </c>
      <c r="D5989" s="4">
        <v>42576</v>
      </c>
      <c r="E5989" s="3" t="s">
        <v>21</v>
      </c>
      <c r="F5989" s="3" t="s">
        <v>3979</v>
      </c>
      <c r="G5989" s="3" t="s">
        <v>5399</v>
      </c>
      <c r="H5989" s="5">
        <v>24594</v>
      </c>
      <c r="I5989" s="2">
        <v>6</v>
      </c>
      <c r="J5989" s="2">
        <v>0</v>
      </c>
      <c r="K5989" s="2">
        <v>120.5106</v>
      </c>
      <c r="L5989" s="18" t="str">
        <f>VLOOKUP(F5989,'BD customers'!$1:$1048576,2,FALSE)</f>
        <v>Joy Smith</v>
      </c>
      <c r="M5989" s="2">
        <f>MATCH(orders[[#This Row],[Product ID]],'BD product'!A:A,0)</f>
        <v>1524</v>
      </c>
      <c r="N5989" s="2" t="str" cm="1">
        <f t="array" ref="N5989">INDEX('BD product'!A:D,M5989,2)</f>
        <v>Office Supplies</v>
      </c>
    </row>
    <row r="5990" spans="1:14" x14ac:dyDescent="0.3">
      <c r="A5990" s="3" t="s">
        <v>7286</v>
      </c>
      <c r="B5990" s="4">
        <v>42570</v>
      </c>
      <c r="C5990" s="12" t="str">
        <f t="shared" si="93"/>
        <v>2016/07</v>
      </c>
      <c r="D5990" s="4">
        <v>42576</v>
      </c>
      <c r="E5990" s="3" t="s">
        <v>21</v>
      </c>
      <c r="F5990" s="3" t="s">
        <v>3979</v>
      </c>
      <c r="G5990" s="3" t="s">
        <v>1914</v>
      </c>
      <c r="H5990" s="5">
        <v>86</v>
      </c>
      <c r="I5990" s="2">
        <v>1</v>
      </c>
      <c r="J5990" s="2">
        <v>0</v>
      </c>
      <c r="K5990" s="2">
        <v>0.4042</v>
      </c>
      <c r="L5990" s="18" t="str">
        <f>VLOOKUP(F5990,'BD customers'!$1:$1048576,2,FALSE)</f>
        <v>Joy Smith</v>
      </c>
      <c r="M5990" s="2">
        <f>MATCH(orders[[#This Row],[Product ID]],'BD product'!A:A,0)</f>
        <v>482</v>
      </c>
      <c r="N5990" s="2" t="str" cm="1">
        <f t="array" ref="N5990">INDEX('BD product'!A:D,M5990,2)</f>
        <v>Office Supplies</v>
      </c>
    </row>
    <row r="5991" spans="1:14" x14ac:dyDescent="0.3">
      <c r="A5991" s="3" t="s">
        <v>7286</v>
      </c>
      <c r="B5991" s="4">
        <v>42570</v>
      </c>
      <c r="C5991" s="12" t="str">
        <f t="shared" si="93"/>
        <v>2016/07</v>
      </c>
      <c r="D5991" s="4">
        <v>42576</v>
      </c>
      <c r="E5991" s="3" t="s">
        <v>21</v>
      </c>
      <c r="F5991" s="3" t="s">
        <v>3979</v>
      </c>
      <c r="G5991" s="3" t="s">
        <v>6255</v>
      </c>
      <c r="H5991" s="5">
        <v>5049</v>
      </c>
      <c r="I5991" s="2">
        <v>5</v>
      </c>
      <c r="J5991" s="2">
        <v>0</v>
      </c>
      <c r="K5991" s="2">
        <v>12.6225</v>
      </c>
      <c r="L5991" s="18" t="str">
        <f>VLOOKUP(F5991,'BD customers'!$1:$1048576,2,FALSE)</f>
        <v>Joy Smith</v>
      </c>
      <c r="M5991" s="2">
        <f>MATCH(orders[[#This Row],[Product ID]],'BD product'!A:A,0)</f>
        <v>1661</v>
      </c>
      <c r="N5991" s="2" t="str" cm="1">
        <f t="array" ref="N5991">INDEX('BD product'!A:D,M5991,2)</f>
        <v>Furniture</v>
      </c>
    </row>
    <row r="5992" spans="1:14" x14ac:dyDescent="0.3">
      <c r="A5992" s="3" t="s">
        <v>7287</v>
      </c>
      <c r="B5992" s="4">
        <v>42993</v>
      </c>
      <c r="C5992" s="12" t="str">
        <f t="shared" si="93"/>
        <v>2017/09</v>
      </c>
      <c r="D5992" s="4">
        <v>42999</v>
      </c>
      <c r="E5992" s="3" t="s">
        <v>21</v>
      </c>
      <c r="F5992" s="3" t="s">
        <v>1517</v>
      </c>
      <c r="G5992" s="3" t="s">
        <v>3847</v>
      </c>
      <c r="H5992" s="5">
        <v>2357488</v>
      </c>
      <c r="I5992" s="2">
        <v>7</v>
      </c>
      <c r="J5992" s="2">
        <v>2</v>
      </c>
      <c r="K5992" s="2">
        <v>88.405799999999999</v>
      </c>
      <c r="L5992" s="18" t="str">
        <f>VLOOKUP(F5992,'BD customers'!$1:$1048576,2,FALSE)</f>
        <v>Erica Smith</v>
      </c>
      <c r="M5992" s="2">
        <f>MATCH(orders[[#This Row],[Product ID]],'BD product'!A:A,0)</f>
        <v>1180</v>
      </c>
      <c r="N5992" s="2" t="str" cm="1">
        <f t="array" ref="N5992">INDEX('BD product'!A:D,M5992,2)</f>
        <v>Office Supplies</v>
      </c>
    </row>
    <row r="5993" spans="1:14" x14ac:dyDescent="0.3">
      <c r="A5993" s="3" t="s">
        <v>7287</v>
      </c>
      <c r="B5993" s="4">
        <v>42993</v>
      </c>
      <c r="C5993" s="12" t="str">
        <f t="shared" si="93"/>
        <v>2017/09</v>
      </c>
      <c r="D5993" s="4">
        <v>42999</v>
      </c>
      <c r="E5993" s="3" t="s">
        <v>21</v>
      </c>
      <c r="F5993" s="3" t="s">
        <v>1517</v>
      </c>
      <c r="G5993" s="3" t="s">
        <v>896</v>
      </c>
      <c r="H5993" s="5">
        <v>369544</v>
      </c>
      <c r="I5993" s="2">
        <v>7</v>
      </c>
      <c r="J5993" s="2">
        <v>2</v>
      </c>
      <c r="K5993" s="2">
        <v>32.335099999999997</v>
      </c>
      <c r="L5993" s="18" t="str">
        <f>VLOOKUP(F5993,'BD customers'!$1:$1048576,2,FALSE)</f>
        <v>Erica Smith</v>
      </c>
      <c r="M5993" s="2">
        <f>MATCH(orders[[#This Row],[Product ID]],'BD product'!A:A,0)</f>
        <v>196</v>
      </c>
      <c r="N5993" s="2" t="str" cm="1">
        <f t="array" ref="N5993">INDEX('BD product'!A:D,M5993,2)</f>
        <v>Technology</v>
      </c>
    </row>
    <row r="5994" spans="1:14" x14ac:dyDescent="0.3">
      <c r="A5994" s="3" t="s">
        <v>7287</v>
      </c>
      <c r="B5994" s="4">
        <v>42993</v>
      </c>
      <c r="C5994" s="12" t="str">
        <f t="shared" si="93"/>
        <v>2017/09</v>
      </c>
      <c r="D5994" s="4">
        <v>42999</v>
      </c>
      <c r="E5994" s="3" t="s">
        <v>21</v>
      </c>
      <c r="F5994" s="3" t="s">
        <v>1517</v>
      </c>
      <c r="G5994" s="3" t="s">
        <v>1610</v>
      </c>
      <c r="H5994" s="5">
        <v>184752</v>
      </c>
      <c r="I5994" s="2">
        <v>3</v>
      </c>
      <c r="J5994" s="2">
        <v>2</v>
      </c>
      <c r="K5994" s="2">
        <v>-20.784600000000001</v>
      </c>
      <c r="L5994" s="18" t="str">
        <f>VLOOKUP(F5994,'BD customers'!$1:$1048576,2,FALSE)</f>
        <v>Erica Smith</v>
      </c>
      <c r="M5994" s="2">
        <f>MATCH(orders[[#This Row],[Product ID]],'BD product'!A:A,0)</f>
        <v>391</v>
      </c>
      <c r="N5994" s="2" t="str" cm="1">
        <f t="array" ref="N5994">INDEX('BD product'!A:D,M5994,2)</f>
        <v>Furniture</v>
      </c>
    </row>
    <row r="5995" spans="1:14" x14ac:dyDescent="0.3">
      <c r="A5995" s="3" t="s">
        <v>7288</v>
      </c>
      <c r="B5995" s="4">
        <v>42715</v>
      </c>
      <c r="C5995" s="12" t="str">
        <f t="shared" si="93"/>
        <v>2016/12</v>
      </c>
      <c r="D5995" s="4">
        <v>42715</v>
      </c>
      <c r="E5995" s="3" t="s">
        <v>41</v>
      </c>
      <c r="F5995" s="3" t="s">
        <v>2847</v>
      </c>
      <c r="G5995" s="3" t="s">
        <v>2650</v>
      </c>
      <c r="H5995" s="5">
        <v>6496</v>
      </c>
      <c r="I5995" s="2">
        <v>5</v>
      </c>
      <c r="J5995" s="2">
        <v>2</v>
      </c>
      <c r="K5995" s="2">
        <v>-4.0599999999999997E-2</v>
      </c>
      <c r="L5995" s="18" t="str">
        <f>VLOOKUP(F5995,'BD customers'!$1:$1048576,2,FALSE)</f>
        <v>Noel Staavos</v>
      </c>
      <c r="M5995" s="2">
        <f>MATCH(orders[[#This Row],[Product ID]],'BD product'!A:A,0)</f>
        <v>722</v>
      </c>
      <c r="N5995" s="2" t="str" cm="1">
        <f t="array" ref="N5995">INDEX('BD product'!A:D,M5995,2)</f>
        <v>Office Supplies</v>
      </c>
    </row>
    <row r="5996" spans="1:14" x14ac:dyDescent="0.3">
      <c r="A5996" s="3" t="s">
        <v>7288</v>
      </c>
      <c r="B5996" s="4">
        <v>42715</v>
      </c>
      <c r="C5996" s="12" t="str">
        <f t="shared" si="93"/>
        <v>2016/12</v>
      </c>
      <c r="D5996" s="4">
        <v>42715</v>
      </c>
      <c r="E5996" s="3" t="s">
        <v>41</v>
      </c>
      <c r="F5996" s="3" t="s">
        <v>2847</v>
      </c>
      <c r="G5996" s="3" t="s">
        <v>5660</v>
      </c>
      <c r="H5996" s="5">
        <v>1352</v>
      </c>
      <c r="I5996" s="2">
        <v>2</v>
      </c>
      <c r="J5996" s="2">
        <v>2</v>
      </c>
      <c r="K5996" s="2">
        <v>1.6899999999999998E-2</v>
      </c>
      <c r="L5996" s="18" t="str">
        <f>VLOOKUP(F5996,'BD customers'!$1:$1048576,2,FALSE)</f>
        <v>Noel Staavos</v>
      </c>
      <c r="M5996" s="2">
        <f>MATCH(orders[[#This Row],[Product ID]],'BD product'!A:A,0)</f>
        <v>1568</v>
      </c>
      <c r="N5996" s="2" t="str" cm="1">
        <f t="array" ref="N5996">INDEX('BD product'!A:D,M5996,2)</f>
        <v>Office Supplies</v>
      </c>
    </row>
    <row r="5997" spans="1:14" x14ac:dyDescent="0.3">
      <c r="A5997" s="3" t="s">
        <v>7288</v>
      </c>
      <c r="B5997" s="4">
        <v>42715</v>
      </c>
      <c r="C5997" s="12" t="str">
        <f t="shared" si="93"/>
        <v>2016/12</v>
      </c>
      <c r="D5997" s="4">
        <v>42715</v>
      </c>
      <c r="E5997" s="3" t="s">
        <v>41</v>
      </c>
      <c r="F5997" s="3" t="s">
        <v>2847</v>
      </c>
      <c r="G5997" s="3" t="s">
        <v>5775</v>
      </c>
      <c r="H5997" s="5">
        <v>45843</v>
      </c>
      <c r="I5997" s="2">
        <v>5</v>
      </c>
      <c r="J5997" s="2">
        <v>3</v>
      </c>
      <c r="K5997" s="2">
        <v>-13.7529</v>
      </c>
      <c r="L5997" s="18" t="str">
        <f>VLOOKUP(F5997,'BD customers'!$1:$1048576,2,FALSE)</f>
        <v>Noel Staavos</v>
      </c>
      <c r="M5997" s="2">
        <f>MATCH(orders[[#This Row],[Product ID]],'BD product'!A:A,0)</f>
        <v>1587</v>
      </c>
      <c r="N5997" s="2" t="str" cm="1">
        <f t="array" ref="N5997">INDEX('BD product'!A:D,M5997,2)</f>
        <v>Furniture</v>
      </c>
    </row>
    <row r="5998" spans="1:14" x14ac:dyDescent="0.3">
      <c r="A5998" s="3" t="s">
        <v>7288</v>
      </c>
      <c r="B5998" s="4">
        <v>42715</v>
      </c>
      <c r="C5998" s="12" t="str">
        <f t="shared" si="93"/>
        <v>2016/12</v>
      </c>
      <c r="D5998" s="4">
        <v>42715</v>
      </c>
      <c r="E5998" s="3" t="s">
        <v>41</v>
      </c>
      <c r="F5998" s="3" t="s">
        <v>2847</v>
      </c>
      <c r="G5998" s="3" t="s">
        <v>2414</v>
      </c>
      <c r="H5998" s="5">
        <v>387136</v>
      </c>
      <c r="I5998" s="2">
        <v>4</v>
      </c>
      <c r="J5998" s="2">
        <v>2</v>
      </c>
      <c r="K5998" s="2">
        <v>2.4196</v>
      </c>
      <c r="L5998" s="18" t="str">
        <f>VLOOKUP(F5998,'BD customers'!$1:$1048576,2,FALSE)</f>
        <v>Noel Staavos</v>
      </c>
      <c r="M5998" s="2">
        <f>MATCH(orders[[#This Row],[Product ID]],'BD product'!A:A,0)</f>
        <v>645</v>
      </c>
      <c r="N5998" s="2" t="str" cm="1">
        <f t="array" ref="N5998">INDEX('BD product'!A:D,M5998,2)</f>
        <v>Office Supplies</v>
      </c>
    </row>
    <row r="5999" spans="1:14" x14ac:dyDescent="0.3">
      <c r="A5999" s="3" t="s">
        <v>7288</v>
      </c>
      <c r="B5999" s="4">
        <v>42715</v>
      </c>
      <c r="C5999" s="12" t="str">
        <f t="shared" si="93"/>
        <v>2016/12</v>
      </c>
      <c r="D5999" s="4">
        <v>42715</v>
      </c>
      <c r="E5999" s="3" t="s">
        <v>41</v>
      </c>
      <c r="F5999" s="3" t="s">
        <v>2847</v>
      </c>
      <c r="G5999" s="3" t="s">
        <v>3303</v>
      </c>
      <c r="H5999" s="5">
        <v>32859</v>
      </c>
      <c r="I5999" s="2">
        <v>3</v>
      </c>
      <c r="J5999" s="2">
        <v>4</v>
      </c>
      <c r="K5999" s="2">
        <v>-147.8655</v>
      </c>
      <c r="L5999" s="18" t="str">
        <f>VLOOKUP(F5999,'BD customers'!$1:$1048576,2,FALSE)</f>
        <v>Noel Staavos</v>
      </c>
      <c r="M5999" s="2">
        <f>MATCH(orders[[#This Row],[Product ID]],'BD product'!A:A,0)</f>
        <v>964</v>
      </c>
      <c r="N5999" s="2" t="str" cm="1">
        <f t="array" ref="N5999">INDEX('BD product'!A:D,M5999,2)</f>
        <v>Furniture</v>
      </c>
    </row>
    <row r="6000" spans="1:14" x14ac:dyDescent="0.3">
      <c r="A6000" s="3" t="s">
        <v>7289</v>
      </c>
      <c r="B6000" s="4">
        <v>41983</v>
      </c>
      <c r="C6000" s="12" t="str">
        <f t="shared" si="93"/>
        <v>2014/12</v>
      </c>
      <c r="D6000" s="4">
        <v>41987</v>
      </c>
      <c r="E6000" s="3" t="s">
        <v>21</v>
      </c>
      <c r="F6000" s="3" t="s">
        <v>650</v>
      </c>
      <c r="G6000" s="3" t="s">
        <v>3126</v>
      </c>
      <c r="H6000" s="5">
        <v>338352</v>
      </c>
      <c r="I6000" s="2">
        <v>3</v>
      </c>
      <c r="J6000" s="2">
        <v>2</v>
      </c>
      <c r="K6000" s="2">
        <v>4.2294</v>
      </c>
      <c r="L6000" s="18" t="str">
        <f>VLOOKUP(F6000,'BD customers'!$1:$1048576,2,FALSE)</f>
        <v>Sally Hughsby</v>
      </c>
      <c r="M6000" s="2">
        <f>MATCH(orders[[#This Row],[Product ID]],'BD product'!A:A,0)</f>
        <v>903</v>
      </c>
      <c r="N6000" s="2" t="str" cm="1">
        <f t="array" ref="N6000">INDEX('BD product'!A:D,M6000,2)</f>
        <v>Furniture</v>
      </c>
    </row>
    <row r="6001" spans="1:14" x14ac:dyDescent="0.3">
      <c r="A6001" s="3" t="s">
        <v>7289</v>
      </c>
      <c r="B6001" s="4">
        <v>41983</v>
      </c>
      <c r="C6001" s="12" t="str">
        <f t="shared" si="93"/>
        <v>2014/12</v>
      </c>
      <c r="D6001" s="4">
        <v>41987</v>
      </c>
      <c r="E6001" s="3" t="s">
        <v>21</v>
      </c>
      <c r="F6001" s="3" t="s">
        <v>650</v>
      </c>
      <c r="G6001" s="3" t="s">
        <v>2628</v>
      </c>
      <c r="H6001" s="5">
        <v>2592</v>
      </c>
      <c r="I6001" s="2">
        <v>4</v>
      </c>
      <c r="J6001" s="2">
        <v>0</v>
      </c>
      <c r="K6001" s="2">
        <v>12.441599999999999</v>
      </c>
      <c r="L6001" s="18" t="str">
        <f>VLOOKUP(F6001,'BD customers'!$1:$1048576,2,FALSE)</f>
        <v>Sally Hughsby</v>
      </c>
      <c r="M6001" s="2">
        <f>MATCH(orders[[#This Row],[Product ID]],'BD product'!A:A,0)</f>
        <v>714</v>
      </c>
      <c r="N6001" s="2" t="str" cm="1">
        <f t="array" ref="N6001">INDEX('BD product'!A:D,M6001,2)</f>
        <v>Office Supplies</v>
      </c>
    </row>
    <row r="6002" spans="1:14" x14ac:dyDescent="0.3">
      <c r="A6002" s="3" t="s">
        <v>7289</v>
      </c>
      <c r="B6002" s="4">
        <v>41983</v>
      </c>
      <c r="C6002" s="12" t="str">
        <f t="shared" si="93"/>
        <v>2014/12</v>
      </c>
      <c r="D6002" s="4">
        <v>41987</v>
      </c>
      <c r="E6002" s="3" t="s">
        <v>21</v>
      </c>
      <c r="F6002" s="3" t="s">
        <v>650</v>
      </c>
      <c r="G6002" s="3" t="s">
        <v>1624</v>
      </c>
      <c r="H6002" s="5">
        <v>9136</v>
      </c>
      <c r="I6002" s="2">
        <v>4</v>
      </c>
      <c r="J6002" s="2">
        <v>0</v>
      </c>
      <c r="K6002" s="2">
        <v>42.025599999999997</v>
      </c>
      <c r="L6002" s="18" t="str">
        <f>VLOOKUP(F6002,'BD customers'!$1:$1048576,2,FALSE)</f>
        <v>Sally Hughsby</v>
      </c>
      <c r="M6002" s="2">
        <f>MATCH(orders[[#This Row],[Product ID]],'BD product'!A:A,0)</f>
        <v>395</v>
      </c>
      <c r="N6002" s="2" t="str" cm="1">
        <f t="array" ref="N6002">INDEX('BD product'!A:D,M6002,2)</f>
        <v>Office Supplies</v>
      </c>
    </row>
    <row r="6003" spans="1:14" x14ac:dyDescent="0.3">
      <c r="A6003" s="3" t="s">
        <v>7290</v>
      </c>
      <c r="B6003" s="4">
        <v>41986</v>
      </c>
      <c r="C6003" s="12" t="str">
        <f t="shared" si="93"/>
        <v>2014/12</v>
      </c>
      <c r="D6003" s="4">
        <v>41990</v>
      </c>
      <c r="E6003" s="3" t="s">
        <v>21</v>
      </c>
      <c r="F6003" s="3" t="s">
        <v>4123</v>
      </c>
      <c r="G6003" s="3" t="s">
        <v>3739</v>
      </c>
      <c r="H6003" s="5">
        <v>8796</v>
      </c>
      <c r="I6003" s="2">
        <v>3</v>
      </c>
      <c r="J6003" s="2">
        <v>2</v>
      </c>
      <c r="K6003" s="2">
        <v>7.6965000000000003</v>
      </c>
      <c r="L6003" s="18" t="str">
        <f>VLOOKUP(F6003,'BD customers'!$1:$1048576,2,FALSE)</f>
        <v>Randy Ferguson</v>
      </c>
      <c r="M6003" s="2">
        <f>MATCH(orders[[#This Row],[Product ID]],'BD product'!A:A,0)</f>
        <v>1144</v>
      </c>
      <c r="N6003" s="2" t="str" cm="1">
        <f t="array" ref="N6003">INDEX('BD product'!A:D,M6003,2)</f>
        <v>Furniture</v>
      </c>
    </row>
    <row r="6004" spans="1:14" x14ac:dyDescent="0.3">
      <c r="A6004" s="3" t="s">
        <v>7290</v>
      </c>
      <c r="B6004" s="4">
        <v>41986</v>
      </c>
      <c r="C6004" s="12" t="str">
        <f t="shared" si="93"/>
        <v>2014/12</v>
      </c>
      <c r="D6004" s="4">
        <v>41990</v>
      </c>
      <c r="E6004" s="3" t="s">
        <v>21</v>
      </c>
      <c r="F6004" s="3" t="s">
        <v>4123</v>
      </c>
      <c r="G6004" s="3" t="s">
        <v>2076</v>
      </c>
      <c r="H6004" s="5">
        <v>5214</v>
      </c>
      <c r="I6004" s="2">
        <v>2</v>
      </c>
      <c r="J6004" s="2">
        <v>7</v>
      </c>
      <c r="K6004" s="2">
        <v>-4.1711999999999998</v>
      </c>
      <c r="L6004" s="18" t="str">
        <f>VLOOKUP(F6004,'BD customers'!$1:$1048576,2,FALSE)</f>
        <v>Randy Ferguson</v>
      </c>
      <c r="M6004" s="2">
        <f>MATCH(orders[[#This Row],[Product ID]],'BD product'!A:A,0)</f>
        <v>532</v>
      </c>
      <c r="N6004" s="2" t="str" cm="1">
        <f t="array" ref="N6004">INDEX('BD product'!A:D,M6004,2)</f>
        <v>Office Supplies</v>
      </c>
    </row>
    <row r="6005" spans="1:14" x14ac:dyDescent="0.3">
      <c r="A6005" s="3" t="s">
        <v>7291</v>
      </c>
      <c r="B6005" s="4">
        <v>42999</v>
      </c>
      <c r="C6005" s="12" t="str">
        <f t="shared" si="93"/>
        <v>2017/09</v>
      </c>
      <c r="D6005" s="4">
        <v>43005</v>
      </c>
      <c r="E6005" s="3" t="s">
        <v>21</v>
      </c>
      <c r="F6005" s="3" t="s">
        <v>2366</v>
      </c>
      <c r="G6005" s="3" t="s">
        <v>515</v>
      </c>
      <c r="H6005" s="5">
        <v>12294</v>
      </c>
      <c r="I6005" s="2">
        <v>1</v>
      </c>
      <c r="J6005" s="2">
        <v>7</v>
      </c>
      <c r="K6005" s="2">
        <v>-8.6058000000000003</v>
      </c>
      <c r="L6005" s="18" t="str">
        <f>VLOOKUP(F6005,'BD customers'!$1:$1048576,2,FALSE)</f>
        <v>Dan Lawera</v>
      </c>
      <c r="M6005" s="2">
        <f>MATCH(orders[[#This Row],[Product ID]],'BD product'!A:A,0)</f>
        <v>104</v>
      </c>
      <c r="N6005" s="2" t="str" cm="1">
        <f t="array" ref="N6005">INDEX('BD product'!A:D,M6005,2)</f>
        <v>Office Supplies</v>
      </c>
    </row>
    <row r="6006" spans="1:14" x14ac:dyDescent="0.3">
      <c r="A6006" s="3" t="s">
        <v>7292</v>
      </c>
      <c r="B6006" s="4">
        <v>42985</v>
      </c>
      <c r="C6006" s="12" t="str">
        <f t="shared" si="93"/>
        <v>2017/09</v>
      </c>
      <c r="D6006" s="4">
        <v>42989</v>
      </c>
      <c r="E6006" s="3" t="s">
        <v>21</v>
      </c>
      <c r="F6006" s="3" t="s">
        <v>155</v>
      </c>
      <c r="G6006" s="3" t="s">
        <v>2362</v>
      </c>
      <c r="H6006" s="5">
        <v>1976</v>
      </c>
      <c r="I6006" s="2">
        <v>4</v>
      </c>
      <c r="J6006" s="2">
        <v>0</v>
      </c>
      <c r="K6006" s="2">
        <v>8.2992000000000008</v>
      </c>
      <c r="L6006" s="18" t="str">
        <f>VLOOKUP(F6006,'BD customers'!$1:$1048576,2,FALSE)</f>
        <v>Allen Goldenen</v>
      </c>
      <c r="M6006" s="2">
        <f>MATCH(orders[[#This Row],[Product ID]],'BD product'!A:A,0)</f>
        <v>629</v>
      </c>
      <c r="N6006" s="2" t="str" cm="1">
        <f t="array" ref="N6006">INDEX('BD product'!A:D,M6006,2)</f>
        <v>Furniture</v>
      </c>
    </row>
    <row r="6007" spans="1:14" x14ac:dyDescent="0.3">
      <c r="A6007" s="3" t="s">
        <v>7293</v>
      </c>
      <c r="B6007" s="4">
        <v>42310</v>
      </c>
      <c r="C6007" s="12" t="str">
        <f t="shared" si="93"/>
        <v>2015/11</v>
      </c>
      <c r="D6007" s="4">
        <v>42315</v>
      </c>
      <c r="E6007" s="3" t="s">
        <v>21</v>
      </c>
      <c r="F6007" s="3" t="s">
        <v>4107</v>
      </c>
      <c r="G6007" s="3" t="s">
        <v>5451</v>
      </c>
      <c r="H6007" s="5">
        <v>109764</v>
      </c>
      <c r="I6007" s="2">
        <v>2</v>
      </c>
      <c r="J6007" s="2">
        <v>1</v>
      </c>
      <c r="K6007" s="2">
        <v>8.5372000000000003</v>
      </c>
      <c r="L6007" s="18" t="str">
        <f>VLOOKUP(F6007,'BD customers'!$1:$1048576,2,FALSE)</f>
        <v>Scot Wooten</v>
      </c>
      <c r="M6007" s="2">
        <f>MATCH(orders[[#This Row],[Product ID]],'BD product'!A:A,0)</f>
        <v>1536</v>
      </c>
      <c r="N6007" s="2" t="str" cm="1">
        <f t="array" ref="N6007">INDEX('BD product'!A:D,M6007,2)</f>
        <v>Furniture</v>
      </c>
    </row>
    <row r="6008" spans="1:14" x14ac:dyDescent="0.3">
      <c r="A6008" s="3" t="s">
        <v>7294</v>
      </c>
      <c r="B6008" s="4">
        <v>43080</v>
      </c>
      <c r="C6008" s="12" t="str">
        <f t="shared" si="93"/>
        <v>2017/12</v>
      </c>
      <c r="D6008" s="4">
        <v>43087</v>
      </c>
      <c r="E6008" s="3" t="s">
        <v>21</v>
      </c>
      <c r="F6008" s="3" t="s">
        <v>2549</v>
      </c>
      <c r="G6008" s="3" t="s">
        <v>4340</v>
      </c>
      <c r="H6008" s="5">
        <v>12885</v>
      </c>
      <c r="I6008" s="2">
        <v>3</v>
      </c>
      <c r="J6008" s="2">
        <v>0</v>
      </c>
      <c r="K6008" s="2">
        <v>3.8654999999999999</v>
      </c>
      <c r="L6008" s="18" t="str">
        <f>VLOOKUP(F6008,'BD customers'!$1:$1048576,2,FALSE)</f>
        <v>Katherine Nockton</v>
      </c>
      <c r="M6008" s="2">
        <f>MATCH(orders[[#This Row],[Product ID]],'BD product'!A:A,0)</f>
        <v>1302</v>
      </c>
      <c r="N6008" s="2" t="str" cm="1">
        <f t="array" ref="N6008">INDEX('BD product'!A:D,M6008,2)</f>
        <v>Technology</v>
      </c>
    </row>
    <row r="6009" spans="1:14" x14ac:dyDescent="0.3">
      <c r="A6009" s="3" t="s">
        <v>7295</v>
      </c>
      <c r="B6009" s="4">
        <v>42826</v>
      </c>
      <c r="C6009" s="12" t="str">
        <f t="shared" si="93"/>
        <v>2017/04</v>
      </c>
      <c r="D6009" s="4">
        <v>42828</v>
      </c>
      <c r="E6009" s="3" t="s">
        <v>64</v>
      </c>
      <c r="F6009" s="3" t="s">
        <v>2611</v>
      </c>
      <c r="G6009" s="3" t="s">
        <v>511</v>
      </c>
      <c r="H6009" s="5">
        <v>12795</v>
      </c>
      <c r="I6009" s="2">
        <v>3</v>
      </c>
      <c r="J6009" s="2">
        <v>0</v>
      </c>
      <c r="K6009" s="2">
        <v>21.7515</v>
      </c>
      <c r="L6009" s="18" t="str">
        <f>VLOOKUP(F6009,'BD customers'!$1:$1048576,2,FALSE)</f>
        <v>George Bell</v>
      </c>
      <c r="M6009" s="2">
        <f>MATCH(orders[[#This Row],[Product ID]],'BD product'!A:A,0)</f>
        <v>103</v>
      </c>
      <c r="N6009" s="2" t="str" cm="1">
        <f t="array" ref="N6009">INDEX('BD product'!A:D,M6009,2)</f>
        <v>Furniture</v>
      </c>
    </row>
    <row r="6010" spans="1:14" x14ac:dyDescent="0.3">
      <c r="A6010" s="3" t="s">
        <v>7296</v>
      </c>
      <c r="B6010" s="4">
        <v>42368</v>
      </c>
      <c r="C6010" s="12" t="str">
        <f t="shared" si="93"/>
        <v>2015/12</v>
      </c>
      <c r="D6010" s="4">
        <v>42372</v>
      </c>
      <c r="E6010" s="3" t="s">
        <v>21</v>
      </c>
      <c r="F6010" s="3" t="s">
        <v>536</v>
      </c>
      <c r="G6010" s="3" t="s">
        <v>3728</v>
      </c>
      <c r="H6010" s="5">
        <v>6852</v>
      </c>
      <c r="I6010" s="2">
        <v>3</v>
      </c>
      <c r="J6010" s="2">
        <v>0</v>
      </c>
      <c r="K6010" s="2">
        <v>31.519200000000001</v>
      </c>
      <c r="L6010" s="18" t="str">
        <f>VLOOKUP(F6010,'BD customers'!$1:$1048576,2,FALSE)</f>
        <v>Clay Ludtke</v>
      </c>
      <c r="M6010" s="2">
        <f>MATCH(orders[[#This Row],[Product ID]],'BD product'!A:A,0)</f>
        <v>1140</v>
      </c>
      <c r="N6010" s="2" t="str" cm="1">
        <f t="array" ref="N6010">INDEX('BD product'!A:D,M6010,2)</f>
        <v>Office Supplies</v>
      </c>
    </row>
    <row r="6011" spans="1:14" x14ac:dyDescent="0.3">
      <c r="A6011" s="3" t="s">
        <v>7296</v>
      </c>
      <c r="B6011" s="4">
        <v>42368</v>
      </c>
      <c r="C6011" s="12" t="str">
        <f t="shared" si="93"/>
        <v>2015/12</v>
      </c>
      <c r="D6011" s="4">
        <v>42372</v>
      </c>
      <c r="E6011" s="3" t="s">
        <v>21</v>
      </c>
      <c r="F6011" s="3" t="s">
        <v>536</v>
      </c>
      <c r="G6011" s="3" t="s">
        <v>1484</v>
      </c>
      <c r="H6011" s="5">
        <v>7494</v>
      </c>
      <c r="I6011" s="2">
        <v>3</v>
      </c>
      <c r="J6011" s="2">
        <v>0</v>
      </c>
      <c r="K6011" s="2">
        <v>14.2386</v>
      </c>
      <c r="L6011" s="18" t="str">
        <f>VLOOKUP(F6011,'BD customers'!$1:$1048576,2,FALSE)</f>
        <v>Clay Ludtke</v>
      </c>
      <c r="M6011" s="2">
        <f>MATCH(orders[[#This Row],[Product ID]],'BD product'!A:A,0)</f>
        <v>354</v>
      </c>
      <c r="N6011" s="2" t="str" cm="1">
        <f t="array" ref="N6011">INDEX('BD product'!A:D,M6011,2)</f>
        <v>Office Supplies</v>
      </c>
    </row>
    <row r="6012" spans="1:14" x14ac:dyDescent="0.3">
      <c r="A6012" s="3" t="s">
        <v>7296</v>
      </c>
      <c r="B6012" s="4">
        <v>42368</v>
      </c>
      <c r="C6012" s="12" t="str">
        <f t="shared" si="93"/>
        <v>2015/12</v>
      </c>
      <c r="D6012" s="4">
        <v>42372</v>
      </c>
      <c r="E6012" s="3" t="s">
        <v>21</v>
      </c>
      <c r="F6012" s="3" t="s">
        <v>536</v>
      </c>
      <c r="G6012" s="3" t="s">
        <v>2488</v>
      </c>
      <c r="H6012" s="5">
        <v>254856</v>
      </c>
      <c r="I6012" s="2">
        <v>6</v>
      </c>
      <c r="J6012" s="2">
        <v>2</v>
      </c>
      <c r="K6012" s="2">
        <v>28.671299999999999</v>
      </c>
      <c r="L6012" s="18" t="str">
        <f>VLOOKUP(F6012,'BD customers'!$1:$1048576,2,FALSE)</f>
        <v>Clay Ludtke</v>
      </c>
      <c r="M6012" s="2">
        <f>MATCH(orders[[#This Row],[Product ID]],'BD product'!A:A,0)</f>
        <v>670</v>
      </c>
      <c r="N6012" s="2" t="str" cm="1">
        <f t="array" ref="N6012">INDEX('BD product'!A:D,M6012,2)</f>
        <v>Technology</v>
      </c>
    </row>
    <row r="6013" spans="1:14" x14ac:dyDescent="0.3">
      <c r="A6013" s="3" t="s">
        <v>7296</v>
      </c>
      <c r="B6013" s="4">
        <v>42368</v>
      </c>
      <c r="C6013" s="12" t="str">
        <f t="shared" si="93"/>
        <v>2015/12</v>
      </c>
      <c r="D6013" s="4">
        <v>42372</v>
      </c>
      <c r="E6013" s="3" t="s">
        <v>21</v>
      </c>
      <c r="F6013" s="3" t="s">
        <v>536</v>
      </c>
      <c r="G6013" s="3" t="s">
        <v>1034</v>
      </c>
      <c r="H6013" s="5">
        <v>27144</v>
      </c>
      <c r="I6013" s="2">
        <v>3</v>
      </c>
      <c r="J6013" s="2">
        <v>0</v>
      </c>
      <c r="K6013" s="2">
        <v>12.2148</v>
      </c>
      <c r="L6013" s="18" t="str">
        <f>VLOOKUP(F6013,'BD customers'!$1:$1048576,2,FALSE)</f>
        <v>Clay Ludtke</v>
      </c>
      <c r="M6013" s="2">
        <f>MATCH(orders[[#This Row],[Product ID]],'BD product'!A:A,0)</f>
        <v>233</v>
      </c>
      <c r="N6013" s="2" t="str" cm="1">
        <f t="array" ref="N6013">INDEX('BD product'!A:D,M6013,2)</f>
        <v>Office Supplies</v>
      </c>
    </row>
    <row r="6014" spans="1:14" x14ac:dyDescent="0.3">
      <c r="A6014" s="3" t="s">
        <v>7296</v>
      </c>
      <c r="B6014" s="4">
        <v>42368</v>
      </c>
      <c r="C6014" s="12" t="str">
        <f t="shared" si="93"/>
        <v>2015/12</v>
      </c>
      <c r="D6014" s="4">
        <v>42372</v>
      </c>
      <c r="E6014" s="3" t="s">
        <v>21</v>
      </c>
      <c r="F6014" s="3" t="s">
        <v>536</v>
      </c>
      <c r="G6014" s="3" t="s">
        <v>3893</v>
      </c>
      <c r="H6014" s="5">
        <v>28788</v>
      </c>
      <c r="I6014" s="2">
        <v>3</v>
      </c>
      <c r="J6014" s="2">
        <v>2</v>
      </c>
      <c r="K6014" s="2">
        <v>3.5985</v>
      </c>
      <c r="L6014" s="18" t="str">
        <f>VLOOKUP(F6014,'BD customers'!$1:$1048576,2,FALSE)</f>
        <v>Clay Ludtke</v>
      </c>
      <c r="M6014" s="2">
        <f>MATCH(orders[[#This Row],[Product ID]],'BD product'!A:A,0)</f>
        <v>1193</v>
      </c>
      <c r="N6014" s="2" t="str" cm="1">
        <f t="array" ref="N6014">INDEX('BD product'!A:D,M6014,2)</f>
        <v>Technology</v>
      </c>
    </row>
    <row r="6015" spans="1:14" x14ac:dyDescent="0.3">
      <c r="A6015" s="3" t="s">
        <v>7297</v>
      </c>
      <c r="B6015" s="4">
        <v>42439</v>
      </c>
      <c r="C6015" s="12" t="str">
        <f t="shared" si="93"/>
        <v>2016/03</v>
      </c>
      <c r="D6015" s="4">
        <v>42440</v>
      </c>
      <c r="E6015" s="3" t="s">
        <v>64</v>
      </c>
      <c r="F6015" s="3" t="s">
        <v>4169</v>
      </c>
      <c r="G6015" s="3" t="s">
        <v>3647</v>
      </c>
      <c r="H6015" s="5">
        <v>149</v>
      </c>
      <c r="I6015" s="2">
        <v>5</v>
      </c>
      <c r="J6015" s="2">
        <v>0</v>
      </c>
      <c r="K6015" s="2">
        <v>0.71519999999999995</v>
      </c>
      <c r="L6015" s="18" t="str">
        <f>VLOOKUP(F6015,'BD customers'!$1:$1048576,2,FALSE)</f>
        <v>Karen Ferguson</v>
      </c>
      <c r="M6015" s="2">
        <f>MATCH(orders[[#This Row],[Product ID]],'BD product'!A:A,0)</f>
        <v>1104</v>
      </c>
      <c r="N6015" s="2" t="str" cm="1">
        <f t="array" ref="N6015">INDEX('BD product'!A:D,M6015,2)</f>
        <v>Office Supplies</v>
      </c>
    </row>
    <row r="6016" spans="1:14" x14ac:dyDescent="0.3">
      <c r="A6016" s="3" t="s">
        <v>7297</v>
      </c>
      <c r="B6016" s="4">
        <v>42439</v>
      </c>
      <c r="C6016" s="12" t="str">
        <f t="shared" si="93"/>
        <v>2016/03</v>
      </c>
      <c r="D6016" s="4">
        <v>42440</v>
      </c>
      <c r="E6016" s="3" t="s">
        <v>64</v>
      </c>
      <c r="F6016" s="3" t="s">
        <v>4169</v>
      </c>
      <c r="G6016" s="3" t="s">
        <v>3754</v>
      </c>
      <c r="H6016" s="5">
        <v>4158912</v>
      </c>
      <c r="I6016" s="2">
        <v>8</v>
      </c>
      <c r="J6016" s="2">
        <v>2</v>
      </c>
      <c r="K6016" s="2">
        <v>363.90480000000002</v>
      </c>
      <c r="L6016" s="18" t="str">
        <f>VLOOKUP(F6016,'BD customers'!$1:$1048576,2,FALSE)</f>
        <v>Karen Ferguson</v>
      </c>
      <c r="M6016" s="2">
        <f>MATCH(orders[[#This Row],[Product ID]],'BD product'!A:A,0)</f>
        <v>1150</v>
      </c>
      <c r="N6016" s="2" t="str" cm="1">
        <f t="array" ref="N6016">INDEX('BD product'!A:D,M6016,2)</f>
        <v>Technology</v>
      </c>
    </row>
    <row r="6017" spans="1:14" x14ac:dyDescent="0.3">
      <c r="A6017" s="3" t="s">
        <v>7298</v>
      </c>
      <c r="B6017" s="4">
        <v>41735</v>
      </c>
      <c r="C6017" s="12" t="str">
        <f t="shared" si="93"/>
        <v>2014/04</v>
      </c>
      <c r="D6017" s="4">
        <v>41741</v>
      </c>
      <c r="E6017" s="3" t="s">
        <v>21</v>
      </c>
      <c r="F6017" s="3" t="s">
        <v>5069</v>
      </c>
      <c r="G6017" s="3" t="s">
        <v>7188</v>
      </c>
      <c r="H6017" s="5">
        <v>9196</v>
      </c>
      <c r="I6017" s="2">
        <v>2</v>
      </c>
      <c r="J6017" s="2">
        <v>0</v>
      </c>
      <c r="K6017" s="2">
        <v>15.6332</v>
      </c>
      <c r="L6017" s="18" t="str">
        <f>VLOOKUP(F6017,'BD customers'!$1:$1048576,2,FALSE)</f>
        <v>Andy Yotov</v>
      </c>
      <c r="M6017" s="2">
        <f>MATCH(orders[[#This Row],[Product ID]],'BD product'!A:A,0)</f>
        <v>1764</v>
      </c>
      <c r="N6017" s="2" t="str" cm="1">
        <f t="array" ref="N6017">INDEX('BD product'!A:D,M6017,2)</f>
        <v>Furniture</v>
      </c>
    </row>
    <row r="6018" spans="1:14" x14ac:dyDescent="0.3">
      <c r="A6018" s="3" t="s">
        <v>7298</v>
      </c>
      <c r="B6018" s="4">
        <v>41735</v>
      </c>
      <c r="C6018" s="12" t="str">
        <f t="shared" ref="C6018:C6081" si="94">TEXT(B6018,"aaaa/mm")</f>
        <v>2014/04</v>
      </c>
      <c r="D6018" s="4">
        <v>41741</v>
      </c>
      <c r="E6018" s="3" t="s">
        <v>21</v>
      </c>
      <c r="F6018" s="3" t="s">
        <v>5069</v>
      </c>
      <c r="G6018" s="3" t="s">
        <v>1226</v>
      </c>
      <c r="H6018" s="5">
        <v>3311</v>
      </c>
      <c r="I6018" s="2">
        <v>7</v>
      </c>
      <c r="J6018" s="2">
        <v>0</v>
      </c>
      <c r="K6018" s="2">
        <v>12.9129</v>
      </c>
      <c r="L6018" s="18" t="str">
        <f>VLOOKUP(F6018,'BD customers'!$1:$1048576,2,FALSE)</f>
        <v>Andy Yotov</v>
      </c>
      <c r="M6018" s="2">
        <f>MATCH(orders[[#This Row],[Product ID]],'BD product'!A:A,0)</f>
        <v>285</v>
      </c>
      <c r="N6018" s="2" t="str" cm="1">
        <f t="array" ref="N6018">INDEX('BD product'!A:D,M6018,2)</f>
        <v>Furniture</v>
      </c>
    </row>
    <row r="6019" spans="1:14" x14ac:dyDescent="0.3">
      <c r="A6019" s="3" t="s">
        <v>7298</v>
      </c>
      <c r="B6019" s="4">
        <v>41735</v>
      </c>
      <c r="C6019" s="12" t="str">
        <f t="shared" si="94"/>
        <v>2014/04</v>
      </c>
      <c r="D6019" s="4">
        <v>41741</v>
      </c>
      <c r="E6019" s="3" t="s">
        <v>21</v>
      </c>
      <c r="F6019" s="3" t="s">
        <v>5069</v>
      </c>
      <c r="G6019" s="3" t="s">
        <v>3796</v>
      </c>
      <c r="H6019" s="5">
        <v>1944</v>
      </c>
      <c r="I6019" s="2">
        <v>3</v>
      </c>
      <c r="J6019" s="2">
        <v>0</v>
      </c>
      <c r="K6019" s="2">
        <v>9.3312000000000008</v>
      </c>
      <c r="L6019" s="18" t="str">
        <f>VLOOKUP(F6019,'BD customers'!$1:$1048576,2,FALSE)</f>
        <v>Andy Yotov</v>
      </c>
      <c r="M6019" s="2">
        <f>MATCH(orders[[#This Row],[Product ID]],'BD product'!A:A,0)</f>
        <v>1167</v>
      </c>
      <c r="N6019" s="2" t="str" cm="1">
        <f t="array" ref="N6019">INDEX('BD product'!A:D,M6019,2)</f>
        <v>Office Supplies</v>
      </c>
    </row>
    <row r="6020" spans="1:14" x14ac:dyDescent="0.3">
      <c r="A6020" s="3" t="s">
        <v>7298</v>
      </c>
      <c r="B6020" s="4">
        <v>41735</v>
      </c>
      <c r="C6020" s="12" t="str">
        <f t="shared" si="94"/>
        <v>2014/04</v>
      </c>
      <c r="D6020" s="4">
        <v>41741</v>
      </c>
      <c r="E6020" s="3" t="s">
        <v>21</v>
      </c>
      <c r="F6020" s="3" t="s">
        <v>5069</v>
      </c>
      <c r="G6020" s="3" t="s">
        <v>5195</v>
      </c>
      <c r="H6020" s="5">
        <v>5548</v>
      </c>
      <c r="I6020" s="2">
        <v>1</v>
      </c>
      <c r="J6020" s="2">
        <v>0</v>
      </c>
      <c r="K6020" s="2">
        <v>26.630400000000002</v>
      </c>
      <c r="L6020" s="18" t="str">
        <f>VLOOKUP(F6020,'BD customers'!$1:$1048576,2,FALSE)</f>
        <v>Andy Yotov</v>
      </c>
      <c r="M6020" s="2">
        <f>MATCH(orders[[#This Row],[Product ID]],'BD product'!A:A,0)</f>
        <v>1488</v>
      </c>
      <c r="N6020" s="2" t="str" cm="1">
        <f t="array" ref="N6020">INDEX('BD product'!A:D,M6020,2)</f>
        <v>Office Supplies</v>
      </c>
    </row>
    <row r="6021" spans="1:14" x14ac:dyDescent="0.3">
      <c r="A6021" s="3" t="s">
        <v>7299</v>
      </c>
      <c r="B6021" s="4">
        <v>41917</v>
      </c>
      <c r="C6021" s="12" t="str">
        <f t="shared" si="94"/>
        <v>2014/10</v>
      </c>
      <c r="D6021" s="4">
        <v>41922</v>
      </c>
      <c r="E6021" s="3" t="s">
        <v>11</v>
      </c>
      <c r="F6021" s="3" t="s">
        <v>4646</v>
      </c>
      <c r="G6021" s="3" t="s">
        <v>70</v>
      </c>
      <c r="H6021" s="5">
        <v>9192</v>
      </c>
      <c r="I6021" s="2">
        <v>5</v>
      </c>
      <c r="J6021" s="2">
        <v>2</v>
      </c>
      <c r="K6021" s="2">
        <v>0.1149</v>
      </c>
      <c r="L6021" s="18" t="str">
        <f>VLOOKUP(F6021,'BD customers'!$1:$1048576,2,FALSE)</f>
        <v>Brian Derr</v>
      </c>
      <c r="M6021" s="2">
        <f>MATCH(orders[[#This Row],[Product ID]],'BD product'!A:A,0)</f>
        <v>11</v>
      </c>
      <c r="N6021" s="2" t="str" cm="1">
        <f t="array" ref="N6021">INDEX('BD product'!A:D,M6021,2)</f>
        <v>Office Supplies</v>
      </c>
    </row>
    <row r="6022" spans="1:14" x14ac:dyDescent="0.3">
      <c r="A6022" s="3" t="s">
        <v>7300</v>
      </c>
      <c r="B6022" s="4">
        <v>42595</v>
      </c>
      <c r="C6022" s="12" t="str">
        <f t="shared" si="94"/>
        <v>2016/08</v>
      </c>
      <c r="D6022" s="4">
        <v>42595</v>
      </c>
      <c r="E6022" s="3" t="s">
        <v>41</v>
      </c>
      <c r="F6022" s="3" t="s">
        <v>4753</v>
      </c>
      <c r="G6022" s="3" t="s">
        <v>4320</v>
      </c>
      <c r="H6022" s="5">
        <v>1734</v>
      </c>
      <c r="I6022" s="2">
        <v>2</v>
      </c>
      <c r="J6022" s="2">
        <v>0</v>
      </c>
      <c r="K6022" s="2">
        <v>4.6818</v>
      </c>
      <c r="L6022" s="18" t="str">
        <f>VLOOKUP(F6022,'BD customers'!$1:$1048576,2,FALSE)</f>
        <v>Hunter Glantz</v>
      </c>
      <c r="M6022" s="2">
        <f>MATCH(orders[[#This Row],[Product ID]],'BD product'!A:A,0)</f>
        <v>1297</v>
      </c>
      <c r="N6022" s="2" t="str" cm="1">
        <f t="array" ref="N6022">INDEX('BD product'!A:D,M6022,2)</f>
        <v>Office Supplies</v>
      </c>
    </row>
    <row r="6023" spans="1:14" x14ac:dyDescent="0.3">
      <c r="A6023" s="3" t="s">
        <v>7300</v>
      </c>
      <c r="B6023" s="4">
        <v>42595</v>
      </c>
      <c r="C6023" s="12" t="str">
        <f t="shared" si="94"/>
        <v>2016/08</v>
      </c>
      <c r="D6023" s="4">
        <v>42595</v>
      </c>
      <c r="E6023" s="3" t="s">
        <v>41</v>
      </c>
      <c r="F6023" s="3" t="s">
        <v>4753</v>
      </c>
      <c r="G6023" s="3" t="s">
        <v>1497</v>
      </c>
      <c r="H6023" s="5">
        <v>7198</v>
      </c>
      <c r="I6023" s="2">
        <v>2</v>
      </c>
      <c r="J6023" s="2">
        <v>0</v>
      </c>
      <c r="K6023" s="2">
        <v>15.1158</v>
      </c>
      <c r="L6023" s="18" t="str">
        <f>VLOOKUP(F6023,'BD customers'!$1:$1048576,2,FALSE)</f>
        <v>Hunter Glantz</v>
      </c>
      <c r="M6023" s="2">
        <f>MATCH(orders[[#This Row],[Product ID]],'BD product'!A:A,0)</f>
        <v>359</v>
      </c>
      <c r="N6023" s="2" t="str" cm="1">
        <f t="array" ref="N6023">INDEX('BD product'!A:D,M6023,2)</f>
        <v>Technology</v>
      </c>
    </row>
    <row r="6024" spans="1:14" x14ac:dyDescent="0.3">
      <c r="A6024" s="3" t="s">
        <v>7301</v>
      </c>
      <c r="B6024" s="4">
        <v>41960</v>
      </c>
      <c r="C6024" s="12" t="str">
        <f t="shared" si="94"/>
        <v>2014/11</v>
      </c>
      <c r="D6024" s="4">
        <v>41964</v>
      </c>
      <c r="E6024" s="3" t="s">
        <v>21</v>
      </c>
      <c r="F6024" s="3" t="s">
        <v>542</v>
      </c>
      <c r="G6024" s="3" t="s">
        <v>551</v>
      </c>
      <c r="H6024" s="5">
        <v>708</v>
      </c>
      <c r="I6024" s="2">
        <v>3</v>
      </c>
      <c r="J6024" s="2">
        <v>2</v>
      </c>
      <c r="K6024" s="2">
        <v>0.24779999999999999</v>
      </c>
      <c r="L6024" s="18" t="str">
        <f>VLOOKUP(F6024,'BD customers'!$1:$1048576,2,FALSE)</f>
        <v>Cassandra Brandow</v>
      </c>
      <c r="M6024" s="2">
        <f>MATCH(orders[[#This Row],[Product ID]],'BD product'!A:A,0)</f>
        <v>113</v>
      </c>
      <c r="N6024" s="2" t="str" cm="1">
        <f t="array" ref="N6024">INDEX('BD product'!A:D,M6024,2)</f>
        <v>Office Supplies</v>
      </c>
    </row>
    <row r="6025" spans="1:14" x14ac:dyDescent="0.3">
      <c r="A6025" s="3" t="s">
        <v>7302</v>
      </c>
      <c r="B6025" s="4">
        <v>42849</v>
      </c>
      <c r="C6025" s="12" t="str">
        <f t="shared" si="94"/>
        <v>2017/04</v>
      </c>
      <c r="D6025" s="4">
        <v>42852</v>
      </c>
      <c r="E6025" s="3" t="s">
        <v>64</v>
      </c>
      <c r="F6025" s="3" t="s">
        <v>1123</v>
      </c>
      <c r="G6025" s="3" t="s">
        <v>3567</v>
      </c>
      <c r="H6025" s="5">
        <v>6998</v>
      </c>
      <c r="I6025" s="2">
        <v>2</v>
      </c>
      <c r="J6025" s="2">
        <v>0</v>
      </c>
      <c r="K6025" s="2">
        <v>4.8986000000000001</v>
      </c>
      <c r="L6025" s="18" t="str">
        <f>VLOOKUP(F6025,'BD customers'!$1:$1048576,2,FALSE)</f>
        <v>Linda Southworth</v>
      </c>
      <c r="M6025" s="2">
        <f>MATCH(orders[[#This Row],[Product ID]],'BD product'!A:A,0)</f>
        <v>1069</v>
      </c>
      <c r="N6025" s="2" t="str" cm="1">
        <f t="array" ref="N6025">INDEX('BD product'!A:D,M6025,2)</f>
        <v>Technology</v>
      </c>
    </row>
    <row r="6026" spans="1:14" x14ac:dyDescent="0.3">
      <c r="A6026" s="3" t="s">
        <v>7303</v>
      </c>
      <c r="B6026" s="4">
        <v>42971</v>
      </c>
      <c r="C6026" s="12" t="str">
        <f t="shared" si="94"/>
        <v>2017/08</v>
      </c>
      <c r="D6026" s="4">
        <v>42973</v>
      </c>
      <c r="E6026" s="3" t="s">
        <v>11</v>
      </c>
      <c r="F6026" s="3" t="s">
        <v>4927</v>
      </c>
      <c r="G6026" s="3" t="s">
        <v>6790</v>
      </c>
      <c r="H6026" s="5">
        <v>646272</v>
      </c>
      <c r="I6026" s="2">
        <v>8</v>
      </c>
      <c r="J6026" s="2">
        <v>2</v>
      </c>
      <c r="K6026" s="2">
        <v>64.627200000000002</v>
      </c>
      <c r="L6026" s="18" t="str">
        <f>VLOOKUP(F6026,'BD customers'!$1:$1048576,2,FALSE)</f>
        <v>Darrin Martin</v>
      </c>
      <c r="M6026" s="2">
        <f>MATCH(orders[[#This Row],[Product ID]],'BD product'!A:A,0)</f>
        <v>1727</v>
      </c>
      <c r="N6026" s="2" t="str" cm="1">
        <f t="array" ref="N6026">INDEX('BD product'!A:D,M6026,2)</f>
        <v>Office Supplies</v>
      </c>
    </row>
    <row r="6027" spans="1:14" x14ac:dyDescent="0.3">
      <c r="A6027" s="3" t="s">
        <v>7303</v>
      </c>
      <c r="B6027" s="4">
        <v>42971</v>
      </c>
      <c r="C6027" s="12" t="str">
        <f t="shared" si="94"/>
        <v>2017/08</v>
      </c>
      <c r="D6027" s="4">
        <v>42973</v>
      </c>
      <c r="E6027" s="3" t="s">
        <v>11</v>
      </c>
      <c r="F6027" s="3" t="s">
        <v>4927</v>
      </c>
      <c r="G6027" s="3" t="s">
        <v>2673</v>
      </c>
      <c r="H6027" s="5">
        <v>10368</v>
      </c>
      <c r="I6027" s="2">
        <v>2</v>
      </c>
      <c r="J6027" s="2">
        <v>2</v>
      </c>
      <c r="K6027" s="2">
        <v>3.7584</v>
      </c>
      <c r="L6027" s="18" t="str">
        <f>VLOOKUP(F6027,'BD customers'!$1:$1048576,2,FALSE)</f>
        <v>Darrin Martin</v>
      </c>
      <c r="M6027" s="2">
        <f>MATCH(orders[[#This Row],[Product ID]],'BD product'!A:A,0)</f>
        <v>729</v>
      </c>
      <c r="N6027" s="2" t="str" cm="1">
        <f t="array" ref="N6027">INDEX('BD product'!A:D,M6027,2)</f>
        <v>Office Supplies</v>
      </c>
    </row>
    <row r="6028" spans="1:14" x14ac:dyDescent="0.3">
      <c r="A6028" s="3" t="s">
        <v>7304</v>
      </c>
      <c r="B6028" s="4">
        <v>42789</v>
      </c>
      <c r="C6028" s="12" t="str">
        <f t="shared" si="94"/>
        <v>2017/02</v>
      </c>
      <c r="D6028" s="4">
        <v>42796</v>
      </c>
      <c r="E6028" s="3" t="s">
        <v>21</v>
      </c>
      <c r="F6028" s="3" t="s">
        <v>3923</v>
      </c>
      <c r="G6028" s="3" t="s">
        <v>5121</v>
      </c>
      <c r="H6028" s="5">
        <v>84</v>
      </c>
      <c r="I6028" s="2">
        <v>5</v>
      </c>
      <c r="J6028" s="2">
        <v>0</v>
      </c>
      <c r="K6028" s="2">
        <v>3.3599999999999998E-2</v>
      </c>
      <c r="L6028" s="18" t="str">
        <f>VLOOKUP(F6028,'BD customers'!$1:$1048576,2,FALSE)</f>
        <v>Ann Chong</v>
      </c>
      <c r="M6028" s="2">
        <f>MATCH(orders[[#This Row],[Product ID]],'BD product'!A:A,0)</f>
        <v>1473</v>
      </c>
      <c r="N6028" s="2" t="str" cm="1">
        <f t="array" ref="N6028">INDEX('BD product'!A:D,M6028,2)</f>
        <v>Office Supplies</v>
      </c>
    </row>
    <row r="6029" spans="1:14" x14ac:dyDescent="0.3">
      <c r="A6029" s="3" t="s">
        <v>7304</v>
      </c>
      <c r="B6029" s="4">
        <v>42789</v>
      </c>
      <c r="C6029" s="12" t="str">
        <f t="shared" si="94"/>
        <v>2017/02</v>
      </c>
      <c r="D6029" s="4">
        <v>42796</v>
      </c>
      <c r="E6029" s="3" t="s">
        <v>21</v>
      </c>
      <c r="F6029" s="3" t="s">
        <v>3923</v>
      </c>
      <c r="G6029" s="3" t="s">
        <v>2958</v>
      </c>
      <c r="H6029" s="5">
        <v>7196</v>
      </c>
      <c r="I6029" s="2">
        <v>5</v>
      </c>
      <c r="J6029" s="2">
        <v>2</v>
      </c>
      <c r="K6029" s="2">
        <v>2.5186000000000002</v>
      </c>
      <c r="L6029" s="18" t="str">
        <f>VLOOKUP(F6029,'BD customers'!$1:$1048576,2,FALSE)</f>
        <v>Ann Chong</v>
      </c>
      <c r="M6029" s="2">
        <f>MATCH(orders[[#This Row],[Product ID]],'BD product'!A:A,0)</f>
        <v>833</v>
      </c>
      <c r="N6029" s="2" t="str" cm="1">
        <f t="array" ref="N6029">INDEX('BD product'!A:D,M6029,2)</f>
        <v>Technology</v>
      </c>
    </row>
    <row r="6030" spans="1:14" x14ac:dyDescent="0.3">
      <c r="A6030" s="3" t="s">
        <v>7305</v>
      </c>
      <c r="B6030" s="4">
        <v>42693</v>
      </c>
      <c r="C6030" s="12" t="str">
        <f t="shared" si="94"/>
        <v>2016/11</v>
      </c>
      <c r="D6030" s="4">
        <v>42695</v>
      </c>
      <c r="E6030" s="3" t="s">
        <v>64</v>
      </c>
      <c r="F6030" s="3" t="s">
        <v>2048</v>
      </c>
      <c r="G6030" s="3" t="s">
        <v>2534</v>
      </c>
      <c r="H6030" s="5">
        <v>1848</v>
      </c>
      <c r="I6030" s="2">
        <v>2</v>
      </c>
      <c r="J6030" s="2">
        <v>2</v>
      </c>
      <c r="K6030" s="2">
        <v>0.60060000000000002</v>
      </c>
      <c r="L6030" s="18" t="str">
        <f>VLOOKUP(F6030,'BD customers'!$1:$1048576,2,FALSE)</f>
        <v>Liz Thompson</v>
      </c>
      <c r="M6030" s="2">
        <f>MATCH(orders[[#This Row],[Product ID]],'BD product'!A:A,0)</f>
        <v>686</v>
      </c>
      <c r="N6030" s="2" t="str" cm="1">
        <f t="array" ref="N6030">INDEX('BD product'!A:D,M6030,2)</f>
        <v>Office Supplies</v>
      </c>
    </row>
    <row r="6031" spans="1:14" x14ac:dyDescent="0.3">
      <c r="A6031" s="3" t="s">
        <v>7306</v>
      </c>
      <c r="B6031" s="4">
        <v>42688</v>
      </c>
      <c r="C6031" s="12" t="str">
        <f t="shared" si="94"/>
        <v>2016/11</v>
      </c>
      <c r="D6031" s="4">
        <v>42689</v>
      </c>
      <c r="E6031" s="3" t="s">
        <v>64</v>
      </c>
      <c r="F6031" s="3" t="s">
        <v>4557</v>
      </c>
      <c r="G6031" s="3" t="s">
        <v>3268</v>
      </c>
      <c r="H6031" s="5">
        <v>984</v>
      </c>
      <c r="I6031" s="2">
        <v>3</v>
      </c>
      <c r="J6031" s="2">
        <v>0</v>
      </c>
      <c r="K6031" s="2">
        <v>2.8536000000000001</v>
      </c>
      <c r="L6031" s="18" t="str">
        <f>VLOOKUP(F6031,'BD customers'!$1:$1048576,2,FALSE)</f>
        <v>Tim Brockman</v>
      </c>
      <c r="M6031" s="2">
        <f>MATCH(orders[[#This Row],[Product ID]],'BD product'!A:A,0)</f>
        <v>952</v>
      </c>
      <c r="N6031" s="2" t="str" cm="1">
        <f t="array" ref="N6031">INDEX('BD product'!A:D,M6031,2)</f>
        <v>Office Supplies</v>
      </c>
    </row>
    <row r="6032" spans="1:14" x14ac:dyDescent="0.3">
      <c r="A6032" s="3" t="s">
        <v>7307</v>
      </c>
      <c r="B6032" s="4">
        <v>42922</v>
      </c>
      <c r="C6032" s="12" t="str">
        <f t="shared" si="94"/>
        <v>2017/07</v>
      </c>
      <c r="D6032" s="4">
        <v>42922</v>
      </c>
      <c r="E6032" s="3" t="s">
        <v>41</v>
      </c>
      <c r="F6032" s="3" t="s">
        <v>6090</v>
      </c>
      <c r="G6032" s="3" t="s">
        <v>3854</v>
      </c>
      <c r="H6032" s="5">
        <v>23924</v>
      </c>
      <c r="I6032" s="2">
        <v>1</v>
      </c>
      <c r="J6032" s="2">
        <v>2</v>
      </c>
      <c r="K6032" s="2">
        <v>2.3923999999999999</v>
      </c>
      <c r="L6032" s="18" t="str">
        <f>VLOOKUP(F6032,'BD customers'!$1:$1048576,2,FALSE)</f>
        <v>Angele Hood</v>
      </c>
      <c r="M6032" s="2">
        <f>MATCH(orders[[#This Row],[Product ID]],'BD product'!A:A,0)</f>
        <v>1182</v>
      </c>
      <c r="N6032" s="2" t="str" cm="1">
        <f t="array" ref="N6032">INDEX('BD product'!A:D,M6032,2)</f>
        <v>Furniture</v>
      </c>
    </row>
    <row r="6033" spans="1:14" x14ac:dyDescent="0.3">
      <c r="A6033" s="3" t="s">
        <v>7308</v>
      </c>
      <c r="B6033" s="4">
        <v>42729</v>
      </c>
      <c r="C6033" s="12" t="str">
        <f t="shared" si="94"/>
        <v>2016/12</v>
      </c>
      <c r="D6033" s="4">
        <v>42736</v>
      </c>
      <c r="E6033" s="3" t="s">
        <v>21</v>
      </c>
      <c r="F6033" s="3" t="s">
        <v>1483</v>
      </c>
      <c r="G6033" s="3" t="s">
        <v>4026</v>
      </c>
      <c r="H6033" s="5">
        <v>2112</v>
      </c>
      <c r="I6033" s="2">
        <v>4</v>
      </c>
      <c r="J6033" s="2">
        <v>0</v>
      </c>
      <c r="K6033" s="2">
        <v>6.5472000000000001</v>
      </c>
      <c r="L6033" s="18" t="str">
        <f>VLOOKUP(F6033,'BD customers'!$1:$1048576,2,FALSE)</f>
        <v>Saphhira Shifley</v>
      </c>
      <c r="M6033" s="2">
        <f>MATCH(orders[[#This Row],[Product ID]],'BD product'!A:A,0)</f>
        <v>1228</v>
      </c>
      <c r="N6033" s="2" t="str" cm="1">
        <f t="array" ref="N6033">INDEX('BD product'!A:D,M6033,2)</f>
        <v>Furniture</v>
      </c>
    </row>
    <row r="6034" spans="1:14" x14ac:dyDescent="0.3">
      <c r="A6034" s="3" t="s">
        <v>7309</v>
      </c>
      <c r="B6034" s="4">
        <v>42848</v>
      </c>
      <c r="C6034" s="12" t="str">
        <f t="shared" si="94"/>
        <v>2017/04</v>
      </c>
      <c r="D6034" s="4">
        <v>42850</v>
      </c>
      <c r="E6034" s="3" t="s">
        <v>64</v>
      </c>
      <c r="F6034" s="3" t="s">
        <v>185</v>
      </c>
      <c r="G6034" s="3" t="s">
        <v>646</v>
      </c>
      <c r="H6034" s="5">
        <v>549</v>
      </c>
      <c r="I6034" s="2">
        <v>5</v>
      </c>
      <c r="J6034" s="2">
        <v>0</v>
      </c>
      <c r="K6034" s="2">
        <v>1.5371999999999999</v>
      </c>
      <c r="L6034" s="18" t="str">
        <f>VLOOKUP(F6034,'BD customers'!$1:$1048576,2,FALSE)</f>
        <v>Tamara Dahlen</v>
      </c>
      <c r="M6034" s="2">
        <f>MATCH(orders[[#This Row],[Product ID]],'BD product'!A:A,0)</f>
        <v>135</v>
      </c>
      <c r="N6034" s="2" t="str" cm="1">
        <f t="array" ref="N6034">INDEX('BD product'!A:D,M6034,2)</f>
        <v>Office Supplies</v>
      </c>
    </row>
    <row r="6035" spans="1:14" x14ac:dyDescent="0.3">
      <c r="A6035" s="3" t="s">
        <v>7310</v>
      </c>
      <c r="B6035" s="4">
        <v>42352</v>
      </c>
      <c r="C6035" s="12" t="str">
        <f t="shared" si="94"/>
        <v>2015/12</v>
      </c>
      <c r="D6035" s="4">
        <v>42356</v>
      </c>
      <c r="E6035" s="3" t="s">
        <v>21</v>
      </c>
      <c r="F6035" s="3" t="s">
        <v>328</v>
      </c>
      <c r="G6035" s="3" t="s">
        <v>5404</v>
      </c>
      <c r="H6035" s="5">
        <v>1524</v>
      </c>
      <c r="I6035" s="2">
        <v>3</v>
      </c>
      <c r="J6035" s="2">
        <v>0</v>
      </c>
      <c r="K6035" s="2">
        <v>5.1816000000000004</v>
      </c>
      <c r="L6035" s="18" t="str">
        <f>VLOOKUP(F6035,'BD customers'!$1:$1048576,2,FALSE)</f>
        <v>Paul Prost</v>
      </c>
      <c r="M6035" s="2">
        <f>MATCH(orders[[#This Row],[Product ID]],'BD product'!A:A,0)</f>
        <v>1526</v>
      </c>
      <c r="N6035" s="2" t="str" cm="1">
        <f t="array" ref="N6035">INDEX('BD product'!A:D,M6035,2)</f>
        <v>Furniture</v>
      </c>
    </row>
    <row r="6036" spans="1:14" x14ac:dyDescent="0.3">
      <c r="A6036" s="3" t="s">
        <v>7311</v>
      </c>
      <c r="B6036" s="4">
        <v>42113</v>
      </c>
      <c r="C6036" s="12" t="str">
        <f t="shared" si="94"/>
        <v>2015/04</v>
      </c>
      <c r="D6036" s="4">
        <v>42119</v>
      </c>
      <c r="E6036" s="3" t="s">
        <v>21</v>
      </c>
      <c r="F6036" s="3" t="s">
        <v>290</v>
      </c>
      <c r="G6036" s="3" t="s">
        <v>1687</v>
      </c>
      <c r="H6036" s="5">
        <v>19568</v>
      </c>
      <c r="I6036" s="2">
        <v>2</v>
      </c>
      <c r="J6036" s="2">
        <v>8</v>
      </c>
      <c r="K6036" s="2">
        <v>-52.833599999999997</v>
      </c>
      <c r="L6036" s="18" t="str">
        <f>VLOOKUP(F6036,'BD customers'!$1:$1048576,2,FALSE)</f>
        <v>Patrick Gardner</v>
      </c>
      <c r="M6036" s="2">
        <f>MATCH(orders[[#This Row],[Product ID]],'BD product'!A:A,0)</f>
        <v>416</v>
      </c>
      <c r="N6036" s="2" t="str" cm="1">
        <f t="array" ref="N6036">INDEX('BD product'!A:D,M6036,2)</f>
        <v>Office Supplies</v>
      </c>
    </row>
    <row r="6037" spans="1:14" x14ac:dyDescent="0.3">
      <c r="A6037" s="3" t="s">
        <v>7311</v>
      </c>
      <c r="B6037" s="4">
        <v>42113</v>
      </c>
      <c r="C6037" s="12" t="str">
        <f t="shared" si="94"/>
        <v>2015/04</v>
      </c>
      <c r="D6037" s="4">
        <v>42119</v>
      </c>
      <c r="E6037" s="3" t="s">
        <v>21</v>
      </c>
      <c r="F6037" s="3" t="s">
        <v>290</v>
      </c>
      <c r="G6037" s="3" t="s">
        <v>2766</v>
      </c>
      <c r="H6037" s="5">
        <v>310392</v>
      </c>
      <c r="I6037" s="2">
        <v>4</v>
      </c>
      <c r="J6037" s="2">
        <v>8</v>
      </c>
      <c r="K6037" s="2">
        <v>-512.14679999999998</v>
      </c>
      <c r="L6037" s="18" t="str">
        <f>VLOOKUP(F6037,'BD customers'!$1:$1048576,2,FALSE)</f>
        <v>Patrick Gardner</v>
      </c>
      <c r="M6037" s="2">
        <f>MATCH(orders[[#This Row],[Product ID]],'BD product'!A:A,0)</f>
        <v>762</v>
      </c>
      <c r="N6037" s="2" t="str" cm="1">
        <f t="array" ref="N6037">INDEX('BD product'!A:D,M6037,2)</f>
        <v>Office Supplies</v>
      </c>
    </row>
    <row r="6038" spans="1:14" x14ac:dyDescent="0.3">
      <c r="A6038" s="3" t="s">
        <v>7312</v>
      </c>
      <c r="B6038" s="4">
        <v>42617</v>
      </c>
      <c r="C6038" s="12" t="str">
        <f t="shared" si="94"/>
        <v>2016/09</v>
      </c>
      <c r="D6038" s="4">
        <v>42621</v>
      </c>
      <c r="E6038" s="3" t="s">
        <v>21</v>
      </c>
      <c r="F6038" s="3" t="s">
        <v>5958</v>
      </c>
      <c r="G6038" s="3" t="s">
        <v>1567</v>
      </c>
      <c r="H6038" s="5">
        <v>426</v>
      </c>
      <c r="I6038" s="2">
        <v>3</v>
      </c>
      <c r="J6038" s="2">
        <v>0</v>
      </c>
      <c r="K6038" s="2">
        <v>1.6614</v>
      </c>
      <c r="L6038" s="18" t="str">
        <f>VLOOKUP(F6038,'BD customers'!$1:$1048576,2,FALSE)</f>
        <v>Anna Andreadi</v>
      </c>
      <c r="M6038" s="2">
        <f>MATCH(orders[[#This Row],[Product ID]],'BD product'!A:A,0)</f>
        <v>380</v>
      </c>
      <c r="N6038" s="2" t="str" cm="1">
        <f t="array" ref="N6038">INDEX('BD product'!A:D,M6038,2)</f>
        <v>Furniture</v>
      </c>
    </row>
    <row r="6039" spans="1:14" x14ac:dyDescent="0.3">
      <c r="A6039" s="3" t="s">
        <v>7312</v>
      </c>
      <c r="B6039" s="4">
        <v>42617</v>
      </c>
      <c r="C6039" s="12" t="str">
        <f t="shared" si="94"/>
        <v>2016/09</v>
      </c>
      <c r="D6039" s="4">
        <v>42621</v>
      </c>
      <c r="E6039" s="3" t="s">
        <v>21</v>
      </c>
      <c r="F6039" s="3" t="s">
        <v>5958</v>
      </c>
      <c r="G6039" s="3" t="s">
        <v>1681</v>
      </c>
      <c r="H6039" s="5">
        <v>11394</v>
      </c>
      <c r="I6039" s="2">
        <v>6</v>
      </c>
      <c r="J6039" s="2">
        <v>0</v>
      </c>
      <c r="K6039" s="2">
        <v>54.691200000000002</v>
      </c>
      <c r="L6039" s="18" t="str">
        <f>VLOOKUP(F6039,'BD customers'!$1:$1048576,2,FALSE)</f>
        <v>Anna Andreadi</v>
      </c>
      <c r="M6039" s="2">
        <f>MATCH(orders[[#This Row],[Product ID]],'BD product'!A:A,0)</f>
        <v>414</v>
      </c>
      <c r="N6039" s="2" t="str" cm="1">
        <f t="array" ref="N6039">INDEX('BD product'!A:D,M6039,2)</f>
        <v>Office Supplies</v>
      </c>
    </row>
    <row r="6040" spans="1:14" x14ac:dyDescent="0.3">
      <c r="A6040" s="3" t="s">
        <v>7312</v>
      </c>
      <c r="B6040" s="4">
        <v>42617</v>
      </c>
      <c r="C6040" s="12" t="str">
        <f t="shared" si="94"/>
        <v>2016/09</v>
      </c>
      <c r="D6040" s="4">
        <v>42621</v>
      </c>
      <c r="E6040" s="3" t="s">
        <v>21</v>
      </c>
      <c r="F6040" s="3" t="s">
        <v>5958</v>
      </c>
      <c r="G6040" s="3" t="s">
        <v>2192</v>
      </c>
      <c r="H6040" s="5">
        <v>12992</v>
      </c>
      <c r="I6040" s="2">
        <v>4</v>
      </c>
      <c r="J6040" s="2">
        <v>0</v>
      </c>
      <c r="K6040" s="2">
        <v>5.1967999999999996</v>
      </c>
      <c r="L6040" s="18" t="str">
        <f>VLOOKUP(F6040,'BD customers'!$1:$1048576,2,FALSE)</f>
        <v>Anna Andreadi</v>
      </c>
      <c r="M6040" s="2">
        <f>MATCH(orders[[#This Row],[Product ID]],'BD product'!A:A,0)</f>
        <v>573</v>
      </c>
      <c r="N6040" s="2" t="str" cm="1">
        <f t="array" ref="N6040">INDEX('BD product'!A:D,M6040,2)</f>
        <v>Office Supplies</v>
      </c>
    </row>
    <row r="6041" spans="1:14" x14ac:dyDescent="0.3">
      <c r="A6041" s="3" t="s">
        <v>7312</v>
      </c>
      <c r="B6041" s="4">
        <v>42617</v>
      </c>
      <c r="C6041" s="12" t="str">
        <f t="shared" si="94"/>
        <v>2016/09</v>
      </c>
      <c r="D6041" s="4">
        <v>42621</v>
      </c>
      <c r="E6041" s="3" t="s">
        <v>21</v>
      </c>
      <c r="F6041" s="3" t="s">
        <v>5958</v>
      </c>
      <c r="G6041" s="3" t="s">
        <v>4226</v>
      </c>
      <c r="H6041" s="5">
        <v>528</v>
      </c>
      <c r="I6041" s="2">
        <v>3</v>
      </c>
      <c r="J6041" s="2">
        <v>0</v>
      </c>
      <c r="K6041" s="2">
        <v>2.5344000000000002</v>
      </c>
      <c r="L6041" s="18" t="str">
        <f>VLOOKUP(F6041,'BD customers'!$1:$1048576,2,FALSE)</f>
        <v>Anna Andreadi</v>
      </c>
      <c r="M6041" s="2">
        <f>MATCH(orders[[#This Row],[Product ID]],'BD product'!A:A,0)</f>
        <v>1275</v>
      </c>
      <c r="N6041" s="2" t="str" cm="1">
        <f t="array" ref="N6041">INDEX('BD product'!A:D,M6041,2)</f>
        <v>Office Supplies</v>
      </c>
    </row>
    <row r="6042" spans="1:14" x14ac:dyDescent="0.3">
      <c r="A6042" s="3" t="s">
        <v>7313</v>
      </c>
      <c r="B6042" s="4">
        <v>43002</v>
      </c>
      <c r="C6042" s="12" t="str">
        <f t="shared" si="94"/>
        <v>2017/09</v>
      </c>
      <c r="D6042" s="4">
        <v>43007</v>
      </c>
      <c r="E6042" s="3" t="s">
        <v>21</v>
      </c>
      <c r="F6042" s="3" t="s">
        <v>1275</v>
      </c>
      <c r="G6042" s="3" t="s">
        <v>3683</v>
      </c>
      <c r="H6042" s="5">
        <v>8592</v>
      </c>
      <c r="I6042" s="2">
        <v>3</v>
      </c>
      <c r="J6042" s="2">
        <v>2</v>
      </c>
      <c r="K6042" s="2">
        <v>0.75180000000000002</v>
      </c>
      <c r="L6042" s="18" t="str">
        <f>VLOOKUP(F6042,'BD customers'!$1:$1048576,2,FALSE)</f>
        <v>Frank Atkinson</v>
      </c>
      <c r="M6042" s="2">
        <f>MATCH(orders[[#This Row],[Product ID]],'BD product'!A:A,0)</f>
        <v>1120</v>
      </c>
      <c r="N6042" s="2" t="str" cm="1">
        <f t="array" ref="N6042">INDEX('BD product'!A:D,M6042,2)</f>
        <v>Technology</v>
      </c>
    </row>
    <row r="6043" spans="1:14" x14ac:dyDescent="0.3">
      <c r="A6043" s="3" t="s">
        <v>7313</v>
      </c>
      <c r="B6043" s="4">
        <v>43002</v>
      </c>
      <c r="C6043" s="12" t="str">
        <f t="shared" si="94"/>
        <v>2017/09</v>
      </c>
      <c r="D6043" s="4">
        <v>43007</v>
      </c>
      <c r="E6043" s="3" t="s">
        <v>21</v>
      </c>
      <c r="F6043" s="3" t="s">
        <v>1275</v>
      </c>
      <c r="G6043" s="3" t="s">
        <v>7314</v>
      </c>
      <c r="H6043" s="5">
        <v>50628</v>
      </c>
      <c r="I6043" s="2">
        <v>3</v>
      </c>
      <c r="J6043" s="2">
        <v>2</v>
      </c>
      <c r="K6043" s="2">
        <v>17.719799999999999</v>
      </c>
      <c r="L6043" s="18" t="str">
        <f>VLOOKUP(F6043,'BD customers'!$1:$1048576,2,FALSE)</f>
        <v>Frank Atkinson</v>
      </c>
      <c r="M6043" s="2">
        <f>MATCH(orders[[#This Row],[Product ID]],'BD product'!A:A,0)</f>
        <v>1772</v>
      </c>
      <c r="N6043" s="2" t="str" cm="1">
        <f t="array" ref="N6043">INDEX('BD product'!A:D,M6043,2)</f>
        <v>Technology</v>
      </c>
    </row>
    <row r="6044" spans="1:14" x14ac:dyDescent="0.3">
      <c r="A6044" s="3" t="s">
        <v>7316</v>
      </c>
      <c r="B6044" s="4">
        <v>42404</v>
      </c>
      <c r="C6044" s="12" t="str">
        <f t="shared" si="94"/>
        <v>2016/02</v>
      </c>
      <c r="D6044" s="4">
        <v>42408</v>
      </c>
      <c r="E6044" s="3" t="s">
        <v>21</v>
      </c>
      <c r="F6044" s="3" t="s">
        <v>148</v>
      </c>
      <c r="G6044" s="3" t="s">
        <v>3652</v>
      </c>
      <c r="H6044" s="5">
        <v>14368</v>
      </c>
      <c r="I6044" s="2">
        <v>2</v>
      </c>
      <c r="J6044" s="2">
        <v>2</v>
      </c>
      <c r="K6044" s="2">
        <v>3.9512</v>
      </c>
      <c r="L6044" s="18" t="str">
        <f>VLOOKUP(F6044,'BD customers'!$1:$1048576,2,FALSE)</f>
        <v>Tracy Blumstein</v>
      </c>
      <c r="M6044" s="2">
        <f>MATCH(orders[[#This Row],[Product ID]],'BD product'!A:A,0)</f>
        <v>1106</v>
      </c>
      <c r="N6044" s="2" t="str" cm="1">
        <f t="array" ref="N6044">INDEX('BD product'!A:D,M6044,2)</f>
        <v>Furniture</v>
      </c>
    </row>
    <row r="6045" spans="1:14" x14ac:dyDescent="0.3">
      <c r="A6045" s="3" t="s">
        <v>7317</v>
      </c>
      <c r="B6045" s="4">
        <v>42874</v>
      </c>
      <c r="C6045" s="12" t="str">
        <f t="shared" si="94"/>
        <v>2017/05</v>
      </c>
      <c r="D6045" s="4">
        <v>42879</v>
      </c>
      <c r="E6045" s="3" t="s">
        <v>11</v>
      </c>
      <c r="F6045" s="3" t="s">
        <v>572</v>
      </c>
      <c r="G6045" s="3" t="s">
        <v>2108</v>
      </c>
      <c r="H6045" s="5">
        <v>314352</v>
      </c>
      <c r="I6045" s="2">
        <v>3</v>
      </c>
      <c r="J6045" s="2">
        <v>2</v>
      </c>
      <c r="K6045" s="2">
        <v>-35.364600000000003</v>
      </c>
      <c r="L6045" s="18" t="str">
        <f>VLOOKUP(F6045,'BD customers'!$1:$1048576,2,FALSE)</f>
        <v>Adam Hart</v>
      </c>
      <c r="M6045" s="2">
        <f>MATCH(orders[[#This Row],[Product ID]],'BD product'!A:A,0)</f>
        <v>543</v>
      </c>
      <c r="N6045" s="2" t="str" cm="1">
        <f t="array" ref="N6045">INDEX('BD product'!A:D,M6045,2)</f>
        <v>Furniture</v>
      </c>
    </row>
    <row r="6046" spans="1:14" x14ac:dyDescent="0.3">
      <c r="A6046" s="3" t="s">
        <v>7317</v>
      </c>
      <c r="B6046" s="4">
        <v>42874</v>
      </c>
      <c r="C6046" s="12" t="str">
        <f t="shared" si="94"/>
        <v>2017/05</v>
      </c>
      <c r="D6046" s="4">
        <v>42879</v>
      </c>
      <c r="E6046" s="3" t="s">
        <v>11</v>
      </c>
      <c r="F6046" s="3" t="s">
        <v>572</v>
      </c>
      <c r="G6046" s="3" t="s">
        <v>3523</v>
      </c>
      <c r="H6046" s="5">
        <v>27888</v>
      </c>
      <c r="I6046" s="2">
        <v>7</v>
      </c>
      <c r="J6046" s="2">
        <v>2</v>
      </c>
      <c r="K6046" s="2">
        <v>10.109400000000001</v>
      </c>
      <c r="L6046" s="18" t="str">
        <f>VLOOKUP(F6046,'BD customers'!$1:$1048576,2,FALSE)</f>
        <v>Adam Hart</v>
      </c>
      <c r="M6046" s="2">
        <f>MATCH(orders[[#This Row],[Product ID]],'BD product'!A:A,0)</f>
        <v>1052</v>
      </c>
      <c r="N6046" s="2" t="str" cm="1">
        <f t="array" ref="N6046">INDEX('BD product'!A:D,M6046,2)</f>
        <v>Office Supplies</v>
      </c>
    </row>
    <row r="6047" spans="1:14" x14ac:dyDescent="0.3">
      <c r="A6047" s="3" t="s">
        <v>7318</v>
      </c>
      <c r="B6047" s="4">
        <v>42250</v>
      </c>
      <c r="C6047" s="12" t="str">
        <f t="shared" si="94"/>
        <v>2015/09</v>
      </c>
      <c r="D6047" s="4">
        <v>42255</v>
      </c>
      <c r="E6047" s="3" t="s">
        <v>21</v>
      </c>
      <c r="F6047" s="3" t="s">
        <v>2747</v>
      </c>
      <c r="G6047" s="3" t="s">
        <v>3576</v>
      </c>
      <c r="H6047" s="5">
        <v>238152</v>
      </c>
      <c r="I6047" s="2">
        <v>3</v>
      </c>
      <c r="J6047" s="2">
        <v>2</v>
      </c>
      <c r="K6047" s="2">
        <v>8.9306999999999999</v>
      </c>
      <c r="L6047" s="18" t="str">
        <f>VLOOKUP(F6047,'BD customers'!$1:$1048576,2,FALSE)</f>
        <v>Cathy Prescott</v>
      </c>
      <c r="M6047" s="2">
        <f>MATCH(orders[[#This Row],[Product ID]],'BD product'!A:A,0)</f>
        <v>1073</v>
      </c>
      <c r="N6047" s="2" t="str" cm="1">
        <f t="array" ref="N6047">INDEX('BD product'!A:D,M6047,2)</f>
        <v>Furniture</v>
      </c>
    </row>
    <row r="6048" spans="1:14" x14ac:dyDescent="0.3">
      <c r="A6048" s="3" t="s">
        <v>7319</v>
      </c>
      <c r="B6048" s="4">
        <v>42530</v>
      </c>
      <c r="C6048" s="12" t="str">
        <f t="shared" si="94"/>
        <v>2016/06</v>
      </c>
      <c r="D6048" s="4">
        <v>42537</v>
      </c>
      <c r="E6048" s="3" t="s">
        <v>21</v>
      </c>
      <c r="F6048" s="3" t="s">
        <v>5173</v>
      </c>
      <c r="G6048" s="3" t="s">
        <v>6966</v>
      </c>
      <c r="H6048" s="5">
        <v>69294</v>
      </c>
      <c r="I6048" s="2">
        <v>3</v>
      </c>
      <c r="J6048" s="2">
        <v>0</v>
      </c>
      <c r="K6048" s="2">
        <v>17.323499999999999</v>
      </c>
      <c r="L6048" s="18" t="str">
        <f>VLOOKUP(F6048,'BD customers'!$1:$1048576,2,FALSE)</f>
        <v>Benjamin Farhat</v>
      </c>
      <c r="M6048" s="2">
        <f>MATCH(orders[[#This Row],[Product ID]],'BD product'!A:A,0)</f>
        <v>1746</v>
      </c>
      <c r="N6048" s="2" t="str" cm="1">
        <f t="array" ref="N6048">INDEX('BD product'!A:D,M6048,2)</f>
        <v>Furniture</v>
      </c>
    </row>
    <row r="6049" spans="1:14" x14ac:dyDescent="0.3">
      <c r="A6049" s="3" t="s">
        <v>7320</v>
      </c>
      <c r="B6049" s="4">
        <v>42315</v>
      </c>
      <c r="C6049" s="12" t="str">
        <f t="shared" si="94"/>
        <v>2015/11</v>
      </c>
      <c r="D6049" s="4">
        <v>42319</v>
      </c>
      <c r="E6049" s="3" t="s">
        <v>21</v>
      </c>
      <c r="F6049" s="3" t="s">
        <v>2042</v>
      </c>
      <c r="G6049" s="3" t="s">
        <v>2190</v>
      </c>
      <c r="H6049" s="5">
        <v>16146</v>
      </c>
      <c r="I6049" s="2">
        <v>9</v>
      </c>
      <c r="J6049" s="2">
        <v>7</v>
      </c>
      <c r="K6049" s="2">
        <v>-12.9168</v>
      </c>
      <c r="L6049" s="18" t="str">
        <f>VLOOKUP(F6049,'BD customers'!$1:$1048576,2,FALSE)</f>
        <v>Christine Phan</v>
      </c>
      <c r="M6049" s="2">
        <f>MATCH(orders[[#This Row],[Product ID]],'BD product'!A:A,0)</f>
        <v>572</v>
      </c>
      <c r="N6049" s="2" t="str" cm="1">
        <f t="array" ref="N6049">INDEX('BD product'!A:D,M6049,2)</f>
        <v>Office Supplies</v>
      </c>
    </row>
    <row r="6050" spans="1:14" x14ac:dyDescent="0.3">
      <c r="A6050" s="3" t="s">
        <v>7320</v>
      </c>
      <c r="B6050" s="4">
        <v>42315</v>
      </c>
      <c r="C6050" s="12" t="str">
        <f t="shared" si="94"/>
        <v>2015/11</v>
      </c>
      <c r="D6050" s="4">
        <v>42319</v>
      </c>
      <c r="E6050" s="3" t="s">
        <v>21</v>
      </c>
      <c r="F6050" s="3" t="s">
        <v>2042</v>
      </c>
      <c r="G6050" s="3" t="s">
        <v>3842</v>
      </c>
      <c r="H6050" s="5">
        <v>1345485</v>
      </c>
      <c r="I6050" s="2">
        <v>5</v>
      </c>
      <c r="J6050" s="2">
        <v>7</v>
      </c>
      <c r="K6050" s="2">
        <v>-1031.5385000000001</v>
      </c>
      <c r="L6050" s="18" t="str">
        <f>VLOOKUP(F6050,'BD customers'!$1:$1048576,2,FALSE)</f>
        <v>Christine Phan</v>
      </c>
      <c r="M6050" s="2">
        <f>MATCH(orders[[#This Row],[Product ID]],'BD product'!A:A,0)</f>
        <v>1178</v>
      </c>
      <c r="N6050" s="2" t="str" cm="1">
        <f t="array" ref="N6050">INDEX('BD product'!A:D,M6050,2)</f>
        <v>Office Supplies</v>
      </c>
    </row>
    <row r="6051" spans="1:14" x14ac:dyDescent="0.3">
      <c r="A6051" s="3" t="s">
        <v>7321</v>
      </c>
      <c r="B6051" s="4">
        <v>42536</v>
      </c>
      <c r="C6051" s="12" t="str">
        <f t="shared" si="94"/>
        <v>2016/06</v>
      </c>
      <c r="D6051" s="4">
        <v>42539</v>
      </c>
      <c r="E6051" s="3" t="s">
        <v>64</v>
      </c>
      <c r="F6051" s="3" t="s">
        <v>1809</v>
      </c>
      <c r="G6051" s="3" t="s">
        <v>6465</v>
      </c>
      <c r="H6051" s="5">
        <v>173488</v>
      </c>
      <c r="I6051" s="2">
        <v>7</v>
      </c>
      <c r="J6051" s="2">
        <v>2</v>
      </c>
      <c r="K6051" s="2">
        <v>5.4215</v>
      </c>
      <c r="L6051" s="18" t="str">
        <f>VLOOKUP(F6051,'BD customers'!$1:$1048576,2,FALSE)</f>
        <v>Lynn Smith</v>
      </c>
      <c r="M6051" s="2">
        <f>MATCH(orders[[#This Row],[Product ID]],'BD product'!A:A,0)</f>
        <v>1695</v>
      </c>
      <c r="N6051" s="2" t="str" cm="1">
        <f t="array" ref="N6051">INDEX('BD product'!A:D,M6051,2)</f>
        <v>Office Supplies</v>
      </c>
    </row>
    <row r="6052" spans="1:14" x14ac:dyDescent="0.3">
      <c r="A6052" s="3" t="s">
        <v>7322</v>
      </c>
      <c r="B6052" s="4">
        <v>42119</v>
      </c>
      <c r="C6052" s="12" t="str">
        <f t="shared" si="94"/>
        <v>2015/04</v>
      </c>
      <c r="D6052" s="4">
        <v>42124</v>
      </c>
      <c r="E6052" s="3" t="s">
        <v>21</v>
      </c>
      <c r="F6052" s="3" t="s">
        <v>7323</v>
      </c>
      <c r="G6052" s="3" t="s">
        <v>1409</v>
      </c>
      <c r="H6052" s="5">
        <v>5775</v>
      </c>
      <c r="I6052" s="2">
        <v>5</v>
      </c>
      <c r="J6052" s="2">
        <v>0</v>
      </c>
      <c r="K6052" s="2">
        <v>0.16170000000000001</v>
      </c>
      <c r="L6052" s="18" t="str">
        <f>VLOOKUP(F6052,'BD customers'!$1:$1048576,2,FALSE)</f>
        <v>Trudy Schmidt</v>
      </c>
      <c r="M6052" s="2">
        <f>MATCH(orders[[#This Row],[Product ID]],'BD product'!A:A,0)</f>
        <v>334</v>
      </c>
      <c r="N6052" s="2" t="str" cm="1">
        <f t="array" ref="N6052">INDEX('BD product'!A:D,M6052,2)</f>
        <v>Office Supplies</v>
      </c>
    </row>
    <row r="6053" spans="1:14" x14ac:dyDescent="0.3">
      <c r="A6053" s="3" t="s">
        <v>7322</v>
      </c>
      <c r="B6053" s="4">
        <v>42119</v>
      </c>
      <c r="C6053" s="12" t="str">
        <f t="shared" si="94"/>
        <v>2015/04</v>
      </c>
      <c r="D6053" s="4">
        <v>42124</v>
      </c>
      <c r="E6053" s="3" t="s">
        <v>21</v>
      </c>
      <c r="F6053" s="3" t="s">
        <v>7323</v>
      </c>
      <c r="G6053" s="3" t="s">
        <v>4388</v>
      </c>
      <c r="H6053" s="5">
        <v>2724</v>
      </c>
      <c r="I6053" s="2">
        <v>5</v>
      </c>
      <c r="J6053" s="2">
        <v>0</v>
      </c>
      <c r="K6053" s="2">
        <v>7.6272000000000002</v>
      </c>
      <c r="L6053" s="18" t="str">
        <f>VLOOKUP(F6053,'BD customers'!$1:$1048576,2,FALSE)</f>
        <v>Trudy Schmidt</v>
      </c>
      <c r="M6053" s="2">
        <f>MATCH(orders[[#This Row],[Product ID]],'BD product'!A:A,0)</f>
        <v>1311</v>
      </c>
      <c r="N6053" s="2" t="str" cm="1">
        <f t="array" ref="N6053">INDEX('BD product'!A:D,M6053,2)</f>
        <v>Office Supplies</v>
      </c>
    </row>
    <row r="6054" spans="1:14" x14ac:dyDescent="0.3">
      <c r="A6054" s="3" t="s">
        <v>7324</v>
      </c>
      <c r="B6054" s="4">
        <v>42636</v>
      </c>
      <c r="C6054" s="12" t="str">
        <f t="shared" si="94"/>
        <v>2016/09</v>
      </c>
      <c r="D6054" s="4">
        <v>42639</v>
      </c>
      <c r="E6054" s="3" t="s">
        <v>11</v>
      </c>
      <c r="F6054" s="3" t="s">
        <v>229</v>
      </c>
      <c r="G6054" s="3" t="s">
        <v>3459</v>
      </c>
      <c r="H6054" s="5">
        <v>11952</v>
      </c>
      <c r="I6054" s="2">
        <v>3</v>
      </c>
      <c r="J6054" s="2">
        <v>2</v>
      </c>
      <c r="K6054" s="2">
        <v>4.0338000000000003</v>
      </c>
      <c r="L6054" s="18" t="str">
        <f>VLOOKUP(F6054,'BD customers'!$1:$1048576,2,FALSE)</f>
        <v>Joni Sundaresam</v>
      </c>
      <c r="M6054" s="2">
        <f>MATCH(orders[[#This Row],[Product ID]],'BD product'!A:A,0)</f>
        <v>1027</v>
      </c>
      <c r="N6054" s="2" t="str" cm="1">
        <f t="array" ref="N6054">INDEX('BD product'!A:D,M6054,2)</f>
        <v>Office Supplies</v>
      </c>
    </row>
    <row r="6055" spans="1:14" x14ac:dyDescent="0.3">
      <c r="A6055" s="3" t="s">
        <v>7324</v>
      </c>
      <c r="B6055" s="4">
        <v>42636</v>
      </c>
      <c r="C6055" s="12" t="str">
        <f t="shared" si="94"/>
        <v>2016/09</v>
      </c>
      <c r="D6055" s="4">
        <v>42639</v>
      </c>
      <c r="E6055" s="3" t="s">
        <v>11</v>
      </c>
      <c r="F6055" s="3" t="s">
        <v>229</v>
      </c>
      <c r="G6055" s="3" t="s">
        <v>5050</v>
      </c>
      <c r="H6055" s="5">
        <v>280</v>
      </c>
      <c r="I6055" s="2">
        <v>4</v>
      </c>
      <c r="J6055" s="2">
        <v>2</v>
      </c>
      <c r="K6055" s="2">
        <v>7.7000000000000002E-3</v>
      </c>
      <c r="L6055" s="18" t="str">
        <f>VLOOKUP(F6055,'BD customers'!$1:$1048576,2,FALSE)</f>
        <v>Joni Sundaresam</v>
      </c>
      <c r="M6055" s="2">
        <f>MATCH(orders[[#This Row],[Product ID]],'BD product'!A:A,0)</f>
        <v>1459</v>
      </c>
      <c r="N6055" s="2" t="str" cm="1">
        <f t="array" ref="N6055">INDEX('BD product'!A:D,M6055,2)</f>
        <v>Furniture</v>
      </c>
    </row>
    <row r="6056" spans="1:14" x14ac:dyDescent="0.3">
      <c r="A6056" s="3" t="s">
        <v>7324</v>
      </c>
      <c r="B6056" s="4">
        <v>42636</v>
      </c>
      <c r="C6056" s="12" t="str">
        <f t="shared" si="94"/>
        <v>2016/09</v>
      </c>
      <c r="D6056" s="4">
        <v>42639</v>
      </c>
      <c r="E6056" s="3" t="s">
        <v>11</v>
      </c>
      <c r="F6056" s="3" t="s">
        <v>229</v>
      </c>
      <c r="G6056" s="3" t="s">
        <v>2590</v>
      </c>
      <c r="H6056" s="5">
        <v>12201</v>
      </c>
      <c r="I6056" s="2">
        <v>7</v>
      </c>
      <c r="J6056" s="2">
        <v>7</v>
      </c>
      <c r="K6056" s="2">
        <v>-9.7607999999999997</v>
      </c>
      <c r="L6056" s="18" t="str">
        <f>VLOOKUP(F6056,'BD customers'!$1:$1048576,2,FALSE)</f>
        <v>Joni Sundaresam</v>
      </c>
      <c r="M6056" s="2">
        <f>MATCH(orders[[#This Row],[Product ID]],'BD product'!A:A,0)</f>
        <v>701</v>
      </c>
      <c r="N6056" s="2" t="str" cm="1">
        <f t="array" ref="N6056">INDEX('BD product'!A:D,M6056,2)</f>
        <v>Office Supplies</v>
      </c>
    </row>
    <row r="6057" spans="1:14" x14ac:dyDescent="0.3">
      <c r="A6057" s="3" t="s">
        <v>7325</v>
      </c>
      <c r="B6057" s="4">
        <v>42600</v>
      </c>
      <c r="C6057" s="12" t="str">
        <f t="shared" si="94"/>
        <v>2016/08</v>
      </c>
      <c r="D6057" s="4">
        <v>42602</v>
      </c>
      <c r="E6057" s="3" t="s">
        <v>64</v>
      </c>
      <c r="F6057" s="3" t="s">
        <v>1563</v>
      </c>
      <c r="G6057" s="3" t="s">
        <v>4491</v>
      </c>
      <c r="H6057" s="5">
        <v>2068</v>
      </c>
      <c r="I6057" s="2">
        <v>1</v>
      </c>
      <c r="J6057" s="2">
        <v>8</v>
      </c>
      <c r="K6057" s="2">
        <v>-3.4121999999999999</v>
      </c>
      <c r="L6057" s="18" t="str">
        <f>VLOOKUP(F6057,'BD customers'!$1:$1048576,2,FALSE)</f>
        <v>Natalie Fritzler</v>
      </c>
      <c r="M6057" s="2">
        <f>MATCH(orders[[#This Row],[Product ID]],'BD product'!A:A,0)</f>
        <v>1341</v>
      </c>
      <c r="N6057" s="2" t="str" cm="1">
        <f t="array" ref="N6057">INDEX('BD product'!A:D,M6057,2)</f>
        <v>Office Supplies</v>
      </c>
    </row>
    <row r="6058" spans="1:14" x14ac:dyDescent="0.3">
      <c r="A6058" s="3" t="s">
        <v>7325</v>
      </c>
      <c r="B6058" s="4">
        <v>42600</v>
      </c>
      <c r="C6058" s="12" t="str">
        <f t="shared" si="94"/>
        <v>2016/08</v>
      </c>
      <c r="D6058" s="4">
        <v>42602</v>
      </c>
      <c r="E6058" s="3" t="s">
        <v>64</v>
      </c>
      <c r="F6058" s="3" t="s">
        <v>1563</v>
      </c>
      <c r="G6058" s="3" t="s">
        <v>4760</v>
      </c>
      <c r="H6058" s="5">
        <v>8384</v>
      </c>
      <c r="I6058" s="2">
        <v>8</v>
      </c>
      <c r="J6058" s="2">
        <v>2</v>
      </c>
      <c r="K6058" s="2">
        <v>3.0392000000000001</v>
      </c>
      <c r="L6058" s="18" t="str">
        <f>VLOOKUP(F6058,'BD customers'!$1:$1048576,2,FALSE)</f>
        <v>Natalie Fritzler</v>
      </c>
      <c r="M6058" s="2">
        <f>MATCH(orders[[#This Row],[Product ID]],'BD product'!A:A,0)</f>
        <v>1404</v>
      </c>
      <c r="N6058" s="2" t="str" cm="1">
        <f t="array" ref="N6058">INDEX('BD product'!A:D,M6058,2)</f>
        <v>Office Supplies</v>
      </c>
    </row>
    <row r="6059" spans="1:14" x14ac:dyDescent="0.3">
      <c r="A6059" s="3" t="s">
        <v>7326</v>
      </c>
      <c r="B6059" s="4">
        <v>41700</v>
      </c>
      <c r="C6059" s="12" t="str">
        <f t="shared" si="94"/>
        <v>2014/03</v>
      </c>
      <c r="D6059" s="4">
        <v>41706</v>
      </c>
      <c r="E6059" s="3" t="s">
        <v>21</v>
      </c>
      <c r="F6059" s="3" t="s">
        <v>4363</v>
      </c>
      <c r="G6059" s="3" t="s">
        <v>718</v>
      </c>
      <c r="H6059" s="5">
        <v>1136</v>
      </c>
      <c r="I6059" s="2">
        <v>2</v>
      </c>
      <c r="J6059" s="2">
        <v>0</v>
      </c>
      <c r="K6059" s="2">
        <v>5.3391999999999999</v>
      </c>
      <c r="L6059" s="18" t="str">
        <f>VLOOKUP(F6059,'BD customers'!$1:$1048576,2,FALSE)</f>
        <v>Kristina Nunn</v>
      </c>
      <c r="M6059" s="2">
        <f>MATCH(orders[[#This Row],[Product ID]],'BD product'!A:A,0)</f>
        <v>154</v>
      </c>
      <c r="N6059" s="2" t="str" cm="1">
        <f t="array" ref="N6059">INDEX('BD product'!A:D,M6059,2)</f>
        <v>Office Supplies</v>
      </c>
    </row>
    <row r="6060" spans="1:14" x14ac:dyDescent="0.3">
      <c r="A6060" s="3" t="s">
        <v>7326</v>
      </c>
      <c r="B6060" s="4">
        <v>41700</v>
      </c>
      <c r="C6060" s="12" t="str">
        <f t="shared" si="94"/>
        <v>2014/03</v>
      </c>
      <c r="D6060" s="4">
        <v>41706</v>
      </c>
      <c r="E6060" s="3" t="s">
        <v>21</v>
      </c>
      <c r="F6060" s="3" t="s">
        <v>4363</v>
      </c>
      <c r="G6060" s="3" t="s">
        <v>307</v>
      </c>
      <c r="H6060" s="5">
        <v>364</v>
      </c>
      <c r="I6060" s="2">
        <v>5</v>
      </c>
      <c r="J6060" s="2">
        <v>0</v>
      </c>
      <c r="K6060" s="2">
        <v>1.7472000000000001</v>
      </c>
      <c r="L6060" s="18" t="str">
        <f>VLOOKUP(F6060,'BD customers'!$1:$1048576,2,FALSE)</f>
        <v>Kristina Nunn</v>
      </c>
      <c r="M6060" s="2">
        <f>MATCH(orders[[#This Row],[Product ID]],'BD product'!A:A,0)</f>
        <v>59</v>
      </c>
      <c r="N6060" s="2" t="str" cm="1">
        <f t="array" ref="N6060">INDEX('BD product'!A:D,M6060,2)</f>
        <v>Office Supplies</v>
      </c>
    </row>
    <row r="6061" spans="1:14" x14ac:dyDescent="0.3">
      <c r="A6061" s="3" t="s">
        <v>7327</v>
      </c>
      <c r="B6061" s="4">
        <v>42003</v>
      </c>
      <c r="C6061" s="12" t="str">
        <f t="shared" si="94"/>
        <v>2014/12</v>
      </c>
      <c r="D6061" s="4">
        <v>42007</v>
      </c>
      <c r="E6061" s="3" t="s">
        <v>21</v>
      </c>
      <c r="F6061" s="3" t="s">
        <v>2514</v>
      </c>
      <c r="G6061" s="3" t="s">
        <v>5649</v>
      </c>
      <c r="H6061" s="5">
        <v>27968</v>
      </c>
      <c r="I6061" s="2">
        <v>2</v>
      </c>
      <c r="J6061" s="2">
        <v>2</v>
      </c>
      <c r="K6061" s="2">
        <v>0.69920000000000004</v>
      </c>
      <c r="L6061" s="18" t="str">
        <f>VLOOKUP(F6061,'BD customers'!$1:$1048576,2,FALSE)</f>
        <v>Guy Armstrong</v>
      </c>
      <c r="M6061" s="2">
        <f>MATCH(orders[[#This Row],[Product ID]],'BD product'!A:A,0)</f>
        <v>1565</v>
      </c>
      <c r="N6061" s="2" t="str" cm="1">
        <f t="array" ref="N6061">INDEX('BD product'!A:D,M6061,2)</f>
        <v>Technology</v>
      </c>
    </row>
    <row r="6062" spans="1:14" x14ac:dyDescent="0.3">
      <c r="A6062" s="3" t="s">
        <v>7328</v>
      </c>
      <c r="B6062" s="4">
        <v>42104</v>
      </c>
      <c r="C6062" s="12" t="str">
        <f t="shared" si="94"/>
        <v>2015/04</v>
      </c>
      <c r="D6062" s="4">
        <v>42110</v>
      </c>
      <c r="E6062" s="3" t="s">
        <v>21</v>
      </c>
      <c r="F6062" s="3" t="s">
        <v>366</v>
      </c>
      <c r="G6062" s="3" t="s">
        <v>2982</v>
      </c>
      <c r="H6062" s="5">
        <v>14204</v>
      </c>
      <c r="I6062" s="2">
        <v>4</v>
      </c>
      <c r="J6062" s="2">
        <v>0</v>
      </c>
      <c r="K6062" s="2">
        <v>38.3508</v>
      </c>
      <c r="L6062" s="18" t="str">
        <f>VLOOKUP(F6062,'BD customers'!$1:$1048576,2,FALSE)</f>
        <v>Eugene Hildebrand</v>
      </c>
      <c r="M6062" s="2">
        <f>MATCH(orders[[#This Row],[Product ID]],'BD product'!A:A,0)</f>
        <v>843</v>
      </c>
      <c r="N6062" s="2" t="str" cm="1">
        <f t="array" ref="N6062">INDEX('BD product'!A:D,M6062,2)</f>
        <v>Office Supplies</v>
      </c>
    </row>
    <row r="6063" spans="1:14" x14ac:dyDescent="0.3">
      <c r="A6063" s="3" t="s">
        <v>7328</v>
      </c>
      <c r="B6063" s="4">
        <v>42104</v>
      </c>
      <c r="C6063" s="12" t="str">
        <f t="shared" si="94"/>
        <v>2015/04</v>
      </c>
      <c r="D6063" s="4">
        <v>42110</v>
      </c>
      <c r="E6063" s="3" t="s">
        <v>21</v>
      </c>
      <c r="F6063" s="3" t="s">
        <v>366</v>
      </c>
      <c r="G6063" s="3" t="s">
        <v>1222</v>
      </c>
      <c r="H6063" s="5">
        <v>1467</v>
      </c>
      <c r="I6063" s="2">
        <v>3</v>
      </c>
      <c r="J6063" s="2">
        <v>0</v>
      </c>
      <c r="K6063" s="2">
        <v>6.0147000000000004</v>
      </c>
      <c r="L6063" s="18" t="str">
        <f>VLOOKUP(F6063,'BD customers'!$1:$1048576,2,FALSE)</f>
        <v>Eugene Hildebrand</v>
      </c>
      <c r="M6063" s="2">
        <f>MATCH(orders[[#This Row],[Product ID]],'BD product'!A:A,0)</f>
        <v>284</v>
      </c>
      <c r="N6063" s="2" t="str" cm="1">
        <f t="array" ref="N6063">INDEX('BD product'!A:D,M6063,2)</f>
        <v>Office Supplies</v>
      </c>
    </row>
    <row r="6064" spans="1:14" x14ac:dyDescent="0.3">
      <c r="A6064" s="3" t="s">
        <v>7329</v>
      </c>
      <c r="B6064" s="4">
        <v>42363</v>
      </c>
      <c r="C6064" s="12" t="str">
        <f t="shared" si="94"/>
        <v>2015/12</v>
      </c>
      <c r="D6064" s="4">
        <v>42368</v>
      </c>
      <c r="E6064" s="3" t="s">
        <v>11</v>
      </c>
      <c r="F6064" s="3" t="s">
        <v>2200</v>
      </c>
      <c r="G6064" s="3" t="s">
        <v>3003</v>
      </c>
      <c r="H6064" s="5">
        <v>119996</v>
      </c>
      <c r="I6064" s="2">
        <v>5</v>
      </c>
      <c r="J6064" s="2">
        <v>2</v>
      </c>
      <c r="K6064" s="2">
        <v>224.99250000000001</v>
      </c>
      <c r="L6064" s="18" t="str">
        <f>VLOOKUP(F6064,'BD customers'!$1:$1048576,2,FALSE)</f>
        <v>Ralph Arnett</v>
      </c>
      <c r="M6064" s="2">
        <f>MATCH(orders[[#This Row],[Product ID]],'BD product'!A:A,0)</f>
        <v>853</v>
      </c>
      <c r="N6064" s="2" t="str" cm="1">
        <f t="array" ref="N6064">INDEX('BD product'!A:D,M6064,2)</f>
        <v>Technology</v>
      </c>
    </row>
    <row r="6065" spans="1:14" x14ac:dyDescent="0.3">
      <c r="A6065" s="3" t="s">
        <v>7329</v>
      </c>
      <c r="B6065" s="4">
        <v>42363</v>
      </c>
      <c r="C6065" s="12" t="str">
        <f t="shared" si="94"/>
        <v>2015/12</v>
      </c>
      <c r="D6065" s="4">
        <v>42368</v>
      </c>
      <c r="E6065" s="3" t="s">
        <v>11</v>
      </c>
      <c r="F6065" s="3" t="s">
        <v>2200</v>
      </c>
      <c r="G6065" s="3" t="s">
        <v>2859</v>
      </c>
      <c r="H6065" s="5">
        <v>126</v>
      </c>
      <c r="I6065" s="2">
        <v>3</v>
      </c>
      <c r="J6065" s="2">
        <v>0</v>
      </c>
      <c r="K6065" s="2">
        <v>0.61739999999999995</v>
      </c>
      <c r="L6065" s="18" t="str">
        <f>VLOOKUP(F6065,'BD customers'!$1:$1048576,2,FALSE)</f>
        <v>Ralph Arnett</v>
      </c>
      <c r="M6065" s="2">
        <f>MATCH(orders[[#This Row],[Product ID]],'BD product'!A:A,0)</f>
        <v>796</v>
      </c>
      <c r="N6065" s="2" t="str" cm="1">
        <f t="array" ref="N6065">INDEX('BD product'!A:D,M6065,2)</f>
        <v>Office Supplies</v>
      </c>
    </row>
    <row r="6066" spans="1:14" x14ac:dyDescent="0.3">
      <c r="A6066" s="3" t="s">
        <v>7329</v>
      </c>
      <c r="B6066" s="4">
        <v>42363</v>
      </c>
      <c r="C6066" s="12" t="str">
        <f t="shared" si="94"/>
        <v>2015/12</v>
      </c>
      <c r="D6066" s="4">
        <v>42368</v>
      </c>
      <c r="E6066" s="3" t="s">
        <v>11</v>
      </c>
      <c r="F6066" s="3" t="s">
        <v>2200</v>
      </c>
      <c r="G6066" s="3" t="s">
        <v>1832</v>
      </c>
      <c r="H6066" s="5">
        <v>1794</v>
      </c>
      <c r="I6066" s="2">
        <v>3</v>
      </c>
      <c r="J6066" s="2">
        <v>0</v>
      </c>
      <c r="K6066" s="2">
        <v>0.80730000000000002</v>
      </c>
      <c r="L6066" s="18" t="str">
        <f>VLOOKUP(F6066,'BD customers'!$1:$1048576,2,FALSE)</f>
        <v>Ralph Arnett</v>
      </c>
      <c r="M6066" s="2">
        <f>MATCH(orders[[#This Row],[Product ID]],'BD product'!A:A,0)</f>
        <v>459</v>
      </c>
      <c r="N6066" s="2" t="str" cm="1">
        <f t="array" ref="N6066">INDEX('BD product'!A:D,M6066,2)</f>
        <v>Office Supplies</v>
      </c>
    </row>
    <row r="6067" spans="1:14" x14ac:dyDescent="0.3">
      <c r="A6067" s="3" t="s">
        <v>7330</v>
      </c>
      <c r="B6067" s="4">
        <v>42099</v>
      </c>
      <c r="C6067" s="12" t="str">
        <f t="shared" si="94"/>
        <v>2015/04</v>
      </c>
      <c r="D6067" s="4">
        <v>42101</v>
      </c>
      <c r="E6067" s="3" t="s">
        <v>64</v>
      </c>
      <c r="F6067" s="3" t="s">
        <v>709</v>
      </c>
      <c r="G6067" s="3" t="s">
        <v>2400</v>
      </c>
      <c r="H6067" s="5">
        <v>23904</v>
      </c>
      <c r="I6067" s="2">
        <v>6</v>
      </c>
      <c r="J6067" s="2">
        <v>2</v>
      </c>
      <c r="K6067" s="2">
        <v>7.7687999999999997</v>
      </c>
      <c r="L6067" s="18" t="str">
        <f>VLOOKUP(F6067,'BD customers'!$1:$1048576,2,FALSE)</f>
        <v>Ted Trevino</v>
      </c>
      <c r="M6067" s="2">
        <f>MATCH(orders[[#This Row],[Product ID]],'BD product'!A:A,0)</f>
        <v>641</v>
      </c>
      <c r="N6067" s="2" t="str" cm="1">
        <f t="array" ref="N6067">INDEX('BD product'!A:D,M6067,2)</f>
        <v>Office Supplies</v>
      </c>
    </row>
    <row r="6068" spans="1:14" x14ac:dyDescent="0.3">
      <c r="A6068" s="3" t="s">
        <v>7331</v>
      </c>
      <c r="B6068" s="4">
        <v>42021</v>
      </c>
      <c r="C6068" s="12" t="str">
        <f t="shared" si="94"/>
        <v>2015/01</v>
      </c>
      <c r="D6068" s="4">
        <v>42027</v>
      </c>
      <c r="E6068" s="3" t="s">
        <v>21</v>
      </c>
      <c r="F6068" s="3" t="s">
        <v>6050</v>
      </c>
      <c r="G6068" s="3" t="s">
        <v>3938</v>
      </c>
      <c r="H6068" s="5">
        <v>8896</v>
      </c>
      <c r="I6068" s="2">
        <v>8</v>
      </c>
      <c r="J6068" s="2">
        <v>2</v>
      </c>
      <c r="K6068" s="2">
        <v>1.0007999999999999</v>
      </c>
      <c r="L6068" s="18" t="str">
        <f>VLOOKUP(F6068,'BD customers'!$1:$1048576,2,FALSE)</f>
        <v>Amy Hunt</v>
      </c>
      <c r="M6068" s="2">
        <f>MATCH(orders[[#This Row],[Product ID]],'BD product'!A:A,0)</f>
        <v>1207</v>
      </c>
      <c r="N6068" s="2" t="str" cm="1">
        <f t="array" ref="N6068">INDEX('BD product'!A:D,M6068,2)</f>
        <v>Office Supplies</v>
      </c>
    </row>
    <row r="6069" spans="1:14" x14ac:dyDescent="0.3">
      <c r="A6069" s="3" t="s">
        <v>7332</v>
      </c>
      <c r="B6069" s="4">
        <v>42875</v>
      </c>
      <c r="C6069" s="12" t="str">
        <f t="shared" si="94"/>
        <v>2017/05</v>
      </c>
      <c r="D6069" s="4">
        <v>42879</v>
      </c>
      <c r="E6069" s="3" t="s">
        <v>21</v>
      </c>
      <c r="F6069" s="3" t="s">
        <v>978</v>
      </c>
      <c r="G6069" s="3" t="s">
        <v>1662</v>
      </c>
      <c r="H6069" s="5">
        <v>518272</v>
      </c>
      <c r="I6069" s="2">
        <v>8</v>
      </c>
      <c r="J6069" s="2">
        <v>2</v>
      </c>
      <c r="K6069" s="2">
        <v>-9.7175999999999991</v>
      </c>
      <c r="L6069" s="18" t="str">
        <f>VLOOKUP(F6069,'BD customers'!$1:$1048576,2,FALSE)</f>
        <v>Chuck Clark</v>
      </c>
      <c r="M6069" s="2">
        <f>MATCH(orders[[#This Row],[Product ID]],'BD product'!A:A,0)</f>
        <v>407</v>
      </c>
      <c r="N6069" s="2" t="str" cm="1">
        <f t="array" ref="N6069">INDEX('BD product'!A:D,M6069,2)</f>
        <v>Furniture</v>
      </c>
    </row>
    <row r="6070" spans="1:14" x14ac:dyDescent="0.3">
      <c r="A6070" s="3" t="s">
        <v>7332</v>
      </c>
      <c r="B6070" s="4">
        <v>42875</v>
      </c>
      <c r="C6070" s="12" t="str">
        <f t="shared" si="94"/>
        <v>2017/05</v>
      </c>
      <c r="D6070" s="4">
        <v>42879</v>
      </c>
      <c r="E6070" s="3" t="s">
        <v>21</v>
      </c>
      <c r="F6070" s="3" t="s">
        <v>978</v>
      </c>
      <c r="G6070" s="3" t="s">
        <v>2792</v>
      </c>
      <c r="H6070" s="5">
        <v>698</v>
      </c>
      <c r="I6070" s="2">
        <v>1</v>
      </c>
      <c r="J6070" s="2">
        <v>0</v>
      </c>
      <c r="K6070" s="2">
        <v>3.3504</v>
      </c>
      <c r="L6070" s="18" t="str">
        <f>VLOOKUP(F6070,'BD customers'!$1:$1048576,2,FALSE)</f>
        <v>Chuck Clark</v>
      </c>
      <c r="M6070" s="2">
        <f>MATCH(orders[[#This Row],[Product ID]],'BD product'!A:A,0)</f>
        <v>772</v>
      </c>
      <c r="N6070" s="2" t="str" cm="1">
        <f t="array" ref="N6070">INDEX('BD product'!A:D,M6070,2)</f>
        <v>Furniture</v>
      </c>
    </row>
    <row r="6071" spans="1:14" x14ac:dyDescent="0.3">
      <c r="A6071" s="3" t="s">
        <v>7332</v>
      </c>
      <c r="B6071" s="4">
        <v>42875</v>
      </c>
      <c r="C6071" s="12" t="str">
        <f t="shared" si="94"/>
        <v>2017/05</v>
      </c>
      <c r="D6071" s="4">
        <v>42879</v>
      </c>
      <c r="E6071" s="3" t="s">
        <v>21</v>
      </c>
      <c r="F6071" s="3" t="s">
        <v>978</v>
      </c>
      <c r="G6071" s="3" t="s">
        <v>7333</v>
      </c>
      <c r="H6071" s="5">
        <v>3432</v>
      </c>
      <c r="I6071" s="2">
        <v>1</v>
      </c>
      <c r="J6071" s="2">
        <v>2</v>
      </c>
      <c r="K6071" s="2">
        <v>0.3861</v>
      </c>
      <c r="L6071" s="18" t="str">
        <f>VLOOKUP(F6071,'BD customers'!$1:$1048576,2,FALSE)</f>
        <v>Chuck Clark</v>
      </c>
      <c r="M6071" s="2">
        <f>MATCH(orders[[#This Row],[Product ID]],'BD product'!A:A,0)</f>
        <v>1773</v>
      </c>
      <c r="N6071" s="2" t="str" cm="1">
        <f t="array" ref="N6071">INDEX('BD product'!A:D,M6071,2)</f>
        <v>Technology</v>
      </c>
    </row>
    <row r="6072" spans="1:14" x14ac:dyDescent="0.3">
      <c r="A6072" s="3" t="s">
        <v>7335</v>
      </c>
      <c r="B6072" s="4">
        <v>42960</v>
      </c>
      <c r="C6072" s="12" t="str">
        <f t="shared" si="94"/>
        <v>2017/08</v>
      </c>
      <c r="D6072" s="4">
        <v>42967</v>
      </c>
      <c r="E6072" s="3" t="s">
        <v>21</v>
      </c>
      <c r="F6072" s="3" t="s">
        <v>631</v>
      </c>
      <c r="G6072" s="3" t="s">
        <v>2511</v>
      </c>
      <c r="H6072" s="5">
        <v>17544</v>
      </c>
      <c r="I6072" s="2">
        <v>3</v>
      </c>
      <c r="J6072" s="2">
        <v>2</v>
      </c>
      <c r="K6072" s="2">
        <v>5.9211</v>
      </c>
      <c r="L6072" s="18" t="str">
        <f>VLOOKUP(F6072,'BD customers'!$1:$1048576,2,FALSE)</f>
        <v>Keith Dawkins</v>
      </c>
      <c r="M6072" s="2">
        <f>MATCH(orders[[#This Row],[Product ID]],'BD product'!A:A,0)</f>
        <v>678</v>
      </c>
      <c r="N6072" s="2" t="str" cm="1">
        <f t="array" ref="N6072">INDEX('BD product'!A:D,M6072,2)</f>
        <v>Office Supplies</v>
      </c>
    </row>
    <row r="6073" spans="1:14" x14ac:dyDescent="0.3">
      <c r="A6073" s="3" t="s">
        <v>7336</v>
      </c>
      <c r="B6073" s="4">
        <v>42369</v>
      </c>
      <c r="C6073" s="12" t="str">
        <f t="shared" si="94"/>
        <v>2015/12</v>
      </c>
      <c r="D6073" s="4">
        <v>42373</v>
      </c>
      <c r="E6073" s="3" t="s">
        <v>21</v>
      </c>
      <c r="F6073" s="3" t="s">
        <v>7065</v>
      </c>
      <c r="G6073" s="3" t="s">
        <v>2342</v>
      </c>
      <c r="H6073" s="5">
        <v>152688</v>
      </c>
      <c r="I6073" s="2">
        <v>2</v>
      </c>
      <c r="J6073" s="2">
        <v>2</v>
      </c>
      <c r="K6073" s="2">
        <v>-26.720400000000001</v>
      </c>
      <c r="L6073" s="18" t="str">
        <f>VLOOKUP(F6073,'BD customers'!$1:$1048576,2,FALSE)</f>
        <v>Barry Gonzalez</v>
      </c>
      <c r="M6073" s="2">
        <f>MATCH(orders[[#This Row],[Product ID]],'BD product'!A:A,0)</f>
        <v>623</v>
      </c>
      <c r="N6073" s="2" t="str" cm="1">
        <f t="array" ref="N6073">INDEX('BD product'!A:D,M6073,2)</f>
        <v>Office Supplies</v>
      </c>
    </row>
    <row r="6074" spans="1:14" x14ac:dyDescent="0.3">
      <c r="A6074" s="3" t="s">
        <v>7336</v>
      </c>
      <c r="B6074" s="4">
        <v>42369</v>
      </c>
      <c r="C6074" s="12" t="str">
        <f t="shared" si="94"/>
        <v>2015/12</v>
      </c>
      <c r="D6074" s="4">
        <v>42373</v>
      </c>
      <c r="E6074" s="3" t="s">
        <v>21</v>
      </c>
      <c r="F6074" s="3" t="s">
        <v>7065</v>
      </c>
      <c r="G6074" s="3" t="s">
        <v>2990</v>
      </c>
      <c r="H6074" s="5">
        <v>3488</v>
      </c>
      <c r="I6074" s="2">
        <v>2</v>
      </c>
      <c r="J6074" s="2">
        <v>2</v>
      </c>
      <c r="K6074" s="2">
        <v>0.56679999999999997</v>
      </c>
      <c r="L6074" s="18" t="str">
        <f>VLOOKUP(F6074,'BD customers'!$1:$1048576,2,FALSE)</f>
        <v>Barry Gonzalez</v>
      </c>
      <c r="M6074" s="2">
        <f>MATCH(orders[[#This Row],[Product ID]],'BD product'!A:A,0)</f>
        <v>847</v>
      </c>
      <c r="N6074" s="2" t="str" cm="1">
        <f t="array" ref="N6074">INDEX('BD product'!A:D,M6074,2)</f>
        <v>Office Supplies</v>
      </c>
    </row>
    <row r="6075" spans="1:14" x14ac:dyDescent="0.3">
      <c r="A6075" s="3" t="s">
        <v>7336</v>
      </c>
      <c r="B6075" s="4">
        <v>42369</v>
      </c>
      <c r="C6075" s="12" t="str">
        <f t="shared" si="94"/>
        <v>2015/12</v>
      </c>
      <c r="D6075" s="4">
        <v>42373</v>
      </c>
      <c r="E6075" s="3" t="s">
        <v>21</v>
      </c>
      <c r="F6075" s="3" t="s">
        <v>7065</v>
      </c>
      <c r="G6075" s="3" t="s">
        <v>1391</v>
      </c>
      <c r="H6075" s="5">
        <v>5888</v>
      </c>
      <c r="I6075" s="2">
        <v>2</v>
      </c>
      <c r="J6075" s="2">
        <v>2</v>
      </c>
      <c r="K6075" s="2">
        <v>-1.3248</v>
      </c>
      <c r="L6075" s="18" t="str">
        <f>VLOOKUP(F6075,'BD customers'!$1:$1048576,2,FALSE)</f>
        <v>Barry Gonzalez</v>
      </c>
      <c r="M6075" s="2">
        <f>MATCH(orders[[#This Row],[Product ID]],'BD product'!A:A,0)</f>
        <v>329</v>
      </c>
      <c r="N6075" s="2" t="str" cm="1">
        <f t="array" ref="N6075">INDEX('BD product'!A:D,M6075,2)</f>
        <v>Office Supplies</v>
      </c>
    </row>
    <row r="6076" spans="1:14" x14ac:dyDescent="0.3">
      <c r="A6076" s="3" t="s">
        <v>7337</v>
      </c>
      <c r="B6076" s="4">
        <v>43094</v>
      </c>
      <c r="C6076" s="12" t="str">
        <f t="shared" si="94"/>
        <v>2017/12</v>
      </c>
      <c r="D6076" s="4">
        <v>43098</v>
      </c>
      <c r="E6076" s="3" t="s">
        <v>21</v>
      </c>
      <c r="F6076" s="3" t="s">
        <v>862</v>
      </c>
      <c r="G6076" s="3" t="s">
        <v>4082</v>
      </c>
      <c r="H6076" s="5">
        <v>153552</v>
      </c>
      <c r="I6076" s="2">
        <v>3</v>
      </c>
      <c r="J6076" s="2">
        <v>2</v>
      </c>
      <c r="K6076" s="2">
        <v>51.823799999999999</v>
      </c>
      <c r="L6076" s="18" t="str">
        <f>VLOOKUP(F6076,'BD customers'!$1:$1048576,2,FALSE)</f>
        <v>Fred Hopkins</v>
      </c>
      <c r="M6076" s="2">
        <f>MATCH(orders[[#This Row],[Product ID]],'BD product'!A:A,0)</f>
        <v>1244</v>
      </c>
      <c r="N6076" s="2" t="str" cm="1">
        <f t="array" ref="N6076">INDEX('BD product'!A:D,M6076,2)</f>
        <v>Office Supplies</v>
      </c>
    </row>
    <row r="6077" spans="1:14" x14ac:dyDescent="0.3">
      <c r="A6077" s="3" t="s">
        <v>7337</v>
      </c>
      <c r="B6077" s="4">
        <v>43094</v>
      </c>
      <c r="C6077" s="12" t="str">
        <f t="shared" si="94"/>
        <v>2017/12</v>
      </c>
      <c r="D6077" s="4">
        <v>43098</v>
      </c>
      <c r="E6077" s="3" t="s">
        <v>21</v>
      </c>
      <c r="F6077" s="3" t="s">
        <v>862</v>
      </c>
      <c r="G6077" s="3" t="s">
        <v>1190</v>
      </c>
      <c r="H6077" s="5">
        <v>27062</v>
      </c>
      <c r="I6077" s="2">
        <v>2</v>
      </c>
      <c r="J6077" s="2">
        <v>0</v>
      </c>
      <c r="K6077" s="2">
        <v>2.7061999999999999</v>
      </c>
      <c r="L6077" s="18" t="str">
        <f>VLOOKUP(F6077,'BD customers'!$1:$1048576,2,FALSE)</f>
        <v>Fred Hopkins</v>
      </c>
      <c r="M6077" s="2">
        <f>MATCH(orders[[#This Row],[Product ID]],'BD product'!A:A,0)</f>
        <v>275</v>
      </c>
      <c r="N6077" s="2" t="str" cm="1">
        <f t="array" ref="N6077">INDEX('BD product'!A:D,M6077,2)</f>
        <v>Office Supplies</v>
      </c>
    </row>
    <row r="6078" spans="1:14" x14ac:dyDescent="0.3">
      <c r="A6078" s="3" t="s">
        <v>7338</v>
      </c>
      <c r="B6078" s="4">
        <v>42614</v>
      </c>
      <c r="C6078" s="12" t="str">
        <f t="shared" si="94"/>
        <v>2016/09</v>
      </c>
      <c r="D6078" s="4">
        <v>42620</v>
      </c>
      <c r="E6078" s="3" t="s">
        <v>21</v>
      </c>
      <c r="F6078" s="3" t="s">
        <v>290</v>
      </c>
      <c r="G6078" s="3" t="s">
        <v>1896</v>
      </c>
      <c r="H6078" s="5">
        <v>4689</v>
      </c>
      <c r="I6078" s="2">
        <v>6</v>
      </c>
      <c r="J6078" s="2">
        <v>0</v>
      </c>
      <c r="K6078" s="2">
        <v>20.631599999999999</v>
      </c>
      <c r="L6078" s="18" t="str">
        <f>VLOOKUP(F6078,'BD customers'!$1:$1048576,2,FALSE)</f>
        <v>Patrick Gardner</v>
      </c>
      <c r="M6078" s="2">
        <f>MATCH(orders[[#This Row],[Product ID]],'BD product'!A:A,0)</f>
        <v>477</v>
      </c>
      <c r="N6078" s="2" t="str" cm="1">
        <f t="array" ref="N6078">INDEX('BD product'!A:D,M6078,2)</f>
        <v>Technology</v>
      </c>
    </row>
    <row r="6079" spans="1:14" x14ac:dyDescent="0.3">
      <c r="A6079" s="3" t="s">
        <v>7338</v>
      </c>
      <c r="B6079" s="4">
        <v>42614</v>
      </c>
      <c r="C6079" s="12" t="str">
        <f t="shared" si="94"/>
        <v>2016/09</v>
      </c>
      <c r="D6079" s="4">
        <v>42620</v>
      </c>
      <c r="E6079" s="3" t="s">
        <v>21</v>
      </c>
      <c r="F6079" s="3" t="s">
        <v>290</v>
      </c>
      <c r="G6079" s="3" t="s">
        <v>5374</v>
      </c>
      <c r="H6079" s="5">
        <v>7248</v>
      </c>
      <c r="I6079" s="2">
        <v>2</v>
      </c>
      <c r="J6079" s="2">
        <v>0</v>
      </c>
      <c r="K6079" s="2">
        <v>30.441600000000001</v>
      </c>
      <c r="L6079" s="18" t="str">
        <f>VLOOKUP(F6079,'BD customers'!$1:$1048576,2,FALSE)</f>
        <v>Patrick Gardner</v>
      </c>
      <c r="M6079" s="2">
        <f>MATCH(orders[[#This Row],[Product ID]],'BD product'!A:A,0)</f>
        <v>1521</v>
      </c>
      <c r="N6079" s="2" t="str" cm="1">
        <f t="array" ref="N6079">INDEX('BD product'!A:D,M6079,2)</f>
        <v>Technology</v>
      </c>
    </row>
    <row r="6080" spans="1:14" x14ac:dyDescent="0.3">
      <c r="A6080" s="3" t="s">
        <v>7338</v>
      </c>
      <c r="B6080" s="4">
        <v>42614</v>
      </c>
      <c r="C6080" s="12" t="str">
        <f t="shared" si="94"/>
        <v>2016/09</v>
      </c>
      <c r="D6080" s="4">
        <v>42620</v>
      </c>
      <c r="E6080" s="3" t="s">
        <v>21</v>
      </c>
      <c r="F6080" s="3" t="s">
        <v>290</v>
      </c>
      <c r="G6080" s="3" t="s">
        <v>1993</v>
      </c>
      <c r="H6080" s="5">
        <v>1095</v>
      </c>
      <c r="I6080" s="2">
        <v>3</v>
      </c>
      <c r="J6080" s="2">
        <v>0</v>
      </c>
      <c r="K6080" s="2">
        <v>0.32850000000000001</v>
      </c>
      <c r="L6080" s="18" t="str">
        <f>VLOOKUP(F6080,'BD customers'!$1:$1048576,2,FALSE)</f>
        <v>Patrick Gardner</v>
      </c>
      <c r="M6080" s="2">
        <f>MATCH(orders[[#This Row],[Product ID]],'BD product'!A:A,0)</f>
        <v>505</v>
      </c>
      <c r="N6080" s="2" t="str" cm="1">
        <f t="array" ref="N6080">INDEX('BD product'!A:D,M6080,2)</f>
        <v>Office Supplies</v>
      </c>
    </row>
    <row r="6081" spans="1:14" x14ac:dyDescent="0.3">
      <c r="A6081" s="3" t="s">
        <v>7338</v>
      </c>
      <c r="B6081" s="4">
        <v>42614</v>
      </c>
      <c r="C6081" s="12" t="str">
        <f t="shared" si="94"/>
        <v>2016/09</v>
      </c>
      <c r="D6081" s="4">
        <v>42620</v>
      </c>
      <c r="E6081" s="3" t="s">
        <v>21</v>
      </c>
      <c r="F6081" s="3" t="s">
        <v>290</v>
      </c>
      <c r="G6081" s="3" t="s">
        <v>1783</v>
      </c>
      <c r="H6081" s="5">
        <v>19182</v>
      </c>
      <c r="I6081" s="2">
        <v>3</v>
      </c>
      <c r="J6081" s="2">
        <v>0</v>
      </c>
      <c r="K6081" s="2">
        <v>61.382399999999997</v>
      </c>
      <c r="L6081" s="18" t="str">
        <f>VLOOKUP(F6081,'BD customers'!$1:$1048576,2,FALSE)</f>
        <v>Patrick Gardner</v>
      </c>
      <c r="M6081" s="2">
        <f>MATCH(orders[[#This Row],[Product ID]],'BD product'!A:A,0)</f>
        <v>443</v>
      </c>
      <c r="N6081" s="2" t="str" cm="1">
        <f t="array" ref="N6081">INDEX('BD product'!A:D,M6081,2)</f>
        <v>Furniture</v>
      </c>
    </row>
    <row r="6082" spans="1:14" x14ac:dyDescent="0.3">
      <c r="A6082" s="3" t="s">
        <v>7339</v>
      </c>
      <c r="B6082" s="4">
        <v>42952</v>
      </c>
      <c r="C6082" s="12" t="str">
        <f t="shared" ref="C6082:C6145" si="95">TEXT(B6082,"aaaa/mm")</f>
        <v>2017/08</v>
      </c>
      <c r="D6082" s="4">
        <v>42955</v>
      </c>
      <c r="E6082" s="3" t="s">
        <v>64</v>
      </c>
      <c r="F6082" s="3" t="s">
        <v>1149</v>
      </c>
      <c r="G6082" s="3" t="s">
        <v>4007</v>
      </c>
      <c r="H6082" s="5">
        <v>151056</v>
      </c>
      <c r="I6082" s="2">
        <v>9</v>
      </c>
      <c r="J6082" s="2">
        <v>2</v>
      </c>
      <c r="K6082" s="2">
        <v>7.5528000000000004</v>
      </c>
      <c r="L6082" s="18" t="str">
        <f>VLOOKUP(F6082,'BD customers'!$1:$1048576,2,FALSE)</f>
        <v>Nick Zandusky</v>
      </c>
      <c r="M6082" s="2">
        <f>MATCH(orders[[#This Row],[Product ID]],'BD product'!A:A,0)</f>
        <v>1224</v>
      </c>
      <c r="N6082" s="2" t="str" cm="1">
        <f t="array" ref="N6082">INDEX('BD product'!A:D,M6082,2)</f>
        <v>Office Supplies</v>
      </c>
    </row>
    <row r="6083" spans="1:14" x14ac:dyDescent="0.3">
      <c r="A6083" s="3" t="s">
        <v>7340</v>
      </c>
      <c r="B6083" s="4">
        <v>41688</v>
      </c>
      <c r="C6083" s="12" t="str">
        <f t="shared" si="95"/>
        <v>2014/02</v>
      </c>
      <c r="D6083" s="4">
        <v>41688</v>
      </c>
      <c r="E6083" s="3" t="s">
        <v>41</v>
      </c>
      <c r="F6083" s="3" t="s">
        <v>1631</v>
      </c>
      <c r="G6083" s="3" t="s">
        <v>5838</v>
      </c>
      <c r="H6083" s="5">
        <v>2516</v>
      </c>
      <c r="I6083" s="2">
        <v>5</v>
      </c>
      <c r="J6083" s="2">
        <v>6</v>
      </c>
      <c r="K6083" s="2">
        <v>-1.1322000000000001</v>
      </c>
      <c r="L6083" s="18" t="str">
        <f>VLOOKUP(F6083,'BD customers'!$1:$1048576,2,FALSE)</f>
        <v>Troy Blackwell</v>
      </c>
      <c r="M6083" s="2">
        <f>MATCH(orders[[#This Row],[Product ID]],'BD product'!A:A,0)</f>
        <v>1600</v>
      </c>
      <c r="N6083" s="2" t="str" cm="1">
        <f t="array" ref="N6083">INDEX('BD product'!A:D,M6083,2)</f>
        <v>Furniture</v>
      </c>
    </row>
    <row r="6084" spans="1:14" x14ac:dyDescent="0.3">
      <c r="A6084" s="3" t="s">
        <v>7341</v>
      </c>
      <c r="B6084" s="4">
        <v>42696</v>
      </c>
      <c r="C6084" s="12" t="str">
        <f t="shared" si="95"/>
        <v>2016/11</v>
      </c>
      <c r="D6084" s="4">
        <v>42701</v>
      </c>
      <c r="E6084" s="3" t="s">
        <v>21</v>
      </c>
      <c r="F6084" s="3" t="s">
        <v>1209</v>
      </c>
      <c r="G6084" s="3" t="s">
        <v>5258</v>
      </c>
      <c r="H6084" s="5">
        <v>6216</v>
      </c>
      <c r="I6084" s="2">
        <v>6</v>
      </c>
      <c r="J6084" s="2">
        <v>8</v>
      </c>
      <c r="K6084" s="2">
        <v>-9.6348000000000003</v>
      </c>
      <c r="L6084" s="18" t="str">
        <f>VLOOKUP(F6084,'BD customers'!$1:$1048576,2,FALSE)</f>
        <v>Jeremy Ellison</v>
      </c>
      <c r="M6084" s="2">
        <f>MATCH(orders[[#This Row],[Product ID]],'BD product'!A:A,0)</f>
        <v>1501</v>
      </c>
      <c r="N6084" s="2" t="str" cm="1">
        <f t="array" ref="N6084">INDEX('BD product'!A:D,M6084,2)</f>
        <v>Office Supplies</v>
      </c>
    </row>
    <row r="6085" spans="1:14" x14ac:dyDescent="0.3">
      <c r="A6085" s="3" t="s">
        <v>7341</v>
      </c>
      <c r="B6085" s="4">
        <v>42696</v>
      </c>
      <c r="C6085" s="12" t="str">
        <f t="shared" si="95"/>
        <v>2016/11</v>
      </c>
      <c r="D6085" s="4">
        <v>42701</v>
      </c>
      <c r="E6085" s="3" t="s">
        <v>21</v>
      </c>
      <c r="F6085" s="3" t="s">
        <v>1209</v>
      </c>
      <c r="G6085" s="3" t="s">
        <v>5903</v>
      </c>
      <c r="H6085" s="5">
        <v>23616</v>
      </c>
      <c r="I6085" s="2">
        <v>9</v>
      </c>
      <c r="J6085" s="2">
        <v>2</v>
      </c>
      <c r="K6085" s="2">
        <v>2.6568000000000001</v>
      </c>
      <c r="L6085" s="18" t="str">
        <f>VLOOKUP(F6085,'BD customers'!$1:$1048576,2,FALSE)</f>
        <v>Jeremy Ellison</v>
      </c>
      <c r="M6085" s="2">
        <f>MATCH(orders[[#This Row],[Product ID]],'BD product'!A:A,0)</f>
        <v>1611</v>
      </c>
      <c r="N6085" s="2" t="str" cm="1">
        <f t="array" ref="N6085">INDEX('BD product'!A:D,M6085,2)</f>
        <v>Office Supplies</v>
      </c>
    </row>
    <row r="6086" spans="1:14" x14ac:dyDescent="0.3">
      <c r="A6086" s="3" t="s">
        <v>7341</v>
      </c>
      <c r="B6086" s="4">
        <v>42696</v>
      </c>
      <c r="C6086" s="12" t="str">
        <f t="shared" si="95"/>
        <v>2016/11</v>
      </c>
      <c r="D6086" s="4">
        <v>42701</v>
      </c>
      <c r="E6086" s="3" t="s">
        <v>21</v>
      </c>
      <c r="F6086" s="3" t="s">
        <v>1209</v>
      </c>
      <c r="G6086" s="3" t="s">
        <v>4643</v>
      </c>
      <c r="H6086" s="5">
        <v>24032</v>
      </c>
      <c r="I6086" s="2">
        <v>2</v>
      </c>
      <c r="J6086" s="2">
        <v>2</v>
      </c>
      <c r="K6086" s="2">
        <v>-0.6008</v>
      </c>
      <c r="L6086" s="18" t="str">
        <f>VLOOKUP(F6086,'BD customers'!$1:$1048576,2,FALSE)</f>
        <v>Jeremy Ellison</v>
      </c>
      <c r="M6086" s="2">
        <f>MATCH(orders[[#This Row],[Product ID]],'BD product'!A:A,0)</f>
        <v>1376</v>
      </c>
      <c r="N6086" s="2" t="str" cm="1">
        <f t="array" ref="N6086">INDEX('BD product'!A:D,M6086,2)</f>
        <v>Technology</v>
      </c>
    </row>
    <row r="6087" spans="1:14" x14ac:dyDescent="0.3">
      <c r="A6087" s="3" t="s">
        <v>7341</v>
      </c>
      <c r="B6087" s="4">
        <v>42696</v>
      </c>
      <c r="C6087" s="12" t="str">
        <f t="shared" si="95"/>
        <v>2016/11</v>
      </c>
      <c r="D6087" s="4">
        <v>42701</v>
      </c>
      <c r="E6087" s="3" t="s">
        <v>21</v>
      </c>
      <c r="F6087" s="3" t="s">
        <v>1209</v>
      </c>
      <c r="G6087" s="3" t="s">
        <v>3262</v>
      </c>
      <c r="H6087" s="5">
        <v>2088</v>
      </c>
      <c r="I6087" s="2">
        <v>1</v>
      </c>
      <c r="J6087" s="2">
        <v>2</v>
      </c>
      <c r="K6087" s="2">
        <v>0.67859999999999998</v>
      </c>
      <c r="L6087" s="18" t="str">
        <f>VLOOKUP(F6087,'BD customers'!$1:$1048576,2,FALSE)</f>
        <v>Jeremy Ellison</v>
      </c>
      <c r="M6087" s="2">
        <f>MATCH(orders[[#This Row],[Product ID]],'BD product'!A:A,0)</f>
        <v>950</v>
      </c>
      <c r="N6087" s="2" t="str" cm="1">
        <f t="array" ref="N6087">INDEX('BD product'!A:D,M6087,2)</f>
        <v>Office Supplies</v>
      </c>
    </row>
    <row r="6088" spans="1:14" x14ac:dyDescent="0.3">
      <c r="A6088" s="3" t="s">
        <v>7341</v>
      </c>
      <c r="B6088" s="4">
        <v>42696</v>
      </c>
      <c r="C6088" s="12" t="str">
        <f t="shared" si="95"/>
        <v>2016/11</v>
      </c>
      <c r="D6088" s="4">
        <v>42701</v>
      </c>
      <c r="E6088" s="3" t="s">
        <v>21</v>
      </c>
      <c r="F6088" s="3" t="s">
        <v>1209</v>
      </c>
      <c r="G6088" s="3" t="s">
        <v>4710</v>
      </c>
      <c r="H6088" s="5">
        <v>4488</v>
      </c>
      <c r="I6088" s="2">
        <v>6</v>
      </c>
      <c r="J6088" s="2">
        <v>8</v>
      </c>
      <c r="K6088" s="2">
        <v>-0.67320000000000002</v>
      </c>
      <c r="L6088" s="18" t="str">
        <f>VLOOKUP(F6088,'BD customers'!$1:$1048576,2,FALSE)</f>
        <v>Jeremy Ellison</v>
      </c>
      <c r="M6088" s="2">
        <f>MATCH(orders[[#This Row],[Product ID]],'BD product'!A:A,0)</f>
        <v>1392</v>
      </c>
      <c r="N6088" s="2" t="str" cm="1">
        <f t="array" ref="N6088">INDEX('BD product'!A:D,M6088,2)</f>
        <v>Office Supplies</v>
      </c>
    </row>
    <row r="6089" spans="1:14" x14ac:dyDescent="0.3">
      <c r="A6089" s="3" t="s">
        <v>7342</v>
      </c>
      <c r="B6089" s="4">
        <v>42352</v>
      </c>
      <c r="C6089" s="12" t="str">
        <f t="shared" si="95"/>
        <v>2015/12</v>
      </c>
      <c r="D6089" s="4">
        <v>42356</v>
      </c>
      <c r="E6089" s="3" t="s">
        <v>21</v>
      </c>
      <c r="F6089" s="3" t="s">
        <v>137</v>
      </c>
      <c r="G6089" s="3" t="s">
        <v>996</v>
      </c>
      <c r="H6089" s="5">
        <v>2922</v>
      </c>
      <c r="I6089" s="2">
        <v>3</v>
      </c>
      <c r="J6089" s="2">
        <v>0</v>
      </c>
      <c r="K6089" s="2">
        <v>12.8568</v>
      </c>
      <c r="L6089" s="18" t="str">
        <f>VLOOKUP(F6089,'BD customers'!$1:$1048576,2,FALSE)</f>
        <v>Eric Hoffmann</v>
      </c>
      <c r="M6089" s="2">
        <f>MATCH(orders[[#This Row],[Product ID]],'BD product'!A:A,0)</f>
        <v>223</v>
      </c>
      <c r="N6089" s="2" t="str" cm="1">
        <f t="array" ref="N6089">INDEX('BD product'!A:D,M6089,2)</f>
        <v>Furniture</v>
      </c>
    </row>
    <row r="6090" spans="1:14" x14ac:dyDescent="0.3">
      <c r="A6090" s="3" t="s">
        <v>7343</v>
      </c>
      <c r="B6090" s="4">
        <v>42168</v>
      </c>
      <c r="C6090" s="12" t="str">
        <f t="shared" si="95"/>
        <v>2015/06</v>
      </c>
      <c r="D6090" s="4">
        <v>42172</v>
      </c>
      <c r="E6090" s="3" t="s">
        <v>21</v>
      </c>
      <c r="F6090" s="3" t="s">
        <v>30</v>
      </c>
      <c r="G6090" s="3" t="s">
        <v>2524</v>
      </c>
      <c r="H6090" s="5">
        <v>648</v>
      </c>
      <c r="I6090" s="2">
        <v>1</v>
      </c>
      <c r="J6090" s="2">
        <v>0</v>
      </c>
      <c r="K6090" s="2">
        <v>3.1103999999999998</v>
      </c>
      <c r="L6090" s="18" t="str">
        <f>VLOOKUP(F6090,'BD customers'!$1:$1048576,2,FALSE)</f>
        <v>Barbara Fisher</v>
      </c>
      <c r="M6090" s="2">
        <f>MATCH(orders[[#This Row],[Product ID]],'BD product'!A:A,0)</f>
        <v>682</v>
      </c>
      <c r="N6090" s="2" t="str" cm="1">
        <f t="array" ref="N6090">INDEX('BD product'!A:D,M6090,2)</f>
        <v>Office Supplies</v>
      </c>
    </row>
    <row r="6091" spans="1:14" x14ac:dyDescent="0.3">
      <c r="A6091" s="3" t="s">
        <v>7344</v>
      </c>
      <c r="B6091" s="4">
        <v>43097</v>
      </c>
      <c r="C6091" s="12" t="str">
        <f t="shared" si="95"/>
        <v>2017/12</v>
      </c>
      <c r="D6091" s="4">
        <v>43100</v>
      </c>
      <c r="E6091" s="3" t="s">
        <v>11</v>
      </c>
      <c r="F6091" s="3" t="s">
        <v>836</v>
      </c>
      <c r="G6091" s="3" t="s">
        <v>3191</v>
      </c>
      <c r="H6091" s="5">
        <v>1188</v>
      </c>
      <c r="I6091" s="2">
        <v>2</v>
      </c>
      <c r="J6091" s="2">
        <v>7</v>
      </c>
      <c r="K6091" s="2">
        <v>-9.9000000000000008E-3</v>
      </c>
      <c r="L6091" s="18" t="str">
        <f>VLOOKUP(F6091,'BD customers'!$1:$1048576,2,FALSE)</f>
        <v>Pamela Coakley</v>
      </c>
      <c r="M6091" s="2">
        <f>MATCH(orders[[#This Row],[Product ID]],'BD product'!A:A,0)</f>
        <v>924</v>
      </c>
      <c r="N6091" s="2" t="str" cm="1">
        <f t="array" ref="N6091">INDEX('BD product'!A:D,M6091,2)</f>
        <v>Office Supplies</v>
      </c>
    </row>
    <row r="6092" spans="1:14" x14ac:dyDescent="0.3">
      <c r="A6092" s="3" t="s">
        <v>7345</v>
      </c>
      <c r="B6092" s="4">
        <v>42998</v>
      </c>
      <c r="C6092" s="12" t="str">
        <f t="shared" si="95"/>
        <v>2017/09</v>
      </c>
      <c r="D6092" s="4">
        <v>43004</v>
      </c>
      <c r="E6092" s="3" t="s">
        <v>21</v>
      </c>
      <c r="F6092" s="3" t="s">
        <v>2064</v>
      </c>
      <c r="G6092" s="3" t="s">
        <v>3214</v>
      </c>
      <c r="H6092" s="5">
        <v>272646</v>
      </c>
      <c r="I6092" s="2">
        <v>3</v>
      </c>
      <c r="J6092" s="2">
        <v>1</v>
      </c>
      <c r="K6092" s="2">
        <v>18.176400000000001</v>
      </c>
      <c r="L6092" s="18" t="str">
        <f>VLOOKUP(F6092,'BD customers'!$1:$1048576,2,FALSE)</f>
        <v>Seth Vernon</v>
      </c>
      <c r="M6092" s="2">
        <f>MATCH(orders[[#This Row],[Product ID]],'BD product'!A:A,0)</f>
        <v>933</v>
      </c>
      <c r="N6092" s="2" t="str" cm="1">
        <f t="array" ref="N6092">INDEX('BD product'!A:D,M6092,2)</f>
        <v>Furniture</v>
      </c>
    </row>
    <row r="6093" spans="1:14" x14ac:dyDescent="0.3">
      <c r="A6093" s="3" t="s">
        <v>7345</v>
      </c>
      <c r="B6093" s="4">
        <v>42998</v>
      </c>
      <c r="C6093" s="12" t="str">
        <f t="shared" si="95"/>
        <v>2017/09</v>
      </c>
      <c r="D6093" s="4">
        <v>43004</v>
      </c>
      <c r="E6093" s="3" t="s">
        <v>21</v>
      </c>
      <c r="F6093" s="3" t="s">
        <v>2064</v>
      </c>
      <c r="G6093" s="3" t="s">
        <v>7346</v>
      </c>
      <c r="H6093" s="5">
        <v>2128</v>
      </c>
      <c r="I6093" s="2">
        <v>2</v>
      </c>
      <c r="J6093" s="2">
        <v>0</v>
      </c>
      <c r="K6093" s="2">
        <v>0.95760000000000001</v>
      </c>
      <c r="L6093" s="18" t="str">
        <f>VLOOKUP(F6093,'BD customers'!$1:$1048576,2,FALSE)</f>
        <v>Seth Vernon</v>
      </c>
      <c r="M6093" s="2">
        <f>MATCH(orders[[#This Row],[Product ID]],'BD product'!A:A,0)</f>
        <v>1774</v>
      </c>
      <c r="N6093" s="2" t="str" cm="1">
        <f t="array" ref="N6093">INDEX('BD product'!A:D,M6093,2)</f>
        <v>Technology</v>
      </c>
    </row>
    <row r="6094" spans="1:14" x14ac:dyDescent="0.3">
      <c r="A6094" s="3" t="s">
        <v>7345</v>
      </c>
      <c r="B6094" s="4">
        <v>42998</v>
      </c>
      <c r="C6094" s="12" t="str">
        <f t="shared" si="95"/>
        <v>2017/09</v>
      </c>
      <c r="D6094" s="4">
        <v>43004</v>
      </c>
      <c r="E6094" s="3" t="s">
        <v>21</v>
      </c>
      <c r="F6094" s="3" t="s">
        <v>2064</v>
      </c>
      <c r="G6094" s="3" t="s">
        <v>6318</v>
      </c>
      <c r="H6094" s="5">
        <v>3852</v>
      </c>
      <c r="I6094" s="2">
        <v>9</v>
      </c>
      <c r="J6094" s="2">
        <v>0</v>
      </c>
      <c r="K6094" s="2">
        <v>18.104399999999998</v>
      </c>
      <c r="L6094" s="18" t="str">
        <f>VLOOKUP(F6094,'BD customers'!$1:$1048576,2,FALSE)</f>
        <v>Seth Vernon</v>
      </c>
      <c r="M6094" s="2">
        <f>MATCH(orders[[#This Row],[Product ID]],'BD product'!A:A,0)</f>
        <v>1673</v>
      </c>
      <c r="N6094" s="2" t="str" cm="1">
        <f t="array" ref="N6094">INDEX('BD product'!A:D,M6094,2)</f>
        <v>Office Supplies</v>
      </c>
    </row>
    <row r="6095" spans="1:14" x14ac:dyDescent="0.3">
      <c r="A6095" s="3" t="s">
        <v>7345</v>
      </c>
      <c r="B6095" s="4">
        <v>42998</v>
      </c>
      <c r="C6095" s="12" t="str">
        <f t="shared" si="95"/>
        <v>2017/09</v>
      </c>
      <c r="D6095" s="4">
        <v>43004</v>
      </c>
      <c r="E6095" s="3" t="s">
        <v>21</v>
      </c>
      <c r="F6095" s="3" t="s">
        <v>2064</v>
      </c>
      <c r="G6095" s="3" t="s">
        <v>1903</v>
      </c>
      <c r="H6095" s="5">
        <v>7264</v>
      </c>
      <c r="I6095" s="2">
        <v>2</v>
      </c>
      <c r="J6095" s="2">
        <v>0</v>
      </c>
      <c r="K6095" s="2">
        <v>2.1791999999999998</v>
      </c>
      <c r="L6095" s="18" t="str">
        <f>VLOOKUP(F6095,'BD customers'!$1:$1048576,2,FALSE)</f>
        <v>Seth Vernon</v>
      </c>
      <c r="M6095" s="2">
        <f>MATCH(orders[[#This Row],[Product ID]],'BD product'!A:A,0)</f>
        <v>479</v>
      </c>
      <c r="N6095" s="2" t="str" cm="1">
        <f t="array" ref="N6095">INDEX('BD product'!A:D,M6095,2)</f>
        <v>Technology</v>
      </c>
    </row>
    <row r="6096" spans="1:14" x14ac:dyDescent="0.3">
      <c r="A6096" s="3" t="s">
        <v>7345</v>
      </c>
      <c r="B6096" s="4">
        <v>42998</v>
      </c>
      <c r="C6096" s="12" t="str">
        <f t="shared" si="95"/>
        <v>2017/09</v>
      </c>
      <c r="D6096" s="4">
        <v>43004</v>
      </c>
      <c r="E6096" s="3" t="s">
        <v>21</v>
      </c>
      <c r="F6096" s="3" t="s">
        <v>2064</v>
      </c>
      <c r="G6096" s="3" t="s">
        <v>395</v>
      </c>
      <c r="H6096" s="5">
        <v>454</v>
      </c>
      <c r="I6096" s="2">
        <v>4</v>
      </c>
      <c r="J6096" s="2">
        <v>0</v>
      </c>
      <c r="K6096" s="2">
        <v>1.2712000000000001</v>
      </c>
      <c r="L6096" s="18" t="str">
        <f>VLOOKUP(F6096,'BD customers'!$1:$1048576,2,FALSE)</f>
        <v>Seth Vernon</v>
      </c>
      <c r="M6096" s="2">
        <f>MATCH(orders[[#This Row],[Product ID]],'BD product'!A:A,0)</f>
        <v>77</v>
      </c>
      <c r="N6096" s="2" t="str" cm="1">
        <f t="array" ref="N6096">INDEX('BD product'!A:D,M6096,2)</f>
        <v>Office Supplies</v>
      </c>
    </row>
    <row r="6097" spans="1:14" x14ac:dyDescent="0.3">
      <c r="A6097" s="3" t="s">
        <v>7345</v>
      </c>
      <c r="B6097" s="4">
        <v>42998</v>
      </c>
      <c r="C6097" s="12" t="str">
        <f t="shared" si="95"/>
        <v>2017/09</v>
      </c>
      <c r="D6097" s="4">
        <v>43004</v>
      </c>
      <c r="E6097" s="3" t="s">
        <v>21</v>
      </c>
      <c r="F6097" s="3" t="s">
        <v>2064</v>
      </c>
      <c r="G6097" s="3" t="s">
        <v>1363</v>
      </c>
      <c r="H6097" s="5">
        <v>1376</v>
      </c>
      <c r="I6097" s="2">
        <v>2</v>
      </c>
      <c r="J6097" s="2">
        <v>0</v>
      </c>
      <c r="K6097" s="2">
        <v>6.3296000000000001</v>
      </c>
      <c r="L6097" s="18" t="str">
        <f>VLOOKUP(F6097,'BD customers'!$1:$1048576,2,FALSE)</f>
        <v>Seth Vernon</v>
      </c>
      <c r="M6097" s="2">
        <f>MATCH(orders[[#This Row],[Product ID]],'BD product'!A:A,0)</f>
        <v>322</v>
      </c>
      <c r="N6097" s="2" t="str" cm="1">
        <f t="array" ref="N6097">INDEX('BD product'!A:D,M6097,2)</f>
        <v>Office Supplies</v>
      </c>
    </row>
    <row r="6098" spans="1:14" x14ac:dyDescent="0.3">
      <c r="A6098" s="3" t="s">
        <v>7345</v>
      </c>
      <c r="B6098" s="4">
        <v>42998</v>
      </c>
      <c r="C6098" s="12" t="str">
        <f t="shared" si="95"/>
        <v>2017/09</v>
      </c>
      <c r="D6098" s="4">
        <v>43004</v>
      </c>
      <c r="E6098" s="3" t="s">
        <v>21</v>
      </c>
      <c r="F6098" s="3" t="s">
        <v>2064</v>
      </c>
      <c r="G6098" s="3" t="s">
        <v>280</v>
      </c>
      <c r="H6098" s="5">
        <v>80991</v>
      </c>
      <c r="I6098" s="2">
        <v>1</v>
      </c>
      <c r="J6098" s="2">
        <v>1</v>
      </c>
      <c r="K6098" s="2">
        <v>8.0991</v>
      </c>
      <c r="L6098" s="18" t="str">
        <f>VLOOKUP(F6098,'BD customers'!$1:$1048576,2,FALSE)</f>
        <v>Seth Vernon</v>
      </c>
      <c r="M6098" s="2">
        <f>MATCH(orders[[#This Row],[Product ID]],'BD product'!A:A,0)</f>
        <v>53</v>
      </c>
      <c r="N6098" s="2" t="str" cm="1">
        <f t="array" ref="N6098">INDEX('BD product'!A:D,M6098,2)</f>
        <v>Furniture</v>
      </c>
    </row>
    <row r="6099" spans="1:14" x14ac:dyDescent="0.3">
      <c r="A6099" s="3" t="s">
        <v>7345</v>
      </c>
      <c r="B6099" s="4">
        <v>42998</v>
      </c>
      <c r="C6099" s="12" t="str">
        <f t="shared" si="95"/>
        <v>2017/09</v>
      </c>
      <c r="D6099" s="4">
        <v>43004</v>
      </c>
      <c r="E6099" s="3" t="s">
        <v>21</v>
      </c>
      <c r="F6099" s="3" t="s">
        <v>2064</v>
      </c>
      <c r="G6099" s="3" t="s">
        <v>863</v>
      </c>
      <c r="H6099" s="5">
        <v>11784</v>
      </c>
      <c r="I6099" s="2">
        <v>3</v>
      </c>
      <c r="J6099" s="2">
        <v>2</v>
      </c>
      <c r="K6099" s="2">
        <v>3.9771000000000001</v>
      </c>
      <c r="L6099" s="18" t="str">
        <f>VLOOKUP(F6099,'BD customers'!$1:$1048576,2,FALSE)</f>
        <v>Seth Vernon</v>
      </c>
      <c r="M6099" s="2">
        <f>MATCH(orders[[#This Row],[Product ID]],'BD product'!A:A,0)</f>
        <v>187</v>
      </c>
      <c r="N6099" s="2" t="str" cm="1">
        <f t="array" ref="N6099">INDEX('BD product'!A:D,M6099,2)</f>
        <v>Office Supplies</v>
      </c>
    </row>
    <row r="6100" spans="1:14" x14ac:dyDescent="0.3">
      <c r="A6100" s="3" t="s">
        <v>7345</v>
      </c>
      <c r="B6100" s="4">
        <v>42998</v>
      </c>
      <c r="C6100" s="12" t="str">
        <f t="shared" si="95"/>
        <v>2017/09</v>
      </c>
      <c r="D6100" s="4">
        <v>43004</v>
      </c>
      <c r="E6100" s="3" t="s">
        <v>21</v>
      </c>
      <c r="F6100" s="3" t="s">
        <v>2064</v>
      </c>
      <c r="G6100" s="3" t="s">
        <v>286</v>
      </c>
      <c r="H6100" s="5">
        <v>436</v>
      </c>
      <c r="I6100" s="2">
        <v>2</v>
      </c>
      <c r="J6100" s="2">
        <v>0</v>
      </c>
      <c r="K6100" s="2">
        <v>1.7876000000000001</v>
      </c>
      <c r="L6100" s="18" t="str">
        <f>VLOOKUP(F6100,'BD customers'!$1:$1048576,2,FALSE)</f>
        <v>Seth Vernon</v>
      </c>
      <c r="M6100" s="2">
        <f>MATCH(orders[[#This Row],[Product ID]],'BD product'!A:A,0)</f>
        <v>54</v>
      </c>
      <c r="N6100" s="2" t="str" cm="1">
        <f t="array" ref="N6100">INDEX('BD product'!A:D,M6100,2)</f>
        <v>Office Supplies</v>
      </c>
    </row>
    <row r="6101" spans="1:14" x14ac:dyDescent="0.3">
      <c r="A6101" s="3" t="s">
        <v>7345</v>
      </c>
      <c r="B6101" s="4">
        <v>42998</v>
      </c>
      <c r="C6101" s="12" t="str">
        <f t="shared" si="95"/>
        <v>2017/09</v>
      </c>
      <c r="D6101" s="4">
        <v>43004</v>
      </c>
      <c r="E6101" s="3" t="s">
        <v>21</v>
      </c>
      <c r="F6101" s="3" t="s">
        <v>2064</v>
      </c>
      <c r="G6101" s="3" t="s">
        <v>1231</v>
      </c>
      <c r="H6101" s="5">
        <v>2888127</v>
      </c>
      <c r="I6101" s="2">
        <v>11</v>
      </c>
      <c r="J6101" s="2">
        <v>1</v>
      </c>
      <c r="K6101" s="2">
        <v>609.71569999999997</v>
      </c>
      <c r="L6101" s="18" t="str">
        <f>VLOOKUP(F6101,'BD customers'!$1:$1048576,2,FALSE)</f>
        <v>Seth Vernon</v>
      </c>
      <c r="M6101" s="2">
        <f>MATCH(orders[[#This Row],[Product ID]],'BD product'!A:A,0)</f>
        <v>286</v>
      </c>
      <c r="N6101" s="2" t="str" cm="1">
        <f t="array" ref="N6101">INDEX('BD product'!A:D,M6101,2)</f>
        <v>Furniture</v>
      </c>
    </row>
    <row r="6102" spans="1:14" x14ac:dyDescent="0.3">
      <c r="A6102" s="3" t="s">
        <v>7345</v>
      </c>
      <c r="B6102" s="4">
        <v>42998</v>
      </c>
      <c r="C6102" s="12" t="str">
        <f t="shared" si="95"/>
        <v>2017/09</v>
      </c>
      <c r="D6102" s="4">
        <v>43004</v>
      </c>
      <c r="E6102" s="3" t="s">
        <v>21</v>
      </c>
      <c r="F6102" s="3" t="s">
        <v>2064</v>
      </c>
      <c r="G6102" s="3" t="s">
        <v>3754</v>
      </c>
      <c r="H6102" s="5">
        <v>129966</v>
      </c>
      <c r="I6102" s="2">
        <v>2</v>
      </c>
      <c r="J6102" s="2">
        <v>0</v>
      </c>
      <c r="K6102" s="2">
        <v>350.90820000000002</v>
      </c>
      <c r="L6102" s="18" t="str">
        <f>VLOOKUP(F6102,'BD customers'!$1:$1048576,2,FALSE)</f>
        <v>Seth Vernon</v>
      </c>
      <c r="M6102" s="2">
        <f>MATCH(orders[[#This Row],[Product ID]],'BD product'!A:A,0)</f>
        <v>1150</v>
      </c>
      <c r="N6102" s="2" t="str" cm="1">
        <f t="array" ref="N6102">INDEX('BD product'!A:D,M6102,2)</f>
        <v>Technology</v>
      </c>
    </row>
    <row r="6103" spans="1:14" x14ac:dyDescent="0.3">
      <c r="A6103" s="3" t="s">
        <v>7345</v>
      </c>
      <c r="B6103" s="4">
        <v>42998</v>
      </c>
      <c r="C6103" s="12" t="str">
        <f t="shared" si="95"/>
        <v>2017/09</v>
      </c>
      <c r="D6103" s="4">
        <v>43004</v>
      </c>
      <c r="E6103" s="3" t="s">
        <v>21</v>
      </c>
      <c r="F6103" s="3" t="s">
        <v>2064</v>
      </c>
      <c r="G6103" s="3" t="s">
        <v>1793</v>
      </c>
      <c r="H6103" s="5">
        <v>225441</v>
      </c>
      <c r="I6103" s="2">
        <v>5</v>
      </c>
      <c r="J6103" s="2">
        <v>1</v>
      </c>
      <c r="K6103" s="2">
        <v>37.573500000000003</v>
      </c>
      <c r="L6103" s="18" t="str">
        <f>VLOOKUP(F6103,'BD customers'!$1:$1048576,2,FALSE)</f>
        <v>Seth Vernon</v>
      </c>
      <c r="M6103" s="2">
        <f>MATCH(orders[[#This Row],[Product ID]],'BD product'!A:A,0)</f>
        <v>447</v>
      </c>
      <c r="N6103" s="2" t="str" cm="1">
        <f t="array" ref="N6103">INDEX('BD product'!A:D,M6103,2)</f>
        <v>Furniture</v>
      </c>
    </row>
    <row r="6104" spans="1:14" x14ac:dyDescent="0.3">
      <c r="A6104" s="3" t="s">
        <v>7345</v>
      </c>
      <c r="B6104" s="4">
        <v>42998</v>
      </c>
      <c r="C6104" s="12" t="str">
        <f t="shared" si="95"/>
        <v>2017/09</v>
      </c>
      <c r="D6104" s="4">
        <v>43004</v>
      </c>
      <c r="E6104" s="3" t="s">
        <v>21</v>
      </c>
      <c r="F6104" s="3" t="s">
        <v>2064</v>
      </c>
      <c r="G6104" s="3" t="s">
        <v>669</v>
      </c>
      <c r="H6104" s="5">
        <v>10485</v>
      </c>
      <c r="I6104" s="2">
        <v>3</v>
      </c>
      <c r="J6104" s="2">
        <v>0</v>
      </c>
      <c r="K6104" s="2">
        <v>28.3095</v>
      </c>
      <c r="L6104" s="18" t="str">
        <f>VLOOKUP(F6104,'BD customers'!$1:$1048576,2,FALSE)</f>
        <v>Seth Vernon</v>
      </c>
      <c r="M6104" s="2">
        <f>MATCH(orders[[#This Row],[Product ID]],'BD product'!A:A,0)</f>
        <v>141</v>
      </c>
      <c r="N6104" s="2" t="str" cm="1">
        <f t="array" ref="N6104">INDEX('BD product'!A:D,M6104,2)</f>
        <v>Technology</v>
      </c>
    </row>
    <row r="6105" spans="1:14" x14ac:dyDescent="0.3">
      <c r="A6105" s="3" t="s">
        <v>7345</v>
      </c>
      <c r="B6105" s="4">
        <v>42998</v>
      </c>
      <c r="C6105" s="12" t="str">
        <f t="shared" si="95"/>
        <v>2017/09</v>
      </c>
      <c r="D6105" s="4">
        <v>43004</v>
      </c>
      <c r="E6105" s="3" t="s">
        <v>21</v>
      </c>
      <c r="F6105" s="3" t="s">
        <v>2064</v>
      </c>
      <c r="G6105" s="3" t="s">
        <v>435</v>
      </c>
      <c r="H6105" s="5">
        <v>5997</v>
      </c>
      <c r="I6105" s="2">
        <v>3</v>
      </c>
      <c r="J6105" s="2">
        <v>0</v>
      </c>
      <c r="K6105" s="2">
        <v>20.389800000000001</v>
      </c>
      <c r="L6105" s="18" t="str">
        <f>VLOOKUP(F6105,'BD customers'!$1:$1048576,2,FALSE)</f>
        <v>Seth Vernon</v>
      </c>
      <c r="M6105" s="2">
        <f>MATCH(orders[[#This Row],[Product ID]],'BD product'!A:A,0)</f>
        <v>86</v>
      </c>
      <c r="N6105" s="2" t="str" cm="1">
        <f t="array" ref="N6105">INDEX('BD product'!A:D,M6105,2)</f>
        <v>Technology</v>
      </c>
    </row>
    <row r="6106" spans="1:14" x14ac:dyDescent="0.3">
      <c r="A6106" s="3" t="s">
        <v>7348</v>
      </c>
      <c r="B6106" s="4">
        <v>42969</v>
      </c>
      <c r="C6106" s="12" t="str">
        <f t="shared" si="95"/>
        <v>2017/08</v>
      </c>
      <c r="D6106" s="4">
        <v>42971</v>
      </c>
      <c r="E6106" s="3" t="s">
        <v>64</v>
      </c>
      <c r="F6106" s="3" t="s">
        <v>4869</v>
      </c>
      <c r="G6106" s="3" t="s">
        <v>2697</v>
      </c>
      <c r="H6106" s="5">
        <v>314532</v>
      </c>
      <c r="I6106" s="2">
        <v>2</v>
      </c>
      <c r="J6106" s="2">
        <v>4</v>
      </c>
      <c r="K6106" s="2">
        <v>-83.875200000000007</v>
      </c>
      <c r="L6106" s="18" t="str">
        <f>VLOOKUP(F6106,'BD customers'!$1:$1048576,2,FALSE)</f>
        <v>Dean percer</v>
      </c>
      <c r="M6106" s="2">
        <f>MATCH(orders[[#This Row],[Product ID]],'BD product'!A:A,0)</f>
        <v>738</v>
      </c>
      <c r="N6106" s="2" t="str" cm="1">
        <f t="array" ref="N6106">INDEX('BD product'!A:D,M6106,2)</f>
        <v>Furniture</v>
      </c>
    </row>
    <row r="6107" spans="1:14" x14ac:dyDescent="0.3">
      <c r="A6107" s="3" t="s">
        <v>7349</v>
      </c>
      <c r="B6107" s="4">
        <v>42173</v>
      </c>
      <c r="C6107" s="12" t="str">
        <f t="shared" si="95"/>
        <v>2015/06</v>
      </c>
      <c r="D6107" s="4">
        <v>42177</v>
      </c>
      <c r="E6107" s="3" t="s">
        <v>21</v>
      </c>
      <c r="F6107" s="3" t="s">
        <v>2237</v>
      </c>
      <c r="G6107" s="3" t="s">
        <v>1361</v>
      </c>
      <c r="H6107" s="5">
        <v>13632</v>
      </c>
      <c r="I6107" s="2">
        <v>4</v>
      </c>
      <c r="J6107" s="2">
        <v>2</v>
      </c>
      <c r="K6107" s="2">
        <v>3.5783999999999998</v>
      </c>
      <c r="L6107" s="18" t="str">
        <f>VLOOKUP(F6107,'BD customers'!$1:$1048576,2,FALSE)</f>
        <v>Harold Ryan</v>
      </c>
      <c r="M6107" s="2">
        <f>MATCH(orders[[#This Row],[Product ID]],'BD product'!A:A,0)</f>
        <v>321</v>
      </c>
      <c r="N6107" s="2" t="str" cm="1">
        <f t="array" ref="N6107">INDEX('BD product'!A:D,M6107,2)</f>
        <v>Office Supplies</v>
      </c>
    </row>
    <row r="6108" spans="1:14" x14ac:dyDescent="0.3">
      <c r="A6108" s="3" t="s">
        <v>7350</v>
      </c>
      <c r="B6108" s="4">
        <v>41993</v>
      </c>
      <c r="C6108" s="12" t="str">
        <f t="shared" si="95"/>
        <v>2014/12</v>
      </c>
      <c r="D6108" s="4">
        <v>41998</v>
      </c>
      <c r="E6108" s="3" t="s">
        <v>21</v>
      </c>
      <c r="F6108" s="3" t="s">
        <v>4132</v>
      </c>
      <c r="G6108" s="3" t="s">
        <v>2090</v>
      </c>
      <c r="H6108" s="5">
        <v>19432</v>
      </c>
      <c r="I6108" s="2">
        <v>2</v>
      </c>
      <c r="J6108" s="2">
        <v>8</v>
      </c>
      <c r="K6108" s="2">
        <v>-49.551600000000001</v>
      </c>
      <c r="L6108" s="18" t="str">
        <f>VLOOKUP(F6108,'BD customers'!$1:$1048576,2,FALSE)</f>
        <v>William Brown</v>
      </c>
      <c r="M6108" s="2">
        <f>MATCH(orders[[#This Row],[Product ID]],'BD product'!A:A,0)</f>
        <v>537</v>
      </c>
      <c r="N6108" s="2" t="str" cm="1">
        <f t="array" ref="N6108">INDEX('BD product'!A:D,M6108,2)</f>
        <v>Office Supplies</v>
      </c>
    </row>
    <row r="6109" spans="1:14" x14ac:dyDescent="0.3">
      <c r="A6109" s="3" t="s">
        <v>7350</v>
      </c>
      <c r="B6109" s="4">
        <v>41993</v>
      </c>
      <c r="C6109" s="12" t="str">
        <f t="shared" si="95"/>
        <v>2014/12</v>
      </c>
      <c r="D6109" s="4">
        <v>41998</v>
      </c>
      <c r="E6109" s="3" t="s">
        <v>21</v>
      </c>
      <c r="F6109" s="3" t="s">
        <v>4132</v>
      </c>
      <c r="G6109" s="3" t="s">
        <v>3298</v>
      </c>
      <c r="H6109" s="5">
        <v>6544</v>
      </c>
      <c r="I6109" s="2">
        <v>5</v>
      </c>
      <c r="J6109" s="2">
        <v>2</v>
      </c>
      <c r="K6109" s="2">
        <v>-8.1799999999999998E-2</v>
      </c>
      <c r="L6109" s="18" t="str">
        <f>VLOOKUP(F6109,'BD customers'!$1:$1048576,2,FALSE)</f>
        <v>William Brown</v>
      </c>
      <c r="M6109" s="2">
        <f>MATCH(orders[[#This Row],[Product ID]],'BD product'!A:A,0)</f>
        <v>962</v>
      </c>
      <c r="N6109" s="2" t="str" cm="1">
        <f t="array" ref="N6109">INDEX('BD product'!A:D,M6109,2)</f>
        <v>Technology</v>
      </c>
    </row>
    <row r="6110" spans="1:14" x14ac:dyDescent="0.3">
      <c r="A6110" s="3" t="s">
        <v>7351</v>
      </c>
      <c r="B6110" s="4">
        <v>42624</v>
      </c>
      <c r="C6110" s="12" t="str">
        <f t="shared" si="95"/>
        <v>2016/09</v>
      </c>
      <c r="D6110" s="4">
        <v>42629</v>
      </c>
      <c r="E6110" s="3" t="s">
        <v>21</v>
      </c>
      <c r="F6110" s="3" t="s">
        <v>3836</v>
      </c>
      <c r="G6110" s="3" t="s">
        <v>5572</v>
      </c>
      <c r="H6110" s="5">
        <v>60</v>
      </c>
      <c r="I6110" s="2">
        <v>2</v>
      </c>
      <c r="J6110" s="2">
        <v>2</v>
      </c>
      <c r="K6110" s="2">
        <v>2.0999999999999999E-3</v>
      </c>
      <c r="L6110" s="18" t="str">
        <f>VLOOKUP(F6110,'BD customers'!$1:$1048576,2,FALSE)</f>
        <v>Adam Shillingsburg</v>
      </c>
      <c r="M6110" s="2">
        <f>MATCH(orders[[#This Row],[Product ID]],'BD product'!A:A,0)</f>
        <v>1552</v>
      </c>
      <c r="N6110" s="2" t="str" cm="1">
        <f t="array" ref="N6110">INDEX('BD product'!A:D,M6110,2)</f>
        <v>Office Supplies</v>
      </c>
    </row>
    <row r="6111" spans="1:14" x14ac:dyDescent="0.3">
      <c r="A6111" s="3" t="s">
        <v>7351</v>
      </c>
      <c r="B6111" s="4">
        <v>42624</v>
      </c>
      <c r="C6111" s="12" t="str">
        <f t="shared" si="95"/>
        <v>2016/09</v>
      </c>
      <c r="D6111" s="4">
        <v>42629</v>
      </c>
      <c r="E6111" s="3" t="s">
        <v>21</v>
      </c>
      <c r="F6111" s="3" t="s">
        <v>3836</v>
      </c>
      <c r="G6111" s="3" t="s">
        <v>4391</v>
      </c>
      <c r="H6111" s="5">
        <v>1908</v>
      </c>
      <c r="I6111" s="2">
        <v>3</v>
      </c>
      <c r="J6111" s="2">
        <v>8</v>
      </c>
      <c r="K6111" s="2">
        <v>-3.2435999999999998</v>
      </c>
      <c r="L6111" s="18" t="str">
        <f>VLOOKUP(F6111,'BD customers'!$1:$1048576,2,FALSE)</f>
        <v>Adam Shillingsburg</v>
      </c>
      <c r="M6111" s="2">
        <f>MATCH(orders[[#This Row],[Product ID]],'BD product'!A:A,0)</f>
        <v>1312</v>
      </c>
      <c r="N6111" s="2" t="str" cm="1">
        <f t="array" ref="N6111">INDEX('BD product'!A:D,M6111,2)</f>
        <v>Office Supplies</v>
      </c>
    </row>
    <row r="6112" spans="1:14" x14ac:dyDescent="0.3">
      <c r="A6112" s="3" t="s">
        <v>7352</v>
      </c>
      <c r="B6112" s="4">
        <v>42686</v>
      </c>
      <c r="C6112" s="12" t="str">
        <f t="shared" si="95"/>
        <v>2016/11</v>
      </c>
      <c r="D6112" s="4">
        <v>42690</v>
      </c>
      <c r="E6112" s="3" t="s">
        <v>21</v>
      </c>
      <c r="F6112" s="3" t="s">
        <v>5912</v>
      </c>
      <c r="G6112" s="3" t="s">
        <v>5241</v>
      </c>
      <c r="H6112" s="5">
        <v>1474802</v>
      </c>
      <c r="I6112" s="2">
        <v>7</v>
      </c>
      <c r="J6112" s="2">
        <v>3</v>
      </c>
      <c r="K6112" s="2">
        <v>-21.0686</v>
      </c>
      <c r="L6112" s="18" t="str">
        <f>VLOOKUP(F6112,'BD customers'!$1:$1048576,2,FALSE)</f>
        <v>Susan Pistek</v>
      </c>
      <c r="M6112" s="2">
        <f>MATCH(orders[[#This Row],[Product ID]],'BD product'!A:A,0)</f>
        <v>1498</v>
      </c>
      <c r="N6112" s="2" t="str" cm="1">
        <f t="array" ref="N6112">INDEX('BD product'!A:D,M6112,2)</f>
        <v>Furniture</v>
      </c>
    </row>
    <row r="6113" spans="1:14" x14ac:dyDescent="0.3">
      <c r="A6113" s="3" t="s">
        <v>7352</v>
      </c>
      <c r="B6113" s="4">
        <v>42686</v>
      </c>
      <c r="C6113" s="12" t="str">
        <f t="shared" si="95"/>
        <v>2016/11</v>
      </c>
      <c r="D6113" s="4">
        <v>42690</v>
      </c>
      <c r="E6113" s="3" t="s">
        <v>21</v>
      </c>
      <c r="F6113" s="3" t="s">
        <v>5912</v>
      </c>
      <c r="G6113" s="3" t="s">
        <v>98</v>
      </c>
      <c r="H6113" s="5">
        <v>110096</v>
      </c>
      <c r="I6113" s="2">
        <v>2</v>
      </c>
      <c r="J6113" s="2">
        <v>2</v>
      </c>
      <c r="K6113" s="2">
        <v>33.028799999999997</v>
      </c>
      <c r="L6113" s="18" t="str">
        <f>VLOOKUP(F6113,'BD customers'!$1:$1048576,2,FALSE)</f>
        <v>Susan Pistek</v>
      </c>
      <c r="M6113" s="2">
        <f>MATCH(orders[[#This Row],[Product ID]],'BD product'!A:A,0)</f>
        <v>16</v>
      </c>
      <c r="N6113" s="2" t="str" cm="1">
        <f t="array" ref="N6113">INDEX('BD product'!A:D,M6113,2)</f>
        <v>Office Supplies</v>
      </c>
    </row>
    <row r="6114" spans="1:14" x14ac:dyDescent="0.3">
      <c r="A6114" s="3" t="s">
        <v>7352</v>
      </c>
      <c r="B6114" s="4">
        <v>42686</v>
      </c>
      <c r="C6114" s="12" t="str">
        <f t="shared" si="95"/>
        <v>2016/11</v>
      </c>
      <c r="D6114" s="4">
        <v>42690</v>
      </c>
      <c r="E6114" s="3" t="s">
        <v>21</v>
      </c>
      <c r="F6114" s="3" t="s">
        <v>5912</v>
      </c>
      <c r="G6114" s="3" t="s">
        <v>926</v>
      </c>
      <c r="H6114" s="5">
        <v>16752</v>
      </c>
      <c r="I6114" s="2">
        <v>6</v>
      </c>
      <c r="J6114" s="2">
        <v>2</v>
      </c>
      <c r="K6114" s="2">
        <v>5.4443999999999999</v>
      </c>
      <c r="L6114" s="18" t="str">
        <f>VLOOKUP(F6114,'BD customers'!$1:$1048576,2,FALSE)</f>
        <v>Susan Pistek</v>
      </c>
      <c r="M6114" s="2">
        <f>MATCH(orders[[#This Row],[Product ID]],'BD product'!A:A,0)</f>
        <v>205</v>
      </c>
      <c r="N6114" s="2" t="str" cm="1">
        <f t="array" ref="N6114">INDEX('BD product'!A:D,M6114,2)</f>
        <v>Office Supplies</v>
      </c>
    </row>
    <row r="6115" spans="1:14" x14ac:dyDescent="0.3">
      <c r="A6115" s="3" t="s">
        <v>7352</v>
      </c>
      <c r="B6115" s="4">
        <v>42686</v>
      </c>
      <c r="C6115" s="12" t="str">
        <f t="shared" si="95"/>
        <v>2016/11</v>
      </c>
      <c r="D6115" s="4">
        <v>42690</v>
      </c>
      <c r="E6115" s="3" t="s">
        <v>21</v>
      </c>
      <c r="F6115" s="3" t="s">
        <v>5912</v>
      </c>
      <c r="G6115" s="3" t="s">
        <v>17</v>
      </c>
      <c r="H6115" s="5">
        <v>1537074</v>
      </c>
      <c r="I6115" s="2">
        <v>9</v>
      </c>
      <c r="J6115" s="2">
        <v>3</v>
      </c>
      <c r="K6115" s="2">
        <v>0</v>
      </c>
      <c r="L6115" s="18" t="str">
        <f>VLOOKUP(F6115,'BD customers'!$1:$1048576,2,FALSE)</f>
        <v>Susan Pistek</v>
      </c>
      <c r="M6115" s="2">
        <f>MATCH(orders[[#This Row],[Product ID]],'BD product'!A:A,0)</f>
        <v>3</v>
      </c>
      <c r="N6115" s="2" t="str" cm="1">
        <f t="array" ref="N6115">INDEX('BD product'!A:D,M6115,2)</f>
        <v>Furniture</v>
      </c>
    </row>
    <row r="6116" spans="1:14" x14ac:dyDescent="0.3">
      <c r="A6116" s="3" t="s">
        <v>7352</v>
      </c>
      <c r="B6116" s="4">
        <v>42686</v>
      </c>
      <c r="C6116" s="12" t="str">
        <f t="shared" si="95"/>
        <v>2016/11</v>
      </c>
      <c r="D6116" s="4">
        <v>42690</v>
      </c>
      <c r="E6116" s="3" t="s">
        <v>21</v>
      </c>
      <c r="F6116" s="3" t="s">
        <v>5912</v>
      </c>
      <c r="G6116" s="3" t="s">
        <v>2351</v>
      </c>
      <c r="H6116" s="5">
        <v>449372</v>
      </c>
      <c r="I6116" s="2">
        <v>2</v>
      </c>
      <c r="J6116" s="2">
        <v>3</v>
      </c>
      <c r="K6116" s="2">
        <v>-12.8392</v>
      </c>
      <c r="L6116" s="18" t="str">
        <f>VLOOKUP(F6116,'BD customers'!$1:$1048576,2,FALSE)</f>
        <v>Susan Pistek</v>
      </c>
      <c r="M6116" s="2">
        <f>MATCH(orders[[#This Row],[Product ID]],'BD product'!A:A,0)</f>
        <v>625</v>
      </c>
      <c r="N6116" s="2" t="str" cm="1">
        <f t="array" ref="N6116">INDEX('BD product'!A:D,M6116,2)</f>
        <v>Furniture</v>
      </c>
    </row>
    <row r="6117" spans="1:14" x14ac:dyDescent="0.3">
      <c r="A6117" s="3" t="s">
        <v>7353</v>
      </c>
      <c r="B6117" s="4">
        <v>42443</v>
      </c>
      <c r="C6117" s="12" t="str">
        <f t="shared" si="95"/>
        <v>2016/03</v>
      </c>
      <c r="D6117" s="4">
        <v>42449</v>
      </c>
      <c r="E6117" s="3" t="s">
        <v>21</v>
      </c>
      <c r="F6117" s="3" t="s">
        <v>686</v>
      </c>
      <c r="G6117" s="3" t="s">
        <v>242</v>
      </c>
      <c r="H6117" s="5">
        <v>41904</v>
      </c>
      <c r="I6117" s="2">
        <v>6</v>
      </c>
      <c r="J6117" s="2">
        <v>2</v>
      </c>
      <c r="K6117" s="2">
        <v>14.1426</v>
      </c>
      <c r="L6117" s="18" t="str">
        <f>VLOOKUP(F6117,'BD customers'!$1:$1048576,2,FALSE)</f>
        <v>Stephanie Phelps</v>
      </c>
      <c r="M6117" s="2">
        <f>MATCH(orders[[#This Row],[Product ID]],'BD product'!A:A,0)</f>
        <v>46</v>
      </c>
      <c r="N6117" s="2" t="str" cm="1">
        <f t="array" ref="N6117">INDEX('BD product'!A:D,M6117,2)</f>
        <v>Office Supplies</v>
      </c>
    </row>
    <row r="6118" spans="1:14" x14ac:dyDescent="0.3">
      <c r="A6118" s="3" t="s">
        <v>7354</v>
      </c>
      <c r="B6118" s="4">
        <v>42687</v>
      </c>
      <c r="C6118" s="12" t="str">
        <f t="shared" si="95"/>
        <v>2016/11</v>
      </c>
      <c r="D6118" s="4">
        <v>42693</v>
      </c>
      <c r="E6118" s="3" t="s">
        <v>21</v>
      </c>
      <c r="F6118" s="3" t="s">
        <v>1574</v>
      </c>
      <c r="G6118" s="3" t="s">
        <v>7355</v>
      </c>
      <c r="H6118" s="5">
        <v>227996</v>
      </c>
      <c r="I6118" s="2">
        <v>4</v>
      </c>
      <c r="J6118" s="2">
        <v>0</v>
      </c>
      <c r="K6118" s="2">
        <v>592.78959999999995</v>
      </c>
      <c r="L6118" s="18" t="str">
        <f>VLOOKUP(F6118,'BD customers'!$1:$1048576,2,FALSE)</f>
        <v>Corinna Mitchell</v>
      </c>
      <c r="M6118" s="2">
        <f>MATCH(orders[[#This Row],[Product ID]],'BD product'!A:A,0)</f>
        <v>1775</v>
      </c>
      <c r="N6118" s="2" t="str" cm="1">
        <f t="array" ref="N6118">INDEX('BD product'!A:D,M6118,2)</f>
        <v>Technology</v>
      </c>
    </row>
    <row r="6119" spans="1:14" x14ac:dyDescent="0.3">
      <c r="A6119" s="3" t="s">
        <v>7354</v>
      </c>
      <c r="B6119" s="4">
        <v>42687</v>
      </c>
      <c r="C6119" s="12" t="str">
        <f t="shared" si="95"/>
        <v>2016/11</v>
      </c>
      <c r="D6119" s="4">
        <v>42693</v>
      </c>
      <c r="E6119" s="3" t="s">
        <v>21</v>
      </c>
      <c r="F6119" s="3" t="s">
        <v>1574</v>
      </c>
      <c r="G6119" s="3" t="s">
        <v>2400</v>
      </c>
      <c r="H6119" s="5">
        <v>1494</v>
      </c>
      <c r="I6119" s="2">
        <v>3</v>
      </c>
      <c r="J6119" s="2">
        <v>0</v>
      </c>
      <c r="K6119" s="2">
        <v>6.8723999999999998</v>
      </c>
      <c r="L6119" s="18" t="str">
        <f>VLOOKUP(F6119,'BD customers'!$1:$1048576,2,FALSE)</f>
        <v>Corinna Mitchell</v>
      </c>
      <c r="M6119" s="2">
        <f>MATCH(orders[[#This Row],[Product ID]],'BD product'!A:A,0)</f>
        <v>641</v>
      </c>
      <c r="N6119" s="2" t="str" cm="1">
        <f t="array" ref="N6119">INDEX('BD product'!A:D,M6119,2)</f>
        <v>Office Supplies</v>
      </c>
    </row>
    <row r="6120" spans="1:14" x14ac:dyDescent="0.3">
      <c r="A6120" s="3" t="s">
        <v>7357</v>
      </c>
      <c r="B6120" s="4">
        <v>42997</v>
      </c>
      <c r="C6120" s="12" t="str">
        <f t="shared" si="95"/>
        <v>2017/09</v>
      </c>
      <c r="D6120" s="4">
        <v>43003</v>
      </c>
      <c r="E6120" s="3" t="s">
        <v>21</v>
      </c>
      <c r="F6120" s="3" t="s">
        <v>2615</v>
      </c>
      <c r="G6120" s="3" t="s">
        <v>2029</v>
      </c>
      <c r="H6120" s="5">
        <v>191976</v>
      </c>
      <c r="I6120" s="2">
        <v>3</v>
      </c>
      <c r="J6120" s="2">
        <v>2</v>
      </c>
      <c r="K6120" s="2">
        <v>19.197600000000001</v>
      </c>
      <c r="L6120" s="18" t="str">
        <f>VLOOKUP(F6120,'BD customers'!$1:$1048576,2,FALSE)</f>
        <v>Justin Ritter</v>
      </c>
      <c r="M6120" s="2">
        <f>MATCH(orders[[#This Row],[Product ID]],'BD product'!A:A,0)</f>
        <v>518</v>
      </c>
      <c r="N6120" s="2" t="str" cm="1">
        <f t="array" ref="N6120">INDEX('BD product'!A:D,M6120,2)</f>
        <v>Technology</v>
      </c>
    </row>
    <row r="6121" spans="1:14" x14ac:dyDescent="0.3">
      <c r="A6121" s="3" t="s">
        <v>7357</v>
      </c>
      <c r="B6121" s="4">
        <v>42997</v>
      </c>
      <c r="C6121" s="12" t="str">
        <f t="shared" si="95"/>
        <v>2017/09</v>
      </c>
      <c r="D6121" s="4">
        <v>43003</v>
      </c>
      <c r="E6121" s="3" t="s">
        <v>21</v>
      </c>
      <c r="F6121" s="3" t="s">
        <v>2615</v>
      </c>
      <c r="G6121" s="3" t="s">
        <v>3569</v>
      </c>
      <c r="H6121" s="5">
        <v>23832</v>
      </c>
      <c r="I6121" s="2">
        <v>3</v>
      </c>
      <c r="J6121" s="2">
        <v>2</v>
      </c>
      <c r="K6121" s="2">
        <v>6.5537999999999998</v>
      </c>
      <c r="L6121" s="18" t="str">
        <f>VLOOKUP(F6121,'BD customers'!$1:$1048576,2,FALSE)</f>
        <v>Justin Ritter</v>
      </c>
      <c r="M6121" s="2">
        <f>MATCH(orders[[#This Row],[Product ID]],'BD product'!A:A,0)</f>
        <v>1070</v>
      </c>
      <c r="N6121" s="2" t="str" cm="1">
        <f t="array" ref="N6121">INDEX('BD product'!A:D,M6121,2)</f>
        <v>Office Supplies</v>
      </c>
    </row>
    <row r="6122" spans="1:14" x14ac:dyDescent="0.3">
      <c r="A6122" s="3" t="s">
        <v>7357</v>
      </c>
      <c r="B6122" s="4">
        <v>42997</v>
      </c>
      <c r="C6122" s="12" t="str">
        <f t="shared" si="95"/>
        <v>2017/09</v>
      </c>
      <c r="D6122" s="4">
        <v>43003</v>
      </c>
      <c r="E6122" s="3" t="s">
        <v>21</v>
      </c>
      <c r="F6122" s="3" t="s">
        <v>2615</v>
      </c>
      <c r="G6122" s="3" t="s">
        <v>1783</v>
      </c>
      <c r="H6122" s="5">
        <v>409216</v>
      </c>
      <c r="I6122" s="2">
        <v>8</v>
      </c>
      <c r="J6122" s="2">
        <v>2</v>
      </c>
      <c r="K6122" s="2">
        <v>61.382399999999997</v>
      </c>
      <c r="L6122" s="18" t="str">
        <f>VLOOKUP(F6122,'BD customers'!$1:$1048576,2,FALSE)</f>
        <v>Justin Ritter</v>
      </c>
      <c r="M6122" s="2">
        <f>MATCH(orders[[#This Row],[Product ID]],'BD product'!A:A,0)</f>
        <v>443</v>
      </c>
      <c r="N6122" s="2" t="str" cm="1">
        <f t="array" ref="N6122">INDEX('BD product'!A:D,M6122,2)</f>
        <v>Furniture</v>
      </c>
    </row>
    <row r="6123" spans="1:14" x14ac:dyDescent="0.3">
      <c r="A6123" s="3" t="s">
        <v>7357</v>
      </c>
      <c r="B6123" s="4">
        <v>42997</v>
      </c>
      <c r="C6123" s="12" t="str">
        <f t="shared" si="95"/>
        <v>2017/09</v>
      </c>
      <c r="D6123" s="4">
        <v>43003</v>
      </c>
      <c r="E6123" s="3" t="s">
        <v>21</v>
      </c>
      <c r="F6123" s="3" t="s">
        <v>2615</v>
      </c>
      <c r="G6123" s="3" t="s">
        <v>1525</v>
      </c>
      <c r="H6123" s="5">
        <v>72588</v>
      </c>
      <c r="I6123" s="2">
        <v>2</v>
      </c>
      <c r="J6123" s="2">
        <v>7</v>
      </c>
      <c r="K6123" s="2">
        <v>-128.2388</v>
      </c>
      <c r="L6123" s="18" t="str">
        <f>VLOOKUP(F6123,'BD customers'!$1:$1048576,2,FALSE)</f>
        <v>Justin Ritter</v>
      </c>
      <c r="M6123" s="2">
        <f>MATCH(orders[[#This Row],[Product ID]],'BD product'!A:A,0)</f>
        <v>368</v>
      </c>
      <c r="N6123" s="2" t="str" cm="1">
        <f t="array" ref="N6123">INDEX('BD product'!A:D,M6123,2)</f>
        <v>Furniture</v>
      </c>
    </row>
    <row r="6124" spans="1:14" x14ac:dyDescent="0.3">
      <c r="A6124" s="3" t="s">
        <v>7358</v>
      </c>
      <c r="B6124" s="4">
        <v>43073</v>
      </c>
      <c r="C6124" s="12" t="str">
        <f t="shared" si="95"/>
        <v>2017/12</v>
      </c>
      <c r="D6124" s="4">
        <v>43078</v>
      </c>
      <c r="E6124" s="3" t="s">
        <v>21</v>
      </c>
      <c r="F6124" s="3" t="s">
        <v>3963</v>
      </c>
      <c r="G6124" s="3" t="s">
        <v>4860</v>
      </c>
      <c r="H6124" s="5">
        <v>61568</v>
      </c>
      <c r="I6124" s="2">
        <v>2</v>
      </c>
      <c r="J6124" s="2">
        <v>2</v>
      </c>
      <c r="K6124" s="2">
        <v>4.6176000000000004</v>
      </c>
      <c r="L6124" s="18" t="str">
        <f>VLOOKUP(F6124,'BD customers'!$1:$1048576,2,FALSE)</f>
        <v>Christy Brittain</v>
      </c>
      <c r="M6124" s="2">
        <f>MATCH(orders[[#This Row],[Product ID]],'BD product'!A:A,0)</f>
        <v>1426</v>
      </c>
      <c r="N6124" s="2" t="str" cm="1">
        <f t="array" ref="N6124">INDEX('BD product'!A:D,M6124,2)</f>
        <v>Office Supplies</v>
      </c>
    </row>
    <row r="6125" spans="1:14" x14ac:dyDescent="0.3">
      <c r="A6125" s="3" t="s">
        <v>7359</v>
      </c>
      <c r="B6125" s="4">
        <v>42247</v>
      </c>
      <c r="C6125" s="12" t="str">
        <f t="shared" si="95"/>
        <v>2015/08</v>
      </c>
      <c r="D6125" s="4">
        <v>42252</v>
      </c>
      <c r="E6125" s="3" t="s">
        <v>21</v>
      </c>
      <c r="F6125" s="3" t="s">
        <v>798</v>
      </c>
      <c r="G6125" s="3" t="s">
        <v>4129</v>
      </c>
      <c r="H6125" s="5">
        <v>2096</v>
      </c>
      <c r="I6125" s="2">
        <v>4</v>
      </c>
      <c r="J6125" s="2">
        <v>2</v>
      </c>
      <c r="K6125" s="2">
        <v>0.68120000000000003</v>
      </c>
      <c r="L6125" s="18" t="str">
        <f>VLOOKUP(F6125,'BD customers'!$1:$1048576,2,FALSE)</f>
        <v>Shirley Daniels</v>
      </c>
      <c r="M6125" s="2">
        <f>MATCH(orders[[#This Row],[Product ID]],'BD product'!A:A,0)</f>
        <v>1256</v>
      </c>
      <c r="N6125" s="2" t="str" cm="1">
        <f t="array" ref="N6125">INDEX('BD product'!A:D,M6125,2)</f>
        <v>Office Supplies</v>
      </c>
    </row>
    <row r="6126" spans="1:14" x14ac:dyDescent="0.3">
      <c r="A6126" s="3" t="s">
        <v>7360</v>
      </c>
      <c r="B6126" s="4">
        <v>42889</v>
      </c>
      <c r="C6126" s="12" t="str">
        <f t="shared" si="95"/>
        <v>2017/06</v>
      </c>
      <c r="D6126" s="4">
        <v>42893</v>
      </c>
      <c r="E6126" s="3" t="s">
        <v>21</v>
      </c>
      <c r="F6126" s="3" t="s">
        <v>1483</v>
      </c>
      <c r="G6126" s="3" t="s">
        <v>3509</v>
      </c>
      <c r="H6126" s="5">
        <v>4475</v>
      </c>
      <c r="I6126" s="2">
        <v>5</v>
      </c>
      <c r="J6126" s="2">
        <v>0</v>
      </c>
      <c r="K6126" s="2">
        <v>8.5024999999999995</v>
      </c>
      <c r="L6126" s="18" t="str">
        <f>VLOOKUP(F6126,'BD customers'!$1:$1048576,2,FALSE)</f>
        <v>Saphhira Shifley</v>
      </c>
      <c r="M6126" s="2">
        <f>MATCH(orders[[#This Row],[Product ID]],'BD product'!A:A,0)</f>
        <v>1046</v>
      </c>
      <c r="N6126" s="2" t="str" cm="1">
        <f t="array" ref="N6126">INDEX('BD product'!A:D,M6126,2)</f>
        <v>Technology</v>
      </c>
    </row>
    <row r="6127" spans="1:14" x14ac:dyDescent="0.3">
      <c r="A6127" s="3" t="s">
        <v>7360</v>
      </c>
      <c r="B6127" s="4">
        <v>42889</v>
      </c>
      <c r="C6127" s="12" t="str">
        <f t="shared" si="95"/>
        <v>2017/06</v>
      </c>
      <c r="D6127" s="4">
        <v>42893</v>
      </c>
      <c r="E6127" s="3" t="s">
        <v>21</v>
      </c>
      <c r="F6127" s="3" t="s">
        <v>1483</v>
      </c>
      <c r="G6127" s="3" t="s">
        <v>7361</v>
      </c>
      <c r="H6127" s="5">
        <v>1196</v>
      </c>
      <c r="I6127" s="2">
        <v>2</v>
      </c>
      <c r="J6127" s="2">
        <v>0</v>
      </c>
      <c r="K6127" s="2">
        <v>0.53820000000000001</v>
      </c>
      <c r="L6127" s="18" t="str">
        <f>VLOOKUP(F6127,'BD customers'!$1:$1048576,2,FALSE)</f>
        <v>Saphhira Shifley</v>
      </c>
      <c r="M6127" s="2">
        <f>MATCH(orders[[#This Row],[Product ID]],'BD product'!A:A,0)</f>
        <v>1776</v>
      </c>
      <c r="N6127" s="2" t="str" cm="1">
        <f t="array" ref="N6127">INDEX('BD product'!A:D,M6127,2)</f>
        <v>Office Supplies</v>
      </c>
    </row>
    <row r="6128" spans="1:14" x14ac:dyDescent="0.3">
      <c r="A6128" s="3" t="s">
        <v>7360</v>
      </c>
      <c r="B6128" s="4">
        <v>42889</v>
      </c>
      <c r="C6128" s="12" t="str">
        <f t="shared" si="95"/>
        <v>2017/06</v>
      </c>
      <c r="D6128" s="4">
        <v>42893</v>
      </c>
      <c r="E6128" s="3" t="s">
        <v>21</v>
      </c>
      <c r="F6128" s="3" t="s">
        <v>1483</v>
      </c>
      <c r="G6128" s="3" t="s">
        <v>2782</v>
      </c>
      <c r="H6128" s="5">
        <v>3912</v>
      </c>
      <c r="I6128" s="2">
        <v>1</v>
      </c>
      <c r="J6128" s="2">
        <v>2</v>
      </c>
      <c r="K6128" s="2">
        <v>1.2714000000000001</v>
      </c>
      <c r="L6128" s="18" t="str">
        <f>VLOOKUP(F6128,'BD customers'!$1:$1048576,2,FALSE)</f>
        <v>Saphhira Shifley</v>
      </c>
      <c r="M6128" s="2">
        <f>MATCH(orders[[#This Row],[Product ID]],'BD product'!A:A,0)</f>
        <v>768</v>
      </c>
      <c r="N6128" s="2" t="str" cm="1">
        <f t="array" ref="N6128">INDEX('BD product'!A:D,M6128,2)</f>
        <v>Office Supplies</v>
      </c>
    </row>
    <row r="6129" spans="1:14" x14ac:dyDescent="0.3">
      <c r="A6129" s="3" t="s">
        <v>7363</v>
      </c>
      <c r="B6129" s="4">
        <v>42460</v>
      </c>
      <c r="C6129" s="12" t="str">
        <f t="shared" si="95"/>
        <v>2016/03</v>
      </c>
      <c r="D6129" s="4">
        <v>42466</v>
      </c>
      <c r="E6129" s="3" t="s">
        <v>21</v>
      </c>
      <c r="F6129" s="3" t="s">
        <v>3875</v>
      </c>
      <c r="G6129" s="3" t="s">
        <v>763</v>
      </c>
      <c r="H6129" s="5">
        <v>327996</v>
      </c>
      <c r="I6129" s="2">
        <v>6</v>
      </c>
      <c r="J6129" s="2">
        <v>1</v>
      </c>
      <c r="K6129" s="2">
        <v>5.4665999999999997</v>
      </c>
      <c r="L6129" s="18" t="str">
        <f>VLOOKUP(F6129,'BD customers'!$1:$1048576,2,FALSE)</f>
        <v>Erica Hackney</v>
      </c>
      <c r="M6129" s="2">
        <f>MATCH(orders[[#This Row],[Product ID]],'BD product'!A:A,0)</f>
        <v>165</v>
      </c>
      <c r="N6129" s="2" t="str" cm="1">
        <f t="array" ref="N6129">INDEX('BD product'!A:D,M6129,2)</f>
        <v>Furniture</v>
      </c>
    </row>
    <row r="6130" spans="1:14" x14ac:dyDescent="0.3">
      <c r="A6130" s="3" t="s">
        <v>7364</v>
      </c>
      <c r="B6130" s="4">
        <v>41937</v>
      </c>
      <c r="C6130" s="12" t="str">
        <f t="shared" si="95"/>
        <v>2014/10</v>
      </c>
      <c r="D6130" s="4">
        <v>41940</v>
      </c>
      <c r="E6130" s="3" t="s">
        <v>64</v>
      </c>
      <c r="F6130" s="3" t="s">
        <v>5298</v>
      </c>
      <c r="G6130" s="3" t="s">
        <v>3613</v>
      </c>
      <c r="H6130" s="5">
        <v>49408</v>
      </c>
      <c r="I6130" s="2">
        <v>4</v>
      </c>
      <c r="J6130" s="2">
        <v>2</v>
      </c>
      <c r="K6130" s="2">
        <v>1.8528</v>
      </c>
      <c r="L6130" s="18" t="str">
        <f>VLOOKUP(F6130,'BD customers'!$1:$1048576,2,FALSE)</f>
        <v>Aaron Hawkins</v>
      </c>
      <c r="M6130" s="2">
        <f>MATCH(orders[[#This Row],[Product ID]],'BD product'!A:A,0)</f>
        <v>1089</v>
      </c>
      <c r="N6130" s="2" t="str" cm="1">
        <f t="array" ref="N6130">INDEX('BD product'!A:D,M6130,2)</f>
        <v>Office Supplies</v>
      </c>
    </row>
    <row r="6131" spans="1:14" x14ac:dyDescent="0.3">
      <c r="A6131" s="3" t="s">
        <v>7365</v>
      </c>
      <c r="B6131" s="4">
        <v>42820</v>
      </c>
      <c r="C6131" s="12" t="str">
        <f t="shared" si="95"/>
        <v>2017/03</v>
      </c>
      <c r="D6131" s="4">
        <v>42827</v>
      </c>
      <c r="E6131" s="3" t="s">
        <v>21</v>
      </c>
      <c r="F6131" s="3" t="s">
        <v>7366</v>
      </c>
      <c r="G6131" s="3" t="s">
        <v>3226</v>
      </c>
      <c r="H6131" s="5">
        <v>5325</v>
      </c>
      <c r="I6131" s="2">
        <v>3</v>
      </c>
      <c r="J6131" s="2">
        <v>0</v>
      </c>
      <c r="K6131" s="2">
        <v>20.767499999999998</v>
      </c>
      <c r="L6131" s="18" t="str">
        <f>VLOOKUP(F6131,'BD customers'!$1:$1048576,2,FALSE)</f>
        <v>Evan Minnotte</v>
      </c>
      <c r="M6131" s="2">
        <f>MATCH(orders[[#This Row],[Product ID]],'BD product'!A:A,0)</f>
        <v>938</v>
      </c>
      <c r="N6131" s="2" t="str" cm="1">
        <f t="array" ref="N6131">INDEX('BD product'!A:D,M6131,2)</f>
        <v>Technology</v>
      </c>
    </row>
    <row r="6132" spans="1:14" x14ac:dyDescent="0.3">
      <c r="A6132" s="3" t="s">
        <v>7365</v>
      </c>
      <c r="B6132" s="4">
        <v>42820</v>
      </c>
      <c r="C6132" s="12" t="str">
        <f t="shared" si="95"/>
        <v>2017/03</v>
      </c>
      <c r="D6132" s="4">
        <v>42827</v>
      </c>
      <c r="E6132" s="3" t="s">
        <v>21</v>
      </c>
      <c r="F6132" s="3" t="s">
        <v>7366</v>
      </c>
      <c r="G6132" s="3" t="s">
        <v>3434</v>
      </c>
      <c r="H6132" s="5">
        <v>376</v>
      </c>
      <c r="I6132" s="2">
        <v>2</v>
      </c>
      <c r="J6132" s="2">
        <v>0</v>
      </c>
      <c r="K6132" s="2">
        <v>0.13159999999999999</v>
      </c>
      <c r="L6132" s="18" t="str">
        <f>VLOOKUP(F6132,'BD customers'!$1:$1048576,2,FALSE)</f>
        <v>Evan Minnotte</v>
      </c>
      <c r="M6132" s="2">
        <f>MATCH(orders[[#This Row],[Product ID]],'BD product'!A:A,0)</f>
        <v>1016</v>
      </c>
      <c r="N6132" s="2" t="str" cm="1">
        <f t="array" ref="N6132">INDEX('BD product'!A:D,M6132,2)</f>
        <v>Office Supplies</v>
      </c>
    </row>
    <row r="6133" spans="1:14" x14ac:dyDescent="0.3">
      <c r="A6133" s="3" t="s">
        <v>7367</v>
      </c>
      <c r="B6133" s="4">
        <v>42000</v>
      </c>
      <c r="C6133" s="12" t="str">
        <f t="shared" si="95"/>
        <v>2014/12</v>
      </c>
      <c r="D6133" s="4">
        <v>42004</v>
      </c>
      <c r="E6133" s="3" t="s">
        <v>21</v>
      </c>
      <c r="F6133" s="3" t="s">
        <v>2720</v>
      </c>
      <c r="G6133" s="3" t="s">
        <v>961</v>
      </c>
      <c r="H6133" s="5">
        <v>767214</v>
      </c>
      <c r="I6133" s="2">
        <v>14</v>
      </c>
      <c r="J6133" s="2">
        <v>1</v>
      </c>
      <c r="K6133" s="2">
        <v>161.9674</v>
      </c>
      <c r="L6133" s="18" t="str">
        <f>VLOOKUP(F6133,'BD customers'!$1:$1048576,2,FALSE)</f>
        <v>Thomas Brumley</v>
      </c>
      <c r="M6133" s="2">
        <f>MATCH(orders[[#This Row],[Product ID]],'BD product'!A:A,0)</f>
        <v>214</v>
      </c>
      <c r="N6133" s="2" t="str" cm="1">
        <f t="array" ref="N6133">INDEX('BD product'!A:D,M6133,2)</f>
        <v>Furniture</v>
      </c>
    </row>
    <row r="6134" spans="1:14" x14ac:dyDescent="0.3">
      <c r="A6134" s="3" t="s">
        <v>7368</v>
      </c>
      <c r="B6134" s="4">
        <v>42993</v>
      </c>
      <c r="C6134" s="12" t="str">
        <f t="shared" si="95"/>
        <v>2017/09</v>
      </c>
      <c r="D6134" s="4">
        <v>42998</v>
      </c>
      <c r="E6134" s="3" t="s">
        <v>21</v>
      </c>
      <c r="F6134" s="3" t="s">
        <v>1941</v>
      </c>
      <c r="G6134" s="3" t="s">
        <v>5399</v>
      </c>
      <c r="H6134" s="5">
        <v>16396</v>
      </c>
      <c r="I6134" s="2">
        <v>5</v>
      </c>
      <c r="J6134" s="2">
        <v>2</v>
      </c>
      <c r="K6134" s="2">
        <v>59.435499999999998</v>
      </c>
      <c r="L6134" s="18" t="str">
        <f>VLOOKUP(F6134,'BD customers'!$1:$1048576,2,FALSE)</f>
        <v>Alan Barnes</v>
      </c>
      <c r="M6134" s="2">
        <f>MATCH(orders[[#This Row],[Product ID]],'BD product'!A:A,0)</f>
        <v>1524</v>
      </c>
      <c r="N6134" s="2" t="str" cm="1">
        <f t="array" ref="N6134">INDEX('BD product'!A:D,M6134,2)</f>
        <v>Office Supplies</v>
      </c>
    </row>
    <row r="6135" spans="1:14" x14ac:dyDescent="0.3">
      <c r="A6135" s="3" t="s">
        <v>7369</v>
      </c>
      <c r="B6135" s="4">
        <v>42598</v>
      </c>
      <c r="C6135" s="12" t="str">
        <f t="shared" si="95"/>
        <v>2016/08</v>
      </c>
      <c r="D6135" s="4">
        <v>42601</v>
      </c>
      <c r="E6135" s="3" t="s">
        <v>64</v>
      </c>
      <c r="F6135" s="3" t="s">
        <v>7370</v>
      </c>
      <c r="G6135" s="3" t="s">
        <v>5423</v>
      </c>
      <c r="H6135" s="5">
        <v>16128</v>
      </c>
      <c r="I6135" s="2">
        <v>2</v>
      </c>
      <c r="J6135" s="2">
        <v>2</v>
      </c>
      <c r="K6135" s="2">
        <v>1.2096</v>
      </c>
      <c r="L6135" s="18" t="str">
        <f>VLOOKUP(F6135,'BD customers'!$1:$1048576,2,FALSE)</f>
        <v>Anthony O'Donnell</v>
      </c>
      <c r="M6135" s="2">
        <f>MATCH(orders[[#This Row],[Product ID]],'BD product'!A:A,0)</f>
        <v>1531</v>
      </c>
      <c r="N6135" s="2" t="str" cm="1">
        <f t="array" ref="N6135">INDEX('BD product'!A:D,M6135,2)</f>
        <v>Furniture</v>
      </c>
    </row>
    <row r="6136" spans="1:14" x14ac:dyDescent="0.3">
      <c r="A6136" s="3" t="s">
        <v>7371</v>
      </c>
      <c r="B6136" s="4">
        <v>42678</v>
      </c>
      <c r="C6136" s="12" t="str">
        <f t="shared" si="95"/>
        <v>2016/11</v>
      </c>
      <c r="D6136" s="4">
        <v>42678</v>
      </c>
      <c r="E6136" s="3" t="s">
        <v>41</v>
      </c>
      <c r="F6136" s="3" t="s">
        <v>4602</v>
      </c>
      <c r="G6136" s="3" t="s">
        <v>1217</v>
      </c>
      <c r="H6136" s="5">
        <v>1928</v>
      </c>
      <c r="I6136" s="2">
        <v>4</v>
      </c>
      <c r="J6136" s="2">
        <v>0</v>
      </c>
      <c r="K6136" s="2">
        <v>5.5911999999999997</v>
      </c>
      <c r="L6136" s="18" t="str">
        <f>VLOOKUP(F6136,'BD customers'!$1:$1048576,2,FALSE)</f>
        <v>Thomas Thornton</v>
      </c>
      <c r="M6136" s="2">
        <f>MATCH(orders[[#This Row],[Product ID]],'BD product'!A:A,0)</f>
        <v>283</v>
      </c>
      <c r="N6136" s="2" t="str" cm="1">
        <f t="array" ref="N6136">INDEX('BD product'!A:D,M6136,2)</f>
        <v>Office Supplies</v>
      </c>
    </row>
    <row r="6137" spans="1:14" x14ac:dyDescent="0.3">
      <c r="A6137" s="3" t="s">
        <v>7372</v>
      </c>
      <c r="B6137" s="4">
        <v>42295</v>
      </c>
      <c r="C6137" s="12" t="str">
        <f t="shared" si="95"/>
        <v>2015/10</v>
      </c>
      <c r="D6137" s="4">
        <v>42299</v>
      </c>
      <c r="E6137" s="3" t="s">
        <v>21</v>
      </c>
      <c r="F6137" s="3" t="s">
        <v>4363</v>
      </c>
      <c r="G6137" s="3" t="s">
        <v>5701</v>
      </c>
      <c r="H6137" s="5">
        <v>27696</v>
      </c>
      <c r="I6137" s="2">
        <v>3</v>
      </c>
      <c r="J6137" s="2">
        <v>2</v>
      </c>
      <c r="K6137" s="2">
        <v>0.34620000000000001</v>
      </c>
      <c r="L6137" s="18" t="str">
        <f>VLOOKUP(F6137,'BD customers'!$1:$1048576,2,FALSE)</f>
        <v>Kristina Nunn</v>
      </c>
      <c r="M6137" s="2">
        <f>MATCH(orders[[#This Row],[Product ID]],'BD product'!A:A,0)</f>
        <v>1577</v>
      </c>
      <c r="N6137" s="2" t="str" cm="1">
        <f t="array" ref="N6137">INDEX('BD product'!A:D,M6137,2)</f>
        <v>Technology</v>
      </c>
    </row>
    <row r="6138" spans="1:14" x14ac:dyDescent="0.3">
      <c r="A6138" s="3" t="s">
        <v>7372</v>
      </c>
      <c r="B6138" s="4">
        <v>42295</v>
      </c>
      <c r="C6138" s="12" t="str">
        <f t="shared" si="95"/>
        <v>2015/10</v>
      </c>
      <c r="D6138" s="4">
        <v>42299</v>
      </c>
      <c r="E6138" s="3" t="s">
        <v>21</v>
      </c>
      <c r="F6138" s="3" t="s">
        <v>4363</v>
      </c>
      <c r="G6138" s="3" t="s">
        <v>4376</v>
      </c>
      <c r="H6138" s="5">
        <v>73164</v>
      </c>
      <c r="I6138" s="2">
        <v>6</v>
      </c>
      <c r="J6138" s="2">
        <v>8</v>
      </c>
      <c r="K6138" s="2">
        <v>-186.56819999999999</v>
      </c>
      <c r="L6138" s="18" t="str">
        <f>VLOOKUP(F6138,'BD customers'!$1:$1048576,2,FALSE)</f>
        <v>Kristina Nunn</v>
      </c>
      <c r="M6138" s="2">
        <f>MATCH(orders[[#This Row],[Product ID]],'BD product'!A:A,0)</f>
        <v>1308</v>
      </c>
      <c r="N6138" s="2" t="str" cm="1">
        <f t="array" ref="N6138">INDEX('BD product'!A:D,M6138,2)</f>
        <v>Office Supplies</v>
      </c>
    </row>
    <row r="6139" spans="1:14" x14ac:dyDescent="0.3">
      <c r="A6139" s="3" t="s">
        <v>7373</v>
      </c>
      <c r="B6139" s="4">
        <v>42674</v>
      </c>
      <c r="C6139" s="12" t="str">
        <f t="shared" si="95"/>
        <v>2016/10</v>
      </c>
      <c r="D6139" s="4">
        <v>42678</v>
      </c>
      <c r="E6139" s="3" t="s">
        <v>11</v>
      </c>
      <c r="F6139" s="3" t="s">
        <v>597</v>
      </c>
      <c r="G6139" s="3" t="s">
        <v>1916</v>
      </c>
      <c r="H6139" s="5">
        <v>32064</v>
      </c>
      <c r="I6139" s="2">
        <v>6</v>
      </c>
      <c r="J6139" s="2">
        <v>2</v>
      </c>
      <c r="K6139" s="2">
        <v>11.2224</v>
      </c>
      <c r="L6139" s="18" t="str">
        <f>VLOOKUP(F6139,'BD customers'!$1:$1048576,2,FALSE)</f>
        <v>Frank Olsen</v>
      </c>
      <c r="M6139" s="2">
        <f>MATCH(orders[[#This Row],[Product ID]],'BD product'!A:A,0)</f>
        <v>483</v>
      </c>
      <c r="N6139" s="2" t="str" cm="1">
        <f t="array" ref="N6139">INDEX('BD product'!A:D,M6139,2)</f>
        <v>Office Supplies</v>
      </c>
    </row>
    <row r="6140" spans="1:14" x14ac:dyDescent="0.3">
      <c r="A6140" s="3" t="s">
        <v>7374</v>
      </c>
      <c r="B6140" s="4">
        <v>41728</v>
      </c>
      <c r="C6140" s="12" t="str">
        <f t="shared" si="95"/>
        <v>2014/03</v>
      </c>
      <c r="D6140" s="4">
        <v>41733</v>
      </c>
      <c r="E6140" s="3" t="s">
        <v>21</v>
      </c>
      <c r="F6140" s="3" t="s">
        <v>2514</v>
      </c>
      <c r="G6140" s="3" t="s">
        <v>1744</v>
      </c>
      <c r="H6140" s="5">
        <v>205666</v>
      </c>
      <c r="I6140" s="2">
        <v>2</v>
      </c>
      <c r="J6140" s="2">
        <v>15</v>
      </c>
      <c r="K6140" s="2">
        <v>-1.2098</v>
      </c>
      <c r="L6140" s="18" t="str">
        <f>VLOOKUP(F6140,'BD customers'!$1:$1048576,2,FALSE)</f>
        <v>Guy Armstrong</v>
      </c>
      <c r="M6140" s="2">
        <f>MATCH(orders[[#This Row],[Product ID]],'BD product'!A:A,0)</f>
        <v>432</v>
      </c>
      <c r="N6140" s="2" t="str" cm="1">
        <f t="array" ref="N6140">INDEX('BD product'!A:D,M6140,2)</f>
        <v>Furniture</v>
      </c>
    </row>
    <row r="6141" spans="1:14" x14ac:dyDescent="0.3">
      <c r="A6141" s="3" t="s">
        <v>7375</v>
      </c>
      <c r="B6141" s="4">
        <v>42112</v>
      </c>
      <c r="C6141" s="12" t="str">
        <f t="shared" si="95"/>
        <v>2015/04</v>
      </c>
      <c r="D6141" s="4">
        <v>42114</v>
      </c>
      <c r="E6141" s="3" t="s">
        <v>64</v>
      </c>
      <c r="F6141" s="3" t="s">
        <v>5771</v>
      </c>
      <c r="G6141" s="3" t="s">
        <v>4860</v>
      </c>
      <c r="H6141" s="5">
        <v>11544</v>
      </c>
      <c r="I6141" s="2">
        <v>3</v>
      </c>
      <c r="J6141" s="2">
        <v>0</v>
      </c>
      <c r="K6141" s="2">
        <v>30.014399999999998</v>
      </c>
      <c r="L6141" s="18" t="str">
        <f>VLOOKUP(F6141,'BD customers'!$1:$1048576,2,FALSE)</f>
        <v>Nathan Cano</v>
      </c>
      <c r="M6141" s="2">
        <f>MATCH(orders[[#This Row],[Product ID]],'BD product'!A:A,0)</f>
        <v>1426</v>
      </c>
      <c r="N6141" s="2" t="str" cm="1">
        <f t="array" ref="N6141">INDEX('BD product'!A:D,M6141,2)</f>
        <v>Office Supplies</v>
      </c>
    </row>
    <row r="6142" spans="1:14" x14ac:dyDescent="0.3">
      <c r="A6142" s="3" t="s">
        <v>7376</v>
      </c>
      <c r="B6142" s="4">
        <v>42925</v>
      </c>
      <c r="C6142" s="12" t="str">
        <f t="shared" si="95"/>
        <v>2017/07</v>
      </c>
      <c r="D6142" s="4">
        <v>42931</v>
      </c>
      <c r="E6142" s="3" t="s">
        <v>21</v>
      </c>
      <c r="F6142" s="3" t="s">
        <v>3137</v>
      </c>
      <c r="G6142" s="3" t="s">
        <v>7218</v>
      </c>
      <c r="H6142" s="5">
        <v>2748</v>
      </c>
      <c r="I6142" s="2">
        <v>5</v>
      </c>
      <c r="J6142" s="2">
        <v>0</v>
      </c>
      <c r="K6142" s="2">
        <v>13.465199999999999</v>
      </c>
      <c r="L6142" s="18" t="str">
        <f>VLOOKUP(F6142,'BD customers'!$1:$1048576,2,FALSE)</f>
        <v>Jamie Frazer</v>
      </c>
      <c r="M6142" s="2">
        <f>MATCH(orders[[#This Row],[Product ID]],'BD product'!A:A,0)</f>
        <v>1768</v>
      </c>
      <c r="N6142" s="2" t="str" cm="1">
        <f t="array" ref="N6142">INDEX('BD product'!A:D,M6142,2)</f>
        <v>Office Supplies</v>
      </c>
    </row>
    <row r="6143" spans="1:14" x14ac:dyDescent="0.3">
      <c r="A6143" s="3" t="s">
        <v>7376</v>
      </c>
      <c r="B6143" s="4">
        <v>42925</v>
      </c>
      <c r="C6143" s="12" t="str">
        <f t="shared" si="95"/>
        <v>2017/07</v>
      </c>
      <c r="D6143" s="4">
        <v>42931</v>
      </c>
      <c r="E6143" s="3" t="s">
        <v>21</v>
      </c>
      <c r="F6143" s="3" t="s">
        <v>3137</v>
      </c>
      <c r="G6143" s="3" t="s">
        <v>3798</v>
      </c>
      <c r="H6143" s="5">
        <v>19564</v>
      </c>
      <c r="I6143" s="2">
        <v>4</v>
      </c>
      <c r="J6143" s="2">
        <v>0</v>
      </c>
      <c r="K6143" s="2">
        <v>3.9127999999999998</v>
      </c>
      <c r="L6143" s="18" t="str">
        <f>VLOOKUP(F6143,'BD customers'!$1:$1048576,2,FALSE)</f>
        <v>Jamie Frazer</v>
      </c>
      <c r="M6143" s="2">
        <f>MATCH(orders[[#This Row],[Product ID]],'BD product'!A:A,0)</f>
        <v>1168</v>
      </c>
      <c r="N6143" s="2" t="str" cm="1">
        <f t="array" ref="N6143">INDEX('BD product'!A:D,M6143,2)</f>
        <v>Office Supplies</v>
      </c>
    </row>
    <row r="6144" spans="1:14" x14ac:dyDescent="0.3">
      <c r="A6144" s="3" t="s">
        <v>7376</v>
      </c>
      <c r="B6144" s="4">
        <v>42925</v>
      </c>
      <c r="C6144" s="12" t="str">
        <f t="shared" si="95"/>
        <v>2017/07</v>
      </c>
      <c r="D6144" s="4">
        <v>42931</v>
      </c>
      <c r="E6144" s="3" t="s">
        <v>21</v>
      </c>
      <c r="F6144" s="3" t="s">
        <v>3137</v>
      </c>
      <c r="G6144" s="3" t="s">
        <v>3290</v>
      </c>
      <c r="H6144" s="5">
        <v>25798</v>
      </c>
      <c r="I6144" s="2">
        <v>2</v>
      </c>
      <c r="J6144" s="2">
        <v>0</v>
      </c>
      <c r="K6144" s="2">
        <v>74.8142</v>
      </c>
      <c r="L6144" s="18" t="str">
        <f>VLOOKUP(F6144,'BD customers'!$1:$1048576,2,FALSE)</f>
        <v>Jamie Frazer</v>
      </c>
      <c r="M6144" s="2">
        <f>MATCH(orders[[#This Row],[Product ID]],'BD product'!A:A,0)</f>
        <v>959</v>
      </c>
      <c r="N6144" s="2" t="str" cm="1">
        <f t="array" ref="N6144">INDEX('BD product'!A:D,M6144,2)</f>
        <v>Technology</v>
      </c>
    </row>
    <row r="6145" spans="1:14" x14ac:dyDescent="0.3">
      <c r="A6145" s="3" t="s">
        <v>7376</v>
      </c>
      <c r="B6145" s="4">
        <v>42925</v>
      </c>
      <c r="C6145" s="12" t="str">
        <f t="shared" si="95"/>
        <v>2017/07</v>
      </c>
      <c r="D6145" s="4">
        <v>42931</v>
      </c>
      <c r="E6145" s="3" t="s">
        <v>21</v>
      </c>
      <c r="F6145" s="3" t="s">
        <v>3137</v>
      </c>
      <c r="G6145" s="3" t="s">
        <v>5677</v>
      </c>
      <c r="H6145" s="5">
        <v>11904</v>
      </c>
      <c r="I6145" s="2">
        <v>6</v>
      </c>
      <c r="J6145" s="2">
        <v>0</v>
      </c>
      <c r="K6145" s="2">
        <v>48.806399999999996</v>
      </c>
      <c r="L6145" s="18" t="str">
        <f>VLOOKUP(F6145,'BD customers'!$1:$1048576,2,FALSE)</f>
        <v>Jamie Frazer</v>
      </c>
      <c r="M6145" s="2">
        <f>MATCH(orders[[#This Row],[Product ID]],'BD product'!A:A,0)</f>
        <v>1573</v>
      </c>
      <c r="N6145" s="2" t="str" cm="1">
        <f t="array" ref="N6145">INDEX('BD product'!A:D,M6145,2)</f>
        <v>Office Supplies</v>
      </c>
    </row>
    <row r="6146" spans="1:14" x14ac:dyDescent="0.3">
      <c r="A6146" s="3" t="s">
        <v>7377</v>
      </c>
      <c r="B6146" s="4">
        <v>42913</v>
      </c>
      <c r="C6146" s="12" t="str">
        <f t="shared" ref="C6146:C6209" si="96">TEXT(B6146,"aaaa/mm")</f>
        <v>2017/06</v>
      </c>
      <c r="D6146" s="4">
        <v>42917</v>
      </c>
      <c r="E6146" s="3" t="s">
        <v>21</v>
      </c>
      <c r="F6146" s="3" t="s">
        <v>1839</v>
      </c>
      <c r="G6146" s="3" t="s">
        <v>3574</v>
      </c>
      <c r="H6146" s="5">
        <v>2007</v>
      </c>
      <c r="I6146" s="2">
        <v>3</v>
      </c>
      <c r="J6146" s="2">
        <v>0</v>
      </c>
      <c r="K6146" s="2">
        <v>9.2322000000000006</v>
      </c>
      <c r="L6146" s="18" t="str">
        <f>VLOOKUP(F6146,'BD customers'!$1:$1048576,2,FALSE)</f>
        <v>Greg Tran</v>
      </c>
      <c r="M6146" s="2">
        <f>MATCH(orders[[#This Row],[Product ID]],'BD product'!A:A,0)</f>
        <v>1072</v>
      </c>
      <c r="N6146" s="2" t="str" cm="1">
        <f t="array" ref="N6146">INDEX('BD product'!A:D,M6146,2)</f>
        <v>Office Supplies</v>
      </c>
    </row>
    <row r="6147" spans="1:14" x14ac:dyDescent="0.3">
      <c r="A6147" s="3" t="s">
        <v>7378</v>
      </c>
      <c r="B6147" s="4">
        <v>41995</v>
      </c>
      <c r="C6147" s="12" t="str">
        <f t="shared" si="96"/>
        <v>2014/12</v>
      </c>
      <c r="D6147" s="4">
        <v>41999</v>
      </c>
      <c r="E6147" s="3" t="s">
        <v>21</v>
      </c>
      <c r="F6147" s="3" t="s">
        <v>5945</v>
      </c>
      <c r="G6147" s="3" t="s">
        <v>1988</v>
      </c>
      <c r="H6147" s="5">
        <v>1176</v>
      </c>
      <c r="I6147" s="2">
        <v>4</v>
      </c>
      <c r="J6147" s="2">
        <v>0</v>
      </c>
      <c r="K6147" s="2">
        <v>3.1751999999999998</v>
      </c>
      <c r="L6147" s="18" t="str">
        <f>VLOOKUP(F6147,'BD customers'!$1:$1048576,2,FALSE)</f>
        <v>Khloe Miller</v>
      </c>
      <c r="M6147" s="2">
        <f>MATCH(orders[[#This Row],[Product ID]],'BD product'!A:A,0)</f>
        <v>503</v>
      </c>
      <c r="N6147" s="2" t="str" cm="1">
        <f t="array" ref="N6147">INDEX('BD product'!A:D,M6147,2)</f>
        <v>Office Supplies</v>
      </c>
    </row>
    <row r="6148" spans="1:14" x14ac:dyDescent="0.3">
      <c r="A6148" s="3" t="s">
        <v>7379</v>
      </c>
      <c r="B6148" s="4">
        <v>43060</v>
      </c>
      <c r="C6148" s="12" t="str">
        <f t="shared" si="96"/>
        <v>2017/11</v>
      </c>
      <c r="D6148" s="4">
        <v>43064</v>
      </c>
      <c r="E6148" s="3" t="s">
        <v>21</v>
      </c>
      <c r="F6148" s="3" t="s">
        <v>4322</v>
      </c>
      <c r="G6148" s="3" t="s">
        <v>1988</v>
      </c>
      <c r="H6148" s="5">
        <v>1176</v>
      </c>
      <c r="I6148" s="2">
        <v>4</v>
      </c>
      <c r="J6148" s="2">
        <v>0</v>
      </c>
      <c r="K6148" s="2">
        <v>3.1751999999999998</v>
      </c>
      <c r="L6148" s="18" t="str">
        <f>VLOOKUP(F6148,'BD customers'!$1:$1048576,2,FALSE)</f>
        <v>Patrick Jones</v>
      </c>
      <c r="M6148" s="2">
        <f>MATCH(orders[[#This Row],[Product ID]],'BD product'!A:A,0)</f>
        <v>503</v>
      </c>
      <c r="N6148" s="2" t="str" cm="1">
        <f t="array" ref="N6148">INDEX('BD product'!A:D,M6148,2)</f>
        <v>Office Supplies</v>
      </c>
    </row>
    <row r="6149" spans="1:14" x14ac:dyDescent="0.3">
      <c r="A6149" s="3" t="s">
        <v>7379</v>
      </c>
      <c r="B6149" s="4">
        <v>43060</v>
      </c>
      <c r="C6149" s="12" t="str">
        <f t="shared" si="96"/>
        <v>2017/11</v>
      </c>
      <c r="D6149" s="4">
        <v>43064</v>
      </c>
      <c r="E6149" s="3" t="s">
        <v>21</v>
      </c>
      <c r="F6149" s="3" t="s">
        <v>4322</v>
      </c>
      <c r="G6149" s="3" t="s">
        <v>3359</v>
      </c>
      <c r="H6149" s="5">
        <v>40736</v>
      </c>
      <c r="I6149" s="2">
        <v>2</v>
      </c>
      <c r="J6149" s="2">
        <v>2</v>
      </c>
      <c r="K6149" s="2">
        <v>14.7668</v>
      </c>
      <c r="L6149" s="18" t="str">
        <f>VLOOKUP(F6149,'BD customers'!$1:$1048576,2,FALSE)</f>
        <v>Patrick Jones</v>
      </c>
      <c r="M6149" s="2">
        <f>MATCH(orders[[#This Row],[Product ID]],'BD product'!A:A,0)</f>
        <v>988</v>
      </c>
      <c r="N6149" s="2" t="str" cm="1">
        <f t="array" ref="N6149">INDEX('BD product'!A:D,M6149,2)</f>
        <v>Office Supplies</v>
      </c>
    </row>
    <row r="6150" spans="1:14" x14ac:dyDescent="0.3">
      <c r="A6150" s="3" t="s">
        <v>7380</v>
      </c>
      <c r="B6150" s="4">
        <v>42548</v>
      </c>
      <c r="C6150" s="12" t="str">
        <f t="shared" si="96"/>
        <v>2016/06</v>
      </c>
      <c r="D6150" s="4">
        <v>42550</v>
      </c>
      <c r="E6150" s="3" t="s">
        <v>11</v>
      </c>
      <c r="F6150" s="3" t="s">
        <v>4951</v>
      </c>
      <c r="G6150" s="3" t="s">
        <v>5577</v>
      </c>
      <c r="H6150" s="5">
        <v>201584</v>
      </c>
      <c r="I6150" s="2">
        <v>2</v>
      </c>
      <c r="J6150" s="2">
        <v>2</v>
      </c>
      <c r="K6150" s="2">
        <v>1.2599</v>
      </c>
      <c r="L6150" s="18" t="str">
        <f>VLOOKUP(F6150,'BD customers'!$1:$1048576,2,FALSE)</f>
        <v>Anna Chung</v>
      </c>
      <c r="M6150" s="2">
        <f>MATCH(orders[[#This Row],[Product ID]],'BD product'!A:A,0)</f>
        <v>1553</v>
      </c>
      <c r="N6150" s="2" t="str" cm="1">
        <f t="array" ref="N6150">INDEX('BD product'!A:D,M6150,2)</f>
        <v>Technology</v>
      </c>
    </row>
    <row r="6151" spans="1:14" x14ac:dyDescent="0.3">
      <c r="A6151" s="3" t="s">
        <v>7381</v>
      </c>
      <c r="B6151" s="4">
        <v>43097</v>
      </c>
      <c r="C6151" s="12" t="str">
        <f t="shared" si="96"/>
        <v>2017/12</v>
      </c>
      <c r="D6151" s="4">
        <v>43100</v>
      </c>
      <c r="E6151" s="3" t="s">
        <v>64</v>
      </c>
      <c r="F6151" s="3" t="s">
        <v>5201</v>
      </c>
      <c r="G6151" s="3" t="s">
        <v>305</v>
      </c>
      <c r="H6151" s="5">
        <v>340704</v>
      </c>
      <c r="I6151" s="2">
        <v>6</v>
      </c>
      <c r="J6151" s="2">
        <v>2</v>
      </c>
      <c r="K6151" s="2">
        <v>-34.070399999999999</v>
      </c>
      <c r="L6151" s="18" t="str">
        <f>VLOOKUP(F6151,'BD customers'!$1:$1048576,2,FALSE)</f>
        <v>Jason Gross</v>
      </c>
      <c r="M6151" s="2">
        <f>MATCH(orders[[#This Row],[Product ID]],'BD product'!A:A,0)</f>
        <v>58</v>
      </c>
      <c r="N6151" s="2" t="str" cm="1">
        <f t="array" ref="N6151">INDEX('BD product'!A:D,M6151,2)</f>
        <v>Furniture</v>
      </c>
    </row>
    <row r="6152" spans="1:14" x14ac:dyDescent="0.3">
      <c r="A6152" s="3" t="s">
        <v>7382</v>
      </c>
      <c r="B6152" s="4">
        <v>42468</v>
      </c>
      <c r="C6152" s="12" t="str">
        <f t="shared" si="96"/>
        <v>2016/04</v>
      </c>
      <c r="D6152" s="4">
        <v>42471</v>
      </c>
      <c r="E6152" s="3" t="s">
        <v>64</v>
      </c>
      <c r="F6152" s="3" t="s">
        <v>121</v>
      </c>
      <c r="G6152" s="3" t="s">
        <v>5540</v>
      </c>
      <c r="H6152" s="5">
        <v>3549</v>
      </c>
      <c r="I6152" s="2">
        <v>5</v>
      </c>
      <c r="J6152" s="2">
        <v>0</v>
      </c>
      <c r="K6152" s="2">
        <v>8.8725000000000005</v>
      </c>
      <c r="L6152" s="18" t="str">
        <f>VLOOKUP(F6152,'BD customers'!$1:$1048576,2,FALSE)</f>
        <v>Raymond Messe</v>
      </c>
      <c r="M6152" s="2">
        <f>MATCH(orders[[#This Row],[Product ID]],'BD product'!A:A,0)</f>
        <v>1546</v>
      </c>
      <c r="N6152" s="2" t="str" cm="1">
        <f t="array" ref="N6152">INDEX('BD product'!A:D,M6152,2)</f>
        <v>Furniture</v>
      </c>
    </row>
    <row r="6153" spans="1:14" x14ac:dyDescent="0.3">
      <c r="A6153" s="3" t="s">
        <v>7383</v>
      </c>
      <c r="B6153" s="4">
        <v>41716</v>
      </c>
      <c r="C6153" s="12" t="str">
        <f t="shared" si="96"/>
        <v>2014/03</v>
      </c>
      <c r="D6153" s="4">
        <v>41719</v>
      </c>
      <c r="E6153" s="3" t="s">
        <v>11</v>
      </c>
      <c r="F6153" s="3" t="s">
        <v>6062</v>
      </c>
      <c r="G6153" s="3" t="s">
        <v>5860</v>
      </c>
      <c r="H6153" s="5">
        <v>119833</v>
      </c>
      <c r="I6153" s="2">
        <v>10</v>
      </c>
      <c r="J6153" s="2">
        <v>15</v>
      </c>
      <c r="K6153" s="2">
        <v>0.70489999999999997</v>
      </c>
      <c r="L6153" s="18" t="str">
        <f>VLOOKUP(F6153,'BD customers'!$1:$1048576,2,FALSE)</f>
        <v>Eileen Kiefer</v>
      </c>
      <c r="M6153" s="2">
        <f>MATCH(orders[[#This Row],[Product ID]],'BD product'!A:A,0)</f>
        <v>1603</v>
      </c>
      <c r="N6153" s="2" t="str" cm="1">
        <f t="array" ref="N6153">INDEX('BD product'!A:D,M6153,2)</f>
        <v>Furniture</v>
      </c>
    </row>
    <row r="6154" spans="1:14" x14ac:dyDescent="0.3">
      <c r="A6154" s="3" t="s">
        <v>7384</v>
      </c>
      <c r="B6154" s="4">
        <v>42919</v>
      </c>
      <c r="C6154" s="12" t="str">
        <f t="shared" si="96"/>
        <v>2017/07</v>
      </c>
      <c r="D6154" s="4">
        <v>42924</v>
      </c>
      <c r="E6154" s="3" t="s">
        <v>21</v>
      </c>
      <c r="F6154" s="3" t="s">
        <v>352</v>
      </c>
      <c r="G6154" s="3" t="s">
        <v>954</v>
      </c>
      <c r="H6154" s="5">
        <v>8792</v>
      </c>
      <c r="I6154" s="2">
        <v>4</v>
      </c>
      <c r="J6154" s="2">
        <v>0</v>
      </c>
      <c r="K6154" s="2">
        <v>0.87919999999999998</v>
      </c>
      <c r="L6154" s="18" t="str">
        <f>VLOOKUP(F6154,'BD customers'!$1:$1048576,2,FALSE)</f>
        <v>Rob Dowd</v>
      </c>
      <c r="M6154" s="2">
        <f>MATCH(orders[[#This Row],[Product ID]],'BD product'!A:A,0)</f>
        <v>212</v>
      </c>
      <c r="N6154" s="2" t="str" cm="1">
        <f t="array" ref="N6154">INDEX('BD product'!A:D,M6154,2)</f>
        <v>Office Supplies</v>
      </c>
    </row>
    <row r="6155" spans="1:14" x14ac:dyDescent="0.3">
      <c r="A6155" s="3" t="s">
        <v>7385</v>
      </c>
      <c r="B6155" s="4">
        <v>42845</v>
      </c>
      <c r="C6155" s="12" t="str">
        <f t="shared" si="96"/>
        <v>2017/04</v>
      </c>
      <c r="D6155" s="4">
        <v>42848</v>
      </c>
      <c r="E6155" s="3" t="s">
        <v>64</v>
      </c>
      <c r="F6155" s="3" t="s">
        <v>532</v>
      </c>
      <c r="G6155" s="3" t="s">
        <v>4810</v>
      </c>
      <c r="H6155" s="5">
        <v>51968</v>
      </c>
      <c r="I6155" s="2">
        <v>2</v>
      </c>
      <c r="J6155" s="2">
        <v>2</v>
      </c>
      <c r="K6155" s="2">
        <v>10.393599999999999</v>
      </c>
      <c r="L6155" s="18" t="str">
        <f>VLOOKUP(F6155,'BD customers'!$1:$1048576,2,FALSE)</f>
        <v>Cynthia Voltz</v>
      </c>
      <c r="M6155" s="2">
        <f>MATCH(orders[[#This Row],[Product ID]],'BD product'!A:A,0)</f>
        <v>1418</v>
      </c>
      <c r="N6155" s="2" t="str" cm="1">
        <f t="array" ref="N6155">INDEX('BD product'!A:D,M6155,2)</f>
        <v>Furniture</v>
      </c>
    </row>
    <row r="6156" spans="1:14" x14ac:dyDescent="0.3">
      <c r="A6156" s="3" t="s">
        <v>7385</v>
      </c>
      <c r="B6156" s="4">
        <v>42845</v>
      </c>
      <c r="C6156" s="12" t="str">
        <f t="shared" si="96"/>
        <v>2017/04</v>
      </c>
      <c r="D6156" s="4">
        <v>42848</v>
      </c>
      <c r="E6156" s="3" t="s">
        <v>64</v>
      </c>
      <c r="F6156" s="3" t="s">
        <v>532</v>
      </c>
      <c r="G6156" s="3" t="s">
        <v>415</v>
      </c>
      <c r="H6156" s="5">
        <v>51336</v>
      </c>
      <c r="I6156" s="2">
        <v>3</v>
      </c>
      <c r="J6156" s="2">
        <v>2</v>
      </c>
      <c r="K6156" s="2">
        <v>5.7752999999999997</v>
      </c>
      <c r="L6156" s="18" t="str">
        <f>VLOOKUP(F6156,'BD customers'!$1:$1048576,2,FALSE)</f>
        <v>Cynthia Voltz</v>
      </c>
      <c r="M6156" s="2">
        <f>MATCH(orders[[#This Row],[Product ID]],'BD product'!A:A,0)</f>
        <v>82</v>
      </c>
      <c r="N6156" s="2" t="str" cm="1">
        <f t="array" ref="N6156">INDEX('BD product'!A:D,M6156,2)</f>
        <v>Office Supplies</v>
      </c>
    </row>
    <row r="6157" spans="1:14" x14ac:dyDescent="0.3">
      <c r="A6157" s="3" t="s">
        <v>7385</v>
      </c>
      <c r="B6157" s="4">
        <v>42845</v>
      </c>
      <c r="C6157" s="12" t="str">
        <f t="shared" si="96"/>
        <v>2017/04</v>
      </c>
      <c r="D6157" s="4">
        <v>42848</v>
      </c>
      <c r="E6157" s="3" t="s">
        <v>64</v>
      </c>
      <c r="F6157" s="3" t="s">
        <v>532</v>
      </c>
      <c r="G6157" s="3" t="s">
        <v>1655</v>
      </c>
      <c r="H6157" s="5">
        <v>332704</v>
      </c>
      <c r="I6157" s="2">
        <v>1</v>
      </c>
      <c r="J6157" s="2">
        <v>2</v>
      </c>
      <c r="K6157" s="2">
        <v>33.270400000000002</v>
      </c>
      <c r="L6157" s="18" t="str">
        <f>VLOOKUP(F6157,'BD customers'!$1:$1048576,2,FALSE)</f>
        <v>Cynthia Voltz</v>
      </c>
      <c r="M6157" s="2">
        <f>MATCH(orders[[#This Row],[Product ID]],'BD product'!A:A,0)</f>
        <v>405</v>
      </c>
      <c r="N6157" s="2" t="str" cm="1">
        <f t="array" ref="N6157">INDEX('BD product'!A:D,M6157,2)</f>
        <v>Office Supplies</v>
      </c>
    </row>
    <row r="6158" spans="1:14" x14ac:dyDescent="0.3">
      <c r="A6158" s="3" t="s">
        <v>7385</v>
      </c>
      <c r="B6158" s="4">
        <v>42845</v>
      </c>
      <c r="C6158" s="12" t="str">
        <f t="shared" si="96"/>
        <v>2017/04</v>
      </c>
      <c r="D6158" s="4">
        <v>42848</v>
      </c>
      <c r="E6158" s="3" t="s">
        <v>64</v>
      </c>
      <c r="F6158" s="3" t="s">
        <v>532</v>
      </c>
      <c r="G6158" s="3" t="s">
        <v>4672</v>
      </c>
      <c r="H6158" s="5">
        <v>42408</v>
      </c>
      <c r="I6158" s="2">
        <v>3</v>
      </c>
      <c r="J6158" s="2">
        <v>2</v>
      </c>
      <c r="K6158" s="2">
        <v>9.5418000000000003</v>
      </c>
      <c r="L6158" s="18" t="str">
        <f>VLOOKUP(F6158,'BD customers'!$1:$1048576,2,FALSE)</f>
        <v>Cynthia Voltz</v>
      </c>
      <c r="M6158" s="2">
        <f>MATCH(orders[[#This Row],[Product ID]],'BD product'!A:A,0)</f>
        <v>1383</v>
      </c>
      <c r="N6158" s="2" t="str" cm="1">
        <f t="array" ref="N6158">INDEX('BD product'!A:D,M6158,2)</f>
        <v>Furniture</v>
      </c>
    </row>
    <row r="6159" spans="1:14" x14ac:dyDescent="0.3">
      <c r="A6159" s="3" t="s">
        <v>7386</v>
      </c>
      <c r="B6159" s="4">
        <v>42585</v>
      </c>
      <c r="C6159" s="12" t="str">
        <f t="shared" si="96"/>
        <v>2016/08</v>
      </c>
      <c r="D6159" s="4">
        <v>42587</v>
      </c>
      <c r="E6159" s="3" t="s">
        <v>11</v>
      </c>
      <c r="F6159" s="3" t="s">
        <v>6210</v>
      </c>
      <c r="G6159" s="3" t="s">
        <v>559</v>
      </c>
      <c r="H6159" s="5">
        <v>8154</v>
      </c>
      <c r="I6159" s="2">
        <v>3</v>
      </c>
      <c r="J6159" s="2">
        <v>0</v>
      </c>
      <c r="K6159" s="2">
        <v>38.323799999999999</v>
      </c>
      <c r="L6159" s="18" t="str">
        <f>VLOOKUP(F6159,'BD customers'!$1:$1048576,2,FALSE)</f>
        <v>Alex Grayson</v>
      </c>
      <c r="M6159" s="2">
        <f>MATCH(orders[[#This Row],[Product ID]],'BD product'!A:A,0)</f>
        <v>115</v>
      </c>
      <c r="N6159" s="2" t="str" cm="1">
        <f t="array" ref="N6159">INDEX('BD product'!A:D,M6159,2)</f>
        <v>Office Supplies</v>
      </c>
    </row>
    <row r="6160" spans="1:14" x14ac:dyDescent="0.3">
      <c r="A6160" s="3" t="s">
        <v>7386</v>
      </c>
      <c r="B6160" s="4">
        <v>42585</v>
      </c>
      <c r="C6160" s="12" t="str">
        <f t="shared" si="96"/>
        <v>2016/08</v>
      </c>
      <c r="D6160" s="4">
        <v>42587</v>
      </c>
      <c r="E6160" s="3" t="s">
        <v>11</v>
      </c>
      <c r="F6160" s="3" t="s">
        <v>6210</v>
      </c>
      <c r="G6160" s="3" t="s">
        <v>7387</v>
      </c>
      <c r="H6160" s="5">
        <v>16728</v>
      </c>
      <c r="I6160" s="2">
        <v>12</v>
      </c>
      <c r="J6160" s="2">
        <v>0</v>
      </c>
      <c r="K6160" s="2">
        <v>23.4192</v>
      </c>
      <c r="L6160" s="18" t="str">
        <f>VLOOKUP(F6160,'BD customers'!$1:$1048576,2,FALSE)</f>
        <v>Alex Grayson</v>
      </c>
      <c r="M6160" s="2">
        <f>MATCH(orders[[#This Row],[Product ID]],'BD product'!A:A,0)</f>
        <v>1777</v>
      </c>
      <c r="N6160" s="2" t="str" cm="1">
        <f t="array" ref="N6160">INDEX('BD product'!A:D,M6160,2)</f>
        <v>Technology</v>
      </c>
    </row>
    <row r="6161" spans="1:14" x14ac:dyDescent="0.3">
      <c r="A6161" s="3" t="s">
        <v>7389</v>
      </c>
      <c r="B6161" s="4">
        <v>42707</v>
      </c>
      <c r="C6161" s="12" t="str">
        <f t="shared" si="96"/>
        <v>2016/12</v>
      </c>
      <c r="D6161" s="4">
        <v>42713</v>
      </c>
      <c r="E6161" s="3" t="s">
        <v>21</v>
      </c>
      <c r="F6161" s="3" t="s">
        <v>810</v>
      </c>
      <c r="G6161" s="3" t="s">
        <v>6268</v>
      </c>
      <c r="H6161" s="5">
        <v>77268</v>
      </c>
      <c r="I6161" s="2">
        <v>4</v>
      </c>
      <c r="J6161" s="2">
        <v>0</v>
      </c>
      <c r="K6161" s="2">
        <v>108.1752</v>
      </c>
      <c r="L6161" s="18" t="str">
        <f>VLOOKUP(F6161,'BD customers'!$1:$1048576,2,FALSE)</f>
        <v>Gary McGarr</v>
      </c>
      <c r="M6161" s="2">
        <f>MATCH(orders[[#This Row],[Product ID]],'BD product'!A:A,0)</f>
        <v>1664</v>
      </c>
      <c r="N6161" s="2" t="str" cm="1">
        <f t="array" ref="N6161">INDEX('BD product'!A:D,M6161,2)</f>
        <v>Office Supplies</v>
      </c>
    </row>
    <row r="6162" spans="1:14" x14ac:dyDescent="0.3">
      <c r="A6162" s="3" t="s">
        <v>7390</v>
      </c>
      <c r="B6162" s="4">
        <v>41717</v>
      </c>
      <c r="C6162" s="12" t="str">
        <f t="shared" si="96"/>
        <v>2014/03</v>
      </c>
      <c r="D6162" s="4">
        <v>41719</v>
      </c>
      <c r="E6162" s="3" t="s">
        <v>64</v>
      </c>
      <c r="F6162" s="3" t="s">
        <v>1773</v>
      </c>
      <c r="G6162" s="3" t="s">
        <v>2055</v>
      </c>
      <c r="H6162" s="5">
        <v>323976</v>
      </c>
      <c r="I6162" s="2">
        <v>3</v>
      </c>
      <c r="J6162" s="2">
        <v>2</v>
      </c>
      <c r="K6162" s="2">
        <v>28.347899999999999</v>
      </c>
      <c r="L6162" s="18" t="str">
        <f>VLOOKUP(F6162,'BD customers'!$1:$1048576,2,FALSE)</f>
        <v>Matt Connell</v>
      </c>
      <c r="M6162" s="2">
        <f>MATCH(orders[[#This Row],[Product ID]],'BD product'!A:A,0)</f>
        <v>526</v>
      </c>
      <c r="N6162" s="2" t="str" cm="1">
        <f t="array" ref="N6162">INDEX('BD product'!A:D,M6162,2)</f>
        <v>Technology</v>
      </c>
    </row>
    <row r="6163" spans="1:14" x14ac:dyDescent="0.3">
      <c r="A6163" s="3" t="s">
        <v>7390</v>
      </c>
      <c r="B6163" s="4">
        <v>41717</v>
      </c>
      <c r="C6163" s="12" t="str">
        <f t="shared" si="96"/>
        <v>2014/03</v>
      </c>
      <c r="D6163" s="4">
        <v>41719</v>
      </c>
      <c r="E6163" s="3" t="s">
        <v>64</v>
      </c>
      <c r="F6163" s="3" t="s">
        <v>1773</v>
      </c>
      <c r="G6163" s="3" t="s">
        <v>3730</v>
      </c>
      <c r="H6163" s="5">
        <v>11808</v>
      </c>
      <c r="I6163" s="2">
        <v>4</v>
      </c>
      <c r="J6163" s="2">
        <v>2</v>
      </c>
      <c r="K6163" s="2">
        <v>3.9851999999999999</v>
      </c>
      <c r="L6163" s="18" t="str">
        <f>VLOOKUP(F6163,'BD customers'!$1:$1048576,2,FALSE)</f>
        <v>Matt Connell</v>
      </c>
      <c r="M6163" s="2">
        <f>MATCH(orders[[#This Row],[Product ID]],'BD product'!A:A,0)</f>
        <v>1141</v>
      </c>
      <c r="N6163" s="2" t="str" cm="1">
        <f t="array" ref="N6163">INDEX('BD product'!A:D,M6163,2)</f>
        <v>Office Supplies</v>
      </c>
    </row>
    <row r="6164" spans="1:14" x14ac:dyDescent="0.3">
      <c r="A6164" s="3" t="s">
        <v>7390</v>
      </c>
      <c r="B6164" s="4">
        <v>41717</v>
      </c>
      <c r="C6164" s="12" t="str">
        <f t="shared" si="96"/>
        <v>2014/03</v>
      </c>
      <c r="D6164" s="4">
        <v>41719</v>
      </c>
      <c r="E6164" s="3" t="s">
        <v>64</v>
      </c>
      <c r="F6164" s="3" t="s">
        <v>1773</v>
      </c>
      <c r="G6164" s="3" t="s">
        <v>1560</v>
      </c>
      <c r="H6164" s="5">
        <v>2616</v>
      </c>
      <c r="I6164" s="2">
        <v>3</v>
      </c>
      <c r="J6164" s="2">
        <v>2</v>
      </c>
      <c r="K6164" s="2">
        <v>0.19620000000000001</v>
      </c>
      <c r="L6164" s="18" t="str">
        <f>VLOOKUP(F6164,'BD customers'!$1:$1048576,2,FALSE)</f>
        <v>Matt Connell</v>
      </c>
      <c r="M6164" s="2">
        <f>MATCH(orders[[#This Row],[Product ID]],'BD product'!A:A,0)</f>
        <v>378</v>
      </c>
      <c r="N6164" s="2" t="str" cm="1">
        <f t="array" ref="N6164">INDEX('BD product'!A:D,M6164,2)</f>
        <v>Office Supplies</v>
      </c>
    </row>
    <row r="6165" spans="1:14" x14ac:dyDescent="0.3">
      <c r="A6165" s="3" t="s">
        <v>7390</v>
      </c>
      <c r="B6165" s="4">
        <v>41717</v>
      </c>
      <c r="C6165" s="12" t="str">
        <f t="shared" si="96"/>
        <v>2014/03</v>
      </c>
      <c r="D6165" s="4">
        <v>41719</v>
      </c>
      <c r="E6165" s="3" t="s">
        <v>64</v>
      </c>
      <c r="F6165" s="3" t="s">
        <v>1773</v>
      </c>
      <c r="G6165" s="3" t="s">
        <v>4768</v>
      </c>
      <c r="H6165" s="5">
        <v>3357</v>
      </c>
      <c r="I6165" s="2">
        <v>5</v>
      </c>
      <c r="J6165" s="2">
        <v>7</v>
      </c>
      <c r="K6165" s="2">
        <v>-2.5737000000000001</v>
      </c>
      <c r="L6165" s="18" t="str">
        <f>VLOOKUP(F6165,'BD customers'!$1:$1048576,2,FALSE)</f>
        <v>Matt Connell</v>
      </c>
      <c r="M6165" s="2">
        <f>MATCH(orders[[#This Row],[Product ID]],'BD product'!A:A,0)</f>
        <v>1405</v>
      </c>
      <c r="N6165" s="2" t="str" cm="1">
        <f t="array" ref="N6165">INDEX('BD product'!A:D,M6165,2)</f>
        <v>Office Supplies</v>
      </c>
    </row>
    <row r="6166" spans="1:14" x14ac:dyDescent="0.3">
      <c r="A6166" s="3" t="s">
        <v>7390</v>
      </c>
      <c r="B6166" s="4">
        <v>41717</v>
      </c>
      <c r="C6166" s="12" t="str">
        <f t="shared" si="96"/>
        <v>2014/03</v>
      </c>
      <c r="D6166" s="4">
        <v>41719</v>
      </c>
      <c r="E6166" s="3" t="s">
        <v>64</v>
      </c>
      <c r="F6166" s="3" t="s">
        <v>1773</v>
      </c>
      <c r="G6166" s="3" t="s">
        <v>3485</v>
      </c>
      <c r="H6166" s="5">
        <v>4992</v>
      </c>
      <c r="I6166" s="2">
        <v>3</v>
      </c>
      <c r="J6166" s="2">
        <v>2</v>
      </c>
      <c r="K6166" s="2">
        <v>1.3728</v>
      </c>
      <c r="L6166" s="18" t="str">
        <f>VLOOKUP(F6166,'BD customers'!$1:$1048576,2,FALSE)</f>
        <v>Matt Connell</v>
      </c>
      <c r="M6166" s="2">
        <f>MATCH(orders[[#This Row],[Product ID]],'BD product'!A:A,0)</f>
        <v>1037</v>
      </c>
      <c r="N6166" s="2" t="str" cm="1">
        <f t="array" ref="N6166">INDEX('BD product'!A:D,M6166,2)</f>
        <v>Furniture</v>
      </c>
    </row>
    <row r="6167" spans="1:14" x14ac:dyDescent="0.3">
      <c r="A6167" s="3" t="s">
        <v>7390</v>
      </c>
      <c r="B6167" s="4">
        <v>41717</v>
      </c>
      <c r="C6167" s="12" t="str">
        <f t="shared" si="96"/>
        <v>2014/03</v>
      </c>
      <c r="D6167" s="4">
        <v>41719</v>
      </c>
      <c r="E6167" s="3" t="s">
        <v>64</v>
      </c>
      <c r="F6167" s="3" t="s">
        <v>1773</v>
      </c>
      <c r="G6167" s="3" t="s">
        <v>6383</v>
      </c>
      <c r="H6167" s="5">
        <v>20016</v>
      </c>
      <c r="I6167" s="2">
        <v>3</v>
      </c>
      <c r="J6167" s="2">
        <v>2</v>
      </c>
      <c r="K6167" s="2">
        <v>5.5044000000000004</v>
      </c>
      <c r="L6167" s="18" t="str">
        <f>VLOOKUP(F6167,'BD customers'!$1:$1048576,2,FALSE)</f>
        <v>Matt Connell</v>
      </c>
      <c r="M6167" s="2">
        <f>MATCH(orders[[#This Row],[Product ID]],'BD product'!A:A,0)</f>
        <v>1684</v>
      </c>
      <c r="N6167" s="2" t="str" cm="1">
        <f t="array" ref="N6167">INDEX('BD product'!A:D,M6167,2)</f>
        <v>Furniture</v>
      </c>
    </row>
    <row r="6168" spans="1:14" x14ac:dyDescent="0.3">
      <c r="A6168" s="3" t="s">
        <v>7390</v>
      </c>
      <c r="B6168" s="4">
        <v>41717</v>
      </c>
      <c r="C6168" s="12" t="str">
        <f t="shared" si="96"/>
        <v>2014/03</v>
      </c>
      <c r="D6168" s="4">
        <v>41719</v>
      </c>
      <c r="E6168" s="3" t="s">
        <v>64</v>
      </c>
      <c r="F6168" s="3" t="s">
        <v>1773</v>
      </c>
      <c r="G6168" s="3" t="s">
        <v>7346</v>
      </c>
      <c r="H6168" s="5">
        <v>17024</v>
      </c>
      <c r="I6168" s="2">
        <v>2</v>
      </c>
      <c r="J6168" s="2">
        <v>2</v>
      </c>
      <c r="K6168" s="2">
        <v>5.3199999999999997E-2</v>
      </c>
      <c r="L6168" s="18" t="str">
        <f>VLOOKUP(F6168,'BD customers'!$1:$1048576,2,FALSE)</f>
        <v>Matt Connell</v>
      </c>
      <c r="M6168" s="2">
        <f>MATCH(orders[[#This Row],[Product ID]],'BD product'!A:A,0)</f>
        <v>1774</v>
      </c>
      <c r="N6168" s="2" t="str" cm="1">
        <f t="array" ref="N6168">INDEX('BD product'!A:D,M6168,2)</f>
        <v>Technology</v>
      </c>
    </row>
    <row r="6169" spans="1:14" x14ac:dyDescent="0.3">
      <c r="A6169" s="3" t="s">
        <v>7391</v>
      </c>
      <c r="B6169" s="4">
        <v>42114</v>
      </c>
      <c r="C6169" s="12" t="str">
        <f t="shared" si="96"/>
        <v>2015/04</v>
      </c>
      <c r="D6169" s="4">
        <v>42119</v>
      </c>
      <c r="E6169" s="3" t="s">
        <v>21</v>
      </c>
      <c r="F6169" s="3" t="s">
        <v>1517</v>
      </c>
      <c r="G6169" s="3" t="s">
        <v>618</v>
      </c>
      <c r="H6169" s="5">
        <v>117456</v>
      </c>
      <c r="I6169" s="2">
        <v>3</v>
      </c>
      <c r="J6169" s="2">
        <v>2</v>
      </c>
      <c r="K6169" s="2">
        <v>4.4046000000000003</v>
      </c>
      <c r="L6169" s="18" t="str">
        <f>VLOOKUP(F6169,'BD customers'!$1:$1048576,2,FALSE)</f>
        <v>Erica Smith</v>
      </c>
      <c r="M6169" s="2">
        <f>MATCH(orders[[#This Row],[Product ID]],'BD product'!A:A,0)</f>
        <v>128</v>
      </c>
      <c r="N6169" s="2" t="str" cm="1">
        <f t="array" ref="N6169">INDEX('BD product'!A:D,M6169,2)</f>
        <v>Office Supplies</v>
      </c>
    </row>
    <row r="6170" spans="1:14" x14ac:dyDescent="0.3">
      <c r="A6170" s="3" t="s">
        <v>7392</v>
      </c>
      <c r="B6170" s="4">
        <v>42266</v>
      </c>
      <c r="C6170" s="12" t="str">
        <f t="shared" si="96"/>
        <v>2015/09</v>
      </c>
      <c r="D6170" s="4">
        <v>42269</v>
      </c>
      <c r="E6170" s="3" t="s">
        <v>11</v>
      </c>
      <c r="F6170" s="3" t="s">
        <v>1145</v>
      </c>
      <c r="G6170" s="3" t="s">
        <v>1972</v>
      </c>
      <c r="H6170" s="5">
        <v>2296</v>
      </c>
      <c r="I6170" s="2">
        <v>2</v>
      </c>
      <c r="J6170" s="2">
        <v>0</v>
      </c>
      <c r="K6170" s="2">
        <v>11.250400000000001</v>
      </c>
      <c r="L6170" s="18" t="str">
        <f>VLOOKUP(F6170,'BD customers'!$1:$1048576,2,FALSE)</f>
        <v>Rick Wilson</v>
      </c>
      <c r="M6170" s="2">
        <f>MATCH(orders[[#This Row],[Product ID]],'BD product'!A:A,0)</f>
        <v>498</v>
      </c>
      <c r="N6170" s="2" t="str" cm="1">
        <f t="array" ref="N6170">INDEX('BD product'!A:D,M6170,2)</f>
        <v>Office Supplies</v>
      </c>
    </row>
    <row r="6171" spans="1:14" x14ac:dyDescent="0.3">
      <c r="A6171" s="3" t="s">
        <v>7393</v>
      </c>
      <c r="B6171" s="4">
        <v>41878</v>
      </c>
      <c r="C6171" s="12" t="str">
        <f t="shared" si="96"/>
        <v>2014/08</v>
      </c>
      <c r="D6171" s="4">
        <v>41881</v>
      </c>
      <c r="E6171" s="3" t="s">
        <v>11</v>
      </c>
      <c r="F6171" s="3" t="s">
        <v>1680</v>
      </c>
      <c r="G6171" s="3" t="s">
        <v>1916</v>
      </c>
      <c r="H6171" s="5">
        <v>1336</v>
      </c>
      <c r="I6171" s="2">
        <v>2</v>
      </c>
      <c r="J6171" s="2">
        <v>0</v>
      </c>
      <c r="K6171" s="2">
        <v>6.4127999999999998</v>
      </c>
      <c r="L6171" s="18" t="str">
        <f>VLOOKUP(F6171,'BD customers'!$1:$1048576,2,FALSE)</f>
        <v>Michael Moore</v>
      </c>
      <c r="M6171" s="2">
        <f>MATCH(orders[[#This Row],[Product ID]],'BD product'!A:A,0)</f>
        <v>483</v>
      </c>
      <c r="N6171" s="2" t="str" cm="1">
        <f t="array" ref="N6171">INDEX('BD product'!A:D,M6171,2)</f>
        <v>Office Supplies</v>
      </c>
    </row>
    <row r="6172" spans="1:14" x14ac:dyDescent="0.3">
      <c r="A6172" s="3" t="s">
        <v>7394</v>
      </c>
      <c r="B6172" s="4">
        <v>42723</v>
      </c>
      <c r="C6172" s="12" t="str">
        <f t="shared" si="96"/>
        <v>2016/12</v>
      </c>
      <c r="D6172" s="4">
        <v>42728</v>
      </c>
      <c r="E6172" s="3" t="s">
        <v>11</v>
      </c>
      <c r="F6172" s="3" t="s">
        <v>7395</v>
      </c>
      <c r="G6172" s="3" t="s">
        <v>4732</v>
      </c>
      <c r="H6172" s="5">
        <v>34248</v>
      </c>
      <c r="I6172" s="2">
        <v>3</v>
      </c>
      <c r="J6172" s="2">
        <v>2</v>
      </c>
      <c r="K6172" s="2">
        <v>11.5587</v>
      </c>
      <c r="L6172" s="18" t="str">
        <f>VLOOKUP(F6172,'BD customers'!$1:$1048576,2,FALSE)</f>
        <v>Mark Haberlin</v>
      </c>
      <c r="M6172" s="2">
        <f>MATCH(orders[[#This Row],[Product ID]],'BD product'!A:A,0)</f>
        <v>1397</v>
      </c>
      <c r="N6172" s="2" t="str" cm="1">
        <f t="array" ref="N6172">INDEX('BD product'!A:D,M6172,2)</f>
        <v>Office Supplies</v>
      </c>
    </row>
    <row r="6173" spans="1:14" x14ac:dyDescent="0.3">
      <c r="A6173" s="3" t="s">
        <v>7394</v>
      </c>
      <c r="B6173" s="4">
        <v>42723</v>
      </c>
      <c r="C6173" s="12" t="str">
        <f t="shared" si="96"/>
        <v>2016/12</v>
      </c>
      <c r="D6173" s="4">
        <v>42728</v>
      </c>
      <c r="E6173" s="3" t="s">
        <v>11</v>
      </c>
      <c r="F6173" s="3" t="s">
        <v>7395</v>
      </c>
      <c r="G6173" s="3" t="s">
        <v>2939</v>
      </c>
      <c r="H6173" s="5">
        <v>352</v>
      </c>
      <c r="I6173" s="2">
        <v>2</v>
      </c>
      <c r="J6173" s="2">
        <v>0</v>
      </c>
      <c r="K6173" s="2">
        <v>1.0207999999999999</v>
      </c>
      <c r="L6173" s="18" t="str">
        <f>VLOOKUP(F6173,'BD customers'!$1:$1048576,2,FALSE)</f>
        <v>Mark Haberlin</v>
      </c>
      <c r="M6173" s="2">
        <f>MATCH(orders[[#This Row],[Product ID]],'BD product'!A:A,0)</f>
        <v>826</v>
      </c>
      <c r="N6173" s="2" t="str" cm="1">
        <f t="array" ref="N6173">INDEX('BD product'!A:D,M6173,2)</f>
        <v>Office Supplies</v>
      </c>
    </row>
    <row r="6174" spans="1:14" x14ac:dyDescent="0.3">
      <c r="A6174" s="3" t="s">
        <v>7396</v>
      </c>
      <c r="B6174" s="4">
        <v>41853</v>
      </c>
      <c r="C6174" s="12" t="str">
        <f t="shared" si="96"/>
        <v>2014/08</v>
      </c>
      <c r="D6174" s="4">
        <v>41859</v>
      </c>
      <c r="E6174" s="3" t="s">
        <v>21</v>
      </c>
      <c r="F6174" s="3" t="s">
        <v>1149</v>
      </c>
      <c r="G6174" s="3" t="s">
        <v>3272</v>
      </c>
      <c r="H6174" s="5">
        <v>267</v>
      </c>
      <c r="I6174" s="2">
        <v>5</v>
      </c>
      <c r="J6174" s="2">
        <v>0</v>
      </c>
      <c r="K6174" s="2">
        <v>1.2548999999999999</v>
      </c>
      <c r="L6174" s="18" t="str">
        <f>VLOOKUP(F6174,'BD customers'!$1:$1048576,2,FALSE)</f>
        <v>Nick Zandusky</v>
      </c>
      <c r="M6174" s="2">
        <f>MATCH(orders[[#This Row],[Product ID]],'BD product'!A:A,0)</f>
        <v>953</v>
      </c>
      <c r="N6174" s="2" t="str" cm="1">
        <f t="array" ref="N6174">INDEX('BD product'!A:D,M6174,2)</f>
        <v>Office Supplies</v>
      </c>
    </row>
    <row r="6175" spans="1:14" x14ac:dyDescent="0.3">
      <c r="A6175" s="3" t="s">
        <v>7396</v>
      </c>
      <c r="B6175" s="4">
        <v>41853</v>
      </c>
      <c r="C6175" s="12" t="str">
        <f t="shared" si="96"/>
        <v>2014/08</v>
      </c>
      <c r="D6175" s="4">
        <v>41859</v>
      </c>
      <c r="E6175" s="3" t="s">
        <v>21</v>
      </c>
      <c r="F6175" s="3" t="s">
        <v>1149</v>
      </c>
      <c r="G6175" s="3" t="s">
        <v>6194</v>
      </c>
      <c r="H6175" s="5">
        <v>212</v>
      </c>
      <c r="I6175" s="2">
        <v>2</v>
      </c>
      <c r="J6175" s="2">
        <v>0</v>
      </c>
      <c r="K6175" s="2">
        <v>0.91159999999999997</v>
      </c>
      <c r="L6175" s="18" t="str">
        <f>VLOOKUP(F6175,'BD customers'!$1:$1048576,2,FALSE)</f>
        <v>Nick Zandusky</v>
      </c>
      <c r="M6175" s="2">
        <f>MATCH(orders[[#This Row],[Product ID]],'BD product'!A:A,0)</f>
        <v>1653</v>
      </c>
      <c r="N6175" s="2" t="str" cm="1">
        <f t="array" ref="N6175">INDEX('BD product'!A:D,M6175,2)</f>
        <v>Technology</v>
      </c>
    </row>
    <row r="6176" spans="1:14" x14ac:dyDescent="0.3">
      <c r="A6176" s="3" t="s">
        <v>7396</v>
      </c>
      <c r="B6176" s="4">
        <v>41853</v>
      </c>
      <c r="C6176" s="12" t="str">
        <f t="shared" si="96"/>
        <v>2014/08</v>
      </c>
      <c r="D6176" s="4">
        <v>41859</v>
      </c>
      <c r="E6176" s="3" t="s">
        <v>21</v>
      </c>
      <c r="F6176" s="3" t="s">
        <v>1149</v>
      </c>
      <c r="G6176" s="3" t="s">
        <v>3582</v>
      </c>
      <c r="H6176" s="5">
        <v>83838</v>
      </c>
      <c r="I6176" s="2">
        <v>2</v>
      </c>
      <c r="J6176" s="2">
        <v>0</v>
      </c>
      <c r="K6176" s="2">
        <v>226.36259999999999</v>
      </c>
      <c r="L6176" s="18" t="str">
        <f>VLOOKUP(F6176,'BD customers'!$1:$1048576,2,FALSE)</f>
        <v>Nick Zandusky</v>
      </c>
      <c r="M6176" s="2">
        <f>MATCH(orders[[#This Row],[Product ID]],'BD product'!A:A,0)</f>
        <v>1076</v>
      </c>
      <c r="N6176" s="2" t="str" cm="1">
        <f t="array" ref="N6176">INDEX('BD product'!A:D,M6176,2)</f>
        <v>Office Supplies</v>
      </c>
    </row>
    <row r="6177" spans="1:14" x14ac:dyDescent="0.3">
      <c r="A6177" s="3" t="s">
        <v>7397</v>
      </c>
      <c r="B6177" s="4">
        <v>42268</v>
      </c>
      <c r="C6177" s="12" t="str">
        <f t="shared" si="96"/>
        <v>2015/09</v>
      </c>
      <c r="D6177" s="4">
        <v>42273</v>
      </c>
      <c r="E6177" s="3" t="s">
        <v>21</v>
      </c>
      <c r="F6177" s="3" t="s">
        <v>5084</v>
      </c>
      <c r="G6177" s="3" t="s">
        <v>2801</v>
      </c>
      <c r="H6177" s="5">
        <v>169004</v>
      </c>
      <c r="I6177" s="2">
        <v>4</v>
      </c>
      <c r="J6177" s="2">
        <v>0</v>
      </c>
      <c r="K6177" s="2">
        <v>4.2251000000000003</v>
      </c>
      <c r="L6177" s="18" t="str">
        <f>VLOOKUP(F6177,'BD customers'!$1:$1048576,2,FALSE)</f>
        <v>Giulietta Baptist</v>
      </c>
      <c r="M6177" s="2">
        <f>MATCH(orders[[#This Row],[Product ID]],'BD product'!A:A,0)</f>
        <v>776</v>
      </c>
      <c r="N6177" s="2" t="str" cm="1">
        <f t="array" ref="N6177">INDEX('BD product'!A:D,M6177,2)</f>
        <v>Furniture</v>
      </c>
    </row>
    <row r="6178" spans="1:14" x14ac:dyDescent="0.3">
      <c r="A6178" s="3" t="s">
        <v>7397</v>
      </c>
      <c r="B6178" s="4">
        <v>42268</v>
      </c>
      <c r="C6178" s="12" t="str">
        <f t="shared" si="96"/>
        <v>2015/09</v>
      </c>
      <c r="D6178" s="4">
        <v>42273</v>
      </c>
      <c r="E6178" s="3" t="s">
        <v>21</v>
      </c>
      <c r="F6178" s="3" t="s">
        <v>5084</v>
      </c>
      <c r="G6178" s="3" t="s">
        <v>2208</v>
      </c>
      <c r="H6178" s="5">
        <v>8596</v>
      </c>
      <c r="I6178" s="2">
        <v>7</v>
      </c>
      <c r="J6178" s="2">
        <v>0</v>
      </c>
      <c r="K6178" s="2">
        <v>24.0688</v>
      </c>
      <c r="L6178" s="18" t="str">
        <f>VLOOKUP(F6178,'BD customers'!$1:$1048576,2,FALSE)</f>
        <v>Giulietta Baptist</v>
      </c>
      <c r="M6178" s="2">
        <f>MATCH(orders[[#This Row],[Product ID]],'BD product'!A:A,0)</f>
        <v>578</v>
      </c>
      <c r="N6178" s="2" t="str" cm="1">
        <f t="array" ref="N6178">INDEX('BD product'!A:D,M6178,2)</f>
        <v>Office Supplies</v>
      </c>
    </row>
    <row r="6179" spans="1:14" x14ac:dyDescent="0.3">
      <c r="A6179" s="3" t="s">
        <v>7397</v>
      </c>
      <c r="B6179" s="4">
        <v>42268</v>
      </c>
      <c r="C6179" s="12" t="str">
        <f t="shared" si="96"/>
        <v>2015/09</v>
      </c>
      <c r="D6179" s="4">
        <v>42273</v>
      </c>
      <c r="E6179" s="3" t="s">
        <v>21</v>
      </c>
      <c r="F6179" s="3" t="s">
        <v>5084</v>
      </c>
      <c r="G6179" s="3" t="s">
        <v>6499</v>
      </c>
      <c r="H6179" s="5">
        <v>12196</v>
      </c>
      <c r="I6179" s="2">
        <v>2</v>
      </c>
      <c r="J6179" s="2">
        <v>0</v>
      </c>
      <c r="K6179" s="2">
        <v>57.321199999999997</v>
      </c>
      <c r="L6179" s="18" t="str">
        <f>VLOOKUP(F6179,'BD customers'!$1:$1048576,2,FALSE)</f>
        <v>Giulietta Baptist</v>
      </c>
      <c r="M6179" s="2">
        <f>MATCH(orders[[#This Row],[Product ID]],'BD product'!A:A,0)</f>
        <v>1699</v>
      </c>
      <c r="N6179" s="2" t="str" cm="1">
        <f t="array" ref="N6179">INDEX('BD product'!A:D,M6179,2)</f>
        <v>Office Supplies</v>
      </c>
    </row>
    <row r="6180" spans="1:14" x14ac:dyDescent="0.3">
      <c r="A6180" s="3" t="s">
        <v>7397</v>
      </c>
      <c r="B6180" s="4">
        <v>42268</v>
      </c>
      <c r="C6180" s="12" t="str">
        <f t="shared" si="96"/>
        <v>2015/09</v>
      </c>
      <c r="D6180" s="4">
        <v>42273</v>
      </c>
      <c r="E6180" s="3" t="s">
        <v>21</v>
      </c>
      <c r="F6180" s="3" t="s">
        <v>5084</v>
      </c>
      <c r="G6180" s="3" t="s">
        <v>7398</v>
      </c>
      <c r="H6180" s="5">
        <v>2392</v>
      </c>
      <c r="I6180" s="2">
        <v>4</v>
      </c>
      <c r="J6180" s="2">
        <v>0</v>
      </c>
      <c r="K6180" s="2">
        <v>11.720800000000001</v>
      </c>
      <c r="L6180" s="18" t="str">
        <f>VLOOKUP(F6180,'BD customers'!$1:$1048576,2,FALSE)</f>
        <v>Giulietta Baptist</v>
      </c>
      <c r="M6180" s="2">
        <f>MATCH(orders[[#This Row],[Product ID]],'BD product'!A:A,0)</f>
        <v>1778</v>
      </c>
      <c r="N6180" s="2" t="str" cm="1">
        <f t="array" ref="N6180">INDEX('BD product'!A:D,M6180,2)</f>
        <v>Office Supplies</v>
      </c>
    </row>
    <row r="6181" spans="1:14" x14ac:dyDescent="0.3">
      <c r="A6181" s="3" t="s">
        <v>7397</v>
      </c>
      <c r="B6181" s="4">
        <v>42268</v>
      </c>
      <c r="C6181" s="12" t="str">
        <f t="shared" si="96"/>
        <v>2015/09</v>
      </c>
      <c r="D6181" s="4">
        <v>42273</v>
      </c>
      <c r="E6181" s="3" t="s">
        <v>21</v>
      </c>
      <c r="F6181" s="3" t="s">
        <v>5084</v>
      </c>
      <c r="G6181" s="3" t="s">
        <v>3158</v>
      </c>
      <c r="H6181" s="5">
        <v>6396</v>
      </c>
      <c r="I6181" s="2">
        <v>2</v>
      </c>
      <c r="J6181" s="2">
        <v>0</v>
      </c>
      <c r="K6181" s="2">
        <v>0.63959999999999995</v>
      </c>
      <c r="L6181" s="18" t="str">
        <f>VLOOKUP(F6181,'BD customers'!$1:$1048576,2,FALSE)</f>
        <v>Giulietta Baptist</v>
      </c>
      <c r="M6181" s="2">
        <f>MATCH(orders[[#This Row],[Product ID]],'BD product'!A:A,0)</f>
        <v>913</v>
      </c>
      <c r="N6181" s="2" t="str" cm="1">
        <f t="array" ref="N6181">INDEX('BD product'!A:D,M6181,2)</f>
        <v>Office Supplies</v>
      </c>
    </row>
    <row r="6182" spans="1:14" x14ac:dyDescent="0.3">
      <c r="A6182" s="3" t="s">
        <v>7397</v>
      </c>
      <c r="B6182" s="4">
        <v>42268</v>
      </c>
      <c r="C6182" s="12" t="str">
        <f t="shared" si="96"/>
        <v>2015/09</v>
      </c>
      <c r="D6182" s="4">
        <v>42273</v>
      </c>
      <c r="E6182" s="3" t="s">
        <v>21</v>
      </c>
      <c r="F6182" s="3" t="s">
        <v>5084</v>
      </c>
      <c r="G6182" s="3" t="s">
        <v>4629</v>
      </c>
      <c r="H6182" s="5">
        <v>62995</v>
      </c>
      <c r="I6182" s="2">
        <v>5</v>
      </c>
      <c r="J6182" s="2">
        <v>0</v>
      </c>
      <c r="K6182" s="2">
        <v>17.6386</v>
      </c>
      <c r="L6182" s="18" t="str">
        <f>VLOOKUP(F6182,'BD customers'!$1:$1048576,2,FALSE)</f>
        <v>Giulietta Baptist</v>
      </c>
      <c r="M6182" s="2">
        <f>MATCH(orders[[#This Row],[Product ID]],'BD product'!A:A,0)</f>
        <v>1372</v>
      </c>
      <c r="N6182" s="2" t="str" cm="1">
        <f t="array" ref="N6182">INDEX('BD product'!A:D,M6182,2)</f>
        <v>Technology</v>
      </c>
    </row>
    <row r="6183" spans="1:14" x14ac:dyDescent="0.3">
      <c r="A6183" s="3" t="s">
        <v>7397</v>
      </c>
      <c r="B6183" s="4">
        <v>42268</v>
      </c>
      <c r="C6183" s="12" t="str">
        <f t="shared" si="96"/>
        <v>2015/09</v>
      </c>
      <c r="D6183" s="4">
        <v>42273</v>
      </c>
      <c r="E6183" s="3" t="s">
        <v>21</v>
      </c>
      <c r="F6183" s="3" t="s">
        <v>5084</v>
      </c>
      <c r="G6183" s="3" t="s">
        <v>2072</v>
      </c>
      <c r="H6183" s="5">
        <v>11373</v>
      </c>
      <c r="I6183" s="2">
        <v>3</v>
      </c>
      <c r="J6183" s="2">
        <v>0</v>
      </c>
      <c r="K6183" s="2">
        <v>32.981699999999996</v>
      </c>
      <c r="L6183" s="18" t="str">
        <f>VLOOKUP(F6183,'BD customers'!$1:$1048576,2,FALSE)</f>
        <v>Giulietta Baptist</v>
      </c>
      <c r="M6183" s="2">
        <f>MATCH(orders[[#This Row],[Product ID]],'BD product'!A:A,0)</f>
        <v>531</v>
      </c>
      <c r="N6183" s="2" t="str" cm="1">
        <f t="array" ref="N6183">INDEX('BD product'!A:D,M6183,2)</f>
        <v>Technology</v>
      </c>
    </row>
    <row r="6184" spans="1:14" x14ac:dyDescent="0.3">
      <c r="A6184" s="3" t="s">
        <v>7397</v>
      </c>
      <c r="B6184" s="4">
        <v>42268</v>
      </c>
      <c r="C6184" s="12" t="str">
        <f t="shared" si="96"/>
        <v>2015/09</v>
      </c>
      <c r="D6184" s="4">
        <v>42273</v>
      </c>
      <c r="E6184" s="3" t="s">
        <v>21</v>
      </c>
      <c r="F6184" s="3" t="s">
        <v>5084</v>
      </c>
      <c r="G6184" s="3" t="s">
        <v>1460</v>
      </c>
      <c r="H6184" s="5">
        <v>146</v>
      </c>
      <c r="I6184" s="2">
        <v>2</v>
      </c>
      <c r="J6184" s="2">
        <v>0</v>
      </c>
      <c r="K6184" s="2">
        <v>0.68620000000000003</v>
      </c>
      <c r="L6184" s="18" t="str">
        <f>VLOOKUP(F6184,'BD customers'!$1:$1048576,2,FALSE)</f>
        <v>Giulietta Baptist</v>
      </c>
      <c r="M6184" s="2">
        <f>MATCH(orders[[#This Row],[Product ID]],'BD product'!A:A,0)</f>
        <v>349</v>
      </c>
      <c r="N6184" s="2" t="str" cm="1">
        <f t="array" ref="N6184">INDEX('BD product'!A:D,M6184,2)</f>
        <v>Office Supplies</v>
      </c>
    </row>
    <row r="6185" spans="1:14" x14ac:dyDescent="0.3">
      <c r="A6185" s="3" t="s">
        <v>7397</v>
      </c>
      <c r="B6185" s="4">
        <v>42268</v>
      </c>
      <c r="C6185" s="12" t="str">
        <f t="shared" si="96"/>
        <v>2015/09</v>
      </c>
      <c r="D6185" s="4">
        <v>42273</v>
      </c>
      <c r="E6185" s="3" t="s">
        <v>21</v>
      </c>
      <c r="F6185" s="3" t="s">
        <v>5084</v>
      </c>
      <c r="G6185" s="3" t="s">
        <v>106</v>
      </c>
      <c r="H6185" s="5">
        <v>88784</v>
      </c>
      <c r="I6185" s="2">
        <v>8</v>
      </c>
      <c r="J6185" s="2">
        <v>0</v>
      </c>
      <c r="K6185" s="2">
        <v>17.756799999999998</v>
      </c>
      <c r="L6185" s="18" t="str">
        <f>VLOOKUP(F6185,'BD customers'!$1:$1048576,2,FALSE)</f>
        <v>Giulietta Baptist</v>
      </c>
      <c r="M6185" s="2">
        <f>MATCH(orders[[#This Row],[Product ID]],'BD product'!A:A,0)</f>
        <v>18</v>
      </c>
      <c r="N6185" s="2" t="str" cm="1">
        <f t="array" ref="N6185">INDEX('BD product'!A:D,M6185,2)</f>
        <v>Office Supplies</v>
      </c>
    </row>
    <row r="6186" spans="1:14" x14ac:dyDescent="0.3">
      <c r="A6186" s="3" t="s">
        <v>7400</v>
      </c>
      <c r="B6186" s="4">
        <v>42715</v>
      </c>
      <c r="C6186" s="12" t="str">
        <f t="shared" si="96"/>
        <v>2016/12</v>
      </c>
      <c r="D6186" s="4">
        <v>42717</v>
      </c>
      <c r="E6186" s="3" t="s">
        <v>64</v>
      </c>
      <c r="F6186" s="3" t="s">
        <v>2449</v>
      </c>
      <c r="G6186" s="3" t="s">
        <v>210</v>
      </c>
      <c r="H6186" s="5">
        <v>40392</v>
      </c>
      <c r="I6186" s="2">
        <v>5</v>
      </c>
      <c r="J6186" s="2">
        <v>2</v>
      </c>
      <c r="K6186" s="2">
        <v>2.5245000000000002</v>
      </c>
      <c r="L6186" s="18" t="str">
        <f>VLOOKUP(F6186,'BD customers'!$1:$1048576,2,FALSE)</f>
        <v>Deborah Brumfield</v>
      </c>
      <c r="M6186" s="2">
        <f>MATCH(orders[[#This Row],[Product ID]],'BD product'!A:A,0)</f>
        <v>40</v>
      </c>
      <c r="N6186" s="2" t="str" cm="1">
        <f t="array" ref="N6186">INDEX('BD product'!A:D,M6186,2)</f>
        <v>Furniture</v>
      </c>
    </row>
    <row r="6187" spans="1:14" x14ac:dyDescent="0.3">
      <c r="A6187" s="3" t="s">
        <v>7401</v>
      </c>
      <c r="B6187" s="4">
        <v>42223</v>
      </c>
      <c r="C6187" s="12" t="str">
        <f t="shared" si="96"/>
        <v>2015/08</v>
      </c>
      <c r="D6187" s="4">
        <v>42228</v>
      </c>
      <c r="E6187" s="3" t="s">
        <v>21</v>
      </c>
      <c r="F6187" s="3" t="s">
        <v>4317</v>
      </c>
      <c r="G6187" s="3" t="s">
        <v>2923</v>
      </c>
      <c r="H6187" s="5">
        <v>1068</v>
      </c>
      <c r="I6187" s="2">
        <v>10</v>
      </c>
      <c r="J6187" s="2">
        <v>2</v>
      </c>
      <c r="K6187" s="2">
        <v>0.10680000000000001</v>
      </c>
      <c r="L6187" s="18" t="str">
        <f>VLOOKUP(F6187,'BD customers'!$1:$1048576,2,FALSE)</f>
        <v>Jim Karlsson</v>
      </c>
      <c r="M6187" s="2">
        <f>MATCH(orders[[#This Row],[Product ID]],'BD product'!A:A,0)</f>
        <v>820</v>
      </c>
      <c r="N6187" s="2" t="str" cm="1">
        <f t="array" ref="N6187">INDEX('BD product'!A:D,M6187,2)</f>
        <v>Office Supplies</v>
      </c>
    </row>
    <row r="6188" spans="1:14" x14ac:dyDescent="0.3">
      <c r="A6188" s="3" t="s">
        <v>7402</v>
      </c>
      <c r="B6188" s="4">
        <v>42323</v>
      </c>
      <c r="C6188" s="12" t="str">
        <f t="shared" si="96"/>
        <v>2015/11</v>
      </c>
      <c r="D6188" s="4">
        <v>42325</v>
      </c>
      <c r="E6188" s="3" t="s">
        <v>64</v>
      </c>
      <c r="F6188" s="3" t="s">
        <v>1005</v>
      </c>
      <c r="G6188" s="3" t="s">
        <v>1622</v>
      </c>
      <c r="H6188" s="5">
        <v>7095</v>
      </c>
      <c r="I6188" s="2">
        <v>3</v>
      </c>
      <c r="J6188" s="2">
        <v>0</v>
      </c>
      <c r="K6188" s="2">
        <v>20.575500000000002</v>
      </c>
      <c r="L6188" s="18" t="str">
        <f>VLOOKUP(F6188,'BD customers'!$1:$1048576,2,FALSE)</f>
        <v>Maya Herman</v>
      </c>
      <c r="M6188" s="2">
        <f>MATCH(orders[[#This Row],[Product ID]],'BD product'!A:A,0)</f>
        <v>394</v>
      </c>
      <c r="N6188" s="2" t="str" cm="1">
        <f t="array" ref="N6188">INDEX('BD product'!A:D,M6188,2)</f>
        <v>Office Supplies</v>
      </c>
    </row>
    <row r="6189" spans="1:14" x14ac:dyDescent="0.3">
      <c r="A6189" s="3" t="s">
        <v>7402</v>
      </c>
      <c r="B6189" s="4">
        <v>42323</v>
      </c>
      <c r="C6189" s="12" t="str">
        <f t="shared" si="96"/>
        <v>2015/11</v>
      </c>
      <c r="D6189" s="4">
        <v>42325</v>
      </c>
      <c r="E6189" s="3" t="s">
        <v>64</v>
      </c>
      <c r="F6189" s="3" t="s">
        <v>1005</v>
      </c>
      <c r="G6189" s="3" t="s">
        <v>4516</v>
      </c>
      <c r="H6189" s="5">
        <v>34944</v>
      </c>
      <c r="I6189" s="2">
        <v>6</v>
      </c>
      <c r="J6189" s="2">
        <v>2</v>
      </c>
      <c r="K6189" s="2">
        <v>11.7936</v>
      </c>
      <c r="L6189" s="18" t="str">
        <f>VLOOKUP(F6189,'BD customers'!$1:$1048576,2,FALSE)</f>
        <v>Maya Herman</v>
      </c>
      <c r="M6189" s="2">
        <f>MATCH(orders[[#This Row],[Product ID]],'BD product'!A:A,0)</f>
        <v>1346</v>
      </c>
      <c r="N6189" s="2" t="str" cm="1">
        <f t="array" ref="N6189">INDEX('BD product'!A:D,M6189,2)</f>
        <v>Office Supplies</v>
      </c>
    </row>
    <row r="6190" spans="1:14" x14ac:dyDescent="0.3">
      <c r="A6190" s="3" t="s">
        <v>7402</v>
      </c>
      <c r="B6190" s="4">
        <v>42323</v>
      </c>
      <c r="C6190" s="12" t="str">
        <f t="shared" si="96"/>
        <v>2015/11</v>
      </c>
      <c r="D6190" s="4">
        <v>42325</v>
      </c>
      <c r="E6190" s="3" t="s">
        <v>64</v>
      </c>
      <c r="F6190" s="3" t="s">
        <v>1005</v>
      </c>
      <c r="G6190" s="3" t="s">
        <v>3500</v>
      </c>
      <c r="H6190" s="5">
        <v>11904</v>
      </c>
      <c r="I6190" s="2">
        <v>6</v>
      </c>
      <c r="J6190" s="2">
        <v>0</v>
      </c>
      <c r="K6190" s="2">
        <v>3.5712000000000002</v>
      </c>
      <c r="L6190" s="18" t="str">
        <f>VLOOKUP(F6190,'BD customers'!$1:$1048576,2,FALSE)</f>
        <v>Maya Herman</v>
      </c>
      <c r="M6190" s="2">
        <f>MATCH(orders[[#This Row],[Product ID]],'BD product'!A:A,0)</f>
        <v>1043</v>
      </c>
      <c r="N6190" s="2" t="str" cm="1">
        <f t="array" ref="N6190">INDEX('BD product'!A:D,M6190,2)</f>
        <v>Office Supplies</v>
      </c>
    </row>
    <row r="6191" spans="1:14" x14ac:dyDescent="0.3">
      <c r="A6191" s="3" t="s">
        <v>7403</v>
      </c>
      <c r="B6191" s="4">
        <v>42829</v>
      </c>
      <c r="C6191" s="12" t="str">
        <f t="shared" si="96"/>
        <v>2017/04</v>
      </c>
      <c r="D6191" s="4">
        <v>42833</v>
      </c>
      <c r="E6191" s="3" t="s">
        <v>21</v>
      </c>
      <c r="F6191" s="3" t="s">
        <v>3997</v>
      </c>
      <c r="G6191" s="3" t="s">
        <v>3893</v>
      </c>
      <c r="H6191" s="5">
        <v>38384</v>
      </c>
      <c r="I6191" s="2">
        <v>4</v>
      </c>
      <c r="J6191" s="2">
        <v>2</v>
      </c>
      <c r="K6191" s="2">
        <v>0.4798</v>
      </c>
      <c r="L6191" s="18" t="str">
        <f>VLOOKUP(F6191,'BD customers'!$1:$1048576,2,FALSE)</f>
        <v>Anne McFarland</v>
      </c>
      <c r="M6191" s="2">
        <f>MATCH(orders[[#This Row],[Product ID]],'BD product'!A:A,0)</f>
        <v>1193</v>
      </c>
      <c r="N6191" s="2" t="str" cm="1">
        <f t="array" ref="N6191">INDEX('BD product'!A:D,M6191,2)</f>
        <v>Technology</v>
      </c>
    </row>
    <row r="6192" spans="1:14" x14ac:dyDescent="0.3">
      <c r="A6192" s="3" t="s">
        <v>7404</v>
      </c>
      <c r="B6192" s="4">
        <v>42728</v>
      </c>
      <c r="C6192" s="12" t="str">
        <f t="shared" si="96"/>
        <v>2016/12</v>
      </c>
      <c r="D6192" s="4">
        <v>42732</v>
      </c>
      <c r="E6192" s="3" t="s">
        <v>21</v>
      </c>
      <c r="F6192" s="3" t="s">
        <v>2664</v>
      </c>
      <c r="G6192" s="3" t="s">
        <v>6946</v>
      </c>
      <c r="H6192" s="5">
        <v>79956</v>
      </c>
      <c r="I6192" s="2">
        <v>9</v>
      </c>
      <c r="J6192" s="2">
        <v>0</v>
      </c>
      <c r="K6192" s="2">
        <v>207.88560000000001</v>
      </c>
      <c r="L6192" s="18" t="str">
        <f>VLOOKUP(F6192,'BD customers'!$1:$1048576,2,FALSE)</f>
        <v>Jessica Myrick</v>
      </c>
      <c r="M6192" s="2">
        <f>MATCH(orders[[#This Row],[Product ID]],'BD product'!A:A,0)</f>
        <v>1742</v>
      </c>
      <c r="N6192" s="2" t="str" cm="1">
        <f t="array" ref="N6192">INDEX('BD product'!A:D,M6192,2)</f>
        <v>Furniture</v>
      </c>
    </row>
    <row r="6193" spans="1:14" x14ac:dyDescent="0.3">
      <c r="A6193" s="3" t="s">
        <v>7405</v>
      </c>
      <c r="B6193" s="4">
        <v>43082</v>
      </c>
      <c r="C6193" s="12" t="str">
        <f t="shared" si="96"/>
        <v>2017/12</v>
      </c>
      <c r="D6193" s="4">
        <v>43082</v>
      </c>
      <c r="E6193" s="3" t="s">
        <v>41</v>
      </c>
      <c r="F6193" s="3" t="s">
        <v>4286</v>
      </c>
      <c r="G6193" s="3" t="s">
        <v>1872</v>
      </c>
      <c r="H6193" s="5">
        <v>3144</v>
      </c>
      <c r="I6193" s="2">
        <v>3</v>
      </c>
      <c r="J6193" s="2">
        <v>0</v>
      </c>
      <c r="K6193" s="2">
        <v>8.4887999999999995</v>
      </c>
      <c r="L6193" s="18" t="str">
        <f>VLOOKUP(F6193,'BD customers'!$1:$1048576,2,FALSE)</f>
        <v>Mitch Webber</v>
      </c>
      <c r="M6193" s="2">
        <f>MATCH(orders[[#This Row],[Product ID]],'BD product'!A:A,0)</f>
        <v>472</v>
      </c>
      <c r="N6193" s="2" t="str" cm="1">
        <f t="array" ref="N6193">INDEX('BD product'!A:D,M6193,2)</f>
        <v>Office Supplies</v>
      </c>
    </row>
    <row r="6194" spans="1:14" x14ac:dyDescent="0.3">
      <c r="A6194" s="3" t="s">
        <v>7406</v>
      </c>
      <c r="B6194" s="4">
        <v>43091</v>
      </c>
      <c r="C6194" s="12" t="str">
        <f t="shared" si="96"/>
        <v>2017/12</v>
      </c>
      <c r="D6194" s="4">
        <v>43095</v>
      </c>
      <c r="E6194" s="3" t="s">
        <v>21</v>
      </c>
      <c r="F6194" s="3" t="s">
        <v>6210</v>
      </c>
      <c r="G6194" s="3" t="s">
        <v>2628</v>
      </c>
      <c r="H6194" s="5">
        <v>2592</v>
      </c>
      <c r="I6194" s="2">
        <v>5</v>
      </c>
      <c r="J6194" s="2">
        <v>2</v>
      </c>
      <c r="K6194" s="2">
        <v>0.90720000000000001</v>
      </c>
      <c r="L6194" s="18" t="str">
        <f>VLOOKUP(F6194,'BD customers'!$1:$1048576,2,FALSE)</f>
        <v>Alex Grayson</v>
      </c>
      <c r="M6194" s="2">
        <f>MATCH(orders[[#This Row],[Product ID]],'BD product'!A:A,0)</f>
        <v>714</v>
      </c>
      <c r="N6194" s="2" t="str" cm="1">
        <f t="array" ref="N6194">INDEX('BD product'!A:D,M6194,2)</f>
        <v>Office Supplies</v>
      </c>
    </row>
    <row r="6195" spans="1:14" x14ac:dyDescent="0.3">
      <c r="A6195" s="3" t="s">
        <v>7406</v>
      </c>
      <c r="B6195" s="4">
        <v>43091</v>
      </c>
      <c r="C6195" s="12" t="str">
        <f t="shared" si="96"/>
        <v>2017/12</v>
      </c>
      <c r="D6195" s="4">
        <v>43095</v>
      </c>
      <c r="E6195" s="3" t="s">
        <v>21</v>
      </c>
      <c r="F6195" s="3" t="s">
        <v>6210</v>
      </c>
      <c r="G6195" s="3" t="s">
        <v>3019</v>
      </c>
      <c r="H6195" s="5">
        <v>633</v>
      </c>
      <c r="I6195" s="2">
        <v>5</v>
      </c>
      <c r="J6195" s="2">
        <v>8</v>
      </c>
      <c r="K6195" s="2">
        <v>-9.8115000000000006</v>
      </c>
      <c r="L6195" s="18" t="str">
        <f>VLOOKUP(F6195,'BD customers'!$1:$1048576,2,FALSE)</f>
        <v>Alex Grayson</v>
      </c>
      <c r="M6195" s="2">
        <f>MATCH(orders[[#This Row],[Product ID]],'BD product'!A:A,0)</f>
        <v>860</v>
      </c>
      <c r="N6195" s="2" t="str" cm="1">
        <f t="array" ref="N6195">INDEX('BD product'!A:D,M6195,2)</f>
        <v>Office Supplies</v>
      </c>
    </row>
    <row r="6196" spans="1:14" x14ac:dyDescent="0.3">
      <c r="A6196" s="3" t="s">
        <v>7406</v>
      </c>
      <c r="B6196" s="4">
        <v>43091</v>
      </c>
      <c r="C6196" s="12" t="str">
        <f t="shared" si="96"/>
        <v>2017/12</v>
      </c>
      <c r="D6196" s="4">
        <v>43095</v>
      </c>
      <c r="E6196" s="3" t="s">
        <v>21</v>
      </c>
      <c r="F6196" s="3" t="s">
        <v>6210</v>
      </c>
      <c r="G6196" s="3" t="s">
        <v>2405</v>
      </c>
      <c r="H6196" s="5">
        <v>7588</v>
      </c>
      <c r="I6196" s="2">
        <v>5</v>
      </c>
      <c r="J6196" s="2">
        <v>2</v>
      </c>
      <c r="K6196" s="2">
        <v>2.6558000000000002</v>
      </c>
      <c r="L6196" s="18" t="str">
        <f>VLOOKUP(F6196,'BD customers'!$1:$1048576,2,FALSE)</f>
        <v>Alex Grayson</v>
      </c>
      <c r="M6196" s="2">
        <f>MATCH(orders[[#This Row],[Product ID]],'BD product'!A:A,0)</f>
        <v>642</v>
      </c>
      <c r="N6196" s="2" t="str" cm="1">
        <f t="array" ref="N6196">INDEX('BD product'!A:D,M6196,2)</f>
        <v>Office Supplies</v>
      </c>
    </row>
    <row r="6197" spans="1:14" x14ac:dyDescent="0.3">
      <c r="A6197" s="3" t="s">
        <v>7407</v>
      </c>
      <c r="B6197" s="4">
        <v>43029</v>
      </c>
      <c r="C6197" s="12" t="str">
        <f t="shared" si="96"/>
        <v>2017/10</v>
      </c>
      <c r="D6197" s="4">
        <v>43036</v>
      </c>
      <c r="E6197" s="3" t="s">
        <v>21</v>
      </c>
      <c r="F6197" s="3" t="s">
        <v>1920</v>
      </c>
      <c r="G6197" s="3" t="s">
        <v>3131</v>
      </c>
      <c r="H6197" s="5">
        <v>329988</v>
      </c>
      <c r="I6197" s="2">
        <v>2</v>
      </c>
      <c r="J6197" s="2">
        <v>4</v>
      </c>
      <c r="K6197" s="2">
        <v>-76.997200000000007</v>
      </c>
      <c r="L6197" s="18" t="str">
        <f>VLOOKUP(F6197,'BD customers'!$1:$1048576,2,FALSE)</f>
        <v>Charles McCrossin</v>
      </c>
      <c r="M6197" s="2">
        <f>MATCH(orders[[#This Row],[Product ID]],'BD product'!A:A,0)</f>
        <v>905</v>
      </c>
      <c r="N6197" s="2" t="str" cm="1">
        <f t="array" ref="N6197">INDEX('BD product'!A:D,M6197,2)</f>
        <v>Technology</v>
      </c>
    </row>
    <row r="6198" spans="1:14" x14ac:dyDescent="0.3">
      <c r="A6198" s="3" t="s">
        <v>7407</v>
      </c>
      <c r="B6198" s="4">
        <v>43029</v>
      </c>
      <c r="C6198" s="12" t="str">
        <f t="shared" si="96"/>
        <v>2017/10</v>
      </c>
      <c r="D6198" s="4">
        <v>43036</v>
      </c>
      <c r="E6198" s="3" t="s">
        <v>21</v>
      </c>
      <c r="F6198" s="3" t="s">
        <v>1920</v>
      </c>
      <c r="G6198" s="3" t="s">
        <v>3572</v>
      </c>
      <c r="H6198" s="5">
        <v>71376</v>
      </c>
      <c r="I6198" s="2">
        <v>3</v>
      </c>
      <c r="J6198" s="2">
        <v>2</v>
      </c>
      <c r="K6198" s="2">
        <v>-0.4461</v>
      </c>
      <c r="L6198" s="18" t="str">
        <f>VLOOKUP(F6198,'BD customers'!$1:$1048576,2,FALSE)</f>
        <v>Charles McCrossin</v>
      </c>
      <c r="M6198" s="2">
        <f>MATCH(orders[[#This Row],[Product ID]],'BD product'!A:A,0)</f>
        <v>1071</v>
      </c>
      <c r="N6198" s="2" t="str" cm="1">
        <f t="array" ref="N6198">INDEX('BD product'!A:D,M6198,2)</f>
        <v>Office Supplies</v>
      </c>
    </row>
    <row r="6199" spans="1:14" x14ac:dyDescent="0.3">
      <c r="A6199" s="3" t="s">
        <v>7408</v>
      </c>
      <c r="B6199" s="4">
        <v>42321</v>
      </c>
      <c r="C6199" s="12" t="str">
        <f t="shared" si="96"/>
        <v>2015/11</v>
      </c>
      <c r="D6199" s="4">
        <v>42325</v>
      </c>
      <c r="E6199" s="3" t="s">
        <v>21</v>
      </c>
      <c r="F6199" s="3" t="s">
        <v>1012</v>
      </c>
      <c r="G6199" s="3" t="s">
        <v>4526</v>
      </c>
      <c r="H6199" s="5">
        <v>6377</v>
      </c>
      <c r="I6199" s="2">
        <v>7</v>
      </c>
      <c r="J6199" s="2">
        <v>0</v>
      </c>
      <c r="K6199" s="2">
        <v>28.6965</v>
      </c>
      <c r="L6199" s="18" t="str">
        <f>VLOOKUP(F6199,'BD customers'!$1:$1048576,2,FALSE)</f>
        <v>Russell Applegate</v>
      </c>
      <c r="M6199" s="2">
        <f>MATCH(orders[[#This Row],[Product ID]],'BD product'!A:A,0)</f>
        <v>1348</v>
      </c>
      <c r="N6199" s="2" t="str" cm="1">
        <f t="array" ref="N6199">INDEX('BD product'!A:D,M6199,2)</f>
        <v>Office Supplies</v>
      </c>
    </row>
    <row r="6200" spans="1:14" x14ac:dyDescent="0.3">
      <c r="A6200" s="3" t="s">
        <v>7408</v>
      </c>
      <c r="B6200" s="4">
        <v>42321</v>
      </c>
      <c r="C6200" s="12" t="str">
        <f t="shared" si="96"/>
        <v>2015/11</v>
      </c>
      <c r="D6200" s="4">
        <v>42325</v>
      </c>
      <c r="E6200" s="3" t="s">
        <v>21</v>
      </c>
      <c r="F6200" s="3" t="s">
        <v>1012</v>
      </c>
      <c r="G6200" s="3" t="s">
        <v>4149</v>
      </c>
      <c r="H6200" s="5">
        <v>5097</v>
      </c>
      <c r="I6200" s="2">
        <v>3</v>
      </c>
      <c r="J6200" s="2">
        <v>0</v>
      </c>
      <c r="K6200" s="2">
        <v>13.2522</v>
      </c>
      <c r="L6200" s="18" t="str">
        <f>VLOOKUP(F6200,'BD customers'!$1:$1048576,2,FALSE)</f>
        <v>Russell Applegate</v>
      </c>
      <c r="M6200" s="2">
        <f>MATCH(orders[[#This Row],[Product ID]],'BD product'!A:A,0)</f>
        <v>1261</v>
      </c>
      <c r="N6200" s="2" t="str" cm="1">
        <f t="array" ref="N6200">INDEX('BD product'!A:D,M6200,2)</f>
        <v>Technology</v>
      </c>
    </row>
    <row r="6201" spans="1:14" x14ac:dyDescent="0.3">
      <c r="A6201" s="3" t="s">
        <v>7408</v>
      </c>
      <c r="B6201" s="4">
        <v>42321</v>
      </c>
      <c r="C6201" s="12" t="str">
        <f t="shared" si="96"/>
        <v>2015/11</v>
      </c>
      <c r="D6201" s="4">
        <v>42325</v>
      </c>
      <c r="E6201" s="3" t="s">
        <v>21</v>
      </c>
      <c r="F6201" s="3" t="s">
        <v>1012</v>
      </c>
      <c r="G6201" s="3" t="s">
        <v>2569</v>
      </c>
      <c r="H6201" s="5">
        <v>9608</v>
      </c>
      <c r="I6201" s="2">
        <v>2</v>
      </c>
      <c r="J6201" s="2">
        <v>0</v>
      </c>
      <c r="K6201" s="2">
        <v>46.118400000000001</v>
      </c>
      <c r="L6201" s="18" t="str">
        <f>VLOOKUP(F6201,'BD customers'!$1:$1048576,2,FALSE)</f>
        <v>Russell Applegate</v>
      </c>
      <c r="M6201" s="2">
        <f>MATCH(orders[[#This Row],[Product ID]],'BD product'!A:A,0)</f>
        <v>696</v>
      </c>
      <c r="N6201" s="2" t="str" cm="1">
        <f t="array" ref="N6201">INDEX('BD product'!A:D,M6201,2)</f>
        <v>Office Supplies</v>
      </c>
    </row>
    <row r="6202" spans="1:14" x14ac:dyDescent="0.3">
      <c r="A6202" s="3" t="s">
        <v>7409</v>
      </c>
      <c r="B6202" s="4">
        <v>42110</v>
      </c>
      <c r="C6202" s="12" t="str">
        <f t="shared" si="96"/>
        <v>2015/04</v>
      </c>
      <c r="D6202" s="4">
        <v>42114</v>
      </c>
      <c r="E6202" s="3" t="s">
        <v>21</v>
      </c>
      <c r="F6202" s="3" t="s">
        <v>7052</v>
      </c>
      <c r="G6202" s="3" t="s">
        <v>3588</v>
      </c>
      <c r="H6202" s="5">
        <v>1439968</v>
      </c>
      <c r="I6202" s="2">
        <v>4</v>
      </c>
      <c r="J6202" s="2">
        <v>2</v>
      </c>
      <c r="K6202" s="2">
        <v>485.98919999999998</v>
      </c>
      <c r="L6202" s="18" t="str">
        <f>VLOOKUP(F6202,'BD customers'!$1:$1048576,2,FALSE)</f>
        <v>Sarah Brown</v>
      </c>
      <c r="M6202" s="2">
        <f>MATCH(orders[[#This Row],[Product ID]],'BD product'!A:A,0)</f>
        <v>1079</v>
      </c>
      <c r="N6202" s="2" t="str" cm="1">
        <f t="array" ref="N6202">INDEX('BD product'!A:D,M6202,2)</f>
        <v>Technology</v>
      </c>
    </row>
    <row r="6203" spans="1:14" x14ac:dyDescent="0.3">
      <c r="A6203" s="3" t="s">
        <v>7409</v>
      </c>
      <c r="B6203" s="4">
        <v>42110</v>
      </c>
      <c r="C6203" s="12" t="str">
        <f t="shared" si="96"/>
        <v>2015/04</v>
      </c>
      <c r="D6203" s="4">
        <v>42114</v>
      </c>
      <c r="E6203" s="3" t="s">
        <v>21</v>
      </c>
      <c r="F6203" s="3" t="s">
        <v>7052</v>
      </c>
      <c r="G6203" s="3" t="s">
        <v>6520</v>
      </c>
      <c r="H6203" s="5">
        <v>4356</v>
      </c>
      <c r="I6203" s="2">
        <v>3</v>
      </c>
      <c r="J6203" s="2">
        <v>2</v>
      </c>
      <c r="K6203" s="2">
        <v>-4.9005000000000001</v>
      </c>
      <c r="L6203" s="18" t="str">
        <f>VLOOKUP(F6203,'BD customers'!$1:$1048576,2,FALSE)</f>
        <v>Sarah Brown</v>
      </c>
      <c r="M6203" s="2">
        <f>MATCH(orders[[#This Row],[Product ID]],'BD product'!A:A,0)</f>
        <v>1702</v>
      </c>
      <c r="N6203" s="2" t="str" cm="1">
        <f t="array" ref="N6203">INDEX('BD product'!A:D,M6203,2)</f>
        <v>Technology</v>
      </c>
    </row>
    <row r="6204" spans="1:14" x14ac:dyDescent="0.3">
      <c r="A6204" s="3" t="s">
        <v>7410</v>
      </c>
      <c r="B6204" s="4">
        <v>42720</v>
      </c>
      <c r="C6204" s="12" t="str">
        <f t="shared" si="96"/>
        <v>2016/12</v>
      </c>
      <c r="D6204" s="4">
        <v>42727</v>
      </c>
      <c r="E6204" s="3" t="s">
        <v>21</v>
      </c>
      <c r="F6204" s="3" t="s">
        <v>105</v>
      </c>
      <c r="G6204" s="3" t="s">
        <v>3126</v>
      </c>
      <c r="H6204" s="5">
        <v>56392</v>
      </c>
      <c r="I6204" s="2">
        <v>5</v>
      </c>
      <c r="J6204" s="2">
        <v>2</v>
      </c>
      <c r="K6204" s="2">
        <v>0.70489999999999997</v>
      </c>
      <c r="L6204" s="18" t="str">
        <f>VLOOKUP(F6204,'BD customers'!$1:$1048576,2,FALSE)</f>
        <v>Pete Kriz</v>
      </c>
      <c r="M6204" s="2">
        <f>MATCH(orders[[#This Row],[Product ID]],'BD product'!A:A,0)</f>
        <v>903</v>
      </c>
      <c r="N6204" s="2" t="str" cm="1">
        <f t="array" ref="N6204">INDEX('BD product'!A:D,M6204,2)</f>
        <v>Furniture</v>
      </c>
    </row>
    <row r="6205" spans="1:14" x14ac:dyDescent="0.3">
      <c r="A6205" s="3" t="s">
        <v>7411</v>
      </c>
      <c r="B6205" s="4">
        <v>42664</v>
      </c>
      <c r="C6205" s="12" t="str">
        <f t="shared" si="96"/>
        <v>2016/10</v>
      </c>
      <c r="D6205" s="4">
        <v>42670</v>
      </c>
      <c r="E6205" s="3" t="s">
        <v>21</v>
      </c>
      <c r="F6205" s="3" t="s">
        <v>4348</v>
      </c>
      <c r="G6205" s="3" t="s">
        <v>6448</v>
      </c>
      <c r="H6205" s="5">
        <v>235152</v>
      </c>
      <c r="I6205" s="2">
        <v>8</v>
      </c>
      <c r="J6205" s="2">
        <v>4</v>
      </c>
      <c r="K6205" s="2">
        <v>-47.0304</v>
      </c>
      <c r="L6205" s="18" t="str">
        <f>VLOOKUP(F6205,'BD customers'!$1:$1048576,2,FALSE)</f>
        <v>Susan Vittorini</v>
      </c>
      <c r="M6205" s="2">
        <f>MATCH(orders[[#This Row],[Product ID]],'BD product'!A:A,0)</f>
        <v>1694</v>
      </c>
      <c r="N6205" s="2" t="str" cm="1">
        <f t="array" ref="N6205">INDEX('BD product'!A:D,M6205,2)</f>
        <v>Technology</v>
      </c>
    </row>
    <row r="6206" spans="1:14" x14ac:dyDescent="0.3">
      <c r="A6206" s="3" t="s">
        <v>7412</v>
      </c>
      <c r="B6206" s="4">
        <v>43070</v>
      </c>
      <c r="C6206" s="12" t="str">
        <f t="shared" si="96"/>
        <v>2017/12</v>
      </c>
      <c r="D6206" s="4">
        <v>43072</v>
      </c>
      <c r="E6206" s="3" t="s">
        <v>64</v>
      </c>
      <c r="F6206" s="3" t="s">
        <v>2876</v>
      </c>
      <c r="G6206" s="3" t="s">
        <v>2772</v>
      </c>
      <c r="H6206" s="5">
        <v>7712</v>
      </c>
      <c r="I6206" s="2">
        <v>2</v>
      </c>
      <c r="J6206" s="2">
        <v>2</v>
      </c>
      <c r="K6206" s="2">
        <v>1.7352000000000001</v>
      </c>
      <c r="L6206" s="18" t="str">
        <f>VLOOKUP(F6206,'BD customers'!$1:$1048576,2,FALSE)</f>
        <v>Matthew Grinstein</v>
      </c>
      <c r="M6206" s="2">
        <f>MATCH(orders[[#This Row],[Product ID]],'BD product'!A:A,0)</f>
        <v>765</v>
      </c>
      <c r="N6206" s="2" t="str" cm="1">
        <f t="array" ref="N6206">INDEX('BD product'!A:D,M6206,2)</f>
        <v>Furniture</v>
      </c>
    </row>
    <row r="6207" spans="1:14" x14ac:dyDescent="0.3">
      <c r="A6207" s="3" t="s">
        <v>7413</v>
      </c>
      <c r="B6207" s="4">
        <v>42663</v>
      </c>
      <c r="C6207" s="12" t="str">
        <f t="shared" si="96"/>
        <v>2016/10</v>
      </c>
      <c r="D6207" s="4">
        <v>42667</v>
      </c>
      <c r="E6207" s="3" t="s">
        <v>11</v>
      </c>
      <c r="F6207" s="3" t="s">
        <v>1394</v>
      </c>
      <c r="G6207" s="3" t="s">
        <v>4526</v>
      </c>
      <c r="H6207" s="5">
        <v>51016</v>
      </c>
      <c r="I6207" s="2">
        <v>7</v>
      </c>
      <c r="J6207" s="2">
        <v>2</v>
      </c>
      <c r="K6207" s="2">
        <v>15.942500000000001</v>
      </c>
      <c r="L6207" s="18" t="str">
        <f>VLOOKUP(F6207,'BD customers'!$1:$1048576,2,FALSE)</f>
        <v>Chuck Magee</v>
      </c>
      <c r="M6207" s="2">
        <f>MATCH(orders[[#This Row],[Product ID]],'BD product'!A:A,0)</f>
        <v>1348</v>
      </c>
      <c r="N6207" s="2" t="str" cm="1">
        <f t="array" ref="N6207">INDEX('BD product'!A:D,M6207,2)</f>
        <v>Office Supplies</v>
      </c>
    </row>
    <row r="6208" spans="1:14" x14ac:dyDescent="0.3">
      <c r="A6208" s="3" t="s">
        <v>7413</v>
      </c>
      <c r="B6208" s="4">
        <v>42663</v>
      </c>
      <c r="C6208" s="12" t="str">
        <f t="shared" si="96"/>
        <v>2016/10</v>
      </c>
      <c r="D6208" s="4">
        <v>42667</v>
      </c>
      <c r="E6208" s="3" t="s">
        <v>11</v>
      </c>
      <c r="F6208" s="3" t="s">
        <v>1394</v>
      </c>
      <c r="G6208" s="3" t="s">
        <v>2139</v>
      </c>
      <c r="H6208" s="5">
        <v>25248</v>
      </c>
      <c r="I6208" s="2">
        <v>4</v>
      </c>
      <c r="J6208" s="2">
        <v>2</v>
      </c>
      <c r="K6208" s="2">
        <v>7.8899999999999998E-2</v>
      </c>
      <c r="L6208" s="18" t="str">
        <f>VLOOKUP(F6208,'BD customers'!$1:$1048576,2,FALSE)</f>
        <v>Chuck Magee</v>
      </c>
      <c r="M6208" s="2">
        <f>MATCH(orders[[#This Row],[Product ID]],'BD product'!A:A,0)</f>
        <v>552</v>
      </c>
      <c r="N6208" s="2" t="str" cm="1">
        <f t="array" ref="N6208">INDEX('BD product'!A:D,M6208,2)</f>
        <v>Office Supplies</v>
      </c>
    </row>
    <row r="6209" spans="1:14" x14ac:dyDescent="0.3">
      <c r="A6209" s="3" t="s">
        <v>7413</v>
      </c>
      <c r="B6209" s="4">
        <v>42663</v>
      </c>
      <c r="C6209" s="12" t="str">
        <f t="shared" si="96"/>
        <v>2016/10</v>
      </c>
      <c r="D6209" s="4">
        <v>42667</v>
      </c>
      <c r="E6209" s="3" t="s">
        <v>11</v>
      </c>
      <c r="F6209" s="3" t="s">
        <v>1394</v>
      </c>
      <c r="G6209" s="3" t="s">
        <v>1626</v>
      </c>
      <c r="H6209" s="5">
        <v>56686</v>
      </c>
      <c r="I6209" s="2">
        <v>1</v>
      </c>
      <c r="J6209" s="2">
        <v>3</v>
      </c>
      <c r="K6209" s="2">
        <v>-14.5764</v>
      </c>
      <c r="L6209" s="18" t="str">
        <f>VLOOKUP(F6209,'BD customers'!$1:$1048576,2,FALSE)</f>
        <v>Chuck Magee</v>
      </c>
      <c r="M6209" s="2">
        <f>MATCH(orders[[#This Row],[Product ID]],'BD product'!A:A,0)</f>
        <v>396</v>
      </c>
      <c r="N6209" s="2" t="str" cm="1">
        <f t="array" ref="N6209">INDEX('BD product'!A:D,M6209,2)</f>
        <v>Furniture</v>
      </c>
    </row>
    <row r="6210" spans="1:14" x14ac:dyDescent="0.3">
      <c r="A6210" s="3" t="s">
        <v>7414</v>
      </c>
      <c r="B6210" s="4">
        <v>43007</v>
      </c>
      <c r="C6210" s="12" t="str">
        <f t="shared" ref="C6210:C6273" si="97">TEXT(B6210,"aaaa/mm")</f>
        <v>2017/09</v>
      </c>
      <c r="D6210" s="4">
        <v>43011</v>
      </c>
      <c r="E6210" s="3" t="s">
        <v>21</v>
      </c>
      <c r="F6210" s="3" t="s">
        <v>3802</v>
      </c>
      <c r="G6210" s="3" t="s">
        <v>3158</v>
      </c>
      <c r="H6210" s="5">
        <v>51168</v>
      </c>
      <c r="I6210" s="2">
        <v>2</v>
      </c>
      <c r="J6210" s="2">
        <v>2</v>
      </c>
      <c r="K6210" s="2">
        <v>-0.63959999999999995</v>
      </c>
      <c r="L6210" s="18" t="str">
        <f>VLOOKUP(F6210,'BD customers'!$1:$1048576,2,FALSE)</f>
        <v>Michelle Ellison</v>
      </c>
      <c r="M6210" s="2">
        <f>MATCH(orders[[#This Row],[Product ID]],'BD product'!A:A,0)</f>
        <v>913</v>
      </c>
      <c r="N6210" s="2" t="str" cm="1">
        <f t="array" ref="N6210">INDEX('BD product'!A:D,M6210,2)</f>
        <v>Office Supplies</v>
      </c>
    </row>
    <row r="6211" spans="1:14" x14ac:dyDescent="0.3">
      <c r="A6211" s="3" t="s">
        <v>7415</v>
      </c>
      <c r="B6211" s="4">
        <v>42965</v>
      </c>
      <c r="C6211" s="12" t="str">
        <f t="shared" si="97"/>
        <v>2017/08</v>
      </c>
      <c r="D6211" s="4">
        <v>42972</v>
      </c>
      <c r="E6211" s="3" t="s">
        <v>21</v>
      </c>
      <c r="F6211" s="3" t="s">
        <v>847</v>
      </c>
      <c r="G6211" s="3" t="s">
        <v>2766</v>
      </c>
      <c r="H6211" s="5">
        <v>2793528</v>
      </c>
      <c r="I6211" s="2">
        <v>9</v>
      </c>
      <c r="J6211" s="2">
        <v>2</v>
      </c>
      <c r="K6211" s="2">
        <v>942.81569999999999</v>
      </c>
      <c r="L6211" s="18" t="str">
        <f>VLOOKUP(F6211,'BD customers'!$1:$1048576,2,FALSE)</f>
        <v>Yana Sorensen</v>
      </c>
      <c r="M6211" s="2">
        <f>MATCH(orders[[#This Row],[Product ID]],'BD product'!A:A,0)</f>
        <v>762</v>
      </c>
      <c r="N6211" s="2" t="str" cm="1">
        <f t="array" ref="N6211">INDEX('BD product'!A:D,M6211,2)</f>
        <v>Office Supplies</v>
      </c>
    </row>
    <row r="6212" spans="1:14" x14ac:dyDescent="0.3">
      <c r="A6212" s="3" t="s">
        <v>7415</v>
      </c>
      <c r="B6212" s="4">
        <v>42965</v>
      </c>
      <c r="C6212" s="12" t="str">
        <f t="shared" si="97"/>
        <v>2017/08</v>
      </c>
      <c r="D6212" s="4">
        <v>42972</v>
      </c>
      <c r="E6212" s="3" t="s">
        <v>21</v>
      </c>
      <c r="F6212" s="3" t="s">
        <v>847</v>
      </c>
      <c r="G6212" s="3" t="s">
        <v>1594</v>
      </c>
      <c r="H6212" s="5">
        <v>100002</v>
      </c>
      <c r="I6212" s="2">
        <v>7</v>
      </c>
      <c r="J6212" s="2">
        <v>0</v>
      </c>
      <c r="K6212" s="2">
        <v>290.00580000000002</v>
      </c>
      <c r="L6212" s="18" t="str">
        <f>VLOOKUP(F6212,'BD customers'!$1:$1048576,2,FALSE)</f>
        <v>Yana Sorensen</v>
      </c>
      <c r="M6212" s="2">
        <f>MATCH(orders[[#This Row],[Product ID]],'BD product'!A:A,0)</f>
        <v>386</v>
      </c>
      <c r="N6212" s="2" t="str" cm="1">
        <f t="array" ref="N6212">INDEX('BD product'!A:D,M6212,2)</f>
        <v>Office Supplies</v>
      </c>
    </row>
    <row r="6213" spans="1:14" x14ac:dyDescent="0.3">
      <c r="A6213" s="3" t="s">
        <v>7415</v>
      </c>
      <c r="B6213" s="4">
        <v>42965</v>
      </c>
      <c r="C6213" s="12" t="str">
        <f t="shared" si="97"/>
        <v>2017/08</v>
      </c>
      <c r="D6213" s="4">
        <v>42972</v>
      </c>
      <c r="E6213" s="3" t="s">
        <v>21</v>
      </c>
      <c r="F6213" s="3" t="s">
        <v>847</v>
      </c>
      <c r="G6213" s="3" t="s">
        <v>1997</v>
      </c>
      <c r="H6213" s="5">
        <v>6594</v>
      </c>
      <c r="I6213" s="2">
        <v>3</v>
      </c>
      <c r="J6213" s="2">
        <v>0</v>
      </c>
      <c r="K6213" s="2">
        <v>22.419599999999999</v>
      </c>
      <c r="L6213" s="18" t="str">
        <f>VLOOKUP(F6213,'BD customers'!$1:$1048576,2,FALSE)</f>
        <v>Yana Sorensen</v>
      </c>
      <c r="M6213" s="2">
        <f>MATCH(orders[[#This Row],[Product ID]],'BD product'!A:A,0)</f>
        <v>506</v>
      </c>
      <c r="N6213" s="2" t="str" cm="1">
        <f t="array" ref="N6213">INDEX('BD product'!A:D,M6213,2)</f>
        <v>Furniture</v>
      </c>
    </row>
    <row r="6214" spans="1:14" x14ac:dyDescent="0.3">
      <c r="A6214" s="3" t="s">
        <v>7416</v>
      </c>
      <c r="B6214" s="4">
        <v>43051</v>
      </c>
      <c r="C6214" s="12" t="str">
        <f t="shared" si="97"/>
        <v>2017/11</v>
      </c>
      <c r="D6214" s="4">
        <v>43055</v>
      </c>
      <c r="E6214" s="3" t="s">
        <v>11</v>
      </c>
      <c r="F6214" s="3" t="s">
        <v>495</v>
      </c>
      <c r="G6214" s="3" t="s">
        <v>2955</v>
      </c>
      <c r="H6214" s="5">
        <v>1824</v>
      </c>
      <c r="I6214" s="2">
        <v>3</v>
      </c>
      <c r="J6214" s="2">
        <v>0</v>
      </c>
      <c r="K6214" s="2">
        <v>9.1200000000000003E-2</v>
      </c>
      <c r="L6214" s="18" t="str">
        <f>VLOOKUP(F6214,'BD customers'!$1:$1048576,2,FALSE)</f>
        <v>Maria Bertelson</v>
      </c>
      <c r="M6214" s="2">
        <f>MATCH(orders[[#This Row],[Product ID]],'BD product'!A:A,0)</f>
        <v>831</v>
      </c>
      <c r="N6214" s="2" t="str" cm="1">
        <f t="array" ref="N6214">INDEX('BD product'!A:D,M6214,2)</f>
        <v>Office Supplies</v>
      </c>
    </row>
    <row r="6215" spans="1:14" x14ac:dyDescent="0.3">
      <c r="A6215" s="3" t="s">
        <v>7416</v>
      </c>
      <c r="B6215" s="4">
        <v>43051</v>
      </c>
      <c r="C6215" s="12" t="str">
        <f t="shared" si="97"/>
        <v>2017/11</v>
      </c>
      <c r="D6215" s="4">
        <v>43055</v>
      </c>
      <c r="E6215" s="3" t="s">
        <v>11</v>
      </c>
      <c r="F6215" s="3" t="s">
        <v>495</v>
      </c>
      <c r="G6215" s="3" t="s">
        <v>2021</v>
      </c>
      <c r="H6215" s="5">
        <v>7612</v>
      </c>
      <c r="I6215" s="2">
        <v>2</v>
      </c>
      <c r="J6215" s="2">
        <v>0</v>
      </c>
      <c r="K6215" s="2">
        <v>22.0748</v>
      </c>
      <c r="L6215" s="18" t="str">
        <f>VLOOKUP(F6215,'BD customers'!$1:$1048576,2,FALSE)</f>
        <v>Maria Bertelson</v>
      </c>
      <c r="M6215" s="2">
        <f>MATCH(orders[[#This Row],[Product ID]],'BD product'!A:A,0)</f>
        <v>515</v>
      </c>
      <c r="N6215" s="2" t="str" cm="1">
        <f t="array" ref="N6215">INDEX('BD product'!A:D,M6215,2)</f>
        <v>Office Supplies</v>
      </c>
    </row>
    <row r="6216" spans="1:14" x14ac:dyDescent="0.3">
      <c r="A6216" s="3" t="s">
        <v>7417</v>
      </c>
      <c r="B6216" s="4">
        <v>41923</v>
      </c>
      <c r="C6216" s="12" t="str">
        <f t="shared" si="97"/>
        <v>2014/10</v>
      </c>
      <c r="D6216" s="4">
        <v>41927</v>
      </c>
      <c r="E6216" s="3" t="s">
        <v>21</v>
      </c>
      <c r="F6216" s="3" t="s">
        <v>1240</v>
      </c>
      <c r="G6216" s="3" t="s">
        <v>2243</v>
      </c>
      <c r="H6216" s="5">
        <v>764</v>
      </c>
      <c r="I6216" s="2">
        <v>1</v>
      </c>
      <c r="J6216" s="2">
        <v>0</v>
      </c>
      <c r="K6216" s="2">
        <v>3.7435999999999998</v>
      </c>
      <c r="L6216" s="18" t="str">
        <f>VLOOKUP(F6216,'BD customers'!$1:$1048576,2,FALSE)</f>
        <v>Alan Shonely</v>
      </c>
      <c r="M6216" s="2">
        <f>MATCH(orders[[#This Row],[Product ID]],'BD product'!A:A,0)</f>
        <v>590</v>
      </c>
      <c r="N6216" s="2" t="str" cm="1">
        <f t="array" ref="N6216">INDEX('BD product'!A:D,M6216,2)</f>
        <v>Office Supplies</v>
      </c>
    </row>
    <row r="6217" spans="1:14" x14ac:dyDescent="0.3">
      <c r="A6217" s="3" t="s">
        <v>7418</v>
      </c>
      <c r="B6217" s="4">
        <v>42336</v>
      </c>
      <c r="C6217" s="12" t="str">
        <f t="shared" si="97"/>
        <v>2015/11</v>
      </c>
      <c r="D6217" s="4">
        <v>42341</v>
      </c>
      <c r="E6217" s="3" t="s">
        <v>21</v>
      </c>
      <c r="F6217" s="3" t="s">
        <v>3089</v>
      </c>
      <c r="G6217" s="3" t="s">
        <v>938</v>
      </c>
      <c r="H6217" s="5">
        <v>6816</v>
      </c>
      <c r="I6217" s="2">
        <v>3</v>
      </c>
      <c r="J6217" s="2">
        <v>0</v>
      </c>
      <c r="K6217" s="2">
        <v>27.945599999999999</v>
      </c>
      <c r="L6217" s="18" t="str">
        <f>VLOOKUP(F6217,'BD customers'!$1:$1048576,2,FALSE)</f>
        <v>Mark Cousins</v>
      </c>
      <c r="M6217" s="2">
        <f>MATCH(orders[[#This Row],[Product ID]],'BD product'!A:A,0)</f>
        <v>207</v>
      </c>
      <c r="N6217" s="2" t="str" cm="1">
        <f t="array" ref="N6217">INDEX('BD product'!A:D,M6217,2)</f>
        <v>Furniture</v>
      </c>
    </row>
    <row r="6218" spans="1:14" x14ac:dyDescent="0.3">
      <c r="A6218" s="3" t="s">
        <v>7418</v>
      </c>
      <c r="B6218" s="4">
        <v>42336</v>
      </c>
      <c r="C6218" s="12" t="str">
        <f t="shared" si="97"/>
        <v>2015/11</v>
      </c>
      <c r="D6218" s="4">
        <v>42341</v>
      </c>
      <c r="E6218" s="3" t="s">
        <v>21</v>
      </c>
      <c r="F6218" s="3" t="s">
        <v>3089</v>
      </c>
      <c r="G6218" s="3" t="s">
        <v>2972</v>
      </c>
      <c r="H6218" s="5">
        <v>6224</v>
      </c>
      <c r="I6218" s="2">
        <v>8</v>
      </c>
      <c r="J6218" s="2">
        <v>0</v>
      </c>
      <c r="K6218" s="2">
        <v>29.252800000000001</v>
      </c>
      <c r="L6218" s="18" t="str">
        <f>VLOOKUP(F6218,'BD customers'!$1:$1048576,2,FALSE)</f>
        <v>Mark Cousins</v>
      </c>
      <c r="M6218" s="2">
        <f>MATCH(orders[[#This Row],[Product ID]],'BD product'!A:A,0)</f>
        <v>839</v>
      </c>
      <c r="N6218" s="2" t="str" cm="1">
        <f t="array" ref="N6218">INDEX('BD product'!A:D,M6218,2)</f>
        <v>Office Supplies</v>
      </c>
    </row>
    <row r="6219" spans="1:14" x14ac:dyDescent="0.3">
      <c r="A6219" s="3" t="s">
        <v>7419</v>
      </c>
      <c r="B6219" s="4">
        <v>42212</v>
      </c>
      <c r="C6219" s="12" t="str">
        <f t="shared" si="97"/>
        <v>2015/07</v>
      </c>
      <c r="D6219" s="4">
        <v>42218</v>
      </c>
      <c r="E6219" s="3" t="s">
        <v>21</v>
      </c>
      <c r="F6219" s="3" t="s">
        <v>290</v>
      </c>
      <c r="G6219" s="3" t="s">
        <v>3723</v>
      </c>
      <c r="H6219" s="5">
        <v>2997</v>
      </c>
      <c r="I6219" s="2">
        <v>3</v>
      </c>
      <c r="J6219" s="2">
        <v>0</v>
      </c>
      <c r="K6219" s="2">
        <v>0.29970000000000002</v>
      </c>
      <c r="L6219" s="18" t="str">
        <f>VLOOKUP(F6219,'BD customers'!$1:$1048576,2,FALSE)</f>
        <v>Patrick Gardner</v>
      </c>
      <c r="M6219" s="2">
        <f>MATCH(orders[[#This Row],[Product ID]],'BD product'!A:A,0)</f>
        <v>1138</v>
      </c>
      <c r="N6219" s="2" t="str" cm="1">
        <f t="array" ref="N6219">INDEX('BD product'!A:D,M6219,2)</f>
        <v>Technology</v>
      </c>
    </row>
    <row r="6220" spans="1:14" x14ac:dyDescent="0.3">
      <c r="A6220" s="3" t="s">
        <v>7420</v>
      </c>
      <c r="B6220" s="4">
        <v>42663</v>
      </c>
      <c r="C6220" s="12" t="str">
        <f t="shared" si="97"/>
        <v>2016/10</v>
      </c>
      <c r="D6220" s="4">
        <v>42669</v>
      </c>
      <c r="E6220" s="3" t="s">
        <v>21</v>
      </c>
      <c r="F6220" s="3" t="s">
        <v>3979</v>
      </c>
      <c r="G6220" s="3" t="s">
        <v>3445</v>
      </c>
      <c r="H6220" s="5">
        <v>1257</v>
      </c>
      <c r="I6220" s="2">
        <v>6</v>
      </c>
      <c r="J6220" s="2">
        <v>0</v>
      </c>
      <c r="K6220" s="2">
        <v>3.5196000000000001</v>
      </c>
      <c r="L6220" s="18" t="str">
        <f>VLOOKUP(F6220,'BD customers'!$1:$1048576,2,FALSE)</f>
        <v>Joy Smith</v>
      </c>
      <c r="M6220" s="2">
        <f>MATCH(orders[[#This Row],[Product ID]],'BD product'!A:A,0)</f>
        <v>1022</v>
      </c>
      <c r="N6220" s="2" t="str" cm="1">
        <f t="array" ref="N6220">INDEX('BD product'!A:D,M6220,2)</f>
        <v>Technology</v>
      </c>
    </row>
    <row r="6221" spans="1:14" x14ac:dyDescent="0.3">
      <c r="A6221" s="3" t="s">
        <v>7420</v>
      </c>
      <c r="B6221" s="4">
        <v>42663</v>
      </c>
      <c r="C6221" s="12" t="str">
        <f t="shared" si="97"/>
        <v>2016/10</v>
      </c>
      <c r="D6221" s="4">
        <v>42669</v>
      </c>
      <c r="E6221" s="3" t="s">
        <v>21</v>
      </c>
      <c r="F6221" s="3" t="s">
        <v>3979</v>
      </c>
      <c r="G6221" s="3" t="s">
        <v>2474</v>
      </c>
      <c r="H6221" s="5">
        <v>19198</v>
      </c>
      <c r="I6221" s="2">
        <v>2</v>
      </c>
      <c r="J6221" s="2">
        <v>0</v>
      </c>
      <c r="K6221" s="2">
        <v>51.834600000000002</v>
      </c>
      <c r="L6221" s="18" t="str">
        <f>VLOOKUP(F6221,'BD customers'!$1:$1048576,2,FALSE)</f>
        <v>Joy Smith</v>
      </c>
      <c r="M6221" s="2">
        <f>MATCH(orders[[#This Row],[Product ID]],'BD product'!A:A,0)</f>
        <v>666</v>
      </c>
      <c r="N6221" s="2" t="str" cm="1">
        <f t="array" ref="N6221">INDEX('BD product'!A:D,M6221,2)</f>
        <v>Technology</v>
      </c>
    </row>
    <row r="6222" spans="1:14" x14ac:dyDescent="0.3">
      <c r="A6222" s="3" t="s">
        <v>7420</v>
      </c>
      <c r="B6222" s="4">
        <v>42663</v>
      </c>
      <c r="C6222" s="12" t="str">
        <f t="shared" si="97"/>
        <v>2016/10</v>
      </c>
      <c r="D6222" s="4">
        <v>42669</v>
      </c>
      <c r="E6222" s="3" t="s">
        <v>21</v>
      </c>
      <c r="F6222" s="3" t="s">
        <v>3979</v>
      </c>
      <c r="G6222" s="3" t="s">
        <v>1589</v>
      </c>
      <c r="H6222" s="5">
        <v>2086</v>
      </c>
      <c r="I6222" s="2">
        <v>7</v>
      </c>
      <c r="J6222" s="2">
        <v>0</v>
      </c>
      <c r="K6222" s="2">
        <v>1.4601999999999999</v>
      </c>
      <c r="L6222" s="18" t="str">
        <f>VLOOKUP(F6222,'BD customers'!$1:$1048576,2,FALSE)</f>
        <v>Joy Smith</v>
      </c>
      <c r="M6222" s="2">
        <f>MATCH(orders[[#This Row],[Product ID]],'BD product'!A:A,0)</f>
        <v>385</v>
      </c>
      <c r="N6222" s="2" t="str" cm="1">
        <f t="array" ref="N6222">INDEX('BD product'!A:D,M6222,2)</f>
        <v>Office Supplies</v>
      </c>
    </row>
    <row r="6223" spans="1:14" x14ac:dyDescent="0.3">
      <c r="A6223" s="3" t="s">
        <v>7421</v>
      </c>
      <c r="B6223" s="4">
        <v>42992</v>
      </c>
      <c r="C6223" s="12" t="str">
        <f t="shared" si="97"/>
        <v>2017/09</v>
      </c>
      <c r="D6223" s="4">
        <v>42996</v>
      </c>
      <c r="E6223" s="3" t="s">
        <v>11</v>
      </c>
      <c r="F6223" s="3" t="s">
        <v>5124</v>
      </c>
      <c r="G6223" s="3" t="s">
        <v>3183</v>
      </c>
      <c r="H6223" s="5">
        <v>567</v>
      </c>
      <c r="I6223" s="2">
        <v>9</v>
      </c>
      <c r="J6223" s="2">
        <v>0</v>
      </c>
      <c r="K6223" s="2">
        <v>2.6082000000000001</v>
      </c>
      <c r="L6223" s="18" t="str">
        <f>VLOOKUP(F6223,'BD customers'!$1:$1048576,2,FALSE)</f>
        <v>Joy Bell-</v>
      </c>
      <c r="M6223" s="2">
        <f>MATCH(orders[[#This Row],[Product ID]],'BD product'!A:A,0)</f>
        <v>921</v>
      </c>
      <c r="N6223" s="2" t="str" cm="1">
        <f t="array" ref="N6223">INDEX('BD product'!A:D,M6223,2)</f>
        <v>Office Supplies</v>
      </c>
    </row>
    <row r="6224" spans="1:14" x14ac:dyDescent="0.3">
      <c r="A6224" s="3" t="s">
        <v>7422</v>
      </c>
      <c r="B6224" s="4">
        <v>43092</v>
      </c>
      <c r="C6224" s="12" t="str">
        <f t="shared" si="97"/>
        <v>2017/12</v>
      </c>
      <c r="D6224" s="4">
        <v>43096</v>
      </c>
      <c r="E6224" s="3" t="s">
        <v>21</v>
      </c>
      <c r="F6224" s="3" t="s">
        <v>1887</v>
      </c>
      <c r="G6224" s="3" t="s">
        <v>938</v>
      </c>
      <c r="H6224" s="5">
        <v>72704</v>
      </c>
      <c r="I6224" s="2">
        <v>4</v>
      </c>
      <c r="J6224" s="2">
        <v>2</v>
      </c>
      <c r="K6224" s="2">
        <v>19.084800000000001</v>
      </c>
      <c r="L6224" s="18" t="str">
        <f>VLOOKUP(F6224,'BD customers'!$1:$1048576,2,FALSE)</f>
        <v>Darren Koutras</v>
      </c>
      <c r="M6224" s="2">
        <f>MATCH(orders[[#This Row],[Product ID]],'BD product'!A:A,0)</f>
        <v>207</v>
      </c>
      <c r="N6224" s="2" t="str" cm="1">
        <f t="array" ref="N6224">INDEX('BD product'!A:D,M6224,2)</f>
        <v>Furniture</v>
      </c>
    </row>
    <row r="6225" spans="1:14" x14ac:dyDescent="0.3">
      <c r="A6225" s="3" t="s">
        <v>7422</v>
      </c>
      <c r="B6225" s="4">
        <v>43092</v>
      </c>
      <c r="C6225" s="12" t="str">
        <f t="shared" si="97"/>
        <v>2017/12</v>
      </c>
      <c r="D6225" s="4">
        <v>43096</v>
      </c>
      <c r="E6225" s="3" t="s">
        <v>21</v>
      </c>
      <c r="F6225" s="3" t="s">
        <v>1887</v>
      </c>
      <c r="G6225" s="3" t="s">
        <v>3153</v>
      </c>
      <c r="H6225" s="5">
        <v>12264</v>
      </c>
      <c r="I6225" s="2">
        <v>7</v>
      </c>
      <c r="J6225" s="2">
        <v>2</v>
      </c>
      <c r="K6225" s="2">
        <v>1.0730999999999999</v>
      </c>
      <c r="L6225" s="18" t="str">
        <f>VLOOKUP(F6225,'BD customers'!$1:$1048576,2,FALSE)</f>
        <v>Darren Koutras</v>
      </c>
      <c r="M6225" s="2">
        <f>MATCH(orders[[#This Row],[Product ID]],'BD product'!A:A,0)</f>
        <v>911</v>
      </c>
      <c r="N6225" s="2" t="str" cm="1">
        <f t="array" ref="N6225">INDEX('BD product'!A:D,M6225,2)</f>
        <v>Office Supplies</v>
      </c>
    </row>
    <row r="6226" spans="1:14" x14ac:dyDescent="0.3">
      <c r="A6226" s="3" t="s">
        <v>7422</v>
      </c>
      <c r="B6226" s="4">
        <v>43092</v>
      </c>
      <c r="C6226" s="12" t="str">
        <f t="shared" si="97"/>
        <v>2017/12</v>
      </c>
      <c r="D6226" s="4">
        <v>43096</v>
      </c>
      <c r="E6226" s="3" t="s">
        <v>21</v>
      </c>
      <c r="F6226" s="3" t="s">
        <v>1887</v>
      </c>
      <c r="G6226" s="3" t="s">
        <v>381</v>
      </c>
      <c r="H6226" s="5">
        <v>218352</v>
      </c>
      <c r="I6226" s="2">
        <v>3</v>
      </c>
      <c r="J6226" s="2">
        <v>2</v>
      </c>
      <c r="K6226" s="2">
        <v>-5.4588000000000001</v>
      </c>
      <c r="L6226" s="18" t="str">
        <f>VLOOKUP(F6226,'BD customers'!$1:$1048576,2,FALSE)</f>
        <v>Darren Koutras</v>
      </c>
      <c r="M6226" s="2">
        <f>MATCH(orders[[#This Row],[Product ID]],'BD product'!A:A,0)</f>
        <v>74</v>
      </c>
      <c r="N6226" s="2" t="str" cm="1">
        <f t="array" ref="N6226">INDEX('BD product'!A:D,M6226,2)</f>
        <v>Office Supplies</v>
      </c>
    </row>
    <row r="6227" spans="1:14" x14ac:dyDescent="0.3">
      <c r="A6227" s="3" t="s">
        <v>7423</v>
      </c>
      <c r="B6227" s="4">
        <v>42282</v>
      </c>
      <c r="C6227" s="12" t="str">
        <f t="shared" si="97"/>
        <v>2015/10</v>
      </c>
      <c r="D6227" s="4">
        <v>42286</v>
      </c>
      <c r="E6227" s="3" t="s">
        <v>21</v>
      </c>
      <c r="F6227" s="3" t="s">
        <v>931</v>
      </c>
      <c r="G6227" s="3" t="s">
        <v>5202</v>
      </c>
      <c r="H6227" s="5">
        <v>66294</v>
      </c>
      <c r="I6227" s="2">
        <v>1</v>
      </c>
      <c r="J6227" s="2">
        <v>7</v>
      </c>
      <c r="K6227" s="2">
        <v>-103.86060000000001</v>
      </c>
      <c r="L6227" s="18" t="str">
        <f>VLOOKUP(F6227,'BD customers'!$1:$1048576,2,FALSE)</f>
        <v>Jeremy Farry</v>
      </c>
      <c r="M6227" s="2">
        <f>MATCH(orders[[#This Row],[Product ID]],'BD product'!A:A,0)</f>
        <v>1489</v>
      </c>
      <c r="N6227" s="2" t="str" cm="1">
        <f t="array" ref="N6227">INDEX('BD product'!A:D,M6227,2)</f>
        <v>Furniture</v>
      </c>
    </row>
    <row r="6228" spans="1:14" x14ac:dyDescent="0.3">
      <c r="A6228" s="3" t="s">
        <v>7423</v>
      </c>
      <c r="B6228" s="4">
        <v>42282</v>
      </c>
      <c r="C6228" s="12" t="str">
        <f t="shared" si="97"/>
        <v>2015/10</v>
      </c>
      <c r="D6228" s="4">
        <v>42286</v>
      </c>
      <c r="E6228" s="3" t="s">
        <v>21</v>
      </c>
      <c r="F6228" s="3" t="s">
        <v>931</v>
      </c>
      <c r="G6228" s="3" t="s">
        <v>5043</v>
      </c>
      <c r="H6228" s="5">
        <v>291168</v>
      </c>
      <c r="I6228" s="2">
        <v>4</v>
      </c>
      <c r="J6228" s="2">
        <v>2</v>
      </c>
      <c r="K6228" s="2">
        <v>-14.558400000000001</v>
      </c>
      <c r="L6228" s="18" t="str">
        <f>VLOOKUP(F6228,'BD customers'!$1:$1048576,2,FALSE)</f>
        <v>Jeremy Farry</v>
      </c>
      <c r="M6228" s="2">
        <f>MATCH(orders[[#This Row],[Product ID]],'BD product'!A:A,0)</f>
        <v>1457</v>
      </c>
      <c r="N6228" s="2" t="str" cm="1">
        <f t="array" ref="N6228">INDEX('BD product'!A:D,M6228,2)</f>
        <v>Furniture</v>
      </c>
    </row>
    <row r="6229" spans="1:14" x14ac:dyDescent="0.3">
      <c r="A6229" s="3" t="s">
        <v>7424</v>
      </c>
      <c r="B6229" s="4">
        <v>41945</v>
      </c>
      <c r="C6229" s="12" t="str">
        <f t="shared" si="97"/>
        <v>2014/11</v>
      </c>
      <c r="D6229" s="4">
        <v>41950</v>
      </c>
      <c r="E6229" s="3" t="s">
        <v>21</v>
      </c>
      <c r="F6229" s="3" t="s">
        <v>1287</v>
      </c>
      <c r="G6229" s="3" t="s">
        <v>2541</v>
      </c>
      <c r="H6229" s="5">
        <v>88776</v>
      </c>
      <c r="I6229" s="2">
        <v>3</v>
      </c>
      <c r="J6229" s="2">
        <v>2</v>
      </c>
      <c r="K6229" s="2">
        <v>7.7679</v>
      </c>
      <c r="L6229" s="18" t="str">
        <f>VLOOKUP(F6229,'BD customers'!$1:$1048576,2,FALSE)</f>
        <v>Patrick O'Brill</v>
      </c>
      <c r="M6229" s="2">
        <f>MATCH(orders[[#This Row],[Product ID]],'BD product'!A:A,0)</f>
        <v>689</v>
      </c>
      <c r="N6229" s="2" t="str" cm="1">
        <f t="array" ref="N6229">INDEX('BD product'!A:D,M6229,2)</f>
        <v>Technology</v>
      </c>
    </row>
    <row r="6230" spans="1:14" x14ac:dyDescent="0.3">
      <c r="A6230" s="3" t="s">
        <v>7425</v>
      </c>
      <c r="B6230" s="4">
        <v>42391</v>
      </c>
      <c r="C6230" s="12" t="str">
        <f t="shared" si="97"/>
        <v>2016/01</v>
      </c>
      <c r="D6230" s="4">
        <v>42396</v>
      </c>
      <c r="E6230" s="3" t="s">
        <v>21</v>
      </c>
      <c r="F6230" s="3" t="s">
        <v>1349</v>
      </c>
      <c r="G6230" s="3" t="s">
        <v>218</v>
      </c>
      <c r="H6230" s="5">
        <v>110376</v>
      </c>
      <c r="I6230" s="2">
        <v>4</v>
      </c>
      <c r="J6230" s="2">
        <v>4</v>
      </c>
      <c r="K6230" s="2">
        <v>-20.235600000000002</v>
      </c>
      <c r="L6230" s="18" t="str">
        <f>VLOOKUP(F6230,'BD customers'!$1:$1048576,2,FALSE)</f>
        <v>Bradley Talbott</v>
      </c>
      <c r="M6230" s="2">
        <f>MATCH(orders[[#This Row],[Product ID]],'BD product'!A:A,0)</f>
        <v>42</v>
      </c>
      <c r="N6230" s="2" t="str" cm="1">
        <f t="array" ref="N6230">INDEX('BD product'!A:D,M6230,2)</f>
        <v>Technology</v>
      </c>
    </row>
    <row r="6231" spans="1:14" x14ac:dyDescent="0.3">
      <c r="A6231" s="3" t="s">
        <v>7425</v>
      </c>
      <c r="B6231" s="4">
        <v>42391</v>
      </c>
      <c r="C6231" s="12" t="str">
        <f t="shared" si="97"/>
        <v>2016/01</v>
      </c>
      <c r="D6231" s="4">
        <v>42396</v>
      </c>
      <c r="E6231" s="3" t="s">
        <v>21</v>
      </c>
      <c r="F6231" s="3" t="s">
        <v>1349</v>
      </c>
      <c r="G6231" s="3" t="s">
        <v>236</v>
      </c>
      <c r="H6231" s="5">
        <v>55176</v>
      </c>
      <c r="I6231" s="2">
        <v>3</v>
      </c>
      <c r="J6231" s="2">
        <v>2</v>
      </c>
      <c r="K6231" s="2">
        <v>15.863099999999999</v>
      </c>
      <c r="L6231" s="18" t="str">
        <f>VLOOKUP(F6231,'BD customers'!$1:$1048576,2,FALSE)</f>
        <v>Bradley Talbott</v>
      </c>
      <c r="M6231" s="2">
        <f>MATCH(orders[[#This Row],[Product ID]],'BD product'!A:A,0)</f>
        <v>45</v>
      </c>
      <c r="N6231" s="2" t="str" cm="1">
        <f t="array" ref="N6231">INDEX('BD product'!A:D,M6231,2)</f>
        <v>Technology</v>
      </c>
    </row>
    <row r="6232" spans="1:14" x14ac:dyDescent="0.3">
      <c r="A6232" s="3" t="s">
        <v>7426</v>
      </c>
      <c r="B6232" s="4">
        <v>42927</v>
      </c>
      <c r="C6232" s="12" t="str">
        <f t="shared" si="97"/>
        <v>2017/07</v>
      </c>
      <c r="D6232" s="4">
        <v>42933</v>
      </c>
      <c r="E6232" s="3" t="s">
        <v>21</v>
      </c>
      <c r="F6232" s="3" t="s">
        <v>2735</v>
      </c>
      <c r="G6232" s="3" t="s">
        <v>2799</v>
      </c>
      <c r="H6232" s="5">
        <v>3032</v>
      </c>
      <c r="I6232" s="2">
        <v>4</v>
      </c>
      <c r="J6232" s="2">
        <v>0</v>
      </c>
      <c r="K6232" s="2">
        <v>11.8248</v>
      </c>
      <c r="L6232" s="18" t="str">
        <f>VLOOKUP(F6232,'BD customers'!$1:$1048576,2,FALSE)</f>
        <v>Natalie Webber</v>
      </c>
      <c r="M6232" s="2">
        <f>MATCH(orders[[#This Row],[Product ID]],'BD product'!A:A,0)</f>
        <v>775</v>
      </c>
      <c r="N6232" s="2" t="str" cm="1">
        <f t="array" ref="N6232">INDEX('BD product'!A:D,M6232,2)</f>
        <v>Office Supplies</v>
      </c>
    </row>
    <row r="6233" spans="1:14" x14ac:dyDescent="0.3">
      <c r="A6233" s="3" t="s">
        <v>7427</v>
      </c>
      <c r="B6233" s="4">
        <v>42989</v>
      </c>
      <c r="C6233" s="12" t="str">
        <f t="shared" si="97"/>
        <v>2017/09</v>
      </c>
      <c r="D6233" s="4">
        <v>42989</v>
      </c>
      <c r="E6233" s="3" t="s">
        <v>41</v>
      </c>
      <c r="F6233" s="3" t="s">
        <v>929</v>
      </c>
      <c r="G6233" s="3" t="s">
        <v>2390</v>
      </c>
      <c r="H6233" s="5">
        <v>177568</v>
      </c>
      <c r="I6233" s="2">
        <v>2</v>
      </c>
      <c r="J6233" s="2">
        <v>2</v>
      </c>
      <c r="K6233" s="2">
        <v>8.8783999999999992</v>
      </c>
      <c r="L6233" s="18" t="str">
        <f>VLOOKUP(F6233,'BD customers'!$1:$1048576,2,FALSE)</f>
        <v>Jennifer Ferguson</v>
      </c>
      <c r="M6233" s="2">
        <f>MATCH(orders[[#This Row],[Product ID]],'BD product'!A:A,0)</f>
        <v>639</v>
      </c>
      <c r="N6233" s="2" t="str" cm="1">
        <f t="array" ref="N6233">INDEX('BD product'!A:D,M6233,2)</f>
        <v>Furniture</v>
      </c>
    </row>
    <row r="6234" spans="1:14" x14ac:dyDescent="0.3">
      <c r="A6234" s="3" t="s">
        <v>7427</v>
      </c>
      <c r="B6234" s="4">
        <v>42989</v>
      </c>
      <c r="C6234" s="12" t="str">
        <f t="shared" si="97"/>
        <v>2017/09</v>
      </c>
      <c r="D6234" s="4">
        <v>42989</v>
      </c>
      <c r="E6234" s="3" t="s">
        <v>41</v>
      </c>
      <c r="F6234" s="3" t="s">
        <v>929</v>
      </c>
      <c r="G6234" s="3" t="s">
        <v>2014</v>
      </c>
      <c r="H6234" s="5">
        <v>1944</v>
      </c>
      <c r="I6234" s="2">
        <v>3</v>
      </c>
      <c r="J6234" s="2">
        <v>0</v>
      </c>
      <c r="K6234" s="2">
        <v>9.3312000000000008</v>
      </c>
      <c r="L6234" s="18" t="str">
        <f>VLOOKUP(F6234,'BD customers'!$1:$1048576,2,FALSE)</f>
        <v>Jennifer Ferguson</v>
      </c>
      <c r="M6234" s="2">
        <f>MATCH(orders[[#This Row],[Product ID]],'BD product'!A:A,0)</f>
        <v>512</v>
      </c>
      <c r="N6234" s="2" t="str" cm="1">
        <f t="array" ref="N6234">INDEX('BD product'!A:D,M6234,2)</f>
        <v>Office Supplies</v>
      </c>
    </row>
    <row r="6235" spans="1:14" x14ac:dyDescent="0.3">
      <c r="A6235" s="3" t="s">
        <v>7427</v>
      </c>
      <c r="B6235" s="4">
        <v>42989</v>
      </c>
      <c r="C6235" s="12" t="str">
        <f t="shared" si="97"/>
        <v>2017/09</v>
      </c>
      <c r="D6235" s="4">
        <v>42989</v>
      </c>
      <c r="E6235" s="3" t="s">
        <v>41</v>
      </c>
      <c r="F6235" s="3" t="s">
        <v>929</v>
      </c>
      <c r="G6235" s="3" t="s">
        <v>2016</v>
      </c>
      <c r="H6235" s="5">
        <v>7128</v>
      </c>
      <c r="I6235" s="2">
        <v>11</v>
      </c>
      <c r="J6235" s="2">
        <v>0</v>
      </c>
      <c r="K6235" s="2">
        <v>34.214399999999998</v>
      </c>
      <c r="L6235" s="18" t="str">
        <f>VLOOKUP(F6235,'BD customers'!$1:$1048576,2,FALSE)</f>
        <v>Jennifer Ferguson</v>
      </c>
      <c r="M6235" s="2">
        <f>MATCH(orders[[#This Row],[Product ID]],'BD product'!A:A,0)</f>
        <v>513</v>
      </c>
      <c r="N6235" s="2" t="str" cm="1">
        <f t="array" ref="N6235">INDEX('BD product'!A:D,M6235,2)</f>
        <v>Office Supplies</v>
      </c>
    </row>
    <row r="6236" spans="1:14" x14ac:dyDescent="0.3">
      <c r="A6236" s="3" t="s">
        <v>7427</v>
      </c>
      <c r="B6236" s="4">
        <v>42989</v>
      </c>
      <c r="C6236" s="12" t="str">
        <f t="shared" si="97"/>
        <v>2017/09</v>
      </c>
      <c r="D6236" s="4">
        <v>42989</v>
      </c>
      <c r="E6236" s="3" t="s">
        <v>41</v>
      </c>
      <c r="F6236" s="3" t="s">
        <v>929</v>
      </c>
      <c r="G6236" s="3" t="s">
        <v>5250</v>
      </c>
      <c r="H6236" s="5">
        <v>147196</v>
      </c>
      <c r="I6236" s="2">
        <v>5</v>
      </c>
      <c r="J6236" s="2">
        <v>2</v>
      </c>
      <c r="K6236" s="2">
        <v>459.98750000000001</v>
      </c>
      <c r="L6236" s="18" t="str">
        <f>VLOOKUP(F6236,'BD customers'!$1:$1048576,2,FALSE)</f>
        <v>Jennifer Ferguson</v>
      </c>
      <c r="M6236" s="2">
        <f>MATCH(orders[[#This Row],[Product ID]],'BD product'!A:A,0)</f>
        <v>1500</v>
      </c>
      <c r="N6236" s="2" t="str" cm="1">
        <f t="array" ref="N6236">INDEX('BD product'!A:D,M6236,2)</f>
        <v>Office Supplies</v>
      </c>
    </row>
    <row r="6237" spans="1:14" x14ac:dyDescent="0.3">
      <c r="A6237" s="3" t="s">
        <v>7427</v>
      </c>
      <c r="B6237" s="4">
        <v>42989</v>
      </c>
      <c r="C6237" s="12" t="str">
        <f t="shared" si="97"/>
        <v>2017/09</v>
      </c>
      <c r="D6237" s="4">
        <v>42989</v>
      </c>
      <c r="E6237" s="3" t="s">
        <v>41</v>
      </c>
      <c r="F6237" s="3" t="s">
        <v>929</v>
      </c>
      <c r="G6237" s="3" t="s">
        <v>7428</v>
      </c>
      <c r="H6237" s="5">
        <v>7996</v>
      </c>
      <c r="I6237" s="2">
        <v>5</v>
      </c>
      <c r="J6237" s="2">
        <v>2</v>
      </c>
      <c r="K6237" s="2">
        <v>-1.7990999999999999</v>
      </c>
      <c r="L6237" s="18" t="str">
        <f>VLOOKUP(F6237,'BD customers'!$1:$1048576,2,FALSE)</f>
        <v>Jennifer Ferguson</v>
      </c>
      <c r="M6237" s="2">
        <f>MATCH(orders[[#This Row],[Product ID]],'BD product'!A:A,0)</f>
        <v>1779</v>
      </c>
      <c r="N6237" s="2" t="str" cm="1">
        <f t="array" ref="N6237">INDEX('BD product'!A:D,M6237,2)</f>
        <v>Technology</v>
      </c>
    </row>
    <row r="6238" spans="1:14" x14ac:dyDescent="0.3">
      <c r="A6238" s="3" t="s">
        <v>7430</v>
      </c>
      <c r="B6238" s="4">
        <v>42423</v>
      </c>
      <c r="C6238" s="12" t="str">
        <f t="shared" si="97"/>
        <v>2016/02</v>
      </c>
      <c r="D6238" s="4">
        <v>42427</v>
      </c>
      <c r="E6238" s="3" t="s">
        <v>21</v>
      </c>
      <c r="F6238" s="3" t="s">
        <v>1323</v>
      </c>
      <c r="G6238" s="3" t="s">
        <v>1077</v>
      </c>
      <c r="H6238" s="5">
        <v>57576</v>
      </c>
      <c r="I6238" s="2">
        <v>3</v>
      </c>
      <c r="J6238" s="2">
        <v>2</v>
      </c>
      <c r="K6238" s="2">
        <v>2.1591</v>
      </c>
      <c r="L6238" s="18" t="str">
        <f>VLOOKUP(F6238,'BD customers'!$1:$1048576,2,FALSE)</f>
        <v>Alyssa Crouse</v>
      </c>
      <c r="M6238" s="2">
        <f>MATCH(orders[[#This Row],[Product ID]],'BD product'!A:A,0)</f>
        <v>246</v>
      </c>
      <c r="N6238" s="2" t="str" cm="1">
        <f t="array" ref="N6238">INDEX('BD product'!A:D,M6238,2)</f>
        <v>Office Supplies</v>
      </c>
    </row>
    <row r="6239" spans="1:14" x14ac:dyDescent="0.3">
      <c r="A6239" s="3" t="s">
        <v>7431</v>
      </c>
      <c r="B6239" s="4">
        <v>42391</v>
      </c>
      <c r="C6239" s="12" t="str">
        <f t="shared" si="97"/>
        <v>2016/01</v>
      </c>
      <c r="D6239" s="4">
        <v>42398</v>
      </c>
      <c r="E6239" s="3" t="s">
        <v>21</v>
      </c>
      <c r="F6239" s="3" t="s">
        <v>373</v>
      </c>
      <c r="G6239" s="3" t="s">
        <v>4178</v>
      </c>
      <c r="H6239" s="5">
        <v>26336</v>
      </c>
      <c r="I6239" s="2">
        <v>4</v>
      </c>
      <c r="J6239" s="2">
        <v>2</v>
      </c>
      <c r="K6239" s="2">
        <v>9.2175999999999991</v>
      </c>
      <c r="L6239" s="18" t="str">
        <f>VLOOKUP(F6239,'BD customers'!$1:$1048576,2,FALSE)</f>
        <v>Toby Braunhardt</v>
      </c>
      <c r="M6239" s="2">
        <f>MATCH(orders[[#This Row],[Product ID]],'BD product'!A:A,0)</f>
        <v>1265</v>
      </c>
      <c r="N6239" s="2" t="str" cm="1">
        <f t="array" ref="N6239">INDEX('BD product'!A:D,M6239,2)</f>
        <v>Office Supplies</v>
      </c>
    </row>
    <row r="6240" spans="1:14" x14ac:dyDescent="0.3">
      <c r="A6240" s="3" t="s">
        <v>7432</v>
      </c>
      <c r="B6240" s="4">
        <v>42350</v>
      </c>
      <c r="C6240" s="12" t="str">
        <f t="shared" si="97"/>
        <v>2015/12</v>
      </c>
      <c r="D6240" s="4">
        <v>42354</v>
      </c>
      <c r="E6240" s="3" t="s">
        <v>21</v>
      </c>
      <c r="F6240" s="3" t="s">
        <v>3342</v>
      </c>
      <c r="G6240" s="3" t="s">
        <v>4260</v>
      </c>
      <c r="H6240" s="5">
        <v>1665</v>
      </c>
      <c r="I6240" s="2">
        <v>3</v>
      </c>
      <c r="J6240" s="2">
        <v>0</v>
      </c>
      <c r="K6240" s="2">
        <v>2.1644999999999999</v>
      </c>
      <c r="L6240" s="18" t="str">
        <f>VLOOKUP(F6240,'BD customers'!$1:$1048576,2,FALSE)</f>
        <v>Helen Abelman</v>
      </c>
      <c r="M6240" s="2">
        <f>MATCH(orders[[#This Row],[Product ID]],'BD product'!A:A,0)</f>
        <v>1283</v>
      </c>
      <c r="N6240" s="2" t="str" cm="1">
        <f t="array" ref="N6240">INDEX('BD product'!A:D,M6240,2)</f>
        <v>Furniture</v>
      </c>
    </row>
    <row r="6241" spans="1:14" x14ac:dyDescent="0.3">
      <c r="A6241" s="3" t="s">
        <v>7432</v>
      </c>
      <c r="B6241" s="4">
        <v>42350</v>
      </c>
      <c r="C6241" s="12" t="str">
        <f t="shared" si="97"/>
        <v>2015/12</v>
      </c>
      <c r="D6241" s="4">
        <v>42354</v>
      </c>
      <c r="E6241" s="3" t="s">
        <v>21</v>
      </c>
      <c r="F6241" s="3" t="s">
        <v>3342</v>
      </c>
      <c r="G6241" s="3" t="s">
        <v>2692</v>
      </c>
      <c r="H6241" s="5">
        <v>36038</v>
      </c>
      <c r="I6241" s="2">
        <v>2</v>
      </c>
      <c r="J6241" s="2">
        <v>0</v>
      </c>
      <c r="K6241" s="2">
        <v>93.698800000000006</v>
      </c>
      <c r="L6241" s="18" t="str">
        <f>VLOOKUP(F6241,'BD customers'!$1:$1048576,2,FALSE)</f>
        <v>Helen Abelman</v>
      </c>
      <c r="M6241" s="2">
        <f>MATCH(orders[[#This Row],[Product ID]],'BD product'!A:A,0)</f>
        <v>736</v>
      </c>
      <c r="N6241" s="2" t="str" cm="1">
        <f t="array" ref="N6241">INDEX('BD product'!A:D,M6241,2)</f>
        <v>Office Supplies</v>
      </c>
    </row>
    <row r="6242" spans="1:14" x14ac:dyDescent="0.3">
      <c r="A6242" s="3" t="s">
        <v>7433</v>
      </c>
      <c r="B6242" s="4">
        <v>42672</v>
      </c>
      <c r="C6242" s="12" t="str">
        <f t="shared" si="97"/>
        <v>2016/10</v>
      </c>
      <c r="D6242" s="4">
        <v>42675</v>
      </c>
      <c r="E6242" s="3" t="s">
        <v>11</v>
      </c>
      <c r="F6242" s="3" t="s">
        <v>983</v>
      </c>
      <c r="G6242" s="3" t="s">
        <v>3149</v>
      </c>
      <c r="H6242" s="5">
        <v>11744</v>
      </c>
      <c r="I6242" s="2">
        <v>1</v>
      </c>
      <c r="J6242" s="2">
        <v>2</v>
      </c>
      <c r="K6242" s="2">
        <v>3.8168000000000002</v>
      </c>
      <c r="L6242" s="18" t="str">
        <f>VLOOKUP(F6242,'BD customers'!$1:$1048576,2,FALSE)</f>
        <v>Logan Haushalter</v>
      </c>
      <c r="M6242" s="2">
        <f>MATCH(orders[[#This Row],[Product ID]],'BD product'!A:A,0)</f>
        <v>910</v>
      </c>
      <c r="N6242" s="2" t="str" cm="1">
        <f t="array" ref="N6242">INDEX('BD product'!A:D,M6242,2)</f>
        <v>Office Supplies</v>
      </c>
    </row>
    <row r="6243" spans="1:14" x14ac:dyDescent="0.3">
      <c r="A6243" s="3" t="s">
        <v>7434</v>
      </c>
      <c r="B6243" s="4">
        <v>42883</v>
      </c>
      <c r="C6243" s="12" t="str">
        <f t="shared" si="97"/>
        <v>2017/05</v>
      </c>
      <c r="D6243" s="4">
        <v>42886</v>
      </c>
      <c r="E6243" s="3" t="s">
        <v>11</v>
      </c>
      <c r="F6243" s="3" t="s">
        <v>4610</v>
      </c>
      <c r="G6243" s="3" t="s">
        <v>4922</v>
      </c>
      <c r="H6243" s="5">
        <v>24744</v>
      </c>
      <c r="I6243" s="2">
        <v>8</v>
      </c>
      <c r="J6243" s="2">
        <v>0</v>
      </c>
      <c r="K6243" s="2">
        <v>101.4504</v>
      </c>
      <c r="L6243" s="18" t="str">
        <f>VLOOKUP(F6243,'BD customers'!$1:$1048576,2,FALSE)</f>
        <v>Lori Olson</v>
      </c>
      <c r="M6243" s="2">
        <f>MATCH(orders[[#This Row],[Product ID]],'BD product'!A:A,0)</f>
        <v>1437</v>
      </c>
      <c r="N6243" s="2" t="str" cm="1">
        <f t="array" ref="N6243">INDEX('BD product'!A:D,M6243,2)</f>
        <v>Furniture</v>
      </c>
    </row>
    <row r="6244" spans="1:14" x14ac:dyDescent="0.3">
      <c r="A6244" s="3" t="s">
        <v>7435</v>
      </c>
      <c r="B6244" s="4">
        <v>41994</v>
      </c>
      <c r="C6244" s="12" t="str">
        <f t="shared" si="97"/>
        <v>2014/12</v>
      </c>
      <c r="D6244" s="4">
        <v>42001</v>
      </c>
      <c r="E6244" s="3" t="s">
        <v>21</v>
      </c>
      <c r="F6244" s="3" t="s">
        <v>3542</v>
      </c>
      <c r="G6244" s="3" t="s">
        <v>3392</v>
      </c>
      <c r="H6244" s="5">
        <v>1824</v>
      </c>
      <c r="I6244" s="2">
        <v>2</v>
      </c>
      <c r="J6244" s="2">
        <v>7</v>
      </c>
      <c r="K6244" s="2">
        <v>-1.4592000000000001</v>
      </c>
      <c r="L6244" s="18" t="str">
        <f>VLOOKUP(F6244,'BD customers'!$1:$1048576,2,FALSE)</f>
        <v>Dennis Pardue</v>
      </c>
      <c r="M6244" s="2">
        <f>MATCH(orders[[#This Row],[Product ID]],'BD product'!A:A,0)</f>
        <v>1001</v>
      </c>
      <c r="N6244" s="2" t="str" cm="1">
        <f t="array" ref="N6244">INDEX('BD product'!A:D,M6244,2)</f>
        <v>Office Supplies</v>
      </c>
    </row>
    <row r="6245" spans="1:14" x14ac:dyDescent="0.3">
      <c r="A6245" s="3" t="s">
        <v>7436</v>
      </c>
      <c r="B6245" s="4">
        <v>42698</v>
      </c>
      <c r="C6245" s="12" t="str">
        <f t="shared" si="97"/>
        <v>2016/11</v>
      </c>
      <c r="D6245" s="4">
        <v>42702</v>
      </c>
      <c r="E6245" s="3" t="s">
        <v>21</v>
      </c>
      <c r="F6245" s="3" t="s">
        <v>4484</v>
      </c>
      <c r="G6245" s="3" t="s">
        <v>5660</v>
      </c>
      <c r="H6245" s="5">
        <v>2535</v>
      </c>
      <c r="I6245" s="2">
        <v>3</v>
      </c>
      <c r="J6245" s="2">
        <v>0</v>
      </c>
      <c r="K6245" s="2">
        <v>0.76049999999999995</v>
      </c>
      <c r="L6245" s="18" t="str">
        <f>VLOOKUP(F6245,'BD customers'!$1:$1048576,2,FALSE)</f>
        <v>Clay Rozendal</v>
      </c>
      <c r="M6245" s="2">
        <f>MATCH(orders[[#This Row],[Product ID]],'BD product'!A:A,0)</f>
        <v>1568</v>
      </c>
      <c r="N6245" s="2" t="str" cm="1">
        <f t="array" ref="N6245">INDEX('BD product'!A:D,M6245,2)</f>
        <v>Office Supplies</v>
      </c>
    </row>
    <row r="6246" spans="1:14" x14ac:dyDescent="0.3">
      <c r="A6246" s="3" t="s">
        <v>7437</v>
      </c>
      <c r="B6246" s="4">
        <v>42328</v>
      </c>
      <c r="C6246" s="12" t="str">
        <f t="shared" si="97"/>
        <v>2015/11</v>
      </c>
      <c r="D6246" s="4">
        <v>42333</v>
      </c>
      <c r="E6246" s="3" t="s">
        <v>21</v>
      </c>
      <c r="F6246" s="3" t="s">
        <v>5187</v>
      </c>
      <c r="G6246" s="3" t="s">
        <v>3803</v>
      </c>
      <c r="H6246" s="5">
        <v>11904</v>
      </c>
      <c r="I6246" s="2">
        <v>6</v>
      </c>
      <c r="J6246" s="2">
        <v>0</v>
      </c>
      <c r="K6246" s="2">
        <v>30.950399999999998</v>
      </c>
      <c r="L6246" s="18" t="str">
        <f>VLOOKUP(F6246,'BD customers'!$1:$1048576,2,FALSE)</f>
        <v>Katrina Bavinger</v>
      </c>
      <c r="M6246" s="2">
        <f>MATCH(orders[[#This Row],[Product ID]],'BD product'!A:A,0)</f>
        <v>1169</v>
      </c>
      <c r="N6246" s="2" t="str" cm="1">
        <f t="array" ref="N6246">INDEX('BD product'!A:D,M6246,2)</f>
        <v>Office Supplies</v>
      </c>
    </row>
    <row r="6247" spans="1:14" x14ac:dyDescent="0.3">
      <c r="A6247" s="3" t="s">
        <v>7437</v>
      </c>
      <c r="B6247" s="4">
        <v>42328</v>
      </c>
      <c r="C6247" s="12" t="str">
        <f t="shared" si="97"/>
        <v>2015/11</v>
      </c>
      <c r="D6247" s="4">
        <v>42333</v>
      </c>
      <c r="E6247" s="3" t="s">
        <v>21</v>
      </c>
      <c r="F6247" s="3" t="s">
        <v>5187</v>
      </c>
      <c r="G6247" s="3" t="s">
        <v>4137</v>
      </c>
      <c r="H6247" s="5">
        <v>2214</v>
      </c>
      <c r="I6247" s="2">
        <v>3</v>
      </c>
      <c r="J6247" s="2">
        <v>0</v>
      </c>
      <c r="K6247" s="2">
        <v>6.4206000000000003</v>
      </c>
      <c r="L6247" s="18" t="str">
        <f>VLOOKUP(F6247,'BD customers'!$1:$1048576,2,FALSE)</f>
        <v>Katrina Bavinger</v>
      </c>
      <c r="M6247" s="2">
        <f>MATCH(orders[[#This Row],[Product ID]],'BD product'!A:A,0)</f>
        <v>1258</v>
      </c>
      <c r="N6247" s="2" t="str" cm="1">
        <f t="array" ref="N6247">INDEX('BD product'!A:D,M6247,2)</f>
        <v>Furniture</v>
      </c>
    </row>
    <row r="6248" spans="1:14" x14ac:dyDescent="0.3">
      <c r="A6248" s="3" t="s">
        <v>7437</v>
      </c>
      <c r="B6248" s="4">
        <v>42328</v>
      </c>
      <c r="C6248" s="12" t="str">
        <f t="shared" si="97"/>
        <v>2015/11</v>
      </c>
      <c r="D6248" s="4">
        <v>42333</v>
      </c>
      <c r="E6248" s="3" t="s">
        <v>21</v>
      </c>
      <c r="F6248" s="3" t="s">
        <v>5187</v>
      </c>
      <c r="G6248" s="3" t="s">
        <v>6489</v>
      </c>
      <c r="H6248" s="5">
        <v>1398</v>
      </c>
      <c r="I6248" s="2">
        <v>2</v>
      </c>
      <c r="J6248" s="2">
        <v>0</v>
      </c>
      <c r="K6248" s="2">
        <v>6.0114000000000001</v>
      </c>
      <c r="L6248" s="18" t="str">
        <f>VLOOKUP(F6248,'BD customers'!$1:$1048576,2,FALSE)</f>
        <v>Katrina Bavinger</v>
      </c>
      <c r="M6248" s="2">
        <f>MATCH(orders[[#This Row],[Product ID]],'BD product'!A:A,0)</f>
        <v>1697</v>
      </c>
      <c r="N6248" s="2" t="str" cm="1">
        <f t="array" ref="N6248">INDEX('BD product'!A:D,M6248,2)</f>
        <v>Technology</v>
      </c>
    </row>
    <row r="6249" spans="1:14" x14ac:dyDescent="0.3">
      <c r="A6249" s="3" t="s">
        <v>7438</v>
      </c>
      <c r="B6249" s="4">
        <v>42884</v>
      </c>
      <c r="C6249" s="12" t="str">
        <f t="shared" si="97"/>
        <v>2017/05</v>
      </c>
      <c r="D6249" s="4">
        <v>42890</v>
      </c>
      <c r="E6249" s="3" t="s">
        <v>21</v>
      </c>
      <c r="F6249" s="3" t="s">
        <v>4214</v>
      </c>
      <c r="G6249" s="3" t="s">
        <v>4394</v>
      </c>
      <c r="H6249" s="5">
        <v>4341</v>
      </c>
      <c r="I6249" s="2">
        <v>1</v>
      </c>
      <c r="J6249" s="2">
        <v>0</v>
      </c>
      <c r="K6249" s="2">
        <v>19.968599999999999</v>
      </c>
      <c r="L6249" s="18" t="str">
        <f>VLOOKUP(F6249,'BD customers'!$1:$1048576,2,FALSE)</f>
        <v>Maris LaWare</v>
      </c>
      <c r="M6249" s="2">
        <f>MATCH(orders[[#This Row],[Product ID]],'BD product'!A:A,0)</f>
        <v>1313</v>
      </c>
      <c r="N6249" s="2" t="str" cm="1">
        <f t="array" ref="N6249">INDEX('BD product'!A:D,M6249,2)</f>
        <v>Office Supplies</v>
      </c>
    </row>
    <row r="6250" spans="1:14" x14ac:dyDescent="0.3">
      <c r="A6250" s="3" t="s">
        <v>7438</v>
      </c>
      <c r="B6250" s="4">
        <v>42884</v>
      </c>
      <c r="C6250" s="12" t="str">
        <f t="shared" si="97"/>
        <v>2017/05</v>
      </c>
      <c r="D6250" s="4">
        <v>42890</v>
      </c>
      <c r="E6250" s="3" t="s">
        <v>21</v>
      </c>
      <c r="F6250" s="3" t="s">
        <v>4214</v>
      </c>
      <c r="G6250" s="3" t="s">
        <v>3485</v>
      </c>
      <c r="H6250" s="5">
        <v>624</v>
      </c>
      <c r="I6250" s="2">
        <v>3</v>
      </c>
      <c r="J6250" s="2">
        <v>0</v>
      </c>
      <c r="K6250" s="2">
        <v>2.6208</v>
      </c>
      <c r="L6250" s="18" t="str">
        <f>VLOOKUP(F6250,'BD customers'!$1:$1048576,2,FALSE)</f>
        <v>Maris LaWare</v>
      </c>
      <c r="M6250" s="2">
        <f>MATCH(orders[[#This Row],[Product ID]],'BD product'!A:A,0)</f>
        <v>1037</v>
      </c>
      <c r="N6250" s="2" t="str" cm="1">
        <f t="array" ref="N6250">INDEX('BD product'!A:D,M6250,2)</f>
        <v>Furniture</v>
      </c>
    </row>
    <row r="6251" spans="1:14" x14ac:dyDescent="0.3">
      <c r="A6251" s="3" t="s">
        <v>7438</v>
      </c>
      <c r="B6251" s="4">
        <v>42884</v>
      </c>
      <c r="C6251" s="12" t="str">
        <f t="shared" si="97"/>
        <v>2017/05</v>
      </c>
      <c r="D6251" s="4">
        <v>42890</v>
      </c>
      <c r="E6251" s="3" t="s">
        <v>21</v>
      </c>
      <c r="F6251" s="3" t="s">
        <v>4214</v>
      </c>
      <c r="G6251" s="3" t="s">
        <v>7439</v>
      </c>
      <c r="H6251" s="5">
        <v>46516</v>
      </c>
      <c r="I6251" s="2">
        <v>2</v>
      </c>
      <c r="J6251" s="2">
        <v>0</v>
      </c>
      <c r="K6251" s="2">
        <v>120.94159999999999</v>
      </c>
      <c r="L6251" s="18" t="str">
        <f>VLOOKUP(F6251,'BD customers'!$1:$1048576,2,FALSE)</f>
        <v>Maris LaWare</v>
      </c>
      <c r="M6251" s="2">
        <f>MATCH(orders[[#This Row],[Product ID]],'BD product'!A:A,0)</f>
        <v>1780</v>
      </c>
      <c r="N6251" s="2" t="str" cm="1">
        <f t="array" ref="N6251">INDEX('BD product'!A:D,M6251,2)</f>
        <v>Office Supplies</v>
      </c>
    </row>
    <row r="6252" spans="1:14" x14ac:dyDescent="0.3">
      <c r="A6252" s="3" t="s">
        <v>7438</v>
      </c>
      <c r="B6252" s="4">
        <v>42884</v>
      </c>
      <c r="C6252" s="12" t="str">
        <f t="shared" si="97"/>
        <v>2017/05</v>
      </c>
      <c r="D6252" s="4">
        <v>42890</v>
      </c>
      <c r="E6252" s="3" t="s">
        <v>21</v>
      </c>
      <c r="F6252" s="3" t="s">
        <v>4214</v>
      </c>
      <c r="G6252" s="3" t="s">
        <v>1015</v>
      </c>
      <c r="H6252" s="5">
        <v>798</v>
      </c>
      <c r="I6252" s="2">
        <v>1</v>
      </c>
      <c r="J6252" s="2">
        <v>0</v>
      </c>
      <c r="K6252" s="2">
        <v>3.9899999999999998E-2</v>
      </c>
      <c r="L6252" s="18" t="str">
        <f>VLOOKUP(F6252,'BD customers'!$1:$1048576,2,FALSE)</f>
        <v>Maris LaWare</v>
      </c>
      <c r="M6252" s="2">
        <f>MATCH(orders[[#This Row],[Product ID]],'BD product'!A:A,0)</f>
        <v>228</v>
      </c>
      <c r="N6252" s="2" t="str" cm="1">
        <f t="array" ref="N6252">INDEX('BD product'!A:D,M6252,2)</f>
        <v>Office Supplies</v>
      </c>
    </row>
    <row r="6253" spans="1:14" x14ac:dyDescent="0.3">
      <c r="A6253" s="3" t="s">
        <v>7441</v>
      </c>
      <c r="B6253" s="4">
        <v>41975</v>
      </c>
      <c r="C6253" s="12" t="str">
        <f t="shared" si="97"/>
        <v>2014/12</v>
      </c>
      <c r="D6253" s="4">
        <v>41977</v>
      </c>
      <c r="E6253" s="3" t="s">
        <v>64</v>
      </c>
      <c r="F6253" s="3" t="s">
        <v>2036</v>
      </c>
      <c r="G6253" s="3" t="s">
        <v>1510</v>
      </c>
      <c r="H6253" s="5">
        <v>2394</v>
      </c>
      <c r="I6253" s="2">
        <v>1</v>
      </c>
      <c r="J6253" s="2">
        <v>8</v>
      </c>
      <c r="K6253" s="2">
        <v>-6.3441000000000001</v>
      </c>
      <c r="L6253" s="18" t="str">
        <f>VLOOKUP(F6253,'BD customers'!$1:$1048576,2,FALSE)</f>
        <v>Matt Collins</v>
      </c>
      <c r="M6253" s="2">
        <f>MATCH(orders[[#This Row],[Product ID]],'BD product'!A:A,0)</f>
        <v>362</v>
      </c>
      <c r="N6253" s="2" t="str" cm="1">
        <f t="array" ref="N6253">INDEX('BD product'!A:D,M6253,2)</f>
        <v>Office Supplies</v>
      </c>
    </row>
    <row r="6254" spans="1:14" x14ac:dyDescent="0.3">
      <c r="A6254" s="3" t="s">
        <v>7442</v>
      </c>
      <c r="B6254" s="4">
        <v>41736</v>
      </c>
      <c r="C6254" s="12" t="str">
        <f t="shared" si="97"/>
        <v>2014/04</v>
      </c>
      <c r="D6254" s="4">
        <v>41736</v>
      </c>
      <c r="E6254" s="3" t="s">
        <v>41</v>
      </c>
      <c r="F6254" s="3" t="s">
        <v>824</v>
      </c>
      <c r="G6254" s="3" t="s">
        <v>1950</v>
      </c>
      <c r="H6254" s="5">
        <v>5832</v>
      </c>
      <c r="I6254" s="2">
        <v>9</v>
      </c>
      <c r="J6254" s="2">
        <v>0</v>
      </c>
      <c r="K6254" s="2">
        <v>27.993600000000001</v>
      </c>
      <c r="L6254" s="18" t="str">
        <f>VLOOKUP(F6254,'BD customers'!$1:$1048576,2,FALSE)</f>
        <v>Valerie Mitchum</v>
      </c>
      <c r="M6254" s="2">
        <f>MATCH(orders[[#This Row],[Product ID]],'BD product'!A:A,0)</f>
        <v>492</v>
      </c>
      <c r="N6254" s="2" t="str" cm="1">
        <f t="array" ref="N6254">INDEX('BD product'!A:D,M6254,2)</f>
        <v>Office Supplies</v>
      </c>
    </row>
    <row r="6255" spans="1:14" x14ac:dyDescent="0.3">
      <c r="A6255" s="3" t="s">
        <v>7442</v>
      </c>
      <c r="B6255" s="4">
        <v>41736</v>
      </c>
      <c r="C6255" s="12" t="str">
        <f t="shared" si="97"/>
        <v>2014/04</v>
      </c>
      <c r="D6255" s="4">
        <v>41736</v>
      </c>
      <c r="E6255" s="3" t="s">
        <v>41</v>
      </c>
      <c r="F6255" s="3" t="s">
        <v>824</v>
      </c>
      <c r="G6255" s="3" t="s">
        <v>3611</v>
      </c>
      <c r="H6255" s="5">
        <v>20097</v>
      </c>
      <c r="I6255" s="2">
        <v>3</v>
      </c>
      <c r="J6255" s="2">
        <v>0</v>
      </c>
      <c r="K6255" s="2">
        <v>50.2425</v>
      </c>
      <c r="L6255" s="18" t="str">
        <f>VLOOKUP(F6255,'BD customers'!$1:$1048576,2,FALSE)</f>
        <v>Valerie Mitchum</v>
      </c>
      <c r="M6255" s="2">
        <f>MATCH(orders[[#This Row],[Product ID]],'BD product'!A:A,0)</f>
        <v>1088</v>
      </c>
      <c r="N6255" s="2" t="str" cm="1">
        <f t="array" ref="N6255">INDEX('BD product'!A:D,M6255,2)</f>
        <v>Technology</v>
      </c>
    </row>
    <row r="6256" spans="1:14" x14ac:dyDescent="0.3">
      <c r="A6256" s="3" t="s">
        <v>7443</v>
      </c>
      <c r="B6256" s="4">
        <v>42255</v>
      </c>
      <c r="C6256" s="12" t="str">
        <f t="shared" si="97"/>
        <v>2015/09</v>
      </c>
      <c r="D6256" s="4">
        <v>42261</v>
      </c>
      <c r="E6256" s="3" t="s">
        <v>21</v>
      </c>
      <c r="F6256" s="3" t="s">
        <v>524</v>
      </c>
      <c r="G6256" s="3" t="s">
        <v>5657</v>
      </c>
      <c r="H6256" s="5">
        <v>2136</v>
      </c>
      <c r="I6256" s="2">
        <v>8</v>
      </c>
      <c r="J6256" s="2">
        <v>0</v>
      </c>
      <c r="K6256" s="2">
        <v>8.1167999999999996</v>
      </c>
      <c r="L6256" s="18" t="str">
        <f>VLOOKUP(F6256,'BD customers'!$1:$1048576,2,FALSE)</f>
        <v>Victoria Wilson</v>
      </c>
      <c r="M6256" s="2">
        <f>MATCH(orders[[#This Row],[Product ID]],'BD product'!A:A,0)</f>
        <v>1567</v>
      </c>
      <c r="N6256" s="2" t="str" cm="1">
        <f t="array" ref="N6256">INDEX('BD product'!A:D,M6256,2)</f>
        <v>Furniture</v>
      </c>
    </row>
    <row r="6257" spans="1:14" x14ac:dyDescent="0.3">
      <c r="A6257" s="3" t="s">
        <v>7444</v>
      </c>
      <c r="B6257" s="4">
        <v>42987</v>
      </c>
      <c r="C6257" s="12" t="str">
        <f t="shared" si="97"/>
        <v>2017/09</v>
      </c>
      <c r="D6257" s="4">
        <v>42993</v>
      </c>
      <c r="E6257" s="3" t="s">
        <v>21</v>
      </c>
      <c r="F6257" s="3" t="s">
        <v>1176</v>
      </c>
      <c r="G6257" s="3" t="s">
        <v>439</v>
      </c>
      <c r="H6257" s="5">
        <v>9856</v>
      </c>
      <c r="I6257" s="2">
        <v>4</v>
      </c>
      <c r="J6257" s="2">
        <v>2</v>
      </c>
      <c r="K6257" s="2">
        <v>3.4496000000000002</v>
      </c>
      <c r="L6257" s="18" t="str">
        <f>VLOOKUP(F6257,'BD customers'!$1:$1048576,2,FALSE)</f>
        <v>Grace Kelly</v>
      </c>
      <c r="M6257" s="2">
        <f>MATCH(orders[[#This Row],[Product ID]],'BD product'!A:A,0)</f>
        <v>87</v>
      </c>
      <c r="N6257" s="2" t="str" cm="1">
        <f t="array" ref="N6257">INDEX('BD product'!A:D,M6257,2)</f>
        <v>Office Supplies</v>
      </c>
    </row>
    <row r="6258" spans="1:14" x14ac:dyDescent="0.3">
      <c r="A6258" s="3" t="s">
        <v>7445</v>
      </c>
      <c r="B6258" s="4">
        <v>42253</v>
      </c>
      <c r="C6258" s="12" t="str">
        <f t="shared" si="97"/>
        <v>2015/09</v>
      </c>
      <c r="D6258" s="4">
        <v>42255</v>
      </c>
      <c r="E6258" s="3" t="s">
        <v>11</v>
      </c>
      <c r="F6258" s="3" t="s">
        <v>2068</v>
      </c>
      <c r="G6258" s="3" t="s">
        <v>4874</v>
      </c>
      <c r="H6258" s="5">
        <v>3444</v>
      </c>
      <c r="I6258" s="2">
        <v>1</v>
      </c>
      <c r="J6258" s="2">
        <v>7</v>
      </c>
      <c r="K6258" s="2">
        <v>-2.5255999999999998</v>
      </c>
      <c r="L6258" s="18" t="str">
        <f>VLOOKUP(F6258,'BD customers'!$1:$1048576,2,FALSE)</f>
        <v>Alyssa Tate</v>
      </c>
      <c r="M6258" s="2">
        <f>MATCH(orders[[#This Row],[Product ID]],'BD product'!A:A,0)</f>
        <v>1428</v>
      </c>
      <c r="N6258" s="2" t="str" cm="1">
        <f t="array" ref="N6258">INDEX('BD product'!A:D,M6258,2)</f>
        <v>Office Supplies</v>
      </c>
    </row>
    <row r="6259" spans="1:14" x14ac:dyDescent="0.3">
      <c r="A6259" s="3" t="s">
        <v>7446</v>
      </c>
      <c r="B6259" s="4">
        <v>43041</v>
      </c>
      <c r="C6259" s="12" t="str">
        <f t="shared" si="97"/>
        <v>2017/11</v>
      </c>
      <c r="D6259" s="4">
        <v>43045</v>
      </c>
      <c r="E6259" s="3" t="s">
        <v>11</v>
      </c>
      <c r="F6259" s="3" t="s">
        <v>804</v>
      </c>
      <c r="G6259" s="3" t="s">
        <v>1146</v>
      </c>
      <c r="H6259" s="5">
        <v>384592</v>
      </c>
      <c r="I6259" s="2">
        <v>2</v>
      </c>
      <c r="J6259" s="2">
        <v>2</v>
      </c>
      <c r="K6259" s="2">
        <v>-81.725800000000007</v>
      </c>
      <c r="L6259" s="18" t="str">
        <f>VLOOKUP(F6259,'BD customers'!$1:$1048576,2,FALSE)</f>
        <v>Anthony Rawles</v>
      </c>
      <c r="M6259" s="2">
        <f>MATCH(orders[[#This Row],[Product ID]],'BD product'!A:A,0)</f>
        <v>264</v>
      </c>
      <c r="N6259" s="2" t="str" cm="1">
        <f t="array" ref="N6259">INDEX('BD product'!A:D,M6259,2)</f>
        <v>Office Supplies</v>
      </c>
    </row>
    <row r="6260" spans="1:14" x14ac:dyDescent="0.3">
      <c r="A6260" s="3" t="s">
        <v>7447</v>
      </c>
      <c r="B6260" s="4">
        <v>42091</v>
      </c>
      <c r="C6260" s="12" t="str">
        <f t="shared" si="97"/>
        <v>2015/03</v>
      </c>
      <c r="D6260" s="4">
        <v>42093</v>
      </c>
      <c r="E6260" s="3" t="s">
        <v>11</v>
      </c>
      <c r="F6260" s="3" t="s">
        <v>4174</v>
      </c>
      <c r="G6260" s="3" t="s">
        <v>2465</v>
      </c>
      <c r="H6260" s="5">
        <v>2292</v>
      </c>
      <c r="I6260" s="2">
        <v>3</v>
      </c>
      <c r="J6260" s="2">
        <v>0</v>
      </c>
      <c r="K6260" s="2">
        <v>11.2308</v>
      </c>
      <c r="L6260" s="18" t="str">
        <f>VLOOKUP(F6260,'BD customers'!$1:$1048576,2,FALSE)</f>
        <v>John Huston</v>
      </c>
      <c r="M6260" s="2">
        <f>MATCH(orders[[#This Row],[Product ID]],'BD product'!A:A,0)</f>
        <v>663</v>
      </c>
      <c r="N6260" s="2" t="str" cm="1">
        <f t="array" ref="N6260">INDEX('BD product'!A:D,M6260,2)</f>
        <v>Office Supplies</v>
      </c>
    </row>
    <row r="6261" spans="1:14" x14ac:dyDescent="0.3">
      <c r="A6261" s="3" t="s">
        <v>7448</v>
      </c>
      <c r="B6261" s="4">
        <v>42229</v>
      </c>
      <c r="C6261" s="12" t="str">
        <f t="shared" si="97"/>
        <v>2015/08</v>
      </c>
      <c r="D6261" s="4">
        <v>42233</v>
      </c>
      <c r="E6261" s="3" t="s">
        <v>11</v>
      </c>
      <c r="F6261" s="3" t="s">
        <v>2200</v>
      </c>
      <c r="G6261" s="3" t="s">
        <v>2867</v>
      </c>
      <c r="H6261" s="5">
        <v>1136</v>
      </c>
      <c r="I6261" s="2">
        <v>4</v>
      </c>
      <c r="J6261" s="2">
        <v>0</v>
      </c>
      <c r="K6261" s="2">
        <v>5.5663999999999998</v>
      </c>
      <c r="L6261" s="18" t="str">
        <f>VLOOKUP(F6261,'BD customers'!$1:$1048576,2,FALSE)</f>
        <v>Ralph Arnett</v>
      </c>
      <c r="M6261" s="2">
        <f>MATCH(orders[[#This Row],[Product ID]],'BD product'!A:A,0)</f>
        <v>800</v>
      </c>
      <c r="N6261" s="2" t="str" cm="1">
        <f t="array" ref="N6261">INDEX('BD product'!A:D,M6261,2)</f>
        <v>Office Supplies</v>
      </c>
    </row>
    <row r="6262" spans="1:14" x14ac:dyDescent="0.3">
      <c r="A6262" s="3" t="s">
        <v>7449</v>
      </c>
      <c r="B6262" s="4">
        <v>42136</v>
      </c>
      <c r="C6262" s="12" t="str">
        <f t="shared" si="97"/>
        <v>2015/05</v>
      </c>
      <c r="D6262" s="4">
        <v>42142</v>
      </c>
      <c r="E6262" s="3" t="s">
        <v>21</v>
      </c>
      <c r="F6262" s="3" t="s">
        <v>1769</v>
      </c>
      <c r="G6262" s="3" t="s">
        <v>2057</v>
      </c>
      <c r="H6262" s="5">
        <v>14592</v>
      </c>
      <c r="I6262" s="2">
        <v>3</v>
      </c>
      <c r="J6262" s="2">
        <v>2</v>
      </c>
      <c r="K6262" s="2">
        <v>4.9248000000000003</v>
      </c>
      <c r="L6262" s="18" t="str">
        <f>VLOOKUP(F6262,'BD customers'!$1:$1048576,2,FALSE)</f>
        <v>Rose O'Brian</v>
      </c>
      <c r="M6262" s="2">
        <f>MATCH(orders[[#This Row],[Product ID]],'BD product'!A:A,0)</f>
        <v>527</v>
      </c>
      <c r="N6262" s="2" t="str" cm="1">
        <f t="array" ref="N6262">INDEX('BD product'!A:D,M6262,2)</f>
        <v>Office Supplies</v>
      </c>
    </row>
    <row r="6263" spans="1:14" x14ac:dyDescent="0.3">
      <c r="A6263" s="3" t="s">
        <v>7450</v>
      </c>
      <c r="B6263" s="4">
        <v>42939</v>
      </c>
      <c r="C6263" s="12" t="str">
        <f t="shared" si="97"/>
        <v>2017/07</v>
      </c>
      <c r="D6263" s="4">
        <v>42943</v>
      </c>
      <c r="E6263" s="3" t="s">
        <v>21</v>
      </c>
      <c r="F6263" s="3" t="s">
        <v>6663</v>
      </c>
      <c r="G6263" s="3" t="s">
        <v>1371</v>
      </c>
      <c r="H6263" s="5">
        <v>414</v>
      </c>
      <c r="I6263" s="2">
        <v>4</v>
      </c>
      <c r="J6263" s="2">
        <v>0</v>
      </c>
      <c r="K6263" s="2">
        <v>1.9872000000000001</v>
      </c>
      <c r="L6263" s="18" t="str">
        <f>VLOOKUP(F6263,'BD customers'!$1:$1048576,2,FALSE)</f>
        <v>Lisa Ryan</v>
      </c>
      <c r="M6263" s="2">
        <f>MATCH(orders[[#This Row],[Product ID]],'BD product'!A:A,0)</f>
        <v>324</v>
      </c>
      <c r="N6263" s="2" t="str" cm="1">
        <f t="array" ref="N6263">INDEX('BD product'!A:D,M6263,2)</f>
        <v>Office Supplies</v>
      </c>
    </row>
    <row r="6264" spans="1:14" x14ac:dyDescent="0.3">
      <c r="A6264" s="3" t="s">
        <v>7451</v>
      </c>
      <c r="B6264" s="4">
        <v>42637</v>
      </c>
      <c r="C6264" s="12" t="str">
        <f t="shared" si="97"/>
        <v>2016/09</v>
      </c>
      <c r="D6264" s="4">
        <v>42639</v>
      </c>
      <c r="E6264" s="3" t="s">
        <v>64</v>
      </c>
      <c r="F6264" s="3" t="s">
        <v>207</v>
      </c>
      <c r="G6264" s="3" t="s">
        <v>1587</v>
      </c>
      <c r="H6264" s="5">
        <v>442372</v>
      </c>
      <c r="I6264" s="2">
        <v>7</v>
      </c>
      <c r="J6264" s="2">
        <v>8</v>
      </c>
      <c r="K6264" s="2">
        <v>-729.91380000000004</v>
      </c>
      <c r="L6264" s="18" t="str">
        <f>VLOOKUP(F6264,'BD customers'!$1:$1048576,2,FALSE)</f>
        <v>Michael Kennedy</v>
      </c>
      <c r="M6264" s="2">
        <f>MATCH(orders[[#This Row],[Product ID]],'BD product'!A:A,0)</f>
        <v>384</v>
      </c>
      <c r="N6264" s="2" t="str" cm="1">
        <f t="array" ref="N6264">INDEX('BD product'!A:D,M6264,2)</f>
        <v>Office Supplies</v>
      </c>
    </row>
    <row r="6265" spans="1:14" x14ac:dyDescent="0.3">
      <c r="A6265" s="3" t="s">
        <v>7452</v>
      </c>
      <c r="B6265" s="4">
        <v>42860</v>
      </c>
      <c r="C6265" s="12" t="str">
        <f t="shared" si="97"/>
        <v>2017/05</v>
      </c>
      <c r="D6265" s="4">
        <v>42865</v>
      </c>
      <c r="E6265" s="3" t="s">
        <v>21</v>
      </c>
      <c r="F6265" s="3" t="s">
        <v>847</v>
      </c>
      <c r="G6265" s="3" t="s">
        <v>3453</v>
      </c>
      <c r="H6265" s="5">
        <v>345</v>
      </c>
      <c r="I6265" s="2">
        <v>3</v>
      </c>
      <c r="J6265" s="2">
        <v>0</v>
      </c>
      <c r="K6265" s="2">
        <v>1.5525</v>
      </c>
      <c r="L6265" s="18" t="str">
        <f>VLOOKUP(F6265,'BD customers'!$1:$1048576,2,FALSE)</f>
        <v>Yana Sorensen</v>
      </c>
      <c r="M6265" s="2">
        <f>MATCH(orders[[#This Row],[Product ID]],'BD product'!A:A,0)</f>
        <v>1025</v>
      </c>
      <c r="N6265" s="2" t="str" cm="1">
        <f t="array" ref="N6265">INDEX('BD product'!A:D,M6265,2)</f>
        <v>Office Supplies</v>
      </c>
    </row>
    <row r="6266" spans="1:14" x14ac:dyDescent="0.3">
      <c r="A6266" s="3" t="s">
        <v>7453</v>
      </c>
      <c r="B6266" s="4">
        <v>42649</v>
      </c>
      <c r="C6266" s="12" t="str">
        <f t="shared" si="97"/>
        <v>2016/10</v>
      </c>
      <c r="D6266" s="4">
        <v>42649</v>
      </c>
      <c r="E6266" s="3" t="s">
        <v>41</v>
      </c>
      <c r="F6266" s="3" t="s">
        <v>828</v>
      </c>
      <c r="G6266" s="3" t="s">
        <v>363</v>
      </c>
      <c r="H6266" s="5">
        <v>2885</v>
      </c>
      <c r="I6266" s="2">
        <v>5</v>
      </c>
      <c r="J6266" s="2">
        <v>0</v>
      </c>
      <c r="K6266" s="2">
        <v>1.4424999999999999</v>
      </c>
      <c r="L6266" s="18" t="str">
        <f>VLOOKUP(F6266,'BD customers'!$1:$1048576,2,FALSE)</f>
        <v>Jonathan Howell</v>
      </c>
      <c r="M6266" s="2">
        <f>MATCH(orders[[#This Row],[Product ID]],'BD product'!A:A,0)</f>
        <v>70</v>
      </c>
      <c r="N6266" s="2" t="str" cm="1">
        <f t="array" ref="N6266">INDEX('BD product'!A:D,M6266,2)</f>
        <v>Office Supplies</v>
      </c>
    </row>
    <row r="6267" spans="1:14" x14ac:dyDescent="0.3">
      <c r="A6267" s="3" t="s">
        <v>7454</v>
      </c>
      <c r="B6267" s="4">
        <v>41946</v>
      </c>
      <c r="C6267" s="12" t="str">
        <f t="shared" si="97"/>
        <v>2014/11</v>
      </c>
      <c r="D6267" s="4">
        <v>41951</v>
      </c>
      <c r="E6267" s="3" t="s">
        <v>21</v>
      </c>
      <c r="F6267" s="3" t="s">
        <v>756</v>
      </c>
      <c r="G6267" s="3" t="s">
        <v>2965</v>
      </c>
      <c r="H6267" s="5">
        <v>3488</v>
      </c>
      <c r="I6267" s="2">
        <v>2</v>
      </c>
      <c r="J6267" s="2">
        <v>2</v>
      </c>
      <c r="K6267" s="2">
        <v>1.1772</v>
      </c>
      <c r="L6267" s="18" t="str">
        <f>VLOOKUP(F6267,'BD customers'!$1:$1048576,2,FALSE)</f>
        <v>Annie Thurman</v>
      </c>
      <c r="M6267" s="2">
        <f>MATCH(orders[[#This Row],[Product ID]],'BD product'!A:A,0)</f>
        <v>836</v>
      </c>
      <c r="N6267" s="2" t="str" cm="1">
        <f t="array" ref="N6267">INDEX('BD product'!A:D,M6267,2)</f>
        <v>Office Supplies</v>
      </c>
    </row>
    <row r="6268" spans="1:14" x14ac:dyDescent="0.3">
      <c r="A6268" s="3" t="s">
        <v>7454</v>
      </c>
      <c r="B6268" s="4">
        <v>41946</v>
      </c>
      <c r="C6268" s="12" t="str">
        <f t="shared" si="97"/>
        <v>2014/11</v>
      </c>
      <c r="D6268" s="4">
        <v>41951</v>
      </c>
      <c r="E6268" s="3" t="s">
        <v>21</v>
      </c>
      <c r="F6268" s="3" t="s">
        <v>756</v>
      </c>
      <c r="G6268" s="3" t="s">
        <v>2528</v>
      </c>
      <c r="H6268" s="5">
        <v>143856</v>
      </c>
      <c r="I6268" s="2">
        <v>9</v>
      </c>
      <c r="J6268" s="2">
        <v>2</v>
      </c>
      <c r="K6268" s="2">
        <v>48.551400000000001</v>
      </c>
      <c r="L6268" s="18" t="str">
        <f>VLOOKUP(F6268,'BD customers'!$1:$1048576,2,FALSE)</f>
        <v>Annie Thurman</v>
      </c>
      <c r="M6268" s="2">
        <f>MATCH(orders[[#This Row],[Product ID]],'BD product'!A:A,0)</f>
        <v>683</v>
      </c>
      <c r="N6268" s="2" t="str" cm="1">
        <f t="array" ref="N6268">INDEX('BD product'!A:D,M6268,2)</f>
        <v>Office Supplies</v>
      </c>
    </row>
    <row r="6269" spans="1:14" x14ac:dyDescent="0.3">
      <c r="A6269" s="3" t="s">
        <v>7455</v>
      </c>
      <c r="B6269" s="4">
        <v>42278</v>
      </c>
      <c r="C6269" s="12" t="str">
        <f t="shared" si="97"/>
        <v>2015/10</v>
      </c>
      <c r="D6269" s="4">
        <v>42281</v>
      </c>
      <c r="E6269" s="3" t="s">
        <v>11</v>
      </c>
      <c r="F6269" s="3" t="s">
        <v>800</v>
      </c>
      <c r="G6269" s="3" t="s">
        <v>1966</v>
      </c>
      <c r="H6269" s="5">
        <v>31198</v>
      </c>
      <c r="I6269" s="2">
        <v>2</v>
      </c>
      <c r="J6269" s="2">
        <v>0</v>
      </c>
      <c r="K6269" s="2">
        <v>9.3594000000000008</v>
      </c>
      <c r="L6269" s="18" t="str">
        <f>VLOOKUP(F6269,'BD customers'!$1:$1048576,2,FALSE)</f>
        <v>Robert Marley</v>
      </c>
      <c r="M6269" s="2">
        <f>MATCH(orders[[#This Row],[Product ID]],'BD product'!A:A,0)</f>
        <v>497</v>
      </c>
      <c r="N6269" s="2" t="str" cm="1">
        <f t="array" ref="N6269">INDEX('BD product'!A:D,M6269,2)</f>
        <v>Technology</v>
      </c>
    </row>
    <row r="6270" spans="1:14" x14ac:dyDescent="0.3">
      <c r="A6270" s="3" t="s">
        <v>7455</v>
      </c>
      <c r="B6270" s="4">
        <v>42278</v>
      </c>
      <c r="C6270" s="12" t="str">
        <f t="shared" si="97"/>
        <v>2015/10</v>
      </c>
      <c r="D6270" s="4">
        <v>42281</v>
      </c>
      <c r="E6270" s="3" t="s">
        <v>11</v>
      </c>
      <c r="F6270" s="3" t="s">
        <v>800</v>
      </c>
      <c r="G6270" s="3" t="s">
        <v>4607</v>
      </c>
      <c r="H6270" s="5">
        <v>2245</v>
      </c>
      <c r="I6270" s="2">
        <v>5</v>
      </c>
      <c r="J6270" s="2">
        <v>0</v>
      </c>
      <c r="K6270" s="2">
        <v>1.0327</v>
      </c>
      <c r="L6270" s="18" t="str">
        <f>VLOOKUP(F6270,'BD customers'!$1:$1048576,2,FALSE)</f>
        <v>Robert Marley</v>
      </c>
      <c r="M6270" s="2">
        <f>MATCH(orders[[#This Row],[Product ID]],'BD product'!A:A,0)</f>
        <v>1368</v>
      </c>
      <c r="N6270" s="2" t="str" cm="1">
        <f t="array" ref="N6270">INDEX('BD product'!A:D,M6270,2)</f>
        <v>Office Supplies</v>
      </c>
    </row>
    <row r="6271" spans="1:14" x14ac:dyDescent="0.3">
      <c r="A6271" s="3" t="s">
        <v>7456</v>
      </c>
      <c r="B6271" s="4">
        <v>43071</v>
      </c>
      <c r="C6271" s="12" t="str">
        <f t="shared" si="97"/>
        <v>2017/12</v>
      </c>
      <c r="D6271" s="4">
        <v>43075</v>
      </c>
      <c r="E6271" s="3" t="s">
        <v>21</v>
      </c>
      <c r="F6271" s="3" t="s">
        <v>1606</v>
      </c>
      <c r="G6271" s="3" t="s">
        <v>673</v>
      </c>
      <c r="H6271" s="5">
        <v>39992</v>
      </c>
      <c r="I6271" s="2">
        <v>1</v>
      </c>
      <c r="J6271" s="2">
        <v>2</v>
      </c>
      <c r="K6271" s="2">
        <v>-7.9984000000000002</v>
      </c>
      <c r="L6271" s="18" t="str">
        <f>VLOOKUP(F6271,'BD customers'!$1:$1048576,2,FALSE)</f>
        <v>Brenda Bowman</v>
      </c>
      <c r="M6271" s="2">
        <f>MATCH(orders[[#This Row],[Product ID]],'BD product'!A:A,0)</f>
        <v>142</v>
      </c>
      <c r="N6271" s="2" t="str" cm="1">
        <f t="array" ref="N6271">INDEX('BD product'!A:D,M6271,2)</f>
        <v>Technology</v>
      </c>
    </row>
    <row r="6272" spans="1:14" x14ac:dyDescent="0.3">
      <c r="A6272" s="3" t="s">
        <v>7456</v>
      </c>
      <c r="B6272" s="4">
        <v>43071</v>
      </c>
      <c r="C6272" s="12" t="str">
        <f t="shared" si="97"/>
        <v>2017/12</v>
      </c>
      <c r="D6272" s="4">
        <v>43075</v>
      </c>
      <c r="E6272" s="3" t="s">
        <v>21</v>
      </c>
      <c r="F6272" s="3" t="s">
        <v>1606</v>
      </c>
      <c r="G6272" s="3" t="s">
        <v>5728</v>
      </c>
      <c r="H6272" s="5">
        <v>1159056</v>
      </c>
      <c r="I6272" s="2">
        <v>9</v>
      </c>
      <c r="J6272" s="2">
        <v>2</v>
      </c>
      <c r="K6272" s="2">
        <v>43.464599999999997</v>
      </c>
      <c r="L6272" s="18" t="str">
        <f>VLOOKUP(F6272,'BD customers'!$1:$1048576,2,FALSE)</f>
        <v>Brenda Bowman</v>
      </c>
      <c r="M6272" s="2">
        <f>MATCH(orders[[#This Row],[Product ID]],'BD product'!A:A,0)</f>
        <v>1580</v>
      </c>
      <c r="N6272" s="2" t="str" cm="1">
        <f t="array" ref="N6272">INDEX('BD product'!A:D,M6272,2)</f>
        <v>Furniture</v>
      </c>
    </row>
    <row r="6273" spans="1:14" x14ac:dyDescent="0.3">
      <c r="A6273" s="3" t="s">
        <v>7456</v>
      </c>
      <c r="B6273" s="4">
        <v>43071</v>
      </c>
      <c r="C6273" s="12" t="str">
        <f t="shared" si="97"/>
        <v>2017/12</v>
      </c>
      <c r="D6273" s="4">
        <v>43075</v>
      </c>
      <c r="E6273" s="3" t="s">
        <v>21</v>
      </c>
      <c r="F6273" s="3" t="s">
        <v>1606</v>
      </c>
      <c r="G6273" s="3" t="s">
        <v>3170</v>
      </c>
      <c r="H6273" s="5">
        <v>1799</v>
      </c>
      <c r="I6273" s="2">
        <v>5</v>
      </c>
      <c r="J6273" s="2">
        <v>0</v>
      </c>
      <c r="K6273" s="2">
        <v>4.4974999999999996</v>
      </c>
      <c r="L6273" s="18" t="str">
        <f>VLOOKUP(F6273,'BD customers'!$1:$1048576,2,FALSE)</f>
        <v>Brenda Bowman</v>
      </c>
      <c r="M6273" s="2">
        <f>MATCH(orders[[#This Row],[Product ID]],'BD product'!A:A,0)</f>
        <v>917</v>
      </c>
      <c r="N6273" s="2" t="str" cm="1">
        <f t="array" ref="N6273">INDEX('BD product'!A:D,M6273,2)</f>
        <v>Office Supplies</v>
      </c>
    </row>
    <row r="6274" spans="1:14" x14ac:dyDescent="0.3">
      <c r="A6274" s="3" t="s">
        <v>7457</v>
      </c>
      <c r="B6274" s="4">
        <v>43080</v>
      </c>
      <c r="C6274" s="12" t="str">
        <f t="shared" ref="C6274:C6337" si="98">TEXT(B6274,"aaaa/mm")</f>
        <v>2017/12</v>
      </c>
      <c r="D6274" s="4">
        <v>43081</v>
      </c>
      <c r="E6274" s="3" t="s">
        <v>64</v>
      </c>
      <c r="F6274" s="3" t="s">
        <v>1430</v>
      </c>
      <c r="G6274" s="3" t="s">
        <v>3911</v>
      </c>
      <c r="H6274" s="5">
        <v>116312</v>
      </c>
      <c r="I6274" s="2">
        <v>7</v>
      </c>
      <c r="J6274" s="2">
        <v>2</v>
      </c>
      <c r="K6274" s="2">
        <v>23.2624</v>
      </c>
      <c r="L6274" s="18" t="str">
        <f>VLOOKUP(F6274,'BD customers'!$1:$1048576,2,FALSE)</f>
        <v>Alejandro Savely</v>
      </c>
      <c r="M6274" s="2">
        <f>MATCH(orders[[#This Row],[Product ID]],'BD product'!A:A,0)</f>
        <v>1198</v>
      </c>
      <c r="N6274" s="2" t="str" cm="1">
        <f t="array" ref="N6274">INDEX('BD product'!A:D,M6274,2)</f>
        <v>Technology</v>
      </c>
    </row>
    <row r="6275" spans="1:14" x14ac:dyDescent="0.3">
      <c r="A6275" s="3" t="s">
        <v>7458</v>
      </c>
      <c r="B6275" s="4">
        <v>42568</v>
      </c>
      <c r="C6275" s="12" t="str">
        <f t="shared" si="98"/>
        <v>2016/07</v>
      </c>
      <c r="D6275" s="4">
        <v>42573</v>
      </c>
      <c r="E6275" s="3" t="s">
        <v>11</v>
      </c>
      <c r="F6275" s="3" t="s">
        <v>4231</v>
      </c>
      <c r="G6275" s="3" t="s">
        <v>4664</v>
      </c>
      <c r="H6275" s="5">
        <v>1242</v>
      </c>
      <c r="I6275" s="2">
        <v>3</v>
      </c>
      <c r="J6275" s="2">
        <v>0</v>
      </c>
      <c r="K6275" s="2">
        <v>4.4711999999999996</v>
      </c>
      <c r="L6275" s="18" t="str">
        <f>VLOOKUP(F6275,'BD customers'!$1:$1048576,2,FALSE)</f>
        <v>Dennis Kane</v>
      </c>
      <c r="M6275" s="2">
        <f>MATCH(orders[[#This Row],[Product ID]],'BD product'!A:A,0)</f>
        <v>1381</v>
      </c>
      <c r="N6275" s="2" t="str" cm="1">
        <f t="array" ref="N6275">INDEX('BD product'!A:D,M6275,2)</f>
        <v>Furniture</v>
      </c>
    </row>
    <row r="6276" spans="1:14" x14ac:dyDescent="0.3">
      <c r="A6276" s="3" t="s">
        <v>7458</v>
      </c>
      <c r="B6276" s="4">
        <v>42568</v>
      </c>
      <c r="C6276" s="12" t="str">
        <f t="shared" si="98"/>
        <v>2016/07</v>
      </c>
      <c r="D6276" s="4">
        <v>42573</v>
      </c>
      <c r="E6276" s="3" t="s">
        <v>11</v>
      </c>
      <c r="F6276" s="3" t="s">
        <v>4231</v>
      </c>
      <c r="G6276" s="3" t="s">
        <v>7459</v>
      </c>
      <c r="H6276" s="5">
        <v>4284</v>
      </c>
      <c r="I6276" s="2">
        <v>3</v>
      </c>
      <c r="J6276" s="2">
        <v>0</v>
      </c>
      <c r="K6276" s="2">
        <v>8.9963999999999995</v>
      </c>
      <c r="L6276" s="18" t="str">
        <f>VLOOKUP(F6276,'BD customers'!$1:$1048576,2,FALSE)</f>
        <v>Dennis Kane</v>
      </c>
      <c r="M6276" s="2">
        <f>MATCH(orders[[#This Row],[Product ID]],'BD product'!A:A,0)</f>
        <v>1781</v>
      </c>
      <c r="N6276" s="2" t="str" cm="1">
        <f t="array" ref="N6276">INDEX('BD product'!A:D,M6276,2)</f>
        <v>Technology</v>
      </c>
    </row>
    <row r="6277" spans="1:14" x14ac:dyDescent="0.3">
      <c r="A6277" s="3" t="s">
        <v>7458</v>
      </c>
      <c r="B6277" s="4">
        <v>42568</v>
      </c>
      <c r="C6277" s="12" t="str">
        <f t="shared" si="98"/>
        <v>2016/07</v>
      </c>
      <c r="D6277" s="4">
        <v>42573</v>
      </c>
      <c r="E6277" s="3" t="s">
        <v>11</v>
      </c>
      <c r="F6277" s="3" t="s">
        <v>4231</v>
      </c>
      <c r="G6277" s="3" t="s">
        <v>5812</v>
      </c>
      <c r="H6277" s="5">
        <v>2475</v>
      </c>
      <c r="I6277" s="2">
        <v>5</v>
      </c>
      <c r="J6277" s="2">
        <v>0</v>
      </c>
      <c r="K6277" s="2">
        <v>0.1089</v>
      </c>
      <c r="L6277" s="18" t="str">
        <f>VLOOKUP(F6277,'BD customers'!$1:$1048576,2,FALSE)</f>
        <v>Dennis Kane</v>
      </c>
      <c r="M6277" s="2">
        <f>MATCH(orders[[#This Row],[Product ID]],'BD product'!A:A,0)</f>
        <v>1594</v>
      </c>
      <c r="N6277" s="2" t="str" cm="1">
        <f t="array" ref="N6277">INDEX('BD product'!A:D,M6277,2)</f>
        <v>Furniture</v>
      </c>
    </row>
    <row r="6278" spans="1:14" x14ac:dyDescent="0.3">
      <c r="A6278" s="3" t="s">
        <v>7458</v>
      </c>
      <c r="B6278" s="4">
        <v>42568</v>
      </c>
      <c r="C6278" s="12" t="str">
        <f t="shared" si="98"/>
        <v>2016/07</v>
      </c>
      <c r="D6278" s="4">
        <v>42573</v>
      </c>
      <c r="E6278" s="3" t="s">
        <v>11</v>
      </c>
      <c r="F6278" s="3" t="s">
        <v>4231</v>
      </c>
      <c r="G6278" s="3" t="s">
        <v>1294</v>
      </c>
      <c r="H6278" s="5">
        <v>8771</v>
      </c>
      <c r="I6278" s="2">
        <v>7</v>
      </c>
      <c r="J6278" s="2">
        <v>0</v>
      </c>
      <c r="K6278" s="2">
        <v>41.223700000000001</v>
      </c>
      <c r="L6278" s="18" t="str">
        <f>VLOOKUP(F6278,'BD customers'!$1:$1048576,2,FALSE)</f>
        <v>Dennis Kane</v>
      </c>
      <c r="M6278" s="2">
        <f>MATCH(orders[[#This Row],[Product ID]],'BD product'!A:A,0)</f>
        <v>302</v>
      </c>
      <c r="N6278" s="2" t="str" cm="1">
        <f t="array" ref="N6278">INDEX('BD product'!A:D,M6278,2)</f>
        <v>Office Supplies</v>
      </c>
    </row>
    <row r="6279" spans="1:14" x14ac:dyDescent="0.3">
      <c r="A6279" s="3" t="s">
        <v>7458</v>
      </c>
      <c r="B6279" s="4">
        <v>42568</v>
      </c>
      <c r="C6279" s="12" t="str">
        <f t="shared" si="98"/>
        <v>2016/07</v>
      </c>
      <c r="D6279" s="4">
        <v>42573</v>
      </c>
      <c r="E6279" s="3" t="s">
        <v>11</v>
      </c>
      <c r="F6279" s="3" t="s">
        <v>4231</v>
      </c>
      <c r="G6279" s="3" t="s">
        <v>295</v>
      </c>
      <c r="H6279" s="5">
        <v>6952</v>
      </c>
      <c r="I6279" s="2">
        <v>2</v>
      </c>
      <c r="J6279" s="2">
        <v>0</v>
      </c>
      <c r="K6279" s="2">
        <v>0.17380000000000001</v>
      </c>
      <c r="L6279" s="18" t="str">
        <f>VLOOKUP(F6279,'BD customers'!$1:$1048576,2,FALSE)</f>
        <v>Dennis Kane</v>
      </c>
      <c r="M6279" s="2">
        <f>MATCH(orders[[#This Row],[Product ID]],'BD product'!A:A,0)</f>
        <v>56</v>
      </c>
      <c r="N6279" s="2" t="str" cm="1">
        <f t="array" ref="N6279">INDEX('BD product'!A:D,M6279,2)</f>
        <v>Office Supplies</v>
      </c>
    </row>
    <row r="6280" spans="1:14" x14ac:dyDescent="0.3">
      <c r="A6280" s="3" t="s">
        <v>7458</v>
      </c>
      <c r="B6280" s="4">
        <v>42568</v>
      </c>
      <c r="C6280" s="12" t="str">
        <f t="shared" si="98"/>
        <v>2016/07</v>
      </c>
      <c r="D6280" s="4">
        <v>42573</v>
      </c>
      <c r="E6280" s="3" t="s">
        <v>11</v>
      </c>
      <c r="F6280" s="3" t="s">
        <v>4231</v>
      </c>
      <c r="G6280" s="3" t="s">
        <v>2820</v>
      </c>
      <c r="H6280" s="5">
        <v>20784</v>
      </c>
      <c r="I6280" s="2">
        <v>2</v>
      </c>
      <c r="J6280" s="2">
        <v>2</v>
      </c>
      <c r="K6280" s="2">
        <v>-4.6764000000000001</v>
      </c>
      <c r="L6280" s="18" t="str">
        <f>VLOOKUP(F6280,'BD customers'!$1:$1048576,2,FALSE)</f>
        <v>Dennis Kane</v>
      </c>
      <c r="M6280" s="2">
        <f>MATCH(orders[[#This Row],[Product ID]],'BD product'!A:A,0)</f>
        <v>782</v>
      </c>
      <c r="N6280" s="2" t="str" cm="1">
        <f t="array" ref="N6280">INDEX('BD product'!A:D,M6280,2)</f>
        <v>Technology</v>
      </c>
    </row>
    <row r="6281" spans="1:14" x14ac:dyDescent="0.3">
      <c r="A6281" s="3" t="s">
        <v>7458</v>
      </c>
      <c r="B6281" s="4">
        <v>42568</v>
      </c>
      <c r="C6281" s="12" t="str">
        <f t="shared" si="98"/>
        <v>2016/07</v>
      </c>
      <c r="D6281" s="4">
        <v>42573</v>
      </c>
      <c r="E6281" s="3" t="s">
        <v>11</v>
      </c>
      <c r="F6281" s="3" t="s">
        <v>4231</v>
      </c>
      <c r="G6281" s="3" t="s">
        <v>3300</v>
      </c>
      <c r="H6281" s="5">
        <v>12816</v>
      </c>
      <c r="I6281" s="2">
        <v>3</v>
      </c>
      <c r="J6281" s="2">
        <v>2</v>
      </c>
      <c r="K6281" s="2">
        <v>4.1651999999999996</v>
      </c>
      <c r="L6281" s="18" t="str">
        <f>VLOOKUP(F6281,'BD customers'!$1:$1048576,2,FALSE)</f>
        <v>Dennis Kane</v>
      </c>
      <c r="M6281" s="2">
        <f>MATCH(orders[[#This Row],[Product ID]],'BD product'!A:A,0)</f>
        <v>963</v>
      </c>
      <c r="N6281" s="2" t="str" cm="1">
        <f t="array" ref="N6281">INDEX('BD product'!A:D,M6281,2)</f>
        <v>Office Supplies</v>
      </c>
    </row>
    <row r="6282" spans="1:14" x14ac:dyDescent="0.3">
      <c r="A6282" s="3" t="s">
        <v>7461</v>
      </c>
      <c r="B6282" s="4">
        <v>42867</v>
      </c>
      <c r="C6282" s="12" t="str">
        <f t="shared" si="98"/>
        <v>2017/05</v>
      </c>
      <c r="D6282" s="4">
        <v>42871</v>
      </c>
      <c r="E6282" s="3" t="s">
        <v>21</v>
      </c>
      <c r="F6282" s="3" t="s">
        <v>828</v>
      </c>
      <c r="G6282" s="3" t="s">
        <v>3730</v>
      </c>
      <c r="H6282" s="5">
        <v>5904</v>
      </c>
      <c r="I6282" s="2">
        <v>2</v>
      </c>
      <c r="J6282" s="2">
        <v>2</v>
      </c>
      <c r="K6282" s="2">
        <v>1.9925999999999999</v>
      </c>
      <c r="L6282" s="18" t="str">
        <f>VLOOKUP(F6282,'BD customers'!$1:$1048576,2,FALSE)</f>
        <v>Jonathan Howell</v>
      </c>
      <c r="M6282" s="2">
        <f>MATCH(orders[[#This Row],[Product ID]],'BD product'!A:A,0)</f>
        <v>1141</v>
      </c>
      <c r="N6282" s="2" t="str" cm="1">
        <f t="array" ref="N6282">INDEX('BD product'!A:D,M6282,2)</f>
        <v>Office Supplies</v>
      </c>
    </row>
    <row r="6283" spans="1:14" x14ac:dyDescent="0.3">
      <c r="A6283" s="3" t="s">
        <v>7462</v>
      </c>
      <c r="B6283" s="4">
        <v>42328</v>
      </c>
      <c r="C6283" s="12" t="str">
        <f t="shared" si="98"/>
        <v>2015/11</v>
      </c>
      <c r="D6283" s="4">
        <v>42334</v>
      </c>
      <c r="E6283" s="3" t="s">
        <v>21</v>
      </c>
      <c r="F6283" s="3" t="s">
        <v>283</v>
      </c>
      <c r="G6283" s="3" t="s">
        <v>7463</v>
      </c>
      <c r="H6283" s="5">
        <v>63824</v>
      </c>
      <c r="I6283" s="2">
        <v>2</v>
      </c>
      <c r="J6283" s="2">
        <v>2</v>
      </c>
      <c r="K6283" s="2">
        <v>9.5736000000000008</v>
      </c>
      <c r="L6283" s="18" t="str">
        <f>VLOOKUP(F6283,'BD customers'!$1:$1048576,2,FALSE)</f>
        <v>Jamie Kunitz</v>
      </c>
      <c r="M6283" s="2">
        <f>MATCH(orders[[#This Row],[Product ID]],'BD product'!A:A,0)</f>
        <v>1782</v>
      </c>
      <c r="N6283" s="2" t="str" cm="1">
        <f t="array" ref="N6283">INDEX('BD product'!A:D,M6283,2)</f>
        <v>Furniture</v>
      </c>
    </row>
    <row r="6284" spans="1:14" x14ac:dyDescent="0.3">
      <c r="A6284" s="3" t="s">
        <v>7462</v>
      </c>
      <c r="B6284" s="4">
        <v>42328</v>
      </c>
      <c r="C6284" s="12" t="str">
        <f t="shared" si="98"/>
        <v>2015/11</v>
      </c>
      <c r="D6284" s="4">
        <v>42334</v>
      </c>
      <c r="E6284" s="3" t="s">
        <v>21</v>
      </c>
      <c r="F6284" s="3" t="s">
        <v>283</v>
      </c>
      <c r="G6284" s="3" t="s">
        <v>7069</v>
      </c>
      <c r="H6284" s="5">
        <v>141552</v>
      </c>
      <c r="I6284" s="2">
        <v>3</v>
      </c>
      <c r="J6284" s="2">
        <v>2</v>
      </c>
      <c r="K6284" s="2">
        <v>-2.6541000000000001</v>
      </c>
      <c r="L6284" s="18" t="str">
        <f>VLOOKUP(F6284,'BD customers'!$1:$1048576,2,FALSE)</f>
        <v>Jamie Kunitz</v>
      </c>
      <c r="M6284" s="2">
        <f>MATCH(orders[[#This Row],[Product ID]],'BD product'!A:A,0)</f>
        <v>1757</v>
      </c>
      <c r="N6284" s="2" t="str" cm="1">
        <f t="array" ref="N6284">INDEX('BD product'!A:D,M6284,2)</f>
        <v>Office Supplies</v>
      </c>
    </row>
    <row r="6285" spans="1:14" x14ac:dyDescent="0.3">
      <c r="A6285" s="3" t="s">
        <v>7465</v>
      </c>
      <c r="B6285" s="4">
        <v>42637</v>
      </c>
      <c r="C6285" s="12" t="str">
        <f t="shared" si="98"/>
        <v>2016/09</v>
      </c>
      <c r="D6285" s="4">
        <v>42641</v>
      </c>
      <c r="E6285" s="3" t="s">
        <v>21</v>
      </c>
      <c r="F6285" s="3" t="s">
        <v>3884</v>
      </c>
      <c r="G6285" s="3" t="s">
        <v>6499</v>
      </c>
      <c r="H6285" s="5">
        <v>3049</v>
      </c>
      <c r="I6285" s="2">
        <v>5</v>
      </c>
      <c r="J6285" s="2">
        <v>0</v>
      </c>
      <c r="K6285" s="2">
        <v>14.330299999999999</v>
      </c>
      <c r="L6285" s="18" t="str">
        <f>VLOOKUP(F6285,'BD customers'!$1:$1048576,2,FALSE)</f>
        <v>Edward Hooks</v>
      </c>
      <c r="M6285" s="2">
        <f>MATCH(orders[[#This Row],[Product ID]],'BD product'!A:A,0)</f>
        <v>1699</v>
      </c>
      <c r="N6285" s="2" t="str" cm="1">
        <f t="array" ref="N6285">INDEX('BD product'!A:D,M6285,2)</f>
        <v>Office Supplies</v>
      </c>
    </row>
    <row r="6286" spans="1:14" x14ac:dyDescent="0.3">
      <c r="A6286" s="3" t="s">
        <v>7465</v>
      </c>
      <c r="B6286" s="4">
        <v>42637</v>
      </c>
      <c r="C6286" s="12" t="str">
        <f t="shared" si="98"/>
        <v>2016/09</v>
      </c>
      <c r="D6286" s="4">
        <v>42641</v>
      </c>
      <c r="E6286" s="3" t="s">
        <v>21</v>
      </c>
      <c r="F6286" s="3" t="s">
        <v>3884</v>
      </c>
      <c r="G6286" s="3" t="s">
        <v>3767</v>
      </c>
      <c r="H6286" s="5">
        <v>56324</v>
      </c>
      <c r="I6286" s="2">
        <v>5</v>
      </c>
      <c r="J6286" s="2">
        <v>2</v>
      </c>
      <c r="K6286" s="2">
        <v>5.6323999999999996</v>
      </c>
      <c r="L6286" s="18" t="str">
        <f>VLOOKUP(F6286,'BD customers'!$1:$1048576,2,FALSE)</f>
        <v>Edward Hooks</v>
      </c>
      <c r="M6286" s="2">
        <f>MATCH(orders[[#This Row],[Product ID]],'BD product'!A:A,0)</f>
        <v>1155</v>
      </c>
      <c r="N6286" s="2" t="str" cm="1">
        <f t="array" ref="N6286">INDEX('BD product'!A:D,M6286,2)</f>
        <v>Furniture</v>
      </c>
    </row>
    <row r="6287" spans="1:14" x14ac:dyDescent="0.3">
      <c r="A6287" s="3" t="s">
        <v>7466</v>
      </c>
      <c r="B6287" s="4">
        <v>42664</v>
      </c>
      <c r="C6287" s="12" t="str">
        <f t="shared" si="98"/>
        <v>2016/10</v>
      </c>
      <c r="D6287" s="4">
        <v>42669</v>
      </c>
      <c r="E6287" s="3" t="s">
        <v>21</v>
      </c>
      <c r="F6287" s="3" t="s">
        <v>524</v>
      </c>
      <c r="G6287" s="3" t="s">
        <v>4143</v>
      </c>
      <c r="H6287" s="5">
        <v>661176</v>
      </c>
      <c r="I6287" s="2">
        <v>2</v>
      </c>
      <c r="J6287" s="2">
        <v>4</v>
      </c>
      <c r="K6287" s="2">
        <v>-231.41159999999999</v>
      </c>
      <c r="L6287" s="18" t="str">
        <f>VLOOKUP(F6287,'BD customers'!$1:$1048576,2,FALSE)</f>
        <v>Victoria Wilson</v>
      </c>
      <c r="M6287" s="2">
        <f>MATCH(orders[[#This Row],[Product ID]],'BD product'!A:A,0)</f>
        <v>1260</v>
      </c>
      <c r="N6287" s="2" t="str" cm="1">
        <f t="array" ref="N6287">INDEX('BD product'!A:D,M6287,2)</f>
        <v>Furniture</v>
      </c>
    </row>
    <row r="6288" spans="1:14" x14ac:dyDescent="0.3">
      <c r="A6288" s="3" t="s">
        <v>7467</v>
      </c>
      <c r="B6288" s="4">
        <v>42667</v>
      </c>
      <c r="C6288" s="12" t="str">
        <f t="shared" si="98"/>
        <v>2016/10</v>
      </c>
      <c r="D6288" s="4">
        <v>42674</v>
      </c>
      <c r="E6288" s="3" t="s">
        <v>21</v>
      </c>
      <c r="F6288" s="3" t="s">
        <v>662</v>
      </c>
      <c r="G6288" s="3" t="s">
        <v>2967</v>
      </c>
      <c r="H6288" s="5">
        <v>239976</v>
      </c>
      <c r="I6288" s="2">
        <v>3</v>
      </c>
      <c r="J6288" s="2">
        <v>2</v>
      </c>
      <c r="K6288" s="2">
        <v>17.998200000000001</v>
      </c>
      <c r="L6288" s="18" t="str">
        <f>VLOOKUP(F6288,'BD customers'!$1:$1048576,2,FALSE)</f>
        <v>Catherine Glotzbach</v>
      </c>
      <c r="M6288" s="2">
        <f>MATCH(orders[[#This Row],[Product ID]],'BD product'!A:A,0)</f>
        <v>837</v>
      </c>
      <c r="N6288" s="2" t="str" cm="1">
        <f t="array" ref="N6288">INDEX('BD product'!A:D,M6288,2)</f>
        <v>Technology</v>
      </c>
    </row>
    <row r="6289" spans="1:14" x14ac:dyDescent="0.3">
      <c r="A6289" s="3" t="s">
        <v>7468</v>
      </c>
      <c r="B6289" s="4">
        <v>41828</v>
      </c>
      <c r="C6289" s="12" t="str">
        <f t="shared" si="98"/>
        <v>2014/07</v>
      </c>
      <c r="D6289" s="4">
        <v>41832</v>
      </c>
      <c r="E6289" s="3" t="s">
        <v>21</v>
      </c>
      <c r="F6289" s="3" t="s">
        <v>76</v>
      </c>
      <c r="G6289" s="3" t="s">
        <v>3447</v>
      </c>
      <c r="H6289" s="5">
        <v>502488</v>
      </c>
      <c r="I6289" s="2">
        <v>3</v>
      </c>
      <c r="J6289" s="2">
        <v>2</v>
      </c>
      <c r="K6289" s="2">
        <v>-87.935400000000001</v>
      </c>
      <c r="L6289" s="18" t="str">
        <f>VLOOKUP(F6289,'BD customers'!$1:$1048576,2,FALSE)</f>
        <v>Ed Braxton</v>
      </c>
      <c r="M6289" s="2">
        <f>MATCH(orders[[#This Row],[Product ID]],'BD product'!A:A,0)</f>
        <v>1023</v>
      </c>
      <c r="N6289" s="2" t="str" cm="1">
        <f t="array" ref="N6289">INDEX('BD product'!A:D,M6289,2)</f>
        <v>Furniture</v>
      </c>
    </row>
    <row r="6290" spans="1:14" x14ac:dyDescent="0.3">
      <c r="A6290" s="3" t="s">
        <v>7468</v>
      </c>
      <c r="B6290" s="4">
        <v>41828</v>
      </c>
      <c r="C6290" s="12" t="str">
        <f t="shared" si="98"/>
        <v>2014/07</v>
      </c>
      <c r="D6290" s="4">
        <v>41832</v>
      </c>
      <c r="E6290" s="3" t="s">
        <v>21</v>
      </c>
      <c r="F6290" s="3" t="s">
        <v>76</v>
      </c>
      <c r="G6290" s="3" t="s">
        <v>2872</v>
      </c>
      <c r="H6290" s="5">
        <v>196704</v>
      </c>
      <c r="I6290" s="2">
        <v>6</v>
      </c>
      <c r="J6290" s="2">
        <v>2</v>
      </c>
      <c r="K6290" s="2">
        <v>68.846400000000003</v>
      </c>
      <c r="L6290" s="18" t="str">
        <f>VLOOKUP(F6290,'BD customers'!$1:$1048576,2,FALSE)</f>
        <v>Ed Braxton</v>
      </c>
      <c r="M6290" s="2">
        <f>MATCH(orders[[#This Row],[Product ID]],'BD product'!A:A,0)</f>
        <v>802</v>
      </c>
      <c r="N6290" s="2" t="str" cm="1">
        <f t="array" ref="N6290">INDEX('BD product'!A:D,M6290,2)</f>
        <v>Office Supplies</v>
      </c>
    </row>
    <row r="6291" spans="1:14" x14ac:dyDescent="0.3">
      <c r="A6291" s="3" t="s">
        <v>7469</v>
      </c>
      <c r="B6291" s="4">
        <v>42076</v>
      </c>
      <c r="C6291" s="12" t="str">
        <f t="shared" si="98"/>
        <v>2015/03</v>
      </c>
      <c r="D6291" s="4">
        <v>42081</v>
      </c>
      <c r="E6291" s="3" t="s">
        <v>11</v>
      </c>
      <c r="F6291" s="3" t="s">
        <v>678</v>
      </c>
      <c r="G6291" s="3" t="s">
        <v>587</v>
      </c>
      <c r="H6291" s="5">
        <v>915136</v>
      </c>
      <c r="I6291" s="2">
        <v>4</v>
      </c>
      <c r="J6291" s="2">
        <v>2</v>
      </c>
      <c r="K6291" s="2">
        <v>102.9528</v>
      </c>
      <c r="L6291" s="18" t="str">
        <f>VLOOKUP(F6291,'BD customers'!$1:$1048576,2,FALSE)</f>
        <v>Nicole Fjeld</v>
      </c>
      <c r="M6291" s="2">
        <f>MATCH(orders[[#This Row],[Product ID]],'BD product'!A:A,0)</f>
        <v>122</v>
      </c>
      <c r="N6291" s="2" t="str" cm="1">
        <f t="array" ref="N6291">INDEX('BD product'!A:D,M6291,2)</f>
        <v>Furniture</v>
      </c>
    </row>
    <row r="6292" spans="1:14" x14ac:dyDescent="0.3">
      <c r="A6292" s="3" t="s">
        <v>7469</v>
      </c>
      <c r="B6292" s="4">
        <v>42076</v>
      </c>
      <c r="C6292" s="12" t="str">
        <f t="shared" si="98"/>
        <v>2015/03</v>
      </c>
      <c r="D6292" s="4">
        <v>42081</v>
      </c>
      <c r="E6292" s="3" t="s">
        <v>11</v>
      </c>
      <c r="F6292" s="3" t="s">
        <v>678</v>
      </c>
      <c r="G6292" s="3" t="s">
        <v>2023</v>
      </c>
      <c r="H6292" s="5">
        <v>32776</v>
      </c>
      <c r="I6292" s="2">
        <v>8</v>
      </c>
      <c r="J6292" s="2">
        <v>0</v>
      </c>
      <c r="K6292" s="2">
        <v>91.772800000000004</v>
      </c>
      <c r="L6292" s="18" t="str">
        <f>VLOOKUP(F6292,'BD customers'!$1:$1048576,2,FALSE)</f>
        <v>Nicole Fjeld</v>
      </c>
      <c r="M6292" s="2">
        <f>MATCH(orders[[#This Row],[Product ID]],'BD product'!A:A,0)</f>
        <v>516</v>
      </c>
      <c r="N6292" s="2" t="str" cm="1">
        <f t="array" ref="N6292">INDEX('BD product'!A:D,M6292,2)</f>
        <v>Furniture</v>
      </c>
    </row>
    <row r="6293" spans="1:14" x14ac:dyDescent="0.3">
      <c r="A6293" s="3" t="s">
        <v>7470</v>
      </c>
      <c r="B6293" s="4">
        <v>43071</v>
      </c>
      <c r="C6293" s="12" t="str">
        <f t="shared" si="98"/>
        <v>2017/12</v>
      </c>
      <c r="D6293" s="4">
        <v>43074</v>
      </c>
      <c r="E6293" s="3" t="s">
        <v>64</v>
      </c>
      <c r="F6293" s="3" t="s">
        <v>2111</v>
      </c>
      <c r="G6293" s="3" t="s">
        <v>3711</v>
      </c>
      <c r="H6293" s="5">
        <v>70196</v>
      </c>
      <c r="I6293" s="2">
        <v>2</v>
      </c>
      <c r="J6293" s="2">
        <v>0</v>
      </c>
      <c r="K6293" s="2">
        <v>168.47040000000001</v>
      </c>
      <c r="L6293" s="18" t="str">
        <f>VLOOKUP(F6293,'BD customers'!$1:$1048576,2,FALSE)</f>
        <v>Max Engle</v>
      </c>
      <c r="M6293" s="2">
        <f>MATCH(orders[[#This Row],[Product ID]],'BD product'!A:A,0)</f>
        <v>1133</v>
      </c>
      <c r="N6293" s="2" t="str" cm="1">
        <f t="array" ref="N6293">INDEX('BD product'!A:D,M6293,2)</f>
        <v>Furniture</v>
      </c>
    </row>
    <row r="6294" spans="1:14" x14ac:dyDescent="0.3">
      <c r="A6294" s="3" t="s">
        <v>7471</v>
      </c>
      <c r="B6294" s="4">
        <v>42116</v>
      </c>
      <c r="C6294" s="12" t="str">
        <f t="shared" si="98"/>
        <v>2015/04</v>
      </c>
      <c r="D6294" s="4">
        <v>42120</v>
      </c>
      <c r="E6294" s="3" t="s">
        <v>21</v>
      </c>
      <c r="F6294" s="3" t="s">
        <v>4496</v>
      </c>
      <c r="G6294" s="3" t="s">
        <v>2541</v>
      </c>
      <c r="H6294" s="5">
        <v>88776</v>
      </c>
      <c r="I6294" s="2">
        <v>3</v>
      </c>
      <c r="J6294" s="2">
        <v>2</v>
      </c>
      <c r="K6294" s="2">
        <v>7.7679</v>
      </c>
      <c r="L6294" s="18" t="str">
        <f>VLOOKUP(F6294,'BD customers'!$1:$1048576,2,FALSE)</f>
        <v>Annie Zypern</v>
      </c>
      <c r="M6294" s="2">
        <f>MATCH(orders[[#This Row],[Product ID]],'BD product'!A:A,0)</f>
        <v>689</v>
      </c>
      <c r="N6294" s="2" t="str" cm="1">
        <f t="array" ref="N6294">INDEX('BD product'!A:D,M6294,2)</f>
        <v>Technology</v>
      </c>
    </row>
    <row r="6295" spans="1:14" x14ac:dyDescent="0.3">
      <c r="A6295" s="3" t="s">
        <v>7471</v>
      </c>
      <c r="B6295" s="4">
        <v>42116</v>
      </c>
      <c r="C6295" s="12" t="str">
        <f t="shared" si="98"/>
        <v>2015/04</v>
      </c>
      <c r="D6295" s="4">
        <v>42120</v>
      </c>
      <c r="E6295" s="3" t="s">
        <v>21</v>
      </c>
      <c r="F6295" s="3" t="s">
        <v>4496</v>
      </c>
      <c r="G6295" s="3" t="s">
        <v>4726</v>
      </c>
      <c r="H6295" s="5">
        <v>6414</v>
      </c>
      <c r="I6295" s="2">
        <v>3</v>
      </c>
      <c r="J6295" s="2">
        <v>0</v>
      </c>
      <c r="K6295" s="2">
        <v>16.676400000000001</v>
      </c>
      <c r="L6295" s="18" t="str">
        <f>VLOOKUP(F6295,'BD customers'!$1:$1048576,2,FALSE)</f>
        <v>Annie Zypern</v>
      </c>
      <c r="M6295" s="2">
        <f>MATCH(orders[[#This Row],[Product ID]],'BD product'!A:A,0)</f>
        <v>1396</v>
      </c>
      <c r="N6295" s="2" t="str" cm="1">
        <f t="array" ref="N6295">INDEX('BD product'!A:D,M6295,2)</f>
        <v>Office Supplies</v>
      </c>
    </row>
    <row r="6296" spans="1:14" x14ac:dyDescent="0.3">
      <c r="A6296" s="3" t="s">
        <v>7472</v>
      </c>
      <c r="B6296" s="4">
        <v>41898</v>
      </c>
      <c r="C6296" s="12" t="str">
        <f t="shared" si="98"/>
        <v>2014/09</v>
      </c>
      <c r="D6296" s="4">
        <v>41901</v>
      </c>
      <c r="E6296" s="3" t="s">
        <v>64</v>
      </c>
      <c r="F6296" s="3" t="s">
        <v>4123</v>
      </c>
      <c r="G6296" s="3" t="s">
        <v>2694</v>
      </c>
      <c r="H6296" s="5">
        <v>33552</v>
      </c>
      <c r="I6296" s="2">
        <v>1</v>
      </c>
      <c r="J6296" s="2">
        <v>2</v>
      </c>
      <c r="K6296" s="2">
        <v>1.2582</v>
      </c>
      <c r="L6296" s="18" t="str">
        <f>VLOOKUP(F6296,'BD customers'!$1:$1048576,2,FALSE)</f>
        <v>Randy Ferguson</v>
      </c>
      <c r="M6296" s="2">
        <f>MATCH(orders[[#This Row],[Product ID]],'BD product'!A:A,0)</f>
        <v>737</v>
      </c>
      <c r="N6296" s="2" t="str" cm="1">
        <f t="array" ref="N6296">INDEX('BD product'!A:D,M6296,2)</f>
        <v>Office Supplies</v>
      </c>
    </row>
    <row r="6297" spans="1:14" x14ac:dyDescent="0.3">
      <c r="A6297" s="3" t="s">
        <v>7473</v>
      </c>
      <c r="B6297" s="4">
        <v>42001</v>
      </c>
      <c r="C6297" s="12" t="str">
        <f t="shared" si="98"/>
        <v>2014/12</v>
      </c>
      <c r="D6297" s="4">
        <v>42005</v>
      </c>
      <c r="E6297" s="3" t="s">
        <v>21</v>
      </c>
      <c r="F6297" s="3" t="s">
        <v>2545</v>
      </c>
      <c r="G6297" s="3" t="s">
        <v>4599</v>
      </c>
      <c r="H6297" s="5">
        <v>173718</v>
      </c>
      <c r="I6297" s="2">
        <v>6</v>
      </c>
      <c r="J6297" s="2">
        <v>0</v>
      </c>
      <c r="K6297" s="2">
        <v>503.78219999999999</v>
      </c>
      <c r="L6297" s="18" t="str">
        <f>VLOOKUP(F6297,'BD customers'!$1:$1048576,2,FALSE)</f>
        <v>Anthony Jacobs</v>
      </c>
      <c r="M6297" s="2">
        <f>MATCH(orders[[#This Row],[Product ID]],'BD product'!A:A,0)</f>
        <v>1366</v>
      </c>
      <c r="N6297" s="2" t="str" cm="1">
        <f t="array" ref="N6297">INDEX('BD product'!A:D,M6297,2)</f>
        <v>Office Supplies</v>
      </c>
    </row>
    <row r="6298" spans="1:14" x14ac:dyDescent="0.3">
      <c r="A6298" s="3" t="s">
        <v>7473</v>
      </c>
      <c r="B6298" s="4">
        <v>42001</v>
      </c>
      <c r="C6298" s="12" t="str">
        <f t="shared" si="98"/>
        <v>2014/12</v>
      </c>
      <c r="D6298" s="4">
        <v>42005</v>
      </c>
      <c r="E6298" s="3" t="s">
        <v>21</v>
      </c>
      <c r="F6298" s="3" t="s">
        <v>2545</v>
      </c>
      <c r="G6298" s="3" t="s">
        <v>1729</v>
      </c>
      <c r="H6298" s="5">
        <v>70425</v>
      </c>
      <c r="I6298" s="2">
        <v>5</v>
      </c>
      <c r="J6298" s="2">
        <v>0</v>
      </c>
      <c r="K6298" s="2">
        <v>0.84509999999999996</v>
      </c>
      <c r="L6298" s="18" t="str">
        <f>VLOOKUP(F6298,'BD customers'!$1:$1048576,2,FALSE)</f>
        <v>Anthony Jacobs</v>
      </c>
      <c r="M6298" s="2">
        <f>MATCH(orders[[#This Row],[Product ID]],'BD product'!A:A,0)</f>
        <v>428</v>
      </c>
      <c r="N6298" s="2" t="str" cm="1">
        <f t="array" ref="N6298">INDEX('BD product'!A:D,M6298,2)</f>
        <v>Office Supplies</v>
      </c>
    </row>
    <row r="6299" spans="1:14" x14ac:dyDescent="0.3">
      <c r="A6299" s="3" t="s">
        <v>7473</v>
      </c>
      <c r="B6299" s="4">
        <v>42001</v>
      </c>
      <c r="C6299" s="12" t="str">
        <f t="shared" si="98"/>
        <v>2014/12</v>
      </c>
      <c r="D6299" s="4">
        <v>42005</v>
      </c>
      <c r="E6299" s="3" t="s">
        <v>21</v>
      </c>
      <c r="F6299" s="3" t="s">
        <v>2545</v>
      </c>
      <c r="G6299" s="3" t="s">
        <v>6891</v>
      </c>
      <c r="H6299" s="5">
        <v>14176</v>
      </c>
      <c r="I6299" s="2">
        <v>4</v>
      </c>
      <c r="J6299" s="2">
        <v>0</v>
      </c>
      <c r="K6299" s="2">
        <v>66.627200000000002</v>
      </c>
      <c r="L6299" s="18" t="str">
        <f>VLOOKUP(F6299,'BD customers'!$1:$1048576,2,FALSE)</f>
        <v>Anthony Jacobs</v>
      </c>
      <c r="M6299" s="2">
        <f>MATCH(orders[[#This Row],[Product ID]],'BD product'!A:A,0)</f>
        <v>1735</v>
      </c>
      <c r="N6299" s="2" t="str" cm="1">
        <f t="array" ref="N6299">INDEX('BD product'!A:D,M6299,2)</f>
        <v>Office Supplies</v>
      </c>
    </row>
    <row r="6300" spans="1:14" x14ac:dyDescent="0.3">
      <c r="A6300" s="3" t="s">
        <v>7474</v>
      </c>
      <c r="B6300" s="4">
        <v>41933</v>
      </c>
      <c r="C6300" s="12" t="str">
        <f t="shared" si="98"/>
        <v>2014/10</v>
      </c>
      <c r="D6300" s="4">
        <v>41938</v>
      </c>
      <c r="E6300" s="3" t="s">
        <v>21</v>
      </c>
      <c r="F6300" s="3" t="s">
        <v>171</v>
      </c>
      <c r="G6300" s="3" t="s">
        <v>309</v>
      </c>
      <c r="H6300" s="5">
        <v>3636</v>
      </c>
      <c r="I6300" s="2">
        <v>3</v>
      </c>
      <c r="J6300" s="2">
        <v>2</v>
      </c>
      <c r="K6300" s="2">
        <v>12.2715</v>
      </c>
      <c r="L6300" s="18" t="str">
        <f>VLOOKUP(F6300,'BD customers'!$1:$1048576,2,FALSE)</f>
        <v>Sylvia Foulston</v>
      </c>
      <c r="M6300" s="2">
        <f>MATCH(orders[[#This Row],[Product ID]],'BD product'!A:A,0)</f>
        <v>60</v>
      </c>
      <c r="N6300" s="2" t="str" cm="1">
        <f t="array" ref="N6300">INDEX('BD product'!A:D,M6300,2)</f>
        <v>Office Supplies</v>
      </c>
    </row>
    <row r="6301" spans="1:14" x14ac:dyDescent="0.3">
      <c r="A6301" s="3" t="s">
        <v>7475</v>
      </c>
      <c r="B6301" s="4">
        <v>43069</v>
      </c>
      <c r="C6301" s="12" t="str">
        <f t="shared" si="98"/>
        <v>2017/11</v>
      </c>
      <c r="D6301" s="4">
        <v>43072</v>
      </c>
      <c r="E6301" s="3" t="s">
        <v>64</v>
      </c>
      <c r="F6301" s="3" t="s">
        <v>4284</v>
      </c>
      <c r="G6301" s="3" t="s">
        <v>7476</v>
      </c>
      <c r="H6301" s="5">
        <v>2583</v>
      </c>
      <c r="I6301" s="2">
        <v>3</v>
      </c>
      <c r="J6301" s="2">
        <v>0</v>
      </c>
      <c r="K6301" s="2">
        <v>9.5571000000000002</v>
      </c>
      <c r="L6301" s="18" t="str">
        <f>VLOOKUP(F6301,'BD customers'!$1:$1048576,2,FALSE)</f>
        <v>Maria Zettner</v>
      </c>
      <c r="M6301" s="2">
        <f>MATCH(orders[[#This Row],[Product ID]],'BD product'!A:A,0)</f>
        <v>1783</v>
      </c>
      <c r="N6301" s="2" t="str" cm="1">
        <f t="array" ref="N6301">INDEX('BD product'!A:D,M6301,2)</f>
        <v>Furniture</v>
      </c>
    </row>
    <row r="6302" spans="1:14" x14ac:dyDescent="0.3">
      <c r="A6302" s="3" t="s">
        <v>7478</v>
      </c>
      <c r="B6302" s="4">
        <v>41796</v>
      </c>
      <c r="C6302" s="12" t="str">
        <f t="shared" si="98"/>
        <v>2014/06</v>
      </c>
      <c r="D6302" s="4">
        <v>41802</v>
      </c>
      <c r="E6302" s="3" t="s">
        <v>21</v>
      </c>
      <c r="F6302" s="3" t="s">
        <v>4723</v>
      </c>
      <c r="G6302" s="3" t="s">
        <v>515</v>
      </c>
      <c r="H6302" s="5">
        <v>24588</v>
      </c>
      <c r="I6302" s="2">
        <v>3</v>
      </c>
      <c r="J6302" s="2">
        <v>8</v>
      </c>
      <c r="K6302" s="2">
        <v>-38.111400000000003</v>
      </c>
      <c r="L6302" s="18" t="str">
        <f>VLOOKUP(F6302,'BD customers'!$1:$1048576,2,FALSE)</f>
        <v>Sarah Bern</v>
      </c>
      <c r="M6302" s="2">
        <f>MATCH(orders[[#This Row],[Product ID]],'BD product'!A:A,0)</f>
        <v>104</v>
      </c>
      <c r="N6302" s="2" t="str" cm="1">
        <f t="array" ref="N6302">INDEX('BD product'!A:D,M6302,2)</f>
        <v>Office Supplies</v>
      </c>
    </row>
    <row r="6303" spans="1:14" x14ac:dyDescent="0.3">
      <c r="A6303" s="3" t="s">
        <v>7478</v>
      </c>
      <c r="B6303" s="4">
        <v>41796</v>
      </c>
      <c r="C6303" s="12" t="str">
        <f t="shared" si="98"/>
        <v>2014/06</v>
      </c>
      <c r="D6303" s="4">
        <v>41802</v>
      </c>
      <c r="E6303" s="3" t="s">
        <v>21</v>
      </c>
      <c r="F6303" s="3" t="s">
        <v>4723</v>
      </c>
      <c r="G6303" s="3" t="s">
        <v>2754</v>
      </c>
      <c r="H6303" s="5">
        <v>13984</v>
      </c>
      <c r="I6303" s="2">
        <v>2</v>
      </c>
      <c r="J6303" s="2">
        <v>2</v>
      </c>
      <c r="K6303" s="2">
        <v>4.7195999999999998</v>
      </c>
      <c r="L6303" s="18" t="str">
        <f>VLOOKUP(F6303,'BD customers'!$1:$1048576,2,FALSE)</f>
        <v>Sarah Bern</v>
      </c>
      <c r="M6303" s="2">
        <f>MATCH(orders[[#This Row],[Product ID]],'BD product'!A:A,0)</f>
        <v>757</v>
      </c>
      <c r="N6303" s="2" t="str" cm="1">
        <f t="array" ref="N6303">INDEX('BD product'!A:D,M6303,2)</f>
        <v>Office Supplies</v>
      </c>
    </row>
    <row r="6304" spans="1:14" x14ac:dyDescent="0.3">
      <c r="A6304" s="3" t="s">
        <v>7479</v>
      </c>
      <c r="B6304" s="4">
        <v>43062</v>
      </c>
      <c r="C6304" s="12" t="str">
        <f t="shared" si="98"/>
        <v>2017/11</v>
      </c>
      <c r="D6304" s="4">
        <v>43066</v>
      </c>
      <c r="E6304" s="3" t="s">
        <v>21</v>
      </c>
      <c r="F6304" s="3" t="s">
        <v>1062</v>
      </c>
      <c r="G6304" s="3" t="s">
        <v>6448</v>
      </c>
      <c r="H6304" s="5">
        <v>19596</v>
      </c>
      <c r="I6304" s="2">
        <v>5</v>
      </c>
      <c r="J6304" s="2">
        <v>2</v>
      </c>
      <c r="K6304" s="2">
        <v>1.9596</v>
      </c>
      <c r="L6304" s="18" t="str">
        <f>VLOOKUP(F6304,'BD customers'!$1:$1048576,2,FALSE)</f>
        <v>Alan Hwang</v>
      </c>
      <c r="M6304" s="2">
        <f>MATCH(orders[[#This Row],[Product ID]],'BD product'!A:A,0)</f>
        <v>1694</v>
      </c>
      <c r="N6304" s="2" t="str" cm="1">
        <f t="array" ref="N6304">INDEX('BD product'!A:D,M6304,2)</f>
        <v>Technology</v>
      </c>
    </row>
    <row r="6305" spans="1:14" x14ac:dyDescent="0.3">
      <c r="A6305" s="3" t="s">
        <v>7480</v>
      </c>
      <c r="B6305" s="4">
        <v>42904</v>
      </c>
      <c r="C6305" s="12" t="str">
        <f t="shared" si="98"/>
        <v>2017/06</v>
      </c>
      <c r="D6305" s="4">
        <v>42906</v>
      </c>
      <c r="E6305" s="3" t="s">
        <v>11</v>
      </c>
      <c r="F6305" s="3" t="s">
        <v>544</v>
      </c>
      <c r="G6305" s="3" t="s">
        <v>3619</v>
      </c>
      <c r="H6305" s="5">
        <v>74352</v>
      </c>
      <c r="I6305" s="2">
        <v>3</v>
      </c>
      <c r="J6305" s="2">
        <v>2</v>
      </c>
      <c r="K6305" s="2">
        <v>2.3235000000000001</v>
      </c>
      <c r="L6305" s="18" t="str">
        <f>VLOOKUP(F6305,'BD customers'!$1:$1048576,2,FALSE)</f>
        <v>Neil Knudson</v>
      </c>
      <c r="M6305" s="2">
        <f>MATCH(orders[[#This Row],[Product ID]],'BD product'!A:A,0)</f>
        <v>1092</v>
      </c>
      <c r="N6305" s="2" t="str" cm="1">
        <f t="array" ref="N6305">INDEX('BD product'!A:D,M6305,2)</f>
        <v>Office Supplies</v>
      </c>
    </row>
    <row r="6306" spans="1:14" x14ac:dyDescent="0.3">
      <c r="A6306" s="3" t="s">
        <v>7481</v>
      </c>
      <c r="B6306" s="4">
        <v>42860</v>
      </c>
      <c r="C6306" s="12" t="str">
        <f t="shared" si="98"/>
        <v>2017/05</v>
      </c>
      <c r="D6306" s="4">
        <v>42860</v>
      </c>
      <c r="E6306" s="3" t="s">
        <v>41</v>
      </c>
      <c r="F6306" s="3" t="s">
        <v>3287</v>
      </c>
      <c r="G6306" s="3" t="s">
        <v>2626</v>
      </c>
      <c r="H6306" s="5">
        <v>668</v>
      </c>
      <c r="I6306" s="2">
        <v>1</v>
      </c>
      <c r="J6306" s="2">
        <v>0</v>
      </c>
      <c r="K6306" s="2">
        <v>3.2063999999999999</v>
      </c>
      <c r="L6306" s="18" t="str">
        <f>VLOOKUP(F6306,'BD customers'!$1:$1048576,2,FALSE)</f>
        <v>Arianne Irving</v>
      </c>
      <c r="M6306" s="2">
        <f>MATCH(orders[[#This Row],[Product ID]],'BD product'!A:A,0)</f>
        <v>713</v>
      </c>
      <c r="N6306" s="2" t="str" cm="1">
        <f t="array" ref="N6306">INDEX('BD product'!A:D,M6306,2)</f>
        <v>Office Supplies</v>
      </c>
    </row>
    <row r="6307" spans="1:14" x14ac:dyDescent="0.3">
      <c r="A6307" s="3" t="s">
        <v>7482</v>
      </c>
      <c r="B6307" s="4">
        <v>42678</v>
      </c>
      <c r="C6307" s="12" t="str">
        <f t="shared" si="98"/>
        <v>2016/11</v>
      </c>
      <c r="D6307" s="4">
        <v>42680</v>
      </c>
      <c r="E6307" s="3" t="s">
        <v>11</v>
      </c>
      <c r="F6307" s="3" t="s">
        <v>6053</v>
      </c>
      <c r="G6307" s="3" t="s">
        <v>5801</v>
      </c>
      <c r="H6307" s="5">
        <v>17584</v>
      </c>
      <c r="I6307" s="2">
        <v>7</v>
      </c>
      <c r="J6307" s="2">
        <v>2</v>
      </c>
      <c r="K6307" s="2">
        <v>-4.1761999999999997</v>
      </c>
      <c r="L6307" s="18" t="str">
        <f>VLOOKUP(F6307,'BD customers'!$1:$1048576,2,FALSE)</f>
        <v>Tracy Poddar</v>
      </c>
      <c r="M6307" s="2">
        <f>MATCH(orders[[#This Row],[Product ID]],'BD product'!A:A,0)</f>
        <v>1592</v>
      </c>
      <c r="N6307" s="2" t="str" cm="1">
        <f t="array" ref="N6307">INDEX('BD product'!A:D,M6307,2)</f>
        <v>Office Supplies</v>
      </c>
    </row>
    <row r="6308" spans="1:14" x14ac:dyDescent="0.3">
      <c r="A6308" s="3" t="s">
        <v>7482</v>
      </c>
      <c r="B6308" s="4">
        <v>42678</v>
      </c>
      <c r="C6308" s="12" t="str">
        <f t="shared" si="98"/>
        <v>2016/11</v>
      </c>
      <c r="D6308" s="4">
        <v>42680</v>
      </c>
      <c r="E6308" s="3" t="s">
        <v>11</v>
      </c>
      <c r="F6308" s="3" t="s">
        <v>6053</v>
      </c>
      <c r="G6308" s="3" t="s">
        <v>5775</v>
      </c>
      <c r="H6308" s="5">
        <v>104784</v>
      </c>
      <c r="I6308" s="2">
        <v>1</v>
      </c>
      <c r="J6308" s="2">
        <v>2</v>
      </c>
      <c r="K6308" s="2">
        <v>-14.4078</v>
      </c>
      <c r="L6308" s="18" t="str">
        <f>VLOOKUP(F6308,'BD customers'!$1:$1048576,2,FALSE)</f>
        <v>Tracy Poddar</v>
      </c>
      <c r="M6308" s="2">
        <f>MATCH(orders[[#This Row],[Product ID]],'BD product'!A:A,0)</f>
        <v>1587</v>
      </c>
      <c r="N6308" s="2" t="str" cm="1">
        <f t="array" ref="N6308">INDEX('BD product'!A:D,M6308,2)</f>
        <v>Furniture</v>
      </c>
    </row>
    <row r="6309" spans="1:14" x14ac:dyDescent="0.3">
      <c r="A6309" s="3" t="s">
        <v>7482</v>
      </c>
      <c r="B6309" s="4">
        <v>42678</v>
      </c>
      <c r="C6309" s="12" t="str">
        <f t="shared" si="98"/>
        <v>2016/11</v>
      </c>
      <c r="D6309" s="4">
        <v>42680</v>
      </c>
      <c r="E6309" s="3" t="s">
        <v>11</v>
      </c>
      <c r="F6309" s="3" t="s">
        <v>6053</v>
      </c>
      <c r="G6309" s="3" t="s">
        <v>6328</v>
      </c>
      <c r="H6309" s="5">
        <v>47952</v>
      </c>
      <c r="I6309" s="2">
        <v>3</v>
      </c>
      <c r="J6309" s="2">
        <v>2</v>
      </c>
      <c r="K6309" s="2">
        <v>16.783200000000001</v>
      </c>
      <c r="L6309" s="18" t="str">
        <f>VLOOKUP(F6309,'BD customers'!$1:$1048576,2,FALSE)</f>
        <v>Tracy Poddar</v>
      </c>
      <c r="M6309" s="2">
        <f>MATCH(orders[[#This Row],[Product ID]],'BD product'!A:A,0)</f>
        <v>1675</v>
      </c>
      <c r="N6309" s="2" t="str" cm="1">
        <f t="array" ref="N6309">INDEX('BD product'!A:D,M6309,2)</f>
        <v>Office Supplies</v>
      </c>
    </row>
    <row r="6310" spans="1:14" x14ac:dyDescent="0.3">
      <c r="A6310" s="3" t="s">
        <v>7482</v>
      </c>
      <c r="B6310" s="4">
        <v>42678</v>
      </c>
      <c r="C6310" s="12" t="str">
        <f t="shared" si="98"/>
        <v>2016/11</v>
      </c>
      <c r="D6310" s="4">
        <v>42680</v>
      </c>
      <c r="E6310" s="3" t="s">
        <v>11</v>
      </c>
      <c r="F6310" s="3" t="s">
        <v>6053</v>
      </c>
      <c r="G6310" s="3" t="s">
        <v>6056</v>
      </c>
      <c r="H6310" s="5">
        <v>650352</v>
      </c>
      <c r="I6310" s="2">
        <v>3</v>
      </c>
      <c r="J6310" s="2">
        <v>2</v>
      </c>
      <c r="K6310" s="2">
        <v>-97.552800000000005</v>
      </c>
      <c r="L6310" s="18" t="str">
        <f>VLOOKUP(F6310,'BD customers'!$1:$1048576,2,FALSE)</f>
        <v>Tracy Poddar</v>
      </c>
      <c r="M6310" s="2">
        <f>MATCH(orders[[#This Row],[Product ID]],'BD product'!A:A,0)</f>
        <v>1633</v>
      </c>
      <c r="N6310" s="2" t="str" cm="1">
        <f t="array" ref="N6310">INDEX('BD product'!A:D,M6310,2)</f>
        <v>Furniture</v>
      </c>
    </row>
    <row r="6311" spans="1:14" x14ac:dyDescent="0.3">
      <c r="A6311" s="3" t="s">
        <v>7482</v>
      </c>
      <c r="B6311" s="4">
        <v>42678</v>
      </c>
      <c r="C6311" s="12" t="str">
        <f t="shared" si="98"/>
        <v>2016/11</v>
      </c>
      <c r="D6311" s="4">
        <v>42680</v>
      </c>
      <c r="E6311" s="3" t="s">
        <v>11</v>
      </c>
      <c r="F6311" s="3" t="s">
        <v>6053</v>
      </c>
      <c r="G6311" s="3" t="s">
        <v>2007</v>
      </c>
      <c r="H6311" s="5">
        <v>629184</v>
      </c>
      <c r="I6311" s="2">
        <v>8</v>
      </c>
      <c r="J6311" s="2">
        <v>2</v>
      </c>
      <c r="K6311" s="2">
        <v>228.07919999999999</v>
      </c>
      <c r="L6311" s="18" t="str">
        <f>VLOOKUP(F6311,'BD customers'!$1:$1048576,2,FALSE)</f>
        <v>Tracy Poddar</v>
      </c>
      <c r="M6311" s="2">
        <f>MATCH(orders[[#This Row],[Product ID]],'BD product'!A:A,0)</f>
        <v>510</v>
      </c>
      <c r="N6311" s="2" t="str" cm="1">
        <f t="array" ref="N6311">INDEX('BD product'!A:D,M6311,2)</f>
        <v>Office Supplies</v>
      </c>
    </row>
    <row r="6312" spans="1:14" x14ac:dyDescent="0.3">
      <c r="A6312" s="3" t="s">
        <v>7482</v>
      </c>
      <c r="B6312" s="4">
        <v>42678</v>
      </c>
      <c r="C6312" s="12" t="str">
        <f t="shared" si="98"/>
        <v>2016/11</v>
      </c>
      <c r="D6312" s="4">
        <v>42680</v>
      </c>
      <c r="E6312" s="3" t="s">
        <v>11</v>
      </c>
      <c r="F6312" s="3" t="s">
        <v>6053</v>
      </c>
      <c r="G6312" s="3" t="s">
        <v>2405</v>
      </c>
      <c r="H6312" s="5">
        <v>15176</v>
      </c>
      <c r="I6312" s="2">
        <v>1</v>
      </c>
      <c r="J6312" s="2">
        <v>2</v>
      </c>
      <c r="K6312" s="2">
        <v>5.3116000000000003</v>
      </c>
      <c r="L6312" s="18" t="str">
        <f>VLOOKUP(F6312,'BD customers'!$1:$1048576,2,FALSE)</f>
        <v>Tracy Poddar</v>
      </c>
      <c r="M6312" s="2">
        <f>MATCH(orders[[#This Row],[Product ID]],'BD product'!A:A,0)</f>
        <v>642</v>
      </c>
      <c r="N6312" s="2" t="str" cm="1">
        <f t="array" ref="N6312">INDEX('BD product'!A:D,M6312,2)</f>
        <v>Office Supplies</v>
      </c>
    </row>
    <row r="6313" spans="1:14" x14ac:dyDescent="0.3">
      <c r="A6313" s="3" t="s">
        <v>7483</v>
      </c>
      <c r="B6313" s="4">
        <v>41893</v>
      </c>
      <c r="C6313" s="12" t="str">
        <f t="shared" si="98"/>
        <v>2014/09</v>
      </c>
      <c r="D6313" s="4">
        <v>41898</v>
      </c>
      <c r="E6313" s="3" t="s">
        <v>21</v>
      </c>
      <c r="F6313" s="3" t="s">
        <v>6539</v>
      </c>
      <c r="G6313" s="3" t="s">
        <v>511</v>
      </c>
      <c r="H6313" s="5">
        <v>12795</v>
      </c>
      <c r="I6313" s="2">
        <v>3</v>
      </c>
      <c r="J6313" s="2">
        <v>0</v>
      </c>
      <c r="K6313" s="2">
        <v>21.7515</v>
      </c>
      <c r="L6313" s="18" t="str">
        <f>VLOOKUP(F6313,'BD customers'!$1:$1048576,2,FALSE)</f>
        <v>Liz Willingham</v>
      </c>
      <c r="M6313" s="2">
        <f>MATCH(orders[[#This Row],[Product ID]],'BD product'!A:A,0)</f>
        <v>103</v>
      </c>
      <c r="N6313" s="2" t="str" cm="1">
        <f t="array" ref="N6313">INDEX('BD product'!A:D,M6313,2)</f>
        <v>Furniture</v>
      </c>
    </row>
    <row r="6314" spans="1:14" x14ac:dyDescent="0.3">
      <c r="A6314" s="3" t="s">
        <v>7484</v>
      </c>
      <c r="B6314" s="4">
        <v>42782</v>
      </c>
      <c r="C6314" s="12" t="str">
        <f t="shared" si="98"/>
        <v>2017/02</v>
      </c>
      <c r="D6314" s="4">
        <v>42787</v>
      </c>
      <c r="E6314" s="3" t="s">
        <v>21</v>
      </c>
      <c r="F6314" s="3" t="s">
        <v>668</v>
      </c>
      <c r="G6314" s="3" t="s">
        <v>6268</v>
      </c>
      <c r="H6314" s="5">
        <v>57951</v>
      </c>
      <c r="I6314" s="2">
        <v>3</v>
      </c>
      <c r="J6314" s="2">
        <v>0</v>
      </c>
      <c r="K6314" s="2">
        <v>81.131399999999999</v>
      </c>
      <c r="L6314" s="18" t="str">
        <f>VLOOKUP(F6314,'BD customers'!$1:$1048576,2,FALSE)</f>
        <v>Nat Gilpin</v>
      </c>
      <c r="M6314" s="2">
        <f>MATCH(orders[[#This Row],[Product ID]],'BD product'!A:A,0)</f>
        <v>1664</v>
      </c>
      <c r="N6314" s="2" t="str" cm="1">
        <f t="array" ref="N6314">INDEX('BD product'!A:D,M6314,2)</f>
        <v>Office Supplies</v>
      </c>
    </row>
    <row r="6315" spans="1:14" x14ac:dyDescent="0.3">
      <c r="A6315" s="3" t="s">
        <v>7484</v>
      </c>
      <c r="B6315" s="4">
        <v>42782</v>
      </c>
      <c r="C6315" s="12" t="str">
        <f t="shared" si="98"/>
        <v>2017/02</v>
      </c>
      <c r="D6315" s="4">
        <v>42787</v>
      </c>
      <c r="E6315" s="3" t="s">
        <v>21</v>
      </c>
      <c r="F6315" s="3" t="s">
        <v>668</v>
      </c>
      <c r="G6315" s="3" t="s">
        <v>4115</v>
      </c>
      <c r="H6315" s="5">
        <v>1499</v>
      </c>
      <c r="I6315" s="2">
        <v>1</v>
      </c>
      <c r="J6315" s="2">
        <v>0</v>
      </c>
      <c r="K6315" s="2">
        <v>7.3451000000000004</v>
      </c>
      <c r="L6315" s="18" t="str">
        <f>VLOOKUP(F6315,'BD customers'!$1:$1048576,2,FALSE)</f>
        <v>Nat Gilpin</v>
      </c>
      <c r="M6315" s="2">
        <f>MATCH(orders[[#This Row],[Product ID]],'BD product'!A:A,0)</f>
        <v>1252</v>
      </c>
      <c r="N6315" s="2" t="str" cm="1">
        <f t="array" ref="N6315">INDEX('BD product'!A:D,M6315,2)</f>
        <v>Technology</v>
      </c>
    </row>
    <row r="6316" spans="1:14" x14ac:dyDescent="0.3">
      <c r="A6316" s="3" t="s">
        <v>7485</v>
      </c>
      <c r="B6316" s="4">
        <v>41967</v>
      </c>
      <c r="C6316" s="12" t="str">
        <f t="shared" si="98"/>
        <v>2014/11</v>
      </c>
      <c r="D6316" s="4">
        <v>41972</v>
      </c>
      <c r="E6316" s="3" t="s">
        <v>21</v>
      </c>
      <c r="F6316" s="3" t="s">
        <v>668</v>
      </c>
      <c r="G6316" s="3" t="s">
        <v>537</v>
      </c>
      <c r="H6316" s="5">
        <v>15192</v>
      </c>
      <c r="I6316" s="2">
        <v>4</v>
      </c>
      <c r="J6316" s="2">
        <v>0</v>
      </c>
      <c r="K6316" s="2">
        <v>4.5575999999999999</v>
      </c>
      <c r="L6316" s="18" t="str">
        <f>VLOOKUP(F6316,'BD customers'!$1:$1048576,2,FALSE)</f>
        <v>Nat Gilpin</v>
      </c>
      <c r="M6316" s="2">
        <f>MATCH(orders[[#This Row],[Product ID]],'BD product'!A:A,0)</f>
        <v>110</v>
      </c>
      <c r="N6316" s="2" t="str" cm="1">
        <f t="array" ref="N6316">INDEX('BD product'!A:D,M6316,2)</f>
        <v>Office Supplies</v>
      </c>
    </row>
    <row r="6317" spans="1:14" x14ac:dyDescent="0.3">
      <c r="A6317" s="3" t="s">
        <v>7485</v>
      </c>
      <c r="B6317" s="4">
        <v>41967</v>
      </c>
      <c r="C6317" s="12" t="str">
        <f t="shared" si="98"/>
        <v>2014/11</v>
      </c>
      <c r="D6317" s="4">
        <v>41972</v>
      </c>
      <c r="E6317" s="3" t="s">
        <v>21</v>
      </c>
      <c r="F6317" s="3" t="s">
        <v>668</v>
      </c>
      <c r="G6317" s="3" t="s">
        <v>2007</v>
      </c>
      <c r="H6317" s="5">
        <v>19662</v>
      </c>
      <c r="I6317" s="2">
        <v>2</v>
      </c>
      <c r="J6317" s="2">
        <v>0</v>
      </c>
      <c r="K6317" s="2">
        <v>96.343800000000002</v>
      </c>
      <c r="L6317" s="18" t="str">
        <f>VLOOKUP(F6317,'BD customers'!$1:$1048576,2,FALSE)</f>
        <v>Nat Gilpin</v>
      </c>
      <c r="M6317" s="2">
        <f>MATCH(orders[[#This Row],[Product ID]],'BD product'!A:A,0)</f>
        <v>510</v>
      </c>
      <c r="N6317" s="2" t="str" cm="1">
        <f t="array" ref="N6317">INDEX('BD product'!A:D,M6317,2)</f>
        <v>Office Supplies</v>
      </c>
    </row>
    <row r="6318" spans="1:14" x14ac:dyDescent="0.3">
      <c r="A6318" s="3" t="s">
        <v>7485</v>
      </c>
      <c r="B6318" s="4">
        <v>41967</v>
      </c>
      <c r="C6318" s="12" t="str">
        <f t="shared" si="98"/>
        <v>2014/11</v>
      </c>
      <c r="D6318" s="4">
        <v>41972</v>
      </c>
      <c r="E6318" s="3" t="s">
        <v>21</v>
      </c>
      <c r="F6318" s="3" t="s">
        <v>668</v>
      </c>
      <c r="G6318" s="3" t="s">
        <v>4807</v>
      </c>
      <c r="H6318" s="5">
        <v>14412</v>
      </c>
      <c r="I6318" s="2">
        <v>3</v>
      </c>
      <c r="J6318" s="2">
        <v>0</v>
      </c>
      <c r="K6318" s="2">
        <v>69.177599999999998</v>
      </c>
      <c r="L6318" s="18" t="str">
        <f>VLOOKUP(F6318,'BD customers'!$1:$1048576,2,FALSE)</f>
        <v>Nat Gilpin</v>
      </c>
      <c r="M6318" s="2">
        <f>MATCH(orders[[#This Row],[Product ID]],'BD product'!A:A,0)</f>
        <v>1417</v>
      </c>
      <c r="N6318" s="2" t="str" cm="1">
        <f t="array" ref="N6318">INDEX('BD product'!A:D,M6318,2)</f>
        <v>Office Supplies</v>
      </c>
    </row>
    <row r="6319" spans="1:14" x14ac:dyDescent="0.3">
      <c r="A6319" s="3" t="s">
        <v>7485</v>
      </c>
      <c r="B6319" s="4">
        <v>41967</v>
      </c>
      <c r="C6319" s="12" t="str">
        <f t="shared" si="98"/>
        <v>2014/11</v>
      </c>
      <c r="D6319" s="4">
        <v>41972</v>
      </c>
      <c r="E6319" s="3" t="s">
        <v>21</v>
      </c>
      <c r="F6319" s="3" t="s">
        <v>668</v>
      </c>
      <c r="G6319" s="3" t="s">
        <v>1015</v>
      </c>
      <c r="H6319" s="5">
        <v>1596</v>
      </c>
      <c r="I6319" s="2">
        <v>2</v>
      </c>
      <c r="J6319" s="2">
        <v>0</v>
      </c>
      <c r="K6319" s="2">
        <v>7.9799999999999996E-2</v>
      </c>
      <c r="L6319" s="18" t="str">
        <f>VLOOKUP(F6319,'BD customers'!$1:$1048576,2,FALSE)</f>
        <v>Nat Gilpin</v>
      </c>
      <c r="M6319" s="2">
        <f>MATCH(orders[[#This Row],[Product ID]],'BD product'!A:A,0)</f>
        <v>228</v>
      </c>
      <c r="N6319" s="2" t="str" cm="1">
        <f t="array" ref="N6319">INDEX('BD product'!A:D,M6319,2)</f>
        <v>Office Supplies</v>
      </c>
    </row>
    <row r="6320" spans="1:14" x14ac:dyDescent="0.3">
      <c r="A6320" s="3" t="s">
        <v>7486</v>
      </c>
      <c r="B6320" s="4">
        <v>43064</v>
      </c>
      <c r="C6320" s="12" t="str">
        <f t="shared" si="98"/>
        <v>2017/11</v>
      </c>
      <c r="D6320" s="4">
        <v>43068</v>
      </c>
      <c r="E6320" s="3" t="s">
        <v>11</v>
      </c>
      <c r="F6320" s="3" t="s">
        <v>2581</v>
      </c>
      <c r="G6320" s="3" t="s">
        <v>5626</v>
      </c>
      <c r="H6320" s="5">
        <v>3996</v>
      </c>
      <c r="I6320" s="2">
        <v>5</v>
      </c>
      <c r="J6320" s="2">
        <v>2</v>
      </c>
      <c r="K6320" s="2">
        <v>3.4965000000000002</v>
      </c>
      <c r="L6320" s="18" t="str">
        <f>VLOOKUP(F6320,'BD customers'!$1:$1048576,2,FALSE)</f>
        <v>Edward Becker</v>
      </c>
      <c r="M6320" s="2">
        <f>MATCH(orders[[#This Row],[Product ID]],'BD product'!A:A,0)</f>
        <v>1559</v>
      </c>
      <c r="N6320" s="2" t="str" cm="1">
        <f t="array" ref="N6320">INDEX('BD product'!A:D,M6320,2)</f>
        <v>Technology</v>
      </c>
    </row>
    <row r="6321" spans="1:14" x14ac:dyDescent="0.3">
      <c r="A6321" s="3" t="s">
        <v>7486</v>
      </c>
      <c r="B6321" s="4">
        <v>43064</v>
      </c>
      <c r="C6321" s="12" t="str">
        <f t="shared" si="98"/>
        <v>2017/11</v>
      </c>
      <c r="D6321" s="4">
        <v>43068</v>
      </c>
      <c r="E6321" s="3" t="s">
        <v>11</v>
      </c>
      <c r="F6321" s="3" t="s">
        <v>2581</v>
      </c>
      <c r="G6321" s="3" t="s">
        <v>618</v>
      </c>
      <c r="H6321" s="5">
        <v>3408</v>
      </c>
      <c r="I6321" s="2">
        <v>6</v>
      </c>
      <c r="J6321" s="2">
        <v>0</v>
      </c>
      <c r="K6321" s="2">
        <v>1.5336000000000001</v>
      </c>
      <c r="L6321" s="18" t="str">
        <f>VLOOKUP(F6321,'BD customers'!$1:$1048576,2,FALSE)</f>
        <v>Edward Becker</v>
      </c>
      <c r="M6321" s="2">
        <f>MATCH(orders[[#This Row],[Product ID]],'BD product'!A:A,0)</f>
        <v>128</v>
      </c>
      <c r="N6321" s="2" t="str" cm="1">
        <f t="array" ref="N6321">INDEX('BD product'!A:D,M6321,2)</f>
        <v>Office Supplies</v>
      </c>
    </row>
    <row r="6322" spans="1:14" x14ac:dyDescent="0.3">
      <c r="A6322" s="3" t="s">
        <v>7487</v>
      </c>
      <c r="B6322" s="4">
        <v>43006</v>
      </c>
      <c r="C6322" s="12" t="str">
        <f t="shared" si="98"/>
        <v>2017/09</v>
      </c>
      <c r="D6322" s="4">
        <v>43010</v>
      </c>
      <c r="E6322" s="3" t="s">
        <v>21</v>
      </c>
      <c r="F6322" s="3" t="s">
        <v>1260</v>
      </c>
      <c r="G6322" s="3" t="s">
        <v>2234</v>
      </c>
      <c r="H6322" s="5">
        <v>10368</v>
      </c>
      <c r="I6322" s="2">
        <v>2</v>
      </c>
      <c r="J6322" s="2">
        <v>2</v>
      </c>
      <c r="K6322" s="2">
        <v>3.6288</v>
      </c>
      <c r="L6322" s="18" t="str">
        <f>VLOOKUP(F6322,'BD customers'!$1:$1048576,2,FALSE)</f>
        <v>Sung Pak</v>
      </c>
      <c r="M6322" s="2">
        <f>MATCH(orders[[#This Row],[Product ID]],'BD product'!A:A,0)</f>
        <v>587</v>
      </c>
      <c r="N6322" s="2" t="str" cm="1">
        <f t="array" ref="N6322">INDEX('BD product'!A:D,M6322,2)</f>
        <v>Office Supplies</v>
      </c>
    </row>
    <row r="6323" spans="1:14" x14ac:dyDescent="0.3">
      <c r="A6323" s="3" t="s">
        <v>7488</v>
      </c>
      <c r="B6323" s="4">
        <v>41925</v>
      </c>
      <c r="C6323" s="12" t="str">
        <f t="shared" si="98"/>
        <v>2014/10</v>
      </c>
      <c r="D6323" s="4">
        <v>41929</v>
      </c>
      <c r="E6323" s="3" t="s">
        <v>21</v>
      </c>
      <c r="F6323" s="3" t="s">
        <v>903</v>
      </c>
      <c r="G6323" s="3" t="s">
        <v>2005</v>
      </c>
      <c r="H6323" s="5">
        <v>7752</v>
      </c>
      <c r="I6323" s="2">
        <v>3</v>
      </c>
      <c r="J6323" s="2">
        <v>2</v>
      </c>
      <c r="K6323" s="2">
        <v>2.8100999999999998</v>
      </c>
      <c r="L6323" s="18" t="str">
        <f>VLOOKUP(F6323,'BD customers'!$1:$1048576,2,FALSE)</f>
        <v>Sibella Parks</v>
      </c>
      <c r="M6323" s="2">
        <f>MATCH(orders[[#This Row],[Product ID]],'BD product'!A:A,0)</f>
        <v>509</v>
      </c>
      <c r="N6323" s="2" t="str" cm="1">
        <f t="array" ref="N6323">INDEX('BD product'!A:D,M6323,2)</f>
        <v>Office Supplies</v>
      </c>
    </row>
    <row r="6324" spans="1:14" x14ac:dyDescent="0.3">
      <c r="A6324" s="3" t="s">
        <v>7489</v>
      </c>
      <c r="B6324" s="4">
        <v>41793</v>
      </c>
      <c r="C6324" s="12" t="str">
        <f t="shared" si="98"/>
        <v>2014/06</v>
      </c>
      <c r="D6324" s="4">
        <v>41797</v>
      </c>
      <c r="E6324" s="3" t="s">
        <v>11</v>
      </c>
      <c r="F6324" s="3" t="s">
        <v>796</v>
      </c>
      <c r="G6324" s="3" t="s">
        <v>2465</v>
      </c>
      <c r="H6324" s="5">
        <v>1528</v>
      </c>
      <c r="I6324" s="2">
        <v>2</v>
      </c>
      <c r="J6324" s="2">
        <v>0</v>
      </c>
      <c r="K6324" s="2">
        <v>7.4871999999999996</v>
      </c>
      <c r="L6324" s="18" t="str">
        <f>VLOOKUP(F6324,'BD customers'!$1:$1048576,2,FALSE)</f>
        <v>Ross Baird</v>
      </c>
      <c r="M6324" s="2">
        <f>MATCH(orders[[#This Row],[Product ID]],'BD product'!A:A,0)</f>
        <v>663</v>
      </c>
      <c r="N6324" s="2" t="str" cm="1">
        <f t="array" ref="N6324">INDEX('BD product'!A:D,M6324,2)</f>
        <v>Office Supplies</v>
      </c>
    </row>
    <row r="6325" spans="1:14" x14ac:dyDescent="0.3">
      <c r="A6325" s="3" t="s">
        <v>7490</v>
      </c>
      <c r="B6325" s="4">
        <v>41807</v>
      </c>
      <c r="C6325" s="12" t="str">
        <f t="shared" si="98"/>
        <v>2014/06</v>
      </c>
      <c r="D6325" s="4">
        <v>41813</v>
      </c>
      <c r="E6325" s="3" t="s">
        <v>21</v>
      </c>
      <c r="F6325" s="3" t="s">
        <v>3865</v>
      </c>
      <c r="G6325" s="3" t="s">
        <v>6898</v>
      </c>
      <c r="H6325" s="5">
        <v>6597</v>
      </c>
      <c r="I6325" s="2">
        <v>3</v>
      </c>
      <c r="J6325" s="2">
        <v>0</v>
      </c>
      <c r="K6325" s="2">
        <v>31.0059</v>
      </c>
      <c r="L6325" s="18" t="str">
        <f>VLOOKUP(F6325,'BD customers'!$1:$1048576,2,FALSE)</f>
        <v>Duane Benoit</v>
      </c>
      <c r="M6325" s="2">
        <f>MATCH(orders[[#This Row],[Product ID]],'BD product'!A:A,0)</f>
        <v>1736</v>
      </c>
      <c r="N6325" s="2" t="str" cm="1">
        <f t="array" ref="N6325">INDEX('BD product'!A:D,M6325,2)</f>
        <v>Technology</v>
      </c>
    </row>
    <row r="6326" spans="1:14" x14ac:dyDescent="0.3">
      <c r="A6326" s="3" t="s">
        <v>7491</v>
      </c>
      <c r="B6326" s="4">
        <v>42306</v>
      </c>
      <c r="C6326" s="12" t="str">
        <f t="shared" si="98"/>
        <v>2015/10</v>
      </c>
      <c r="D6326" s="4">
        <v>42310</v>
      </c>
      <c r="E6326" s="3" t="s">
        <v>21</v>
      </c>
      <c r="F6326" s="3" t="s">
        <v>1467</v>
      </c>
      <c r="G6326" s="3" t="s">
        <v>1916</v>
      </c>
      <c r="H6326" s="5">
        <v>334</v>
      </c>
      <c r="I6326" s="2">
        <v>5</v>
      </c>
      <c r="J6326" s="2">
        <v>0</v>
      </c>
      <c r="K6326" s="2">
        <v>1.6032</v>
      </c>
      <c r="L6326" s="18" t="str">
        <f>VLOOKUP(F6326,'BD customers'!$1:$1048576,2,FALSE)</f>
        <v>Nona Balk</v>
      </c>
      <c r="M6326" s="2">
        <f>MATCH(orders[[#This Row],[Product ID]],'BD product'!A:A,0)</f>
        <v>483</v>
      </c>
      <c r="N6326" s="2" t="str" cm="1">
        <f t="array" ref="N6326">INDEX('BD product'!A:D,M6326,2)</f>
        <v>Office Supplies</v>
      </c>
    </row>
    <row r="6327" spans="1:14" x14ac:dyDescent="0.3">
      <c r="A6327" s="3" t="s">
        <v>7491</v>
      </c>
      <c r="B6327" s="4">
        <v>42306</v>
      </c>
      <c r="C6327" s="12" t="str">
        <f t="shared" si="98"/>
        <v>2015/10</v>
      </c>
      <c r="D6327" s="4">
        <v>42310</v>
      </c>
      <c r="E6327" s="3" t="s">
        <v>21</v>
      </c>
      <c r="F6327" s="3" t="s">
        <v>1467</v>
      </c>
      <c r="G6327" s="3" t="s">
        <v>1776</v>
      </c>
      <c r="H6327" s="5">
        <v>21084</v>
      </c>
      <c r="I6327" s="2">
        <v>4</v>
      </c>
      <c r="J6327" s="2">
        <v>0</v>
      </c>
      <c r="K6327" s="2">
        <v>103.3116</v>
      </c>
      <c r="L6327" s="18" t="str">
        <f>VLOOKUP(F6327,'BD customers'!$1:$1048576,2,FALSE)</f>
        <v>Nona Balk</v>
      </c>
      <c r="M6327" s="2">
        <f>MATCH(orders[[#This Row],[Product ID]],'BD product'!A:A,0)</f>
        <v>441</v>
      </c>
      <c r="N6327" s="2" t="str" cm="1">
        <f t="array" ref="N6327">INDEX('BD product'!A:D,M6327,2)</f>
        <v>Office Supplies</v>
      </c>
    </row>
    <row r="6328" spans="1:14" x14ac:dyDescent="0.3">
      <c r="A6328" s="3" t="s">
        <v>7492</v>
      </c>
      <c r="B6328" s="4">
        <v>41659</v>
      </c>
      <c r="C6328" s="12" t="str">
        <f t="shared" si="98"/>
        <v>2014/01</v>
      </c>
      <c r="D6328" s="4">
        <v>41665</v>
      </c>
      <c r="E6328" s="3" t="s">
        <v>21</v>
      </c>
      <c r="F6328" s="3" t="s">
        <v>1732</v>
      </c>
      <c r="G6328" s="3" t="s">
        <v>43</v>
      </c>
      <c r="H6328" s="5">
        <v>1398</v>
      </c>
      <c r="I6328" s="2">
        <v>1</v>
      </c>
      <c r="J6328" s="2">
        <v>0</v>
      </c>
      <c r="K6328" s="2">
        <v>4.0541999999999998</v>
      </c>
      <c r="L6328" s="18" t="str">
        <f>VLOOKUP(F6328,'BD customers'!$1:$1048576,2,FALSE)</f>
        <v>Xylona Preis</v>
      </c>
      <c r="M6328" s="2">
        <f>MATCH(orders[[#This Row],[Product ID]],'BD product'!A:A,0)</f>
        <v>6</v>
      </c>
      <c r="N6328" s="2" t="str" cm="1">
        <f t="array" ref="N6328">INDEX('BD product'!A:D,M6328,2)</f>
        <v>Office Supplies</v>
      </c>
    </row>
    <row r="6329" spans="1:14" x14ac:dyDescent="0.3">
      <c r="A6329" s="3" t="s">
        <v>7492</v>
      </c>
      <c r="B6329" s="4">
        <v>41659</v>
      </c>
      <c r="C6329" s="12" t="str">
        <f t="shared" si="98"/>
        <v>2014/01</v>
      </c>
      <c r="D6329" s="4">
        <v>41665</v>
      </c>
      <c r="E6329" s="3" t="s">
        <v>21</v>
      </c>
      <c r="F6329" s="3" t="s">
        <v>1732</v>
      </c>
      <c r="G6329" s="3" t="s">
        <v>1170</v>
      </c>
      <c r="H6329" s="5">
        <v>27294</v>
      </c>
      <c r="I6329" s="2">
        <v>3</v>
      </c>
      <c r="J6329" s="2">
        <v>0</v>
      </c>
      <c r="K6329" s="2">
        <v>30.023399999999999</v>
      </c>
      <c r="L6329" s="18" t="str">
        <f>VLOOKUP(F6329,'BD customers'!$1:$1048576,2,FALSE)</f>
        <v>Xylona Preis</v>
      </c>
      <c r="M6329" s="2">
        <f>MATCH(orders[[#This Row],[Product ID]],'BD product'!A:A,0)</f>
        <v>271</v>
      </c>
      <c r="N6329" s="2" t="str" cm="1">
        <f t="array" ref="N6329">INDEX('BD product'!A:D,M6329,2)</f>
        <v>Furniture</v>
      </c>
    </row>
    <row r="6330" spans="1:14" x14ac:dyDescent="0.3">
      <c r="A6330" s="3" t="s">
        <v>7492</v>
      </c>
      <c r="B6330" s="4">
        <v>41659</v>
      </c>
      <c r="C6330" s="12" t="str">
        <f t="shared" si="98"/>
        <v>2014/01</v>
      </c>
      <c r="D6330" s="4">
        <v>41665</v>
      </c>
      <c r="E6330" s="3" t="s">
        <v>21</v>
      </c>
      <c r="F6330" s="3" t="s">
        <v>1732</v>
      </c>
      <c r="G6330" s="3" t="s">
        <v>2092</v>
      </c>
      <c r="H6330" s="5">
        <v>1905</v>
      </c>
      <c r="I6330" s="2">
        <v>5</v>
      </c>
      <c r="J6330" s="2">
        <v>0</v>
      </c>
      <c r="K6330" s="2">
        <v>8.9535</v>
      </c>
      <c r="L6330" s="18" t="str">
        <f>VLOOKUP(F6330,'BD customers'!$1:$1048576,2,FALSE)</f>
        <v>Xylona Preis</v>
      </c>
      <c r="M6330" s="2">
        <f>MATCH(orders[[#This Row],[Product ID]],'BD product'!A:A,0)</f>
        <v>538</v>
      </c>
      <c r="N6330" s="2" t="str" cm="1">
        <f t="array" ref="N6330">INDEX('BD product'!A:D,M6330,2)</f>
        <v>Office Supplies</v>
      </c>
    </row>
    <row r="6331" spans="1:14" x14ac:dyDescent="0.3">
      <c r="A6331" s="3" t="s">
        <v>7492</v>
      </c>
      <c r="B6331" s="4">
        <v>41659</v>
      </c>
      <c r="C6331" s="12" t="str">
        <f t="shared" si="98"/>
        <v>2014/01</v>
      </c>
      <c r="D6331" s="4">
        <v>41665</v>
      </c>
      <c r="E6331" s="3" t="s">
        <v>21</v>
      </c>
      <c r="F6331" s="3" t="s">
        <v>1732</v>
      </c>
      <c r="G6331" s="3" t="s">
        <v>98</v>
      </c>
      <c r="H6331" s="5">
        <v>247716</v>
      </c>
      <c r="I6331" s="2">
        <v>4</v>
      </c>
      <c r="J6331" s="2">
        <v>1</v>
      </c>
      <c r="K6331" s="2">
        <v>93.581599999999995</v>
      </c>
      <c r="L6331" s="18" t="str">
        <f>VLOOKUP(F6331,'BD customers'!$1:$1048576,2,FALSE)</f>
        <v>Xylona Preis</v>
      </c>
      <c r="M6331" s="2">
        <f>MATCH(orders[[#This Row],[Product ID]],'BD product'!A:A,0)</f>
        <v>16</v>
      </c>
      <c r="N6331" s="2" t="str" cm="1">
        <f t="array" ref="N6331">INDEX('BD product'!A:D,M6331,2)</f>
        <v>Office Supplies</v>
      </c>
    </row>
    <row r="6332" spans="1:14" x14ac:dyDescent="0.3">
      <c r="A6332" s="3" t="s">
        <v>7492</v>
      </c>
      <c r="B6332" s="4">
        <v>41659</v>
      </c>
      <c r="C6332" s="12" t="str">
        <f t="shared" si="98"/>
        <v>2014/01</v>
      </c>
      <c r="D6332" s="4">
        <v>41665</v>
      </c>
      <c r="E6332" s="3" t="s">
        <v>21</v>
      </c>
      <c r="F6332" s="3" t="s">
        <v>1732</v>
      </c>
      <c r="G6332" s="3" t="s">
        <v>4305</v>
      </c>
      <c r="H6332" s="5">
        <v>6658</v>
      </c>
      <c r="I6332" s="2">
        <v>2</v>
      </c>
      <c r="J6332" s="2">
        <v>0</v>
      </c>
      <c r="K6332" s="2">
        <v>15.979200000000001</v>
      </c>
      <c r="L6332" s="18" t="str">
        <f>VLOOKUP(F6332,'BD customers'!$1:$1048576,2,FALSE)</f>
        <v>Xylona Preis</v>
      </c>
      <c r="M6332" s="2">
        <f>MATCH(orders[[#This Row],[Product ID]],'BD product'!A:A,0)</f>
        <v>1293</v>
      </c>
      <c r="N6332" s="2" t="str" cm="1">
        <f t="array" ref="N6332">INDEX('BD product'!A:D,M6332,2)</f>
        <v>Office Supplies</v>
      </c>
    </row>
    <row r="6333" spans="1:14" x14ac:dyDescent="0.3">
      <c r="A6333" s="3" t="s">
        <v>7492</v>
      </c>
      <c r="B6333" s="4">
        <v>41659</v>
      </c>
      <c r="C6333" s="12" t="str">
        <f t="shared" si="98"/>
        <v>2014/01</v>
      </c>
      <c r="D6333" s="4">
        <v>41665</v>
      </c>
      <c r="E6333" s="3" t="s">
        <v>21</v>
      </c>
      <c r="F6333" s="3" t="s">
        <v>1732</v>
      </c>
      <c r="G6333" s="3" t="s">
        <v>3560</v>
      </c>
      <c r="H6333" s="5">
        <v>4392</v>
      </c>
      <c r="I6333" s="2">
        <v>3</v>
      </c>
      <c r="J6333" s="2">
        <v>0</v>
      </c>
      <c r="K6333" s="2">
        <v>12.736800000000001</v>
      </c>
      <c r="L6333" s="18" t="str">
        <f>VLOOKUP(F6333,'BD customers'!$1:$1048576,2,FALSE)</f>
        <v>Xylona Preis</v>
      </c>
      <c r="M6333" s="2">
        <f>MATCH(orders[[#This Row],[Product ID]],'BD product'!A:A,0)</f>
        <v>1066</v>
      </c>
      <c r="N6333" s="2" t="str" cm="1">
        <f t="array" ref="N6333">INDEX('BD product'!A:D,M6333,2)</f>
        <v>Office Supplies</v>
      </c>
    </row>
    <row r="6334" spans="1:14" x14ac:dyDescent="0.3">
      <c r="A6334" s="3" t="s">
        <v>7492</v>
      </c>
      <c r="B6334" s="4">
        <v>41659</v>
      </c>
      <c r="C6334" s="12" t="str">
        <f t="shared" si="98"/>
        <v>2014/01</v>
      </c>
      <c r="D6334" s="4">
        <v>41665</v>
      </c>
      <c r="E6334" s="3" t="s">
        <v>21</v>
      </c>
      <c r="F6334" s="3" t="s">
        <v>1732</v>
      </c>
      <c r="G6334" s="3" t="s">
        <v>3065</v>
      </c>
      <c r="H6334" s="5">
        <v>1473</v>
      </c>
      <c r="I6334" s="2">
        <v>3</v>
      </c>
      <c r="J6334" s="2">
        <v>0</v>
      </c>
      <c r="K6334" s="2">
        <v>4.8609</v>
      </c>
      <c r="L6334" s="18" t="str">
        <f>VLOOKUP(F6334,'BD customers'!$1:$1048576,2,FALSE)</f>
        <v>Xylona Preis</v>
      </c>
      <c r="M6334" s="2">
        <f>MATCH(orders[[#This Row],[Product ID]],'BD product'!A:A,0)</f>
        <v>877</v>
      </c>
      <c r="N6334" s="2" t="str" cm="1">
        <f t="array" ref="N6334">INDEX('BD product'!A:D,M6334,2)</f>
        <v>Furniture</v>
      </c>
    </row>
    <row r="6335" spans="1:14" x14ac:dyDescent="0.3">
      <c r="A6335" s="3" t="s">
        <v>7492</v>
      </c>
      <c r="B6335" s="4">
        <v>41659</v>
      </c>
      <c r="C6335" s="12" t="str">
        <f t="shared" si="98"/>
        <v>2014/01</v>
      </c>
      <c r="D6335" s="4">
        <v>41665</v>
      </c>
      <c r="E6335" s="3" t="s">
        <v>21</v>
      </c>
      <c r="F6335" s="3" t="s">
        <v>1732</v>
      </c>
      <c r="G6335" s="3" t="s">
        <v>3369</v>
      </c>
      <c r="H6335" s="5">
        <v>297</v>
      </c>
      <c r="I6335" s="2">
        <v>5</v>
      </c>
      <c r="J6335" s="2">
        <v>0</v>
      </c>
      <c r="K6335" s="2">
        <v>1.3365</v>
      </c>
      <c r="L6335" s="18" t="str">
        <f>VLOOKUP(F6335,'BD customers'!$1:$1048576,2,FALSE)</f>
        <v>Xylona Preis</v>
      </c>
      <c r="M6335" s="2">
        <f>MATCH(orders[[#This Row],[Product ID]],'BD product'!A:A,0)</f>
        <v>992</v>
      </c>
      <c r="N6335" s="2" t="str" cm="1">
        <f t="array" ref="N6335">INDEX('BD product'!A:D,M6335,2)</f>
        <v>Office Supplies</v>
      </c>
    </row>
    <row r="6336" spans="1:14" x14ac:dyDescent="0.3">
      <c r="A6336" s="3" t="s">
        <v>7493</v>
      </c>
      <c r="B6336" s="4">
        <v>41831</v>
      </c>
      <c r="C6336" s="12" t="str">
        <f t="shared" si="98"/>
        <v>2014/07</v>
      </c>
      <c r="D6336" s="4">
        <v>41835</v>
      </c>
      <c r="E6336" s="3" t="s">
        <v>21</v>
      </c>
      <c r="F6336" s="3" t="s">
        <v>5513</v>
      </c>
      <c r="G6336" s="3" t="s">
        <v>1339</v>
      </c>
      <c r="H6336" s="5">
        <v>4912</v>
      </c>
      <c r="I6336" s="2">
        <v>4</v>
      </c>
      <c r="J6336" s="2">
        <v>0</v>
      </c>
      <c r="K6336" s="2">
        <v>23.086400000000001</v>
      </c>
      <c r="L6336" s="18" t="str">
        <f>VLOOKUP(F6336,'BD customers'!$1:$1048576,2,FALSE)</f>
        <v>Mark Hamilton</v>
      </c>
      <c r="M6336" s="2">
        <f>MATCH(orders[[#This Row],[Product ID]],'BD product'!A:A,0)</f>
        <v>316</v>
      </c>
      <c r="N6336" s="2" t="str" cm="1">
        <f t="array" ref="N6336">INDEX('BD product'!A:D,M6336,2)</f>
        <v>Office Supplies</v>
      </c>
    </row>
    <row r="6337" spans="1:14" x14ac:dyDescent="0.3">
      <c r="A6337" s="3" t="s">
        <v>7493</v>
      </c>
      <c r="B6337" s="4">
        <v>41831</v>
      </c>
      <c r="C6337" s="12" t="str">
        <f t="shared" si="98"/>
        <v>2014/07</v>
      </c>
      <c r="D6337" s="4">
        <v>41835</v>
      </c>
      <c r="E6337" s="3" t="s">
        <v>21</v>
      </c>
      <c r="F6337" s="3" t="s">
        <v>5513</v>
      </c>
      <c r="G6337" s="3" t="s">
        <v>3933</v>
      </c>
      <c r="H6337" s="5">
        <v>1828</v>
      </c>
      <c r="I6337" s="2">
        <v>5</v>
      </c>
      <c r="J6337" s="2">
        <v>2</v>
      </c>
      <c r="K6337" s="2">
        <v>0.63980000000000004</v>
      </c>
      <c r="L6337" s="18" t="str">
        <f>VLOOKUP(F6337,'BD customers'!$1:$1048576,2,FALSE)</f>
        <v>Mark Hamilton</v>
      </c>
      <c r="M6337" s="2">
        <f>MATCH(orders[[#This Row],[Product ID]],'BD product'!A:A,0)</f>
        <v>1205</v>
      </c>
      <c r="N6337" s="2" t="str" cm="1">
        <f t="array" ref="N6337">INDEX('BD product'!A:D,M6337,2)</f>
        <v>Office Supplies</v>
      </c>
    </row>
    <row r="6338" spans="1:14" x14ac:dyDescent="0.3">
      <c r="A6338" s="3" t="s">
        <v>7494</v>
      </c>
      <c r="B6338" s="4">
        <v>42612</v>
      </c>
      <c r="C6338" s="12" t="str">
        <f t="shared" ref="C6338:C6401" si="99">TEXT(B6338,"aaaa/mm")</f>
        <v>2016/08</v>
      </c>
      <c r="D6338" s="4">
        <v>42619</v>
      </c>
      <c r="E6338" s="3" t="s">
        <v>21</v>
      </c>
      <c r="F6338" s="3" t="s">
        <v>5343</v>
      </c>
      <c r="G6338" s="3" t="s">
        <v>5428</v>
      </c>
      <c r="H6338" s="5">
        <v>4704</v>
      </c>
      <c r="I6338" s="2">
        <v>4</v>
      </c>
      <c r="J6338" s="2">
        <v>0</v>
      </c>
      <c r="K6338" s="2">
        <v>15.993600000000001</v>
      </c>
      <c r="L6338" s="18" t="str">
        <f>VLOOKUP(F6338,'BD customers'!$1:$1048576,2,FALSE)</f>
        <v>Bruce Geld</v>
      </c>
      <c r="M6338" s="2">
        <f>MATCH(orders[[#This Row],[Product ID]],'BD product'!A:A,0)</f>
        <v>1532</v>
      </c>
      <c r="N6338" s="2" t="str" cm="1">
        <f t="array" ref="N6338">INDEX('BD product'!A:D,M6338,2)</f>
        <v>Furniture</v>
      </c>
    </row>
    <row r="6339" spans="1:14" x14ac:dyDescent="0.3">
      <c r="A6339" s="3" t="s">
        <v>7494</v>
      </c>
      <c r="B6339" s="4">
        <v>42612</v>
      </c>
      <c r="C6339" s="12" t="str">
        <f t="shared" si="99"/>
        <v>2016/08</v>
      </c>
      <c r="D6339" s="4">
        <v>42619</v>
      </c>
      <c r="E6339" s="3" t="s">
        <v>21</v>
      </c>
      <c r="F6339" s="3" t="s">
        <v>5343</v>
      </c>
      <c r="G6339" s="3" t="s">
        <v>5233</v>
      </c>
      <c r="H6339" s="5">
        <v>33996</v>
      </c>
      <c r="I6339" s="2">
        <v>5</v>
      </c>
      <c r="J6339" s="2">
        <v>2</v>
      </c>
      <c r="K6339" s="2">
        <v>4.2495000000000003</v>
      </c>
      <c r="L6339" s="18" t="str">
        <f>VLOOKUP(F6339,'BD customers'!$1:$1048576,2,FALSE)</f>
        <v>Bruce Geld</v>
      </c>
      <c r="M6339" s="2">
        <f>MATCH(orders[[#This Row],[Product ID]],'BD product'!A:A,0)</f>
        <v>1497</v>
      </c>
      <c r="N6339" s="2" t="str" cm="1">
        <f t="array" ref="N6339">INDEX('BD product'!A:D,M6339,2)</f>
        <v>Technology</v>
      </c>
    </row>
    <row r="6340" spans="1:14" x14ac:dyDescent="0.3">
      <c r="A6340" s="3" t="s">
        <v>7495</v>
      </c>
      <c r="B6340" s="4">
        <v>43013</v>
      </c>
      <c r="C6340" s="12" t="str">
        <f t="shared" si="99"/>
        <v>2017/10</v>
      </c>
      <c r="D6340" s="4">
        <v>43017</v>
      </c>
      <c r="E6340" s="3" t="s">
        <v>21</v>
      </c>
      <c r="F6340" s="3" t="s">
        <v>1378</v>
      </c>
      <c r="G6340" s="3" t="s">
        <v>5329</v>
      </c>
      <c r="H6340" s="5">
        <v>878</v>
      </c>
      <c r="I6340" s="2">
        <v>4</v>
      </c>
      <c r="J6340" s="2">
        <v>0</v>
      </c>
      <c r="K6340" s="2">
        <v>4.3900000000000002E-2</v>
      </c>
      <c r="L6340" s="18" t="str">
        <f>VLOOKUP(F6340,'BD customers'!$1:$1048576,2,FALSE)</f>
        <v>Todd Sumrall</v>
      </c>
      <c r="M6340" s="2">
        <f>MATCH(orders[[#This Row],[Product ID]],'BD product'!A:A,0)</f>
        <v>1515</v>
      </c>
      <c r="N6340" s="2" t="str" cm="1">
        <f t="array" ref="N6340">INDEX('BD product'!A:D,M6340,2)</f>
        <v>Technology</v>
      </c>
    </row>
    <row r="6341" spans="1:14" x14ac:dyDescent="0.3">
      <c r="A6341" s="3" t="s">
        <v>7495</v>
      </c>
      <c r="B6341" s="4">
        <v>43013</v>
      </c>
      <c r="C6341" s="12" t="str">
        <f t="shared" si="99"/>
        <v>2017/10</v>
      </c>
      <c r="D6341" s="4">
        <v>43017</v>
      </c>
      <c r="E6341" s="3" t="s">
        <v>21</v>
      </c>
      <c r="F6341" s="3" t="s">
        <v>1378</v>
      </c>
      <c r="G6341" s="3" t="s">
        <v>2905</v>
      </c>
      <c r="H6341" s="5">
        <v>221382</v>
      </c>
      <c r="I6341" s="2">
        <v>2</v>
      </c>
      <c r="J6341" s="2">
        <v>1</v>
      </c>
      <c r="K6341" s="2">
        <v>2.4598</v>
      </c>
      <c r="L6341" s="18" t="str">
        <f>VLOOKUP(F6341,'BD customers'!$1:$1048576,2,FALSE)</f>
        <v>Todd Sumrall</v>
      </c>
      <c r="M6341" s="2">
        <f>MATCH(orders[[#This Row],[Product ID]],'BD product'!A:A,0)</f>
        <v>814</v>
      </c>
      <c r="N6341" s="2" t="str" cm="1">
        <f t="array" ref="N6341">INDEX('BD product'!A:D,M6341,2)</f>
        <v>Furniture</v>
      </c>
    </row>
    <row r="6342" spans="1:14" x14ac:dyDescent="0.3">
      <c r="A6342" s="3" t="s">
        <v>7495</v>
      </c>
      <c r="B6342" s="4">
        <v>43013</v>
      </c>
      <c r="C6342" s="12" t="str">
        <f t="shared" si="99"/>
        <v>2017/10</v>
      </c>
      <c r="D6342" s="4">
        <v>43017</v>
      </c>
      <c r="E6342" s="3" t="s">
        <v>21</v>
      </c>
      <c r="F6342" s="3" t="s">
        <v>1378</v>
      </c>
      <c r="G6342" s="3" t="s">
        <v>6156</v>
      </c>
      <c r="H6342" s="5">
        <v>519996</v>
      </c>
      <c r="I6342" s="2">
        <v>4</v>
      </c>
      <c r="J6342" s="2">
        <v>0</v>
      </c>
      <c r="K6342" s="2">
        <v>1351.9896000000001</v>
      </c>
      <c r="L6342" s="18" t="str">
        <f>VLOOKUP(F6342,'BD customers'!$1:$1048576,2,FALSE)</f>
        <v>Todd Sumrall</v>
      </c>
      <c r="M6342" s="2">
        <f>MATCH(orders[[#This Row],[Product ID]],'BD product'!A:A,0)</f>
        <v>1648</v>
      </c>
      <c r="N6342" s="2" t="str" cm="1">
        <f t="array" ref="N6342">INDEX('BD product'!A:D,M6342,2)</f>
        <v>Technology</v>
      </c>
    </row>
    <row r="6343" spans="1:14" x14ac:dyDescent="0.3">
      <c r="A6343" s="3" t="s">
        <v>7496</v>
      </c>
      <c r="B6343" s="4">
        <v>42735</v>
      </c>
      <c r="C6343" s="12" t="str">
        <f t="shared" si="99"/>
        <v>2016/12</v>
      </c>
      <c r="D6343" s="4">
        <v>42737</v>
      </c>
      <c r="E6343" s="3" t="s">
        <v>64</v>
      </c>
      <c r="F6343" s="3" t="s">
        <v>3865</v>
      </c>
      <c r="G6343" s="3" t="s">
        <v>3798</v>
      </c>
      <c r="H6343" s="5">
        <v>156512</v>
      </c>
      <c r="I6343" s="2">
        <v>4</v>
      </c>
      <c r="J6343" s="2">
        <v>2</v>
      </c>
      <c r="K6343" s="2">
        <v>-35.215200000000003</v>
      </c>
      <c r="L6343" s="18" t="str">
        <f>VLOOKUP(F6343,'BD customers'!$1:$1048576,2,FALSE)</f>
        <v>Duane Benoit</v>
      </c>
      <c r="M6343" s="2">
        <f>MATCH(orders[[#This Row],[Product ID]],'BD product'!A:A,0)</f>
        <v>1168</v>
      </c>
      <c r="N6343" s="2" t="str" cm="1">
        <f t="array" ref="N6343">INDEX('BD product'!A:D,M6343,2)</f>
        <v>Office Supplies</v>
      </c>
    </row>
    <row r="6344" spans="1:14" x14ac:dyDescent="0.3">
      <c r="A6344" s="3" t="s">
        <v>7497</v>
      </c>
      <c r="B6344" s="4">
        <v>42070</v>
      </c>
      <c r="C6344" s="12" t="str">
        <f t="shared" si="99"/>
        <v>2015/03</v>
      </c>
      <c r="D6344" s="4">
        <v>42073</v>
      </c>
      <c r="E6344" s="3" t="s">
        <v>64</v>
      </c>
      <c r="F6344" s="3" t="s">
        <v>5055</v>
      </c>
      <c r="G6344" s="3" t="s">
        <v>1063</v>
      </c>
      <c r="H6344" s="5">
        <v>11985</v>
      </c>
      <c r="I6344" s="2">
        <v>3</v>
      </c>
      <c r="J6344" s="2">
        <v>0</v>
      </c>
      <c r="K6344" s="2">
        <v>5.2733999999999996</v>
      </c>
      <c r="L6344" s="18" t="str">
        <f>VLOOKUP(F6344,'BD customers'!$1:$1048576,2,FALSE)</f>
        <v>Eugene Moren</v>
      </c>
      <c r="M6344" s="2">
        <f>MATCH(orders[[#This Row],[Product ID]],'BD product'!A:A,0)</f>
        <v>242</v>
      </c>
      <c r="N6344" s="2" t="str" cm="1">
        <f t="array" ref="N6344">INDEX('BD product'!A:D,M6344,2)</f>
        <v>Technology</v>
      </c>
    </row>
    <row r="6345" spans="1:14" x14ac:dyDescent="0.3">
      <c r="A6345" s="3" t="s">
        <v>7497</v>
      </c>
      <c r="B6345" s="4">
        <v>42070</v>
      </c>
      <c r="C6345" s="12" t="str">
        <f t="shared" si="99"/>
        <v>2015/03</v>
      </c>
      <c r="D6345" s="4">
        <v>42073</v>
      </c>
      <c r="E6345" s="3" t="s">
        <v>64</v>
      </c>
      <c r="F6345" s="3" t="s">
        <v>5055</v>
      </c>
      <c r="G6345" s="3" t="s">
        <v>1427</v>
      </c>
      <c r="H6345" s="5">
        <v>3044</v>
      </c>
      <c r="I6345" s="2">
        <v>2</v>
      </c>
      <c r="J6345" s="2">
        <v>0</v>
      </c>
      <c r="K6345" s="2">
        <v>14.9156</v>
      </c>
      <c r="L6345" s="18" t="str">
        <f>VLOOKUP(F6345,'BD customers'!$1:$1048576,2,FALSE)</f>
        <v>Eugene Moren</v>
      </c>
      <c r="M6345" s="2">
        <f>MATCH(orders[[#This Row],[Product ID]],'BD product'!A:A,0)</f>
        <v>340</v>
      </c>
      <c r="N6345" s="2" t="str" cm="1">
        <f t="array" ref="N6345">INDEX('BD product'!A:D,M6345,2)</f>
        <v>Office Supplies</v>
      </c>
    </row>
    <row r="6346" spans="1:14" x14ac:dyDescent="0.3">
      <c r="A6346" s="3" t="s">
        <v>7497</v>
      </c>
      <c r="B6346" s="4">
        <v>42070</v>
      </c>
      <c r="C6346" s="12" t="str">
        <f t="shared" si="99"/>
        <v>2015/03</v>
      </c>
      <c r="D6346" s="4">
        <v>42073</v>
      </c>
      <c r="E6346" s="3" t="s">
        <v>64</v>
      </c>
      <c r="F6346" s="3" t="s">
        <v>5055</v>
      </c>
      <c r="G6346" s="3" t="s">
        <v>3400</v>
      </c>
      <c r="H6346" s="5">
        <v>6928</v>
      </c>
      <c r="I6346" s="2">
        <v>2</v>
      </c>
      <c r="J6346" s="2">
        <v>0</v>
      </c>
      <c r="K6346" s="2">
        <v>33.254399999999997</v>
      </c>
      <c r="L6346" s="18" t="str">
        <f>VLOOKUP(F6346,'BD customers'!$1:$1048576,2,FALSE)</f>
        <v>Eugene Moren</v>
      </c>
      <c r="M6346" s="2">
        <f>MATCH(orders[[#This Row],[Product ID]],'BD product'!A:A,0)</f>
        <v>1004</v>
      </c>
      <c r="N6346" s="2" t="str" cm="1">
        <f t="array" ref="N6346">INDEX('BD product'!A:D,M6346,2)</f>
        <v>Office Supplies</v>
      </c>
    </row>
    <row r="6347" spans="1:14" x14ac:dyDescent="0.3">
      <c r="A6347" s="3" t="s">
        <v>7497</v>
      </c>
      <c r="B6347" s="4">
        <v>42070</v>
      </c>
      <c r="C6347" s="12" t="str">
        <f t="shared" si="99"/>
        <v>2015/03</v>
      </c>
      <c r="D6347" s="4">
        <v>42073</v>
      </c>
      <c r="E6347" s="3" t="s">
        <v>64</v>
      </c>
      <c r="F6347" s="3" t="s">
        <v>5055</v>
      </c>
      <c r="G6347" s="3" t="s">
        <v>5863</v>
      </c>
      <c r="H6347" s="5">
        <v>58797</v>
      </c>
      <c r="I6347" s="2">
        <v>3</v>
      </c>
      <c r="J6347" s="2">
        <v>0</v>
      </c>
      <c r="K6347" s="2">
        <v>170.51130000000001</v>
      </c>
      <c r="L6347" s="18" t="str">
        <f>VLOOKUP(F6347,'BD customers'!$1:$1048576,2,FALSE)</f>
        <v>Eugene Moren</v>
      </c>
      <c r="M6347" s="2">
        <f>MATCH(orders[[#This Row],[Product ID]],'BD product'!A:A,0)</f>
        <v>1604</v>
      </c>
      <c r="N6347" s="2" t="str" cm="1">
        <f t="array" ref="N6347">INDEX('BD product'!A:D,M6347,2)</f>
        <v>Technology</v>
      </c>
    </row>
    <row r="6348" spans="1:14" x14ac:dyDescent="0.3">
      <c r="A6348" s="3" t="s">
        <v>7498</v>
      </c>
      <c r="B6348" s="4">
        <v>43028</v>
      </c>
      <c r="C6348" s="12" t="str">
        <f t="shared" si="99"/>
        <v>2017/10</v>
      </c>
      <c r="D6348" s="4">
        <v>43028</v>
      </c>
      <c r="E6348" s="3" t="s">
        <v>41</v>
      </c>
      <c r="F6348" s="3" t="s">
        <v>489</v>
      </c>
      <c r="G6348" s="3" t="s">
        <v>3694</v>
      </c>
      <c r="H6348" s="5">
        <v>2455</v>
      </c>
      <c r="I6348" s="2">
        <v>5</v>
      </c>
      <c r="J6348" s="2">
        <v>0</v>
      </c>
      <c r="K6348" s="2">
        <v>12.029500000000001</v>
      </c>
      <c r="L6348" s="18" t="str">
        <f>VLOOKUP(F6348,'BD customers'!$1:$1048576,2,FALSE)</f>
        <v>Rick Bensley</v>
      </c>
      <c r="M6348" s="2">
        <f>MATCH(orders[[#This Row],[Product ID]],'BD product'!A:A,0)</f>
        <v>1125</v>
      </c>
      <c r="N6348" s="2" t="str" cm="1">
        <f t="array" ref="N6348">INDEX('BD product'!A:D,M6348,2)</f>
        <v>Office Supplies</v>
      </c>
    </row>
    <row r="6349" spans="1:14" x14ac:dyDescent="0.3">
      <c r="A6349" s="3" t="s">
        <v>7499</v>
      </c>
      <c r="B6349" s="4">
        <v>42125</v>
      </c>
      <c r="C6349" s="12" t="str">
        <f t="shared" si="99"/>
        <v>2015/05</v>
      </c>
      <c r="D6349" s="4">
        <v>42130</v>
      </c>
      <c r="E6349" s="3" t="s">
        <v>21</v>
      </c>
      <c r="F6349" s="3" t="s">
        <v>1287</v>
      </c>
      <c r="G6349" s="3" t="s">
        <v>1427</v>
      </c>
      <c r="H6349" s="5">
        <v>12176</v>
      </c>
      <c r="I6349" s="2">
        <v>1</v>
      </c>
      <c r="J6349" s="2">
        <v>2</v>
      </c>
      <c r="K6349" s="2">
        <v>4.4138000000000002</v>
      </c>
      <c r="L6349" s="18" t="str">
        <f>VLOOKUP(F6349,'BD customers'!$1:$1048576,2,FALSE)</f>
        <v>Patrick O'Brill</v>
      </c>
      <c r="M6349" s="2">
        <f>MATCH(orders[[#This Row],[Product ID]],'BD product'!A:A,0)</f>
        <v>340</v>
      </c>
      <c r="N6349" s="2" t="str" cm="1">
        <f t="array" ref="N6349">INDEX('BD product'!A:D,M6349,2)</f>
        <v>Office Supplies</v>
      </c>
    </row>
    <row r="6350" spans="1:14" x14ac:dyDescent="0.3">
      <c r="A6350" s="3" t="s">
        <v>7499</v>
      </c>
      <c r="B6350" s="4">
        <v>42125</v>
      </c>
      <c r="C6350" s="12" t="str">
        <f t="shared" si="99"/>
        <v>2015/05</v>
      </c>
      <c r="D6350" s="4">
        <v>42130</v>
      </c>
      <c r="E6350" s="3" t="s">
        <v>21</v>
      </c>
      <c r="F6350" s="3" t="s">
        <v>1287</v>
      </c>
      <c r="G6350" s="3" t="s">
        <v>1112</v>
      </c>
      <c r="H6350" s="5">
        <v>3732</v>
      </c>
      <c r="I6350" s="2">
        <v>3</v>
      </c>
      <c r="J6350" s="2">
        <v>0</v>
      </c>
      <c r="K6350" s="2">
        <v>10.4496</v>
      </c>
      <c r="L6350" s="18" t="str">
        <f>VLOOKUP(F6350,'BD customers'!$1:$1048576,2,FALSE)</f>
        <v>Patrick O'Brill</v>
      </c>
      <c r="M6350" s="2">
        <f>MATCH(orders[[#This Row],[Product ID]],'BD product'!A:A,0)</f>
        <v>255</v>
      </c>
      <c r="N6350" s="2" t="str" cm="1">
        <f t="array" ref="N6350">INDEX('BD product'!A:D,M6350,2)</f>
        <v>Office Supplies</v>
      </c>
    </row>
    <row r="6351" spans="1:14" x14ac:dyDescent="0.3">
      <c r="A6351" s="3" t="s">
        <v>7499</v>
      </c>
      <c r="B6351" s="4">
        <v>42125</v>
      </c>
      <c r="C6351" s="12" t="str">
        <f t="shared" si="99"/>
        <v>2015/05</v>
      </c>
      <c r="D6351" s="4">
        <v>42130</v>
      </c>
      <c r="E6351" s="3" t="s">
        <v>21</v>
      </c>
      <c r="F6351" s="3" t="s">
        <v>1287</v>
      </c>
      <c r="G6351" s="3" t="s">
        <v>1489</v>
      </c>
      <c r="H6351" s="5">
        <v>3506</v>
      </c>
      <c r="I6351" s="2">
        <v>2</v>
      </c>
      <c r="J6351" s="2">
        <v>0</v>
      </c>
      <c r="K6351" s="2">
        <v>1.0518000000000001</v>
      </c>
      <c r="L6351" s="18" t="str">
        <f>VLOOKUP(F6351,'BD customers'!$1:$1048576,2,FALSE)</f>
        <v>Patrick O'Brill</v>
      </c>
      <c r="M6351" s="2">
        <f>MATCH(orders[[#This Row],[Product ID]],'BD product'!A:A,0)</f>
        <v>356</v>
      </c>
      <c r="N6351" s="2" t="str" cm="1">
        <f t="array" ref="N6351">INDEX('BD product'!A:D,M6351,2)</f>
        <v>Office Supplies</v>
      </c>
    </row>
    <row r="6352" spans="1:14" x14ac:dyDescent="0.3">
      <c r="A6352" s="3" t="s">
        <v>7500</v>
      </c>
      <c r="B6352" s="4">
        <v>42981</v>
      </c>
      <c r="C6352" s="12" t="str">
        <f t="shared" si="99"/>
        <v>2017/09</v>
      </c>
      <c r="D6352" s="4">
        <v>42986</v>
      </c>
      <c r="E6352" s="3" t="s">
        <v>21</v>
      </c>
      <c r="F6352" s="3" t="s">
        <v>1310</v>
      </c>
      <c r="G6352" s="3" t="s">
        <v>2865</v>
      </c>
      <c r="H6352" s="5">
        <v>1084</v>
      </c>
      <c r="I6352" s="2">
        <v>5</v>
      </c>
      <c r="J6352" s="2">
        <v>6</v>
      </c>
      <c r="K6352" s="2">
        <v>-1.0569</v>
      </c>
      <c r="L6352" s="18" t="str">
        <f>VLOOKUP(F6352,'BD customers'!$1:$1048576,2,FALSE)</f>
        <v>Arthur Gainer</v>
      </c>
      <c r="M6352" s="2">
        <f>MATCH(orders[[#This Row],[Product ID]],'BD product'!A:A,0)</f>
        <v>799</v>
      </c>
      <c r="N6352" s="2" t="str" cm="1">
        <f t="array" ref="N6352">INDEX('BD product'!A:D,M6352,2)</f>
        <v>Furniture</v>
      </c>
    </row>
    <row r="6353" spans="1:14" x14ac:dyDescent="0.3">
      <c r="A6353" s="3" t="s">
        <v>7501</v>
      </c>
      <c r="B6353" s="4">
        <v>43042</v>
      </c>
      <c r="C6353" s="12" t="str">
        <f t="shared" si="99"/>
        <v>2017/11</v>
      </c>
      <c r="D6353" s="4">
        <v>43047</v>
      </c>
      <c r="E6353" s="3" t="s">
        <v>21</v>
      </c>
      <c r="F6353" s="3" t="s">
        <v>4983</v>
      </c>
      <c r="G6353" s="3" t="s">
        <v>3252</v>
      </c>
      <c r="H6353" s="5">
        <v>361376</v>
      </c>
      <c r="I6353" s="2">
        <v>2</v>
      </c>
      <c r="J6353" s="2">
        <v>2</v>
      </c>
      <c r="K6353" s="2">
        <v>27.103200000000001</v>
      </c>
      <c r="L6353" s="18" t="str">
        <f>VLOOKUP(F6353,'BD customers'!$1:$1048576,2,FALSE)</f>
        <v>Beth Fritzler</v>
      </c>
      <c r="M6353" s="2">
        <f>MATCH(orders[[#This Row],[Product ID]],'BD product'!A:A,0)</f>
        <v>946</v>
      </c>
      <c r="N6353" s="2" t="str" cm="1">
        <f t="array" ref="N6353">INDEX('BD product'!A:D,M6353,2)</f>
        <v>Technology</v>
      </c>
    </row>
    <row r="6354" spans="1:14" x14ac:dyDescent="0.3">
      <c r="A6354" s="3" t="s">
        <v>7502</v>
      </c>
      <c r="B6354" s="4">
        <v>42260</v>
      </c>
      <c r="C6354" s="12" t="str">
        <f t="shared" si="99"/>
        <v>2015/09</v>
      </c>
      <c r="D6354" s="4">
        <v>42266</v>
      </c>
      <c r="E6354" s="3" t="s">
        <v>21</v>
      </c>
      <c r="F6354" s="3" t="s">
        <v>4999</v>
      </c>
      <c r="G6354" s="3" t="s">
        <v>4040</v>
      </c>
      <c r="H6354" s="5">
        <v>2412</v>
      </c>
      <c r="I6354" s="2">
        <v>1</v>
      </c>
      <c r="J6354" s="2">
        <v>7</v>
      </c>
      <c r="K6354" s="2">
        <v>-2.01E-2</v>
      </c>
      <c r="L6354" s="18" t="str">
        <f>VLOOKUP(F6354,'BD customers'!$1:$1048576,2,FALSE)</f>
        <v>Harry Greene</v>
      </c>
      <c r="M6354" s="2">
        <f>MATCH(orders[[#This Row],[Product ID]],'BD product'!A:A,0)</f>
        <v>1234</v>
      </c>
      <c r="N6354" s="2" t="str" cm="1">
        <f t="array" ref="N6354">INDEX('BD product'!A:D,M6354,2)</f>
        <v>Office Supplies</v>
      </c>
    </row>
    <row r="6355" spans="1:14" x14ac:dyDescent="0.3">
      <c r="A6355" s="3" t="s">
        <v>7503</v>
      </c>
      <c r="B6355" s="4">
        <v>42253</v>
      </c>
      <c r="C6355" s="12" t="str">
        <f t="shared" si="99"/>
        <v>2015/09</v>
      </c>
      <c r="D6355" s="4">
        <v>42259</v>
      </c>
      <c r="E6355" s="3" t="s">
        <v>21</v>
      </c>
      <c r="F6355" s="3" t="s">
        <v>344</v>
      </c>
      <c r="G6355" s="3" t="s">
        <v>5924</v>
      </c>
      <c r="H6355" s="5">
        <v>839</v>
      </c>
      <c r="I6355" s="2">
        <v>1</v>
      </c>
      <c r="J6355" s="2">
        <v>0</v>
      </c>
      <c r="K6355" s="2">
        <v>2.0975000000000001</v>
      </c>
      <c r="L6355" s="18" t="str">
        <f>VLOOKUP(F6355,'BD customers'!$1:$1048576,2,FALSE)</f>
        <v>Brendan Sweed</v>
      </c>
      <c r="M6355" s="2">
        <f>MATCH(orders[[#This Row],[Product ID]],'BD product'!A:A,0)</f>
        <v>1614</v>
      </c>
      <c r="N6355" s="2" t="str" cm="1">
        <f t="array" ref="N6355">INDEX('BD product'!A:D,M6355,2)</f>
        <v>Office Supplies</v>
      </c>
    </row>
    <row r="6356" spans="1:14" x14ac:dyDescent="0.3">
      <c r="A6356" s="3" t="s">
        <v>7503</v>
      </c>
      <c r="B6356" s="4">
        <v>42253</v>
      </c>
      <c r="C6356" s="12" t="str">
        <f t="shared" si="99"/>
        <v>2015/09</v>
      </c>
      <c r="D6356" s="4">
        <v>42259</v>
      </c>
      <c r="E6356" s="3" t="s">
        <v>21</v>
      </c>
      <c r="F6356" s="3" t="s">
        <v>344</v>
      </c>
      <c r="G6356" s="3" t="s">
        <v>3347</v>
      </c>
      <c r="H6356" s="5">
        <v>33798</v>
      </c>
      <c r="I6356" s="2">
        <v>2</v>
      </c>
      <c r="J6356" s="2">
        <v>0</v>
      </c>
      <c r="K6356" s="2">
        <v>10.1394</v>
      </c>
      <c r="L6356" s="18" t="str">
        <f>VLOOKUP(F6356,'BD customers'!$1:$1048576,2,FALSE)</f>
        <v>Brendan Sweed</v>
      </c>
      <c r="M6356" s="2">
        <f>MATCH(orders[[#This Row],[Product ID]],'BD product'!A:A,0)</f>
        <v>983</v>
      </c>
      <c r="N6356" s="2" t="str" cm="1">
        <f t="array" ref="N6356">INDEX('BD product'!A:D,M6356,2)</f>
        <v>Technology</v>
      </c>
    </row>
    <row r="6357" spans="1:14" x14ac:dyDescent="0.3">
      <c r="A6357" s="3" t="s">
        <v>7504</v>
      </c>
      <c r="B6357" s="4">
        <v>41918</v>
      </c>
      <c r="C6357" s="12" t="str">
        <f t="shared" si="99"/>
        <v>2014/10</v>
      </c>
      <c r="D6357" s="4">
        <v>41925</v>
      </c>
      <c r="E6357" s="3" t="s">
        <v>21</v>
      </c>
      <c r="F6357" s="3" t="s">
        <v>3943</v>
      </c>
      <c r="G6357" s="3" t="s">
        <v>894</v>
      </c>
      <c r="H6357" s="5">
        <v>8392</v>
      </c>
      <c r="I6357" s="2">
        <v>5</v>
      </c>
      <c r="J6357" s="2">
        <v>2</v>
      </c>
      <c r="K6357" s="2">
        <v>-1.3636999999999999</v>
      </c>
      <c r="L6357" s="18" t="str">
        <f>VLOOKUP(F6357,'BD customers'!$1:$1048576,2,FALSE)</f>
        <v>Joy Daniels</v>
      </c>
      <c r="M6357" s="2">
        <f>MATCH(orders[[#This Row],[Product ID]],'BD product'!A:A,0)</f>
        <v>195</v>
      </c>
      <c r="N6357" s="2" t="str" cm="1">
        <f t="array" ref="N6357">INDEX('BD product'!A:D,M6357,2)</f>
        <v>Office Supplies</v>
      </c>
    </row>
    <row r="6358" spans="1:14" x14ac:dyDescent="0.3">
      <c r="A6358" s="3" t="s">
        <v>7505</v>
      </c>
      <c r="B6358" s="4">
        <v>42758</v>
      </c>
      <c r="C6358" s="12" t="str">
        <f t="shared" si="99"/>
        <v>2017/01</v>
      </c>
      <c r="D6358" s="4">
        <v>42763</v>
      </c>
      <c r="E6358" s="3" t="s">
        <v>21</v>
      </c>
      <c r="F6358" s="3" t="s">
        <v>721</v>
      </c>
      <c r="G6358" s="3" t="s">
        <v>3859</v>
      </c>
      <c r="H6358" s="5">
        <v>1968</v>
      </c>
      <c r="I6358" s="2">
        <v>5</v>
      </c>
      <c r="J6358" s="2">
        <v>2</v>
      </c>
      <c r="K6358" s="2">
        <v>0.68879999999999997</v>
      </c>
      <c r="L6358" s="18" t="str">
        <f>VLOOKUP(F6358,'BD customers'!$1:$1048576,2,FALSE)</f>
        <v>Chris Selesnick</v>
      </c>
      <c r="M6358" s="2">
        <f>MATCH(orders[[#This Row],[Product ID]],'BD product'!A:A,0)</f>
        <v>1183</v>
      </c>
      <c r="N6358" s="2" t="str" cm="1">
        <f t="array" ref="N6358">INDEX('BD product'!A:D,M6358,2)</f>
        <v>Office Supplies</v>
      </c>
    </row>
    <row r="6359" spans="1:14" x14ac:dyDescent="0.3">
      <c r="A6359" s="3" t="s">
        <v>7505</v>
      </c>
      <c r="B6359" s="4">
        <v>42758</v>
      </c>
      <c r="C6359" s="12" t="str">
        <f t="shared" si="99"/>
        <v>2017/01</v>
      </c>
      <c r="D6359" s="4">
        <v>42763</v>
      </c>
      <c r="E6359" s="3" t="s">
        <v>21</v>
      </c>
      <c r="F6359" s="3" t="s">
        <v>721</v>
      </c>
      <c r="G6359" s="3" t="s">
        <v>2728</v>
      </c>
      <c r="H6359" s="5">
        <v>2592</v>
      </c>
      <c r="I6359" s="2">
        <v>4</v>
      </c>
      <c r="J6359" s="2">
        <v>0</v>
      </c>
      <c r="K6359" s="2">
        <v>12.441599999999999</v>
      </c>
      <c r="L6359" s="18" t="str">
        <f>VLOOKUP(F6359,'BD customers'!$1:$1048576,2,FALSE)</f>
        <v>Chris Selesnick</v>
      </c>
      <c r="M6359" s="2">
        <f>MATCH(orders[[#This Row],[Product ID]],'BD product'!A:A,0)</f>
        <v>749</v>
      </c>
      <c r="N6359" s="2" t="str" cm="1">
        <f t="array" ref="N6359">INDEX('BD product'!A:D,M6359,2)</f>
        <v>Office Supplies</v>
      </c>
    </row>
    <row r="6360" spans="1:14" x14ac:dyDescent="0.3">
      <c r="A6360" s="3" t="s">
        <v>7505</v>
      </c>
      <c r="B6360" s="4">
        <v>42758</v>
      </c>
      <c r="C6360" s="12" t="str">
        <f t="shared" si="99"/>
        <v>2017/01</v>
      </c>
      <c r="D6360" s="4">
        <v>42763</v>
      </c>
      <c r="E6360" s="3" t="s">
        <v>21</v>
      </c>
      <c r="F6360" s="3" t="s">
        <v>721</v>
      </c>
      <c r="G6360" s="3" t="s">
        <v>3421</v>
      </c>
      <c r="H6360" s="5">
        <v>648</v>
      </c>
      <c r="I6360" s="2">
        <v>1</v>
      </c>
      <c r="J6360" s="2">
        <v>0</v>
      </c>
      <c r="K6360" s="2">
        <v>3.1103999999999998</v>
      </c>
      <c r="L6360" s="18" t="str">
        <f>VLOOKUP(F6360,'BD customers'!$1:$1048576,2,FALSE)</f>
        <v>Chris Selesnick</v>
      </c>
      <c r="M6360" s="2">
        <f>MATCH(orders[[#This Row],[Product ID]],'BD product'!A:A,0)</f>
        <v>1011</v>
      </c>
      <c r="N6360" s="2" t="str" cm="1">
        <f t="array" ref="N6360">INDEX('BD product'!A:D,M6360,2)</f>
        <v>Office Supplies</v>
      </c>
    </row>
    <row r="6361" spans="1:14" x14ac:dyDescent="0.3">
      <c r="A6361" s="3" t="s">
        <v>7505</v>
      </c>
      <c r="B6361" s="4">
        <v>42758</v>
      </c>
      <c r="C6361" s="12" t="str">
        <f t="shared" si="99"/>
        <v>2017/01</v>
      </c>
      <c r="D6361" s="4">
        <v>42763</v>
      </c>
      <c r="E6361" s="3" t="s">
        <v>21</v>
      </c>
      <c r="F6361" s="3" t="s">
        <v>721</v>
      </c>
      <c r="G6361" s="3" t="s">
        <v>7202</v>
      </c>
      <c r="H6361" s="5">
        <v>86352</v>
      </c>
      <c r="I6361" s="2">
        <v>6</v>
      </c>
      <c r="J6361" s="2">
        <v>2</v>
      </c>
      <c r="K6361" s="2">
        <v>8.6351999999999993</v>
      </c>
      <c r="L6361" s="18" t="str">
        <f>VLOOKUP(F6361,'BD customers'!$1:$1048576,2,FALSE)</f>
        <v>Chris Selesnick</v>
      </c>
      <c r="M6361" s="2">
        <f>MATCH(orders[[#This Row],[Product ID]],'BD product'!A:A,0)</f>
        <v>1765</v>
      </c>
      <c r="N6361" s="2" t="str" cm="1">
        <f t="array" ref="N6361">INDEX('BD product'!A:D,M6361,2)</f>
        <v>Technology</v>
      </c>
    </row>
    <row r="6362" spans="1:14" x14ac:dyDescent="0.3">
      <c r="A6362" s="3" t="s">
        <v>7506</v>
      </c>
      <c r="B6362" s="4">
        <v>42348</v>
      </c>
      <c r="C6362" s="12" t="str">
        <f t="shared" si="99"/>
        <v>2015/12</v>
      </c>
      <c r="D6362" s="4">
        <v>42353</v>
      </c>
      <c r="E6362" s="3" t="s">
        <v>21</v>
      </c>
      <c r="F6362" s="3" t="s">
        <v>6940</v>
      </c>
      <c r="G6362" s="3" t="s">
        <v>5137</v>
      </c>
      <c r="H6362" s="5">
        <v>563</v>
      </c>
      <c r="I6362" s="2">
        <v>2</v>
      </c>
      <c r="J6362" s="2">
        <v>0</v>
      </c>
      <c r="K6362" s="2">
        <v>1.5764</v>
      </c>
      <c r="L6362" s="18" t="str">
        <f>VLOOKUP(F6362,'BD customers'!$1:$1048576,2,FALSE)</f>
        <v>Frank Carlisle</v>
      </c>
      <c r="M6362" s="2">
        <f>MATCH(orders[[#This Row],[Product ID]],'BD product'!A:A,0)</f>
        <v>1475</v>
      </c>
      <c r="N6362" s="2" t="str" cm="1">
        <f t="array" ref="N6362">INDEX('BD product'!A:D,M6362,2)</f>
        <v>Office Supplies</v>
      </c>
    </row>
    <row r="6363" spans="1:14" x14ac:dyDescent="0.3">
      <c r="A6363" s="3" t="s">
        <v>7507</v>
      </c>
      <c r="B6363" s="4">
        <v>41968</v>
      </c>
      <c r="C6363" s="12" t="str">
        <f t="shared" si="99"/>
        <v>2014/11</v>
      </c>
      <c r="D6363" s="4">
        <v>41973</v>
      </c>
      <c r="E6363" s="3" t="s">
        <v>21</v>
      </c>
      <c r="F6363" s="3" t="s">
        <v>2653</v>
      </c>
      <c r="G6363" s="3" t="s">
        <v>5766</v>
      </c>
      <c r="H6363" s="5">
        <v>51016</v>
      </c>
      <c r="I6363" s="2">
        <v>7</v>
      </c>
      <c r="J6363" s="2">
        <v>2</v>
      </c>
      <c r="K6363" s="2">
        <v>8.2901000000000007</v>
      </c>
      <c r="L6363" s="18" t="str">
        <f>VLOOKUP(F6363,'BD customers'!$1:$1048576,2,FALSE)</f>
        <v>Sanjit Engle</v>
      </c>
      <c r="M6363" s="2">
        <f>MATCH(orders[[#This Row],[Product ID]],'BD product'!A:A,0)</f>
        <v>1585</v>
      </c>
      <c r="N6363" s="2" t="str" cm="1">
        <f t="array" ref="N6363">INDEX('BD product'!A:D,M6363,2)</f>
        <v>Office Supplies</v>
      </c>
    </row>
    <row r="6364" spans="1:14" x14ac:dyDescent="0.3">
      <c r="A6364" s="3" t="s">
        <v>7508</v>
      </c>
      <c r="B6364" s="4">
        <v>43060</v>
      </c>
      <c r="C6364" s="12" t="str">
        <f t="shared" si="99"/>
        <v>2017/11</v>
      </c>
      <c r="D6364" s="4">
        <v>43064</v>
      </c>
      <c r="E6364" s="3" t="s">
        <v>21</v>
      </c>
      <c r="F6364" s="3" t="s">
        <v>1996</v>
      </c>
      <c r="G6364" s="3" t="s">
        <v>1789</v>
      </c>
      <c r="H6364" s="5">
        <v>1508</v>
      </c>
      <c r="I6364" s="2">
        <v>5</v>
      </c>
      <c r="J6364" s="2">
        <v>2</v>
      </c>
      <c r="K6364" s="2">
        <v>0.5655</v>
      </c>
      <c r="L6364" s="18" t="str">
        <f>VLOOKUP(F6364,'BD customers'!$1:$1048576,2,FALSE)</f>
        <v>Chloris Kastensmidt</v>
      </c>
      <c r="M6364" s="2">
        <f>MATCH(orders[[#This Row],[Product ID]],'BD product'!A:A,0)</f>
        <v>445</v>
      </c>
      <c r="N6364" s="2" t="str" cm="1">
        <f t="array" ref="N6364">INDEX('BD product'!A:D,M6364,2)</f>
        <v>Office Supplies</v>
      </c>
    </row>
    <row r="6365" spans="1:14" x14ac:dyDescent="0.3">
      <c r="A6365" s="3" t="s">
        <v>7508</v>
      </c>
      <c r="B6365" s="4">
        <v>43060</v>
      </c>
      <c r="C6365" s="12" t="str">
        <f t="shared" si="99"/>
        <v>2017/11</v>
      </c>
      <c r="D6365" s="4">
        <v>43064</v>
      </c>
      <c r="E6365" s="3" t="s">
        <v>21</v>
      </c>
      <c r="F6365" s="3" t="s">
        <v>1996</v>
      </c>
      <c r="G6365" s="3" t="s">
        <v>7509</v>
      </c>
      <c r="H6365" s="5">
        <v>1039992</v>
      </c>
      <c r="I6365" s="2">
        <v>1</v>
      </c>
      <c r="J6365" s="2">
        <v>2</v>
      </c>
      <c r="K6365" s="2">
        <v>103.9992</v>
      </c>
      <c r="L6365" s="18" t="str">
        <f>VLOOKUP(F6365,'BD customers'!$1:$1048576,2,FALSE)</f>
        <v>Chloris Kastensmidt</v>
      </c>
      <c r="M6365" s="2">
        <f>MATCH(orders[[#This Row],[Product ID]],'BD product'!A:A,0)</f>
        <v>1784</v>
      </c>
      <c r="N6365" s="2" t="str" cm="1">
        <f t="array" ref="N6365">INDEX('BD product'!A:D,M6365,2)</f>
        <v>Technology</v>
      </c>
    </row>
    <row r="6366" spans="1:14" x14ac:dyDescent="0.3">
      <c r="A6366" s="3" t="s">
        <v>7508</v>
      </c>
      <c r="B6366" s="4">
        <v>43060</v>
      </c>
      <c r="C6366" s="12" t="str">
        <f t="shared" si="99"/>
        <v>2017/11</v>
      </c>
      <c r="D6366" s="4">
        <v>43064</v>
      </c>
      <c r="E6366" s="3" t="s">
        <v>21</v>
      </c>
      <c r="F6366" s="3" t="s">
        <v>1996</v>
      </c>
      <c r="G6366" s="3" t="s">
        <v>6736</v>
      </c>
      <c r="H6366" s="5">
        <v>5184</v>
      </c>
      <c r="I6366" s="2">
        <v>8</v>
      </c>
      <c r="J6366" s="2">
        <v>0</v>
      </c>
      <c r="K6366" s="2">
        <v>24.883199999999999</v>
      </c>
      <c r="L6366" s="18" t="str">
        <f>VLOOKUP(F6366,'BD customers'!$1:$1048576,2,FALSE)</f>
        <v>Chloris Kastensmidt</v>
      </c>
      <c r="M6366" s="2">
        <f>MATCH(orders[[#This Row],[Product ID]],'BD product'!A:A,0)</f>
        <v>1725</v>
      </c>
      <c r="N6366" s="2" t="str" cm="1">
        <f t="array" ref="N6366">INDEX('BD product'!A:D,M6366,2)</f>
        <v>Office Supplies</v>
      </c>
    </row>
    <row r="6367" spans="1:14" x14ac:dyDescent="0.3">
      <c r="A6367" s="3" t="s">
        <v>7511</v>
      </c>
      <c r="B6367" s="4">
        <v>42829</v>
      </c>
      <c r="C6367" s="12" t="str">
        <f t="shared" si="99"/>
        <v>2017/04</v>
      </c>
      <c r="D6367" s="4">
        <v>42830</v>
      </c>
      <c r="E6367" s="3" t="s">
        <v>64</v>
      </c>
      <c r="F6367" s="3" t="s">
        <v>245</v>
      </c>
      <c r="G6367" s="3" t="s">
        <v>7512</v>
      </c>
      <c r="H6367" s="5">
        <v>4122</v>
      </c>
      <c r="I6367" s="2">
        <v>1</v>
      </c>
      <c r="J6367" s="2">
        <v>0</v>
      </c>
      <c r="K6367" s="2">
        <v>11.1294</v>
      </c>
      <c r="L6367" s="18" t="str">
        <f>VLOOKUP(F6367,'BD customers'!$1:$1048576,2,FALSE)</f>
        <v>Darrin Sayre</v>
      </c>
      <c r="M6367" s="2">
        <f>MATCH(orders[[#This Row],[Product ID]],'BD product'!A:A,0)</f>
        <v>1785</v>
      </c>
      <c r="N6367" s="2" t="str" cm="1">
        <f t="array" ref="N6367">INDEX('BD product'!A:D,M6367,2)</f>
        <v>Technology</v>
      </c>
    </row>
    <row r="6368" spans="1:14" x14ac:dyDescent="0.3">
      <c r="A6368" s="3" t="s">
        <v>7511</v>
      </c>
      <c r="B6368" s="4">
        <v>42829</v>
      </c>
      <c r="C6368" s="12" t="str">
        <f t="shared" si="99"/>
        <v>2017/04</v>
      </c>
      <c r="D6368" s="4">
        <v>42830</v>
      </c>
      <c r="E6368" s="3" t="s">
        <v>64</v>
      </c>
      <c r="F6368" s="3" t="s">
        <v>245</v>
      </c>
      <c r="G6368" s="3" t="s">
        <v>1146</v>
      </c>
      <c r="H6368" s="5">
        <v>24037</v>
      </c>
      <c r="I6368" s="2">
        <v>1</v>
      </c>
      <c r="J6368" s="2">
        <v>0</v>
      </c>
      <c r="K6368" s="2">
        <v>7.2111000000000001</v>
      </c>
      <c r="L6368" s="18" t="str">
        <f>VLOOKUP(F6368,'BD customers'!$1:$1048576,2,FALSE)</f>
        <v>Darrin Sayre</v>
      </c>
      <c r="M6368" s="2">
        <f>MATCH(orders[[#This Row],[Product ID]],'BD product'!A:A,0)</f>
        <v>264</v>
      </c>
      <c r="N6368" s="2" t="str" cm="1">
        <f t="array" ref="N6368">INDEX('BD product'!A:D,M6368,2)</f>
        <v>Office Supplies</v>
      </c>
    </row>
    <row r="6369" spans="1:14" x14ac:dyDescent="0.3">
      <c r="A6369" s="3" t="s">
        <v>7511</v>
      </c>
      <c r="B6369" s="4">
        <v>42829</v>
      </c>
      <c r="C6369" s="12" t="str">
        <f t="shared" si="99"/>
        <v>2017/04</v>
      </c>
      <c r="D6369" s="4">
        <v>42830</v>
      </c>
      <c r="E6369" s="3" t="s">
        <v>64</v>
      </c>
      <c r="F6369" s="3" t="s">
        <v>245</v>
      </c>
      <c r="G6369" s="3" t="s">
        <v>1900</v>
      </c>
      <c r="H6369" s="5">
        <v>11902</v>
      </c>
      <c r="I6369" s="2">
        <v>2</v>
      </c>
      <c r="J6369" s="2">
        <v>0</v>
      </c>
      <c r="K6369" s="2">
        <v>33.325600000000001</v>
      </c>
      <c r="L6369" s="18" t="str">
        <f>VLOOKUP(F6369,'BD customers'!$1:$1048576,2,FALSE)</f>
        <v>Darrin Sayre</v>
      </c>
      <c r="M6369" s="2">
        <f>MATCH(orders[[#This Row],[Product ID]],'BD product'!A:A,0)</f>
        <v>478</v>
      </c>
      <c r="N6369" s="2" t="str" cm="1">
        <f t="array" ref="N6369">INDEX('BD product'!A:D,M6369,2)</f>
        <v>Technology</v>
      </c>
    </row>
    <row r="6370" spans="1:14" x14ac:dyDescent="0.3">
      <c r="A6370" s="3" t="s">
        <v>7514</v>
      </c>
      <c r="B6370" s="4">
        <v>42874</v>
      </c>
      <c r="C6370" s="12" t="str">
        <f t="shared" si="99"/>
        <v>2017/05</v>
      </c>
      <c r="D6370" s="4">
        <v>42879</v>
      </c>
      <c r="E6370" s="3" t="s">
        <v>21</v>
      </c>
      <c r="F6370" s="3" t="s">
        <v>1454</v>
      </c>
      <c r="G6370" s="3" t="s">
        <v>3916</v>
      </c>
      <c r="H6370" s="5">
        <v>13312</v>
      </c>
      <c r="I6370" s="2">
        <v>5</v>
      </c>
      <c r="J6370" s="2">
        <v>2</v>
      </c>
      <c r="K6370" s="2">
        <v>0.49919999999999998</v>
      </c>
      <c r="L6370" s="18" t="str">
        <f>VLOOKUP(F6370,'BD customers'!$1:$1048576,2,FALSE)</f>
        <v>Sue Ann Reed</v>
      </c>
      <c r="M6370" s="2">
        <f>MATCH(orders[[#This Row],[Product ID]],'BD product'!A:A,0)</f>
        <v>1199</v>
      </c>
      <c r="N6370" s="2" t="str" cm="1">
        <f t="array" ref="N6370">INDEX('BD product'!A:D,M6370,2)</f>
        <v>Office Supplies</v>
      </c>
    </row>
    <row r="6371" spans="1:14" x14ac:dyDescent="0.3">
      <c r="A6371" s="3" t="s">
        <v>7515</v>
      </c>
      <c r="B6371" s="4">
        <v>42646</v>
      </c>
      <c r="C6371" s="12" t="str">
        <f t="shared" si="99"/>
        <v>2016/10</v>
      </c>
      <c r="D6371" s="4">
        <v>42650</v>
      </c>
      <c r="E6371" s="3" t="s">
        <v>21</v>
      </c>
      <c r="F6371" s="3" t="s">
        <v>6053</v>
      </c>
      <c r="G6371" s="3" t="s">
        <v>1235</v>
      </c>
      <c r="H6371" s="5">
        <v>3808</v>
      </c>
      <c r="I6371" s="2">
        <v>5</v>
      </c>
      <c r="J6371" s="2">
        <v>6</v>
      </c>
      <c r="K6371" s="2">
        <v>-2.9512</v>
      </c>
      <c r="L6371" s="18" t="str">
        <f>VLOOKUP(F6371,'BD customers'!$1:$1048576,2,FALSE)</f>
        <v>Tracy Poddar</v>
      </c>
      <c r="M6371" s="2">
        <f>MATCH(orders[[#This Row],[Product ID]],'BD product'!A:A,0)</f>
        <v>287</v>
      </c>
      <c r="N6371" s="2" t="str" cm="1">
        <f t="array" ref="N6371">INDEX('BD product'!A:D,M6371,2)</f>
        <v>Furniture</v>
      </c>
    </row>
    <row r="6372" spans="1:14" x14ac:dyDescent="0.3">
      <c r="A6372" s="3" t="s">
        <v>7516</v>
      </c>
      <c r="B6372" s="4">
        <v>42695</v>
      </c>
      <c r="C6372" s="12" t="str">
        <f t="shared" si="99"/>
        <v>2016/11</v>
      </c>
      <c r="D6372" s="4">
        <v>42695</v>
      </c>
      <c r="E6372" s="3" t="s">
        <v>41</v>
      </c>
      <c r="F6372" s="3" t="s">
        <v>1117</v>
      </c>
      <c r="G6372" s="3" t="s">
        <v>5436</v>
      </c>
      <c r="H6372" s="5">
        <v>113568</v>
      </c>
      <c r="I6372" s="2">
        <v>2</v>
      </c>
      <c r="J6372" s="2">
        <v>2</v>
      </c>
      <c r="K6372" s="2">
        <v>12.776400000000001</v>
      </c>
      <c r="L6372" s="18" t="str">
        <f>VLOOKUP(F6372,'BD customers'!$1:$1048576,2,FALSE)</f>
        <v>Julie Kriz</v>
      </c>
      <c r="M6372" s="2">
        <f>MATCH(orders[[#This Row],[Product ID]],'BD product'!A:A,0)</f>
        <v>1533</v>
      </c>
      <c r="N6372" s="2" t="str" cm="1">
        <f t="array" ref="N6372">INDEX('BD product'!A:D,M6372,2)</f>
        <v>Furniture</v>
      </c>
    </row>
    <row r="6373" spans="1:14" x14ac:dyDescent="0.3">
      <c r="A6373" s="3" t="s">
        <v>7517</v>
      </c>
      <c r="B6373" s="4">
        <v>43011</v>
      </c>
      <c r="C6373" s="12" t="str">
        <f t="shared" si="99"/>
        <v>2017/10</v>
      </c>
      <c r="D6373" s="4">
        <v>43013</v>
      </c>
      <c r="E6373" s="3" t="s">
        <v>11</v>
      </c>
      <c r="F6373" s="3" t="s">
        <v>978</v>
      </c>
      <c r="G6373" s="3" t="s">
        <v>533</v>
      </c>
      <c r="H6373" s="5">
        <v>8392</v>
      </c>
      <c r="I6373" s="2">
        <v>4</v>
      </c>
      <c r="J6373" s="2">
        <v>0</v>
      </c>
      <c r="K6373" s="2">
        <v>21.819199999999999</v>
      </c>
      <c r="L6373" s="18" t="str">
        <f>VLOOKUP(F6373,'BD customers'!$1:$1048576,2,FALSE)</f>
        <v>Chuck Clark</v>
      </c>
      <c r="M6373" s="2">
        <f>MATCH(orders[[#This Row],[Product ID]],'BD product'!A:A,0)</f>
        <v>109</v>
      </c>
      <c r="N6373" s="2" t="str" cm="1">
        <f t="array" ref="N6373">INDEX('BD product'!A:D,M6373,2)</f>
        <v>Furniture</v>
      </c>
    </row>
    <row r="6374" spans="1:14" x14ac:dyDescent="0.3">
      <c r="A6374" s="3" t="s">
        <v>7517</v>
      </c>
      <c r="B6374" s="4">
        <v>43011</v>
      </c>
      <c r="C6374" s="12" t="str">
        <f t="shared" si="99"/>
        <v>2017/10</v>
      </c>
      <c r="D6374" s="4">
        <v>43013</v>
      </c>
      <c r="E6374" s="3" t="s">
        <v>11</v>
      </c>
      <c r="F6374" s="3" t="s">
        <v>978</v>
      </c>
      <c r="G6374" s="3" t="s">
        <v>2848</v>
      </c>
      <c r="H6374" s="5">
        <v>663</v>
      </c>
      <c r="I6374" s="2">
        <v>3</v>
      </c>
      <c r="J6374" s="2">
        <v>0</v>
      </c>
      <c r="K6374" s="2">
        <v>3.1160999999999999</v>
      </c>
      <c r="L6374" s="18" t="str">
        <f>VLOOKUP(F6374,'BD customers'!$1:$1048576,2,FALSE)</f>
        <v>Chuck Clark</v>
      </c>
      <c r="M6374" s="2">
        <f>MATCH(orders[[#This Row],[Product ID]],'BD product'!A:A,0)</f>
        <v>792</v>
      </c>
      <c r="N6374" s="2" t="str" cm="1">
        <f t="array" ref="N6374">INDEX('BD product'!A:D,M6374,2)</f>
        <v>Office Supplies</v>
      </c>
    </row>
    <row r="6375" spans="1:14" x14ac:dyDescent="0.3">
      <c r="A6375" s="3" t="s">
        <v>7517</v>
      </c>
      <c r="B6375" s="4">
        <v>43011</v>
      </c>
      <c r="C6375" s="12" t="str">
        <f t="shared" si="99"/>
        <v>2017/10</v>
      </c>
      <c r="D6375" s="4">
        <v>43013</v>
      </c>
      <c r="E6375" s="3" t="s">
        <v>11</v>
      </c>
      <c r="F6375" s="3" t="s">
        <v>978</v>
      </c>
      <c r="G6375" s="3" t="s">
        <v>2572</v>
      </c>
      <c r="H6375" s="5">
        <v>37197</v>
      </c>
      <c r="I6375" s="2">
        <v>3</v>
      </c>
      <c r="J6375" s="2">
        <v>0</v>
      </c>
      <c r="K6375" s="2">
        <v>66.954599999999999</v>
      </c>
      <c r="L6375" s="18" t="str">
        <f>VLOOKUP(F6375,'BD customers'!$1:$1048576,2,FALSE)</f>
        <v>Chuck Clark</v>
      </c>
      <c r="M6375" s="2">
        <f>MATCH(orders[[#This Row],[Product ID]],'BD product'!A:A,0)</f>
        <v>697</v>
      </c>
      <c r="N6375" s="2" t="str" cm="1">
        <f t="array" ref="N6375">INDEX('BD product'!A:D,M6375,2)</f>
        <v>Technology</v>
      </c>
    </row>
    <row r="6376" spans="1:14" x14ac:dyDescent="0.3">
      <c r="A6376" s="3" t="s">
        <v>7518</v>
      </c>
      <c r="B6376" s="4">
        <v>41758</v>
      </c>
      <c r="C6376" s="12" t="str">
        <f t="shared" si="99"/>
        <v>2014/04</v>
      </c>
      <c r="D6376" s="4">
        <v>41762</v>
      </c>
      <c r="E6376" s="3" t="s">
        <v>21</v>
      </c>
      <c r="F6376" s="3" t="s">
        <v>479</v>
      </c>
      <c r="G6376" s="3" t="s">
        <v>2444</v>
      </c>
      <c r="H6376" s="5">
        <v>561584</v>
      </c>
      <c r="I6376" s="2">
        <v>2</v>
      </c>
      <c r="J6376" s="2">
        <v>2</v>
      </c>
      <c r="K6376" s="2">
        <v>7.0198</v>
      </c>
      <c r="L6376" s="18" t="str">
        <f>VLOOKUP(F6376,'BD customers'!$1:$1048576,2,FALSE)</f>
        <v>Laura Armstrong</v>
      </c>
      <c r="M6376" s="2">
        <f>MATCH(orders[[#This Row],[Product ID]],'BD product'!A:A,0)</f>
        <v>656</v>
      </c>
      <c r="N6376" s="2" t="str" cm="1">
        <f t="array" ref="N6376">INDEX('BD product'!A:D,M6376,2)</f>
        <v>Furniture</v>
      </c>
    </row>
    <row r="6377" spans="1:14" x14ac:dyDescent="0.3">
      <c r="A6377" s="3" t="s">
        <v>7518</v>
      </c>
      <c r="B6377" s="4">
        <v>41758</v>
      </c>
      <c r="C6377" s="12" t="str">
        <f t="shared" si="99"/>
        <v>2014/04</v>
      </c>
      <c r="D6377" s="4">
        <v>41762</v>
      </c>
      <c r="E6377" s="3" t="s">
        <v>21</v>
      </c>
      <c r="F6377" s="3" t="s">
        <v>479</v>
      </c>
      <c r="G6377" s="3" t="s">
        <v>1484</v>
      </c>
      <c r="H6377" s="5">
        <v>9992</v>
      </c>
      <c r="I6377" s="2">
        <v>5</v>
      </c>
      <c r="J6377" s="2">
        <v>2</v>
      </c>
      <c r="K6377" s="2">
        <v>-0.1249</v>
      </c>
      <c r="L6377" s="18" t="str">
        <f>VLOOKUP(F6377,'BD customers'!$1:$1048576,2,FALSE)</f>
        <v>Laura Armstrong</v>
      </c>
      <c r="M6377" s="2">
        <f>MATCH(orders[[#This Row],[Product ID]],'BD product'!A:A,0)</f>
        <v>354</v>
      </c>
      <c r="N6377" s="2" t="str" cm="1">
        <f t="array" ref="N6377">INDEX('BD product'!A:D,M6377,2)</f>
        <v>Office Supplies</v>
      </c>
    </row>
    <row r="6378" spans="1:14" x14ac:dyDescent="0.3">
      <c r="A6378" s="3" t="s">
        <v>7519</v>
      </c>
      <c r="B6378" s="4">
        <v>42650</v>
      </c>
      <c r="C6378" s="12" t="str">
        <f t="shared" si="99"/>
        <v>2016/10</v>
      </c>
      <c r="D6378" s="4">
        <v>42653</v>
      </c>
      <c r="E6378" s="3" t="s">
        <v>64</v>
      </c>
      <c r="F6378" s="3" t="s">
        <v>4211</v>
      </c>
      <c r="G6378" s="3" t="s">
        <v>439</v>
      </c>
      <c r="H6378" s="5">
        <v>4928</v>
      </c>
      <c r="I6378" s="2">
        <v>2</v>
      </c>
      <c r="J6378" s="2">
        <v>2</v>
      </c>
      <c r="K6378" s="2">
        <v>1.7248000000000001</v>
      </c>
      <c r="L6378" s="18" t="str">
        <f>VLOOKUP(F6378,'BD customers'!$1:$1048576,2,FALSE)</f>
        <v>Arthur Wiediger</v>
      </c>
      <c r="M6378" s="2">
        <f>MATCH(orders[[#This Row],[Product ID]],'BD product'!A:A,0)</f>
        <v>87</v>
      </c>
      <c r="N6378" s="2" t="str" cm="1">
        <f t="array" ref="N6378">INDEX('BD product'!A:D,M6378,2)</f>
        <v>Office Supplies</v>
      </c>
    </row>
    <row r="6379" spans="1:14" x14ac:dyDescent="0.3">
      <c r="A6379" s="3" t="s">
        <v>7520</v>
      </c>
      <c r="B6379" s="4">
        <v>42719</v>
      </c>
      <c r="C6379" s="12" t="str">
        <f t="shared" si="99"/>
        <v>2016/12</v>
      </c>
      <c r="D6379" s="4">
        <v>42726</v>
      </c>
      <c r="E6379" s="3" t="s">
        <v>21</v>
      </c>
      <c r="F6379" s="3" t="s">
        <v>3808</v>
      </c>
      <c r="G6379" s="3" t="s">
        <v>4137</v>
      </c>
      <c r="H6379" s="5">
        <v>1476</v>
      </c>
      <c r="I6379" s="2">
        <v>2</v>
      </c>
      <c r="J6379" s="2">
        <v>0</v>
      </c>
      <c r="K6379" s="2">
        <v>4.2804000000000002</v>
      </c>
      <c r="L6379" s="18" t="str">
        <f>VLOOKUP(F6379,'BD customers'!$1:$1048576,2,FALSE)</f>
        <v>Benjamin Patterson</v>
      </c>
      <c r="M6379" s="2">
        <f>MATCH(orders[[#This Row],[Product ID]],'BD product'!A:A,0)</f>
        <v>1258</v>
      </c>
      <c r="N6379" s="2" t="str" cm="1">
        <f t="array" ref="N6379">INDEX('BD product'!A:D,M6379,2)</f>
        <v>Furniture</v>
      </c>
    </row>
    <row r="6380" spans="1:14" x14ac:dyDescent="0.3">
      <c r="A6380" s="3" t="s">
        <v>7521</v>
      </c>
      <c r="B6380" s="4">
        <v>42835</v>
      </c>
      <c r="C6380" s="12" t="str">
        <f t="shared" si="99"/>
        <v>2017/04</v>
      </c>
      <c r="D6380" s="4">
        <v>42839</v>
      </c>
      <c r="E6380" s="3" t="s">
        <v>21</v>
      </c>
      <c r="F6380" s="3" t="s">
        <v>6424</v>
      </c>
      <c r="G6380" s="3" t="s">
        <v>1671</v>
      </c>
      <c r="H6380" s="5">
        <v>9999</v>
      </c>
      <c r="I6380" s="2">
        <v>1</v>
      </c>
      <c r="J6380" s="2">
        <v>0</v>
      </c>
      <c r="K6380" s="2">
        <v>41.995800000000003</v>
      </c>
      <c r="L6380" s="18" t="str">
        <f>VLOOKUP(F6380,'BD customers'!$1:$1048576,2,FALSE)</f>
        <v>Dennis Bolton</v>
      </c>
      <c r="M6380" s="2">
        <f>MATCH(orders[[#This Row],[Product ID]],'BD product'!A:A,0)</f>
        <v>411</v>
      </c>
      <c r="N6380" s="2" t="str" cm="1">
        <f t="array" ref="N6380">INDEX('BD product'!A:D,M6380,2)</f>
        <v>Technology</v>
      </c>
    </row>
    <row r="6381" spans="1:14" x14ac:dyDescent="0.3">
      <c r="A6381" s="3" t="s">
        <v>7521</v>
      </c>
      <c r="B6381" s="4">
        <v>42835</v>
      </c>
      <c r="C6381" s="12" t="str">
        <f t="shared" si="99"/>
        <v>2017/04</v>
      </c>
      <c r="D6381" s="4">
        <v>42839</v>
      </c>
      <c r="E6381" s="3" t="s">
        <v>21</v>
      </c>
      <c r="F6381" s="3" t="s">
        <v>6424</v>
      </c>
      <c r="G6381" s="3" t="s">
        <v>4247</v>
      </c>
      <c r="H6381" s="5">
        <v>28615</v>
      </c>
      <c r="I6381" s="2">
        <v>5</v>
      </c>
      <c r="J6381" s="2">
        <v>0</v>
      </c>
      <c r="K6381" s="2">
        <v>71.537499999999994</v>
      </c>
      <c r="L6381" s="18" t="str">
        <f>VLOOKUP(F6381,'BD customers'!$1:$1048576,2,FALSE)</f>
        <v>Dennis Bolton</v>
      </c>
      <c r="M6381" s="2">
        <f>MATCH(orders[[#This Row],[Product ID]],'BD product'!A:A,0)</f>
        <v>1279</v>
      </c>
      <c r="N6381" s="2" t="str" cm="1">
        <f t="array" ref="N6381">INDEX('BD product'!A:D,M6381,2)</f>
        <v>Office Supplies</v>
      </c>
    </row>
    <row r="6382" spans="1:14" x14ac:dyDescent="0.3">
      <c r="A6382" s="3" t="s">
        <v>7522</v>
      </c>
      <c r="B6382" s="4">
        <v>41737</v>
      </c>
      <c r="C6382" s="12" t="str">
        <f t="shared" si="99"/>
        <v>2014/04</v>
      </c>
      <c r="D6382" s="4">
        <v>41742</v>
      </c>
      <c r="E6382" s="3" t="s">
        <v>21</v>
      </c>
      <c r="F6382" s="3" t="s">
        <v>314</v>
      </c>
      <c r="G6382" s="3" t="s">
        <v>5290</v>
      </c>
      <c r="H6382" s="5">
        <v>49792</v>
      </c>
      <c r="I6382" s="2">
        <v>8</v>
      </c>
      <c r="J6382" s="2">
        <v>2</v>
      </c>
      <c r="K6382" s="2">
        <v>-11.8256</v>
      </c>
      <c r="L6382" s="18" t="str">
        <f>VLOOKUP(F6382,'BD customers'!$1:$1048576,2,FALSE)</f>
        <v>Pauline Chand</v>
      </c>
      <c r="M6382" s="2">
        <f>MATCH(orders[[#This Row],[Product ID]],'BD product'!A:A,0)</f>
        <v>1508</v>
      </c>
      <c r="N6382" s="2" t="str" cm="1">
        <f t="array" ref="N6382">INDEX('BD product'!A:D,M6382,2)</f>
        <v>Office Supplies</v>
      </c>
    </row>
    <row r="6383" spans="1:14" x14ac:dyDescent="0.3">
      <c r="A6383" s="3" t="s">
        <v>7523</v>
      </c>
      <c r="B6383" s="4">
        <v>42458</v>
      </c>
      <c r="C6383" s="12" t="str">
        <f t="shared" si="99"/>
        <v>2016/03</v>
      </c>
      <c r="D6383" s="4">
        <v>42462</v>
      </c>
      <c r="E6383" s="3" t="s">
        <v>21</v>
      </c>
      <c r="F6383" s="3" t="s">
        <v>1631</v>
      </c>
      <c r="G6383" s="3" t="s">
        <v>2201</v>
      </c>
      <c r="H6383" s="5">
        <v>299975</v>
      </c>
      <c r="I6383" s="2">
        <v>5</v>
      </c>
      <c r="J6383" s="2">
        <v>5</v>
      </c>
      <c r="K6383" s="2">
        <v>-16.7986</v>
      </c>
      <c r="L6383" s="18" t="str">
        <f>VLOOKUP(F6383,'BD customers'!$1:$1048576,2,FALSE)</f>
        <v>Troy Blackwell</v>
      </c>
      <c r="M6383" s="2">
        <f>MATCH(orders[[#This Row],[Product ID]],'BD product'!A:A,0)</f>
        <v>576</v>
      </c>
      <c r="N6383" s="2" t="str" cm="1">
        <f t="array" ref="N6383">INDEX('BD product'!A:D,M6383,2)</f>
        <v>Furniture</v>
      </c>
    </row>
    <row r="6384" spans="1:14" x14ac:dyDescent="0.3">
      <c r="A6384" s="3" t="s">
        <v>7523</v>
      </c>
      <c r="B6384" s="4">
        <v>42458</v>
      </c>
      <c r="C6384" s="12" t="str">
        <f t="shared" si="99"/>
        <v>2016/03</v>
      </c>
      <c r="D6384" s="4">
        <v>42462</v>
      </c>
      <c r="E6384" s="3" t="s">
        <v>21</v>
      </c>
      <c r="F6384" s="3" t="s">
        <v>1631</v>
      </c>
      <c r="G6384" s="3" t="s">
        <v>4439</v>
      </c>
      <c r="H6384" s="5">
        <v>158376</v>
      </c>
      <c r="I6384" s="2">
        <v>4</v>
      </c>
      <c r="J6384" s="2">
        <v>4</v>
      </c>
      <c r="K6384" s="2">
        <v>-36.9544</v>
      </c>
      <c r="L6384" s="18" t="str">
        <f>VLOOKUP(F6384,'BD customers'!$1:$1048576,2,FALSE)</f>
        <v>Troy Blackwell</v>
      </c>
      <c r="M6384" s="2">
        <f>MATCH(orders[[#This Row],[Product ID]],'BD product'!A:A,0)</f>
        <v>1328</v>
      </c>
      <c r="N6384" s="2" t="str" cm="1">
        <f t="array" ref="N6384">INDEX('BD product'!A:D,M6384,2)</f>
        <v>Technology</v>
      </c>
    </row>
    <row r="6385" spans="1:14" x14ac:dyDescent="0.3">
      <c r="A6385" s="3" t="s">
        <v>7524</v>
      </c>
      <c r="B6385" s="4">
        <v>42750</v>
      </c>
      <c r="C6385" s="12" t="str">
        <f t="shared" si="99"/>
        <v>2017/01</v>
      </c>
      <c r="D6385" s="4">
        <v>42753</v>
      </c>
      <c r="E6385" s="3" t="s">
        <v>64</v>
      </c>
      <c r="F6385" s="3" t="s">
        <v>4557</v>
      </c>
      <c r="G6385" s="3" t="s">
        <v>2872</v>
      </c>
      <c r="H6385" s="5">
        <v>32784</v>
      </c>
      <c r="I6385" s="2">
        <v>4</v>
      </c>
      <c r="J6385" s="2">
        <v>8</v>
      </c>
      <c r="K6385" s="2">
        <v>-52.4544</v>
      </c>
      <c r="L6385" s="18" t="str">
        <f>VLOOKUP(F6385,'BD customers'!$1:$1048576,2,FALSE)</f>
        <v>Tim Brockman</v>
      </c>
      <c r="M6385" s="2">
        <f>MATCH(orders[[#This Row],[Product ID]],'BD product'!A:A,0)</f>
        <v>802</v>
      </c>
      <c r="N6385" s="2" t="str" cm="1">
        <f t="array" ref="N6385">INDEX('BD product'!A:D,M6385,2)</f>
        <v>Office Supplies</v>
      </c>
    </row>
    <row r="6386" spans="1:14" x14ac:dyDescent="0.3">
      <c r="A6386" s="3" t="s">
        <v>7524</v>
      </c>
      <c r="B6386" s="4">
        <v>42750</v>
      </c>
      <c r="C6386" s="12" t="str">
        <f t="shared" si="99"/>
        <v>2017/01</v>
      </c>
      <c r="D6386" s="4">
        <v>42753</v>
      </c>
      <c r="E6386" s="3" t="s">
        <v>64</v>
      </c>
      <c r="F6386" s="3" t="s">
        <v>4557</v>
      </c>
      <c r="G6386" s="3" t="s">
        <v>1085</v>
      </c>
      <c r="H6386" s="5">
        <v>47984</v>
      </c>
      <c r="I6386" s="2">
        <v>2</v>
      </c>
      <c r="J6386" s="2">
        <v>2</v>
      </c>
      <c r="K6386" s="2">
        <v>14.395200000000001</v>
      </c>
      <c r="L6386" s="18" t="str">
        <f>VLOOKUP(F6386,'BD customers'!$1:$1048576,2,FALSE)</f>
        <v>Tim Brockman</v>
      </c>
      <c r="M6386" s="2">
        <f>MATCH(orders[[#This Row],[Product ID]],'BD product'!A:A,0)</f>
        <v>248</v>
      </c>
      <c r="N6386" s="2" t="str" cm="1">
        <f t="array" ref="N6386">INDEX('BD product'!A:D,M6386,2)</f>
        <v>Technology</v>
      </c>
    </row>
    <row r="6387" spans="1:14" x14ac:dyDescent="0.3">
      <c r="A6387" s="3" t="s">
        <v>7524</v>
      </c>
      <c r="B6387" s="4">
        <v>42750</v>
      </c>
      <c r="C6387" s="12" t="str">
        <f t="shared" si="99"/>
        <v>2017/01</v>
      </c>
      <c r="D6387" s="4">
        <v>42753</v>
      </c>
      <c r="E6387" s="3" t="s">
        <v>64</v>
      </c>
      <c r="F6387" s="3" t="s">
        <v>4557</v>
      </c>
      <c r="G6387" s="3" t="s">
        <v>5848</v>
      </c>
      <c r="H6387" s="5">
        <v>62592</v>
      </c>
      <c r="I6387" s="2">
        <v>8</v>
      </c>
      <c r="J6387" s="2">
        <v>2</v>
      </c>
      <c r="K6387" s="2">
        <v>13.300800000000001</v>
      </c>
      <c r="L6387" s="18" t="str">
        <f>VLOOKUP(F6387,'BD customers'!$1:$1048576,2,FALSE)</f>
        <v>Tim Brockman</v>
      </c>
      <c r="M6387" s="2">
        <f>MATCH(orders[[#This Row],[Product ID]],'BD product'!A:A,0)</f>
        <v>1601</v>
      </c>
      <c r="N6387" s="2" t="str" cm="1">
        <f t="array" ref="N6387">INDEX('BD product'!A:D,M6387,2)</f>
        <v>Technology</v>
      </c>
    </row>
    <row r="6388" spans="1:14" x14ac:dyDescent="0.3">
      <c r="A6388" s="3" t="s">
        <v>7524</v>
      </c>
      <c r="B6388" s="4">
        <v>42750</v>
      </c>
      <c r="C6388" s="12" t="str">
        <f t="shared" si="99"/>
        <v>2017/01</v>
      </c>
      <c r="D6388" s="4">
        <v>42753</v>
      </c>
      <c r="E6388" s="3" t="s">
        <v>64</v>
      </c>
      <c r="F6388" s="3" t="s">
        <v>4557</v>
      </c>
      <c r="G6388" s="3" t="s">
        <v>1674</v>
      </c>
      <c r="H6388" s="5">
        <v>4276</v>
      </c>
      <c r="I6388" s="2">
        <v>1</v>
      </c>
      <c r="J6388" s="2">
        <v>8</v>
      </c>
      <c r="K6388" s="2">
        <v>-6.6277999999999997</v>
      </c>
      <c r="L6388" s="18" t="str">
        <f>VLOOKUP(F6388,'BD customers'!$1:$1048576,2,FALSE)</f>
        <v>Tim Brockman</v>
      </c>
      <c r="M6388" s="2">
        <f>MATCH(orders[[#This Row],[Product ID]],'BD product'!A:A,0)</f>
        <v>412</v>
      </c>
      <c r="N6388" s="2" t="str" cm="1">
        <f t="array" ref="N6388">INDEX('BD product'!A:D,M6388,2)</f>
        <v>Office Supplies</v>
      </c>
    </row>
    <row r="6389" spans="1:14" x14ac:dyDescent="0.3">
      <c r="A6389" s="3" t="s">
        <v>7525</v>
      </c>
      <c r="B6389" s="4">
        <v>41669</v>
      </c>
      <c r="C6389" s="12" t="str">
        <f t="shared" si="99"/>
        <v>2014/01</v>
      </c>
      <c r="D6389" s="4">
        <v>41674</v>
      </c>
      <c r="E6389" s="3" t="s">
        <v>21</v>
      </c>
      <c r="F6389" s="3" t="s">
        <v>438</v>
      </c>
      <c r="G6389" s="3" t="s">
        <v>2053</v>
      </c>
      <c r="H6389" s="5">
        <v>1056</v>
      </c>
      <c r="I6389" s="2">
        <v>2</v>
      </c>
      <c r="J6389" s="2">
        <v>0</v>
      </c>
      <c r="K6389" s="2">
        <v>0.47520000000000001</v>
      </c>
      <c r="L6389" s="18" t="str">
        <f>VLOOKUP(F6389,'BD customers'!$1:$1048576,2,FALSE)</f>
        <v>Mike Vittorini</v>
      </c>
      <c r="M6389" s="2">
        <f>MATCH(orders[[#This Row],[Product ID]],'BD product'!A:A,0)</f>
        <v>525</v>
      </c>
      <c r="N6389" s="2" t="str" cm="1">
        <f t="array" ref="N6389">INDEX('BD product'!A:D,M6389,2)</f>
        <v>Office Supplies</v>
      </c>
    </row>
    <row r="6390" spans="1:14" x14ac:dyDescent="0.3">
      <c r="A6390" s="3" t="s">
        <v>7525</v>
      </c>
      <c r="B6390" s="4">
        <v>41669</v>
      </c>
      <c r="C6390" s="12" t="str">
        <f t="shared" si="99"/>
        <v>2014/01</v>
      </c>
      <c r="D6390" s="4">
        <v>41674</v>
      </c>
      <c r="E6390" s="3" t="s">
        <v>21</v>
      </c>
      <c r="F6390" s="3" t="s">
        <v>438</v>
      </c>
      <c r="G6390" s="3" t="s">
        <v>737</v>
      </c>
      <c r="H6390" s="5">
        <v>22994</v>
      </c>
      <c r="I6390" s="2">
        <v>2</v>
      </c>
      <c r="J6390" s="2">
        <v>0</v>
      </c>
      <c r="K6390" s="2">
        <v>6.8982000000000001</v>
      </c>
      <c r="L6390" s="18" t="str">
        <f>VLOOKUP(F6390,'BD customers'!$1:$1048576,2,FALSE)</f>
        <v>Mike Vittorini</v>
      </c>
      <c r="M6390" s="2">
        <f>MATCH(orders[[#This Row],[Product ID]],'BD product'!A:A,0)</f>
        <v>158</v>
      </c>
      <c r="N6390" s="2" t="str" cm="1">
        <f t="array" ref="N6390">INDEX('BD product'!A:D,M6390,2)</f>
        <v>Office Supplies</v>
      </c>
    </row>
    <row r="6391" spans="1:14" x14ac:dyDescent="0.3">
      <c r="A6391" s="3" t="s">
        <v>7526</v>
      </c>
      <c r="B6391" s="4">
        <v>42042</v>
      </c>
      <c r="C6391" s="12" t="str">
        <f t="shared" si="99"/>
        <v>2015/02</v>
      </c>
      <c r="D6391" s="4">
        <v>42046</v>
      </c>
      <c r="E6391" s="3" t="s">
        <v>21</v>
      </c>
      <c r="F6391" s="3" t="s">
        <v>556</v>
      </c>
      <c r="G6391" s="3" t="s">
        <v>2378</v>
      </c>
      <c r="H6391" s="5">
        <v>31115</v>
      </c>
      <c r="I6391" s="2">
        <v>5</v>
      </c>
      <c r="J6391" s="2">
        <v>0</v>
      </c>
      <c r="K6391" s="2">
        <v>146.2405</v>
      </c>
      <c r="L6391" s="18" t="str">
        <f>VLOOKUP(F6391,'BD customers'!$1:$1048576,2,FALSE)</f>
        <v>Damala Kotsonis</v>
      </c>
      <c r="M6391" s="2">
        <f>MATCH(orders[[#This Row],[Product ID]],'BD product'!A:A,0)</f>
        <v>635</v>
      </c>
      <c r="N6391" s="2" t="str" cm="1">
        <f t="array" ref="N6391">INDEX('BD product'!A:D,M6391,2)</f>
        <v>Office Supplies</v>
      </c>
    </row>
    <row r="6392" spans="1:14" x14ac:dyDescent="0.3">
      <c r="A6392" s="3" t="s">
        <v>7526</v>
      </c>
      <c r="B6392" s="4">
        <v>42042</v>
      </c>
      <c r="C6392" s="12" t="str">
        <f t="shared" si="99"/>
        <v>2015/02</v>
      </c>
      <c r="D6392" s="4">
        <v>42046</v>
      </c>
      <c r="E6392" s="3" t="s">
        <v>21</v>
      </c>
      <c r="F6392" s="3" t="s">
        <v>556</v>
      </c>
      <c r="G6392" s="3" t="s">
        <v>991</v>
      </c>
      <c r="H6392" s="5">
        <v>1296</v>
      </c>
      <c r="I6392" s="2">
        <v>2</v>
      </c>
      <c r="J6392" s="2">
        <v>0</v>
      </c>
      <c r="K6392" s="2">
        <v>6.3503999999999996</v>
      </c>
      <c r="L6392" s="18" t="str">
        <f>VLOOKUP(F6392,'BD customers'!$1:$1048576,2,FALSE)</f>
        <v>Damala Kotsonis</v>
      </c>
      <c r="M6392" s="2">
        <f>MATCH(orders[[#This Row],[Product ID]],'BD product'!A:A,0)</f>
        <v>221</v>
      </c>
      <c r="N6392" s="2" t="str" cm="1">
        <f t="array" ref="N6392">INDEX('BD product'!A:D,M6392,2)</f>
        <v>Office Supplies</v>
      </c>
    </row>
    <row r="6393" spans="1:14" x14ac:dyDescent="0.3">
      <c r="A6393" s="3" t="s">
        <v>7527</v>
      </c>
      <c r="B6393" s="4">
        <v>42718</v>
      </c>
      <c r="C6393" s="12" t="str">
        <f t="shared" si="99"/>
        <v>2016/12</v>
      </c>
      <c r="D6393" s="4">
        <v>42723</v>
      </c>
      <c r="E6393" s="3" t="s">
        <v>21</v>
      </c>
      <c r="F6393" s="3" t="s">
        <v>105</v>
      </c>
      <c r="G6393" s="3" t="s">
        <v>5214</v>
      </c>
      <c r="H6393" s="5">
        <v>1462</v>
      </c>
      <c r="I6393" s="2">
        <v>2</v>
      </c>
      <c r="J6393" s="2">
        <v>0</v>
      </c>
      <c r="K6393" s="2">
        <v>6.7252000000000001</v>
      </c>
      <c r="L6393" s="18" t="str">
        <f>VLOOKUP(F6393,'BD customers'!$1:$1048576,2,FALSE)</f>
        <v>Pete Kriz</v>
      </c>
      <c r="M6393" s="2">
        <f>MATCH(orders[[#This Row],[Product ID]],'BD product'!A:A,0)</f>
        <v>1492</v>
      </c>
      <c r="N6393" s="2" t="str" cm="1">
        <f t="array" ref="N6393">INDEX('BD product'!A:D,M6393,2)</f>
        <v>Office Supplies</v>
      </c>
    </row>
    <row r="6394" spans="1:14" x14ac:dyDescent="0.3">
      <c r="A6394" s="3" t="s">
        <v>7527</v>
      </c>
      <c r="B6394" s="4">
        <v>42718</v>
      </c>
      <c r="C6394" s="12" t="str">
        <f t="shared" si="99"/>
        <v>2016/12</v>
      </c>
      <c r="D6394" s="4">
        <v>42723</v>
      </c>
      <c r="E6394" s="3" t="s">
        <v>21</v>
      </c>
      <c r="F6394" s="3" t="s">
        <v>105</v>
      </c>
      <c r="G6394" s="3" t="s">
        <v>3877</v>
      </c>
      <c r="H6394" s="5">
        <v>576</v>
      </c>
      <c r="I6394" s="2">
        <v>2</v>
      </c>
      <c r="J6394" s="2">
        <v>0</v>
      </c>
      <c r="K6394" s="2">
        <v>2.8224</v>
      </c>
      <c r="L6394" s="18" t="str">
        <f>VLOOKUP(F6394,'BD customers'!$1:$1048576,2,FALSE)</f>
        <v>Pete Kriz</v>
      </c>
      <c r="M6394" s="2">
        <f>MATCH(orders[[#This Row],[Product ID]],'BD product'!A:A,0)</f>
        <v>1188</v>
      </c>
      <c r="N6394" s="2" t="str" cm="1">
        <f t="array" ref="N6394">INDEX('BD product'!A:D,M6394,2)</f>
        <v>Office Supplies</v>
      </c>
    </row>
    <row r="6395" spans="1:14" x14ac:dyDescent="0.3">
      <c r="A6395" s="3" t="s">
        <v>7527</v>
      </c>
      <c r="B6395" s="4">
        <v>42718</v>
      </c>
      <c r="C6395" s="12" t="str">
        <f t="shared" si="99"/>
        <v>2016/12</v>
      </c>
      <c r="D6395" s="4">
        <v>42723</v>
      </c>
      <c r="E6395" s="3" t="s">
        <v>21</v>
      </c>
      <c r="F6395" s="3" t="s">
        <v>105</v>
      </c>
      <c r="G6395" s="3" t="s">
        <v>547</v>
      </c>
      <c r="H6395" s="5">
        <v>2148</v>
      </c>
      <c r="I6395" s="2">
        <v>6</v>
      </c>
      <c r="J6395" s="2">
        <v>0</v>
      </c>
      <c r="K6395" s="2">
        <v>10.5252</v>
      </c>
      <c r="L6395" s="18" t="str">
        <f>VLOOKUP(F6395,'BD customers'!$1:$1048576,2,FALSE)</f>
        <v>Pete Kriz</v>
      </c>
      <c r="M6395" s="2">
        <f>MATCH(orders[[#This Row],[Product ID]],'BD product'!A:A,0)</f>
        <v>112</v>
      </c>
      <c r="N6395" s="2" t="str" cm="1">
        <f t="array" ref="N6395">INDEX('BD product'!A:D,M6395,2)</f>
        <v>Office Supplies</v>
      </c>
    </row>
    <row r="6396" spans="1:14" x14ac:dyDescent="0.3">
      <c r="A6396" s="3" t="s">
        <v>7527</v>
      </c>
      <c r="B6396" s="4">
        <v>42718</v>
      </c>
      <c r="C6396" s="12" t="str">
        <f t="shared" si="99"/>
        <v>2016/12</v>
      </c>
      <c r="D6396" s="4">
        <v>42723</v>
      </c>
      <c r="E6396" s="3" t="s">
        <v>21</v>
      </c>
      <c r="F6396" s="3" t="s">
        <v>105</v>
      </c>
      <c r="G6396" s="3" t="s">
        <v>3576</v>
      </c>
      <c r="H6396" s="5">
        <v>39692</v>
      </c>
      <c r="I6396" s="2">
        <v>4</v>
      </c>
      <c r="J6396" s="2">
        <v>0</v>
      </c>
      <c r="K6396" s="2">
        <v>1.9845999999999999</v>
      </c>
      <c r="L6396" s="18" t="str">
        <f>VLOOKUP(F6396,'BD customers'!$1:$1048576,2,FALSE)</f>
        <v>Pete Kriz</v>
      </c>
      <c r="M6396" s="2">
        <f>MATCH(orders[[#This Row],[Product ID]],'BD product'!A:A,0)</f>
        <v>1073</v>
      </c>
      <c r="N6396" s="2" t="str" cm="1">
        <f t="array" ref="N6396">INDEX('BD product'!A:D,M6396,2)</f>
        <v>Furniture</v>
      </c>
    </row>
    <row r="6397" spans="1:14" x14ac:dyDescent="0.3">
      <c r="A6397" s="3" t="s">
        <v>7527</v>
      </c>
      <c r="B6397" s="4">
        <v>42718</v>
      </c>
      <c r="C6397" s="12" t="str">
        <f t="shared" si="99"/>
        <v>2016/12</v>
      </c>
      <c r="D6397" s="4">
        <v>42723</v>
      </c>
      <c r="E6397" s="3" t="s">
        <v>21</v>
      </c>
      <c r="F6397" s="3" t="s">
        <v>105</v>
      </c>
      <c r="G6397" s="3" t="s">
        <v>1827</v>
      </c>
      <c r="H6397" s="5">
        <v>1715</v>
      </c>
      <c r="I6397" s="2">
        <v>1</v>
      </c>
      <c r="J6397" s="2">
        <v>0</v>
      </c>
      <c r="K6397" s="2">
        <v>4.6304999999999996</v>
      </c>
      <c r="L6397" s="18" t="str">
        <f>VLOOKUP(F6397,'BD customers'!$1:$1048576,2,FALSE)</f>
        <v>Pete Kriz</v>
      </c>
      <c r="M6397" s="2">
        <f>MATCH(orders[[#This Row],[Product ID]],'BD product'!A:A,0)</f>
        <v>458</v>
      </c>
      <c r="N6397" s="2" t="str" cm="1">
        <f t="array" ref="N6397">INDEX('BD product'!A:D,M6397,2)</f>
        <v>Office Supplies</v>
      </c>
    </row>
    <row r="6398" spans="1:14" x14ac:dyDescent="0.3">
      <c r="A6398" s="3" t="s">
        <v>7527</v>
      </c>
      <c r="B6398" s="4">
        <v>42718</v>
      </c>
      <c r="C6398" s="12" t="str">
        <f t="shared" si="99"/>
        <v>2016/12</v>
      </c>
      <c r="D6398" s="4">
        <v>42723</v>
      </c>
      <c r="E6398" s="3" t="s">
        <v>21</v>
      </c>
      <c r="F6398" s="3" t="s">
        <v>105</v>
      </c>
      <c r="G6398" s="3" t="s">
        <v>7528</v>
      </c>
      <c r="H6398" s="5">
        <v>2312</v>
      </c>
      <c r="I6398" s="2">
        <v>2</v>
      </c>
      <c r="J6398" s="2">
        <v>2</v>
      </c>
      <c r="K6398" s="2">
        <v>0.78029999999999999</v>
      </c>
      <c r="L6398" s="18" t="str">
        <f>VLOOKUP(F6398,'BD customers'!$1:$1048576,2,FALSE)</f>
        <v>Pete Kriz</v>
      </c>
      <c r="M6398" s="2">
        <f>MATCH(orders[[#This Row],[Product ID]],'BD product'!A:A,0)</f>
        <v>1786</v>
      </c>
      <c r="N6398" s="2" t="str" cm="1">
        <f t="array" ref="N6398">INDEX('BD product'!A:D,M6398,2)</f>
        <v>Office Supplies</v>
      </c>
    </row>
    <row r="6399" spans="1:14" x14ac:dyDescent="0.3">
      <c r="A6399" s="3" t="s">
        <v>7530</v>
      </c>
      <c r="B6399" s="4">
        <v>43039</v>
      </c>
      <c r="C6399" s="12" t="str">
        <f t="shared" si="99"/>
        <v>2017/10</v>
      </c>
      <c r="D6399" s="4">
        <v>43043</v>
      </c>
      <c r="E6399" s="3" t="s">
        <v>21</v>
      </c>
      <c r="F6399" s="3" t="s">
        <v>4091</v>
      </c>
      <c r="G6399" s="3" t="s">
        <v>1211</v>
      </c>
      <c r="H6399" s="5">
        <v>5248</v>
      </c>
      <c r="I6399" s="2">
        <v>2</v>
      </c>
      <c r="J6399" s="2">
        <v>2</v>
      </c>
      <c r="K6399" s="2">
        <v>0.59040000000000004</v>
      </c>
      <c r="L6399" s="18" t="str">
        <f>VLOOKUP(F6399,'BD customers'!$1:$1048576,2,FALSE)</f>
        <v>Adrian Hane</v>
      </c>
      <c r="M6399" s="2">
        <f>MATCH(orders[[#This Row],[Product ID]],'BD product'!A:A,0)</f>
        <v>281</v>
      </c>
      <c r="N6399" s="2" t="str" cm="1">
        <f t="array" ref="N6399">INDEX('BD product'!A:D,M6399,2)</f>
        <v>Office Supplies</v>
      </c>
    </row>
    <row r="6400" spans="1:14" x14ac:dyDescent="0.3">
      <c r="A6400" s="3" t="s">
        <v>7531</v>
      </c>
      <c r="B6400" s="4">
        <v>42953</v>
      </c>
      <c r="C6400" s="12" t="str">
        <f t="shared" si="99"/>
        <v>2017/08</v>
      </c>
      <c r="D6400" s="4">
        <v>42959</v>
      </c>
      <c r="E6400" s="3" t="s">
        <v>21</v>
      </c>
      <c r="F6400" s="3" t="s">
        <v>443</v>
      </c>
      <c r="G6400" s="3" t="s">
        <v>4772</v>
      </c>
      <c r="H6400" s="5">
        <v>82495</v>
      </c>
      <c r="I6400" s="2">
        <v>5</v>
      </c>
      <c r="J6400" s="2">
        <v>0</v>
      </c>
      <c r="K6400" s="2">
        <v>24.7485</v>
      </c>
      <c r="L6400" s="18" t="str">
        <f>VLOOKUP(F6400,'BD customers'!$1:$1048576,2,FALSE)</f>
        <v>Gary Mitchum</v>
      </c>
      <c r="M6400" s="2">
        <f>MATCH(orders[[#This Row],[Product ID]],'BD product'!A:A,0)</f>
        <v>1407</v>
      </c>
      <c r="N6400" s="2" t="str" cm="1">
        <f t="array" ref="N6400">INDEX('BD product'!A:D,M6400,2)</f>
        <v>Technology</v>
      </c>
    </row>
    <row r="6401" spans="1:14" x14ac:dyDescent="0.3">
      <c r="A6401" s="3" t="s">
        <v>7531</v>
      </c>
      <c r="B6401" s="4">
        <v>42953</v>
      </c>
      <c r="C6401" s="12" t="str">
        <f t="shared" si="99"/>
        <v>2017/08</v>
      </c>
      <c r="D6401" s="4">
        <v>42959</v>
      </c>
      <c r="E6401" s="3" t="s">
        <v>21</v>
      </c>
      <c r="F6401" s="3" t="s">
        <v>443</v>
      </c>
      <c r="G6401" s="3" t="s">
        <v>3492</v>
      </c>
      <c r="H6401" s="5">
        <v>2464</v>
      </c>
      <c r="I6401" s="2">
        <v>8</v>
      </c>
      <c r="J6401" s="2">
        <v>0</v>
      </c>
      <c r="K6401" s="2">
        <v>11.827199999999999</v>
      </c>
      <c r="L6401" s="18" t="str">
        <f>VLOOKUP(F6401,'BD customers'!$1:$1048576,2,FALSE)</f>
        <v>Gary Mitchum</v>
      </c>
      <c r="M6401" s="2">
        <f>MATCH(orders[[#This Row],[Product ID]],'BD product'!A:A,0)</f>
        <v>1040</v>
      </c>
      <c r="N6401" s="2" t="str" cm="1">
        <f t="array" ref="N6401">INDEX('BD product'!A:D,M6401,2)</f>
        <v>Office Supplies</v>
      </c>
    </row>
    <row r="6402" spans="1:14" x14ac:dyDescent="0.3">
      <c r="A6402" s="3" t="s">
        <v>7531</v>
      </c>
      <c r="B6402" s="4">
        <v>42953</v>
      </c>
      <c r="C6402" s="12" t="str">
        <f t="shared" ref="C6402:C6465" si="100">TEXT(B6402,"aaaa/mm")</f>
        <v>2017/08</v>
      </c>
      <c r="D6402" s="4">
        <v>42959</v>
      </c>
      <c r="E6402" s="3" t="s">
        <v>21</v>
      </c>
      <c r="F6402" s="3" t="s">
        <v>443</v>
      </c>
      <c r="G6402" s="3" t="s">
        <v>537</v>
      </c>
      <c r="H6402" s="5">
        <v>22788</v>
      </c>
      <c r="I6402" s="2">
        <v>6</v>
      </c>
      <c r="J6402" s="2">
        <v>0</v>
      </c>
      <c r="K6402" s="2">
        <v>6.8364000000000003</v>
      </c>
      <c r="L6402" s="18" t="str">
        <f>VLOOKUP(F6402,'BD customers'!$1:$1048576,2,FALSE)</f>
        <v>Gary Mitchum</v>
      </c>
      <c r="M6402" s="2">
        <f>MATCH(orders[[#This Row],[Product ID]],'BD product'!A:A,0)</f>
        <v>110</v>
      </c>
      <c r="N6402" s="2" t="str" cm="1">
        <f t="array" ref="N6402">INDEX('BD product'!A:D,M6402,2)</f>
        <v>Office Supplies</v>
      </c>
    </row>
    <row r="6403" spans="1:14" x14ac:dyDescent="0.3">
      <c r="A6403" s="3" t="s">
        <v>7532</v>
      </c>
      <c r="B6403" s="4">
        <v>42885</v>
      </c>
      <c r="C6403" s="12" t="str">
        <f t="shared" si="100"/>
        <v>2017/05</v>
      </c>
      <c r="D6403" s="4">
        <v>42886</v>
      </c>
      <c r="E6403" s="3" t="s">
        <v>64</v>
      </c>
      <c r="F6403" s="3" t="s">
        <v>1530</v>
      </c>
      <c r="G6403" s="3" t="s">
        <v>3686</v>
      </c>
      <c r="H6403" s="5">
        <v>24196</v>
      </c>
      <c r="I6403" s="2">
        <v>2</v>
      </c>
      <c r="J6403" s="2">
        <v>0</v>
      </c>
      <c r="K6403" s="2">
        <v>33.874400000000001</v>
      </c>
      <c r="L6403" s="18" t="str">
        <f>VLOOKUP(F6403,'BD customers'!$1:$1048576,2,FALSE)</f>
        <v>Bruce Degenhardt</v>
      </c>
      <c r="M6403" s="2">
        <f>MATCH(orders[[#This Row],[Product ID]],'BD product'!A:A,0)</f>
        <v>1121</v>
      </c>
      <c r="N6403" s="2" t="str" cm="1">
        <f t="array" ref="N6403">INDEX('BD product'!A:D,M6403,2)</f>
        <v>Furniture</v>
      </c>
    </row>
    <row r="6404" spans="1:14" x14ac:dyDescent="0.3">
      <c r="A6404" s="3" t="s">
        <v>7532</v>
      </c>
      <c r="B6404" s="4">
        <v>42885</v>
      </c>
      <c r="C6404" s="12" t="str">
        <f t="shared" si="100"/>
        <v>2017/05</v>
      </c>
      <c r="D6404" s="4">
        <v>42886</v>
      </c>
      <c r="E6404" s="3" t="s">
        <v>64</v>
      </c>
      <c r="F6404" s="3" t="s">
        <v>1530</v>
      </c>
      <c r="G6404" s="3" t="s">
        <v>3562</v>
      </c>
      <c r="H6404" s="5">
        <v>389</v>
      </c>
      <c r="I6404" s="2">
        <v>1</v>
      </c>
      <c r="J6404" s="2">
        <v>0</v>
      </c>
      <c r="K6404" s="2">
        <v>1.8672</v>
      </c>
      <c r="L6404" s="18" t="str">
        <f>VLOOKUP(F6404,'BD customers'!$1:$1048576,2,FALSE)</f>
        <v>Bruce Degenhardt</v>
      </c>
      <c r="M6404" s="2">
        <f>MATCH(orders[[#This Row],[Product ID]],'BD product'!A:A,0)</f>
        <v>1067</v>
      </c>
      <c r="N6404" s="2" t="str" cm="1">
        <f t="array" ref="N6404">INDEX('BD product'!A:D,M6404,2)</f>
        <v>Office Supplies</v>
      </c>
    </row>
    <row r="6405" spans="1:14" x14ac:dyDescent="0.3">
      <c r="A6405" s="3" t="s">
        <v>7532</v>
      </c>
      <c r="B6405" s="4">
        <v>42885</v>
      </c>
      <c r="C6405" s="12" t="str">
        <f t="shared" si="100"/>
        <v>2017/05</v>
      </c>
      <c r="D6405" s="4">
        <v>42886</v>
      </c>
      <c r="E6405" s="3" t="s">
        <v>64</v>
      </c>
      <c r="F6405" s="3" t="s">
        <v>1530</v>
      </c>
      <c r="G6405" s="3" t="s">
        <v>5657</v>
      </c>
      <c r="H6405" s="5">
        <v>801</v>
      </c>
      <c r="I6405" s="2">
        <v>3</v>
      </c>
      <c r="J6405" s="2">
        <v>0</v>
      </c>
      <c r="K6405" s="2">
        <v>3.0438000000000001</v>
      </c>
      <c r="L6405" s="18" t="str">
        <f>VLOOKUP(F6405,'BD customers'!$1:$1048576,2,FALSE)</f>
        <v>Bruce Degenhardt</v>
      </c>
      <c r="M6405" s="2">
        <f>MATCH(orders[[#This Row],[Product ID]],'BD product'!A:A,0)</f>
        <v>1567</v>
      </c>
      <c r="N6405" s="2" t="str" cm="1">
        <f t="array" ref="N6405">INDEX('BD product'!A:D,M6405,2)</f>
        <v>Furniture</v>
      </c>
    </row>
    <row r="6406" spans="1:14" x14ac:dyDescent="0.3">
      <c r="A6406" s="3" t="s">
        <v>7533</v>
      </c>
      <c r="B6406" s="4">
        <v>42338</v>
      </c>
      <c r="C6406" s="12" t="str">
        <f t="shared" si="100"/>
        <v>2015/11</v>
      </c>
      <c r="D6406" s="4">
        <v>42343</v>
      </c>
      <c r="E6406" s="3" t="s">
        <v>21</v>
      </c>
      <c r="F6406" s="3" t="s">
        <v>121</v>
      </c>
      <c r="G6406" s="3" t="s">
        <v>3898</v>
      </c>
      <c r="H6406" s="5">
        <v>17748</v>
      </c>
      <c r="I6406" s="2">
        <v>3</v>
      </c>
      <c r="J6406" s="2">
        <v>2</v>
      </c>
      <c r="K6406" s="2">
        <v>19.9665</v>
      </c>
      <c r="L6406" s="18" t="str">
        <f>VLOOKUP(F6406,'BD customers'!$1:$1048576,2,FALSE)</f>
        <v>Raymond Messe</v>
      </c>
      <c r="M6406" s="2">
        <f>MATCH(orders[[#This Row],[Product ID]],'BD product'!A:A,0)</f>
        <v>1194</v>
      </c>
      <c r="N6406" s="2" t="str" cm="1">
        <f t="array" ref="N6406">INDEX('BD product'!A:D,M6406,2)</f>
        <v>Technology</v>
      </c>
    </row>
    <row r="6407" spans="1:14" x14ac:dyDescent="0.3">
      <c r="A6407" s="3" t="s">
        <v>7534</v>
      </c>
      <c r="B6407" s="4">
        <v>42978</v>
      </c>
      <c r="C6407" s="12" t="str">
        <f t="shared" si="100"/>
        <v>2017/08</v>
      </c>
      <c r="D6407" s="4">
        <v>42980</v>
      </c>
      <c r="E6407" s="3" t="s">
        <v>11</v>
      </c>
      <c r="F6407" s="3" t="s">
        <v>736</v>
      </c>
      <c r="G6407" s="3" t="s">
        <v>1665</v>
      </c>
      <c r="H6407" s="5">
        <v>569568</v>
      </c>
      <c r="I6407" s="2">
        <v>2</v>
      </c>
      <c r="J6407" s="2">
        <v>2</v>
      </c>
      <c r="K6407" s="2">
        <v>7.1196000000000002</v>
      </c>
      <c r="L6407" s="18" t="str">
        <f>VLOOKUP(F6407,'BD customers'!$1:$1048576,2,FALSE)</f>
        <v>Bart Watters</v>
      </c>
      <c r="M6407" s="2">
        <f>MATCH(orders[[#This Row],[Product ID]],'BD product'!A:A,0)</f>
        <v>408</v>
      </c>
      <c r="N6407" s="2" t="str" cm="1">
        <f t="array" ref="N6407">INDEX('BD product'!A:D,M6407,2)</f>
        <v>Furniture</v>
      </c>
    </row>
    <row r="6408" spans="1:14" x14ac:dyDescent="0.3">
      <c r="A6408" s="3" t="s">
        <v>7534</v>
      </c>
      <c r="B6408" s="4">
        <v>42978</v>
      </c>
      <c r="C6408" s="12" t="str">
        <f t="shared" si="100"/>
        <v>2017/08</v>
      </c>
      <c r="D6408" s="4">
        <v>42980</v>
      </c>
      <c r="E6408" s="3" t="s">
        <v>11</v>
      </c>
      <c r="F6408" s="3" t="s">
        <v>736</v>
      </c>
      <c r="G6408" s="3" t="s">
        <v>415</v>
      </c>
      <c r="H6408" s="5">
        <v>14973</v>
      </c>
      <c r="I6408" s="2">
        <v>7</v>
      </c>
      <c r="J6408" s="2">
        <v>0</v>
      </c>
      <c r="K6408" s="2">
        <v>43.421700000000001</v>
      </c>
      <c r="L6408" s="18" t="str">
        <f>VLOOKUP(F6408,'BD customers'!$1:$1048576,2,FALSE)</f>
        <v>Bart Watters</v>
      </c>
      <c r="M6408" s="2">
        <f>MATCH(orders[[#This Row],[Product ID]],'BD product'!A:A,0)</f>
        <v>82</v>
      </c>
      <c r="N6408" s="2" t="str" cm="1">
        <f t="array" ref="N6408">INDEX('BD product'!A:D,M6408,2)</f>
        <v>Office Supplies</v>
      </c>
    </row>
    <row r="6409" spans="1:14" x14ac:dyDescent="0.3">
      <c r="A6409" s="3" t="s">
        <v>7535</v>
      </c>
      <c r="B6409" s="4">
        <v>42869</v>
      </c>
      <c r="C6409" s="12" t="str">
        <f t="shared" si="100"/>
        <v>2017/05</v>
      </c>
      <c r="D6409" s="4">
        <v>42870</v>
      </c>
      <c r="E6409" s="3" t="s">
        <v>64</v>
      </c>
      <c r="F6409" s="3" t="s">
        <v>1839</v>
      </c>
      <c r="G6409" s="3" t="s">
        <v>3887</v>
      </c>
      <c r="H6409" s="5">
        <v>89943</v>
      </c>
      <c r="I6409" s="2">
        <v>5</v>
      </c>
      <c r="J6409" s="2">
        <v>3</v>
      </c>
      <c r="K6409" s="2">
        <v>-1.2848999999999999</v>
      </c>
      <c r="L6409" s="18" t="str">
        <f>VLOOKUP(F6409,'BD customers'!$1:$1048576,2,FALSE)</f>
        <v>Greg Tran</v>
      </c>
      <c r="M6409" s="2">
        <f>MATCH(orders[[#This Row],[Product ID]],'BD product'!A:A,0)</f>
        <v>1191</v>
      </c>
      <c r="N6409" s="2" t="str" cm="1">
        <f t="array" ref="N6409">INDEX('BD product'!A:D,M6409,2)</f>
        <v>Furniture</v>
      </c>
    </row>
    <row r="6410" spans="1:14" x14ac:dyDescent="0.3">
      <c r="A6410" s="3" t="s">
        <v>7535</v>
      </c>
      <c r="B6410" s="4">
        <v>42869</v>
      </c>
      <c r="C6410" s="12" t="str">
        <f t="shared" si="100"/>
        <v>2017/05</v>
      </c>
      <c r="D6410" s="4">
        <v>42870</v>
      </c>
      <c r="E6410" s="3" t="s">
        <v>64</v>
      </c>
      <c r="F6410" s="3" t="s">
        <v>1839</v>
      </c>
      <c r="G6410" s="3" t="s">
        <v>3837</v>
      </c>
      <c r="H6410" s="5">
        <v>462</v>
      </c>
      <c r="I6410" s="2">
        <v>5</v>
      </c>
      <c r="J6410" s="2">
        <v>2</v>
      </c>
      <c r="K6410" s="2">
        <v>0.57750000000000001</v>
      </c>
      <c r="L6410" s="18" t="str">
        <f>VLOOKUP(F6410,'BD customers'!$1:$1048576,2,FALSE)</f>
        <v>Greg Tran</v>
      </c>
      <c r="M6410" s="2">
        <f>MATCH(orders[[#This Row],[Product ID]],'BD product'!A:A,0)</f>
        <v>1177</v>
      </c>
      <c r="N6410" s="2" t="str" cm="1">
        <f t="array" ref="N6410">INDEX('BD product'!A:D,M6410,2)</f>
        <v>Office Supplies</v>
      </c>
    </row>
    <row r="6411" spans="1:14" x14ac:dyDescent="0.3">
      <c r="A6411" s="3" t="s">
        <v>7535</v>
      </c>
      <c r="B6411" s="4">
        <v>42869</v>
      </c>
      <c r="C6411" s="12" t="str">
        <f t="shared" si="100"/>
        <v>2017/05</v>
      </c>
      <c r="D6411" s="4">
        <v>42870</v>
      </c>
      <c r="E6411" s="3" t="s">
        <v>64</v>
      </c>
      <c r="F6411" s="3" t="s">
        <v>1839</v>
      </c>
      <c r="G6411" s="3" t="s">
        <v>7536</v>
      </c>
      <c r="H6411" s="5">
        <v>47952</v>
      </c>
      <c r="I6411" s="2">
        <v>3</v>
      </c>
      <c r="J6411" s="2">
        <v>2</v>
      </c>
      <c r="K6411" s="2">
        <v>16.183800000000002</v>
      </c>
      <c r="L6411" s="18" t="str">
        <f>VLOOKUP(F6411,'BD customers'!$1:$1048576,2,FALSE)</f>
        <v>Greg Tran</v>
      </c>
      <c r="M6411" s="2">
        <f>MATCH(orders[[#This Row],[Product ID]],'BD product'!A:A,0)</f>
        <v>1787</v>
      </c>
      <c r="N6411" s="2" t="str" cm="1">
        <f t="array" ref="N6411">INDEX('BD product'!A:D,M6411,2)</f>
        <v>Office Supplies</v>
      </c>
    </row>
    <row r="6412" spans="1:14" x14ac:dyDescent="0.3">
      <c r="A6412" s="3" t="s">
        <v>7535</v>
      </c>
      <c r="B6412" s="4">
        <v>42869</v>
      </c>
      <c r="C6412" s="12" t="str">
        <f t="shared" si="100"/>
        <v>2017/05</v>
      </c>
      <c r="D6412" s="4">
        <v>42870</v>
      </c>
      <c r="E6412" s="3" t="s">
        <v>64</v>
      </c>
      <c r="F6412" s="3" t="s">
        <v>1839</v>
      </c>
      <c r="G6412" s="3" t="s">
        <v>5626</v>
      </c>
      <c r="H6412" s="5">
        <v>7992</v>
      </c>
      <c r="I6412" s="2">
        <v>1</v>
      </c>
      <c r="J6412" s="2">
        <v>2</v>
      </c>
      <c r="K6412" s="2">
        <v>0.69930000000000003</v>
      </c>
      <c r="L6412" s="18" t="str">
        <f>VLOOKUP(F6412,'BD customers'!$1:$1048576,2,FALSE)</f>
        <v>Greg Tran</v>
      </c>
      <c r="M6412" s="2">
        <f>MATCH(orders[[#This Row],[Product ID]],'BD product'!A:A,0)</f>
        <v>1559</v>
      </c>
      <c r="N6412" s="2" t="str" cm="1">
        <f t="array" ref="N6412">INDEX('BD product'!A:D,M6412,2)</f>
        <v>Technology</v>
      </c>
    </row>
    <row r="6413" spans="1:14" x14ac:dyDescent="0.3">
      <c r="A6413" s="3" t="s">
        <v>7535</v>
      </c>
      <c r="B6413" s="4">
        <v>42869</v>
      </c>
      <c r="C6413" s="12" t="str">
        <f t="shared" si="100"/>
        <v>2017/05</v>
      </c>
      <c r="D6413" s="4">
        <v>42870</v>
      </c>
      <c r="E6413" s="3" t="s">
        <v>64</v>
      </c>
      <c r="F6413" s="3" t="s">
        <v>1839</v>
      </c>
      <c r="G6413" s="3" t="s">
        <v>6392</v>
      </c>
      <c r="H6413" s="5">
        <v>76864</v>
      </c>
      <c r="I6413" s="2">
        <v>2</v>
      </c>
      <c r="J6413" s="2">
        <v>2</v>
      </c>
      <c r="K6413" s="2">
        <v>26.9024</v>
      </c>
      <c r="L6413" s="18" t="str">
        <f>VLOOKUP(F6413,'BD customers'!$1:$1048576,2,FALSE)</f>
        <v>Greg Tran</v>
      </c>
      <c r="M6413" s="2">
        <f>MATCH(orders[[#This Row],[Product ID]],'BD product'!A:A,0)</f>
        <v>1686</v>
      </c>
      <c r="N6413" s="2" t="str" cm="1">
        <f t="array" ref="N6413">INDEX('BD product'!A:D,M6413,2)</f>
        <v>Office Supplies</v>
      </c>
    </row>
    <row r="6414" spans="1:14" x14ac:dyDescent="0.3">
      <c r="A6414" s="3" t="s">
        <v>7538</v>
      </c>
      <c r="B6414" s="4">
        <v>42964</v>
      </c>
      <c r="C6414" s="12" t="str">
        <f t="shared" si="100"/>
        <v>2017/08</v>
      </c>
      <c r="D6414" s="4">
        <v>42970</v>
      </c>
      <c r="E6414" s="3" t="s">
        <v>21</v>
      </c>
      <c r="F6414" s="3" t="s">
        <v>4091</v>
      </c>
      <c r="G6414" s="3" t="s">
        <v>675</v>
      </c>
      <c r="H6414" s="5">
        <v>10293</v>
      </c>
      <c r="I6414" s="2">
        <v>3</v>
      </c>
      <c r="J6414" s="2">
        <v>0</v>
      </c>
      <c r="K6414" s="2">
        <v>48.377099999999999</v>
      </c>
      <c r="L6414" s="18" t="str">
        <f>VLOOKUP(F6414,'BD customers'!$1:$1048576,2,FALSE)</f>
        <v>Adrian Hane</v>
      </c>
      <c r="M6414" s="2">
        <f>MATCH(orders[[#This Row],[Product ID]],'BD product'!A:A,0)</f>
        <v>143</v>
      </c>
      <c r="N6414" s="2" t="str" cm="1">
        <f t="array" ref="N6414">INDEX('BD product'!A:D,M6414,2)</f>
        <v>Office Supplies</v>
      </c>
    </row>
    <row r="6415" spans="1:14" x14ac:dyDescent="0.3">
      <c r="A6415" s="3" t="s">
        <v>7538</v>
      </c>
      <c r="B6415" s="4">
        <v>42964</v>
      </c>
      <c r="C6415" s="12" t="str">
        <f t="shared" si="100"/>
        <v>2017/08</v>
      </c>
      <c r="D6415" s="4">
        <v>42970</v>
      </c>
      <c r="E6415" s="3" t="s">
        <v>21</v>
      </c>
      <c r="F6415" s="3" t="s">
        <v>4091</v>
      </c>
      <c r="G6415" s="3" t="s">
        <v>3298</v>
      </c>
      <c r="H6415" s="5">
        <v>9816</v>
      </c>
      <c r="I6415" s="2">
        <v>6</v>
      </c>
      <c r="J6415" s="2">
        <v>0</v>
      </c>
      <c r="K6415" s="2">
        <v>0.98160000000000003</v>
      </c>
      <c r="L6415" s="18" t="str">
        <f>VLOOKUP(F6415,'BD customers'!$1:$1048576,2,FALSE)</f>
        <v>Adrian Hane</v>
      </c>
      <c r="M6415" s="2">
        <f>MATCH(orders[[#This Row],[Product ID]],'BD product'!A:A,0)</f>
        <v>962</v>
      </c>
      <c r="N6415" s="2" t="str" cm="1">
        <f t="array" ref="N6415">INDEX('BD product'!A:D,M6415,2)</f>
        <v>Technology</v>
      </c>
    </row>
    <row r="6416" spans="1:14" x14ac:dyDescent="0.3">
      <c r="A6416" s="3" t="s">
        <v>7539</v>
      </c>
      <c r="B6416" s="4">
        <v>43049</v>
      </c>
      <c r="C6416" s="12" t="str">
        <f t="shared" si="100"/>
        <v>2017/11</v>
      </c>
      <c r="D6416" s="4">
        <v>43053</v>
      </c>
      <c r="E6416" s="3" t="s">
        <v>11</v>
      </c>
      <c r="F6416" s="3" t="s">
        <v>4925</v>
      </c>
      <c r="G6416" s="3" t="s">
        <v>6923</v>
      </c>
      <c r="H6416" s="5">
        <v>1152</v>
      </c>
      <c r="I6416" s="2">
        <v>5</v>
      </c>
      <c r="J6416" s="2">
        <v>7</v>
      </c>
      <c r="K6416" s="2">
        <v>-7.6799999999999993E-2</v>
      </c>
      <c r="L6416" s="18" t="str">
        <f>VLOOKUP(F6416,'BD customers'!$1:$1048576,2,FALSE)</f>
        <v>Daniel Raglin</v>
      </c>
      <c r="M6416" s="2">
        <f>MATCH(orders[[#This Row],[Product ID]],'BD product'!A:A,0)</f>
        <v>1738</v>
      </c>
      <c r="N6416" s="2" t="str" cm="1">
        <f t="array" ref="N6416">INDEX('BD product'!A:D,M6416,2)</f>
        <v>Office Supplies</v>
      </c>
    </row>
    <row r="6417" spans="1:14" x14ac:dyDescent="0.3">
      <c r="A6417" s="3" t="s">
        <v>7540</v>
      </c>
      <c r="B6417" s="4">
        <v>42968</v>
      </c>
      <c r="C6417" s="12" t="str">
        <f t="shared" si="100"/>
        <v>2017/08</v>
      </c>
      <c r="D6417" s="4">
        <v>42968</v>
      </c>
      <c r="E6417" s="3" t="s">
        <v>41</v>
      </c>
      <c r="F6417" s="3" t="s">
        <v>201</v>
      </c>
      <c r="G6417" s="3" t="s">
        <v>2450</v>
      </c>
      <c r="H6417" s="5">
        <v>8388</v>
      </c>
      <c r="I6417" s="2">
        <v>1</v>
      </c>
      <c r="J6417" s="2">
        <v>2</v>
      </c>
      <c r="K6417" s="2">
        <v>2.9358</v>
      </c>
      <c r="L6417" s="18" t="str">
        <f>VLOOKUP(F6417,'BD customers'!$1:$1048576,2,FALSE)</f>
        <v>Dionis Lloyd</v>
      </c>
      <c r="M6417" s="2">
        <f>MATCH(orders[[#This Row],[Product ID]],'BD product'!A:A,0)</f>
        <v>658</v>
      </c>
      <c r="N6417" s="2" t="str" cm="1">
        <f t="array" ref="N6417">INDEX('BD product'!A:D,M6417,2)</f>
        <v>Office Supplies</v>
      </c>
    </row>
    <row r="6418" spans="1:14" x14ac:dyDescent="0.3">
      <c r="A6418" s="3" t="s">
        <v>7541</v>
      </c>
      <c r="B6418" s="4">
        <v>42437</v>
      </c>
      <c r="C6418" s="12" t="str">
        <f t="shared" si="100"/>
        <v>2016/03</v>
      </c>
      <c r="D6418" s="4">
        <v>42441</v>
      </c>
      <c r="E6418" s="3" t="s">
        <v>21</v>
      </c>
      <c r="F6418" s="3" t="s">
        <v>340</v>
      </c>
      <c r="G6418" s="3" t="s">
        <v>4787</v>
      </c>
      <c r="H6418" s="5">
        <v>108576</v>
      </c>
      <c r="I6418" s="2">
        <v>4</v>
      </c>
      <c r="J6418" s="2">
        <v>4</v>
      </c>
      <c r="K6418" s="2">
        <v>-25.334399999999999</v>
      </c>
      <c r="L6418" s="18" t="str">
        <f>VLOOKUP(F6418,'BD customers'!$1:$1048576,2,FALSE)</f>
        <v>Brian DeCherney</v>
      </c>
      <c r="M6418" s="2">
        <f>MATCH(orders[[#This Row],[Product ID]],'BD product'!A:A,0)</f>
        <v>1411</v>
      </c>
      <c r="N6418" s="2" t="str" cm="1">
        <f t="array" ref="N6418">INDEX('BD product'!A:D,M6418,2)</f>
        <v>Technology</v>
      </c>
    </row>
    <row r="6419" spans="1:14" x14ac:dyDescent="0.3">
      <c r="A6419" s="3" t="s">
        <v>7541</v>
      </c>
      <c r="B6419" s="4">
        <v>42437</v>
      </c>
      <c r="C6419" s="12" t="str">
        <f t="shared" si="100"/>
        <v>2016/03</v>
      </c>
      <c r="D6419" s="4">
        <v>42441</v>
      </c>
      <c r="E6419" s="3" t="s">
        <v>21</v>
      </c>
      <c r="F6419" s="3" t="s">
        <v>340</v>
      </c>
      <c r="G6419" s="3" t="s">
        <v>3467</v>
      </c>
      <c r="H6419" s="5">
        <v>5984</v>
      </c>
      <c r="I6419" s="2">
        <v>2</v>
      </c>
      <c r="J6419" s="2">
        <v>2</v>
      </c>
      <c r="K6419" s="2">
        <v>-1.3464</v>
      </c>
      <c r="L6419" s="18" t="str">
        <f>VLOOKUP(F6419,'BD customers'!$1:$1048576,2,FALSE)</f>
        <v>Brian DeCherney</v>
      </c>
      <c r="M6419" s="2">
        <f>MATCH(orders[[#This Row],[Product ID]],'BD product'!A:A,0)</f>
        <v>1030</v>
      </c>
      <c r="N6419" s="2" t="str" cm="1">
        <f t="array" ref="N6419">INDEX('BD product'!A:D,M6419,2)</f>
        <v>Office Supplies</v>
      </c>
    </row>
    <row r="6420" spans="1:14" x14ac:dyDescent="0.3">
      <c r="A6420" s="3" t="s">
        <v>7542</v>
      </c>
      <c r="B6420" s="4">
        <v>42674</v>
      </c>
      <c r="C6420" s="12" t="str">
        <f t="shared" si="100"/>
        <v>2016/10</v>
      </c>
      <c r="D6420" s="4">
        <v>42679</v>
      </c>
      <c r="E6420" s="3" t="s">
        <v>21</v>
      </c>
      <c r="F6420" s="3" t="s">
        <v>1042</v>
      </c>
      <c r="G6420" s="3" t="s">
        <v>646</v>
      </c>
      <c r="H6420" s="5">
        <v>2196</v>
      </c>
      <c r="I6420" s="2">
        <v>2</v>
      </c>
      <c r="J6420" s="2">
        <v>0</v>
      </c>
      <c r="K6420" s="2">
        <v>6.1487999999999996</v>
      </c>
      <c r="L6420" s="18" t="str">
        <f>VLOOKUP(F6420,'BD customers'!$1:$1048576,2,FALSE)</f>
        <v>Helen Wasserman</v>
      </c>
      <c r="M6420" s="2">
        <f>MATCH(orders[[#This Row],[Product ID]],'BD product'!A:A,0)</f>
        <v>135</v>
      </c>
      <c r="N6420" s="2" t="str" cm="1">
        <f t="array" ref="N6420">INDEX('BD product'!A:D,M6420,2)</f>
        <v>Office Supplies</v>
      </c>
    </row>
    <row r="6421" spans="1:14" x14ac:dyDescent="0.3">
      <c r="A6421" s="3" t="s">
        <v>7542</v>
      </c>
      <c r="B6421" s="4">
        <v>42674</v>
      </c>
      <c r="C6421" s="12" t="str">
        <f t="shared" si="100"/>
        <v>2016/10</v>
      </c>
      <c r="D6421" s="4">
        <v>42679</v>
      </c>
      <c r="E6421" s="3" t="s">
        <v>21</v>
      </c>
      <c r="F6421" s="3" t="s">
        <v>1042</v>
      </c>
      <c r="G6421" s="3" t="s">
        <v>4187</v>
      </c>
      <c r="H6421" s="5">
        <v>36897</v>
      </c>
      <c r="I6421" s="2">
        <v>3</v>
      </c>
      <c r="J6421" s="2">
        <v>0</v>
      </c>
      <c r="K6421" s="2">
        <v>81.173400000000001</v>
      </c>
      <c r="L6421" s="18" t="str">
        <f>VLOOKUP(F6421,'BD customers'!$1:$1048576,2,FALSE)</f>
        <v>Helen Wasserman</v>
      </c>
      <c r="M6421" s="2">
        <f>MATCH(orders[[#This Row],[Product ID]],'BD product'!A:A,0)</f>
        <v>1267</v>
      </c>
      <c r="N6421" s="2" t="str" cm="1">
        <f t="array" ref="N6421">INDEX('BD product'!A:D,M6421,2)</f>
        <v>Furniture</v>
      </c>
    </row>
    <row r="6422" spans="1:14" x14ac:dyDescent="0.3">
      <c r="A6422" s="3" t="s">
        <v>7542</v>
      </c>
      <c r="B6422" s="4">
        <v>42674</v>
      </c>
      <c r="C6422" s="12" t="str">
        <f t="shared" si="100"/>
        <v>2016/10</v>
      </c>
      <c r="D6422" s="4">
        <v>42679</v>
      </c>
      <c r="E6422" s="3" t="s">
        <v>21</v>
      </c>
      <c r="F6422" s="3" t="s">
        <v>1042</v>
      </c>
      <c r="G6422" s="3" t="s">
        <v>5640</v>
      </c>
      <c r="H6422" s="5">
        <v>1239</v>
      </c>
      <c r="I6422" s="2">
        <v>3</v>
      </c>
      <c r="J6422" s="2">
        <v>0</v>
      </c>
      <c r="K6422" s="2">
        <v>3.4691999999999998</v>
      </c>
      <c r="L6422" s="18" t="str">
        <f>VLOOKUP(F6422,'BD customers'!$1:$1048576,2,FALSE)</f>
        <v>Helen Wasserman</v>
      </c>
      <c r="M6422" s="2">
        <f>MATCH(orders[[#This Row],[Product ID]],'BD product'!A:A,0)</f>
        <v>1562</v>
      </c>
      <c r="N6422" s="2" t="str" cm="1">
        <f t="array" ref="N6422">INDEX('BD product'!A:D,M6422,2)</f>
        <v>Office Supplies</v>
      </c>
    </row>
    <row r="6423" spans="1:14" x14ac:dyDescent="0.3">
      <c r="A6423" s="3" t="s">
        <v>7542</v>
      </c>
      <c r="B6423" s="4">
        <v>42674</v>
      </c>
      <c r="C6423" s="12" t="str">
        <f t="shared" si="100"/>
        <v>2016/10</v>
      </c>
      <c r="D6423" s="4">
        <v>42679</v>
      </c>
      <c r="E6423" s="3" t="s">
        <v>21</v>
      </c>
      <c r="F6423" s="3" t="s">
        <v>1042</v>
      </c>
      <c r="G6423" s="3" t="s">
        <v>4939</v>
      </c>
      <c r="H6423" s="5">
        <v>33294</v>
      </c>
      <c r="I6423" s="2">
        <v>3</v>
      </c>
      <c r="J6423" s="2">
        <v>0</v>
      </c>
      <c r="K6423" s="2">
        <v>9.9882000000000009</v>
      </c>
      <c r="L6423" s="18" t="str">
        <f>VLOOKUP(F6423,'BD customers'!$1:$1048576,2,FALSE)</f>
        <v>Helen Wasserman</v>
      </c>
      <c r="M6423" s="2">
        <f>MATCH(orders[[#This Row],[Product ID]],'BD product'!A:A,0)</f>
        <v>1441</v>
      </c>
      <c r="N6423" s="2" t="str" cm="1">
        <f t="array" ref="N6423">INDEX('BD product'!A:D,M6423,2)</f>
        <v>Office Supplies</v>
      </c>
    </row>
    <row r="6424" spans="1:14" x14ac:dyDescent="0.3">
      <c r="A6424" s="3" t="s">
        <v>7543</v>
      </c>
      <c r="B6424" s="4">
        <v>41846</v>
      </c>
      <c r="C6424" s="12" t="str">
        <f t="shared" si="100"/>
        <v>2014/07</v>
      </c>
      <c r="D6424" s="4">
        <v>41852</v>
      </c>
      <c r="E6424" s="3" t="s">
        <v>21</v>
      </c>
      <c r="F6424" s="3" t="s">
        <v>5487</v>
      </c>
      <c r="G6424" s="3" t="s">
        <v>3635</v>
      </c>
      <c r="H6424" s="5">
        <v>11193</v>
      </c>
      <c r="I6424" s="2">
        <v>7</v>
      </c>
      <c r="J6424" s="2">
        <v>0</v>
      </c>
      <c r="K6424" s="2">
        <v>34.698300000000003</v>
      </c>
      <c r="L6424" s="18" t="str">
        <f>VLOOKUP(F6424,'BD customers'!$1:$1048576,2,FALSE)</f>
        <v>Jack O'Briant</v>
      </c>
      <c r="M6424" s="2">
        <f>MATCH(orders[[#This Row],[Product ID]],'BD product'!A:A,0)</f>
        <v>1099</v>
      </c>
      <c r="N6424" s="2" t="str" cm="1">
        <f t="array" ref="N6424">INDEX('BD product'!A:D,M6424,2)</f>
        <v>Technology</v>
      </c>
    </row>
    <row r="6425" spans="1:14" x14ac:dyDescent="0.3">
      <c r="A6425" s="3" t="s">
        <v>7544</v>
      </c>
      <c r="B6425" s="4">
        <v>42301</v>
      </c>
      <c r="C6425" s="12" t="str">
        <f t="shared" si="100"/>
        <v>2015/10</v>
      </c>
      <c r="D6425" s="4">
        <v>42304</v>
      </c>
      <c r="E6425" s="3" t="s">
        <v>64</v>
      </c>
      <c r="F6425" s="3" t="s">
        <v>2329</v>
      </c>
      <c r="G6425" s="3" t="s">
        <v>1527</v>
      </c>
      <c r="H6425" s="5">
        <v>454272</v>
      </c>
      <c r="I6425" s="2">
        <v>8</v>
      </c>
      <c r="J6425" s="2">
        <v>2</v>
      </c>
      <c r="K6425" s="2">
        <v>-73.819199999999995</v>
      </c>
      <c r="L6425" s="18" t="str">
        <f>VLOOKUP(F6425,'BD customers'!$1:$1048576,2,FALSE)</f>
        <v>Robert Dilbeck</v>
      </c>
      <c r="M6425" s="2">
        <f>MATCH(orders[[#This Row],[Product ID]],'BD product'!A:A,0)</f>
        <v>369</v>
      </c>
      <c r="N6425" s="2" t="str" cm="1">
        <f t="array" ref="N6425">INDEX('BD product'!A:D,M6425,2)</f>
        <v>Furniture</v>
      </c>
    </row>
    <row r="6426" spans="1:14" x14ac:dyDescent="0.3">
      <c r="A6426" s="3" t="s">
        <v>7545</v>
      </c>
      <c r="B6426" s="4">
        <v>42966</v>
      </c>
      <c r="C6426" s="12" t="str">
        <f t="shared" si="100"/>
        <v>2017/08</v>
      </c>
      <c r="D6426" s="4">
        <v>42971</v>
      </c>
      <c r="E6426" s="3" t="s">
        <v>21</v>
      </c>
      <c r="F6426" s="3" t="s">
        <v>7201</v>
      </c>
      <c r="G6426" s="3" t="s">
        <v>5585</v>
      </c>
      <c r="H6426" s="5">
        <v>1944</v>
      </c>
      <c r="I6426" s="2">
        <v>3</v>
      </c>
      <c r="J6426" s="2">
        <v>0</v>
      </c>
      <c r="K6426" s="2">
        <v>9.3312000000000008</v>
      </c>
      <c r="L6426" s="18" t="str">
        <f>VLOOKUP(F6426,'BD customers'!$1:$1048576,2,FALSE)</f>
        <v>Doug O'Connell</v>
      </c>
      <c r="M6426" s="2">
        <f>MATCH(orders[[#This Row],[Product ID]],'BD product'!A:A,0)</f>
        <v>1555</v>
      </c>
      <c r="N6426" s="2" t="str" cm="1">
        <f t="array" ref="N6426">INDEX('BD product'!A:D,M6426,2)</f>
        <v>Office Supplies</v>
      </c>
    </row>
    <row r="6427" spans="1:14" x14ac:dyDescent="0.3">
      <c r="A6427" s="3" t="s">
        <v>7546</v>
      </c>
      <c r="B6427" s="4">
        <v>42513</v>
      </c>
      <c r="C6427" s="12" t="str">
        <f t="shared" si="100"/>
        <v>2016/05</v>
      </c>
      <c r="D6427" s="4">
        <v>42517</v>
      </c>
      <c r="E6427" s="3" t="s">
        <v>21</v>
      </c>
      <c r="F6427" s="3" t="s">
        <v>4971</v>
      </c>
      <c r="G6427" s="3" t="s">
        <v>4705</v>
      </c>
      <c r="H6427" s="5">
        <v>8399976</v>
      </c>
      <c r="I6427" s="2">
        <v>4</v>
      </c>
      <c r="J6427" s="2">
        <v>4</v>
      </c>
      <c r="K6427" s="2">
        <v>1119.9967999999999</v>
      </c>
      <c r="L6427" s="18" t="str">
        <f>VLOOKUP(F6427,'BD customers'!$1:$1048576,2,FALSE)</f>
        <v>Christopher Conant</v>
      </c>
      <c r="M6427" s="2">
        <f>MATCH(orders[[#This Row],[Product ID]],'BD product'!A:A,0)</f>
        <v>1390</v>
      </c>
      <c r="N6427" s="2" t="str" cm="1">
        <f t="array" ref="N6427">INDEX('BD product'!A:D,M6427,2)</f>
        <v>Technology</v>
      </c>
    </row>
    <row r="6428" spans="1:14" x14ac:dyDescent="0.3">
      <c r="A6428" s="3" t="s">
        <v>7546</v>
      </c>
      <c r="B6428" s="4">
        <v>42513</v>
      </c>
      <c r="C6428" s="12" t="str">
        <f t="shared" si="100"/>
        <v>2016/05</v>
      </c>
      <c r="D6428" s="4">
        <v>42517</v>
      </c>
      <c r="E6428" s="3" t="s">
        <v>21</v>
      </c>
      <c r="F6428" s="3" t="s">
        <v>4971</v>
      </c>
      <c r="G6428" s="3" t="s">
        <v>7547</v>
      </c>
      <c r="H6428" s="5">
        <v>6294</v>
      </c>
      <c r="I6428" s="2">
        <v>1</v>
      </c>
      <c r="J6428" s="2">
        <v>7</v>
      </c>
      <c r="K6428" s="2">
        <v>-0.41959999999999997</v>
      </c>
      <c r="L6428" s="18" t="str">
        <f>VLOOKUP(F6428,'BD customers'!$1:$1048576,2,FALSE)</f>
        <v>Christopher Conant</v>
      </c>
      <c r="M6428" s="2">
        <f>MATCH(orders[[#This Row],[Product ID]],'BD product'!A:A,0)</f>
        <v>1788</v>
      </c>
      <c r="N6428" s="2" t="str" cm="1">
        <f t="array" ref="N6428">INDEX('BD product'!A:D,M6428,2)</f>
        <v>Office Supplies</v>
      </c>
    </row>
    <row r="6429" spans="1:14" x14ac:dyDescent="0.3">
      <c r="A6429" s="3" t="s">
        <v>7546</v>
      </c>
      <c r="B6429" s="4">
        <v>42513</v>
      </c>
      <c r="C6429" s="12" t="str">
        <f t="shared" si="100"/>
        <v>2016/05</v>
      </c>
      <c r="D6429" s="4">
        <v>42517</v>
      </c>
      <c r="E6429" s="3" t="s">
        <v>21</v>
      </c>
      <c r="F6429" s="3" t="s">
        <v>4971</v>
      </c>
      <c r="G6429" s="3" t="s">
        <v>2913</v>
      </c>
      <c r="H6429" s="5">
        <v>10368</v>
      </c>
      <c r="I6429" s="2">
        <v>2</v>
      </c>
      <c r="J6429" s="2">
        <v>2</v>
      </c>
      <c r="K6429" s="2">
        <v>3.6288</v>
      </c>
      <c r="L6429" s="18" t="str">
        <f>VLOOKUP(F6429,'BD customers'!$1:$1048576,2,FALSE)</f>
        <v>Christopher Conant</v>
      </c>
      <c r="M6429" s="2">
        <f>MATCH(orders[[#This Row],[Product ID]],'BD product'!A:A,0)</f>
        <v>817</v>
      </c>
      <c r="N6429" s="2" t="str" cm="1">
        <f t="array" ref="N6429">INDEX('BD product'!A:D,M6429,2)</f>
        <v>Office Supplies</v>
      </c>
    </row>
    <row r="6430" spans="1:14" x14ac:dyDescent="0.3">
      <c r="A6430" s="3" t="s">
        <v>7546</v>
      </c>
      <c r="B6430" s="4">
        <v>42513</v>
      </c>
      <c r="C6430" s="12" t="str">
        <f t="shared" si="100"/>
        <v>2016/05</v>
      </c>
      <c r="D6430" s="4">
        <v>42517</v>
      </c>
      <c r="E6430" s="3" t="s">
        <v>21</v>
      </c>
      <c r="F6430" s="3" t="s">
        <v>4971</v>
      </c>
      <c r="G6430" s="3" t="s">
        <v>7549</v>
      </c>
      <c r="H6430" s="5">
        <v>122382</v>
      </c>
      <c r="I6430" s="2">
        <v>3</v>
      </c>
      <c r="J6430" s="2">
        <v>4</v>
      </c>
      <c r="K6430" s="2">
        <v>-24.476400000000002</v>
      </c>
      <c r="L6430" s="18" t="str">
        <f>VLOOKUP(F6430,'BD customers'!$1:$1048576,2,FALSE)</f>
        <v>Christopher Conant</v>
      </c>
      <c r="M6430" s="2">
        <f>MATCH(orders[[#This Row],[Product ID]],'BD product'!A:A,0)</f>
        <v>1789</v>
      </c>
      <c r="N6430" s="2" t="str" cm="1">
        <f t="array" ref="N6430">INDEX('BD product'!A:D,M6430,2)</f>
        <v>Technology</v>
      </c>
    </row>
    <row r="6431" spans="1:14" x14ac:dyDescent="0.3">
      <c r="A6431" s="3" t="s">
        <v>7551</v>
      </c>
      <c r="B6431" s="4">
        <v>41946</v>
      </c>
      <c r="C6431" s="12" t="str">
        <f t="shared" si="100"/>
        <v>2014/11</v>
      </c>
      <c r="D6431" s="4">
        <v>41950</v>
      </c>
      <c r="E6431" s="3" t="s">
        <v>21</v>
      </c>
      <c r="F6431" s="3" t="s">
        <v>1221</v>
      </c>
      <c r="G6431" s="3" t="s">
        <v>2650</v>
      </c>
      <c r="H6431" s="5">
        <v>25984</v>
      </c>
      <c r="I6431" s="2">
        <v>2</v>
      </c>
      <c r="J6431" s="2">
        <v>2</v>
      </c>
      <c r="K6431" s="2">
        <v>-0.16239999999999999</v>
      </c>
      <c r="L6431" s="18" t="str">
        <f>VLOOKUP(F6431,'BD customers'!$1:$1048576,2,FALSE)</f>
        <v>Shahid Hopkins</v>
      </c>
      <c r="M6431" s="2">
        <f>MATCH(orders[[#This Row],[Product ID]],'BD product'!A:A,0)</f>
        <v>722</v>
      </c>
      <c r="N6431" s="2" t="str" cm="1">
        <f t="array" ref="N6431">INDEX('BD product'!A:D,M6431,2)</f>
        <v>Office Supplies</v>
      </c>
    </row>
    <row r="6432" spans="1:14" x14ac:dyDescent="0.3">
      <c r="A6432" s="3" t="s">
        <v>7551</v>
      </c>
      <c r="B6432" s="4">
        <v>41946</v>
      </c>
      <c r="C6432" s="12" t="str">
        <f t="shared" si="100"/>
        <v>2014/11</v>
      </c>
      <c r="D6432" s="4">
        <v>41950</v>
      </c>
      <c r="E6432" s="3" t="s">
        <v>21</v>
      </c>
      <c r="F6432" s="3" t="s">
        <v>1221</v>
      </c>
      <c r="G6432" s="3" t="s">
        <v>565</v>
      </c>
      <c r="H6432" s="5">
        <v>945036</v>
      </c>
      <c r="I6432" s="2">
        <v>6</v>
      </c>
      <c r="J6432" s="2">
        <v>4</v>
      </c>
      <c r="K6432" s="2">
        <v>-299.26139999999998</v>
      </c>
      <c r="L6432" s="18" t="str">
        <f>VLOOKUP(F6432,'BD customers'!$1:$1048576,2,FALSE)</f>
        <v>Shahid Hopkins</v>
      </c>
      <c r="M6432" s="2">
        <f>MATCH(orders[[#This Row],[Product ID]],'BD product'!A:A,0)</f>
        <v>116</v>
      </c>
      <c r="N6432" s="2" t="str" cm="1">
        <f t="array" ref="N6432">INDEX('BD product'!A:D,M6432,2)</f>
        <v>Furniture</v>
      </c>
    </row>
    <row r="6433" spans="1:14" x14ac:dyDescent="0.3">
      <c r="A6433" s="3" t="s">
        <v>7551</v>
      </c>
      <c r="B6433" s="4">
        <v>41946</v>
      </c>
      <c r="C6433" s="12" t="str">
        <f t="shared" si="100"/>
        <v>2014/11</v>
      </c>
      <c r="D6433" s="4">
        <v>41950</v>
      </c>
      <c r="E6433" s="3" t="s">
        <v>21</v>
      </c>
      <c r="F6433" s="3" t="s">
        <v>1221</v>
      </c>
      <c r="G6433" s="3" t="s">
        <v>4264</v>
      </c>
      <c r="H6433" s="5">
        <v>14301</v>
      </c>
      <c r="I6433" s="2">
        <v>7</v>
      </c>
      <c r="J6433" s="2">
        <v>7</v>
      </c>
      <c r="K6433" s="2">
        <v>-10.487399999999999</v>
      </c>
      <c r="L6433" s="18" t="str">
        <f>VLOOKUP(F6433,'BD customers'!$1:$1048576,2,FALSE)</f>
        <v>Shahid Hopkins</v>
      </c>
      <c r="M6433" s="2">
        <f>MATCH(orders[[#This Row],[Product ID]],'BD product'!A:A,0)</f>
        <v>1284</v>
      </c>
      <c r="N6433" s="2" t="str" cm="1">
        <f t="array" ref="N6433">INDEX('BD product'!A:D,M6433,2)</f>
        <v>Office Supplies</v>
      </c>
    </row>
    <row r="6434" spans="1:14" x14ac:dyDescent="0.3">
      <c r="A6434" s="3" t="s">
        <v>7551</v>
      </c>
      <c r="B6434" s="4">
        <v>41946</v>
      </c>
      <c r="C6434" s="12" t="str">
        <f t="shared" si="100"/>
        <v>2014/11</v>
      </c>
      <c r="D6434" s="4">
        <v>41950</v>
      </c>
      <c r="E6434" s="3" t="s">
        <v>21</v>
      </c>
      <c r="F6434" s="3" t="s">
        <v>1221</v>
      </c>
      <c r="G6434" s="3" t="s">
        <v>4367</v>
      </c>
      <c r="H6434" s="5">
        <v>410352</v>
      </c>
      <c r="I6434" s="2">
        <v>3</v>
      </c>
      <c r="J6434" s="2">
        <v>2</v>
      </c>
      <c r="K6434" s="2">
        <v>-5.1294000000000004</v>
      </c>
      <c r="L6434" s="18" t="str">
        <f>VLOOKUP(F6434,'BD customers'!$1:$1048576,2,FALSE)</f>
        <v>Shahid Hopkins</v>
      </c>
      <c r="M6434" s="2">
        <f>MATCH(orders[[#This Row],[Product ID]],'BD product'!A:A,0)</f>
        <v>1306</v>
      </c>
      <c r="N6434" s="2" t="str" cm="1">
        <f t="array" ref="N6434">INDEX('BD product'!A:D,M6434,2)</f>
        <v>Furniture</v>
      </c>
    </row>
    <row r="6435" spans="1:14" x14ac:dyDescent="0.3">
      <c r="A6435" s="3" t="s">
        <v>7552</v>
      </c>
      <c r="B6435" s="4">
        <v>42093</v>
      </c>
      <c r="C6435" s="12" t="str">
        <f t="shared" si="100"/>
        <v>2015/03</v>
      </c>
      <c r="D6435" s="4">
        <v>42098</v>
      </c>
      <c r="E6435" s="3" t="s">
        <v>21</v>
      </c>
      <c r="F6435" s="3" t="s">
        <v>5591</v>
      </c>
      <c r="G6435" s="3" t="s">
        <v>3439</v>
      </c>
      <c r="H6435" s="5">
        <v>2352</v>
      </c>
      <c r="I6435" s="2">
        <v>5</v>
      </c>
      <c r="J6435" s="2">
        <v>2</v>
      </c>
      <c r="K6435" s="2">
        <v>0.85260000000000002</v>
      </c>
      <c r="L6435" s="18" t="str">
        <f>VLOOKUP(F6435,'BD customers'!$1:$1048576,2,FALSE)</f>
        <v>Fred Chung</v>
      </c>
      <c r="M6435" s="2">
        <f>MATCH(orders[[#This Row],[Product ID]],'BD product'!A:A,0)</f>
        <v>1019</v>
      </c>
      <c r="N6435" s="2" t="str" cm="1">
        <f t="array" ref="N6435">INDEX('BD product'!A:D,M6435,2)</f>
        <v>Office Supplies</v>
      </c>
    </row>
    <row r="6436" spans="1:14" x14ac:dyDescent="0.3">
      <c r="A6436" s="3" t="s">
        <v>7552</v>
      </c>
      <c r="B6436" s="4">
        <v>42093</v>
      </c>
      <c r="C6436" s="12" t="str">
        <f t="shared" si="100"/>
        <v>2015/03</v>
      </c>
      <c r="D6436" s="4">
        <v>42098</v>
      </c>
      <c r="E6436" s="3" t="s">
        <v>21</v>
      </c>
      <c r="F6436" s="3" t="s">
        <v>5591</v>
      </c>
      <c r="G6436" s="3" t="s">
        <v>4787</v>
      </c>
      <c r="H6436" s="5">
        <v>18096</v>
      </c>
      <c r="I6436" s="2">
        <v>5</v>
      </c>
      <c r="J6436" s="2">
        <v>2</v>
      </c>
      <c r="K6436" s="2">
        <v>1.3572</v>
      </c>
      <c r="L6436" s="18" t="str">
        <f>VLOOKUP(F6436,'BD customers'!$1:$1048576,2,FALSE)</f>
        <v>Fred Chung</v>
      </c>
      <c r="M6436" s="2">
        <f>MATCH(orders[[#This Row],[Product ID]],'BD product'!A:A,0)</f>
        <v>1411</v>
      </c>
      <c r="N6436" s="2" t="str" cm="1">
        <f t="array" ref="N6436">INDEX('BD product'!A:D,M6436,2)</f>
        <v>Technology</v>
      </c>
    </row>
    <row r="6437" spans="1:14" x14ac:dyDescent="0.3">
      <c r="A6437" s="3" t="s">
        <v>7553</v>
      </c>
      <c r="B6437" s="4">
        <v>42882</v>
      </c>
      <c r="C6437" s="12" t="str">
        <f t="shared" si="100"/>
        <v>2017/05</v>
      </c>
      <c r="D6437" s="4">
        <v>42884</v>
      </c>
      <c r="E6437" s="3" t="s">
        <v>64</v>
      </c>
      <c r="F6437" s="3" t="s">
        <v>2575</v>
      </c>
      <c r="G6437" s="3" t="s">
        <v>5050</v>
      </c>
      <c r="H6437" s="5">
        <v>350</v>
      </c>
      <c r="I6437" s="2">
        <v>4</v>
      </c>
      <c r="J6437" s="2">
        <v>0</v>
      </c>
      <c r="K6437" s="2">
        <v>1.47E-2</v>
      </c>
      <c r="L6437" s="18" t="str">
        <f>VLOOKUP(F6437,'BD customers'!$1:$1048576,2,FALSE)</f>
        <v>James Galang</v>
      </c>
      <c r="M6437" s="2">
        <f>MATCH(orders[[#This Row],[Product ID]],'BD product'!A:A,0)</f>
        <v>1459</v>
      </c>
      <c r="N6437" s="2" t="str" cm="1">
        <f t="array" ref="N6437">INDEX('BD product'!A:D,M6437,2)</f>
        <v>Furniture</v>
      </c>
    </row>
    <row r="6438" spans="1:14" x14ac:dyDescent="0.3">
      <c r="A6438" s="3" t="s">
        <v>7553</v>
      </c>
      <c r="B6438" s="4">
        <v>42882</v>
      </c>
      <c r="C6438" s="12" t="str">
        <f t="shared" si="100"/>
        <v>2017/05</v>
      </c>
      <c r="D6438" s="4">
        <v>42884</v>
      </c>
      <c r="E6438" s="3" t="s">
        <v>64</v>
      </c>
      <c r="F6438" s="3" t="s">
        <v>2575</v>
      </c>
      <c r="G6438" s="3" t="s">
        <v>2342</v>
      </c>
      <c r="H6438" s="5">
        <v>47715</v>
      </c>
      <c r="I6438" s="2">
        <v>5</v>
      </c>
      <c r="J6438" s="2">
        <v>0</v>
      </c>
      <c r="K6438" s="2">
        <v>2.8628999999999998</v>
      </c>
      <c r="L6438" s="18" t="str">
        <f>VLOOKUP(F6438,'BD customers'!$1:$1048576,2,FALSE)</f>
        <v>James Galang</v>
      </c>
      <c r="M6438" s="2">
        <f>MATCH(orders[[#This Row],[Product ID]],'BD product'!A:A,0)</f>
        <v>623</v>
      </c>
      <c r="N6438" s="2" t="str" cm="1">
        <f t="array" ref="N6438">INDEX('BD product'!A:D,M6438,2)</f>
        <v>Office Supplies</v>
      </c>
    </row>
    <row r="6439" spans="1:14" x14ac:dyDescent="0.3">
      <c r="A6439" s="3" t="s">
        <v>7553</v>
      </c>
      <c r="B6439" s="4">
        <v>42882</v>
      </c>
      <c r="C6439" s="12" t="str">
        <f t="shared" si="100"/>
        <v>2017/05</v>
      </c>
      <c r="D6439" s="4">
        <v>42884</v>
      </c>
      <c r="E6439" s="3" t="s">
        <v>64</v>
      </c>
      <c r="F6439" s="3" t="s">
        <v>2575</v>
      </c>
      <c r="G6439" s="3" t="s">
        <v>4973</v>
      </c>
      <c r="H6439" s="5">
        <v>302376</v>
      </c>
      <c r="I6439" s="2">
        <v>3</v>
      </c>
      <c r="J6439" s="2">
        <v>2</v>
      </c>
      <c r="K6439" s="2">
        <v>22.6782</v>
      </c>
      <c r="L6439" s="18" t="str">
        <f>VLOOKUP(F6439,'BD customers'!$1:$1048576,2,FALSE)</f>
        <v>James Galang</v>
      </c>
      <c r="M6439" s="2">
        <f>MATCH(orders[[#This Row],[Product ID]],'BD product'!A:A,0)</f>
        <v>1445</v>
      </c>
      <c r="N6439" s="2" t="str" cm="1">
        <f t="array" ref="N6439">INDEX('BD product'!A:D,M6439,2)</f>
        <v>Technology</v>
      </c>
    </row>
    <row r="6440" spans="1:14" x14ac:dyDescent="0.3">
      <c r="A6440" s="3" t="s">
        <v>7554</v>
      </c>
      <c r="B6440" s="4">
        <v>43083</v>
      </c>
      <c r="C6440" s="12" t="str">
        <f t="shared" si="100"/>
        <v>2017/12</v>
      </c>
      <c r="D6440" s="4">
        <v>43088</v>
      </c>
      <c r="E6440" s="3" t="s">
        <v>21</v>
      </c>
      <c r="F6440" s="3" t="s">
        <v>215</v>
      </c>
      <c r="G6440" s="3" t="s">
        <v>33</v>
      </c>
      <c r="H6440" s="5">
        <v>974988</v>
      </c>
      <c r="I6440" s="2">
        <v>4</v>
      </c>
      <c r="J6440" s="2">
        <v>3</v>
      </c>
      <c r="K6440" s="2">
        <v>-97.498800000000003</v>
      </c>
      <c r="L6440" s="18" t="str">
        <f>VLOOKUP(F6440,'BD customers'!$1:$1048576,2,FALSE)</f>
        <v>Lena Creighton</v>
      </c>
      <c r="M6440" s="2">
        <f>MATCH(orders[[#This Row],[Product ID]],'BD product'!A:A,0)</f>
        <v>5</v>
      </c>
      <c r="N6440" s="2" t="str" cm="1">
        <f t="array" ref="N6440">INDEX('BD product'!A:D,M6440,2)</f>
        <v>Furniture</v>
      </c>
    </row>
    <row r="6441" spans="1:14" x14ac:dyDescent="0.3">
      <c r="A6441" s="3" t="s">
        <v>7555</v>
      </c>
      <c r="B6441" s="4">
        <v>41916</v>
      </c>
      <c r="C6441" s="12" t="str">
        <f t="shared" si="100"/>
        <v>2014/10</v>
      </c>
      <c r="D6441" s="4">
        <v>41918</v>
      </c>
      <c r="E6441" s="3" t="s">
        <v>64</v>
      </c>
      <c r="F6441" s="3" t="s">
        <v>672</v>
      </c>
      <c r="G6441" s="3" t="s">
        <v>5775</v>
      </c>
      <c r="H6441" s="5">
        <v>58941</v>
      </c>
      <c r="I6441" s="2">
        <v>5</v>
      </c>
      <c r="J6441" s="2">
        <v>1</v>
      </c>
      <c r="K6441" s="2">
        <v>-0.65490000000000004</v>
      </c>
      <c r="L6441" s="18" t="str">
        <f>VLOOKUP(F6441,'BD customers'!$1:$1048576,2,FALSE)</f>
        <v>Chris Cortes</v>
      </c>
      <c r="M6441" s="2">
        <f>MATCH(orders[[#This Row],[Product ID]],'BD product'!A:A,0)</f>
        <v>1587</v>
      </c>
      <c r="N6441" s="2" t="str" cm="1">
        <f t="array" ref="N6441">INDEX('BD product'!A:D,M6441,2)</f>
        <v>Furniture</v>
      </c>
    </row>
    <row r="6442" spans="1:14" x14ac:dyDescent="0.3">
      <c r="A6442" s="3" t="s">
        <v>7556</v>
      </c>
      <c r="B6442" s="4">
        <v>42656</v>
      </c>
      <c r="C6442" s="12" t="str">
        <f t="shared" si="100"/>
        <v>2016/10</v>
      </c>
      <c r="D6442" s="4">
        <v>42663</v>
      </c>
      <c r="E6442" s="3" t="s">
        <v>21</v>
      </c>
      <c r="F6442" s="3" t="s">
        <v>736</v>
      </c>
      <c r="G6442" s="3" t="s">
        <v>3197</v>
      </c>
      <c r="H6442" s="5">
        <v>347</v>
      </c>
      <c r="I6442" s="2">
        <v>5</v>
      </c>
      <c r="J6442" s="2">
        <v>0</v>
      </c>
      <c r="K6442" s="2">
        <v>1.2492000000000001</v>
      </c>
      <c r="L6442" s="18" t="str">
        <f>VLOOKUP(F6442,'BD customers'!$1:$1048576,2,FALSE)</f>
        <v>Bart Watters</v>
      </c>
      <c r="M6442" s="2">
        <f>MATCH(orders[[#This Row],[Product ID]],'BD product'!A:A,0)</f>
        <v>926</v>
      </c>
      <c r="N6442" s="2" t="str" cm="1">
        <f t="array" ref="N6442">INDEX('BD product'!A:D,M6442,2)</f>
        <v>Office Supplies</v>
      </c>
    </row>
    <row r="6443" spans="1:14" x14ac:dyDescent="0.3">
      <c r="A6443" s="3" t="s">
        <v>7556</v>
      </c>
      <c r="B6443" s="4">
        <v>42656</v>
      </c>
      <c r="C6443" s="12" t="str">
        <f t="shared" si="100"/>
        <v>2016/10</v>
      </c>
      <c r="D6443" s="4">
        <v>42663</v>
      </c>
      <c r="E6443" s="3" t="s">
        <v>21</v>
      </c>
      <c r="F6443" s="3" t="s">
        <v>736</v>
      </c>
      <c r="G6443" s="3" t="s">
        <v>4305</v>
      </c>
      <c r="H6443" s="5">
        <v>9987</v>
      </c>
      <c r="I6443" s="2">
        <v>3</v>
      </c>
      <c r="J6443" s="2">
        <v>0</v>
      </c>
      <c r="K6443" s="2">
        <v>23.968800000000002</v>
      </c>
      <c r="L6443" s="18" t="str">
        <f>VLOOKUP(F6443,'BD customers'!$1:$1048576,2,FALSE)</f>
        <v>Bart Watters</v>
      </c>
      <c r="M6443" s="2">
        <f>MATCH(orders[[#This Row],[Product ID]],'BD product'!A:A,0)</f>
        <v>1293</v>
      </c>
      <c r="N6443" s="2" t="str" cm="1">
        <f t="array" ref="N6443">INDEX('BD product'!A:D,M6443,2)</f>
        <v>Office Supplies</v>
      </c>
    </row>
    <row r="6444" spans="1:14" x14ac:dyDescent="0.3">
      <c r="A6444" s="3" t="s">
        <v>7556</v>
      </c>
      <c r="B6444" s="4">
        <v>42656</v>
      </c>
      <c r="C6444" s="12" t="str">
        <f t="shared" si="100"/>
        <v>2016/10</v>
      </c>
      <c r="D6444" s="4">
        <v>42663</v>
      </c>
      <c r="E6444" s="3" t="s">
        <v>21</v>
      </c>
      <c r="F6444" s="3" t="s">
        <v>736</v>
      </c>
      <c r="G6444" s="3" t="s">
        <v>4062</v>
      </c>
      <c r="H6444" s="5">
        <v>3794</v>
      </c>
      <c r="I6444" s="2">
        <v>2</v>
      </c>
      <c r="J6444" s="2">
        <v>0</v>
      </c>
      <c r="K6444" s="2">
        <v>18.211200000000002</v>
      </c>
      <c r="L6444" s="18" t="str">
        <f>VLOOKUP(F6444,'BD customers'!$1:$1048576,2,FALSE)</f>
        <v>Bart Watters</v>
      </c>
      <c r="M6444" s="2">
        <f>MATCH(orders[[#This Row],[Product ID]],'BD product'!A:A,0)</f>
        <v>1239</v>
      </c>
      <c r="N6444" s="2" t="str" cm="1">
        <f t="array" ref="N6444">INDEX('BD product'!A:D,M6444,2)</f>
        <v>Office Supplies</v>
      </c>
    </row>
    <row r="6445" spans="1:14" x14ac:dyDescent="0.3">
      <c r="A6445" s="3" t="s">
        <v>7556</v>
      </c>
      <c r="B6445" s="4">
        <v>42656</v>
      </c>
      <c r="C6445" s="12" t="str">
        <f t="shared" si="100"/>
        <v>2016/10</v>
      </c>
      <c r="D6445" s="4">
        <v>42663</v>
      </c>
      <c r="E6445" s="3" t="s">
        <v>21</v>
      </c>
      <c r="F6445" s="3" t="s">
        <v>736</v>
      </c>
      <c r="G6445" s="3" t="s">
        <v>5301</v>
      </c>
      <c r="H6445" s="5">
        <v>249</v>
      </c>
      <c r="I6445" s="2">
        <v>5</v>
      </c>
      <c r="J6445" s="2">
        <v>0</v>
      </c>
      <c r="K6445" s="2">
        <v>1.1454</v>
      </c>
      <c r="L6445" s="18" t="str">
        <f>VLOOKUP(F6445,'BD customers'!$1:$1048576,2,FALSE)</f>
        <v>Bart Watters</v>
      </c>
      <c r="M6445" s="2">
        <f>MATCH(orders[[#This Row],[Product ID]],'BD product'!A:A,0)</f>
        <v>1510</v>
      </c>
      <c r="N6445" s="2" t="str" cm="1">
        <f t="array" ref="N6445">INDEX('BD product'!A:D,M6445,2)</f>
        <v>Office Supplies</v>
      </c>
    </row>
    <row r="6446" spans="1:14" x14ac:dyDescent="0.3">
      <c r="A6446" s="3" t="s">
        <v>7556</v>
      </c>
      <c r="B6446" s="4">
        <v>42656</v>
      </c>
      <c r="C6446" s="12" t="str">
        <f t="shared" si="100"/>
        <v>2016/10</v>
      </c>
      <c r="D6446" s="4">
        <v>42663</v>
      </c>
      <c r="E6446" s="3" t="s">
        <v>21</v>
      </c>
      <c r="F6446" s="3" t="s">
        <v>736</v>
      </c>
      <c r="G6446" s="3" t="s">
        <v>3138</v>
      </c>
      <c r="H6446" s="5">
        <v>8226</v>
      </c>
      <c r="I6446" s="2">
        <v>3</v>
      </c>
      <c r="J6446" s="2">
        <v>0</v>
      </c>
      <c r="K6446" s="2">
        <v>33.726599999999998</v>
      </c>
      <c r="L6446" s="18" t="str">
        <f>VLOOKUP(F6446,'BD customers'!$1:$1048576,2,FALSE)</f>
        <v>Bart Watters</v>
      </c>
      <c r="M6446" s="2">
        <f>MATCH(orders[[#This Row],[Product ID]],'BD product'!A:A,0)</f>
        <v>907</v>
      </c>
      <c r="N6446" s="2" t="str" cm="1">
        <f t="array" ref="N6446">INDEX('BD product'!A:D,M6446,2)</f>
        <v>Furniture</v>
      </c>
    </row>
    <row r="6447" spans="1:14" x14ac:dyDescent="0.3">
      <c r="A6447" s="3" t="s">
        <v>7557</v>
      </c>
      <c r="B6447" s="4">
        <v>42068</v>
      </c>
      <c r="C6447" s="12" t="str">
        <f t="shared" si="100"/>
        <v>2015/03</v>
      </c>
      <c r="D6447" s="4">
        <v>42073</v>
      </c>
      <c r="E6447" s="3" t="s">
        <v>21</v>
      </c>
      <c r="F6447" s="3" t="s">
        <v>2832</v>
      </c>
      <c r="G6447" s="3" t="s">
        <v>3605</v>
      </c>
      <c r="H6447" s="5">
        <v>7104</v>
      </c>
      <c r="I6447" s="2">
        <v>6</v>
      </c>
      <c r="J6447" s="2">
        <v>2</v>
      </c>
      <c r="K6447" s="2">
        <v>2.4864000000000002</v>
      </c>
      <c r="L6447" s="18" t="str">
        <f>VLOOKUP(F6447,'BD customers'!$1:$1048576,2,FALSE)</f>
        <v>Jennifer Jackson</v>
      </c>
      <c r="M6447" s="2">
        <f>MATCH(orders[[#This Row],[Product ID]],'BD product'!A:A,0)</f>
        <v>1086</v>
      </c>
      <c r="N6447" s="2" t="str" cm="1">
        <f t="array" ref="N6447">INDEX('BD product'!A:D,M6447,2)</f>
        <v>Office Supplies</v>
      </c>
    </row>
    <row r="6448" spans="1:14" x14ac:dyDescent="0.3">
      <c r="A6448" s="3" t="s">
        <v>7558</v>
      </c>
      <c r="B6448" s="4">
        <v>42798</v>
      </c>
      <c r="C6448" s="12" t="str">
        <f t="shared" si="100"/>
        <v>2017/03</v>
      </c>
      <c r="D6448" s="4">
        <v>42800</v>
      </c>
      <c r="E6448" s="3" t="s">
        <v>11</v>
      </c>
      <c r="F6448" s="3" t="s">
        <v>1398</v>
      </c>
      <c r="G6448" s="3" t="s">
        <v>158</v>
      </c>
      <c r="H6448" s="5">
        <v>1035</v>
      </c>
      <c r="I6448" s="2">
        <v>5</v>
      </c>
      <c r="J6448" s="2">
        <v>6</v>
      </c>
      <c r="K6448" s="2">
        <v>-7.7625000000000002</v>
      </c>
      <c r="L6448" s="18" t="str">
        <f>VLOOKUP(F6448,'BD customers'!$1:$1048576,2,FALSE)</f>
        <v>Tonja Turnell</v>
      </c>
      <c r="M6448" s="2">
        <f>MATCH(orders[[#This Row],[Product ID]],'BD product'!A:A,0)</f>
        <v>30</v>
      </c>
      <c r="N6448" s="2" t="str" cm="1">
        <f t="array" ref="N6448">INDEX('BD product'!A:D,M6448,2)</f>
        <v>Furniture</v>
      </c>
    </row>
    <row r="6449" spans="1:14" x14ac:dyDescent="0.3">
      <c r="A6449" s="3" t="s">
        <v>7558</v>
      </c>
      <c r="B6449" s="4">
        <v>42798</v>
      </c>
      <c r="C6449" s="12" t="str">
        <f t="shared" si="100"/>
        <v>2017/03</v>
      </c>
      <c r="D6449" s="4">
        <v>42800</v>
      </c>
      <c r="E6449" s="3" t="s">
        <v>11</v>
      </c>
      <c r="F6449" s="3" t="s">
        <v>1398</v>
      </c>
      <c r="G6449" s="3" t="s">
        <v>3637</v>
      </c>
      <c r="H6449" s="5">
        <v>2464</v>
      </c>
      <c r="I6449" s="2">
        <v>1</v>
      </c>
      <c r="J6449" s="2">
        <v>2</v>
      </c>
      <c r="K6449" s="2">
        <v>0.86240000000000006</v>
      </c>
      <c r="L6449" s="18" t="str">
        <f>VLOOKUP(F6449,'BD customers'!$1:$1048576,2,FALSE)</f>
        <v>Tonja Turnell</v>
      </c>
      <c r="M6449" s="2">
        <f>MATCH(orders[[#This Row],[Product ID]],'BD product'!A:A,0)</f>
        <v>1100</v>
      </c>
      <c r="N6449" s="2" t="str" cm="1">
        <f t="array" ref="N6449">INDEX('BD product'!A:D,M6449,2)</f>
        <v>Office Supplies</v>
      </c>
    </row>
    <row r="6450" spans="1:14" x14ac:dyDescent="0.3">
      <c r="A6450" s="3" t="s">
        <v>7558</v>
      </c>
      <c r="B6450" s="4">
        <v>42798</v>
      </c>
      <c r="C6450" s="12" t="str">
        <f t="shared" si="100"/>
        <v>2017/03</v>
      </c>
      <c r="D6450" s="4">
        <v>42800</v>
      </c>
      <c r="E6450" s="3" t="s">
        <v>11</v>
      </c>
      <c r="F6450" s="3" t="s">
        <v>1398</v>
      </c>
      <c r="G6450" s="3" t="s">
        <v>1560</v>
      </c>
      <c r="H6450" s="5">
        <v>872</v>
      </c>
      <c r="I6450" s="2">
        <v>1</v>
      </c>
      <c r="J6450" s="2">
        <v>2</v>
      </c>
      <c r="K6450" s="2">
        <v>6.54E-2</v>
      </c>
      <c r="L6450" s="18" t="str">
        <f>VLOOKUP(F6450,'BD customers'!$1:$1048576,2,FALSE)</f>
        <v>Tonja Turnell</v>
      </c>
      <c r="M6450" s="2">
        <f>MATCH(orders[[#This Row],[Product ID]],'BD product'!A:A,0)</f>
        <v>378</v>
      </c>
      <c r="N6450" s="2" t="str" cm="1">
        <f t="array" ref="N6450">INDEX('BD product'!A:D,M6450,2)</f>
        <v>Office Supplies</v>
      </c>
    </row>
    <row r="6451" spans="1:14" x14ac:dyDescent="0.3">
      <c r="A6451" s="3" t="s">
        <v>7559</v>
      </c>
      <c r="B6451" s="4">
        <v>42272</v>
      </c>
      <c r="C6451" s="12" t="str">
        <f t="shared" si="100"/>
        <v>2015/09</v>
      </c>
      <c r="D6451" s="4">
        <v>42276</v>
      </c>
      <c r="E6451" s="3" t="s">
        <v>21</v>
      </c>
      <c r="F6451" s="3" t="s">
        <v>3875</v>
      </c>
      <c r="G6451" s="3" t="s">
        <v>3328</v>
      </c>
      <c r="H6451" s="5">
        <v>1076</v>
      </c>
      <c r="I6451" s="2">
        <v>2</v>
      </c>
      <c r="J6451" s="2">
        <v>0</v>
      </c>
      <c r="K6451" s="2">
        <v>5.1647999999999996</v>
      </c>
      <c r="L6451" s="18" t="str">
        <f>VLOOKUP(F6451,'BD customers'!$1:$1048576,2,FALSE)</f>
        <v>Erica Hackney</v>
      </c>
      <c r="M6451" s="2">
        <f>MATCH(orders[[#This Row],[Product ID]],'BD product'!A:A,0)</f>
        <v>975</v>
      </c>
      <c r="N6451" s="2" t="str" cm="1">
        <f t="array" ref="N6451">INDEX('BD product'!A:D,M6451,2)</f>
        <v>Office Supplies</v>
      </c>
    </row>
    <row r="6452" spans="1:14" x14ac:dyDescent="0.3">
      <c r="A6452" s="3" t="s">
        <v>7559</v>
      </c>
      <c r="B6452" s="4">
        <v>42272</v>
      </c>
      <c r="C6452" s="12" t="str">
        <f t="shared" si="100"/>
        <v>2015/09</v>
      </c>
      <c r="D6452" s="4">
        <v>42276</v>
      </c>
      <c r="E6452" s="3" t="s">
        <v>21</v>
      </c>
      <c r="F6452" s="3" t="s">
        <v>3875</v>
      </c>
      <c r="G6452" s="3" t="s">
        <v>1624</v>
      </c>
      <c r="H6452" s="5">
        <v>4568</v>
      </c>
      <c r="I6452" s="2">
        <v>2</v>
      </c>
      <c r="J6452" s="2">
        <v>0</v>
      </c>
      <c r="K6452" s="2">
        <v>21.012799999999999</v>
      </c>
      <c r="L6452" s="18" t="str">
        <f>VLOOKUP(F6452,'BD customers'!$1:$1048576,2,FALSE)</f>
        <v>Erica Hackney</v>
      </c>
      <c r="M6452" s="2">
        <f>MATCH(orders[[#This Row],[Product ID]],'BD product'!A:A,0)</f>
        <v>395</v>
      </c>
      <c r="N6452" s="2" t="str" cm="1">
        <f t="array" ref="N6452">INDEX('BD product'!A:D,M6452,2)</f>
        <v>Office Supplies</v>
      </c>
    </row>
    <row r="6453" spans="1:14" x14ac:dyDescent="0.3">
      <c r="A6453" s="3" t="s">
        <v>7559</v>
      </c>
      <c r="B6453" s="4">
        <v>42272</v>
      </c>
      <c r="C6453" s="12" t="str">
        <f t="shared" si="100"/>
        <v>2015/09</v>
      </c>
      <c r="D6453" s="4">
        <v>42276</v>
      </c>
      <c r="E6453" s="3" t="s">
        <v>21</v>
      </c>
      <c r="F6453" s="3" t="s">
        <v>3875</v>
      </c>
      <c r="G6453" s="3" t="s">
        <v>450</v>
      </c>
      <c r="H6453" s="5">
        <v>67</v>
      </c>
      <c r="I6453" s="2">
        <v>1</v>
      </c>
      <c r="J6453" s="2">
        <v>0</v>
      </c>
      <c r="K6453" s="2">
        <v>0.22109999999999999</v>
      </c>
      <c r="L6453" s="18" t="str">
        <f>VLOOKUP(F6453,'BD customers'!$1:$1048576,2,FALSE)</f>
        <v>Erica Hackney</v>
      </c>
      <c r="M6453" s="2">
        <f>MATCH(orders[[#This Row],[Product ID]],'BD product'!A:A,0)</f>
        <v>89</v>
      </c>
      <c r="N6453" s="2" t="str" cm="1">
        <f t="array" ref="N6453">INDEX('BD product'!A:D,M6453,2)</f>
        <v>Office Supplies</v>
      </c>
    </row>
    <row r="6454" spans="1:14" x14ac:dyDescent="0.3">
      <c r="A6454" s="3" t="s">
        <v>7560</v>
      </c>
      <c r="B6454" s="4">
        <v>42357</v>
      </c>
      <c r="C6454" s="12" t="str">
        <f t="shared" si="100"/>
        <v>2015/12</v>
      </c>
      <c r="D6454" s="4">
        <v>42361</v>
      </c>
      <c r="E6454" s="3" t="s">
        <v>11</v>
      </c>
      <c r="F6454" s="3" t="s">
        <v>5407</v>
      </c>
      <c r="G6454" s="3" t="s">
        <v>3353</v>
      </c>
      <c r="H6454" s="5">
        <v>158376</v>
      </c>
      <c r="I6454" s="2">
        <v>3</v>
      </c>
      <c r="J6454" s="2">
        <v>2</v>
      </c>
      <c r="K6454" s="2">
        <v>13.857900000000001</v>
      </c>
      <c r="L6454" s="18" t="str">
        <f>VLOOKUP(F6454,'BD customers'!$1:$1048576,2,FALSE)</f>
        <v>Patrick Ryan</v>
      </c>
      <c r="M6454" s="2">
        <f>MATCH(orders[[#This Row],[Product ID]],'BD product'!A:A,0)</f>
        <v>986</v>
      </c>
      <c r="N6454" s="2" t="str" cm="1">
        <f t="array" ref="N6454">INDEX('BD product'!A:D,M6454,2)</f>
        <v>Technology</v>
      </c>
    </row>
    <row r="6455" spans="1:14" x14ac:dyDescent="0.3">
      <c r="A6455" s="3" t="s">
        <v>7561</v>
      </c>
      <c r="B6455" s="4">
        <v>42285</v>
      </c>
      <c r="C6455" s="12" t="str">
        <f t="shared" si="100"/>
        <v>2015/10</v>
      </c>
      <c r="D6455" s="4">
        <v>42290</v>
      </c>
      <c r="E6455" s="3" t="s">
        <v>21</v>
      </c>
      <c r="F6455" s="3" t="s">
        <v>1197</v>
      </c>
      <c r="G6455" s="3" t="s">
        <v>5499</v>
      </c>
      <c r="H6455" s="5">
        <v>344</v>
      </c>
      <c r="I6455" s="2">
        <v>2</v>
      </c>
      <c r="J6455" s="2">
        <v>2</v>
      </c>
      <c r="K6455" s="2">
        <v>5.5899999999999998E-2</v>
      </c>
      <c r="L6455" s="18" t="str">
        <f>VLOOKUP(F6455,'BD customers'!$1:$1048576,2,FALSE)</f>
        <v>Brian Thompson</v>
      </c>
      <c r="M6455" s="2">
        <f>MATCH(orders[[#This Row],[Product ID]],'BD product'!A:A,0)</f>
        <v>1541</v>
      </c>
      <c r="N6455" s="2" t="str" cm="1">
        <f t="array" ref="N6455">INDEX('BD product'!A:D,M6455,2)</f>
        <v>Office Supplies</v>
      </c>
    </row>
    <row r="6456" spans="1:14" x14ac:dyDescent="0.3">
      <c r="A6456" s="3" t="s">
        <v>7562</v>
      </c>
      <c r="B6456" s="4">
        <v>42947</v>
      </c>
      <c r="C6456" s="12" t="str">
        <f t="shared" si="100"/>
        <v>2017/07</v>
      </c>
      <c r="D6456" s="4">
        <v>42950</v>
      </c>
      <c r="E6456" s="3" t="s">
        <v>64</v>
      </c>
      <c r="F6456" s="3" t="s">
        <v>5208</v>
      </c>
      <c r="G6456" s="3" t="s">
        <v>444</v>
      </c>
      <c r="H6456" s="5">
        <v>5656</v>
      </c>
      <c r="I6456" s="2">
        <v>2</v>
      </c>
      <c r="J6456" s="2">
        <v>0</v>
      </c>
      <c r="K6456" s="2">
        <v>15.2712</v>
      </c>
      <c r="L6456" s="18" t="str">
        <f>VLOOKUP(F6456,'BD customers'!$1:$1048576,2,FALSE)</f>
        <v>Erin Creighton</v>
      </c>
      <c r="M6456" s="2">
        <f>MATCH(orders[[#This Row],[Product ID]],'BD product'!A:A,0)</f>
        <v>88</v>
      </c>
      <c r="N6456" s="2" t="str" cm="1">
        <f t="array" ref="N6456">INDEX('BD product'!A:D,M6456,2)</f>
        <v>Office Supplies</v>
      </c>
    </row>
    <row r="6457" spans="1:14" x14ac:dyDescent="0.3">
      <c r="A6457" s="3" t="s">
        <v>7562</v>
      </c>
      <c r="B6457" s="4">
        <v>42947</v>
      </c>
      <c r="C6457" s="12" t="str">
        <f t="shared" si="100"/>
        <v>2017/07</v>
      </c>
      <c r="D6457" s="4">
        <v>42950</v>
      </c>
      <c r="E6457" s="3" t="s">
        <v>64</v>
      </c>
      <c r="F6457" s="3" t="s">
        <v>5208</v>
      </c>
      <c r="G6457" s="3" t="s">
        <v>4026</v>
      </c>
      <c r="H6457" s="5">
        <v>3696</v>
      </c>
      <c r="I6457" s="2">
        <v>7</v>
      </c>
      <c r="J6457" s="2">
        <v>0</v>
      </c>
      <c r="K6457" s="2">
        <v>11.457599999999999</v>
      </c>
      <c r="L6457" s="18" t="str">
        <f>VLOOKUP(F6457,'BD customers'!$1:$1048576,2,FALSE)</f>
        <v>Erin Creighton</v>
      </c>
      <c r="M6457" s="2">
        <f>MATCH(orders[[#This Row],[Product ID]],'BD product'!A:A,0)</f>
        <v>1228</v>
      </c>
      <c r="N6457" s="2" t="str" cm="1">
        <f t="array" ref="N6457">INDEX('BD product'!A:D,M6457,2)</f>
        <v>Furniture</v>
      </c>
    </row>
    <row r="6458" spans="1:14" x14ac:dyDescent="0.3">
      <c r="A6458" s="3" t="s">
        <v>7563</v>
      </c>
      <c r="B6458" s="4">
        <v>41856</v>
      </c>
      <c r="C6458" s="12" t="str">
        <f t="shared" si="100"/>
        <v>2014/08</v>
      </c>
      <c r="D6458" s="4">
        <v>41862</v>
      </c>
      <c r="E6458" s="3" t="s">
        <v>21</v>
      </c>
      <c r="F6458" s="3" t="s">
        <v>686</v>
      </c>
      <c r="G6458" s="3" t="s">
        <v>4056</v>
      </c>
      <c r="H6458" s="5">
        <v>13599</v>
      </c>
      <c r="I6458" s="2">
        <v>1</v>
      </c>
      <c r="J6458" s="2">
        <v>0</v>
      </c>
      <c r="K6458" s="2">
        <v>36.717300000000002</v>
      </c>
      <c r="L6458" s="18" t="str">
        <f>VLOOKUP(F6458,'BD customers'!$1:$1048576,2,FALSE)</f>
        <v>Stephanie Phelps</v>
      </c>
      <c r="M6458" s="2">
        <f>MATCH(orders[[#This Row],[Product ID]],'BD product'!A:A,0)</f>
        <v>1238</v>
      </c>
      <c r="N6458" s="2" t="str" cm="1">
        <f t="array" ref="N6458">INDEX('BD product'!A:D,M6458,2)</f>
        <v>Technology</v>
      </c>
    </row>
    <row r="6459" spans="1:14" x14ac:dyDescent="0.3">
      <c r="A6459" s="3" t="s">
        <v>7563</v>
      </c>
      <c r="B6459" s="4">
        <v>41856</v>
      </c>
      <c r="C6459" s="12" t="str">
        <f t="shared" si="100"/>
        <v>2014/08</v>
      </c>
      <c r="D6459" s="4">
        <v>41862</v>
      </c>
      <c r="E6459" s="3" t="s">
        <v>21</v>
      </c>
      <c r="F6459" s="3" t="s">
        <v>686</v>
      </c>
      <c r="G6459" s="3" t="s">
        <v>5877</v>
      </c>
      <c r="H6459" s="5">
        <v>1596</v>
      </c>
      <c r="I6459" s="2">
        <v>7</v>
      </c>
      <c r="J6459" s="2">
        <v>0</v>
      </c>
      <c r="K6459" s="2">
        <v>7.0224000000000002</v>
      </c>
      <c r="L6459" s="18" t="str">
        <f>VLOOKUP(F6459,'BD customers'!$1:$1048576,2,FALSE)</f>
        <v>Stephanie Phelps</v>
      </c>
      <c r="M6459" s="2">
        <f>MATCH(orders[[#This Row],[Product ID]],'BD product'!A:A,0)</f>
        <v>1607</v>
      </c>
      <c r="N6459" s="2" t="str" cm="1">
        <f t="array" ref="N6459">INDEX('BD product'!A:D,M6459,2)</f>
        <v>Office Supplies</v>
      </c>
    </row>
    <row r="6460" spans="1:14" x14ac:dyDescent="0.3">
      <c r="A6460" s="3" t="s">
        <v>7564</v>
      </c>
      <c r="B6460" s="4">
        <v>42869</v>
      </c>
      <c r="C6460" s="12" t="str">
        <f t="shared" si="100"/>
        <v>2017/05</v>
      </c>
      <c r="D6460" s="4">
        <v>42872</v>
      </c>
      <c r="E6460" s="3" t="s">
        <v>64</v>
      </c>
      <c r="F6460" s="3" t="s">
        <v>2545</v>
      </c>
      <c r="G6460" s="3" t="s">
        <v>3051</v>
      </c>
      <c r="H6460" s="5">
        <v>376</v>
      </c>
      <c r="I6460" s="2">
        <v>2</v>
      </c>
      <c r="J6460" s="2">
        <v>0</v>
      </c>
      <c r="K6460" s="2">
        <v>1.0904</v>
      </c>
      <c r="L6460" s="18" t="str">
        <f>VLOOKUP(F6460,'BD customers'!$1:$1048576,2,FALSE)</f>
        <v>Anthony Jacobs</v>
      </c>
      <c r="M6460" s="2">
        <f>MATCH(orders[[#This Row],[Product ID]],'BD product'!A:A,0)</f>
        <v>870</v>
      </c>
      <c r="N6460" s="2" t="str" cm="1">
        <f t="array" ref="N6460">INDEX('BD product'!A:D,M6460,2)</f>
        <v>Office Supplies</v>
      </c>
    </row>
    <row r="6461" spans="1:14" x14ac:dyDescent="0.3">
      <c r="A6461" s="3" t="s">
        <v>7564</v>
      </c>
      <c r="B6461" s="4">
        <v>42869</v>
      </c>
      <c r="C6461" s="12" t="str">
        <f t="shared" si="100"/>
        <v>2017/05</v>
      </c>
      <c r="D6461" s="4">
        <v>42872</v>
      </c>
      <c r="E6461" s="3" t="s">
        <v>64</v>
      </c>
      <c r="F6461" s="3" t="s">
        <v>2545</v>
      </c>
      <c r="G6461" s="3" t="s">
        <v>1726</v>
      </c>
      <c r="H6461" s="5">
        <v>147</v>
      </c>
      <c r="I6461" s="2">
        <v>5</v>
      </c>
      <c r="J6461" s="2">
        <v>0</v>
      </c>
      <c r="K6461" s="2">
        <v>0.66149999999999998</v>
      </c>
      <c r="L6461" s="18" t="str">
        <f>VLOOKUP(F6461,'BD customers'!$1:$1048576,2,FALSE)</f>
        <v>Anthony Jacobs</v>
      </c>
      <c r="M6461" s="2">
        <f>MATCH(orders[[#This Row],[Product ID]],'BD product'!A:A,0)</f>
        <v>427</v>
      </c>
      <c r="N6461" s="2" t="str" cm="1">
        <f t="array" ref="N6461">INDEX('BD product'!A:D,M6461,2)</f>
        <v>Office Supplies</v>
      </c>
    </row>
    <row r="6462" spans="1:14" x14ac:dyDescent="0.3">
      <c r="A6462" s="3" t="s">
        <v>7564</v>
      </c>
      <c r="B6462" s="4">
        <v>42869</v>
      </c>
      <c r="C6462" s="12" t="str">
        <f t="shared" si="100"/>
        <v>2017/05</v>
      </c>
      <c r="D6462" s="4">
        <v>42872</v>
      </c>
      <c r="E6462" s="3" t="s">
        <v>64</v>
      </c>
      <c r="F6462" s="3" t="s">
        <v>2545</v>
      </c>
      <c r="G6462" s="3" t="s">
        <v>5026</v>
      </c>
      <c r="H6462" s="5">
        <v>372</v>
      </c>
      <c r="I6462" s="2">
        <v>5</v>
      </c>
      <c r="J6462" s="2">
        <v>0</v>
      </c>
      <c r="K6462" s="2">
        <v>9.2999999999999992E-3</v>
      </c>
      <c r="L6462" s="18" t="str">
        <f>VLOOKUP(F6462,'BD customers'!$1:$1048576,2,FALSE)</f>
        <v>Anthony Jacobs</v>
      </c>
      <c r="M6462" s="2">
        <f>MATCH(orders[[#This Row],[Product ID]],'BD product'!A:A,0)</f>
        <v>1455</v>
      </c>
      <c r="N6462" s="2" t="str" cm="1">
        <f t="array" ref="N6462">INDEX('BD product'!A:D,M6462,2)</f>
        <v>Office Supplies</v>
      </c>
    </row>
    <row r="6463" spans="1:14" x14ac:dyDescent="0.3">
      <c r="A6463" s="3" t="s">
        <v>7564</v>
      </c>
      <c r="B6463" s="4">
        <v>42869</v>
      </c>
      <c r="C6463" s="12" t="str">
        <f t="shared" si="100"/>
        <v>2017/05</v>
      </c>
      <c r="D6463" s="4">
        <v>42872</v>
      </c>
      <c r="E6463" s="3" t="s">
        <v>64</v>
      </c>
      <c r="F6463" s="3" t="s">
        <v>2545</v>
      </c>
      <c r="G6463" s="3" t="s">
        <v>3518</v>
      </c>
      <c r="H6463" s="5">
        <v>8997</v>
      </c>
      <c r="I6463" s="2">
        <v>3</v>
      </c>
      <c r="J6463" s="2">
        <v>0</v>
      </c>
      <c r="K6463" s="2">
        <v>18.893699999999999</v>
      </c>
      <c r="L6463" s="18" t="str">
        <f>VLOOKUP(F6463,'BD customers'!$1:$1048576,2,FALSE)</f>
        <v>Anthony Jacobs</v>
      </c>
      <c r="M6463" s="2">
        <f>MATCH(orders[[#This Row],[Product ID]],'BD product'!A:A,0)</f>
        <v>1050</v>
      </c>
      <c r="N6463" s="2" t="str" cm="1">
        <f t="array" ref="N6463">INDEX('BD product'!A:D,M6463,2)</f>
        <v>Technology</v>
      </c>
    </row>
    <row r="6464" spans="1:14" x14ac:dyDescent="0.3">
      <c r="A6464" s="3" t="s">
        <v>7564</v>
      </c>
      <c r="B6464" s="4">
        <v>42869</v>
      </c>
      <c r="C6464" s="12" t="str">
        <f t="shared" si="100"/>
        <v>2017/05</v>
      </c>
      <c r="D6464" s="4">
        <v>42872</v>
      </c>
      <c r="E6464" s="3" t="s">
        <v>64</v>
      </c>
      <c r="F6464" s="3" t="s">
        <v>2545</v>
      </c>
      <c r="G6464" s="3" t="s">
        <v>5775</v>
      </c>
      <c r="H6464" s="5">
        <v>26196</v>
      </c>
      <c r="I6464" s="2">
        <v>2</v>
      </c>
      <c r="J6464" s="2">
        <v>0</v>
      </c>
      <c r="K6464" s="2">
        <v>23.5764</v>
      </c>
      <c r="L6464" s="18" t="str">
        <f>VLOOKUP(F6464,'BD customers'!$1:$1048576,2,FALSE)</f>
        <v>Anthony Jacobs</v>
      </c>
      <c r="M6464" s="2">
        <f>MATCH(orders[[#This Row],[Product ID]],'BD product'!A:A,0)</f>
        <v>1587</v>
      </c>
      <c r="N6464" s="2" t="str" cm="1">
        <f t="array" ref="N6464">INDEX('BD product'!A:D,M6464,2)</f>
        <v>Furniture</v>
      </c>
    </row>
    <row r="6465" spans="1:14" x14ac:dyDescent="0.3">
      <c r="A6465" s="3" t="s">
        <v>7564</v>
      </c>
      <c r="B6465" s="4">
        <v>42869</v>
      </c>
      <c r="C6465" s="12" t="str">
        <f t="shared" si="100"/>
        <v>2017/05</v>
      </c>
      <c r="D6465" s="4">
        <v>42872</v>
      </c>
      <c r="E6465" s="3" t="s">
        <v>64</v>
      </c>
      <c r="F6465" s="3" t="s">
        <v>2545</v>
      </c>
      <c r="G6465" s="3" t="s">
        <v>913</v>
      </c>
      <c r="H6465" s="5">
        <v>740</v>
      </c>
      <c r="I6465" s="2">
        <v>5</v>
      </c>
      <c r="J6465" s="2">
        <v>0</v>
      </c>
      <c r="K6465" s="2">
        <v>3.6999999999999998E-2</v>
      </c>
      <c r="L6465" s="18" t="str">
        <f>VLOOKUP(F6465,'BD customers'!$1:$1048576,2,FALSE)</f>
        <v>Anthony Jacobs</v>
      </c>
      <c r="M6465" s="2">
        <f>MATCH(orders[[#This Row],[Product ID]],'BD product'!A:A,0)</f>
        <v>200</v>
      </c>
      <c r="N6465" s="2" t="str" cm="1">
        <f t="array" ref="N6465">INDEX('BD product'!A:D,M6465,2)</f>
        <v>Office Supplies</v>
      </c>
    </row>
    <row r="6466" spans="1:14" x14ac:dyDescent="0.3">
      <c r="A6466" s="3" t="s">
        <v>7565</v>
      </c>
      <c r="B6466" s="4">
        <v>42635</v>
      </c>
      <c r="C6466" s="12" t="str">
        <f t="shared" ref="C6466:C6529" si="101">TEXT(B6466,"aaaa/mm")</f>
        <v>2016/09</v>
      </c>
      <c r="D6466" s="4">
        <v>42641</v>
      </c>
      <c r="E6466" s="3" t="s">
        <v>21</v>
      </c>
      <c r="F6466" s="3" t="s">
        <v>2403</v>
      </c>
      <c r="G6466" s="3" t="s">
        <v>5230</v>
      </c>
      <c r="H6466" s="5">
        <v>1328</v>
      </c>
      <c r="I6466" s="2">
        <v>2</v>
      </c>
      <c r="J6466" s="2">
        <v>0</v>
      </c>
      <c r="K6466" s="2">
        <v>6.3743999999999996</v>
      </c>
      <c r="L6466" s="18" t="str">
        <f>VLOOKUP(F6466,'BD customers'!$1:$1048576,2,FALSE)</f>
        <v>Ann Steele</v>
      </c>
      <c r="M6466" s="2">
        <f>MATCH(orders[[#This Row],[Product ID]],'BD product'!A:A,0)</f>
        <v>1496</v>
      </c>
      <c r="N6466" s="2" t="str" cm="1">
        <f t="array" ref="N6466">INDEX('BD product'!A:D,M6466,2)</f>
        <v>Furniture</v>
      </c>
    </row>
    <row r="6467" spans="1:14" x14ac:dyDescent="0.3">
      <c r="A6467" s="3" t="s">
        <v>7566</v>
      </c>
      <c r="B6467" s="4">
        <v>42321</v>
      </c>
      <c r="C6467" s="12" t="str">
        <f t="shared" si="101"/>
        <v>2015/11</v>
      </c>
      <c r="D6467" s="4">
        <v>42325</v>
      </c>
      <c r="E6467" s="3" t="s">
        <v>21</v>
      </c>
      <c r="F6467" s="3" t="s">
        <v>1572</v>
      </c>
      <c r="G6467" s="3" t="s">
        <v>7058</v>
      </c>
      <c r="H6467" s="5">
        <v>8496</v>
      </c>
      <c r="I6467" s="2">
        <v>6</v>
      </c>
      <c r="J6467" s="2">
        <v>2</v>
      </c>
      <c r="K6467" s="2">
        <v>0.63719999999999999</v>
      </c>
      <c r="L6467" s="18" t="str">
        <f>VLOOKUP(F6467,'BD customers'!$1:$1048576,2,FALSE)</f>
        <v>Allen Armold</v>
      </c>
      <c r="M6467" s="2">
        <f>MATCH(orders[[#This Row],[Product ID]],'BD product'!A:A,0)</f>
        <v>1756</v>
      </c>
      <c r="N6467" s="2" t="str" cm="1">
        <f t="array" ref="N6467">INDEX('BD product'!A:D,M6467,2)</f>
        <v>Office Supplies</v>
      </c>
    </row>
    <row r="6468" spans="1:14" x14ac:dyDescent="0.3">
      <c r="A6468" s="3" t="s">
        <v>7567</v>
      </c>
      <c r="B6468" s="4">
        <v>42877</v>
      </c>
      <c r="C6468" s="12" t="str">
        <f t="shared" si="101"/>
        <v>2017/05</v>
      </c>
      <c r="D6468" s="4">
        <v>42880</v>
      </c>
      <c r="E6468" s="3" t="s">
        <v>11</v>
      </c>
      <c r="F6468" s="3" t="s">
        <v>137</v>
      </c>
      <c r="G6468" s="3" t="s">
        <v>5848</v>
      </c>
      <c r="H6468" s="5">
        <v>6846</v>
      </c>
      <c r="I6468" s="2">
        <v>7</v>
      </c>
      <c r="J6468" s="2">
        <v>0</v>
      </c>
      <c r="K6468" s="2">
        <v>25.330200000000001</v>
      </c>
      <c r="L6468" s="18" t="str">
        <f>VLOOKUP(F6468,'BD customers'!$1:$1048576,2,FALSE)</f>
        <v>Eric Hoffmann</v>
      </c>
      <c r="M6468" s="2">
        <f>MATCH(orders[[#This Row],[Product ID]],'BD product'!A:A,0)</f>
        <v>1601</v>
      </c>
      <c r="N6468" s="2" t="str" cm="1">
        <f t="array" ref="N6468">INDEX('BD product'!A:D,M6468,2)</f>
        <v>Technology</v>
      </c>
    </row>
    <row r="6469" spans="1:14" x14ac:dyDescent="0.3">
      <c r="A6469" s="3" t="s">
        <v>7568</v>
      </c>
      <c r="B6469" s="4">
        <v>42706</v>
      </c>
      <c r="C6469" s="12" t="str">
        <f t="shared" si="101"/>
        <v>2016/12</v>
      </c>
      <c r="D6469" s="4">
        <v>42712</v>
      </c>
      <c r="E6469" s="3" t="s">
        <v>21</v>
      </c>
      <c r="F6469" s="3" t="s">
        <v>2449</v>
      </c>
      <c r="G6469" s="3" t="s">
        <v>1655</v>
      </c>
      <c r="H6469" s="5">
        <v>20794</v>
      </c>
      <c r="I6469" s="2">
        <v>5</v>
      </c>
      <c r="J6469" s="2">
        <v>0</v>
      </c>
      <c r="K6469" s="2">
        <v>58.223199999999999</v>
      </c>
      <c r="L6469" s="18" t="str">
        <f>VLOOKUP(F6469,'BD customers'!$1:$1048576,2,FALSE)</f>
        <v>Deborah Brumfield</v>
      </c>
      <c r="M6469" s="2">
        <f>MATCH(orders[[#This Row],[Product ID]],'BD product'!A:A,0)</f>
        <v>405</v>
      </c>
      <c r="N6469" s="2" t="str" cm="1">
        <f t="array" ref="N6469">INDEX('BD product'!A:D,M6469,2)</f>
        <v>Office Supplies</v>
      </c>
    </row>
    <row r="6470" spans="1:14" x14ac:dyDescent="0.3">
      <c r="A6470" s="3" t="s">
        <v>7568</v>
      </c>
      <c r="B6470" s="4">
        <v>42706</v>
      </c>
      <c r="C6470" s="12" t="str">
        <f t="shared" si="101"/>
        <v>2016/12</v>
      </c>
      <c r="D6470" s="4">
        <v>42712</v>
      </c>
      <c r="E6470" s="3" t="s">
        <v>21</v>
      </c>
      <c r="F6470" s="3" t="s">
        <v>2449</v>
      </c>
      <c r="G6470" s="3" t="s">
        <v>3564</v>
      </c>
      <c r="H6470" s="5">
        <v>62995</v>
      </c>
      <c r="I6470" s="2">
        <v>5</v>
      </c>
      <c r="J6470" s="2">
        <v>0</v>
      </c>
      <c r="K6470" s="2">
        <v>17.6386</v>
      </c>
      <c r="L6470" s="18" t="str">
        <f>VLOOKUP(F6470,'BD customers'!$1:$1048576,2,FALSE)</f>
        <v>Deborah Brumfield</v>
      </c>
      <c r="M6470" s="2">
        <f>MATCH(orders[[#This Row],[Product ID]],'BD product'!A:A,0)</f>
        <v>1068</v>
      </c>
      <c r="N6470" s="2" t="str" cm="1">
        <f t="array" ref="N6470">INDEX('BD product'!A:D,M6470,2)</f>
        <v>Technology</v>
      </c>
    </row>
    <row r="6471" spans="1:14" x14ac:dyDescent="0.3">
      <c r="A6471" s="3" t="s">
        <v>7568</v>
      </c>
      <c r="B6471" s="4">
        <v>42706</v>
      </c>
      <c r="C6471" s="12" t="str">
        <f t="shared" si="101"/>
        <v>2016/12</v>
      </c>
      <c r="D6471" s="4">
        <v>42712</v>
      </c>
      <c r="E6471" s="3" t="s">
        <v>21</v>
      </c>
      <c r="F6471" s="3" t="s">
        <v>2449</v>
      </c>
      <c r="G6471" s="3" t="s">
        <v>1783</v>
      </c>
      <c r="H6471" s="5">
        <v>7242</v>
      </c>
      <c r="I6471" s="2">
        <v>6</v>
      </c>
      <c r="J6471" s="2">
        <v>0</v>
      </c>
      <c r="K6471" s="2">
        <v>23.898599999999998</v>
      </c>
      <c r="L6471" s="18" t="str">
        <f>VLOOKUP(F6471,'BD customers'!$1:$1048576,2,FALSE)</f>
        <v>Deborah Brumfield</v>
      </c>
      <c r="M6471" s="2">
        <f>MATCH(orders[[#This Row],[Product ID]],'BD product'!A:A,0)</f>
        <v>443</v>
      </c>
      <c r="N6471" s="2" t="str" cm="1">
        <f t="array" ref="N6471">INDEX('BD product'!A:D,M6471,2)</f>
        <v>Furniture</v>
      </c>
    </row>
    <row r="6472" spans="1:14" x14ac:dyDescent="0.3">
      <c r="A6472" s="3" t="s">
        <v>7569</v>
      </c>
      <c r="B6472" s="4">
        <v>42245</v>
      </c>
      <c r="C6472" s="12" t="str">
        <f t="shared" si="101"/>
        <v>2015/08</v>
      </c>
      <c r="D6472" s="4">
        <v>42249</v>
      </c>
      <c r="E6472" s="3" t="s">
        <v>21</v>
      </c>
      <c r="F6472" s="3" t="s">
        <v>2897</v>
      </c>
      <c r="G6472" s="3" t="s">
        <v>3353</v>
      </c>
      <c r="H6472" s="5">
        <v>13198</v>
      </c>
      <c r="I6472" s="2">
        <v>2</v>
      </c>
      <c r="J6472" s="2">
        <v>0</v>
      </c>
      <c r="K6472" s="2">
        <v>35.634599999999999</v>
      </c>
      <c r="L6472" s="18" t="str">
        <f>VLOOKUP(F6472,'BD customers'!$1:$1048576,2,FALSE)</f>
        <v>Chad Cunningham</v>
      </c>
      <c r="M6472" s="2">
        <f>MATCH(orders[[#This Row],[Product ID]],'BD product'!A:A,0)</f>
        <v>986</v>
      </c>
      <c r="N6472" s="2" t="str" cm="1">
        <f t="array" ref="N6472">INDEX('BD product'!A:D,M6472,2)</f>
        <v>Technology</v>
      </c>
    </row>
    <row r="6473" spans="1:14" x14ac:dyDescent="0.3">
      <c r="A6473" s="3" t="s">
        <v>7569</v>
      </c>
      <c r="B6473" s="4">
        <v>42245</v>
      </c>
      <c r="C6473" s="12" t="str">
        <f t="shared" si="101"/>
        <v>2015/08</v>
      </c>
      <c r="D6473" s="4">
        <v>42249</v>
      </c>
      <c r="E6473" s="3" t="s">
        <v>21</v>
      </c>
      <c r="F6473" s="3" t="s">
        <v>2897</v>
      </c>
      <c r="G6473" s="3" t="s">
        <v>3298</v>
      </c>
      <c r="H6473" s="5">
        <v>11452</v>
      </c>
      <c r="I6473" s="2">
        <v>7</v>
      </c>
      <c r="J6473" s="2">
        <v>0</v>
      </c>
      <c r="K6473" s="2">
        <v>1.1452</v>
      </c>
      <c r="L6473" s="18" t="str">
        <f>VLOOKUP(F6473,'BD customers'!$1:$1048576,2,FALSE)</f>
        <v>Chad Cunningham</v>
      </c>
      <c r="M6473" s="2">
        <f>MATCH(orders[[#This Row],[Product ID]],'BD product'!A:A,0)</f>
        <v>962</v>
      </c>
      <c r="N6473" s="2" t="str" cm="1">
        <f t="array" ref="N6473">INDEX('BD product'!A:D,M6473,2)</f>
        <v>Technology</v>
      </c>
    </row>
    <row r="6474" spans="1:14" x14ac:dyDescent="0.3">
      <c r="A6474" s="3" t="s">
        <v>7570</v>
      </c>
      <c r="B6474" s="4">
        <v>41796</v>
      </c>
      <c r="C6474" s="12" t="str">
        <f t="shared" si="101"/>
        <v>2014/06</v>
      </c>
      <c r="D6474" s="4">
        <v>41800</v>
      </c>
      <c r="E6474" s="3" t="s">
        <v>21</v>
      </c>
      <c r="F6474" s="3" t="s">
        <v>5859</v>
      </c>
      <c r="G6474" s="3" t="s">
        <v>1294</v>
      </c>
      <c r="H6474" s="5">
        <v>10024</v>
      </c>
      <c r="I6474" s="2">
        <v>10</v>
      </c>
      <c r="J6474" s="2">
        <v>2</v>
      </c>
      <c r="K6474" s="2">
        <v>3.3831000000000002</v>
      </c>
      <c r="L6474" s="18" t="str">
        <f>VLOOKUP(F6474,'BD customers'!$1:$1048576,2,FALSE)</f>
        <v>Valerie Takahito</v>
      </c>
      <c r="M6474" s="2">
        <f>MATCH(orders[[#This Row],[Product ID]],'BD product'!A:A,0)</f>
        <v>302</v>
      </c>
      <c r="N6474" s="2" t="str" cm="1">
        <f t="array" ref="N6474">INDEX('BD product'!A:D,M6474,2)</f>
        <v>Office Supplies</v>
      </c>
    </row>
    <row r="6475" spans="1:14" x14ac:dyDescent="0.3">
      <c r="A6475" s="3" t="s">
        <v>7571</v>
      </c>
      <c r="B6475" s="4">
        <v>42447</v>
      </c>
      <c r="C6475" s="12" t="str">
        <f t="shared" si="101"/>
        <v>2016/03</v>
      </c>
      <c r="D6475" s="4">
        <v>42449</v>
      </c>
      <c r="E6475" s="3" t="s">
        <v>11</v>
      </c>
      <c r="F6475" s="3" t="s">
        <v>590</v>
      </c>
      <c r="G6475" s="3" t="s">
        <v>3305</v>
      </c>
      <c r="H6475" s="5">
        <v>8718</v>
      </c>
      <c r="I6475" s="2">
        <v>3</v>
      </c>
      <c r="J6475" s="2">
        <v>2</v>
      </c>
      <c r="K6475" s="2">
        <v>0.87180000000000002</v>
      </c>
      <c r="L6475" s="18" t="str">
        <f>VLOOKUP(F6475,'BD customers'!$1:$1048576,2,FALSE)</f>
        <v>Dave Brooks</v>
      </c>
      <c r="M6475" s="2">
        <f>MATCH(orders[[#This Row],[Product ID]],'BD product'!A:A,0)</f>
        <v>965</v>
      </c>
      <c r="N6475" s="2" t="str" cm="1">
        <f t="array" ref="N6475">INDEX('BD product'!A:D,M6475,2)</f>
        <v>Office Supplies</v>
      </c>
    </row>
    <row r="6476" spans="1:14" x14ac:dyDescent="0.3">
      <c r="A6476" s="3" t="s">
        <v>7572</v>
      </c>
      <c r="B6476" s="4">
        <v>41653</v>
      </c>
      <c r="C6476" s="12" t="str">
        <f t="shared" si="101"/>
        <v>2014/01</v>
      </c>
      <c r="D6476" s="4">
        <v>41654</v>
      </c>
      <c r="E6476" s="3" t="s">
        <v>64</v>
      </c>
      <c r="F6476" s="3" t="s">
        <v>344</v>
      </c>
      <c r="G6476" s="3" t="s">
        <v>3205</v>
      </c>
      <c r="H6476" s="5">
        <v>6196</v>
      </c>
      <c r="I6476" s="2">
        <v>4</v>
      </c>
      <c r="J6476" s="2">
        <v>5</v>
      </c>
      <c r="K6476" s="2">
        <v>-53.285600000000002</v>
      </c>
      <c r="L6476" s="18" t="str">
        <f>VLOOKUP(F6476,'BD customers'!$1:$1048576,2,FALSE)</f>
        <v>Brendan Sweed</v>
      </c>
      <c r="M6476" s="2">
        <f>MATCH(orders[[#This Row],[Product ID]],'BD product'!A:A,0)</f>
        <v>929</v>
      </c>
      <c r="N6476" s="2" t="str" cm="1">
        <f t="array" ref="N6476">INDEX('BD product'!A:D,M6476,2)</f>
        <v>Furniture</v>
      </c>
    </row>
    <row r="6477" spans="1:14" x14ac:dyDescent="0.3">
      <c r="A6477" s="3" t="s">
        <v>7573</v>
      </c>
      <c r="B6477" s="4">
        <v>42889</v>
      </c>
      <c r="C6477" s="12" t="str">
        <f t="shared" si="101"/>
        <v>2017/06</v>
      </c>
      <c r="D6477" s="4">
        <v>42896</v>
      </c>
      <c r="E6477" s="3" t="s">
        <v>21</v>
      </c>
      <c r="F6477" s="3" t="s">
        <v>6468</v>
      </c>
      <c r="G6477" s="3" t="s">
        <v>3078</v>
      </c>
      <c r="H6477" s="5">
        <v>4554</v>
      </c>
      <c r="I6477" s="2">
        <v>3</v>
      </c>
      <c r="J6477" s="2">
        <v>7</v>
      </c>
      <c r="K6477" s="2">
        <v>-3.4914000000000001</v>
      </c>
      <c r="L6477" s="18" t="str">
        <f>VLOOKUP(F6477,'BD customers'!$1:$1048576,2,FALSE)</f>
        <v>Nick Radford</v>
      </c>
      <c r="M6477" s="2">
        <f>MATCH(orders[[#This Row],[Product ID]],'BD product'!A:A,0)</f>
        <v>883</v>
      </c>
      <c r="N6477" s="2" t="str" cm="1">
        <f t="array" ref="N6477">INDEX('BD product'!A:D,M6477,2)</f>
        <v>Office Supplies</v>
      </c>
    </row>
    <row r="6478" spans="1:14" x14ac:dyDescent="0.3">
      <c r="A6478" s="3" t="s">
        <v>7573</v>
      </c>
      <c r="B6478" s="4">
        <v>42889</v>
      </c>
      <c r="C6478" s="12" t="str">
        <f t="shared" si="101"/>
        <v>2017/06</v>
      </c>
      <c r="D6478" s="4">
        <v>42896</v>
      </c>
      <c r="E6478" s="3" t="s">
        <v>21</v>
      </c>
      <c r="F6478" s="3" t="s">
        <v>6468</v>
      </c>
      <c r="G6478" s="3" t="s">
        <v>880</v>
      </c>
      <c r="H6478" s="5">
        <v>52</v>
      </c>
      <c r="I6478" s="2">
        <v>2</v>
      </c>
      <c r="J6478" s="2">
        <v>2</v>
      </c>
      <c r="K6478" s="2">
        <v>5.8500000000000003E-2</v>
      </c>
      <c r="L6478" s="18" t="str">
        <f>VLOOKUP(F6478,'BD customers'!$1:$1048576,2,FALSE)</f>
        <v>Nick Radford</v>
      </c>
      <c r="M6478" s="2">
        <f>MATCH(orders[[#This Row],[Product ID]],'BD product'!A:A,0)</f>
        <v>191</v>
      </c>
      <c r="N6478" s="2" t="str" cm="1">
        <f t="array" ref="N6478">INDEX('BD product'!A:D,M6478,2)</f>
        <v>Office Supplies</v>
      </c>
    </row>
    <row r="6479" spans="1:14" x14ac:dyDescent="0.3">
      <c r="A6479" s="3" t="s">
        <v>7573</v>
      </c>
      <c r="B6479" s="4">
        <v>42889</v>
      </c>
      <c r="C6479" s="12" t="str">
        <f t="shared" si="101"/>
        <v>2017/06</v>
      </c>
      <c r="D6479" s="4">
        <v>42896</v>
      </c>
      <c r="E6479" s="3" t="s">
        <v>21</v>
      </c>
      <c r="F6479" s="3" t="s">
        <v>6468</v>
      </c>
      <c r="G6479" s="3" t="s">
        <v>979</v>
      </c>
      <c r="H6479" s="5">
        <v>205992</v>
      </c>
      <c r="I6479" s="2">
        <v>1</v>
      </c>
      <c r="J6479" s="2">
        <v>2</v>
      </c>
      <c r="K6479" s="2">
        <v>-2.5749</v>
      </c>
      <c r="L6479" s="18" t="str">
        <f>VLOOKUP(F6479,'BD customers'!$1:$1048576,2,FALSE)</f>
        <v>Nick Radford</v>
      </c>
      <c r="M6479" s="2">
        <f>MATCH(orders[[#This Row],[Product ID]],'BD product'!A:A,0)</f>
        <v>219</v>
      </c>
      <c r="N6479" s="2" t="str" cm="1">
        <f t="array" ref="N6479">INDEX('BD product'!A:D,M6479,2)</f>
        <v>Technology</v>
      </c>
    </row>
    <row r="6480" spans="1:14" x14ac:dyDescent="0.3">
      <c r="A6480" s="3" t="s">
        <v>7573</v>
      </c>
      <c r="B6480" s="4">
        <v>42889</v>
      </c>
      <c r="C6480" s="12" t="str">
        <f t="shared" si="101"/>
        <v>2017/06</v>
      </c>
      <c r="D6480" s="4">
        <v>42896</v>
      </c>
      <c r="E6480" s="3" t="s">
        <v>21</v>
      </c>
      <c r="F6480" s="3" t="s">
        <v>6468</v>
      </c>
      <c r="G6480" s="3" t="s">
        <v>3745</v>
      </c>
      <c r="H6480" s="5">
        <v>15552</v>
      </c>
      <c r="I6480" s="2">
        <v>3</v>
      </c>
      <c r="J6480" s="2">
        <v>2</v>
      </c>
      <c r="K6480" s="2">
        <v>5.4432</v>
      </c>
      <c r="L6480" s="18" t="str">
        <f>VLOOKUP(F6480,'BD customers'!$1:$1048576,2,FALSE)</f>
        <v>Nick Radford</v>
      </c>
      <c r="M6480" s="2">
        <f>MATCH(orders[[#This Row],[Product ID]],'BD product'!A:A,0)</f>
        <v>1147</v>
      </c>
      <c r="N6480" s="2" t="str" cm="1">
        <f t="array" ref="N6480">INDEX('BD product'!A:D,M6480,2)</f>
        <v>Office Supplies</v>
      </c>
    </row>
    <row r="6481" spans="1:14" x14ac:dyDescent="0.3">
      <c r="A6481" s="3" t="s">
        <v>7573</v>
      </c>
      <c r="B6481" s="4">
        <v>42889</v>
      </c>
      <c r="C6481" s="12" t="str">
        <f t="shared" si="101"/>
        <v>2017/06</v>
      </c>
      <c r="D6481" s="4">
        <v>42896</v>
      </c>
      <c r="E6481" s="3" t="s">
        <v>21</v>
      </c>
      <c r="F6481" s="3" t="s">
        <v>6468</v>
      </c>
      <c r="G6481" s="3" t="s">
        <v>3564</v>
      </c>
      <c r="H6481" s="5">
        <v>50396</v>
      </c>
      <c r="I6481" s="2">
        <v>5</v>
      </c>
      <c r="J6481" s="2">
        <v>2</v>
      </c>
      <c r="K6481" s="2">
        <v>5.0396000000000001</v>
      </c>
      <c r="L6481" s="18" t="str">
        <f>VLOOKUP(F6481,'BD customers'!$1:$1048576,2,FALSE)</f>
        <v>Nick Radford</v>
      </c>
      <c r="M6481" s="2">
        <f>MATCH(orders[[#This Row],[Product ID]],'BD product'!A:A,0)</f>
        <v>1068</v>
      </c>
      <c r="N6481" s="2" t="str" cm="1">
        <f t="array" ref="N6481">INDEX('BD product'!A:D,M6481,2)</f>
        <v>Technology</v>
      </c>
    </row>
    <row r="6482" spans="1:14" x14ac:dyDescent="0.3">
      <c r="A6482" s="3" t="s">
        <v>7573</v>
      </c>
      <c r="B6482" s="4">
        <v>42889</v>
      </c>
      <c r="C6482" s="12" t="str">
        <f t="shared" si="101"/>
        <v>2017/06</v>
      </c>
      <c r="D6482" s="4">
        <v>42896</v>
      </c>
      <c r="E6482" s="3" t="s">
        <v>21</v>
      </c>
      <c r="F6482" s="3" t="s">
        <v>6468</v>
      </c>
      <c r="G6482" s="3" t="s">
        <v>4329</v>
      </c>
      <c r="H6482" s="5">
        <v>24472</v>
      </c>
      <c r="I6482" s="2">
        <v>7</v>
      </c>
      <c r="J6482" s="2">
        <v>2</v>
      </c>
      <c r="K6482" s="2">
        <v>1.8353999999999999</v>
      </c>
      <c r="L6482" s="18" t="str">
        <f>VLOOKUP(F6482,'BD customers'!$1:$1048576,2,FALSE)</f>
        <v>Nick Radford</v>
      </c>
      <c r="M6482" s="2">
        <f>MATCH(orders[[#This Row],[Product ID]],'BD product'!A:A,0)</f>
        <v>1300</v>
      </c>
      <c r="N6482" s="2" t="str" cm="1">
        <f t="array" ref="N6482">INDEX('BD product'!A:D,M6482,2)</f>
        <v>Office Supplies</v>
      </c>
    </row>
    <row r="6483" spans="1:14" x14ac:dyDescent="0.3">
      <c r="A6483" s="3" t="s">
        <v>7573</v>
      </c>
      <c r="B6483" s="4">
        <v>42889</v>
      </c>
      <c r="C6483" s="12" t="str">
        <f t="shared" si="101"/>
        <v>2017/06</v>
      </c>
      <c r="D6483" s="4">
        <v>42896</v>
      </c>
      <c r="E6483" s="3" t="s">
        <v>21</v>
      </c>
      <c r="F6483" s="3" t="s">
        <v>6468</v>
      </c>
      <c r="G6483" s="3" t="s">
        <v>1690</v>
      </c>
      <c r="H6483" s="5">
        <v>241568</v>
      </c>
      <c r="I6483" s="2">
        <v>2</v>
      </c>
      <c r="J6483" s="2">
        <v>2</v>
      </c>
      <c r="K6483" s="2">
        <v>0</v>
      </c>
      <c r="L6483" s="18" t="str">
        <f>VLOOKUP(F6483,'BD customers'!$1:$1048576,2,FALSE)</f>
        <v>Nick Radford</v>
      </c>
      <c r="M6483" s="2">
        <f>MATCH(orders[[#This Row],[Product ID]],'BD product'!A:A,0)</f>
        <v>417</v>
      </c>
      <c r="N6483" s="2" t="str" cm="1">
        <f t="array" ref="N6483">INDEX('BD product'!A:D,M6483,2)</f>
        <v>Furniture</v>
      </c>
    </row>
    <row r="6484" spans="1:14" x14ac:dyDescent="0.3">
      <c r="A6484" s="3" t="s">
        <v>7573</v>
      </c>
      <c r="B6484" s="4">
        <v>42889</v>
      </c>
      <c r="C6484" s="12" t="str">
        <f t="shared" si="101"/>
        <v>2017/06</v>
      </c>
      <c r="D6484" s="4">
        <v>42896</v>
      </c>
      <c r="E6484" s="3" t="s">
        <v>21</v>
      </c>
      <c r="F6484" s="3" t="s">
        <v>6468</v>
      </c>
      <c r="G6484" s="3" t="s">
        <v>5939</v>
      </c>
      <c r="H6484" s="5">
        <v>1104</v>
      </c>
      <c r="I6484" s="2">
        <v>2</v>
      </c>
      <c r="J6484" s="2">
        <v>2</v>
      </c>
      <c r="K6484" s="2">
        <v>-4.1399999999999999E-2</v>
      </c>
      <c r="L6484" s="18" t="str">
        <f>VLOOKUP(F6484,'BD customers'!$1:$1048576,2,FALSE)</f>
        <v>Nick Radford</v>
      </c>
      <c r="M6484" s="2">
        <f>MATCH(orders[[#This Row],[Product ID]],'BD product'!A:A,0)</f>
        <v>1617</v>
      </c>
      <c r="N6484" s="2" t="str" cm="1">
        <f t="array" ref="N6484">INDEX('BD product'!A:D,M6484,2)</f>
        <v>Technology</v>
      </c>
    </row>
    <row r="6485" spans="1:14" x14ac:dyDescent="0.3">
      <c r="A6485" s="3" t="s">
        <v>7574</v>
      </c>
      <c r="B6485" s="4">
        <v>42889</v>
      </c>
      <c r="C6485" s="12" t="str">
        <f t="shared" si="101"/>
        <v>2017/06</v>
      </c>
      <c r="D6485" s="4">
        <v>42895</v>
      </c>
      <c r="E6485" s="3" t="s">
        <v>21</v>
      </c>
      <c r="F6485" s="3" t="s">
        <v>2549</v>
      </c>
      <c r="G6485" s="3" t="s">
        <v>3012</v>
      </c>
      <c r="H6485" s="5">
        <v>384768</v>
      </c>
      <c r="I6485" s="2">
        <v>2</v>
      </c>
      <c r="J6485" s="2">
        <v>4</v>
      </c>
      <c r="K6485" s="2">
        <v>-115.43040000000001</v>
      </c>
      <c r="L6485" s="18" t="str">
        <f>VLOOKUP(F6485,'BD customers'!$1:$1048576,2,FALSE)</f>
        <v>Katherine Nockton</v>
      </c>
      <c r="M6485" s="2">
        <f>MATCH(orders[[#This Row],[Product ID]],'BD product'!A:A,0)</f>
        <v>857</v>
      </c>
      <c r="N6485" s="2" t="str" cm="1">
        <f t="array" ref="N6485">INDEX('BD product'!A:D,M6485,2)</f>
        <v>Furniture</v>
      </c>
    </row>
    <row r="6486" spans="1:14" x14ac:dyDescent="0.3">
      <c r="A6486" s="3" t="s">
        <v>7574</v>
      </c>
      <c r="B6486" s="4">
        <v>42889</v>
      </c>
      <c r="C6486" s="12" t="str">
        <f t="shared" si="101"/>
        <v>2017/06</v>
      </c>
      <c r="D6486" s="4">
        <v>42895</v>
      </c>
      <c r="E6486" s="3" t="s">
        <v>21</v>
      </c>
      <c r="F6486" s="3" t="s">
        <v>2549</v>
      </c>
      <c r="G6486" s="3" t="s">
        <v>6823</v>
      </c>
      <c r="H6486" s="5">
        <v>7866</v>
      </c>
      <c r="I6486" s="2">
        <v>6</v>
      </c>
      <c r="J6486" s="2">
        <v>0</v>
      </c>
      <c r="K6486" s="2">
        <v>36.183599999999998</v>
      </c>
      <c r="L6486" s="18" t="str">
        <f>VLOOKUP(F6486,'BD customers'!$1:$1048576,2,FALSE)</f>
        <v>Katherine Nockton</v>
      </c>
      <c r="M6486" s="2">
        <f>MATCH(orders[[#This Row],[Product ID]],'BD product'!A:A,0)</f>
        <v>1730</v>
      </c>
      <c r="N6486" s="2" t="str" cm="1">
        <f t="array" ref="N6486">INDEX('BD product'!A:D,M6486,2)</f>
        <v>Technology</v>
      </c>
    </row>
    <row r="6487" spans="1:14" x14ac:dyDescent="0.3">
      <c r="A6487" s="3" t="s">
        <v>7574</v>
      </c>
      <c r="B6487" s="4">
        <v>42889</v>
      </c>
      <c r="C6487" s="12" t="str">
        <f t="shared" si="101"/>
        <v>2017/06</v>
      </c>
      <c r="D6487" s="4">
        <v>42895</v>
      </c>
      <c r="E6487" s="3" t="s">
        <v>21</v>
      </c>
      <c r="F6487" s="3" t="s">
        <v>2549</v>
      </c>
      <c r="G6487" s="3" t="s">
        <v>2744</v>
      </c>
      <c r="H6487" s="5">
        <v>4536</v>
      </c>
      <c r="I6487" s="2">
        <v>4</v>
      </c>
      <c r="J6487" s="2">
        <v>0</v>
      </c>
      <c r="K6487" s="2">
        <v>22.226400000000002</v>
      </c>
      <c r="L6487" s="18" t="str">
        <f>VLOOKUP(F6487,'BD customers'!$1:$1048576,2,FALSE)</f>
        <v>Katherine Nockton</v>
      </c>
      <c r="M6487" s="2">
        <f>MATCH(orders[[#This Row],[Product ID]],'BD product'!A:A,0)</f>
        <v>754</v>
      </c>
      <c r="N6487" s="2" t="str" cm="1">
        <f t="array" ref="N6487">INDEX('BD product'!A:D,M6487,2)</f>
        <v>Office Supplies</v>
      </c>
    </row>
    <row r="6488" spans="1:14" x14ac:dyDescent="0.3">
      <c r="A6488" s="3" t="s">
        <v>7575</v>
      </c>
      <c r="B6488" s="4">
        <v>42084</v>
      </c>
      <c r="C6488" s="12" t="str">
        <f t="shared" si="101"/>
        <v>2015/03</v>
      </c>
      <c r="D6488" s="4">
        <v>42089</v>
      </c>
      <c r="E6488" s="3" t="s">
        <v>21</v>
      </c>
      <c r="F6488" s="3" t="s">
        <v>3498</v>
      </c>
      <c r="G6488" s="3" t="s">
        <v>1017</v>
      </c>
      <c r="H6488" s="5">
        <v>96208</v>
      </c>
      <c r="I6488" s="2">
        <v>4</v>
      </c>
      <c r="J6488" s="2">
        <v>2</v>
      </c>
      <c r="K6488" s="2">
        <v>15.633800000000001</v>
      </c>
      <c r="L6488" s="18" t="str">
        <f>VLOOKUP(F6488,'BD customers'!$1:$1048576,2,FALSE)</f>
        <v>Julia West</v>
      </c>
      <c r="M6488" s="2">
        <f>MATCH(orders[[#This Row],[Product ID]],'BD product'!A:A,0)</f>
        <v>229</v>
      </c>
      <c r="N6488" s="2" t="str" cm="1">
        <f t="array" ref="N6488">INDEX('BD product'!A:D,M6488,2)</f>
        <v>Office Supplies</v>
      </c>
    </row>
    <row r="6489" spans="1:14" x14ac:dyDescent="0.3">
      <c r="A6489" s="3" t="s">
        <v>7575</v>
      </c>
      <c r="B6489" s="4">
        <v>42084</v>
      </c>
      <c r="C6489" s="12" t="str">
        <f t="shared" si="101"/>
        <v>2015/03</v>
      </c>
      <c r="D6489" s="4">
        <v>42089</v>
      </c>
      <c r="E6489" s="3" t="s">
        <v>21</v>
      </c>
      <c r="F6489" s="3" t="s">
        <v>3498</v>
      </c>
      <c r="G6489" s="3" t="s">
        <v>4732</v>
      </c>
      <c r="H6489" s="5">
        <v>12843</v>
      </c>
      <c r="I6489" s="2">
        <v>3</v>
      </c>
      <c r="J6489" s="2">
        <v>7</v>
      </c>
      <c r="K6489" s="2">
        <v>-9.8462999999999994</v>
      </c>
      <c r="L6489" s="18" t="str">
        <f>VLOOKUP(F6489,'BD customers'!$1:$1048576,2,FALSE)</f>
        <v>Julia West</v>
      </c>
      <c r="M6489" s="2">
        <f>MATCH(orders[[#This Row],[Product ID]],'BD product'!A:A,0)</f>
        <v>1397</v>
      </c>
      <c r="N6489" s="2" t="str" cm="1">
        <f t="array" ref="N6489">INDEX('BD product'!A:D,M6489,2)</f>
        <v>Office Supplies</v>
      </c>
    </row>
    <row r="6490" spans="1:14" x14ac:dyDescent="0.3">
      <c r="A6490" s="3" t="s">
        <v>7575</v>
      </c>
      <c r="B6490" s="4">
        <v>42084</v>
      </c>
      <c r="C6490" s="12" t="str">
        <f t="shared" si="101"/>
        <v>2015/03</v>
      </c>
      <c r="D6490" s="4">
        <v>42089</v>
      </c>
      <c r="E6490" s="3" t="s">
        <v>21</v>
      </c>
      <c r="F6490" s="3" t="s">
        <v>3498</v>
      </c>
      <c r="G6490" s="3" t="s">
        <v>691</v>
      </c>
      <c r="H6490" s="5">
        <v>295456</v>
      </c>
      <c r="I6490" s="2">
        <v>14</v>
      </c>
      <c r="J6490" s="2">
        <v>2</v>
      </c>
      <c r="K6490" s="2">
        <v>96.023200000000003</v>
      </c>
      <c r="L6490" s="18" t="str">
        <f>VLOOKUP(F6490,'BD customers'!$1:$1048576,2,FALSE)</f>
        <v>Julia West</v>
      </c>
      <c r="M6490" s="2">
        <f>MATCH(orders[[#This Row],[Product ID]],'BD product'!A:A,0)</f>
        <v>147</v>
      </c>
      <c r="N6490" s="2" t="str" cm="1">
        <f t="array" ref="N6490">INDEX('BD product'!A:D,M6490,2)</f>
        <v>Office Supplies</v>
      </c>
    </row>
    <row r="6491" spans="1:14" x14ac:dyDescent="0.3">
      <c r="A6491" s="3" t="s">
        <v>7576</v>
      </c>
      <c r="B6491" s="4">
        <v>42997</v>
      </c>
      <c r="C6491" s="12" t="str">
        <f t="shared" si="101"/>
        <v>2017/09</v>
      </c>
      <c r="D6491" s="4">
        <v>43002</v>
      </c>
      <c r="E6491" s="3" t="s">
        <v>21</v>
      </c>
      <c r="F6491" s="3" t="s">
        <v>2664</v>
      </c>
      <c r="G6491" s="3" t="s">
        <v>4919</v>
      </c>
      <c r="H6491" s="5">
        <v>324</v>
      </c>
      <c r="I6491" s="2">
        <v>5</v>
      </c>
      <c r="J6491" s="2">
        <v>0</v>
      </c>
      <c r="K6491" s="2">
        <v>1.5551999999999999</v>
      </c>
      <c r="L6491" s="18" t="str">
        <f>VLOOKUP(F6491,'BD customers'!$1:$1048576,2,FALSE)</f>
        <v>Jessica Myrick</v>
      </c>
      <c r="M6491" s="2">
        <f>MATCH(orders[[#This Row],[Product ID]],'BD product'!A:A,0)</f>
        <v>1436</v>
      </c>
      <c r="N6491" s="2" t="str" cm="1">
        <f t="array" ref="N6491">INDEX('BD product'!A:D,M6491,2)</f>
        <v>Office Supplies</v>
      </c>
    </row>
    <row r="6492" spans="1:14" x14ac:dyDescent="0.3">
      <c r="A6492" s="3" t="s">
        <v>7577</v>
      </c>
      <c r="B6492" s="4">
        <v>41897</v>
      </c>
      <c r="C6492" s="12" t="str">
        <f t="shared" si="101"/>
        <v>2014/09</v>
      </c>
      <c r="D6492" s="4">
        <v>41901</v>
      </c>
      <c r="E6492" s="3" t="s">
        <v>21</v>
      </c>
      <c r="F6492" s="3" t="s">
        <v>6524</v>
      </c>
      <c r="G6492" s="3" t="s">
        <v>2268</v>
      </c>
      <c r="H6492" s="5">
        <v>103936</v>
      </c>
      <c r="I6492" s="2">
        <v>4</v>
      </c>
      <c r="J6492" s="2">
        <v>2</v>
      </c>
      <c r="K6492" s="2">
        <v>16.889600000000002</v>
      </c>
      <c r="L6492" s="18" t="str">
        <f>VLOOKUP(F6492,'BD customers'!$1:$1048576,2,FALSE)</f>
        <v>Monica Federle</v>
      </c>
      <c r="M6492" s="2">
        <f>MATCH(orders[[#This Row],[Product ID]],'BD product'!A:A,0)</f>
        <v>598</v>
      </c>
      <c r="N6492" s="2" t="str" cm="1">
        <f t="array" ref="N6492">INDEX('BD product'!A:D,M6492,2)</f>
        <v>Furniture</v>
      </c>
    </row>
    <row r="6493" spans="1:14" x14ac:dyDescent="0.3">
      <c r="A6493" s="3" t="s">
        <v>7578</v>
      </c>
      <c r="B6493" s="4">
        <v>42694</v>
      </c>
      <c r="C6493" s="12" t="str">
        <f t="shared" si="101"/>
        <v>2016/11</v>
      </c>
      <c r="D6493" s="4">
        <v>42699</v>
      </c>
      <c r="E6493" s="3" t="s">
        <v>21</v>
      </c>
      <c r="F6493" s="3" t="s">
        <v>1275</v>
      </c>
      <c r="G6493" s="3" t="s">
        <v>915</v>
      </c>
      <c r="H6493" s="5">
        <v>289568</v>
      </c>
      <c r="I6493" s="2">
        <v>2</v>
      </c>
      <c r="J6493" s="2">
        <v>2</v>
      </c>
      <c r="K6493" s="2">
        <v>10.8588</v>
      </c>
      <c r="L6493" s="18" t="str">
        <f>VLOOKUP(F6493,'BD customers'!$1:$1048576,2,FALSE)</f>
        <v>Frank Atkinson</v>
      </c>
      <c r="M6493" s="2">
        <f>MATCH(orders[[#This Row],[Product ID]],'BD product'!A:A,0)</f>
        <v>201</v>
      </c>
      <c r="N6493" s="2" t="str" cm="1">
        <f t="array" ref="N6493">INDEX('BD product'!A:D,M6493,2)</f>
        <v>Furniture</v>
      </c>
    </row>
    <row r="6494" spans="1:14" x14ac:dyDescent="0.3">
      <c r="A6494" s="3" t="s">
        <v>7578</v>
      </c>
      <c r="B6494" s="4">
        <v>42694</v>
      </c>
      <c r="C6494" s="12" t="str">
        <f t="shared" si="101"/>
        <v>2016/11</v>
      </c>
      <c r="D6494" s="4">
        <v>42699</v>
      </c>
      <c r="E6494" s="3" t="s">
        <v>21</v>
      </c>
      <c r="F6494" s="3" t="s">
        <v>1275</v>
      </c>
      <c r="G6494" s="3" t="s">
        <v>1425</v>
      </c>
      <c r="H6494" s="5">
        <v>3972</v>
      </c>
      <c r="I6494" s="2">
        <v>5</v>
      </c>
      <c r="J6494" s="2">
        <v>2</v>
      </c>
      <c r="K6494" s="2">
        <v>4.4684999999999997</v>
      </c>
      <c r="L6494" s="18" t="str">
        <f>VLOOKUP(F6494,'BD customers'!$1:$1048576,2,FALSE)</f>
        <v>Frank Atkinson</v>
      </c>
      <c r="M6494" s="2">
        <f>MATCH(orders[[#This Row],[Product ID]],'BD product'!A:A,0)</f>
        <v>339</v>
      </c>
      <c r="N6494" s="2" t="str" cm="1">
        <f t="array" ref="N6494">INDEX('BD product'!A:D,M6494,2)</f>
        <v>Office Supplies</v>
      </c>
    </row>
    <row r="6495" spans="1:14" x14ac:dyDescent="0.3">
      <c r="A6495" s="3" t="s">
        <v>7578</v>
      </c>
      <c r="B6495" s="4">
        <v>42694</v>
      </c>
      <c r="C6495" s="12" t="str">
        <f t="shared" si="101"/>
        <v>2016/11</v>
      </c>
      <c r="D6495" s="4">
        <v>42699</v>
      </c>
      <c r="E6495" s="3" t="s">
        <v>21</v>
      </c>
      <c r="F6495" s="3" t="s">
        <v>1275</v>
      </c>
      <c r="G6495" s="3" t="s">
        <v>3597</v>
      </c>
      <c r="H6495" s="5">
        <v>244768</v>
      </c>
      <c r="I6495" s="2">
        <v>4</v>
      </c>
      <c r="J6495" s="2">
        <v>2</v>
      </c>
      <c r="K6495" s="2">
        <v>24.476800000000001</v>
      </c>
      <c r="L6495" s="18" t="str">
        <f>VLOOKUP(F6495,'BD customers'!$1:$1048576,2,FALSE)</f>
        <v>Frank Atkinson</v>
      </c>
      <c r="M6495" s="2">
        <f>MATCH(orders[[#This Row],[Product ID]],'BD product'!A:A,0)</f>
        <v>1083</v>
      </c>
      <c r="N6495" s="2" t="str" cm="1">
        <f t="array" ref="N6495">INDEX('BD product'!A:D,M6495,2)</f>
        <v>Technology</v>
      </c>
    </row>
    <row r="6496" spans="1:14" x14ac:dyDescent="0.3">
      <c r="A6496" s="3" t="s">
        <v>7579</v>
      </c>
      <c r="B6496" s="4">
        <v>43036</v>
      </c>
      <c r="C6496" s="12" t="str">
        <f t="shared" si="101"/>
        <v>2017/10</v>
      </c>
      <c r="D6496" s="4">
        <v>43040</v>
      </c>
      <c r="E6496" s="3" t="s">
        <v>11</v>
      </c>
      <c r="F6496" s="3" t="s">
        <v>1342</v>
      </c>
      <c r="G6496" s="3" t="s">
        <v>256</v>
      </c>
      <c r="H6496" s="5">
        <v>240</v>
      </c>
      <c r="I6496" s="2">
        <v>2</v>
      </c>
      <c r="J6496" s="2">
        <v>2</v>
      </c>
      <c r="K6496" s="2">
        <v>-2.7000000000000001E-3</v>
      </c>
      <c r="L6496" s="18" t="str">
        <f>VLOOKUP(F6496,'BD customers'!$1:$1048576,2,FALSE)</f>
        <v>Keith Herrera</v>
      </c>
      <c r="M6496" s="2">
        <f>MATCH(orders[[#This Row],[Product ID]],'BD product'!A:A,0)</f>
        <v>48</v>
      </c>
      <c r="N6496" s="2" t="str" cm="1">
        <f t="array" ref="N6496">INDEX('BD product'!A:D,M6496,2)</f>
        <v>Technology</v>
      </c>
    </row>
    <row r="6497" spans="1:14" x14ac:dyDescent="0.3">
      <c r="A6497" s="3" t="s">
        <v>7579</v>
      </c>
      <c r="B6497" s="4">
        <v>43036</v>
      </c>
      <c r="C6497" s="12" t="str">
        <f t="shared" si="101"/>
        <v>2017/10</v>
      </c>
      <c r="D6497" s="4">
        <v>43040</v>
      </c>
      <c r="E6497" s="3" t="s">
        <v>11</v>
      </c>
      <c r="F6497" s="3" t="s">
        <v>1342</v>
      </c>
      <c r="G6497" s="3" t="s">
        <v>1256</v>
      </c>
      <c r="H6497" s="5">
        <v>15552</v>
      </c>
      <c r="I6497" s="2">
        <v>3</v>
      </c>
      <c r="J6497" s="2">
        <v>2</v>
      </c>
      <c r="K6497" s="2">
        <v>5.4432</v>
      </c>
      <c r="L6497" s="18" t="str">
        <f>VLOOKUP(F6497,'BD customers'!$1:$1048576,2,FALSE)</f>
        <v>Keith Herrera</v>
      </c>
      <c r="M6497" s="2">
        <f>MATCH(orders[[#This Row],[Product ID]],'BD product'!A:A,0)</f>
        <v>291</v>
      </c>
      <c r="N6497" s="2" t="str" cm="1">
        <f t="array" ref="N6497">INDEX('BD product'!A:D,M6497,2)</f>
        <v>Office Supplies</v>
      </c>
    </row>
    <row r="6498" spans="1:14" x14ac:dyDescent="0.3">
      <c r="A6498" s="3" t="s">
        <v>7579</v>
      </c>
      <c r="B6498" s="4">
        <v>43036</v>
      </c>
      <c r="C6498" s="12" t="str">
        <f t="shared" si="101"/>
        <v>2017/10</v>
      </c>
      <c r="D6498" s="4">
        <v>43040</v>
      </c>
      <c r="E6498" s="3" t="s">
        <v>11</v>
      </c>
      <c r="F6498" s="3" t="s">
        <v>1342</v>
      </c>
      <c r="G6498" s="3" t="s">
        <v>3298</v>
      </c>
      <c r="H6498" s="5">
        <v>26176</v>
      </c>
      <c r="I6498" s="2">
        <v>2</v>
      </c>
      <c r="J6498" s="2">
        <v>2</v>
      </c>
      <c r="K6498" s="2">
        <v>-0.32719999999999999</v>
      </c>
      <c r="L6498" s="18" t="str">
        <f>VLOOKUP(F6498,'BD customers'!$1:$1048576,2,FALSE)</f>
        <v>Keith Herrera</v>
      </c>
      <c r="M6498" s="2">
        <f>MATCH(orders[[#This Row],[Product ID]],'BD product'!A:A,0)</f>
        <v>962</v>
      </c>
      <c r="N6498" s="2" t="str" cm="1">
        <f t="array" ref="N6498">INDEX('BD product'!A:D,M6498,2)</f>
        <v>Technology</v>
      </c>
    </row>
    <row r="6499" spans="1:14" x14ac:dyDescent="0.3">
      <c r="A6499" s="3" t="s">
        <v>7580</v>
      </c>
      <c r="B6499" s="4">
        <v>42209</v>
      </c>
      <c r="C6499" s="12" t="str">
        <f t="shared" si="101"/>
        <v>2015/07</v>
      </c>
      <c r="D6499" s="4">
        <v>42213</v>
      </c>
      <c r="E6499" s="3" t="s">
        <v>21</v>
      </c>
      <c r="F6499" s="3" t="s">
        <v>7581</v>
      </c>
      <c r="G6499" s="3" t="s">
        <v>48</v>
      </c>
      <c r="H6499" s="5">
        <v>2094</v>
      </c>
      <c r="I6499" s="2">
        <v>3</v>
      </c>
      <c r="J6499" s="2">
        <v>0</v>
      </c>
      <c r="K6499" s="2">
        <v>6.0726000000000004</v>
      </c>
      <c r="L6499" s="18" t="str">
        <f>VLOOKUP(F6499,'BD customers'!$1:$1048576,2,FALSE)</f>
        <v>Shirley Schmidt</v>
      </c>
      <c r="M6499" s="2">
        <f>MATCH(orders[[#This Row],[Product ID]],'BD product'!A:A,0)</f>
        <v>7</v>
      </c>
      <c r="N6499" s="2" t="str" cm="1">
        <f t="array" ref="N6499">INDEX('BD product'!A:D,M6499,2)</f>
        <v>Furniture</v>
      </c>
    </row>
    <row r="6500" spans="1:14" x14ac:dyDescent="0.3">
      <c r="A6500" s="3" t="s">
        <v>7580</v>
      </c>
      <c r="B6500" s="4">
        <v>42209</v>
      </c>
      <c r="C6500" s="12" t="str">
        <f t="shared" si="101"/>
        <v>2015/07</v>
      </c>
      <c r="D6500" s="4">
        <v>42213</v>
      </c>
      <c r="E6500" s="3" t="s">
        <v>21</v>
      </c>
      <c r="F6500" s="3" t="s">
        <v>7581</v>
      </c>
      <c r="G6500" s="3" t="s">
        <v>1953</v>
      </c>
      <c r="H6500" s="5">
        <v>13509</v>
      </c>
      <c r="I6500" s="2">
        <v>9</v>
      </c>
      <c r="J6500" s="2">
        <v>0</v>
      </c>
      <c r="K6500" s="2">
        <v>62.141399999999997</v>
      </c>
      <c r="L6500" s="18" t="str">
        <f>VLOOKUP(F6500,'BD customers'!$1:$1048576,2,FALSE)</f>
        <v>Shirley Schmidt</v>
      </c>
      <c r="M6500" s="2">
        <f>MATCH(orders[[#This Row],[Product ID]],'BD product'!A:A,0)</f>
        <v>493</v>
      </c>
      <c r="N6500" s="2" t="str" cm="1">
        <f t="array" ref="N6500">INDEX('BD product'!A:D,M6500,2)</f>
        <v>Office Supplies</v>
      </c>
    </row>
    <row r="6501" spans="1:14" x14ac:dyDescent="0.3">
      <c r="A6501" s="3" t="s">
        <v>7580</v>
      </c>
      <c r="B6501" s="4">
        <v>42209</v>
      </c>
      <c r="C6501" s="12" t="str">
        <f t="shared" si="101"/>
        <v>2015/07</v>
      </c>
      <c r="D6501" s="4">
        <v>42213</v>
      </c>
      <c r="E6501" s="3" t="s">
        <v>21</v>
      </c>
      <c r="F6501" s="3" t="s">
        <v>7581</v>
      </c>
      <c r="G6501" s="3" t="s">
        <v>4054</v>
      </c>
      <c r="H6501" s="5">
        <v>27986</v>
      </c>
      <c r="I6501" s="2">
        <v>14</v>
      </c>
      <c r="J6501" s="2">
        <v>0</v>
      </c>
      <c r="K6501" s="2">
        <v>64.367800000000003</v>
      </c>
      <c r="L6501" s="18" t="str">
        <f>VLOOKUP(F6501,'BD customers'!$1:$1048576,2,FALSE)</f>
        <v>Shirley Schmidt</v>
      </c>
      <c r="M6501" s="2">
        <f>MATCH(orders[[#This Row],[Product ID]],'BD product'!A:A,0)</f>
        <v>1237</v>
      </c>
      <c r="N6501" s="2" t="str" cm="1">
        <f t="array" ref="N6501">INDEX('BD product'!A:D,M6501,2)</f>
        <v>Technology</v>
      </c>
    </row>
    <row r="6502" spans="1:14" x14ac:dyDescent="0.3">
      <c r="A6502" s="3" t="s">
        <v>7580</v>
      </c>
      <c r="B6502" s="4">
        <v>42209</v>
      </c>
      <c r="C6502" s="12" t="str">
        <f t="shared" si="101"/>
        <v>2015/07</v>
      </c>
      <c r="D6502" s="4">
        <v>42213</v>
      </c>
      <c r="E6502" s="3" t="s">
        <v>21</v>
      </c>
      <c r="F6502" s="3" t="s">
        <v>7581</v>
      </c>
      <c r="G6502" s="3" t="s">
        <v>1953</v>
      </c>
      <c r="H6502" s="5">
        <v>9006</v>
      </c>
      <c r="I6502" s="2">
        <v>6</v>
      </c>
      <c r="J6502" s="2">
        <v>0</v>
      </c>
      <c r="K6502" s="2">
        <v>41.427599999999998</v>
      </c>
      <c r="L6502" s="18" t="str">
        <f>VLOOKUP(F6502,'BD customers'!$1:$1048576,2,FALSE)</f>
        <v>Shirley Schmidt</v>
      </c>
      <c r="M6502" s="2">
        <f>MATCH(orders[[#This Row],[Product ID]],'BD product'!A:A,0)</f>
        <v>493</v>
      </c>
      <c r="N6502" s="2" t="str" cm="1">
        <f t="array" ref="N6502">INDEX('BD product'!A:D,M6502,2)</f>
        <v>Office Supplies</v>
      </c>
    </row>
    <row r="6503" spans="1:14" x14ac:dyDescent="0.3">
      <c r="A6503" s="3" t="s">
        <v>7582</v>
      </c>
      <c r="B6503" s="4">
        <v>41945</v>
      </c>
      <c r="C6503" s="12" t="str">
        <f t="shared" si="101"/>
        <v>2014/11</v>
      </c>
      <c r="D6503" s="4">
        <v>41949</v>
      </c>
      <c r="E6503" s="3" t="s">
        <v>21</v>
      </c>
      <c r="F6503" s="3" t="s">
        <v>5433</v>
      </c>
      <c r="G6503" s="3" t="s">
        <v>5263</v>
      </c>
      <c r="H6503" s="5">
        <v>539964</v>
      </c>
      <c r="I6503" s="2">
        <v>6</v>
      </c>
      <c r="J6503" s="2">
        <v>4</v>
      </c>
      <c r="K6503" s="2">
        <v>-107.9928</v>
      </c>
      <c r="L6503" s="18" t="str">
        <f>VLOOKUP(F6503,'BD customers'!$1:$1048576,2,FALSE)</f>
        <v>Liz Carlisle</v>
      </c>
      <c r="M6503" s="2">
        <f>MATCH(orders[[#This Row],[Product ID]],'BD product'!A:A,0)</f>
        <v>1503</v>
      </c>
      <c r="N6503" s="2" t="str" cm="1">
        <f t="array" ref="N6503">INDEX('BD product'!A:D,M6503,2)</f>
        <v>Technology</v>
      </c>
    </row>
    <row r="6504" spans="1:14" x14ac:dyDescent="0.3">
      <c r="A6504" s="3" t="s">
        <v>7582</v>
      </c>
      <c r="B6504" s="4">
        <v>41945</v>
      </c>
      <c r="C6504" s="12" t="str">
        <f t="shared" si="101"/>
        <v>2014/11</v>
      </c>
      <c r="D6504" s="4">
        <v>41949</v>
      </c>
      <c r="E6504" s="3" t="s">
        <v>21</v>
      </c>
      <c r="F6504" s="3" t="s">
        <v>5433</v>
      </c>
      <c r="G6504" s="3" t="s">
        <v>837</v>
      </c>
      <c r="H6504" s="5">
        <v>50232</v>
      </c>
      <c r="I6504" s="2">
        <v>7</v>
      </c>
      <c r="J6504" s="2">
        <v>4</v>
      </c>
      <c r="K6504" s="2">
        <v>-10.0464</v>
      </c>
      <c r="L6504" s="18" t="str">
        <f>VLOOKUP(F6504,'BD customers'!$1:$1048576,2,FALSE)</f>
        <v>Liz Carlisle</v>
      </c>
      <c r="M6504" s="2">
        <f>MATCH(orders[[#This Row],[Product ID]],'BD product'!A:A,0)</f>
        <v>181</v>
      </c>
      <c r="N6504" s="2" t="str" cm="1">
        <f t="array" ref="N6504">INDEX('BD product'!A:D,M6504,2)</f>
        <v>Technology</v>
      </c>
    </row>
    <row r="6505" spans="1:14" x14ac:dyDescent="0.3">
      <c r="A6505" s="3" t="s">
        <v>7582</v>
      </c>
      <c r="B6505" s="4">
        <v>41945</v>
      </c>
      <c r="C6505" s="12" t="str">
        <f t="shared" si="101"/>
        <v>2014/11</v>
      </c>
      <c r="D6505" s="4">
        <v>41949</v>
      </c>
      <c r="E6505" s="3" t="s">
        <v>21</v>
      </c>
      <c r="F6505" s="3" t="s">
        <v>5433</v>
      </c>
      <c r="G6505" s="3" t="s">
        <v>1674</v>
      </c>
      <c r="H6505" s="5">
        <v>19242</v>
      </c>
      <c r="I6505" s="2">
        <v>3</v>
      </c>
      <c r="J6505" s="2">
        <v>7</v>
      </c>
      <c r="K6505" s="2">
        <v>-13.4694</v>
      </c>
      <c r="L6505" s="18" t="str">
        <f>VLOOKUP(F6505,'BD customers'!$1:$1048576,2,FALSE)</f>
        <v>Liz Carlisle</v>
      </c>
      <c r="M6505" s="2">
        <f>MATCH(orders[[#This Row],[Product ID]],'BD product'!A:A,0)</f>
        <v>412</v>
      </c>
      <c r="N6505" s="2" t="str" cm="1">
        <f t="array" ref="N6505">INDEX('BD product'!A:D,M6505,2)</f>
        <v>Office Supplies</v>
      </c>
    </row>
    <row r="6506" spans="1:14" x14ac:dyDescent="0.3">
      <c r="A6506" s="3" t="s">
        <v>7583</v>
      </c>
      <c r="B6506" s="4">
        <v>43056</v>
      </c>
      <c r="C6506" s="12" t="str">
        <f t="shared" si="101"/>
        <v>2017/11</v>
      </c>
      <c r="D6506" s="4">
        <v>43061</v>
      </c>
      <c r="E6506" s="3" t="s">
        <v>11</v>
      </c>
      <c r="F6506" s="3" t="s">
        <v>524</v>
      </c>
      <c r="G6506" s="3" t="s">
        <v>1655</v>
      </c>
      <c r="H6506" s="5">
        <v>124764</v>
      </c>
      <c r="I6506" s="2">
        <v>3</v>
      </c>
      <c r="J6506" s="2">
        <v>0</v>
      </c>
      <c r="K6506" s="2">
        <v>349.33920000000001</v>
      </c>
      <c r="L6506" s="18" t="str">
        <f>VLOOKUP(F6506,'BD customers'!$1:$1048576,2,FALSE)</f>
        <v>Victoria Wilson</v>
      </c>
      <c r="M6506" s="2">
        <f>MATCH(orders[[#This Row],[Product ID]],'BD product'!A:A,0)</f>
        <v>405</v>
      </c>
      <c r="N6506" s="2" t="str" cm="1">
        <f t="array" ref="N6506">INDEX('BD product'!A:D,M6506,2)</f>
        <v>Office Supplies</v>
      </c>
    </row>
    <row r="6507" spans="1:14" x14ac:dyDescent="0.3">
      <c r="A6507" s="3" t="s">
        <v>7584</v>
      </c>
      <c r="B6507" s="4">
        <v>42547</v>
      </c>
      <c r="C6507" s="12" t="str">
        <f t="shared" si="101"/>
        <v>2016/06</v>
      </c>
      <c r="D6507" s="4">
        <v>42551</v>
      </c>
      <c r="E6507" s="3" t="s">
        <v>21</v>
      </c>
      <c r="F6507" s="3" t="s">
        <v>7585</v>
      </c>
      <c r="G6507" s="3" t="s">
        <v>699</v>
      </c>
      <c r="H6507" s="5">
        <v>5304</v>
      </c>
      <c r="I6507" s="2">
        <v>3</v>
      </c>
      <c r="J6507" s="2">
        <v>2</v>
      </c>
      <c r="K6507" s="2">
        <v>0.46410000000000001</v>
      </c>
      <c r="L6507" s="18" t="str">
        <f>VLOOKUP(F6507,'BD customers'!$1:$1048576,2,FALSE)</f>
        <v>Lela Donovan</v>
      </c>
      <c r="M6507" s="2">
        <f>MATCH(orders[[#This Row],[Product ID]],'BD product'!A:A,0)</f>
        <v>149</v>
      </c>
      <c r="N6507" s="2" t="str" cm="1">
        <f t="array" ref="N6507">INDEX('BD product'!A:D,M6507,2)</f>
        <v>Office Supplies</v>
      </c>
    </row>
    <row r="6508" spans="1:14" x14ac:dyDescent="0.3">
      <c r="A6508" s="3" t="s">
        <v>7586</v>
      </c>
      <c r="B6508" s="4">
        <v>42652</v>
      </c>
      <c r="C6508" s="12" t="str">
        <f t="shared" si="101"/>
        <v>2016/10</v>
      </c>
      <c r="D6508" s="4">
        <v>42654</v>
      </c>
      <c r="E6508" s="3" t="s">
        <v>11</v>
      </c>
      <c r="F6508" s="3" t="s">
        <v>903</v>
      </c>
      <c r="G6508" s="3" t="s">
        <v>7361</v>
      </c>
      <c r="H6508" s="5">
        <v>19136</v>
      </c>
      <c r="I6508" s="2">
        <v>4</v>
      </c>
      <c r="J6508" s="2">
        <v>2</v>
      </c>
      <c r="K6508" s="2">
        <v>5.9799999999999999E-2</v>
      </c>
      <c r="L6508" s="18" t="str">
        <f>VLOOKUP(F6508,'BD customers'!$1:$1048576,2,FALSE)</f>
        <v>Sibella Parks</v>
      </c>
      <c r="M6508" s="2">
        <f>MATCH(orders[[#This Row],[Product ID]],'BD product'!A:A,0)</f>
        <v>1776</v>
      </c>
      <c r="N6508" s="2" t="str" cm="1">
        <f t="array" ref="N6508">INDEX('BD product'!A:D,M6508,2)</f>
        <v>Office Supplies</v>
      </c>
    </row>
    <row r="6509" spans="1:14" x14ac:dyDescent="0.3">
      <c r="A6509" s="3" t="s">
        <v>7586</v>
      </c>
      <c r="B6509" s="4">
        <v>42652</v>
      </c>
      <c r="C6509" s="12" t="str">
        <f t="shared" si="101"/>
        <v>2016/10</v>
      </c>
      <c r="D6509" s="4">
        <v>42654</v>
      </c>
      <c r="E6509" s="3" t="s">
        <v>11</v>
      </c>
      <c r="F6509" s="3" t="s">
        <v>903</v>
      </c>
      <c r="G6509" s="3" t="s">
        <v>2205</v>
      </c>
      <c r="H6509" s="5">
        <v>332832</v>
      </c>
      <c r="I6509" s="2">
        <v>4</v>
      </c>
      <c r="J6509" s="2">
        <v>2</v>
      </c>
      <c r="K6509" s="2">
        <v>-24.962399999999999</v>
      </c>
      <c r="L6509" s="18" t="str">
        <f>VLOOKUP(F6509,'BD customers'!$1:$1048576,2,FALSE)</f>
        <v>Sibella Parks</v>
      </c>
      <c r="M6509" s="2">
        <f>MATCH(orders[[#This Row],[Product ID]],'BD product'!A:A,0)</f>
        <v>577</v>
      </c>
      <c r="N6509" s="2" t="str" cm="1">
        <f t="array" ref="N6509">INDEX('BD product'!A:D,M6509,2)</f>
        <v>Furniture</v>
      </c>
    </row>
    <row r="6510" spans="1:14" x14ac:dyDescent="0.3">
      <c r="A6510" s="3" t="s">
        <v>7587</v>
      </c>
      <c r="B6510" s="4">
        <v>43089</v>
      </c>
      <c r="C6510" s="12" t="str">
        <f t="shared" si="101"/>
        <v>2017/12</v>
      </c>
      <c r="D6510" s="4">
        <v>43095</v>
      </c>
      <c r="E6510" s="3" t="s">
        <v>21</v>
      </c>
      <c r="F6510" s="3" t="s">
        <v>790</v>
      </c>
      <c r="G6510" s="3" t="s">
        <v>1339</v>
      </c>
      <c r="H6510" s="5">
        <v>2799</v>
      </c>
      <c r="I6510" s="2">
        <v>5</v>
      </c>
      <c r="J6510" s="2">
        <v>0</v>
      </c>
      <c r="K6510" s="2">
        <v>13.7151</v>
      </c>
      <c r="L6510" s="18" t="str">
        <f>VLOOKUP(F6510,'BD customers'!$1:$1048576,2,FALSE)</f>
        <v>David Kendrick</v>
      </c>
      <c r="M6510" s="2">
        <f>MATCH(orders[[#This Row],[Product ID]],'BD product'!A:A,0)</f>
        <v>316</v>
      </c>
      <c r="N6510" s="2" t="str" cm="1">
        <f t="array" ref="N6510">INDEX('BD product'!A:D,M6510,2)</f>
        <v>Office Supplies</v>
      </c>
    </row>
    <row r="6511" spans="1:14" x14ac:dyDescent="0.3">
      <c r="A6511" s="3" t="s">
        <v>7587</v>
      </c>
      <c r="B6511" s="4">
        <v>43089</v>
      </c>
      <c r="C6511" s="12" t="str">
        <f t="shared" si="101"/>
        <v>2017/12</v>
      </c>
      <c r="D6511" s="4">
        <v>43095</v>
      </c>
      <c r="E6511" s="3" t="s">
        <v>21</v>
      </c>
      <c r="F6511" s="3" t="s">
        <v>790</v>
      </c>
      <c r="G6511" s="3" t="s">
        <v>1298</v>
      </c>
      <c r="H6511" s="5">
        <v>50352</v>
      </c>
      <c r="I6511" s="2">
        <v>3</v>
      </c>
      <c r="J6511" s="2">
        <v>2</v>
      </c>
      <c r="K6511" s="2">
        <v>17.623200000000001</v>
      </c>
      <c r="L6511" s="18" t="str">
        <f>VLOOKUP(F6511,'BD customers'!$1:$1048576,2,FALSE)</f>
        <v>David Kendrick</v>
      </c>
      <c r="M6511" s="2">
        <f>MATCH(orders[[#This Row],[Product ID]],'BD product'!A:A,0)</f>
        <v>303</v>
      </c>
      <c r="N6511" s="2" t="str" cm="1">
        <f t="array" ref="N6511">INDEX('BD product'!A:D,M6511,2)</f>
        <v>Office Supplies</v>
      </c>
    </row>
    <row r="6512" spans="1:14" x14ac:dyDescent="0.3">
      <c r="A6512" s="3" t="s">
        <v>7587</v>
      </c>
      <c r="B6512" s="4">
        <v>43089</v>
      </c>
      <c r="C6512" s="12" t="str">
        <f t="shared" si="101"/>
        <v>2017/12</v>
      </c>
      <c r="D6512" s="4">
        <v>43095</v>
      </c>
      <c r="E6512" s="3" t="s">
        <v>21</v>
      </c>
      <c r="F6512" s="3" t="s">
        <v>790</v>
      </c>
      <c r="G6512" s="3" t="s">
        <v>2744</v>
      </c>
      <c r="H6512" s="5">
        <v>3402</v>
      </c>
      <c r="I6512" s="2">
        <v>3</v>
      </c>
      <c r="J6512" s="2">
        <v>0</v>
      </c>
      <c r="K6512" s="2">
        <v>16.669799999999999</v>
      </c>
      <c r="L6512" s="18" t="str">
        <f>VLOOKUP(F6512,'BD customers'!$1:$1048576,2,FALSE)</f>
        <v>David Kendrick</v>
      </c>
      <c r="M6512" s="2">
        <f>MATCH(orders[[#This Row],[Product ID]],'BD product'!A:A,0)</f>
        <v>754</v>
      </c>
      <c r="N6512" s="2" t="str" cm="1">
        <f t="array" ref="N6512">INDEX('BD product'!A:D,M6512,2)</f>
        <v>Office Supplies</v>
      </c>
    </row>
    <row r="6513" spans="1:14" x14ac:dyDescent="0.3">
      <c r="A6513" s="3" t="s">
        <v>7588</v>
      </c>
      <c r="B6513" s="4">
        <v>42800</v>
      </c>
      <c r="C6513" s="12" t="str">
        <f t="shared" si="101"/>
        <v>2017/03</v>
      </c>
      <c r="D6513" s="4">
        <v>42804</v>
      </c>
      <c r="E6513" s="3" t="s">
        <v>21</v>
      </c>
      <c r="F6513" s="3" t="s">
        <v>6940</v>
      </c>
      <c r="G6513" s="3" t="s">
        <v>2600</v>
      </c>
      <c r="H6513" s="5">
        <v>2388</v>
      </c>
      <c r="I6513" s="2">
        <v>6</v>
      </c>
      <c r="J6513" s="2">
        <v>0</v>
      </c>
      <c r="K6513" s="2">
        <v>8.1191999999999993</v>
      </c>
      <c r="L6513" s="18" t="str">
        <f>VLOOKUP(F6513,'BD customers'!$1:$1048576,2,FALSE)</f>
        <v>Frank Carlisle</v>
      </c>
      <c r="M6513" s="2">
        <f>MATCH(orders[[#This Row],[Product ID]],'BD product'!A:A,0)</f>
        <v>705</v>
      </c>
      <c r="N6513" s="2" t="str" cm="1">
        <f t="array" ref="N6513">INDEX('BD product'!A:D,M6513,2)</f>
        <v>Office Supplies</v>
      </c>
    </row>
    <row r="6514" spans="1:14" x14ac:dyDescent="0.3">
      <c r="A6514" s="3" t="s">
        <v>7588</v>
      </c>
      <c r="B6514" s="4">
        <v>42800</v>
      </c>
      <c r="C6514" s="12" t="str">
        <f t="shared" si="101"/>
        <v>2017/03</v>
      </c>
      <c r="D6514" s="4">
        <v>42804</v>
      </c>
      <c r="E6514" s="3" t="s">
        <v>21</v>
      </c>
      <c r="F6514" s="3" t="s">
        <v>6940</v>
      </c>
      <c r="G6514" s="3" t="s">
        <v>4597</v>
      </c>
      <c r="H6514" s="5">
        <v>1152</v>
      </c>
      <c r="I6514" s="2">
        <v>4</v>
      </c>
      <c r="J6514" s="2">
        <v>0</v>
      </c>
      <c r="K6514" s="2">
        <v>5.6448</v>
      </c>
      <c r="L6514" s="18" t="str">
        <f>VLOOKUP(F6514,'BD customers'!$1:$1048576,2,FALSE)</f>
        <v>Frank Carlisle</v>
      </c>
      <c r="M6514" s="2">
        <f>MATCH(orders[[#This Row],[Product ID]],'BD product'!A:A,0)</f>
        <v>1365</v>
      </c>
      <c r="N6514" s="2" t="str" cm="1">
        <f t="array" ref="N6514">INDEX('BD product'!A:D,M6514,2)</f>
        <v>Office Supplies</v>
      </c>
    </row>
    <row r="6515" spans="1:14" x14ac:dyDescent="0.3">
      <c r="A6515" s="3" t="s">
        <v>7588</v>
      </c>
      <c r="B6515" s="4">
        <v>42800</v>
      </c>
      <c r="C6515" s="12" t="str">
        <f t="shared" si="101"/>
        <v>2017/03</v>
      </c>
      <c r="D6515" s="4">
        <v>42804</v>
      </c>
      <c r="E6515" s="3" t="s">
        <v>21</v>
      </c>
      <c r="F6515" s="3" t="s">
        <v>6940</v>
      </c>
      <c r="G6515" s="3" t="s">
        <v>5399</v>
      </c>
      <c r="H6515" s="5">
        <v>28693</v>
      </c>
      <c r="I6515" s="2">
        <v>7</v>
      </c>
      <c r="J6515" s="2">
        <v>0</v>
      </c>
      <c r="K6515" s="2">
        <v>140.59569999999999</v>
      </c>
      <c r="L6515" s="18" t="str">
        <f>VLOOKUP(F6515,'BD customers'!$1:$1048576,2,FALSE)</f>
        <v>Frank Carlisle</v>
      </c>
      <c r="M6515" s="2">
        <f>MATCH(orders[[#This Row],[Product ID]],'BD product'!A:A,0)</f>
        <v>1524</v>
      </c>
      <c r="N6515" s="2" t="str" cm="1">
        <f t="array" ref="N6515">INDEX('BD product'!A:D,M6515,2)</f>
        <v>Office Supplies</v>
      </c>
    </row>
    <row r="6516" spans="1:14" x14ac:dyDescent="0.3">
      <c r="A6516" s="3" t="s">
        <v>7588</v>
      </c>
      <c r="B6516" s="4">
        <v>42800</v>
      </c>
      <c r="C6516" s="12" t="str">
        <f t="shared" si="101"/>
        <v>2017/03</v>
      </c>
      <c r="D6516" s="4">
        <v>42804</v>
      </c>
      <c r="E6516" s="3" t="s">
        <v>21</v>
      </c>
      <c r="F6516" s="3" t="s">
        <v>6940</v>
      </c>
      <c r="G6516" s="3" t="s">
        <v>3290</v>
      </c>
      <c r="H6516" s="5">
        <v>206384</v>
      </c>
      <c r="I6516" s="2">
        <v>2</v>
      </c>
      <c r="J6516" s="2">
        <v>2</v>
      </c>
      <c r="K6516" s="2">
        <v>23.2182</v>
      </c>
      <c r="L6516" s="18" t="str">
        <f>VLOOKUP(F6516,'BD customers'!$1:$1048576,2,FALSE)</f>
        <v>Frank Carlisle</v>
      </c>
      <c r="M6516" s="2">
        <f>MATCH(orders[[#This Row],[Product ID]],'BD product'!A:A,0)</f>
        <v>959</v>
      </c>
      <c r="N6516" s="2" t="str" cm="1">
        <f t="array" ref="N6516">INDEX('BD product'!A:D,M6516,2)</f>
        <v>Technology</v>
      </c>
    </row>
    <row r="6517" spans="1:14" x14ac:dyDescent="0.3">
      <c r="A6517" s="3" t="s">
        <v>7589</v>
      </c>
      <c r="B6517" s="4">
        <v>42993</v>
      </c>
      <c r="C6517" s="12" t="str">
        <f t="shared" si="101"/>
        <v>2017/09</v>
      </c>
      <c r="D6517" s="4">
        <v>42997</v>
      </c>
      <c r="E6517" s="3" t="s">
        <v>21</v>
      </c>
      <c r="F6517" s="3" t="s">
        <v>3535</v>
      </c>
      <c r="G6517" s="3" t="s">
        <v>3284</v>
      </c>
      <c r="H6517" s="5">
        <v>218352</v>
      </c>
      <c r="I6517" s="2">
        <v>3</v>
      </c>
      <c r="J6517" s="2">
        <v>2</v>
      </c>
      <c r="K6517" s="2">
        <v>0</v>
      </c>
      <c r="L6517" s="18" t="str">
        <f>VLOOKUP(F6517,'BD customers'!$1:$1048576,2,FALSE)</f>
        <v>Rick Duston</v>
      </c>
      <c r="M6517" s="2">
        <f>MATCH(orders[[#This Row],[Product ID]],'BD product'!A:A,0)</f>
        <v>957</v>
      </c>
      <c r="N6517" s="2" t="str" cm="1">
        <f t="array" ref="N6517">INDEX('BD product'!A:D,M6517,2)</f>
        <v>Furniture</v>
      </c>
    </row>
    <row r="6518" spans="1:14" x14ac:dyDescent="0.3">
      <c r="A6518" s="3" t="s">
        <v>7589</v>
      </c>
      <c r="B6518" s="4">
        <v>42993</v>
      </c>
      <c r="C6518" s="12" t="str">
        <f t="shared" si="101"/>
        <v>2017/09</v>
      </c>
      <c r="D6518" s="4">
        <v>42997</v>
      </c>
      <c r="E6518" s="3" t="s">
        <v>21</v>
      </c>
      <c r="F6518" s="3" t="s">
        <v>3535</v>
      </c>
      <c r="G6518" s="3" t="s">
        <v>3550</v>
      </c>
      <c r="H6518" s="5">
        <v>5299</v>
      </c>
      <c r="I6518" s="2">
        <v>5</v>
      </c>
      <c r="J6518" s="2">
        <v>0</v>
      </c>
      <c r="K6518" s="2">
        <v>1.0598000000000001</v>
      </c>
      <c r="L6518" s="18" t="str">
        <f>VLOOKUP(F6518,'BD customers'!$1:$1048576,2,FALSE)</f>
        <v>Rick Duston</v>
      </c>
      <c r="M6518" s="2">
        <f>MATCH(orders[[#This Row],[Product ID]],'BD product'!A:A,0)</f>
        <v>1062</v>
      </c>
      <c r="N6518" s="2" t="str" cm="1">
        <f t="array" ref="N6518">INDEX('BD product'!A:D,M6518,2)</f>
        <v>Furniture</v>
      </c>
    </row>
    <row r="6519" spans="1:14" x14ac:dyDescent="0.3">
      <c r="A6519" s="3" t="s">
        <v>7589</v>
      </c>
      <c r="B6519" s="4">
        <v>42993</v>
      </c>
      <c r="C6519" s="12" t="str">
        <f t="shared" si="101"/>
        <v>2017/09</v>
      </c>
      <c r="D6519" s="4">
        <v>42997</v>
      </c>
      <c r="E6519" s="3" t="s">
        <v>21</v>
      </c>
      <c r="F6519" s="3" t="s">
        <v>3535</v>
      </c>
      <c r="G6519" s="3" t="s">
        <v>3569</v>
      </c>
      <c r="H6519" s="5">
        <v>993</v>
      </c>
      <c r="I6519" s="2">
        <v>10</v>
      </c>
      <c r="J6519" s="2">
        <v>0</v>
      </c>
      <c r="K6519" s="2">
        <v>4.1706000000000003</v>
      </c>
      <c r="L6519" s="18" t="str">
        <f>VLOOKUP(F6519,'BD customers'!$1:$1048576,2,FALSE)</f>
        <v>Rick Duston</v>
      </c>
      <c r="M6519" s="2">
        <f>MATCH(orders[[#This Row],[Product ID]],'BD product'!A:A,0)</f>
        <v>1070</v>
      </c>
      <c r="N6519" s="2" t="str" cm="1">
        <f t="array" ref="N6519">INDEX('BD product'!A:D,M6519,2)</f>
        <v>Office Supplies</v>
      </c>
    </row>
    <row r="6520" spans="1:14" x14ac:dyDescent="0.3">
      <c r="A6520" s="3" t="s">
        <v>7589</v>
      </c>
      <c r="B6520" s="4">
        <v>42993</v>
      </c>
      <c r="C6520" s="12" t="str">
        <f t="shared" si="101"/>
        <v>2017/09</v>
      </c>
      <c r="D6520" s="4">
        <v>42997</v>
      </c>
      <c r="E6520" s="3" t="s">
        <v>21</v>
      </c>
      <c r="F6520" s="3" t="s">
        <v>3535</v>
      </c>
      <c r="G6520" s="3" t="s">
        <v>4388</v>
      </c>
      <c r="H6520" s="5">
        <v>10896</v>
      </c>
      <c r="I6520" s="2">
        <v>2</v>
      </c>
      <c r="J6520" s="2">
        <v>0</v>
      </c>
      <c r="K6520" s="2">
        <v>30.508800000000001</v>
      </c>
      <c r="L6520" s="18" t="str">
        <f>VLOOKUP(F6520,'BD customers'!$1:$1048576,2,FALSE)</f>
        <v>Rick Duston</v>
      </c>
      <c r="M6520" s="2">
        <f>MATCH(orders[[#This Row],[Product ID]],'BD product'!A:A,0)</f>
        <v>1311</v>
      </c>
      <c r="N6520" s="2" t="str" cm="1">
        <f t="array" ref="N6520">INDEX('BD product'!A:D,M6520,2)</f>
        <v>Office Supplies</v>
      </c>
    </row>
    <row r="6521" spans="1:14" x14ac:dyDescent="0.3">
      <c r="A6521" s="3" t="s">
        <v>7589</v>
      </c>
      <c r="B6521" s="4">
        <v>42993</v>
      </c>
      <c r="C6521" s="12" t="str">
        <f t="shared" si="101"/>
        <v>2017/09</v>
      </c>
      <c r="D6521" s="4">
        <v>42997</v>
      </c>
      <c r="E6521" s="3" t="s">
        <v>21</v>
      </c>
      <c r="F6521" s="3" t="s">
        <v>3535</v>
      </c>
      <c r="G6521" s="3" t="s">
        <v>1884</v>
      </c>
      <c r="H6521" s="5">
        <v>2688</v>
      </c>
      <c r="I6521" s="2">
        <v>1</v>
      </c>
      <c r="J6521" s="2">
        <v>2</v>
      </c>
      <c r="K6521" s="2">
        <v>8.3999999999999995E-3</v>
      </c>
      <c r="L6521" s="18" t="str">
        <f>VLOOKUP(F6521,'BD customers'!$1:$1048576,2,FALSE)</f>
        <v>Rick Duston</v>
      </c>
      <c r="M6521" s="2">
        <f>MATCH(orders[[#This Row],[Product ID]],'BD product'!A:A,0)</f>
        <v>474</v>
      </c>
      <c r="N6521" s="2" t="str" cm="1">
        <f t="array" ref="N6521">INDEX('BD product'!A:D,M6521,2)</f>
        <v>Office Supplies</v>
      </c>
    </row>
    <row r="6522" spans="1:14" x14ac:dyDescent="0.3">
      <c r="A6522" s="3" t="s">
        <v>7590</v>
      </c>
      <c r="B6522" s="4">
        <v>42751</v>
      </c>
      <c r="C6522" s="12" t="str">
        <f t="shared" si="101"/>
        <v>2017/01</v>
      </c>
      <c r="D6522" s="4">
        <v>42753</v>
      </c>
      <c r="E6522" s="3" t="s">
        <v>11</v>
      </c>
      <c r="F6522" s="3" t="s">
        <v>3358</v>
      </c>
      <c r="G6522" s="3" t="s">
        <v>1352</v>
      </c>
      <c r="H6522" s="5">
        <v>544396</v>
      </c>
      <c r="I6522" s="2">
        <v>4</v>
      </c>
      <c r="J6522" s="2">
        <v>0</v>
      </c>
      <c r="K6522" s="2">
        <v>2504.2215999999999</v>
      </c>
      <c r="L6522" s="18" t="str">
        <f>VLOOKUP(F6522,'BD customers'!$1:$1048576,2,FALSE)</f>
        <v>Andy Reiter</v>
      </c>
      <c r="M6522" s="2">
        <f>MATCH(orders[[#This Row],[Product ID]],'BD product'!A:A,0)</f>
        <v>318</v>
      </c>
      <c r="N6522" s="2" t="str" cm="1">
        <f t="array" ref="N6522">INDEX('BD product'!A:D,M6522,2)</f>
        <v>Office Supplies</v>
      </c>
    </row>
    <row r="6523" spans="1:14" x14ac:dyDescent="0.3">
      <c r="A6523" s="3" t="s">
        <v>7590</v>
      </c>
      <c r="B6523" s="4">
        <v>42751</v>
      </c>
      <c r="C6523" s="12" t="str">
        <f t="shared" si="101"/>
        <v>2017/01</v>
      </c>
      <c r="D6523" s="4">
        <v>42753</v>
      </c>
      <c r="E6523" s="3" t="s">
        <v>11</v>
      </c>
      <c r="F6523" s="3" t="s">
        <v>3358</v>
      </c>
      <c r="G6523" s="3" t="s">
        <v>6678</v>
      </c>
      <c r="H6523" s="5">
        <v>30267</v>
      </c>
      <c r="I6523" s="2">
        <v>3</v>
      </c>
      <c r="J6523" s="2">
        <v>0</v>
      </c>
      <c r="K6523" s="2">
        <v>72.640799999999999</v>
      </c>
      <c r="L6523" s="18" t="str">
        <f>VLOOKUP(F6523,'BD customers'!$1:$1048576,2,FALSE)</f>
        <v>Andy Reiter</v>
      </c>
      <c r="M6523" s="2">
        <f>MATCH(orders[[#This Row],[Product ID]],'BD product'!A:A,0)</f>
        <v>1721</v>
      </c>
      <c r="N6523" s="2" t="str" cm="1">
        <f t="array" ref="N6523">INDEX('BD product'!A:D,M6523,2)</f>
        <v>Furniture</v>
      </c>
    </row>
    <row r="6524" spans="1:14" x14ac:dyDescent="0.3">
      <c r="A6524" s="3" t="s">
        <v>7590</v>
      </c>
      <c r="B6524" s="4">
        <v>42751</v>
      </c>
      <c r="C6524" s="12" t="str">
        <f t="shared" si="101"/>
        <v>2017/01</v>
      </c>
      <c r="D6524" s="4">
        <v>42753</v>
      </c>
      <c r="E6524" s="3" t="s">
        <v>11</v>
      </c>
      <c r="F6524" s="3" t="s">
        <v>3358</v>
      </c>
      <c r="G6524" s="3" t="s">
        <v>7591</v>
      </c>
      <c r="H6524" s="5">
        <v>5607</v>
      </c>
      <c r="I6524" s="2">
        <v>7</v>
      </c>
      <c r="J6524" s="2">
        <v>0</v>
      </c>
      <c r="K6524" s="2">
        <v>25.2315</v>
      </c>
      <c r="L6524" s="18" t="str">
        <f>VLOOKUP(F6524,'BD customers'!$1:$1048576,2,FALSE)</f>
        <v>Andy Reiter</v>
      </c>
      <c r="M6524" s="2">
        <f>MATCH(orders[[#This Row],[Product ID]],'BD product'!A:A,0)</f>
        <v>1790</v>
      </c>
      <c r="N6524" s="2" t="str" cm="1">
        <f t="array" ref="N6524">INDEX('BD product'!A:D,M6524,2)</f>
        <v>Office Supplies</v>
      </c>
    </row>
    <row r="6525" spans="1:14" x14ac:dyDescent="0.3">
      <c r="A6525" s="3" t="s">
        <v>7593</v>
      </c>
      <c r="B6525" s="4">
        <v>42558</v>
      </c>
      <c r="C6525" s="12" t="str">
        <f t="shared" si="101"/>
        <v>2016/07</v>
      </c>
      <c r="D6525" s="4">
        <v>42564</v>
      </c>
      <c r="E6525" s="3" t="s">
        <v>21</v>
      </c>
      <c r="F6525" s="3" t="s">
        <v>2897</v>
      </c>
      <c r="G6525" s="3" t="s">
        <v>5974</v>
      </c>
      <c r="H6525" s="5">
        <v>1008</v>
      </c>
      <c r="I6525" s="2">
        <v>2</v>
      </c>
      <c r="J6525" s="2">
        <v>2</v>
      </c>
      <c r="K6525" s="2">
        <v>0.3276</v>
      </c>
      <c r="L6525" s="18" t="str">
        <f>VLOOKUP(F6525,'BD customers'!$1:$1048576,2,FALSE)</f>
        <v>Chad Cunningham</v>
      </c>
      <c r="M6525" s="2">
        <f>MATCH(orders[[#This Row],[Product ID]],'BD product'!A:A,0)</f>
        <v>1623</v>
      </c>
      <c r="N6525" s="2" t="str" cm="1">
        <f t="array" ref="N6525">INDEX('BD product'!A:D,M6525,2)</f>
        <v>Office Supplies</v>
      </c>
    </row>
    <row r="6526" spans="1:14" x14ac:dyDescent="0.3">
      <c r="A6526" s="3" t="s">
        <v>7593</v>
      </c>
      <c r="B6526" s="4">
        <v>42558</v>
      </c>
      <c r="C6526" s="12" t="str">
        <f t="shared" si="101"/>
        <v>2016/07</v>
      </c>
      <c r="D6526" s="4">
        <v>42564</v>
      </c>
      <c r="E6526" s="3" t="s">
        <v>21</v>
      </c>
      <c r="F6526" s="3" t="s">
        <v>2897</v>
      </c>
      <c r="G6526" s="3" t="s">
        <v>3313</v>
      </c>
      <c r="H6526" s="5">
        <v>59994</v>
      </c>
      <c r="I6526" s="2">
        <v>1</v>
      </c>
      <c r="J6526" s="2">
        <v>4</v>
      </c>
      <c r="K6526" s="2">
        <v>-12.998699999999999</v>
      </c>
      <c r="L6526" s="18" t="str">
        <f>VLOOKUP(F6526,'BD customers'!$1:$1048576,2,FALSE)</f>
        <v>Chad Cunningham</v>
      </c>
      <c r="M6526" s="2">
        <f>MATCH(orders[[#This Row],[Product ID]],'BD product'!A:A,0)</f>
        <v>968</v>
      </c>
      <c r="N6526" s="2" t="str" cm="1">
        <f t="array" ref="N6526">INDEX('BD product'!A:D,M6526,2)</f>
        <v>Technology</v>
      </c>
    </row>
    <row r="6527" spans="1:14" x14ac:dyDescent="0.3">
      <c r="A6527" s="3" t="s">
        <v>7593</v>
      </c>
      <c r="B6527" s="4">
        <v>42558</v>
      </c>
      <c r="C6527" s="12" t="str">
        <f t="shared" si="101"/>
        <v>2016/07</v>
      </c>
      <c r="D6527" s="4">
        <v>42564</v>
      </c>
      <c r="E6527" s="3" t="s">
        <v>21</v>
      </c>
      <c r="F6527" s="3" t="s">
        <v>2897</v>
      </c>
      <c r="G6527" s="3" t="s">
        <v>176</v>
      </c>
      <c r="H6527" s="5">
        <v>5715</v>
      </c>
      <c r="I6527" s="2">
        <v>5</v>
      </c>
      <c r="J6527" s="2">
        <v>7</v>
      </c>
      <c r="K6527" s="2">
        <v>-4.7625000000000002</v>
      </c>
      <c r="L6527" s="18" t="str">
        <f>VLOOKUP(F6527,'BD customers'!$1:$1048576,2,FALSE)</f>
        <v>Chad Cunningham</v>
      </c>
      <c r="M6527" s="2">
        <f>MATCH(orders[[#This Row],[Product ID]],'BD product'!A:A,0)</f>
        <v>33</v>
      </c>
      <c r="N6527" s="2" t="str" cm="1">
        <f t="array" ref="N6527">INDEX('BD product'!A:D,M6527,2)</f>
        <v>Office Supplies</v>
      </c>
    </row>
    <row r="6528" spans="1:14" x14ac:dyDescent="0.3">
      <c r="A6528" s="3" t="s">
        <v>7593</v>
      </c>
      <c r="B6528" s="4">
        <v>42558</v>
      </c>
      <c r="C6528" s="12" t="str">
        <f t="shared" si="101"/>
        <v>2016/07</v>
      </c>
      <c r="D6528" s="4">
        <v>42564</v>
      </c>
      <c r="E6528" s="3" t="s">
        <v>21</v>
      </c>
      <c r="F6528" s="3" t="s">
        <v>2897</v>
      </c>
      <c r="G6528" s="3" t="s">
        <v>4648</v>
      </c>
      <c r="H6528" s="5">
        <v>942</v>
      </c>
      <c r="I6528" s="2">
        <v>5</v>
      </c>
      <c r="J6528" s="2">
        <v>7</v>
      </c>
      <c r="K6528" s="2">
        <v>-7.85E-2</v>
      </c>
      <c r="L6528" s="18" t="str">
        <f>VLOOKUP(F6528,'BD customers'!$1:$1048576,2,FALSE)</f>
        <v>Chad Cunningham</v>
      </c>
      <c r="M6528" s="2">
        <f>MATCH(orders[[#This Row],[Product ID]],'BD product'!A:A,0)</f>
        <v>1377</v>
      </c>
      <c r="N6528" s="2" t="str" cm="1">
        <f t="array" ref="N6528">INDEX('BD product'!A:D,M6528,2)</f>
        <v>Office Supplies</v>
      </c>
    </row>
    <row r="6529" spans="1:14" x14ac:dyDescent="0.3">
      <c r="A6529" s="3" t="s">
        <v>7594</v>
      </c>
      <c r="B6529" s="4">
        <v>42727</v>
      </c>
      <c r="C6529" s="12" t="str">
        <f t="shared" si="101"/>
        <v>2016/12</v>
      </c>
      <c r="D6529" s="4">
        <v>42732</v>
      </c>
      <c r="E6529" s="3" t="s">
        <v>11</v>
      </c>
      <c r="F6529" s="3" t="s">
        <v>4942</v>
      </c>
      <c r="G6529" s="3" t="s">
        <v>2323</v>
      </c>
      <c r="H6529" s="5">
        <v>199996</v>
      </c>
      <c r="I6529" s="2">
        <v>4</v>
      </c>
      <c r="J6529" s="2">
        <v>0</v>
      </c>
      <c r="K6529" s="2">
        <v>89.998199999999997</v>
      </c>
      <c r="L6529" s="18" t="str">
        <f>VLOOKUP(F6529,'BD customers'!$1:$1048576,2,FALSE)</f>
        <v>Carol Adams</v>
      </c>
      <c r="M6529" s="2">
        <f>MATCH(orders[[#This Row],[Product ID]],'BD product'!A:A,0)</f>
        <v>617</v>
      </c>
      <c r="N6529" s="2" t="str" cm="1">
        <f t="array" ref="N6529">INDEX('BD product'!A:D,M6529,2)</f>
        <v>Technology</v>
      </c>
    </row>
    <row r="6530" spans="1:14" x14ac:dyDescent="0.3">
      <c r="A6530" s="3" t="s">
        <v>7595</v>
      </c>
      <c r="B6530" s="4">
        <v>41995</v>
      </c>
      <c r="C6530" s="12" t="str">
        <f t="shared" ref="C6530:C6593" si="102">TEXT(B6530,"aaaa/mm")</f>
        <v>2014/12</v>
      </c>
      <c r="D6530" s="4">
        <v>41999</v>
      </c>
      <c r="E6530" s="3" t="s">
        <v>21</v>
      </c>
      <c r="F6530" s="3" t="s">
        <v>1349</v>
      </c>
      <c r="G6530" s="3" t="s">
        <v>7596</v>
      </c>
      <c r="H6530" s="5">
        <v>2164</v>
      </c>
      <c r="I6530" s="2">
        <v>4</v>
      </c>
      <c r="J6530" s="2">
        <v>0</v>
      </c>
      <c r="K6530" s="2">
        <v>5.6264000000000003</v>
      </c>
      <c r="L6530" s="18" t="str">
        <f>VLOOKUP(F6530,'BD customers'!$1:$1048576,2,FALSE)</f>
        <v>Bradley Talbott</v>
      </c>
      <c r="M6530" s="2">
        <f>MATCH(orders[[#This Row],[Product ID]],'BD product'!A:A,0)</f>
        <v>1791</v>
      </c>
      <c r="N6530" s="2" t="str" cm="1">
        <f t="array" ref="N6530">INDEX('BD product'!A:D,M6530,2)</f>
        <v>Office Supplies</v>
      </c>
    </row>
    <row r="6531" spans="1:14" x14ac:dyDescent="0.3">
      <c r="A6531" s="3" t="s">
        <v>7598</v>
      </c>
      <c r="B6531" s="4">
        <v>41693</v>
      </c>
      <c r="C6531" s="12" t="str">
        <f t="shared" si="102"/>
        <v>2014/02</v>
      </c>
      <c r="D6531" s="4">
        <v>41697</v>
      </c>
      <c r="E6531" s="3" t="s">
        <v>21</v>
      </c>
      <c r="F6531" s="3" t="s">
        <v>5108</v>
      </c>
      <c r="G6531" s="3" t="s">
        <v>3040</v>
      </c>
      <c r="H6531" s="5">
        <v>6936</v>
      </c>
      <c r="I6531" s="2">
        <v>3</v>
      </c>
      <c r="J6531" s="2">
        <v>2</v>
      </c>
      <c r="K6531" s="2">
        <v>2.3409</v>
      </c>
      <c r="L6531" s="18" t="str">
        <f>VLOOKUP(F6531,'BD customers'!$1:$1048576,2,FALSE)</f>
        <v>Michael Grace</v>
      </c>
      <c r="M6531" s="2">
        <f>MATCH(orders[[#This Row],[Product ID]],'BD product'!A:A,0)</f>
        <v>867</v>
      </c>
      <c r="N6531" s="2" t="str" cm="1">
        <f t="array" ref="N6531">INDEX('BD product'!A:D,M6531,2)</f>
        <v>Office Supplies</v>
      </c>
    </row>
    <row r="6532" spans="1:14" x14ac:dyDescent="0.3">
      <c r="A6532" s="3" t="s">
        <v>7598</v>
      </c>
      <c r="B6532" s="4">
        <v>41693</v>
      </c>
      <c r="C6532" s="12" t="str">
        <f t="shared" si="102"/>
        <v>2014/02</v>
      </c>
      <c r="D6532" s="4">
        <v>41697</v>
      </c>
      <c r="E6532" s="3" t="s">
        <v>21</v>
      </c>
      <c r="F6532" s="3" t="s">
        <v>5108</v>
      </c>
      <c r="G6532" s="3" t="s">
        <v>2810</v>
      </c>
      <c r="H6532" s="5">
        <v>4428</v>
      </c>
      <c r="I6532" s="2">
        <v>3</v>
      </c>
      <c r="J6532" s="2">
        <v>8</v>
      </c>
      <c r="K6532" s="2">
        <v>-6.8634000000000004</v>
      </c>
      <c r="L6532" s="18" t="str">
        <f>VLOOKUP(F6532,'BD customers'!$1:$1048576,2,FALSE)</f>
        <v>Michael Grace</v>
      </c>
      <c r="M6532" s="2">
        <f>MATCH(orders[[#This Row],[Product ID]],'BD product'!A:A,0)</f>
        <v>779</v>
      </c>
      <c r="N6532" s="2" t="str" cm="1">
        <f t="array" ref="N6532">INDEX('BD product'!A:D,M6532,2)</f>
        <v>Office Supplies</v>
      </c>
    </row>
    <row r="6533" spans="1:14" x14ac:dyDescent="0.3">
      <c r="A6533" s="3" t="s">
        <v>7599</v>
      </c>
      <c r="B6533" s="4">
        <v>43073</v>
      </c>
      <c r="C6533" s="12" t="str">
        <f t="shared" si="102"/>
        <v>2017/12</v>
      </c>
      <c r="D6533" s="4">
        <v>43077</v>
      </c>
      <c r="E6533" s="3" t="s">
        <v>21</v>
      </c>
      <c r="F6533" s="3" t="s">
        <v>2026</v>
      </c>
      <c r="G6533" s="3" t="s">
        <v>3495</v>
      </c>
      <c r="H6533" s="5">
        <v>88</v>
      </c>
      <c r="I6533" s="2">
        <v>5</v>
      </c>
      <c r="J6533" s="2">
        <v>0</v>
      </c>
      <c r="K6533" s="2">
        <v>0.25519999999999998</v>
      </c>
      <c r="L6533" s="18" t="str">
        <f>VLOOKUP(F6533,'BD customers'!$1:$1048576,2,FALSE)</f>
        <v>Theone Pippenger</v>
      </c>
      <c r="M6533" s="2">
        <f>MATCH(orders[[#This Row],[Product ID]],'BD product'!A:A,0)</f>
        <v>1041</v>
      </c>
      <c r="N6533" s="2" t="str" cm="1">
        <f t="array" ref="N6533">INDEX('BD product'!A:D,M6533,2)</f>
        <v>Office Supplies</v>
      </c>
    </row>
    <row r="6534" spans="1:14" x14ac:dyDescent="0.3">
      <c r="A6534" s="3" t="s">
        <v>7599</v>
      </c>
      <c r="B6534" s="4">
        <v>43073</v>
      </c>
      <c r="C6534" s="12" t="str">
        <f t="shared" si="102"/>
        <v>2017/12</v>
      </c>
      <c r="D6534" s="4">
        <v>43077</v>
      </c>
      <c r="E6534" s="3" t="s">
        <v>21</v>
      </c>
      <c r="F6534" s="3" t="s">
        <v>2026</v>
      </c>
      <c r="G6534" s="3" t="s">
        <v>7459</v>
      </c>
      <c r="H6534" s="5">
        <v>1428</v>
      </c>
      <c r="I6534" s="2">
        <v>1</v>
      </c>
      <c r="J6534" s="2">
        <v>0</v>
      </c>
      <c r="K6534" s="2">
        <v>2.9988000000000001</v>
      </c>
      <c r="L6534" s="18" t="str">
        <f>VLOOKUP(F6534,'BD customers'!$1:$1048576,2,FALSE)</f>
        <v>Theone Pippenger</v>
      </c>
      <c r="M6534" s="2">
        <f>MATCH(orders[[#This Row],[Product ID]],'BD product'!A:A,0)</f>
        <v>1781</v>
      </c>
      <c r="N6534" s="2" t="str" cm="1">
        <f t="array" ref="N6534">INDEX('BD product'!A:D,M6534,2)</f>
        <v>Technology</v>
      </c>
    </row>
    <row r="6535" spans="1:14" x14ac:dyDescent="0.3">
      <c r="A6535" s="3" t="s">
        <v>7599</v>
      </c>
      <c r="B6535" s="4">
        <v>43073</v>
      </c>
      <c r="C6535" s="12" t="str">
        <f t="shared" si="102"/>
        <v>2017/12</v>
      </c>
      <c r="D6535" s="4">
        <v>43077</v>
      </c>
      <c r="E6535" s="3" t="s">
        <v>21</v>
      </c>
      <c r="F6535" s="3" t="s">
        <v>2026</v>
      </c>
      <c r="G6535" s="3" t="s">
        <v>5816</v>
      </c>
      <c r="H6535" s="5">
        <v>39995</v>
      </c>
      <c r="I6535" s="2">
        <v>5</v>
      </c>
      <c r="J6535" s="2">
        <v>0</v>
      </c>
      <c r="K6535" s="2">
        <v>14.398199999999999</v>
      </c>
      <c r="L6535" s="18" t="str">
        <f>VLOOKUP(F6535,'BD customers'!$1:$1048576,2,FALSE)</f>
        <v>Theone Pippenger</v>
      </c>
      <c r="M6535" s="2">
        <f>MATCH(orders[[#This Row],[Product ID]],'BD product'!A:A,0)</f>
        <v>1595</v>
      </c>
      <c r="N6535" s="2" t="str" cm="1">
        <f t="array" ref="N6535">INDEX('BD product'!A:D,M6535,2)</f>
        <v>Technology</v>
      </c>
    </row>
    <row r="6536" spans="1:14" x14ac:dyDescent="0.3">
      <c r="A6536" s="3" t="s">
        <v>7600</v>
      </c>
      <c r="B6536" s="4">
        <v>41960</v>
      </c>
      <c r="C6536" s="12" t="str">
        <f t="shared" si="102"/>
        <v>2014/11</v>
      </c>
      <c r="D6536" s="4">
        <v>41965</v>
      </c>
      <c r="E6536" s="3" t="s">
        <v>21</v>
      </c>
      <c r="F6536" s="3" t="s">
        <v>1839</v>
      </c>
      <c r="G6536" s="3" t="s">
        <v>3842</v>
      </c>
      <c r="H6536" s="5">
        <v>2152776</v>
      </c>
      <c r="I6536" s="2">
        <v>3</v>
      </c>
      <c r="J6536" s="2">
        <v>2</v>
      </c>
      <c r="K6536" s="2">
        <v>726.56190000000004</v>
      </c>
      <c r="L6536" s="18" t="str">
        <f>VLOOKUP(F6536,'BD customers'!$1:$1048576,2,FALSE)</f>
        <v>Greg Tran</v>
      </c>
      <c r="M6536" s="2">
        <f>MATCH(orders[[#This Row],[Product ID]],'BD product'!A:A,0)</f>
        <v>1178</v>
      </c>
      <c r="N6536" s="2" t="str" cm="1">
        <f t="array" ref="N6536">INDEX('BD product'!A:D,M6536,2)</f>
        <v>Office Supplies</v>
      </c>
    </row>
    <row r="6537" spans="1:14" x14ac:dyDescent="0.3">
      <c r="A6537" s="3" t="s">
        <v>7600</v>
      </c>
      <c r="B6537" s="4">
        <v>41960</v>
      </c>
      <c r="C6537" s="12" t="str">
        <f t="shared" si="102"/>
        <v>2014/11</v>
      </c>
      <c r="D6537" s="4">
        <v>41965</v>
      </c>
      <c r="E6537" s="3" t="s">
        <v>21</v>
      </c>
      <c r="F6537" s="3" t="s">
        <v>1839</v>
      </c>
      <c r="G6537" s="3" t="s">
        <v>4103</v>
      </c>
      <c r="H6537" s="5">
        <v>400784</v>
      </c>
      <c r="I6537" s="2">
        <v>10</v>
      </c>
      <c r="J6537" s="2">
        <v>2</v>
      </c>
      <c r="K6537" s="2">
        <v>-5.0098000000000003</v>
      </c>
      <c r="L6537" s="18" t="str">
        <f>VLOOKUP(F6537,'BD customers'!$1:$1048576,2,FALSE)</f>
        <v>Greg Tran</v>
      </c>
      <c r="M6537" s="2">
        <f>MATCH(orders[[#This Row],[Product ID]],'BD product'!A:A,0)</f>
        <v>1250</v>
      </c>
      <c r="N6537" s="2" t="str" cm="1">
        <f t="array" ref="N6537">INDEX('BD product'!A:D,M6537,2)</f>
        <v>Furniture</v>
      </c>
    </row>
    <row r="6538" spans="1:14" x14ac:dyDescent="0.3">
      <c r="A6538" s="3" t="s">
        <v>7601</v>
      </c>
      <c r="B6538" s="4">
        <v>41932</v>
      </c>
      <c r="C6538" s="12" t="str">
        <f t="shared" si="102"/>
        <v>2014/10</v>
      </c>
      <c r="D6538" s="4">
        <v>41935</v>
      </c>
      <c r="E6538" s="3" t="s">
        <v>64</v>
      </c>
      <c r="F6538" s="3" t="s">
        <v>862</v>
      </c>
      <c r="G6538" s="3" t="s">
        <v>3303</v>
      </c>
      <c r="H6538" s="5">
        <v>32859</v>
      </c>
      <c r="I6538" s="2">
        <v>3</v>
      </c>
      <c r="J6538" s="2">
        <v>4</v>
      </c>
      <c r="K6538" s="2">
        <v>-147.8655</v>
      </c>
      <c r="L6538" s="18" t="str">
        <f>VLOOKUP(F6538,'BD customers'!$1:$1048576,2,FALSE)</f>
        <v>Fred Hopkins</v>
      </c>
      <c r="M6538" s="2">
        <f>MATCH(orders[[#This Row],[Product ID]],'BD product'!A:A,0)</f>
        <v>964</v>
      </c>
      <c r="N6538" s="2" t="str" cm="1">
        <f t="array" ref="N6538">INDEX('BD product'!A:D,M6538,2)</f>
        <v>Furniture</v>
      </c>
    </row>
    <row r="6539" spans="1:14" x14ac:dyDescent="0.3">
      <c r="A6539" s="3" t="s">
        <v>7601</v>
      </c>
      <c r="B6539" s="4">
        <v>41932</v>
      </c>
      <c r="C6539" s="12" t="str">
        <f t="shared" si="102"/>
        <v>2014/10</v>
      </c>
      <c r="D6539" s="4">
        <v>41935</v>
      </c>
      <c r="E6539" s="3" t="s">
        <v>64</v>
      </c>
      <c r="F6539" s="3" t="s">
        <v>862</v>
      </c>
      <c r="G6539" s="3" t="s">
        <v>1495</v>
      </c>
      <c r="H6539" s="5">
        <v>98352</v>
      </c>
      <c r="I6539" s="2">
        <v>3</v>
      </c>
      <c r="J6539" s="2">
        <v>2</v>
      </c>
      <c r="K6539" s="2">
        <v>-2.4588000000000001</v>
      </c>
      <c r="L6539" s="18" t="str">
        <f>VLOOKUP(F6539,'BD customers'!$1:$1048576,2,FALSE)</f>
        <v>Fred Hopkins</v>
      </c>
      <c r="M6539" s="2">
        <f>MATCH(orders[[#This Row],[Product ID]],'BD product'!A:A,0)</f>
        <v>358</v>
      </c>
      <c r="N6539" s="2" t="str" cm="1">
        <f t="array" ref="N6539">INDEX('BD product'!A:D,M6539,2)</f>
        <v>Office Supplies</v>
      </c>
    </row>
    <row r="6540" spans="1:14" x14ac:dyDescent="0.3">
      <c r="A6540" s="3" t="s">
        <v>7602</v>
      </c>
      <c r="B6540" s="4">
        <v>42302</v>
      </c>
      <c r="C6540" s="12" t="str">
        <f t="shared" si="102"/>
        <v>2015/10</v>
      </c>
      <c r="D6540" s="4">
        <v>42307</v>
      </c>
      <c r="E6540" s="3" t="s">
        <v>21</v>
      </c>
      <c r="F6540" s="3" t="s">
        <v>873</v>
      </c>
      <c r="G6540" s="3" t="s">
        <v>2162</v>
      </c>
      <c r="H6540" s="5">
        <v>15899</v>
      </c>
      <c r="I6540" s="2">
        <v>1</v>
      </c>
      <c r="J6540" s="2">
        <v>0</v>
      </c>
      <c r="K6540" s="2">
        <v>41.337400000000002</v>
      </c>
      <c r="L6540" s="18" t="str">
        <f>VLOOKUP(F6540,'BD customers'!$1:$1048576,2,FALSE)</f>
        <v>Heather Kirkland</v>
      </c>
      <c r="M6540" s="2">
        <f>MATCH(orders[[#This Row],[Product ID]],'BD product'!A:A,0)</f>
        <v>561</v>
      </c>
      <c r="N6540" s="2" t="str" cm="1">
        <f t="array" ref="N6540">INDEX('BD product'!A:D,M6540,2)</f>
        <v>Technology</v>
      </c>
    </row>
    <row r="6541" spans="1:14" x14ac:dyDescent="0.3">
      <c r="A6541" s="3" t="s">
        <v>7602</v>
      </c>
      <c r="B6541" s="4">
        <v>42302</v>
      </c>
      <c r="C6541" s="12" t="str">
        <f t="shared" si="102"/>
        <v>2015/10</v>
      </c>
      <c r="D6541" s="4">
        <v>42307</v>
      </c>
      <c r="E6541" s="3" t="s">
        <v>21</v>
      </c>
      <c r="F6541" s="3" t="s">
        <v>873</v>
      </c>
      <c r="G6541" s="3" t="s">
        <v>4497</v>
      </c>
      <c r="H6541" s="5">
        <v>2911</v>
      </c>
      <c r="I6541" s="2">
        <v>5</v>
      </c>
      <c r="J6541" s="2">
        <v>0</v>
      </c>
      <c r="K6541" s="2">
        <v>7.5686</v>
      </c>
      <c r="L6541" s="18" t="str">
        <f>VLOOKUP(F6541,'BD customers'!$1:$1048576,2,FALSE)</f>
        <v>Heather Kirkland</v>
      </c>
      <c r="M6541" s="2">
        <f>MATCH(orders[[#This Row],[Product ID]],'BD product'!A:A,0)</f>
        <v>1342</v>
      </c>
      <c r="N6541" s="2" t="str" cm="1">
        <f t="array" ref="N6541">INDEX('BD product'!A:D,M6541,2)</f>
        <v>Furniture</v>
      </c>
    </row>
    <row r="6542" spans="1:14" x14ac:dyDescent="0.3">
      <c r="A6542" s="3" t="s">
        <v>7603</v>
      </c>
      <c r="B6542" s="4">
        <v>43055</v>
      </c>
      <c r="C6542" s="12" t="str">
        <f t="shared" si="102"/>
        <v>2017/11</v>
      </c>
      <c r="D6542" s="4">
        <v>43058</v>
      </c>
      <c r="E6542" s="3" t="s">
        <v>64</v>
      </c>
      <c r="F6542" s="3" t="s">
        <v>672</v>
      </c>
      <c r="G6542" s="3" t="s">
        <v>6092</v>
      </c>
      <c r="H6542" s="5">
        <v>7368</v>
      </c>
      <c r="I6542" s="2">
        <v>6</v>
      </c>
      <c r="J6542" s="2">
        <v>0</v>
      </c>
      <c r="K6542" s="2">
        <v>34.629600000000003</v>
      </c>
      <c r="L6542" s="18" t="str">
        <f>VLOOKUP(F6542,'BD customers'!$1:$1048576,2,FALSE)</f>
        <v>Chris Cortes</v>
      </c>
      <c r="M6542" s="2">
        <f>MATCH(orders[[#This Row],[Product ID]],'BD product'!A:A,0)</f>
        <v>1637</v>
      </c>
      <c r="N6542" s="2" t="str" cm="1">
        <f t="array" ref="N6542">INDEX('BD product'!A:D,M6542,2)</f>
        <v>Office Supplies</v>
      </c>
    </row>
    <row r="6543" spans="1:14" x14ac:dyDescent="0.3">
      <c r="A6543" s="3" t="s">
        <v>7603</v>
      </c>
      <c r="B6543" s="4">
        <v>43055</v>
      </c>
      <c r="C6543" s="12" t="str">
        <f t="shared" si="102"/>
        <v>2017/11</v>
      </c>
      <c r="D6543" s="4">
        <v>43058</v>
      </c>
      <c r="E6543" s="3" t="s">
        <v>64</v>
      </c>
      <c r="F6543" s="3" t="s">
        <v>672</v>
      </c>
      <c r="G6543" s="3" t="s">
        <v>2227</v>
      </c>
      <c r="H6543" s="5">
        <v>13992</v>
      </c>
      <c r="I6543" s="2">
        <v>2</v>
      </c>
      <c r="J6543" s="2">
        <v>0</v>
      </c>
      <c r="K6543" s="2">
        <v>23.7864</v>
      </c>
      <c r="L6543" s="18" t="str">
        <f>VLOOKUP(F6543,'BD customers'!$1:$1048576,2,FALSE)</f>
        <v>Chris Cortes</v>
      </c>
      <c r="M6543" s="2">
        <f>MATCH(orders[[#This Row],[Product ID]],'BD product'!A:A,0)</f>
        <v>585</v>
      </c>
      <c r="N6543" s="2" t="str" cm="1">
        <f t="array" ref="N6543">INDEX('BD product'!A:D,M6543,2)</f>
        <v>Furniture</v>
      </c>
    </row>
    <row r="6544" spans="1:14" x14ac:dyDescent="0.3">
      <c r="A6544" s="3" t="s">
        <v>7603</v>
      </c>
      <c r="B6544" s="4">
        <v>43055</v>
      </c>
      <c r="C6544" s="12" t="str">
        <f t="shared" si="102"/>
        <v>2017/11</v>
      </c>
      <c r="D6544" s="4">
        <v>43058</v>
      </c>
      <c r="E6544" s="3" t="s">
        <v>64</v>
      </c>
      <c r="F6544" s="3" t="s">
        <v>672</v>
      </c>
      <c r="G6544" s="3" t="s">
        <v>5359</v>
      </c>
      <c r="H6544" s="5">
        <v>10788</v>
      </c>
      <c r="I6544" s="2">
        <v>3</v>
      </c>
      <c r="J6544" s="2">
        <v>2</v>
      </c>
      <c r="K6544" s="2">
        <v>1.0788</v>
      </c>
      <c r="L6544" s="18" t="str">
        <f>VLOOKUP(F6544,'BD customers'!$1:$1048576,2,FALSE)</f>
        <v>Chris Cortes</v>
      </c>
      <c r="M6544" s="2">
        <f>MATCH(orders[[#This Row],[Product ID]],'BD product'!A:A,0)</f>
        <v>1519</v>
      </c>
      <c r="N6544" s="2" t="str" cm="1">
        <f t="array" ref="N6544">INDEX('BD product'!A:D,M6544,2)</f>
        <v>Technology</v>
      </c>
    </row>
    <row r="6545" spans="1:14" x14ac:dyDescent="0.3">
      <c r="A6545" s="3" t="s">
        <v>7603</v>
      </c>
      <c r="B6545" s="4">
        <v>43055</v>
      </c>
      <c r="C6545" s="12" t="str">
        <f t="shared" si="102"/>
        <v>2017/11</v>
      </c>
      <c r="D6545" s="4">
        <v>43058</v>
      </c>
      <c r="E6545" s="3" t="s">
        <v>64</v>
      </c>
      <c r="F6545" s="3" t="s">
        <v>672</v>
      </c>
      <c r="G6545" s="3" t="s">
        <v>4305</v>
      </c>
      <c r="H6545" s="5">
        <v>3329</v>
      </c>
      <c r="I6545" s="2">
        <v>1</v>
      </c>
      <c r="J6545" s="2">
        <v>0</v>
      </c>
      <c r="K6545" s="2">
        <v>7.9896000000000003</v>
      </c>
      <c r="L6545" s="18" t="str">
        <f>VLOOKUP(F6545,'BD customers'!$1:$1048576,2,FALSE)</f>
        <v>Chris Cortes</v>
      </c>
      <c r="M6545" s="2">
        <f>MATCH(orders[[#This Row],[Product ID]],'BD product'!A:A,0)</f>
        <v>1293</v>
      </c>
      <c r="N6545" s="2" t="str" cm="1">
        <f t="array" ref="N6545">INDEX('BD product'!A:D,M6545,2)</f>
        <v>Office Supplies</v>
      </c>
    </row>
    <row r="6546" spans="1:14" x14ac:dyDescent="0.3">
      <c r="A6546" s="3" t="s">
        <v>7604</v>
      </c>
      <c r="B6546" s="4">
        <v>42869</v>
      </c>
      <c r="C6546" s="12" t="str">
        <f t="shared" si="102"/>
        <v>2017/05</v>
      </c>
      <c r="D6546" s="4">
        <v>42873</v>
      </c>
      <c r="E6546" s="3" t="s">
        <v>21</v>
      </c>
      <c r="F6546" s="3" t="s">
        <v>267</v>
      </c>
      <c r="G6546" s="3" t="s">
        <v>5642</v>
      </c>
      <c r="H6546" s="5">
        <v>5817</v>
      </c>
      <c r="I6546" s="2">
        <v>5</v>
      </c>
      <c r="J6546" s="2">
        <v>7</v>
      </c>
      <c r="K6546" s="2">
        <v>-4.6536</v>
      </c>
      <c r="L6546" s="18" t="str">
        <f>VLOOKUP(F6546,'BD customers'!$1:$1048576,2,FALSE)</f>
        <v>Darren Powers</v>
      </c>
      <c r="M6546" s="2">
        <f>MATCH(orders[[#This Row],[Product ID]],'BD product'!A:A,0)</f>
        <v>1563</v>
      </c>
      <c r="N6546" s="2" t="str" cm="1">
        <f t="array" ref="N6546">INDEX('BD product'!A:D,M6546,2)</f>
        <v>Office Supplies</v>
      </c>
    </row>
    <row r="6547" spans="1:14" x14ac:dyDescent="0.3">
      <c r="A6547" s="3" t="s">
        <v>7604</v>
      </c>
      <c r="B6547" s="4">
        <v>42869</v>
      </c>
      <c r="C6547" s="12" t="str">
        <f t="shared" si="102"/>
        <v>2017/05</v>
      </c>
      <c r="D6547" s="4">
        <v>42873</v>
      </c>
      <c r="E6547" s="3" t="s">
        <v>21</v>
      </c>
      <c r="F6547" s="3" t="s">
        <v>267</v>
      </c>
      <c r="G6547" s="3" t="s">
        <v>2979</v>
      </c>
      <c r="H6547" s="5">
        <v>504</v>
      </c>
      <c r="I6547" s="2">
        <v>2</v>
      </c>
      <c r="J6547" s="2">
        <v>2</v>
      </c>
      <c r="K6547" s="2">
        <v>0.1764</v>
      </c>
      <c r="L6547" s="18" t="str">
        <f>VLOOKUP(F6547,'BD customers'!$1:$1048576,2,FALSE)</f>
        <v>Darren Powers</v>
      </c>
      <c r="M6547" s="2">
        <f>MATCH(orders[[#This Row],[Product ID]],'BD product'!A:A,0)</f>
        <v>842</v>
      </c>
      <c r="N6547" s="2" t="str" cm="1">
        <f t="array" ref="N6547">INDEX('BD product'!A:D,M6547,2)</f>
        <v>Office Supplies</v>
      </c>
    </row>
    <row r="6548" spans="1:14" x14ac:dyDescent="0.3">
      <c r="A6548" s="3" t="s">
        <v>7604</v>
      </c>
      <c r="B6548" s="4">
        <v>42869</v>
      </c>
      <c r="C6548" s="12" t="str">
        <f t="shared" si="102"/>
        <v>2017/05</v>
      </c>
      <c r="D6548" s="4">
        <v>42873</v>
      </c>
      <c r="E6548" s="3" t="s">
        <v>21</v>
      </c>
      <c r="F6548" s="3" t="s">
        <v>267</v>
      </c>
      <c r="G6548" s="3" t="s">
        <v>6465</v>
      </c>
      <c r="H6548" s="5">
        <v>24784</v>
      </c>
      <c r="I6548" s="2">
        <v>1</v>
      </c>
      <c r="J6548" s="2">
        <v>2</v>
      </c>
      <c r="K6548" s="2">
        <v>0.77449999999999997</v>
      </c>
      <c r="L6548" s="18" t="str">
        <f>VLOOKUP(F6548,'BD customers'!$1:$1048576,2,FALSE)</f>
        <v>Darren Powers</v>
      </c>
      <c r="M6548" s="2">
        <f>MATCH(orders[[#This Row],[Product ID]],'BD product'!A:A,0)</f>
        <v>1695</v>
      </c>
      <c r="N6548" s="2" t="str" cm="1">
        <f t="array" ref="N6548">INDEX('BD product'!A:D,M6548,2)</f>
        <v>Office Supplies</v>
      </c>
    </row>
    <row r="6549" spans="1:14" x14ac:dyDescent="0.3">
      <c r="A6549" s="3" t="s">
        <v>7605</v>
      </c>
      <c r="B6549" s="4">
        <v>41699</v>
      </c>
      <c r="C6549" s="12" t="str">
        <f t="shared" si="102"/>
        <v>2014/03</v>
      </c>
      <c r="D6549" s="4">
        <v>41703</v>
      </c>
      <c r="E6549" s="3" t="s">
        <v>21</v>
      </c>
      <c r="F6549" s="3" t="s">
        <v>4963</v>
      </c>
      <c r="G6549" s="3" t="s">
        <v>429</v>
      </c>
      <c r="H6549" s="5">
        <v>634116</v>
      </c>
      <c r="I6549" s="2">
        <v>6</v>
      </c>
      <c r="J6549" s="2">
        <v>3</v>
      </c>
      <c r="K6549" s="2">
        <v>-172.1172</v>
      </c>
      <c r="L6549" s="18" t="str">
        <f>VLOOKUP(F6549,'BD customers'!$1:$1048576,2,FALSE)</f>
        <v>Vicky Freymann</v>
      </c>
      <c r="M6549" s="2">
        <f>MATCH(orders[[#This Row],[Product ID]],'BD product'!A:A,0)</f>
        <v>85</v>
      </c>
      <c r="N6549" s="2" t="str" cm="1">
        <f t="array" ref="N6549">INDEX('BD product'!A:D,M6549,2)</f>
        <v>Furniture</v>
      </c>
    </row>
    <row r="6550" spans="1:14" x14ac:dyDescent="0.3">
      <c r="A6550" s="3" t="s">
        <v>7605</v>
      </c>
      <c r="B6550" s="4">
        <v>41699</v>
      </c>
      <c r="C6550" s="12" t="str">
        <f t="shared" si="102"/>
        <v>2014/03</v>
      </c>
      <c r="D6550" s="4">
        <v>41703</v>
      </c>
      <c r="E6550" s="3" t="s">
        <v>21</v>
      </c>
      <c r="F6550" s="3" t="s">
        <v>4963</v>
      </c>
      <c r="G6550" s="3" t="s">
        <v>7031</v>
      </c>
      <c r="H6550" s="5">
        <v>17472</v>
      </c>
      <c r="I6550" s="2">
        <v>3</v>
      </c>
      <c r="J6550" s="2">
        <v>2</v>
      </c>
      <c r="K6550" s="2">
        <v>5.6783999999999999</v>
      </c>
      <c r="L6550" s="18" t="str">
        <f>VLOOKUP(F6550,'BD customers'!$1:$1048576,2,FALSE)</f>
        <v>Vicky Freymann</v>
      </c>
      <c r="M6550" s="2">
        <f>MATCH(orders[[#This Row],[Product ID]],'BD product'!A:A,0)</f>
        <v>1751</v>
      </c>
      <c r="N6550" s="2" t="str" cm="1">
        <f t="array" ref="N6550">INDEX('BD product'!A:D,M6550,2)</f>
        <v>Office Supplies</v>
      </c>
    </row>
    <row r="6551" spans="1:14" x14ac:dyDescent="0.3">
      <c r="A6551" s="3" t="s">
        <v>7606</v>
      </c>
      <c r="B6551" s="4">
        <v>42215</v>
      </c>
      <c r="C6551" s="12" t="str">
        <f t="shared" si="102"/>
        <v>2015/07</v>
      </c>
      <c r="D6551" s="4">
        <v>42217</v>
      </c>
      <c r="E6551" s="3" t="s">
        <v>64</v>
      </c>
      <c r="F6551" s="3" t="s">
        <v>5253</v>
      </c>
      <c r="G6551" s="3" t="s">
        <v>2853</v>
      </c>
      <c r="H6551" s="5">
        <v>15588</v>
      </c>
      <c r="I6551" s="2">
        <v>6</v>
      </c>
      <c r="J6551" s="2">
        <v>0</v>
      </c>
      <c r="K6551" s="2">
        <v>0.38969999999999999</v>
      </c>
      <c r="L6551" s="18" t="str">
        <f>VLOOKUP(F6551,'BD customers'!$1:$1048576,2,FALSE)</f>
        <v>Gary Hansen</v>
      </c>
      <c r="M6551" s="2">
        <f>MATCH(orders[[#This Row],[Product ID]],'BD product'!A:A,0)</f>
        <v>794</v>
      </c>
      <c r="N6551" s="2" t="str" cm="1">
        <f t="array" ref="N6551">INDEX('BD product'!A:D,M6551,2)</f>
        <v>Furniture</v>
      </c>
    </row>
    <row r="6552" spans="1:14" x14ac:dyDescent="0.3">
      <c r="A6552" s="3" t="s">
        <v>7607</v>
      </c>
      <c r="B6552" s="4">
        <v>42309</v>
      </c>
      <c r="C6552" s="12" t="str">
        <f t="shared" si="102"/>
        <v>2015/11</v>
      </c>
      <c r="D6552" s="4">
        <v>42311</v>
      </c>
      <c r="E6552" s="3" t="s">
        <v>11</v>
      </c>
      <c r="F6552" s="3" t="s">
        <v>2662</v>
      </c>
      <c r="G6552" s="3" t="s">
        <v>5043</v>
      </c>
      <c r="H6552" s="5">
        <v>327564</v>
      </c>
      <c r="I6552" s="2">
        <v>4</v>
      </c>
      <c r="J6552" s="2">
        <v>1</v>
      </c>
      <c r="K6552" s="2">
        <v>21.837599999999998</v>
      </c>
      <c r="L6552" s="18" t="str">
        <f>VLOOKUP(F6552,'BD customers'!$1:$1048576,2,FALSE)</f>
        <v>Justin Hirsh</v>
      </c>
      <c r="M6552" s="2">
        <f>MATCH(orders[[#This Row],[Product ID]],'BD product'!A:A,0)</f>
        <v>1457</v>
      </c>
      <c r="N6552" s="2" t="str" cm="1">
        <f t="array" ref="N6552">INDEX('BD product'!A:D,M6552,2)</f>
        <v>Furniture</v>
      </c>
    </row>
    <row r="6553" spans="1:14" x14ac:dyDescent="0.3">
      <c r="A6553" s="3" t="s">
        <v>7608</v>
      </c>
      <c r="B6553" s="4">
        <v>43085</v>
      </c>
      <c r="C6553" s="12" t="str">
        <f t="shared" si="102"/>
        <v>2017/12</v>
      </c>
      <c r="D6553" s="4">
        <v>43090</v>
      </c>
      <c r="E6553" s="3" t="s">
        <v>11</v>
      </c>
      <c r="F6553" s="3" t="s">
        <v>489</v>
      </c>
      <c r="G6553" s="3" t="s">
        <v>1916</v>
      </c>
      <c r="H6553" s="5">
        <v>1336</v>
      </c>
      <c r="I6553" s="2">
        <v>2</v>
      </c>
      <c r="J6553" s="2">
        <v>0</v>
      </c>
      <c r="K6553" s="2">
        <v>6.4127999999999998</v>
      </c>
      <c r="L6553" s="18" t="str">
        <f>VLOOKUP(F6553,'BD customers'!$1:$1048576,2,FALSE)</f>
        <v>Rick Bensley</v>
      </c>
      <c r="M6553" s="2">
        <f>MATCH(orders[[#This Row],[Product ID]],'BD product'!A:A,0)</f>
        <v>483</v>
      </c>
      <c r="N6553" s="2" t="str" cm="1">
        <f t="array" ref="N6553">INDEX('BD product'!A:D,M6553,2)</f>
        <v>Office Supplies</v>
      </c>
    </row>
    <row r="6554" spans="1:14" x14ac:dyDescent="0.3">
      <c r="A6554" s="3" t="s">
        <v>7608</v>
      </c>
      <c r="B6554" s="4">
        <v>43085</v>
      </c>
      <c r="C6554" s="12" t="str">
        <f t="shared" si="102"/>
        <v>2017/12</v>
      </c>
      <c r="D6554" s="4">
        <v>43090</v>
      </c>
      <c r="E6554" s="3" t="s">
        <v>11</v>
      </c>
      <c r="F6554" s="3" t="s">
        <v>489</v>
      </c>
      <c r="G6554" s="3" t="s">
        <v>3315</v>
      </c>
      <c r="H6554" s="5">
        <v>1589</v>
      </c>
      <c r="I6554" s="2">
        <v>5</v>
      </c>
      <c r="J6554" s="2">
        <v>0</v>
      </c>
      <c r="K6554" s="2">
        <v>0.79449999999999998</v>
      </c>
      <c r="L6554" s="18" t="str">
        <f>VLOOKUP(F6554,'BD customers'!$1:$1048576,2,FALSE)</f>
        <v>Rick Bensley</v>
      </c>
      <c r="M6554" s="2">
        <f>MATCH(orders[[#This Row],[Product ID]],'BD product'!A:A,0)</f>
        <v>969</v>
      </c>
      <c r="N6554" s="2" t="str" cm="1">
        <f t="array" ref="N6554">INDEX('BD product'!A:D,M6554,2)</f>
        <v>Office Supplies</v>
      </c>
    </row>
    <row r="6555" spans="1:14" x14ac:dyDescent="0.3">
      <c r="A6555" s="3" t="s">
        <v>7609</v>
      </c>
      <c r="B6555" s="4">
        <v>41932</v>
      </c>
      <c r="C6555" s="12" t="str">
        <f t="shared" si="102"/>
        <v>2014/10</v>
      </c>
      <c r="D6555" s="4">
        <v>41934</v>
      </c>
      <c r="E6555" s="3" t="s">
        <v>11</v>
      </c>
      <c r="F6555" s="3" t="s">
        <v>338</v>
      </c>
      <c r="G6555" s="3" t="s">
        <v>2249</v>
      </c>
      <c r="H6555" s="5">
        <v>319968</v>
      </c>
      <c r="I6555" s="2">
        <v>4</v>
      </c>
      <c r="J6555" s="2">
        <v>2</v>
      </c>
      <c r="K6555" s="2">
        <v>71.992800000000003</v>
      </c>
      <c r="L6555" s="18" t="str">
        <f>VLOOKUP(F6555,'BD customers'!$1:$1048576,2,FALSE)</f>
        <v>Lindsay Shagiari</v>
      </c>
      <c r="M6555" s="2">
        <f>MATCH(orders[[#This Row],[Product ID]],'BD product'!A:A,0)</f>
        <v>592</v>
      </c>
      <c r="N6555" s="2" t="str" cm="1">
        <f t="array" ref="N6555">INDEX('BD product'!A:D,M6555,2)</f>
        <v>Technology</v>
      </c>
    </row>
    <row r="6556" spans="1:14" x14ac:dyDescent="0.3">
      <c r="A6556" s="3" t="s">
        <v>7609</v>
      </c>
      <c r="B6556" s="4">
        <v>41932</v>
      </c>
      <c r="C6556" s="12" t="str">
        <f t="shared" si="102"/>
        <v>2014/10</v>
      </c>
      <c r="D6556" s="4">
        <v>41934</v>
      </c>
      <c r="E6556" s="3" t="s">
        <v>11</v>
      </c>
      <c r="F6556" s="3" t="s">
        <v>338</v>
      </c>
      <c r="G6556" s="3" t="s">
        <v>6322</v>
      </c>
      <c r="H6556" s="5">
        <v>50532</v>
      </c>
      <c r="I6556" s="2">
        <v>3</v>
      </c>
      <c r="J6556" s="2">
        <v>2</v>
      </c>
      <c r="K6556" s="2">
        <v>31.5825</v>
      </c>
      <c r="L6556" s="18" t="str">
        <f>VLOOKUP(F6556,'BD customers'!$1:$1048576,2,FALSE)</f>
        <v>Lindsay Shagiari</v>
      </c>
      <c r="M6556" s="2">
        <f>MATCH(orders[[#This Row],[Product ID]],'BD product'!A:A,0)</f>
        <v>1674</v>
      </c>
      <c r="N6556" s="2" t="str" cm="1">
        <f t="array" ref="N6556">INDEX('BD product'!A:D,M6556,2)</f>
        <v>Office Supplies</v>
      </c>
    </row>
    <row r="6557" spans="1:14" x14ac:dyDescent="0.3">
      <c r="A6557" s="3" t="s">
        <v>7609</v>
      </c>
      <c r="B6557" s="4">
        <v>41932</v>
      </c>
      <c r="C6557" s="12" t="str">
        <f t="shared" si="102"/>
        <v>2014/10</v>
      </c>
      <c r="D6557" s="4">
        <v>41934</v>
      </c>
      <c r="E6557" s="3" t="s">
        <v>11</v>
      </c>
      <c r="F6557" s="3" t="s">
        <v>338</v>
      </c>
      <c r="G6557" s="3" t="s">
        <v>7610</v>
      </c>
      <c r="H6557" s="5">
        <v>3808</v>
      </c>
      <c r="I6557" s="2">
        <v>1</v>
      </c>
      <c r="J6557" s="2">
        <v>2</v>
      </c>
      <c r="K6557" s="2">
        <v>1.2376</v>
      </c>
      <c r="L6557" s="18" t="str">
        <f>VLOOKUP(F6557,'BD customers'!$1:$1048576,2,FALSE)</f>
        <v>Lindsay Shagiari</v>
      </c>
      <c r="M6557" s="2">
        <f>MATCH(orders[[#This Row],[Product ID]],'BD product'!A:A,0)</f>
        <v>1792</v>
      </c>
      <c r="N6557" s="2" t="str" cm="1">
        <f t="array" ref="N6557">INDEX('BD product'!A:D,M6557,2)</f>
        <v>Office Supplies</v>
      </c>
    </row>
    <row r="6558" spans="1:14" x14ac:dyDescent="0.3">
      <c r="A6558" s="3" t="s">
        <v>7609</v>
      </c>
      <c r="B6558" s="4">
        <v>41932</v>
      </c>
      <c r="C6558" s="12" t="str">
        <f t="shared" si="102"/>
        <v>2014/10</v>
      </c>
      <c r="D6558" s="4">
        <v>41934</v>
      </c>
      <c r="E6558" s="3" t="s">
        <v>11</v>
      </c>
      <c r="F6558" s="3" t="s">
        <v>338</v>
      </c>
      <c r="G6558" s="3" t="s">
        <v>4394</v>
      </c>
      <c r="H6558" s="5">
        <v>8682</v>
      </c>
      <c r="I6558" s="2">
        <v>1</v>
      </c>
      <c r="J6558" s="2">
        <v>8</v>
      </c>
      <c r="K6558" s="2">
        <v>-14.759399999999999</v>
      </c>
      <c r="L6558" s="18" t="str">
        <f>VLOOKUP(F6558,'BD customers'!$1:$1048576,2,FALSE)</f>
        <v>Lindsay Shagiari</v>
      </c>
      <c r="M6558" s="2">
        <f>MATCH(orders[[#This Row],[Product ID]],'BD product'!A:A,0)</f>
        <v>1313</v>
      </c>
      <c r="N6558" s="2" t="str" cm="1">
        <f t="array" ref="N6558">INDEX('BD product'!A:D,M6558,2)</f>
        <v>Office Supplies</v>
      </c>
    </row>
    <row r="6559" spans="1:14" x14ac:dyDescent="0.3">
      <c r="A6559" s="3" t="s">
        <v>7609</v>
      </c>
      <c r="B6559" s="4">
        <v>41932</v>
      </c>
      <c r="C6559" s="12" t="str">
        <f t="shared" si="102"/>
        <v>2014/10</v>
      </c>
      <c r="D6559" s="4">
        <v>41934</v>
      </c>
      <c r="E6559" s="3" t="s">
        <v>11</v>
      </c>
      <c r="F6559" s="3" t="s">
        <v>338</v>
      </c>
      <c r="G6559" s="3" t="s">
        <v>2219</v>
      </c>
      <c r="H6559" s="5">
        <v>24424</v>
      </c>
      <c r="I6559" s="2">
        <v>1</v>
      </c>
      <c r="J6559" s="2">
        <v>2</v>
      </c>
      <c r="K6559" s="2">
        <v>7.9378000000000002</v>
      </c>
      <c r="L6559" s="18" t="str">
        <f>VLOOKUP(F6559,'BD customers'!$1:$1048576,2,FALSE)</f>
        <v>Lindsay Shagiari</v>
      </c>
      <c r="M6559" s="2">
        <f>MATCH(orders[[#This Row],[Product ID]],'BD product'!A:A,0)</f>
        <v>582</v>
      </c>
      <c r="N6559" s="2" t="str" cm="1">
        <f t="array" ref="N6559">INDEX('BD product'!A:D,M6559,2)</f>
        <v>Office Supplies</v>
      </c>
    </row>
    <row r="6560" spans="1:14" x14ac:dyDescent="0.3">
      <c r="A6560" s="3" t="s">
        <v>7612</v>
      </c>
      <c r="B6560" s="4">
        <v>42160</v>
      </c>
      <c r="C6560" s="12" t="str">
        <f t="shared" si="102"/>
        <v>2015/06</v>
      </c>
      <c r="D6560" s="4">
        <v>42165</v>
      </c>
      <c r="E6560" s="3" t="s">
        <v>21</v>
      </c>
      <c r="F6560" s="3" t="s">
        <v>2581</v>
      </c>
      <c r="G6560" s="3" t="s">
        <v>1982</v>
      </c>
      <c r="H6560" s="5">
        <v>1522638</v>
      </c>
      <c r="I6560" s="2">
        <v>9</v>
      </c>
      <c r="J6560" s="2">
        <v>1</v>
      </c>
      <c r="K6560" s="2">
        <v>16.918199999999999</v>
      </c>
      <c r="L6560" s="18" t="str">
        <f>VLOOKUP(F6560,'BD customers'!$1:$1048576,2,FALSE)</f>
        <v>Edward Becker</v>
      </c>
      <c r="M6560" s="2">
        <f>MATCH(orders[[#This Row],[Product ID]],'BD product'!A:A,0)</f>
        <v>501</v>
      </c>
      <c r="N6560" s="2" t="str" cm="1">
        <f t="array" ref="N6560">INDEX('BD product'!A:D,M6560,2)</f>
        <v>Furniture</v>
      </c>
    </row>
    <row r="6561" spans="1:14" x14ac:dyDescent="0.3">
      <c r="A6561" s="3" t="s">
        <v>7613</v>
      </c>
      <c r="B6561" s="4">
        <v>42572</v>
      </c>
      <c r="C6561" s="12" t="str">
        <f t="shared" si="102"/>
        <v>2016/07</v>
      </c>
      <c r="D6561" s="4">
        <v>42577</v>
      </c>
      <c r="E6561" s="3" t="s">
        <v>21</v>
      </c>
      <c r="F6561" s="3" t="s">
        <v>556</v>
      </c>
      <c r="G6561" s="3" t="s">
        <v>3321</v>
      </c>
      <c r="H6561" s="5">
        <v>4199</v>
      </c>
      <c r="I6561" s="2">
        <v>5</v>
      </c>
      <c r="J6561" s="2">
        <v>0</v>
      </c>
      <c r="K6561" s="2">
        <v>19.735299999999999</v>
      </c>
      <c r="L6561" s="18" t="str">
        <f>VLOOKUP(F6561,'BD customers'!$1:$1048576,2,FALSE)</f>
        <v>Damala Kotsonis</v>
      </c>
      <c r="M6561" s="2">
        <f>MATCH(orders[[#This Row],[Product ID]],'BD product'!A:A,0)</f>
        <v>972</v>
      </c>
      <c r="N6561" s="2" t="str" cm="1">
        <f t="array" ref="N6561">INDEX('BD product'!A:D,M6561,2)</f>
        <v>Office Supplies</v>
      </c>
    </row>
    <row r="6562" spans="1:14" x14ac:dyDescent="0.3">
      <c r="A6562" s="3" t="s">
        <v>7613</v>
      </c>
      <c r="B6562" s="4">
        <v>42572</v>
      </c>
      <c r="C6562" s="12" t="str">
        <f t="shared" si="102"/>
        <v>2016/07</v>
      </c>
      <c r="D6562" s="4">
        <v>42577</v>
      </c>
      <c r="E6562" s="3" t="s">
        <v>21</v>
      </c>
      <c r="F6562" s="3" t="s">
        <v>556</v>
      </c>
      <c r="G6562" s="3" t="s">
        <v>1522</v>
      </c>
      <c r="H6562" s="5">
        <v>315</v>
      </c>
      <c r="I6562" s="2">
        <v>1</v>
      </c>
      <c r="J6562" s="2">
        <v>0</v>
      </c>
      <c r="K6562" s="2">
        <v>0.1512</v>
      </c>
      <c r="L6562" s="18" t="str">
        <f>VLOOKUP(F6562,'BD customers'!$1:$1048576,2,FALSE)</f>
        <v>Damala Kotsonis</v>
      </c>
      <c r="M6562" s="2">
        <f>MATCH(orders[[#This Row],[Product ID]],'BD product'!A:A,0)</f>
        <v>367</v>
      </c>
      <c r="N6562" s="2" t="str" cm="1">
        <f t="array" ref="N6562">INDEX('BD product'!A:D,M6562,2)</f>
        <v>Office Supplies</v>
      </c>
    </row>
    <row r="6563" spans="1:14" x14ac:dyDescent="0.3">
      <c r="A6563" s="3" t="s">
        <v>7614</v>
      </c>
      <c r="B6563" s="4">
        <v>42825</v>
      </c>
      <c r="C6563" s="12" t="str">
        <f t="shared" si="102"/>
        <v>2017/03</v>
      </c>
      <c r="D6563" s="4">
        <v>42827</v>
      </c>
      <c r="E6563" s="3" t="s">
        <v>64</v>
      </c>
      <c r="F6563" s="3" t="s">
        <v>4397</v>
      </c>
      <c r="G6563" s="3" t="s">
        <v>2683</v>
      </c>
      <c r="H6563" s="5">
        <v>3362</v>
      </c>
      <c r="I6563" s="2">
        <v>5</v>
      </c>
      <c r="J6563" s="2">
        <v>8</v>
      </c>
      <c r="K6563" s="2">
        <v>-9.0774000000000008</v>
      </c>
      <c r="L6563" s="18" t="str">
        <f>VLOOKUP(F6563,'BD customers'!$1:$1048576,2,FALSE)</f>
        <v>Scott Cohen</v>
      </c>
      <c r="M6563" s="2">
        <f>MATCH(orders[[#This Row],[Product ID]],'BD product'!A:A,0)</f>
        <v>733</v>
      </c>
      <c r="N6563" s="2" t="str" cm="1">
        <f t="array" ref="N6563">INDEX('BD product'!A:D,M6563,2)</f>
        <v>Office Supplies</v>
      </c>
    </row>
    <row r="6564" spans="1:14" x14ac:dyDescent="0.3">
      <c r="A6564" s="3" t="s">
        <v>7615</v>
      </c>
      <c r="B6564" s="4">
        <v>41766</v>
      </c>
      <c r="C6564" s="12" t="str">
        <f t="shared" si="102"/>
        <v>2014/05</v>
      </c>
      <c r="D6564" s="4">
        <v>41771</v>
      </c>
      <c r="E6564" s="3" t="s">
        <v>21</v>
      </c>
      <c r="F6564" s="3" t="s">
        <v>4011</v>
      </c>
      <c r="G6564" s="3" t="s">
        <v>319</v>
      </c>
      <c r="H6564" s="5">
        <v>1614</v>
      </c>
      <c r="I6564" s="2">
        <v>3</v>
      </c>
      <c r="J6564" s="2">
        <v>0</v>
      </c>
      <c r="K6564" s="2">
        <v>7.9085999999999999</v>
      </c>
      <c r="L6564" s="18" t="str">
        <f>VLOOKUP(F6564,'BD customers'!$1:$1048576,2,FALSE)</f>
        <v>Carol Triggs</v>
      </c>
      <c r="M6564" s="2">
        <f>MATCH(orders[[#This Row],[Product ID]],'BD product'!A:A,0)</f>
        <v>63</v>
      </c>
      <c r="N6564" s="2" t="str" cm="1">
        <f t="array" ref="N6564">INDEX('BD product'!A:D,M6564,2)</f>
        <v>Office Supplies</v>
      </c>
    </row>
    <row r="6565" spans="1:14" x14ac:dyDescent="0.3">
      <c r="A6565" s="3" t="s">
        <v>7615</v>
      </c>
      <c r="B6565" s="4">
        <v>41766</v>
      </c>
      <c r="C6565" s="12" t="str">
        <f t="shared" si="102"/>
        <v>2014/05</v>
      </c>
      <c r="D6565" s="4">
        <v>41771</v>
      </c>
      <c r="E6565" s="3" t="s">
        <v>21</v>
      </c>
      <c r="F6565" s="3" t="s">
        <v>4011</v>
      </c>
      <c r="G6565" s="3" t="s">
        <v>5764</v>
      </c>
      <c r="H6565" s="5">
        <v>19425</v>
      </c>
      <c r="I6565" s="2">
        <v>2</v>
      </c>
      <c r="J6565" s="2">
        <v>3</v>
      </c>
      <c r="K6565" s="2">
        <v>-0.38850000000000001</v>
      </c>
      <c r="L6565" s="18" t="str">
        <f>VLOOKUP(F6565,'BD customers'!$1:$1048576,2,FALSE)</f>
        <v>Carol Triggs</v>
      </c>
      <c r="M6565" s="2">
        <f>MATCH(orders[[#This Row],[Product ID]],'BD product'!A:A,0)</f>
        <v>1584</v>
      </c>
      <c r="N6565" s="2" t="str" cm="1">
        <f t="array" ref="N6565">INDEX('BD product'!A:D,M6565,2)</f>
        <v>Furniture</v>
      </c>
    </row>
    <row r="6566" spans="1:14" x14ac:dyDescent="0.3">
      <c r="A6566" s="3" t="s">
        <v>7615</v>
      </c>
      <c r="B6566" s="4">
        <v>41766</v>
      </c>
      <c r="C6566" s="12" t="str">
        <f t="shared" si="102"/>
        <v>2014/05</v>
      </c>
      <c r="D6566" s="4">
        <v>41771</v>
      </c>
      <c r="E6566" s="3" t="s">
        <v>21</v>
      </c>
      <c r="F6566" s="3" t="s">
        <v>4011</v>
      </c>
      <c r="G6566" s="3" t="s">
        <v>2497</v>
      </c>
      <c r="H6566" s="5">
        <v>864</v>
      </c>
      <c r="I6566" s="2">
        <v>3</v>
      </c>
      <c r="J6566" s="2">
        <v>0</v>
      </c>
      <c r="K6566" s="2">
        <v>2.5055999999999998</v>
      </c>
      <c r="L6566" s="18" t="str">
        <f>VLOOKUP(F6566,'BD customers'!$1:$1048576,2,FALSE)</f>
        <v>Carol Triggs</v>
      </c>
      <c r="M6566" s="2">
        <f>MATCH(orders[[#This Row],[Product ID]],'BD product'!A:A,0)</f>
        <v>673</v>
      </c>
      <c r="N6566" s="2" t="str" cm="1">
        <f t="array" ref="N6566">INDEX('BD product'!A:D,M6566,2)</f>
        <v>Office Supplies</v>
      </c>
    </row>
    <row r="6567" spans="1:14" x14ac:dyDescent="0.3">
      <c r="A6567" s="3" t="s">
        <v>7615</v>
      </c>
      <c r="B6567" s="4">
        <v>41766</v>
      </c>
      <c r="C6567" s="12" t="str">
        <f t="shared" si="102"/>
        <v>2014/05</v>
      </c>
      <c r="D6567" s="4">
        <v>41771</v>
      </c>
      <c r="E6567" s="3" t="s">
        <v>21</v>
      </c>
      <c r="F6567" s="3" t="s">
        <v>4011</v>
      </c>
      <c r="G6567" s="3" t="s">
        <v>2385</v>
      </c>
      <c r="H6567" s="5">
        <v>87232</v>
      </c>
      <c r="I6567" s="2">
        <v>4</v>
      </c>
      <c r="J6567" s="2">
        <v>0</v>
      </c>
      <c r="K6567" s="2">
        <v>244.24959999999999</v>
      </c>
      <c r="L6567" s="18" t="str">
        <f>VLOOKUP(F6567,'BD customers'!$1:$1048576,2,FALSE)</f>
        <v>Carol Triggs</v>
      </c>
      <c r="M6567" s="2">
        <f>MATCH(orders[[#This Row],[Product ID]],'BD product'!A:A,0)</f>
        <v>637</v>
      </c>
      <c r="N6567" s="2" t="str" cm="1">
        <f t="array" ref="N6567">INDEX('BD product'!A:D,M6567,2)</f>
        <v>Furniture</v>
      </c>
    </row>
    <row r="6568" spans="1:14" x14ac:dyDescent="0.3">
      <c r="A6568" s="3" t="s">
        <v>7616</v>
      </c>
      <c r="B6568" s="4">
        <v>42771</v>
      </c>
      <c r="C6568" s="12" t="str">
        <f t="shared" si="102"/>
        <v>2017/02</v>
      </c>
      <c r="D6568" s="4">
        <v>42774</v>
      </c>
      <c r="E6568" s="3" t="s">
        <v>11</v>
      </c>
      <c r="F6568" s="3" t="s">
        <v>542</v>
      </c>
      <c r="G6568" s="3" t="s">
        <v>2188</v>
      </c>
      <c r="H6568" s="5">
        <v>243992</v>
      </c>
      <c r="I6568" s="2">
        <v>4</v>
      </c>
      <c r="J6568" s="2">
        <v>8</v>
      </c>
      <c r="K6568" s="2">
        <v>-42.698599999999999</v>
      </c>
      <c r="L6568" s="18" t="str">
        <f>VLOOKUP(F6568,'BD customers'!$1:$1048576,2,FALSE)</f>
        <v>Cassandra Brandow</v>
      </c>
      <c r="M6568" s="2">
        <f>MATCH(orders[[#This Row],[Product ID]],'BD product'!A:A,0)</f>
        <v>571</v>
      </c>
      <c r="N6568" s="2" t="str" cm="1">
        <f t="array" ref="N6568">INDEX('BD product'!A:D,M6568,2)</f>
        <v>Office Supplies</v>
      </c>
    </row>
    <row r="6569" spans="1:14" x14ac:dyDescent="0.3">
      <c r="A6569" s="3" t="s">
        <v>7616</v>
      </c>
      <c r="B6569" s="4">
        <v>42771</v>
      </c>
      <c r="C6569" s="12" t="str">
        <f t="shared" si="102"/>
        <v>2017/02</v>
      </c>
      <c r="D6569" s="4">
        <v>42774</v>
      </c>
      <c r="E6569" s="3" t="s">
        <v>11</v>
      </c>
      <c r="F6569" s="3" t="s">
        <v>542</v>
      </c>
      <c r="G6569" s="3" t="s">
        <v>4438</v>
      </c>
      <c r="H6569" s="5">
        <v>712</v>
      </c>
      <c r="I6569" s="2">
        <v>5</v>
      </c>
      <c r="J6569" s="2">
        <v>2</v>
      </c>
      <c r="K6569" s="2">
        <v>7.1199999999999999E-2</v>
      </c>
      <c r="L6569" s="18" t="str">
        <f>VLOOKUP(F6569,'BD customers'!$1:$1048576,2,FALSE)</f>
        <v>Cassandra Brandow</v>
      </c>
      <c r="M6569" s="2">
        <f>MATCH(orders[[#This Row],[Product ID]],'BD product'!A:A,0)</f>
        <v>1327</v>
      </c>
      <c r="N6569" s="2" t="str" cm="1">
        <f t="array" ref="N6569">INDEX('BD product'!A:D,M6569,2)</f>
        <v>Office Supplies</v>
      </c>
    </row>
    <row r="6570" spans="1:14" x14ac:dyDescent="0.3">
      <c r="A6570" s="3" t="s">
        <v>7617</v>
      </c>
      <c r="B6570" s="4">
        <v>41747</v>
      </c>
      <c r="C6570" s="12" t="str">
        <f t="shared" si="102"/>
        <v>2014/04</v>
      </c>
      <c r="D6570" s="4">
        <v>41751</v>
      </c>
      <c r="E6570" s="3" t="s">
        <v>21</v>
      </c>
      <c r="F6570" s="3" t="s">
        <v>316</v>
      </c>
      <c r="G6570" s="3" t="s">
        <v>311</v>
      </c>
      <c r="H6570" s="5">
        <v>2688</v>
      </c>
      <c r="I6570" s="2">
        <v>2</v>
      </c>
      <c r="J6570" s="2">
        <v>2</v>
      </c>
      <c r="K6570" s="2">
        <v>0.1008</v>
      </c>
      <c r="L6570" s="18" t="str">
        <f>VLOOKUP(F6570,'BD customers'!$1:$1048576,2,FALSE)</f>
        <v>Kunst Miller</v>
      </c>
      <c r="M6570" s="2">
        <f>MATCH(orders[[#This Row],[Product ID]],'BD product'!A:A,0)</f>
        <v>61</v>
      </c>
      <c r="N6570" s="2" t="str" cm="1">
        <f t="array" ref="N6570">INDEX('BD product'!A:D,M6570,2)</f>
        <v>Office Supplies</v>
      </c>
    </row>
    <row r="6571" spans="1:14" x14ac:dyDescent="0.3">
      <c r="A6571" s="3" t="s">
        <v>7617</v>
      </c>
      <c r="B6571" s="4">
        <v>41747</v>
      </c>
      <c r="C6571" s="12" t="str">
        <f t="shared" si="102"/>
        <v>2014/04</v>
      </c>
      <c r="D6571" s="4">
        <v>41751</v>
      </c>
      <c r="E6571" s="3" t="s">
        <v>21</v>
      </c>
      <c r="F6571" s="3" t="s">
        <v>316</v>
      </c>
      <c r="G6571" s="3" t="s">
        <v>1265</v>
      </c>
      <c r="H6571" s="5">
        <v>317058</v>
      </c>
      <c r="I6571" s="2">
        <v>3</v>
      </c>
      <c r="J6571" s="2">
        <v>3</v>
      </c>
      <c r="K6571" s="2">
        <v>-18.117599999999999</v>
      </c>
      <c r="L6571" s="18" t="str">
        <f>VLOOKUP(F6571,'BD customers'!$1:$1048576,2,FALSE)</f>
        <v>Kunst Miller</v>
      </c>
      <c r="M6571" s="2">
        <f>MATCH(orders[[#This Row],[Product ID]],'BD product'!A:A,0)</f>
        <v>293</v>
      </c>
      <c r="N6571" s="2" t="str" cm="1">
        <f t="array" ref="N6571">INDEX('BD product'!A:D,M6571,2)</f>
        <v>Furniture</v>
      </c>
    </row>
    <row r="6572" spans="1:14" x14ac:dyDescent="0.3">
      <c r="A6572" s="3" t="s">
        <v>7617</v>
      </c>
      <c r="B6572" s="4">
        <v>41747</v>
      </c>
      <c r="C6572" s="12" t="str">
        <f t="shared" si="102"/>
        <v>2014/04</v>
      </c>
      <c r="D6572" s="4">
        <v>41751</v>
      </c>
      <c r="E6572" s="3" t="s">
        <v>21</v>
      </c>
      <c r="F6572" s="3" t="s">
        <v>316</v>
      </c>
      <c r="G6572" s="3" t="s">
        <v>2378</v>
      </c>
      <c r="H6572" s="5">
        <v>149352</v>
      </c>
      <c r="I6572" s="2">
        <v>3</v>
      </c>
      <c r="J6572" s="2">
        <v>2</v>
      </c>
      <c r="K6572" s="2">
        <v>50.406300000000002</v>
      </c>
      <c r="L6572" s="18" t="str">
        <f>VLOOKUP(F6572,'BD customers'!$1:$1048576,2,FALSE)</f>
        <v>Kunst Miller</v>
      </c>
      <c r="M6572" s="2">
        <f>MATCH(orders[[#This Row],[Product ID]],'BD product'!A:A,0)</f>
        <v>635</v>
      </c>
      <c r="N6572" s="2" t="str" cm="1">
        <f t="array" ref="N6572">INDEX('BD product'!A:D,M6572,2)</f>
        <v>Office Supplies</v>
      </c>
    </row>
    <row r="6573" spans="1:14" x14ac:dyDescent="0.3">
      <c r="A6573" s="3" t="s">
        <v>7617</v>
      </c>
      <c r="B6573" s="4">
        <v>41747</v>
      </c>
      <c r="C6573" s="12" t="str">
        <f t="shared" si="102"/>
        <v>2014/04</v>
      </c>
      <c r="D6573" s="4">
        <v>41751</v>
      </c>
      <c r="E6573" s="3" t="s">
        <v>21</v>
      </c>
      <c r="F6573" s="3" t="s">
        <v>316</v>
      </c>
      <c r="G6573" s="3" t="s">
        <v>5402</v>
      </c>
      <c r="H6573" s="5">
        <v>227976</v>
      </c>
      <c r="I6573" s="2">
        <v>3</v>
      </c>
      <c r="J6573" s="2">
        <v>2</v>
      </c>
      <c r="K6573" s="2">
        <v>2.8496999999999999</v>
      </c>
      <c r="L6573" s="18" t="str">
        <f>VLOOKUP(F6573,'BD customers'!$1:$1048576,2,FALSE)</f>
        <v>Kunst Miller</v>
      </c>
      <c r="M6573" s="2">
        <f>MATCH(orders[[#This Row],[Product ID]],'BD product'!A:A,0)</f>
        <v>1525</v>
      </c>
      <c r="N6573" s="2" t="str" cm="1">
        <f t="array" ref="N6573">INDEX('BD product'!A:D,M6573,2)</f>
        <v>Technology</v>
      </c>
    </row>
    <row r="6574" spans="1:14" x14ac:dyDescent="0.3">
      <c r="A6574" s="3" t="s">
        <v>7618</v>
      </c>
      <c r="B6574" s="4">
        <v>42500</v>
      </c>
      <c r="C6574" s="12" t="str">
        <f t="shared" si="102"/>
        <v>2016/05</v>
      </c>
      <c r="D6574" s="4">
        <v>42506</v>
      </c>
      <c r="E6574" s="3" t="s">
        <v>21</v>
      </c>
      <c r="F6574" s="3" t="s">
        <v>6193</v>
      </c>
      <c r="G6574" s="3" t="s">
        <v>4323</v>
      </c>
      <c r="H6574" s="5">
        <v>1196</v>
      </c>
      <c r="I6574" s="2">
        <v>2</v>
      </c>
      <c r="J6574" s="2">
        <v>0</v>
      </c>
      <c r="K6574" s="2">
        <v>5.8604000000000003</v>
      </c>
      <c r="L6574" s="18" t="str">
        <f>VLOOKUP(F6574,'BD customers'!$1:$1048576,2,FALSE)</f>
        <v>Roger Demir</v>
      </c>
      <c r="M6574" s="2">
        <f>MATCH(orders[[#This Row],[Product ID]],'BD product'!A:A,0)</f>
        <v>1298</v>
      </c>
      <c r="N6574" s="2" t="str" cm="1">
        <f t="array" ref="N6574">INDEX('BD product'!A:D,M6574,2)</f>
        <v>Office Supplies</v>
      </c>
    </row>
    <row r="6575" spans="1:14" x14ac:dyDescent="0.3">
      <c r="A6575" s="3" t="s">
        <v>7619</v>
      </c>
      <c r="B6575" s="4">
        <v>42699</v>
      </c>
      <c r="C6575" s="12" t="str">
        <f t="shared" si="102"/>
        <v>2016/11</v>
      </c>
      <c r="D6575" s="4">
        <v>42704</v>
      </c>
      <c r="E6575" s="3" t="s">
        <v>21</v>
      </c>
      <c r="F6575" s="3" t="s">
        <v>7234</v>
      </c>
      <c r="G6575" s="3" t="s">
        <v>1729</v>
      </c>
      <c r="H6575" s="5">
        <v>5634</v>
      </c>
      <c r="I6575" s="2">
        <v>4</v>
      </c>
      <c r="J6575" s="2">
        <v>0</v>
      </c>
      <c r="K6575" s="2">
        <v>6.7607999999999997</v>
      </c>
      <c r="L6575" s="18" t="str">
        <f>VLOOKUP(F6575,'BD customers'!$1:$1048576,2,FALSE)</f>
        <v>Barry Pond</v>
      </c>
      <c r="M6575" s="2">
        <f>MATCH(orders[[#This Row],[Product ID]],'BD product'!A:A,0)</f>
        <v>428</v>
      </c>
      <c r="N6575" s="2" t="str" cm="1">
        <f t="array" ref="N6575">INDEX('BD product'!A:D,M6575,2)</f>
        <v>Office Supplies</v>
      </c>
    </row>
    <row r="6576" spans="1:14" x14ac:dyDescent="0.3">
      <c r="A6576" s="3" t="s">
        <v>7619</v>
      </c>
      <c r="B6576" s="4">
        <v>42699</v>
      </c>
      <c r="C6576" s="12" t="str">
        <f t="shared" si="102"/>
        <v>2016/11</v>
      </c>
      <c r="D6576" s="4">
        <v>42704</v>
      </c>
      <c r="E6576" s="3" t="s">
        <v>21</v>
      </c>
      <c r="F6576" s="3" t="s">
        <v>7234</v>
      </c>
      <c r="G6576" s="3" t="s">
        <v>7620</v>
      </c>
      <c r="H6576" s="5">
        <v>31992</v>
      </c>
      <c r="I6576" s="2">
        <v>8</v>
      </c>
      <c r="J6576" s="2">
        <v>0</v>
      </c>
      <c r="K6576" s="2">
        <v>118.3704</v>
      </c>
      <c r="L6576" s="18" t="str">
        <f>VLOOKUP(F6576,'BD customers'!$1:$1048576,2,FALSE)</f>
        <v>Barry Pond</v>
      </c>
      <c r="M6576" s="2">
        <f>MATCH(orders[[#This Row],[Product ID]],'BD product'!A:A,0)</f>
        <v>1793</v>
      </c>
      <c r="N6576" s="2" t="str" cm="1">
        <f t="array" ref="N6576">INDEX('BD product'!A:D,M6576,2)</f>
        <v>Technology</v>
      </c>
    </row>
    <row r="6577" spans="1:14" x14ac:dyDescent="0.3">
      <c r="A6577" s="3" t="s">
        <v>7622</v>
      </c>
      <c r="B6577" s="4">
        <v>42797</v>
      </c>
      <c r="C6577" s="12" t="str">
        <f t="shared" si="102"/>
        <v>2017/03</v>
      </c>
      <c r="D6577" s="4">
        <v>42802</v>
      </c>
      <c r="E6577" s="3" t="s">
        <v>21</v>
      </c>
      <c r="F6577" s="3" t="s">
        <v>5763</v>
      </c>
      <c r="G6577" s="3" t="s">
        <v>5531</v>
      </c>
      <c r="H6577" s="5">
        <v>104944</v>
      </c>
      <c r="I6577" s="2">
        <v>8</v>
      </c>
      <c r="J6577" s="2">
        <v>0</v>
      </c>
      <c r="K6577" s="2">
        <v>440.76479999999998</v>
      </c>
      <c r="L6577" s="18" t="str">
        <f>VLOOKUP(F6577,'BD customers'!$1:$1048576,2,FALSE)</f>
        <v>Ed Jacobs</v>
      </c>
      <c r="M6577" s="2">
        <f>MATCH(orders[[#This Row],[Product ID]],'BD product'!A:A,0)</f>
        <v>1545</v>
      </c>
      <c r="N6577" s="2" t="str" cm="1">
        <f t="array" ref="N6577">INDEX('BD product'!A:D,M6577,2)</f>
        <v>Technology</v>
      </c>
    </row>
    <row r="6578" spans="1:14" x14ac:dyDescent="0.3">
      <c r="A6578" s="3" t="s">
        <v>7622</v>
      </c>
      <c r="B6578" s="4">
        <v>42797</v>
      </c>
      <c r="C6578" s="12" t="str">
        <f t="shared" si="102"/>
        <v>2017/03</v>
      </c>
      <c r="D6578" s="4">
        <v>42802</v>
      </c>
      <c r="E6578" s="3" t="s">
        <v>21</v>
      </c>
      <c r="F6578" s="3" t="s">
        <v>5763</v>
      </c>
      <c r="G6578" s="3" t="s">
        <v>305</v>
      </c>
      <c r="H6578" s="5">
        <v>170352</v>
      </c>
      <c r="I6578" s="2">
        <v>3</v>
      </c>
      <c r="J6578" s="2">
        <v>2</v>
      </c>
      <c r="K6578" s="2">
        <v>-17.0352</v>
      </c>
      <c r="L6578" s="18" t="str">
        <f>VLOOKUP(F6578,'BD customers'!$1:$1048576,2,FALSE)</f>
        <v>Ed Jacobs</v>
      </c>
      <c r="M6578" s="2">
        <f>MATCH(orders[[#This Row],[Product ID]],'BD product'!A:A,0)</f>
        <v>58</v>
      </c>
      <c r="N6578" s="2" t="str" cm="1">
        <f t="array" ref="N6578">INDEX('BD product'!A:D,M6578,2)</f>
        <v>Furniture</v>
      </c>
    </row>
    <row r="6579" spans="1:14" x14ac:dyDescent="0.3">
      <c r="A6579" s="3" t="s">
        <v>7623</v>
      </c>
      <c r="B6579" s="4">
        <v>42344</v>
      </c>
      <c r="C6579" s="12" t="str">
        <f t="shared" si="102"/>
        <v>2015/12</v>
      </c>
      <c r="D6579" s="4">
        <v>42349</v>
      </c>
      <c r="E6579" s="3" t="s">
        <v>11</v>
      </c>
      <c r="F6579" s="3" t="s">
        <v>1769</v>
      </c>
      <c r="G6579" s="3" t="s">
        <v>3706</v>
      </c>
      <c r="H6579" s="5">
        <v>17394</v>
      </c>
      <c r="I6579" s="2">
        <v>6</v>
      </c>
      <c r="J6579" s="2">
        <v>0</v>
      </c>
      <c r="K6579" s="2">
        <v>50.442599999999999</v>
      </c>
      <c r="L6579" s="18" t="str">
        <f>VLOOKUP(F6579,'BD customers'!$1:$1048576,2,FALSE)</f>
        <v>Rose O'Brian</v>
      </c>
      <c r="M6579" s="2">
        <f>MATCH(orders[[#This Row],[Product ID]],'BD product'!A:A,0)</f>
        <v>1131</v>
      </c>
      <c r="N6579" s="2" t="str" cm="1">
        <f t="array" ref="N6579">INDEX('BD product'!A:D,M6579,2)</f>
        <v>Technology</v>
      </c>
    </row>
    <row r="6580" spans="1:14" x14ac:dyDescent="0.3">
      <c r="A6580" s="3" t="s">
        <v>7624</v>
      </c>
      <c r="B6580" s="4">
        <v>41876</v>
      </c>
      <c r="C6580" s="12" t="str">
        <f t="shared" si="102"/>
        <v>2014/08</v>
      </c>
      <c r="D6580" s="4">
        <v>41881</v>
      </c>
      <c r="E6580" s="3" t="s">
        <v>21</v>
      </c>
      <c r="F6580" s="3" t="s">
        <v>4286</v>
      </c>
      <c r="G6580" s="3" t="s">
        <v>3756</v>
      </c>
      <c r="H6580" s="5">
        <v>1007944</v>
      </c>
      <c r="I6580" s="2">
        <v>7</v>
      </c>
      <c r="J6580" s="2">
        <v>2</v>
      </c>
      <c r="K6580" s="2">
        <v>75.595799999999997</v>
      </c>
      <c r="L6580" s="18" t="str">
        <f>VLOOKUP(F6580,'BD customers'!$1:$1048576,2,FALSE)</f>
        <v>Mitch Webber</v>
      </c>
      <c r="M6580" s="2">
        <f>MATCH(orders[[#This Row],[Product ID]],'BD product'!A:A,0)</f>
        <v>1151</v>
      </c>
      <c r="N6580" s="2" t="str" cm="1">
        <f t="array" ref="N6580">INDEX('BD product'!A:D,M6580,2)</f>
        <v>Technology</v>
      </c>
    </row>
    <row r="6581" spans="1:14" x14ac:dyDescent="0.3">
      <c r="A6581" s="3" t="s">
        <v>7625</v>
      </c>
      <c r="B6581" s="4">
        <v>42665</v>
      </c>
      <c r="C6581" s="12" t="str">
        <f t="shared" si="102"/>
        <v>2016/10</v>
      </c>
      <c r="D6581" s="4">
        <v>42665</v>
      </c>
      <c r="E6581" s="3" t="s">
        <v>41</v>
      </c>
      <c r="F6581" s="3" t="s">
        <v>4847</v>
      </c>
      <c r="G6581" s="3" t="s">
        <v>3603</v>
      </c>
      <c r="H6581" s="5">
        <v>668</v>
      </c>
      <c r="I6581" s="2">
        <v>1</v>
      </c>
      <c r="J6581" s="2">
        <v>0</v>
      </c>
      <c r="K6581" s="2">
        <v>3.2063999999999999</v>
      </c>
      <c r="L6581" s="18" t="str">
        <f>VLOOKUP(F6581,'BD customers'!$1:$1048576,2,FALSE)</f>
        <v>MaryBeth Skach</v>
      </c>
      <c r="M6581" s="2">
        <f>MATCH(orders[[#This Row],[Product ID]],'BD product'!A:A,0)</f>
        <v>1085</v>
      </c>
      <c r="N6581" s="2" t="str" cm="1">
        <f t="array" ref="N6581">INDEX('BD product'!A:D,M6581,2)</f>
        <v>Office Supplies</v>
      </c>
    </row>
    <row r="6582" spans="1:14" x14ac:dyDescent="0.3">
      <c r="A6582" s="3" t="s">
        <v>7625</v>
      </c>
      <c r="B6582" s="4">
        <v>42665</v>
      </c>
      <c r="C6582" s="12" t="str">
        <f t="shared" si="102"/>
        <v>2016/10</v>
      </c>
      <c r="D6582" s="4">
        <v>42665</v>
      </c>
      <c r="E6582" s="3" t="s">
        <v>41</v>
      </c>
      <c r="F6582" s="3" t="s">
        <v>4847</v>
      </c>
      <c r="G6582" s="3" t="s">
        <v>5982</v>
      </c>
      <c r="H6582" s="5">
        <v>834</v>
      </c>
      <c r="I6582" s="2">
        <v>3</v>
      </c>
      <c r="J6582" s="2">
        <v>0</v>
      </c>
      <c r="K6582" s="2">
        <v>2.2517999999999998</v>
      </c>
      <c r="L6582" s="18" t="str">
        <f>VLOOKUP(F6582,'BD customers'!$1:$1048576,2,FALSE)</f>
        <v>MaryBeth Skach</v>
      </c>
      <c r="M6582" s="2">
        <f>MATCH(orders[[#This Row],[Product ID]],'BD product'!A:A,0)</f>
        <v>1624</v>
      </c>
      <c r="N6582" s="2" t="str" cm="1">
        <f t="array" ref="N6582">INDEX('BD product'!A:D,M6582,2)</f>
        <v>Office Supplies</v>
      </c>
    </row>
    <row r="6583" spans="1:14" x14ac:dyDescent="0.3">
      <c r="A6583" s="3" t="s">
        <v>7625</v>
      </c>
      <c r="B6583" s="4">
        <v>42665</v>
      </c>
      <c r="C6583" s="12" t="str">
        <f t="shared" si="102"/>
        <v>2016/10</v>
      </c>
      <c r="D6583" s="4">
        <v>42665</v>
      </c>
      <c r="E6583" s="3" t="s">
        <v>41</v>
      </c>
      <c r="F6583" s="3" t="s">
        <v>4847</v>
      </c>
      <c r="G6583" s="3" t="s">
        <v>7626</v>
      </c>
      <c r="H6583" s="5">
        <v>10194</v>
      </c>
      <c r="I6583" s="2">
        <v>3</v>
      </c>
      <c r="J6583" s="2">
        <v>0</v>
      </c>
      <c r="K6583" s="2">
        <v>3.0581999999999998</v>
      </c>
      <c r="L6583" s="18" t="str">
        <f>VLOOKUP(F6583,'BD customers'!$1:$1048576,2,FALSE)</f>
        <v>MaryBeth Skach</v>
      </c>
      <c r="M6583" s="2">
        <f>MATCH(orders[[#This Row],[Product ID]],'BD product'!A:A,0)</f>
        <v>1794</v>
      </c>
      <c r="N6583" s="2" t="str" cm="1">
        <f t="array" ref="N6583">INDEX('BD product'!A:D,M6583,2)</f>
        <v>Furniture</v>
      </c>
    </row>
    <row r="6584" spans="1:14" x14ac:dyDescent="0.3">
      <c r="A6584" s="3" t="s">
        <v>7628</v>
      </c>
      <c r="B6584" s="4">
        <v>42589</v>
      </c>
      <c r="C6584" s="12" t="str">
        <f t="shared" si="102"/>
        <v>2016/08</v>
      </c>
      <c r="D6584" s="4">
        <v>42593</v>
      </c>
      <c r="E6584" s="3" t="s">
        <v>21</v>
      </c>
      <c r="F6584" s="3" t="s">
        <v>613</v>
      </c>
      <c r="G6584" s="3" t="s">
        <v>2286</v>
      </c>
      <c r="H6584" s="5">
        <v>17997</v>
      </c>
      <c r="I6584" s="2">
        <v>3</v>
      </c>
      <c r="J6584" s="2">
        <v>0</v>
      </c>
      <c r="K6584" s="2">
        <v>86.385599999999997</v>
      </c>
      <c r="L6584" s="18" t="str">
        <f>VLOOKUP(F6584,'BD customers'!$1:$1048576,2,FALSE)</f>
        <v>Dorothy Wardle</v>
      </c>
      <c r="M6584" s="2">
        <f>MATCH(orders[[#This Row],[Product ID]],'BD product'!A:A,0)</f>
        <v>605</v>
      </c>
      <c r="N6584" s="2" t="str" cm="1">
        <f t="array" ref="N6584">INDEX('BD product'!A:D,M6584,2)</f>
        <v>Technology</v>
      </c>
    </row>
    <row r="6585" spans="1:14" x14ac:dyDescent="0.3">
      <c r="A6585" s="3" t="s">
        <v>7629</v>
      </c>
      <c r="B6585" s="4">
        <v>42937</v>
      </c>
      <c r="C6585" s="12" t="str">
        <f t="shared" si="102"/>
        <v>2017/07</v>
      </c>
      <c r="D6585" s="4">
        <v>42943</v>
      </c>
      <c r="E6585" s="3" t="s">
        <v>21</v>
      </c>
      <c r="F6585" s="3" t="s">
        <v>3997</v>
      </c>
      <c r="G6585" s="3" t="s">
        <v>4688</v>
      </c>
      <c r="H6585" s="5">
        <v>10194</v>
      </c>
      <c r="I6585" s="2">
        <v>6</v>
      </c>
      <c r="J6585" s="2">
        <v>0</v>
      </c>
      <c r="K6585" s="2">
        <v>29.5626</v>
      </c>
      <c r="L6585" s="18" t="str">
        <f>VLOOKUP(F6585,'BD customers'!$1:$1048576,2,FALSE)</f>
        <v>Anne McFarland</v>
      </c>
      <c r="M6585" s="2">
        <f>MATCH(orders[[#This Row],[Product ID]],'BD product'!A:A,0)</f>
        <v>1387</v>
      </c>
      <c r="N6585" s="2" t="str" cm="1">
        <f t="array" ref="N6585">INDEX('BD product'!A:D,M6585,2)</f>
        <v>Office Supplies</v>
      </c>
    </row>
    <row r="6586" spans="1:14" x14ac:dyDescent="0.3">
      <c r="A6586" s="3" t="s">
        <v>7629</v>
      </c>
      <c r="B6586" s="4">
        <v>42937</v>
      </c>
      <c r="C6586" s="12" t="str">
        <f t="shared" si="102"/>
        <v>2017/07</v>
      </c>
      <c r="D6586" s="4">
        <v>42943</v>
      </c>
      <c r="E6586" s="3" t="s">
        <v>21</v>
      </c>
      <c r="F6586" s="3" t="s">
        <v>3997</v>
      </c>
      <c r="G6586" s="3" t="s">
        <v>2602</v>
      </c>
      <c r="H6586" s="5">
        <v>27196</v>
      </c>
      <c r="I6586" s="2">
        <v>4</v>
      </c>
      <c r="J6586" s="2">
        <v>0</v>
      </c>
      <c r="K6586" s="2">
        <v>0.67989999999999995</v>
      </c>
      <c r="L6586" s="18" t="str">
        <f>VLOOKUP(F6586,'BD customers'!$1:$1048576,2,FALSE)</f>
        <v>Anne McFarland</v>
      </c>
      <c r="M6586" s="2">
        <f>MATCH(orders[[#This Row],[Product ID]],'BD product'!A:A,0)</f>
        <v>706</v>
      </c>
      <c r="N6586" s="2" t="str" cm="1">
        <f t="array" ref="N6586">INDEX('BD product'!A:D,M6586,2)</f>
        <v>Technology</v>
      </c>
    </row>
    <row r="6587" spans="1:14" x14ac:dyDescent="0.3">
      <c r="A6587" s="3" t="s">
        <v>7629</v>
      </c>
      <c r="B6587" s="4">
        <v>42937</v>
      </c>
      <c r="C6587" s="12" t="str">
        <f t="shared" si="102"/>
        <v>2017/07</v>
      </c>
      <c r="D6587" s="4">
        <v>42943</v>
      </c>
      <c r="E6587" s="3" t="s">
        <v>21</v>
      </c>
      <c r="F6587" s="3" t="s">
        <v>3997</v>
      </c>
      <c r="G6587" s="3" t="s">
        <v>1089</v>
      </c>
      <c r="H6587" s="5">
        <v>88</v>
      </c>
      <c r="I6587" s="2">
        <v>5</v>
      </c>
      <c r="J6587" s="2">
        <v>0</v>
      </c>
      <c r="K6587" s="2">
        <v>0.38719999999999999</v>
      </c>
      <c r="L6587" s="18" t="str">
        <f>VLOOKUP(F6587,'BD customers'!$1:$1048576,2,FALSE)</f>
        <v>Anne McFarland</v>
      </c>
      <c r="M6587" s="2">
        <f>MATCH(orders[[#This Row],[Product ID]],'BD product'!A:A,0)</f>
        <v>249</v>
      </c>
      <c r="N6587" s="2" t="str" cm="1">
        <f t="array" ref="N6587">INDEX('BD product'!A:D,M6587,2)</f>
        <v>Furniture</v>
      </c>
    </row>
    <row r="6588" spans="1:14" x14ac:dyDescent="0.3">
      <c r="A6588" s="3" t="s">
        <v>7629</v>
      </c>
      <c r="B6588" s="4">
        <v>42937</v>
      </c>
      <c r="C6588" s="12" t="str">
        <f t="shared" si="102"/>
        <v>2017/07</v>
      </c>
      <c r="D6588" s="4">
        <v>42943</v>
      </c>
      <c r="E6588" s="3" t="s">
        <v>21</v>
      </c>
      <c r="F6588" s="3" t="s">
        <v>3997</v>
      </c>
      <c r="G6588" s="3" t="s">
        <v>3268</v>
      </c>
      <c r="H6588" s="5">
        <v>1968</v>
      </c>
      <c r="I6588" s="2">
        <v>6</v>
      </c>
      <c r="J6588" s="2">
        <v>0</v>
      </c>
      <c r="K6588" s="2">
        <v>5.7072000000000003</v>
      </c>
      <c r="L6588" s="18" t="str">
        <f>VLOOKUP(F6588,'BD customers'!$1:$1048576,2,FALSE)</f>
        <v>Anne McFarland</v>
      </c>
      <c r="M6588" s="2">
        <f>MATCH(orders[[#This Row],[Product ID]],'BD product'!A:A,0)</f>
        <v>952</v>
      </c>
      <c r="N6588" s="2" t="str" cm="1">
        <f t="array" ref="N6588">INDEX('BD product'!A:D,M6588,2)</f>
        <v>Office Supplies</v>
      </c>
    </row>
    <row r="6589" spans="1:14" x14ac:dyDescent="0.3">
      <c r="A6589" s="3" t="s">
        <v>7629</v>
      </c>
      <c r="B6589" s="4">
        <v>42937</v>
      </c>
      <c r="C6589" s="12" t="str">
        <f t="shared" si="102"/>
        <v>2017/07</v>
      </c>
      <c r="D6589" s="4">
        <v>42943</v>
      </c>
      <c r="E6589" s="3" t="s">
        <v>21</v>
      </c>
      <c r="F6589" s="3" t="s">
        <v>3997</v>
      </c>
      <c r="G6589" s="3" t="s">
        <v>2633</v>
      </c>
      <c r="H6589" s="5">
        <v>30294</v>
      </c>
      <c r="I6589" s="2">
        <v>3</v>
      </c>
      <c r="J6589" s="2">
        <v>0</v>
      </c>
      <c r="K6589" s="2">
        <v>69.676199999999994</v>
      </c>
      <c r="L6589" s="18" t="str">
        <f>VLOOKUP(F6589,'BD customers'!$1:$1048576,2,FALSE)</f>
        <v>Anne McFarland</v>
      </c>
      <c r="M6589" s="2">
        <f>MATCH(orders[[#This Row],[Product ID]],'BD product'!A:A,0)</f>
        <v>715</v>
      </c>
      <c r="N6589" s="2" t="str" cm="1">
        <f t="array" ref="N6589">INDEX('BD product'!A:D,M6589,2)</f>
        <v>Furniture</v>
      </c>
    </row>
    <row r="6590" spans="1:14" x14ac:dyDescent="0.3">
      <c r="A6590" s="3" t="s">
        <v>7629</v>
      </c>
      <c r="B6590" s="4">
        <v>42937</v>
      </c>
      <c r="C6590" s="12" t="str">
        <f t="shared" si="102"/>
        <v>2017/07</v>
      </c>
      <c r="D6590" s="4">
        <v>42943</v>
      </c>
      <c r="E6590" s="3" t="s">
        <v>21</v>
      </c>
      <c r="F6590" s="3" t="s">
        <v>3997</v>
      </c>
      <c r="G6590" s="3" t="s">
        <v>2252</v>
      </c>
      <c r="H6590" s="5">
        <v>1494</v>
      </c>
      <c r="I6590" s="2">
        <v>3</v>
      </c>
      <c r="J6590" s="2">
        <v>0</v>
      </c>
      <c r="K6590" s="2">
        <v>7.1711999999999998</v>
      </c>
      <c r="L6590" s="18" t="str">
        <f>VLOOKUP(F6590,'BD customers'!$1:$1048576,2,FALSE)</f>
        <v>Anne McFarland</v>
      </c>
      <c r="M6590" s="2">
        <f>MATCH(orders[[#This Row],[Product ID]],'BD product'!A:A,0)</f>
        <v>593</v>
      </c>
      <c r="N6590" s="2" t="str" cm="1">
        <f t="array" ref="N6590">INDEX('BD product'!A:D,M6590,2)</f>
        <v>Office Supplies</v>
      </c>
    </row>
    <row r="6591" spans="1:14" x14ac:dyDescent="0.3">
      <c r="A6591" s="3" t="s">
        <v>7629</v>
      </c>
      <c r="B6591" s="4">
        <v>42937</v>
      </c>
      <c r="C6591" s="12" t="str">
        <f t="shared" si="102"/>
        <v>2017/07</v>
      </c>
      <c r="D6591" s="4">
        <v>42943</v>
      </c>
      <c r="E6591" s="3" t="s">
        <v>21</v>
      </c>
      <c r="F6591" s="3" t="s">
        <v>3997</v>
      </c>
      <c r="G6591" s="3" t="s">
        <v>1683</v>
      </c>
      <c r="H6591" s="5">
        <v>23172</v>
      </c>
      <c r="I6591" s="2">
        <v>2</v>
      </c>
      <c r="J6591" s="2">
        <v>0</v>
      </c>
      <c r="K6591" s="2">
        <v>1.1586000000000001</v>
      </c>
      <c r="L6591" s="18" t="str">
        <f>VLOOKUP(F6591,'BD customers'!$1:$1048576,2,FALSE)</f>
        <v>Anne McFarland</v>
      </c>
      <c r="M6591" s="2">
        <f>MATCH(orders[[#This Row],[Product ID]],'BD product'!A:A,0)</f>
        <v>415</v>
      </c>
      <c r="N6591" s="2" t="str" cm="1">
        <f t="array" ref="N6591">INDEX('BD product'!A:D,M6591,2)</f>
        <v>Office Supplies</v>
      </c>
    </row>
    <row r="6592" spans="1:14" x14ac:dyDescent="0.3">
      <c r="A6592" s="3" t="s">
        <v>7630</v>
      </c>
      <c r="B6592" s="4">
        <v>41721</v>
      </c>
      <c r="C6592" s="12" t="str">
        <f t="shared" si="102"/>
        <v>2014/03</v>
      </c>
      <c r="D6592" s="4">
        <v>41724</v>
      </c>
      <c r="E6592" s="3" t="s">
        <v>64</v>
      </c>
      <c r="F6592" s="3" t="s">
        <v>5343</v>
      </c>
      <c r="G6592" s="3" t="s">
        <v>2332</v>
      </c>
      <c r="H6592" s="5">
        <v>9912</v>
      </c>
      <c r="I6592" s="2">
        <v>3</v>
      </c>
      <c r="J6592" s="2">
        <v>2</v>
      </c>
      <c r="K6592" s="2">
        <v>3.2214</v>
      </c>
      <c r="L6592" s="18" t="str">
        <f>VLOOKUP(F6592,'BD customers'!$1:$1048576,2,FALSE)</f>
        <v>Bruce Geld</v>
      </c>
      <c r="M6592" s="2">
        <f>MATCH(orders[[#This Row],[Product ID]],'BD product'!A:A,0)</f>
        <v>619</v>
      </c>
      <c r="N6592" s="2" t="str" cm="1">
        <f t="array" ref="N6592">INDEX('BD product'!A:D,M6592,2)</f>
        <v>Office Supplies</v>
      </c>
    </row>
    <row r="6593" spans="1:14" x14ac:dyDescent="0.3">
      <c r="A6593" s="3" t="s">
        <v>7631</v>
      </c>
      <c r="B6593" s="4">
        <v>42124</v>
      </c>
      <c r="C6593" s="12" t="str">
        <f t="shared" si="102"/>
        <v>2015/04</v>
      </c>
      <c r="D6593" s="4">
        <v>42130</v>
      </c>
      <c r="E6593" s="3" t="s">
        <v>21</v>
      </c>
      <c r="F6593" s="3" t="s">
        <v>127</v>
      </c>
      <c r="G6593" s="3" t="s">
        <v>1409</v>
      </c>
      <c r="H6593" s="5">
        <v>3465</v>
      </c>
      <c r="I6593" s="2">
        <v>3</v>
      </c>
      <c r="J6593" s="2">
        <v>0</v>
      </c>
      <c r="K6593" s="2">
        <v>0.97019999999999995</v>
      </c>
      <c r="L6593" s="18" t="str">
        <f>VLOOKUP(F6593,'BD customers'!$1:$1048576,2,FALSE)</f>
        <v>Ken Black</v>
      </c>
      <c r="M6593" s="2">
        <f>MATCH(orders[[#This Row],[Product ID]],'BD product'!A:A,0)</f>
        <v>334</v>
      </c>
      <c r="N6593" s="2" t="str" cm="1">
        <f t="array" ref="N6593">INDEX('BD product'!A:D,M6593,2)</f>
        <v>Office Supplies</v>
      </c>
    </row>
    <row r="6594" spans="1:14" x14ac:dyDescent="0.3">
      <c r="A6594" s="3" t="s">
        <v>7631</v>
      </c>
      <c r="B6594" s="4">
        <v>42124</v>
      </c>
      <c r="C6594" s="12" t="str">
        <f t="shared" ref="C6594:C6657" si="103">TEXT(B6594,"aaaa/mm")</f>
        <v>2015/04</v>
      </c>
      <c r="D6594" s="4">
        <v>42130</v>
      </c>
      <c r="E6594" s="3" t="s">
        <v>21</v>
      </c>
      <c r="F6594" s="3" t="s">
        <v>127</v>
      </c>
      <c r="G6594" s="3" t="s">
        <v>1984</v>
      </c>
      <c r="H6594" s="5">
        <v>198</v>
      </c>
      <c r="I6594" s="2">
        <v>5</v>
      </c>
      <c r="J6594" s="2">
        <v>2</v>
      </c>
      <c r="K6594" s="2">
        <v>1.7324999999999999</v>
      </c>
      <c r="L6594" s="18" t="str">
        <f>VLOOKUP(F6594,'BD customers'!$1:$1048576,2,FALSE)</f>
        <v>Ken Black</v>
      </c>
      <c r="M6594" s="2">
        <f>MATCH(orders[[#This Row],[Product ID]],'BD product'!A:A,0)</f>
        <v>502</v>
      </c>
      <c r="N6594" s="2" t="str" cm="1">
        <f t="array" ref="N6594">INDEX('BD product'!A:D,M6594,2)</f>
        <v>Technology</v>
      </c>
    </row>
    <row r="6595" spans="1:14" x14ac:dyDescent="0.3">
      <c r="A6595" s="3" t="s">
        <v>7632</v>
      </c>
      <c r="B6595" s="4">
        <v>42534</v>
      </c>
      <c r="C6595" s="12" t="str">
        <f t="shared" si="103"/>
        <v>2016/06</v>
      </c>
      <c r="D6595" s="4">
        <v>42537</v>
      </c>
      <c r="E6595" s="3" t="s">
        <v>11</v>
      </c>
      <c r="F6595" s="3" t="s">
        <v>1839</v>
      </c>
      <c r="G6595" s="3" t="s">
        <v>2112</v>
      </c>
      <c r="H6595" s="5">
        <v>33568</v>
      </c>
      <c r="I6595" s="2">
        <v>2</v>
      </c>
      <c r="J6595" s="2">
        <v>2</v>
      </c>
      <c r="K6595" s="2">
        <v>11.748799999999999</v>
      </c>
      <c r="L6595" s="18" t="str">
        <f>VLOOKUP(F6595,'BD customers'!$1:$1048576,2,FALSE)</f>
        <v>Greg Tran</v>
      </c>
      <c r="M6595" s="2">
        <f>MATCH(orders[[#This Row],[Product ID]],'BD product'!A:A,0)</f>
        <v>544</v>
      </c>
      <c r="N6595" s="2" t="str" cm="1">
        <f t="array" ref="N6595">INDEX('BD product'!A:D,M6595,2)</f>
        <v>Office Supplies</v>
      </c>
    </row>
    <row r="6596" spans="1:14" x14ac:dyDescent="0.3">
      <c r="A6596" s="3" t="s">
        <v>7633</v>
      </c>
      <c r="B6596" s="4">
        <v>42128</v>
      </c>
      <c r="C6596" s="12" t="str">
        <f t="shared" si="103"/>
        <v>2015/05</v>
      </c>
      <c r="D6596" s="4">
        <v>42135</v>
      </c>
      <c r="E6596" s="3" t="s">
        <v>21</v>
      </c>
      <c r="F6596" s="3" t="s">
        <v>278</v>
      </c>
      <c r="G6596" s="3" t="s">
        <v>2426</v>
      </c>
      <c r="H6596" s="5">
        <v>12593</v>
      </c>
      <c r="I6596" s="2">
        <v>7</v>
      </c>
      <c r="J6596" s="2">
        <v>0</v>
      </c>
      <c r="K6596" s="2">
        <v>35.260399999999997</v>
      </c>
      <c r="L6596" s="18" t="str">
        <f>VLOOKUP(F6596,'BD customers'!$1:$1048576,2,FALSE)</f>
        <v>Stuart Van</v>
      </c>
      <c r="M6596" s="2">
        <f>MATCH(orders[[#This Row],[Product ID]],'BD product'!A:A,0)</f>
        <v>648</v>
      </c>
      <c r="N6596" s="2" t="str" cm="1">
        <f t="array" ref="N6596">INDEX('BD product'!A:D,M6596,2)</f>
        <v>Office Supplies</v>
      </c>
    </row>
    <row r="6597" spans="1:14" x14ac:dyDescent="0.3">
      <c r="A6597" s="3" t="s">
        <v>7634</v>
      </c>
      <c r="B6597" s="4">
        <v>42848</v>
      </c>
      <c r="C6597" s="12" t="str">
        <f t="shared" si="103"/>
        <v>2017/04</v>
      </c>
      <c r="D6597" s="4">
        <v>42851</v>
      </c>
      <c r="E6597" s="3" t="s">
        <v>64</v>
      </c>
      <c r="F6597" s="3" t="s">
        <v>568</v>
      </c>
      <c r="G6597" s="3" t="s">
        <v>1840</v>
      </c>
      <c r="H6597" s="5">
        <v>1176</v>
      </c>
      <c r="I6597" s="2">
        <v>5</v>
      </c>
      <c r="J6597" s="2">
        <v>7</v>
      </c>
      <c r="K6597" s="2">
        <v>-7.8399999999999997E-2</v>
      </c>
      <c r="L6597" s="18" t="str">
        <f>VLOOKUP(F6597,'BD customers'!$1:$1048576,2,FALSE)</f>
        <v>Greg Guthrie</v>
      </c>
      <c r="M6597" s="2">
        <f>MATCH(orders[[#This Row],[Product ID]],'BD product'!A:A,0)</f>
        <v>462</v>
      </c>
      <c r="N6597" s="2" t="str" cm="1">
        <f t="array" ref="N6597">INDEX('BD product'!A:D,M6597,2)</f>
        <v>Office Supplies</v>
      </c>
    </row>
    <row r="6598" spans="1:14" x14ac:dyDescent="0.3">
      <c r="A6598" s="3" t="s">
        <v>7634</v>
      </c>
      <c r="B6598" s="4">
        <v>42848</v>
      </c>
      <c r="C6598" s="12" t="str">
        <f t="shared" si="103"/>
        <v>2017/04</v>
      </c>
      <c r="D6598" s="4">
        <v>42851</v>
      </c>
      <c r="E6598" s="3" t="s">
        <v>64</v>
      </c>
      <c r="F6598" s="3" t="s">
        <v>568</v>
      </c>
      <c r="G6598" s="3" t="s">
        <v>628</v>
      </c>
      <c r="H6598" s="5">
        <v>5344</v>
      </c>
      <c r="I6598" s="2">
        <v>1</v>
      </c>
      <c r="J6598" s="2">
        <v>2</v>
      </c>
      <c r="K6598" s="2">
        <v>1.8704000000000001</v>
      </c>
      <c r="L6598" s="18" t="str">
        <f>VLOOKUP(F6598,'BD customers'!$1:$1048576,2,FALSE)</f>
        <v>Greg Guthrie</v>
      </c>
      <c r="M6598" s="2">
        <f>MATCH(orders[[#This Row],[Product ID]],'BD product'!A:A,0)</f>
        <v>130</v>
      </c>
      <c r="N6598" s="2" t="str" cm="1">
        <f t="array" ref="N6598">INDEX('BD product'!A:D,M6598,2)</f>
        <v>Office Supplies</v>
      </c>
    </row>
    <row r="6599" spans="1:14" x14ac:dyDescent="0.3">
      <c r="A6599" s="3" t="s">
        <v>7635</v>
      </c>
      <c r="B6599" s="4">
        <v>41796</v>
      </c>
      <c r="C6599" s="12" t="str">
        <f t="shared" si="103"/>
        <v>2014/06</v>
      </c>
      <c r="D6599" s="4">
        <v>41802</v>
      </c>
      <c r="E6599" s="3" t="s">
        <v>21</v>
      </c>
      <c r="F6599" s="3" t="s">
        <v>4766</v>
      </c>
      <c r="G6599" s="3" t="s">
        <v>1091</v>
      </c>
      <c r="H6599" s="5">
        <v>1365</v>
      </c>
      <c r="I6599" s="2">
        <v>1</v>
      </c>
      <c r="J6599" s="2">
        <v>7</v>
      </c>
      <c r="K6599" s="2">
        <v>-9.1000000000000004E-3</v>
      </c>
      <c r="L6599" s="18" t="str">
        <f>VLOOKUP(F6599,'BD customers'!$1:$1048576,2,FALSE)</f>
        <v>Stewart Visinsky</v>
      </c>
      <c r="M6599" s="2">
        <f>MATCH(orders[[#This Row],[Product ID]],'BD product'!A:A,0)</f>
        <v>250</v>
      </c>
      <c r="N6599" s="2" t="str" cm="1">
        <f t="array" ref="N6599">INDEX('BD product'!A:D,M6599,2)</f>
        <v>Office Supplies</v>
      </c>
    </row>
    <row r="6600" spans="1:14" x14ac:dyDescent="0.3">
      <c r="A6600" s="3" t="s">
        <v>7635</v>
      </c>
      <c r="B6600" s="4">
        <v>41796</v>
      </c>
      <c r="C6600" s="12" t="str">
        <f t="shared" si="103"/>
        <v>2014/06</v>
      </c>
      <c r="D6600" s="4">
        <v>41802</v>
      </c>
      <c r="E6600" s="3" t="s">
        <v>21</v>
      </c>
      <c r="F6600" s="3" t="s">
        <v>4766</v>
      </c>
      <c r="G6600" s="3" t="s">
        <v>4801</v>
      </c>
      <c r="H6600" s="5">
        <v>62016</v>
      </c>
      <c r="I6600" s="2">
        <v>2</v>
      </c>
      <c r="J6600" s="2">
        <v>2</v>
      </c>
      <c r="K6600" s="2">
        <v>22.480799999999999</v>
      </c>
      <c r="L6600" s="18" t="str">
        <f>VLOOKUP(F6600,'BD customers'!$1:$1048576,2,FALSE)</f>
        <v>Stewart Visinsky</v>
      </c>
      <c r="M6600" s="2">
        <f>MATCH(orders[[#This Row],[Product ID]],'BD product'!A:A,0)</f>
        <v>1415</v>
      </c>
      <c r="N6600" s="2" t="str" cm="1">
        <f t="array" ref="N6600">INDEX('BD product'!A:D,M6600,2)</f>
        <v>Office Supplies</v>
      </c>
    </row>
    <row r="6601" spans="1:14" x14ac:dyDescent="0.3">
      <c r="A6601" s="3" t="s">
        <v>7636</v>
      </c>
      <c r="B6601" s="4">
        <v>41975</v>
      </c>
      <c r="C6601" s="12" t="str">
        <f t="shared" si="103"/>
        <v>2014/12</v>
      </c>
      <c r="D6601" s="4">
        <v>41980</v>
      </c>
      <c r="E6601" s="3" t="s">
        <v>21</v>
      </c>
      <c r="F6601" s="3" t="s">
        <v>235</v>
      </c>
      <c r="G6601" s="3" t="s">
        <v>2059</v>
      </c>
      <c r="H6601" s="5">
        <v>6072</v>
      </c>
      <c r="I6601" s="2">
        <v>3</v>
      </c>
      <c r="J6601" s="2">
        <v>0</v>
      </c>
      <c r="K6601" s="2">
        <v>23.680800000000001</v>
      </c>
      <c r="L6601" s="18" t="str">
        <f>VLOOKUP(F6601,'BD customers'!$1:$1048576,2,FALSE)</f>
        <v>Odella Nelson</v>
      </c>
      <c r="M6601" s="2">
        <f>MATCH(orders[[#This Row],[Product ID]],'BD product'!A:A,0)</f>
        <v>528</v>
      </c>
      <c r="N6601" s="2" t="str" cm="1">
        <f t="array" ref="N6601">INDEX('BD product'!A:D,M6601,2)</f>
        <v>Furniture</v>
      </c>
    </row>
    <row r="6602" spans="1:14" x14ac:dyDescent="0.3">
      <c r="A6602" s="3" t="s">
        <v>7636</v>
      </c>
      <c r="B6602" s="4">
        <v>41975</v>
      </c>
      <c r="C6602" s="12" t="str">
        <f t="shared" si="103"/>
        <v>2014/12</v>
      </c>
      <c r="D6602" s="4">
        <v>41980</v>
      </c>
      <c r="E6602" s="3" t="s">
        <v>21</v>
      </c>
      <c r="F6602" s="3" t="s">
        <v>235</v>
      </c>
      <c r="G6602" s="3" t="s">
        <v>4936</v>
      </c>
      <c r="H6602" s="5">
        <v>14682</v>
      </c>
      <c r="I6602" s="2">
        <v>3</v>
      </c>
      <c r="J6602" s="2">
        <v>0</v>
      </c>
      <c r="K6602" s="2">
        <v>0.73409999999999997</v>
      </c>
      <c r="L6602" s="18" t="str">
        <f>VLOOKUP(F6602,'BD customers'!$1:$1048576,2,FALSE)</f>
        <v>Odella Nelson</v>
      </c>
      <c r="M6602" s="2">
        <f>MATCH(orders[[#This Row],[Product ID]],'BD product'!A:A,0)</f>
        <v>1440</v>
      </c>
      <c r="N6602" s="2" t="str" cm="1">
        <f t="array" ref="N6602">INDEX('BD product'!A:D,M6602,2)</f>
        <v>Office Supplies</v>
      </c>
    </row>
    <row r="6603" spans="1:14" x14ac:dyDescent="0.3">
      <c r="A6603" s="3" t="s">
        <v>7636</v>
      </c>
      <c r="B6603" s="4">
        <v>41975</v>
      </c>
      <c r="C6603" s="12" t="str">
        <f t="shared" si="103"/>
        <v>2014/12</v>
      </c>
      <c r="D6603" s="4">
        <v>41980</v>
      </c>
      <c r="E6603" s="3" t="s">
        <v>21</v>
      </c>
      <c r="F6603" s="3" t="s">
        <v>235</v>
      </c>
      <c r="G6603" s="3" t="s">
        <v>3743</v>
      </c>
      <c r="H6603" s="5">
        <v>23984</v>
      </c>
      <c r="I6603" s="2">
        <v>8</v>
      </c>
      <c r="J6603" s="2">
        <v>0</v>
      </c>
      <c r="K6603" s="2">
        <v>64.756799999999998</v>
      </c>
      <c r="L6603" s="18" t="str">
        <f>VLOOKUP(F6603,'BD customers'!$1:$1048576,2,FALSE)</f>
        <v>Odella Nelson</v>
      </c>
      <c r="M6603" s="2">
        <f>MATCH(orders[[#This Row],[Product ID]],'BD product'!A:A,0)</f>
        <v>1146</v>
      </c>
      <c r="N6603" s="2" t="str" cm="1">
        <f t="array" ref="N6603">INDEX('BD product'!A:D,M6603,2)</f>
        <v>Furniture</v>
      </c>
    </row>
    <row r="6604" spans="1:14" x14ac:dyDescent="0.3">
      <c r="A6604" s="3" t="s">
        <v>7636</v>
      </c>
      <c r="B6604" s="4">
        <v>41975</v>
      </c>
      <c r="C6604" s="12" t="str">
        <f t="shared" si="103"/>
        <v>2014/12</v>
      </c>
      <c r="D6604" s="4">
        <v>41980</v>
      </c>
      <c r="E6604" s="3" t="s">
        <v>21</v>
      </c>
      <c r="F6604" s="3" t="s">
        <v>235</v>
      </c>
      <c r="G6604" s="3" t="s">
        <v>1241</v>
      </c>
      <c r="H6604" s="5">
        <v>1566</v>
      </c>
      <c r="I6604" s="2">
        <v>6</v>
      </c>
      <c r="J6604" s="2">
        <v>0</v>
      </c>
      <c r="K6604" s="2">
        <v>7.2035999999999998</v>
      </c>
      <c r="L6604" s="18" t="str">
        <f>VLOOKUP(F6604,'BD customers'!$1:$1048576,2,FALSE)</f>
        <v>Odella Nelson</v>
      </c>
      <c r="M6604" s="2">
        <f>MATCH(orders[[#This Row],[Product ID]],'BD product'!A:A,0)</f>
        <v>288</v>
      </c>
      <c r="N6604" s="2" t="str" cm="1">
        <f t="array" ref="N6604">INDEX('BD product'!A:D,M6604,2)</f>
        <v>Office Supplies</v>
      </c>
    </row>
    <row r="6605" spans="1:14" x14ac:dyDescent="0.3">
      <c r="A6605" s="3" t="s">
        <v>7637</v>
      </c>
      <c r="B6605" s="4">
        <v>42903</v>
      </c>
      <c r="C6605" s="12" t="str">
        <f t="shared" si="103"/>
        <v>2017/06</v>
      </c>
      <c r="D6605" s="4">
        <v>42906</v>
      </c>
      <c r="E6605" s="3" t="s">
        <v>64</v>
      </c>
      <c r="F6605" s="3" t="s">
        <v>2779</v>
      </c>
      <c r="G6605" s="3" t="s">
        <v>3090</v>
      </c>
      <c r="H6605" s="5">
        <v>146352</v>
      </c>
      <c r="I6605" s="2">
        <v>3</v>
      </c>
      <c r="J6605" s="2">
        <v>2</v>
      </c>
      <c r="K6605" s="2">
        <v>-32.929200000000002</v>
      </c>
      <c r="L6605" s="18" t="str">
        <f>VLOOKUP(F6605,'BD customers'!$1:$1048576,2,FALSE)</f>
        <v>Ryan Akin</v>
      </c>
      <c r="M6605" s="2">
        <f>MATCH(orders[[#This Row],[Product ID]],'BD product'!A:A,0)</f>
        <v>888</v>
      </c>
      <c r="N6605" s="2" t="str" cm="1">
        <f t="array" ref="N6605">INDEX('BD product'!A:D,M6605,2)</f>
        <v>Office Supplies</v>
      </c>
    </row>
    <row r="6606" spans="1:14" x14ac:dyDescent="0.3">
      <c r="A6606" s="3" t="s">
        <v>7638</v>
      </c>
      <c r="B6606" s="4">
        <v>42516</v>
      </c>
      <c r="C6606" s="12" t="str">
        <f t="shared" si="103"/>
        <v>2016/05</v>
      </c>
      <c r="D6606" s="4">
        <v>42521</v>
      </c>
      <c r="E6606" s="3" t="s">
        <v>21</v>
      </c>
      <c r="F6606" s="3" t="s">
        <v>4766</v>
      </c>
      <c r="G6606" s="3" t="s">
        <v>1962</v>
      </c>
      <c r="H6606" s="5">
        <v>594</v>
      </c>
      <c r="I6606" s="2">
        <v>3</v>
      </c>
      <c r="J6606" s="2">
        <v>0</v>
      </c>
      <c r="K6606" s="2">
        <v>0</v>
      </c>
      <c r="L6606" s="18" t="str">
        <f>VLOOKUP(F6606,'BD customers'!$1:$1048576,2,FALSE)</f>
        <v>Stewart Visinsky</v>
      </c>
      <c r="M6606" s="2">
        <f>MATCH(orders[[#This Row],[Product ID]],'BD product'!A:A,0)</f>
        <v>496</v>
      </c>
      <c r="N6606" s="2" t="str" cm="1">
        <f t="array" ref="N6606">INDEX('BD product'!A:D,M6606,2)</f>
        <v>Office Supplies</v>
      </c>
    </row>
    <row r="6607" spans="1:14" x14ac:dyDescent="0.3">
      <c r="A6607" s="3" t="s">
        <v>7638</v>
      </c>
      <c r="B6607" s="4">
        <v>42516</v>
      </c>
      <c r="C6607" s="12" t="str">
        <f t="shared" si="103"/>
        <v>2016/05</v>
      </c>
      <c r="D6607" s="4">
        <v>42521</v>
      </c>
      <c r="E6607" s="3" t="s">
        <v>21</v>
      </c>
      <c r="F6607" s="3" t="s">
        <v>4766</v>
      </c>
      <c r="G6607" s="3" t="s">
        <v>3405</v>
      </c>
      <c r="H6607" s="5">
        <v>4536</v>
      </c>
      <c r="I6607" s="2">
        <v>7</v>
      </c>
      <c r="J6607" s="2">
        <v>0</v>
      </c>
      <c r="K6607" s="2">
        <v>21.7728</v>
      </c>
      <c r="L6607" s="18" t="str">
        <f>VLOOKUP(F6607,'BD customers'!$1:$1048576,2,FALSE)</f>
        <v>Stewart Visinsky</v>
      </c>
      <c r="M6607" s="2">
        <f>MATCH(orders[[#This Row],[Product ID]],'BD product'!A:A,0)</f>
        <v>1006</v>
      </c>
      <c r="N6607" s="2" t="str" cm="1">
        <f t="array" ref="N6607">INDEX('BD product'!A:D,M6607,2)</f>
        <v>Office Supplies</v>
      </c>
    </row>
    <row r="6608" spans="1:14" x14ac:dyDescent="0.3">
      <c r="A6608" s="3" t="s">
        <v>7638</v>
      </c>
      <c r="B6608" s="4">
        <v>42516</v>
      </c>
      <c r="C6608" s="12" t="str">
        <f t="shared" si="103"/>
        <v>2016/05</v>
      </c>
      <c r="D6608" s="4">
        <v>42521</v>
      </c>
      <c r="E6608" s="3" t="s">
        <v>21</v>
      </c>
      <c r="F6608" s="3" t="s">
        <v>4766</v>
      </c>
      <c r="G6608" s="3" t="s">
        <v>2822</v>
      </c>
      <c r="H6608" s="5">
        <v>211168</v>
      </c>
      <c r="I6608" s="2">
        <v>4</v>
      </c>
      <c r="J6608" s="2">
        <v>2</v>
      </c>
      <c r="K6608" s="2">
        <v>23.756399999999999</v>
      </c>
      <c r="L6608" s="18" t="str">
        <f>VLOOKUP(F6608,'BD customers'!$1:$1048576,2,FALSE)</f>
        <v>Stewart Visinsky</v>
      </c>
      <c r="M6608" s="2">
        <f>MATCH(orders[[#This Row],[Product ID]],'BD product'!A:A,0)</f>
        <v>783</v>
      </c>
      <c r="N6608" s="2" t="str" cm="1">
        <f t="array" ref="N6608">INDEX('BD product'!A:D,M6608,2)</f>
        <v>Technology</v>
      </c>
    </row>
    <row r="6609" spans="1:14" x14ac:dyDescent="0.3">
      <c r="A6609" s="3" t="s">
        <v>7638</v>
      </c>
      <c r="B6609" s="4">
        <v>42516</v>
      </c>
      <c r="C6609" s="12" t="str">
        <f t="shared" si="103"/>
        <v>2016/05</v>
      </c>
      <c r="D6609" s="4">
        <v>42521</v>
      </c>
      <c r="E6609" s="3" t="s">
        <v>21</v>
      </c>
      <c r="F6609" s="3" t="s">
        <v>4766</v>
      </c>
      <c r="G6609" s="3" t="s">
        <v>957</v>
      </c>
      <c r="H6609" s="5">
        <v>484704</v>
      </c>
      <c r="I6609" s="2">
        <v>6</v>
      </c>
      <c r="J6609" s="2">
        <v>2</v>
      </c>
      <c r="K6609" s="2">
        <v>-84.8232</v>
      </c>
      <c r="L6609" s="18" t="str">
        <f>VLOOKUP(F6609,'BD customers'!$1:$1048576,2,FALSE)</f>
        <v>Stewart Visinsky</v>
      </c>
      <c r="M6609" s="2">
        <f>MATCH(orders[[#This Row],[Product ID]],'BD product'!A:A,0)</f>
        <v>213</v>
      </c>
      <c r="N6609" s="2" t="str" cm="1">
        <f t="array" ref="N6609">INDEX('BD product'!A:D,M6609,2)</f>
        <v>Furniture</v>
      </c>
    </row>
    <row r="6610" spans="1:14" x14ac:dyDescent="0.3">
      <c r="A6610" s="3" t="s">
        <v>7638</v>
      </c>
      <c r="B6610" s="4">
        <v>42516</v>
      </c>
      <c r="C6610" s="12" t="str">
        <f t="shared" si="103"/>
        <v>2016/05</v>
      </c>
      <c r="D6610" s="4">
        <v>42521</v>
      </c>
      <c r="E6610" s="3" t="s">
        <v>21</v>
      </c>
      <c r="F6610" s="3" t="s">
        <v>4766</v>
      </c>
      <c r="G6610" s="3" t="s">
        <v>5380</v>
      </c>
      <c r="H6610" s="5">
        <v>371976</v>
      </c>
      <c r="I6610" s="2">
        <v>3</v>
      </c>
      <c r="J6610" s="2">
        <v>2</v>
      </c>
      <c r="K6610" s="2">
        <v>116.24250000000001</v>
      </c>
      <c r="L6610" s="18" t="str">
        <f>VLOOKUP(F6610,'BD customers'!$1:$1048576,2,FALSE)</f>
        <v>Stewart Visinsky</v>
      </c>
      <c r="M6610" s="2">
        <f>MATCH(orders[[#This Row],[Product ID]],'BD product'!A:A,0)</f>
        <v>1522</v>
      </c>
      <c r="N6610" s="2" t="str" cm="1">
        <f t="array" ref="N6610">INDEX('BD product'!A:D,M6610,2)</f>
        <v>Technology</v>
      </c>
    </row>
    <row r="6611" spans="1:14" x14ac:dyDescent="0.3">
      <c r="A6611" s="3" t="s">
        <v>7639</v>
      </c>
      <c r="B6611" s="4">
        <v>42073</v>
      </c>
      <c r="C6611" s="12" t="str">
        <f t="shared" si="103"/>
        <v>2015/03</v>
      </c>
      <c r="D6611" s="4">
        <v>42073</v>
      </c>
      <c r="E6611" s="3" t="s">
        <v>41</v>
      </c>
      <c r="F6611" s="3" t="s">
        <v>127</v>
      </c>
      <c r="G6611" s="3" t="s">
        <v>1395</v>
      </c>
      <c r="H6611" s="5">
        <v>8982</v>
      </c>
      <c r="I6611" s="2">
        <v>6</v>
      </c>
      <c r="J6611" s="2">
        <v>0</v>
      </c>
      <c r="K6611" s="2">
        <v>25.1496</v>
      </c>
      <c r="L6611" s="18" t="str">
        <f>VLOOKUP(F6611,'BD customers'!$1:$1048576,2,FALSE)</f>
        <v>Ken Black</v>
      </c>
      <c r="M6611" s="2">
        <f>MATCH(orders[[#This Row],[Product ID]],'BD product'!A:A,0)</f>
        <v>330</v>
      </c>
      <c r="N6611" s="2" t="str" cm="1">
        <f t="array" ref="N6611">INDEX('BD product'!A:D,M6611,2)</f>
        <v>Office Supplies</v>
      </c>
    </row>
    <row r="6612" spans="1:14" x14ac:dyDescent="0.3">
      <c r="A6612" s="3" t="s">
        <v>7640</v>
      </c>
      <c r="B6612" s="4">
        <v>42663</v>
      </c>
      <c r="C6612" s="12" t="str">
        <f t="shared" si="103"/>
        <v>2016/10</v>
      </c>
      <c r="D6612" s="4">
        <v>42665</v>
      </c>
      <c r="E6612" s="3" t="s">
        <v>64</v>
      </c>
      <c r="F6612" s="3" t="s">
        <v>1105</v>
      </c>
      <c r="G6612" s="3" t="s">
        <v>4040</v>
      </c>
      <c r="H6612" s="5">
        <v>19296</v>
      </c>
      <c r="I6612" s="2">
        <v>3</v>
      </c>
      <c r="J6612" s="2">
        <v>2</v>
      </c>
      <c r="K6612" s="2">
        <v>6.0299999999999999E-2</v>
      </c>
      <c r="L6612" s="18" t="str">
        <f>VLOOKUP(F6612,'BD customers'!$1:$1048576,2,FALSE)</f>
        <v>Andrew Gjertsen</v>
      </c>
      <c r="M6612" s="2">
        <f>MATCH(orders[[#This Row],[Product ID]],'BD product'!A:A,0)</f>
        <v>1234</v>
      </c>
      <c r="N6612" s="2" t="str" cm="1">
        <f t="array" ref="N6612">INDEX('BD product'!A:D,M6612,2)</f>
        <v>Office Supplies</v>
      </c>
    </row>
    <row r="6613" spans="1:14" x14ac:dyDescent="0.3">
      <c r="A6613" s="3" t="s">
        <v>7641</v>
      </c>
      <c r="B6613" s="4">
        <v>42115</v>
      </c>
      <c r="C6613" s="12" t="str">
        <f t="shared" si="103"/>
        <v>2015/04</v>
      </c>
      <c r="D6613" s="4">
        <v>42122</v>
      </c>
      <c r="E6613" s="3" t="s">
        <v>21</v>
      </c>
      <c r="F6613" s="3" t="s">
        <v>7010</v>
      </c>
      <c r="G6613" s="3" t="s">
        <v>1166</v>
      </c>
      <c r="H6613" s="5">
        <v>19196</v>
      </c>
      <c r="I6613" s="2">
        <v>2</v>
      </c>
      <c r="J6613" s="2">
        <v>0</v>
      </c>
      <c r="K6613" s="2">
        <v>51.8292</v>
      </c>
      <c r="L6613" s="18" t="str">
        <f>VLOOKUP(F6613,'BD customers'!$1:$1048576,2,FALSE)</f>
        <v>Juliana Krohn</v>
      </c>
      <c r="M6613" s="2">
        <f>MATCH(orders[[#This Row],[Product ID]],'BD product'!A:A,0)</f>
        <v>270</v>
      </c>
      <c r="N6613" s="2" t="str" cm="1">
        <f t="array" ref="N6613">INDEX('BD product'!A:D,M6613,2)</f>
        <v>Furniture</v>
      </c>
    </row>
    <row r="6614" spans="1:14" x14ac:dyDescent="0.3">
      <c r="A6614" s="3" t="s">
        <v>7641</v>
      </c>
      <c r="B6614" s="4">
        <v>42115</v>
      </c>
      <c r="C6614" s="12" t="str">
        <f t="shared" si="103"/>
        <v>2015/04</v>
      </c>
      <c r="D6614" s="4">
        <v>42122</v>
      </c>
      <c r="E6614" s="3" t="s">
        <v>21</v>
      </c>
      <c r="F6614" s="3" t="s">
        <v>7010</v>
      </c>
      <c r="G6614" s="3" t="s">
        <v>124</v>
      </c>
      <c r="H6614" s="5">
        <v>213</v>
      </c>
      <c r="I6614" s="2">
        <v>3</v>
      </c>
      <c r="J6614" s="2">
        <v>0</v>
      </c>
      <c r="K6614" s="2">
        <v>0.9798</v>
      </c>
      <c r="L6614" s="18" t="str">
        <f>VLOOKUP(F6614,'BD customers'!$1:$1048576,2,FALSE)</f>
        <v>Juliana Krohn</v>
      </c>
      <c r="M6614" s="2">
        <f>MATCH(orders[[#This Row],[Product ID]],'BD product'!A:A,0)</f>
        <v>22</v>
      </c>
      <c r="N6614" s="2" t="str" cm="1">
        <f t="array" ref="N6614">INDEX('BD product'!A:D,M6614,2)</f>
        <v>Office Supplies</v>
      </c>
    </row>
    <row r="6615" spans="1:14" x14ac:dyDescent="0.3">
      <c r="A6615" s="3" t="s">
        <v>7641</v>
      </c>
      <c r="B6615" s="4">
        <v>42115</v>
      </c>
      <c r="C6615" s="12" t="str">
        <f t="shared" si="103"/>
        <v>2015/04</v>
      </c>
      <c r="D6615" s="4">
        <v>42122</v>
      </c>
      <c r="E6615" s="3" t="s">
        <v>21</v>
      </c>
      <c r="F6615" s="3" t="s">
        <v>7010</v>
      </c>
      <c r="G6615" s="3" t="s">
        <v>2102</v>
      </c>
      <c r="H6615" s="5">
        <v>46995</v>
      </c>
      <c r="I6615" s="2">
        <v>5</v>
      </c>
      <c r="J6615" s="2">
        <v>0</v>
      </c>
      <c r="K6615" s="2">
        <v>13.1586</v>
      </c>
      <c r="L6615" s="18" t="str">
        <f>VLOOKUP(F6615,'BD customers'!$1:$1048576,2,FALSE)</f>
        <v>Juliana Krohn</v>
      </c>
      <c r="M6615" s="2">
        <f>MATCH(orders[[#This Row],[Product ID]],'BD product'!A:A,0)</f>
        <v>541</v>
      </c>
      <c r="N6615" s="2" t="str" cm="1">
        <f t="array" ref="N6615">INDEX('BD product'!A:D,M6615,2)</f>
        <v>Technology</v>
      </c>
    </row>
    <row r="6616" spans="1:14" x14ac:dyDescent="0.3">
      <c r="A6616" s="3" t="s">
        <v>7641</v>
      </c>
      <c r="B6616" s="4">
        <v>42115</v>
      </c>
      <c r="C6616" s="12" t="str">
        <f t="shared" si="103"/>
        <v>2015/04</v>
      </c>
      <c r="D6616" s="4">
        <v>42122</v>
      </c>
      <c r="E6616" s="3" t="s">
        <v>21</v>
      </c>
      <c r="F6616" s="3" t="s">
        <v>7010</v>
      </c>
      <c r="G6616" s="3" t="s">
        <v>2227</v>
      </c>
      <c r="H6616" s="5">
        <v>20988</v>
      </c>
      <c r="I6616" s="2">
        <v>3</v>
      </c>
      <c r="J6616" s="2">
        <v>0</v>
      </c>
      <c r="K6616" s="2">
        <v>35.679600000000001</v>
      </c>
      <c r="L6616" s="18" t="str">
        <f>VLOOKUP(F6616,'BD customers'!$1:$1048576,2,FALSE)</f>
        <v>Juliana Krohn</v>
      </c>
      <c r="M6616" s="2">
        <f>MATCH(orders[[#This Row],[Product ID]],'BD product'!A:A,0)</f>
        <v>585</v>
      </c>
      <c r="N6616" s="2" t="str" cm="1">
        <f t="array" ref="N6616">INDEX('BD product'!A:D,M6616,2)</f>
        <v>Furniture</v>
      </c>
    </row>
    <row r="6617" spans="1:14" x14ac:dyDescent="0.3">
      <c r="A6617" s="3" t="s">
        <v>7642</v>
      </c>
      <c r="B6617" s="4">
        <v>42538</v>
      </c>
      <c r="C6617" s="12" t="str">
        <f t="shared" si="103"/>
        <v>2016/06</v>
      </c>
      <c r="D6617" s="4">
        <v>42540</v>
      </c>
      <c r="E6617" s="3" t="s">
        <v>64</v>
      </c>
      <c r="F6617" s="3" t="s">
        <v>438</v>
      </c>
      <c r="G6617" s="3" t="s">
        <v>5860</v>
      </c>
      <c r="H6617" s="5">
        <v>239666</v>
      </c>
      <c r="I6617" s="2">
        <v>2</v>
      </c>
      <c r="J6617" s="2">
        <v>15</v>
      </c>
      <c r="K6617" s="2">
        <v>1.4097999999999999</v>
      </c>
      <c r="L6617" s="18" t="str">
        <f>VLOOKUP(F6617,'BD customers'!$1:$1048576,2,FALSE)</f>
        <v>Mike Vittorini</v>
      </c>
      <c r="M6617" s="2">
        <f>MATCH(orders[[#This Row],[Product ID]],'BD product'!A:A,0)</f>
        <v>1603</v>
      </c>
      <c r="N6617" s="2" t="str" cm="1">
        <f t="array" ref="N6617">INDEX('BD product'!A:D,M6617,2)</f>
        <v>Furniture</v>
      </c>
    </row>
    <row r="6618" spans="1:14" x14ac:dyDescent="0.3">
      <c r="A6618" s="3" t="s">
        <v>7642</v>
      </c>
      <c r="B6618" s="4">
        <v>42538</v>
      </c>
      <c r="C6618" s="12" t="str">
        <f t="shared" si="103"/>
        <v>2016/06</v>
      </c>
      <c r="D6618" s="4">
        <v>42540</v>
      </c>
      <c r="E6618" s="3" t="s">
        <v>64</v>
      </c>
      <c r="F6618" s="3" t="s">
        <v>438</v>
      </c>
      <c r="G6618" s="3" t="s">
        <v>4519</v>
      </c>
      <c r="H6618" s="5">
        <v>225</v>
      </c>
      <c r="I6618" s="2">
        <v>6</v>
      </c>
      <c r="J6618" s="2">
        <v>0</v>
      </c>
      <c r="K6618" s="2">
        <v>1.0800000000000001E-2</v>
      </c>
      <c r="L6618" s="18" t="str">
        <f>VLOOKUP(F6618,'BD customers'!$1:$1048576,2,FALSE)</f>
        <v>Mike Vittorini</v>
      </c>
      <c r="M6618" s="2">
        <f>MATCH(orders[[#This Row],[Product ID]],'BD product'!A:A,0)</f>
        <v>1347</v>
      </c>
      <c r="N6618" s="2" t="str" cm="1">
        <f t="array" ref="N6618">INDEX('BD product'!A:D,M6618,2)</f>
        <v>Office Supplies</v>
      </c>
    </row>
    <row r="6619" spans="1:14" x14ac:dyDescent="0.3">
      <c r="A6619" s="3" t="s">
        <v>7642</v>
      </c>
      <c r="B6619" s="4">
        <v>42538</v>
      </c>
      <c r="C6619" s="12" t="str">
        <f t="shared" si="103"/>
        <v>2016/06</v>
      </c>
      <c r="D6619" s="4">
        <v>42540</v>
      </c>
      <c r="E6619" s="3" t="s">
        <v>64</v>
      </c>
      <c r="F6619" s="3" t="s">
        <v>438</v>
      </c>
      <c r="G6619" s="3" t="s">
        <v>7218</v>
      </c>
      <c r="H6619" s="5">
        <v>21984</v>
      </c>
      <c r="I6619" s="2">
        <v>4</v>
      </c>
      <c r="J6619" s="2">
        <v>0</v>
      </c>
      <c r="K6619" s="2">
        <v>107.7216</v>
      </c>
      <c r="L6619" s="18" t="str">
        <f>VLOOKUP(F6619,'BD customers'!$1:$1048576,2,FALSE)</f>
        <v>Mike Vittorini</v>
      </c>
      <c r="M6619" s="2">
        <f>MATCH(orders[[#This Row],[Product ID]],'BD product'!A:A,0)</f>
        <v>1768</v>
      </c>
      <c r="N6619" s="2" t="str" cm="1">
        <f t="array" ref="N6619">INDEX('BD product'!A:D,M6619,2)</f>
        <v>Office Supplies</v>
      </c>
    </row>
    <row r="6620" spans="1:14" x14ac:dyDescent="0.3">
      <c r="A6620" s="3" t="s">
        <v>7643</v>
      </c>
      <c r="B6620" s="4">
        <v>42748</v>
      </c>
      <c r="C6620" s="12" t="str">
        <f t="shared" si="103"/>
        <v>2017/01</v>
      </c>
      <c r="D6620" s="4">
        <v>42753</v>
      </c>
      <c r="E6620" s="3" t="s">
        <v>11</v>
      </c>
      <c r="F6620" s="3" t="s">
        <v>2747</v>
      </c>
      <c r="G6620" s="3" t="s">
        <v>4528</v>
      </c>
      <c r="H6620" s="5">
        <v>324</v>
      </c>
      <c r="I6620" s="2">
        <v>5</v>
      </c>
      <c r="J6620" s="2">
        <v>0</v>
      </c>
      <c r="K6620" s="2">
        <v>1.5551999999999999</v>
      </c>
      <c r="L6620" s="18" t="str">
        <f>VLOOKUP(F6620,'BD customers'!$1:$1048576,2,FALSE)</f>
        <v>Cathy Prescott</v>
      </c>
      <c r="M6620" s="2">
        <f>MATCH(orders[[#This Row],[Product ID]],'BD product'!A:A,0)</f>
        <v>1349</v>
      </c>
      <c r="N6620" s="2" t="str" cm="1">
        <f t="array" ref="N6620">INDEX('BD product'!A:D,M6620,2)</f>
        <v>Office Supplies</v>
      </c>
    </row>
    <row r="6621" spans="1:14" x14ac:dyDescent="0.3">
      <c r="A6621" s="3" t="s">
        <v>7643</v>
      </c>
      <c r="B6621" s="4">
        <v>42748</v>
      </c>
      <c r="C6621" s="12" t="str">
        <f t="shared" si="103"/>
        <v>2017/01</v>
      </c>
      <c r="D6621" s="4">
        <v>42753</v>
      </c>
      <c r="E6621" s="3" t="s">
        <v>11</v>
      </c>
      <c r="F6621" s="3" t="s">
        <v>2747</v>
      </c>
      <c r="G6621" s="3" t="s">
        <v>7055</v>
      </c>
      <c r="H6621" s="5">
        <v>20994</v>
      </c>
      <c r="I6621" s="2">
        <v>6</v>
      </c>
      <c r="J6621" s="2">
        <v>0</v>
      </c>
      <c r="K6621" s="2">
        <v>54.584400000000002</v>
      </c>
      <c r="L6621" s="18" t="str">
        <f>VLOOKUP(F6621,'BD customers'!$1:$1048576,2,FALSE)</f>
        <v>Cathy Prescott</v>
      </c>
      <c r="M6621" s="2">
        <f>MATCH(orders[[#This Row],[Product ID]],'BD product'!A:A,0)</f>
        <v>1755</v>
      </c>
      <c r="N6621" s="2" t="str" cm="1">
        <f t="array" ref="N6621">INDEX('BD product'!A:D,M6621,2)</f>
        <v>Office Supplies</v>
      </c>
    </row>
    <row r="6622" spans="1:14" x14ac:dyDescent="0.3">
      <c r="A6622" s="3" t="s">
        <v>7643</v>
      </c>
      <c r="B6622" s="4">
        <v>42748</v>
      </c>
      <c r="C6622" s="12" t="str">
        <f t="shared" si="103"/>
        <v>2017/01</v>
      </c>
      <c r="D6622" s="4">
        <v>42753</v>
      </c>
      <c r="E6622" s="3" t="s">
        <v>11</v>
      </c>
      <c r="F6622" s="3" t="s">
        <v>2747</v>
      </c>
      <c r="G6622" s="3" t="s">
        <v>1854</v>
      </c>
      <c r="H6622" s="5">
        <v>416405</v>
      </c>
      <c r="I6622" s="2">
        <v>5</v>
      </c>
      <c r="J6622" s="2">
        <v>0</v>
      </c>
      <c r="K6622" s="2">
        <v>8.3280999999999992</v>
      </c>
      <c r="L6622" s="18" t="str">
        <f>VLOOKUP(F6622,'BD customers'!$1:$1048576,2,FALSE)</f>
        <v>Cathy Prescott</v>
      </c>
      <c r="M6622" s="2">
        <f>MATCH(orders[[#This Row],[Product ID]],'BD product'!A:A,0)</f>
        <v>467</v>
      </c>
      <c r="N6622" s="2" t="str" cm="1">
        <f t="array" ref="N6622">INDEX('BD product'!A:D,M6622,2)</f>
        <v>Office Supplies</v>
      </c>
    </row>
    <row r="6623" spans="1:14" x14ac:dyDescent="0.3">
      <c r="A6623" s="3" t="s">
        <v>7643</v>
      </c>
      <c r="B6623" s="4">
        <v>42748</v>
      </c>
      <c r="C6623" s="12" t="str">
        <f t="shared" si="103"/>
        <v>2017/01</v>
      </c>
      <c r="D6623" s="4">
        <v>42753</v>
      </c>
      <c r="E6623" s="3" t="s">
        <v>11</v>
      </c>
      <c r="F6623" s="3" t="s">
        <v>2747</v>
      </c>
      <c r="G6623" s="3" t="s">
        <v>5540</v>
      </c>
      <c r="H6623" s="5">
        <v>21294</v>
      </c>
      <c r="I6623" s="2">
        <v>3</v>
      </c>
      <c r="J6623" s="2">
        <v>0</v>
      </c>
      <c r="K6623" s="2">
        <v>5.3235000000000001</v>
      </c>
      <c r="L6623" s="18" t="str">
        <f>VLOOKUP(F6623,'BD customers'!$1:$1048576,2,FALSE)</f>
        <v>Cathy Prescott</v>
      </c>
      <c r="M6623" s="2">
        <f>MATCH(orders[[#This Row],[Product ID]],'BD product'!A:A,0)</f>
        <v>1546</v>
      </c>
      <c r="N6623" s="2" t="str" cm="1">
        <f t="array" ref="N6623">INDEX('BD product'!A:D,M6623,2)</f>
        <v>Furniture</v>
      </c>
    </row>
    <row r="6624" spans="1:14" x14ac:dyDescent="0.3">
      <c r="A6624" s="3" t="s">
        <v>7644</v>
      </c>
      <c r="B6624" s="4">
        <v>41888</v>
      </c>
      <c r="C6624" s="12" t="str">
        <f t="shared" si="103"/>
        <v>2014/09</v>
      </c>
      <c r="D6624" s="4">
        <v>41891</v>
      </c>
      <c r="E6624" s="3" t="s">
        <v>64</v>
      </c>
      <c r="F6624" s="3" t="s">
        <v>7645</v>
      </c>
      <c r="G6624" s="3" t="s">
        <v>48</v>
      </c>
      <c r="H6624" s="5">
        <v>4188</v>
      </c>
      <c r="I6624" s="2">
        <v>6</v>
      </c>
      <c r="J6624" s="2">
        <v>0</v>
      </c>
      <c r="K6624" s="2">
        <v>12.145200000000001</v>
      </c>
      <c r="L6624" s="18" t="str">
        <f>VLOOKUP(F6624,'BD customers'!$1:$1048576,2,FALSE)</f>
        <v>Victoria Pisteka</v>
      </c>
      <c r="M6624" s="2">
        <f>MATCH(orders[[#This Row],[Product ID]],'BD product'!A:A,0)</f>
        <v>7</v>
      </c>
      <c r="N6624" s="2" t="str" cm="1">
        <f t="array" ref="N6624">INDEX('BD product'!A:D,M6624,2)</f>
        <v>Furniture</v>
      </c>
    </row>
    <row r="6625" spans="1:14" x14ac:dyDescent="0.3">
      <c r="A6625" s="3" t="s">
        <v>7644</v>
      </c>
      <c r="B6625" s="4">
        <v>41888</v>
      </c>
      <c r="C6625" s="12" t="str">
        <f t="shared" si="103"/>
        <v>2014/09</v>
      </c>
      <c r="D6625" s="4">
        <v>41891</v>
      </c>
      <c r="E6625" s="3" t="s">
        <v>64</v>
      </c>
      <c r="F6625" s="3" t="s">
        <v>7645</v>
      </c>
      <c r="G6625" s="3" t="s">
        <v>2197</v>
      </c>
      <c r="H6625" s="5">
        <v>5848</v>
      </c>
      <c r="I6625" s="2">
        <v>8</v>
      </c>
      <c r="J6625" s="2">
        <v>0</v>
      </c>
      <c r="K6625" s="2">
        <v>27.485600000000002</v>
      </c>
      <c r="L6625" s="18" t="str">
        <f>VLOOKUP(F6625,'BD customers'!$1:$1048576,2,FALSE)</f>
        <v>Victoria Pisteka</v>
      </c>
      <c r="M6625" s="2">
        <f>MATCH(orders[[#This Row],[Product ID]],'BD product'!A:A,0)</f>
        <v>575</v>
      </c>
      <c r="N6625" s="2" t="str" cm="1">
        <f t="array" ref="N6625">INDEX('BD product'!A:D,M6625,2)</f>
        <v>Office Supplies</v>
      </c>
    </row>
    <row r="6626" spans="1:14" x14ac:dyDescent="0.3">
      <c r="A6626" s="3" t="s">
        <v>7646</v>
      </c>
      <c r="B6626" s="4">
        <v>42023</v>
      </c>
      <c r="C6626" s="12" t="str">
        <f t="shared" si="103"/>
        <v>2015/01</v>
      </c>
      <c r="D6626" s="4">
        <v>42027</v>
      </c>
      <c r="E6626" s="3" t="s">
        <v>21</v>
      </c>
      <c r="F6626" s="3" t="s">
        <v>2506</v>
      </c>
      <c r="G6626" s="3" t="s">
        <v>3967</v>
      </c>
      <c r="H6626" s="5">
        <v>102438</v>
      </c>
      <c r="I6626" s="2">
        <v>1</v>
      </c>
      <c r="J6626" s="2">
        <v>3</v>
      </c>
      <c r="K6626" s="2">
        <v>-13.1706</v>
      </c>
      <c r="L6626" s="18" t="str">
        <f>VLOOKUP(F6626,'BD customers'!$1:$1048576,2,FALSE)</f>
        <v>Paul MacIntyre</v>
      </c>
      <c r="M6626" s="2">
        <f>MATCH(orders[[#This Row],[Product ID]],'BD product'!A:A,0)</f>
        <v>1215</v>
      </c>
      <c r="N6626" s="2" t="str" cm="1">
        <f t="array" ref="N6626">INDEX('BD product'!A:D,M6626,2)</f>
        <v>Furniture</v>
      </c>
    </row>
    <row r="6627" spans="1:14" x14ac:dyDescent="0.3">
      <c r="A6627" s="3" t="s">
        <v>7646</v>
      </c>
      <c r="B6627" s="4">
        <v>42023</v>
      </c>
      <c r="C6627" s="12" t="str">
        <f t="shared" si="103"/>
        <v>2015/01</v>
      </c>
      <c r="D6627" s="4">
        <v>42027</v>
      </c>
      <c r="E6627" s="3" t="s">
        <v>21</v>
      </c>
      <c r="F6627" s="3" t="s">
        <v>2506</v>
      </c>
      <c r="G6627" s="3" t="s">
        <v>5056</v>
      </c>
      <c r="H6627" s="5">
        <v>199304</v>
      </c>
      <c r="I6627" s="2">
        <v>4</v>
      </c>
      <c r="J6627" s="2">
        <v>3</v>
      </c>
      <c r="K6627" s="2">
        <v>-8.5416000000000007</v>
      </c>
      <c r="L6627" s="18" t="str">
        <f>VLOOKUP(F6627,'BD customers'!$1:$1048576,2,FALSE)</f>
        <v>Paul MacIntyre</v>
      </c>
      <c r="M6627" s="2">
        <f>MATCH(orders[[#This Row],[Product ID]],'BD product'!A:A,0)</f>
        <v>1461</v>
      </c>
      <c r="N6627" s="2" t="str" cm="1">
        <f t="array" ref="N6627">INDEX('BD product'!A:D,M6627,2)</f>
        <v>Furniture</v>
      </c>
    </row>
    <row r="6628" spans="1:14" x14ac:dyDescent="0.3">
      <c r="A6628" s="3" t="s">
        <v>7647</v>
      </c>
      <c r="B6628" s="4">
        <v>41987</v>
      </c>
      <c r="C6628" s="12" t="str">
        <f t="shared" si="103"/>
        <v>2014/12</v>
      </c>
      <c r="D6628" s="4">
        <v>41994</v>
      </c>
      <c r="E6628" s="3" t="s">
        <v>21</v>
      </c>
      <c r="F6628" s="3" t="s">
        <v>1180</v>
      </c>
      <c r="G6628" s="3" t="s">
        <v>6027</v>
      </c>
      <c r="H6628" s="5">
        <v>699996</v>
      </c>
      <c r="I6628" s="2">
        <v>4</v>
      </c>
      <c r="J6628" s="2">
        <v>0</v>
      </c>
      <c r="K6628" s="2">
        <v>2239.9872</v>
      </c>
      <c r="L6628" s="18" t="str">
        <f>VLOOKUP(F6628,'BD customers'!$1:$1048576,2,FALSE)</f>
        <v>Tom Boeckenhauer</v>
      </c>
      <c r="M6628" s="2">
        <f>MATCH(orders[[#This Row],[Product ID]],'BD product'!A:A,0)</f>
        <v>1631</v>
      </c>
      <c r="N6628" s="2" t="str" cm="1">
        <f t="array" ref="N6628">INDEX('BD product'!A:D,M6628,2)</f>
        <v>Technology</v>
      </c>
    </row>
    <row r="6629" spans="1:14" x14ac:dyDescent="0.3">
      <c r="A6629" s="3" t="s">
        <v>7648</v>
      </c>
      <c r="B6629" s="4">
        <v>41782</v>
      </c>
      <c r="C6629" s="12" t="str">
        <f t="shared" si="103"/>
        <v>2014/05</v>
      </c>
      <c r="D6629" s="4">
        <v>41786</v>
      </c>
      <c r="E6629" s="3" t="s">
        <v>21</v>
      </c>
      <c r="F6629" s="3" t="s">
        <v>3875</v>
      </c>
      <c r="G6629" s="3" t="s">
        <v>460</v>
      </c>
      <c r="H6629" s="5">
        <v>1296</v>
      </c>
      <c r="I6629" s="2">
        <v>2</v>
      </c>
      <c r="J6629" s="2">
        <v>0</v>
      </c>
      <c r="K6629" s="2">
        <v>6.2207999999999997</v>
      </c>
      <c r="L6629" s="18" t="str">
        <f>VLOOKUP(F6629,'BD customers'!$1:$1048576,2,FALSE)</f>
        <v>Erica Hackney</v>
      </c>
      <c r="M6629" s="2">
        <f>MATCH(orders[[#This Row],[Product ID]],'BD product'!A:A,0)</f>
        <v>91</v>
      </c>
      <c r="N6629" s="2" t="str" cm="1">
        <f t="array" ref="N6629">INDEX('BD product'!A:D,M6629,2)</f>
        <v>Office Supplies</v>
      </c>
    </row>
    <row r="6630" spans="1:14" x14ac:dyDescent="0.3">
      <c r="A6630" s="3" t="s">
        <v>7649</v>
      </c>
      <c r="B6630" s="4">
        <v>42266</v>
      </c>
      <c r="C6630" s="12" t="str">
        <f t="shared" si="103"/>
        <v>2015/09</v>
      </c>
      <c r="D6630" s="4">
        <v>42269</v>
      </c>
      <c r="E6630" s="3" t="s">
        <v>11</v>
      </c>
      <c r="F6630" s="3" t="s">
        <v>146</v>
      </c>
      <c r="G6630" s="3" t="s">
        <v>998</v>
      </c>
      <c r="H6630" s="5">
        <v>27986</v>
      </c>
      <c r="I6630" s="2">
        <v>14</v>
      </c>
      <c r="J6630" s="2">
        <v>0</v>
      </c>
      <c r="K6630" s="2">
        <v>134.33279999999999</v>
      </c>
      <c r="L6630" s="18" t="str">
        <f>VLOOKUP(F6630,'BD customers'!$1:$1048576,2,FALSE)</f>
        <v>Giulietta Weimer</v>
      </c>
      <c r="M6630" s="2">
        <f>MATCH(orders[[#This Row],[Product ID]],'BD product'!A:A,0)</f>
        <v>224</v>
      </c>
      <c r="N6630" s="2" t="str" cm="1">
        <f t="array" ref="N6630">INDEX('BD product'!A:D,M6630,2)</f>
        <v>Technology</v>
      </c>
    </row>
    <row r="6631" spans="1:14" x14ac:dyDescent="0.3">
      <c r="A6631" s="3" t="s">
        <v>7650</v>
      </c>
      <c r="B6631" s="4">
        <v>42279</v>
      </c>
      <c r="C6631" s="12" t="str">
        <f t="shared" si="103"/>
        <v>2015/10</v>
      </c>
      <c r="D6631" s="4">
        <v>42283</v>
      </c>
      <c r="E6631" s="3" t="s">
        <v>21</v>
      </c>
      <c r="F6631" s="3" t="s">
        <v>2813</v>
      </c>
      <c r="G6631" s="3" t="s">
        <v>3859</v>
      </c>
      <c r="H6631" s="5">
        <v>738</v>
      </c>
      <c r="I6631" s="2">
        <v>5</v>
      </c>
      <c r="J6631" s="2">
        <v>7</v>
      </c>
      <c r="K6631" s="2">
        <v>-0.54120000000000001</v>
      </c>
      <c r="L6631" s="18" t="str">
        <f>VLOOKUP(F6631,'BD customers'!$1:$1048576,2,FALSE)</f>
        <v>Nora Pelletier</v>
      </c>
      <c r="M6631" s="2">
        <f>MATCH(orders[[#This Row],[Product ID]],'BD product'!A:A,0)</f>
        <v>1183</v>
      </c>
      <c r="N6631" s="2" t="str" cm="1">
        <f t="array" ref="N6631">INDEX('BD product'!A:D,M6631,2)</f>
        <v>Office Supplies</v>
      </c>
    </row>
    <row r="6632" spans="1:14" x14ac:dyDescent="0.3">
      <c r="A6632" s="3" t="s">
        <v>7651</v>
      </c>
      <c r="B6632" s="4">
        <v>42729</v>
      </c>
      <c r="C6632" s="12" t="str">
        <f t="shared" si="103"/>
        <v>2016/12</v>
      </c>
      <c r="D6632" s="4">
        <v>42734</v>
      </c>
      <c r="E6632" s="3" t="s">
        <v>21</v>
      </c>
      <c r="F6632" s="3" t="s">
        <v>3915</v>
      </c>
      <c r="G6632" s="3" t="s">
        <v>3403</v>
      </c>
      <c r="H6632" s="5">
        <v>698352</v>
      </c>
      <c r="I6632" s="2">
        <v>3</v>
      </c>
      <c r="J6632" s="2">
        <v>2</v>
      </c>
      <c r="K6632" s="2">
        <v>52.376399999999997</v>
      </c>
      <c r="L6632" s="18" t="str">
        <f>VLOOKUP(F6632,'BD customers'!$1:$1048576,2,FALSE)</f>
        <v>Joe Elijah</v>
      </c>
      <c r="M6632" s="2">
        <f>MATCH(orders[[#This Row],[Product ID]],'BD product'!A:A,0)</f>
        <v>1005</v>
      </c>
      <c r="N6632" s="2" t="str" cm="1">
        <f t="array" ref="N6632">INDEX('BD product'!A:D,M6632,2)</f>
        <v>Furniture</v>
      </c>
    </row>
    <row r="6633" spans="1:14" x14ac:dyDescent="0.3">
      <c r="A6633" s="3" t="s">
        <v>7651</v>
      </c>
      <c r="B6633" s="4">
        <v>42729</v>
      </c>
      <c r="C6633" s="12" t="str">
        <f t="shared" si="103"/>
        <v>2016/12</v>
      </c>
      <c r="D6633" s="4">
        <v>42734</v>
      </c>
      <c r="E6633" s="3" t="s">
        <v>21</v>
      </c>
      <c r="F6633" s="3" t="s">
        <v>3915</v>
      </c>
      <c r="G6633" s="3" t="s">
        <v>3667</v>
      </c>
      <c r="H6633" s="5">
        <v>174725</v>
      </c>
      <c r="I6633" s="2">
        <v>5</v>
      </c>
      <c r="J6633" s="2">
        <v>0</v>
      </c>
      <c r="K6633" s="2">
        <v>6.2900999999999998</v>
      </c>
      <c r="L6633" s="18" t="str">
        <f>VLOOKUP(F6633,'BD customers'!$1:$1048576,2,FALSE)</f>
        <v>Joe Elijah</v>
      </c>
      <c r="M6633" s="2">
        <f>MATCH(orders[[#This Row],[Product ID]],'BD product'!A:A,0)</f>
        <v>1112</v>
      </c>
      <c r="N6633" s="2" t="str" cm="1">
        <f t="array" ref="N6633">INDEX('BD product'!A:D,M6633,2)</f>
        <v>Furniture</v>
      </c>
    </row>
    <row r="6634" spans="1:14" x14ac:dyDescent="0.3">
      <c r="A6634" s="3" t="s">
        <v>7652</v>
      </c>
      <c r="B6634" s="4">
        <v>42496</v>
      </c>
      <c r="C6634" s="12" t="str">
        <f t="shared" si="103"/>
        <v>2016/05</v>
      </c>
      <c r="D6634" s="4">
        <v>42498</v>
      </c>
      <c r="E6634" s="3" t="s">
        <v>11</v>
      </c>
      <c r="F6634" s="3" t="s">
        <v>3173</v>
      </c>
      <c r="G6634" s="3" t="s">
        <v>4388</v>
      </c>
      <c r="H6634" s="5">
        <v>5448</v>
      </c>
      <c r="I6634" s="2">
        <v>1</v>
      </c>
      <c r="J6634" s="2">
        <v>0</v>
      </c>
      <c r="K6634" s="2">
        <v>15.2544</v>
      </c>
      <c r="L6634" s="18" t="str">
        <f>VLOOKUP(F6634,'BD customers'!$1:$1048576,2,FALSE)</f>
        <v>Brad Eason</v>
      </c>
      <c r="M6634" s="2">
        <f>MATCH(orders[[#This Row],[Product ID]],'BD product'!A:A,0)</f>
        <v>1311</v>
      </c>
      <c r="N6634" s="2" t="str" cm="1">
        <f t="array" ref="N6634">INDEX('BD product'!A:D,M6634,2)</f>
        <v>Office Supplies</v>
      </c>
    </row>
    <row r="6635" spans="1:14" x14ac:dyDescent="0.3">
      <c r="A6635" s="3" t="s">
        <v>7653</v>
      </c>
      <c r="B6635" s="4">
        <v>42667</v>
      </c>
      <c r="C6635" s="12" t="str">
        <f t="shared" si="103"/>
        <v>2016/10</v>
      </c>
      <c r="D6635" s="4">
        <v>42667</v>
      </c>
      <c r="E6635" s="3" t="s">
        <v>41</v>
      </c>
      <c r="F6635" s="3" t="s">
        <v>1765</v>
      </c>
      <c r="G6635" s="3" t="s">
        <v>2437</v>
      </c>
      <c r="H6635" s="5">
        <v>19999</v>
      </c>
      <c r="I6635" s="2">
        <v>1</v>
      </c>
      <c r="J6635" s="2">
        <v>0</v>
      </c>
      <c r="K6635" s="2">
        <v>85.995699999999999</v>
      </c>
      <c r="L6635" s="18" t="str">
        <f>VLOOKUP(F6635,'BD customers'!$1:$1048576,2,FALSE)</f>
        <v>Sonia Sunley</v>
      </c>
      <c r="M6635" s="2">
        <f>MATCH(orders[[#This Row],[Product ID]],'BD product'!A:A,0)</f>
        <v>653</v>
      </c>
      <c r="N6635" s="2" t="str" cm="1">
        <f t="array" ref="N6635">INDEX('BD product'!A:D,M6635,2)</f>
        <v>Technology</v>
      </c>
    </row>
    <row r="6636" spans="1:14" x14ac:dyDescent="0.3">
      <c r="A6636" s="3" t="s">
        <v>7654</v>
      </c>
      <c r="B6636" s="4">
        <v>42861</v>
      </c>
      <c r="C6636" s="12" t="str">
        <f t="shared" si="103"/>
        <v>2017/05</v>
      </c>
      <c r="D6636" s="4">
        <v>42861</v>
      </c>
      <c r="E6636" s="3" t="s">
        <v>41</v>
      </c>
      <c r="F6636" s="3" t="s">
        <v>1508</v>
      </c>
      <c r="G6636" s="3" t="s">
        <v>1474</v>
      </c>
      <c r="H6636" s="5">
        <v>68541</v>
      </c>
      <c r="I6636" s="2">
        <v>11</v>
      </c>
      <c r="J6636" s="2">
        <v>7</v>
      </c>
      <c r="K6636" s="2">
        <v>-52.548099999999998</v>
      </c>
      <c r="L6636" s="18" t="str">
        <f>VLOOKUP(F6636,'BD customers'!$1:$1048576,2,FALSE)</f>
        <v>Mick Brown</v>
      </c>
      <c r="M6636" s="2">
        <f>MATCH(orders[[#This Row],[Product ID]],'BD product'!A:A,0)</f>
        <v>352</v>
      </c>
      <c r="N6636" s="2" t="str" cm="1">
        <f t="array" ref="N6636">INDEX('BD product'!A:D,M6636,2)</f>
        <v>Office Supplies</v>
      </c>
    </row>
    <row r="6637" spans="1:14" x14ac:dyDescent="0.3">
      <c r="A6637" s="3" t="s">
        <v>7654</v>
      </c>
      <c r="B6637" s="4">
        <v>42861</v>
      </c>
      <c r="C6637" s="12" t="str">
        <f t="shared" si="103"/>
        <v>2017/05</v>
      </c>
      <c r="D6637" s="4">
        <v>42861</v>
      </c>
      <c r="E6637" s="3" t="s">
        <v>41</v>
      </c>
      <c r="F6637" s="3" t="s">
        <v>1508</v>
      </c>
      <c r="G6637" s="3" t="s">
        <v>188</v>
      </c>
      <c r="H6637" s="5">
        <v>627168</v>
      </c>
      <c r="I6637" s="2">
        <v>4</v>
      </c>
      <c r="J6637" s="2">
        <v>2</v>
      </c>
      <c r="K6637" s="2">
        <v>70.556399999999996</v>
      </c>
      <c r="L6637" s="18" t="str">
        <f>VLOOKUP(F6637,'BD customers'!$1:$1048576,2,FALSE)</f>
        <v>Mick Brown</v>
      </c>
      <c r="M6637" s="2">
        <f>MATCH(orders[[#This Row],[Product ID]],'BD product'!A:A,0)</f>
        <v>36</v>
      </c>
      <c r="N6637" s="2" t="str" cm="1">
        <f t="array" ref="N6637">INDEX('BD product'!A:D,M6637,2)</f>
        <v>Technology</v>
      </c>
    </row>
    <row r="6638" spans="1:14" x14ac:dyDescent="0.3">
      <c r="A6638" s="3" t="s">
        <v>7654</v>
      </c>
      <c r="B6638" s="4">
        <v>42861</v>
      </c>
      <c r="C6638" s="12" t="str">
        <f t="shared" si="103"/>
        <v>2017/05</v>
      </c>
      <c r="D6638" s="4">
        <v>42861</v>
      </c>
      <c r="E6638" s="3" t="s">
        <v>41</v>
      </c>
      <c r="F6638" s="3" t="s">
        <v>1508</v>
      </c>
      <c r="G6638" s="3" t="s">
        <v>2219</v>
      </c>
      <c r="H6638" s="5">
        <v>12212</v>
      </c>
      <c r="I6638" s="2">
        <v>5</v>
      </c>
      <c r="J6638" s="2">
        <v>2</v>
      </c>
      <c r="K6638" s="2">
        <v>3.9689000000000001</v>
      </c>
      <c r="L6638" s="18" t="str">
        <f>VLOOKUP(F6638,'BD customers'!$1:$1048576,2,FALSE)</f>
        <v>Mick Brown</v>
      </c>
      <c r="M6638" s="2">
        <f>MATCH(orders[[#This Row],[Product ID]],'BD product'!A:A,0)</f>
        <v>582</v>
      </c>
      <c r="N6638" s="2" t="str" cm="1">
        <f t="array" ref="N6638">INDEX('BD product'!A:D,M6638,2)</f>
        <v>Office Supplies</v>
      </c>
    </row>
    <row r="6639" spans="1:14" x14ac:dyDescent="0.3">
      <c r="A6639" s="3" t="s">
        <v>7655</v>
      </c>
      <c r="B6639" s="4">
        <v>43066</v>
      </c>
      <c r="C6639" s="12" t="str">
        <f t="shared" si="103"/>
        <v>2017/11</v>
      </c>
      <c r="D6639" s="4">
        <v>43069</v>
      </c>
      <c r="E6639" s="3" t="s">
        <v>11</v>
      </c>
      <c r="F6639" s="3" t="s">
        <v>1321</v>
      </c>
      <c r="G6639" s="3" t="s">
        <v>1549</v>
      </c>
      <c r="H6639" s="5">
        <v>699</v>
      </c>
      <c r="I6639" s="2">
        <v>3</v>
      </c>
      <c r="J6639" s="2">
        <v>0</v>
      </c>
      <c r="K6639" s="2">
        <v>2.0270999999999999</v>
      </c>
      <c r="L6639" s="18" t="str">
        <f>VLOOKUP(F6639,'BD customers'!$1:$1048576,2,FALSE)</f>
        <v>Resi PÃ¶lking</v>
      </c>
      <c r="M6639" s="2">
        <f>MATCH(orders[[#This Row],[Product ID]],'BD product'!A:A,0)</f>
        <v>374</v>
      </c>
      <c r="N6639" s="2" t="str" cm="1">
        <f t="array" ref="N6639">INDEX('BD product'!A:D,M6639,2)</f>
        <v>Office Supplies</v>
      </c>
    </row>
    <row r="6640" spans="1:14" x14ac:dyDescent="0.3">
      <c r="A6640" s="3" t="s">
        <v>7655</v>
      </c>
      <c r="B6640" s="4">
        <v>43066</v>
      </c>
      <c r="C6640" s="12" t="str">
        <f t="shared" si="103"/>
        <v>2017/11</v>
      </c>
      <c r="D6640" s="4">
        <v>43069</v>
      </c>
      <c r="E6640" s="3" t="s">
        <v>11</v>
      </c>
      <c r="F6640" s="3" t="s">
        <v>1321</v>
      </c>
      <c r="G6640" s="3" t="s">
        <v>4768</v>
      </c>
      <c r="H6640" s="5">
        <v>107424</v>
      </c>
      <c r="I6640" s="2">
        <v>6</v>
      </c>
      <c r="J6640" s="2">
        <v>2</v>
      </c>
      <c r="K6640" s="2">
        <v>36.255600000000001</v>
      </c>
      <c r="L6640" s="18" t="str">
        <f>VLOOKUP(F6640,'BD customers'!$1:$1048576,2,FALSE)</f>
        <v>Resi PÃ¶lking</v>
      </c>
      <c r="M6640" s="2">
        <f>MATCH(orders[[#This Row],[Product ID]],'BD product'!A:A,0)</f>
        <v>1405</v>
      </c>
      <c r="N6640" s="2" t="str" cm="1">
        <f t="array" ref="N6640">INDEX('BD product'!A:D,M6640,2)</f>
        <v>Office Supplies</v>
      </c>
    </row>
    <row r="6641" spans="1:14" x14ac:dyDescent="0.3">
      <c r="A6641" s="3" t="s">
        <v>7656</v>
      </c>
      <c r="B6641" s="4">
        <v>41943</v>
      </c>
      <c r="C6641" s="12" t="str">
        <f t="shared" si="103"/>
        <v>2014/10</v>
      </c>
      <c r="D6641" s="4">
        <v>41945</v>
      </c>
      <c r="E6641" s="3" t="s">
        <v>11</v>
      </c>
      <c r="F6641" s="3" t="s">
        <v>2545</v>
      </c>
      <c r="G6641" s="3" t="s">
        <v>4045</v>
      </c>
      <c r="H6641" s="5">
        <v>1421664</v>
      </c>
      <c r="I6641" s="2">
        <v>8</v>
      </c>
      <c r="J6641" s="2">
        <v>4</v>
      </c>
      <c r="K6641" s="2">
        <v>-734.52639999999997</v>
      </c>
      <c r="L6641" s="18" t="str">
        <f>VLOOKUP(F6641,'BD customers'!$1:$1048576,2,FALSE)</f>
        <v>Anthony Jacobs</v>
      </c>
      <c r="M6641" s="2">
        <f>MATCH(orders[[#This Row],[Product ID]],'BD product'!A:A,0)</f>
        <v>1236</v>
      </c>
      <c r="N6641" s="2" t="str" cm="1">
        <f t="array" ref="N6641">INDEX('BD product'!A:D,M6641,2)</f>
        <v>Furniture</v>
      </c>
    </row>
    <row r="6642" spans="1:14" x14ac:dyDescent="0.3">
      <c r="A6642" s="3" t="s">
        <v>7657</v>
      </c>
      <c r="B6642" s="4">
        <v>42952</v>
      </c>
      <c r="C6642" s="12" t="str">
        <f t="shared" si="103"/>
        <v>2017/08</v>
      </c>
      <c r="D6642" s="4">
        <v>42956</v>
      </c>
      <c r="E6642" s="3" t="s">
        <v>21</v>
      </c>
      <c r="F6642" s="3" t="s">
        <v>249</v>
      </c>
      <c r="G6642" s="3" t="s">
        <v>2112</v>
      </c>
      <c r="H6642" s="5">
        <v>12588</v>
      </c>
      <c r="I6642" s="2">
        <v>6</v>
      </c>
      <c r="J6642" s="2">
        <v>0</v>
      </c>
      <c r="K6642" s="2">
        <v>60.422400000000003</v>
      </c>
      <c r="L6642" s="18" t="str">
        <f>VLOOKUP(F6642,'BD customers'!$1:$1048576,2,FALSE)</f>
        <v>Patrick O'Donnell</v>
      </c>
      <c r="M6642" s="2">
        <f>MATCH(orders[[#This Row],[Product ID]],'BD product'!A:A,0)</f>
        <v>544</v>
      </c>
      <c r="N6642" s="2" t="str" cm="1">
        <f t="array" ref="N6642">INDEX('BD product'!A:D,M6642,2)</f>
        <v>Office Supplies</v>
      </c>
    </row>
    <row r="6643" spans="1:14" x14ac:dyDescent="0.3">
      <c r="A6643" s="3" t="s">
        <v>7657</v>
      </c>
      <c r="B6643" s="4">
        <v>42952</v>
      </c>
      <c r="C6643" s="12" t="str">
        <f t="shared" si="103"/>
        <v>2017/08</v>
      </c>
      <c r="D6643" s="4">
        <v>42956</v>
      </c>
      <c r="E6643" s="3" t="s">
        <v>21</v>
      </c>
      <c r="F6643" s="3" t="s">
        <v>249</v>
      </c>
      <c r="G6643" s="3" t="s">
        <v>2537</v>
      </c>
      <c r="H6643" s="5">
        <v>7978</v>
      </c>
      <c r="I6643" s="2">
        <v>2</v>
      </c>
      <c r="J6643" s="2">
        <v>0</v>
      </c>
      <c r="K6643" s="2">
        <v>29.518599999999999</v>
      </c>
      <c r="L6643" s="18" t="str">
        <f>VLOOKUP(F6643,'BD customers'!$1:$1048576,2,FALSE)</f>
        <v>Patrick O'Donnell</v>
      </c>
      <c r="M6643" s="2">
        <f>MATCH(orders[[#This Row],[Product ID]],'BD product'!A:A,0)</f>
        <v>687</v>
      </c>
      <c r="N6643" s="2" t="str" cm="1">
        <f t="array" ref="N6643">INDEX('BD product'!A:D,M6643,2)</f>
        <v>Technology</v>
      </c>
    </row>
    <row r="6644" spans="1:14" x14ac:dyDescent="0.3">
      <c r="A6644" s="3" t="s">
        <v>7657</v>
      </c>
      <c r="B6644" s="4">
        <v>42952</v>
      </c>
      <c r="C6644" s="12" t="str">
        <f t="shared" si="103"/>
        <v>2017/08</v>
      </c>
      <c r="D6644" s="4">
        <v>42956</v>
      </c>
      <c r="E6644" s="3" t="s">
        <v>21</v>
      </c>
      <c r="F6644" s="3" t="s">
        <v>249</v>
      </c>
      <c r="G6644" s="3" t="s">
        <v>7148</v>
      </c>
      <c r="H6644" s="5">
        <v>1332</v>
      </c>
      <c r="I6644" s="2">
        <v>9</v>
      </c>
      <c r="J6644" s="2">
        <v>0</v>
      </c>
      <c r="K6644" s="2">
        <v>6.6600000000000006E-2</v>
      </c>
      <c r="L6644" s="18" t="str">
        <f>VLOOKUP(F6644,'BD customers'!$1:$1048576,2,FALSE)</f>
        <v>Patrick O'Donnell</v>
      </c>
      <c r="M6644" s="2">
        <f>MATCH(orders[[#This Row],[Product ID]],'BD product'!A:A,0)</f>
        <v>1762</v>
      </c>
      <c r="N6644" s="2" t="str" cm="1">
        <f t="array" ref="N6644">INDEX('BD product'!A:D,M6644,2)</f>
        <v>Office Supplies</v>
      </c>
    </row>
    <row r="6645" spans="1:14" x14ac:dyDescent="0.3">
      <c r="A6645" s="3" t="s">
        <v>7658</v>
      </c>
      <c r="B6645" s="4">
        <v>42226</v>
      </c>
      <c r="C6645" s="12" t="str">
        <f t="shared" si="103"/>
        <v>2015/08</v>
      </c>
      <c r="D6645" s="4">
        <v>42232</v>
      </c>
      <c r="E6645" s="3" t="s">
        <v>21</v>
      </c>
      <c r="F6645" s="3" t="s">
        <v>4132</v>
      </c>
      <c r="G6645" s="3" t="s">
        <v>2926</v>
      </c>
      <c r="H6645" s="5">
        <v>438368</v>
      </c>
      <c r="I6645" s="2">
        <v>4</v>
      </c>
      <c r="J6645" s="2">
        <v>2</v>
      </c>
      <c r="K6645" s="2">
        <v>38.357199999999999</v>
      </c>
      <c r="L6645" s="18" t="str">
        <f>VLOOKUP(F6645,'BD customers'!$1:$1048576,2,FALSE)</f>
        <v>William Brown</v>
      </c>
      <c r="M6645" s="2">
        <f>MATCH(orders[[#This Row],[Product ID]],'BD product'!A:A,0)</f>
        <v>821</v>
      </c>
      <c r="N6645" s="2" t="str" cm="1">
        <f t="array" ref="N6645">INDEX('BD product'!A:D,M6645,2)</f>
        <v>Technology</v>
      </c>
    </row>
    <row r="6646" spans="1:14" x14ac:dyDescent="0.3">
      <c r="A6646" s="3" t="s">
        <v>7658</v>
      </c>
      <c r="B6646" s="4">
        <v>42226</v>
      </c>
      <c r="C6646" s="12" t="str">
        <f t="shared" si="103"/>
        <v>2015/08</v>
      </c>
      <c r="D6646" s="4">
        <v>42232</v>
      </c>
      <c r="E6646" s="3" t="s">
        <v>21</v>
      </c>
      <c r="F6646" s="3" t="s">
        <v>4132</v>
      </c>
      <c r="G6646" s="3" t="s">
        <v>2794</v>
      </c>
      <c r="H6646" s="5">
        <v>139944</v>
      </c>
      <c r="I6646" s="2">
        <v>7</v>
      </c>
      <c r="J6646" s="2">
        <v>2</v>
      </c>
      <c r="K6646" s="2">
        <v>-31.487400000000001</v>
      </c>
      <c r="L6646" s="18" t="str">
        <f>VLOOKUP(F6646,'BD customers'!$1:$1048576,2,FALSE)</f>
        <v>William Brown</v>
      </c>
      <c r="M6646" s="2">
        <f>MATCH(orders[[#This Row],[Product ID]],'BD product'!A:A,0)</f>
        <v>773</v>
      </c>
      <c r="N6646" s="2" t="str" cm="1">
        <f t="array" ref="N6646">INDEX('BD product'!A:D,M6646,2)</f>
        <v>Technology</v>
      </c>
    </row>
    <row r="6647" spans="1:14" x14ac:dyDescent="0.3">
      <c r="A6647" s="3" t="s">
        <v>7658</v>
      </c>
      <c r="B6647" s="4">
        <v>42226</v>
      </c>
      <c r="C6647" s="12" t="str">
        <f t="shared" si="103"/>
        <v>2015/08</v>
      </c>
      <c r="D6647" s="4">
        <v>42232</v>
      </c>
      <c r="E6647" s="3" t="s">
        <v>21</v>
      </c>
      <c r="F6647" s="3" t="s">
        <v>4132</v>
      </c>
      <c r="G6647" s="3" t="s">
        <v>2238</v>
      </c>
      <c r="H6647" s="5">
        <v>133472</v>
      </c>
      <c r="I6647" s="2">
        <v>4</v>
      </c>
      <c r="J6647" s="2">
        <v>2</v>
      </c>
      <c r="K6647" s="2">
        <v>15.015599999999999</v>
      </c>
      <c r="L6647" s="18" t="str">
        <f>VLOOKUP(F6647,'BD customers'!$1:$1048576,2,FALSE)</f>
        <v>William Brown</v>
      </c>
      <c r="M6647" s="2">
        <f>MATCH(orders[[#This Row],[Product ID]],'BD product'!A:A,0)</f>
        <v>588</v>
      </c>
      <c r="N6647" s="2" t="str" cm="1">
        <f t="array" ref="N6647">INDEX('BD product'!A:D,M6647,2)</f>
        <v>Office Supplies</v>
      </c>
    </row>
    <row r="6648" spans="1:14" x14ac:dyDescent="0.3">
      <c r="A6648" s="3" t="s">
        <v>7659</v>
      </c>
      <c r="B6648" s="4">
        <v>42719</v>
      </c>
      <c r="C6648" s="12" t="str">
        <f t="shared" si="103"/>
        <v>2016/12</v>
      </c>
      <c r="D6648" s="4">
        <v>42725</v>
      </c>
      <c r="E6648" s="3" t="s">
        <v>21</v>
      </c>
      <c r="F6648" s="3" t="s">
        <v>2204</v>
      </c>
      <c r="G6648" s="3" t="s">
        <v>969</v>
      </c>
      <c r="H6648" s="5">
        <v>564195</v>
      </c>
      <c r="I6648" s="2">
        <v>3</v>
      </c>
      <c r="J6648" s="2">
        <v>5</v>
      </c>
      <c r="K6648" s="2">
        <v>-304.6653</v>
      </c>
      <c r="L6648" s="18" t="str">
        <f>VLOOKUP(F6648,'BD customers'!$1:$1048576,2,FALSE)</f>
        <v>Mike Pelletier</v>
      </c>
      <c r="M6648" s="2">
        <f>MATCH(orders[[#This Row],[Product ID]],'BD product'!A:A,0)</f>
        <v>217</v>
      </c>
      <c r="N6648" s="2" t="str" cm="1">
        <f t="array" ref="N6648">INDEX('BD product'!A:D,M6648,2)</f>
        <v>Furniture</v>
      </c>
    </row>
    <row r="6649" spans="1:14" x14ac:dyDescent="0.3">
      <c r="A6649" s="3" t="s">
        <v>7659</v>
      </c>
      <c r="B6649" s="4">
        <v>42719</v>
      </c>
      <c r="C6649" s="12" t="str">
        <f t="shared" si="103"/>
        <v>2016/12</v>
      </c>
      <c r="D6649" s="4">
        <v>42725</v>
      </c>
      <c r="E6649" s="3" t="s">
        <v>21</v>
      </c>
      <c r="F6649" s="3" t="s">
        <v>2204</v>
      </c>
      <c r="G6649" s="3" t="s">
        <v>4388</v>
      </c>
      <c r="H6649" s="5">
        <v>87168</v>
      </c>
      <c r="I6649" s="2">
        <v>2</v>
      </c>
      <c r="J6649" s="2">
        <v>2</v>
      </c>
      <c r="K6649" s="2">
        <v>8.7167999999999992</v>
      </c>
      <c r="L6649" s="18" t="str">
        <f>VLOOKUP(F6649,'BD customers'!$1:$1048576,2,FALSE)</f>
        <v>Mike Pelletier</v>
      </c>
      <c r="M6649" s="2">
        <f>MATCH(orders[[#This Row],[Product ID]],'BD product'!A:A,0)</f>
        <v>1311</v>
      </c>
      <c r="N6649" s="2" t="str" cm="1">
        <f t="array" ref="N6649">INDEX('BD product'!A:D,M6649,2)</f>
        <v>Office Supplies</v>
      </c>
    </row>
    <row r="6650" spans="1:14" x14ac:dyDescent="0.3">
      <c r="A6650" s="3" t="s">
        <v>7660</v>
      </c>
      <c r="B6650" s="4">
        <v>42986</v>
      </c>
      <c r="C6650" s="12" t="str">
        <f t="shared" si="103"/>
        <v>2017/09</v>
      </c>
      <c r="D6650" s="4">
        <v>42989</v>
      </c>
      <c r="E6650" s="3" t="s">
        <v>64</v>
      </c>
      <c r="F6650" s="3" t="s">
        <v>623</v>
      </c>
      <c r="G6650" s="3" t="s">
        <v>1881</v>
      </c>
      <c r="H6650" s="5">
        <v>42616</v>
      </c>
      <c r="I6650" s="2">
        <v>7</v>
      </c>
      <c r="J6650" s="2">
        <v>8</v>
      </c>
      <c r="K6650" s="2">
        <v>-68.185599999999994</v>
      </c>
      <c r="L6650" s="18" t="str">
        <f>VLOOKUP(F6650,'BD customers'!$1:$1048576,2,FALSE)</f>
        <v>Barry FranzÃ¶sisch</v>
      </c>
      <c r="M6650" s="2">
        <f>MATCH(orders[[#This Row],[Product ID]],'BD product'!A:A,0)</f>
        <v>473</v>
      </c>
      <c r="N6650" s="2" t="str" cm="1">
        <f t="array" ref="N6650">INDEX('BD product'!A:D,M6650,2)</f>
        <v>Office Supplies</v>
      </c>
    </row>
    <row r="6651" spans="1:14" x14ac:dyDescent="0.3">
      <c r="A6651" s="3" t="s">
        <v>7660</v>
      </c>
      <c r="B6651" s="4">
        <v>42986</v>
      </c>
      <c r="C6651" s="12" t="str">
        <f t="shared" si="103"/>
        <v>2017/09</v>
      </c>
      <c r="D6651" s="4">
        <v>42989</v>
      </c>
      <c r="E6651" s="3" t="s">
        <v>64</v>
      </c>
      <c r="F6651" s="3" t="s">
        <v>623</v>
      </c>
      <c r="G6651" s="3" t="s">
        <v>6415</v>
      </c>
      <c r="H6651" s="5">
        <v>319984</v>
      </c>
      <c r="I6651" s="2">
        <v>2</v>
      </c>
      <c r="J6651" s="2">
        <v>2</v>
      </c>
      <c r="K6651" s="2">
        <v>107.99460000000001</v>
      </c>
      <c r="L6651" s="18" t="str">
        <f>VLOOKUP(F6651,'BD customers'!$1:$1048576,2,FALSE)</f>
        <v>Barry FranzÃ¶sisch</v>
      </c>
      <c r="M6651" s="2">
        <f>MATCH(orders[[#This Row],[Product ID]],'BD product'!A:A,0)</f>
        <v>1689</v>
      </c>
      <c r="N6651" s="2" t="str" cm="1">
        <f t="array" ref="N6651">INDEX('BD product'!A:D,M6651,2)</f>
        <v>Technology</v>
      </c>
    </row>
    <row r="6652" spans="1:14" x14ac:dyDescent="0.3">
      <c r="A6652" s="3" t="s">
        <v>7660</v>
      </c>
      <c r="B6652" s="4">
        <v>42986</v>
      </c>
      <c r="C6652" s="12" t="str">
        <f t="shared" si="103"/>
        <v>2017/09</v>
      </c>
      <c r="D6652" s="4">
        <v>42989</v>
      </c>
      <c r="E6652" s="3" t="s">
        <v>64</v>
      </c>
      <c r="F6652" s="3" t="s">
        <v>623</v>
      </c>
      <c r="G6652" s="3" t="s">
        <v>1181</v>
      </c>
      <c r="H6652" s="5">
        <v>4592</v>
      </c>
      <c r="I6652" s="2">
        <v>5</v>
      </c>
      <c r="J6652" s="2">
        <v>2</v>
      </c>
      <c r="K6652" s="2">
        <v>1.5498000000000001</v>
      </c>
      <c r="L6652" s="18" t="str">
        <f>VLOOKUP(F6652,'BD customers'!$1:$1048576,2,FALSE)</f>
        <v>Barry FranzÃ¶sisch</v>
      </c>
      <c r="M6652" s="2">
        <f>MATCH(orders[[#This Row],[Product ID]],'BD product'!A:A,0)</f>
        <v>273</v>
      </c>
      <c r="N6652" s="2" t="str" cm="1">
        <f t="array" ref="N6652">INDEX('BD product'!A:D,M6652,2)</f>
        <v>Office Supplies</v>
      </c>
    </row>
    <row r="6653" spans="1:14" x14ac:dyDescent="0.3">
      <c r="A6653" s="3" t="s">
        <v>7660</v>
      </c>
      <c r="B6653" s="4">
        <v>42986</v>
      </c>
      <c r="C6653" s="12" t="str">
        <f t="shared" si="103"/>
        <v>2017/09</v>
      </c>
      <c r="D6653" s="4">
        <v>42989</v>
      </c>
      <c r="E6653" s="3" t="s">
        <v>64</v>
      </c>
      <c r="F6653" s="3" t="s">
        <v>623</v>
      </c>
      <c r="G6653" s="3" t="s">
        <v>2736</v>
      </c>
      <c r="H6653" s="5">
        <v>21184</v>
      </c>
      <c r="I6653" s="2">
        <v>2</v>
      </c>
      <c r="J6653" s="2">
        <v>6</v>
      </c>
      <c r="K6653" s="2">
        <v>-11.651199999999999</v>
      </c>
      <c r="L6653" s="18" t="str">
        <f>VLOOKUP(F6653,'BD customers'!$1:$1048576,2,FALSE)</f>
        <v>Barry FranzÃ¶sisch</v>
      </c>
      <c r="M6653" s="2">
        <f>MATCH(orders[[#This Row],[Product ID]],'BD product'!A:A,0)</f>
        <v>752</v>
      </c>
      <c r="N6653" s="2" t="str" cm="1">
        <f t="array" ref="N6653">INDEX('BD product'!A:D,M6653,2)</f>
        <v>Furniture</v>
      </c>
    </row>
    <row r="6654" spans="1:14" x14ac:dyDescent="0.3">
      <c r="A6654" s="3" t="s">
        <v>7660</v>
      </c>
      <c r="B6654" s="4">
        <v>42986</v>
      </c>
      <c r="C6654" s="12" t="str">
        <f t="shared" si="103"/>
        <v>2017/09</v>
      </c>
      <c r="D6654" s="4">
        <v>42989</v>
      </c>
      <c r="E6654" s="3" t="s">
        <v>64</v>
      </c>
      <c r="F6654" s="3" t="s">
        <v>623</v>
      </c>
      <c r="G6654" s="3" t="s">
        <v>841</v>
      </c>
      <c r="H6654" s="5">
        <v>20736</v>
      </c>
      <c r="I6654" s="2">
        <v>4</v>
      </c>
      <c r="J6654" s="2">
        <v>2</v>
      </c>
      <c r="K6654" s="2">
        <v>7.2576000000000001</v>
      </c>
      <c r="L6654" s="18" t="str">
        <f>VLOOKUP(F6654,'BD customers'!$1:$1048576,2,FALSE)</f>
        <v>Barry FranzÃ¶sisch</v>
      </c>
      <c r="M6654" s="2">
        <f>MATCH(orders[[#This Row],[Product ID]],'BD product'!A:A,0)</f>
        <v>182</v>
      </c>
      <c r="N6654" s="2" t="str" cm="1">
        <f t="array" ref="N6654">INDEX('BD product'!A:D,M6654,2)</f>
        <v>Office Supplies</v>
      </c>
    </row>
    <row r="6655" spans="1:14" x14ac:dyDescent="0.3">
      <c r="A6655" s="3" t="s">
        <v>7660</v>
      </c>
      <c r="B6655" s="4">
        <v>42986</v>
      </c>
      <c r="C6655" s="12" t="str">
        <f t="shared" si="103"/>
        <v>2017/09</v>
      </c>
      <c r="D6655" s="4">
        <v>42989</v>
      </c>
      <c r="E6655" s="3" t="s">
        <v>64</v>
      </c>
      <c r="F6655" s="3" t="s">
        <v>623</v>
      </c>
      <c r="G6655" s="3" t="s">
        <v>5451</v>
      </c>
      <c r="H6655" s="5">
        <v>21343</v>
      </c>
      <c r="I6655" s="2">
        <v>5</v>
      </c>
      <c r="J6655" s="2">
        <v>3</v>
      </c>
      <c r="K6655" s="2">
        <v>-3.9636999999999998</v>
      </c>
      <c r="L6655" s="18" t="str">
        <f>VLOOKUP(F6655,'BD customers'!$1:$1048576,2,FALSE)</f>
        <v>Barry FranzÃ¶sisch</v>
      </c>
      <c r="M6655" s="2">
        <f>MATCH(orders[[#This Row],[Product ID]],'BD product'!A:A,0)</f>
        <v>1536</v>
      </c>
      <c r="N6655" s="2" t="str" cm="1">
        <f t="array" ref="N6655">INDEX('BD product'!A:D,M6655,2)</f>
        <v>Furniture</v>
      </c>
    </row>
    <row r="6656" spans="1:14" x14ac:dyDescent="0.3">
      <c r="A6656" s="3" t="s">
        <v>7661</v>
      </c>
      <c r="B6656" s="4">
        <v>42786</v>
      </c>
      <c r="C6656" s="12" t="str">
        <f t="shared" si="103"/>
        <v>2017/02</v>
      </c>
      <c r="D6656" s="4">
        <v>42793</v>
      </c>
      <c r="E6656" s="3" t="s">
        <v>21</v>
      </c>
      <c r="F6656" s="3" t="s">
        <v>265</v>
      </c>
      <c r="G6656" s="3" t="s">
        <v>3059</v>
      </c>
      <c r="H6656" s="5">
        <v>333576</v>
      </c>
      <c r="I6656" s="2">
        <v>3</v>
      </c>
      <c r="J6656" s="2">
        <v>2</v>
      </c>
      <c r="K6656" s="2">
        <v>25.0182</v>
      </c>
      <c r="L6656" s="18" t="str">
        <f>VLOOKUP(F6656,'BD customers'!$1:$1048576,2,FALSE)</f>
        <v>Katherine Murray</v>
      </c>
      <c r="M6656" s="2">
        <f>MATCH(orders[[#This Row],[Product ID]],'BD product'!A:A,0)</f>
        <v>874</v>
      </c>
      <c r="N6656" s="2" t="str" cm="1">
        <f t="array" ref="N6656">INDEX('BD product'!A:D,M6656,2)</f>
        <v>Technology</v>
      </c>
    </row>
    <row r="6657" spans="1:14" x14ac:dyDescent="0.3">
      <c r="A6657" s="3" t="s">
        <v>7661</v>
      </c>
      <c r="B6657" s="4">
        <v>42786</v>
      </c>
      <c r="C6657" s="12" t="str">
        <f t="shared" si="103"/>
        <v>2017/02</v>
      </c>
      <c r="D6657" s="4">
        <v>42793</v>
      </c>
      <c r="E6657" s="3" t="s">
        <v>21</v>
      </c>
      <c r="F6657" s="3" t="s">
        <v>265</v>
      </c>
      <c r="G6657" s="3" t="s">
        <v>4030</v>
      </c>
      <c r="H6657" s="5">
        <v>31992</v>
      </c>
      <c r="I6657" s="2">
        <v>1</v>
      </c>
      <c r="J6657" s="2">
        <v>2</v>
      </c>
      <c r="K6657" s="2">
        <v>4.7988</v>
      </c>
      <c r="L6657" s="18" t="str">
        <f>VLOOKUP(F6657,'BD customers'!$1:$1048576,2,FALSE)</f>
        <v>Katherine Murray</v>
      </c>
      <c r="M6657" s="2">
        <f>MATCH(orders[[#This Row],[Product ID]],'BD product'!A:A,0)</f>
        <v>1229</v>
      </c>
      <c r="N6657" s="2" t="str" cm="1">
        <f t="array" ref="N6657">INDEX('BD product'!A:D,M6657,2)</f>
        <v>Technology</v>
      </c>
    </row>
    <row r="6658" spans="1:14" x14ac:dyDescent="0.3">
      <c r="A6658" s="3" t="s">
        <v>7661</v>
      </c>
      <c r="B6658" s="4">
        <v>42786</v>
      </c>
      <c r="C6658" s="12" t="str">
        <f t="shared" ref="C6658:C6721" si="104">TEXT(B6658,"aaaa/mm")</f>
        <v>2017/02</v>
      </c>
      <c r="D6658" s="4">
        <v>42793</v>
      </c>
      <c r="E6658" s="3" t="s">
        <v>21</v>
      </c>
      <c r="F6658" s="3" t="s">
        <v>265</v>
      </c>
      <c r="G6658" s="3" t="s">
        <v>3158</v>
      </c>
      <c r="H6658" s="5">
        <v>51168</v>
      </c>
      <c r="I6658" s="2">
        <v>2</v>
      </c>
      <c r="J6658" s="2">
        <v>2</v>
      </c>
      <c r="K6658" s="2">
        <v>-0.63959999999999995</v>
      </c>
      <c r="L6658" s="18" t="str">
        <f>VLOOKUP(F6658,'BD customers'!$1:$1048576,2,FALSE)</f>
        <v>Katherine Murray</v>
      </c>
      <c r="M6658" s="2">
        <f>MATCH(orders[[#This Row],[Product ID]],'BD product'!A:A,0)</f>
        <v>913</v>
      </c>
      <c r="N6658" s="2" t="str" cm="1">
        <f t="array" ref="N6658">INDEX('BD product'!A:D,M6658,2)</f>
        <v>Office Supplies</v>
      </c>
    </row>
    <row r="6659" spans="1:14" x14ac:dyDescent="0.3">
      <c r="A6659" s="3" t="s">
        <v>7661</v>
      </c>
      <c r="B6659" s="4">
        <v>42786</v>
      </c>
      <c r="C6659" s="12" t="str">
        <f t="shared" si="104"/>
        <v>2017/02</v>
      </c>
      <c r="D6659" s="4">
        <v>42793</v>
      </c>
      <c r="E6659" s="3" t="s">
        <v>21</v>
      </c>
      <c r="F6659" s="3" t="s">
        <v>265</v>
      </c>
      <c r="G6659" s="3" t="s">
        <v>5314</v>
      </c>
      <c r="H6659" s="5">
        <v>1064</v>
      </c>
      <c r="I6659" s="2">
        <v>5</v>
      </c>
      <c r="J6659" s="2">
        <v>2</v>
      </c>
      <c r="K6659" s="2">
        <v>0.38569999999999999</v>
      </c>
      <c r="L6659" s="18" t="str">
        <f>VLOOKUP(F6659,'BD customers'!$1:$1048576,2,FALSE)</f>
        <v>Katherine Murray</v>
      </c>
      <c r="M6659" s="2">
        <f>MATCH(orders[[#This Row],[Product ID]],'BD product'!A:A,0)</f>
        <v>1512</v>
      </c>
      <c r="N6659" s="2" t="str" cm="1">
        <f t="array" ref="N6659">INDEX('BD product'!A:D,M6659,2)</f>
        <v>Office Supplies</v>
      </c>
    </row>
    <row r="6660" spans="1:14" x14ac:dyDescent="0.3">
      <c r="A6660" s="3" t="s">
        <v>7661</v>
      </c>
      <c r="B6660" s="4">
        <v>42786</v>
      </c>
      <c r="C6660" s="12" t="str">
        <f t="shared" si="104"/>
        <v>2017/02</v>
      </c>
      <c r="D6660" s="4">
        <v>42793</v>
      </c>
      <c r="E6660" s="3" t="s">
        <v>21</v>
      </c>
      <c r="F6660" s="3" t="s">
        <v>265</v>
      </c>
      <c r="G6660" s="3" t="s">
        <v>2255</v>
      </c>
      <c r="H6660" s="5">
        <v>68704</v>
      </c>
      <c r="I6660" s="2">
        <v>2</v>
      </c>
      <c r="J6660" s="2">
        <v>2</v>
      </c>
      <c r="K6660" s="2">
        <v>16.3172</v>
      </c>
      <c r="L6660" s="18" t="str">
        <f>VLOOKUP(F6660,'BD customers'!$1:$1048576,2,FALSE)</f>
        <v>Katherine Murray</v>
      </c>
      <c r="M6660" s="2">
        <f>MATCH(orders[[#This Row],[Product ID]],'BD product'!A:A,0)</f>
        <v>594</v>
      </c>
      <c r="N6660" s="2" t="str" cm="1">
        <f t="array" ref="N6660">INDEX('BD product'!A:D,M6660,2)</f>
        <v>Furniture</v>
      </c>
    </row>
    <row r="6661" spans="1:14" x14ac:dyDescent="0.3">
      <c r="A6661" s="3" t="s">
        <v>7661</v>
      </c>
      <c r="B6661" s="4">
        <v>42786</v>
      </c>
      <c r="C6661" s="12" t="str">
        <f t="shared" si="104"/>
        <v>2017/02</v>
      </c>
      <c r="D6661" s="4">
        <v>42793</v>
      </c>
      <c r="E6661" s="3" t="s">
        <v>21</v>
      </c>
      <c r="F6661" s="3" t="s">
        <v>265</v>
      </c>
      <c r="G6661" s="3" t="s">
        <v>3337</v>
      </c>
      <c r="H6661" s="5">
        <v>38691</v>
      </c>
      <c r="I6661" s="2">
        <v>9</v>
      </c>
      <c r="J6661" s="2">
        <v>5</v>
      </c>
      <c r="K6661" s="2">
        <v>-185.71680000000001</v>
      </c>
      <c r="L6661" s="18" t="str">
        <f>VLOOKUP(F6661,'BD customers'!$1:$1048576,2,FALSE)</f>
        <v>Katherine Murray</v>
      </c>
      <c r="M6661" s="2">
        <f>MATCH(orders[[#This Row],[Product ID]],'BD product'!A:A,0)</f>
        <v>979</v>
      </c>
      <c r="N6661" s="2" t="str" cm="1">
        <f t="array" ref="N6661">INDEX('BD product'!A:D,M6661,2)</f>
        <v>Furniture</v>
      </c>
    </row>
    <row r="6662" spans="1:14" x14ac:dyDescent="0.3">
      <c r="A6662" s="3" t="s">
        <v>7662</v>
      </c>
      <c r="B6662" s="4">
        <v>42224</v>
      </c>
      <c r="C6662" s="12" t="str">
        <f t="shared" si="104"/>
        <v>2015/08</v>
      </c>
      <c r="D6662" s="4">
        <v>42226</v>
      </c>
      <c r="E6662" s="3" t="s">
        <v>11</v>
      </c>
      <c r="F6662" s="3" t="s">
        <v>4245</v>
      </c>
      <c r="G6662" s="3" t="s">
        <v>6124</v>
      </c>
      <c r="H6662" s="5">
        <v>3966</v>
      </c>
      <c r="I6662" s="2">
        <v>2</v>
      </c>
      <c r="J6662" s="2">
        <v>0</v>
      </c>
      <c r="K6662" s="2">
        <v>1.1898</v>
      </c>
      <c r="L6662" s="18" t="str">
        <f>VLOOKUP(F6662,'BD customers'!$1:$1048576,2,FALSE)</f>
        <v>Denny Blanton</v>
      </c>
      <c r="M6662" s="2">
        <f>MATCH(orders[[#This Row],[Product ID]],'BD product'!A:A,0)</f>
        <v>1645</v>
      </c>
      <c r="N6662" s="2" t="str" cm="1">
        <f t="array" ref="N6662">INDEX('BD product'!A:D,M6662,2)</f>
        <v>Office Supplies</v>
      </c>
    </row>
    <row r="6663" spans="1:14" x14ac:dyDescent="0.3">
      <c r="A6663" s="3" t="s">
        <v>7662</v>
      </c>
      <c r="B6663" s="4">
        <v>42224</v>
      </c>
      <c r="C6663" s="12" t="str">
        <f t="shared" si="104"/>
        <v>2015/08</v>
      </c>
      <c r="D6663" s="4">
        <v>42226</v>
      </c>
      <c r="E6663" s="3" t="s">
        <v>11</v>
      </c>
      <c r="F6663" s="3" t="s">
        <v>4245</v>
      </c>
      <c r="G6663" s="3" t="s">
        <v>3526</v>
      </c>
      <c r="H6663" s="5">
        <v>11392</v>
      </c>
      <c r="I6663" s="2">
        <v>2</v>
      </c>
      <c r="J6663" s="2">
        <v>0</v>
      </c>
      <c r="K6663" s="2">
        <v>33.036799999999999</v>
      </c>
      <c r="L6663" s="18" t="str">
        <f>VLOOKUP(F6663,'BD customers'!$1:$1048576,2,FALSE)</f>
        <v>Denny Blanton</v>
      </c>
      <c r="M6663" s="2">
        <f>MATCH(orders[[#This Row],[Product ID]],'BD product'!A:A,0)</f>
        <v>1053</v>
      </c>
      <c r="N6663" s="2" t="str" cm="1">
        <f t="array" ref="N6663">INDEX('BD product'!A:D,M6663,2)</f>
        <v>Office Supplies</v>
      </c>
    </row>
    <row r="6664" spans="1:14" x14ac:dyDescent="0.3">
      <c r="A6664" s="3" t="s">
        <v>7662</v>
      </c>
      <c r="B6664" s="4">
        <v>42224</v>
      </c>
      <c r="C6664" s="12" t="str">
        <f t="shared" si="104"/>
        <v>2015/08</v>
      </c>
      <c r="D6664" s="4">
        <v>42226</v>
      </c>
      <c r="E6664" s="3" t="s">
        <v>11</v>
      </c>
      <c r="F6664" s="3" t="s">
        <v>4245</v>
      </c>
      <c r="G6664" s="3" t="s">
        <v>4082</v>
      </c>
      <c r="H6664" s="5">
        <v>44786</v>
      </c>
      <c r="I6664" s="2">
        <v>7</v>
      </c>
      <c r="J6664" s="2">
        <v>0</v>
      </c>
      <c r="K6664" s="2">
        <v>210.49420000000001</v>
      </c>
      <c r="L6664" s="18" t="str">
        <f>VLOOKUP(F6664,'BD customers'!$1:$1048576,2,FALSE)</f>
        <v>Denny Blanton</v>
      </c>
      <c r="M6664" s="2">
        <f>MATCH(orders[[#This Row],[Product ID]],'BD product'!A:A,0)</f>
        <v>1244</v>
      </c>
      <c r="N6664" s="2" t="str" cm="1">
        <f t="array" ref="N6664">INDEX('BD product'!A:D,M6664,2)</f>
        <v>Office Supplies</v>
      </c>
    </row>
    <row r="6665" spans="1:14" x14ac:dyDescent="0.3">
      <c r="A6665" s="3" t="s">
        <v>7663</v>
      </c>
      <c r="B6665" s="4">
        <v>43034</v>
      </c>
      <c r="C6665" s="12" t="str">
        <f t="shared" si="104"/>
        <v>2017/10</v>
      </c>
      <c r="D6665" s="4">
        <v>43040</v>
      </c>
      <c r="E6665" s="3" t="s">
        <v>21</v>
      </c>
      <c r="F6665" s="3" t="s">
        <v>1944</v>
      </c>
      <c r="G6665" s="3" t="s">
        <v>2648</v>
      </c>
      <c r="H6665" s="5">
        <v>35685</v>
      </c>
      <c r="I6665" s="2">
        <v>5</v>
      </c>
      <c r="J6665" s="2">
        <v>0</v>
      </c>
      <c r="K6665" s="2">
        <v>60.664499999999997</v>
      </c>
      <c r="L6665" s="18" t="str">
        <f>VLOOKUP(F6665,'BD customers'!$1:$1048576,2,FALSE)</f>
        <v>Olvera Toch</v>
      </c>
      <c r="M6665" s="2">
        <f>MATCH(orders[[#This Row],[Product ID]],'BD product'!A:A,0)</f>
        <v>721</v>
      </c>
      <c r="N6665" s="2" t="str" cm="1">
        <f t="array" ref="N6665">INDEX('BD product'!A:D,M6665,2)</f>
        <v>Furniture</v>
      </c>
    </row>
    <row r="6666" spans="1:14" x14ac:dyDescent="0.3">
      <c r="A6666" s="3" t="s">
        <v>7663</v>
      </c>
      <c r="B6666" s="4">
        <v>43034</v>
      </c>
      <c r="C6666" s="12" t="str">
        <f t="shared" si="104"/>
        <v>2017/10</v>
      </c>
      <c r="D6666" s="4">
        <v>43040</v>
      </c>
      <c r="E6666" s="3" t="s">
        <v>21</v>
      </c>
      <c r="F6666" s="3" t="s">
        <v>1944</v>
      </c>
      <c r="G6666" s="3" t="s">
        <v>2984</v>
      </c>
      <c r="H6666" s="5">
        <v>25158</v>
      </c>
      <c r="I6666" s="2">
        <v>7</v>
      </c>
      <c r="J6666" s="2">
        <v>0</v>
      </c>
      <c r="K6666" s="2">
        <v>11.321099999999999</v>
      </c>
      <c r="L6666" s="18" t="str">
        <f>VLOOKUP(F6666,'BD customers'!$1:$1048576,2,FALSE)</f>
        <v>Olvera Toch</v>
      </c>
      <c r="M6666" s="2">
        <f>MATCH(orders[[#This Row],[Product ID]],'BD product'!A:A,0)</f>
        <v>844</v>
      </c>
      <c r="N6666" s="2" t="str" cm="1">
        <f t="array" ref="N6666">INDEX('BD product'!A:D,M6666,2)</f>
        <v>Office Supplies</v>
      </c>
    </row>
    <row r="6667" spans="1:14" x14ac:dyDescent="0.3">
      <c r="A6667" s="3" t="s">
        <v>7664</v>
      </c>
      <c r="B6667" s="4">
        <v>42565</v>
      </c>
      <c r="C6667" s="12" t="str">
        <f t="shared" si="104"/>
        <v>2016/07</v>
      </c>
      <c r="D6667" s="4">
        <v>42569</v>
      </c>
      <c r="E6667" s="3" t="s">
        <v>11</v>
      </c>
      <c r="F6667" s="3" t="s">
        <v>953</v>
      </c>
      <c r="G6667" s="3" t="s">
        <v>7218</v>
      </c>
      <c r="H6667" s="5">
        <v>21984</v>
      </c>
      <c r="I6667" s="2">
        <v>5</v>
      </c>
      <c r="J6667" s="2">
        <v>2</v>
      </c>
      <c r="K6667" s="2">
        <v>7.9691999999999998</v>
      </c>
      <c r="L6667" s="18" t="str">
        <f>VLOOKUP(F6667,'BD customers'!$1:$1048576,2,FALSE)</f>
        <v>John Stevenson</v>
      </c>
      <c r="M6667" s="2">
        <f>MATCH(orders[[#This Row],[Product ID]],'BD product'!A:A,0)</f>
        <v>1768</v>
      </c>
      <c r="N6667" s="2" t="str" cm="1">
        <f t="array" ref="N6667">INDEX('BD product'!A:D,M6667,2)</f>
        <v>Office Supplies</v>
      </c>
    </row>
    <row r="6668" spans="1:14" x14ac:dyDescent="0.3">
      <c r="A6668" s="3" t="s">
        <v>7665</v>
      </c>
      <c r="B6668" s="4">
        <v>42867</v>
      </c>
      <c r="C6668" s="12" t="str">
        <f t="shared" si="104"/>
        <v>2017/05</v>
      </c>
      <c r="D6668" s="4">
        <v>42869</v>
      </c>
      <c r="E6668" s="3" t="s">
        <v>11</v>
      </c>
      <c r="F6668" s="3" t="s">
        <v>457</v>
      </c>
      <c r="G6668" s="3" t="s">
        <v>6406</v>
      </c>
      <c r="H6668" s="5">
        <v>4285</v>
      </c>
      <c r="I6668" s="2">
        <v>5</v>
      </c>
      <c r="J6668" s="2">
        <v>0</v>
      </c>
      <c r="K6668" s="2">
        <v>1.5426</v>
      </c>
      <c r="L6668" s="18" t="str">
        <f>VLOOKUP(F6668,'BD customers'!$1:$1048576,2,FALSE)</f>
        <v>Cynthia Arntzen</v>
      </c>
      <c r="M6668" s="2">
        <f>MATCH(orders[[#This Row],[Product ID]],'BD product'!A:A,0)</f>
        <v>1687</v>
      </c>
      <c r="N6668" s="2" t="str" cm="1">
        <f t="array" ref="N6668">INDEX('BD product'!A:D,M6668,2)</f>
        <v>Furniture</v>
      </c>
    </row>
    <row r="6669" spans="1:14" x14ac:dyDescent="0.3">
      <c r="A6669" s="3" t="s">
        <v>7665</v>
      </c>
      <c r="B6669" s="4">
        <v>42867</v>
      </c>
      <c r="C6669" s="12" t="str">
        <f t="shared" si="104"/>
        <v>2017/05</v>
      </c>
      <c r="D6669" s="4">
        <v>42869</v>
      </c>
      <c r="E6669" s="3" t="s">
        <v>11</v>
      </c>
      <c r="F6669" s="3" t="s">
        <v>457</v>
      </c>
      <c r="G6669" s="3" t="s">
        <v>2409</v>
      </c>
      <c r="H6669" s="5">
        <v>616</v>
      </c>
      <c r="I6669" s="2">
        <v>2</v>
      </c>
      <c r="J6669" s="2">
        <v>0</v>
      </c>
      <c r="K6669" s="2">
        <v>2.9567999999999999</v>
      </c>
      <c r="L6669" s="18" t="str">
        <f>VLOOKUP(F6669,'BD customers'!$1:$1048576,2,FALSE)</f>
        <v>Cynthia Arntzen</v>
      </c>
      <c r="M6669" s="2">
        <f>MATCH(orders[[#This Row],[Product ID]],'BD product'!A:A,0)</f>
        <v>643</v>
      </c>
      <c r="N6669" s="2" t="str" cm="1">
        <f t="array" ref="N6669">INDEX('BD product'!A:D,M6669,2)</f>
        <v>Office Supplies</v>
      </c>
    </row>
    <row r="6670" spans="1:14" x14ac:dyDescent="0.3">
      <c r="A6670" s="3" t="s">
        <v>7665</v>
      </c>
      <c r="B6670" s="4">
        <v>42867</v>
      </c>
      <c r="C6670" s="12" t="str">
        <f t="shared" si="104"/>
        <v>2017/05</v>
      </c>
      <c r="D6670" s="4">
        <v>42869</v>
      </c>
      <c r="E6670" s="3" t="s">
        <v>11</v>
      </c>
      <c r="F6670" s="3" t="s">
        <v>457</v>
      </c>
      <c r="G6670" s="3" t="s">
        <v>7251</v>
      </c>
      <c r="H6670" s="5">
        <v>170</v>
      </c>
      <c r="I6670" s="2">
        <v>2</v>
      </c>
      <c r="J6670" s="2">
        <v>0</v>
      </c>
      <c r="K6670" s="2">
        <v>4.4200000000000003E-2</v>
      </c>
      <c r="L6670" s="18" t="str">
        <f>VLOOKUP(F6670,'BD customers'!$1:$1048576,2,FALSE)</f>
        <v>Cynthia Arntzen</v>
      </c>
      <c r="M6670" s="2">
        <f>MATCH(orders[[#This Row],[Product ID]],'BD product'!A:A,0)</f>
        <v>1770</v>
      </c>
      <c r="N6670" s="2" t="str" cm="1">
        <f t="array" ref="N6670">INDEX('BD product'!A:D,M6670,2)</f>
        <v>Office Supplies</v>
      </c>
    </row>
    <row r="6671" spans="1:14" x14ac:dyDescent="0.3">
      <c r="A6671" s="3" t="s">
        <v>7665</v>
      </c>
      <c r="B6671" s="4">
        <v>42867</v>
      </c>
      <c r="C6671" s="12" t="str">
        <f t="shared" si="104"/>
        <v>2017/05</v>
      </c>
      <c r="D6671" s="4">
        <v>42869</v>
      </c>
      <c r="E6671" s="3" t="s">
        <v>11</v>
      </c>
      <c r="F6671" s="3" t="s">
        <v>457</v>
      </c>
      <c r="G6671" s="3" t="s">
        <v>5649</v>
      </c>
      <c r="H6671" s="5">
        <v>874</v>
      </c>
      <c r="I6671" s="2">
        <v>5</v>
      </c>
      <c r="J6671" s="2">
        <v>0</v>
      </c>
      <c r="K6671" s="2">
        <v>0.34960000000000002</v>
      </c>
      <c r="L6671" s="18" t="str">
        <f>VLOOKUP(F6671,'BD customers'!$1:$1048576,2,FALSE)</f>
        <v>Cynthia Arntzen</v>
      </c>
      <c r="M6671" s="2">
        <f>MATCH(orders[[#This Row],[Product ID]],'BD product'!A:A,0)</f>
        <v>1565</v>
      </c>
      <c r="N6671" s="2" t="str" cm="1">
        <f t="array" ref="N6671">INDEX('BD product'!A:D,M6671,2)</f>
        <v>Technology</v>
      </c>
    </row>
    <row r="6672" spans="1:14" x14ac:dyDescent="0.3">
      <c r="A6672" s="3" t="s">
        <v>7666</v>
      </c>
      <c r="B6672" s="4">
        <v>42880</v>
      </c>
      <c r="C6672" s="12" t="str">
        <f t="shared" si="104"/>
        <v>2017/05</v>
      </c>
      <c r="D6672" s="4">
        <v>42884</v>
      </c>
      <c r="E6672" s="3" t="s">
        <v>21</v>
      </c>
      <c r="F6672" s="3" t="s">
        <v>1723</v>
      </c>
      <c r="G6672" s="3" t="s">
        <v>2070</v>
      </c>
      <c r="H6672" s="5">
        <v>2984</v>
      </c>
      <c r="I6672" s="2">
        <v>2</v>
      </c>
      <c r="J6672" s="2">
        <v>0</v>
      </c>
      <c r="K6672" s="2">
        <v>1.3428</v>
      </c>
      <c r="L6672" s="18" t="str">
        <f>VLOOKUP(F6672,'BD customers'!$1:$1048576,2,FALSE)</f>
        <v>Mick Hernandez</v>
      </c>
      <c r="M6672" s="2">
        <f>MATCH(orders[[#This Row],[Product ID]],'BD product'!A:A,0)</f>
        <v>530</v>
      </c>
      <c r="N6672" s="2" t="str" cm="1">
        <f t="array" ref="N6672">INDEX('BD product'!A:D,M6672,2)</f>
        <v>Office Supplies</v>
      </c>
    </row>
    <row r="6673" spans="1:14" x14ac:dyDescent="0.3">
      <c r="A6673" s="3" t="s">
        <v>7667</v>
      </c>
      <c r="B6673" s="4">
        <v>41874</v>
      </c>
      <c r="C6673" s="12" t="str">
        <f t="shared" si="104"/>
        <v>2014/08</v>
      </c>
      <c r="D6673" s="4">
        <v>41878</v>
      </c>
      <c r="E6673" s="3" t="s">
        <v>11</v>
      </c>
      <c r="F6673" s="3" t="s">
        <v>2944</v>
      </c>
      <c r="G6673" s="3" t="s">
        <v>2224</v>
      </c>
      <c r="H6673" s="5">
        <v>49568</v>
      </c>
      <c r="I6673" s="2">
        <v>2</v>
      </c>
      <c r="J6673" s="2">
        <v>2</v>
      </c>
      <c r="K6673" s="2">
        <v>17.348800000000001</v>
      </c>
      <c r="L6673" s="18" t="str">
        <f>VLOOKUP(F6673,'BD customers'!$1:$1048576,2,FALSE)</f>
        <v>Robert Barroso</v>
      </c>
      <c r="M6673" s="2">
        <f>MATCH(orders[[#This Row],[Product ID]],'BD product'!A:A,0)</f>
        <v>584</v>
      </c>
      <c r="N6673" s="2" t="str" cm="1">
        <f t="array" ref="N6673">INDEX('BD product'!A:D,M6673,2)</f>
        <v>Office Supplies</v>
      </c>
    </row>
    <row r="6674" spans="1:14" x14ac:dyDescent="0.3">
      <c r="A6674" s="3" t="s">
        <v>7668</v>
      </c>
      <c r="B6674" s="4">
        <v>42258</v>
      </c>
      <c r="C6674" s="12" t="str">
        <f t="shared" si="104"/>
        <v>2015/09</v>
      </c>
      <c r="D6674" s="4">
        <v>42263</v>
      </c>
      <c r="E6674" s="3" t="s">
        <v>21</v>
      </c>
      <c r="F6674" s="3" t="s">
        <v>734</v>
      </c>
      <c r="G6674" s="3" t="s">
        <v>537</v>
      </c>
      <c r="H6674" s="5">
        <v>26586</v>
      </c>
      <c r="I6674" s="2">
        <v>7</v>
      </c>
      <c r="J6674" s="2">
        <v>0</v>
      </c>
      <c r="K6674" s="2">
        <v>7.9757999999999996</v>
      </c>
      <c r="L6674" s="18" t="str">
        <f>VLOOKUP(F6674,'BD customers'!$1:$1048576,2,FALSE)</f>
        <v>Sean Braxton</v>
      </c>
      <c r="M6674" s="2">
        <f>MATCH(orders[[#This Row],[Product ID]],'BD product'!A:A,0)</f>
        <v>110</v>
      </c>
      <c r="N6674" s="2" t="str" cm="1">
        <f t="array" ref="N6674">INDEX('BD product'!A:D,M6674,2)</f>
        <v>Office Supplies</v>
      </c>
    </row>
    <row r="6675" spans="1:14" x14ac:dyDescent="0.3">
      <c r="A6675" s="3" t="s">
        <v>7669</v>
      </c>
      <c r="B6675" s="4">
        <v>42252</v>
      </c>
      <c r="C6675" s="12" t="str">
        <f t="shared" si="104"/>
        <v>2015/09</v>
      </c>
      <c r="D6675" s="4">
        <v>42259</v>
      </c>
      <c r="E6675" s="3" t="s">
        <v>21</v>
      </c>
      <c r="F6675" s="3" t="s">
        <v>680</v>
      </c>
      <c r="G6675" s="3" t="s">
        <v>7670</v>
      </c>
      <c r="H6675" s="5">
        <v>6796</v>
      </c>
      <c r="I6675" s="2">
        <v>4</v>
      </c>
      <c r="J6675" s="2">
        <v>0</v>
      </c>
      <c r="K6675" s="2">
        <v>12.232799999999999</v>
      </c>
      <c r="L6675" s="18" t="str">
        <f>VLOOKUP(F6675,'BD customers'!$1:$1048576,2,FALSE)</f>
        <v>Tamara Willingham</v>
      </c>
      <c r="M6675" s="2">
        <f>MATCH(orders[[#This Row],[Product ID]],'BD product'!A:A,0)</f>
        <v>1795</v>
      </c>
      <c r="N6675" s="2" t="str" cm="1">
        <f t="array" ref="N6675">INDEX('BD product'!A:D,M6675,2)</f>
        <v>Furniture</v>
      </c>
    </row>
    <row r="6676" spans="1:14" x14ac:dyDescent="0.3">
      <c r="A6676" s="3" t="s">
        <v>7672</v>
      </c>
      <c r="B6676" s="4">
        <v>42329</v>
      </c>
      <c r="C6676" s="12" t="str">
        <f t="shared" si="104"/>
        <v>2015/11</v>
      </c>
      <c r="D6676" s="4">
        <v>42331</v>
      </c>
      <c r="E6676" s="3" t="s">
        <v>11</v>
      </c>
      <c r="F6676" s="3" t="s">
        <v>4912</v>
      </c>
      <c r="G6676" s="3" t="s">
        <v>3008</v>
      </c>
      <c r="H6676" s="5">
        <v>1092</v>
      </c>
      <c r="I6676" s="2">
        <v>6</v>
      </c>
      <c r="J6676" s="2">
        <v>0</v>
      </c>
      <c r="K6676" s="2">
        <v>0.4914</v>
      </c>
      <c r="L6676" s="18" t="str">
        <f>VLOOKUP(F6676,'BD customers'!$1:$1048576,2,FALSE)</f>
        <v>Denise Leinenbach</v>
      </c>
      <c r="M6676" s="2">
        <f>MATCH(orders[[#This Row],[Product ID]],'BD product'!A:A,0)</f>
        <v>855</v>
      </c>
      <c r="N6676" s="2" t="str" cm="1">
        <f t="array" ref="N6676">INDEX('BD product'!A:D,M6676,2)</f>
        <v>Office Supplies</v>
      </c>
    </row>
    <row r="6677" spans="1:14" x14ac:dyDescent="0.3">
      <c r="A6677" s="3" t="s">
        <v>7672</v>
      </c>
      <c r="B6677" s="4">
        <v>42329</v>
      </c>
      <c r="C6677" s="12" t="str">
        <f t="shared" si="104"/>
        <v>2015/11</v>
      </c>
      <c r="D6677" s="4">
        <v>42331</v>
      </c>
      <c r="E6677" s="3" t="s">
        <v>11</v>
      </c>
      <c r="F6677" s="3" t="s">
        <v>4912</v>
      </c>
      <c r="G6677" s="3" t="s">
        <v>7673</v>
      </c>
      <c r="H6677" s="5">
        <v>839</v>
      </c>
      <c r="I6677" s="2">
        <v>2</v>
      </c>
      <c r="J6677" s="2">
        <v>0</v>
      </c>
      <c r="K6677" s="2">
        <v>2.2652999999999999</v>
      </c>
      <c r="L6677" s="18" t="str">
        <f>VLOOKUP(F6677,'BD customers'!$1:$1048576,2,FALSE)</f>
        <v>Denise Leinenbach</v>
      </c>
      <c r="M6677" s="2">
        <f>MATCH(orders[[#This Row],[Product ID]],'BD product'!A:A,0)</f>
        <v>1796</v>
      </c>
      <c r="N6677" s="2" t="str" cm="1">
        <f t="array" ref="N6677">INDEX('BD product'!A:D,M6677,2)</f>
        <v>Technology</v>
      </c>
    </row>
    <row r="6678" spans="1:14" x14ac:dyDescent="0.3">
      <c r="A6678" s="3" t="s">
        <v>7672</v>
      </c>
      <c r="B6678" s="4">
        <v>42329</v>
      </c>
      <c r="C6678" s="12" t="str">
        <f t="shared" si="104"/>
        <v>2015/11</v>
      </c>
      <c r="D6678" s="4">
        <v>42331</v>
      </c>
      <c r="E6678" s="3" t="s">
        <v>11</v>
      </c>
      <c r="F6678" s="3" t="s">
        <v>4912</v>
      </c>
      <c r="G6678" s="3" t="s">
        <v>6386</v>
      </c>
      <c r="H6678" s="5">
        <v>1975</v>
      </c>
      <c r="I6678" s="2">
        <v>5</v>
      </c>
      <c r="J6678" s="2">
        <v>0</v>
      </c>
      <c r="K6678" s="2">
        <v>0.51349999999999996</v>
      </c>
      <c r="L6678" s="18" t="str">
        <f>VLOOKUP(F6678,'BD customers'!$1:$1048576,2,FALSE)</f>
        <v>Denise Leinenbach</v>
      </c>
      <c r="M6678" s="2">
        <f>MATCH(orders[[#This Row],[Product ID]],'BD product'!A:A,0)</f>
        <v>1685</v>
      </c>
      <c r="N6678" s="2" t="str" cm="1">
        <f t="array" ref="N6678">INDEX('BD product'!A:D,M6678,2)</f>
        <v>Office Supplies</v>
      </c>
    </row>
    <row r="6679" spans="1:14" x14ac:dyDescent="0.3">
      <c r="A6679" s="3" t="s">
        <v>7672</v>
      </c>
      <c r="B6679" s="4">
        <v>42329</v>
      </c>
      <c r="C6679" s="12" t="str">
        <f t="shared" si="104"/>
        <v>2015/11</v>
      </c>
      <c r="D6679" s="4">
        <v>42331</v>
      </c>
      <c r="E6679" s="3" t="s">
        <v>11</v>
      </c>
      <c r="F6679" s="3" t="s">
        <v>4912</v>
      </c>
      <c r="G6679" s="3" t="s">
        <v>5531</v>
      </c>
      <c r="H6679" s="5">
        <v>39354</v>
      </c>
      <c r="I6679" s="2">
        <v>3</v>
      </c>
      <c r="J6679" s="2">
        <v>0</v>
      </c>
      <c r="K6679" s="2">
        <v>165.2868</v>
      </c>
      <c r="L6679" s="18" t="str">
        <f>VLOOKUP(F6679,'BD customers'!$1:$1048576,2,FALSE)</f>
        <v>Denise Leinenbach</v>
      </c>
      <c r="M6679" s="2">
        <f>MATCH(orders[[#This Row],[Product ID]],'BD product'!A:A,0)</f>
        <v>1545</v>
      </c>
      <c r="N6679" s="2" t="str" cm="1">
        <f t="array" ref="N6679">INDEX('BD product'!A:D,M6679,2)</f>
        <v>Technology</v>
      </c>
    </row>
    <row r="6680" spans="1:14" x14ac:dyDescent="0.3">
      <c r="A6680" s="3" t="s">
        <v>7675</v>
      </c>
      <c r="B6680" s="4">
        <v>41922</v>
      </c>
      <c r="C6680" s="12" t="str">
        <f t="shared" si="104"/>
        <v>2014/10</v>
      </c>
      <c r="D6680" s="4">
        <v>41926</v>
      </c>
      <c r="E6680" s="3" t="s">
        <v>21</v>
      </c>
      <c r="F6680" s="3" t="s">
        <v>798</v>
      </c>
      <c r="G6680" s="3" t="s">
        <v>3134</v>
      </c>
      <c r="H6680" s="5">
        <v>46872</v>
      </c>
      <c r="I6680" s="2">
        <v>7</v>
      </c>
      <c r="J6680" s="2">
        <v>2</v>
      </c>
      <c r="K6680" s="2">
        <v>3.5154000000000001</v>
      </c>
      <c r="L6680" s="18" t="str">
        <f>VLOOKUP(F6680,'BD customers'!$1:$1048576,2,FALSE)</f>
        <v>Shirley Daniels</v>
      </c>
      <c r="M6680" s="2">
        <f>MATCH(orders[[#This Row],[Product ID]],'BD product'!A:A,0)</f>
        <v>906</v>
      </c>
      <c r="N6680" s="2" t="str" cm="1">
        <f t="array" ref="N6680">INDEX('BD product'!A:D,M6680,2)</f>
        <v>Furniture</v>
      </c>
    </row>
    <row r="6681" spans="1:14" x14ac:dyDescent="0.3">
      <c r="A6681" s="3" t="s">
        <v>7676</v>
      </c>
      <c r="B6681" s="4">
        <v>42980</v>
      </c>
      <c r="C6681" s="12" t="str">
        <f t="shared" si="104"/>
        <v>2017/09</v>
      </c>
      <c r="D6681" s="4">
        <v>42985</v>
      </c>
      <c r="E6681" s="3" t="s">
        <v>11</v>
      </c>
      <c r="F6681" s="3" t="s">
        <v>259</v>
      </c>
      <c r="G6681" s="3" t="s">
        <v>1560</v>
      </c>
      <c r="H6681" s="5">
        <v>109</v>
      </c>
      <c r="I6681" s="2">
        <v>1</v>
      </c>
      <c r="J6681" s="2">
        <v>0</v>
      </c>
      <c r="K6681" s="2">
        <v>0.28339999999999999</v>
      </c>
      <c r="L6681" s="18" t="str">
        <f>VLOOKUP(F6681,'BD customers'!$1:$1048576,2,FALSE)</f>
        <v>Ted Butterfield</v>
      </c>
      <c r="M6681" s="2">
        <f>MATCH(orders[[#This Row],[Product ID]],'BD product'!A:A,0)</f>
        <v>378</v>
      </c>
      <c r="N6681" s="2" t="str" cm="1">
        <f t="array" ref="N6681">INDEX('BD product'!A:D,M6681,2)</f>
        <v>Office Supplies</v>
      </c>
    </row>
    <row r="6682" spans="1:14" x14ac:dyDescent="0.3">
      <c r="A6682" s="3" t="s">
        <v>7676</v>
      </c>
      <c r="B6682" s="4">
        <v>42980</v>
      </c>
      <c r="C6682" s="12" t="str">
        <f t="shared" si="104"/>
        <v>2017/09</v>
      </c>
      <c r="D6682" s="4">
        <v>42985</v>
      </c>
      <c r="E6682" s="3" t="s">
        <v>11</v>
      </c>
      <c r="F6682" s="3" t="s">
        <v>259</v>
      </c>
      <c r="G6682" s="3" t="s">
        <v>1531</v>
      </c>
      <c r="H6682" s="5">
        <v>7992</v>
      </c>
      <c r="I6682" s="2">
        <v>4</v>
      </c>
      <c r="J6682" s="2">
        <v>0</v>
      </c>
      <c r="K6682" s="2">
        <v>37.562399999999997</v>
      </c>
      <c r="L6682" s="18" t="str">
        <f>VLOOKUP(F6682,'BD customers'!$1:$1048576,2,FALSE)</f>
        <v>Ted Butterfield</v>
      </c>
      <c r="M6682" s="2">
        <f>MATCH(orders[[#This Row],[Product ID]],'BD product'!A:A,0)</f>
        <v>370</v>
      </c>
      <c r="N6682" s="2" t="str" cm="1">
        <f t="array" ref="N6682">INDEX('BD product'!A:D,M6682,2)</f>
        <v>Office Supplies</v>
      </c>
    </row>
    <row r="6683" spans="1:14" x14ac:dyDescent="0.3">
      <c r="A6683" s="3" t="s">
        <v>7676</v>
      </c>
      <c r="B6683" s="4">
        <v>42980</v>
      </c>
      <c r="C6683" s="12" t="str">
        <f t="shared" si="104"/>
        <v>2017/09</v>
      </c>
      <c r="D6683" s="4">
        <v>42985</v>
      </c>
      <c r="E6683" s="3" t="s">
        <v>11</v>
      </c>
      <c r="F6683" s="3" t="s">
        <v>259</v>
      </c>
      <c r="G6683" s="3" t="s">
        <v>5955</v>
      </c>
      <c r="H6683" s="5">
        <v>14682</v>
      </c>
      <c r="I6683" s="2">
        <v>3</v>
      </c>
      <c r="J6683" s="2">
        <v>0</v>
      </c>
      <c r="K6683" s="2">
        <v>0.73409999999999997</v>
      </c>
      <c r="L6683" s="18" t="str">
        <f>VLOOKUP(F6683,'BD customers'!$1:$1048576,2,FALSE)</f>
        <v>Ted Butterfield</v>
      </c>
      <c r="M6683" s="2">
        <f>MATCH(orders[[#This Row],[Product ID]],'BD product'!A:A,0)</f>
        <v>1621</v>
      </c>
      <c r="N6683" s="2" t="str" cm="1">
        <f t="array" ref="N6683">INDEX('BD product'!A:D,M6683,2)</f>
        <v>Office Supplies</v>
      </c>
    </row>
    <row r="6684" spans="1:14" x14ac:dyDescent="0.3">
      <c r="A6684" s="3" t="s">
        <v>7677</v>
      </c>
      <c r="B6684" s="4">
        <v>42736</v>
      </c>
      <c r="C6684" s="12" t="str">
        <f t="shared" si="104"/>
        <v>2017/01</v>
      </c>
      <c r="D6684" s="4">
        <v>42737</v>
      </c>
      <c r="E6684" s="3" t="s">
        <v>64</v>
      </c>
      <c r="F6684" s="3" t="s">
        <v>3542</v>
      </c>
      <c r="G6684" s="3" t="s">
        <v>2739</v>
      </c>
      <c r="H6684" s="5">
        <v>36</v>
      </c>
      <c r="I6684" s="2">
        <v>2</v>
      </c>
      <c r="J6684" s="2">
        <v>0</v>
      </c>
      <c r="K6684" s="2">
        <v>0.17280000000000001</v>
      </c>
      <c r="L6684" s="18" t="str">
        <f>VLOOKUP(F6684,'BD customers'!$1:$1048576,2,FALSE)</f>
        <v>Dennis Pardue</v>
      </c>
      <c r="M6684" s="2">
        <f>MATCH(orders[[#This Row],[Product ID]],'BD product'!A:A,0)</f>
        <v>753</v>
      </c>
      <c r="N6684" s="2" t="str" cm="1">
        <f t="array" ref="N6684">INDEX('BD product'!A:D,M6684,2)</f>
        <v>Office Supplies</v>
      </c>
    </row>
    <row r="6685" spans="1:14" x14ac:dyDescent="0.3">
      <c r="A6685" s="3" t="s">
        <v>7678</v>
      </c>
      <c r="B6685" s="4">
        <v>41948</v>
      </c>
      <c r="C6685" s="12" t="str">
        <f t="shared" si="104"/>
        <v>2014/11</v>
      </c>
      <c r="D6685" s="4">
        <v>41953</v>
      </c>
      <c r="E6685" s="3" t="s">
        <v>21</v>
      </c>
      <c r="F6685" s="3" t="s">
        <v>2815</v>
      </c>
      <c r="G6685" s="3" t="s">
        <v>5447</v>
      </c>
      <c r="H6685" s="5">
        <v>2004</v>
      </c>
      <c r="I6685" s="2">
        <v>6</v>
      </c>
      <c r="J6685" s="2">
        <v>0</v>
      </c>
      <c r="K6685" s="2">
        <v>8.8176000000000005</v>
      </c>
      <c r="L6685" s="18" t="str">
        <f>VLOOKUP(F6685,'BD customers'!$1:$1048576,2,FALSE)</f>
        <v>Deanra Eno</v>
      </c>
      <c r="M6685" s="2">
        <f>MATCH(orders[[#This Row],[Product ID]],'BD product'!A:A,0)</f>
        <v>1535</v>
      </c>
      <c r="N6685" s="2" t="str" cm="1">
        <f t="array" ref="N6685">INDEX('BD product'!A:D,M6685,2)</f>
        <v>Furniture</v>
      </c>
    </row>
    <row r="6686" spans="1:14" x14ac:dyDescent="0.3">
      <c r="A6686" s="3" t="s">
        <v>7679</v>
      </c>
      <c r="B6686" s="4">
        <v>42355</v>
      </c>
      <c r="C6686" s="12" t="str">
        <f t="shared" si="104"/>
        <v>2015/12</v>
      </c>
      <c r="D6686" s="4">
        <v>42360</v>
      </c>
      <c r="E6686" s="3" t="s">
        <v>21</v>
      </c>
      <c r="F6686" s="3" t="s">
        <v>2147</v>
      </c>
      <c r="G6686" s="3" t="s">
        <v>3141</v>
      </c>
      <c r="H6686" s="5">
        <v>180016</v>
      </c>
      <c r="I6686" s="2">
        <v>1</v>
      </c>
      <c r="J6686" s="2">
        <v>2</v>
      </c>
      <c r="K6686" s="2">
        <v>-15.7514</v>
      </c>
      <c r="L6686" s="18" t="str">
        <f>VLOOKUP(F6686,'BD customers'!$1:$1048576,2,FALSE)</f>
        <v>Mick Crebagga</v>
      </c>
      <c r="M6686" s="2">
        <f>MATCH(orders[[#This Row],[Product ID]],'BD product'!A:A,0)</f>
        <v>908</v>
      </c>
      <c r="N6686" s="2" t="str" cm="1">
        <f t="array" ref="N6686">INDEX('BD product'!A:D,M6686,2)</f>
        <v>Office Supplies</v>
      </c>
    </row>
    <row r="6687" spans="1:14" x14ac:dyDescent="0.3">
      <c r="A6687" s="3" t="s">
        <v>7679</v>
      </c>
      <c r="B6687" s="4">
        <v>42355</v>
      </c>
      <c r="C6687" s="12" t="str">
        <f t="shared" si="104"/>
        <v>2015/12</v>
      </c>
      <c r="D6687" s="4">
        <v>42360</v>
      </c>
      <c r="E6687" s="3" t="s">
        <v>21</v>
      </c>
      <c r="F6687" s="3" t="s">
        <v>2147</v>
      </c>
      <c r="G6687" s="3" t="s">
        <v>2550</v>
      </c>
      <c r="H6687" s="5">
        <v>41552</v>
      </c>
      <c r="I6687" s="2">
        <v>2</v>
      </c>
      <c r="J6687" s="2">
        <v>6</v>
      </c>
      <c r="K6687" s="2">
        <v>-19.737200000000001</v>
      </c>
      <c r="L6687" s="18" t="str">
        <f>VLOOKUP(F6687,'BD customers'!$1:$1048576,2,FALSE)</f>
        <v>Mick Crebagga</v>
      </c>
      <c r="M6687" s="2">
        <f>MATCH(orders[[#This Row],[Product ID]],'BD product'!A:A,0)</f>
        <v>691</v>
      </c>
      <c r="N6687" s="2" t="str" cm="1">
        <f t="array" ref="N6687">INDEX('BD product'!A:D,M6687,2)</f>
        <v>Furniture</v>
      </c>
    </row>
    <row r="6688" spans="1:14" x14ac:dyDescent="0.3">
      <c r="A6688" s="3" t="s">
        <v>7679</v>
      </c>
      <c r="B6688" s="4">
        <v>42355</v>
      </c>
      <c r="C6688" s="12" t="str">
        <f t="shared" si="104"/>
        <v>2015/12</v>
      </c>
      <c r="D6688" s="4">
        <v>42360</v>
      </c>
      <c r="E6688" s="3" t="s">
        <v>21</v>
      </c>
      <c r="F6688" s="3" t="s">
        <v>2147</v>
      </c>
      <c r="G6688" s="3" t="s">
        <v>3268</v>
      </c>
      <c r="H6688" s="5">
        <v>1312</v>
      </c>
      <c r="I6688" s="2">
        <v>5</v>
      </c>
      <c r="J6688" s="2">
        <v>2</v>
      </c>
      <c r="K6688" s="2">
        <v>0.14760000000000001</v>
      </c>
      <c r="L6688" s="18" t="str">
        <f>VLOOKUP(F6688,'BD customers'!$1:$1048576,2,FALSE)</f>
        <v>Mick Crebagga</v>
      </c>
      <c r="M6688" s="2">
        <f>MATCH(orders[[#This Row],[Product ID]],'BD product'!A:A,0)</f>
        <v>952</v>
      </c>
      <c r="N6688" s="2" t="str" cm="1">
        <f t="array" ref="N6688">INDEX('BD product'!A:D,M6688,2)</f>
        <v>Office Supplies</v>
      </c>
    </row>
    <row r="6689" spans="1:14" x14ac:dyDescent="0.3">
      <c r="A6689" s="3" t="s">
        <v>7680</v>
      </c>
      <c r="B6689" s="4">
        <v>42138</v>
      </c>
      <c r="C6689" s="12" t="str">
        <f t="shared" si="104"/>
        <v>2015/05</v>
      </c>
      <c r="D6689" s="4">
        <v>42145</v>
      </c>
      <c r="E6689" s="3" t="s">
        <v>21</v>
      </c>
      <c r="F6689" s="3" t="s">
        <v>4753</v>
      </c>
      <c r="G6689" s="3" t="s">
        <v>4587</v>
      </c>
      <c r="H6689" s="5">
        <v>111792</v>
      </c>
      <c r="I6689" s="2">
        <v>4</v>
      </c>
      <c r="J6689" s="2">
        <v>0</v>
      </c>
      <c r="K6689" s="2">
        <v>5.5895999999999999</v>
      </c>
      <c r="L6689" s="18" t="str">
        <f>VLOOKUP(F6689,'BD customers'!$1:$1048576,2,FALSE)</f>
        <v>Hunter Glantz</v>
      </c>
      <c r="M6689" s="2">
        <f>MATCH(orders[[#This Row],[Product ID]],'BD product'!A:A,0)</f>
        <v>1364</v>
      </c>
      <c r="N6689" s="2" t="str" cm="1">
        <f t="array" ref="N6689">INDEX('BD product'!A:D,M6689,2)</f>
        <v>Office Supplies</v>
      </c>
    </row>
    <row r="6690" spans="1:14" x14ac:dyDescent="0.3">
      <c r="A6690" s="3" t="s">
        <v>7681</v>
      </c>
      <c r="B6690" s="4">
        <v>42804</v>
      </c>
      <c r="C6690" s="12" t="str">
        <f t="shared" si="104"/>
        <v>2017/03</v>
      </c>
      <c r="D6690" s="4">
        <v>42809</v>
      </c>
      <c r="E6690" s="3" t="s">
        <v>11</v>
      </c>
      <c r="F6690" s="3" t="s">
        <v>5351</v>
      </c>
      <c r="G6690" s="3" t="s">
        <v>3708</v>
      </c>
      <c r="H6690" s="5">
        <v>11196</v>
      </c>
      <c r="I6690" s="2">
        <v>4</v>
      </c>
      <c r="J6690" s="2">
        <v>0</v>
      </c>
      <c r="K6690" s="2">
        <v>21.272400000000001</v>
      </c>
      <c r="L6690" s="18" t="str">
        <f>VLOOKUP(F6690,'BD customers'!$1:$1048576,2,FALSE)</f>
        <v>Candace McMahon</v>
      </c>
      <c r="M6690" s="2">
        <f>MATCH(orders[[#This Row],[Product ID]],'BD product'!A:A,0)</f>
        <v>1132</v>
      </c>
      <c r="N6690" s="2" t="str" cm="1">
        <f t="array" ref="N6690">INDEX('BD product'!A:D,M6690,2)</f>
        <v>Technology</v>
      </c>
    </row>
    <row r="6691" spans="1:14" x14ac:dyDescent="0.3">
      <c r="A6691" s="3" t="s">
        <v>7682</v>
      </c>
      <c r="B6691" s="4">
        <v>43071</v>
      </c>
      <c r="C6691" s="12" t="str">
        <f t="shared" si="104"/>
        <v>2017/12</v>
      </c>
      <c r="D6691" s="4">
        <v>43078</v>
      </c>
      <c r="E6691" s="3" t="s">
        <v>21</v>
      </c>
      <c r="F6691" s="3" t="s">
        <v>2753</v>
      </c>
      <c r="G6691" s="3" t="s">
        <v>4254</v>
      </c>
      <c r="H6691" s="5">
        <v>1216</v>
      </c>
      <c r="I6691" s="2">
        <v>5</v>
      </c>
      <c r="J6691" s="2">
        <v>2</v>
      </c>
      <c r="K6691" s="2">
        <v>0.21279999999999999</v>
      </c>
      <c r="L6691" s="18" t="str">
        <f>VLOOKUP(F6691,'BD customers'!$1:$1048576,2,FALSE)</f>
        <v>Roy Phan</v>
      </c>
      <c r="M6691" s="2">
        <f>MATCH(orders[[#This Row],[Product ID]],'BD product'!A:A,0)</f>
        <v>1281</v>
      </c>
      <c r="N6691" s="2" t="str" cm="1">
        <f t="array" ref="N6691">INDEX('BD product'!A:D,M6691,2)</f>
        <v>Office Supplies</v>
      </c>
    </row>
    <row r="6692" spans="1:14" x14ac:dyDescent="0.3">
      <c r="A6692" s="3" t="s">
        <v>7683</v>
      </c>
      <c r="B6692" s="4">
        <v>42947</v>
      </c>
      <c r="C6692" s="12" t="str">
        <f t="shared" si="104"/>
        <v>2017/07</v>
      </c>
      <c r="D6692" s="4">
        <v>42952</v>
      </c>
      <c r="E6692" s="3" t="s">
        <v>21</v>
      </c>
      <c r="F6692" s="3" t="s">
        <v>4574</v>
      </c>
      <c r="G6692" s="3" t="s">
        <v>1051</v>
      </c>
      <c r="H6692" s="5">
        <v>1752</v>
      </c>
      <c r="I6692" s="2">
        <v>4</v>
      </c>
      <c r="J6692" s="2">
        <v>0</v>
      </c>
      <c r="K6692" s="2">
        <v>8.4095999999999993</v>
      </c>
      <c r="L6692" s="18" t="str">
        <f>VLOOKUP(F6692,'BD customers'!$1:$1048576,2,FALSE)</f>
        <v>Luke Schmidt</v>
      </c>
      <c r="M6692" s="2">
        <f>MATCH(orders[[#This Row],[Product ID]],'BD product'!A:A,0)</f>
        <v>238</v>
      </c>
      <c r="N6692" s="2" t="str" cm="1">
        <f t="array" ref="N6692">INDEX('BD product'!A:D,M6692,2)</f>
        <v>Office Supplies</v>
      </c>
    </row>
    <row r="6693" spans="1:14" x14ac:dyDescent="0.3">
      <c r="A6693" s="3" t="s">
        <v>7683</v>
      </c>
      <c r="B6693" s="4">
        <v>42947</v>
      </c>
      <c r="C6693" s="12" t="str">
        <f t="shared" si="104"/>
        <v>2017/07</v>
      </c>
      <c r="D6693" s="4">
        <v>42952</v>
      </c>
      <c r="E6693" s="3" t="s">
        <v>21</v>
      </c>
      <c r="F6693" s="3" t="s">
        <v>4574</v>
      </c>
      <c r="G6693" s="3" t="s">
        <v>1669</v>
      </c>
      <c r="H6693" s="5">
        <v>15588</v>
      </c>
      <c r="I6693" s="2">
        <v>6</v>
      </c>
      <c r="J6693" s="2">
        <v>0</v>
      </c>
      <c r="K6693" s="2">
        <v>5.4558</v>
      </c>
      <c r="L6693" s="18" t="str">
        <f>VLOOKUP(F6693,'BD customers'!$1:$1048576,2,FALSE)</f>
        <v>Luke Schmidt</v>
      </c>
      <c r="M6693" s="2">
        <f>MATCH(orders[[#This Row],[Product ID]],'BD product'!A:A,0)</f>
        <v>410</v>
      </c>
      <c r="N6693" s="2" t="str" cm="1">
        <f t="array" ref="N6693">INDEX('BD product'!A:D,M6693,2)</f>
        <v>Office Supplies</v>
      </c>
    </row>
    <row r="6694" spans="1:14" x14ac:dyDescent="0.3">
      <c r="A6694" s="3" t="s">
        <v>7684</v>
      </c>
      <c r="B6694" s="4">
        <v>42958</v>
      </c>
      <c r="C6694" s="12" t="str">
        <f t="shared" si="104"/>
        <v>2017/08</v>
      </c>
      <c r="D6694" s="4">
        <v>42960</v>
      </c>
      <c r="E6694" s="3" t="s">
        <v>11</v>
      </c>
      <c r="F6694" s="3" t="s">
        <v>4925</v>
      </c>
      <c r="G6694" s="3" t="s">
        <v>4394</v>
      </c>
      <c r="H6694" s="5">
        <v>47751</v>
      </c>
      <c r="I6694" s="2">
        <v>11</v>
      </c>
      <c r="J6694" s="2">
        <v>0</v>
      </c>
      <c r="K6694" s="2">
        <v>219.65459999999999</v>
      </c>
      <c r="L6694" s="18" t="str">
        <f>VLOOKUP(F6694,'BD customers'!$1:$1048576,2,FALSE)</f>
        <v>Daniel Raglin</v>
      </c>
      <c r="M6694" s="2">
        <f>MATCH(orders[[#This Row],[Product ID]],'BD product'!A:A,0)</f>
        <v>1313</v>
      </c>
      <c r="N6694" s="2" t="str" cm="1">
        <f t="array" ref="N6694">INDEX('BD product'!A:D,M6694,2)</f>
        <v>Office Supplies</v>
      </c>
    </row>
    <row r="6695" spans="1:14" x14ac:dyDescent="0.3">
      <c r="A6695" s="3" t="s">
        <v>7685</v>
      </c>
      <c r="B6695" s="4">
        <v>43008</v>
      </c>
      <c r="C6695" s="12" t="str">
        <f t="shared" si="104"/>
        <v>2017/09</v>
      </c>
      <c r="D6695" s="4">
        <v>43010</v>
      </c>
      <c r="E6695" s="3" t="s">
        <v>11</v>
      </c>
      <c r="F6695" s="3" t="s">
        <v>5326</v>
      </c>
      <c r="G6695" s="3" t="s">
        <v>4738</v>
      </c>
      <c r="H6695" s="5">
        <v>16488</v>
      </c>
      <c r="I6695" s="2">
        <v>3</v>
      </c>
      <c r="J6695" s="2">
        <v>0</v>
      </c>
      <c r="K6695" s="2">
        <v>80.791200000000003</v>
      </c>
      <c r="L6695" s="18" t="str">
        <f>VLOOKUP(F6695,'BD customers'!$1:$1048576,2,FALSE)</f>
        <v>Cindy Chapman</v>
      </c>
      <c r="M6695" s="2">
        <f>MATCH(orders[[#This Row],[Product ID]],'BD product'!A:A,0)</f>
        <v>1399</v>
      </c>
      <c r="N6695" s="2" t="str" cm="1">
        <f t="array" ref="N6695">INDEX('BD product'!A:D,M6695,2)</f>
        <v>Office Supplies</v>
      </c>
    </row>
    <row r="6696" spans="1:14" x14ac:dyDescent="0.3">
      <c r="A6696" s="3" t="s">
        <v>7686</v>
      </c>
      <c r="B6696" s="4">
        <v>42608</v>
      </c>
      <c r="C6696" s="12" t="str">
        <f t="shared" si="104"/>
        <v>2016/08</v>
      </c>
      <c r="D6696" s="4">
        <v>42612</v>
      </c>
      <c r="E6696" s="3" t="s">
        <v>21</v>
      </c>
      <c r="F6696" s="3" t="s">
        <v>7581</v>
      </c>
      <c r="G6696" s="3" t="s">
        <v>3635</v>
      </c>
      <c r="H6696" s="5">
        <v>4797</v>
      </c>
      <c r="I6696" s="2">
        <v>3</v>
      </c>
      <c r="J6696" s="2">
        <v>0</v>
      </c>
      <c r="K6696" s="2">
        <v>14.870699999999999</v>
      </c>
      <c r="L6696" s="18" t="str">
        <f>VLOOKUP(F6696,'BD customers'!$1:$1048576,2,FALSE)</f>
        <v>Shirley Schmidt</v>
      </c>
      <c r="M6696" s="2">
        <f>MATCH(orders[[#This Row],[Product ID]],'BD product'!A:A,0)</f>
        <v>1099</v>
      </c>
      <c r="N6696" s="2" t="str" cm="1">
        <f t="array" ref="N6696">INDEX('BD product'!A:D,M6696,2)</f>
        <v>Technology</v>
      </c>
    </row>
    <row r="6697" spans="1:14" x14ac:dyDescent="0.3">
      <c r="A6697" s="3" t="s">
        <v>7687</v>
      </c>
      <c r="B6697" s="4">
        <v>42706</v>
      </c>
      <c r="C6697" s="12" t="str">
        <f t="shared" si="104"/>
        <v>2016/12</v>
      </c>
      <c r="D6697" s="4">
        <v>42711</v>
      </c>
      <c r="E6697" s="3" t="s">
        <v>21</v>
      </c>
      <c r="F6697" s="3" t="s">
        <v>3137</v>
      </c>
      <c r="G6697" s="3" t="s">
        <v>5805</v>
      </c>
      <c r="H6697" s="5">
        <v>415176</v>
      </c>
      <c r="I6697" s="2">
        <v>3</v>
      </c>
      <c r="J6697" s="2">
        <v>2</v>
      </c>
      <c r="K6697" s="2">
        <v>134.93219999999999</v>
      </c>
      <c r="L6697" s="18" t="str">
        <f>VLOOKUP(F6697,'BD customers'!$1:$1048576,2,FALSE)</f>
        <v>Jamie Frazer</v>
      </c>
      <c r="M6697" s="2">
        <f>MATCH(orders[[#This Row],[Product ID]],'BD product'!A:A,0)</f>
        <v>1593</v>
      </c>
      <c r="N6697" s="2" t="str" cm="1">
        <f t="array" ref="N6697">INDEX('BD product'!A:D,M6697,2)</f>
        <v>Office Supplies</v>
      </c>
    </row>
    <row r="6698" spans="1:14" x14ac:dyDescent="0.3">
      <c r="A6698" s="3" t="s">
        <v>7687</v>
      </c>
      <c r="B6698" s="4">
        <v>42706</v>
      </c>
      <c r="C6698" s="12" t="str">
        <f t="shared" si="104"/>
        <v>2016/12</v>
      </c>
      <c r="D6698" s="4">
        <v>42711</v>
      </c>
      <c r="E6698" s="3" t="s">
        <v>21</v>
      </c>
      <c r="F6698" s="3" t="s">
        <v>3137</v>
      </c>
      <c r="G6698" s="3" t="s">
        <v>3149</v>
      </c>
      <c r="H6698" s="5">
        <v>35232</v>
      </c>
      <c r="I6698" s="2">
        <v>3</v>
      </c>
      <c r="J6698" s="2">
        <v>2</v>
      </c>
      <c r="K6698" s="2">
        <v>11.4504</v>
      </c>
      <c r="L6698" s="18" t="str">
        <f>VLOOKUP(F6698,'BD customers'!$1:$1048576,2,FALSE)</f>
        <v>Jamie Frazer</v>
      </c>
      <c r="M6698" s="2">
        <f>MATCH(orders[[#This Row],[Product ID]],'BD product'!A:A,0)</f>
        <v>910</v>
      </c>
      <c r="N6698" s="2" t="str" cm="1">
        <f t="array" ref="N6698">INDEX('BD product'!A:D,M6698,2)</f>
        <v>Office Supplies</v>
      </c>
    </row>
    <row r="6699" spans="1:14" x14ac:dyDescent="0.3">
      <c r="A6699" s="3" t="s">
        <v>7687</v>
      </c>
      <c r="B6699" s="4">
        <v>42706</v>
      </c>
      <c r="C6699" s="12" t="str">
        <f t="shared" si="104"/>
        <v>2016/12</v>
      </c>
      <c r="D6699" s="4">
        <v>42711</v>
      </c>
      <c r="E6699" s="3" t="s">
        <v>21</v>
      </c>
      <c r="F6699" s="3" t="s">
        <v>3137</v>
      </c>
      <c r="G6699" s="3" t="s">
        <v>4738</v>
      </c>
      <c r="H6699" s="5">
        <v>5496</v>
      </c>
      <c r="I6699" s="2">
        <v>1</v>
      </c>
      <c r="J6699" s="2">
        <v>0</v>
      </c>
      <c r="K6699" s="2">
        <v>26.930399999999999</v>
      </c>
      <c r="L6699" s="18" t="str">
        <f>VLOOKUP(F6699,'BD customers'!$1:$1048576,2,FALSE)</f>
        <v>Jamie Frazer</v>
      </c>
      <c r="M6699" s="2">
        <f>MATCH(orders[[#This Row],[Product ID]],'BD product'!A:A,0)</f>
        <v>1399</v>
      </c>
      <c r="N6699" s="2" t="str" cm="1">
        <f t="array" ref="N6699">INDEX('BD product'!A:D,M6699,2)</f>
        <v>Office Supplies</v>
      </c>
    </row>
    <row r="6700" spans="1:14" x14ac:dyDescent="0.3">
      <c r="A6700" s="3" t="s">
        <v>7688</v>
      </c>
      <c r="B6700" s="4">
        <v>42937</v>
      </c>
      <c r="C6700" s="12" t="str">
        <f t="shared" si="104"/>
        <v>2017/07</v>
      </c>
      <c r="D6700" s="4">
        <v>42941</v>
      </c>
      <c r="E6700" s="3" t="s">
        <v>21</v>
      </c>
      <c r="F6700" s="3" t="s">
        <v>2011</v>
      </c>
      <c r="G6700" s="3" t="s">
        <v>7689</v>
      </c>
      <c r="H6700" s="5">
        <v>1634</v>
      </c>
      <c r="I6700" s="2">
        <v>2</v>
      </c>
      <c r="J6700" s="2">
        <v>0</v>
      </c>
      <c r="K6700" s="2">
        <v>7.6798000000000002</v>
      </c>
      <c r="L6700" s="18" t="str">
        <f>VLOOKUP(F6700,'BD customers'!$1:$1048576,2,FALSE)</f>
        <v>Shaun Weien</v>
      </c>
      <c r="M6700" s="2">
        <f>MATCH(orders[[#This Row],[Product ID]],'BD product'!A:A,0)</f>
        <v>1797</v>
      </c>
      <c r="N6700" s="2" t="str" cm="1">
        <f t="array" ref="N6700">INDEX('BD product'!A:D,M6700,2)</f>
        <v>Office Supplies</v>
      </c>
    </row>
    <row r="6701" spans="1:14" x14ac:dyDescent="0.3">
      <c r="A6701" s="3" t="s">
        <v>7688</v>
      </c>
      <c r="B6701" s="4">
        <v>42937</v>
      </c>
      <c r="C6701" s="12" t="str">
        <f t="shared" si="104"/>
        <v>2017/07</v>
      </c>
      <c r="D6701" s="4">
        <v>42941</v>
      </c>
      <c r="E6701" s="3" t="s">
        <v>21</v>
      </c>
      <c r="F6701" s="3" t="s">
        <v>2011</v>
      </c>
      <c r="G6701" s="3" t="s">
        <v>3767</v>
      </c>
      <c r="H6701" s="5">
        <v>225296</v>
      </c>
      <c r="I6701" s="2">
        <v>2</v>
      </c>
      <c r="J6701" s="2">
        <v>2</v>
      </c>
      <c r="K6701" s="2">
        <v>22.529599999999999</v>
      </c>
      <c r="L6701" s="18" t="str">
        <f>VLOOKUP(F6701,'BD customers'!$1:$1048576,2,FALSE)</f>
        <v>Shaun Weien</v>
      </c>
      <c r="M6701" s="2">
        <f>MATCH(orders[[#This Row],[Product ID]],'BD product'!A:A,0)</f>
        <v>1155</v>
      </c>
      <c r="N6701" s="2" t="str" cm="1">
        <f t="array" ref="N6701">INDEX('BD product'!A:D,M6701,2)</f>
        <v>Furniture</v>
      </c>
    </row>
    <row r="6702" spans="1:14" x14ac:dyDescent="0.3">
      <c r="A6702" s="3" t="s">
        <v>7688</v>
      </c>
      <c r="B6702" s="4">
        <v>42937</v>
      </c>
      <c r="C6702" s="12" t="str">
        <f t="shared" si="104"/>
        <v>2017/07</v>
      </c>
      <c r="D6702" s="4">
        <v>42941</v>
      </c>
      <c r="E6702" s="3" t="s">
        <v>21</v>
      </c>
      <c r="F6702" s="3" t="s">
        <v>2011</v>
      </c>
      <c r="G6702" s="3" t="s">
        <v>1298</v>
      </c>
      <c r="H6702" s="5">
        <v>50352</v>
      </c>
      <c r="I6702" s="2">
        <v>3</v>
      </c>
      <c r="J6702" s="2">
        <v>2</v>
      </c>
      <c r="K6702" s="2">
        <v>17.623200000000001</v>
      </c>
      <c r="L6702" s="18" t="str">
        <f>VLOOKUP(F6702,'BD customers'!$1:$1048576,2,FALSE)</f>
        <v>Shaun Weien</v>
      </c>
      <c r="M6702" s="2">
        <f>MATCH(orders[[#This Row],[Product ID]],'BD product'!A:A,0)</f>
        <v>303</v>
      </c>
      <c r="N6702" s="2" t="str" cm="1">
        <f t="array" ref="N6702">INDEX('BD product'!A:D,M6702,2)</f>
        <v>Office Supplies</v>
      </c>
    </row>
    <row r="6703" spans="1:14" x14ac:dyDescent="0.3">
      <c r="A6703" s="3" t="s">
        <v>7691</v>
      </c>
      <c r="B6703" s="4">
        <v>42144</v>
      </c>
      <c r="C6703" s="12" t="str">
        <f t="shared" si="104"/>
        <v>2015/05</v>
      </c>
      <c r="D6703" s="4">
        <v>42148</v>
      </c>
      <c r="E6703" s="3" t="s">
        <v>21</v>
      </c>
      <c r="F6703" s="3" t="s">
        <v>42</v>
      </c>
      <c r="G6703" s="3" t="s">
        <v>3769</v>
      </c>
      <c r="H6703" s="5">
        <v>163136</v>
      </c>
      <c r="I6703" s="2">
        <v>4</v>
      </c>
      <c r="J6703" s="2">
        <v>2</v>
      </c>
      <c r="K6703" s="2">
        <v>2.0392000000000001</v>
      </c>
      <c r="L6703" s="18" t="str">
        <f>VLOOKUP(F6703,'BD customers'!$1:$1048576,2,FALSE)</f>
        <v>Sheri Gordon</v>
      </c>
      <c r="M6703" s="2">
        <f>MATCH(orders[[#This Row],[Product ID]],'BD product'!A:A,0)</f>
        <v>1156</v>
      </c>
      <c r="N6703" s="2" t="str" cm="1">
        <f t="array" ref="N6703">INDEX('BD product'!A:D,M6703,2)</f>
        <v>Furniture</v>
      </c>
    </row>
    <row r="6704" spans="1:14" x14ac:dyDescent="0.3">
      <c r="A6704" s="3" t="s">
        <v>7691</v>
      </c>
      <c r="B6704" s="4">
        <v>42144</v>
      </c>
      <c r="C6704" s="12" t="str">
        <f t="shared" si="104"/>
        <v>2015/05</v>
      </c>
      <c r="D6704" s="4">
        <v>42148</v>
      </c>
      <c r="E6704" s="3" t="s">
        <v>21</v>
      </c>
      <c r="F6704" s="3" t="s">
        <v>42</v>
      </c>
      <c r="G6704" s="3" t="s">
        <v>3076</v>
      </c>
      <c r="H6704" s="5">
        <v>6408</v>
      </c>
      <c r="I6704" s="2">
        <v>4</v>
      </c>
      <c r="J6704" s="2">
        <v>7</v>
      </c>
      <c r="K6704" s="2">
        <v>-4.9127999999999998</v>
      </c>
      <c r="L6704" s="18" t="str">
        <f>VLOOKUP(F6704,'BD customers'!$1:$1048576,2,FALSE)</f>
        <v>Sheri Gordon</v>
      </c>
      <c r="M6704" s="2">
        <f>MATCH(orders[[#This Row],[Product ID]],'BD product'!A:A,0)</f>
        <v>882</v>
      </c>
      <c r="N6704" s="2" t="str" cm="1">
        <f t="array" ref="N6704">INDEX('BD product'!A:D,M6704,2)</f>
        <v>Office Supplies</v>
      </c>
    </row>
    <row r="6705" spans="1:14" x14ac:dyDescent="0.3">
      <c r="A6705" s="3" t="s">
        <v>7692</v>
      </c>
      <c r="B6705" s="4">
        <v>42178</v>
      </c>
      <c r="C6705" s="12" t="str">
        <f t="shared" si="104"/>
        <v>2015/06</v>
      </c>
      <c r="D6705" s="4">
        <v>42183</v>
      </c>
      <c r="E6705" s="3" t="s">
        <v>21</v>
      </c>
      <c r="F6705" s="3" t="s">
        <v>141</v>
      </c>
      <c r="G6705" s="3" t="s">
        <v>4056</v>
      </c>
      <c r="H6705" s="5">
        <v>217584</v>
      </c>
      <c r="I6705" s="2">
        <v>2</v>
      </c>
      <c r="J6705" s="2">
        <v>2</v>
      </c>
      <c r="K6705" s="2">
        <v>19.038599999999999</v>
      </c>
      <c r="L6705" s="18" t="str">
        <f>VLOOKUP(F6705,'BD customers'!$1:$1048576,2,FALSE)</f>
        <v>Christine Sundaresam</v>
      </c>
      <c r="M6705" s="2">
        <f>MATCH(orders[[#This Row],[Product ID]],'BD product'!A:A,0)</f>
        <v>1238</v>
      </c>
      <c r="N6705" s="2" t="str" cm="1">
        <f t="array" ref="N6705">INDEX('BD product'!A:D,M6705,2)</f>
        <v>Technology</v>
      </c>
    </row>
    <row r="6706" spans="1:14" x14ac:dyDescent="0.3">
      <c r="A6706" s="3" t="s">
        <v>7692</v>
      </c>
      <c r="B6706" s="4">
        <v>42178</v>
      </c>
      <c r="C6706" s="12" t="str">
        <f t="shared" si="104"/>
        <v>2015/06</v>
      </c>
      <c r="D6706" s="4">
        <v>42183</v>
      </c>
      <c r="E6706" s="3" t="s">
        <v>21</v>
      </c>
      <c r="F6706" s="3" t="s">
        <v>141</v>
      </c>
      <c r="G6706" s="3" t="s">
        <v>2884</v>
      </c>
      <c r="H6706" s="5">
        <v>543</v>
      </c>
      <c r="I6706" s="2">
        <v>3</v>
      </c>
      <c r="J6706" s="2">
        <v>0</v>
      </c>
      <c r="K6706" s="2">
        <v>1.7919</v>
      </c>
      <c r="L6706" s="18" t="str">
        <f>VLOOKUP(F6706,'BD customers'!$1:$1048576,2,FALSE)</f>
        <v>Christine Sundaresam</v>
      </c>
      <c r="M6706" s="2">
        <f>MATCH(orders[[#This Row],[Product ID]],'BD product'!A:A,0)</f>
        <v>806</v>
      </c>
      <c r="N6706" s="2" t="str" cm="1">
        <f t="array" ref="N6706">INDEX('BD product'!A:D,M6706,2)</f>
        <v>Office Supplies</v>
      </c>
    </row>
    <row r="6707" spans="1:14" x14ac:dyDescent="0.3">
      <c r="A6707" s="3" t="s">
        <v>7692</v>
      </c>
      <c r="B6707" s="4">
        <v>42178</v>
      </c>
      <c r="C6707" s="12" t="str">
        <f t="shared" si="104"/>
        <v>2015/06</v>
      </c>
      <c r="D6707" s="4">
        <v>42183</v>
      </c>
      <c r="E6707" s="3" t="s">
        <v>21</v>
      </c>
      <c r="F6707" s="3" t="s">
        <v>141</v>
      </c>
      <c r="G6707" s="3" t="s">
        <v>751</v>
      </c>
      <c r="H6707" s="5">
        <v>143976</v>
      </c>
      <c r="I6707" s="2">
        <v>3</v>
      </c>
      <c r="J6707" s="2">
        <v>2</v>
      </c>
      <c r="K6707" s="2">
        <v>8.9984999999999999</v>
      </c>
      <c r="L6707" s="18" t="str">
        <f>VLOOKUP(F6707,'BD customers'!$1:$1048576,2,FALSE)</f>
        <v>Christine Sundaresam</v>
      </c>
      <c r="M6707" s="2">
        <f>MATCH(orders[[#This Row],[Product ID]],'BD product'!A:A,0)</f>
        <v>162</v>
      </c>
      <c r="N6707" s="2" t="str" cm="1">
        <f t="array" ref="N6707">INDEX('BD product'!A:D,M6707,2)</f>
        <v>Technology</v>
      </c>
    </row>
    <row r="6708" spans="1:14" x14ac:dyDescent="0.3">
      <c r="A6708" s="3" t="s">
        <v>7693</v>
      </c>
      <c r="B6708" s="4">
        <v>42623</v>
      </c>
      <c r="C6708" s="12" t="str">
        <f t="shared" si="104"/>
        <v>2016/09</v>
      </c>
      <c r="D6708" s="4">
        <v>42628</v>
      </c>
      <c r="E6708" s="3" t="s">
        <v>21</v>
      </c>
      <c r="F6708" s="3" t="s">
        <v>2271</v>
      </c>
      <c r="G6708" s="3" t="s">
        <v>3180</v>
      </c>
      <c r="H6708" s="5">
        <v>51968</v>
      </c>
      <c r="I6708" s="2">
        <v>7</v>
      </c>
      <c r="J6708" s="2">
        <v>2</v>
      </c>
      <c r="K6708" s="2">
        <v>5.8464</v>
      </c>
      <c r="L6708" s="18" t="str">
        <f>VLOOKUP(F6708,'BD customers'!$1:$1048576,2,FALSE)</f>
        <v>Steve Chapman</v>
      </c>
      <c r="M6708" s="2">
        <f>MATCH(orders[[#This Row],[Product ID]],'BD product'!A:A,0)</f>
        <v>920</v>
      </c>
      <c r="N6708" s="2" t="str" cm="1">
        <f t="array" ref="N6708">INDEX('BD product'!A:D,M6708,2)</f>
        <v>Technology</v>
      </c>
    </row>
    <row r="6709" spans="1:14" x14ac:dyDescent="0.3">
      <c r="A6709" s="3" t="s">
        <v>7694</v>
      </c>
      <c r="B6709" s="4">
        <v>41742</v>
      </c>
      <c r="C6709" s="12" t="str">
        <f t="shared" si="104"/>
        <v>2014/04</v>
      </c>
      <c r="D6709" s="4">
        <v>41747</v>
      </c>
      <c r="E6709" s="3" t="s">
        <v>21</v>
      </c>
      <c r="F6709" s="3" t="s">
        <v>115</v>
      </c>
      <c r="G6709" s="3" t="s">
        <v>7695</v>
      </c>
      <c r="H6709" s="5">
        <v>783</v>
      </c>
      <c r="I6709" s="2">
        <v>3</v>
      </c>
      <c r="J6709" s="2">
        <v>0</v>
      </c>
      <c r="K6709" s="2">
        <v>3.6017999999999999</v>
      </c>
      <c r="L6709" s="18" t="str">
        <f>VLOOKUP(F6709,'BD customers'!$1:$1048576,2,FALSE)</f>
        <v>Ben Ferrer</v>
      </c>
      <c r="M6709" s="2">
        <f>MATCH(orders[[#This Row],[Product ID]],'BD product'!A:A,0)</f>
        <v>1798</v>
      </c>
      <c r="N6709" s="2" t="str" cm="1">
        <f t="array" ref="N6709">INDEX('BD product'!A:D,M6709,2)</f>
        <v>Office Supplies</v>
      </c>
    </row>
    <row r="6710" spans="1:14" x14ac:dyDescent="0.3">
      <c r="A6710" s="3" t="s">
        <v>7697</v>
      </c>
      <c r="B6710" s="4">
        <v>42322</v>
      </c>
      <c r="C6710" s="12" t="str">
        <f t="shared" si="104"/>
        <v>2015/11</v>
      </c>
      <c r="D6710" s="4">
        <v>42327</v>
      </c>
      <c r="E6710" s="3" t="s">
        <v>21</v>
      </c>
      <c r="F6710" s="3" t="s">
        <v>500</v>
      </c>
      <c r="G6710" s="3" t="s">
        <v>739</v>
      </c>
      <c r="H6710" s="5">
        <v>88384</v>
      </c>
      <c r="I6710" s="2">
        <v>4</v>
      </c>
      <c r="J6710" s="2">
        <v>2</v>
      </c>
      <c r="K6710" s="2">
        <v>9.9431999999999992</v>
      </c>
      <c r="L6710" s="18" t="str">
        <f>VLOOKUP(F6710,'BD customers'!$1:$1048576,2,FALSE)</f>
        <v>Gary Zandusky</v>
      </c>
      <c r="M6710" s="2">
        <f>MATCH(orders[[#This Row],[Product ID]],'BD product'!A:A,0)</f>
        <v>159</v>
      </c>
      <c r="N6710" s="2" t="str" cm="1">
        <f t="array" ref="N6710">INDEX('BD product'!A:D,M6710,2)</f>
        <v>Furniture</v>
      </c>
    </row>
    <row r="6711" spans="1:14" x14ac:dyDescent="0.3">
      <c r="A6711" s="3" t="s">
        <v>7697</v>
      </c>
      <c r="B6711" s="4">
        <v>42322</v>
      </c>
      <c r="C6711" s="12" t="str">
        <f t="shared" si="104"/>
        <v>2015/11</v>
      </c>
      <c r="D6711" s="4">
        <v>42327</v>
      </c>
      <c r="E6711" s="3" t="s">
        <v>21</v>
      </c>
      <c r="F6711" s="3" t="s">
        <v>500</v>
      </c>
      <c r="G6711" s="3" t="s">
        <v>1166</v>
      </c>
      <c r="H6711" s="5">
        <v>230352</v>
      </c>
      <c r="I6711" s="2">
        <v>3</v>
      </c>
      <c r="J6711" s="2">
        <v>2</v>
      </c>
      <c r="K6711" s="2">
        <v>20.155799999999999</v>
      </c>
      <c r="L6711" s="18" t="str">
        <f>VLOOKUP(F6711,'BD customers'!$1:$1048576,2,FALSE)</f>
        <v>Gary Zandusky</v>
      </c>
      <c r="M6711" s="2">
        <f>MATCH(orders[[#This Row],[Product ID]],'BD product'!A:A,0)</f>
        <v>270</v>
      </c>
      <c r="N6711" s="2" t="str" cm="1">
        <f t="array" ref="N6711">INDEX('BD product'!A:D,M6711,2)</f>
        <v>Furniture</v>
      </c>
    </row>
    <row r="6712" spans="1:14" x14ac:dyDescent="0.3">
      <c r="A6712" s="3" t="s">
        <v>7698</v>
      </c>
      <c r="B6712" s="4">
        <v>42713</v>
      </c>
      <c r="C6712" s="12" t="str">
        <f t="shared" si="104"/>
        <v>2016/12</v>
      </c>
      <c r="D6712" s="4">
        <v>42716</v>
      </c>
      <c r="E6712" s="3" t="s">
        <v>64</v>
      </c>
      <c r="F6712" s="3" t="s">
        <v>686</v>
      </c>
      <c r="G6712" s="3" t="s">
        <v>3781</v>
      </c>
      <c r="H6712" s="5">
        <v>27392</v>
      </c>
      <c r="I6712" s="2">
        <v>8</v>
      </c>
      <c r="J6712" s="2">
        <v>2</v>
      </c>
      <c r="K6712" s="2">
        <v>9.9296000000000006</v>
      </c>
      <c r="L6712" s="18" t="str">
        <f>VLOOKUP(F6712,'BD customers'!$1:$1048576,2,FALSE)</f>
        <v>Stephanie Phelps</v>
      </c>
      <c r="M6712" s="2">
        <f>MATCH(orders[[#This Row],[Product ID]],'BD product'!A:A,0)</f>
        <v>1162</v>
      </c>
      <c r="N6712" s="2" t="str" cm="1">
        <f t="array" ref="N6712">INDEX('BD product'!A:D,M6712,2)</f>
        <v>Office Supplies</v>
      </c>
    </row>
    <row r="6713" spans="1:14" x14ac:dyDescent="0.3">
      <c r="A6713" s="3" t="s">
        <v>7699</v>
      </c>
      <c r="B6713" s="4">
        <v>42965</v>
      </c>
      <c r="C6713" s="12" t="str">
        <f t="shared" si="104"/>
        <v>2017/08</v>
      </c>
      <c r="D6713" s="4">
        <v>42968</v>
      </c>
      <c r="E6713" s="3" t="s">
        <v>11</v>
      </c>
      <c r="F6713" s="3" t="s">
        <v>2424</v>
      </c>
      <c r="G6713" s="3" t="s">
        <v>3457</v>
      </c>
      <c r="H6713" s="5">
        <v>9912</v>
      </c>
      <c r="I6713" s="2">
        <v>3</v>
      </c>
      <c r="J6713" s="2">
        <v>2</v>
      </c>
      <c r="K6713" s="2">
        <v>0.1239</v>
      </c>
      <c r="L6713" s="18" t="str">
        <f>VLOOKUP(F6713,'BD customers'!$1:$1048576,2,FALSE)</f>
        <v>Pauline Johnson</v>
      </c>
      <c r="M6713" s="2">
        <f>MATCH(orders[[#This Row],[Product ID]],'BD product'!A:A,0)</f>
        <v>1026</v>
      </c>
      <c r="N6713" s="2" t="str" cm="1">
        <f t="array" ref="N6713">INDEX('BD product'!A:D,M6713,2)</f>
        <v>Office Supplies</v>
      </c>
    </row>
    <row r="6714" spans="1:14" x14ac:dyDescent="0.3">
      <c r="A6714" s="3" t="s">
        <v>7700</v>
      </c>
      <c r="B6714" s="4">
        <v>43083</v>
      </c>
      <c r="C6714" s="12" t="str">
        <f t="shared" si="104"/>
        <v>2017/12</v>
      </c>
      <c r="D6714" s="4">
        <v>43083</v>
      </c>
      <c r="E6714" s="3" t="s">
        <v>41</v>
      </c>
      <c r="F6714" s="3" t="s">
        <v>590</v>
      </c>
      <c r="G6714" s="3" t="s">
        <v>4418</v>
      </c>
      <c r="H6714" s="5">
        <v>266352</v>
      </c>
      <c r="I6714" s="2">
        <v>6</v>
      </c>
      <c r="J6714" s="2">
        <v>6</v>
      </c>
      <c r="K6714" s="2">
        <v>-292.98719999999997</v>
      </c>
      <c r="L6714" s="18" t="str">
        <f>VLOOKUP(F6714,'BD customers'!$1:$1048576,2,FALSE)</f>
        <v>Dave Brooks</v>
      </c>
      <c r="M6714" s="2">
        <f>MATCH(orders[[#This Row],[Product ID]],'BD product'!A:A,0)</f>
        <v>1321</v>
      </c>
      <c r="N6714" s="2" t="str" cm="1">
        <f t="array" ref="N6714">INDEX('BD product'!A:D,M6714,2)</f>
        <v>Furniture</v>
      </c>
    </row>
    <row r="6715" spans="1:14" x14ac:dyDescent="0.3">
      <c r="A6715" s="3" t="s">
        <v>7700</v>
      </c>
      <c r="B6715" s="4">
        <v>43083</v>
      </c>
      <c r="C6715" s="12" t="str">
        <f t="shared" si="104"/>
        <v>2017/12</v>
      </c>
      <c r="D6715" s="4">
        <v>43083</v>
      </c>
      <c r="E6715" s="3" t="s">
        <v>41</v>
      </c>
      <c r="F6715" s="3" t="s">
        <v>590</v>
      </c>
      <c r="G6715" s="3" t="s">
        <v>1162</v>
      </c>
      <c r="H6715" s="5">
        <v>56328</v>
      </c>
      <c r="I6715" s="2">
        <v>3</v>
      </c>
      <c r="J6715" s="2">
        <v>6</v>
      </c>
      <c r="K6715" s="2">
        <v>-26.755800000000001</v>
      </c>
      <c r="L6715" s="18" t="str">
        <f>VLOOKUP(F6715,'BD customers'!$1:$1048576,2,FALSE)</f>
        <v>Dave Brooks</v>
      </c>
      <c r="M6715" s="2">
        <f>MATCH(orders[[#This Row],[Product ID]],'BD product'!A:A,0)</f>
        <v>269</v>
      </c>
      <c r="N6715" s="2" t="str" cm="1">
        <f t="array" ref="N6715">INDEX('BD product'!A:D,M6715,2)</f>
        <v>Furniture</v>
      </c>
    </row>
    <row r="6716" spans="1:14" x14ac:dyDescent="0.3">
      <c r="A6716" s="3" t="s">
        <v>7700</v>
      </c>
      <c r="B6716" s="4">
        <v>43083</v>
      </c>
      <c r="C6716" s="12" t="str">
        <f t="shared" si="104"/>
        <v>2017/12</v>
      </c>
      <c r="D6716" s="4">
        <v>43083</v>
      </c>
      <c r="E6716" s="3" t="s">
        <v>41</v>
      </c>
      <c r="F6716" s="3" t="s">
        <v>590</v>
      </c>
      <c r="G6716" s="3" t="s">
        <v>3298</v>
      </c>
      <c r="H6716" s="5">
        <v>39264</v>
      </c>
      <c r="I6716" s="2">
        <v>3</v>
      </c>
      <c r="J6716" s="2">
        <v>2</v>
      </c>
      <c r="K6716" s="2">
        <v>-0.49080000000000001</v>
      </c>
      <c r="L6716" s="18" t="str">
        <f>VLOOKUP(F6716,'BD customers'!$1:$1048576,2,FALSE)</f>
        <v>Dave Brooks</v>
      </c>
      <c r="M6716" s="2">
        <f>MATCH(orders[[#This Row],[Product ID]],'BD product'!A:A,0)</f>
        <v>962</v>
      </c>
      <c r="N6716" s="2" t="str" cm="1">
        <f t="array" ref="N6716">INDEX('BD product'!A:D,M6716,2)</f>
        <v>Technology</v>
      </c>
    </row>
    <row r="6717" spans="1:14" x14ac:dyDescent="0.3">
      <c r="A6717" s="3" t="s">
        <v>7700</v>
      </c>
      <c r="B6717" s="4">
        <v>43083</v>
      </c>
      <c r="C6717" s="12" t="str">
        <f t="shared" si="104"/>
        <v>2017/12</v>
      </c>
      <c r="D6717" s="4">
        <v>43083</v>
      </c>
      <c r="E6717" s="3" t="s">
        <v>41</v>
      </c>
      <c r="F6717" s="3" t="s">
        <v>590</v>
      </c>
      <c r="G6717" s="3" t="s">
        <v>5677</v>
      </c>
      <c r="H6717" s="5">
        <v>95232</v>
      </c>
      <c r="I6717" s="2">
        <v>6</v>
      </c>
      <c r="J6717" s="2">
        <v>2</v>
      </c>
      <c r="K6717" s="2">
        <v>24.9984</v>
      </c>
      <c r="L6717" s="18" t="str">
        <f>VLOOKUP(F6717,'BD customers'!$1:$1048576,2,FALSE)</f>
        <v>Dave Brooks</v>
      </c>
      <c r="M6717" s="2">
        <f>MATCH(orders[[#This Row],[Product ID]],'BD product'!A:A,0)</f>
        <v>1573</v>
      </c>
      <c r="N6717" s="2" t="str" cm="1">
        <f t="array" ref="N6717">INDEX('BD product'!A:D,M6717,2)</f>
        <v>Office Supplies</v>
      </c>
    </row>
    <row r="6718" spans="1:14" x14ac:dyDescent="0.3">
      <c r="A6718" s="3" t="s">
        <v>7701</v>
      </c>
      <c r="B6718" s="4">
        <v>42468</v>
      </c>
      <c r="C6718" s="12" t="str">
        <f t="shared" si="104"/>
        <v>2016/04</v>
      </c>
      <c r="D6718" s="4">
        <v>42475</v>
      </c>
      <c r="E6718" s="3" t="s">
        <v>21</v>
      </c>
      <c r="F6718" s="3" t="s">
        <v>1617</v>
      </c>
      <c r="G6718" s="3" t="s">
        <v>2458</v>
      </c>
      <c r="H6718" s="5">
        <v>300</v>
      </c>
      <c r="I6718" s="2">
        <v>6</v>
      </c>
      <c r="J6718" s="2">
        <v>0</v>
      </c>
      <c r="K6718" s="2">
        <v>1.44E-2</v>
      </c>
      <c r="L6718" s="18" t="str">
        <f>VLOOKUP(F6718,'BD customers'!$1:$1048576,2,FALSE)</f>
        <v>Christine Kargatis</v>
      </c>
      <c r="M6718" s="2">
        <f>MATCH(orders[[#This Row],[Product ID]],'BD product'!A:A,0)</f>
        <v>661</v>
      </c>
      <c r="N6718" s="2" t="str" cm="1">
        <f t="array" ref="N6718">INDEX('BD product'!A:D,M6718,2)</f>
        <v>Office Supplies</v>
      </c>
    </row>
    <row r="6719" spans="1:14" x14ac:dyDescent="0.3">
      <c r="A6719" s="3" t="s">
        <v>7701</v>
      </c>
      <c r="B6719" s="4">
        <v>42468</v>
      </c>
      <c r="C6719" s="12" t="str">
        <f t="shared" si="104"/>
        <v>2016/04</v>
      </c>
      <c r="D6719" s="4">
        <v>42475</v>
      </c>
      <c r="E6719" s="3" t="s">
        <v>21</v>
      </c>
      <c r="F6719" s="3" t="s">
        <v>1617</v>
      </c>
      <c r="G6719" s="3" t="s">
        <v>2130</v>
      </c>
      <c r="H6719" s="5">
        <v>2592</v>
      </c>
      <c r="I6719" s="2">
        <v>4</v>
      </c>
      <c r="J6719" s="2">
        <v>0</v>
      </c>
      <c r="K6719" s="2">
        <v>12.700799999999999</v>
      </c>
      <c r="L6719" s="18" t="str">
        <f>VLOOKUP(F6719,'BD customers'!$1:$1048576,2,FALSE)</f>
        <v>Christine Kargatis</v>
      </c>
      <c r="M6719" s="2">
        <f>MATCH(orders[[#This Row],[Product ID]],'BD product'!A:A,0)</f>
        <v>550</v>
      </c>
      <c r="N6719" s="2" t="str" cm="1">
        <f t="array" ref="N6719">INDEX('BD product'!A:D,M6719,2)</f>
        <v>Office Supplies</v>
      </c>
    </row>
    <row r="6720" spans="1:14" x14ac:dyDescent="0.3">
      <c r="A6720" s="3" t="s">
        <v>7701</v>
      </c>
      <c r="B6720" s="4">
        <v>42468</v>
      </c>
      <c r="C6720" s="12" t="str">
        <f t="shared" si="104"/>
        <v>2016/04</v>
      </c>
      <c r="D6720" s="4">
        <v>42475</v>
      </c>
      <c r="E6720" s="3" t="s">
        <v>21</v>
      </c>
      <c r="F6720" s="3" t="s">
        <v>1617</v>
      </c>
      <c r="G6720" s="3" t="s">
        <v>3104</v>
      </c>
      <c r="H6720" s="5">
        <v>15992</v>
      </c>
      <c r="I6720" s="2">
        <v>4</v>
      </c>
      <c r="J6720" s="2">
        <v>0</v>
      </c>
      <c r="K6720" s="2">
        <v>3.1983999999999999</v>
      </c>
      <c r="L6720" s="18" t="str">
        <f>VLOOKUP(F6720,'BD customers'!$1:$1048576,2,FALSE)</f>
        <v>Christine Kargatis</v>
      </c>
      <c r="M6720" s="2">
        <f>MATCH(orders[[#This Row],[Product ID]],'BD product'!A:A,0)</f>
        <v>894</v>
      </c>
      <c r="N6720" s="2" t="str" cm="1">
        <f t="array" ref="N6720">INDEX('BD product'!A:D,M6720,2)</f>
        <v>Furniture</v>
      </c>
    </row>
    <row r="6721" spans="1:14" x14ac:dyDescent="0.3">
      <c r="A6721" s="3" t="s">
        <v>7702</v>
      </c>
      <c r="B6721" s="4">
        <v>42720</v>
      </c>
      <c r="C6721" s="12" t="str">
        <f t="shared" si="104"/>
        <v>2016/12</v>
      </c>
      <c r="D6721" s="4">
        <v>42723</v>
      </c>
      <c r="E6721" s="3" t="s">
        <v>64</v>
      </c>
      <c r="F6721" s="3" t="s">
        <v>133</v>
      </c>
      <c r="G6721" s="3" t="s">
        <v>3230</v>
      </c>
      <c r="H6721" s="5">
        <v>34944</v>
      </c>
      <c r="I6721" s="2">
        <v>3</v>
      </c>
      <c r="J6721" s="2">
        <v>2</v>
      </c>
      <c r="K6721" s="2">
        <v>3.0575999999999999</v>
      </c>
      <c r="L6721" s="18" t="str">
        <f>VLOOKUP(F6721,'BD customers'!$1:$1048576,2,FALSE)</f>
        <v>Sandra Flanagan</v>
      </c>
      <c r="M6721" s="2">
        <f>MATCH(orders[[#This Row],[Product ID]],'BD product'!A:A,0)</f>
        <v>939</v>
      </c>
      <c r="N6721" s="2" t="str" cm="1">
        <f t="array" ref="N6721">INDEX('BD product'!A:D,M6721,2)</f>
        <v>Office Supplies</v>
      </c>
    </row>
    <row r="6722" spans="1:14" x14ac:dyDescent="0.3">
      <c r="A6722" s="3" t="s">
        <v>7703</v>
      </c>
      <c r="B6722" s="4">
        <v>42997</v>
      </c>
      <c r="C6722" s="12" t="str">
        <f t="shared" ref="C6722:C6785" si="105">TEXT(B6722,"aaaa/mm")</f>
        <v>2017/09</v>
      </c>
      <c r="D6722" s="4">
        <v>43002</v>
      </c>
      <c r="E6722" s="3" t="s">
        <v>21</v>
      </c>
      <c r="F6722" s="3" t="s">
        <v>2521</v>
      </c>
      <c r="G6722" s="3" t="s">
        <v>2375</v>
      </c>
      <c r="H6722" s="5">
        <v>14995</v>
      </c>
      <c r="I6722" s="2">
        <v>5</v>
      </c>
      <c r="J6722" s="2">
        <v>0</v>
      </c>
      <c r="K6722" s="2">
        <v>31.4895</v>
      </c>
      <c r="L6722" s="18" t="str">
        <f>VLOOKUP(F6722,'BD customers'!$1:$1048576,2,FALSE)</f>
        <v>Dave Poirier</v>
      </c>
      <c r="M6722" s="2">
        <f>MATCH(orders[[#This Row],[Product ID]],'BD product'!A:A,0)</f>
        <v>634</v>
      </c>
      <c r="N6722" s="2" t="str" cm="1">
        <f t="array" ref="N6722">INDEX('BD product'!A:D,M6722,2)</f>
        <v>Technology</v>
      </c>
    </row>
    <row r="6723" spans="1:14" x14ac:dyDescent="0.3">
      <c r="A6723" s="3" t="s">
        <v>7703</v>
      </c>
      <c r="B6723" s="4">
        <v>42997</v>
      </c>
      <c r="C6723" s="12" t="str">
        <f t="shared" si="105"/>
        <v>2017/09</v>
      </c>
      <c r="D6723" s="4">
        <v>43002</v>
      </c>
      <c r="E6723" s="3" t="s">
        <v>21</v>
      </c>
      <c r="F6723" s="3" t="s">
        <v>2521</v>
      </c>
      <c r="G6723" s="3" t="s">
        <v>7104</v>
      </c>
      <c r="H6723" s="5">
        <v>2332</v>
      </c>
      <c r="I6723" s="2">
        <v>2</v>
      </c>
      <c r="J6723" s="2">
        <v>0</v>
      </c>
      <c r="K6723" s="2">
        <v>6.0632000000000001</v>
      </c>
      <c r="L6723" s="18" t="str">
        <f>VLOOKUP(F6723,'BD customers'!$1:$1048576,2,FALSE)</f>
        <v>Dave Poirier</v>
      </c>
      <c r="M6723" s="2">
        <f>MATCH(orders[[#This Row],[Product ID]],'BD product'!A:A,0)</f>
        <v>1761</v>
      </c>
      <c r="N6723" s="2" t="str" cm="1">
        <f t="array" ref="N6723">INDEX('BD product'!A:D,M6723,2)</f>
        <v>Office Supplies</v>
      </c>
    </row>
    <row r="6724" spans="1:14" x14ac:dyDescent="0.3">
      <c r="A6724" s="3" t="s">
        <v>7703</v>
      </c>
      <c r="B6724" s="4">
        <v>42997</v>
      </c>
      <c r="C6724" s="12" t="str">
        <f t="shared" si="105"/>
        <v>2017/09</v>
      </c>
      <c r="D6724" s="4">
        <v>43002</v>
      </c>
      <c r="E6724" s="3" t="s">
        <v>21</v>
      </c>
      <c r="F6724" s="3" t="s">
        <v>2521</v>
      </c>
      <c r="G6724" s="3" t="s">
        <v>4161</v>
      </c>
      <c r="H6724" s="5">
        <v>1674</v>
      </c>
      <c r="I6724" s="2">
        <v>3</v>
      </c>
      <c r="J6724" s="2">
        <v>0</v>
      </c>
      <c r="K6724" s="2">
        <v>4.8545999999999996</v>
      </c>
      <c r="L6724" s="18" t="str">
        <f>VLOOKUP(F6724,'BD customers'!$1:$1048576,2,FALSE)</f>
        <v>Dave Poirier</v>
      </c>
      <c r="M6724" s="2">
        <f>MATCH(orders[[#This Row],[Product ID]],'BD product'!A:A,0)</f>
        <v>1262</v>
      </c>
      <c r="N6724" s="2" t="str" cm="1">
        <f t="array" ref="N6724">INDEX('BD product'!A:D,M6724,2)</f>
        <v>Office Supplies</v>
      </c>
    </row>
    <row r="6725" spans="1:14" x14ac:dyDescent="0.3">
      <c r="A6725" s="3" t="s">
        <v>7704</v>
      </c>
      <c r="B6725" s="4">
        <v>42982</v>
      </c>
      <c r="C6725" s="12" t="str">
        <f t="shared" si="105"/>
        <v>2017/09</v>
      </c>
      <c r="D6725" s="4">
        <v>42984</v>
      </c>
      <c r="E6725" s="3" t="s">
        <v>11</v>
      </c>
      <c r="F6725" s="3" t="s">
        <v>5721</v>
      </c>
      <c r="G6725" s="3" t="s">
        <v>3641</v>
      </c>
      <c r="H6725" s="5">
        <v>1482</v>
      </c>
      <c r="I6725" s="2">
        <v>6</v>
      </c>
      <c r="J6725" s="2">
        <v>0</v>
      </c>
      <c r="K6725" s="2">
        <v>6.9653999999999998</v>
      </c>
      <c r="L6725" s="18" t="str">
        <f>VLOOKUP(F6725,'BD customers'!$1:$1048576,2,FALSE)</f>
        <v>Vivian Mathis</v>
      </c>
      <c r="M6725" s="2">
        <f>MATCH(orders[[#This Row],[Product ID]],'BD product'!A:A,0)</f>
        <v>1101</v>
      </c>
      <c r="N6725" s="2" t="str" cm="1">
        <f t="array" ref="N6725">INDEX('BD product'!A:D,M6725,2)</f>
        <v>Office Supplies</v>
      </c>
    </row>
    <row r="6726" spans="1:14" x14ac:dyDescent="0.3">
      <c r="A6726" s="3" t="s">
        <v>7705</v>
      </c>
      <c r="B6726" s="4">
        <v>42625</v>
      </c>
      <c r="C6726" s="12" t="str">
        <f t="shared" si="105"/>
        <v>2016/09</v>
      </c>
      <c r="D6726" s="4">
        <v>42629</v>
      </c>
      <c r="E6726" s="3" t="s">
        <v>21</v>
      </c>
      <c r="F6726" s="3" t="s">
        <v>1987</v>
      </c>
      <c r="G6726" s="3" t="s">
        <v>926</v>
      </c>
      <c r="H6726" s="5">
        <v>1047</v>
      </c>
      <c r="I6726" s="2">
        <v>3</v>
      </c>
      <c r="J6726" s="2">
        <v>0</v>
      </c>
      <c r="K6726" s="2">
        <v>4.8162000000000003</v>
      </c>
      <c r="L6726" s="18" t="str">
        <f>VLOOKUP(F6726,'BD customers'!$1:$1048576,2,FALSE)</f>
        <v>Sarah Foster</v>
      </c>
      <c r="M6726" s="2">
        <f>MATCH(orders[[#This Row],[Product ID]],'BD product'!A:A,0)</f>
        <v>205</v>
      </c>
      <c r="N6726" s="2" t="str" cm="1">
        <f t="array" ref="N6726">INDEX('BD product'!A:D,M6726,2)</f>
        <v>Office Supplies</v>
      </c>
    </row>
    <row r="6727" spans="1:14" x14ac:dyDescent="0.3">
      <c r="A6727" s="3" t="s">
        <v>7705</v>
      </c>
      <c r="B6727" s="4">
        <v>42625</v>
      </c>
      <c r="C6727" s="12" t="str">
        <f t="shared" si="105"/>
        <v>2016/09</v>
      </c>
      <c r="D6727" s="4">
        <v>42629</v>
      </c>
      <c r="E6727" s="3" t="s">
        <v>21</v>
      </c>
      <c r="F6727" s="3" t="s">
        <v>1987</v>
      </c>
      <c r="G6727" s="3" t="s">
        <v>6160</v>
      </c>
      <c r="H6727" s="5">
        <v>1107</v>
      </c>
      <c r="I6727" s="2">
        <v>3</v>
      </c>
      <c r="J6727" s="2">
        <v>0</v>
      </c>
      <c r="K6727" s="2">
        <v>5.2028999999999996</v>
      </c>
      <c r="L6727" s="18" t="str">
        <f>VLOOKUP(F6727,'BD customers'!$1:$1048576,2,FALSE)</f>
        <v>Sarah Foster</v>
      </c>
      <c r="M6727" s="2">
        <f>MATCH(orders[[#This Row],[Product ID]],'BD product'!A:A,0)</f>
        <v>1649</v>
      </c>
      <c r="N6727" s="2" t="str" cm="1">
        <f t="array" ref="N6727">INDEX('BD product'!A:D,M6727,2)</f>
        <v>Office Supplies</v>
      </c>
    </row>
    <row r="6728" spans="1:14" x14ac:dyDescent="0.3">
      <c r="A6728" s="3" t="s">
        <v>7705</v>
      </c>
      <c r="B6728" s="4">
        <v>42625</v>
      </c>
      <c r="C6728" s="12" t="str">
        <f t="shared" si="105"/>
        <v>2016/09</v>
      </c>
      <c r="D6728" s="4">
        <v>42629</v>
      </c>
      <c r="E6728" s="3" t="s">
        <v>21</v>
      </c>
      <c r="F6728" s="3" t="s">
        <v>1987</v>
      </c>
      <c r="G6728" s="3" t="s">
        <v>2356</v>
      </c>
      <c r="H6728" s="5">
        <v>20704</v>
      </c>
      <c r="I6728" s="2">
        <v>4</v>
      </c>
      <c r="J6728" s="2">
        <v>2</v>
      </c>
      <c r="K6728" s="2">
        <v>0.77639999999999998</v>
      </c>
      <c r="L6728" s="18" t="str">
        <f>VLOOKUP(F6728,'BD customers'!$1:$1048576,2,FALSE)</f>
        <v>Sarah Foster</v>
      </c>
      <c r="M6728" s="2">
        <f>MATCH(orders[[#This Row],[Product ID]],'BD product'!A:A,0)</f>
        <v>627</v>
      </c>
      <c r="N6728" s="2" t="str" cm="1">
        <f t="array" ref="N6728">INDEX('BD product'!A:D,M6728,2)</f>
        <v>Office Supplies</v>
      </c>
    </row>
    <row r="6729" spans="1:14" x14ac:dyDescent="0.3">
      <c r="A6729" s="3" t="s">
        <v>7706</v>
      </c>
      <c r="B6729" s="4">
        <v>42957</v>
      </c>
      <c r="C6729" s="12" t="str">
        <f t="shared" si="105"/>
        <v>2017/08</v>
      </c>
      <c r="D6729" s="4">
        <v>42962</v>
      </c>
      <c r="E6729" s="3" t="s">
        <v>11</v>
      </c>
      <c r="F6729" s="3" t="s">
        <v>2271</v>
      </c>
      <c r="G6729" s="3" t="s">
        <v>6891</v>
      </c>
      <c r="H6729" s="5">
        <v>1772</v>
      </c>
      <c r="I6729" s="2">
        <v>5</v>
      </c>
      <c r="J6729" s="2">
        <v>0</v>
      </c>
      <c r="K6729" s="2">
        <v>8.3284000000000002</v>
      </c>
      <c r="L6729" s="18" t="str">
        <f>VLOOKUP(F6729,'BD customers'!$1:$1048576,2,FALSE)</f>
        <v>Steve Chapman</v>
      </c>
      <c r="M6729" s="2">
        <f>MATCH(orders[[#This Row],[Product ID]],'BD product'!A:A,0)</f>
        <v>1735</v>
      </c>
      <c r="N6729" s="2" t="str" cm="1">
        <f t="array" ref="N6729">INDEX('BD product'!A:D,M6729,2)</f>
        <v>Office Supplies</v>
      </c>
    </row>
    <row r="6730" spans="1:14" x14ac:dyDescent="0.3">
      <c r="A6730" s="3" t="s">
        <v>7707</v>
      </c>
      <c r="B6730" s="4">
        <v>42678</v>
      </c>
      <c r="C6730" s="12" t="str">
        <f t="shared" si="105"/>
        <v>2016/11</v>
      </c>
      <c r="D6730" s="4">
        <v>42683</v>
      </c>
      <c r="E6730" s="3" t="s">
        <v>21</v>
      </c>
      <c r="F6730" s="3" t="s">
        <v>5695</v>
      </c>
      <c r="G6730" s="3" t="s">
        <v>3824</v>
      </c>
      <c r="H6730" s="5">
        <v>50496</v>
      </c>
      <c r="I6730" s="2">
        <v>6</v>
      </c>
      <c r="J6730" s="2">
        <v>2</v>
      </c>
      <c r="K6730" s="2">
        <v>8.2056000000000004</v>
      </c>
      <c r="L6730" s="18" t="str">
        <f>VLOOKUP(F6730,'BD customers'!$1:$1048576,2,FALSE)</f>
        <v>Maureen Fritzler</v>
      </c>
      <c r="M6730" s="2">
        <f>MATCH(orders[[#This Row],[Product ID]],'BD product'!A:A,0)</f>
        <v>1174</v>
      </c>
      <c r="N6730" s="2" t="str" cm="1">
        <f t="array" ref="N6730">INDEX('BD product'!A:D,M6730,2)</f>
        <v>Furniture</v>
      </c>
    </row>
    <row r="6731" spans="1:14" x14ac:dyDescent="0.3">
      <c r="A6731" s="3" t="s">
        <v>7708</v>
      </c>
      <c r="B6731" s="4">
        <v>42173</v>
      </c>
      <c r="C6731" s="12" t="str">
        <f t="shared" si="105"/>
        <v>2015/06</v>
      </c>
      <c r="D6731" s="4">
        <v>42175</v>
      </c>
      <c r="E6731" s="3" t="s">
        <v>64</v>
      </c>
      <c r="F6731" s="3" t="s">
        <v>67</v>
      </c>
      <c r="G6731" s="3" t="s">
        <v>4264</v>
      </c>
      <c r="H6731" s="5">
        <v>6129</v>
      </c>
      <c r="I6731" s="2">
        <v>3</v>
      </c>
      <c r="J6731" s="2">
        <v>7</v>
      </c>
      <c r="K6731" s="2">
        <v>-4.4946000000000002</v>
      </c>
      <c r="L6731" s="18" t="str">
        <f>VLOOKUP(F6731,'BD customers'!$1:$1048576,2,FALSE)</f>
        <v>Benjamin Venier</v>
      </c>
      <c r="M6731" s="2">
        <f>MATCH(orders[[#This Row],[Product ID]],'BD product'!A:A,0)</f>
        <v>1284</v>
      </c>
      <c r="N6731" s="2" t="str" cm="1">
        <f t="array" ref="N6731">INDEX('BD product'!A:D,M6731,2)</f>
        <v>Office Supplies</v>
      </c>
    </row>
    <row r="6732" spans="1:14" x14ac:dyDescent="0.3">
      <c r="A6732" s="3" t="s">
        <v>7708</v>
      </c>
      <c r="B6732" s="4">
        <v>42173</v>
      </c>
      <c r="C6732" s="12" t="str">
        <f t="shared" si="105"/>
        <v>2015/06</v>
      </c>
      <c r="D6732" s="4">
        <v>42175</v>
      </c>
      <c r="E6732" s="3" t="s">
        <v>64</v>
      </c>
      <c r="F6732" s="3" t="s">
        <v>67</v>
      </c>
      <c r="G6732" s="3" t="s">
        <v>1020</v>
      </c>
      <c r="H6732" s="5">
        <v>643136</v>
      </c>
      <c r="I6732" s="2">
        <v>4</v>
      </c>
      <c r="J6732" s="2">
        <v>2</v>
      </c>
      <c r="K6732" s="2">
        <v>56.2744</v>
      </c>
      <c r="L6732" s="18" t="str">
        <f>VLOOKUP(F6732,'BD customers'!$1:$1048576,2,FALSE)</f>
        <v>Benjamin Venier</v>
      </c>
      <c r="M6732" s="2">
        <f>MATCH(orders[[#This Row],[Product ID]],'BD product'!A:A,0)</f>
        <v>230</v>
      </c>
      <c r="N6732" s="2" t="str" cm="1">
        <f t="array" ref="N6732">INDEX('BD product'!A:D,M6732,2)</f>
        <v>Furniture</v>
      </c>
    </row>
    <row r="6733" spans="1:14" x14ac:dyDescent="0.3">
      <c r="A6733" s="3" t="s">
        <v>7708</v>
      </c>
      <c r="B6733" s="4">
        <v>42173</v>
      </c>
      <c r="C6733" s="12" t="str">
        <f t="shared" si="105"/>
        <v>2015/06</v>
      </c>
      <c r="D6733" s="4">
        <v>42175</v>
      </c>
      <c r="E6733" s="3" t="s">
        <v>64</v>
      </c>
      <c r="F6733" s="3" t="s">
        <v>67</v>
      </c>
      <c r="G6733" s="3" t="s">
        <v>1256</v>
      </c>
      <c r="H6733" s="5">
        <v>20736</v>
      </c>
      <c r="I6733" s="2">
        <v>4</v>
      </c>
      <c r="J6733" s="2">
        <v>2</v>
      </c>
      <c r="K6733" s="2">
        <v>7.2576000000000001</v>
      </c>
      <c r="L6733" s="18" t="str">
        <f>VLOOKUP(F6733,'BD customers'!$1:$1048576,2,FALSE)</f>
        <v>Benjamin Venier</v>
      </c>
      <c r="M6733" s="2">
        <f>MATCH(orders[[#This Row],[Product ID]],'BD product'!A:A,0)</f>
        <v>291</v>
      </c>
      <c r="N6733" s="2" t="str" cm="1">
        <f t="array" ref="N6733">INDEX('BD product'!A:D,M6733,2)</f>
        <v>Office Supplies</v>
      </c>
    </row>
    <row r="6734" spans="1:14" x14ac:dyDescent="0.3">
      <c r="A6734" s="3" t="s">
        <v>7709</v>
      </c>
      <c r="B6734" s="4">
        <v>41824</v>
      </c>
      <c r="C6734" s="12" t="str">
        <f t="shared" si="105"/>
        <v>2014/07</v>
      </c>
      <c r="D6734" s="4">
        <v>41827</v>
      </c>
      <c r="E6734" s="3" t="s">
        <v>64</v>
      </c>
      <c r="F6734" s="3" t="s">
        <v>5799</v>
      </c>
      <c r="G6734" s="3" t="s">
        <v>5195</v>
      </c>
      <c r="H6734" s="5">
        <v>177536</v>
      </c>
      <c r="I6734" s="2">
        <v>4</v>
      </c>
      <c r="J6734" s="2">
        <v>2</v>
      </c>
      <c r="K6734" s="2">
        <v>62.137599999999999</v>
      </c>
      <c r="L6734" s="18" t="str">
        <f>VLOOKUP(F6734,'BD customers'!$1:$1048576,2,FALSE)</f>
        <v>Katrina Edelman</v>
      </c>
      <c r="M6734" s="2">
        <f>MATCH(orders[[#This Row],[Product ID]],'BD product'!A:A,0)</f>
        <v>1488</v>
      </c>
      <c r="N6734" s="2" t="str" cm="1">
        <f t="array" ref="N6734">INDEX('BD product'!A:D,M6734,2)</f>
        <v>Office Supplies</v>
      </c>
    </row>
    <row r="6735" spans="1:14" x14ac:dyDescent="0.3">
      <c r="A6735" s="3" t="s">
        <v>7709</v>
      </c>
      <c r="B6735" s="4">
        <v>41824</v>
      </c>
      <c r="C6735" s="12" t="str">
        <f t="shared" si="105"/>
        <v>2014/07</v>
      </c>
      <c r="D6735" s="4">
        <v>41827</v>
      </c>
      <c r="E6735" s="3" t="s">
        <v>64</v>
      </c>
      <c r="F6735" s="3" t="s">
        <v>5799</v>
      </c>
      <c r="G6735" s="3" t="s">
        <v>4194</v>
      </c>
      <c r="H6735" s="5">
        <v>32432</v>
      </c>
      <c r="I6735" s="2">
        <v>2</v>
      </c>
      <c r="J6735" s="2">
        <v>2</v>
      </c>
      <c r="K6735" s="2">
        <v>3.2431999999999999</v>
      </c>
      <c r="L6735" s="18" t="str">
        <f>VLOOKUP(F6735,'BD customers'!$1:$1048576,2,FALSE)</f>
        <v>Katrina Edelman</v>
      </c>
      <c r="M6735" s="2">
        <f>MATCH(orders[[#This Row],[Product ID]],'BD product'!A:A,0)</f>
        <v>1268</v>
      </c>
      <c r="N6735" s="2" t="str" cm="1">
        <f t="array" ref="N6735">INDEX('BD product'!A:D,M6735,2)</f>
        <v>Office Supplies</v>
      </c>
    </row>
    <row r="6736" spans="1:14" x14ac:dyDescent="0.3">
      <c r="A6736" s="3" t="s">
        <v>7710</v>
      </c>
      <c r="B6736" s="4">
        <v>42358</v>
      </c>
      <c r="C6736" s="12" t="str">
        <f t="shared" si="105"/>
        <v>2015/12</v>
      </c>
      <c r="D6736" s="4">
        <v>42363</v>
      </c>
      <c r="E6736" s="3" t="s">
        <v>21</v>
      </c>
      <c r="F6736" s="3" t="s">
        <v>7366</v>
      </c>
      <c r="G6736" s="3" t="s">
        <v>2511</v>
      </c>
      <c r="H6736" s="5">
        <v>11696</v>
      </c>
      <c r="I6736" s="2">
        <v>2</v>
      </c>
      <c r="J6736" s="2">
        <v>2</v>
      </c>
      <c r="K6736" s="2">
        <v>3.9474</v>
      </c>
      <c r="L6736" s="18" t="str">
        <f>VLOOKUP(F6736,'BD customers'!$1:$1048576,2,FALSE)</f>
        <v>Evan Minnotte</v>
      </c>
      <c r="M6736" s="2">
        <f>MATCH(orders[[#This Row],[Product ID]],'BD product'!A:A,0)</f>
        <v>678</v>
      </c>
      <c r="N6736" s="2" t="str" cm="1">
        <f t="array" ref="N6736">INDEX('BD product'!A:D,M6736,2)</f>
        <v>Office Supplies</v>
      </c>
    </row>
    <row r="6737" spans="1:14" x14ac:dyDescent="0.3">
      <c r="A6737" s="3" t="s">
        <v>7711</v>
      </c>
      <c r="B6737" s="4">
        <v>42470</v>
      </c>
      <c r="C6737" s="12" t="str">
        <f t="shared" si="105"/>
        <v>2016/04</v>
      </c>
      <c r="D6737" s="4">
        <v>42477</v>
      </c>
      <c r="E6737" s="3" t="s">
        <v>21</v>
      </c>
      <c r="F6737" s="3" t="s">
        <v>1197</v>
      </c>
      <c r="G6737" s="3" t="s">
        <v>3351</v>
      </c>
      <c r="H6737" s="5">
        <v>11376</v>
      </c>
      <c r="I6737" s="2">
        <v>3</v>
      </c>
      <c r="J6737" s="2">
        <v>0</v>
      </c>
      <c r="K6737" s="2">
        <v>44.366399999999999</v>
      </c>
      <c r="L6737" s="18" t="str">
        <f>VLOOKUP(F6737,'BD customers'!$1:$1048576,2,FALSE)</f>
        <v>Brian Thompson</v>
      </c>
      <c r="M6737" s="2">
        <f>MATCH(orders[[#This Row],[Product ID]],'BD product'!A:A,0)</f>
        <v>985</v>
      </c>
      <c r="N6737" s="2" t="str" cm="1">
        <f t="array" ref="N6737">INDEX('BD product'!A:D,M6737,2)</f>
        <v>Office Supplies</v>
      </c>
    </row>
    <row r="6738" spans="1:14" x14ac:dyDescent="0.3">
      <c r="A6738" s="3" t="s">
        <v>7711</v>
      </c>
      <c r="B6738" s="4">
        <v>42470</v>
      </c>
      <c r="C6738" s="12" t="str">
        <f t="shared" si="105"/>
        <v>2016/04</v>
      </c>
      <c r="D6738" s="4">
        <v>42477</v>
      </c>
      <c r="E6738" s="3" t="s">
        <v>21</v>
      </c>
      <c r="F6738" s="3" t="s">
        <v>1197</v>
      </c>
      <c r="G6738" s="3" t="s">
        <v>6268</v>
      </c>
      <c r="H6738" s="5">
        <v>57951</v>
      </c>
      <c r="I6738" s="2">
        <v>3</v>
      </c>
      <c r="J6738" s="2">
        <v>0</v>
      </c>
      <c r="K6738" s="2">
        <v>81.131399999999999</v>
      </c>
      <c r="L6738" s="18" t="str">
        <f>VLOOKUP(F6738,'BD customers'!$1:$1048576,2,FALSE)</f>
        <v>Brian Thompson</v>
      </c>
      <c r="M6738" s="2">
        <f>MATCH(orders[[#This Row],[Product ID]],'BD product'!A:A,0)</f>
        <v>1664</v>
      </c>
      <c r="N6738" s="2" t="str" cm="1">
        <f t="array" ref="N6738">INDEX('BD product'!A:D,M6738,2)</f>
        <v>Office Supplies</v>
      </c>
    </row>
    <row r="6739" spans="1:14" x14ac:dyDescent="0.3">
      <c r="A6739" s="3" t="s">
        <v>7711</v>
      </c>
      <c r="B6739" s="4">
        <v>42470</v>
      </c>
      <c r="C6739" s="12" t="str">
        <f t="shared" si="105"/>
        <v>2016/04</v>
      </c>
      <c r="D6739" s="4">
        <v>42477</v>
      </c>
      <c r="E6739" s="3" t="s">
        <v>21</v>
      </c>
      <c r="F6739" s="3" t="s">
        <v>1197</v>
      </c>
      <c r="G6739" s="3" t="s">
        <v>7205</v>
      </c>
      <c r="H6739" s="5">
        <v>15066</v>
      </c>
      <c r="I6739" s="2">
        <v>9</v>
      </c>
      <c r="J6739" s="2">
        <v>0</v>
      </c>
      <c r="K6739" s="2">
        <v>6.0263999999999998</v>
      </c>
      <c r="L6739" s="18" t="str">
        <f>VLOOKUP(F6739,'BD customers'!$1:$1048576,2,FALSE)</f>
        <v>Brian Thompson</v>
      </c>
      <c r="M6739" s="2">
        <f>MATCH(orders[[#This Row],[Product ID]],'BD product'!A:A,0)</f>
        <v>1766</v>
      </c>
      <c r="N6739" s="2" t="str" cm="1">
        <f t="array" ref="N6739">INDEX('BD product'!A:D,M6739,2)</f>
        <v>Office Supplies</v>
      </c>
    </row>
    <row r="6740" spans="1:14" x14ac:dyDescent="0.3">
      <c r="A6740" s="3" t="s">
        <v>7711</v>
      </c>
      <c r="B6740" s="4">
        <v>42470</v>
      </c>
      <c r="C6740" s="12" t="str">
        <f t="shared" si="105"/>
        <v>2016/04</v>
      </c>
      <c r="D6740" s="4">
        <v>42477</v>
      </c>
      <c r="E6740" s="3" t="s">
        <v>21</v>
      </c>
      <c r="F6740" s="3" t="s">
        <v>1197</v>
      </c>
      <c r="G6740" s="3" t="s">
        <v>1953</v>
      </c>
      <c r="H6740" s="5">
        <v>48032</v>
      </c>
      <c r="I6740" s="2">
        <v>4</v>
      </c>
      <c r="J6740" s="2">
        <v>2</v>
      </c>
      <c r="K6740" s="2">
        <v>15.6104</v>
      </c>
      <c r="L6740" s="18" t="str">
        <f>VLOOKUP(F6740,'BD customers'!$1:$1048576,2,FALSE)</f>
        <v>Brian Thompson</v>
      </c>
      <c r="M6740" s="2">
        <f>MATCH(orders[[#This Row],[Product ID]],'BD product'!A:A,0)</f>
        <v>493</v>
      </c>
      <c r="N6740" s="2" t="str" cm="1">
        <f t="array" ref="N6740">INDEX('BD product'!A:D,M6740,2)</f>
        <v>Office Supplies</v>
      </c>
    </row>
    <row r="6741" spans="1:14" x14ac:dyDescent="0.3">
      <c r="A6741" s="3" t="s">
        <v>7712</v>
      </c>
      <c r="B6741" s="4">
        <v>41785</v>
      </c>
      <c r="C6741" s="12" t="str">
        <f t="shared" si="105"/>
        <v>2014/05</v>
      </c>
      <c r="D6741" s="4">
        <v>41790</v>
      </c>
      <c r="E6741" s="3" t="s">
        <v>21</v>
      </c>
      <c r="F6741" s="3" t="s">
        <v>879</v>
      </c>
      <c r="G6741" s="3" t="s">
        <v>4552</v>
      </c>
      <c r="H6741" s="5">
        <v>102624</v>
      </c>
      <c r="I6741" s="2">
        <v>3</v>
      </c>
      <c r="J6741" s="2">
        <v>2</v>
      </c>
      <c r="K6741" s="2">
        <v>7.6967999999999996</v>
      </c>
      <c r="L6741" s="18" t="str">
        <f>VLOOKUP(F6741,'BD customers'!$1:$1048576,2,FALSE)</f>
        <v>Michelle Moray</v>
      </c>
      <c r="M6741" s="2">
        <f>MATCH(orders[[#This Row],[Product ID]],'BD product'!A:A,0)</f>
        <v>1356</v>
      </c>
      <c r="N6741" s="2" t="str" cm="1">
        <f t="array" ref="N6741">INDEX('BD product'!A:D,M6741,2)</f>
        <v>Office Supplies</v>
      </c>
    </row>
    <row r="6742" spans="1:14" x14ac:dyDescent="0.3">
      <c r="A6742" s="3" t="s">
        <v>7712</v>
      </c>
      <c r="B6742" s="4">
        <v>41785</v>
      </c>
      <c r="C6742" s="12" t="str">
        <f t="shared" si="105"/>
        <v>2014/05</v>
      </c>
      <c r="D6742" s="4">
        <v>41790</v>
      </c>
      <c r="E6742" s="3" t="s">
        <v>21</v>
      </c>
      <c r="F6742" s="3" t="s">
        <v>879</v>
      </c>
      <c r="G6742" s="3" t="s">
        <v>3887</v>
      </c>
      <c r="H6742" s="5">
        <v>359772</v>
      </c>
      <c r="I6742" s="2">
        <v>2</v>
      </c>
      <c r="J6742" s="2">
        <v>3</v>
      </c>
      <c r="K6742" s="2">
        <v>-5.1395999999999997</v>
      </c>
      <c r="L6742" s="18" t="str">
        <f>VLOOKUP(F6742,'BD customers'!$1:$1048576,2,FALSE)</f>
        <v>Michelle Moray</v>
      </c>
      <c r="M6742" s="2">
        <f>MATCH(orders[[#This Row],[Product ID]],'BD product'!A:A,0)</f>
        <v>1191</v>
      </c>
      <c r="N6742" s="2" t="str" cm="1">
        <f t="array" ref="N6742">INDEX('BD product'!A:D,M6742,2)</f>
        <v>Furniture</v>
      </c>
    </row>
    <row r="6743" spans="1:14" x14ac:dyDescent="0.3">
      <c r="A6743" s="3" t="s">
        <v>7712</v>
      </c>
      <c r="B6743" s="4">
        <v>41785</v>
      </c>
      <c r="C6743" s="12" t="str">
        <f t="shared" si="105"/>
        <v>2014/05</v>
      </c>
      <c r="D6743" s="4">
        <v>41790</v>
      </c>
      <c r="E6743" s="3" t="s">
        <v>21</v>
      </c>
      <c r="F6743" s="3" t="s">
        <v>879</v>
      </c>
      <c r="G6743" s="3" t="s">
        <v>2863</v>
      </c>
      <c r="H6743" s="5">
        <v>13392</v>
      </c>
      <c r="I6743" s="2">
        <v>3</v>
      </c>
      <c r="J6743" s="2">
        <v>2</v>
      </c>
      <c r="K6743" s="2">
        <v>3.1806000000000001</v>
      </c>
      <c r="L6743" s="18" t="str">
        <f>VLOOKUP(F6743,'BD customers'!$1:$1048576,2,FALSE)</f>
        <v>Michelle Moray</v>
      </c>
      <c r="M6743" s="2">
        <f>MATCH(orders[[#This Row],[Product ID]],'BD product'!A:A,0)</f>
        <v>798</v>
      </c>
      <c r="N6743" s="2" t="str" cm="1">
        <f t="array" ref="N6743">INDEX('BD product'!A:D,M6743,2)</f>
        <v>Office Supplies</v>
      </c>
    </row>
    <row r="6744" spans="1:14" x14ac:dyDescent="0.3">
      <c r="A6744" s="3" t="s">
        <v>7713</v>
      </c>
      <c r="B6744" s="4">
        <v>42922</v>
      </c>
      <c r="C6744" s="12" t="str">
        <f t="shared" si="105"/>
        <v>2017/07</v>
      </c>
      <c r="D6744" s="4">
        <v>42927</v>
      </c>
      <c r="E6744" s="3" t="s">
        <v>21</v>
      </c>
      <c r="F6744" s="3" t="s">
        <v>1287</v>
      </c>
      <c r="G6744" s="3" t="s">
        <v>335</v>
      </c>
      <c r="H6744" s="5">
        <v>122136</v>
      </c>
      <c r="I6744" s="2">
        <v>3</v>
      </c>
      <c r="J6744" s="2">
        <v>2</v>
      </c>
      <c r="K6744" s="2">
        <v>-13.7403</v>
      </c>
      <c r="L6744" s="18" t="str">
        <f>VLOOKUP(F6744,'BD customers'!$1:$1048576,2,FALSE)</f>
        <v>Patrick O'Brill</v>
      </c>
      <c r="M6744" s="2">
        <f>MATCH(orders[[#This Row],[Product ID]],'BD product'!A:A,0)</f>
        <v>66</v>
      </c>
      <c r="N6744" s="2" t="str" cm="1">
        <f t="array" ref="N6744">INDEX('BD product'!A:D,M6744,2)</f>
        <v>Furniture</v>
      </c>
    </row>
    <row r="6745" spans="1:14" x14ac:dyDescent="0.3">
      <c r="A6745" s="3" t="s">
        <v>7714</v>
      </c>
      <c r="B6745" s="4">
        <v>42051</v>
      </c>
      <c r="C6745" s="12" t="str">
        <f t="shared" si="105"/>
        <v>2015/02</v>
      </c>
      <c r="D6745" s="4">
        <v>42055</v>
      </c>
      <c r="E6745" s="3" t="s">
        <v>21</v>
      </c>
      <c r="F6745" s="3" t="s">
        <v>1260</v>
      </c>
      <c r="G6745" s="3" t="s">
        <v>710</v>
      </c>
      <c r="H6745" s="5">
        <v>3588</v>
      </c>
      <c r="I6745" s="2">
        <v>6</v>
      </c>
      <c r="J6745" s="2">
        <v>0</v>
      </c>
      <c r="K6745" s="2">
        <v>1.6146</v>
      </c>
      <c r="L6745" s="18" t="str">
        <f>VLOOKUP(F6745,'BD customers'!$1:$1048576,2,FALSE)</f>
        <v>Sung Pak</v>
      </c>
      <c r="M6745" s="2">
        <f>MATCH(orders[[#This Row],[Product ID]],'BD product'!A:A,0)</f>
        <v>152</v>
      </c>
      <c r="N6745" s="2" t="str" cm="1">
        <f t="array" ref="N6745">INDEX('BD product'!A:D,M6745,2)</f>
        <v>Office Supplies</v>
      </c>
    </row>
    <row r="6746" spans="1:14" x14ac:dyDescent="0.3">
      <c r="A6746" s="3" t="s">
        <v>7715</v>
      </c>
      <c r="B6746" s="4">
        <v>42902</v>
      </c>
      <c r="C6746" s="12" t="str">
        <f t="shared" si="105"/>
        <v>2017/06</v>
      </c>
      <c r="D6746" s="4">
        <v>42904</v>
      </c>
      <c r="E6746" s="3" t="s">
        <v>11</v>
      </c>
      <c r="F6746" s="3" t="s">
        <v>141</v>
      </c>
      <c r="G6746" s="3" t="s">
        <v>2249</v>
      </c>
      <c r="H6746" s="5">
        <v>479952</v>
      </c>
      <c r="I6746" s="2">
        <v>6</v>
      </c>
      <c r="J6746" s="2">
        <v>2</v>
      </c>
      <c r="K6746" s="2">
        <v>107.9892</v>
      </c>
      <c r="L6746" s="18" t="str">
        <f>VLOOKUP(F6746,'BD customers'!$1:$1048576,2,FALSE)</f>
        <v>Christine Sundaresam</v>
      </c>
      <c r="M6746" s="2">
        <f>MATCH(orders[[#This Row],[Product ID]],'BD product'!A:A,0)</f>
        <v>592</v>
      </c>
      <c r="N6746" s="2" t="str" cm="1">
        <f t="array" ref="N6746">INDEX('BD product'!A:D,M6746,2)</f>
        <v>Technology</v>
      </c>
    </row>
    <row r="6747" spans="1:14" x14ac:dyDescent="0.3">
      <c r="A6747" s="3" t="s">
        <v>7715</v>
      </c>
      <c r="B6747" s="4">
        <v>42902</v>
      </c>
      <c r="C6747" s="12" t="str">
        <f t="shared" si="105"/>
        <v>2017/06</v>
      </c>
      <c r="D6747" s="4">
        <v>42904</v>
      </c>
      <c r="E6747" s="3" t="s">
        <v>11</v>
      </c>
      <c r="F6747" s="3" t="s">
        <v>141</v>
      </c>
      <c r="G6747" s="3" t="s">
        <v>1102</v>
      </c>
      <c r="H6747" s="5">
        <v>2392</v>
      </c>
      <c r="I6747" s="2">
        <v>5</v>
      </c>
      <c r="J6747" s="2">
        <v>2</v>
      </c>
      <c r="K6747" s="2">
        <v>0.1794</v>
      </c>
      <c r="L6747" s="18" t="str">
        <f>VLOOKUP(F6747,'BD customers'!$1:$1048576,2,FALSE)</f>
        <v>Christine Sundaresam</v>
      </c>
      <c r="M6747" s="2">
        <f>MATCH(orders[[#This Row],[Product ID]],'BD product'!A:A,0)</f>
        <v>252</v>
      </c>
      <c r="N6747" s="2" t="str" cm="1">
        <f t="array" ref="N6747">INDEX('BD product'!A:D,M6747,2)</f>
        <v>Office Supplies</v>
      </c>
    </row>
    <row r="6748" spans="1:14" x14ac:dyDescent="0.3">
      <c r="A6748" s="3" t="s">
        <v>7716</v>
      </c>
      <c r="B6748" s="4">
        <v>43052</v>
      </c>
      <c r="C6748" s="12" t="str">
        <f t="shared" si="105"/>
        <v>2017/11</v>
      </c>
      <c r="D6748" s="4">
        <v>43055</v>
      </c>
      <c r="E6748" s="3" t="s">
        <v>64</v>
      </c>
      <c r="F6748" s="3" t="s">
        <v>388</v>
      </c>
      <c r="G6748" s="3" t="s">
        <v>4973</v>
      </c>
      <c r="H6748" s="5">
        <v>62995</v>
      </c>
      <c r="I6748" s="2">
        <v>5</v>
      </c>
      <c r="J6748" s="2">
        <v>0</v>
      </c>
      <c r="K6748" s="2">
        <v>16.378699999999998</v>
      </c>
      <c r="L6748" s="18" t="str">
        <f>VLOOKUP(F6748,'BD customers'!$1:$1048576,2,FALSE)</f>
        <v>Ken Brennan</v>
      </c>
      <c r="M6748" s="2">
        <f>MATCH(orders[[#This Row],[Product ID]],'BD product'!A:A,0)</f>
        <v>1445</v>
      </c>
      <c r="N6748" s="2" t="str" cm="1">
        <f t="array" ref="N6748">INDEX('BD product'!A:D,M6748,2)</f>
        <v>Technology</v>
      </c>
    </row>
    <row r="6749" spans="1:14" x14ac:dyDescent="0.3">
      <c r="A6749" s="3" t="s">
        <v>7717</v>
      </c>
      <c r="B6749" s="4">
        <v>43080</v>
      </c>
      <c r="C6749" s="12" t="str">
        <f t="shared" si="105"/>
        <v>2017/12</v>
      </c>
      <c r="D6749" s="4">
        <v>43084</v>
      </c>
      <c r="E6749" s="3" t="s">
        <v>21</v>
      </c>
      <c r="F6749" s="3" t="s">
        <v>1572</v>
      </c>
      <c r="G6749" s="3" t="s">
        <v>1778</v>
      </c>
      <c r="H6749" s="5">
        <v>14952</v>
      </c>
      <c r="I6749" s="2">
        <v>1</v>
      </c>
      <c r="J6749" s="2">
        <v>2</v>
      </c>
      <c r="K6749" s="2">
        <v>5.0462999999999996</v>
      </c>
      <c r="L6749" s="18" t="str">
        <f>VLOOKUP(F6749,'BD customers'!$1:$1048576,2,FALSE)</f>
        <v>Allen Armold</v>
      </c>
      <c r="M6749" s="2">
        <f>MATCH(orders[[#This Row],[Product ID]],'BD product'!A:A,0)</f>
        <v>442</v>
      </c>
      <c r="N6749" s="2" t="str" cm="1">
        <f t="array" ref="N6749">INDEX('BD product'!A:D,M6749,2)</f>
        <v>Office Supplies</v>
      </c>
    </row>
    <row r="6750" spans="1:14" x14ac:dyDescent="0.3">
      <c r="A6750" s="3" t="s">
        <v>7717</v>
      </c>
      <c r="B6750" s="4">
        <v>43080</v>
      </c>
      <c r="C6750" s="12" t="str">
        <f t="shared" si="105"/>
        <v>2017/12</v>
      </c>
      <c r="D6750" s="4">
        <v>43084</v>
      </c>
      <c r="E6750" s="3" t="s">
        <v>21</v>
      </c>
      <c r="F6750" s="3" t="s">
        <v>1572</v>
      </c>
      <c r="G6750" s="3" t="s">
        <v>4560</v>
      </c>
      <c r="H6750" s="5">
        <v>1794</v>
      </c>
      <c r="I6750" s="2">
        <v>3</v>
      </c>
      <c r="J6750" s="2">
        <v>0</v>
      </c>
      <c r="K6750" s="2">
        <v>0.80730000000000002</v>
      </c>
      <c r="L6750" s="18" t="str">
        <f>VLOOKUP(F6750,'BD customers'!$1:$1048576,2,FALSE)</f>
        <v>Allen Armold</v>
      </c>
      <c r="M6750" s="2">
        <f>MATCH(orders[[#This Row],[Product ID]],'BD product'!A:A,0)</f>
        <v>1359</v>
      </c>
      <c r="N6750" s="2" t="str" cm="1">
        <f t="array" ref="N6750">INDEX('BD product'!A:D,M6750,2)</f>
        <v>Office Supplies</v>
      </c>
    </row>
    <row r="6751" spans="1:14" x14ac:dyDescent="0.3">
      <c r="A6751" s="3" t="s">
        <v>7717</v>
      </c>
      <c r="B6751" s="4">
        <v>43080</v>
      </c>
      <c r="C6751" s="12" t="str">
        <f t="shared" si="105"/>
        <v>2017/12</v>
      </c>
      <c r="D6751" s="4">
        <v>43084</v>
      </c>
      <c r="E6751" s="3" t="s">
        <v>21</v>
      </c>
      <c r="F6751" s="3" t="s">
        <v>1572</v>
      </c>
      <c r="G6751" s="3" t="s">
        <v>6668</v>
      </c>
      <c r="H6751" s="5">
        <v>11698</v>
      </c>
      <c r="I6751" s="2">
        <v>2</v>
      </c>
      <c r="J6751" s="2">
        <v>0</v>
      </c>
      <c r="K6751" s="2">
        <v>2.9245000000000001</v>
      </c>
      <c r="L6751" s="18" t="str">
        <f>VLOOKUP(F6751,'BD customers'!$1:$1048576,2,FALSE)</f>
        <v>Allen Armold</v>
      </c>
      <c r="M6751" s="2">
        <f>MATCH(orders[[#This Row],[Product ID]],'BD product'!A:A,0)</f>
        <v>1719</v>
      </c>
      <c r="N6751" s="2" t="str" cm="1">
        <f t="array" ref="N6751">INDEX('BD product'!A:D,M6751,2)</f>
        <v>Technology</v>
      </c>
    </row>
    <row r="6752" spans="1:14" x14ac:dyDescent="0.3">
      <c r="A6752" s="3" t="s">
        <v>7718</v>
      </c>
      <c r="B6752" s="4">
        <v>42549</v>
      </c>
      <c r="C6752" s="12" t="str">
        <f t="shared" si="105"/>
        <v>2016/06</v>
      </c>
      <c r="D6752" s="4">
        <v>42551</v>
      </c>
      <c r="E6752" s="3" t="s">
        <v>11</v>
      </c>
      <c r="F6752" s="3" t="s">
        <v>5036</v>
      </c>
      <c r="G6752" s="3" t="s">
        <v>5451</v>
      </c>
      <c r="H6752" s="5">
        <v>12196</v>
      </c>
      <c r="I6752" s="2">
        <v>2</v>
      </c>
      <c r="J6752" s="2">
        <v>0</v>
      </c>
      <c r="K6752" s="2">
        <v>20.7332</v>
      </c>
      <c r="L6752" s="18" t="str">
        <f>VLOOKUP(F6752,'BD customers'!$1:$1048576,2,FALSE)</f>
        <v>Becky Pak</v>
      </c>
      <c r="M6752" s="2">
        <f>MATCH(orders[[#This Row],[Product ID]],'BD product'!A:A,0)</f>
        <v>1536</v>
      </c>
      <c r="N6752" s="2" t="str" cm="1">
        <f t="array" ref="N6752">INDEX('BD product'!A:D,M6752,2)</f>
        <v>Furniture</v>
      </c>
    </row>
    <row r="6753" spans="1:14" x14ac:dyDescent="0.3">
      <c r="A6753" s="3" t="s">
        <v>7718</v>
      </c>
      <c r="B6753" s="4">
        <v>42549</v>
      </c>
      <c r="C6753" s="12" t="str">
        <f t="shared" si="105"/>
        <v>2016/06</v>
      </c>
      <c r="D6753" s="4">
        <v>42551</v>
      </c>
      <c r="E6753" s="3" t="s">
        <v>11</v>
      </c>
      <c r="F6753" s="3" t="s">
        <v>5036</v>
      </c>
      <c r="G6753" s="3" t="s">
        <v>5371</v>
      </c>
      <c r="H6753" s="5">
        <v>874</v>
      </c>
      <c r="I6753" s="2">
        <v>2</v>
      </c>
      <c r="J6753" s="2">
        <v>0</v>
      </c>
      <c r="K6753" s="2">
        <v>2.2724000000000002</v>
      </c>
      <c r="L6753" s="18" t="str">
        <f>VLOOKUP(F6753,'BD customers'!$1:$1048576,2,FALSE)</f>
        <v>Becky Pak</v>
      </c>
      <c r="M6753" s="2">
        <f>MATCH(orders[[#This Row],[Product ID]],'BD product'!A:A,0)</f>
        <v>1520</v>
      </c>
      <c r="N6753" s="2" t="str" cm="1">
        <f t="array" ref="N6753">INDEX('BD product'!A:D,M6753,2)</f>
        <v>Office Supplies</v>
      </c>
    </row>
    <row r="6754" spans="1:14" x14ac:dyDescent="0.3">
      <c r="A6754" s="3" t="s">
        <v>7718</v>
      </c>
      <c r="B6754" s="4">
        <v>42549</v>
      </c>
      <c r="C6754" s="12" t="str">
        <f t="shared" si="105"/>
        <v>2016/06</v>
      </c>
      <c r="D6754" s="4">
        <v>42551</v>
      </c>
      <c r="E6754" s="3" t="s">
        <v>11</v>
      </c>
      <c r="F6754" s="3" t="s">
        <v>5036</v>
      </c>
      <c r="G6754" s="3" t="s">
        <v>1417</v>
      </c>
      <c r="H6754" s="5">
        <v>6196</v>
      </c>
      <c r="I6754" s="2">
        <v>2</v>
      </c>
      <c r="J6754" s="2">
        <v>0</v>
      </c>
      <c r="K6754" s="2">
        <v>2.7881999999999998</v>
      </c>
      <c r="L6754" s="18" t="str">
        <f>VLOOKUP(F6754,'BD customers'!$1:$1048576,2,FALSE)</f>
        <v>Becky Pak</v>
      </c>
      <c r="M6754" s="2">
        <f>MATCH(orders[[#This Row],[Product ID]],'BD product'!A:A,0)</f>
        <v>336</v>
      </c>
      <c r="N6754" s="2" t="str" cm="1">
        <f t="array" ref="N6754">INDEX('BD product'!A:D,M6754,2)</f>
        <v>Office Supplies</v>
      </c>
    </row>
    <row r="6755" spans="1:14" x14ac:dyDescent="0.3">
      <c r="A6755" s="3" t="s">
        <v>7718</v>
      </c>
      <c r="B6755" s="4">
        <v>42549</v>
      </c>
      <c r="C6755" s="12" t="str">
        <f t="shared" si="105"/>
        <v>2016/06</v>
      </c>
      <c r="D6755" s="4">
        <v>42551</v>
      </c>
      <c r="E6755" s="3" t="s">
        <v>11</v>
      </c>
      <c r="F6755" s="3" t="s">
        <v>5036</v>
      </c>
      <c r="G6755" s="3" t="s">
        <v>4777</v>
      </c>
      <c r="H6755" s="5">
        <v>796</v>
      </c>
      <c r="I6755" s="2">
        <v>2</v>
      </c>
      <c r="J6755" s="2">
        <v>0</v>
      </c>
      <c r="K6755" s="2">
        <v>3.7412000000000001</v>
      </c>
      <c r="L6755" s="18" t="str">
        <f>VLOOKUP(F6755,'BD customers'!$1:$1048576,2,FALSE)</f>
        <v>Becky Pak</v>
      </c>
      <c r="M6755" s="2">
        <f>MATCH(orders[[#This Row],[Product ID]],'BD product'!A:A,0)</f>
        <v>1408</v>
      </c>
      <c r="N6755" s="2" t="str" cm="1">
        <f t="array" ref="N6755">INDEX('BD product'!A:D,M6755,2)</f>
        <v>Office Supplies</v>
      </c>
    </row>
    <row r="6756" spans="1:14" x14ac:dyDescent="0.3">
      <c r="A6756" s="3" t="s">
        <v>7718</v>
      </c>
      <c r="B6756" s="4">
        <v>42549</v>
      </c>
      <c r="C6756" s="12" t="str">
        <f t="shared" si="105"/>
        <v>2016/06</v>
      </c>
      <c r="D6756" s="4">
        <v>42551</v>
      </c>
      <c r="E6756" s="3" t="s">
        <v>11</v>
      </c>
      <c r="F6756" s="3" t="s">
        <v>5036</v>
      </c>
      <c r="G6756" s="3" t="s">
        <v>98</v>
      </c>
      <c r="H6756" s="5">
        <v>27524</v>
      </c>
      <c r="I6756" s="2">
        <v>4</v>
      </c>
      <c r="J6756" s="2">
        <v>0</v>
      </c>
      <c r="K6756" s="2">
        <v>121.1056</v>
      </c>
      <c r="L6756" s="18" t="str">
        <f>VLOOKUP(F6756,'BD customers'!$1:$1048576,2,FALSE)</f>
        <v>Becky Pak</v>
      </c>
      <c r="M6756" s="2">
        <f>MATCH(orders[[#This Row],[Product ID]],'BD product'!A:A,0)</f>
        <v>16</v>
      </c>
      <c r="N6756" s="2" t="str" cm="1">
        <f t="array" ref="N6756">INDEX('BD product'!A:D,M6756,2)</f>
        <v>Office Supplies</v>
      </c>
    </row>
    <row r="6757" spans="1:14" x14ac:dyDescent="0.3">
      <c r="A6757" s="3" t="s">
        <v>7719</v>
      </c>
      <c r="B6757" s="4">
        <v>42993</v>
      </c>
      <c r="C6757" s="12" t="str">
        <f t="shared" si="105"/>
        <v>2017/09</v>
      </c>
      <c r="D6757" s="4">
        <v>42997</v>
      </c>
      <c r="E6757" s="3" t="s">
        <v>21</v>
      </c>
      <c r="F6757" s="3" t="s">
        <v>7720</v>
      </c>
      <c r="G6757" s="3" t="s">
        <v>5070</v>
      </c>
      <c r="H6757" s="5">
        <v>474</v>
      </c>
      <c r="I6757" s="2">
        <v>5</v>
      </c>
      <c r="J6757" s="2">
        <v>0</v>
      </c>
      <c r="K6757" s="2">
        <v>0.18959999999999999</v>
      </c>
      <c r="L6757" s="18" t="str">
        <f>VLOOKUP(F6757,'BD customers'!$1:$1048576,2,FALSE)</f>
        <v>Theresa Coyne</v>
      </c>
      <c r="M6757" s="2">
        <f>MATCH(orders[[#This Row],[Product ID]],'BD product'!A:A,0)</f>
        <v>1464</v>
      </c>
      <c r="N6757" s="2" t="str" cm="1">
        <f t="array" ref="N6757">INDEX('BD product'!A:D,M6757,2)</f>
        <v>Furniture</v>
      </c>
    </row>
    <row r="6758" spans="1:14" x14ac:dyDescent="0.3">
      <c r="A6758" s="3" t="s">
        <v>7719</v>
      </c>
      <c r="B6758" s="4">
        <v>42993</v>
      </c>
      <c r="C6758" s="12" t="str">
        <f t="shared" si="105"/>
        <v>2017/09</v>
      </c>
      <c r="D6758" s="4">
        <v>42997</v>
      </c>
      <c r="E6758" s="3" t="s">
        <v>21</v>
      </c>
      <c r="F6758" s="3" t="s">
        <v>7720</v>
      </c>
      <c r="G6758" s="3" t="s">
        <v>5772</v>
      </c>
      <c r="H6758" s="5">
        <v>51296</v>
      </c>
      <c r="I6758" s="2">
        <v>4</v>
      </c>
      <c r="J6758" s="2">
        <v>0</v>
      </c>
      <c r="K6758" s="2">
        <v>143.62880000000001</v>
      </c>
      <c r="L6758" s="18" t="str">
        <f>VLOOKUP(F6758,'BD customers'!$1:$1048576,2,FALSE)</f>
        <v>Theresa Coyne</v>
      </c>
      <c r="M6758" s="2">
        <f>MATCH(orders[[#This Row],[Product ID]],'BD product'!A:A,0)</f>
        <v>1586</v>
      </c>
      <c r="N6758" s="2" t="str" cm="1">
        <f t="array" ref="N6758">INDEX('BD product'!A:D,M6758,2)</f>
        <v>Furniture</v>
      </c>
    </row>
    <row r="6759" spans="1:14" x14ac:dyDescent="0.3">
      <c r="A6759" s="3" t="s">
        <v>7719</v>
      </c>
      <c r="B6759" s="4">
        <v>42993</v>
      </c>
      <c r="C6759" s="12" t="str">
        <f t="shared" si="105"/>
        <v>2017/09</v>
      </c>
      <c r="D6759" s="4">
        <v>42997</v>
      </c>
      <c r="E6759" s="3" t="s">
        <v>21</v>
      </c>
      <c r="F6759" s="3" t="s">
        <v>7720</v>
      </c>
      <c r="G6759" s="3" t="s">
        <v>2882</v>
      </c>
      <c r="H6759" s="5">
        <v>39594</v>
      </c>
      <c r="I6759" s="2">
        <v>6</v>
      </c>
      <c r="J6759" s="2">
        <v>0</v>
      </c>
      <c r="K6759" s="2">
        <v>102.9444</v>
      </c>
      <c r="L6759" s="18" t="str">
        <f>VLOOKUP(F6759,'BD customers'!$1:$1048576,2,FALSE)</f>
        <v>Theresa Coyne</v>
      </c>
      <c r="M6759" s="2">
        <f>MATCH(orders[[#This Row],[Product ID]],'BD product'!A:A,0)</f>
        <v>805</v>
      </c>
      <c r="N6759" s="2" t="str" cm="1">
        <f t="array" ref="N6759">INDEX('BD product'!A:D,M6759,2)</f>
        <v>Technology</v>
      </c>
    </row>
    <row r="6760" spans="1:14" x14ac:dyDescent="0.3">
      <c r="A6760" s="3" t="s">
        <v>7719</v>
      </c>
      <c r="B6760" s="4">
        <v>42993</v>
      </c>
      <c r="C6760" s="12" t="str">
        <f t="shared" si="105"/>
        <v>2017/09</v>
      </c>
      <c r="D6760" s="4">
        <v>42997</v>
      </c>
      <c r="E6760" s="3" t="s">
        <v>21</v>
      </c>
      <c r="F6760" s="3" t="s">
        <v>7720</v>
      </c>
      <c r="G6760" s="3" t="s">
        <v>1495</v>
      </c>
      <c r="H6760" s="5">
        <v>8196</v>
      </c>
      <c r="I6760" s="2">
        <v>2</v>
      </c>
      <c r="J6760" s="2">
        <v>0</v>
      </c>
      <c r="K6760" s="2">
        <v>0</v>
      </c>
      <c r="L6760" s="18" t="str">
        <f>VLOOKUP(F6760,'BD customers'!$1:$1048576,2,FALSE)</f>
        <v>Theresa Coyne</v>
      </c>
      <c r="M6760" s="2">
        <f>MATCH(orders[[#This Row],[Product ID]],'BD product'!A:A,0)</f>
        <v>358</v>
      </c>
      <c r="N6760" s="2" t="str" cm="1">
        <f t="array" ref="N6760">INDEX('BD product'!A:D,M6760,2)</f>
        <v>Office Supplies</v>
      </c>
    </row>
    <row r="6761" spans="1:14" x14ac:dyDescent="0.3">
      <c r="A6761" s="3" t="s">
        <v>7721</v>
      </c>
      <c r="B6761" s="4">
        <v>43071</v>
      </c>
      <c r="C6761" s="12" t="str">
        <f t="shared" si="105"/>
        <v>2017/12</v>
      </c>
      <c r="D6761" s="4">
        <v>43077</v>
      </c>
      <c r="E6761" s="3" t="s">
        <v>21</v>
      </c>
      <c r="F6761" s="3" t="s">
        <v>7065</v>
      </c>
      <c r="G6761" s="3" t="s">
        <v>3110</v>
      </c>
      <c r="H6761" s="5">
        <v>32776</v>
      </c>
      <c r="I6761" s="2">
        <v>1</v>
      </c>
      <c r="J6761" s="2">
        <v>2</v>
      </c>
      <c r="K6761" s="2">
        <v>2.4582000000000002</v>
      </c>
      <c r="L6761" s="18" t="str">
        <f>VLOOKUP(F6761,'BD customers'!$1:$1048576,2,FALSE)</f>
        <v>Barry Gonzalez</v>
      </c>
      <c r="M6761" s="2">
        <f>MATCH(orders[[#This Row],[Product ID]],'BD product'!A:A,0)</f>
        <v>896</v>
      </c>
      <c r="N6761" s="2" t="str" cm="1">
        <f t="array" ref="N6761">INDEX('BD product'!A:D,M6761,2)</f>
        <v>Office Supplies</v>
      </c>
    </row>
    <row r="6762" spans="1:14" x14ac:dyDescent="0.3">
      <c r="A6762" s="3" t="s">
        <v>7722</v>
      </c>
      <c r="B6762" s="4">
        <v>42912</v>
      </c>
      <c r="C6762" s="12" t="str">
        <f t="shared" si="105"/>
        <v>2017/06</v>
      </c>
      <c r="D6762" s="4">
        <v>42916</v>
      </c>
      <c r="E6762" s="3" t="s">
        <v>21</v>
      </c>
      <c r="F6762" s="3" t="s">
        <v>1439</v>
      </c>
      <c r="G6762" s="3" t="s">
        <v>381</v>
      </c>
      <c r="H6762" s="5">
        <v>27294</v>
      </c>
      <c r="I6762" s="2">
        <v>3</v>
      </c>
      <c r="J6762" s="2">
        <v>0</v>
      </c>
      <c r="K6762" s="2">
        <v>0</v>
      </c>
      <c r="L6762" s="18" t="str">
        <f>VLOOKUP(F6762,'BD customers'!$1:$1048576,2,FALSE)</f>
        <v>Denny Ordway</v>
      </c>
      <c r="M6762" s="2">
        <f>MATCH(orders[[#This Row],[Product ID]],'BD product'!A:A,0)</f>
        <v>74</v>
      </c>
      <c r="N6762" s="2" t="str" cm="1">
        <f t="array" ref="N6762">INDEX('BD product'!A:D,M6762,2)</f>
        <v>Office Supplies</v>
      </c>
    </row>
    <row r="6763" spans="1:14" x14ac:dyDescent="0.3">
      <c r="A6763" s="3" t="s">
        <v>7723</v>
      </c>
      <c r="B6763" s="4">
        <v>42575</v>
      </c>
      <c r="C6763" s="12" t="str">
        <f t="shared" si="105"/>
        <v>2016/07</v>
      </c>
      <c r="D6763" s="4">
        <v>42577</v>
      </c>
      <c r="E6763" s="3" t="s">
        <v>11</v>
      </c>
      <c r="F6763" s="3" t="s">
        <v>5633</v>
      </c>
      <c r="G6763" s="3" t="s">
        <v>3126</v>
      </c>
      <c r="H6763" s="5">
        <v>253764</v>
      </c>
      <c r="I6763" s="2">
        <v>2</v>
      </c>
      <c r="J6763" s="2">
        <v>1</v>
      </c>
      <c r="K6763" s="2">
        <v>31.015599999999999</v>
      </c>
      <c r="L6763" s="18" t="str">
        <f>VLOOKUP(F6763,'BD customers'!$1:$1048576,2,FALSE)</f>
        <v>Darren Budd</v>
      </c>
      <c r="M6763" s="2">
        <f>MATCH(orders[[#This Row],[Product ID]],'BD product'!A:A,0)</f>
        <v>903</v>
      </c>
      <c r="N6763" s="2" t="str" cm="1">
        <f t="array" ref="N6763">INDEX('BD product'!A:D,M6763,2)</f>
        <v>Furniture</v>
      </c>
    </row>
    <row r="6764" spans="1:14" x14ac:dyDescent="0.3">
      <c r="A6764" s="3" t="s">
        <v>7724</v>
      </c>
      <c r="B6764" s="4">
        <v>42615</v>
      </c>
      <c r="C6764" s="12" t="str">
        <f t="shared" si="105"/>
        <v>2016/09</v>
      </c>
      <c r="D6764" s="4">
        <v>42621</v>
      </c>
      <c r="E6764" s="3" t="s">
        <v>21</v>
      </c>
      <c r="F6764" s="3" t="s">
        <v>1094</v>
      </c>
      <c r="G6764" s="3" t="s">
        <v>25</v>
      </c>
      <c r="H6764" s="5">
        <v>2924</v>
      </c>
      <c r="I6764" s="2">
        <v>5</v>
      </c>
      <c r="J6764" s="2">
        <v>2</v>
      </c>
      <c r="K6764" s="2">
        <v>9.8684999999999992</v>
      </c>
      <c r="L6764" s="18" t="str">
        <f>VLOOKUP(F6764,'BD customers'!$1:$1048576,2,FALSE)</f>
        <v>Rob Lucas</v>
      </c>
      <c r="M6764" s="2">
        <f>MATCH(orders[[#This Row],[Product ID]],'BD product'!A:A,0)</f>
        <v>4</v>
      </c>
      <c r="N6764" s="2" t="str" cm="1">
        <f t="array" ref="N6764">INDEX('BD product'!A:D,M6764,2)</f>
        <v>Office Supplies</v>
      </c>
    </row>
    <row r="6765" spans="1:14" x14ac:dyDescent="0.3">
      <c r="A6765" s="3" t="s">
        <v>7724</v>
      </c>
      <c r="B6765" s="4">
        <v>42615</v>
      </c>
      <c r="C6765" s="12" t="str">
        <f t="shared" si="105"/>
        <v>2016/09</v>
      </c>
      <c r="D6765" s="4">
        <v>42621</v>
      </c>
      <c r="E6765" s="3" t="s">
        <v>21</v>
      </c>
      <c r="F6765" s="3" t="s">
        <v>1094</v>
      </c>
      <c r="G6765" s="3" t="s">
        <v>954</v>
      </c>
      <c r="H6765" s="5">
        <v>35168</v>
      </c>
      <c r="I6765" s="2">
        <v>2</v>
      </c>
      <c r="J6765" s="2">
        <v>2</v>
      </c>
      <c r="K6765" s="2">
        <v>-8.3523999999999994</v>
      </c>
      <c r="L6765" s="18" t="str">
        <f>VLOOKUP(F6765,'BD customers'!$1:$1048576,2,FALSE)</f>
        <v>Rob Lucas</v>
      </c>
      <c r="M6765" s="2">
        <f>MATCH(orders[[#This Row],[Product ID]],'BD product'!A:A,0)</f>
        <v>212</v>
      </c>
      <c r="N6765" s="2" t="str" cm="1">
        <f t="array" ref="N6765">INDEX('BD product'!A:D,M6765,2)</f>
        <v>Office Supplies</v>
      </c>
    </row>
    <row r="6766" spans="1:14" x14ac:dyDescent="0.3">
      <c r="A6766" s="3" t="s">
        <v>7724</v>
      </c>
      <c r="B6766" s="4">
        <v>42615</v>
      </c>
      <c r="C6766" s="12" t="str">
        <f t="shared" si="105"/>
        <v>2016/09</v>
      </c>
      <c r="D6766" s="4">
        <v>42621</v>
      </c>
      <c r="E6766" s="3" t="s">
        <v>21</v>
      </c>
      <c r="F6766" s="3" t="s">
        <v>1094</v>
      </c>
      <c r="G6766" s="3" t="s">
        <v>7725</v>
      </c>
      <c r="H6766" s="5">
        <v>13629</v>
      </c>
      <c r="I6766" s="2">
        <v>3</v>
      </c>
      <c r="J6766" s="2">
        <v>3</v>
      </c>
      <c r="K6766" s="2">
        <v>-0.19470000000000001</v>
      </c>
      <c r="L6766" s="18" t="str">
        <f>VLOOKUP(F6766,'BD customers'!$1:$1048576,2,FALSE)</f>
        <v>Rob Lucas</v>
      </c>
      <c r="M6766" s="2">
        <f>MATCH(orders[[#This Row],[Product ID]],'BD product'!A:A,0)</f>
        <v>1799</v>
      </c>
      <c r="N6766" s="2" t="str" cm="1">
        <f t="array" ref="N6766">INDEX('BD product'!A:D,M6766,2)</f>
        <v>Technology</v>
      </c>
    </row>
    <row r="6767" spans="1:14" x14ac:dyDescent="0.3">
      <c r="A6767" s="3" t="s">
        <v>7727</v>
      </c>
      <c r="B6767" s="4">
        <v>42845</v>
      </c>
      <c r="C6767" s="12" t="str">
        <f t="shared" si="105"/>
        <v>2017/04</v>
      </c>
      <c r="D6767" s="4">
        <v>42849</v>
      </c>
      <c r="E6767" s="3" t="s">
        <v>21</v>
      </c>
      <c r="F6767" s="3" t="s">
        <v>5334</v>
      </c>
      <c r="G6767" s="3" t="s">
        <v>1265</v>
      </c>
      <c r="H6767" s="5">
        <v>317058</v>
      </c>
      <c r="I6767" s="2">
        <v>3</v>
      </c>
      <c r="J6767" s="2">
        <v>3</v>
      </c>
      <c r="K6767" s="2">
        <v>-18.117599999999999</v>
      </c>
      <c r="L6767" s="18" t="str">
        <f>VLOOKUP(F6767,'BD customers'!$1:$1048576,2,FALSE)</f>
        <v>Sarah Jordon</v>
      </c>
      <c r="M6767" s="2">
        <f>MATCH(orders[[#This Row],[Product ID]],'BD product'!A:A,0)</f>
        <v>293</v>
      </c>
      <c r="N6767" s="2" t="str" cm="1">
        <f t="array" ref="N6767">INDEX('BD product'!A:D,M6767,2)</f>
        <v>Furniture</v>
      </c>
    </row>
    <row r="6768" spans="1:14" x14ac:dyDescent="0.3">
      <c r="A6768" s="3" t="s">
        <v>7727</v>
      </c>
      <c r="B6768" s="4">
        <v>42845</v>
      </c>
      <c r="C6768" s="12" t="str">
        <f t="shared" si="105"/>
        <v>2017/04</v>
      </c>
      <c r="D6768" s="4">
        <v>42849</v>
      </c>
      <c r="E6768" s="3" t="s">
        <v>21</v>
      </c>
      <c r="F6768" s="3" t="s">
        <v>5334</v>
      </c>
      <c r="G6768" s="3" t="s">
        <v>178</v>
      </c>
      <c r="H6768" s="5">
        <v>1576</v>
      </c>
      <c r="I6768" s="2">
        <v>2</v>
      </c>
      <c r="J6768" s="2">
        <v>2</v>
      </c>
      <c r="K6768" s="2">
        <v>0.35460000000000003</v>
      </c>
      <c r="L6768" s="18" t="str">
        <f>VLOOKUP(F6768,'BD customers'!$1:$1048576,2,FALSE)</f>
        <v>Sarah Jordon</v>
      </c>
      <c r="M6768" s="2">
        <f>MATCH(orders[[#This Row],[Product ID]],'BD product'!A:A,0)</f>
        <v>34</v>
      </c>
      <c r="N6768" s="2" t="str" cm="1">
        <f t="array" ref="N6768">INDEX('BD product'!A:D,M6768,2)</f>
        <v>Office Supplies</v>
      </c>
    </row>
    <row r="6769" spans="1:14" x14ac:dyDescent="0.3">
      <c r="A6769" s="3" t="s">
        <v>7727</v>
      </c>
      <c r="B6769" s="4">
        <v>42845</v>
      </c>
      <c r="C6769" s="12" t="str">
        <f t="shared" si="105"/>
        <v>2017/04</v>
      </c>
      <c r="D6769" s="4">
        <v>42849</v>
      </c>
      <c r="E6769" s="3" t="s">
        <v>21</v>
      </c>
      <c r="F6769" s="3" t="s">
        <v>5334</v>
      </c>
      <c r="G6769" s="3" t="s">
        <v>3464</v>
      </c>
      <c r="H6769" s="5">
        <v>1456</v>
      </c>
      <c r="I6769" s="2">
        <v>5</v>
      </c>
      <c r="J6769" s="2">
        <v>6</v>
      </c>
      <c r="K6769" s="2">
        <v>-0.61880000000000002</v>
      </c>
      <c r="L6769" s="18" t="str">
        <f>VLOOKUP(F6769,'BD customers'!$1:$1048576,2,FALSE)</f>
        <v>Sarah Jordon</v>
      </c>
      <c r="M6769" s="2">
        <f>MATCH(orders[[#This Row],[Product ID]],'BD product'!A:A,0)</f>
        <v>1029</v>
      </c>
      <c r="N6769" s="2" t="str" cm="1">
        <f t="array" ref="N6769">INDEX('BD product'!A:D,M6769,2)</f>
        <v>Furniture</v>
      </c>
    </row>
    <row r="6770" spans="1:14" x14ac:dyDescent="0.3">
      <c r="A6770" s="3" t="s">
        <v>7728</v>
      </c>
      <c r="B6770" s="4">
        <v>41863</v>
      </c>
      <c r="C6770" s="12" t="str">
        <f t="shared" si="105"/>
        <v>2014/08</v>
      </c>
      <c r="D6770" s="4">
        <v>41867</v>
      </c>
      <c r="E6770" s="3" t="s">
        <v>21</v>
      </c>
      <c r="F6770" s="3" t="s">
        <v>5927</v>
      </c>
      <c r="G6770" s="3" t="s">
        <v>3161</v>
      </c>
      <c r="H6770" s="5">
        <v>19621</v>
      </c>
      <c r="I6770" s="2">
        <v>7</v>
      </c>
      <c r="J6770" s="2">
        <v>0</v>
      </c>
      <c r="K6770" s="2">
        <v>9.8104999999999993</v>
      </c>
      <c r="L6770" s="18" t="str">
        <f>VLOOKUP(F6770,'BD customers'!$1:$1048576,2,FALSE)</f>
        <v>Charles Sheldon</v>
      </c>
      <c r="M6770" s="2">
        <f>MATCH(orders[[#This Row],[Product ID]],'BD product'!A:A,0)</f>
        <v>914</v>
      </c>
      <c r="N6770" s="2" t="str" cm="1">
        <f t="array" ref="N6770">INDEX('BD product'!A:D,M6770,2)</f>
        <v>Office Supplies</v>
      </c>
    </row>
    <row r="6771" spans="1:14" x14ac:dyDescent="0.3">
      <c r="A6771" s="3" t="s">
        <v>7729</v>
      </c>
      <c r="B6771" s="4">
        <v>42997</v>
      </c>
      <c r="C6771" s="12" t="str">
        <f t="shared" si="105"/>
        <v>2017/09</v>
      </c>
      <c r="D6771" s="4">
        <v>43001</v>
      </c>
      <c r="E6771" s="3" t="s">
        <v>21</v>
      </c>
      <c r="F6771" s="3" t="s">
        <v>4867</v>
      </c>
      <c r="G6771" s="3" t="s">
        <v>6240</v>
      </c>
      <c r="H6771" s="5">
        <v>354</v>
      </c>
      <c r="I6771" s="2">
        <v>5</v>
      </c>
      <c r="J6771" s="2">
        <v>0</v>
      </c>
      <c r="K6771" s="2">
        <v>1.3452</v>
      </c>
      <c r="L6771" s="18" t="str">
        <f>VLOOKUP(F6771,'BD customers'!$1:$1048576,2,FALSE)</f>
        <v>Julie Prescott</v>
      </c>
      <c r="M6771" s="2">
        <f>MATCH(orders[[#This Row],[Product ID]],'BD product'!A:A,0)</f>
        <v>1660</v>
      </c>
      <c r="N6771" s="2" t="str" cm="1">
        <f t="array" ref="N6771">INDEX('BD product'!A:D,M6771,2)</f>
        <v>Office Supplies</v>
      </c>
    </row>
    <row r="6772" spans="1:14" x14ac:dyDescent="0.3">
      <c r="A6772" s="3" t="s">
        <v>7730</v>
      </c>
      <c r="B6772" s="4">
        <v>43078</v>
      </c>
      <c r="C6772" s="12" t="str">
        <f t="shared" si="105"/>
        <v>2017/12</v>
      </c>
      <c r="D6772" s="4">
        <v>43082</v>
      </c>
      <c r="E6772" s="3" t="s">
        <v>21</v>
      </c>
      <c r="F6772" s="3" t="s">
        <v>5620</v>
      </c>
      <c r="G6772" s="3" t="s">
        <v>3590</v>
      </c>
      <c r="H6772" s="5">
        <v>4194</v>
      </c>
      <c r="I6772" s="2">
        <v>5</v>
      </c>
      <c r="J6772" s="2">
        <v>2</v>
      </c>
      <c r="K6772" s="2">
        <v>1.4679</v>
      </c>
      <c r="L6772" s="18" t="str">
        <f>VLOOKUP(F6772,'BD customers'!$1:$1048576,2,FALSE)</f>
        <v>Nick Crebassa</v>
      </c>
      <c r="M6772" s="2">
        <f>MATCH(orders[[#This Row],[Product ID]],'BD product'!A:A,0)</f>
        <v>1080</v>
      </c>
      <c r="N6772" s="2" t="str" cm="1">
        <f t="array" ref="N6772">INDEX('BD product'!A:D,M6772,2)</f>
        <v>Office Supplies</v>
      </c>
    </row>
    <row r="6773" spans="1:14" x14ac:dyDescent="0.3">
      <c r="A6773" s="3" t="s">
        <v>7730</v>
      </c>
      <c r="B6773" s="4">
        <v>43078</v>
      </c>
      <c r="C6773" s="12" t="str">
        <f t="shared" si="105"/>
        <v>2017/12</v>
      </c>
      <c r="D6773" s="4">
        <v>43082</v>
      </c>
      <c r="E6773" s="3" t="s">
        <v>21</v>
      </c>
      <c r="F6773" s="3" t="s">
        <v>5620</v>
      </c>
      <c r="G6773" s="3" t="s">
        <v>7528</v>
      </c>
      <c r="H6773" s="5">
        <v>13005</v>
      </c>
      <c r="I6773" s="2">
        <v>3</v>
      </c>
      <c r="J6773" s="2">
        <v>7</v>
      </c>
      <c r="K6773" s="2">
        <v>-9.9704999999999995</v>
      </c>
      <c r="L6773" s="18" t="str">
        <f>VLOOKUP(F6773,'BD customers'!$1:$1048576,2,FALSE)</f>
        <v>Nick Crebassa</v>
      </c>
      <c r="M6773" s="2">
        <f>MATCH(orders[[#This Row],[Product ID]],'BD product'!A:A,0)</f>
        <v>1786</v>
      </c>
      <c r="N6773" s="2" t="str" cm="1">
        <f t="array" ref="N6773">INDEX('BD product'!A:D,M6773,2)</f>
        <v>Office Supplies</v>
      </c>
    </row>
    <row r="6774" spans="1:14" x14ac:dyDescent="0.3">
      <c r="A6774" s="3" t="s">
        <v>7731</v>
      </c>
      <c r="B6774" s="4">
        <v>42678</v>
      </c>
      <c r="C6774" s="12" t="str">
        <f t="shared" si="105"/>
        <v>2016/11</v>
      </c>
      <c r="D6774" s="4">
        <v>42682</v>
      </c>
      <c r="E6774" s="3" t="s">
        <v>21</v>
      </c>
      <c r="F6774" s="3" t="s">
        <v>1646</v>
      </c>
      <c r="G6774" s="3" t="s">
        <v>1324</v>
      </c>
      <c r="H6774" s="5">
        <v>7712</v>
      </c>
      <c r="I6774" s="2">
        <v>2</v>
      </c>
      <c r="J6774" s="2">
        <v>2</v>
      </c>
      <c r="K6774" s="2">
        <v>2.7955999999999999</v>
      </c>
      <c r="L6774" s="18" t="str">
        <f>VLOOKUP(F6774,'BD customers'!$1:$1048576,2,FALSE)</f>
        <v>Carl Weiss</v>
      </c>
      <c r="M6774" s="2">
        <f>MATCH(orders[[#This Row],[Product ID]],'BD product'!A:A,0)</f>
        <v>310</v>
      </c>
      <c r="N6774" s="2" t="str" cm="1">
        <f t="array" ref="N6774">INDEX('BD product'!A:D,M6774,2)</f>
        <v>Office Supplies</v>
      </c>
    </row>
    <row r="6775" spans="1:14" x14ac:dyDescent="0.3">
      <c r="A6775" s="3" t="s">
        <v>7731</v>
      </c>
      <c r="B6775" s="4">
        <v>42678</v>
      </c>
      <c r="C6775" s="12" t="str">
        <f t="shared" si="105"/>
        <v>2016/11</v>
      </c>
      <c r="D6775" s="4">
        <v>42682</v>
      </c>
      <c r="E6775" s="3" t="s">
        <v>21</v>
      </c>
      <c r="F6775" s="3" t="s">
        <v>1646</v>
      </c>
      <c r="G6775" s="3" t="s">
        <v>5754</v>
      </c>
      <c r="H6775" s="5">
        <v>4176</v>
      </c>
      <c r="I6775" s="2">
        <v>1</v>
      </c>
      <c r="J6775" s="2">
        <v>2</v>
      </c>
      <c r="K6775" s="2">
        <v>0.1305</v>
      </c>
      <c r="L6775" s="18" t="str">
        <f>VLOOKUP(F6775,'BD customers'!$1:$1048576,2,FALSE)</f>
        <v>Carl Weiss</v>
      </c>
      <c r="M6775" s="2">
        <f>MATCH(orders[[#This Row],[Product ID]],'BD product'!A:A,0)</f>
        <v>1583</v>
      </c>
      <c r="N6775" s="2" t="str" cm="1">
        <f t="array" ref="N6775">INDEX('BD product'!A:D,M6775,2)</f>
        <v>Office Supplies</v>
      </c>
    </row>
    <row r="6776" spans="1:14" x14ac:dyDescent="0.3">
      <c r="A6776" s="3" t="s">
        <v>7731</v>
      </c>
      <c r="B6776" s="4">
        <v>42678</v>
      </c>
      <c r="C6776" s="12" t="str">
        <f t="shared" si="105"/>
        <v>2016/11</v>
      </c>
      <c r="D6776" s="4">
        <v>42682</v>
      </c>
      <c r="E6776" s="3" t="s">
        <v>21</v>
      </c>
      <c r="F6776" s="3" t="s">
        <v>1646</v>
      </c>
      <c r="G6776" s="3" t="s">
        <v>7732</v>
      </c>
      <c r="H6776" s="5">
        <v>3888</v>
      </c>
      <c r="I6776" s="2">
        <v>6</v>
      </c>
      <c r="J6776" s="2">
        <v>0</v>
      </c>
      <c r="K6776" s="2">
        <v>18.662400000000002</v>
      </c>
      <c r="L6776" s="18" t="str">
        <f>VLOOKUP(F6776,'BD customers'!$1:$1048576,2,FALSE)</f>
        <v>Carl Weiss</v>
      </c>
      <c r="M6776" s="2">
        <f>MATCH(orders[[#This Row],[Product ID]],'BD product'!A:A,0)</f>
        <v>1800</v>
      </c>
      <c r="N6776" s="2" t="str" cm="1">
        <f t="array" ref="N6776">INDEX('BD product'!A:D,M6776,2)</f>
        <v>Office Supplies</v>
      </c>
    </row>
    <row r="6777" spans="1:14" x14ac:dyDescent="0.3">
      <c r="A6777" s="3" t="s">
        <v>7734</v>
      </c>
      <c r="B6777" s="4">
        <v>42092</v>
      </c>
      <c r="C6777" s="12" t="str">
        <f t="shared" si="105"/>
        <v>2015/03</v>
      </c>
      <c r="D6777" s="4">
        <v>42098</v>
      </c>
      <c r="E6777" s="3" t="s">
        <v>21</v>
      </c>
      <c r="F6777" s="3" t="s">
        <v>3249</v>
      </c>
      <c r="G6777" s="3" t="s">
        <v>1097</v>
      </c>
      <c r="H6777" s="5">
        <v>1764</v>
      </c>
      <c r="I6777" s="2">
        <v>4</v>
      </c>
      <c r="J6777" s="2">
        <v>0</v>
      </c>
      <c r="K6777" s="2">
        <v>8.1143999999999998</v>
      </c>
      <c r="L6777" s="18" t="str">
        <f>VLOOKUP(F6777,'BD customers'!$1:$1048576,2,FALSE)</f>
        <v>Chad McGuire</v>
      </c>
      <c r="M6777" s="2">
        <f>MATCH(orders[[#This Row],[Product ID]],'BD product'!A:A,0)</f>
        <v>251</v>
      </c>
      <c r="N6777" s="2" t="str" cm="1">
        <f t="array" ref="N6777">INDEX('BD product'!A:D,M6777,2)</f>
        <v>Office Supplies</v>
      </c>
    </row>
    <row r="6778" spans="1:14" x14ac:dyDescent="0.3">
      <c r="A6778" s="3" t="s">
        <v>7735</v>
      </c>
      <c r="B6778" s="4">
        <v>42618</v>
      </c>
      <c r="C6778" s="12" t="str">
        <f t="shared" si="105"/>
        <v>2016/09</v>
      </c>
      <c r="D6778" s="4">
        <v>42624</v>
      </c>
      <c r="E6778" s="3" t="s">
        <v>21</v>
      </c>
      <c r="F6778" s="3" t="s">
        <v>5257</v>
      </c>
      <c r="G6778" s="3" t="s">
        <v>226</v>
      </c>
      <c r="H6778" s="5">
        <v>93456</v>
      </c>
      <c r="I6778" s="2">
        <v>3</v>
      </c>
      <c r="J6778" s="2">
        <v>2</v>
      </c>
      <c r="K6778" s="2">
        <v>-1.7523</v>
      </c>
      <c r="L6778" s="18" t="str">
        <f>VLOOKUP(F6778,'BD customers'!$1:$1048576,2,FALSE)</f>
        <v>Pete Takahito</v>
      </c>
      <c r="M6778" s="2">
        <f>MATCH(orders[[#This Row],[Product ID]],'BD product'!A:A,0)</f>
        <v>43</v>
      </c>
      <c r="N6778" s="2" t="str" cm="1">
        <f t="array" ref="N6778">INDEX('BD product'!A:D,M6778,2)</f>
        <v>Office Supplies</v>
      </c>
    </row>
    <row r="6779" spans="1:14" x14ac:dyDescent="0.3">
      <c r="A6779" s="3" t="s">
        <v>7736</v>
      </c>
      <c r="B6779" s="4">
        <v>42763</v>
      </c>
      <c r="C6779" s="12" t="str">
        <f t="shared" si="105"/>
        <v>2017/01</v>
      </c>
      <c r="D6779" s="4">
        <v>42767</v>
      </c>
      <c r="E6779" s="3" t="s">
        <v>21</v>
      </c>
      <c r="F6779" s="3" t="s">
        <v>4750</v>
      </c>
      <c r="G6779" s="3" t="s">
        <v>4043</v>
      </c>
      <c r="H6779" s="5">
        <v>44991</v>
      </c>
      <c r="I6779" s="2">
        <v>9</v>
      </c>
      <c r="J6779" s="2">
        <v>0</v>
      </c>
      <c r="K6779" s="2">
        <v>157.46850000000001</v>
      </c>
      <c r="L6779" s="18" t="str">
        <f>VLOOKUP(F6779,'BD customers'!$1:$1048576,2,FALSE)</f>
        <v>Craig Leslie</v>
      </c>
      <c r="M6779" s="2">
        <f>MATCH(orders[[#This Row],[Product ID]],'BD product'!A:A,0)</f>
        <v>1235</v>
      </c>
      <c r="N6779" s="2" t="str" cm="1">
        <f t="array" ref="N6779">INDEX('BD product'!A:D,M6779,2)</f>
        <v>Technology</v>
      </c>
    </row>
    <row r="6780" spans="1:14" x14ac:dyDescent="0.3">
      <c r="A6780" s="3" t="s">
        <v>7737</v>
      </c>
      <c r="B6780" s="4">
        <v>42616</v>
      </c>
      <c r="C6780" s="12" t="str">
        <f t="shared" si="105"/>
        <v>2016/09</v>
      </c>
      <c r="D6780" s="4">
        <v>42621</v>
      </c>
      <c r="E6780" s="3" t="s">
        <v>11</v>
      </c>
      <c r="F6780" s="3" t="s">
        <v>392</v>
      </c>
      <c r="G6780" s="3" t="s">
        <v>3690</v>
      </c>
      <c r="H6780" s="5">
        <v>34494</v>
      </c>
      <c r="I6780" s="2">
        <v>3</v>
      </c>
      <c r="J6780" s="2">
        <v>0</v>
      </c>
      <c r="K6780" s="2">
        <v>31.044599999999999</v>
      </c>
      <c r="L6780" s="18" t="str">
        <f>VLOOKUP(F6780,'BD customers'!$1:$1048576,2,FALSE)</f>
        <v>Herbert Flentye</v>
      </c>
      <c r="M6780" s="2">
        <f>MATCH(orders[[#This Row],[Product ID]],'BD product'!A:A,0)</f>
        <v>1123</v>
      </c>
      <c r="N6780" s="2" t="str" cm="1">
        <f t="array" ref="N6780">INDEX('BD product'!A:D,M6780,2)</f>
        <v>Furniture</v>
      </c>
    </row>
    <row r="6781" spans="1:14" x14ac:dyDescent="0.3">
      <c r="A6781" s="3" t="s">
        <v>7737</v>
      </c>
      <c r="B6781" s="4">
        <v>42616</v>
      </c>
      <c r="C6781" s="12" t="str">
        <f t="shared" si="105"/>
        <v>2016/09</v>
      </c>
      <c r="D6781" s="4">
        <v>42621</v>
      </c>
      <c r="E6781" s="3" t="s">
        <v>11</v>
      </c>
      <c r="F6781" s="3" t="s">
        <v>392</v>
      </c>
      <c r="G6781" s="3" t="s">
        <v>4137</v>
      </c>
      <c r="H6781" s="5">
        <v>1476</v>
      </c>
      <c r="I6781" s="2">
        <v>2</v>
      </c>
      <c r="J6781" s="2">
        <v>0</v>
      </c>
      <c r="K6781" s="2">
        <v>4.2804000000000002</v>
      </c>
      <c r="L6781" s="18" t="str">
        <f>VLOOKUP(F6781,'BD customers'!$1:$1048576,2,FALSE)</f>
        <v>Herbert Flentye</v>
      </c>
      <c r="M6781" s="2">
        <f>MATCH(orders[[#This Row],[Product ID]],'BD product'!A:A,0)</f>
        <v>1258</v>
      </c>
      <c r="N6781" s="2" t="str" cm="1">
        <f t="array" ref="N6781">INDEX('BD product'!A:D,M6781,2)</f>
        <v>Furniture</v>
      </c>
    </row>
    <row r="6782" spans="1:14" x14ac:dyDescent="0.3">
      <c r="A6782" s="3" t="s">
        <v>7737</v>
      </c>
      <c r="B6782" s="4">
        <v>42616</v>
      </c>
      <c r="C6782" s="12" t="str">
        <f t="shared" si="105"/>
        <v>2016/09</v>
      </c>
      <c r="D6782" s="4">
        <v>42621</v>
      </c>
      <c r="E6782" s="3" t="s">
        <v>11</v>
      </c>
      <c r="F6782" s="3" t="s">
        <v>392</v>
      </c>
      <c r="G6782" s="3" t="s">
        <v>2999</v>
      </c>
      <c r="H6782" s="5">
        <v>1276</v>
      </c>
      <c r="I6782" s="2">
        <v>2</v>
      </c>
      <c r="J6782" s="2">
        <v>0</v>
      </c>
      <c r="K6782" s="2">
        <v>5.8696000000000002</v>
      </c>
      <c r="L6782" s="18" t="str">
        <f>VLOOKUP(F6782,'BD customers'!$1:$1048576,2,FALSE)</f>
        <v>Herbert Flentye</v>
      </c>
      <c r="M6782" s="2">
        <f>MATCH(orders[[#This Row],[Product ID]],'BD product'!A:A,0)</f>
        <v>851</v>
      </c>
      <c r="N6782" s="2" t="str" cm="1">
        <f t="array" ref="N6782">INDEX('BD product'!A:D,M6782,2)</f>
        <v>Office Supplies</v>
      </c>
    </row>
    <row r="6783" spans="1:14" x14ac:dyDescent="0.3">
      <c r="A6783" s="3" t="s">
        <v>7737</v>
      </c>
      <c r="B6783" s="4">
        <v>42616</v>
      </c>
      <c r="C6783" s="12" t="str">
        <f t="shared" si="105"/>
        <v>2016/09</v>
      </c>
      <c r="D6783" s="4">
        <v>42621</v>
      </c>
      <c r="E6783" s="3" t="s">
        <v>11</v>
      </c>
      <c r="F6783" s="3" t="s">
        <v>392</v>
      </c>
      <c r="G6783" s="3" t="s">
        <v>2511</v>
      </c>
      <c r="H6783" s="5">
        <v>5848</v>
      </c>
      <c r="I6783" s="2">
        <v>8</v>
      </c>
      <c r="J6783" s="2">
        <v>0</v>
      </c>
      <c r="K6783" s="2">
        <v>27.485600000000002</v>
      </c>
      <c r="L6783" s="18" t="str">
        <f>VLOOKUP(F6783,'BD customers'!$1:$1048576,2,FALSE)</f>
        <v>Herbert Flentye</v>
      </c>
      <c r="M6783" s="2">
        <f>MATCH(orders[[#This Row],[Product ID]],'BD product'!A:A,0)</f>
        <v>678</v>
      </c>
      <c r="N6783" s="2" t="str" cm="1">
        <f t="array" ref="N6783">INDEX('BD product'!A:D,M6783,2)</f>
        <v>Office Supplies</v>
      </c>
    </row>
    <row r="6784" spans="1:14" x14ac:dyDescent="0.3">
      <c r="A6784" s="3" t="s">
        <v>7738</v>
      </c>
      <c r="B6784" s="4">
        <v>42941</v>
      </c>
      <c r="C6784" s="12" t="str">
        <f t="shared" si="105"/>
        <v>2017/07</v>
      </c>
      <c r="D6784" s="4">
        <v>42944</v>
      </c>
      <c r="E6784" s="3" t="s">
        <v>11</v>
      </c>
      <c r="F6784" s="3" t="s">
        <v>3814</v>
      </c>
      <c r="G6784" s="3" t="s">
        <v>2120</v>
      </c>
      <c r="H6784" s="5">
        <v>20096</v>
      </c>
      <c r="I6784" s="2">
        <v>4</v>
      </c>
      <c r="J6784" s="2">
        <v>2</v>
      </c>
      <c r="K6784" s="2">
        <v>3.0144000000000002</v>
      </c>
      <c r="L6784" s="18" t="str">
        <f>VLOOKUP(F6784,'BD customers'!$1:$1048576,2,FALSE)</f>
        <v>John Castell</v>
      </c>
      <c r="M6784" s="2">
        <f>MATCH(orders[[#This Row],[Product ID]],'BD product'!A:A,0)</f>
        <v>547</v>
      </c>
      <c r="N6784" s="2" t="str" cm="1">
        <f t="array" ref="N6784">INDEX('BD product'!A:D,M6784,2)</f>
        <v>Furniture</v>
      </c>
    </row>
    <row r="6785" spans="1:14" x14ac:dyDescent="0.3">
      <c r="A6785" s="3" t="s">
        <v>7738</v>
      </c>
      <c r="B6785" s="4">
        <v>42941</v>
      </c>
      <c r="C6785" s="12" t="str">
        <f t="shared" si="105"/>
        <v>2017/07</v>
      </c>
      <c r="D6785" s="4">
        <v>42944</v>
      </c>
      <c r="E6785" s="3" t="s">
        <v>11</v>
      </c>
      <c r="F6785" s="3" t="s">
        <v>3814</v>
      </c>
      <c r="G6785" s="3" t="s">
        <v>7739</v>
      </c>
      <c r="H6785" s="5">
        <v>37752</v>
      </c>
      <c r="I6785" s="2">
        <v>3</v>
      </c>
      <c r="J6785" s="2">
        <v>2</v>
      </c>
      <c r="K6785" s="2">
        <v>4.2470999999999997</v>
      </c>
      <c r="L6785" s="18" t="str">
        <f>VLOOKUP(F6785,'BD customers'!$1:$1048576,2,FALSE)</f>
        <v>John Castell</v>
      </c>
      <c r="M6785" s="2">
        <f>MATCH(orders[[#This Row],[Product ID]],'BD product'!A:A,0)</f>
        <v>1801</v>
      </c>
      <c r="N6785" s="2" t="str" cm="1">
        <f t="array" ref="N6785">INDEX('BD product'!A:D,M6785,2)</f>
        <v>Office Supplies</v>
      </c>
    </row>
    <row r="6786" spans="1:14" x14ac:dyDescent="0.3">
      <c r="A6786" s="3" t="s">
        <v>7738</v>
      </c>
      <c r="B6786" s="4">
        <v>42941</v>
      </c>
      <c r="C6786" s="12" t="str">
        <f t="shared" ref="C6786:C6849" si="106">TEXT(B6786,"aaaa/mm")</f>
        <v>2017/07</v>
      </c>
      <c r="D6786" s="4">
        <v>42944</v>
      </c>
      <c r="E6786" s="3" t="s">
        <v>11</v>
      </c>
      <c r="F6786" s="3" t="s">
        <v>3814</v>
      </c>
      <c r="G6786" s="3" t="s">
        <v>6966</v>
      </c>
      <c r="H6786" s="5">
        <v>138588</v>
      </c>
      <c r="I6786" s="2">
        <v>1</v>
      </c>
      <c r="J6786" s="2">
        <v>4</v>
      </c>
      <c r="K6786" s="2">
        <v>-3.4647000000000001</v>
      </c>
      <c r="L6786" s="18" t="str">
        <f>VLOOKUP(F6786,'BD customers'!$1:$1048576,2,FALSE)</f>
        <v>John Castell</v>
      </c>
      <c r="M6786" s="2">
        <f>MATCH(orders[[#This Row],[Product ID]],'BD product'!A:A,0)</f>
        <v>1746</v>
      </c>
      <c r="N6786" s="2" t="str" cm="1">
        <f t="array" ref="N6786">INDEX('BD product'!A:D,M6786,2)</f>
        <v>Furniture</v>
      </c>
    </row>
    <row r="6787" spans="1:14" x14ac:dyDescent="0.3">
      <c r="A6787" s="3" t="s">
        <v>7738</v>
      </c>
      <c r="B6787" s="4">
        <v>42941</v>
      </c>
      <c r="C6787" s="12" t="str">
        <f t="shared" si="106"/>
        <v>2017/07</v>
      </c>
      <c r="D6787" s="4">
        <v>42944</v>
      </c>
      <c r="E6787" s="3" t="s">
        <v>11</v>
      </c>
      <c r="F6787" s="3" t="s">
        <v>3814</v>
      </c>
      <c r="G6787" s="3" t="s">
        <v>1620</v>
      </c>
      <c r="H6787" s="5">
        <v>25992</v>
      </c>
      <c r="I6787" s="2">
        <v>5</v>
      </c>
      <c r="J6787" s="2">
        <v>2</v>
      </c>
      <c r="K6787" s="2">
        <v>-2.5992000000000002</v>
      </c>
      <c r="L6787" s="18" t="str">
        <f>VLOOKUP(F6787,'BD customers'!$1:$1048576,2,FALSE)</f>
        <v>John Castell</v>
      </c>
      <c r="M6787" s="2">
        <f>MATCH(orders[[#This Row],[Product ID]],'BD product'!A:A,0)</f>
        <v>393</v>
      </c>
      <c r="N6787" s="2" t="str" cm="1">
        <f t="array" ref="N6787">INDEX('BD product'!A:D,M6787,2)</f>
        <v>Office Supplies</v>
      </c>
    </row>
    <row r="6788" spans="1:14" x14ac:dyDescent="0.3">
      <c r="A6788" s="3" t="s">
        <v>7738</v>
      </c>
      <c r="B6788" s="4">
        <v>42941</v>
      </c>
      <c r="C6788" s="12" t="str">
        <f t="shared" si="106"/>
        <v>2017/07</v>
      </c>
      <c r="D6788" s="4">
        <v>42944</v>
      </c>
      <c r="E6788" s="3" t="s">
        <v>11</v>
      </c>
      <c r="F6788" s="3" t="s">
        <v>3814</v>
      </c>
      <c r="G6788" s="3" t="s">
        <v>1138</v>
      </c>
      <c r="H6788" s="5">
        <v>20736</v>
      </c>
      <c r="I6788" s="2">
        <v>4</v>
      </c>
      <c r="J6788" s="2">
        <v>2</v>
      </c>
      <c r="K6788" s="2">
        <v>7.2576000000000001</v>
      </c>
      <c r="L6788" s="18" t="str">
        <f>VLOOKUP(F6788,'BD customers'!$1:$1048576,2,FALSE)</f>
        <v>John Castell</v>
      </c>
      <c r="M6788" s="2">
        <f>MATCH(orders[[#This Row],[Product ID]],'BD product'!A:A,0)</f>
        <v>262</v>
      </c>
      <c r="N6788" s="2" t="str" cm="1">
        <f t="array" ref="N6788">INDEX('BD product'!A:D,M6788,2)</f>
        <v>Office Supplies</v>
      </c>
    </row>
    <row r="6789" spans="1:14" x14ac:dyDescent="0.3">
      <c r="A6789" s="3" t="s">
        <v>7741</v>
      </c>
      <c r="B6789" s="4">
        <v>42260</v>
      </c>
      <c r="C6789" s="12" t="str">
        <f t="shared" si="106"/>
        <v>2015/09</v>
      </c>
      <c r="D6789" s="4">
        <v>42267</v>
      </c>
      <c r="E6789" s="3" t="s">
        <v>21</v>
      </c>
      <c r="F6789" s="3" t="s">
        <v>828</v>
      </c>
      <c r="G6789" s="3" t="s">
        <v>2829</v>
      </c>
      <c r="H6789" s="5">
        <v>12993</v>
      </c>
      <c r="I6789" s="2">
        <v>3</v>
      </c>
      <c r="J6789" s="2">
        <v>0</v>
      </c>
      <c r="K6789" s="2">
        <v>1.2992999999999999</v>
      </c>
      <c r="L6789" s="18" t="str">
        <f>VLOOKUP(F6789,'BD customers'!$1:$1048576,2,FALSE)</f>
        <v>Jonathan Howell</v>
      </c>
      <c r="M6789" s="2">
        <f>MATCH(orders[[#This Row],[Product ID]],'BD product'!A:A,0)</f>
        <v>786</v>
      </c>
      <c r="N6789" s="2" t="str" cm="1">
        <f t="array" ref="N6789">INDEX('BD product'!A:D,M6789,2)</f>
        <v>Furniture</v>
      </c>
    </row>
    <row r="6790" spans="1:14" x14ac:dyDescent="0.3">
      <c r="A6790" s="3" t="s">
        <v>7741</v>
      </c>
      <c r="B6790" s="4">
        <v>42260</v>
      </c>
      <c r="C6790" s="12" t="str">
        <f t="shared" si="106"/>
        <v>2015/09</v>
      </c>
      <c r="D6790" s="4">
        <v>42267</v>
      </c>
      <c r="E6790" s="3" t="s">
        <v>21</v>
      </c>
      <c r="F6790" s="3" t="s">
        <v>828</v>
      </c>
      <c r="G6790" s="3" t="s">
        <v>3370</v>
      </c>
      <c r="H6790" s="5">
        <v>6993</v>
      </c>
      <c r="I6790" s="2">
        <v>7</v>
      </c>
      <c r="J6790" s="2">
        <v>0</v>
      </c>
      <c r="K6790" s="2">
        <v>31.468499999999999</v>
      </c>
      <c r="L6790" s="18" t="str">
        <f>VLOOKUP(F6790,'BD customers'!$1:$1048576,2,FALSE)</f>
        <v>Jonathan Howell</v>
      </c>
      <c r="M6790" s="2">
        <f>MATCH(orders[[#This Row],[Product ID]],'BD product'!A:A,0)</f>
        <v>993</v>
      </c>
      <c r="N6790" s="2" t="str" cm="1">
        <f t="array" ref="N6790">INDEX('BD product'!A:D,M6790,2)</f>
        <v>Office Supplies</v>
      </c>
    </row>
    <row r="6791" spans="1:14" x14ac:dyDescent="0.3">
      <c r="A6791" s="3" t="s">
        <v>7742</v>
      </c>
      <c r="B6791" s="4">
        <v>42254</v>
      </c>
      <c r="C6791" s="12" t="str">
        <f t="shared" si="106"/>
        <v>2015/09</v>
      </c>
      <c r="D6791" s="4">
        <v>42256</v>
      </c>
      <c r="E6791" s="3" t="s">
        <v>11</v>
      </c>
      <c r="F6791" s="3" t="s">
        <v>4048</v>
      </c>
      <c r="G6791" s="3" t="s">
        <v>1643</v>
      </c>
      <c r="H6791" s="5">
        <v>140736</v>
      </c>
      <c r="I6791" s="2">
        <v>4</v>
      </c>
      <c r="J6791" s="2">
        <v>2</v>
      </c>
      <c r="K6791" s="2">
        <v>12.314399999999999</v>
      </c>
      <c r="L6791" s="18" t="str">
        <f>VLOOKUP(F6791,'BD customers'!$1:$1048576,2,FALSE)</f>
        <v>Corey Catlett</v>
      </c>
      <c r="M6791" s="2">
        <f>MATCH(orders[[#This Row],[Product ID]],'BD product'!A:A,0)</f>
        <v>401</v>
      </c>
      <c r="N6791" s="2" t="str" cm="1">
        <f t="array" ref="N6791">INDEX('BD product'!A:D,M6791,2)</f>
        <v>Office Supplies</v>
      </c>
    </row>
    <row r="6792" spans="1:14" x14ac:dyDescent="0.3">
      <c r="A6792" s="3" t="s">
        <v>7743</v>
      </c>
      <c r="B6792" s="4">
        <v>42690</v>
      </c>
      <c r="C6792" s="12" t="str">
        <f t="shared" si="106"/>
        <v>2016/11</v>
      </c>
      <c r="D6792" s="4">
        <v>42691</v>
      </c>
      <c r="E6792" s="3" t="s">
        <v>64</v>
      </c>
      <c r="F6792" s="3" t="s">
        <v>7744</v>
      </c>
      <c r="G6792" s="3" t="s">
        <v>1119</v>
      </c>
      <c r="H6792" s="5">
        <v>832</v>
      </c>
      <c r="I6792" s="2">
        <v>5</v>
      </c>
      <c r="J6792" s="2">
        <v>2</v>
      </c>
      <c r="K6792" s="2">
        <v>0.28079999999999999</v>
      </c>
      <c r="L6792" s="18" t="str">
        <f>VLOOKUP(F6792,'BD customers'!$1:$1048576,2,FALSE)</f>
        <v>Ionia McGrath</v>
      </c>
      <c r="M6792" s="2">
        <f>MATCH(orders[[#This Row],[Product ID]],'BD product'!A:A,0)</f>
        <v>257</v>
      </c>
      <c r="N6792" s="2" t="str" cm="1">
        <f t="array" ref="N6792">INDEX('BD product'!A:D,M6792,2)</f>
        <v>Office Supplies</v>
      </c>
    </row>
    <row r="6793" spans="1:14" x14ac:dyDescent="0.3">
      <c r="A6793" s="3" t="s">
        <v>7745</v>
      </c>
      <c r="B6793" s="4">
        <v>42684</v>
      </c>
      <c r="C6793" s="12" t="str">
        <f t="shared" si="106"/>
        <v>2016/11</v>
      </c>
      <c r="D6793" s="4">
        <v>42689</v>
      </c>
      <c r="E6793" s="3" t="s">
        <v>21</v>
      </c>
      <c r="F6793" s="3" t="s">
        <v>115</v>
      </c>
      <c r="G6793" s="3" t="s">
        <v>5916</v>
      </c>
      <c r="H6793" s="5">
        <v>998</v>
      </c>
      <c r="I6793" s="2">
        <v>1</v>
      </c>
      <c r="J6793" s="2">
        <v>0</v>
      </c>
      <c r="K6793" s="2">
        <v>2.7944</v>
      </c>
      <c r="L6793" s="18" t="str">
        <f>VLOOKUP(F6793,'BD customers'!$1:$1048576,2,FALSE)</f>
        <v>Ben Ferrer</v>
      </c>
      <c r="M6793" s="2">
        <f>MATCH(orders[[#This Row],[Product ID]],'BD product'!A:A,0)</f>
        <v>1613</v>
      </c>
      <c r="N6793" s="2" t="str" cm="1">
        <f t="array" ref="N6793">INDEX('BD product'!A:D,M6793,2)</f>
        <v>Furniture</v>
      </c>
    </row>
    <row r="6794" spans="1:14" x14ac:dyDescent="0.3">
      <c r="A6794" s="3" t="s">
        <v>7746</v>
      </c>
      <c r="B6794" s="4">
        <v>41866</v>
      </c>
      <c r="C6794" s="12" t="str">
        <f t="shared" si="106"/>
        <v>2014/08</v>
      </c>
      <c r="D6794" s="4">
        <v>41869</v>
      </c>
      <c r="E6794" s="3" t="s">
        <v>64</v>
      </c>
      <c r="F6794" s="3" t="s">
        <v>141</v>
      </c>
      <c r="G6794" s="3" t="s">
        <v>2112</v>
      </c>
      <c r="H6794" s="5">
        <v>6294</v>
      </c>
      <c r="I6794" s="2">
        <v>3</v>
      </c>
      <c r="J6794" s="2">
        <v>0</v>
      </c>
      <c r="K6794" s="2">
        <v>30.211200000000002</v>
      </c>
      <c r="L6794" s="18" t="str">
        <f>VLOOKUP(F6794,'BD customers'!$1:$1048576,2,FALSE)</f>
        <v>Christine Sundaresam</v>
      </c>
      <c r="M6794" s="2">
        <f>MATCH(orders[[#This Row],[Product ID]],'BD product'!A:A,0)</f>
        <v>544</v>
      </c>
      <c r="N6794" s="2" t="str" cm="1">
        <f t="array" ref="N6794">INDEX('BD product'!A:D,M6794,2)</f>
        <v>Office Supplies</v>
      </c>
    </row>
    <row r="6795" spans="1:14" x14ac:dyDescent="0.3">
      <c r="A6795" s="3" t="s">
        <v>7747</v>
      </c>
      <c r="B6795" s="4">
        <v>42324</v>
      </c>
      <c r="C6795" s="12" t="str">
        <f t="shared" si="106"/>
        <v>2015/11</v>
      </c>
      <c r="D6795" s="4">
        <v>42328</v>
      </c>
      <c r="E6795" s="3" t="s">
        <v>21</v>
      </c>
      <c r="F6795" s="3" t="s">
        <v>1773</v>
      </c>
      <c r="G6795" s="3" t="s">
        <v>3474</v>
      </c>
      <c r="H6795" s="5">
        <v>21488</v>
      </c>
      <c r="I6795" s="2">
        <v>2</v>
      </c>
      <c r="J6795" s="2">
        <v>2</v>
      </c>
      <c r="K6795" s="2">
        <v>1.6115999999999999</v>
      </c>
      <c r="L6795" s="18" t="str">
        <f>VLOOKUP(F6795,'BD customers'!$1:$1048576,2,FALSE)</f>
        <v>Matt Connell</v>
      </c>
      <c r="M6795" s="2">
        <f>MATCH(orders[[#This Row],[Product ID]],'BD product'!A:A,0)</f>
        <v>1033</v>
      </c>
      <c r="N6795" s="2" t="str" cm="1">
        <f t="array" ref="N6795">INDEX('BD product'!A:D,M6795,2)</f>
        <v>Office Supplies</v>
      </c>
    </row>
    <row r="6796" spans="1:14" x14ac:dyDescent="0.3">
      <c r="A6796" s="3" t="s">
        <v>7747</v>
      </c>
      <c r="B6796" s="4">
        <v>42324</v>
      </c>
      <c r="C6796" s="12" t="str">
        <f t="shared" si="106"/>
        <v>2015/11</v>
      </c>
      <c r="D6796" s="4">
        <v>42328</v>
      </c>
      <c r="E6796" s="3" t="s">
        <v>21</v>
      </c>
      <c r="F6796" s="3" t="s">
        <v>1773</v>
      </c>
      <c r="G6796" s="3" t="s">
        <v>4250</v>
      </c>
      <c r="H6796" s="5">
        <v>239976</v>
      </c>
      <c r="I6796" s="2">
        <v>3</v>
      </c>
      <c r="J6796" s="2">
        <v>2</v>
      </c>
      <c r="K6796" s="2">
        <v>26.997299999999999</v>
      </c>
      <c r="L6796" s="18" t="str">
        <f>VLOOKUP(F6796,'BD customers'!$1:$1048576,2,FALSE)</f>
        <v>Matt Connell</v>
      </c>
      <c r="M6796" s="2">
        <f>MATCH(orders[[#This Row],[Product ID]],'BD product'!A:A,0)</f>
        <v>1280</v>
      </c>
      <c r="N6796" s="2" t="str" cm="1">
        <f t="array" ref="N6796">INDEX('BD product'!A:D,M6796,2)</f>
        <v>Technology</v>
      </c>
    </row>
    <row r="6797" spans="1:14" x14ac:dyDescent="0.3">
      <c r="A6797" s="3" t="s">
        <v>7747</v>
      </c>
      <c r="B6797" s="4">
        <v>42324</v>
      </c>
      <c r="C6797" s="12" t="str">
        <f t="shared" si="106"/>
        <v>2015/11</v>
      </c>
      <c r="D6797" s="4">
        <v>42328</v>
      </c>
      <c r="E6797" s="3" t="s">
        <v>21</v>
      </c>
      <c r="F6797" s="3" t="s">
        <v>1773</v>
      </c>
      <c r="G6797" s="3" t="s">
        <v>5950</v>
      </c>
      <c r="H6797" s="5">
        <v>34504</v>
      </c>
      <c r="I6797" s="2">
        <v>2</v>
      </c>
      <c r="J6797" s="2">
        <v>6</v>
      </c>
      <c r="K6797" s="2">
        <v>-15.5268</v>
      </c>
      <c r="L6797" s="18" t="str">
        <f>VLOOKUP(F6797,'BD customers'!$1:$1048576,2,FALSE)</f>
        <v>Matt Connell</v>
      </c>
      <c r="M6797" s="2">
        <f>MATCH(orders[[#This Row],[Product ID]],'BD product'!A:A,0)</f>
        <v>1620</v>
      </c>
      <c r="N6797" s="2" t="str" cm="1">
        <f t="array" ref="N6797">INDEX('BD product'!A:D,M6797,2)</f>
        <v>Furniture</v>
      </c>
    </row>
    <row r="6798" spans="1:14" x14ac:dyDescent="0.3">
      <c r="A6798" s="3" t="s">
        <v>7748</v>
      </c>
      <c r="B6798" s="4">
        <v>42241</v>
      </c>
      <c r="C6798" s="12" t="str">
        <f t="shared" si="106"/>
        <v>2015/08</v>
      </c>
      <c r="D6798" s="4">
        <v>42241</v>
      </c>
      <c r="E6798" s="3" t="s">
        <v>41</v>
      </c>
      <c r="F6798" s="3" t="s">
        <v>2147</v>
      </c>
      <c r="G6798" s="3" t="s">
        <v>3397</v>
      </c>
      <c r="H6798" s="5">
        <v>20104</v>
      </c>
      <c r="I6798" s="2">
        <v>2</v>
      </c>
      <c r="J6798" s="2">
        <v>6</v>
      </c>
      <c r="K6798" s="2">
        <v>-16.585799999999999</v>
      </c>
      <c r="L6798" s="18" t="str">
        <f>VLOOKUP(F6798,'BD customers'!$1:$1048576,2,FALSE)</f>
        <v>Mick Crebagga</v>
      </c>
      <c r="M6798" s="2">
        <f>MATCH(orders[[#This Row],[Product ID]],'BD product'!A:A,0)</f>
        <v>1003</v>
      </c>
      <c r="N6798" s="2" t="str" cm="1">
        <f t="array" ref="N6798">INDEX('BD product'!A:D,M6798,2)</f>
        <v>Furniture</v>
      </c>
    </row>
    <row r="6799" spans="1:14" x14ac:dyDescent="0.3">
      <c r="A6799" s="3" t="s">
        <v>7748</v>
      </c>
      <c r="B6799" s="4">
        <v>42241</v>
      </c>
      <c r="C6799" s="12" t="str">
        <f t="shared" si="106"/>
        <v>2015/08</v>
      </c>
      <c r="D6799" s="4">
        <v>42241</v>
      </c>
      <c r="E6799" s="3" t="s">
        <v>41</v>
      </c>
      <c r="F6799" s="3" t="s">
        <v>2147</v>
      </c>
      <c r="G6799" s="3" t="s">
        <v>1681</v>
      </c>
      <c r="H6799" s="5">
        <v>3798</v>
      </c>
      <c r="I6799" s="2">
        <v>1</v>
      </c>
      <c r="J6799" s="2">
        <v>8</v>
      </c>
      <c r="K6799" s="2">
        <v>-6.0768000000000004</v>
      </c>
      <c r="L6799" s="18" t="str">
        <f>VLOOKUP(F6799,'BD customers'!$1:$1048576,2,FALSE)</f>
        <v>Mick Crebagga</v>
      </c>
      <c r="M6799" s="2">
        <f>MATCH(orders[[#This Row],[Product ID]],'BD product'!A:A,0)</f>
        <v>414</v>
      </c>
      <c r="N6799" s="2" t="str" cm="1">
        <f t="array" ref="N6799">INDEX('BD product'!A:D,M6799,2)</f>
        <v>Office Supplies</v>
      </c>
    </row>
    <row r="6800" spans="1:14" x14ac:dyDescent="0.3">
      <c r="A6800" s="3" t="s">
        <v>7748</v>
      </c>
      <c r="B6800" s="4">
        <v>42241</v>
      </c>
      <c r="C6800" s="12" t="str">
        <f t="shared" si="106"/>
        <v>2015/08</v>
      </c>
      <c r="D6800" s="4">
        <v>42241</v>
      </c>
      <c r="E6800" s="3" t="s">
        <v>41</v>
      </c>
      <c r="F6800" s="3" t="s">
        <v>2147</v>
      </c>
      <c r="G6800" s="3" t="s">
        <v>7749</v>
      </c>
      <c r="H6800" s="5">
        <v>788</v>
      </c>
      <c r="I6800" s="2">
        <v>5</v>
      </c>
      <c r="J6800" s="2">
        <v>6</v>
      </c>
      <c r="K6800" s="2">
        <v>-3.9399999999999998E-2</v>
      </c>
      <c r="L6800" s="18" t="str">
        <f>VLOOKUP(F6800,'BD customers'!$1:$1048576,2,FALSE)</f>
        <v>Mick Crebagga</v>
      </c>
      <c r="M6800" s="2">
        <f>MATCH(orders[[#This Row],[Product ID]],'BD product'!A:A,0)</f>
        <v>1802</v>
      </c>
      <c r="N6800" s="2" t="str" cm="1">
        <f t="array" ref="N6800">INDEX('BD product'!A:D,M6800,2)</f>
        <v>Furniture</v>
      </c>
    </row>
    <row r="6801" spans="1:14" x14ac:dyDescent="0.3">
      <c r="A6801" s="3" t="s">
        <v>7751</v>
      </c>
      <c r="B6801" s="4">
        <v>42729</v>
      </c>
      <c r="C6801" s="12" t="str">
        <f t="shared" si="106"/>
        <v>2016/12</v>
      </c>
      <c r="D6801" s="4">
        <v>42736</v>
      </c>
      <c r="E6801" s="3" t="s">
        <v>21</v>
      </c>
      <c r="F6801" s="3" t="s">
        <v>2320</v>
      </c>
      <c r="G6801" s="3" t="s">
        <v>1002</v>
      </c>
      <c r="H6801" s="5">
        <v>35445</v>
      </c>
      <c r="I6801" s="2">
        <v>1</v>
      </c>
      <c r="J6801" s="2">
        <v>5</v>
      </c>
      <c r="K6801" s="2">
        <v>-24.102599999999999</v>
      </c>
      <c r="L6801" s="18" t="str">
        <f>VLOOKUP(F6801,'BD customers'!$1:$1048576,2,FALSE)</f>
        <v>Laurel Workman</v>
      </c>
      <c r="M6801" s="2">
        <f>MATCH(orders[[#This Row],[Product ID]],'BD product'!A:A,0)</f>
        <v>225</v>
      </c>
      <c r="N6801" s="2" t="str" cm="1">
        <f t="array" ref="N6801">INDEX('BD product'!A:D,M6801,2)</f>
        <v>Furniture</v>
      </c>
    </row>
    <row r="6802" spans="1:14" x14ac:dyDescent="0.3">
      <c r="A6802" s="3" t="s">
        <v>7751</v>
      </c>
      <c r="B6802" s="4">
        <v>42729</v>
      </c>
      <c r="C6802" s="12" t="str">
        <f t="shared" si="106"/>
        <v>2016/12</v>
      </c>
      <c r="D6802" s="4">
        <v>42736</v>
      </c>
      <c r="E6802" s="3" t="s">
        <v>21</v>
      </c>
      <c r="F6802" s="3" t="s">
        <v>2320</v>
      </c>
      <c r="G6802" s="3" t="s">
        <v>4683</v>
      </c>
      <c r="H6802" s="5">
        <v>26997</v>
      </c>
      <c r="I6802" s="2">
        <v>2</v>
      </c>
      <c r="J6802" s="2">
        <v>7</v>
      </c>
      <c r="K6802" s="2">
        <v>-38.695700000000002</v>
      </c>
      <c r="L6802" s="18" t="str">
        <f>VLOOKUP(F6802,'BD customers'!$1:$1048576,2,FALSE)</f>
        <v>Laurel Workman</v>
      </c>
      <c r="M6802" s="2">
        <f>MATCH(orders[[#This Row],[Product ID]],'BD product'!A:A,0)</f>
        <v>1386</v>
      </c>
      <c r="N6802" s="2" t="str" cm="1">
        <f t="array" ref="N6802">INDEX('BD product'!A:D,M6802,2)</f>
        <v>Technology</v>
      </c>
    </row>
    <row r="6803" spans="1:14" x14ac:dyDescent="0.3">
      <c r="A6803" s="3" t="s">
        <v>7751</v>
      </c>
      <c r="B6803" s="4">
        <v>42729</v>
      </c>
      <c r="C6803" s="12" t="str">
        <f t="shared" si="106"/>
        <v>2016/12</v>
      </c>
      <c r="D6803" s="4">
        <v>42736</v>
      </c>
      <c r="E6803" s="3" t="s">
        <v>21</v>
      </c>
      <c r="F6803" s="3" t="s">
        <v>2320</v>
      </c>
      <c r="G6803" s="3" t="s">
        <v>3931</v>
      </c>
      <c r="H6803" s="5">
        <v>4512</v>
      </c>
      <c r="I6803" s="2">
        <v>3</v>
      </c>
      <c r="J6803" s="2">
        <v>2</v>
      </c>
      <c r="K6803" s="2">
        <v>-0.78959999999999997</v>
      </c>
      <c r="L6803" s="18" t="str">
        <f>VLOOKUP(F6803,'BD customers'!$1:$1048576,2,FALSE)</f>
        <v>Laurel Workman</v>
      </c>
      <c r="M6803" s="2">
        <f>MATCH(orders[[#This Row],[Product ID]],'BD product'!A:A,0)</f>
        <v>1204</v>
      </c>
      <c r="N6803" s="2" t="str" cm="1">
        <f t="array" ref="N6803">INDEX('BD product'!A:D,M6803,2)</f>
        <v>Technology</v>
      </c>
    </row>
    <row r="6804" spans="1:14" x14ac:dyDescent="0.3">
      <c r="A6804" s="3" t="s">
        <v>7751</v>
      </c>
      <c r="B6804" s="4">
        <v>42729</v>
      </c>
      <c r="C6804" s="12" t="str">
        <f t="shared" si="106"/>
        <v>2016/12</v>
      </c>
      <c r="D6804" s="4">
        <v>42736</v>
      </c>
      <c r="E6804" s="3" t="s">
        <v>21</v>
      </c>
      <c r="F6804" s="3" t="s">
        <v>2320</v>
      </c>
      <c r="G6804" s="3" t="s">
        <v>2668</v>
      </c>
      <c r="H6804" s="5">
        <v>1008</v>
      </c>
      <c r="I6804" s="2">
        <v>2</v>
      </c>
      <c r="J6804" s="2">
        <v>2</v>
      </c>
      <c r="K6804" s="2">
        <v>0.2142</v>
      </c>
      <c r="L6804" s="18" t="str">
        <f>VLOOKUP(F6804,'BD customers'!$1:$1048576,2,FALSE)</f>
        <v>Laurel Workman</v>
      </c>
      <c r="M6804" s="2">
        <f>MATCH(orders[[#This Row],[Product ID]],'BD product'!A:A,0)</f>
        <v>727</v>
      </c>
      <c r="N6804" s="2" t="str" cm="1">
        <f t="array" ref="N6804">INDEX('BD product'!A:D,M6804,2)</f>
        <v>Technology</v>
      </c>
    </row>
    <row r="6805" spans="1:14" x14ac:dyDescent="0.3">
      <c r="A6805" s="3" t="s">
        <v>7751</v>
      </c>
      <c r="B6805" s="4">
        <v>42729</v>
      </c>
      <c r="C6805" s="12" t="str">
        <f t="shared" si="106"/>
        <v>2016/12</v>
      </c>
      <c r="D6805" s="4">
        <v>42736</v>
      </c>
      <c r="E6805" s="3" t="s">
        <v>21</v>
      </c>
      <c r="F6805" s="3" t="s">
        <v>2320</v>
      </c>
      <c r="G6805" s="3" t="s">
        <v>3743</v>
      </c>
      <c r="H6805" s="5">
        <v>47968</v>
      </c>
      <c r="I6805" s="2">
        <v>2</v>
      </c>
      <c r="J6805" s="2">
        <v>2</v>
      </c>
      <c r="K6805" s="2">
        <v>4.1971999999999996</v>
      </c>
      <c r="L6805" s="18" t="str">
        <f>VLOOKUP(F6805,'BD customers'!$1:$1048576,2,FALSE)</f>
        <v>Laurel Workman</v>
      </c>
      <c r="M6805" s="2">
        <f>MATCH(orders[[#This Row],[Product ID]],'BD product'!A:A,0)</f>
        <v>1146</v>
      </c>
      <c r="N6805" s="2" t="str" cm="1">
        <f t="array" ref="N6805">INDEX('BD product'!A:D,M6805,2)</f>
        <v>Furniture</v>
      </c>
    </row>
    <row r="6806" spans="1:14" x14ac:dyDescent="0.3">
      <c r="A6806" s="3" t="s">
        <v>7752</v>
      </c>
      <c r="B6806" s="4">
        <v>41917</v>
      </c>
      <c r="C6806" s="12" t="str">
        <f t="shared" si="106"/>
        <v>2014/10</v>
      </c>
      <c r="D6806" s="4">
        <v>41918</v>
      </c>
      <c r="E6806" s="3" t="s">
        <v>64</v>
      </c>
      <c r="F6806" s="3" t="s">
        <v>1342</v>
      </c>
      <c r="G6806" s="3" t="s">
        <v>4043</v>
      </c>
      <c r="H6806" s="5">
        <v>9998</v>
      </c>
      <c r="I6806" s="2">
        <v>2</v>
      </c>
      <c r="J6806" s="2">
        <v>0</v>
      </c>
      <c r="K6806" s="2">
        <v>3.4992999999999999</v>
      </c>
      <c r="L6806" s="18" t="str">
        <f>VLOOKUP(F6806,'BD customers'!$1:$1048576,2,FALSE)</f>
        <v>Keith Herrera</v>
      </c>
      <c r="M6806" s="2">
        <f>MATCH(orders[[#This Row],[Product ID]],'BD product'!A:A,0)</f>
        <v>1235</v>
      </c>
      <c r="N6806" s="2" t="str" cm="1">
        <f t="array" ref="N6806">INDEX('BD product'!A:D,M6806,2)</f>
        <v>Technology</v>
      </c>
    </row>
    <row r="6807" spans="1:14" x14ac:dyDescent="0.3">
      <c r="A6807" s="3" t="s">
        <v>7753</v>
      </c>
      <c r="B6807" s="4">
        <v>41965</v>
      </c>
      <c r="C6807" s="12" t="str">
        <f t="shared" si="106"/>
        <v>2014/11</v>
      </c>
      <c r="D6807" s="4">
        <v>41968</v>
      </c>
      <c r="E6807" s="3" t="s">
        <v>64</v>
      </c>
      <c r="F6807" s="3" t="s">
        <v>2944</v>
      </c>
      <c r="G6807" s="3" t="s">
        <v>4678</v>
      </c>
      <c r="H6807" s="5">
        <v>996</v>
      </c>
      <c r="I6807" s="2">
        <v>2</v>
      </c>
      <c r="J6807" s="2">
        <v>0</v>
      </c>
      <c r="K6807" s="2">
        <v>4.8803999999999998</v>
      </c>
      <c r="L6807" s="18" t="str">
        <f>VLOOKUP(F6807,'BD customers'!$1:$1048576,2,FALSE)</f>
        <v>Robert Barroso</v>
      </c>
      <c r="M6807" s="2">
        <f>MATCH(orders[[#This Row],[Product ID]],'BD product'!A:A,0)</f>
        <v>1385</v>
      </c>
      <c r="N6807" s="2" t="str" cm="1">
        <f t="array" ref="N6807">INDEX('BD product'!A:D,M6807,2)</f>
        <v>Office Supplies</v>
      </c>
    </row>
    <row r="6808" spans="1:14" x14ac:dyDescent="0.3">
      <c r="A6808" s="3" t="s">
        <v>7754</v>
      </c>
      <c r="B6808" s="4">
        <v>43094</v>
      </c>
      <c r="C6808" s="12" t="str">
        <f t="shared" si="106"/>
        <v>2017/12</v>
      </c>
      <c r="D6808" s="4">
        <v>43098</v>
      </c>
      <c r="E6808" s="3" t="s">
        <v>21</v>
      </c>
      <c r="F6808" s="3" t="s">
        <v>2052</v>
      </c>
      <c r="G6808" s="3" t="s">
        <v>1324</v>
      </c>
      <c r="H6808" s="5">
        <v>3856</v>
      </c>
      <c r="I6808" s="2">
        <v>1</v>
      </c>
      <c r="J6808" s="2">
        <v>2</v>
      </c>
      <c r="K6808" s="2">
        <v>1.3977999999999999</v>
      </c>
      <c r="L6808" s="18" t="str">
        <f>VLOOKUP(F6808,'BD customers'!$1:$1048576,2,FALSE)</f>
        <v>Giulietta Dortch</v>
      </c>
      <c r="M6808" s="2">
        <f>MATCH(orders[[#This Row],[Product ID]],'BD product'!A:A,0)</f>
        <v>310</v>
      </c>
      <c r="N6808" s="2" t="str" cm="1">
        <f t="array" ref="N6808">INDEX('BD product'!A:D,M6808,2)</f>
        <v>Office Supplies</v>
      </c>
    </row>
    <row r="6809" spans="1:14" x14ac:dyDescent="0.3">
      <c r="A6809" s="3" t="s">
        <v>7755</v>
      </c>
      <c r="B6809" s="4">
        <v>42094</v>
      </c>
      <c r="C6809" s="12" t="str">
        <f t="shared" si="106"/>
        <v>2015/03</v>
      </c>
      <c r="D6809" s="4">
        <v>42099</v>
      </c>
      <c r="E6809" s="3" t="s">
        <v>21</v>
      </c>
      <c r="F6809" s="3" t="s">
        <v>76</v>
      </c>
      <c r="G6809" s="3" t="s">
        <v>1797</v>
      </c>
      <c r="H6809" s="5">
        <v>98376</v>
      </c>
      <c r="I6809" s="2">
        <v>3</v>
      </c>
      <c r="J6809" s="2">
        <v>2</v>
      </c>
      <c r="K6809" s="2">
        <v>35.661299999999997</v>
      </c>
      <c r="L6809" s="18" t="str">
        <f>VLOOKUP(F6809,'BD customers'!$1:$1048576,2,FALSE)</f>
        <v>Ed Braxton</v>
      </c>
      <c r="M6809" s="2">
        <f>MATCH(orders[[#This Row],[Product ID]],'BD product'!A:A,0)</f>
        <v>449</v>
      </c>
      <c r="N6809" s="2" t="str" cm="1">
        <f t="array" ref="N6809">INDEX('BD product'!A:D,M6809,2)</f>
        <v>Office Supplies</v>
      </c>
    </row>
    <row r="6810" spans="1:14" x14ac:dyDescent="0.3">
      <c r="A6810" s="3" t="s">
        <v>7755</v>
      </c>
      <c r="B6810" s="4">
        <v>42094</v>
      </c>
      <c r="C6810" s="12" t="str">
        <f t="shared" si="106"/>
        <v>2015/03</v>
      </c>
      <c r="D6810" s="4">
        <v>42099</v>
      </c>
      <c r="E6810" s="3" t="s">
        <v>21</v>
      </c>
      <c r="F6810" s="3" t="s">
        <v>76</v>
      </c>
      <c r="G6810" s="3" t="s">
        <v>5898</v>
      </c>
      <c r="H6810" s="5">
        <v>2238</v>
      </c>
      <c r="I6810" s="2">
        <v>3</v>
      </c>
      <c r="J6810" s="2">
        <v>6</v>
      </c>
      <c r="K6810" s="2">
        <v>-0.7833</v>
      </c>
      <c r="L6810" s="18" t="str">
        <f>VLOOKUP(F6810,'BD customers'!$1:$1048576,2,FALSE)</f>
        <v>Ed Braxton</v>
      </c>
      <c r="M6810" s="2">
        <f>MATCH(orders[[#This Row],[Product ID]],'BD product'!A:A,0)</f>
        <v>1610</v>
      </c>
      <c r="N6810" s="2" t="str" cm="1">
        <f t="array" ref="N6810">INDEX('BD product'!A:D,M6810,2)</f>
        <v>Furniture</v>
      </c>
    </row>
    <row r="6811" spans="1:14" x14ac:dyDescent="0.3">
      <c r="A6811" s="3" t="s">
        <v>7756</v>
      </c>
      <c r="B6811" s="4">
        <v>42992</v>
      </c>
      <c r="C6811" s="12" t="str">
        <f t="shared" si="106"/>
        <v>2017/09</v>
      </c>
      <c r="D6811" s="4">
        <v>42993</v>
      </c>
      <c r="E6811" s="3" t="s">
        <v>64</v>
      </c>
      <c r="F6811" s="3" t="s">
        <v>2408</v>
      </c>
      <c r="G6811" s="3" t="s">
        <v>2356</v>
      </c>
      <c r="H6811" s="5">
        <v>3882</v>
      </c>
      <c r="I6811" s="2">
        <v>2</v>
      </c>
      <c r="J6811" s="2">
        <v>7</v>
      </c>
      <c r="K6811" s="2">
        <v>-0.25879999999999997</v>
      </c>
      <c r="L6811" s="18" t="str">
        <f>VLOOKUP(F6811,'BD customers'!$1:$1048576,2,FALSE)</f>
        <v>Pamela Stobb</v>
      </c>
      <c r="M6811" s="2">
        <f>MATCH(orders[[#This Row],[Product ID]],'BD product'!A:A,0)</f>
        <v>627</v>
      </c>
      <c r="N6811" s="2" t="str" cm="1">
        <f t="array" ref="N6811">INDEX('BD product'!A:D,M6811,2)</f>
        <v>Office Supplies</v>
      </c>
    </row>
    <row r="6812" spans="1:14" x14ac:dyDescent="0.3">
      <c r="A6812" s="3" t="s">
        <v>7756</v>
      </c>
      <c r="B6812" s="4">
        <v>42992</v>
      </c>
      <c r="C6812" s="12" t="str">
        <f t="shared" si="106"/>
        <v>2017/09</v>
      </c>
      <c r="D6812" s="4">
        <v>42993</v>
      </c>
      <c r="E6812" s="3" t="s">
        <v>64</v>
      </c>
      <c r="F6812" s="3" t="s">
        <v>2408</v>
      </c>
      <c r="G6812" s="3" t="s">
        <v>7673</v>
      </c>
      <c r="H6812" s="5">
        <v>12585</v>
      </c>
      <c r="I6812" s="2">
        <v>1</v>
      </c>
      <c r="J6812" s="2">
        <v>7</v>
      </c>
      <c r="K6812" s="2">
        <v>-18.038499999999999</v>
      </c>
      <c r="L6812" s="18" t="str">
        <f>VLOOKUP(F6812,'BD customers'!$1:$1048576,2,FALSE)</f>
        <v>Pamela Stobb</v>
      </c>
      <c r="M6812" s="2">
        <f>MATCH(orders[[#This Row],[Product ID]],'BD product'!A:A,0)</f>
        <v>1796</v>
      </c>
      <c r="N6812" s="2" t="str" cm="1">
        <f t="array" ref="N6812">INDEX('BD product'!A:D,M6812,2)</f>
        <v>Technology</v>
      </c>
    </row>
    <row r="6813" spans="1:14" x14ac:dyDescent="0.3">
      <c r="A6813" s="3" t="s">
        <v>7756</v>
      </c>
      <c r="B6813" s="4">
        <v>42992</v>
      </c>
      <c r="C6813" s="12" t="str">
        <f t="shared" si="106"/>
        <v>2017/09</v>
      </c>
      <c r="D6813" s="4">
        <v>42993</v>
      </c>
      <c r="E6813" s="3" t="s">
        <v>64</v>
      </c>
      <c r="F6813" s="3" t="s">
        <v>2408</v>
      </c>
      <c r="G6813" s="3" t="s">
        <v>1626</v>
      </c>
      <c r="H6813" s="5">
        <v>113372</v>
      </c>
      <c r="I6813" s="2">
        <v>2</v>
      </c>
      <c r="J6813" s="2">
        <v>3</v>
      </c>
      <c r="K6813" s="2">
        <v>-29.152799999999999</v>
      </c>
      <c r="L6813" s="18" t="str">
        <f>VLOOKUP(F6813,'BD customers'!$1:$1048576,2,FALSE)</f>
        <v>Pamela Stobb</v>
      </c>
      <c r="M6813" s="2">
        <f>MATCH(orders[[#This Row],[Product ID]],'BD product'!A:A,0)</f>
        <v>396</v>
      </c>
      <c r="N6813" s="2" t="str" cm="1">
        <f t="array" ref="N6813">INDEX('BD product'!A:D,M6813,2)</f>
        <v>Furniture</v>
      </c>
    </row>
    <row r="6814" spans="1:14" x14ac:dyDescent="0.3">
      <c r="A6814" s="3" t="s">
        <v>7756</v>
      </c>
      <c r="B6814" s="4">
        <v>42992</v>
      </c>
      <c r="C6814" s="12" t="str">
        <f t="shared" si="106"/>
        <v>2017/09</v>
      </c>
      <c r="D6814" s="4">
        <v>42993</v>
      </c>
      <c r="E6814" s="3" t="s">
        <v>64</v>
      </c>
      <c r="F6814" s="3" t="s">
        <v>2408</v>
      </c>
      <c r="G6814" s="3" t="s">
        <v>2833</v>
      </c>
      <c r="H6814" s="5">
        <v>18312</v>
      </c>
      <c r="I6814" s="2">
        <v>4</v>
      </c>
      <c r="J6814" s="2">
        <v>7</v>
      </c>
      <c r="K6814" s="2">
        <v>-1.2208000000000001</v>
      </c>
      <c r="L6814" s="18" t="str">
        <f>VLOOKUP(F6814,'BD customers'!$1:$1048576,2,FALSE)</f>
        <v>Pamela Stobb</v>
      </c>
      <c r="M6814" s="2">
        <f>MATCH(orders[[#This Row],[Product ID]],'BD product'!A:A,0)</f>
        <v>787</v>
      </c>
      <c r="N6814" s="2" t="str" cm="1">
        <f t="array" ref="N6814">INDEX('BD product'!A:D,M6814,2)</f>
        <v>Office Supplies</v>
      </c>
    </row>
    <row r="6815" spans="1:14" x14ac:dyDescent="0.3">
      <c r="A6815" s="3" t="s">
        <v>7756</v>
      </c>
      <c r="B6815" s="4">
        <v>42992</v>
      </c>
      <c r="C6815" s="12" t="str">
        <f t="shared" si="106"/>
        <v>2017/09</v>
      </c>
      <c r="D6815" s="4">
        <v>42993</v>
      </c>
      <c r="E6815" s="3" t="s">
        <v>64</v>
      </c>
      <c r="F6815" s="3" t="s">
        <v>2408</v>
      </c>
      <c r="G6815" s="3" t="s">
        <v>7757</v>
      </c>
      <c r="H6815" s="5">
        <v>127936</v>
      </c>
      <c r="I6815" s="2">
        <v>8</v>
      </c>
      <c r="J6815" s="2">
        <v>2</v>
      </c>
      <c r="K6815" s="2">
        <v>4.7976000000000001</v>
      </c>
      <c r="L6815" s="18" t="str">
        <f>VLOOKUP(F6815,'BD customers'!$1:$1048576,2,FALSE)</f>
        <v>Pamela Stobb</v>
      </c>
      <c r="M6815" s="2">
        <f>MATCH(orders[[#This Row],[Product ID]],'BD product'!A:A,0)</f>
        <v>1803</v>
      </c>
      <c r="N6815" s="2" t="str" cm="1">
        <f t="array" ref="N6815">INDEX('BD product'!A:D,M6815,2)</f>
        <v>Furniture</v>
      </c>
    </row>
    <row r="6816" spans="1:14" x14ac:dyDescent="0.3">
      <c r="A6816" s="3" t="s">
        <v>7756</v>
      </c>
      <c r="B6816" s="4">
        <v>42992</v>
      </c>
      <c r="C6816" s="12" t="str">
        <f t="shared" si="106"/>
        <v>2017/09</v>
      </c>
      <c r="D6816" s="4">
        <v>42993</v>
      </c>
      <c r="E6816" s="3" t="s">
        <v>64</v>
      </c>
      <c r="F6816" s="3" t="s">
        <v>2408</v>
      </c>
      <c r="G6816" s="3" t="s">
        <v>1447</v>
      </c>
      <c r="H6816" s="5">
        <v>24117</v>
      </c>
      <c r="I6816" s="2">
        <v>2</v>
      </c>
      <c r="J6816" s="2">
        <v>7</v>
      </c>
      <c r="K6816" s="2">
        <v>-16.881900000000002</v>
      </c>
      <c r="L6816" s="18" t="str">
        <f>VLOOKUP(F6816,'BD customers'!$1:$1048576,2,FALSE)</f>
        <v>Pamela Stobb</v>
      </c>
      <c r="M6816" s="2">
        <f>MATCH(orders[[#This Row],[Product ID]],'BD product'!A:A,0)</f>
        <v>346</v>
      </c>
      <c r="N6816" s="2" t="str" cm="1">
        <f t="array" ref="N6816">INDEX('BD product'!A:D,M6816,2)</f>
        <v>Technology</v>
      </c>
    </row>
    <row r="6817" spans="1:14" x14ac:dyDescent="0.3">
      <c r="A6817" s="3" t="s">
        <v>7759</v>
      </c>
      <c r="B6817" s="4">
        <v>41807</v>
      </c>
      <c r="C6817" s="12" t="str">
        <f t="shared" si="106"/>
        <v>2014/06</v>
      </c>
      <c r="D6817" s="4">
        <v>41811</v>
      </c>
      <c r="E6817" s="3" t="s">
        <v>21</v>
      </c>
      <c r="F6817" s="3" t="s">
        <v>175</v>
      </c>
      <c r="G6817" s="3" t="s">
        <v>3485</v>
      </c>
      <c r="H6817" s="5">
        <v>624</v>
      </c>
      <c r="I6817" s="2">
        <v>3</v>
      </c>
      <c r="J6817" s="2">
        <v>0</v>
      </c>
      <c r="K6817" s="2">
        <v>2.6208</v>
      </c>
      <c r="L6817" s="18" t="str">
        <f>VLOOKUP(F6817,'BD customers'!$1:$1048576,2,FALSE)</f>
        <v>Gary Hwang</v>
      </c>
      <c r="M6817" s="2">
        <f>MATCH(orders[[#This Row],[Product ID]],'BD product'!A:A,0)</f>
        <v>1037</v>
      </c>
      <c r="N6817" s="2" t="str" cm="1">
        <f t="array" ref="N6817">INDEX('BD product'!A:D,M6817,2)</f>
        <v>Furniture</v>
      </c>
    </row>
    <row r="6818" spans="1:14" x14ac:dyDescent="0.3">
      <c r="A6818" s="3" t="s">
        <v>7759</v>
      </c>
      <c r="B6818" s="4">
        <v>41807</v>
      </c>
      <c r="C6818" s="12" t="str">
        <f t="shared" si="106"/>
        <v>2014/06</v>
      </c>
      <c r="D6818" s="4">
        <v>41811</v>
      </c>
      <c r="E6818" s="3" t="s">
        <v>21</v>
      </c>
      <c r="F6818" s="3" t="s">
        <v>175</v>
      </c>
      <c r="G6818" s="3" t="s">
        <v>1276</v>
      </c>
      <c r="H6818" s="5">
        <v>179</v>
      </c>
      <c r="I6818" s="2">
        <v>5</v>
      </c>
      <c r="J6818" s="2">
        <v>0</v>
      </c>
      <c r="K6818" s="2">
        <v>8.9499999999999996E-2</v>
      </c>
      <c r="L6818" s="18" t="str">
        <f>VLOOKUP(F6818,'BD customers'!$1:$1048576,2,FALSE)</f>
        <v>Gary Hwang</v>
      </c>
      <c r="M6818" s="2">
        <f>MATCH(orders[[#This Row],[Product ID]],'BD product'!A:A,0)</f>
        <v>296</v>
      </c>
      <c r="N6818" s="2" t="str" cm="1">
        <f t="array" ref="N6818">INDEX('BD product'!A:D,M6818,2)</f>
        <v>Office Supplies</v>
      </c>
    </row>
    <row r="6819" spans="1:14" x14ac:dyDescent="0.3">
      <c r="A6819" s="3" t="s">
        <v>7759</v>
      </c>
      <c r="B6819" s="4">
        <v>41807</v>
      </c>
      <c r="C6819" s="12" t="str">
        <f t="shared" si="106"/>
        <v>2014/06</v>
      </c>
      <c r="D6819" s="4">
        <v>41811</v>
      </c>
      <c r="E6819" s="3" t="s">
        <v>21</v>
      </c>
      <c r="F6819" s="3" t="s">
        <v>175</v>
      </c>
      <c r="G6819" s="3" t="s">
        <v>1352</v>
      </c>
      <c r="H6819" s="5">
        <v>3266376</v>
      </c>
      <c r="I6819" s="2">
        <v>3</v>
      </c>
      <c r="J6819" s="2">
        <v>2</v>
      </c>
      <c r="K6819" s="2">
        <v>1061.5722000000001</v>
      </c>
      <c r="L6819" s="18" t="str">
        <f>VLOOKUP(F6819,'BD customers'!$1:$1048576,2,FALSE)</f>
        <v>Gary Hwang</v>
      </c>
      <c r="M6819" s="2">
        <f>MATCH(orders[[#This Row],[Product ID]],'BD product'!A:A,0)</f>
        <v>318</v>
      </c>
      <c r="N6819" s="2" t="str" cm="1">
        <f t="array" ref="N6819">INDEX('BD product'!A:D,M6819,2)</f>
        <v>Office Supplies</v>
      </c>
    </row>
    <row r="6820" spans="1:14" x14ac:dyDescent="0.3">
      <c r="A6820" s="3" t="s">
        <v>7760</v>
      </c>
      <c r="B6820" s="4">
        <v>43097</v>
      </c>
      <c r="C6820" s="12" t="str">
        <f t="shared" si="106"/>
        <v>2017/12</v>
      </c>
      <c r="D6820" s="4">
        <v>43101</v>
      </c>
      <c r="E6820" s="3" t="s">
        <v>21</v>
      </c>
      <c r="F6820" s="3" t="s">
        <v>4610</v>
      </c>
      <c r="G6820" s="3" t="s">
        <v>4489</v>
      </c>
      <c r="H6820" s="5">
        <v>168</v>
      </c>
      <c r="I6820" s="2">
        <v>5</v>
      </c>
      <c r="J6820" s="2">
        <v>8</v>
      </c>
      <c r="K6820" s="2">
        <v>-0.26879999999999998</v>
      </c>
      <c r="L6820" s="18" t="str">
        <f>VLOOKUP(F6820,'BD customers'!$1:$1048576,2,FALSE)</f>
        <v>Lori Olson</v>
      </c>
      <c r="M6820" s="2">
        <f>MATCH(orders[[#This Row],[Product ID]],'BD product'!A:A,0)</f>
        <v>1340</v>
      </c>
      <c r="N6820" s="2" t="str" cm="1">
        <f t="array" ref="N6820">INDEX('BD product'!A:D,M6820,2)</f>
        <v>Office Supplies</v>
      </c>
    </row>
    <row r="6821" spans="1:14" x14ac:dyDescent="0.3">
      <c r="A6821" s="3" t="s">
        <v>7760</v>
      </c>
      <c r="B6821" s="4">
        <v>43097</v>
      </c>
      <c r="C6821" s="12" t="str">
        <f t="shared" si="106"/>
        <v>2017/12</v>
      </c>
      <c r="D6821" s="4">
        <v>43101</v>
      </c>
      <c r="E6821" s="3" t="s">
        <v>21</v>
      </c>
      <c r="F6821" s="3" t="s">
        <v>4610</v>
      </c>
      <c r="G6821" s="3" t="s">
        <v>5230</v>
      </c>
      <c r="H6821" s="5">
        <v>7968</v>
      </c>
      <c r="I6821" s="2">
        <v>3</v>
      </c>
      <c r="J6821" s="2">
        <v>6</v>
      </c>
      <c r="K6821" s="2">
        <v>-2.3904000000000001</v>
      </c>
      <c r="L6821" s="18" t="str">
        <f>VLOOKUP(F6821,'BD customers'!$1:$1048576,2,FALSE)</f>
        <v>Lori Olson</v>
      </c>
      <c r="M6821" s="2">
        <f>MATCH(orders[[#This Row],[Product ID]],'BD product'!A:A,0)</f>
        <v>1496</v>
      </c>
      <c r="N6821" s="2" t="str" cm="1">
        <f t="array" ref="N6821">INDEX('BD product'!A:D,M6821,2)</f>
        <v>Furniture</v>
      </c>
    </row>
    <row r="6822" spans="1:14" x14ac:dyDescent="0.3">
      <c r="A6822" s="3" t="s">
        <v>7760</v>
      </c>
      <c r="B6822" s="4">
        <v>43097</v>
      </c>
      <c r="C6822" s="12" t="str">
        <f t="shared" si="106"/>
        <v>2017/12</v>
      </c>
      <c r="D6822" s="4">
        <v>43101</v>
      </c>
      <c r="E6822" s="3" t="s">
        <v>21</v>
      </c>
      <c r="F6822" s="3" t="s">
        <v>4610</v>
      </c>
      <c r="G6822" s="3" t="s">
        <v>779</v>
      </c>
      <c r="H6822" s="5">
        <v>113372</v>
      </c>
      <c r="I6822" s="2">
        <v>2</v>
      </c>
      <c r="J6822" s="2">
        <v>3</v>
      </c>
      <c r="K6822" s="2">
        <v>-3.2391999999999999</v>
      </c>
      <c r="L6822" s="18" t="str">
        <f>VLOOKUP(F6822,'BD customers'!$1:$1048576,2,FALSE)</f>
        <v>Lori Olson</v>
      </c>
      <c r="M6822" s="2">
        <f>MATCH(orders[[#This Row],[Product ID]],'BD product'!A:A,0)</f>
        <v>169</v>
      </c>
      <c r="N6822" s="2" t="str" cm="1">
        <f t="array" ref="N6822">INDEX('BD product'!A:D,M6822,2)</f>
        <v>Furniture</v>
      </c>
    </row>
    <row r="6823" spans="1:14" x14ac:dyDescent="0.3">
      <c r="A6823" s="3" t="s">
        <v>7760</v>
      </c>
      <c r="B6823" s="4">
        <v>43097</v>
      </c>
      <c r="C6823" s="12" t="str">
        <f t="shared" si="106"/>
        <v>2017/12</v>
      </c>
      <c r="D6823" s="4">
        <v>43101</v>
      </c>
      <c r="E6823" s="3" t="s">
        <v>21</v>
      </c>
      <c r="F6823" s="3" t="s">
        <v>4610</v>
      </c>
      <c r="G6823" s="3" t="s">
        <v>1449</v>
      </c>
      <c r="H6823" s="5">
        <v>296</v>
      </c>
      <c r="I6823" s="2">
        <v>2</v>
      </c>
      <c r="J6823" s="2">
        <v>6</v>
      </c>
      <c r="K6823" s="2">
        <v>-0.1406</v>
      </c>
      <c r="L6823" s="18" t="str">
        <f>VLOOKUP(F6823,'BD customers'!$1:$1048576,2,FALSE)</f>
        <v>Lori Olson</v>
      </c>
      <c r="M6823" s="2">
        <f>MATCH(orders[[#This Row],[Product ID]],'BD product'!A:A,0)</f>
        <v>347</v>
      </c>
      <c r="N6823" s="2" t="str" cm="1">
        <f t="array" ref="N6823">INDEX('BD product'!A:D,M6823,2)</f>
        <v>Furniture</v>
      </c>
    </row>
    <row r="6824" spans="1:14" x14ac:dyDescent="0.3">
      <c r="A6824" s="3" t="s">
        <v>7761</v>
      </c>
      <c r="B6824" s="4">
        <v>43041</v>
      </c>
      <c r="C6824" s="12" t="str">
        <f t="shared" si="106"/>
        <v>2017/11</v>
      </c>
      <c r="D6824" s="4">
        <v>43046</v>
      </c>
      <c r="E6824" s="3" t="s">
        <v>21</v>
      </c>
      <c r="F6824" s="3" t="s">
        <v>2464</v>
      </c>
      <c r="G6824" s="3" t="s">
        <v>2683</v>
      </c>
      <c r="H6824" s="5">
        <v>1681</v>
      </c>
      <c r="I6824" s="2">
        <v>5</v>
      </c>
      <c r="J6824" s="2">
        <v>0</v>
      </c>
      <c r="K6824" s="2">
        <v>4.3705999999999996</v>
      </c>
      <c r="L6824" s="18" t="str">
        <f>VLOOKUP(F6824,'BD customers'!$1:$1048576,2,FALSE)</f>
        <v>Cindy Stewart</v>
      </c>
      <c r="M6824" s="2">
        <f>MATCH(orders[[#This Row],[Product ID]],'BD product'!A:A,0)</f>
        <v>733</v>
      </c>
      <c r="N6824" s="2" t="str" cm="1">
        <f t="array" ref="N6824">INDEX('BD product'!A:D,M6824,2)</f>
        <v>Office Supplies</v>
      </c>
    </row>
    <row r="6825" spans="1:14" x14ac:dyDescent="0.3">
      <c r="A6825" s="3" t="s">
        <v>7762</v>
      </c>
      <c r="B6825" s="4">
        <v>42210</v>
      </c>
      <c r="C6825" s="12" t="str">
        <f t="shared" si="106"/>
        <v>2015/07</v>
      </c>
      <c r="D6825" s="4">
        <v>42214</v>
      </c>
      <c r="E6825" s="3" t="s">
        <v>21</v>
      </c>
      <c r="F6825" s="3" t="s">
        <v>847</v>
      </c>
      <c r="G6825" s="3" t="s">
        <v>1856</v>
      </c>
      <c r="H6825" s="5">
        <v>9846</v>
      </c>
      <c r="I6825" s="2">
        <v>9</v>
      </c>
      <c r="J6825" s="2">
        <v>0</v>
      </c>
      <c r="K6825" s="2">
        <v>0.49230000000000002</v>
      </c>
      <c r="L6825" s="18" t="str">
        <f>VLOOKUP(F6825,'BD customers'!$1:$1048576,2,FALSE)</f>
        <v>Yana Sorensen</v>
      </c>
      <c r="M6825" s="2">
        <f>MATCH(orders[[#This Row],[Product ID]],'BD product'!A:A,0)</f>
        <v>468</v>
      </c>
      <c r="N6825" s="2" t="str" cm="1">
        <f t="array" ref="N6825">INDEX('BD product'!A:D,M6825,2)</f>
        <v>Office Supplies</v>
      </c>
    </row>
    <row r="6826" spans="1:14" x14ac:dyDescent="0.3">
      <c r="A6826" s="3" t="s">
        <v>7762</v>
      </c>
      <c r="B6826" s="4">
        <v>42210</v>
      </c>
      <c r="C6826" s="12" t="str">
        <f t="shared" si="106"/>
        <v>2015/07</v>
      </c>
      <c r="D6826" s="4">
        <v>42214</v>
      </c>
      <c r="E6826" s="3" t="s">
        <v>21</v>
      </c>
      <c r="F6826" s="3" t="s">
        <v>847</v>
      </c>
      <c r="G6826" s="3" t="s">
        <v>1518</v>
      </c>
      <c r="H6826" s="5">
        <v>35858</v>
      </c>
      <c r="I6826" s="2">
        <v>2</v>
      </c>
      <c r="J6826" s="2">
        <v>0</v>
      </c>
      <c r="K6826" s="2">
        <v>39.443800000000003</v>
      </c>
      <c r="L6826" s="18" t="str">
        <f>VLOOKUP(F6826,'BD customers'!$1:$1048576,2,FALSE)</f>
        <v>Yana Sorensen</v>
      </c>
      <c r="M6826" s="2">
        <f>MATCH(orders[[#This Row],[Product ID]],'BD product'!A:A,0)</f>
        <v>365</v>
      </c>
      <c r="N6826" s="2" t="str" cm="1">
        <f t="array" ref="N6826">INDEX('BD product'!A:D,M6826,2)</f>
        <v>Furniture</v>
      </c>
    </row>
    <row r="6827" spans="1:14" x14ac:dyDescent="0.3">
      <c r="A6827" s="3" t="s">
        <v>7763</v>
      </c>
      <c r="B6827" s="4">
        <v>42645</v>
      </c>
      <c r="C6827" s="12" t="str">
        <f t="shared" si="106"/>
        <v>2016/10</v>
      </c>
      <c r="D6827" s="4">
        <v>42652</v>
      </c>
      <c r="E6827" s="3" t="s">
        <v>21</v>
      </c>
      <c r="F6827" s="3" t="s">
        <v>4052</v>
      </c>
      <c r="G6827" s="3" t="s">
        <v>2650</v>
      </c>
      <c r="H6827" s="5">
        <v>3248</v>
      </c>
      <c r="I6827" s="2">
        <v>2</v>
      </c>
      <c r="J6827" s="2">
        <v>0</v>
      </c>
      <c r="K6827" s="2">
        <v>0.48720000000000002</v>
      </c>
      <c r="L6827" s="18" t="str">
        <f>VLOOKUP(F6827,'BD customers'!$1:$1048576,2,FALSE)</f>
        <v>Tamara Chand</v>
      </c>
      <c r="M6827" s="2">
        <f>MATCH(orders[[#This Row],[Product ID]],'BD product'!A:A,0)</f>
        <v>722</v>
      </c>
      <c r="N6827" s="2" t="str" cm="1">
        <f t="array" ref="N6827">INDEX('BD product'!A:D,M6827,2)</f>
        <v>Office Supplies</v>
      </c>
    </row>
    <row r="6828" spans="1:14" x14ac:dyDescent="0.3">
      <c r="A6828" s="3" t="s">
        <v>7763</v>
      </c>
      <c r="B6828" s="4">
        <v>42645</v>
      </c>
      <c r="C6828" s="12" t="str">
        <f t="shared" si="106"/>
        <v>2016/10</v>
      </c>
      <c r="D6828" s="4">
        <v>42652</v>
      </c>
      <c r="E6828" s="3" t="s">
        <v>21</v>
      </c>
      <c r="F6828" s="3" t="s">
        <v>4052</v>
      </c>
      <c r="G6828" s="3" t="s">
        <v>4705</v>
      </c>
      <c r="H6828" s="5">
        <v>1749995</v>
      </c>
      <c r="I6828" s="2">
        <v>5</v>
      </c>
      <c r="J6828" s="2">
        <v>0</v>
      </c>
      <c r="K6828" s="2">
        <v>839.99760000000003</v>
      </c>
      <c r="L6828" s="18" t="str">
        <f>VLOOKUP(F6828,'BD customers'!$1:$1048576,2,FALSE)</f>
        <v>Tamara Chand</v>
      </c>
      <c r="M6828" s="2">
        <f>MATCH(orders[[#This Row],[Product ID]],'BD product'!A:A,0)</f>
        <v>1390</v>
      </c>
      <c r="N6828" s="2" t="str" cm="1">
        <f t="array" ref="N6828">INDEX('BD product'!A:D,M6828,2)</f>
        <v>Technology</v>
      </c>
    </row>
    <row r="6829" spans="1:14" x14ac:dyDescent="0.3">
      <c r="A6829" s="3" t="s">
        <v>7763</v>
      </c>
      <c r="B6829" s="4">
        <v>42645</v>
      </c>
      <c r="C6829" s="12" t="str">
        <f t="shared" si="106"/>
        <v>2016/10</v>
      </c>
      <c r="D6829" s="4">
        <v>42652</v>
      </c>
      <c r="E6829" s="3" t="s">
        <v>21</v>
      </c>
      <c r="F6829" s="3" t="s">
        <v>4052</v>
      </c>
      <c r="G6829" s="3" t="s">
        <v>5250</v>
      </c>
      <c r="H6829" s="5">
        <v>73598</v>
      </c>
      <c r="I6829" s="2">
        <v>2</v>
      </c>
      <c r="J6829" s="2">
        <v>0</v>
      </c>
      <c r="K6829" s="2">
        <v>33.119100000000003</v>
      </c>
      <c r="L6829" s="18" t="str">
        <f>VLOOKUP(F6829,'BD customers'!$1:$1048576,2,FALSE)</f>
        <v>Tamara Chand</v>
      </c>
      <c r="M6829" s="2">
        <f>MATCH(orders[[#This Row],[Product ID]],'BD product'!A:A,0)</f>
        <v>1500</v>
      </c>
      <c r="N6829" s="2" t="str" cm="1">
        <f t="array" ref="N6829">INDEX('BD product'!A:D,M6829,2)</f>
        <v>Office Supplies</v>
      </c>
    </row>
    <row r="6830" spans="1:14" x14ac:dyDescent="0.3">
      <c r="A6830" s="3" t="s">
        <v>7763</v>
      </c>
      <c r="B6830" s="4">
        <v>42645</v>
      </c>
      <c r="C6830" s="12" t="str">
        <f t="shared" si="106"/>
        <v>2016/10</v>
      </c>
      <c r="D6830" s="4">
        <v>42652</v>
      </c>
      <c r="E6830" s="3" t="s">
        <v>21</v>
      </c>
      <c r="F6830" s="3" t="s">
        <v>4052</v>
      </c>
      <c r="G6830" s="3" t="s">
        <v>2578</v>
      </c>
      <c r="H6830" s="5">
        <v>3437</v>
      </c>
      <c r="I6830" s="2">
        <v>7</v>
      </c>
      <c r="J6830" s="2">
        <v>0</v>
      </c>
      <c r="K6830" s="2">
        <v>16.8413</v>
      </c>
      <c r="L6830" s="18" t="str">
        <f>VLOOKUP(F6830,'BD customers'!$1:$1048576,2,FALSE)</f>
        <v>Tamara Chand</v>
      </c>
      <c r="M6830" s="2">
        <f>MATCH(orders[[#This Row],[Product ID]],'BD product'!A:A,0)</f>
        <v>698</v>
      </c>
      <c r="N6830" s="2" t="str" cm="1">
        <f t="array" ref="N6830">INDEX('BD product'!A:D,M6830,2)</f>
        <v>Office Supplies</v>
      </c>
    </row>
    <row r="6831" spans="1:14" x14ac:dyDescent="0.3">
      <c r="A6831" s="3" t="s">
        <v>7763</v>
      </c>
      <c r="B6831" s="4">
        <v>42645</v>
      </c>
      <c r="C6831" s="12" t="str">
        <f t="shared" si="106"/>
        <v>2016/10</v>
      </c>
      <c r="D6831" s="4">
        <v>42652</v>
      </c>
      <c r="E6831" s="3" t="s">
        <v>21</v>
      </c>
      <c r="F6831" s="3" t="s">
        <v>4052</v>
      </c>
      <c r="G6831" s="3" t="s">
        <v>942</v>
      </c>
      <c r="H6831" s="5">
        <v>3396</v>
      </c>
      <c r="I6831" s="2">
        <v>2</v>
      </c>
      <c r="J6831" s="2">
        <v>0</v>
      </c>
      <c r="K6831" s="2">
        <v>9.5088000000000008</v>
      </c>
      <c r="L6831" s="18" t="str">
        <f>VLOOKUP(F6831,'BD customers'!$1:$1048576,2,FALSE)</f>
        <v>Tamara Chand</v>
      </c>
      <c r="M6831" s="2">
        <f>MATCH(orders[[#This Row],[Product ID]],'BD product'!A:A,0)</f>
        <v>209</v>
      </c>
      <c r="N6831" s="2" t="str" cm="1">
        <f t="array" ref="N6831">INDEX('BD product'!A:D,M6831,2)</f>
        <v>Office Supplies</v>
      </c>
    </row>
    <row r="6832" spans="1:14" x14ac:dyDescent="0.3">
      <c r="A6832" s="3" t="s">
        <v>7764</v>
      </c>
      <c r="B6832" s="4">
        <v>42728</v>
      </c>
      <c r="C6832" s="12" t="str">
        <f t="shared" si="106"/>
        <v>2016/12</v>
      </c>
      <c r="D6832" s="4">
        <v>42731</v>
      </c>
      <c r="E6832" s="3" t="s">
        <v>11</v>
      </c>
      <c r="F6832" s="3" t="s">
        <v>1366</v>
      </c>
      <c r="G6832" s="3" t="s">
        <v>3353</v>
      </c>
      <c r="H6832" s="5">
        <v>19797</v>
      </c>
      <c r="I6832" s="2">
        <v>3</v>
      </c>
      <c r="J6832" s="2">
        <v>0</v>
      </c>
      <c r="K6832" s="2">
        <v>53.451900000000002</v>
      </c>
      <c r="L6832" s="18" t="str">
        <f>VLOOKUP(F6832,'BD customers'!$1:$1048576,2,FALSE)</f>
        <v>Pauline Webber</v>
      </c>
      <c r="M6832" s="2">
        <f>MATCH(orders[[#This Row],[Product ID]],'BD product'!A:A,0)</f>
        <v>986</v>
      </c>
      <c r="N6832" s="2" t="str" cm="1">
        <f t="array" ref="N6832">INDEX('BD product'!A:D,M6832,2)</f>
        <v>Technology</v>
      </c>
    </row>
    <row r="6833" spans="1:14" x14ac:dyDescent="0.3">
      <c r="A6833" s="3" t="s">
        <v>7765</v>
      </c>
      <c r="B6833" s="4">
        <v>42937</v>
      </c>
      <c r="C6833" s="12" t="str">
        <f t="shared" si="106"/>
        <v>2017/07</v>
      </c>
      <c r="D6833" s="4">
        <v>42943</v>
      </c>
      <c r="E6833" s="3" t="s">
        <v>21</v>
      </c>
      <c r="F6833" s="3" t="s">
        <v>6505</v>
      </c>
      <c r="G6833" s="3" t="s">
        <v>4329</v>
      </c>
      <c r="H6833" s="5">
        <v>1748</v>
      </c>
      <c r="I6833" s="2">
        <v>4</v>
      </c>
      <c r="J6833" s="2">
        <v>0</v>
      </c>
      <c r="K6833" s="2">
        <v>4.5448000000000004</v>
      </c>
      <c r="L6833" s="18" t="str">
        <f>VLOOKUP(F6833,'BD customers'!$1:$1048576,2,FALSE)</f>
        <v>Cari Schnelling</v>
      </c>
      <c r="M6833" s="2">
        <f>MATCH(orders[[#This Row],[Product ID]],'BD product'!A:A,0)</f>
        <v>1300</v>
      </c>
      <c r="N6833" s="2" t="str" cm="1">
        <f t="array" ref="N6833">INDEX('BD product'!A:D,M6833,2)</f>
        <v>Office Supplies</v>
      </c>
    </row>
    <row r="6834" spans="1:14" x14ac:dyDescent="0.3">
      <c r="A6834" s="3" t="s">
        <v>7766</v>
      </c>
      <c r="B6834" s="4">
        <v>42287</v>
      </c>
      <c r="C6834" s="12" t="str">
        <f t="shared" si="106"/>
        <v>2015/10</v>
      </c>
      <c r="D6834" s="4">
        <v>42294</v>
      </c>
      <c r="E6834" s="3" t="s">
        <v>21</v>
      </c>
      <c r="F6834" s="3" t="s">
        <v>1088</v>
      </c>
      <c r="G6834" s="3" t="s">
        <v>4798</v>
      </c>
      <c r="H6834" s="5">
        <v>8016</v>
      </c>
      <c r="I6834" s="2">
        <v>3</v>
      </c>
      <c r="J6834" s="2">
        <v>2</v>
      </c>
      <c r="K6834" s="2">
        <v>0.1002</v>
      </c>
      <c r="L6834" s="18" t="str">
        <f>VLOOKUP(F6834,'BD customers'!$1:$1048576,2,FALSE)</f>
        <v>David Philippe</v>
      </c>
      <c r="M6834" s="2">
        <f>MATCH(orders[[#This Row],[Product ID]],'BD product'!A:A,0)</f>
        <v>1414</v>
      </c>
      <c r="N6834" s="2" t="str" cm="1">
        <f t="array" ref="N6834">INDEX('BD product'!A:D,M6834,2)</f>
        <v>Office Supplies</v>
      </c>
    </row>
    <row r="6835" spans="1:14" x14ac:dyDescent="0.3">
      <c r="A6835" s="3" t="s">
        <v>7767</v>
      </c>
      <c r="B6835" s="4">
        <v>42621</v>
      </c>
      <c r="C6835" s="12" t="str">
        <f t="shared" si="106"/>
        <v>2016/09</v>
      </c>
      <c r="D6835" s="4">
        <v>42621</v>
      </c>
      <c r="E6835" s="3" t="s">
        <v>41</v>
      </c>
      <c r="F6835" s="3" t="s">
        <v>2424</v>
      </c>
      <c r="G6835" s="3" t="s">
        <v>3303</v>
      </c>
      <c r="H6835" s="5">
        <v>14604</v>
      </c>
      <c r="I6835" s="2">
        <v>1</v>
      </c>
      <c r="J6835" s="2">
        <v>2</v>
      </c>
      <c r="K6835" s="2">
        <v>-12.778499999999999</v>
      </c>
      <c r="L6835" s="18" t="str">
        <f>VLOOKUP(F6835,'BD customers'!$1:$1048576,2,FALSE)</f>
        <v>Pauline Johnson</v>
      </c>
      <c r="M6835" s="2">
        <f>MATCH(orders[[#This Row],[Product ID]],'BD product'!A:A,0)</f>
        <v>964</v>
      </c>
      <c r="N6835" s="2" t="str" cm="1">
        <f t="array" ref="N6835">INDEX('BD product'!A:D,M6835,2)</f>
        <v>Furniture</v>
      </c>
    </row>
    <row r="6836" spans="1:14" x14ac:dyDescent="0.3">
      <c r="A6836" s="3" t="s">
        <v>7768</v>
      </c>
      <c r="B6836" s="4">
        <v>42694</v>
      </c>
      <c r="C6836" s="12" t="str">
        <f t="shared" si="106"/>
        <v>2016/11</v>
      </c>
      <c r="D6836" s="4">
        <v>42698</v>
      </c>
      <c r="E6836" s="3" t="s">
        <v>21</v>
      </c>
      <c r="F6836" s="3" t="s">
        <v>4361</v>
      </c>
      <c r="G6836" s="3" t="s">
        <v>7387</v>
      </c>
      <c r="H6836" s="5">
        <v>2788</v>
      </c>
      <c r="I6836" s="2">
        <v>2</v>
      </c>
      <c r="J6836" s="2">
        <v>0</v>
      </c>
      <c r="K6836" s="2">
        <v>3.9032</v>
      </c>
      <c r="L6836" s="18" t="str">
        <f>VLOOKUP(F6836,'BD customers'!$1:$1048576,2,FALSE)</f>
        <v>Brendan Murry</v>
      </c>
      <c r="M6836" s="2">
        <f>MATCH(orders[[#This Row],[Product ID]],'BD product'!A:A,0)</f>
        <v>1777</v>
      </c>
      <c r="N6836" s="2" t="str" cm="1">
        <f t="array" ref="N6836">INDEX('BD product'!A:D,M6836,2)</f>
        <v>Technology</v>
      </c>
    </row>
    <row r="6837" spans="1:14" x14ac:dyDescent="0.3">
      <c r="A6837" s="3" t="s">
        <v>7769</v>
      </c>
      <c r="B6837" s="4">
        <v>43023</v>
      </c>
      <c r="C6837" s="12" t="str">
        <f t="shared" si="106"/>
        <v>2017/10</v>
      </c>
      <c r="D6837" s="4">
        <v>43028</v>
      </c>
      <c r="E6837" s="3" t="s">
        <v>21</v>
      </c>
      <c r="F6837" s="3" t="s">
        <v>201</v>
      </c>
      <c r="G6837" s="3" t="s">
        <v>2219</v>
      </c>
      <c r="H6837" s="5">
        <v>15265</v>
      </c>
      <c r="I6837" s="2">
        <v>5</v>
      </c>
      <c r="J6837" s="2">
        <v>0</v>
      </c>
      <c r="K6837" s="2">
        <v>7.0218999999999996</v>
      </c>
      <c r="L6837" s="18" t="str">
        <f>VLOOKUP(F6837,'BD customers'!$1:$1048576,2,FALSE)</f>
        <v>Dionis Lloyd</v>
      </c>
      <c r="M6837" s="2">
        <f>MATCH(orders[[#This Row],[Product ID]],'BD product'!A:A,0)</f>
        <v>582</v>
      </c>
      <c r="N6837" s="2" t="str" cm="1">
        <f t="array" ref="N6837">INDEX('BD product'!A:D,M6837,2)</f>
        <v>Office Supplies</v>
      </c>
    </row>
    <row r="6838" spans="1:14" x14ac:dyDescent="0.3">
      <c r="A6838" s="3" t="s">
        <v>7769</v>
      </c>
      <c r="B6838" s="4">
        <v>43023</v>
      </c>
      <c r="C6838" s="12" t="str">
        <f t="shared" si="106"/>
        <v>2017/10</v>
      </c>
      <c r="D6838" s="4">
        <v>43028</v>
      </c>
      <c r="E6838" s="3" t="s">
        <v>21</v>
      </c>
      <c r="F6838" s="3" t="s">
        <v>201</v>
      </c>
      <c r="G6838" s="3" t="s">
        <v>938</v>
      </c>
      <c r="H6838" s="5">
        <v>2272</v>
      </c>
      <c r="I6838" s="2">
        <v>1</v>
      </c>
      <c r="J6838" s="2">
        <v>0</v>
      </c>
      <c r="K6838" s="2">
        <v>9.3152000000000008</v>
      </c>
      <c r="L6838" s="18" t="str">
        <f>VLOOKUP(F6838,'BD customers'!$1:$1048576,2,FALSE)</f>
        <v>Dionis Lloyd</v>
      </c>
      <c r="M6838" s="2">
        <f>MATCH(orders[[#This Row],[Product ID]],'BD product'!A:A,0)</f>
        <v>207</v>
      </c>
      <c r="N6838" s="2" t="str" cm="1">
        <f t="array" ref="N6838">INDEX('BD product'!A:D,M6838,2)</f>
        <v>Furniture</v>
      </c>
    </row>
    <row r="6839" spans="1:14" x14ac:dyDescent="0.3">
      <c r="A6839" s="3" t="s">
        <v>7770</v>
      </c>
      <c r="B6839" s="4">
        <v>42191</v>
      </c>
      <c r="C6839" s="12" t="str">
        <f t="shared" si="106"/>
        <v>2015/07</v>
      </c>
      <c r="D6839" s="4">
        <v>42197</v>
      </c>
      <c r="E6839" s="3" t="s">
        <v>21</v>
      </c>
      <c r="F6839" s="3" t="s">
        <v>30</v>
      </c>
      <c r="G6839" s="3" t="s">
        <v>1379</v>
      </c>
      <c r="H6839" s="5">
        <v>1112</v>
      </c>
      <c r="I6839" s="2">
        <v>4</v>
      </c>
      <c r="J6839" s="2">
        <v>0</v>
      </c>
      <c r="K6839" s="2">
        <v>2.8912</v>
      </c>
      <c r="L6839" s="18" t="str">
        <f>VLOOKUP(F6839,'BD customers'!$1:$1048576,2,FALSE)</f>
        <v>Barbara Fisher</v>
      </c>
      <c r="M6839" s="2">
        <f>MATCH(orders[[#This Row],[Product ID]],'BD product'!A:A,0)</f>
        <v>326</v>
      </c>
      <c r="N6839" s="2" t="str" cm="1">
        <f t="array" ref="N6839">INDEX('BD product'!A:D,M6839,2)</f>
        <v>Office Supplies</v>
      </c>
    </row>
    <row r="6840" spans="1:14" x14ac:dyDescent="0.3">
      <c r="A6840" s="3" t="s">
        <v>7771</v>
      </c>
      <c r="B6840" s="4">
        <v>42771</v>
      </c>
      <c r="C6840" s="12" t="str">
        <f t="shared" si="106"/>
        <v>2017/02</v>
      </c>
      <c r="D6840" s="4">
        <v>42775</v>
      </c>
      <c r="E6840" s="3" t="s">
        <v>21</v>
      </c>
      <c r="F6840" s="3" t="s">
        <v>5591</v>
      </c>
      <c r="G6840" s="3" t="s">
        <v>6943</v>
      </c>
      <c r="H6840" s="5">
        <v>16407</v>
      </c>
      <c r="I6840" s="2">
        <v>5</v>
      </c>
      <c r="J6840" s="2">
        <v>0</v>
      </c>
      <c r="K6840" s="2">
        <v>45.939599999999999</v>
      </c>
      <c r="L6840" s="18" t="str">
        <f>VLOOKUP(F6840,'BD customers'!$1:$1048576,2,FALSE)</f>
        <v>Fred Chung</v>
      </c>
      <c r="M6840" s="2">
        <f>MATCH(orders[[#This Row],[Product ID]],'BD product'!A:A,0)</f>
        <v>1741</v>
      </c>
      <c r="N6840" s="2" t="str" cm="1">
        <f t="array" ref="N6840">INDEX('BD product'!A:D,M6840,2)</f>
        <v>Office Supplies</v>
      </c>
    </row>
    <row r="6841" spans="1:14" x14ac:dyDescent="0.3">
      <c r="A6841" s="3" t="s">
        <v>7771</v>
      </c>
      <c r="B6841" s="4">
        <v>42771</v>
      </c>
      <c r="C6841" s="12" t="str">
        <f t="shared" si="106"/>
        <v>2017/02</v>
      </c>
      <c r="D6841" s="4">
        <v>42775</v>
      </c>
      <c r="E6841" s="3" t="s">
        <v>21</v>
      </c>
      <c r="F6841" s="3" t="s">
        <v>5591</v>
      </c>
      <c r="G6841" s="3" t="s">
        <v>3180</v>
      </c>
      <c r="H6841" s="5">
        <v>3712</v>
      </c>
      <c r="I6841" s="2">
        <v>5</v>
      </c>
      <c r="J6841" s="2">
        <v>2</v>
      </c>
      <c r="K6841" s="2">
        <v>0.41760000000000003</v>
      </c>
      <c r="L6841" s="18" t="str">
        <f>VLOOKUP(F6841,'BD customers'!$1:$1048576,2,FALSE)</f>
        <v>Fred Chung</v>
      </c>
      <c r="M6841" s="2">
        <f>MATCH(orders[[#This Row],[Product ID]],'BD product'!A:A,0)</f>
        <v>920</v>
      </c>
      <c r="N6841" s="2" t="str" cm="1">
        <f t="array" ref="N6841">INDEX('BD product'!A:D,M6841,2)</f>
        <v>Technology</v>
      </c>
    </row>
    <row r="6842" spans="1:14" x14ac:dyDescent="0.3">
      <c r="A6842" s="3" t="s">
        <v>7772</v>
      </c>
      <c r="B6842" s="4">
        <v>42344</v>
      </c>
      <c r="C6842" s="12" t="str">
        <f t="shared" si="106"/>
        <v>2015/12</v>
      </c>
      <c r="D6842" s="4">
        <v>42345</v>
      </c>
      <c r="E6842" s="3" t="s">
        <v>64</v>
      </c>
      <c r="F6842" s="3" t="s">
        <v>2204</v>
      </c>
      <c r="G6842" s="3" t="s">
        <v>464</v>
      </c>
      <c r="H6842" s="5">
        <v>14832</v>
      </c>
      <c r="I6842" s="2">
        <v>3</v>
      </c>
      <c r="J6842" s="2">
        <v>7</v>
      </c>
      <c r="K6842" s="2">
        <v>-10.382400000000001</v>
      </c>
      <c r="L6842" s="18" t="str">
        <f>VLOOKUP(F6842,'BD customers'!$1:$1048576,2,FALSE)</f>
        <v>Mike Pelletier</v>
      </c>
      <c r="M6842" s="2">
        <f>MATCH(orders[[#This Row],[Product ID]],'BD product'!A:A,0)</f>
        <v>93</v>
      </c>
      <c r="N6842" s="2" t="str" cm="1">
        <f t="array" ref="N6842">INDEX('BD product'!A:D,M6842,2)</f>
        <v>Office Supplies</v>
      </c>
    </row>
    <row r="6843" spans="1:14" x14ac:dyDescent="0.3">
      <c r="A6843" s="3" t="s">
        <v>7773</v>
      </c>
      <c r="B6843" s="4">
        <v>42625</v>
      </c>
      <c r="C6843" s="12" t="str">
        <f t="shared" si="106"/>
        <v>2016/09</v>
      </c>
      <c r="D6843" s="4">
        <v>42630</v>
      </c>
      <c r="E6843" s="3" t="s">
        <v>21</v>
      </c>
      <c r="F6843" s="3" t="s">
        <v>2345</v>
      </c>
      <c r="G6843" s="3" t="s">
        <v>6442</v>
      </c>
      <c r="H6843" s="5">
        <v>207</v>
      </c>
      <c r="I6843" s="2">
        <v>3</v>
      </c>
      <c r="J6843" s="2">
        <v>0</v>
      </c>
      <c r="K6843" s="2">
        <v>0.1656</v>
      </c>
      <c r="L6843" s="18" t="str">
        <f>VLOOKUP(F6843,'BD customers'!$1:$1048576,2,FALSE)</f>
        <v>Anthony Johnson</v>
      </c>
      <c r="M6843" s="2">
        <f>MATCH(orders[[#This Row],[Product ID]],'BD product'!A:A,0)</f>
        <v>1693</v>
      </c>
      <c r="N6843" s="2" t="str" cm="1">
        <f t="array" ref="N6843">INDEX('BD product'!A:D,M6843,2)</f>
        <v>Technology</v>
      </c>
    </row>
    <row r="6844" spans="1:14" x14ac:dyDescent="0.3">
      <c r="A6844" s="3" t="s">
        <v>7773</v>
      </c>
      <c r="B6844" s="4">
        <v>42625</v>
      </c>
      <c r="C6844" s="12" t="str">
        <f t="shared" si="106"/>
        <v>2016/09</v>
      </c>
      <c r="D6844" s="4">
        <v>42630</v>
      </c>
      <c r="E6844" s="3" t="s">
        <v>21</v>
      </c>
      <c r="F6844" s="3" t="s">
        <v>2345</v>
      </c>
      <c r="G6844" s="3" t="s">
        <v>4033</v>
      </c>
      <c r="H6844" s="5">
        <v>1134</v>
      </c>
      <c r="I6844" s="2">
        <v>3</v>
      </c>
      <c r="J6844" s="2">
        <v>0</v>
      </c>
      <c r="K6844" s="2">
        <v>5.2164000000000001</v>
      </c>
      <c r="L6844" s="18" t="str">
        <f>VLOOKUP(F6844,'BD customers'!$1:$1048576,2,FALSE)</f>
        <v>Anthony Johnson</v>
      </c>
      <c r="M6844" s="2">
        <f>MATCH(orders[[#This Row],[Product ID]],'BD product'!A:A,0)</f>
        <v>1230</v>
      </c>
      <c r="N6844" s="2" t="str" cm="1">
        <f t="array" ref="N6844">INDEX('BD product'!A:D,M6844,2)</f>
        <v>Office Supplies</v>
      </c>
    </row>
    <row r="6845" spans="1:14" x14ac:dyDescent="0.3">
      <c r="A6845" s="3" t="s">
        <v>7773</v>
      </c>
      <c r="B6845" s="4">
        <v>42625</v>
      </c>
      <c r="C6845" s="12" t="str">
        <f t="shared" si="106"/>
        <v>2016/09</v>
      </c>
      <c r="D6845" s="4">
        <v>42630</v>
      </c>
      <c r="E6845" s="3" t="s">
        <v>21</v>
      </c>
      <c r="F6845" s="3" t="s">
        <v>2345</v>
      </c>
      <c r="G6845" s="3" t="s">
        <v>3481</v>
      </c>
      <c r="H6845" s="5">
        <v>679</v>
      </c>
      <c r="I6845" s="2">
        <v>5</v>
      </c>
      <c r="J6845" s="2">
        <v>0</v>
      </c>
      <c r="K6845" s="2">
        <v>6.7900000000000002E-2</v>
      </c>
      <c r="L6845" s="18" t="str">
        <f>VLOOKUP(F6845,'BD customers'!$1:$1048576,2,FALSE)</f>
        <v>Anthony Johnson</v>
      </c>
      <c r="M6845" s="2">
        <f>MATCH(orders[[#This Row],[Product ID]],'BD product'!A:A,0)</f>
        <v>1035</v>
      </c>
      <c r="N6845" s="2" t="str" cm="1">
        <f t="array" ref="N6845">INDEX('BD product'!A:D,M6845,2)</f>
        <v>Office Supplies</v>
      </c>
    </row>
    <row r="6846" spans="1:14" x14ac:dyDescent="0.3">
      <c r="A6846" s="3" t="s">
        <v>7773</v>
      </c>
      <c r="B6846" s="4">
        <v>42625</v>
      </c>
      <c r="C6846" s="12" t="str">
        <f t="shared" si="106"/>
        <v>2016/09</v>
      </c>
      <c r="D6846" s="4">
        <v>42630</v>
      </c>
      <c r="E6846" s="3" t="s">
        <v>21</v>
      </c>
      <c r="F6846" s="3" t="s">
        <v>2345</v>
      </c>
      <c r="G6846" s="3" t="s">
        <v>7774</v>
      </c>
      <c r="H6846" s="5">
        <v>105912</v>
      </c>
      <c r="I6846" s="2">
        <v>4</v>
      </c>
      <c r="J6846" s="2">
        <v>0</v>
      </c>
      <c r="K6846" s="2">
        <v>307.14479999999998</v>
      </c>
      <c r="L6846" s="18" t="str">
        <f>VLOOKUP(F6846,'BD customers'!$1:$1048576,2,FALSE)</f>
        <v>Anthony Johnson</v>
      </c>
      <c r="M6846" s="2">
        <f>MATCH(orders[[#This Row],[Product ID]],'BD product'!A:A,0)</f>
        <v>1804</v>
      </c>
      <c r="N6846" s="2" t="str" cm="1">
        <f t="array" ref="N6846">INDEX('BD product'!A:D,M6846,2)</f>
        <v>Furniture</v>
      </c>
    </row>
    <row r="6847" spans="1:14" x14ac:dyDescent="0.3">
      <c r="A6847" s="3" t="s">
        <v>7776</v>
      </c>
      <c r="B6847" s="4">
        <v>41826</v>
      </c>
      <c r="C6847" s="12" t="str">
        <f t="shared" si="106"/>
        <v>2014/07</v>
      </c>
      <c r="D6847" s="4">
        <v>41832</v>
      </c>
      <c r="E6847" s="3" t="s">
        <v>21</v>
      </c>
      <c r="F6847" s="3" t="s">
        <v>4350</v>
      </c>
      <c r="G6847" s="3" t="s">
        <v>3854</v>
      </c>
      <c r="H6847" s="5">
        <v>47848</v>
      </c>
      <c r="I6847" s="2">
        <v>2</v>
      </c>
      <c r="J6847" s="2">
        <v>2</v>
      </c>
      <c r="K6847" s="2">
        <v>4.7847999999999997</v>
      </c>
      <c r="L6847" s="18" t="str">
        <f>VLOOKUP(F6847,'BD customers'!$1:$1048576,2,FALSE)</f>
        <v>Becky Castell</v>
      </c>
      <c r="M6847" s="2">
        <f>MATCH(orders[[#This Row],[Product ID]],'BD product'!A:A,0)</f>
        <v>1182</v>
      </c>
      <c r="N6847" s="2" t="str" cm="1">
        <f t="array" ref="N6847">INDEX('BD product'!A:D,M6847,2)</f>
        <v>Furniture</v>
      </c>
    </row>
    <row r="6848" spans="1:14" x14ac:dyDescent="0.3">
      <c r="A6848" s="3" t="s">
        <v>7777</v>
      </c>
      <c r="B6848" s="4">
        <v>42499</v>
      </c>
      <c r="C6848" s="12" t="str">
        <f t="shared" si="106"/>
        <v>2016/05</v>
      </c>
      <c r="D6848" s="4">
        <v>42504</v>
      </c>
      <c r="E6848" s="3" t="s">
        <v>21</v>
      </c>
      <c r="F6848" s="3" t="s">
        <v>4333</v>
      </c>
      <c r="G6848" s="3" t="s">
        <v>7591</v>
      </c>
      <c r="H6848" s="5">
        <v>3204</v>
      </c>
      <c r="I6848" s="2">
        <v>4</v>
      </c>
      <c r="J6848" s="2">
        <v>0</v>
      </c>
      <c r="K6848" s="2">
        <v>1.4418</v>
      </c>
      <c r="L6848" s="18" t="str">
        <f>VLOOKUP(F6848,'BD customers'!$1:$1048576,2,FALSE)</f>
        <v>Ricardo Sperren</v>
      </c>
      <c r="M6848" s="2">
        <f>MATCH(orders[[#This Row],[Product ID]],'BD product'!A:A,0)</f>
        <v>1790</v>
      </c>
      <c r="N6848" s="2" t="str" cm="1">
        <f t="array" ref="N6848">INDEX('BD product'!A:D,M6848,2)</f>
        <v>Office Supplies</v>
      </c>
    </row>
    <row r="6849" spans="1:14" x14ac:dyDescent="0.3">
      <c r="A6849" s="3" t="s">
        <v>7778</v>
      </c>
      <c r="B6849" s="4">
        <v>42569</v>
      </c>
      <c r="C6849" s="12" t="str">
        <f t="shared" si="106"/>
        <v>2016/07</v>
      </c>
      <c r="D6849" s="4">
        <v>42573</v>
      </c>
      <c r="E6849" s="3" t="s">
        <v>21</v>
      </c>
      <c r="F6849" s="3" t="s">
        <v>702</v>
      </c>
      <c r="G6849" s="3" t="s">
        <v>1746</v>
      </c>
      <c r="H6849" s="5">
        <v>55992</v>
      </c>
      <c r="I6849" s="2">
        <v>1</v>
      </c>
      <c r="J6849" s="2">
        <v>2</v>
      </c>
      <c r="K6849" s="2">
        <v>3.4994999999999998</v>
      </c>
      <c r="L6849" s="18" t="str">
        <f>VLOOKUP(F6849,'BD customers'!$1:$1048576,2,FALSE)</f>
        <v>Nora Paige</v>
      </c>
      <c r="M6849" s="2">
        <f>MATCH(orders[[#This Row],[Product ID]],'BD product'!A:A,0)</f>
        <v>433</v>
      </c>
      <c r="N6849" s="2" t="str" cm="1">
        <f t="array" ref="N6849">INDEX('BD product'!A:D,M6849,2)</f>
        <v>Technology</v>
      </c>
    </row>
    <row r="6850" spans="1:14" x14ac:dyDescent="0.3">
      <c r="A6850" s="3" t="s">
        <v>7779</v>
      </c>
      <c r="B6850" s="4">
        <v>42539</v>
      </c>
      <c r="C6850" s="12" t="str">
        <f t="shared" ref="C6850:C6913" si="107">TEXT(B6850,"aaaa/mm")</f>
        <v>2016/06</v>
      </c>
      <c r="D6850" s="4">
        <v>42542</v>
      </c>
      <c r="E6850" s="3" t="s">
        <v>64</v>
      </c>
      <c r="F6850" s="3" t="s">
        <v>4236</v>
      </c>
      <c r="G6850" s="3" t="s">
        <v>6392</v>
      </c>
      <c r="H6850" s="5">
        <v>76864</v>
      </c>
      <c r="I6850" s="2">
        <v>2</v>
      </c>
      <c r="J6850" s="2">
        <v>2</v>
      </c>
      <c r="K6850" s="2">
        <v>26.9024</v>
      </c>
      <c r="L6850" s="18" t="str">
        <f>VLOOKUP(F6850,'BD customers'!$1:$1048576,2,FALSE)</f>
        <v>Bobby Trafton</v>
      </c>
      <c r="M6850" s="2">
        <f>MATCH(orders[[#This Row],[Product ID]],'BD product'!A:A,0)</f>
        <v>1686</v>
      </c>
      <c r="N6850" s="2" t="str" cm="1">
        <f t="array" ref="N6850">INDEX('BD product'!A:D,M6850,2)</f>
        <v>Office Supplies</v>
      </c>
    </row>
    <row r="6851" spans="1:14" x14ac:dyDescent="0.3">
      <c r="A6851" s="3" t="s">
        <v>7780</v>
      </c>
      <c r="B6851" s="4">
        <v>41749</v>
      </c>
      <c r="C6851" s="12" t="str">
        <f t="shared" si="107"/>
        <v>2014/04</v>
      </c>
      <c r="D6851" s="4">
        <v>41754</v>
      </c>
      <c r="E6851" s="3" t="s">
        <v>21</v>
      </c>
      <c r="F6851" s="3" t="s">
        <v>3808</v>
      </c>
      <c r="G6851" s="3" t="s">
        <v>4965</v>
      </c>
      <c r="H6851" s="5">
        <v>5992</v>
      </c>
      <c r="I6851" s="2">
        <v>4</v>
      </c>
      <c r="J6851" s="2">
        <v>0</v>
      </c>
      <c r="K6851" s="2">
        <v>27.563199999999998</v>
      </c>
      <c r="L6851" s="18" t="str">
        <f>VLOOKUP(F6851,'BD customers'!$1:$1048576,2,FALSE)</f>
        <v>Benjamin Patterson</v>
      </c>
      <c r="M6851" s="2">
        <f>MATCH(orders[[#This Row],[Product ID]],'BD product'!A:A,0)</f>
        <v>1444</v>
      </c>
      <c r="N6851" s="2" t="str" cm="1">
        <f t="array" ref="N6851">INDEX('BD product'!A:D,M6851,2)</f>
        <v>Furniture</v>
      </c>
    </row>
    <row r="6852" spans="1:14" x14ac:dyDescent="0.3">
      <c r="A6852" s="3" t="s">
        <v>7781</v>
      </c>
      <c r="B6852" s="4">
        <v>42377</v>
      </c>
      <c r="C6852" s="12" t="str">
        <f t="shared" si="107"/>
        <v>2016/01</v>
      </c>
      <c r="D6852" s="4">
        <v>42381</v>
      </c>
      <c r="E6852" s="3" t="s">
        <v>21</v>
      </c>
      <c r="F6852" s="3" t="s">
        <v>5487</v>
      </c>
      <c r="G6852" s="3" t="s">
        <v>202</v>
      </c>
      <c r="H6852" s="5">
        <v>156588</v>
      </c>
      <c r="I6852" s="2">
        <v>6</v>
      </c>
      <c r="J6852" s="2">
        <v>0</v>
      </c>
      <c r="K6852" s="2">
        <v>407.12880000000001</v>
      </c>
      <c r="L6852" s="18" t="str">
        <f>VLOOKUP(F6852,'BD customers'!$1:$1048576,2,FALSE)</f>
        <v>Jack O'Briant</v>
      </c>
      <c r="M6852" s="2">
        <f>MATCH(orders[[#This Row],[Product ID]],'BD product'!A:A,0)</f>
        <v>39</v>
      </c>
      <c r="N6852" s="2" t="str" cm="1">
        <f t="array" ref="N6852">INDEX('BD product'!A:D,M6852,2)</f>
        <v>Furniture</v>
      </c>
    </row>
    <row r="6853" spans="1:14" x14ac:dyDescent="0.3">
      <c r="A6853" s="3" t="s">
        <v>7781</v>
      </c>
      <c r="B6853" s="4">
        <v>42377</v>
      </c>
      <c r="C6853" s="12" t="str">
        <f t="shared" si="107"/>
        <v>2016/01</v>
      </c>
      <c r="D6853" s="4">
        <v>42381</v>
      </c>
      <c r="E6853" s="3" t="s">
        <v>21</v>
      </c>
      <c r="F6853" s="3" t="s">
        <v>5487</v>
      </c>
      <c r="G6853" s="3" t="s">
        <v>309</v>
      </c>
      <c r="H6853" s="5">
        <v>10605</v>
      </c>
      <c r="I6853" s="2">
        <v>7</v>
      </c>
      <c r="J6853" s="2">
        <v>0</v>
      </c>
      <c r="K6853" s="2">
        <v>49.843499999999999</v>
      </c>
      <c r="L6853" s="18" t="str">
        <f>VLOOKUP(F6853,'BD customers'!$1:$1048576,2,FALSE)</f>
        <v>Jack O'Briant</v>
      </c>
      <c r="M6853" s="2">
        <f>MATCH(orders[[#This Row],[Product ID]],'BD product'!A:A,0)</f>
        <v>60</v>
      </c>
      <c r="N6853" s="2" t="str" cm="1">
        <f t="array" ref="N6853">INDEX('BD product'!A:D,M6853,2)</f>
        <v>Office Supplies</v>
      </c>
    </row>
    <row r="6854" spans="1:14" x14ac:dyDescent="0.3">
      <c r="A6854" s="3" t="s">
        <v>7782</v>
      </c>
      <c r="B6854" s="4">
        <v>43092</v>
      </c>
      <c r="C6854" s="12" t="str">
        <f t="shared" si="107"/>
        <v>2017/12</v>
      </c>
      <c r="D6854" s="4">
        <v>43097</v>
      </c>
      <c r="E6854" s="3" t="s">
        <v>11</v>
      </c>
      <c r="F6854" s="3" t="s">
        <v>6524</v>
      </c>
      <c r="G6854" s="3" t="s">
        <v>825</v>
      </c>
      <c r="H6854" s="5">
        <v>6204</v>
      </c>
      <c r="I6854" s="2">
        <v>4</v>
      </c>
      <c r="J6854" s="2">
        <v>0</v>
      </c>
      <c r="K6854" s="2">
        <v>17.371200000000002</v>
      </c>
      <c r="L6854" s="18" t="str">
        <f>VLOOKUP(F6854,'BD customers'!$1:$1048576,2,FALSE)</f>
        <v>Monica Federle</v>
      </c>
      <c r="M6854" s="2">
        <f>MATCH(orders[[#This Row],[Product ID]],'BD product'!A:A,0)</f>
        <v>179</v>
      </c>
      <c r="N6854" s="2" t="str" cm="1">
        <f t="array" ref="N6854">INDEX('BD product'!A:D,M6854,2)</f>
        <v>Office Supplies</v>
      </c>
    </row>
    <row r="6855" spans="1:14" x14ac:dyDescent="0.3">
      <c r="A6855" s="3" t="s">
        <v>7782</v>
      </c>
      <c r="B6855" s="4">
        <v>43092</v>
      </c>
      <c r="C6855" s="12" t="str">
        <f t="shared" si="107"/>
        <v>2017/12</v>
      </c>
      <c r="D6855" s="4">
        <v>43097</v>
      </c>
      <c r="E6855" s="3" t="s">
        <v>11</v>
      </c>
      <c r="F6855" s="3" t="s">
        <v>6524</v>
      </c>
      <c r="G6855" s="3" t="s">
        <v>4772</v>
      </c>
      <c r="H6855" s="5">
        <v>49497</v>
      </c>
      <c r="I6855" s="2">
        <v>3</v>
      </c>
      <c r="J6855" s="2">
        <v>0</v>
      </c>
      <c r="K6855" s="2">
        <v>14.8491</v>
      </c>
      <c r="L6855" s="18" t="str">
        <f>VLOOKUP(F6855,'BD customers'!$1:$1048576,2,FALSE)</f>
        <v>Monica Federle</v>
      </c>
      <c r="M6855" s="2">
        <f>MATCH(orders[[#This Row],[Product ID]],'BD product'!A:A,0)</f>
        <v>1407</v>
      </c>
      <c r="N6855" s="2" t="str" cm="1">
        <f t="array" ref="N6855">INDEX('BD product'!A:D,M6855,2)</f>
        <v>Technology</v>
      </c>
    </row>
    <row r="6856" spans="1:14" x14ac:dyDescent="0.3">
      <c r="A6856" s="3" t="s">
        <v>7782</v>
      </c>
      <c r="B6856" s="4">
        <v>43092</v>
      </c>
      <c r="C6856" s="12" t="str">
        <f t="shared" si="107"/>
        <v>2017/12</v>
      </c>
      <c r="D6856" s="4">
        <v>43097</v>
      </c>
      <c r="E6856" s="3" t="s">
        <v>11</v>
      </c>
      <c r="F6856" s="3" t="s">
        <v>6524</v>
      </c>
      <c r="G6856" s="3" t="s">
        <v>900</v>
      </c>
      <c r="H6856" s="5">
        <v>36796</v>
      </c>
      <c r="I6856" s="2">
        <v>4</v>
      </c>
      <c r="J6856" s="2">
        <v>0</v>
      </c>
      <c r="K6856" s="2">
        <v>14.718400000000001</v>
      </c>
      <c r="L6856" s="18" t="str">
        <f>VLOOKUP(F6856,'BD customers'!$1:$1048576,2,FALSE)</f>
        <v>Monica Federle</v>
      </c>
      <c r="M6856" s="2">
        <f>MATCH(orders[[#This Row],[Product ID]],'BD product'!A:A,0)</f>
        <v>198</v>
      </c>
      <c r="N6856" s="2" t="str" cm="1">
        <f t="array" ref="N6856">INDEX('BD product'!A:D,M6856,2)</f>
        <v>Office Supplies</v>
      </c>
    </row>
    <row r="6857" spans="1:14" x14ac:dyDescent="0.3">
      <c r="A6857" s="3" t="s">
        <v>7782</v>
      </c>
      <c r="B6857" s="4">
        <v>43092</v>
      </c>
      <c r="C6857" s="12" t="str">
        <f t="shared" si="107"/>
        <v>2017/12</v>
      </c>
      <c r="D6857" s="4">
        <v>43097</v>
      </c>
      <c r="E6857" s="3" t="s">
        <v>11</v>
      </c>
      <c r="F6857" s="3" t="s">
        <v>6524</v>
      </c>
      <c r="G6857" s="3" t="s">
        <v>3717</v>
      </c>
      <c r="H6857" s="5">
        <v>4496</v>
      </c>
      <c r="I6857" s="2">
        <v>2</v>
      </c>
      <c r="J6857" s="2">
        <v>0</v>
      </c>
      <c r="K6857" s="2">
        <v>20.6816</v>
      </c>
      <c r="L6857" s="18" t="str">
        <f>VLOOKUP(F6857,'BD customers'!$1:$1048576,2,FALSE)</f>
        <v>Monica Federle</v>
      </c>
      <c r="M6857" s="2">
        <f>MATCH(orders[[#This Row],[Product ID]],'BD product'!A:A,0)</f>
        <v>1136</v>
      </c>
      <c r="N6857" s="2" t="str" cm="1">
        <f t="array" ref="N6857">INDEX('BD product'!A:D,M6857,2)</f>
        <v>Office Supplies</v>
      </c>
    </row>
    <row r="6858" spans="1:14" x14ac:dyDescent="0.3">
      <c r="A6858" s="3" t="s">
        <v>7782</v>
      </c>
      <c r="B6858" s="4">
        <v>43092</v>
      </c>
      <c r="C6858" s="12" t="str">
        <f t="shared" si="107"/>
        <v>2017/12</v>
      </c>
      <c r="D6858" s="4">
        <v>43097</v>
      </c>
      <c r="E6858" s="3" t="s">
        <v>11</v>
      </c>
      <c r="F6858" s="3" t="s">
        <v>6524</v>
      </c>
      <c r="G6858" s="3" t="s">
        <v>6499</v>
      </c>
      <c r="H6858" s="5">
        <v>18294</v>
      </c>
      <c r="I6858" s="2">
        <v>3</v>
      </c>
      <c r="J6858" s="2">
        <v>0</v>
      </c>
      <c r="K6858" s="2">
        <v>85.981800000000007</v>
      </c>
      <c r="L6858" s="18" t="str">
        <f>VLOOKUP(F6858,'BD customers'!$1:$1048576,2,FALSE)</f>
        <v>Monica Federle</v>
      </c>
      <c r="M6858" s="2">
        <f>MATCH(orders[[#This Row],[Product ID]],'BD product'!A:A,0)</f>
        <v>1699</v>
      </c>
      <c r="N6858" s="2" t="str" cm="1">
        <f t="array" ref="N6858">INDEX('BD product'!A:D,M6858,2)</f>
        <v>Office Supplies</v>
      </c>
    </row>
    <row r="6859" spans="1:14" x14ac:dyDescent="0.3">
      <c r="A6859" s="3" t="s">
        <v>7783</v>
      </c>
      <c r="B6859" s="4">
        <v>42842</v>
      </c>
      <c r="C6859" s="12" t="str">
        <f t="shared" si="107"/>
        <v>2017/04</v>
      </c>
      <c r="D6859" s="4">
        <v>42847</v>
      </c>
      <c r="E6859" s="3" t="s">
        <v>21</v>
      </c>
      <c r="F6859" s="3" t="s">
        <v>2408</v>
      </c>
      <c r="G6859" s="3" t="s">
        <v>3255</v>
      </c>
      <c r="H6859" s="5">
        <v>2814</v>
      </c>
      <c r="I6859" s="2">
        <v>3</v>
      </c>
      <c r="J6859" s="2">
        <v>0</v>
      </c>
      <c r="K6859" s="2">
        <v>13.507199999999999</v>
      </c>
      <c r="L6859" s="18" t="str">
        <f>VLOOKUP(F6859,'BD customers'!$1:$1048576,2,FALSE)</f>
        <v>Pamela Stobb</v>
      </c>
      <c r="M6859" s="2">
        <f>MATCH(orders[[#This Row],[Product ID]],'BD product'!A:A,0)</f>
        <v>947</v>
      </c>
      <c r="N6859" s="2" t="str" cm="1">
        <f t="array" ref="N6859">INDEX('BD product'!A:D,M6859,2)</f>
        <v>Office Supplies</v>
      </c>
    </row>
    <row r="6860" spans="1:14" x14ac:dyDescent="0.3">
      <c r="A6860" s="3" t="s">
        <v>7783</v>
      </c>
      <c r="B6860" s="4">
        <v>42842</v>
      </c>
      <c r="C6860" s="12" t="str">
        <f t="shared" si="107"/>
        <v>2017/04</v>
      </c>
      <c r="D6860" s="4">
        <v>42847</v>
      </c>
      <c r="E6860" s="3" t="s">
        <v>21</v>
      </c>
      <c r="F6860" s="3" t="s">
        <v>2408</v>
      </c>
      <c r="G6860" s="3" t="s">
        <v>3217</v>
      </c>
      <c r="H6860" s="5">
        <v>738</v>
      </c>
      <c r="I6860" s="2">
        <v>2</v>
      </c>
      <c r="J6860" s="2">
        <v>0</v>
      </c>
      <c r="K6860" s="2">
        <v>3.4685999999999999</v>
      </c>
      <c r="L6860" s="18" t="str">
        <f>VLOOKUP(F6860,'BD customers'!$1:$1048576,2,FALSE)</f>
        <v>Pamela Stobb</v>
      </c>
      <c r="M6860" s="2">
        <f>MATCH(orders[[#This Row],[Product ID]],'BD product'!A:A,0)</f>
        <v>934</v>
      </c>
      <c r="N6860" s="2" t="str" cm="1">
        <f t="array" ref="N6860">INDEX('BD product'!A:D,M6860,2)</f>
        <v>Office Supplies</v>
      </c>
    </row>
    <row r="6861" spans="1:14" x14ac:dyDescent="0.3">
      <c r="A6861" s="3" t="s">
        <v>7783</v>
      </c>
      <c r="B6861" s="4">
        <v>42842</v>
      </c>
      <c r="C6861" s="12" t="str">
        <f t="shared" si="107"/>
        <v>2017/04</v>
      </c>
      <c r="D6861" s="4">
        <v>42847</v>
      </c>
      <c r="E6861" s="3" t="s">
        <v>21</v>
      </c>
      <c r="F6861" s="3" t="s">
        <v>2408</v>
      </c>
      <c r="G6861" s="3" t="s">
        <v>2990</v>
      </c>
      <c r="H6861" s="5">
        <v>109</v>
      </c>
      <c r="I6861" s="2">
        <v>5</v>
      </c>
      <c r="J6861" s="2">
        <v>0</v>
      </c>
      <c r="K6861" s="2">
        <v>0.35970000000000002</v>
      </c>
      <c r="L6861" s="18" t="str">
        <f>VLOOKUP(F6861,'BD customers'!$1:$1048576,2,FALSE)</f>
        <v>Pamela Stobb</v>
      </c>
      <c r="M6861" s="2">
        <f>MATCH(orders[[#This Row],[Product ID]],'BD product'!A:A,0)</f>
        <v>847</v>
      </c>
      <c r="N6861" s="2" t="str" cm="1">
        <f t="array" ref="N6861">INDEX('BD product'!A:D,M6861,2)</f>
        <v>Office Supplies</v>
      </c>
    </row>
    <row r="6862" spans="1:14" x14ac:dyDescent="0.3">
      <c r="A6862" s="3" t="s">
        <v>7783</v>
      </c>
      <c r="B6862" s="4">
        <v>42842</v>
      </c>
      <c r="C6862" s="12" t="str">
        <f t="shared" si="107"/>
        <v>2017/04</v>
      </c>
      <c r="D6862" s="4">
        <v>42847</v>
      </c>
      <c r="E6862" s="3" t="s">
        <v>21</v>
      </c>
      <c r="F6862" s="3" t="s">
        <v>2408</v>
      </c>
      <c r="G6862" s="3" t="s">
        <v>2295</v>
      </c>
      <c r="H6862" s="5">
        <v>27489</v>
      </c>
      <c r="I6862" s="2">
        <v>11</v>
      </c>
      <c r="J6862" s="2">
        <v>0</v>
      </c>
      <c r="K6862" s="2">
        <v>46.731299999999997</v>
      </c>
      <c r="L6862" s="18" t="str">
        <f>VLOOKUP(F6862,'BD customers'!$1:$1048576,2,FALSE)</f>
        <v>Pamela Stobb</v>
      </c>
      <c r="M6862" s="2">
        <f>MATCH(orders[[#This Row],[Product ID]],'BD product'!A:A,0)</f>
        <v>608</v>
      </c>
      <c r="N6862" s="2" t="str" cm="1">
        <f t="array" ref="N6862">INDEX('BD product'!A:D,M6862,2)</f>
        <v>Technology</v>
      </c>
    </row>
    <row r="6863" spans="1:14" x14ac:dyDescent="0.3">
      <c r="A6863" s="3" t="s">
        <v>7783</v>
      </c>
      <c r="B6863" s="4">
        <v>42842</v>
      </c>
      <c r="C6863" s="12" t="str">
        <f t="shared" si="107"/>
        <v>2017/04</v>
      </c>
      <c r="D6863" s="4">
        <v>42847</v>
      </c>
      <c r="E6863" s="3" t="s">
        <v>21</v>
      </c>
      <c r="F6863" s="3" t="s">
        <v>2408</v>
      </c>
      <c r="G6863" s="3" t="s">
        <v>3877</v>
      </c>
      <c r="H6863" s="5">
        <v>2304</v>
      </c>
      <c r="I6863" s="2">
        <v>8</v>
      </c>
      <c r="J6863" s="2">
        <v>0</v>
      </c>
      <c r="K6863" s="2">
        <v>11.2896</v>
      </c>
      <c r="L6863" s="18" t="str">
        <f>VLOOKUP(F6863,'BD customers'!$1:$1048576,2,FALSE)</f>
        <v>Pamela Stobb</v>
      </c>
      <c r="M6863" s="2">
        <f>MATCH(orders[[#This Row],[Product ID]],'BD product'!A:A,0)</f>
        <v>1188</v>
      </c>
      <c r="N6863" s="2" t="str" cm="1">
        <f t="array" ref="N6863">INDEX('BD product'!A:D,M6863,2)</f>
        <v>Office Supplies</v>
      </c>
    </row>
    <row r="6864" spans="1:14" x14ac:dyDescent="0.3">
      <c r="A6864" s="3" t="s">
        <v>7783</v>
      </c>
      <c r="B6864" s="4">
        <v>42842</v>
      </c>
      <c r="C6864" s="12" t="str">
        <f t="shared" si="107"/>
        <v>2017/04</v>
      </c>
      <c r="D6864" s="4">
        <v>42847</v>
      </c>
      <c r="E6864" s="3" t="s">
        <v>21</v>
      </c>
      <c r="F6864" s="3" t="s">
        <v>2408</v>
      </c>
      <c r="G6864" s="3" t="s">
        <v>3951</v>
      </c>
      <c r="H6864" s="5">
        <v>218352</v>
      </c>
      <c r="I6864" s="2">
        <v>3</v>
      </c>
      <c r="J6864" s="2">
        <v>2</v>
      </c>
      <c r="K6864" s="2">
        <v>-19.105799999999999</v>
      </c>
      <c r="L6864" s="18" t="str">
        <f>VLOOKUP(F6864,'BD customers'!$1:$1048576,2,FALSE)</f>
        <v>Pamela Stobb</v>
      </c>
      <c r="M6864" s="2">
        <f>MATCH(orders[[#This Row],[Product ID]],'BD product'!A:A,0)</f>
        <v>1211</v>
      </c>
      <c r="N6864" s="2" t="str" cm="1">
        <f t="array" ref="N6864">INDEX('BD product'!A:D,M6864,2)</f>
        <v>Furniture</v>
      </c>
    </row>
    <row r="6865" spans="1:14" x14ac:dyDescent="0.3">
      <c r="A6865" s="3" t="s">
        <v>7784</v>
      </c>
      <c r="B6865" s="4">
        <v>43070</v>
      </c>
      <c r="C6865" s="12" t="str">
        <f t="shared" si="107"/>
        <v>2017/12</v>
      </c>
      <c r="D6865" s="4">
        <v>43077</v>
      </c>
      <c r="E6865" s="3" t="s">
        <v>21</v>
      </c>
      <c r="F6865" s="3" t="s">
        <v>1788</v>
      </c>
      <c r="G6865" s="3" t="s">
        <v>4944</v>
      </c>
      <c r="H6865" s="5">
        <v>10368</v>
      </c>
      <c r="I6865" s="2">
        <v>2</v>
      </c>
      <c r="J6865" s="2">
        <v>2</v>
      </c>
      <c r="K6865" s="2">
        <v>3.6288</v>
      </c>
      <c r="L6865" s="18" t="str">
        <f>VLOOKUP(F6865,'BD customers'!$1:$1048576,2,FALSE)</f>
        <v>Maribeth Yedwab</v>
      </c>
      <c r="M6865" s="2">
        <f>MATCH(orders[[#This Row],[Product ID]],'BD product'!A:A,0)</f>
        <v>1442</v>
      </c>
      <c r="N6865" s="2" t="str" cm="1">
        <f t="array" ref="N6865">INDEX('BD product'!A:D,M6865,2)</f>
        <v>Office Supplies</v>
      </c>
    </row>
    <row r="6866" spans="1:14" x14ac:dyDescent="0.3">
      <c r="A6866" s="3" t="s">
        <v>7785</v>
      </c>
      <c r="B6866" s="4">
        <v>42603</v>
      </c>
      <c r="C6866" s="12" t="str">
        <f t="shared" si="107"/>
        <v>2016/08</v>
      </c>
      <c r="D6866" s="4">
        <v>42610</v>
      </c>
      <c r="E6866" s="3" t="s">
        <v>21</v>
      </c>
      <c r="F6866" s="3" t="s">
        <v>3892</v>
      </c>
      <c r="G6866" s="3" t="s">
        <v>2711</v>
      </c>
      <c r="H6866" s="5">
        <v>12672</v>
      </c>
      <c r="I6866" s="2">
        <v>2</v>
      </c>
      <c r="J6866" s="2">
        <v>2</v>
      </c>
      <c r="K6866" s="2">
        <v>0.47520000000000001</v>
      </c>
      <c r="L6866" s="18" t="str">
        <f>VLOOKUP(F6866,'BD customers'!$1:$1048576,2,FALSE)</f>
        <v>Scot Coram</v>
      </c>
      <c r="M6866" s="2">
        <f>MATCH(orders[[#This Row],[Product ID]],'BD product'!A:A,0)</f>
        <v>743</v>
      </c>
      <c r="N6866" s="2" t="str" cm="1">
        <f t="array" ref="N6866">INDEX('BD product'!A:D,M6866,2)</f>
        <v>Office Supplies</v>
      </c>
    </row>
    <row r="6867" spans="1:14" x14ac:dyDescent="0.3">
      <c r="A6867" s="3" t="s">
        <v>7785</v>
      </c>
      <c r="B6867" s="4">
        <v>42603</v>
      </c>
      <c r="C6867" s="12" t="str">
        <f t="shared" si="107"/>
        <v>2016/08</v>
      </c>
      <c r="D6867" s="4">
        <v>42610</v>
      </c>
      <c r="E6867" s="3" t="s">
        <v>21</v>
      </c>
      <c r="F6867" s="3" t="s">
        <v>3892</v>
      </c>
      <c r="G6867" s="3" t="s">
        <v>1842</v>
      </c>
      <c r="H6867" s="5">
        <v>9196</v>
      </c>
      <c r="I6867" s="2">
        <v>5</v>
      </c>
      <c r="J6867" s="2">
        <v>2</v>
      </c>
      <c r="K6867" s="2">
        <v>-2.0691000000000002</v>
      </c>
      <c r="L6867" s="18" t="str">
        <f>VLOOKUP(F6867,'BD customers'!$1:$1048576,2,FALSE)</f>
        <v>Scot Coram</v>
      </c>
      <c r="M6867" s="2">
        <f>MATCH(orders[[#This Row],[Product ID]],'BD product'!A:A,0)</f>
        <v>463</v>
      </c>
      <c r="N6867" s="2" t="str" cm="1">
        <f t="array" ref="N6867">INDEX('BD product'!A:D,M6867,2)</f>
        <v>Technology</v>
      </c>
    </row>
    <row r="6868" spans="1:14" x14ac:dyDescent="0.3">
      <c r="A6868" s="3" t="s">
        <v>7785</v>
      </c>
      <c r="B6868" s="4">
        <v>42603</v>
      </c>
      <c r="C6868" s="12" t="str">
        <f t="shared" si="107"/>
        <v>2016/08</v>
      </c>
      <c r="D6868" s="4">
        <v>42610</v>
      </c>
      <c r="E6868" s="3" t="s">
        <v>21</v>
      </c>
      <c r="F6868" s="3" t="s">
        <v>3892</v>
      </c>
      <c r="G6868" s="3" t="s">
        <v>529</v>
      </c>
      <c r="H6868" s="5">
        <v>25497</v>
      </c>
      <c r="I6868" s="2">
        <v>3</v>
      </c>
      <c r="J6868" s="2">
        <v>0</v>
      </c>
      <c r="K6868" s="2">
        <v>91.789199999999994</v>
      </c>
      <c r="L6868" s="18" t="str">
        <f>VLOOKUP(F6868,'BD customers'!$1:$1048576,2,FALSE)</f>
        <v>Scot Coram</v>
      </c>
      <c r="M6868" s="2">
        <f>MATCH(orders[[#This Row],[Product ID]],'BD product'!A:A,0)</f>
        <v>108</v>
      </c>
      <c r="N6868" s="2" t="str" cm="1">
        <f t="array" ref="N6868">INDEX('BD product'!A:D,M6868,2)</f>
        <v>Technology</v>
      </c>
    </row>
    <row r="6869" spans="1:14" x14ac:dyDescent="0.3">
      <c r="A6869" s="3" t="s">
        <v>7785</v>
      </c>
      <c r="B6869" s="4">
        <v>42603</v>
      </c>
      <c r="C6869" s="12" t="str">
        <f t="shared" si="107"/>
        <v>2016/08</v>
      </c>
      <c r="D6869" s="4">
        <v>42610</v>
      </c>
      <c r="E6869" s="3" t="s">
        <v>21</v>
      </c>
      <c r="F6869" s="3" t="s">
        <v>3892</v>
      </c>
      <c r="G6869" s="3" t="s">
        <v>4899</v>
      </c>
      <c r="H6869" s="5">
        <v>31984</v>
      </c>
      <c r="I6869" s="2">
        <v>2</v>
      </c>
      <c r="J6869" s="2">
        <v>2</v>
      </c>
      <c r="K6869" s="2">
        <v>-0.79959999999999998</v>
      </c>
      <c r="L6869" s="18" t="str">
        <f>VLOOKUP(F6869,'BD customers'!$1:$1048576,2,FALSE)</f>
        <v>Scot Coram</v>
      </c>
      <c r="M6869" s="2">
        <f>MATCH(orders[[#This Row],[Product ID]],'BD product'!A:A,0)</f>
        <v>1433</v>
      </c>
      <c r="N6869" s="2" t="str" cm="1">
        <f t="array" ref="N6869">INDEX('BD product'!A:D,M6869,2)</f>
        <v>Technology</v>
      </c>
    </row>
    <row r="6870" spans="1:14" x14ac:dyDescent="0.3">
      <c r="A6870" s="3" t="s">
        <v>7785</v>
      </c>
      <c r="B6870" s="4">
        <v>42603</v>
      </c>
      <c r="C6870" s="12" t="str">
        <f t="shared" si="107"/>
        <v>2016/08</v>
      </c>
      <c r="D6870" s="4">
        <v>42610</v>
      </c>
      <c r="E6870" s="3" t="s">
        <v>21</v>
      </c>
      <c r="F6870" s="3" t="s">
        <v>3892</v>
      </c>
      <c r="G6870" s="3" t="s">
        <v>4674</v>
      </c>
      <c r="H6870" s="5">
        <v>2887056</v>
      </c>
      <c r="I6870" s="2">
        <v>9</v>
      </c>
      <c r="J6870" s="2">
        <v>2</v>
      </c>
      <c r="K6870" s="2">
        <v>18.0441</v>
      </c>
      <c r="L6870" s="18" t="str">
        <f>VLOOKUP(F6870,'BD customers'!$1:$1048576,2,FALSE)</f>
        <v>Scot Coram</v>
      </c>
      <c r="M6870" s="2">
        <f>MATCH(orders[[#This Row],[Product ID]],'BD product'!A:A,0)</f>
        <v>1384</v>
      </c>
      <c r="N6870" s="2" t="str" cm="1">
        <f t="array" ref="N6870">INDEX('BD product'!A:D,M6870,2)</f>
        <v>Furniture</v>
      </c>
    </row>
    <row r="6871" spans="1:14" x14ac:dyDescent="0.3">
      <c r="A6871" s="3" t="s">
        <v>7785</v>
      </c>
      <c r="B6871" s="4">
        <v>42603</v>
      </c>
      <c r="C6871" s="12" t="str">
        <f t="shared" si="107"/>
        <v>2016/08</v>
      </c>
      <c r="D6871" s="4">
        <v>42610</v>
      </c>
      <c r="E6871" s="3" t="s">
        <v>21</v>
      </c>
      <c r="F6871" s="3" t="s">
        <v>3892</v>
      </c>
      <c r="G6871" s="3" t="s">
        <v>5085</v>
      </c>
      <c r="H6871" s="5">
        <v>1296</v>
      </c>
      <c r="I6871" s="2">
        <v>2</v>
      </c>
      <c r="J6871" s="2">
        <v>0</v>
      </c>
      <c r="K6871" s="2">
        <v>6.2207999999999997</v>
      </c>
      <c r="L6871" s="18" t="str">
        <f>VLOOKUP(F6871,'BD customers'!$1:$1048576,2,FALSE)</f>
        <v>Scot Coram</v>
      </c>
      <c r="M6871" s="2">
        <f>MATCH(orders[[#This Row],[Product ID]],'BD product'!A:A,0)</f>
        <v>1467</v>
      </c>
      <c r="N6871" s="2" t="str" cm="1">
        <f t="array" ref="N6871">INDEX('BD product'!A:D,M6871,2)</f>
        <v>Office Supplies</v>
      </c>
    </row>
    <row r="6872" spans="1:14" x14ac:dyDescent="0.3">
      <c r="A6872" s="3" t="s">
        <v>7785</v>
      </c>
      <c r="B6872" s="4">
        <v>42603</v>
      </c>
      <c r="C6872" s="12" t="str">
        <f t="shared" si="107"/>
        <v>2016/08</v>
      </c>
      <c r="D6872" s="4">
        <v>42610</v>
      </c>
      <c r="E6872" s="3" t="s">
        <v>21</v>
      </c>
      <c r="F6872" s="3" t="s">
        <v>3892</v>
      </c>
      <c r="G6872" s="3" t="s">
        <v>5909</v>
      </c>
      <c r="H6872" s="5">
        <v>4752</v>
      </c>
      <c r="I6872" s="2">
        <v>9</v>
      </c>
      <c r="J6872" s="2">
        <v>0</v>
      </c>
      <c r="K6872" s="2">
        <v>2.1383999999999999</v>
      </c>
      <c r="L6872" s="18" t="str">
        <f>VLOOKUP(F6872,'BD customers'!$1:$1048576,2,FALSE)</f>
        <v>Scot Coram</v>
      </c>
      <c r="M6872" s="2">
        <f>MATCH(orders[[#This Row],[Product ID]],'BD product'!A:A,0)</f>
        <v>1612</v>
      </c>
      <c r="N6872" s="2" t="str" cm="1">
        <f t="array" ref="N6872">INDEX('BD product'!A:D,M6872,2)</f>
        <v>Office Supplies</v>
      </c>
    </row>
    <row r="6873" spans="1:14" x14ac:dyDescent="0.3">
      <c r="A6873" s="3" t="s">
        <v>7786</v>
      </c>
      <c r="B6873" s="4">
        <v>42709</v>
      </c>
      <c r="C6873" s="12" t="str">
        <f t="shared" si="107"/>
        <v>2016/12</v>
      </c>
      <c r="D6873" s="4">
        <v>42712</v>
      </c>
      <c r="E6873" s="3" t="s">
        <v>11</v>
      </c>
      <c r="F6873" s="3" t="s">
        <v>4123</v>
      </c>
      <c r="G6873" s="3" t="s">
        <v>2555</v>
      </c>
      <c r="H6873" s="5">
        <v>11952</v>
      </c>
      <c r="I6873" s="2">
        <v>3</v>
      </c>
      <c r="J6873" s="2">
        <v>2</v>
      </c>
      <c r="K6873" s="2">
        <v>3.8843999999999999</v>
      </c>
      <c r="L6873" s="18" t="str">
        <f>VLOOKUP(F6873,'BD customers'!$1:$1048576,2,FALSE)</f>
        <v>Randy Ferguson</v>
      </c>
      <c r="M6873" s="2">
        <f>MATCH(orders[[#This Row],[Product ID]],'BD product'!A:A,0)</f>
        <v>692</v>
      </c>
      <c r="N6873" s="2" t="str" cm="1">
        <f t="array" ref="N6873">INDEX('BD product'!A:D,M6873,2)</f>
        <v>Office Supplies</v>
      </c>
    </row>
    <row r="6874" spans="1:14" x14ac:dyDescent="0.3">
      <c r="A6874" s="3" t="s">
        <v>7787</v>
      </c>
      <c r="B6874" s="4">
        <v>42354</v>
      </c>
      <c r="C6874" s="12" t="str">
        <f t="shared" si="107"/>
        <v>2015/12</v>
      </c>
      <c r="D6874" s="4">
        <v>42357</v>
      </c>
      <c r="E6874" s="3" t="s">
        <v>64</v>
      </c>
      <c r="F6874" s="3" t="s">
        <v>658</v>
      </c>
      <c r="G6874" s="3" t="s">
        <v>6293</v>
      </c>
      <c r="H6874" s="5">
        <v>498</v>
      </c>
      <c r="I6874" s="2">
        <v>1</v>
      </c>
      <c r="J6874" s="2">
        <v>0</v>
      </c>
      <c r="K6874" s="2">
        <v>2.3405999999999998</v>
      </c>
      <c r="L6874" s="18" t="str">
        <f>VLOOKUP(F6874,'BD customers'!$1:$1048576,2,FALSE)</f>
        <v>Sandra Glassco</v>
      </c>
      <c r="M6874" s="2">
        <f>MATCH(orders[[#This Row],[Product ID]],'BD product'!A:A,0)</f>
        <v>1670</v>
      </c>
      <c r="N6874" s="2" t="str" cm="1">
        <f t="array" ref="N6874">INDEX('BD product'!A:D,M6874,2)</f>
        <v>Office Supplies</v>
      </c>
    </row>
    <row r="6875" spans="1:14" x14ac:dyDescent="0.3">
      <c r="A6875" s="3" t="s">
        <v>7788</v>
      </c>
      <c r="B6875" s="4">
        <v>41929</v>
      </c>
      <c r="C6875" s="12" t="str">
        <f t="shared" si="107"/>
        <v>2014/10</v>
      </c>
      <c r="D6875" s="4">
        <v>41934</v>
      </c>
      <c r="E6875" s="3" t="s">
        <v>11</v>
      </c>
      <c r="F6875" s="3" t="s">
        <v>148</v>
      </c>
      <c r="G6875" s="3" t="s">
        <v>2952</v>
      </c>
      <c r="H6875" s="5">
        <v>1078</v>
      </c>
      <c r="I6875" s="2">
        <v>5</v>
      </c>
      <c r="J6875" s="2">
        <v>8</v>
      </c>
      <c r="K6875" s="2">
        <v>-1.7248000000000001</v>
      </c>
      <c r="L6875" s="18" t="str">
        <f>VLOOKUP(F6875,'BD customers'!$1:$1048576,2,FALSE)</f>
        <v>Tracy Blumstein</v>
      </c>
      <c r="M6875" s="2">
        <f>MATCH(orders[[#This Row],[Product ID]],'BD product'!A:A,0)</f>
        <v>830</v>
      </c>
      <c r="N6875" s="2" t="str" cm="1">
        <f t="array" ref="N6875">INDEX('BD product'!A:D,M6875,2)</f>
        <v>Office Supplies</v>
      </c>
    </row>
    <row r="6876" spans="1:14" x14ac:dyDescent="0.3">
      <c r="A6876" s="3" t="s">
        <v>7788</v>
      </c>
      <c r="B6876" s="4">
        <v>41929</v>
      </c>
      <c r="C6876" s="12" t="str">
        <f t="shared" si="107"/>
        <v>2014/10</v>
      </c>
      <c r="D6876" s="4">
        <v>41934</v>
      </c>
      <c r="E6876" s="3" t="s">
        <v>11</v>
      </c>
      <c r="F6876" s="3" t="s">
        <v>148</v>
      </c>
      <c r="G6876" s="3" t="s">
        <v>3294</v>
      </c>
      <c r="H6876" s="5">
        <v>119976</v>
      </c>
      <c r="I6876" s="2">
        <v>3</v>
      </c>
      <c r="J6876" s="2">
        <v>2</v>
      </c>
      <c r="K6876" s="2">
        <v>-17.996400000000001</v>
      </c>
      <c r="L6876" s="18" t="str">
        <f>VLOOKUP(F6876,'BD customers'!$1:$1048576,2,FALSE)</f>
        <v>Tracy Blumstein</v>
      </c>
      <c r="M6876" s="2">
        <f>MATCH(orders[[#This Row],[Product ID]],'BD product'!A:A,0)</f>
        <v>961</v>
      </c>
      <c r="N6876" s="2" t="str" cm="1">
        <f t="array" ref="N6876">INDEX('BD product'!A:D,M6876,2)</f>
        <v>Technology</v>
      </c>
    </row>
    <row r="6877" spans="1:14" x14ac:dyDescent="0.3">
      <c r="A6877" s="3" t="s">
        <v>7789</v>
      </c>
      <c r="B6877" s="4">
        <v>42618</v>
      </c>
      <c r="C6877" s="12" t="str">
        <f t="shared" si="107"/>
        <v>2016/09</v>
      </c>
      <c r="D6877" s="4">
        <v>42623</v>
      </c>
      <c r="E6877" s="3" t="s">
        <v>21</v>
      </c>
      <c r="F6877" s="3" t="s">
        <v>1680</v>
      </c>
      <c r="G6877" s="3" t="s">
        <v>4539</v>
      </c>
      <c r="H6877" s="5">
        <v>2506</v>
      </c>
      <c r="I6877" s="2">
        <v>2</v>
      </c>
      <c r="J6877" s="2">
        <v>0</v>
      </c>
      <c r="K6877" s="2">
        <v>11.7782</v>
      </c>
      <c r="L6877" s="18" t="str">
        <f>VLOOKUP(F6877,'BD customers'!$1:$1048576,2,FALSE)</f>
        <v>Michael Moore</v>
      </c>
      <c r="M6877" s="2">
        <f>MATCH(orders[[#This Row],[Product ID]],'BD product'!A:A,0)</f>
        <v>1353</v>
      </c>
      <c r="N6877" s="2" t="str" cm="1">
        <f t="array" ref="N6877">INDEX('BD product'!A:D,M6877,2)</f>
        <v>Office Supplies</v>
      </c>
    </row>
    <row r="6878" spans="1:14" x14ac:dyDescent="0.3">
      <c r="A6878" s="3" t="s">
        <v>7789</v>
      </c>
      <c r="B6878" s="4">
        <v>42618</v>
      </c>
      <c r="C6878" s="12" t="str">
        <f t="shared" si="107"/>
        <v>2016/09</v>
      </c>
      <c r="D6878" s="4">
        <v>42623</v>
      </c>
      <c r="E6878" s="3" t="s">
        <v>21</v>
      </c>
      <c r="F6878" s="3" t="s">
        <v>1680</v>
      </c>
      <c r="G6878" s="3" t="s">
        <v>4143</v>
      </c>
      <c r="H6878" s="5">
        <v>165294</v>
      </c>
      <c r="I6878" s="2">
        <v>3</v>
      </c>
      <c r="J6878" s="2">
        <v>0</v>
      </c>
      <c r="K6878" s="2">
        <v>314.05860000000001</v>
      </c>
      <c r="L6878" s="18" t="str">
        <f>VLOOKUP(F6878,'BD customers'!$1:$1048576,2,FALSE)</f>
        <v>Michael Moore</v>
      </c>
      <c r="M6878" s="2">
        <f>MATCH(orders[[#This Row],[Product ID]],'BD product'!A:A,0)</f>
        <v>1260</v>
      </c>
      <c r="N6878" s="2" t="str" cm="1">
        <f t="array" ref="N6878">INDEX('BD product'!A:D,M6878,2)</f>
        <v>Furniture</v>
      </c>
    </row>
    <row r="6879" spans="1:14" x14ac:dyDescent="0.3">
      <c r="A6879" s="3" t="s">
        <v>7790</v>
      </c>
      <c r="B6879" s="4">
        <v>42292</v>
      </c>
      <c r="C6879" s="12" t="str">
        <f t="shared" si="107"/>
        <v>2015/10</v>
      </c>
      <c r="D6879" s="4">
        <v>42292</v>
      </c>
      <c r="E6879" s="3" t="s">
        <v>41</v>
      </c>
      <c r="F6879" s="3" t="s">
        <v>12</v>
      </c>
      <c r="G6879" s="3" t="s">
        <v>3021</v>
      </c>
      <c r="H6879" s="5">
        <v>131376</v>
      </c>
      <c r="I6879" s="2">
        <v>6</v>
      </c>
      <c r="J6879" s="2">
        <v>6</v>
      </c>
      <c r="K6879" s="2">
        <v>-95.247600000000006</v>
      </c>
      <c r="L6879" s="18" t="str">
        <f>VLOOKUP(F6879,'BD customers'!$1:$1048576,2,FALSE)</f>
        <v>Claire Gute</v>
      </c>
      <c r="M6879" s="2">
        <f>MATCH(orders[[#This Row],[Product ID]],'BD product'!A:A,0)</f>
        <v>861</v>
      </c>
      <c r="N6879" s="2" t="str" cm="1">
        <f t="array" ref="N6879">INDEX('BD product'!A:D,M6879,2)</f>
        <v>Furniture</v>
      </c>
    </row>
    <row r="6880" spans="1:14" x14ac:dyDescent="0.3">
      <c r="A6880" s="3" t="s">
        <v>7790</v>
      </c>
      <c r="B6880" s="4">
        <v>42292</v>
      </c>
      <c r="C6880" s="12" t="str">
        <f t="shared" si="107"/>
        <v>2015/10</v>
      </c>
      <c r="D6880" s="4">
        <v>42292</v>
      </c>
      <c r="E6880" s="3" t="s">
        <v>41</v>
      </c>
      <c r="F6880" s="3" t="s">
        <v>12</v>
      </c>
      <c r="G6880" s="3" t="s">
        <v>3603</v>
      </c>
      <c r="H6880" s="5">
        <v>5344</v>
      </c>
      <c r="I6880" s="2">
        <v>1</v>
      </c>
      <c r="J6880" s="2">
        <v>2</v>
      </c>
      <c r="K6880" s="2">
        <v>1.8704000000000001</v>
      </c>
      <c r="L6880" s="18" t="str">
        <f>VLOOKUP(F6880,'BD customers'!$1:$1048576,2,FALSE)</f>
        <v>Claire Gute</v>
      </c>
      <c r="M6880" s="2">
        <f>MATCH(orders[[#This Row],[Product ID]],'BD product'!A:A,0)</f>
        <v>1085</v>
      </c>
      <c r="N6880" s="2" t="str" cm="1">
        <f t="array" ref="N6880">INDEX('BD product'!A:D,M6880,2)</f>
        <v>Office Supplies</v>
      </c>
    </row>
    <row r="6881" spans="1:14" x14ac:dyDescent="0.3">
      <c r="A6881" s="3" t="s">
        <v>7791</v>
      </c>
      <c r="B6881" s="4">
        <v>42339</v>
      </c>
      <c r="C6881" s="12" t="str">
        <f t="shared" si="107"/>
        <v>2015/12</v>
      </c>
      <c r="D6881" s="4">
        <v>42343</v>
      </c>
      <c r="E6881" s="3" t="s">
        <v>11</v>
      </c>
      <c r="F6881" s="3" t="s">
        <v>680</v>
      </c>
      <c r="G6881" s="3" t="s">
        <v>1793</v>
      </c>
      <c r="H6881" s="5">
        <v>200392</v>
      </c>
      <c r="I6881" s="2">
        <v>5</v>
      </c>
      <c r="J6881" s="2">
        <v>2</v>
      </c>
      <c r="K6881" s="2">
        <v>12.5245</v>
      </c>
      <c r="L6881" s="18" t="str">
        <f>VLOOKUP(F6881,'BD customers'!$1:$1048576,2,FALSE)</f>
        <v>Tamara Willingham</v>
      </c>
      <c r="M6881" s="2">
        <f>MATCH(orders[[#This Row],[Product ID]],'BD product'!A:A,0)</f>
        <v>447</v>
      </c>
      <c r="N6881" s="2" t="str" cm="1">
        <f t="array" ref="N6881">INDEX('BD product'!A:D,M6881,2)</f>
        <v>Furniture</v>
      </c>
    </row>
    <row r="6882" spans="1:14" x14ac:dyDescent="0.3">
      <c r="A6882" s="3" t="s">
        <v>7791</v>
      </c>
      <c r="B6882" s="4">
        <v>42339</v>
      </c>
      <c r="C6882" s="12" t="str">
        <f t="shared" si="107"/>
        <v>2015/12</v>
      </c>
      <c r="D6882" s="4">
        <v>42343</v>
      </c>
      <c r="E6882" s="3" t="s">
        <v>11</v>
      </c>
      <c r="F6882" s="3" t="s">
        <v>680</v>
      </c>
      <c r="G6882" s="3" t="s">
        <v>4449</v>
      </c>
      <c r="H6882" s="5">
        <v>324</v>
      </c>
      <c r="I6882" s="2">
        <v>5</v>
      </c>
      <c r="J6882" s="2">
        <v>0</v>
      </c>
      <c r="K6882" s="2">
        <v>1.5551999999999999</v>
      </c>
      <c r="L6882" s="18" t="str">
        <f>VLOOKUP(F6882,'BD customers'!$1:$1048576,2,FALSE)</f>
        <v>Tamara Willingham</v>
      </c>
      <c r="M6882" s="2">
        <f>MATCH(orders[[#This Row],[Product ID]],'BD product'!A:A,0)</f>
        <v>1332</v>
      </c>
      <c r="N6882" s="2" t="str" cm="1">
        <f t="array" ref="N6882">INDEX('BD product'!A:D,M6882,2)</f>
        <v>Office Supplies</v>
      </c>
    </row>
    <row r="6883" spans="1:14" x14ac:dyDescent="0.3">
      <c r="A6883" s="3" t="s">
        <v>7791</v>
      </c>
      <c r="B6883" s="4">
        <v>42339</v>
      </c>
      <c r="C6883" s="12" t="str">
        <f t="shared" si="107"/>
        <v>2015/12</v>
      </c>
      <c r="D6883" s="4">
        <v>42343</v>
      </c>
      <c r="E6883" s="3" t="s">
        <v>11</v>
      </c>
      <c r="F6883" s="3" t="s">
        <v>680</v>
      </c>
      <c r="G6883" s="3" t="s">
        <v>967</v>
      </c>
      <c r="H6883" s="5">
        <v>19134</v>
      </c>
      <c r="I6883" s="2">
        <v>9</v>
      </c>
      <c r="J6883" s="2">
        <v>0</v>
      </c>
      <c r="K6883" s="2">
        <v>40.181399999999996</v>
      </c>
      <c r="L6883" s="18" t="str">
        <f>VLOOKUP(F6883,'BD customers'!$1:$1048576,2,FALSE)</f>
        <v>Tamara Willingham</v>
      </c>
      <c r="M6883" s="2">
        <f>MATCH(orders[[#This Row],[Product ID]],'BD product'!A:A,0)</f>
        <v>216</v>
      </c>
      <c r="N6883" s="2" t="str" cm="1">
        <f t="array" ref="N6883">INDEX('BD product'!A:D,M6883,2)</f>
        <v>Furniture</v>
      </c>
    </row>
    <row r="6884" spans="1:14" x14ac:dyDescent="0.3">
      <c r="A6884" s="3" t="s">
        <v>7791</v>
      </c>
      <c r="B6884" s="4">
        <v>42339</v>
      </c>
      <c r="C6884" s="12" t="str">
        <f t="shared" si="107"/>
        <v>2015/12</v>
      </c>
      <c r="D6884" s="4">
        <v>42343</v>
      </c>
      <c r="E6884" s="3" t="s">
        <v>11</v>
      </c>
      <c r="F6884" s="3" t="s">
        <v>680</v>
      </c>
      <c r="G6884" s="3" t="s">
        <v>3798</v>
      </c>
      <c r="H6884" s="5">
        <v>14673</v>
      </c>
      <c r="I6884" s="2">
        <v>3</v>
      </c>
      <c r="J6884" s="2">
        <v>0</v>
      </c>
      <c r="K6884" s="2">
        <v>2.9346000000000001</v>
      </c>
      <c r="L6884" s="18" t="str">
        <f>VLOOKUP(F6884,'BD customers'!$1:$1048576,2,FALSE)</f>
        <v>Tamara Willingham</v>
      </c>
      <c r="M6884" s="2">
        <f>MATCH(orders[[#This Row],[Product ID]],'BD product'!A:A,0)</f>
        <v>1168</v>
      </c>
      <c r="N6884" s="2" t="str" cm="1">
        <f t="array" ref="N6884">INDEX('BD product'!A:D,M6884,2)</f>
        <v>Office Supplies</v>
      </c>
    </row>
    <row r="6885" spans="1:14" x14ac:dyDescent="0.3">
      <c r="A6885" s="3" t="s">
        <v>7791</v>
      </c>
      <c r="B6885" s="4">
        <v>42339</v>
      </c>
      <c r="C6885" s="12" t="str">
        <f t="shared" si="107"/>
        <v>2015/12</v>
      </c>
      <c r="D6885" s="4">
        <v>42343</v>
      </c>
      <c r="E6885" s="3" t="s">
        <v>11</v>
      </c>
      <c r="F6885" s="3" t="s">
        <v>680</v>
      </c>
      <c r="G6885" s="3" t="s">
        <v>1624</v>
      </c>
      <c r="H6885" s="5">
        <v>1142</v>
      </c>
      <c r="I6885" s="2">
        <v>5</v>
      </c>
      <c r="J6885" s="2">
        <v>0</v>
      </c>
      <c r="K6885" s="2">
        <v>5.2531999999999996</v>
      </c>
      <c r="L6885" s="18" t="str">
        <f>VLOOKUP(F6885,'BD customers'!$1:$1048576,2,FALSE)</f>
        <v>Tamara Willingham</v>
      </c>
      <c r="M6885" s="2">
        <f>MATCH(orders[[#This Row],[Product ID]],'BD product'!A:A,0)</f>
        <v>395</v>
      </c>
      <c r="N6885" s="2" t="str" cm="1">
        <f t="array" ref="N6885">INDEX('BD product'!A:D,M6885,2)</f>
        <v>Office Supplies</v>
      </c>
    </row>
    <row r="6886" spans="1:14" x14ac:dyDescent="0.3">
      <c r="A6886" s="3" t="s">
        <v>7792</v>
      </c>
      <c r="B6886" s="4">
        <v>42155</v>
      </c>
      <c r="C6886" s="12" t="str">
        <f t="shared" si="107"/>
        <v>2015/05</v>
      </c>
      <c r="D6886" s="4">
        <v>42159</v>
      </c>
      <c r="E6886" s="3" t="s">
        <v>21</v>
      </c>
      <c r="F6886" s="3" t="s">
        <v>1922</v>
      </c>
      <c r="G6886" s="3" t="s">
        <v>5146</v>
      </c>
      <c r="H6886" s="5">
        <v>256784</v>
      </c>
      <c r="I6886" s="2">
        <v>8</v>
      </c>
      <c r="J6886" s="2">
        <v>0</v>
      </c>
      <c r="K6886" s="2">
        <v>77.035200000000003</v>
      </c>
      <c r="L6886" s="18" t="str">
        <f>VLOOKUP(F6886,'BD customers'!$1:$1048576,2,FALSE)</f>
        <v>Bill Donatelli</v>
      </c>
      <c r="M6886" s="2">
        <f>MATCH(orders[[#This Row],[Product ID]],'BD product'!A:A,0)</f>
        <v>1478</v>
      </c>
      <c r="N6886" s="2" t="str" cm="1">
        <f t="array" ref="N6886">INDEX('BD product'!A:D,M6886,2)</f>
        <v>Furniture</v>
      </c>
    </row>
    <row r="6887" spans="1:14" x14ac:dyDescent="0.3">
      <c r="A6887" s="3" t="s">
        <v>7793</v>
      </c>
      <c r="B6887" s="4">
        <v>42988</v>
      </c>
      <c r="C6887" s="12" t="str">
        <f t="shared" si="107"/>
        <v>2017/09</v>
      </c>
      <c r="D6887" s="4">
        <v>42995</v>
      </c>
      <c r="E6887" s="3" t="s">
        <v>21</v>
      </c>
      <c r="F6887" s="3" t="s">
        <v>3342</v>
      </c>
      <c r="G6887" s="3" t="s">
        <v>519</v>
      </c>
      <c r="H6887" s="5">
        <v>37056</v>
      </c>
      <c r="I6887" s="2">
        <v>4</v>
      </c>
      <c r="J6887" s="2">
        <v>2</v>
      </c>
      <c r="K6887" s="2">
        <v>8.8008000000000006</v>
      </c>
      <c r="L6887" s="18" t="str">
        <f>VLOOKUP(F6887,'BD customers'!$1:$1048576,2,FALSE)</f>
        <v>Helen Abelman</v>
      </c>
      <c r="M6887" s="2">
        <f>MATCH(orders[[#This Row],[Product ID]],'BD product'!A:A,0)</f>
        <v>105</v>
      </c>
      <c r="N6887" s="2" t="str" cm="1">
        <f t="array" ref="N6887">INDEX('BD product'!A:D,M6887,2)</f>
        <v>Technology</v>
      </c>
    </row>
    <row r="6888" spans="1:14" x14ac:dyDescent="0.3">
      <c r="A6888" s="3" t="s">
        <v>7793</v>
      </c>
      <c r="B6888" s="4">
        <v>42988</v>
      </c>
      <c r="C6888" s="12" t="str">
        <f t="shared" si="107"/>
        <v>2017/09</v>
      </c>
      <c r="D6888" s="4">
        <v>42995</v>
      </c>
      <c r="E6888" s="3" t="s">
        <v>21</v>
      </c>
      <c r="F6888" s="3" t="s">
        <v>3342</v>
      </c>
      <c r="G6888" s="3" t="s">
        <v>3435</v>
      </c>
      <c r="H6888" s="5">
        <v>259896</v>
      </c>
      <c r="I6888" s="2">
        <v>2</v>
      </c>
      <c r="J6888" s="2">
        <v>4</v>
      </c>
      <c r="K6888" s="2">
        <v>-56.3108</v>
      </c>
      <c r="L6888" s="18" t="str">
        <f>VLOOKUP(F6888,'BD customers'!$1:$1048576,2,FALSE)</f>
        <v>Helen Abelman</v>
      </c>
      <c r="M6888" s="2">
        <f>MATCH(orders[[#This Row],[Product ID]],'BD product'!A:A,0)</f>
        <v>1017</v>
      </c>
      <c r="N6888" s="2" t="str" cm="1">
        <f t="array" ref="N6888">INDEX('BD product'!A:D,M6888,2)</f>
        <v>Technology</v>
      </c>
    </row>
    <row r="6889" spans="1:14" x14ac:dyDescent="0.3">
      <c r="A6889" s="3" t="s">
        <v>7794</v>
      </c>
      <c r="B6889" s="4">
        <v>42850</v>
      </c>
      <c r="C6889" s="12" t="str">
        <f t="shared" si="107"/>
        <v>2017/04</v>
      </c>
      <c r="D6889" s="4">
        <v>42857</v>
      </c>
      <c r="E6889" s="3" t="s">
        <v>21</v>
      </c>
      <c r="F6889" s="3" t="s">
        <v>855</v>
      </c>
      <c r="G6889" s="3" t="s">
        <v>370</v>
      </c>
      <c r="H6889" s="5">
        <v>1905</v>
      </c>
      <c r="I6889" s="2">
        <v>3</v>
      </c>
      <c r="J6889" s="2">
        <v>0</v>
      </c>
      <c r="K6889" s="2">
        <v>0.87629999999999997</v>
      </c>
      <c r="L6889" s="18" t="str">
        <f>VLOOKUP(F6889,'BD customers'!$1:$1048576,2,FALSE)</f>
        <v>Lauren Leatherbury</v>
      </c>
      <c r="M6889" s="2">
        <f>MATCH(orders[[#This Row],[Product ID]],'BD product'!A:A,0)</f>
        <v>71</v>
      </c>
      <c r="N6889" s="2" t="str" cm="1">
        <f t="array" ref="N6889">INDEX('BD product'!A:D,M6889,2)</f>
        <v>Office Supplies</v>
      </c>
    </row>
    <row r="6890" spans="1:14" x14ac:dyDescent="0.3">
      <c r="A6890" s="3" t="s">
        <v>7794</v>
      </c>
      <c r="B6890" s="4">
        <v>42850</v>
      </c>
      <c r="C6890" s="12" t="str">
        <f t="shared" si="107"/>
        <v>2017/04</v>
      </c>
      <c r="D6890" s="4">
        <v>42857</v>
      </c>
      <c r="E6890" s="3" t="s">
        <v>21</v>
      </c>
      <c r="F6890" s="3" t="s">
        <v>855</v>
      </c>
      <c r="G6890" s="3" t="s">
        <v>3386</v>
      </c>
      <c r="H6890" s="5">
        <v>73344</v>
      </c>
      <c r="I6890" s="2">
        <v>3</v>
      </c>
      <c r="J6890" s="2">
        <v>2</v>
      </c>
      <c r="K6890" s="2">
        <v>2.7504</v>
      </c>
      <c r="L6890" s="18" t="str">
        <f>VLOOKUP(F6890,'BD customers'!$1:$1048576,2,FALSE)</f>
        <v>Lauren Leatherbury</v>
      </c>
      <c r="M6890" s="2">
        <f>MATCH(orders[[#This Row],[Product ID]],'BD product'!A:A,0)</f>
        <v>999</v>
      </c>
      <c r="N6890" s="2" t="str" cm="1">
        <f t="array" ref="N6890">INDEX('BD product'!A:D,M6890,2)</f>
        <v>Office Supplies</v>
      </c>
    </row>
    <row r="6891" spans="1:14" x14ac:dyDescent="0.3">
      <c r="A6891" s="3" t="s">
        <v>7795</v>
      </c>
      <c r="B6891" s="4">
        <v>42996</v>
      </c>
      <c r="C6891" s="12" t="str">
        <f t="shared" si="107"/>
        <v>2017/09</v>
      </c>
      <c r="D6891" s="4">
        <v>43000</v>
      </c>
      <c r="E6891" s="3" t="s">
        <v>21</v>
      </c>
      <c r="F6891" s="3" t="s">
        <v>1483</v>
      </c>
      <c r="G6891" s="3" t="s">
        <v>837</v>
      </c>
      <c r="H6891" s="5">
        <v>9568</v>
      </c>
      <c r="I6891" s="2">
        <v>8</v>
      </c>
      <c r="J6891" s="2">
        <v>0</v>
      </c>
      <c r="K6891" s="2">
        <v>26.790400000000002</v>
      </c>
      <c r="L6891" s="18" t="str">
        <f>VLOOKUP(F6891,'BD customers'!$1:$1048576,2,FALSE)</f>
        <v>Saphhira Shifley</v>
      </c>
      <c r="M6891" s="2">
        <f>MATCH(orders[[#This Row],[Product ID]],'BD product'!A:A,0)</f>
        <v>181</v>
      </c>
      <c r="N6891" s="2" t="str" cm="1">
        <f t="array" ref="N6891">INDEX('BD product'!A:D,M6891,2)</f>
        <v>Technology</v>
      </c>
    </row>
    <row r="6892" spans="1:14" x14ac:dyDescent="0.3">
      <c r="A6892" s="3" t="s">
        <v>7795</v>
      </c>
      <c r="B6892" s="4">
        <v>42996</v>
      </c>
      <c r="C6892" s="12" t="str">
        <f t="shared" si="107"/>
        <v>2017/09</v>
      </c>
      <c r="D6892" s="4">
        <v>43000</v>
      </c>
      <c r="E6892" s="3" t="s">
        <v>21</v>
      </c>
      <c r="F6892" s="3" t="s">
        <v>1483</v>
      </c>
      <c r="G6892" s="3" t="s">
        <v>1106</v>
      </c>
      <c r="H6892" s="5">
        <v>5096</v>
      </c>
      <c r="I6892" s="2">
        <v>7</v>
      </c>
      <c r="J6892" s="2">
        <v>0</v>
      </c>
      <c r="K6892" s="2">
        <v>24.460799999999999</v>
      </c>
      <c r="L6892" s="18" t="str">
        <f>VLOOKUP(F6892,'BD customers'!$1:$1048576,2,FALSE)</f>
        <v>Saphhira Shifley</v>
      </c>
      <c r="M6892" s="2">
        <f>MATCH(orders[[#This Row],[Product ID]],'BD product'!A:A,0)</f>
        <v>253</v>
      </c>
      <c r="N6892" s="2" t="str" cm="1">
        <f t="array" ref="N6892">INDEX('BD product'!A:D,M6892,2)</f>
        <v>Office Supplies</v>
      </c>
    </row>
    <row r="6893" spans="1:14" x14ac:dyDescent="0.3">
      <c r="A6893" s="3" t="s">
        <v>7795</v>
      </c>
      <c r="B6893" s="4">
        <v>42996</v>
      </c>
      <c r="C6893" s="12" t="str">
        <f t="shared" si="107"/>
        <v>2017/09</v>
      </c>
      <c r="D6893" s="4">
        <v>43000</v>
      </c>
      <c r="E6893" s="3" t="s">
        <v>21</v>
      </c>
      <c r="F6893" s="3" t="s">
        <v>1483</v>
      </c>
      <c r="G6893" s="3" t="s">
        <v>537</v>
      </c>
      <c r="H6893" s="5">
        <v>11394</v>
      </c>
      <c r="I6893" s="2">
        <v>3</v>
      </c>
      <c r="J6893" s="2">
        <v>0</v>
      </c>
      <c r="K6893" s="2">
        <v>3.4182000000000001</v>
      </c>
      <c r="L6893" s="18" t="str">
        <f>VLOOKUP(F6893,'BD customers'!$1:$1048576,2,FALSE)</f>
        <v>Saphhira Shifley</v>
      </c>
      <c r="M6893" s="2">
        <f>MATCH(orders[[#This Row],[Product ID]],'BD product'!A:A,0)</f>
        <v>110</v>
      </c>
      <c r="N6893" s="2" t="str" cm="1">
        <f t="array" ref="N6893">INDEX('BD product'!A:D,M6893,2)</f>
        <v>Office Supplies</v>
      </c>
    </row>
    <row r="6894" spans="1:14" x14ac:dyDescent="0.3">
      <c r="A6894" s="3" t="s">
        <v>7795</v>
      </c>
      <c r="B6894" s="4">
        <v>42996</v>
      </c>
      <c r="C6894" s="12" t="str">
        <f t="shared" si="107"/>
        <v>2017/09</v>
      </c>
      <c r="D6894" s="4">
        <v>43000</v>
      </c>
      <c r="E6894" s="3" t="s">
        <v>21</v>
      </c>
      <c r="F6894" s="3" t="s">
        <v>1483</v>
      </c>
      <c r="G6894" s="3" t="s">
        <v>5085</v>
      </c>
      <c r="H6894" s="5">
        <v>2592</v>
      </c>
      <c r="I6894" s="2">
        <v>4</v>
      </c>
      <c r="J6894" s="2">
        <v>0</v>
      </c>
      <c r="K6894" s="2">
        <v>12.441599999999999</v>
      </c>
      <c r="L6894" s="18" t="str">
        <f>VLOOKUP(F6894,'BD customers'!$1:$1048576,2,FALSE)</f>
        <v>Saphhira Shifley</v>
      </c>
      <c r="M6894" s="2">
        <f>MATCH(orders[[#This Row],[Product ID]],'BD product'!A:A,0)</f>
        <v>1467</v>
      </c>
      <c r="N6894" s="2" t="str" cm="1">
        <f t="array" ref="N6894">INDEX('BD product'!A:D,M6894,2)</f>
        <v>Office Supplies</v>
      </c>
    </row>
    <row r="6895" spans="1:14" x14ac:dyDescent="0.3">
      <c r="A6895" s="3" t="s">
        <v>7795</v>
      </c>
      <c r="B6895" s="4">
        <v>42996</v>
      </c>
      <c r="C6895" s="12" t="str">
        <f t="shared" si="107"/>
        <v>2017/09</v>
      </c>
      <c r="D6895" s="4">
        <v>43000</v>
      </c>
      <c r="E6895" s="3" t="s">
        <v>21</v>
      </c>
      <c r="F6895" s="3" t="s">
        <v>1483</v>
      </c>
      <c r="G6895" s="3" t="s">
        <v>5404</v>
      </c>
      <c r="H6895" s="5">
        <v>2032</v>
      </c>
      <c r="I6895" s="2">
        <v>4</v>
      </c>
      <c r="J6895" s="2">
        <v>0</v>
      </c>
      <c r="K6895" s="2">
        <v>6.9088000000000003</v>
      </c>
      <c r="L6895" s="18" t="str">
        <f>VLOOKUP(F6895,'BD customers'!$1:$1048576,2,FALSE)</f>
        <v>Saphhira Shifley</v>
      </c>
      <c r="M6895" s="2">
        <f>MATCH(orders[[#This Row],[Product ID]],'BD product'!A:A,0)</f>
        <v>1526</v>
      </c>
      <c r="N6895" s="2" t="str" cm="1">
        <f t="array" ref="N6895">INDEX('BD product'!A:D,M6895,2)</f>
        <v>Furniture</v>
      </c>
    </row>
    <row r="6896" spans="1:14" x14ac:dyDescent="0.3">
      <c r="A6896" s="3" t="s">
        <v>7795</v>
      </c>
      <c r="B6896" s="4">
        <v>42996</v>
      </c>
      <c r="C6896" s="12" t="str">
        <f t="shared" si="107"/>
        <v>2017/09</v>
      </c>
      <c r="D6896" s="4">
        <v>43000</v>
      </c>
      <c r="E6896" s="3" t="s">
        <v>21</v>
      </c>
      <c r="F6896" s="3" t="s">
        <v>1483</v>
      </c>
      <c r="G6896" s="3" t="s">
        <v>293</v>
      </c>
      <c r="H6896" s="5">
        <v>41198</v>
      </c>
      <c r="I6896" s="2">
        <v>2</v>
      </c>
      <c r="J6896" s="2">
        <v>0</v>
      </c>
      <c r="K6896" s="2">
        <v>119.4742</v>
      </c>
      <c r="L6896" s="18" t="str">
        <f>VLOOKUP(F6896,'BD customers'!$1:$1048576,2,FALSE)</f>
        <v>Saphhira Shifley</v>
      </c>
      <c r="M6896" s="2">
        <f>MATCH(orders[[#This Row],[Product ID]],'BD product'!A:A,0)</f>
        <v>55</v>
      </c>
      <c r="N6896" s="2" t="str" cm="1">
        <f t="array" ref="N6896">INDEX('BD product'!A:D,M6896,2)</f>
        <v>Technology</v>
      </c>
    </row>
    <row r="6897" spans="1:14" x14ac:dyDescent="0.3">
      <c r="A6897" s="3" t="s">
        <v>7795</v>
      </c>
      <c r="B6897" s="4">
        <v>42996</v>
      </c>
      <c r="C6897" s="12" t="str">
        <f t="shared" si="107"/>
        <v>2017/09</v>
      </c>
      <c r="D6897" s="4">
        <v>43000</v>
      </c>
      <c r="E6897" s="3" t="s">
        <v>21</v>
      </c>
      <c r="F6897" s="3" t="s">
        <v>1483</v>
      </c>
      <c r="G6897" s="3" t="s">
        <v>2305</v>
      </c>
      <c r="H6897" s="5">
        <v>3448</v>
      </c>
      <c r="I6897" s="2">
        <v>2</v>
      </c>
      <c r="J6897" s="2">
        <v>0</v>
      </c>
      <c r="K6897" s="2">
        <v>9.9992000000000001</v>
      </c>
      <c r="L6897" s="18" t="str">
        <f>VLOOKUP(F6897,'BD customers'!$1:$1048576,2,FALSE)</f>
        <v>Saphhira Shifley</v>
      </c>
      <c r="M6897" s="2">
        <f>MATCH(orders[[#This Row],[Product ID]],'BD product'!A:A,0)</f>
        <v>612</v>
      </c>
      <c r="N6897" s="2" t="str" cm="1">
        <f t="array" ref="N6897">INDEX('BD product'!A:D,M6897,2)</f>
        <v>Office Supplies</v>
      </c>
    </row>
    <row r="6898" spans="1:14" x14ac:dyDescent="0.3">
      <c r="A6898" s="3" t="s">
        <v>7795</v>
      </c>
      <c r="B6898" s="4">
        <v>42996</v>
      </c>
      <c r="C6898" s="12" t="str">
        <f t="shared" si="107"/>
        <v>2017/09</v>
      </c>
      <c r="D6898" s="4">
        <v>43000</v>
      </c>
      <c r="E6898" s="3" t="s">
        <v>21</v>
      </c>
      <c r="F6898" s="3" t="s">
        <v>1483</v>
      </c>
      <c r="G6898" s="3" t="s">
        <v>6426</v>
      </c>
      <c r="H6898" s="5">
        <v>24455</v>
      </c>
      <c r="I6898" s="2">
        <v>5</v>
      </c>
      <c r="J6898" s="2">
        <v>0</v>
      </c>
      <c r="K6898" s="2">
        <v>114.9385</v>
      </c>
      <c r="L6898" s="18" t="str">
        <f>VLOOKUP(F6898,'BD customers'!$1:$1048576,2,FALSE)</f>
        <v>Saphhira Shifley</v>
      </c>
      <c r="M6898" s="2">
        <f>MATCH(orders[[#This Row],[Product ID]],'BD product'!A:A,0)</f>
        <v>1691</v>
      </c>
      <c r="N6898" s="2" t="str" cm="1">
        <f t="array" ref="N6898">INDEX('BD product'!A:D,M6898,2)</f>
        <v>Office Supplies</v>
      </c>
    </row>
    <row r="6899" spans="1:14" x14ac:dyDescent="0.3">
      <c r="A6899" s="3" t="s">
        <v>7796</v>
      </c>
      <c r="B6899" s="4">
        <v>42965</v>
      </c>
      <c r="C6899" s="12" t="str">
        <f t="shared" si="107"/>
        <v>2017/08</v>
      </c>
      <c r="D6899" s="4">
        <v>42972</v>
      </c>
      <c r="E6899" s="3" t="s">
        <v>21</v>
      </c>
      <c r="F6899" s="3" t="s">
        <v>1996</v>
      </c>
      <c r="G6899" s="3" t="s">
        <v>4017</v>
      </c>
      <c r="H6899" s="5">
        <v>10782</v>
      </c>
      <c r="I6899" s="2">
        <v>3</v>
      </c>
      <c r="J6899" s="2">
        <v>7</v>
      </c>
      <c r="K6899" s="2">
        <v>-7.9067999999999996</v>
      </c>
      <c r="L6899" s="18" t="str">
        <f>VLOOKUP(F6899,'BD customers'!$1:$1048576,2,FALSE)</f>
        <v>Chloris Kastensmidt</v>
      </c>
      <c r="M6899" s="2">
        <f>MATCH(orders[[#This Row],[Product ID]],'BD product'!A:A,0)</f>
        <v>1226</v>
      </c>
      <c r="N6899" s="2" t="str" cm="1">
        <f t="array" ref="N6899">INDEX('BD product'!A:D,M6899,2)</f>
        <v>Office Supplies</v>
      </c>
    </row>
    <row r="6900" spans="1:14" x14ac:dyDescent="0.3">
      <c r="A6900" s="3" t="s">
        <v>7797</v>
      </c>
      <c r="B6900" s="4">
        <v>42148</v>
      </c>
      <c r="C6900" s="12" t="str">
        <f t="shared" si="107"/>
        <v>2015/05</v>
      </c>
      <c r="D6900" s="4">
        <v>42150</v>
      </c>
      <c r="E6900" s="3" t="s">
        <v>11</v>
      </c>
      <c r="F6900" s="3" t="s">
        <v>6311</v>
      </c>
      <c r="G6900" s="3" t="s">
        <v>2905</v>
      </c>
      <c r="H6900" s="5">
        <v>602651</v>
      </c>
      <c r="I6900" s="2">
        <v>7</v>
      </c>
      <c r="J6900" s="2">
        <v>3</v>
      </c>
      <c r="K6900" s="2">
        <v>-163.57669999999999</v>
      </c>
      <c r="L6900" s="18" t="str">
        <f>VLOOKUP(F6900,'BD customers'!$1:$1048576,2,FALSE)</f>
        <v>Vivek Sundaresam</v>
      </c>
      <c r="M6900" s="2">
        <f>MATCH(orders[[#This Row],[Product ID]],'BD product'!A:A,0)</f>
        <v>814</v>
      </c>
      <c r="N6900" s="2" t="str" cm="1">
        <f t="array" ref="N6900">INDEX('BD product'!A:D,M6900,2)</f>
        <v>Furniture</v>
      </c>
    </row>
    <row r="6901" spans="1:14" x14ac:dyDescent="0.3">
      <c r="A6901" s="3" t="s">
        <v>7797</v>
      </c>
      <c r="B6901" s="4">
        <v>42148</v>
      </c>
      <c r="C6901" s="12" t="str">
        <f t="shared" si="107"/>
        <v>2015/05</v>
      </c>
      <c r="D6901" s="4">
        <v>42150</v>
      </c>
      <c r="E6901" s="3" t="s">
        <v>11</v>
      </c>
      <c r="F6901" s="3" t="s">
        <v>6311</v>
      </c>
      <c r="G6901" s="3" t="s">
        <v>3944</v>
      </c>
      <c r="H6901" s="5">
        <v>7656</v>
      </c>
      <c r="I6901" s="2">
        <v>6</v>
      </c>
      <c r="J6901" s="2">
        <v>8</v>
      </c>
      <c r="K6901" s="2">
        <v>-13.0152</v>
      </c>
      <c r="L6901" s="18" t="str">
        <f>VLOOKUP(F6901,'BD customers'!$1:$1048576,2,FALSE)</f>
        <v>Vivek Sundaresam</v>
      </c>
      <c r="M6901" s="2">
        <f>MATCH(orders[[#This Row],[Product ID]],'BD product'!A:A,0)</f>
        <v>1208</v>
      </c>
      <c r="N6901" s="2" t="str" cm="1">
        <f t="array" ref="N6901">INDEX('BD product'!A:D,M6901,2)</f>
        <v>Office Supplies</v>
      </c>
    </row>
    <row r="6902" spans="1:14" x14ac:dyDescent="0.3">
      <c r="A6902" s="3" t="s">
        <v>7798</v>
      </c>
      <c r="B6902" s="4">
        <v>42254</v>
      </c>
      <c r="C6902" s="12" t="str">
        <f t="shared" si="107"/>
        <v>2015/09</v>
      </c>
      <c r="D6902" s="4">
        <v>42258</v>
      </c>
      <c r="E6902" s="3" t="s">
        <v>21</v>
      </c>
      <c r="F6902" s="3" t="s">
        <v>1387</v>
      </c>
      <c r="G6902" s="3" t="s">
        <v>2452</v>
      </c>
      <c r="H6902" s="5">
        <v>55993</v>
      </c>
      <c r="I6902" s="2">
        <v>7</v>
      </c>
      <c r="J6902" s="2">
        <v>0</v>
      </c>
      <c r="K6902" s="2">
        <v>16.797899999999998</v>
      </c>
      <c r="L6902" s="18" t="str">
        <f>VLOOKUP(F6902,'BD customers'!$1:$1048576,2,FALSE)</f>
        <v>Tanja Norvell</v>
      </c>
      <c r="M6902" s="2">
        <f>MATCH(orders[[#This Row],[Product ID]],'BD product'!A:A,0)</f>
        <v>659</v>
      </c>
      <c r="N6902" s="2" t="str" cm="1">
        <f t="array" ref="N6902">INDEX('BD product'!A:D,M6902,2)</f>
        <v>Technology</v>
      </c>
    </row>
    <row r="6903" spans="1:14" x14ac:dyDescent="0.3">
      <c r="A6903" s="3" t="s">
        <v>7799</v>
      </c>
      <c r="B6903" s="4">
        <v>42940</v>
      </c>
      <c r="C6903" s="12" t="str">
        <f t="shared" si="107"/>
        <v>2017/07</v>
      </c>
      <c r="D6903" s="4">
        <v>42940</v>
      </c>
      <c r="E6903" s="3" t="s">
        <v>41</v>
      </c>
      <c r="F6903" s="3" t="s">
        <v>2237</v>
      </c>
      <c r="G6903" s="3" t="s">
        <v>1315</v>
      </c>
      <c r="H6903" s="5">
        <v>239996</v>
      </c>
      <c r="I6903" s="2">
        <v>5</v>
      </c>
      <c r="J6903" s="2">
        <v>2</v>
      </c>
      <c r="K6903" s="2">
        <v>83.998599999999996</v>
      </c>
      <c r="L6903" s="18" t="str">
        <f>VLOOKUP(F6903,'BD customers'!$1:$1048576,2,FALSE)</f>
        <v>Harold Ryan</v>
      </c>
      <c r="M6903" s="2">
        <f>MATCH(orders[[#This Row],[Product ID]],'BD product'!A:A,0)</f>
        <v>308</v>
      </c>
      <c r="N6903" s="2" t="str" cm="1">
        <f t="array" ref="N6903">INDEX('BD product'!A:D,M6903,2)</f>
        <v>Technology</v>
      </c>
    </row>
    <row r="6904" spans="1:14" x14ac:dyDescent="0.3">
      <c r="A6904" s="3" t="s">
        <v>7800</v>
      </c>
      <c r="B6904" s="4">
        <v>42980</v>
      </c>
      <c r="C6904" s="12" t="str">
        <f t="shared" si="107"/>
        <v>2017/09</v>
      </c>
      <c r="D6904" s="4">
        <v>42986</v>
      </c>
      <c r="E6904" s="3" t="s">
        <v>21</v>
      </c>
      <c r="F6904" s="3" t="s">
        <v>2589</v>
      </c>
      <c r="G6904" s="3" t="s">
        <v>2458</v>
      </c>
      <c r="H6904" s="5">
        <v>160</v>
      </c>
      <c r="I6904" s="2">
        <v>4</v>
      </c>
      <c r="J6904" s="2">
        <v>2</v>
      </c>
      <c r="K6904" s="2">
        <v>5.5999999999999999E-3</v>
      </c>
      <c r="L6904" s="18" t="str">
        <f>VLOOKUP(F6904,'BD customers'!$1:$1048576,2,FALSE)</f>
        <v>Jill Stevenson</v>
      </c>
      <c r="M6904" s="2">
        <f>MATCH(orders[[#This Row],[Product ID]],'BD product'!A:A,0)</f>
        <v>661</v>
      </c>
      <c r="N6904" s="2" t="str" cm="1">
        <f t="array" ref="N6904">INDEX('BD product'!A:D,M6904,2)</f>
        <v>Office Supplies</v>
      </c>
    </row>
    <row r="6905" spans="1:14" x14ac:dyDescent="0.3">
      <c r="A6905" s="3" t="s">
        <v>7800</v>
      </c>
      <c r="B6905" s="4">
        <v>42980</v>
      </c>
      <c r="C6905" s="12" t="str">
        <f t="shared" si="107"/>
        <v>2017/09</v>
      </c>
      <c r="D6905" s="4">
        <v>42986</v>
      </c>
      <c r="E6905" s="3" t="s">
        <v>21</v>
      </c>
      <c r="F6905" s="3" t="s">
        <v>2589</v>
      </c>
      <c r="G6905" s="3" t="s">
        <v>7801</v>
      </c>
      <c r="H6905" s="5">
        <v>5588</v>
      </c>
      <c r="I6905" s="2">
        <v>2</v>
      </c>
      <c r="J6905" s="2">
        <v>8</v>
      </c>
      <c r="K6905" s="2">
        <v>-15.0876</v>
      </c>
      <c r="L6905" s="18" t="str">
        <f>VLOOKUP(F6905,'BD customers'!$1:$1048576,2,FALSE)</f>
        <v>Jill Stevenson</v>
      </c>
      <c r="M6905" s="2">
        <f>MATCH(orders[[#This Row],[Product ID]],'BD product'!A:A,0)</f>
        <v>1805</v>
      </c>
      <c r="N6905" s="2" t="str" cm="1">
        <f t="array" ref="N6905">INDEX('BD product'!A:D,M6905,2)</f>
        <v>Office Supplies</v>
      </c>
    </row>
    <row r="6906" spans="1:14" x14ac:dyDescent="0.3">
      <c r="A6906" s="3" t="s">
        <v>7800</v>
      </c>
      <c r="B6906" s="4">
        <v>42980</v>
      </c>
      <c r="C6906" s="12" t="str">
        <f t="shared" si="107"/>
        <v>2017/09</v>
      </c>
      <c r="D6906" s="4">
        <v>42986</v>
      </c>
      <c r="E6906" s="3" t="s">
        <v>21</v>
      </c>
      <c r="F6906" s="3" t="s">
        <v>2589</v>
      </c>
      <c r="G6906" s="3" t="s">
        <v>7069</v>
      </c>
      <c r="H6906" s="5">
        <v>23592</v>
      </c>
      <c r="I6906" s="2">
        <v>5</v>
      </c>
      <c r="J6906" s="2">
        <v>2</v>
      </c>
      <c r="K6906" s="2">
        <v>-4.4234999999999998</v>
      </c>
      <c r="L6906" s="18" t="str">
        <f>VLOOKUP(F6906,'BD customers'!$1:$1048576,2,FALSE)</f>
        <v>Jill Stevenson</v>
      </c>
      <c r="M6906" s="2">
        <f>MATCH(orders[[#This Row],[Product ID]],'BD product'!A:A,0)</f>
        <v>1757</v>
      </c>
      <c r="N6906" s="2" t="str" cm="1">
        <f t="array" ref="N6906">INDEX('BD product'!A:D,M6906,2)</f>
        <v>Office Supplies</v>
      </c>
    </row>
    <row r="6907" spans="1:14" x14ac:dyDescent="0.3">
      <c r="A6907" s="3" t="s">
        <v>7803</v>
      </c>
      <c r="B6907" s="4">
        <v>43075</v>
      </c>
      <c r="C6907" s="12" t="str">
        <f t="shared" si="107"/>
        <v>2017/12</v>
      </c>
      <c r="D6907" s="4">
        <v>43077</v>
      </c>
      <c r="E6907" s="3" t="s">
        <v>11</v>
      </c>
      <c r="F6907" s="3" t="s">
        <v>1816</v>
      </c>
      <c r="G6907" s="3" t="s">
        <v>2532</v>
      </c>
      <c r="H6907" s="5">
        <v>1068</v>
      </c>
      <c r="I6907" s="2">
        <v>1</v>
      </c>
      <c r="J6907" s="2">
        <v>0</v>
      </c>
      <c r="K6907" s="2">
        <v>2.8835999999999999</v>
      </c>
      <c r="L6907" s="18" t="str">
        <f>VLOOKUP(F6907,'BD customers'!$1:$1048576,2,FALSE)</f>
        <v>Brad Norvell</v>
      </c>
      <c r="M6907" s="2">
        <f>MATCH(orders[[#This Row],[Product ID]],'BD product'!A:A,0)</f>
        <v>685</v>
      </c>
      <c r="N6907" s="2" t="str" cm="1">
        <f t="array" ref="N6907">INDEX('BD product'!A:D,M6907,2)</f>
        <v>Office Supplies</v>
      </c>
    </row>
    <row r="6908" spans="1:14" x14ac:dyDescent="0.3">
      <c r="A6908" s="3" t="s">
        <v>7804</v>
      </c>
      <c r="B6908" s="4">
        <v>42875</v>
      </c>
      <c r="C6908" s="12" t="str">
        <f t="shared" si="107"/>
        <v>2017/05</v>
      </c>
      <c r="D6908" s="4">
        <v>42875</v>
      </c>
      <c r="E6908" s="3" t="s">
        <v>41</v>
      </c>
      <c r="F6908" s="3" t="s">
        <v>326</v>
      </c>
      <c r="G6908" s="3" t="s">
        <v>1433</v>
      </c>
      <c r="H6908" s="5">
        <v>4128</v>
      </c>
      <c r="I6908" s="2">
        <v>2</v>
      </c>
      <c r="J6908" s="2">
        <v>0</v>
      </c>
      <c r="K6908" s="2">
        <v>19.814399999999999</v>
      </c>
      <c r="L6908" s="18" t="str">
        <f>VLOOKUP(F6908,'BD customers'!$1:$1048576,2,FALSE)</f>
        <v>Allen Rosenblatt</v>
      </c>
      <c r="M6908" s="2">
        <f>MATCH(orders[[#This Row],[Product ID]],'BD product'!A:A,0)</f>
        <v>342</v>
      </c>
      <c r="N6908" s="2" t="str" cm="1">
        <f t="array" ref="N6908">INDEX('BD product'!A:D,M6908,2)</f>
        <v>Office Supplies</v>
      </c>
    </row>
    <row r="6909" spans="1:14" x14ac:dyDescent="0.3">
      <c r="A6909" s="3" t="s">
        <v>7805</v>
      </c>
      <c r="B6909" s="4">
        <v>42640</v>
      </c>
      <c r="C6909" s="12" t="str">
        <f t="shared" si="107"/>
        <v>2016/09</v>
      </c>
      <c r="D6909" s="4">
        <v>42646</v>
      </c>
      <c r="E6909" s="3" t="s">
        <v>21</v>
      </c>
      <c r="F6909" s="3" t="s">
        <v>2011</v>
      </c>
      <c r="G6909" s="3" t="s">
        <v>6671</v>
      </c>
      <c r="H6909" s="5">
        <v>1001584</v>
      </c>
      <c r="I6909" s="2">
        <v>2</v>
      </c>
      <c r="J6909" s="2">
        <v>2</v>
      </c>
      <c r="K6909" s="2">
        <v>12.5198</v>
      </c>
      <c r="L6909" s="18" t="str">
        <f>VLOOKUP(F6909,'BD customers'!$1:$1048576,2,FALSE)</f>
        <v>Shaun Weien</v>
      </c>
      <c r="M6909" s="2">
        <f>MATCH(orders[[#This Row],[Product ID]],'BD product'!A:A,0)</f>
        <v>1720</v>
      </c>
      <c r="N6909" s="2" t="str" cm="1">
        <f t="array" ref="N6909">INDEX('BD product'!A:D,M6909,2)</f>
        <v>Technology</v>
      </c>
    </row>
    <row r="6910" spans="1:14" x14ac:dyDescent="0.3">
      <c r="A6910" s="3" t="s">
        <v>7806</v>
      </c>
      <c r="B6910" s="4">
        <v>43079</v>
      </c>
      <c r="C6910" s="12" t="str">
        <f t="shared" si="107"/>
        <v>2017/12</v>
      </c>
      <c r="D6910" s="4">
        <v>43084</v>
      </c>
      <c r="E6910" s="3" t="s">
        <v>21</v>
      </c>
      <c r="F6910" s="3" t="s">
        <v>22</v>
      </c>
      <c r="G6910" s="3" t="s">
        <v>4137</v>
      </c>
      <c r="H6910" s="5">
        <v>1476</v>
      </c>
      <c r="I6910" s="2">
        <v>2</v>
      </c>
      <c r="J6910" s="2">
        <v>0</v>
      </c>
      <c r="K6910" s="2">
        <v>4.2804000000000002</v>
      </c>
      <c r="L6910" s="18" t="str">
        <f>VLOOKUP(F6910,'BD customers'!$1:$1048576,2,FALSE)</f>
        <v>Justin Ellison</v>
      </c>
      <c r="M6910" s="2">
        <f>MATCH(orders[[#This Row],[Product ID]],'BD product'!A:A,0)</f>
        <v>1258</v>
      </c>
      <c r="N6910" s="2" t="str" cm="1">
        <f t="array" ref="N6910">INDEX('BD product'!A:D,M6910,2)</f>
        <v>Furniture</v>
      </c>
    </row>
    <row r="6911" spans="1:14" x14ac:dyDescent="0.3">
      <c r="A6911" s="3" t="s">
        <v>7807</v>
      </c>
      <c r="B6911" s="4">
        <v>41895</v>
      </c>
      <c r="C6911" s="12" t="str">
        <f t="shared" si="107"/>
        <v>2014/09</v>
      </c>
      <c r="D6911" s="4">
        <v>41900</v>
      </c>
      <c r="E6911" s="3" t="s">
        <v>11</v>
      </c>
      <c r="F6911" s="3" t="s">
        <v>255</v>
      </c>
      <c r="G6911" s="3" t="s">
        <v>2760</v>
      </c>
      <c r="H6911" s="5">
        <v>2502</v>
      </c>
      <c r="I6911" s="2">
        <v>3</v>
      </c>
      <c r="J6911" s="2">
        <v>7</v>
      </c>
      <c r="K6911" s="2">
        <v>-2.0015999999999998</v>
      </c>
      <c r="L6911" s="18" t="str">
        <f>VLOOKUP(F6911,'BD customers'!$1:$1048576,2,FALSE)</f>
        <v>Lena Hernandez</v>
      </c>
      <c r="M6911" s="2">
        <f>MATCH(orders[[#This Row],[Product ID]],'BD product'!A:A,0)</f>
        <v>759</v>
      </c>
      <c r="N6911" s="2" t="str" cm="1">
        <f t="array" ref="N6911">INDEX('BD product'!A:D,M6911,2)</f>
        <v>Office Supplies</v>
      </c>
    </row>
    <row r="6912" spans="1:14" x14ac:dyDescent="0.3">
      <c r="A6912" s="3" t="s">
        <v>7808</v>
      </c>
      <c r="B6912" s="4">
        <v>42945</v>
      </c>
      <c r="C6912" s="12" t="str">
        <f t="shared" si="107"/>
        <v>2017/07</v>
      </c>
      <c r="D6912" s="4">
        <v>42949</v>
      </c>
      <c r="E6912" s="3" t="s">
        <v>21</v>
      </c>
      <c r="F6912" s="3" t="s">
        <v>2785</v>
      </c>
      <c r="G6912" s="3" t="s">
        <v>1158</v>
      </c>
      <c r="H6912" s="5">
        <v>11596</v>
      </c>
      <c r="I6912" s="2">
        <v>2</v>
      </c>
      <c r="J6912" s="2">
        <v>0</v>
      </c>
      <c r="K6912" s="2">
        <v>25.511199999999999</v>
      </c>
      <c r="L6912" s="18" t="str">
        <f>VLOOKUP(F6912,'BD customers'!$1:$1048576,2,FALSE)</f>
        <v>Vivek Gonzalez</v>
      </c>
      <c r="M6912" s="2">
        <f>MATCH(orders[[#This Row],[Product ID]],'BD product'!A:A,0)</f>
        <v>268</v>
      </c>
      <c r="N6912" s="2" t="str" cm="1">
        <f t="array" ref="N6912">INDEX('BD product'!A:D,M6912,2)</f>
        <v>Furniture</v>
      </c>
    </row>
    <row r="6913" spans="1:14" x14ac:dyDescent="0.3">
      <c r="A6913" s="3" t="s">
        <v>7809</v>
      </c>
      <c r="B6913" s="4">
        <v>42948</v>
      </c>
      <c r="C6913" s="12" t="str">
        <f t="shared" si="107"/>
        <v>2017/08</v>
      </c>
      <c r="D6913" s="4">
        <v>42952</v>
      </c>
      <c r="E6913" s="3" t="s">
        <v>11</v>
      </c>
      <c r="F6913" s="3" t="s">
        <v>713</v>
      </c>
      <c r="G6913" s="3" t="s">
        <v>2931</v>
      </c>
      <c r="H6913" s="5">
        <v>18654</v>
      </c>
      <c r="I6913" s="2">
        <v>3</v>
      </c>
      <c r="J6913" s="2">
        <v>0</v>
      </c>
      <c r="K6913" s="2">
        <v>50.3658</v>
      </c>
      <c r="L6913" s="18" t="str">
        <f>VLOOKUP(F6913,'BD customers'!$1:$1048576,2,FALSE)</f>
        <v>Eric Murdock</v>
      </c>
      <c r="M6913" s="2">
        <f>MATCH(orders[[#This Row],[Product ID]],'BD product'!A:A,0)</f>
        <v>823</v>
      </c>
      <c r="N6913" s="2" t="str" cm="1">
        <f t="array" ref="N6913">INDEX('BD product'!A:D,M6913,2)</f>
        <v>Office Supplies</v>
      </c>
    </row>
    <row r="6914" spans="1:14" x14ac:dyDescent="0.3">
      <c r="A6914" s="3" t="s">
        <v>7810</v>
      </c>
      <c r="B6914" s="4">
        <v>42857</v>
      </c>
      <c r="C6914" s="12" t="str">
        <f t="shared" ref="C6914:C6977" si="108">TEXT(B6914,"aaaa/mm")</f>
        <v>2017/05</v>
      </c>
      <c r="D6914" s="4">
        <v>42860</v>
      </c>
      <c r="E6914" s="3" t="s">
        <v>11</v>
      </c>
      <c r="F6914" s="3" t="s">
        <v>4352</v>
      </c>
      <c r="G6914" s="3" t="s">
        <v>2537</v>
      </c>
      <c r="H6914" s="5">
        <v>15956</v>
      </c>
      <c r="I6914" s="2">
        <v>4</v>
      </c>
      <c r="J6914" s="2">
        <v>0</v>
      </c>
      <c r="K6914" s="2">
        <v>59.037199999999999</v>
      </c>
      <c r="L6914" s="18" t="str">
        <f>VLOOKUP(F6914,'BD customers'!$1:$1048576,2,FALSE)</f>
        <v>Elizabeth Moffitt</v>
      </c>
      <c r="M6914" s="2">
        <f>MATCH(orders[[#This Row],[Product ID]],'BD product'!A:A,0)</f>
        <v>687</v>
      </c>
      <c r="N6914" s="2" t="str" cm="1">
        <f t="array" ref="N6914">INDEX('BD product'!A:D,M6914,2)</f>
        <v>Technology</v>
      </c>
    </row>
    <row r="6915" spans="1:14" x14ac:dyDescent="0.3">
      <c r="A6915" s="3" t="s">
        <v>7811</v>
      </c>
      <c r="B6915" s="4">
        <v>42167</v>
      </c>
      <c r="C6915" s="12" t="str">
        <f t="shared" si="108"/>
        <v>2015/06</v>
      </c>
      <c r="D6915" s="4">
        <v>42171</v>
      </c>
      <c r="E6915" s="3" t="s">
        <v>21</v>
      </c>
      <c r="F6915" s="3" t="s">
        <v>828</v>
      </c>
      <c r="G6915" s="3" t="s">
        <v>521</v>
      </c>
      <c r="H6915" s="5">
        <v>55984</v>
      </c>
      <c r="I6915" s="2">
        <v>2</v>
      </c>
      <c r="J6915" s="2">
        <v>2</v>
      </c>
      <c r="K6915" s="2">
        <v>4.1988000000000003</v>
      </c>
      <c r="L6915" s="18" t="str">
        <f>VLOOKUP(F6915,'BD customers'!$1:$1048576,2,FALSE)</f>
        <v>Jonathan Howell</v>
      </c>
      <c r="M6915" s="2">
        <f>MATCH(orders[[#This Row],[Product ID]],'BD product'!A:A,0)</f>
        <v>106</v>
      </c>
      <c r="N6915" s="2" t="str" cm="1">
        <f t="array" ref="N6915">INDEX('BD product'!A:D,M6915,2)</f>
        <v>Technology</v>
      </c>
    </row>
    <row r="6916" spans="1:14" x14ac:dyDescent="0.3">
      <c r="A6916" s="3" t="s">
        <v>7812</v>
      </c>
      <c r="B6916" s="4">
        <v>41995</v>
      </c>
      <c r="C6916" s="12" t="str">
        <f t="shared" si="108"/>
        <v>2014/12</v>
      </c>
      <c r="D6916" s="4">
        <v>42002</v>
      </c>
      <c r="E6916" s="3" t="s">
        <v>21</v>
      </c>
      <c r="F6916" s="3" t="s">
        <v>972</v>
      </c>
      <c r="G6916" s="3" t="s">
        <v>2125</v>
      </c>
      <c r="H6916" s="5">
        <v>13216</v>
      </c>
      <c r="I6916" s="2">
        <v>1</v>
      </c>
      <c r="J6916" s="2">
        <v>2</v>
      </c>
      <c r="K6916" s="2">
        <v>0.99119999999999997</v>
      </c>
      <c r="L6916" s="18" t="str">
        <f>VLOOKUP(F6916,'BD customers'!$1:$1048576,2,FALSE)</f>
        <v>Nora Preis</v>
      </c>
      <c r="M6916" s="2">
        <f>MATCH(orders[[#This Row],[Product ID]],'BD product'!A:A,0)</f>
        <v>548</v>
      </c>
      <c r="N6916" s="2" t="str" cm="1">
        <f t="array" ref="N6916">INDEX('BD product'!A:D,M6916,2)</f>
        <v>Office Supplies</v>
      </c>
    </row>
    <row r="6917" spans="1:14" x14ac:dyDescent="0.3">
      <c r="A6917" s="3" t="s">
        <v>7812</v>
      </c>
      <c r="B6917" s="4">
        <v>41995</v>
      </c>
      <c r="C6917" s="12" t="str">
        <f t="shared" si="108"/>
        <v>2014/12</v>
      </c>
      <c r="D6917" s="4">
        <v>42002</v>
      </c>
      <c r="E6917" s="3" t="s">
        <v>21</v>
      </c>
      <c r="F6917" s="3" t="s">
        <v>972</v>
      </c>
      <c r="G6917" s="3" t="s">
        <v>2070</v>
      </c>
      <c r="H6917" s="5">
        <v>17904</v>
      </c>
      <c r="I6917" s="2">
        <v>6</v>
      </c>
      <c r="J6917" s="2">
        <v>8</v>
      </c>
      <c r="K6917" s="2">
        <v>-3.1332</v>
      </c>
      <c r="L6917" s="18" t="str">
        <f>VLOOKUP(F6917,'BD customers'!$1:$1048576,2,FALSE)</f>
        <v>Nora Preis</v>
      </c>
      <c r="M6917" s="2">
        <f>MATCH(orders[[#This Row],[Product ID]],'BD product'!A:A,0)</f>
        <v>530</v>
      </c>
      <c r="N6917" s="2" t="str" cm="1">
        <f t="array" ref="N6917">INDEX('BD product'!A:D,M6917,2)</f>
        <v>Office Supplies</v>
      </c>
    </row>
    <row r="6918" spans="1:14" x14ac:dyDescent="0.3">
      <c r="A6918" s="3" t="s">
        <v>7812</v>
      </c>
      <c r="B6918" s="4">
        <v>41995</v>
      </c>
      <c r="C6918" s="12" t="str">
        <f t="shared" si="108"/>
        <v>2014/12</v>
      </c>
      <c r="D6918" s="4">
        <v>42002</v>
      </c>
      <c r="E6918" s="3" t="s">
        <v>21</v>
      </c>
      <c r="F6918" s="3" t="s">
        <v>972</v>
      </c>
      <c r="G6918" s="3" t="s">
        <v>3317</v>
      </c>
      <c r="H6918" s="5">
        <v>124032</v>
      </c>
      <c r="I6918" s="2">
        <v>4</v>
      </c>
      <c r="J6918" s="2">
        <v>2</v>
      </c>
      <c r="K6918" s="2">
        <v>44.961599999999997</v>
      </c>
      <c r="L6918" s="18" t="str">
        <f>VLOOKUP(F6918,'BD customers'!$1:$1048576,2,FALSE)</f>
        <v>Nora Preis</v>
      </c>
      <c r="M6918" s="2">
        <f>MATCH(orders[[#This Row],[Product ID]],'BD product'!A:A,0)</f>
        <v>970</v>
      </c>
      <c r="N6918" s="2" t="str" cm="1">
        <f t="array" ref="N6918">INDEX('BD product'!A:D,M6918,2)</f>
        <v>Office Supplies</v>
      </c>
    </row>
    <row r="6919" spans="1:14" x14ac:dyDescent="0.3">
      <c r="A6919" s="3" t="s">
        <v>7813</v>
      </c>
      <c r="B6919" s="4">
        <v>41989</v>
      </c>
      <c r="C6919" s="12" t="str">
        <f t="shared" si="108"/>
        <v>2014/12</v>
      </c>
      <c r="D6919" s="4">
        <v>41994</v>
      </c>
      <c r="E6919" s="3" t="s">
        <v>21</v>
      </c>
      <c r="F6919" s="3" t="s">
        <v>6149</v>
      </c>
      <c r="G6919" s="3" t="s">
        <v>3711</v>
      </c>
      <c r="H6919" s="5">
        <v>140392</v>
      </c>
      <c r="I6919" s="2">
        <v>5</v>
      </c>
      <c r="J6919" s="2">
        <v>2</v>
      </c>
      <c r="K6919" s="2">
        <v>7.0195999999999996</v>
      </c>
      <c r="L6919" s="18" t="str">
        <f>VLOOKUP(F6919,'BD customers'!$1:$1048576,2,FALSE)</f>
        <v>Stefanie Holloman</v>
      </c>
      <c r="M6919" s="2">
        <f>MATCH(orders[[#This Row],[Product ID]],'BD product'!A:A,0)</f>
        <v>1133</v>
      </c>
      <c r="N6919" s="2" t="str" cm="1">
        <f t="array" ref="N6919">INDEX('BD product'!A:D,M6919,2)</f>
        <v>Furniture</v>
      </c>
    </row>
    <row r="6920" spans="1:14" x14ac:dyDescent="0.3">
      <c r="A6920" s="3" t="s">
        <v>7814</v>
      </c>
      <c r="B6920" s="4">
        <v>42476</v>
      </c>
      <c r="C6920" s="12" t="str">
        <f t="shared" si="108"/>
        <v>2016/04</v>
      </c>
      <c r="D6920" s="4">
        <v>42478</v>
      </c>
      <c r="E6920" s="3" t="s">
        <v>11</v>
      </c>
      <c r="F6920" s="3" t="s">
        <v>261</v>
      </c>
      <c r="G6920" s="3" t="s">
        <v>5316</v>
      </c>
      <c r="H6920" s="5">
        <v>288</v>
      </c>
      <c r="I6920" s="2">
        <v>3</v>
      </c>
      <c r="J6920" s="2">
        <v>0</v>
      </c>
      <c r="K6920" s="2">
        <v>8.6400000000000005E-2</v>
      </c>
      <c r="L6920" s="18" t="str">
        <f>VLOOKUP(F6920,'BD customers'!$1:$1048576,2,FALSE)</f>
        <v>Bryan Mills</v>
      </c>
      <c r="M6920" s="2">
        <f>MATCH(orders[[#This Row],[Product ID]],'BD product'!A:A,0)</f>
        <v>1513</v>
      </c>
      <c r="N6920" s="2" t="str" cm="1">
        <f t="array" ref="N6920">INDEX('BD product'!A:D,M6920,2)</f>
        <v>Office Supplies</v>
      </c>
    </row>
    <row r="6921" spans="1:14" x14ac:dyDescent="0.3">
      <c r="A6921" s="3" t="s">
        <v>7815</v>
      </c>
      <c r="B6921" s="4">
        <v>42145</v>
      </c>
      <c r="C6921" s="12" t="str">
        <f t="shared" si="108"/>
        <v>2015/05</v>
      </c>
      <c r="D6921" s="4">
        <v>42152</v>
      </c>
      <c r="E6921" s="3" t="s">
        <v>21</v>
      </c>
      <c r="F6921" s="3" t="s">
        <v>1686</v>
      </c>
      <c r="G6921" s="3" t="s">
        <v>2872</v>
      </c>
      <c r="H6921" s="5">
        <v>24588</v>
      </c>
      <c r="I6921" s="2">
        <v>2</v>
      </c>
      <c r="J6921" s="2">
        <v>7</v>
      </c>
      <c r="K6921" s="2">
        <v>-18.031199999999998</v>
      </c>
      <c r="L6921" s="18" t="str">
        <f>VLOOKUP(F6921,'BD customers'!$1:$1048576,2,FALSE)</f>
        <v>Henry Goldwyn</v>
      </c>
      <c r="M6921" s="2">
        <f>MATCH(orders[[#This Row],[Product ID]],'BD product'!A:A,0)</f>
        <v>802</v>
      </c>
      <c r="N6921" s="2" t="str" cm="1">
        <f t="array" ref="N6921">INDEX('BD product'!A:D,M6921,2)</f>
        <v>Office Supplies</v>
      </c>
    </row>
    <row r="6922" spans="1:14" x14ac:dyDescent="0.3">
      <c r="A6922" s="3" t="s">
        <v>7816</v>
      </c>
      <c r="B6922" s="4">
        <v>42792</v>
      </c>
      <c r="C6922" s="12" t="str">
        <f t="shared" si="108"/>
        <v>2017/02</v>
      </c>
      <c r="D6922" s="4">
        <v>42796</v>
      </c>
      <c r="E6922" s="3" t="s">
        <v>21</v>
      </c>
      <c r="F6922" s="3" t="s">
        <v>727</v>
      </c>
      <c r="G6922" s="3" t="s">
        <v>2114</v>
      </c>
      <c r="H6922" s="5">
        <v>35679</v>
      </c>
      <c r="I6922" s="2">
        <v>7</v>
      </c>
      <c r="J6922" s="2">
        <v>0</v>
      </c>
      <c r="K6922" s="2">
        <v>99.901200000000003</v>
      </c>
      <c r="L6922" s="18" t="str">
        <f>VLOOKUP(F6922,'BD customers'!$1:$1048576,2,FALSE)</f>
        <v>Becky Martin</v>
      </c>
      <c r="M6922" s="2">
        <f>MATCH(orders[[#This Row],[Product ID]],'BD product'!A:A,0)</f>
        <v>545</v>
      </c>
      <c r="N6922" s="2" t="str" cm="1">
        <f t="array" ref="N6922">INDEX('BD product'!A:D,M6922,2)</f>
        <v>Office Supplies</v>
      </c>
    </row>
    <row r="6923" spans="1:14" x14ac:dyDescent="0.3">
      <c r="A6923" s="3" t="s">
        <v>7817</v>
      </c>
      <c r="B6923" s="4">
        <v>42829</v>
      </c>
      <c r="C6923" s="12" t="str">
        <f t="shared" si="108"/>
        <v>2017/04</v>
      </c>
      <c r="D6923" s="4">
        <v>42835</v>
      </c>
      <c r="E6923" s="3" t="s">
        <v>21</v>
      </c>
      <c r="F6923" s="3" t="s">
        <v>1443</v>
      </c>
      <c r="G6923" s="3" t="s">
        <v>2334</v>
      </c>
      <c r="H6923" s="5">
        <v>1698</v>
      </c>
      <c r="I6923" s="2">
        <v>1</v>
      </c>
      <c r="J6923" s="2">
        <v>0</v>
      </c>
      <c r="K6923" s="2">
        <v>8.4900000000000003E-2</v>
      </c>
      <c r="L6923" s="18" t="str">
        <f>VLOOKUP(F6923,'BD customers'!$1:$1048576,2,FALSE)</f>
        <v>Penelope Sewall</v>
      </c>
      <c r="M6923" s="2">
        <f>MATCH(orders[[#This Row],[Product ID]],'BD product'!A:A,0)</f>
        <v>620</v>
      </c>
      <c r="N6923" s="2" t="str" cm="1">
        <f t="array" ref="N6923">INDEX('BD product'!A:D,M6923,2)</f>
        <v>Office Supplies</v>
      </c>
    </row>
    <row r="6924" spans="1:14" x14ac:dyDescent="0.3">
      <c r="A6924" s="3" t="s">
        <v>7818</v>
      </c>
      <c r="B6924" s="4">
        <v>42079</v>
      </c>
      <c r="C6924" s="12" t="str">
        <f t="shared" si="108"/>
        <v>2015/03</v>
      </c>
      <c r="D6924" s="4">
        <v>42082</v>
      </c>
      <c r="E6924" s="3" t="s">
        <v>11</v>
      </c>
      <c r="F6924" s="3" t="s">
        <v>504</v>
      </c>
      <c r="G6924" s="3" t="s">
        <v>2007</v>
      </c>
      <c r="H6924" s="5">
        <v>49155</v>
      </c>
      <c r="I6924" s="2">
        <v>5</v>
      </c>
      <c r="J6924" s="2">
        <v>0</v>
      </c>
      <c r="K6924" s="2">
        <v>240.8595</v>
      </c>
      <c r="L6924" s="18" t="str">
        <f>VLOOKUP(F6924,'BD customers'!$1:$1048576,2,FALSE)</f>
        <v>Maurice Satty</v>
      </c>
      <c r="M6924" s="2">
        <f>MATCH(orders[[#This Row],[Product ID]],'BD product'!A:A,0)</f>
        <v>510</v>
      </c>
      <c r="N6924" s="2" t="str" cm="1">
        <f t="array" ref="N6924">INDEX('BD product'!A:D,M6924,2)</f>
        <v>Office Supplies</v>
      </c>
    </row>
    <row r="6925" spans="1:14" x14ac:dyDescent="0.3">
      <c r="A6925" s="3" t="s">
        <v>7818</v>
      </c>
      <c r="B6925" s="4">
        <v>42079</v>
      </c>
      <c r="C6925" s="12" t="str">
        <f t="shared" si="108"/>
        <v>2015/03</v>
      </c>
      <c r="D6925" s="4">
        <v>42082</v>
      </c>
      <c r="E6925" s="3" t="s">
        <v>11</v>
      </c>
      <c r="F6925" s="3" t="s">
        <v>504</v>
      </c>
      <c r="G6925" s="3" t="s">
        <v>1762</v>
      </c>
      <c r="H6925" s="5">
        <v>738</v>
      </c>
      <c r="I6925" s="2">
        <v>2</v>
      </c>
      <c r="J6925" s="2">
        <v>0</v>
      </c>
      <c r="K6925" s="2">
        <v>3.3948</v>
      </c>
      <c r="L6925" s="18" t="str">
        <f>VLOOKUP(F6925,'BD customers'!$1:$1048576,2,FALSE)</f>
        <v>Maurice Satty</v>
      </c>
      <c r="M6925" s="2">
        <f>MATCH(orders[[#This Row],[Product ID]],'BD product'!A:A,0)</f>
        <v>438</v>
      </c>
      <c r="N6925" s="2" t="str" cm="1">
        <f t="array" ref="N6925">INDEX('BD product'!A:D,M6925,2)</f>
        <v>Office Supplies</v>
      </c>
    </row>
    <row r="6926" spans="1:14" x14ac:dyDescent="0.3">
      <c r="A6926" s="3" t="s">
        <v>7819</v>
      </c>
      <c r="B6926" s="4">
        <v>42338</v>
      </c>
      <c r="C6926" s="12" t="str">
        <f t="shared" si="108"/>
        <v>2015/11</v>
      </c>
      <c r="D6926" s="4">
        <v>42342</v>
      </c>
      <c r="E6926" s="3" t="s">
        <v>21</v>
      </c>
      <c r="F6926" s="3" t="s">
        <v>3736</v>
      </c>
      <c r="G6926" s="3" t="s">
        <v>3234</v>
      </c>
      <c r="H6926" s="5">
        <v>2366</v>
      </c>
      <c r="I6926" s="2">
        <v>7</v>
      </c>
      <c r="J6926" s="2">
        <v>0</v>
      </c>
      <c r="K6926" s="2">
        <v>10.883599999999999</v>
      </c>
      <c r="L6926" s="18" t="str">
        <f>VLOOKUP(F6926,'BD customers'!$1:$1048576,2,FALSE)</f>
        <v>Janet Lee</v>
      </c>
      <c r="M6926" s="2">
        <f>MATCH(orders[[#This Row],[Product ID]],'BD product'!A:A,0)</f>
        <v>940</v>
      </c>
      <c r="N6926" s="2" t="str" cm="1">
        <f t="array" ref="N6926">INDEX('BD product'!A:D,M6926,2)</f>
        <v>Office Supplies</v>
      </c>
    </row>
    <row r="6927" spans="1:14" x14ac:dyDescent="0.3">
      <c r="A6927" s="3" t="s">
        <v>7819</v>
      </c>
      <c r="B6927" s="4">
        <v>42338</v>
      </c>
      <c r="C6927" s="12" t="str">
        <f t="shared" si="108"/>
        <v>2015/11</v>
      </c>
      <c r="D6927" s="4">
        <v>42342</v>
      </c>
      <c r="E6927" s="3" t="s">
        <v>21</v>
      </c>
      <c r="F6927" s="3" t="s">
        <v>3736</v>
      </c>
      <c r="G6927" s="3" t="s">
        <v>5540</v>
      </c>
      <c r="H6927" s="5">
        <v>681408</v>
      </c>
      <c r="I6927" s="2">
        <v>12</v>
      </c>
      <c r="J6927" s="2">
        <v>2</v>
      </c>
      <c r="K6927" s="2">
        <v>4.2587999999999999</v>
      </c>
      <c r="L6927" s="18" t="str">
        <f>VLOOKUP(F6927,'BD customers'!$1:$1048576,2,FALSE)</f>
        <v>Janet Lee</v>
      </c>
      <c r="M6927" s="2">
        <f>MATCH(orders[[#This Row],[Product ID]],'BD product'!A:A,0)</f>
        <v>1546</v>
      </c>
      <c r="N6927" s="2" t="str" cm="1">
        <f t="array" ref="N6927">INDEX('BD product'!A:D,M6927,2)</f>
        <v>Furniture</v>
      </c>
    </row>
    <row r="6928" spans="1:14" x14ac:dyDescent="0.3">
      <c r="A6928" s="3" t="s">
        <v>7820</v>
      </c>
      <c r="B6928" s="4">
        <v>42579</v>
      </c>
      <c r="C6928" s="12" t="str">
        <f t="shared" si="108"/>
        <v>2016/07</v>
      </c>
      <c r="D6928" s="4">
        <v>42585</v>
      </c>
      <c r="E6928" s="3" t="s">
        <v>21</v>
      </c>
      <c r="F6928" s="3" t="s">
        <v>5945</v>
      </c>
      <c r="G6928" s="3" t="s">
        <v>6842</v>
      </c>
      <c r="H6928" s="5">
        <v>189</v>
      </c>
      <c r="I6928" s="2">
        <v>3</v>
      </c>
      <c r="J6928" s="2">
        <v>0</v>
      </c>
      <c r="K6928" s="2">
        <v>0.86939999999999995</v>
      </c>
      <c r="L6928" s="18" t="str">
        <f>VLOOKUP(F6928,'BD customers'!$1:$1048576,2,FALSE)</f>
        <v>Khloe Miller</v>
      </c>
      <c r="M6928" s="2">
        <f>MATCH(orders[[#This Row],[Product ID]],'BD product'!A:A,0)</f>
        <v>1731</v>
      </c>
      <c r="N6928" s="2" t="str" cm="1">
        <f t="array" ref="N6928">INDEX('BD product'!A:D,M6928,2)</f>
        <v>Office Supplies</v>
      </c>
    </row>
    <row r="6929" spans="1:14" x14ac:dyDescent="0.3">
      <c r="A6929" s="3" t="s">
        <v>7821</v>
      </c>
      <c r="B6929" s="4">
        <v>42544</v>
      </c>
      <c r="C6929" s="12" t="str">
        <f t="shared" si="108"/>
        <v>2016/06</v>
      </c>
      <c r="D6929" s="4">
        <v>42546</v>
      </c>
      <c r="E6929" s="3" t="s">
        <v>11</v>
      </c>
      <c r="F6929" s="3" t="s">
        <v>717</v>
      </c>
      <c r="G6929" s="3" t="s">
        <v>4101</v>
      </c>
      <c r="H6929" s="5">
        <v>9368</v>
      </c>
      <c r="I6929" s="2">
        <v>4</v>
      </c>
      <c r="J6929" s="2">
        <v>0</v>
      </c>
      <c r="K6929" s="2">
        <v>25.293600000000001</v>
      </c>
      <c r="L6929" s="18" t="str">
        <f>VLOOKUP(F6929,'BD customers'!$1:$1048576,2,FALSE)</f>
        <v>Ruben Dartt</v>
      </c>
      <c r="M6929" s="2">
        <f>MATCH(orders[[#This Row],[Product ID]],'BD product'!A:A,0)</f>
        <v>1249</v>
      </c>
      <c r="N6929" s="2" t="str" cm="1">
        <f t="array" ref="N6929">INDEX('BD product'!A:D,M6929,2)</f>
        <v>Office Supplies</v>
      </c>
    </row>
    <row r="6930" spans="1:14" x14ac:dyDescent="0.3">
      <c r="A6930" s="3" t="s">
        <v>7821</v>
      </c>
      <c r="B6930" s="4">
        <v>42544</v>
      </c>
      <c r="C6930" s="12" t="str">
        <f t="shared" si="108"/>
        <v>2016/06</v>
      </c>
      <c r="D6930" s="4">
        <v>42546</v>
      </c>
      <c r="E6930" s="3" t="s">
        <v>11</v>
      </c>
      <c r="F6930" s="3" t="s">
        <v>717</v>
      </c>
      <c r="G6930" s="3" t="s">
        <v>2197</v>
      </c>
      <c r="H6930" s="5">
        <v>2193</v>
      </c>
      <c r="I6930" s="2">
        <v>3</v>
      </c>
      <c r="J6930" s="2">
        <v>0</v>
      </c>
      <c r="K6930" s="2">
        <v>10.3071</v>
      </c>
      <c r="L6930" s="18" t="str">
        <f>VLOOKUP(F6930,'BD customers'!$1:$1048576,2,FALSE)</f>
        <v>Ruben Dartt</v>
      </c>
      <c r="M6930" s="2">
        <f>MATCH(orders[[#This Row],[Product ID]],'BD product'!A:A,0)</f>
        <v>575</v>
      </c>
      <c r="N6930" s="2" t="str" cm="1">
        <f t="array" ref="N6930">INDEX('BD product'!A:D,M6930,2)</f>
        <v>Office Supplies</v>
      </c>
    </row>
    <row r="6931" spans="1:14" x14ac:dyDescent="0.3">
      <c r="A6931" s="3" t="s">
        <v>7821</v>
      </c>
      <c r="B6931" s="4">
        <v>42544</v>
      </c>
      <c r="C6931" s="12" t="str">
        <f t="shared" si="108"/>
        <v>2016/06</v>
      </c>
      <c r="D6931" s="4">
        <v>42546</v>
      </c>
      <c r="E6931" s="3" t="s">
        <v>11</v>
      </c>
      <c r="F6931" s="3" t="s">
        <v>717</v>
      </c>
      <c r="G6931" s="3" t="s">
        <v>1464</v>
      </c>
      <c r="H6931" s="5">
        <v>862344</v>
      </c>
      <c r="I6931" s="2">
        <v>7</v>
      </c>
      <c r="J6931" s="2">
        <v>2</v>
      </c>
      <c r="K6931" s="2">
        <v>97.0137</v>
      </c>
      <c r="L6931" s="18" t="str">
        <f>VLOOKUP(F6931,'BD customers'!$1:$1048576,2,FALSE)</f>
        <v>Ruben Dartt</v>
      </c>
      <c r="M6931" s="2">
        <f>MATCH(orders[[#This Row],[Product ID]],'BD product'!A:A,0)</f>
        <v>350</v>
      </c>
      <c r="N6931" s="2" t="str" cm="1">
        <f t="array" ref="N6931">INDEX('BD product'!A:D,M6931,2)</f>
        <v>Technology</v>
      </c>
    </row>
    <row r="6932" spans="1:14" x14ac:dyDescent="0.3">
      <c r="A6932" s="3" t="s">
        <v>7821</v>
      </c>
      <c r="B6932" s="4">
        <v>42544</v>
      </c>
      <c r="C6932" s="12" t="str">
        <f t="shared" si="108"/>
        <v>2016/06</v>
      </c>
      <c r="D6932" s="4">
        <v>42546</v>
      </c>
      <c r="E6932" s="3" t="s">
        <v>11</v>
      </c>
      <c r="F6932" s="3" t="s">
        <v>717</v>
      </c>
      <c r="G6932" s="3" t="s">
        <v>2528</v>
      </c>
      <c r="H6932" s="5">
        <v>1998</v>
      </c>
      <c r="I6932" s="2">
        <v>1</v>
      </c>
      <c r="J6932" s="2">
        <v>0</v>
      </c>
      <c r="K6932" s="2">
        <v>9.3905999999999992</v>
      </c>
      <c r="L6932" s="18" t="str">
        <f>VLOOKUP(F6932,'BD customers'!$1:$1048576,2,FALSE)</f>
        <v>Ruben Dartt</v>
      </c>
      <c r="M6932" s="2">
        <f>MATCH(orders[[#This Row],[Product ID]],'BD product'!A:A,0)</f>
        <v>683</v>
      </c>
      <c r="N6932" s="2" t="str" cm="1">
        <f t="array" ref="N6932">INDEX('BD product'!A:D,M6932,2)</f>
        <v>Office Supplies</v>
      </c>
    </row>
    <row r="6933" spans="1:14" x14ac:dyDescent="0.3">
      <c r="A6933" s="3" t="s">
        <v>7822</v>
      </c>
      <c r="B6933" s="4">
        <v>41834</v>
      </c>
      <c r="C6933" s="12" t="str">
        <f t="shared" si="108"/>
        <v>2014/07</v>
      </c>
      <c r="D6933" s="4">
        <v>41838</v>
      </c>
      <c r="E6933" s="3" t="s">
        <v>21</v>
      </c>
      <c r="F6933" s="3" t="s">
        <v>3271</v>
      </c>
      <c r="G6933" s="3" t="s">
        <v>7823</v>
      </c>
      <c r="H6933" s="5">
        <v>13494</v>
      </c>
      <c r="I6933" s="2">
        <v>1</v>
      </c>
      <c r="J6933" s="2">
        <v>4</v>
      </c>
      <c r="K6933" s="2">
        <v>-0.22489999999999999</v>
      </c>
      <c r="L6933" s="18" t="str">
        <f>VLOOKUP(F6933,'BD customers'!$1:$1048576,2,FALSE)</f>
        <v>Shui Tom</v>
      </c>
      <c r="M6933" s="2">
        <f>MATCH(orders[[#This Row],[Product ID]],'BD product'!A:A,0)</f>
        <v>1806</v>
      </c>
      <c r="N6933" s="2" t="str" cm="1">
        <f t="array" ref="N6933">INDEX('BD product'!A:D,M6933,2)</f>
        <v>Technology</v>
      </c>
    </row>
    <row r="6934" spans="1:14" x14ac:dyDescent="0.3">
      <c r="A6934" s="3" t="s">
        <v>7822</v>
      </c>
      <c r="B6934" s="4">
        <v>41834</v>
      </c>
      <c r="C6934" s="12" t="str">
        <f t="shared" si="108"/>
        <v>2014/07</v>
      </c>
      <c r="D6934" s="4">
        <v>41838</v>
      </c>
      <c r="E6934" s="3" t="s">
        <v>21</v>
      </c>
      <c r="F6934" s="3" t="s">
        <v>3271</v>
      </c>
      <c r="G6934" s="3" t="s">
        <v>6851</v>
      </c>
      <c r="H6934" s="5">
        <v>23988</v>
      </c>
      <c r="I6934" s="2">
        <v>2</v>
      </c>
      <c r="J6934" s="2">
        <v>4</v>
      </c>
      <c r="K6934" s="2">
        <v>-1.3993</v>
      </c>
      <c r="L6934" s="18" t="str">
        <f>VLOOKUP(F6934,'BD customers'!$1:$1048576,2,FALSE)</f>
        <v>Shui Tom</v>
      </c>
      <c r="M6934" s="2">
        <f>MATCH(orders[[#This Row],[Product ID]],'BD product'!A:A,0)</f>
        <v>1732</v>
      </c>
      <c r="N6934" s="2" t="str" cm="1">
        <f t="array" ref="N6934">INDEX('BD product'!A:D,M6934,2)</f>
        <v>Technology</v>
      </c>
    </row>
    <row r="6935" spans="1:14" x14ac:dyDescent="0.3">
      <c r="A6935" s="3" t="s">
        <v>7822</v>
      </c>
      <c r="B6935" s="4">
        <v>41834</v>
      </c>
      <c r="C6935" s="12" t="str">
        <f t="shared" si="108"/>
        <v>2014/07</v>
      </c>
      <c r="D6935" s="4">
        <v>41838</v>
      </c>
      <c r="E6935" s="3" t="s">
        <v>21</v>
      </c>
      <c r="F6935" s="3" t="s">
        <v>3271</v>
      </c>
      <c r="G6935" s="3" t="s">
        <v>7757</v>
      </c>
      <c r="H6935" s="5">
        <v>31984</v>
      </c>
      <c r="I6935" s="2">
        <v>2</v>
      </c>
      <c r="J6935" s="2">
        <v>2</v>
      </c>
      <c r="K6935" s="2">
        <v>1.1994</v>
      </c>
      <c r="L6935" s="18" t="str">
        <f>VLOOKUP(F6935,'BD customers'!$1:$1048576,2,FALSE)</f>
        <v>Shui Tom</v>
      </c>
      <c r="M6935" s="2">
        <f>MATCH(orders[[#This Row],[Product ID]],'BD product'!A:A,0)</f>
        <v>1803</v>
      </c>
      <c r="N6935" s="2" t="str" cm="1">
        <f t="array" ref="N6935">INDEX('BD product'!A:D,M6935,2)</f>
        <v>Furniture</v>
      </c>
    </row>
    <row r="6936" spans="1:14" x14ac:dyDescent="0.3">
      <c r="A6936" s="3" t="s">
        <v>7822</v>
      </c>
      <c r="B6936" s="4">
        <v>41834</v>
      </c>
      <c r="C6936" s="12" t="str">
        <f t="shared" si="108"/>
        <v>2014/07</v>
      </c>
      <c r="D6936" s="4">
        <v>41838</v>
      </c>
      <c r="E6936" s="3" t="s">
        <v>21</v>
      </c>
      <c r="F6936" s="3" t="s">
        <v>3271</v>
      </c>
      <c r="G6936" s="3" t="s">
        <v>3556</v>
      </c>
      <c r="H6936" s="5">
        <v>41584</v>
      </c>
      <c r="I6936" s="2">
        <v>2</v>
      </c>
      <c r="J6936" s="2">
        <v>2</v>
      </c>
      <c r="K6936" s="2">
        <v>4.6782000000000004</v>
      </c>
      <c r="L6936" s="18" t="str">
        <f>VLOOKUP(F6936,'BD customers'!$1:$1048576,2,FALSE)</f>
        <v>Shui Tom</v>
      </c>
      <c r="M6936" s="2">
        <f>MATCH(orders[[#This Row],[Product ID]],'BD product'!A:A,0)</f>
        <v>1064</v>
      </c>
      <c r="N6936" s="2" t="str" cm="1">
        <f t="array" ref="N6936">INDEX('BD product'!A:D,M6936,2)</f>
        <v>Office Supplies</v>
      </c>
    </row>
    <row r="6937" spans="1:14" x14ac:dyDescent="0.3">
      <c r="A6937" s="3" t="s">
        <v>7825</v>
      </c>
      <c r="B6937" s="4">
        <v>43069</v>
      </c>
      <c r="C6937" s="12" t="str">
        <f t="shared" si="108"/>
        <v>2017/11</v>
      </c>
      <c r="D6937" s="4">
        <v>43072</v>
      </c>
      <c r="E6937" s="3" t="s">
        <v>11</v>
      </c>
      <c r="F6937" s="3" t="s">
        <v>1473</v>
      </c>
      <c r="G6937" s="3" t="s">
        <v>492</v>
      </c>
      <c r="H6937" s="5">
        <v>95976</v>
      </c>
      <c r="I6937" s="2">
        <v>3</v>
      </c>
      <c r="J6937" s="2">
        <v>2</v>
      </c>
      <c r="K6937" s="2">
        <v>-10.7973</v>
      </c>
      <c r="L6937" s="18" t="str">
        <f>VLOOKUP(F6937,'BD customers'!$1:$1048576,2,FALSE)</f>
        <v>Bart Pistole</v>
      </c>
      <c r="M6937" s="2">
        <f>MATCH(orders[[#This Row],[Product ID]],'BD product'!A:A,0)</f>
        <v>99</v>
      </c>
      <c r="N6937" s="2" t="str" cm="1">
        <f t="array" ref="N6937">INDEX('BD product'!A:D,M6937,2)</f>
        <v>Technology</v>
      </c>
    </row>
    <row r="6938" spans="1:14" x14ac:dyDescent="0.3">
      <c r="A6938" s="3" t="s">
        <v>7826</v>
      </c>
      <c r="B6938" s="4">
        <v>42615</v>
      </c>
      <c r="C6938" s="12" t="str">
        <f t="shared" si="108"/>
        <v>2016/09</v>
      </c>
      <c r="D6938" s="4">
        <v>42617</v>
      </c>
      <c r="E6938" s="3" t="s">
        <v>64</v>
      </c>
      <c r="F6938" s="3" t="s">
        <v>4704</v>
      </c>
      <c r="G6938" s="3" t="s">
        <v>7827</v>
      </c>
      <c r="H6938" s="5">
        <v>84272</v>
      </c>
      <c r="I6938" s="2">
        <v>2</v>
      </c>
      <c r="J6938" s="2">
        <v>6</v>
      </c>
      <c r="K6938" s="2">
        <v>-75.844800000000006</v>
      </c>
      <c r="L6938" s="18" t="str">
        <f>VLOOKUP(F6938,'BD customers'!$1:$1048576,2,FALSE)</f>
        <v>Tom Ashbrook</v>
      </c>
      <c r="M6938" s="2">
        <f>MATCH(orders[[#This Row],[Product ID]],'BD product'!A:A,0)</f>
        <v>1807</v>
      </c>
      <c r="N6938" s="2" t="str" cm="1">
        <f t="array" ref="N6938">INDEX('BD product'!A:D,M6938,2)</f>
        <v>Furniture</v>
      </c>
    </row>
    <row r="6939" spans="1:14" x14ac:dyDescent="0.3">
      <c r="A6939" s="3" t="s">
        <v>7829</v>
      </c>
      <c r="B6939" s="4">
        <v>41805</v>
      </c>
      <c r="C6939" s="12" t="str">
        <f t="shared" si="108"/>
        <v>2014/06</v>
      </c>
      <c r="D6939" s="4">
        <v>41805</v>
      </c>
      <c r="E6939" s="3" t="s">
        <v>41</v>
      </c>
      <c r="F6939" s="3" t="s">
        <v>2408</v>
      </c>
      <c r="G6939" s="3" t="s">
        <v>7236</v>
      </c>
      <c r="H6939" s="5">
        <v>36544</v>
      </c>
      <c r="I6939" s="2">
        <v>2</v>
      </c>
      <c r="J6939" s="2">
        <v>2</v>
      </c>
      <c r="K6939" s="2">
        <v>11.876799999999999</v>
      </c>
      <c r="L6939" s="18" t="str">
        <f>VLOOKUP(F6939,'BD customers'!$1:$1048576,2,FALSE)</f>
        <v>Pamela Stobb</v>
      </c>
      <c r="M6939" s="2">
        <f>MATCH(orders[[#This Row],[Product ID]],'BD product'!A:A,0)</f>
        <v>1769</v>
      </c>
      <c r="N6939" s="2" t="str" cm="1">
        <f t="array" ref="N6939">INDEX('BD product'!A:D,M6939,2)</f>
        <v>Office Supplies</v>
      </c>
    </row>
    <row r="6940" spans="1:14" x14ac:dyDescent="0.3">
      <c r="A6940" s="3" t="s">
        <v>7830</v>
      </c>
      <c r="B6940" s="4">
        <v>42679</v>
      </c>
      <c r="C6940" s="12" t="str">
        <f t="shared" si="108"/>
        <v>2016/11</v>
      </c>
      <c r="D6940" s="4">
        <v>42683</v>
      </c>
      <c r="E6940" s="3" t="s">
        <v>21</v>
      </c>
      <c r="F6940" s="3" t="s">
        <v>972</v>
      </c>
      <c r="G6940" s="3" t="s">
        <v>7831</v>
      </c>
      <c r="H6940" s="5">
        <v>47972</v>
      </c>
      <c r="I6940" s="2">
        <v>4</v>
      </c>
      <c r="J6940" s="2">
        <v>0</v>
      </c>
      <c r="K6940" s="2">
        <v>52.769199999999998</v>
      </c>
      <c r="L6940" s="18" t="str">
        <f>VLOOKUP(F6940,'BD customers'!$1:$1048576,2,FALSE)</f>
        <v>Nora Preis</v>
      </c>
      <c r="M6940" s="2">
        <f>MATCH(orders[[#This Row],[Product ID]],'BD product'!A:A,0)</f>
        <v>1808</v>
      </c>
      <c r="N6940" s="2" t="str" cm="1">
        <f t="array" ref="N6940">INDEX('BD product'!A:D,M6940,2)</f>
        <v>Technology</v>
      </c>
    </row>
    <row r="6941" spans="1:14" x14ac:dyDescent="0.3">
      <c r="A6941" s="3" t="s">
        <v>7833</v>
      </c>
      <c r="B6941" s="4">
        <v>42912</v>
      </c>
      <c r="C6941" s="12" t="str">
        <f t="shared" si="108"/>
        <v>2017/06</v>
      </c>
      <c r="D6941" s="4">
        <v>42916</v>
      </c>
      <c r="E6941" s="3" t="s">
        <v>21</v>
      </c>
      <c r="F6941" s="3" t="s">
        <v>4397</v>
      </c>
      <c r="G6941" s="3" t="s">
        <v>2491</v>
      </c>
      <c r="H6941" s="5">
        <v>102368</v>
      </c>
      <c r="I6941" s="2">
        <v>2</v>
      </c>
      <c r="J6941" s="2">
        <v>2</v>
      </c>
      <c r="K6941" s="2">
        <v>37.108400000000003</v>
      </c>
      <c r="L6941" s="18" t="str">
        <f>VLOOKUP(F6941,'BD customers'!$1:$1048576,2,FALSE)</f>
        <v>Scott Cohen</v>
      </c>
      <c r="M6941" s="2">
        <f>MATCH(orders[[#This Row],[Product ID]],'BD product'!A:A,0)</f>
        <v>671</v>
      </c>
      <c r="N6941" s="2" t="str" cm="1">
        <f t="array" ref="N6941">INDEX('BD product'!A:D,M6941,2)</f>
        <v>Office Supplies</v>
      </c>
    </row>
    <row r="6942" spans="1:14" x14ac:dyDescent="0.3">
      <c r="A6942" s="3" t="s">
        <v>7833</v>
      </c>
      <c r="B6942" s="4">
        <v>42912</v>
      </c>
      <c r="C6942" s="12" t="str">
        <f t="shared" si="108"/>
        <v>2017/06</v>
      </c>
      <c r="D6942" s="4">
        <v>42916</v>
      </c>
      <c r="E6942" s="3" t="s">
        <v>21</v>
      </c>
      <c r="F6942" s="3" t="s">
        <v>4397</v>
      </c>
      <c r="G6942" s="3" t="s">
        <v>2509</v>
      </c>
      <c r="H6942" s="5">
        <v>284</v>
      </c>
      <c r="I6942" s="2">
        <v>5</v>
      </c>
      <c r="J6942" s="2">
        <v>0</v>
      </c>
      <c r="K6942" s="2">
        <v>0.8236</v>
      </c>
      <c r="L6942" s="18" t="str">
        <f>VLOOKUP(F6942,'BD customers'!$1:$1048576,2,FALSE)</f>
        <v>Scott Cohen</v>
      </c>
      <c r="M6942" s="2">
        <f>MATCH(orders[[#This Row],[Product ID]],'BD product'!A:A,0)</f>
        <v>677</v>
      </c>
      <c r="N6942" s="2" t="str" cm="1">
        <f t="array" ref="N6942">INDEX('BD product'!A:D,M6942,2)</f>
        <v>Office Supplies</v>
      </c>
    </row>
    <row r="6943" spans="1:14" x14ac:dyDescent="0.3">
      <c r="A6943" s="3" t="s">
        <v>7833</v>
      </c>
      <c r="B6943" s="4">
        <v>42912</v>
      </c>
      <c r="C6943" s="12" t="str">
        <f t="shared" si="108"/>
        <v>2017/06</v>
      </c>
      <c r="D6943" s="4">
        <v>42916</v>
      </c>
      <c r="E6943" s="3" t="s">
        <v>21</v>
      </c>
      <c r="F6943" s="3" t="s">
        <v>4397</v>
      </c>
      <c r="G6943" s="3" t="s">
        <v>2033</v>
      </c>
      <c r="H6943" s="5">
        <v>71388</v>
      </c>
      <c r="I6943" s="2">
        <v>4</v>
      </c>
      <c r="J6943" s="2">
        <v>0</v>
      </c>
      <c r="K6943" s="2">
        <v>21.416399999999999</v>
      </c>
      <c r="L6943" s="18" t="str">
        <f>VLOOKUP(F6943,'BD customers'!$1:$1048576,2,FALSE)</f>
        <v>Scott Cohen</v>
      </c>
      <c r="M6943" s="2">
        <f>MATCH(orders[[#This Row],[Product ID]],'BD product'!A:A,0)</f>
        <v>520</v>
      </c>
      <c r="N6943" s="2" t="str" cm="1">
        <f t="array" ref="N6943">INDEX('BD product'!A:D,M6943,2)</f>
        <v>Office Supplies</v>
      </c>
    </row>
    <row r="6944" spans="1:14" x14ac:dyDescent="0.3">
      <c r="A6944" s="3" t="s">
        <v>7833</v>
      </c>
      <c r="B6944" s="4">
        <v>42912</v>
      </c>
      <c r="C6944" s="12" t="str">
        <f t="shared" si="108"/>
        <v>2017/06</v>
      </c>
      <c r="D6944" s="4">
        <v>42916</v>
      </c>
      <c r="E6944" s="3" t="s">
        <v>21</v>
      </c>
      <c r="F6944" s="3" t="s">
        <v>4397</v>
      </c>
      <c r="G6944" s="3" t="s">
        <v>4233</v>
      </c>
      <c r="H6944" s="5">
        <v>6852</v>
      </c>
      <c r="I6944" s="2">
        <v>3</v>
      </c>
      <c r="J6944" s="2">
        <v>0</v>
      </c>
      <c r="K6944" s="2">
        <v>31.519200000000001</v>
      </c>
      <c r="L6944" s="18" t="str">
        <f>VLOOKUP(F6944,'BD customers'!$1:$1048576,2,FALSE)</f>
        <v>Scott Cohen</v>
      </c>
      <c r="M6944" s="2">
        <f>MATCH(orders[[#This Row],[Product ID]],'BD product'!A:A,0)</f>
        <v>1276</v>
      </c>
      <c r="N6944" s="2" t="str" cm="1">
        <f t="array" ref="N6944">INDEX('BD product'!A:D,M6944,2)</f>
        <v>Office Supplies</v>
      </c>
    </row>
    <row r="6945" spans="1:14" x14ac:dyDescent="0.3">
      <c r="A6945" s="3" t="s">
        <v>7834</v>
      </c>
      <c r="B6945" s="4">
        <v>42210</v>
      </c>
      <c r="C6945" s="12" t="str">
        <f t="shared" si="108"/>
        <v>2015/07</v>
      </c>
      <c r="D6945" s="4">
        <v>42215</v>
      </c>
      <c r="E6945" s="3" t="s">
        <v>21</v>
      </c>
      <c r="F6945" s="3" t="s">
        <v>5536</v>
      </c>
      <c r="G6945" s="3" t="s">
        <v>7835</v>
      </c>
      <c r="H6945" s="5">
        <v>62396</v>
      </c>
      <c r="I6945" s="2">
        <v>5</v>
      </c>
      <c r="J6945" s="2">
        <v>2</v>
      </c>
      <c r="K6945" s="2">
        <v>38.997500000000002</v>
      </c>
      <c r="L6945" s="18" t="str">
        <f>VLOOKUP(F6945,'BD customers'!$1:$1048576,2,FALSE)</f>
        <v>Russell D'Ascenzo</v>
      </c>
      <c r="M6945" s="2">
        <f>MATCH(orders[[#This Row],[Product ID]],'BD product'!A:A,0)</f>
        <v>1809</v>
      </c>
      <c r="N6945" s="2" t="str" cm="1">
        <f t="array" ref="N6945">INDEX('BD product'!A:D,M6945,2)</f>
        <v>Technology</v>
      </c>
    </row>
    <row r="6946" spans="1:14" x14ac:dyDescent="0.3">
      <c r="A6946" s="3" t="s">
        <v>7837</v>
      </c>
      <c r="B6946" s="4">
        <v>41905</v>
      </c>
      <c r="C6946" s="12" t="str">
        <f t="shared" si="108"/>
        <v>2014/09</v>
      </c>
      <c r="D6946" s="4">
        <v>41909</v>
      </c>
      <c r="E6946" s="3" t="s">
        <v>21</v>
      </c>
      <c r="F6946" s="3" t="s">
        <v>6993</v>
      </c>
      <c r="G6946" s="3" t="s">
        <v>3377</v>
      </c>
      <c r="H6946" s="5">
        <v>1112</v>
      </c>
      <c r="I6946" s="2">
        <v>4</v>
      </c>
      <c r="J6946" s="2">
        <v>0</v>
      </c>
      <c r="K6946" s="2">
        <v>5.4488000000000003</v>
      </c>
      <c r="L6946" s="18" t="str">
        <f>VLOOKUP(F6946,'BD customers'!$1:$1048576,2,FALSE)</f>
        <v>Thea Hudgings</v>
      </c>
      <c r="M6946" s="2">
        <f>MATCH(orders[[#This Row],[Product ID]],'BD product'!A:A,0)</f>
        <v>996</v>
      </c>
      <c r="N6946" s="2" t="str" cm="1">
        <f t="array" ref="N6946">INDEX('BD product'!A:D,M6946,2)</f>
        <v>Office Supplies</v>
      </c>
    </row>
    <row r="6947" spans="1:14" x14ac:dyDescent="0.3">
      <c r="A6947" s="3" t="s">
        <v>7838</v>
      </c>
      <c r="B6947" s="4">
        <v>42643</v>
      </c>
      <c r="C6947" s="12" t="str">
        <f t="shared" si="108"/>
        <v>2016/09</v>
      </c>
      <c r="D6947" s="4">
        <v>42647</v>
      </c>
      <c r="E6947" s="3" t="s">
        <v>21</v>
      </c>
      <c r="F6947" s="3" t="s">
        <v>1184</v>
      </c>
      <c r="G6947" s="3" t="s">
        <v>3989</v>
      </c>
      <c r="H6947" s="5">
        <v>52392</v>
      </c>
      <c r="I6947" s="2">
        <v>5</v>
      </c>
      <c r="J6947" s="2">
        <v>2</v>
      </c>
      <c r="K6947" s="2">
        <v>-2.6196000000000002</v>
      </c>
      <c r="L6947" s="18" t="str">
        <f>VLOOKUP(F6947,'BD customers'!$1:$1048576,2,FALSE)</f>
        <v>Greg Matthias</v>
      </c>
      <c r="M6947" s="2">
        <f>MATCH(orders[[#This Row],[Product ID]],'BD product'!A:A,0)</f>
        <v>1221</v>
      </c>
      <c r="N6947" s="2" t="str" cm="1">
        <f t="array" ref="N6947">INDEX('BD product'!A:D,M6947,2)</f>
        <v>Furniture</v>
      </c>
    </row>
    <row r="6948" spans="1:14" x14ac:dyDescent="0.3">
      <c r="A6948" s="3" t="s">
        <v>7839</v>
      </c>
      <c r="B6948" s="4">
        <v>42317</v>
      </c>
      <c r="C6948" s="12" t="str">
        <f t="shared" si="108"/>
        <v>2015/11</v>
      </c>
      <c r="D6948" s="4">
        <v>42321</v>
      </c>
      <c r="E6948" s="3" t="s">
        <v>21</v>
      </c>
      <c r="F6948" s="3" t="s">
        <v>421</v>
      </c>
      <c r="G6948" s="3" t="s">
        <v>1331</v>
      </c>
      <c r="H6948" s="5">
        <v>248</v>
      </c>
      <c r="I6948" s="2">
        <v>2</v>
      </c>
      <c r="J6948" s="2">
        <v>0</v>
      </c>
      <c r="K6948" s="2">
        <v>1.1656</v>
      </c>
      <c r="L6948" s="18" t="str">
        <f>VLOOKUP(F6948,'BD customers'!$1:$1048576,2,FALSE)</f>
        <v>Jesus Ocampo</v>
      </c>
      <c r="M6948" s="2">
        <f>MATCH(orders[[#This Row],[Product ID]],'BD product'!A:A,0)</f>
        <v>312</v>
      </c>
      <c r="N6948" s="2" t="str" cm="1">
        <f t="array" ref="N6948">INDEX('BD product'!A:D,M6948,2)</f>
        <v>Office Supplies</v>
      </c>
    </row>
    <row r="6949" spans="1:14" x14ac:dyDescent="0.3">
      <c r="A6949" s="3" t="s">
        <v>7840</v>
      </c>
      <c r="B6949" s="4">
        <v>42119</v>
      </c>
      <c r="C6949" s="12" t="str">
        <f t="shared" si="108"/>
        <v>2015/04</v>
      </c>
      <c r="D6949" s="4">
        <v>42123</v>
      </c>
      <c r="E6949" s="3" t="s">
        <v>21</v>
      </c>
      <c r="F6949" s="3" t="s">
        <v>514</v>
      </c>
      <c r="G6949" s="3" t="s">
        <v>3246</v>
      </c>
      <c r="H6949" s="5">
        <v>221024</v>
      </c>
      <c r="I6949" s="2">
        <v>2</v>
      </c>
      <c r="J6949" s="2">
        <v>2</v>
      </c>
      <c r="K6949" s="2">
        <v>-5.5255999999999998</v>
      </c>
      <c r="L6949" s="18" t="str">
        <f>VLOOKUP(F6949,'BD customers'!$1:$1048576,2,FALSE)</f>
        <v>Zuschuss Carroll</v>
      </c>
      <c r="M6949" s="2">
        <f>MATCH(orders[[#This Row],[Product ID]],'BD product'!A:A,0)</f>
        <v>944</v>
      </c>
      <c r="N6949" s="2" t="str" cm="1">
        <f t="array" ref="N6949">INDEX('BD product'!A:D,M6949,2)</f>
        <v>Office Supplies</v>
      </c>
    </row>
    <row r="6950" spans="1:14" x14ac:dyDescent="0.3">
      <c r="A6950" s="3" t="s">
        <v>7840</v>
      </c>
      <c r="B6950" s="4">
        <v>42119</v>
      </c>
      <c r="C6950" s="12" t="str">
        <f t="shared" si="108"/>
        <v>2015/04</v>
      </c>
      <c r="D6950" s="4">
        <v>42123</v>
      </c>
      <c r="E6950" s="3" t="s">
        <v>21</v>
      </c>
      <c r="F6950" s="3" t="s">
        <v>514</v>
      </c>
      <c r="G6950" s="3" t="s">
        <v>5451</v>
      </c>
      <c r="H6950" s="5">
        <v>128058</v>
      </c>
      <c r="I6950" s="2">
        <v>3</v>
      </c>
      <c r="J6950" s="2">
        <v>3</v>
      </c>
      <c r="K6950" s="2">
        <v>-23.7822</v>
      </c>
      <c r="L6950" s="18" t="str">
        <f>VLOOKUP(F6950,'BD customers'!$1:$1048576,2,FALSE)</f>
        <v>Zuschuss Carroll</v>
      </c>
      <c r="M6950" s="2">
        <f>MATCH(orders[[#This Row],[Product ID]],'BD product'!A:A,0)</f>
        <v>1536</v>
      </c>
      <c r="N6950" s="2" t="str" cm="1">
        <f t="array" ref="N6950">INDEX('BD product'!A:D,M6950,2)</f>
        <v>Furniture</v>
      </c>
    </row>
    <row r="6951" spans="1:14" x14ac:dyDescent="0.3">
      <c r="A6951" s="3" t="s">
        <v>7841</v>
      </c>
      <c r="B6951" s="4">
        <v>43058</v>
      </c>
      <c r="C6951" s="12" t="str">
        <f t="shared" si="108"/>
        <v>2017/11</v>
      </c>
      <c r="D6951" s="4">
        <v>43058</v>
      </c>
      <c r="E6951" s="3" t="s">
        <v>41</v>
      </c>
      <c r="F6951" s="3" t="s">
        <v>1178</v>
      </c>
      <c r="G6951" s="3" t="s">
        <v>3696</v>
      </c>
      <c r="H6951" s="5">
        <v>58408</v>
      </c>
      <c r="I6951" s="2">
        <v>7</v>
      </c>
      <c r="J6951" s="2">
        <v>2</v>
      </c>
      <c r="K6951" s="2">
        <v>18.252500000000001</v>
      </c>
      <c r="L6951" s="18" t="str">
        <f>VLOOKUP(F6951,'BD customers'!$1:$1048576,2,FALSE)</f>
        <v>Anne Pryor</v>
      </c>
      <c r="M6951" s="2">
        <f>MATCH(orders[[#This Row],[Product ID]],'BD product'!A:A,0)</f>
        <v>1126</v>
      </c>
      <c r="N6951" s="2" t="str" cm="1">
        <f t="array" ref="N6951">INDEX('BD product'!A:D,M6951,2)</f>
        <v>Office Supplies</v>
      </c>
    </row>
    <row r="6952" spans="1:14" x14ac:dyDescent="0.3">
      <c r="A6952" s="3" t="s">
        <v>7841</v>
      </c>
      <c r="B6952" s="4">
        <v>43058</v>
      </c>
      <c r="C6952" s="12" t="str">
        <f t="shared" si="108"/>
        <v>2017/11</v>
      </c>
      <c r="D6952" s="4">
        <v>43058</v>
      </c>
      <c r="E6952" s="3" t="s">
        <v>41</v>
      </c>
      <c r="F6952" s="3" t="s">
        <v>1178</v>
      </c>
      <c r="G6952" s="3" t="s">
        <v>3326</v>
      </c>
      <c r="H6952" s="5">
        <v>79974</v>
      </c>
      <c r="I6952" s="2">
        <v>3</v>
      </c>
      <c r="J6952" s="2">
        <v>4</v>
      </c>
      <c r="K6952" s="2">
        <v>-29.323799999999999</v>
      </c>
      <c r="L6952" s="18" t="str">
        <f>VLOOKUP(F6952,'BD customers'!$1:$1048576,2,FALSE)</f>
        <v>Anne Pryor</v>
      </c>
      <c r="M6952" s="2">
        <f>MATCH(orders[[#This Row],[Product ID]],'BD product'!A:A,0)</f>
        <v>974</v>
      </c>
      <c r="N6952" s="2" t="str" cm="1">
        <f t="array" ref="N6952">INDEX('BD product'!A:D,M6952,2)</f>
        <v>Furniture</v>
      </c>
    </row>
    <row r="6953" spans="1:14" x14ac:dyDescent="0.3">
      <c r="A6953" s="3" t="s">
        <v>7842</v>
      </c>
      <c r="B6953" s="4">
        <v>42328</v>
      </c>
      <c r="C6953" s="12" t="str">
        <f t="shared" si="108"/>
        <v>2015/11</v>
      </c>
      <c r="D6953" s="4">
        <v>42332</v>
      </c>
      <c r="E6953" s="3" t="s">
        <v>21</v>
      </c>
      <c r="F6953" s="3" t="s">
        <v>1176</v>
      </c>
      <c r="G6953" s="3" t="s">
        <v>7843</v>
      </c>
      <c r="H6953" s="5">
        <v>479988</v>
      </c>
      <c r="I6953" s="2">
        <v>2</v>
      </c>
      <c r="J6953" s="2">
        <v>4</v>
      </c>
      <c r="K6953" s="2">
        <v>55.998600000000003</v>
      </c>
      <c r="L6953" s="18" t="str">
        <f>VLOOKUP(F6953,'BD customers'!$1:$1048576,2,FALSE)</f>
        <v>Grace Kelly</v>
      </c>
      <c r="M6953" s="2">
        <f>MATCH(orders[[#This Row],[Product ID]],'BD product'!A:A,0)</f>
        <v>1810</v>
      </c>
      <c r="N6953" s="2" t="str" cm="1">
        <f t="array" ref="N6953">INDEX('BD product'!A:D,M6953,2)</f>
        <v>Technology</v>
      </c>
    </row>
    <row r="6954" spans="1:14" x14ac:dyDescent="0.3">
      <c r="A6954" s="3" t="s">
        <v>7845</v>
      </c>
      <c r="B6954" s="4">
        <v>42279</v>
      </c>
      <c r="C6954" s="12" t="str">
        <f t="shared" si="108"/>
        <v>2015/10</v>
      </c>
      <c r="D6954" s="4">
        <v>42280</v>
      </c>
      <c r="E6954" s="3" t="s">
        <v>64</v>
      </c>
      <c r="F6954" s="3" t="s">
        <v>362</v>
      </c>
      <c r="G6954" s="3" t="s">
        <v>3859</v>
      </c>
      <c r="H6954" s="5">
        <v>11808</v>
      </c>
      <c r="I6954" s="2">
        <v>3</v>
      </c>
      <c r="J6954" s="2">
        <v>2</v>
      </c>
      <c r="K6954" s="2">
        <v>4.1327999999999996</v>
      </c>
      <c r="L6954" s="18" t="str">
        <f>VLOOKUP(F6954,'BD customers'!$1:$1048576,2,FALSE)</f>
        <v>Henry MacAllister</v>
      </c>
      <c r="M6954" s="2">
        <f>MATCH(orders[[#This Row],[Product ID]],'BD product'!A:A,0)</f>
        <v>1183</v>
      </c>
      <c r="N6954" s="2" t="str" cm="1">
        <f t="array" ref="N6954">INDEX('BD product'!A:D,M6954,2)</f>
        <v>Office Supplies</v>
      </c>
    </row>
    <row r="6955" spans="1:14" x14ac:dyDescent="0.3">
      <c r="A6955" s="3" t="s">
        <v>7845</v>
      </c>
      <c r="B6955" s="4">
        <v>42279</v>
      </c>
      <c r="C6955" s="12" t="str">
        <f t="shared" si="108"/>
        <v>2015/10</v>
      </c>
      <c r="D6955" s="4">
        <v>42280</v>
      </c>
      <c r="E6955" s="3" t="s">
        <v>64</v>
      </c>
      <c r="F6955" s="3" t="s">
        <v>362</v>
      </c>
      <c r="G6955" s="3" t="s">
        <v>5822</v>
      </c>
      <c r="H6955" s="5">
        <v>53568</v>
      </c>
      <c r="I6955" s="2">
        <v>4</v>
      </c>
      <c r="J6955" s="2">
        <v>2</v>
      </c>
      <c r="K6955" s="2">
        <v>19.418399999999998</v>
      </c>
      <c r="L6955" s="18" t="str">
        <f>VLOOKUP(F6955,'BD customers'!$1:$1048576,2,FALSE)</f>
        <v>Henry MacAllister</v>
      </c>
      <c r="M6955" s="2">
        <f>MATCH(orders[[#This Row],[Product ID]],'BD product'!A:A,0)</f>
        <v>1597</v>
      </c>
      <c r="N6955" s="2" t="str" cm="1">
        <f t="array" ref="N6955">INDEX('BD product'!A:D,M6955,2)</f>
        <v>Office Supplies</v>
      </c>
    </row>
    <row r="6956" spans="1:14" x14ac:dyDescent="0.3">
      <c r="A6956" s="3" t="s">
        <v>7845</v>
      </c>
      <c r="B6956" s="4">
        <v>42279</v>
      </c>
      <c r="C6956" s="12" t="str">
        <f t="shared" si="108"/>
        <v>2015/10</v>
      </c>
      <c r="D6956" s="4">
        <v>42280</v>
      </c>
      <c r="E6956" s="3" t="s">
        <v>64</v>
      </c>
      <c r="F6956" s="3" t="s">
        <v>362</v>
      </c>
      <c r="G6956" s="3" t="s">
        <v>4629</v>
      </c>
      <c r="H6956" s="5">
        <v>50396</v>
      </c>
      <c r="I6956" s="2">
        <v>5</v>
      </c>
      <c r="J6956" s="2">
        <v>2</v>
      </c>
      <c r="K6956" s="2">
        <v>5.0396000000000001</v>
      </c>
      <c r="L6956" s="18" t="str">
        <f>VLOOKUP(F6956,'BD customers'!$1:$1048576,2,FALSE)</f>
        <v>Henry MacAllister</v>
      </c>
      <c r="M6956" s="2">
        <f>MATCH(orders[[#This Row],[Product ID]],'BD product'!A:A,0)</f>
        <v>1372</v>
      </c>
      <c r="N6956" s="2" t="str" cm="1">
        <f t="array" ref="N6956">INDEX('BD product'!A:D,M6956,2)</f>
        <v>Technology</v>
      </c>
    </row>
    <row r="6957" spans="1:14" x14ac:dyDescent="0.3">
      <c r="A6957" s="3" t="s">
        <v>7846</v>
      </c>
      <c r="B6957" s="4">
        <v>42119</v>
      </c>
      <c r="C6957" s="12" t="str">
        <f t="shared" si="108"/>
        <v>2015/04</v>
      </c>
      <c r="D6957" s="4">
        <v>42126</v>
      </c>
      <c r="E6957" s="3" t="s">
        <v>21</v>
      </c>
      <c r="F6957" s="3" t="s">
        <v>1123</v>
      </c>
      <c r="G6957" s="3" t="s">
        <v>2768</v>
      </c>
      <c r="H6957" s="5">
        <v>2134</v>
      </c>
      <c r="I6957" s="2">
        <v>2</v>
      </c>
      <c r="J6957" s="2">
        <v>0</v>
      </c>
      <c r="K6957" s="2">
        <v>9.8163999999999998</v>
      </c>
      <c r="L6957" s="18" t="str">
        <f>VLOOKUP(F6957,'BD customers'!$1:$1048576,2,FALSE)</f>
        <v>Linda Southworth</v>
      </c>
      <c r="M6957" s="2">
        <f>MATCH(orders[[#This Row],[Product ID]],'BD product'!A:A,0)</f>
        <v>763</v>
      </c>
      <c r="N6957" s="2" t="str" cm="1">
        <f t="array" ref="N6957">INDEX('BD product'!A:D,M6957,2)</f>
        <v>Office Supplies</v>
      </c>
    </row>
    <row r="6958" spans="1:14" x14ac:dyDescent="0.3">
      <c r="A6958" s="3" t="s">
        <v>7847</v>
      </c>
      <c r="B6958" s="4">
        <v>42565</v>
      </c>
      <c r="C6958" s="12" t="str">
        <f t="shared" si="108"/>
        <v>2016/07</v>
      </c>
      <c r="D6958" s="4">
        <v>42570</v>
      </c>
      <c r="E6958" s="3" t="s">
        <v>21</v>
      </c>
      <c r="F6958" s="3" t="s">
        <v>7848</v>
      </c>
      <c r="G6958" s="3" t="s">
        <v>4516</v>
      </c>
      <c r="H6958" s="5">
        <v>364</v>
      </c>
      <c r="I6958" s="2">
        <v>5</v>
      </c>
      <c r="J6958" s="2">
        <v>0</v>
      </c>
      <c r="K6958" s="2">
        <v>1.7108000000000001</v>
      </c>
      <c r="L6958" s="18" t="str">
        <f>VLOOKUP(F6958,'BD customers'!$1:$1048576,2,FALSE)</f>
        <v>Anemone Ratner</v>
      </c>
      <c r="M6958" s="2">
        <f>MATCH(orders[[#This Row],[Product ID]],'BD product'!A:A,0)</f>
        <v>1346</v>
      </c>
      <c r="N6958" s="2" t="str" cm="1">
        <f t="array" ref="N6958">INDEX('BD product'!A:D,M6958,2)</f>
        <v>Office Supplies</v>
      </c>
    </row>
    <row r="6959" spans="1:14" x14ac:dyDescent="0.3">
      <c r="A6959" s="3" t="s">
        <v>7847</v>
      </c>
      <c r="B6959" s="4">
        <v>42565</v>
      </c>
      <c r="C6959" s="12" t="str">
        <f t="shared" si="108"/>
        <v>2016/07</v>
      </c>
      <c r="D6959" s="4">
        <v>42570</v>
      </c>
      <c r="E6959" s="3" t="s">
        <v>21</v>
      </c>
      <c r="F6959" s="3" t="s">
        <v>7848</v>
      </c>
      <c r="G6959" s="3" t="s">
        <v>158</v>
      </c>
      <c r="H6959" s="5">
        <v>5175</v>
      </c>
      <c r="I6959" s="2">
        <v>1</v>
      </c>
      <c r="J6959" s="2">
        <v>0</v>
      </c>
      <c r="K6959" s="2">
        <v>1.5525</v>
      </c>
      <c r="L6959" s="18" t="str">
        <f>VLOOKUP(F6959,'BD customers'!$1:$1048576,2,FALSE)</f>
        <v>Anemone Ratner</v>
      </c>
      <c r="M6959" s="2">
        <f>MATCH(orders[[#This Row],[Product ID]],'BD product'!A:A,0)</f>
        <v>30</v>
      </c>
      <c r="N6959" s="2" t="str" cm="1">
        <f t="array" ref="N6959">INDEX('BD product'!A:D,M6959,2)</f>
        <v>Furniture</v>
      </c>
    </row>
    <row r="6960" spans="1:14" x14ac:dyDescent="0.3">
      <c r="A6960" s="3" t="s">
        <v>7849</v>
      </c>
      <c r="B6960" s="4">
        <v>42274</v>
      </c>
      <c r="C6960" s="12" t="str">
        <f t="shared" si="108"/>
        <v>2015/09</v>
      </c>
      <c r="D6960" s="4">
        <v>42276</v>
      </c>
      <c r="E6960" s="3" t="s">
        <v>11</v>
      </c>
      <c r="F6960" s="3" t="s">
        <v>4002</v>
      </c>
      <c r="G6960" s="3" t="s">
        <v>825</v>
      </c>
      <c r="H6960" s="5">
        <v>1551</v>
      </c>
      <c r="I6960" s="2">
        <v>1</v>
      </c>
      <c r="J6960" s="2">
        <v>0</v>
      </c>
      <c r="K6960" s="2">
        <v>4.3428000000000004</v>
      </c>
      <c r="L6960" s="18" t="str">
        <f>VLOOKUP(F6960,'BD customers'!$1:$1048576,2,FALSE)</f>
        <v>Rick Huthwaite</v>
      </c>
      <c r="M6960" s="2">
        <f>MATCH(orders[[#This Row],[Product ID]],'BD product'!A:A,0)</f>
        <v>179</v>
      </c>
      <c r="N6960" s="2" t="str" cm="1">
        <f t="array" ref="N6960">INDEX('BD product'!A:D,M6960,2)</f>
        <v>Office Supplies</v>
      </c>
    </row>
    <row r="6961" spans="1:14" x14ac:dyDescent="0.3">
      <c r="A6961" s="3" t="s">
        <v>7849</v>
      </c>
      <c r="B6961" s="4">
        <v>42274</v>
      </c>
      <c r="C6961" s="12" t="str">
        <f t="shared" si="108"/>
        <v>2015/09</v>
      </c>
      <c r="D6961" s="4">
        <v>42276</v>
      </c>
      <c r="E6961" s="3" t="s">
        <v>11</v>
      </c>
      <c r="F6961" s="3" t="s">
        <v>4002</v>
      </c>
      <c r="G6961" s="3" t="s">
        <v>618</v>
      </c>
      <c r="H6961" s="5">
        <v>14682</v>
      </c>
      <c r="I6961" s="2">
        <v>3</v>
      </c>
      <c r="J6961" s="2">
        <v>0</v>
      </c>
      <c r="K6961" s="2">
        <v>0.73409999999999997</v>
      </c>
      <c r="L6961" s="18" t="str">
        <f>VLOOKUP(F6961,'BD customers'!$1:$1048576,2,FALSE)</f>
        <v>Rick Huthwaite</v>
      </c>
      <c r="M6961" s="2">
        <f>MATCH(orders[[#This Row],[Product ID]],'BD product'!A:A,0)</f>
        <v>128</v>
      </c>
      <c r="N6961" s="2" t="str" cm="1">
        <f t="array" ref="N6961">INDEX('BD product'!A:D,M6961,2)</f>
        <v>Office Supplies</v>
      </c>
    </row>
    <row r="6962" spans="1:14" x14ac:dyDescent="0.3">
      <c r="A6962" s="3" t="s">
        <v>7849</v>
      </c>
      <c r="B6962" s="4">
        <v>42274</v>
      </c>
      <c r="C6962" s="12" t="str">
        <f t="shared" si="108"/>
        <v>2015/09</v>
      </c>
      <c r="D6962" s="4">
        <v>42276</v>
      </c>
      <c r="E6962" s="3" t="s">
        <v>11</v>
      </c>
      <c r="F6962" s="3" t="s">
        <v>4002</v>
      </c>
      <c r="G6962" s="3" t="s">
        <v>1950</v>
      </c>
      <c r="H6962" s="5">
        <v>1296</v>
      </c>
      <c r="I6962" s="2">
        <v>2</v>
      </c>
      <c r="J6962" s="2">
        <v>0</v>
      </c>
      <c r="K6962" s="2">
        <v>6.2207999999999997</v>
      </c>
      <c r="L6962" s="18" t="str">
        <f>VLOOKUP(F6962,'BD customers'!$1:$1048576,2,FALSE)</f>
        <v>Rick Huthwaite</v>
      </c>
      <c r="M6962" s="2">
        <f>MATCH(orders[[#This Row],[Product ID]],'BD product'!A:A,0)</f>
        <v>492</v>
      </c>
      <c r="N6962" s="2" t="str" cm="1">
        <f t="array" ref="N6962">INDEX('BD product'!A:D,M6962,2)</f>
        <v>Office Supplies</v>
      </c>
    </row>
    <row r="6963" spans="1:14" x14ac:dyDescent="0.3">
      <c r="A6963" s="3" t="s">
        <v>7850</v>
      </c>
      <c r="B6963" s="4">
        <v>43049</v>
      </c>
      <c r="C6963" s="12" t="str">
        <f t="shared" si="108"/>
        <v>2017/11</v>
      </c>
      <c r="D6963" s="4">
        <v>43049</v>
      </c>
      <c r="E6963" s="3" t="s">
        <v>41</v>
      </c>
      <c r="F6963" s="3" t="s">
        <v>2720</v>
      </c>
      <c r="G6963" s="3" t="s">
        <v>3462</v>
      </c>
      <c r="H6963" s="5">
        <v>78</v>
      </c>
      <c r="I6963" s="2">
        <v>3</v>
      </c>
      <c r="J6963" s="2">
        <v>0</v>
      </c>
      <c r="K6963" s="2">
        <v>0.21060000000000001</v>
      </c>
      <c r="L6963" s="18" t="str">
        <f>VLOOKUP(F6963,'BD customers'!$1:$1048576,2,FALSE)</f>
        <v>Thomas Brumley</v>
      </c>
      <c r="M6963" s="2">
        <f>MATCH(orders[[#This Row],[Product ID]],'BD product'!A:A,0)</f>
        <v>1028</v>
      </c>
      <c r="N6963" s="2" t="str" cm="1">
        <f t="array" ref="N6963">INDEX('BD product'!A:D,M6963,2)</f>
        <v>Office Supplies</v>
      </c>
    </row>
    <row r="6964" spans="1:14" x14ac:dyDescent="0.3">
      <c r="A6964" s="3" t="s">
        <v>7851</v>
      </c>
      <c r="B6964" s="4">
        <v>42567</v>
      </c>
      <c r="C6964" s="12" t="str">
        <f t="shared" si="108"/>
        <v>2016/07</v>
      </c>
      <c r="D6964" s="4">
        <v>42571</v>
      </c>
      <c r="E6964" s="3" t="s">
        <v>11</v>
      </c>
      <c r="F6964" s="3" t="s">
        <v>95</v>
      </c>
      <c r="G6964" s="3" t="s">
        <v>163</v>
      </c>
      <c r="H6964" s="5">
        <v>102</v>
      </c>
      <c r="I6964" s="2">
        <v>5</v>
      </c>
      <c r="J6964" s="2">
        <v>0</v>
      </c>
      <c r="K6964" s="2">
        <v>0.47939999999999999</v>
      </c>
      <c r="L6964" s="18" t="str">
        <f>VLOOKUP(F6964,'BD customers'!$1:$1048576,2,FALSE)</f>
        <v>Jonathan Doherty</v>
      </c>
      <c r="M6964" s="2">
        <f>MATCH(orders[[#This Row],[Product ID]],'BD product'!A:A,0)</f>
        <v>31</v>
      </c>
      <c r="N6964" s="2" t="str" cm="1">
        <f t="array" ref="N6964">INDEX('BD product'!A:D,M6964,2)</f>
        <v>Office Supplies</v>
      </c>
    </row>
    <row r="6965" spans="1:14" x14ac:dyDescent="0.3">
      <c r="A6965" s="3" t="s">
        <v>7851</v>
      </c>
      <c r="B6965" s="4">
        <v>42567</v>
      </c>
      <c r="C6965" s="12" t="str">
        <f t="shared" si="108"/>
        <v>2016/07</v>
      </c>
      <c r="D6965" s="4">
        <v>42571</v>
      </c>
      <c r="E6965" s="3" t="s">
        <v>11</v>
      </c>
      <c r="F6965" s="3" t="s">
        <v>95</v>
      </c>
      <c r="G6965" s="3" t="s">
        <v>5026</v>
      </c>
      <c r="H6965" s="5">
        <v>2232</v>
      </c>
      <c r="I6965" s="2">
        <v>3</v>
      </c>
      <c r="J6965" s="2">
        <v>0</v>
      </c>
      <c r="K6965" s="2">
        <v>5.5800000000000002E-2</v>
      </c>
      <c r="L6965" s="18" t="str">
        <f>VLOOKUP(F6965,'BD customers'!$1:$1048576,2,FALSE)</f>
        <v>Jonathan Doherty</v>
      </c>
      <c r="M6965" s="2">
        <f>MATCH(orders[[#This Row],[Product ID]],'BD product'!A:A,0)</f>
        <v>1455</v>
      </c>
      <c r="N6965" s="2" t="str" cm="1">
        <f t="array" ref="N6965">INDEX('BD product'!A:D,M6965,2)</f>
        <v>Office Supplies</v>
      </c>
    </row>
    <row r="6966" spans="1:14" x14ac:dyDescent="0.3">
      <c r="A6966" s="3" t="s">
        <v>7851</v>
      </c>
      <c r="B6966" s="4">
        <v>42567</v>
      </c>
      <c r="C6966" s="12" t="str">
        <f t="shared" si="108"/>
        <v>2016/07</v>
      </c>
      <c r="D6966" s="4">
        <v>42571</v>
      </c>
      <c r="E6966" s="3" t="s">
        <v>11</v>
      </c>
      <c r="F6966" s="3" t="s">
        <v>95</v>
      </c>
      <c r="G6966" s="3" t="s">
        <v>2116</v>
      </c>
      <c r="H6966" s="5">
        <v>241</v>
      </c>
      <c r="I6966" s="2">
        <v>5</v>
      </c>
      <c r="J6966" s="2">
        <v>0</v>
      </c>
      <c r="K6966" s="2">
        <v>1.1086</v>
      </c>
      <c r="L6966" s="18" t="str">
        <f>VLOOKUP(F6966,'BD customers'!$1:$1048576,2,FALSE)</f>
        <v>Jonathan Doherty</v>
      </c>
      <c r="M6966" s="2">
        <f>MATCH(orders[[#This Row],[Product ID]],'BD product'!A:A,0)</f>
        <v>546</v>
      </c>
      <c r="N6966" s="2" t="str" cm="1">
        <f t="array" ref="N6966">INDEX('BD product'!A:D,M6966,2)</f>
        <v>Office Supplies</v>
      </c>
    </row>
    <row r="6967" spans="1:14" x14ac:dyDescent="0.3">
      <c r="A6967" s="3" t="s">
        <v>7851</v>
      </c>
      <c r="B6967" s="4">
        <v>42567</v>
      </c>
      <c r="C6967" s="12" t="str">
        <f t="shared" si="108"/>
        <v>2016/07</v>
      </c>
      <c r="D6967" s="4">
        <v>42571</v>
      </c>
      <c r="E6967" s="3" t="s">
        <v>11</v>
      </c>
      <c r="F6967" s="3" t="s">
        <v>95</v>
      </c>
      <c r="G6967" s="3" t="s">
        <v>4357</v>
      </c>
      <c r="H6967" s="5">
        <v>7598</v>
      </c>
      <c r="I6967" s="2">
        <v>2</v>
      </c>
      <c r="J6967" s="2">
        <v>0</v>
      </c>
      <c r="K6967" s="2">
        <v>18.235199999999999</v>
      </c>
      <c r="L6967" s="18" t="str">
        <f>VLOOKUP(F6967,'BD customers'!$1:$1048576,2,FALSE)</f>
        <v>Jonathan Doherty</v>
      </c>
      <c r="M6967" s="2">
        <f>MATCH(orders[[#This Row],[Product ID]],'BD product'!A:A,0)</f>
        <v>1304</v>
      </c>
      <c r="N6967" s="2" t="str" cm="1">
        <f t="array" ref="N6967">INDEX('BD product'!A:D,M6967,2)</f>
        <v>Technology</v>
      </c>
    </row>
    <row r="6968" spans="1:14" x14ac:dyDescent="0.3">
      <c r="A6968" s="3" t="s">
        <v>7851</v>
      </c>
      <c r="B6968" s="4">
        <v>42567</v>
      </c>
      <c r="C6968" s="12" t="str">
        <f t="shared" si="108"/>
        <v>2016/07</v>
      </c>
      <c r="D6968" s="4">
        <v>42571</v>
      </c>
      <c r="E6968" s="3" t="s">
        <v>11</v>
      </c>
      <c r="F6968" s="3" t="s">
        <v>95</v>
      </c>
      <c r="G6968" s="3" t="s">
        <v>2005</v>
      </c>
      <c r="H6968" s="5">
        <v>646</v>
      </c>
      <c r="I6968" s="2">
        <v>2</v>
      </c>
      <c r="J6968" s="2">
        <v>0</v>
      </c>
      <c r="K6968" s="2">
        <v>3.1654</v>
      </c>
      <c r="L6968" s="18" t="str">
        <f>VLOOKUP(F6968,'BD customers'!$1:$1048576,2,FALSE)</f>
        <v>Jonathan Doherty</v>
      </c>
      <c r="M6968" s="2">
        <f>MATCH(orders[[#This Row],[Product ID]],'BD product'!A:A,0)</f>
        <v>509</v>
      </c>
      <c r="N6968" s="2" t="str" cm="1">
        <f t="array" ref="N6968">INDEX('BD product'!A:D,M6968,2)</f>
        <v>Office Supplies</v>
      </c>
    </row>
    <row r="6969" spans="1:14" x14ac:dyDescent="0.3">
      <c r="A6969" s="3" t="s">
        <v>7851</v>
      </c>
      <c r="B6969" s="4">
        <v>42567</v>
      </c>
      <c r="C6969" s="12" t="str">
        <f t="shared" si="108"/>
        <v>2016/07</v>
      </c>
      <c r="D6969" s="4">
        <v>42571</v>
      </c>
      <c r="E6969" s="3" t="s">
        <v>11</v>
      </c>
      <c r="F6969" s="3" t="s">
        <v>95</v>
      </c>
      <c r="G6969" s="3" t="s">
        <v>5872</v>
      </c>
      <c r="H6969" s="5">
        <v>6012</v>
      </c>
      <c r="I6969" s="2">
        <v>9</v>
      </c>
      <c r="J6969" s="2">
        <v>0</v>
      </c>
      <c r="K6969" s="2">
        <v>28.857600000000001</v>
      </c>
      <c r="L6969" s="18" t="str">
        <f>VLOOKUP(F6969,'BD customers'!$1:$1048576,2,FALSE)</f>
        <v>Jonathan Doherty</v>
      </c>
      <c r="M6969" s="2">
        <f>MATCH(orders[[#This Row],[Product ID]],'BD product'!A:A,0)</f>
        <v>1606</v>
      </c>
      <c r="N6969" s="2" t="str" cm="1">
        <f t="array" ref="N6969">INDEX('BD product'!A:D,M6969,2)</f>
        <v>Office Supplies</v>
      </c>
    </row>
    <row r="6970" spans="1:14" x14ac:dyDescent="0.3">
      <c r="A6970" s="3" t="s">
        <v>7852</v>
      </c>
      <c r="B6970" s="4">
        <v>42293</v>
      </c>
      <c r="C6970" s="12" t="str">
        <f t="shared" si="108"/>
        <v>2015/10</v>
      </c>
      <c r="D6970" s="4">
        <v>42297</v>
      </c>
      <c r="E6970" s="3" t="s">
        <v>11</v>
      </c>
      <c r="F6970" s="3" t="s">
        <v>1557</v>
      </c>
      <c r="G6970" s="3" t="s">
        <v>3131</v>
      </c>
      <c r="H6970" s="5">
        <v>82497</v>
      </c>
      <c r="I6970" s="2">
        <v>3</v>
      </c>
      <c r="J6970" s="2">
        <v>0</v>
      </c>
      <c r="K6970" s="2">
        <v>214.4922</v>
      </c>
      <c r="L6970" s="18" t="str">
        <f>VLOOKUP(F6970,'BD customers'!$1:$1048576,2,FALSE)</f>
        <v>Michael Paige</v>
      </c>
      <c r="M6970" s="2">
        <f>MATCH(orders[[#This Row],[Product ID]],'BD product'!A:A,0)</f>
        <v>905</v>
      </c>
      <c r="N6970" s="2" t="str" cm="1">
        <f t="array" ref="N6970">INDEX('BD product'!A:D,M6970,2)</f>
        <v>Technology</v>
      </c>
    </row>
    <row r="6971" spans="1:14" x14ac:dyDescent="0.3">
      <c r="A6971" s="3" t="s">
        <v>7853</v>
      </c>
      <c r="B6971" s="4">
        <v>42379</v>
      </c>
      <c r="C6971" s="12" t="str">
        <f t="shared" si="108"/>
        <v>2016/01</v>
      </c>
      <c r="D6971" s="4">
        <v>42382</v>
      </c>
      <c r="E6971" s="3" t="s">
        <v>11</v>
      </c>
      <c r="F6971" s="3" t="s">
        <v>5124</v>
      </c>
      <c r="G6971" s="3" t="s">
        <v>2061</v>
      </c>
      <c r="H6971" s="5">
        <v>2485</v>
      </c>
      <c r="I6971" s="2">
        <v>5</v>
      </c>
      <c r="J6971" s="2">
        <v>0</v>
      </c>
      <c r="K6971" s="2">
        <v>7.7035</v>
      </c>
      <c r="L6971" s="18" t="str">
        <f>VLOOKUP(F6971,'BD customers'!$1:$1048576,2,FALSE)</f>
        <v>Joy Bell-</v>
      </c>
      <c r="M6971" s="2">
        <f>MATCH(orders[[#This Row],[Product ID]],'BD product'!A:A,0)</f>
        <v>529</v>
      </c>
      <c r="N6971" s="2" t="str" cm="1">
        <f t="array" ref="N6971">INDEX('BD product'!A:D,M6971,2)</f>
        <v>Furniture</v>
      </c>
    </row>
    <row r="6972" spans="1:14" x14ac:dyDescent="0.3">
      <c r="A6972" s="3" t="s">
        <v>7854</v>
      </c>
      <c r="B6972" s="4">
        <v>42997</v>
      </c>
      <c r="C6972" s="12" t="str">
        <f t="shared" si="108"/>
        <v>2017/09</v>
      </c>
      <c r="D6972" s="4">
        <v>43003</v>
      </c>
      <c r="E6972" s="3" t="s">
        <v>21</v>
      </c>
      <c r="F6972" s="3" t="s">
        <v>2700</v>
      </c>
      <c r="G6972" s="3" t="s">
        <v>5597</v>
      </c>
      <c r="H6972" s="5">
        <v>12624</v>
      </c>
      <c r="I6972" s="2">
        <v>2</v>
      </c>
      <c r="J6972" s="2">
        <v>2</v>
      </c>
      <c r="K6972" s="2">
        <v>-2.5247999999999999</v>
      </c>
      <c r="L6972" s="18" t="str">
        <f>VLOOKUP(F6972,'BD customers'!$1:$1048576,2,FALSE)</f>
        <v>Adrian Barton</v>
      </c>
      <c r="M6972" s="2">
        <f>MATCH(orders[[#This Row],[Product ID]],'BD product'!A:A,0)</f>
        <v>1557</v>
      </c>
      <c r="N6972" s="2" t="str" cm="1">
        <f t="array" ref="N6972">INDEX('BD product'!A:D,M6972,2)</f>
        <v>Office Supplies</v>
      </c>
    </row>
    <row r="6973" spans="1:14" x14ac:dyDescent="0.3">
      <c r="A6973" s="3" t="s">
        <v>7854</v>
      </c>
      <c r="B6973" s="4">
        <v>42997</v>
      </c>
      <c r="C6973" s="12" t="str">
        <f t="shared" si="108"/>
        <v>2017/09</v>
      </c>
      <c r="D6973" s="4">
        <v>43003</v>
      </c>
      <c r="E6973" s="3" t="s">
        <v>21</v>
      </c>
      <c r="F6973" s="3" t="s">
        <v>2700</v>
      </c>
      <c r="G6973" s="3" t="s">
        <v>919</v>
      </c>
      <c r="H6973" s="5">
        <v>89584</v>
      </c>
      <c r="I6973" s="2">
        <v>2</v>
      </c>
      <c r="J6973" s="2">
        <v>2</v>
      </c>
      <c r="K6973" s="2">
        <v>4.4791999999999996</v>
      </c>
      <c r="L6973" s="18" t="str">
        <f>VLOOKUP(F6973,'BD customers'!$1:$1048576,2,FALSE)</f>
        <v>Adrian Barton</v>
      </c>
      <c r="M6973" s="2">
        <f>MATCH(orders[[#This Row],[Product ID]],'BD product'!A:A,0)</f>
        <v>203</v>
      </c>
      <c r="N6973" s="2" t="str" cm="1">
        <f t="array" ref="N6973">INDEX('BD product'!A:D,M6973,2)</f>
        <v>Technology</v>
      </c>
    </row>
    <row r="6974" spans="1:14" x14ac:dyDescent="0.3">
      <c r="A6974" s="3" t="s">
        <v>7854</v>
      </c>
      <c r="B6974" s="4">
        <v>42997</v>
      </c>
      <c r="C6974" s="12" t="str">
        <f t="shared" si="108"/>
        <v>2017/09</v>
      </c>
      <c r="D6974" s="4">
        <v>43003</v>
      </c>
      <c r="E6974" s="3" t="s">
        <v>21</v>
      </c>
      <c r="F6974" s="3" t="s">
        <v>2700</v>
      </c>
      <c r="G6974" s="3" t="s">
        <v>5495</v>
      </c>
      <c r="H6974" s="5">
        <v>47192</v>
      </c>
      <c r="I6974" s="2">
        <v>2</v>
      </c>
      <c r="J6974" s="2">
        <v>2</v>
      </c>
      <c r="K6974" s="2">
        <v>2.9495</v>
      </c>
      <c r="L6974" s="18" t="str">
        <f>VLOOKUP(F6974,'BD customers'!$1:$1048576,2,FALSE)</f>
        <v>Adrian Barton</v>
      </c>
      <c r="M6974" s="2">
        <f>MATCH(orders[[#This Row],[Product ID]],'BD product'!A:A,0)</f>
        <v>1540</v>
      </c>
      <c r="N6974" s="2" t="str" cm="1">
        <f t="array" ref="N6974">INDEX('BD product'!A:D,M6974,2)</f>
        <v>Technology</v>
      </c>
    </row>
    <row r="6975" spans="1:14" x14ac:dyDescent="0.3">
      <c r="A6975" s="3" t="s">
        <v>7854</v>
      </c>
      <c r="B6975" s="4">
        <v>42997</v>
      </c>
      <c r="C6975" s="12" t="str">
        <f t="shared" si="108"/>
        <v>2017/09</v>
      </c>
      <c r="D6975" s="4">
        <v>43003</v>
      </c>
      <c r="E6975" s="3" t="s">
        <v>21</v>
      </c>
      <c r="F6975" s="3" t="s">
        <v>2700</v>
      </c>
      <c r="G6975" s="3" t="s">
        <v>309</v>
      </c>
      <c r="H6975" s="5">
        <v>1818</v>
      </c>
      <c r="I6975" s="2">
        <v>4</v>
      </c>
      <c r="J6975" s="2">
        <v>7</v>
      </c>
      <c r="K6975" s="2">
        <v>-1.3937999999999999</v>
      </c>
      <c r="L6975" s="18" t="str">
        <f>VLOOKUP(F6975,'BD customers'!$1:$1048576,2,FALSE)</f>
        <v>Adrian Barton</v>
      </c>
      <c r="M6975" s="2">
        <f>MATCH(orders[[#This Row],[Product ID]],'BD product'!A:A,0)</f>
        <v>60</v>
      </c>
      <c r="N6975" s="2" t="str" cm="1">
        <f t="array" ref="N6975">INDEX('BD product'!A:D,M6975,2)</f>
        <v>Office Supplies</v>
      </c>
    </row>
    <row r="6976" spans="1:14" x14ac:dyDescent="0.3">
      <c r="A6976" s="3" t="s">
        <v>7855</v>
      </c>
      <c r="B6976" s="4">
        <v>42993</v>
      </c>
      <c r="C6976" s="12" t="str">
        <f t="shared" si="108"/>
        <v>2017/09</v>
      </c>
      <c r="D6976" s="4">
        <v>42997</v>
      </c>
      <c r="E6976" s="3" t="s">
        <v>21</v>
      </c>
      <c r="F6976" s="3" t="s">
        <v>2000</v>
      </c>
      <c r="G6976" s="3" t="s">
        <v>5677</v>
      </c>
      <c r="H6976" s="5">
        <v>31744</v>
      </c>
      <c r="I6976" s="2">
        <v>2</v>
      </c>
      <c r="J6976" s="2">
        <v>2</v>
      </c>
      <c r="K6976" s="2">
        <v>8.3328000000000007</v>
      </c>
      <c r="L6976" s="18" t="str">
        <f>VLOOKUP(F6976,'BD customers'!$1:$1048576,2,FALSE)</f>
        <v>Charles Crestani</v>
      </c>
      <c r="M6976" s="2">
        <f>MATCH(orders[[#This Row],[Product ID]],'BD product'!A:A,0)</f>
        <v>1573</v>
      </c>
      <c r="N6976" s="2" t="str" cm="1">
        <f t="array" ref="N6976">INDEX('BD product'!A:D,M6976,2)</f>
        <v>Office Supplies</v>
      </c>
    </row>
    <row r="6977" spans="1:14" x14ac:dyDescent="0.3">
      <c r="A6977" s="3" t="s">
        <v>7856</v>
      </c>
      <c r="B6977" s="4">
        <v>42183</v>
      </c>
      <c r="C6977" s="12" t="str">
        <f t="shared" si="108"/>
        <v>2015/06</v>
      </c>
      <c r="D6977" s="4">
        <v>42187</v>
      </c>
      <c r="E6977" s="3" t="s">
        <v>21</v>
      </c>
      <c r="F6977" s="3" t="s">
        <v>808</v>
      </c>
      <c r="G6977" s="3" t="s">
        <v>3730</v>
      </c>
      <c r="H6977" s="5">
        <v>5904</v>
      </c>
      <c r="I6977" s="2">
        <v>2</v>
      </c>
      <c r="J6977" s="2">
        <v>2</v>
      </c>
      <c r="K6977" s="2">
        <v>1.9925999999999999</v>
      </c>
      <c r="L6977" s="18" t="str">
        <f>VLOOKUP(F6977,'BD customers'!$1:$1048576,2,FALSE)</f>
        <v>Craig Yedwab</v>
      </c>
      <c r="M6977" s="2">
        <f>MATCH(orders[[#This Row],[Product ID]],'BD product'!A:A,0)</f>
        <v>1141</v>
      </c>
      <c r="N6977" s="2" t="str" cm="1">
        <f t="array" ref="N6977">INDEX('BD product'!A:D,M6977,2)</f>
        <v>Office Supplies</v>
      </c>
    </row>
    <row r="6978" spans="1:14" x14ac:dyDescent="0.3">
      <c r="A6978" s="3" t="s">
        <v>7856</v>
      </c>
      <c r="B6978" s="4">
        <v>42183</v>
      </c>
      <c r="C6978" s="12" t="str">
        <f t="shared" ref="C6978:C7041" si="109">TEXT(B6978,"aaaa/mm")</f>
        <v>2015/06</v>
      </c>
      <c r="D6978" s="4">
        <v>42187</v>
      </c>
      <c r="E6978" s="3" t="s">
        <v>21</v>
      </c>
      <c r="F6978" s="3" t="s">
        <v>808</v>
      </c>
      <c r="G6978" s="3" t="s">
        <v>2346</v>
      </c>
      <c r="H6978" s="5">
        <v>62176</v>
      </c>
      <c r="I6978" s="2">
        <v>4</v>
      </c>
      <c r="J6978" s="2">
        <v>2</v>
      </c>
      <c r="K6978" s="2">
        <v>4.6631999999999998</v>
      </c>
      <c r="L6978" s="18" t="str">
        <f>VLOOKUP(F6978,'BD customers'!$1:$1048576,2,FALSE)</f>
        <v>Craig Yedwab</v>
      </c>
      <c r="M6978" s="2">
        <f>MATCH(orders[[#This Row],[Product ID]],'BD product'!A:A,0)</f>
        <v>624</v>
      </c>
      <c r="N6978" s="2" t="str" cm="1">
        <f t="array" ref="N6978">INDEX('BD product'!A:D,M6978,2)</f>
        <v>Furniture</v>
      </c>
    </row>
    <row r="6979" spans="1:14" x14ac:dyDescent="0.3">
      <c r="A6979" s="3" t="s">
        <v>7857</v>
      </c>
      <c r="B6979" s="4">
        <v>42699</v>
      </c>
      <c r="C6979" s="12" t="str">
        <f t="shared" si="109"/>
        <v>2016/11</v>
      </c>
      <c r="D6979" s="4">
        <v>42702</v>
      </c>
      <c r="E6979" s="3" t="s">
        <v>64</v>
      </c>
      <c r="F6979" s="3" t="s">
        <v>1880</v>
      </c>
      <c r="G6979" s="3" t="s">
        <v>3374</v>
      </c>
      <c r="H6979" s="5">
        <v>5998</v>
      </c>
      <c r="I6979" s="2">
        <v>2</v>
      </c>
      <c r="J6979" s="2">
        <v>0</v>
      </c>
      <c r="K6979" s="2">
        <v>1.7994000000000001</v>
      </c>
      <c r="L6979" s="18" t="str">
        <f>VLOOKUP(F6979,'BD customers'!$1:$1048576,2,FALSE)</f>
        <v>Emily Phan</v>
      </c>
      <c r="M6979" s="2">
        <f>MATCH(orders[[#This Row],[Product ID]],'BD product'!A:A,0)</f>
        <v>995</v>
      </c>
      <c r="N6979" s="2" t="str" cm="1">
        <f t="array" ref="N6979">INDEX('BD product'!A:D,M6979,2)</f>
        <v>Technology</v>
      </c>
    </row>
    <row r="6980" spans="1:14" x14ac:dyDescent="0.3">
      <c r="A6980" s="3" t="s">
        <v>7858</v>
      </c>
      <c r="B6980" s="4">
        <v>43064</v>
      </c>
      <c r="C6980" s="12" t="str">
        <f t="shared" si="109"/>
        <v>2017/11</v>
      </c>
      <c r="D6980" s="4">
        <v>43068</v>
      </c>
      <c r="E6980" s="3" t="s">
        <v>11</v>
      </c>
      <c r="F6980" s="3" t="s">
        <v>384</v>
      </c>
      <c r="G6980" s="3" t="s">
        <v>1514</v>
      </c>
      <c r="H6980" s="5">
        <v>4887</v>
      </c>
      <c r="I6980" s="2">
        <v>9</v>
      </c>
      <c r="J6980" s="2">
        <v>0</v>
      </c>
      <c r="K6980" s="2">
        <v>23.946300000000001</v>
      </c>
      <c r="L6980" s="18" t="str">
        <f>VLOOKUP(F6980,'BD customers'!$1:$1048576,2,FALSE)</f>
        <v>Delfina Latchford</v>
      </c>
      <c r="M6980" s="2">
        <f>MATCH(orders[[#This Row],[Product ID]],'BD product'!A:A,0)</f>
        <v>364</v>
      </c>
      <c r="N6980" s="2" t="str" cm="1">
        <f t="array" ref="N6980">INDEX('BD product'!A:D,M6980,2)</f>
        <v>Office Supplies</v>
      </c>
    </row>
    <row r="6981" spans="1:14" x14ac:dyDescent="0.3">
      <c r="A6981" s="3" t="s">
        <v>7859</v>
      </c>
      <c r="B6981" s="4">
        <v>42749</v>
      </c>
      <c r="C6981" s="12" t="str">
        <f t="shared" si="109"/>
        <v>2017/01</v>
      </c>
      <c r="D6981" s="4">
        <v>42754</v>
      </c>
      <c r="E6981" s="3" t="s">
        <v>21</v>
      </c>
      <c r="F6981" s="3" t="s">
        <v>32</v>
      </c>
      <c r="G6981" s="3" t="s">
        <v>6465</v>
      </c>
      <c r="H6981" s="5">
        <v>1549</v>
      </c>
      <c r="I6981" s="2">
        <v>5</v>
      </c>
      <c r="J6981" s="2">
        <v>0</v>
      </c>
      <c r="K6981" s="2">
        <v>6.9705000000000004</v>
      </c>
      <c r="L6981" s="18" t="str">
        <f>VLOOKUP(F6981,'BD customers'!$1:$1048576,2,FALSE)</f>
        <v>Sean O'Donnell</v>
      </c>
      <c r="M6981" s="2">
        <f>MATCH(orders[[#This Row],[Product ID]],'BD product'!A:A,0)</f>
        <v>1695</v>
      </c>
      <c r="N6981" s="2" t="str" cm="1">
        <f t="array" ref="N6981">INDEX('BD product'!A:D,M6981,2)</f>
        <v>Office Supplies</v>
      </c>
    </row>
    <row r="6982" spans="1:14" x14ac:dyDescent="0.3">
      <c r="A6982" s="3" t="s">
        <v>7860</v>
      </c>
      <c r="B6982" s="4">
        <v>41950</v>
      </c>
      <c r="C6982" s="12" t="str">
        <f t="shared" si="109"/>
        <v>2014/11</v>
      </c>
      <c r="D6982" s="4">
        <v>41951</v>
      </c>
      <c r="E6982" s="3" t="s">
        <v>64</v>
      </c>
      <c r="F6982" s="3" t="s">
        <v>1473</v>
      </c>
      <c r="G6982" s="3" t="s">
        <v>3605</v>
      </c>
      <c r="H6982" s="5">
        <v>592</v>
      </c>
      <c r="I6982" s="2">
        <v>4</v>
      </c>
      <c r="J6982" s="2">
        <v>0</v>
      </c>
      <c r="K6982" s="2">
        <v>2.8416000000000001</v>
      </c>
      <c r="L6982" s="18" t="str">
        <f>VLOOKUP(F6982,'BD customers'!$1:$1048576,2,FALSE)</f>
        <v>Bart Pistole</v>
      </c>
      <c r="M6982" s="2">
        <f>MATCH(orders[[#This Row],[Product ID]],'BD product'!A:A,0)</f>
        <v>1086</v>
      </c>
      <c r="N6982" s="2" t="str" cm="1">
        <f t="array" ref="N6982">INDEX('BD product'!A:D,M6982,2)</f>
        <v>Office Supplies</v>
      </c>
    </row>
    <row r="6983" spans="1:14" x14ac:dyDescent="0.3">
      <c r="A6983" s="3" t="s">
        <v>7860</v>
      </c>
      <c r="B6983" s="4">
        <v>41950</v>
      </c>
      <c r="C6983" s="12" t="str">
        <f t="shared" si="109"/>
        <v>2014/11</v>
      </c>
      <c r="D6983" s="4">
        <v>41951</v>
      </c>
      <c r="E6983" s="3" t="s">
        <v>64</v>
      </c>
      <c r="F6983" s="3" t="s">
        <v>1473</v>
      </c>
      <c r="G6983" s="3" t="s">
        <v>5867</v>
      </c>
      <c r="H6983" s="5">
        <v>3018</v>
      </c>
      <c r="I6983" s="2">
        <v>3</v>
      </c>
      <c r="J6983" s="2">
        <v>0</v>
      </c>
      <c r="K6983" s="2">
        <v>13.8828</v>
      </c>
      <c r="L6983" s="18" t="str">
        <f>VLOOKUP(F6983,'BD customers'!$1:$1048576,2,FALSE)</f>
        <v>Bart Pistole</v>
      </c>
      <c r="M6983" s="2">
        <f>MATCH(orders[[#This Row],[Product ID]],'BD product'!A:A,0)</f>
        <v>1605</v>
      </c>
      <c r="N6983" s="2" t="str" cm="1">
        <f t="array" ref="N6983">INDEX('BD product'!A:D,M6983,2)</f>
        <v>Office Supplies</v>
      </c>
    </row>
    <row r="6984" spans="1:14" x14ac:dyDescent="0.3">
      <c r="A6984" s="3" t="s">
        <v>7861</v>
      </c>
      <c r="B6984" s="4">
        <v>42614</v>
      </c>
      <c r="C6984" s="12" t="str">
        <f t="shared" si="109"/>
        <v>2016/09</v>
      </c>
      <c r="D6984" s="4">
        <v>42618</v>
      </c>
      <c r="E6984" s="3" t="s">
        <v>21</v>
      </c>
      <c r="F6984" s="3" t="s">
        <v>1782</v>
      </c>
      <c r="G6984" s="3" t="s">
        <v>2116</v>
      </c>
      <c r="H6984" s="5">
        <v>241</v>
      </c>
      <c r="I6984" s="2">
        <v>5</v>
      </c>
      <c r="J6984" s="2">
        <v>0</v>
      </c>
      <c r="K6984" s="2">
        <v>1.1086</v>
      </c>
      <c r="L6984" s="18" t="str">
        <f>VLOOKUP(F6984,'BD customers'!$1:$1048576,2,FALSE)</f>
        <v>Joseph Airdo</v>
      </c>
      <c r="M6984" s="2">
        <f>MATCH(orders[[#This Row],[Product ID]],'BD product'!A:A,0)</f>
        <v>546</v>
      </c>
      <c r="N6984" s="2" t="str" cm="1">
        <f t="array" ref="N6984">INDEX('BD product'!A:D,M6984,2)</f>
        <v>Office Supplies</v>
      </c>
    </row>
    <row r="6985" spans="1:14" x14ac:dyDescent="0.3">
      <c r="A6985" s="3" t="s">
        <v>7861</v>
      </c>
      <c r="B6985" s="4">
        <v>42614</v>
      </c>
      <c r="C6985" s="12" t="str">
        <f t="shared" si="109"/>
        <v>2016/09</v>
      </c>
      <c r="D6985" s="4">
        <v>42618</v>
      </c>
      <c r="E6985" s="3" t="s">
        <v>21</v>
      </c>
      <c r="F6985" s="3" t="s">
        <v>1782</v>
      </c>
      <c r="G6985" s="3" t="s">
        <v>1652</v>
      </c>
      <c r="H6985" s="5">
        <v>878</v>
      </c>
      <c r="I6985" s="2">
        <v>1</v>
      </c>
      <c r="J6985" s="2">
        <v>0</v>
      </c>
      <c r="K6985" s="2">
        <v>2.2827999999999999</v>
      </c>
      <c r="L6985" s="18" t="str">
        <f>VLOOKUP(F6985,'BD customers'!$1:$1048576,2,FALSE)</f>
        <v>Joseph Airdo</v>
      </c>
      <c r="M6985" s="2">
        <f>MATCH(orders[[#This Row],[Product ID]],'BD product'!A:A,0)</f>
        <v>404</v>
      </c>
      <c r="N6985" s="2" t="str" cm="1">
        <f t="array" ref="N6985">INDEX('BD product'!A:D,M6985,2)</f>
        <v>Technology</v>
      </c>
    </row>
    <row r="6986" spans="1:14" x14ac:dyDescent="0.3">
      <c r="A6986" s="3" t="s">
        <v>7861</v>
      </c>
      <c r="B6986" s="4">
        <v>42614</v>
      </c>
      <c r="C6986" s="12" t="str">
        <f t="shared" si="109"/>
        <v>2016/09</v>
      </c>
      <c r="D6986" s="4">
        <v>42618</v>
      </c>
      <c r="E6986" s="3" t="s">
        <v>21</v>
      </c>
      <c r="F6986" s="3" t="s">
        <v>1782</v>
      </c>
      <c r="G6986" s="3" t="s">
        <v>2133</v>
      </c>
      <c r="H6986" s="5">
        <v>37674</v>
      </c>
      <c r="I6986" s="2">
        <v>4</v>
      </c>
      <c r="J6986" s="2">
        <v>1</v>
      </c>
      <c r="K6986" s="2">
        <v>7.1162000000000001</v>
      </c>
      <c r="L6986" s="18" t="str">
        <f>VLOOKUP(F6986,'BD customers'!$1:$1048576,2,FALSE)</f>
        <v>Joseph Airdo</v>
      </c>
      <c r="M6986" s="2">
        <f>MATCH(orders[[#This Row],[Product ID]],'BD product'!A:A,0)</f>
        <v>551</v>
      </c>
      <c r="N6986" s="2" t="str" cm="1">
        <f t="array" ref="N6986">INDEX('BD product'!A:D,M6986,2)</f>
        <v>Office Supplies</v>
      </c>
    </row>
    <row r="6987" spans="1:14" x14ac:dyDescent="0.3">
      <c r="A6987" s="3" t="s">
        <v>7861</v>
      </c>
      <c r="B6987" s="4">
        <v>42614</v>
      </c>
      <c r="C6987" s="12" t="str">
        <f t="shared" si="109"/>
        <v>2016/09</v>
      </c>
      <c r="D6987" s="4">
        <v>42618</v>
      </c>
      <c r="E6987" s="3" t="s">
        <v>21</v>
      </c>
      <c r="F6987" s="3" t="s">
        <v>1782</v>
      </c>
      <c r="G6987" s="3" t="s">
        <v>2810</v>
      </c>
      <c r="H6987" s="5">
        <v>2952</v>
      </c>
      <c r="I6987" s="2">
        <v>4</v>
      </c>
      <c r="J6987" s="2">
        <v>0</v>
      </c>
      <c r="K6987" s="2">
        <v>14.4648</v>
      </c>
      <c r="L6987" s="18" t="str">
        <f>VLOOKUP(F6987,'BD customers'!$1:$1048576,2,FALSE)</f>
        <v>Joseph Airdo</v>
      </c>
      <c r="M6987" s="2">
        <f>MATCH(orders[[#This Row],[Product ID]],'BD product'!A:A,0)</f>
        <v>779</v>
      </c>
      <c r="N6987" s="2" t="str" cm="1">
        <f t="array" ref="N6987">INDEX('BD product'!A:D,M6987,2)</f>
        <v>Office Supplies</v>
      </c>
    </row>
    <row r="6988" spans="1:14" x14ac:dyDescent="0.3">
      <c r="A6988" s="3" t="s">
        <v>7861</v>
      </c>
      <c r="B6988" s="4">
        <v>42614</v>
      </c>
      <c r="C6988" s="12" t="str">
        <f t="shared" si="109"/>
        <v>2016/09</v>
      </c>
      <c r="D6988" s="4">
        <v>42618</v>
      </c>
      <c r="E6988" s="3" t="s">
        <v>21</v>
      </c>
      <c r="F6988" s="3" t="s">
        <v>1782</v>
      </c>
      <c r="G6988" s="3" t="s">
        <v>3074</v>
      </c>
      <c r="H6988" s="5">
        <v>1196</v>
      </c>
      <c r="I6988" s="2">
        <v>2</v>
      </c>
      <c r="J6988" s="2">
        <v>0</v>
      </c>
      <c r="K6988" s="2">
        <v>2.9899999999999999E-2</v>
      </c>
      <c r="L6988" s="18" t="str">
        <f>VLOOKUP(F6988,'BD customers'!$1:$1048576,2,FALSE)</f>
        <v>Joseph Airdo</v>
      </c>
      <c r="M6988" s="2">
        <f>MATCH(orders[[#This Row],[Product ID]],'BD product'!A:A,0)</f>
        <v>881</v>
      </c>
      <c r="N6988" s="2" t="str" cm="1">
        <f t="array" ref="N6988">INDEX('BD product'!A:D,M6988,2)</f>
        <v>Office Supplies</v>
      </c>
    </row>
    <row r="6989" spans="1:14" x14ac:dyDescent="0.3">
      <c r="A6989" s="3" t="s">
        <v>7861</v>
      </c>
      <c r="B6989" s="4">
        <v>42614</v>
      </c>
      <c r="C6989" s="12" t="str">
        <f t="shared" si="109"/>
        <v>2016/09</v>
      </c>
      <c r="D6989" s="4">
        <v>42618</v>
      </c>
      <c r="E6989" s="3" t="s">
        <v>21</v>
      </c>
      <c r="F6989" s="3" t="s">
        <v>1782</v>
      </c>
      <c r="G6989" s="3" t="s">
        <v>3607</v>
      </c>
      <c r="H6989" s="5">
        <v>264</v>
      </c>
      <c r="I6989" s="2">
        <v>5</v>
      </c>
      <c r="J6989" s="2">
        <v>0</v>
      </c>
      <c r="K6989" s="2">
        <v>1.2672000000000001</v>
      </c>
      <c r="L6989" s="18" t="str">
        <f>VLOOKUP(F6989,'BD customers'!$1:$1048576,2,FALSE)</f>
        <v>Joseph Airdo</v>
      </c>
      <c r="M6989" s="2">
        <f>MATCH(orders[[#This Row],[Product ID]],'BD product'!A:A,0)</f>
        <v>1087</v>
      </c>
      <c r="N6989" s="2" t="str" cm="1">
        <f t="array" ref="N6989">INDEX('BD product'!A:D,M6989,2)</f>
        <v>Office Supplies</v>
      </c>
    </row>
    <row r="6990" spans="1:14" x14ac:dyDescent="0.3">
      <c r="A6990" s="3" t="s">
        <v>7862</v>
      </c>
      <c r="B6990" s="4">
        <v>43050</v>
      </c>
      <c r="C6990" s="12" t="str">
        <f t="shared" si="109"/>
        <v>2017/11</v>
      </c>
      <c r="D6990" s="4">
        <v>43055</v>
      </c>
      <c r="E6990" s="3" t="s">
        <v>11</v>
      </c>
      <c r="F6990" s="3" t="s">
        <v>1606</v>
      </c>
      <c r="G6990" s="3" t="s">
        <v>4599</v>
      </c>
      <c r="H6990" s="5">
        <v>115812</v>
      </c>
      <c r="I6990" s="2">
        <v>5</v>
      </c>
      <c r="J6990" s="2">
        <v>2</v>
      </c>
      <c r="K6990" s="2">
        <v>130.2885</v>
      </c>
      <c r="L6990" s="18" t="str">
        <f>VLOOKUP(F6990,'BD customers'!$1:$1048576,2,FALSE)</f>
        <v>Brenda Bowman</v>
      </c>
      <c r="M6990" s="2">
        <f>MATCH(orders[[#This Row],[Product ID]],'BD product'!A:A,0)</f>
        <v>1366</v>
      </c>
      <c r="N6990" s="2" t="str" cm="1">
        <f t="array" ref="N6990">INDEX('BD product'!A:D,M6990,2)</f>
        <v>Office Supplies</v>
      </c>
    </row>
    <row r="6991" spans="1:14" x14ac:dyDescent="0.3">
      <c r="A6991" s="3" t="s">
        <v>7863</v>
      </c>
      <c r="B6991" s="4">
        <v>43080</v>
      </c>
      <c r="C6991" s="12" t="str">
        <f t="shared" si="109"/>
        <v>2017/12</v>
      </c>
      <c r="D6991" s="4">
        <v>43082</v>
      </c>
      <c r="E6991" s="3" t="s">
        <v>64</v>
      </c>
      <c r="F6991" s="3" t="s">
        <v>4231</v>
      </c>
      <c r="G6991" s="3" t="s">
        <v>7864</v>
      </c>
      <c r="H6991" s="5">
        <v>1392</v>
      </c>
      <c r="I6991" s="2">
        <v>2</v>
      </c>
      <c r="J6991" s="2">
        <v>8</v>
      </c>
      <c r="K6991" s="2">
        <v>-3.7584</v>
      </c>
      <c r="L6991" s="18" t="str">
        <f>VLOOKUP(F6991,'BD customers'!$1:$1048576,2,FALSE)</f>
        <v>Dennis Kane</v>
      </c>
      <c r="M6991" s="2">
        <f>MATCH(orders[[#This Row],[Product ID]],'BD product'!A:A,0)</f>
        <v>1811</v>
      </c>
      <c r="N6991" s="2" t="str" cm="1">
        <f t="array" ref="N6991">INDEX('BD product'!A:D,M6991,2)</f>
        <v>Office Supplies</v>
      </c>
    </row>
    <row r="6992" spans="1:14" x14ac:dyDescent="0.3">
      <c r="A6992" s="3" t="s">
        <v>7866</v>
      </c>
      <c r="B6992" s="4">
        <v>42316</v>
      </c>
      <c r="C6992" s="12" t="str">
        <f t="shared" si="109"/>
        <v>2015/11</v>
      </c>
      <c r="D6992" s="4">
        <v>42321</v>
      </c>
      <c r="E6992" s="3" t="s">
        <v>11</v>
      </c>
      <c r="F6992" s="3" t="s">
        <v>4191</v>
      </c>
      <c r="G6992" s="3" t="s">
        <v>2486</v>
      </c>
      <c r="H6992" s="5">
        <v>4443</v>
      </c>
      <c r="I6992" s="2">
        <v>3</v>
      </c>
      <c r="J6992" s="2">
        <v>0</v>
      </c>
      <c r="K6992" s="2">
        <v>18.660599999999999</v>
      </c>
      <c r="L6992" s="18" t="str">
        <f>VLOOKUP(F6992,'BD customers'!$1:$1048576,2,FALSE)</f>
        <v>Rob Haberlin</v>
      </c>
      <c r="M6992" s="2">
        <f>MATCH(orders[[#This Row],[Product ID]],'BD product'!A:A,0)</f>
        <v>669</v>
      </c>
      <c r="N6992" s="2" t="str" cm="1">
        <f t="array" ref="N6992">INDEX('BD product'!A:D,M6992,2)</f>
        <v>Office Supplies</v>
      </c>
    </row>
    <row r="6993" spans="1:14" x14ac:dyDescent="0.3">
      <c r="A6993" s="3" t="s">
        <v>7866</v>
      </c>
      <c r="B6993" s="4">
        <v>42316</v>
      </c>
      <c r="C6993" s="12" t="str">
        <f t="shared" si="109"/>
        <v>2015/11</v>
      </c>
      <c r="D6993" s="4">
        <v>42321</v>
      </c>
      <c r="E6993" s="3" t="s">
        <v>11</v>
      </c>
      <c r="F6993" s="3" t="s">
        <v>4191</v>
      </c>
      <c r="G6993" s="3" t="s">
        <v>4787</v>
      </c>
      <c r="H6993" s="5">
        <v>2262</v>
      </c>
      <c r="I6993" s="2">
        <v>5</v>
      </c>
      <c r="J6993" s="2">
        <v>0</v>
      </c>
      <c r="K6993" s="2">
        <v>5.8811999999999998</v>
      </c>
      <c r="L6993" s="18" t="str">
        <f>VLOOKUP(F6993,'BD customers'!$1:$1048576,2,FALSE)</f>
        <v>Rob Haberlin</v>
      </c>
      <c r="M6993" s="2">
        <f>MATCH(orders[[#This Row],[Product ID]],'BD product'!A:A,0)</f>
        <v>1411</v>
      </c>
      <c r="N6993" s="2" t="str" cm="1">
        <f t="array" ref="N6993">INDEX('BD product'!A:D,M6993,2)</f>
        <v>Technology</v>
      </c>
    </row>
    <row r="6994" spans="1:14" x14ac:dyDescent="0.3">
      <c r="A6994" s="3" t="s">
        <v>7866</v>
      </c>
      <c r="B6994" s="4">
        <v>42316</v>
      </c>
      <c r="C6994" s="12" t="str">
        <f t="shared" si="109"/>
        <v>2015/11</v>
      </c>
      <c r="D6994" s="4">
        <v>42321</v>
      </c>
      <c r="E6994" s="3" t="s">
        <v>11</v>
      </c>
      <c r="F6994" s="3" t="s">
        <v>4191</v>
      </c>
      <c r="G6994" s="3" t="s">
        <v>4308</v>
      </c>
      <c r="H6994" s="5">
        <v>18654</v>
      </c>
      <c r="I6994" s="2">
        <v>3</v>
      </c>
      <c r="J6994" s="2">
        <v>0</v>
      </c>
      <c r="K6994" s="2">
        <v>41.038800000000002</v>
      </c>
      <c r="L6994" s="18" t="str">
        <f>VLOOKUP(F6994,'BD customers'!$1:$1048576,2,FALSE)</f>
        <v>Rob Haberlin</v>
      </c>
      <c r="M6994" s="2">
        <f>MATCH(orders[[#This Row],[Product ID]],'BD product'!A:A,0)</f>
        <v>1294</v>
      </c>
      <c r="N6994" s="2" t="str" cm="1">
        <f t="array" ref="N6994">INDEX('BD product'!A:D,M6994,2)</f>
        <v>Furniture</v>
      </c>
    </row>
    <row r="6995" spans="1:14" x14ac:dyDescent="0.3">
      <c r="A6995" s="3" t="s">
        <v>7866</v>
      </c>
      <c r="B6995" s="4">
        <v>42316</v>
      </c>
      <c r="C6995" s="12" t="str">
        <f t="shared" si="109"/>
        <v>2015/11</v>
      </c>
      <c r="D6995" s="4">
        <v>42321</v>
      </c>
      <c r="E6995" s="3" t="s">
        <v>11</v>
      </c>
      <c r="F6995" s="3" t="s">
        <v>4191</v>
      </c>
      <c r="G6995" s="3" t="s">
        <v>537</v>
      </c>
      <c r="H6995" s="5">
        <v>26586</v>
      </c>
      <c r="I6995" s="2">
        <v>7</v>
      </c>
      <c r="J6995" s="2">
        <v>0</v>
      </c>
      <c r="K6995" s="2">
        <v>7.9757999999999996</v>
      </c>
      <c r="L6995" s="18" t="str">
        <f>VLOOKUP(F6995,'BD customers'!$1:$1048576,2,FALSE)</f>
        <v>Rob Haberlin</v>
      </c>
      <c r="M6995" s="2">
        <f>MATCH(orders[[#This Row],[Product ID]],'BD product'!A:A,0)</f>
        <v>110</v>
      </c>
      <c r="N6995" s="2" t="str" cm="1">
        <f t="array" ref="N6995">INDEX('BD product'!A:D,M6995,2)</f>
        <v>Office Supplies</v>
      </c>
    </row>
    <row r="6996" spans="1:14" x14ac:dyDescent="0.3">
      <c r="A6996" s="3" t="s">
        <v>7866</v>
      </c>
      <c r="B6996" s="4">
        <v>42316</v>
      </c>
      <c r="C6996" s="12" t="str">
        <f t="shared" si="109"/>
        <v>2015/11</v>
      </c>
      <c r="D6996" s="4">
        <v>42321</v>
      </c>
      <c r="E6996" s="3" t="s">
        <v>11</v>
      </c>
      <c r="F6996" s="3" t="s">
        <v>4191</v>
      </c>
      <c r="G6996" s="3" t="s">
        <v>1333</v>
      </c>
      <c r="H6996" s="5">
        <v>279</v>
      </c>
      <c r="I6996" s="2">
        <v>5</v>
      </c>
      <c r="J6996" s="2">
        <v>0</v>
      </c>
      <c r="K6996" s="2">
        <v>0.69750000000000001</v>
      </c>
      <c r="L6996" s="18" t="str">
        <f>VLOOKUP(F6996,'BD customers'!$1:$1048576,2,FALSE)</f>
        <v>Rob Haberlin</v>
      </c>
      <c r="M6996" s="2">
        <f>MATCH(orders[[#This Row],[Product ID]],'BD product'!A:A,0)</f>
        <v>313</v>
      </c>
      <c r="N6996" s="2" t="str" cm="1">
        <f t="array" ref="N6996">INDEX('BD product'!A:D,M6996,2)</f>
        <v>Office Supplies</v>
      </c>
    </row>
    <row r="6997" spans="1:14" x14ac:dyDescent="0.3">
      <c r="A6997" s="3" t="s">
        <v>7867</v>
      </c>
      <c r="B6997" s="4">
        <v>42327</v>
      </c>
      <c r="C6997" s="12" t="str">
        <f t="shared" si="109"/>
        <v>2015/11</v>
      </c>
      <c r="D6997" s="4">
        <v>42334</v>
      </c>
      <c r="E6997" s="3" t="s">
        <v>21</v>
      </c>
      <c r="F6997" s="3" t="s">
        <v>4696</v>
      </c>
      <c r="G6997" s="3" t="s">
        <v>3489</v>
      </c>
      <c r="H6997" s="5">
        <v>3108</v>
      </c>
      <c r="I6997" s="2">
        <v>4</v>
      </c>
      <c r="J6997" s="2">
        <v>0</v>
      </c>
      <c r="K6997" s="2">
        <v>8.3916000000000004</v>
      </c>
      <c r="L6997" s="18" t="str">
        <f>VLOOKUP(F6997,'BD customers'!$1:$1048576,2,FALSE)</f>
        <v>Aleksandra Gannaway</v>
      </c>
      <c r="M6997" s="2">
        <f>MATCH(orders[[#This Row],[Product ID]],'BD product'!A:A,0)</f>
        <v>1039</v>
      </c>
      <c r="N6997" s="2" t="str" cm="1">
        <f t="array" ref="N6997">INDEX('BD product'!A:D,M6997,2)</f>
        <v>Office Supplies</v>
      </c>
    </row>
    <row r="6998" spans="1:14" x14ac:dyDescent="0.3">
      <c r="A6998" s="3" t="s">
        <v>7868</v>
      </c>
      <c r="B6998" s="4">
        <v>43092</v>
      </c>
      <c r="C6998" s="12" t="str">
        <f t="shared" si="109"/>
        <v>2017/12</v>
      </c>
      <c r="D6998" s="4">
        <v>43094</v>
      </c>
      <c r="E6998" s="3" t="s">
        <v>11</v>
      </c>
      <c r="F6998" s="3" t="s">
        <v>101</v>
      </c>
      <c r="G6998" s="3" t="s">
        <v>724</v>
      </c>
      <c r="H6998" s="5">
        <v>1384</v>
      </c>
      <c r="I6998" s="2">
        <v>4</v>
      </c>
      <c r="J6998" s="2">
        <v>8</v>
      </c>
      <c r="K6998" s="2">
        <v>-2.2143999999999999</v>
      </c>
      <c r="L6998" s="18" t="str">
        <f>VLOOKUP(F6998,'BD customers'!$1:$1048576,2,FALSE)</f>
        <v>Jennifer Braxton</v>
      </c>
      <c r="M6998" s="2">
        <f>MATCH(orders[[#This Row],[Product ID]],'BD product'!A:A,0)</f>
        <v>155</v>
      </c>
      <c r="N6998" s="2" t="str" cm="1">
        <f t="array" ref="N6998">INDEX('BD product'!A:D,M6998,2)</f>
        <v>Office Supplies</v>
      </c>
    </row>
    <row r="6999" spans="1:14" x14ac:dyDescent="0.3">
      <c r="A6999" s="3" t="s">
        <v>7868</v>
      </c>
      <c r="B6999" s="4">
        <v>43092</v>
      </c>
      <c r="C6999" s="12" t="str">
        <f t="shared" si="109"/>
        <v>2017/12</v>
      </c>
      <c r="D6999" s="4">
        <v>43094</v>
      </c>
      <c r="E6999" s="3" t="s">
        <v>11</v>
      </c>
      <c r="F6999" s="3" t="s">
        <v>101</v>
      </c>
      <c r="G6999" s="3" t="s">
        <v>3601</v>
      </c>
      <c r="H6999" s="5">
        <v>175872</v>
      </c>
      <c r="I6999" s="2">
        <v>4</v>
      </c>
      <c r="J6999" s="2">
        <v>2</v>
      </c>
      <c r="K6999" s="2">
        <v>63.753599999999999</v>
      </c>
      <c r="L6999" s="18" t="str">
        <f>VLOOKUP(F6999,'BD customers'!$1:$1048576,2,FALSE)</f>
        <v>Jennifer Braxton</v>
      </c>
      <c r="M6999" s="2">
        <f>MATCH(orders[[#This Row],[Product ID]],'BD product'!A:A,0)</f>
        <v>1084</v>
      </c>
      <c r="N6999" s="2" t="str" cm="1">
        <f t="array" ref="N6999">INDEX('BD product'!A:D,M6999,2)</f>
        <v>Office Supplies</v>
      </c>
    </row>
    <row r="7000" spans="1:14" x14ac:dyDescent="0.3">
      <c r="A7000" s="3" t="s">
        <v>7869</v>
      </c>
      <c r="B7000" s="4">
        <v>42629</v>
      </c>
      <c r="C7000" s="12" t="str">
        <f t="shared" si="109"/>
        <v>2016/09</v>
      </c>
      <c r="D7000" s="4">
        <v>42635</v>
      </c>
      <c r="E7000" s="3" t="s">
        <v>21</v>
      </c>
      <c r="F7000" s="3" t="s">
        <v>4350</v>
      </c>
      <c r="G7000" s="3" t="s">
        <v>2673</v>
      </c>
      <c r="H7000" s="5">
        <v>1296</v>
      </c>
      <c r="I7000" s="2">
        <v>2</v>
      </c>
      <c r="J7000" s="2">
        <v>0</v>
      </c>
      <c r="K7000" s="2">
        <v>6.3503999999999996</v>
      </c>
      <c r="L7000" s="18" t="str">
        <f>VLOOKUP(F7000,'BD customers'!$1:$1048576,2,FALSE)</f>
        <v>Becky Castell</v>
      </c>
      <c r="M7000" s="2">
        <f>MATCH(orders[[#This Row],[Product ID]],'BD product'!A:A,0)</f>
        <v>729</v>
      </c>
      <c r="N7000" s="2" t="str" cm="1">
        <f t="array" ref="N7000">INDEX('BD product'!A:D,M7000,2)</f>
        <v>Office Supplies</v>
      </c>
    </row>
    <row r="7001" spans="1:14" x14ac:dyDescent="0.3">
      <c r="A7001" s="3" t="s">
        <v>7870</v>
      </c>
      <c r="B7001" s="4">
        <v>42881</v>
      </c>
      <c r="C7001" s="12" t="str">
        <f t="shared" si="109"/>
        <v>2017/05</v>
      </c>
      <c r="D7001" s="4">
        <v>42884</v>
      </c>
      <c r="E7001" s="3" t="s">
        <v>64</v>
      </c>
      <c r="F7001" s="3" t="s">
        <v>1169</v>
      </c>
      <c r="G7001" s="3" t="s">
        <v>6621</v>
      </c>
      <c r="H7001" s="5">
        <v>20844</v>
      </c>
      <c r="I7001" s="2">
        <v>3</v>
      </c>
      <c r="J7001" s="2">
        <v>0</v>
      </c>
      <c r="K7001" s="2">
        <v>6.2531999999999996</v>
      </c>
      <c r="L7001" s="18" t="str">
        <f>VLOOKUP(F7001,'BD customers'!$1:$1048576,2,FALSE)</f>
        <v>Kimberly Carter</v>
      </c>
      <c r="M7001" s="2">
        <f>MATCH(orders[[#This Row],[Product ID]],'BD product'!A:A,0)</f>
        <v>1712</v>
      </c>
      <c r="N7001" s="2" t="str" cm="1">
        <f t="array" ref="N7001">INDEX('BD product'!A:D,M7001,2)</f>
        <v>Office Supplies</v>
      </c>
    </row>
    <row r="7002" spans="1:14" x14ac:dyDescent="0.3">
      <c r="A7002" s="3" t="s">
        <v>7870</v>
      </c>
      <c r="B7002" s="4">
        <v>42881</v>
      </c>
      <c r="C7002" s="12" t="str">
        <f t="shared" si="109"/>
        <v>2017/05</v>
      </c>
      <c r="D7002" s="4">
        <v>42884</v>
      </c>
      <c r="E7002" s="3" t="s">
        <v>64</v>
      </c>
      <c r="F7002" s="3" t="s">
        <v>1169</v>
      </c>
      <c r="G7002" s="3" t="s">
        <v>2001</v>
      </c>
      <c r="H7002" s="5">
        <v>2576</v>
      </c>
      <c r="I7002" s="2">
        <v>2</v>
      </c>
      <c r="J7002" s="2">
        <v>0</v>
      </c>
      <c r="K7002" s="2">
        <v>0.77280000000000004</v>
      </c>
      <c r="L7002" s="18" t="str">
        <f>VLOOKUP(F7002,'BD customers'!$1:$1048576,2,FALSE)</f>
        <v>Kimberly Carter</v>
      </c>
      <c r="M7002" s="2">
        <f>MATCH(orders[[#This Row],[Product ID]],'BD product'!A:A,0)</f>
        <v>507</v>
      </c>
      <c r="N7002" s="2" t="str" cm="1">
        <f t="array" ref="N7002">INDEX('BD product'!A:D,M7002,2)</f>
        <v>Office Supplies</v>
      </c>
    </row>
    <row r="7003" spans="1:14" x14ac:dyDescent="0.3">
      <c r="A7003" s="3" t="s">
        <v>7871</v>
      </c>
      <c r="B7003" s="4">
        <v>42093</v>
      </c>
      <c r="C7003" s="12" t="str">
        <f t="shared" si="109"/>
        <v>2015/03</v>
      </c>
      <c r="D7003" s="4">
        <v>42097</v>
      </c>
      <c r="E7003" s="3" t="s">
        <v>21</v>
      </c>
      <c r="F7003" s="3" t="s">
        <v>4925</v>
      </c>
      <c r="G7003" s="3" t="s">
        <v>5775</v>
      </c>
      <c r="H7003" s="5">
        <v>366744</v>
      </c>
      <c r="I7003" s="2">
        <v>4</v>
      </c>
      <c r="J7003" s="2">
        <v>3</v>
      </c>
      <c r="K7003" s="2">
        <v>-110.0232</v>
      </c>
      <c r="L7003" s="18" t="str">
        <f>VLOOKUP(F7003,'BD customers'!$1:$1048576,2,FALSE)</f>
        <v>Daniel Raglin</v>
      </c>
      <c r="M7003" s="2">
        <f>MATCH(orders[[#This Row],[Product ID]],'BD product'!A:A,0)</f>
        <v>1587</v>
      </c>
      <c r="N7003" s="2" t="str" cm="1">
        <f t="array" ref="N7003">INDEX('BD product'!A:D,M7003,2)</f>
        <v>Furniture</v>
      </c>
    </row>
    <row r="7004" spans="1:14" x14ac:dyDescent="0.3">
      <c r="A7004" s="3" t="s">
        <v>7872</v>
      </c>
      <c r="B7004" s="4">
        <v>41870</v>
      </c>
      <c r="C7004" s="12" t="str">
        <f t="shared" si="109"/>
        <v>2014/08</v>
      </c>
      <c r="D7004" s="4">
        <v>41872</v>
      </c>
      <c r="E7004" s="3" t="s">
        <v>11</v>
      </c>
      <c r="F7004" s="3" t="s">
        <v>5328</v>
      </c>
      <c r="G7004" s="3" t="s">
        <v>1909</v>
      </c>
      <c r="H7004" s="5">
        <v>28924</v>
      </c>
      <c r="I7004" s="2">
        <v>7</v>
      </c>
      <c r="J7004" s="2">
        <v>0</v>
      </c>
      <c r="K7004" s="2">
        <v>26.031600000000001</v>
      </c>
      <c r="L7004" s="18" t="str">
        <f>VLOOKUP(F7004,'BD customers'!$1:$1048576,2,FALSE)</f>
        <v>David Wiener</v>
      </c>
      <c r="M7004" s="2">
        <f>MATCH(orders[[#This Row],[Product ID]],'BD product'!A:A,0)</f>
        <v>481</v>
      </c>
      <c r="N7004" s="2" t="str" cm="1">
        <f t="array" ref="N7004">INDEX('BD product'!A:D,M7004,2)</f>
        <v>Furniture</v>
      </c>
    </row>
    <row r="7005" spans="1:14" x14ac:dyDescent="0.3">
      <c r="A7005" s="3" t="s">
        <v>7872</v>
      </c>
      <c r="B7005" s="4">
        <v>41870</v>
      </c>
      <c r="C7005" s="12" t="str">
        <f t="shared" si="109"/>
        <v>2014/08</v>
      </c>
      <c r="D7005" s="4">
        <v>41872</v>
      </c>
      <c r="E7005" s="3" t="s">
        <v>11</v>
      </c>
      <c r="F7005" s="3" t="s">
        <v>5328</v>
      </c>
      <c r="G7005" s="3" t="s">
        <v>4394</v>
      </c>
      <c r="H7005" s="5">
        <v>69456</v>
      </c>
      <c r="I7005" s="2">
        <v>2</v>
      </c>
      <c r="J7005" s="2">
        <v>2</v>
      </c>
      <c r="K7005" s="2">
        <v>22.5732</v>
      </c>
      <c r="L7005" s="18" t="str">
        <f>VLOOKUP(F7005,'BD customers'!$1:$1048576,2,FALSE)</f>
        <v>David Wiener</v>
      </c>
      <c r="M7005" s="2">
        <f>MATCH(orders[[#This Row],[Product ID]],'BD product'!A:A,0)</f>
        <v>1313</v>
      </c>
      <c r="N7005" s="2" t="str" cm="1">
        <f t="array" ref="N7005">INDEX('BD product'!A:D,M7005,2)</f>
        <v>Office Supplies</v>
      </c>
    </row>
    <row r="7006" spans="1:14" x14ac:dyDescent="0.3">
      <c r="A7006" s="3" t="s">
        <v>7873</v>
      </c>
      <c r="B7006" s="4">
        <v>41996</v>
      </c>
      <c r="C7006" s="12" t="str">
        <f t="shared" si="109"/>
        <v>2014/12</v>
      </c>
      <c r="D7006" s="4">
        <v>42001</v>
      </c>
      <c r="E7006" s="3" t="s">
        <v>21</v>
      </c>
      <c r="F7006" s="3" t="s">
        <v>3802</v>
      </c>
      <c r="G7006" s="3" t="s">
        <v>4734</v>
      </c>
      <c r="H7006" s="5">
        <v>5184</v>
      </c>
      <c r="I7006" s="2">
        <v>1</v>
      </c>
      <c r="J7006" s="2">
        <v>2</v>
      </c>
      <c r="K7006" s="2">
        <v>1.8144</v>
      </c>
      <c r="L7006" s="18" t="str">
        <f>VLOOKUP(F7006,'BD customers'!$1:$1048576,2,FALSE)</f>
        <v>Michelle Ellison</v>
      </c>
      <c r="M7006" s="2">
        <f>MATCH(orders[[#This Row],[Product ID]],'BD product'!A:A,0)</f>
        <v>1398</v>
      </c>
      <c r="N7006" s="2" t="str" cm="1">
        <f t="array" ref="N7006">INDEX('BD product'!A:D,M7006,2)</f>
        <v>Office Supplies</v>
      </c>
    </row>
    <row r="7007" spans="1:14" x14ac:dyDescent="0.3">
      <c r="A7007" s="3" t="s">
        <v>7874</v>
      </c>
      <c r="B7007" s="4">
        <v>42309</v>
      </c>
      <c r="C7007" s="12" t="str">
        <f t="shared" si="109"/>
        <v>2015/11</v>
      </c>
      <c r="D7007" s="4">
        <v>42313</v>
      </c>
      <c r="E7007" s="3" t="s">
        <v>21</v>
      </c>
      <c r="F7007" s="3" t="s">
        <v>931</v>
      </c>
      <c r="G7007" s="3" t="s">
        <v>7078</v>
      </c>
      <c r="H7007" s="5">
        <v>205164</v>
      </c>
      <c r="I7007" s="2">
        <v>2</v>
      </c>
      <c r="J7007" s="2">
        <v>1</v>
      </c>
      <c r="K7007" s="2">
        <v>13.6776</v>
      </c>
      <c r="L7007" s="18" t="str">
        <f>VLOOKUP(F7007,'BD customers'!$1:$1048576,2,FALSE)</f>
        <v>Jeremy Farry</v>
      </c>
      <c r="M7007" s="2">
        <f>MATCH(orders[[#This Row],[Product ID]],'BD product'!A:A,0)</f>
        <v>1758</v>
      </c>
      <c r="N7007" s="2" t="str" cm="1">
        <f t="array" ref="N7007">INDEX('BD product'!A:D,M7007,2)</f>
        <v>Furniture</v>
      </c>
    </row>
    <row r="7008" spans="1:14" x14ac:dyDescent="0.3">
      <c r="A7008" s="3" t="s">
        <v>7875</v>
      </c>
      <c r="B7008" s="4">
        <v>41988</v>
      </c>
      <c r="C7008" s="12" t="str">
        <f t="shared" si="109"/>
        <v>2014/12</v>
      </c>
      <c r="D7008" s="4">
        <v>41994</v>
      </c>
      <c r="E7008" s="3" t="s">
        <v>21</v>
      </c>
      <c r="F7008" s="3" t="s">
        <v>1260</v>
      </c>
      <c r="G7008" s="3" t="s">
        <v>4980</v>
      </c>
      <c r="H7008" s="5">
        <v>8544</v>
      </c>
      <c r="I7008" s="2">
        <v>2</v>
      </c>
      <c r="J7008" s="2">
        <v>6</v>
      </c>
      <c r="K7008" s="2">
        <v>-0.74760000000000004</v>
      </c>
      <c r="L7008" s="18" t="str">
        <f>VLOOKUP(F7008,'BD customers'!$1:$1048576,2,FALSE)</f>
        <v>Sung Pak</v>
      </c>
      <c r="M7008" s="2">
        <f>MATCH(orders[[#This Row],[Product ID]],'BD product'!A:A,0)</f>
        <v>1447</v>
      </c>
      <c r="N7008" s="2" t="str" cm="1">
        <f t="array" ref="N7008">INDEX('BD product'!A:D,M7008,2)</f>
        <v>Furniture</v>
      </c>
    </row>
    <row r="7009" spans="1:14" x14ac:dyDescent="0.3">
      <c r="A7009" s="3" t="s">
        <v>7876</v>
      </c>
      <c r="B7009" s="4">
        <v>42237</v>
      </c>
      <c r="C7009" s="12" t="str">
        <f t="shared" si="109"/>
        <v>2015/08</v>
      </c>
      <c r="D7009" s="4">
        <v>42241</v>
      </c>
      <c r="E7009" s="3" t="s">
        <v>21</v>
      </c>
      <c r="F7009" s="3" t="s">
        <v>2549</v>
      </c>
      <c r="G7009" s="3" t="s">
        <v>1674</v>
      </c>
      <c r="H7009" s="5">
        <v>12828</v>
      </c>
      <c r="I7009" s="2">
        <v>2</v>
      </c>
      <c r="J7009" s="2">
        <v>7</v>
      </c>
      <c r="K7009" s="2">
        <v>-8.9795999999999996</v>
      </c>
      <c r="L7009" s="18" t="str">
        <f>VLOOKUP(F7009,'BD customers'!$1:$1048576,2,FALSE)</f>
        <v>Katherine Nockton</v>
      </c>
      <c r="M7009" s="2">
        <f>MATCH(orders[[#This Row],[Product ID]],'BD product'!A:A,0)</f>
        <v>412</v>
      </c>
      <c r="N7009" s="2" t="str" cm="1">
        <f t="array" ref="N7009">INDEX('BD product'!A:D,M7009,2)</f>
        <v>Office Supplies</v>
      </c>
    </row>
    <row r="7010" spans="1:14" x14ac:dyDescent="0.3">
      <c r="A7010" s="3" t="s">
        <v>7876</v>
      </c>
      <c r="B7010" s="4">
        <v>42237</v>
      </c>
      <c r="C7010" s="12" t="str">
        <f t="shared" si="109"/>
        <v>2015/08</v>
      </c>
      <c r="D7010" s="4">
        <v>42241</v>
      </c>
      <c r="E7010" s="3" t="s">
        <v>21</v>
      </c>
      <c r="F7010" s="3" t="s">
        <v>2549</v>
      </c>
      <c r="G7010" s="3" t="s">
        <v>1848</v>
      </c>
      <c r="H7010" s="5">
        <v>598458</v>
      </c>
      <c r="I7010" s="2">
        <v>3</v>
      </c>
      <c r="J7010" s="2">
        <v>3</v>
      </c>
      <c r="K7010" s="2">
        <v>-4.2747000000000002</v>
      </c>
      <c r="L7010" s="18" t="str">
        <f>VLOOKUP(F7010,'BD customers'!$1:$1048576,2,FALSE)</f>
        <v>Katherine Nockton</v>
      </c>
      <c r="M7010" s="2">
        <f>MATCH(orders[[#This Row],[Product ID]],'BD product'!A:A,0)</f>
        <v>465</v>
      </c>
      <c r="N7010" s="2" t="str" cm="1">
        <f t="array" ref="N7010">INDEX('BD product'!A:D,M7010,2)</f>
        <v>Furniture</v>
      </c>
    </row>
    <row r="7011" spans="1:14" x14ac:dyDescent="0.3">
      <c r="A7011" s="3" t="s">
        <v>7876</v>
      </c>
      <c r="B7011" s="4">
        <v>42237</v>
      </c>
      <c r="C7011" s="12" t="str">
        <f t="shared" si="109"/>
        <v>2015/08</v>
      </c>
      <c r="D7011" s="4">
        <v>42241</v>
      </c>
      <c r="E7011" s="3" t="s">
        <v>21</v>
      </c>
      <c r="F7011" s="3" t="s">
        <v>2549</v>
      </c>
      <c r="G7011" s="3" t="s">
        <v>5408</v>
      </c>
      <c r="H7011" s="5">
        <v>25984</v>
      </c>
      <c r="I7011" s="2">
        <v>1</v>
      </c>
      <c r="J7011" s="2">
        <v>2</v>
      </c>
      <c r="K7011" s="2">
        <v>-3.8976000000000002</v>
      </c>
      <c r="L7011" s="18" t="str">
        <f>VLOOKUP(F7011,'BD customers'!$1:$1048576,2,FALSE)</f>
        <v>Katherine Nockton</v>
      </c>
      <c r="M7011" s="2">
        <f>MATCH(orders[[#This Row],[Product ID]],'BD product'!A:A,0)</f>
        <v>1527</v>
      </c>
      <c r="N7011" s="2" t="str" cm="1">
        <f t="array" ref="N7011">INDEX('BD product'!A:D,M7011,2)</f>
        <v>Furniture</v>
      </c>
    </row>
    <row r="7012" spans="1:14" x14ac:dyDescent="0.3">
      <c r="A7012" s="3" t="s">
        <v>7877</v>
      </c>
      <c r="B7012" s="4">
        <v>41782</v>
      </c>
      <c r="C7012" s="12" t="str">
        <f t="shared" si="109"/>
        <v>2014/05</v>
      </c>
      <c r="D7012" s="4">
        <v>41786</v>
      </c>
      <c r="E7012" s="3" t="s">
        <v>21</v>
      </c>
      <c r="F7012" s="3" t="s">
        <v>1839</v>
      </c>
      <c r="G7012" s="3" t="s">
        <v>4607</v>
      </c>
      <c r="H7012" s="5">
        <v>1796</v>
      </c>
      <c r="I7012" s="2">
        <v>5</v>
      </c>
      <c r="J7012" s="2">
        <v>2</v>
      </c>
      <c r="K7012" s="2">
        <v>0.5837</v>
      </c>
      <c r="L7012" s="18" t="str">
        <f>VLOOKUP(F7012,'BD customers'!$1:$1048576,2,FALSE)</f>
        <v>Greg Tran</v>
      </c>
      <c r="M7012" s="2">
        <f>MATCH(orders[[#This Row],[Product ID]],'BD product'!A:A,0)</f>
        <v>1368</v>
      </c>
      <c r="N7012" s="2" t="str" cm="1">
        <f t="array" ref="N7012">INDEX('BD product'!A:D,M7012,2)</f>
        <v>Office Supplies</v>
      </c>
    </row>
    <row r="7013" spans="1:14" x14ac:dyDescent="0.3">
      <c r="A7013" s="3" t="s">
        <v>7877</v>
      </c>
      <c r="B7013" s="4">
        <v>41782</v>
      </c>
      <c r="C7013" s="12" t="str">
        <f t="shared" si="109"/>
        <v>2014/05</v>
      </c>
      <c r="D7013" s="4">
        <v>41786</v>
      </c>
      <c r="E7013" s="3" t="s">
        <v>21</v>
      </c>
      <c r="F7013" s="3" t="s">
        <v>1839</v>
      </c>
      <c r="G7013" s="3" t="s">
        <v>5706</v>
      </c>
      <c r="H7013" s="5">
        <v>504</v>
      </c>
      <c r="I7013" s="2">
        <v>2</v>
      </c>
      <c r="J7013" s="2">
        <v>0</v>
      </c>
      <c r="K7013" s="2">
        <v>0.1512</v>
      </c>
      <c r="L7013" s="18" t="str">
        <f>VLOOKUP(F7013,'BD customers'!$1:$1048576,2,FALSE)</f>
        <v>Greg Tran</v>
      </c>
      <c r="M7013" s="2">
        <f>MATCH(orders[[#This Row],[Product ID]],'BD product'!A:A,0)</f>
        <v>1578</v>
      </c>
      <c r="N7013" s="2" t="str" cm="1">
        <f t="array" ref="N7013">INDEX('BD product'!A:D,M7013,2)</f>
        <v>Office Supplies</v>
      </c>
    </row>
    <row r="7014" spans="1:14" x14ac:dyDescent="0.3">
      <c r="A7014" s="3" t="s">
        <v>7877</v>
      </c>
      <c r="B7014" s="4">
        <v>41782</v>
      </c>
      <c r="C7014" s="12" t="str">
        <f t="shared" si="109"/>
        <v>2014/05</v>
      </c>
      <c r="D7014" s="4">
        <v>41786</v>
      </c>
      <c r="E7014" s="3" t="s">
        <v>21</v>
      </c>
      <c r="F7014" s="3" t="s">
        <v>1839</v>
      </c>
      <c r="G7014" s="3" t="s">
        <v>403</v>
      </c>
      <c r="H7014" s="5">
        <v>20816</v>
      </c>
      <c r="I7014" s="2">
        <v>1</v>
      </c>
      <c r="J7014" s="2">
        <v>0</v>
      </c>
      <c r="K7014" s="2">
        <v>56.203200000000002</v>
      </c>
      <c r="L7014" s="18" t="str">
        <f>VLOOKUP(F7014,'BD customers'!$1:$1048576,2,FALSE)</f>
        <v>Greg Tran</v>
      </c>
      <c r="M7014" s="2">
        <f>MATCH(orders[[#This Row],[Product ID]],'BD product'!A:A,0)</f>
        <v>79</v>
      </c>
      <c r="N7014" s="2" t="str" cm="1">
        <f t="array" ref="N7014">INDEX('BD product'!A:D,M7014,2)</f>
        <v>Office Supplies</v>
      </c>
    </row>
    <row r="7015" spans="1:14" x14ac:dyDescent="0.3">
      <c r="A7015" s="3" t="s">
        <v>7878</v>
      </c>
      <c r="B7015" s="4">
        <v>43078</v>
      </c>
      <c r="C7015" s="12" t="str">
        <f t="shared" si="109"/>
        <v>2017/12</v>
      </c>
      <c r="D7015" s="4">
        <v>43080</v>
      </c>
      <c r="E7015" s="3" t="s">
        <v>11</v>
      </c>
      <c r="F7015" s="3" t="s">
        <v>4591</v>
      </c>
      <c r="G7015" s="3" t="s">
        <v>2499</v>
      </c>
      <c r="H7015" s="5">
        <v>148257</v>
      </c>
      <c r="I7015" s="2">
        <v>3</v>
      </c>
      <c r="J7015" s="2">
        <v>15</v>
      </c>
      <c r="K7015" s="2">
        <v>15.697800000000001</v>
      </c>
      <c r="L7015" s="18" t="str">
        <f>VLOOKUP(F7015,'BD customers'!$1:$1048576,2,FALSE)</f>
        <v>Daniel Byrd</v>
      </c>
      <c r="M7015" s="2">
        <f>MATCH(orders[[#This Row],[Product ID]],'BD product'!A:A,0)</f>
        <v>674</v>
      </c>
      <c r="N7015" s="2" t="str" cm="1">
        <f t="array" ref="N7015">INDEX('BD product'!A:D,M7015,2)</f>
        <v>Furniture</v>
      </c>
    </row>
    <row r="7016" spans="1:14" x14ac:dyDescent="0.3">
      <c r="A7016" s="3" t="s">
        <v>7879</v>
      </c>
      <c r="B7016" s="4">
        <v>41709</v>
      </c>
      <c r="C7016" s="12" t="str">
        <f t="shared" si="109"/>
        <v>2014/03</v>
      </c>
      <c r="D7016" s="4">
        <v>41711</v>
      </c>
      <c r="E7016" s="3" t="s">
        <v>11</v>
      </c>
      <c r="F7016" s="3" t="s">
        <v>3666</v>
      </c>
      <c r="G7016" s="3" t="s">
        <v>1687</v>
      </c>
      <c r="H7016" s="5">
        <v>14676</v>
      </c>
      <c r="I7016" s="2">
        <v>3</v>
      </c>
      <c r="J7016" s="2">
        <v>0</v>
      </c>
      <c r="K7016" s="2">
        <v>38.157600000000002</v>
      </c>
      <c r="L7016" s="18" t="str">
        <f>VLOOKUP(F7016,'BD customers'!$1:$1048576,2,FALSE)</f>
        <v>Filia McAdams</v>
      </c>
      <c r="M7016" s="2">
        <f>MATCH(orders[[#This Row],[Product ID]],'BD product'!A:A,0)</f>
        <v>416</v>
      </c>
      <c r="N7016" s="2" t="str" cm="1">
        <f t="array" ref="N7016">INDEX('BD product'!A:D,M7016,2)</f>
        <v>Office Supplies</v>
      </c>
    </row>
    <row r="7017" spans="1:14" x14ac:dyDescent="0.3">
      <c r="A7017" s="3" t="s">
        <v>7879</v>
      </c>
      <c r="B7017" s="4">
        <v>41709</v>
      </c>
      <c r="C7017" s="12" t="str">
        <f t="shared" si="109"/>
        <v>2014/03</v>
      </c>
      <c r="D7017" s="4">
        <v>41711</v>
      </c>
      <c r="E7017" s="3" t="s">
        <v>11</v>
      </c>
      <c r="F7017" s="3" t="s">
        <v>3666</v>
      </c>
      <c r="G7017" s="3" t="s">
        <v>2518</v>
      </c>
      <c r="H7017" s="5">
        <v>3296</v>
      </c>
      <c r="I7017" s="2">
        <v>2</v>
      </c>
      <c r="J7017" s="2">
        <v>0</v>
      </c>
      <c r="K7017" s="2">
        <v>14.172800000000001</v>
      </c>
      <c r="L7017" s="18" t="str">
        <f>VLOOKUP(F7017,'BD customers'!$1:$1048576,2,FALSE)</f>
        <v>Filia McAdams</v>
      </c>
      <c r="M7017" s="2">
        <f>MATCH(orders[[#This Row],[Product ID]],'BD product'!A:A,0)</f>
        <v>680</v>
      </c>
      <c r="N7017" s="2" t="str" cm="1">
        <f t="array" ref="N7017">INDEX('BD product'!A:D,M7017,2)</f>
        <v>Technology</v>
      </c>
    </row>
    <row r="7018" spans="1:14" x14ac:dyDescent="0.3">
      <c r="A7018" s="3" t="s">
        <v>7879</v>
      </c>
      <c r="B7018" s="4">
        <v>41709</v>
      </c>
      <c r="C7018" s="12" t="str">
        <f t="shared" si="109"/>
        <v>2014/03</v>
      </c>
      <c r="D7018" s="4">
        <v>41711</v>
      </c>
      <c r="E7018" s="3" t="s">
        <v>11</v>
      </c>
      <c r="F7018" s="3" t="s">
        <v>3666</v>
      </c>
      <c r="G7018" s="3" t="s">
        <v>1869</v>
      </c>
      <c r="H7018" s="5">
        <v>58797</v>
      </c>
      <c r="I7018" s="2">
        <v>3</v>
      </c>
      <c r="J7018" s="2">
        <v>0</v>
      </c>
      <c r="K7018" s="2">
        <v>164.63159999999999</v>
      </c>
      <c r="L7018" s="18" t="str">
        <f>VLOOKUP(F7018,'BD customers'!$1:$1048576,2,FALSE)</f>
        <v>Filia McAdams</v>
      </c>
      <c r="M7018" s="2">
        <f>MATCH(orders[[#This Row],[Product ID]],'BD product'!A:A,0)</f>
        <v>471</v>
      </c>
      <c r="N7018" s="2" t="str" cm="1">
        <f t="array" ref="N7018">INDEX('BD product'!A:D,M7018,2)</f>
        <v>Technology</v>
      </c>
    </row>
    <row r="7019" spans="1:14" x14ac:dyDescent="0.3">
      <c r="A7019" s="3" t="s">
        <v>7879</v>
      </c>
      <c r="B7019" s="4">
        <v>41709</v>
      </c>
      <c r="C7019" s="12" t="str">
        <f t="shared" si="109"/>
        <v>2014/03</v>
      </c>
      <c r="D7019" s="4">
        <v>41711</v>
      </c>
      <c r="E7019" s="3" t="s">
        <v>11</v>
      </c>
      <c r="F7019" s="3" t="s">
        <v>3666</v>
      </c>
      <c r="G7019" s="3" t="s">
        <v>5076</v>
      </c>
      <c r="H7019" s="5">
        <v>1494</v>
      </c>
      <c r="I7019" s="2">
        <v>3</v>
      </c>
      <c r="J7019" s="2">
        <v>0</v>
      </c>
      <c r="K7019" s="2">
        <v>7.0217999999999998</v>
      </c>
      <c r="L7019" s="18" t="str">
        <f>VLOOKUP(F7019,'BD customers'!$1:$1048576,2,FALSE)</f>
        <v>Filia McAdams</v>
      </c>
      <c r="M7019" s="2">
        <f>MATCH(orders[[#This Row],[Product ID]],'BD product'!A:A,0)</f>
        <v>1465</v>
      </c>
      <c r="N7019" s="2" t="str" cm="1">
        <f t="array" ref="N7019">INDEX('BD product'!A:D,M7019,2)</f>
        <v>Office Supplies</v>
      </c>
    </row>
    <row r="7020" spans="1:14" x14ac:dyDescent="0.3">
      <c r="A7020" s="3" t="s">
        <v>7880</v>
      </c>
      <c r="B7020" s="4">
        <v>42544</v>
      </c>
      <c r="C7020" s="12" t="str">
        <f t="shared" si="109"/>
        <v>2016/06</v>
      </c>
      <c r="D7020" s="4">
        <v>42548</v>
      </c>
      <c r="E7020" s="3" t="s">
        <v>11</v>
      </c>
      <c r="F7020" s="3" t="s">
        <v>1111</v>
      </c>
      <c r="G7020" s="3" t="s">
        <v>6160</v>
      </c>
      <c r="H7020" s="5">
        <v>2583</v>
      </c>
      <c r="I7020" s="2">
        <v>7</v>
      </c>
      <c r="J7020" s="2">
        <v>0</v>
      </c>
      <c r="K7020" s="2">
        <v>12.1401</v>
      </c>
      <c r="L7020" s="18" t="str">
        <f>VLOOKUP(F7020,'BD customers'!$1:$1048576,2,FALSE)</f>
        <v>Sally Matthias</v>
      </c>
      <c r="M7020" s="2">
        <f>MATCH(orders[[#This Row],[Product ID]],'BD product'!A:A,0)</f>
        <v>1649</v>
      </c>
      <c r="N7020" s="2" t="str" cm="1">
        <f t="array" ref="N7020">INDEX('BD product'!A:D,M7020,2)</f>
        <v>Office Supplies</v>
      </c>
    </row>
    <row r="7021" spans="1:14" x14ac:dyDescent="0.3">
      <c r="A7021" s="3" t="s">
        <v>7881</v>
      </c>
      <c r="B7021" s="4">
        <v>41874</v>
      </c>
      <c r="C7021" s="12" t="str">
        <f t="shared" si="109"/>
        <v>2014/08</v>
      </c>
      <c r="D7021" s="4">
        <v>41878</v>
      </c>
      <c r="E7021" s="3" t="s">
        <v>21</v>
      </c>
      <c r="F7021" s="3" t="s">
        <v>1189</v>
      </c>
      <c r="G7021" s="3" t="s">
        <v>7882</v>
      </c>
      <c r="H7021" s="5">
        <v>15552</v>
      </c>
      <c r="I7021" s="2">
        <v>3</v>
      </c>
      <c r="J7021" s="2">
        <v>2</v>
      </c>
      <c r="K7021" s="2">
        <v>5.4432</v>
      </c>
      <c r="L7021" s="18" t="str">
        <f>VLOOKUP(F7021,'BD customers'!$1:$1048576,2,FALSE)</f>
        <v>Arthur Prichep</v>
      </c>
      <c r="M7021" s="2">
        <f>MATCH(orders[[#This Row],[Product ID]],'BD product'!A:A,0)</f>
        <v>1812</v>
      </c>
      <c r="N7021" s="2" t="str" cm="1">
        <f t="array" ref="N7021">INDEX('BD product'!A:D,M7021,2)</f>
        <v>Office Supplies</v>
      </c>
    </row>
    <row r="7022" spans="1:14" x14ac:dyDescent="0.3">
      <c r="A7022" s="3" t="s">
        <v>7881</v>
      </c>
      <c r="B7022" s="4">
        <v>41874</v>
      </c>
      <c r="C7022" s="12" t="str">
        <f t="shared" si="109"/>
        <v>2014/08</v>
      </c>
      <c r="D7022" s="4">
        <v>41878</v>
      </c>
      <c r="E7022" s="3" t="s">
        <v>21</v>
      </c>
      <c r="F7022" s="3" t="s">
        <v>1189</v>
      </c>
      <c r="G7022" s="3" t="s">
        <v>7251</v>
      </c>
      <c r="H7022" s="5">
        <v>68</v>
      </c>
      <c r="I7022" s="2">
        <v>1</v>
      </c>
      <c r="J7022" s="2">
        <v>2</v>
      </c>
      <c r="K7022" s="2">
        <v>5.1000000000000004E-3</v>
      </c>
      <c r="L7022" s="18" t="str">
        <f>VLOOKUP(F7022,'BD customers'!$1:$1048576,2,FALSE)</f>
        <v>Arthur Prichep</v>
      </c>
      <c r="M7022" s="2">
        <f>MATCH(orders[[#This Row],[Product ID]],'BD product'!A:A,0)</f>
        <v>1770</v>
      </c>
      <c r="N7022" s="2" t="str" cm="1">
        <f t="array" ref="N7022">INDEX('BD product'!A:D,M7022,2)</f>
        <v>Office Supplies</v>
      </c>
    </row>
    <row r="7023" spans="1:14" x14ac:dyDescent="0.3">
      <c r="A7023" s="3" t="s">
        <v>7881</v>
      </c>
      <c r="B7023" s="4">
        <v>41874</v>
      </c>
      <c r="C7023" s="12" t="str">
        <f t="shared" si="109"/>
        <v>2014/08</v>
      </c>
      <c r="D7023" s="4">
        <v>41878</v>
      </c>
      <c r="E7023" s="3" t="s">
        <v>21</v>
      </c>
      <c r="F7023" s="3" t="s">
        <v>1189</v>
      </c>
      <c r="G7023" s="3" t="s">
        <v>1089</v>
      </c>
      <c r="H7023" s="5">
        <v>4224</v>
      </c>
      <c r="I7023" s="2">
        <v>3</v>
      </c>
      <c r="J7023" s="2">
        <v>2</v>
      </c>
      <c r="K7023" s="2">
        <v>1.2672000000000001</v>
      </c>
      <c r="L7023" s="18" t="str">
        <f>VLOOKUP(F7023,'BD customers'!$1:$1048576,2,FALSE)</f>
        <v>Arthur Prichep</v>
      </c>
      <c r="M7023" s="2">
        <f>MATCH(orders[[#This Row],[Product ID]],'BD product'!A:A,0)</f>
        <v>249</v>
      </c>
      <c r="N7023" s="2" t="str" cm="1">
        <f t="array" ref="N7023">INDEX('BD product'!A:D,M7023,2)</f>
        <v>Furniture</v>
      </c>
    </row>
    <row r="7024" spans="1:14" x14ac:dyDescent="0.3">
      <c r="A7024" s="3" t="s">
        <v>7881</v>
      </c>
      <c r="B7024" s="4">
        <v>41874</v>
      </c>
      <c r="C7024" s="12" t="str">
        <f t="shared" si="109"/>
        <v>2014/08</v>
      </c>
      <c r="D7024" s="4">
        <v>41878</v>
      </c>
      <c r="E7024" s="3" t="s">
        <v>21</v>
      </c>
      <c r="F7024" s="3" t="s">
        <v>1189</v>
      </c>
      <c r="G7024" s="3" t="s">
        <v>1720</v>
      </c>
      <c r="H7024" s="5">
        <v>14364</v>
      </c>
      <c r="I7024" s="2">
        <v>9</v>
      </c>
      <c r="J7024" s="2">
        <v>2</v>
      </c>
      <c r="K7024" s="2">
        <v>1.0772999999999999</v>
      </c>
      <c r="L7024" s="18" t="str">
        <f>VLOOKUP(F7024,'BD customers'!$1:$1048576,2,FALSE)</f>
        <v>Arthur Prichep</v>
      </c>
      <c r="M7024" s="2">
        <f>MATCH(orders[[#This Row],[Product ID]],'BD product'!A:A,0)</f>
        <v>426</v>
      </c>
      <c r="N7024" s="2" t="str" cm="1">
        <f t="array" ref="N7024">INDEX('BD product'!A:D,M7024,2)</f>
        <v>Technology</v>
      </c>
    </row>
    <row r="7025" spans="1:14" x14ac:dyDescent="0.3">
      <c r="A7025" s="3" t="s">
        <v>7881</v>
      </c>
      <c r="B7025" s="4">
        <v>41874</v>
      </c>
      <c r="C7025" s="12" t="str">
        <f t="shared" si="109"/>
        <v>2014/08</v>
      </c>
      <c r="D7025" s="4">
        <v>41878</v>
      </c>
      <c r="E7025" s="3" t="s">
        <v>21</v>
      </c>
      <c r="F7025" s="3" t="s">
        <v>1189</v>
      </c>
      <c r="G7025" s="3" t="s">
        <v>2628</v>
      </c>
      <c r="H7025" s="5">
        <v>31104</v>
      </c>
      <c r="I7025" s="2">
        <v>6</v>
      </c>
      <c r="J7025" s="2">
        <v>2</v>
      </c>
      <c r="K7025" s="2">
        <v>10.8864</v>
      </c>
      <c r="L7025" s="18" t="str">
        <f>VLOOKUP(F7025,'BD customers'!$1:$1048576,2,FALSE)</f>
        <v>Arthur Prichep</v>
      </c>
      <c r="M7025" s="2">
        <f>MATCH(orders[[#This Row],[Product ID]],'BD product'!A:A,0)</f>
        <v>714</v>
      </c>
      <c r="N7025" s="2" t="str" cm="1">
        <f t="array" ref="N7025">INDEX('BD product'!A:D,M7025,2)</f>
        <v>Office Supplies</v>
      </c>
    </row>
    <row r="7026" spans="1:14" x14ac:dyDescent="0.3">
      <c r="A7026" s="3" t="s">
        <v>7881</v>
      </c>
      <c r="B7026" s="4">
        <v>41874</v>
      </c>
      <c r="C7026" s="12" t="str">
        <f t="shared" si="109"/>
        <v>2014/08</v>
      </c>
      <c r="D7026" s="4">
        <v>41878</v>
      </c>
      <c r="E7026" s="3" t="s">
        <v>21</v>
      </c>
      <c r="F7026" s="3" t="s">
        <v>1189</v>
      </c>
      <c r="G7026" s="3" t="s">
        <v>3472</v>
      </c>
      <c r="H7026" s="5">
        <v>223056</v>
      </c>
      <c r="I7026" s="2">
        <v>9</v>
      </c>
      <c r="J7026" s="2">
        <v>2</v>
      </c>
      <c r="K7026" s="2">
        <v>6.9705000000000004</v>
      </c>
      <c r="L7026" s="18" t="str">
        <f>VLOOKUP(F7026,'BD customers'!$1:$1048576,2,FALSE)</f>
        <v>Arthur Prichep</v>
      </c>
      <c r="M7026" s="2">
        <f>MATCH(orders[[#This Row],[Product ID]],'BD product'!A:A,0)</f>
        <v>1032</v>
      </c>
      <c r="N7026" s="2" t="str" cm="1">
        <f t="array" ref="N7026">INDEX('BD product'!A:D,M7026,2)</f>
        <v>Office Supplies</v>
      </c>
    </row>
    <row r="7027" spans="1:14" x14ac:dyDescent="0.3">
      <c r="A7027" s="3" t="s">
        <v>7884</v>
      </c>
      <c r="B7027" s="4">
        <v>42772</v>
      </c>
      <c r="C7027" s="12" t="str">
        <f t="shared" si="109"/>
        <v>2017/02</v>
      </c>
      <c r="D7027" s="4">
        <v>42778</v>
      </c>
      <c r="E7027" s="3" t="s">
        <v>21</v>
      </c>
      <c r="F7027" s="3" t="s">
        <v>903</v>
      </c>
      <c r="G7027" s="3" t="s">
        <v>2072</v>
      </c>
      <c r="H7027" s="5">
        <v>22746</v>
      </c>
      <c r="I7027" s="2">
        <v>6</v>
      </c>
      <c r="J7027" s="2">
        <v>0</v>
      </c>
      <c r="K7027" s="2">
        <v>65.963399999999993</v>
      </c>
      <c r="L7027" s="18" t="str">
        <f>VLOOKUP(F7027,'BD customers'!$1:$1048576,2,FALSE)</f>
        <v>Sibella Parks</v>
      </c>
      <c r="M7027" s="2">
        <f>MATCH(orders[[#This Row],[Product ID]],'BD product'!A:A,0)</f>
        <v>531</v>
      </c>
      <c r="N7027" s="2" t="str" cm="1">
        <f t="array" ref="N7027">INDEX('BD product'!A:D,M7027,2)</f>
        <v>Technology</v>
      </c>
    </row>
    <row r="7028" spans="1:14" x14ac:dyDescent="0.3">
      <c r="A7028" s="3" t="s">
        <v>7884</v>
      </c>
      <c r="B7028" s="4">
        <v>42772</v>
      </c>
      <c r="C7028" s="12" t="str">
        <f t="shared" si="109"/>
        <v>2017/02</v>
      </c>
      <c r="D7028" s="4">
        <v>42778</v>
      </c>
      <c r="E7028" s="3" t="s">
        <v>21</v>
      </c>
      <c r="F7028" s="3" t="s">
        <v>903</v>
      </c>
      <c r="G7028" s="3" t="s">
        <v>7528</v>
      </c>
      <c r="H7028" s="5">
        <v>4624</v>
      </c>
      <c r="I7028" s="2">
        <v>4</v>
      </c>
      <c r="J7028" s="2">
        <v>2</v>
      </c>
      <c r="K7028" s="2">
        <v>1.5606</v>
      </c>
      <c r="L7028" s="18" t="str">
        <f>VLOOKUP(F7028,'BD customers'!$1:$1048576,2,FALSE)</f>
        <v>Sibella Parks</v>
      </c>
      <c r="M7028" s="2">
        <f>MATCH(orders[[#This Row],[Product ID]],'BD product'!A:A,0)</f>
        <v>1786</v>
      </c>
      <c r="N7028" s="2" t="str" cm="1">
        <f t="array" ref="N7028">INDEX('BD product'!A:D,M7028,2)</f>
        <v>Office Supplies</v>
      </c>
    </row>
    <row r="7029" spans="1:14" x14ac:dyDescent="0.3">
      <c r="A7029" s="3" t="s">
        <v>7885</v>
      </c>
      <c r="B7029" s="4">
        <v>42764</v>
      </c>
      <c r="C7029" s="12" t="str">
        <f t="shared" si="109"/>
        <v>2017/01</v>
      </c>
      <c r="D7029" s="4">
        <v>42771</v>
      </c>
      <c r="E7029" s="3" t="s">
        <v>21</v>
      </c>
      <c r="F7029" s="3" t="s">
        <v>352</v>
      </c>
      <c r="G7029" s="3" t="s">
        <v>2619</v>
      </c>
      <c r="H7029" s="5">
        <v>522</v>
      </c>
      <c r="I7029" s="2">
        <v>2</v>
      </c>
      <c r="J7029" s="2">
        <v>0</v>
      </c>
      <c r="K7029" s="2">
        <v>2.4011999999999998</v>
      </c>
      <c r="L7029" s="18" t="str">
        <f>VLOOKUP(F7029,'BD customers'!$1:$1048576,2,FALSE)</f>
        <v>Rob Dowd</v>
      </c>
      <c r="M7029" s="2">
        <f>MATCH(orders[[#This Row],[Product ID]],'BD product'!A:A,0)</f>
        <v>711</v>
      </c>
      <c r="N7029" s="2" t="str" cm="1">
        <f t="array" ref="N7029">INDEX('BD product'!A:D,M7029,2)</f>
        <v>Office Supplies</v>
      </c>
    </row>
    <row r="7030" spans="1:14" x14ac:dyDescent="0.3">
      <c r="A7030" s="3" t="s">
        <v>7886</v>
      </c>
      <c r="B7030" s="4">
        <v>42724</v>
      </c>
      <c r="C7030" s="12" t="str">
        <f t="shared" si="109"/>
        <v>2016/12</v>
      </c>
      <c r="D7030" s="4">
        <v>42727</v>
      </c>
      <c r="E7030" s="3" t="s">
        <v>11</v>
      </c>
      <c r="F7030" s="3" t="s">
        <v>2036</v>
      </c>
      <c r="G7030" s="3" t="s">
        <v>3362</v>
      </c>
      <c r="H7030" s="5">
        <v>339</v>
      </c>
      <c r="I7030" s="2">
        <v>5</v>
      </c>
      <c r="J7030" s="2">
        <v>0</v>
      </c>
      <c r="K7030" s="2">
        <v>1.5593999999999999</v>
      </c>
      <c r="L7030" s="18" t="str">
        <f>VLOOKUP(F7030,'BD customers'!$1:$1048576,2,FALSE)</f>
        <v>Matt Collins</v>
      </c>
      <c r="M7030" s="2">
        <f>MATCH(orders[[#This Row],[Product ID]],'BD product'!A:A,0)</f>
        <v>989</v>
      </c>
      <c r="N7030" s="2" t="str" cm="1">
        <f t="array" ref="N7030">INDEX('BD product'!A:D,M7030,2)</f>
        <v>Office Supplies</v>
      </c>
    </row>
    <row r="7031" spans="1:14" x14ac:dyDescent="0.3">
      <c r="A7031" s="3" t="s">
        <v>7887</v>
      </c>
      <c r="B7031" s="4">
        <v>42685</v>
      </c>
      <c r="C7031" s="12" t="str">
        <f t="shared" si="109"/>
        <v>2016/11</v>
      </c>
      <c r="D7031" s="4">
        <v>42690</v>
      </c>
      <c r="E7031" s="3" t="s">
        <v>21</v>
      </c>
      <c r="F7031" s="3" t="s">
        <v>2581</v>
      </c>
      <c r="G7031" s="3" t="s">
        <v>3890</v>
      </c>
      <c r="H7031" s="5">
        <v>2814</v>
      </c>
      <c r="I7031" s="2">
        <v>3</v>
      </c>
      <c r="J7031" s="2">
        <v>0</v>
      </c>
      <c r="K7031" s="2">
        <v>7.8792</v>
      </c>
      <c r="L7031" s="18" t="str">
        <f>VLOOKUP(F7031,'BD customers'!$1:$1048576,2,FALSE)</f>
        <v>Edward Becker</v>
      </c>
      <c r="M7031" s="2">
        <f>MATCH(orders[[#This Row],[Product ID]],'BD product'!A:A,0)</f>
        <v>1192</v>
      </c>
      <c r="N7031" s="2" t="str" cm="1">
        <f t="array" ref="N7031">INDEX('BD product'!A:D,M7031,2)</f>
        <v>Office Supplies</v>
      </c>
    </row>
    <row r="7032" spans="1:14" x14ac:dyDescent="0.3">
      <c r="A7032" s="3" t="s">
        <v>7887</v>
      </c>
      <c r="B7032" s="4">
        <v>42685</v>
      </c>
      <c r="C7032" s="12" t="str">
        <f t="shared" si="109"/>
        <v>2016/11</v>
      </c>
      <c r="D7032" s="4">
        <v>42690</v>
      </c>
      <c r="E7032" s="3" t="s">
        <v>21</v>
      </c>
      <c r="F7032" s="3" t="s">
        <v>2581</v>
      </c>
      <c r="G7032" s="3" t="s">
        <v>5529</v>
      </c>
      <c r="H7032" s="5">
        <v>360</v>
      </c>
      <c r="I7032" s="2">
        <v>2</v>
      </c>
      <c r="J7032" s="2">
        <v>0</v>
      </c>
      <c r="K7032" s="2">
        <v>6.4799999999999996E-2</v>
      </c>
      <c r="L7032" s="18" t="str">
        <f>VLOOKUP(F7032,'BD customers'!$1:$1048576,2,FALSE)</f>
        <v>Edward Becker</v>
      </c>
      <c r="M7032" s="2">
        <f>MATCH(orders[[#This Row],[Product ID]],'BD product'!A:A,0)</f>
        <v>1544</v>
      </c>
      <c r="N7032" s="2" t="str" cm="1">
        <f t="array" ref="N7032">INDEX('BD product'!A:D,M7032,2)</f>
        <v>Technology</v>
      </c>
    </row>
    <row r="7033" spans="1:14" x14ac:dyDescent="0.3">
      <c r="A7033" s="3" t="s">
        <v>7887</v>
      </c>
      <c r="B7033" s="4">
        <v>42685</v>
      </c>
      <c r="C7033" s="12" t="str">
        <f t="shared" si="109"/>
        <v>2016/11</v>
      </c>
      <c r="D7033" s="4">
        <v>42690</v>
      </c>
      <c r="E7033" s="3" t="s">
        <v>21</v>
      </c>
      <c r="F7033" s="3" t="s">
        <v>2581</v>
      </c>
      <c r="G7033" s="3" t="s">
        <v>1261</v>
      </c>
      <c r="H7033" s="5">
        <v>9294</v>
      </c>
      <c r="I7033" s="2">
        <v>3</v>
      </c>
      <c r="J7033" s="2">
        <v>0</v>
      </c>
      <c r="K7033" s="2">
        <v>25.093800000000002</v>
      </c>
      <c r="L7033" s="18" t="str">
        <f>VLOOKUP(F7033,'BD customers'!$1:$1048576,2,FALSE)</f>
        <v>Edward Becker</v>
      </c>
      <c r="M7033" s="2">
        <f>MATCH(orders[[#This Row],[Product ID]],'BD product'!A:A,0)</f>
        <v>292</v>
      </c>
      <c r="N7033" s="2" t="str" cm="1">
        <f t="array" ref="N7033">INDEX('BD product'!A:D,M7033,2)</f>
        <v>Office Supplies</v>
      </c>
    </row>
    <row r="7034" spans="1:14" x14ac:dyDescent="0.3">
      <c r="A7034" s="3" t="s">
        <v>7887</v>
      </c>
      <c r="B7034" s="4">
        <v>42685</v>
      </c>
      <c r="C7034" s="12" t="str">
        <f t="shared" si="109"/>
        <v>2016/11</v>
      </c>
      <c r="D7034" s="4">
        <v>42690</v>
      </c>
      <c r="E7034" s="3" t="s">
        <v>21</v>
      </c>
      <c r="F7034" s="3" t="s">
        <v>2581</v>
      </c>
      <c r="G7034" s="3" t="s">
        <v>3951</v>
      </c>
      <c r="H7034" s="5">
        <v>245646</v>
      </c>
      <c r="I7034" s="2">
        <v>3</v>
      </c>
      <c r="J7034" s="2">
        <v>1</v>
      </c>
      <c r="K7034" s="2">
        <v>8.1882000000000001</v>
      </c>
      <c r="L7034" s="18" t="str">
        <f>VLOOKUP(F7034,'BD customers'!$1:$1048576,2,FALSE)</f>
        <v>Edward Becker</v>
      </c>
      <c r="M7034" s="2">
        <f>MATCH(orders[[#This Row],[Product ID]],'BD product'!A:A,0)</f>
        <v>1211</v>
      </c>
      <c r="N7034" s="2" t="str" cm="1">
        <f t="array" ref="N7034">INDEX('BD product'!A:D,M7034,2)</f>
        <v>Furniture</v>
      </c>
    </row>
    <row r="7035" spans="1:14" x14ac:dyDescent="0.3">
      <c r="A7035" s="3" t="s">
        <v>7887</v>
      </c>
      <c r="B7035" s="4">
        <v>42685</v>
      </c>
      <c r="C7035" s="12" t="str">
        <f t="shared" si="109"/>
        <v>2016/11</v>
      </c>
      <c r="D7035" s="4">
        <v>42690</v>
      </c>
      <c r="E7035" s="3" t="s">
        <v>21</v>
      </c>
      <c r="F7035" s="3" t="s">
        <v>2581</v>
      </c>
      <c r="G7035" s="3" t="s">
        <v>2622</v>
      </c>
      <c r="H7035" s="5">
        <v>55008</v>
      </c>
      <c r="I7035" s="2">
        <v>3</v>
      </c>
      <c r="J7035" s="2">
        <v>2</v>
      </c>
      <c r="K7035" s="2">
        <v>0.1719</v>
      </c>
      <c r="L7035" s="18" t="str">
        <f>VLOOKUP(F7035,'BD customers'!$1:$1048576,2,FALSE)</f>
        <v>Edward Becker</v>
      </c>
      <c r="M7035" s="2">
        <f>MATCH(orders[[#This Row],[Product ID]],'BD product'!A:A,0)</f>
        <v>712</v>
      </c>
      <c r="N7035" s="2" t="str" cm="1">
        <f t="array" ref="N7035">INDEX('BD product'!A:D,M7035,2)</f>
        <v>Office Supplies</v>
      </c>
    </row>
    <row r="7036" spans="1:14" x14ac:dyDescent="0.3">
      <c r="A7036" s="3" t="s">
        <v>7887</v>
      </c>
      <c r="B7036" s="4">
        <v>42685</v>
      </c>
      <c r="C7036" s="12" t="str">
        <f t="shared" si="109"/>
        <v>2016/11</v>
      </c>
      <c r="D7036" s="4">
        <v>42690</v>
      </c>
      <c r="E7036" s="3" t="s">
        <v>21</v>
      </c>
      <c r="F7036" s="3" t="s">
        <v>2581</v>
      </c>
      <c r="G7036" s="3" t="s">
        <v>3149</v>
      </c>
      <c r="H7036" s="5">
        <v>35232</v>
      </c>
      <c r="I7036" s="2">
        <v>3</v>
      </c>
      <c r="J7036" s="2">
        <v>2</v>
      </c>
      <c r="K7036" s="2">
        <v>11.4504</v>
      </c>
      <c r="L7036" s="18" t="str">
        <f>VLOOKUP(F7036,'BD customers'!$1:$1048576,2,FALSE)</f>
        <v>Edward Becker</v>
      </c>
      <c r="M7036" s="2">
        <f>MATCH(orders[[#This Row],[Product ID]],'BD product'!A:A,0)</f>
        <v>910</v>
      </c>
      <c r="N7036" s="2" t="str" cm="1">
        <f t="array" ref="N7036">INDEX('BD product'!A:D,M7036,2)</f>
        <v>Office Supplies</v>
      </c>
    </row>
    <row r="7037" spans="1:14" x14ac:dyDescent="0.3">
      <c r="A7037" s="3" t="s">
        <v>7888</v>
      </c>
      <c r="B7037" s="4">
        <v>43048</v>
      </c>
      <c r="C7037" s="12" t="str">
        <f t="shared" si="109"/>
        <v>2017/11</v>
      </c>
      <c r="D7037" s="4">
        <v>43052</v>
      </c>
      <c r="E7037" s="3" t="s">
        <v>21</v>
      </c>
      <c r="F7037" s="3" t="s">
        <v>3035</v>
      </c>
      <c r="G7037" s="3" t="s">
        <v>2385</v>
      </c>
      <c r="H7037" s="5">
        <v>523392</v>
      </c>
      <c r="I7037" s="2">
        <v>3</v>
      </c>
      <c r="J7037" s="2">
        <v>2</v>
      </c>
      <c r="K7037" s="2">
        <v>52.339199999999998</v>
      </c>
      <c r="L7037" s="18" t="str">
        <f>VLOOKUP(F7037,'BD customers'!$1:$1048576,2,FALSE)</f>
        <v>Jim Epp</v>
      </c>
      <c r="M7037" s="2">
        <f>MATCH(orders[[#This Row],[Product ID]],'BD product'!A:A,0)</f>
        <v>637</v>
      </c>
      <c r="N7037" s="2" t="str" cm="1">
        <f t="array" ref="N7037">INDEX('BD product'!A:D,M7037,2)</f>
        <v>Furniture</v>
      </c>
    </row>
    <row r="7038" spans="1:14" x14ac:dyDescent="0.3">
      <c r="A7038" s="3" t="s">
        <v>7889</v>
      </c>
      <c r="B7038" s="4">
        <v>41761</v>
      </c>
      <c r="C7038" s="12" t="str">
        <f t="shared" si="109"/>
        <v>2014/05</v>
      </c>
      <c r="D7038" s="4">
        <v>41763</v>
      </c>
      <c r="E7038" s="3" t="s">
        <v>11</v>
      </c>
      <c r="F7038" s="3" t="s">
        <v>6505</v>
      </c>
      <c r="G7038" s="3" t="s">
        <v>3003</v>
      </c>
      <c r="H7038" s="5">
        <v>479984</v>
      </c>
      <c r="I7038" s="2">
        <v>2</v>
      </c>
      <c r="J7038" s="2">
        <v>2</v>
      </c>
      <c r="K7038" s="2">
        <v>8.9997000000000007</v>
      </c>
      <c r="L7038" s="18" t="str">
        <f>VLOOKUP(F7038,'BD customers'!$1:$1048576,2,FALSE)</f>
        <v>Cari Schnelling</v>
      </c>
      <c r="M7038" s="2">
        <f>MATCH(orders[[#This Row],[Product ID]],'BD product'!A:A,0)</f>
        <v>853</v>
      </c>
      <c r="N7038" s="2" t="str" cm="1">
        <f t="array" ref="N7038">INDEX('BD product'!A:D,M7038,2)</f>
        <v>Technology</v>
      </c>
    </row>
    <row r="7039" spans="1:14" x14ac:dyDescent="0.3">
      <c r="A7039" s="3" t="s">
        <v>7890</v>
      </c>
      <c r="B7039" s="4">
        <v>43000</v>
      </c>
      <c r="C7039" s="12" t="str">
        <f t="shared" si="109"/>
        <v>2017/09</v>
      </c>
      <c r="D7039" s="4">
        <v>43005</v>
      </c>
      <c r="E7039" s="3" t="s">
        <v>21</v>
      </c>
      <c r="F7039" s="3" t="s">
        <v>2308</v>
      </c>
      <c r="G7039" s="3" t="s">
        <v>4449</v>
      </c>
      <c r="H7039" s="5">
        <v>1296</v>
      </c>
      <c r="I7039" s="2">
        <v>2</v>
      </c>
      <c r="J7039" s="2">
        <v>0</v>
      </c>
      <c r="K7039" s="2">
        <v>6.2207999999999997</v>
      </c>
      <c r="L7039" s="18" t="str">
        <f>VLOOKUP(F7039,'BD customers'!$1:$1048576,2,FALSE)</f>
        <v>Peter BÃ¼hler</v>
      </c>
      <c r="M7039" s="2">
        <f>MATCH(orders[[#This Row],[Product ID]],'BD product'!A:A,0)</f>
        <v>1332</v>
      </c>
      <c r="N7039" s="2" t="str" cm="1">
        <f t="array" ref="N7039">INDEX('BD product'!A:D,M7039,2)</f>
        <v>Office Supplies</v>
      </c>
    </row>
    <row r="7040" spans="1:14" x14ac:dyDescent="0.3">
      <c r="A7040" s="3" t="s">
        <v>7890</v>
      </c>
      <c r="B7040" s="4">
        <v>43000</v>
      </c>
      <c r="C7040" s="12" t="str">
        <f t="shared" si="109"/>
        <v>2017/09</v>
      </c>
      <c r="D7040" s="4">
        <v>43005</v>
      </c>
      <c r="E7040" s="3" t="s">
        <v>21</v>
      </c>
      <c r="F7040" s="3" t="s">
        <v>2308</v>
      </c>
      <c r="G7040" s="3" t="s">
        <v>7891</v>
      </c>
      <c r="H7040" s="5">
        <v>1794</v>
      </c>
      <c r="I7040" s="2">
        <v>3</v>
      </c>
      <c r="J7040" s="2">
        <v>0</v>
      </c>
      <c r="K7040" s="2">
        <v>6.4584000000000001</v>
      </c>
      <c r="L7040" s="18" t="str">
        <f>VLOOKUP(F7040,'BD customers'!$1:$1048576,2,FALSE)</f>
        <v>Peter BÃ¼hler</v>
      </c>
      <c r="M7040" s="2">
        <f>MATCH(orders[[#This Row],[Product ID]],'BD product'!A:A,0)</f>
        <v>1813</v>
      </c>
      <c r="N7040" s="2" t="str" cm="1">
        <f t="array" ref="N7040">INDEX('BD product'!A:D,M7040,2)</f>
        <v>Office Supplies</v>
      </c>
    </row>
    <row r="7041" spans="1:14" x14ac:dyDescent="0.3">
      <c r="A7041" s="3" t="s">
        <v>7893</v>
      </c>
      <c r="B7041" s="4">
        <v>43086</v>
      </c>
      <c r="C7041" s="12" t="str">
        <f t="shared" si="109"/>
        <v>2017/12</v>
      </c>
      <c r="D7041" s="4">
        <v>43092</v>
      </c>
      <c r="E7041" s="3" t="s">
        <v>21</v>
      </c>
      <c r="F7041" s="3" t="s">
        <v>756</v>
      </c>
      <c r="G7041" s="3" t="s">
        <v>1009</v>
      </c>
      <c r="H7041" s="5">
        <v>16672</v>
      </c>
      <c r="I7041" s="2">
        <v>2</v>
      </c>
      <c r="J7041" s="2">
        <v>0</v>
      </c>
      <c r="K7041" s="2">
        <v>0.4168</v>
      </c>
      <c r="L7041" s="18" t="str">
        <f>VLOOKUP(F7041,'BD customers'!$1:$1048576,2,FALSE)</f>
        <v>Annie Thurman</v>
      </c>
      <c r="M7041" s="2">
        <f>MATCH(orders[[#This Row],[Product ID]],'BD product'!A:A,0)</f>
        <v>227</v>
      </c>
      <c r="N7041" s="2" t="str" cm="1">
        <f t="array" ref="N7041">INDEX('BD product'!A:D,M7041,2)</f>
        <v>Office Supplies</v>
      </c>
    </row>
    <row r="7042" spans="1:14" x14ac:dyDescent="0.3">
      <c r="A7042" s="3" t="s">
        <v>7893</v>
      </c>
      <c r="B7042" s="4">
        <v>43086</v>
      </c>
      <c r="C7042" s="12" t="str">
        <f t="shared" ref="C7042:C7105" si="110">TEXT(B7042,"aaaa/mm")</f>
        <v>2017/12</v>
      </c>
      <c r="D7042" s="4">
        <v>43092</v>
      </c>
      <c r="E7042" s="3" t="s">
        <v>21</v>
      </c>
      <c r="F7042" s="3" t="s">
        <v>756</v>
      </c>
      <c r="G7042" s="3" t="s">
        <v>4491</v>
      </c>
      <c r="H7042" s="5">
        <v>24816</v>
      </c>
      <c r="I7042" s="2">
        <v>3</v>
      </c>
      <c r="J7042" s="2">
        <v>2</v>
      </c>
      <c r="K7042" s="2">
        <v>8.3754000000000008</v>
      </c>
      <c r="L7042" s="18" t="str">
        <f>VLOOKUP(F7042,'BD customers'!$1:$1048576,2,FALSE)</f>
        <v>Annie Thurman</v>
      </c>
      <c r="M7042" s="2">
        <f>MATCH(orders[[#This Row],[Product ID]],'BD product'!A:A,0)</f>
        <v>1341</v>
      </c>
      <c r="N7042" s="2" t="str" cm="1">
        <f t="array" ref="N7042">INDEX('BD product'!A:D,M7042,2)</f>
        <v>Office Supplies</v>
      </c>
    </row>
    <row r="7043" spans="1:14" x14ac:dyDescent="0.3">
      <c r="A7043" s="3" t="s">
        <v>7893</v>
      </c>
      <c r="B7043" s="4">
        <v>43086</v>
      </c>
      <c r="C7043" s="12" t="str">
        <f t="shared" si="110"/>
        <v>2017/12</v>
      </c>
      <c r="D7043" s="4">
        <v>43092</v>
      </c>
      <c r="E7043" s="3" t="s">
        <v>21</v>
      </c>
      <c r="F7043" s="3" t="s">
        <v>756</v>
      </c>
      <c r="G7043" s="3" t="s">
        <v>4308</v>
      </c>
      <c r="H7043" s="5">
        <v>12436</v>
      </c>
      <c r="I7043" s="2">
        <v>2</v>
      </c>
      <c r="J7043" s="2">
        <v>0</v>
      </c>
      <c r="K7043" s="2">
        <v>27.359200000000001</v>
      </c>
      <c r="L7043" s="18" t="str">
        <f>VLOOKUP(F7043,'BD customers'!$1:$1048576,2,FALSE)</f>
        <v>Annie Thurman</v>
      </c>
      <c r="M7043" s="2">
        <f>MATCH(orders[[#This Row],[Product ID]],'BD product'!A:A,0)</f>
        <v>1294</v>
      </c>
      <c r="N7043" s="2" t="str" cm="1">
        <f t="array" ref="N7043">INDEX('BD product'!A:D,M7043,2)</f>
        <v>Furniture</v>
      </c>
    </row>
    <row r="7044" spans="1:14" x14ac:dyDescent="0.3">
      <c r="A7044" s="3" t="s">
        <v>7894</v>
      </c>
      <c r="B7044" s="4">
        <v>42934</v>
      </c>
      <c r="C7044" s="12" t="str">
        <f t="shared" si="110"/>
        <v>2017/07</v>
      </c>
      <c r="D7044" s="4">
        <v>42939</v>
      </c>
      <c r="E7044" s="3" t="s">
        <v>21</v>
      </c>
      <c r="F7044" s="3" t="s">
        <v>2064</v>
      </c>
      <c r="G7044" s="3" t="s">
        <v>6415</v>
      </c>
      <c r="H7044" s="5">
        <v>59997</v>
      </c>
      <c r="I7044" s="2">
        <v>5</v>
      </c>
      <c r="J7044" s="2">
        <v>4</v>
      </c>
      <c r="K7044" s="2">
        <v>69.996499999999997</v>
      </c>
      <c r="L7044" s="18" t="str">
        <f>VLOOKUP(F7044,'BD customers'!$1:$1048576,2,FALSE)</f>
        <v>Seth Vernon</v>
      </c>
      <c r="M7044" s="2">
        <f>MATCH(orders[[#This Row],[Product ID]],'BD product'!A:A,0)</f>
        <v>1689</v>
      </c>
      <c r="N7044" s="2" t="str" cm="1">
        <f t="array" ref="N7044">INDEX('BD product'!A:D,M7044,2)</f>
        <v>Technology</v>
      </c>
    </row>
    <row r="7045" spans="1:14" x14ac:dyDescent="0.3">
      <c r="A7045" s="3" t="s">
        <v>7894</v>
      </c>
      <c r="B7045" s="4">
        <v>42934</v>
      </c>
      <c r="C7045" s="12" t="str">
        <f t="shared" si="110"/>
        <v>2017/07</v>
      </c>
      <c r="D7045" s="4">
        <v>42939</v>
      </c>
      <c r="E7045" s="3" t="s">
        <v>21</v>
      </c>
      <c r="F7045" s="3" t="s">
        <v>2064</v>
      </c>
      <c r="G7045" s="3" t="s">
        <v>1890</v>
      </c>
      <c r="H7045" s="5">
        <v>198744</v>
      </c>
      <c r="I7045" s="2">
        <v>4</v>
      </c>
      <c r="J7045" s="2">
        <v>3</v>
      </c>
      <c r="K7045" s="2">
        <v>-1.4196</v>
      </c>
      <c r="L7045" s="18" t="str">
        <f>VLOOKUP(F7045,'BD customers'!$1:$1048576,2,FALSE)</f>
        <v>Seth Vernon</v>
      </c>
      <c r="M7045" s="2">
        <f>MATCH(orders[[#This Row],[Product ID]],'BD product'!A:A,0)</f>
        <v>476</v>
      </c>
      <c r="N7045" s="2" t="str" cm="1">
        <f t="array" ref="N7045">INDEX('BD product'!A:D,M7045,2)</f>
        <v>Furniture</v>
      </c>
    </row>
    <row r="7046" spans="1:14" x14ac:dyDescent="0.3">
      <c r="A7046" s="3" t="s">
        <v>7894</v>
      </c>
      <c r="B7046" s="4">
        <v>42934</v>
      </c>
      <c r="C7046" s="12" t="str">
        <f t="shared" si="110"/>
        <v>2017/07</v>
      </c>
      <c r="D7046" s="4">
        <v>42939</v>
      </c>
      <c r="E7046" s="3" t="s">
        <v>21</v>
      </c>
      <c r="F7046" s="3" t="s">
        <v>2064</v>
      </c>
      <c r="G7046" s="3" t="s">
        <v>4428</v>
      </c>
      <c r="H7046" s="5">
        <v>9184</v>
      </c>
      <c r="I7046" s="2">
        <v>2</v>
      </c>
      <c r="J7046" s="2">
        <v>2</v>
      </c>
      <c r="K7046" s="2">
        <v>0.1148</v>
      </c>
      <c r="L7046" s="18" t="str">
        <f>VLOOKUP(F7046,'BD customers'!$1:$1048576,2,FALSE)</f>
        <v>Seth Vernon</v>
      </c>
      <c r="M7046" s="2">
        <f>MATCH(orders[[#This Row],[Product ID]],'BD product'!A:A,0)</f>
        <v>1324</v>
      </c>
      <c r="N7046" s="2" t="str" cm="1">
        <f t="array" ref="N7046">INDEX('BD product'!A:D,M7046,2)</f>
        <v>Office Supplies</v>
      </c>
    </row>
    <row r="7047" spans="1:14" x14ac:dyDescent="0.3">
      <c r="A7047" s="3" t="s">
        <v>7895</v>
      </c>
      <c r="B7047" s="4">
        <v>42677</v>
      </c>
      <c r="C7047" s="12" t="str">
        <f t="shared" si="110"/>
        <v>2016/11</v>
      </c>
      <c r="D7047" s="4">
        <v>42683</v>
      </c>
      <c r="E7047" s="3" t="s">
        <v>21</v>
      </c>
      <c r="F7047" s="3" t="s">
        <v>4322</v>
      </c>
      <c r="G7047" s="3" t="s">
        <v>3970</v>
      </c>
      <c r="H7047" s="5">
        <v>9248</v>
      </c>
      <c r="I7047" s="2">
        <v>2</v>
      </c>
      <c r="J7047" s="2">
        <v>2</v>
      </c>
      <c r="K7047" s="2">
        <v>3.3523999999999998</v>
      </c>
      <c r="L7047" s="18" t="str">
        <f>VLOOKUP(F7047,'BD customers'!$1:$1048576,2,FALSE)</f>
        <v>Patrick Jones</v>
      </c>
      <c r="M7047" s="2">
        <f>MATCH(orders[[#This Row],[Product ID]],'BD product'!A:A,0)</f>
        <v>1217</v>
      </c>
      <c r="N7047" s="2" t="str" cm="1">
        <f t="array" ref="N7047">INDEX('BD product'!A:D,M7047,2)</f>
        <v>Office Supplies</v>
      </c>
    </row>
    <row r="7048" spans="1:14" x14ac:dyDescent="0.3">
      <c r="A7048" s="3" t="s">
        <v>7896</v>
      </c>
      <c r="B7048" s="4">
        <v>41737</v>
      </c>
      <c r="C7048" s="12" t="str">
        <f t="shared" si="110"/>
        <v>2014/04</v>
      </c>
      <c r="D7048" s="4">
        <v>41741</v>
      </c>
      <c r="E7048" s="3" t="s">
        <v>21</v>
      </c>
      <c r="F7048" s="3" t="s">
        <v>223</v>
      </c>
      <c r="G7048" s="3" t="s">
        <v>950</v>
      </c>
      <c r="H7048" s="5">
        <v>99592</v>
      </c>
      <c r="I7048" s="2">
        <v>1</v>
      </c>
      <c r="J7048" s="2">
        <v>2</v>
      </c>
      <c r="K7048" s="2">
        <v>2.4897999999999998</v>
      </c>
      <c r="L7048" s="18" t="str">
        <f>VLOOKUP(F7048,'BD customers'!$1:$1048576,2,FALSE)</f>
        <v>Nathan Mautz</v>
      </c>
      <c r="M7048" s="2">
        <f>MATCH(orders[[#This Row],[Product ID]],'BD product'!A:A,0)</f>
        <v>211</v>
      </c>
      <c r="N7048" s="2" t="str" cm="1">
        <f t="array" ref="N7048">INDEX('BD product'!A:D,M7048,2)</f>
        <v>Furniture</v>
      </c>
    </row>
    <row r="7049" spans="1:14" x14ac:dyDescent="0.3">
      <c r="A7049" s="3" t="s">
        <v>7896</v>
      </c>
      <c r="B7049" s="4">
        <v>41737</v>
      </c>
      <c r="C7049" s="12" t="str">
        <f t="shared" si="110"/>
        <v>2014/04</v>
      </c>
      <c r="D7049" s="4">
        <v>41741</v>
      </c>
      <c r="E7049" s="3" t="s">
        <v>21</v>
      </c>
      <c r="F7049" s="3" t="s">
        <v>223</v>
      </c>
      <c r="G7049" s="3" t="s">
        <v>1278</v>
      </c>
      <c r="H7049" s="5">
        <v>39996</v>
      </c>
      <c r="I7049" s="2">
        <v>4</v>
      </c>
      <c r="J7049" s="2">
        <v>0</v>
      </c>
      <c r="K7049" s="2">
        <v>13.9986</v>
      </c>
      <c r="L7049" s="18" t="str">
        <f>VLOOKUP(F7049,'BD customers'!$1:$1048576,2,FALSE)</f>
        <v>Nathan Mautz</v>
      </c>
      <c r="M7049" s="2">
        <f>MATCH(orders[[#This Row],[Product ID]],'BD product'!A:A,0)</f>
        <v>297</v>
      </c>
      <c r="N7049" s="2" t="str" cm="1">
        <f t="array" ref="N7049">INDEX('BD product'!A:D,M7049,2)</f>
        <v>Technology</v>
      </c>
    </row>
    <row r="7050" spans="1:14" x14ac:dyDescent="0.3">
      <c r="A7050" s="3" t="s">
        <v>7897</v>
      </c>
      <c r="B7050" s="4">
        <v>42596</v>
      </c>
      <c r="C7050" s="12" t="str">
        <f t="shared" si="110"/>
        <v>2016/08</v>
      </c>
      <c r="D7050" s="4">
        <v>42598</v>
      </c>
      <c r="E7050" s="3" t="s">
        <v>64</v>
      </c>
      <c r="F7050" s="3" t="s">
        <v>2300</v>
      </c>
      <c r="G7050" s="3" t="s">
        <v>5585</v>
      </c>
      <c r="H7050" s="5">
        <v>15552</v>
      </c>
      <c r="I7050" s="2">
        <v>3</v>
      </c>
      <c r="J7050" s="2">
        <v>2</v>
      </c>
      <c r="K7050" s="2">
        <v>5.4432</v>
      </c>
      <c r="L7050" s="18" t="str">
        <f>VLOOKUP(F7050,'BD customers'!$1:$1048576,2,FALSE)</f>
        <v>Toby Ritter</v>
      </c>
      <c r="M7050" s="2">
        <f>MATCH(orders[[#This Row],[Product ID]],'BD product'!A:A,0)</f>
        <v>1555</v>
      </c>
      <c r="N7050" s="2" t="str" cm="1">
        <f t="array" ref="N7050">INDEX('BD product'!A:D,M7050,2)</f>
        <v>Office Supplies</v>
      </c>
    </row>
    <row r="7051" spans="1:14" x14ac:dyDescent="0.3">
      <c r="A7051" s="3" t="s">
        <v>7898</v>
      </c>
      <c r="B7051" s="4">
        <v>41907</v>
      </c>
      <c r="C7051" s="12" t="str">
        <f t="shared" si="110"/>
        <v>2014/09</v>
      </c>
      <c r="D7051" s="4">
        <v>41912</v>
      </c>
      <c r="E7051" s="3" t="s">
        <v>21</v>
      </c>
      <c r="F7051" s="3" t="s">
        <v>4268</v>
      </c>
      <c r="G7051" s="3" t="s">
        <v>5766</v>
      </c>
      <c r="H7051" s="5">
        <v>14576</v>
      </c>
      <c r="I7051" s="2">
        <v>2</v>
      </c>
      <c r="J7051" s="2">
        <v>2</v>
      </c>
      <c r="K7051" s="2">
        <v>2.3685999999999998</v>
      </c>
      <c r="L7051" s="18" t="str">
        <f>VLOOKUP(F7051,'BD customers'!$1:$1048576,2,FALSE)</f>
        <v>Barry Franz</v>
      </c>
      <c r="M7051" s="2">
        <f>MATCH(orders[[#This Row],[Product ID]],'BD product'!A:A,0)</f>
        <v>1585</v>
      </c>
      <c r="N7051" s="2" t="str" cm="1">
        <f t="array" ref="N7051">INDEX('BD product'!A:D,M7051,2)</f>
        <v>Office Supplies</v>
      </c>
    </row>
    <row r="7052" spans="1:14" x14ac:dyDescent="0.3">
      <c r="A7052" s="3" t="s">
        <v>7899</v>
      </c>
      <c r="B7052" s="4">
        <v>42715</v>
      </c>
      <c r="C7052" s="12" t="str">
        <f t="shared" si="110"/>
        <v>2016/12</v>
      </c>
      <c r="D7052" s="4">
        <v>42715</v>
      </c>
      <c r="E7052" s="3" t="s">
        <v>41</v>
      </c>
      <c r="F7052" s="3" t="s">
        <v>4132</v>
      </c>
      <c r="G7052" s="3" t="s">
        <v>1173</v>
      </c>
      <c r="H7052" s="5">
        <v>2096</v>
      </c>
      <c r="I7052" s="2">
        <v>5</v>
      </c>
      <c r="J7052" s="2">
        <v>2</v>
      </c>
      <c r="K7052" s="2">
        <v>0.68120000000000003</v>
      </c>
      <c r="L7052" s="18" t="str">
        <f>VLOOKUP(F7052,'BD customers'!$1:$1048576,2,FALSE)</f>
        <v>William Brown</v>
      </c>
      <c r="M7052" s="2">
        <f>MATCH(orders[[#This Row],[Product ID]],'BD product'!A:A,0)</f>
        <v>272</v>
      </c>
      <c r="N7052" s="2" t="str" cm="1">
        <f t="array" ref="N7052">INDEX('BD product'!A:D,M7052,2)</f>
        <v>Office Supplies</v>
      </c>
    </row>
    <row r="7053" spans="1:14" x14ac:dyDescent="0.3">
      <c r="A7053" s="3" t="s">
        <v>7899</v>
      </c>
      <c r="B7053" s="4">
        <v>42715</v>
      </c>
      <c r="C7053" s="12" t="str">
        <f t="shared" si="110"/>
        <v>2016/12</v>
      </c>
      <c r="D7053" s="4">
        <v>42715</v>
      </c>
      <c r="E7053" s="3" t="s">
        <v>41</v>
      </c>
      <c r="F7053" s="3" t="s">
        <v>4132</v>
      </c>
      <c r="G7053" s="3" t="s">
        <v>7104</v>
      </c>
      <c r="H7053" s="5">
        <v>2332</v>
      </c>
      <c r="I7053" s="2">
        <v>2</v>
      </c>
      <c r="J7053" s="2">
        <v>0</v>
      </c>
      <c r="K7053" s="2">
        <v>6.0632000000000001</v>
      </c>
      <c r="L7053" s="18" t="str">
        <f>VLOOKUP(F7053,'BD customers'!$1:$1048576,2,FALSE)</f>
        <v>William Brown</v>
      </c>
      <c r="M7053" s="2">
        <f>MATCH(orders[[#This Row],[Product ID]],'BD product'!A:A,0)</f>
        <v>1761</v>
      </c>
      <c r="N7053" s="2" t="str" cm="1">
        <f t="array" ref="N7053">INDEX('BD product'!A:D,M7053,2)</f>
        <v>Office Supplies</v>
      </c>
    </row>
    <row r="7054" spans="1:14" x14ac:dyDescent="0.3">
      <c r="A7054" s="3" t="s">
        <v>7899</v>
      </c>
      <c r="B7054" s="4">
        <v>42715</v>
      </c>
      <c r="C7054" s="12" t="str">
        <f t="shared" si="110"/>
        <v>2016/12</v>
      </c>
      <c r="D7054" s="4">
        <v>42715</v>
      </c>
      <c r="E7054" s="3" t="s">
        <v>41</v>
      </c>
      <c r="F7054" s="3" t="s">
        <v>4132</v>
      </c>
      <c r="G7054" s="3" t="s">
        <v>3833</v>
      </c>
      <c r="H7054" s="5">
        <v>3098</v>
      </c>
      <c r="I7054" s="2">
        <v>1</v>
      </c>
      <c r="J7054" s="2">
        <v>0</v>
      </c>
      <c r="K7054" s="2">
        <v>1.3940999999999999</v>
      </c>
      <c r="L7054" s="18" t="str">
        <f>VLOOKUP(F7054,'BD customers'!$1:$1048576,2,FALSE)</f>
        <v>William Brown</v>
      </c>
      <c r="M7054" s="2">
        <f>MATCH(orders[[#This Row],[Product ID]],'BD product'!A:A,0)</f>
        <v>1176</v>
      </c>
      <c r="N7054" s="2" t="str" cm="1">
        <f t="array" ref="N7054">INDEX('BD product'!A:D,M7054,2)</f>
        <v>Office Supplies</v>
      </c>
    </row>
    <row r="7055" spans="1:14" x14ac:dyDescent="0.3">
      <c r="A7055" s="3" t="s">
        <v>7899</v>
      </c>
      <c r="B7055" s="4">
        <v>42715</v>
      </c>
      <c r="C7055" s="12" t="str">
        <f t="shared" si="110"/>
        <v>2016/12</v>
      </c>
      <c r="D7055" s="4">
        <v>42715</v>
      </c>
      <c r="E7055" s="3" t="s">
        <v>41</v>
      </c>
      <c r="F7055" s="3" t="s">
        <v>4132</v>
      </c>
      <c r="G7055" s="3" t="s">
        <v>2375</v>
      </c>
      <c r="H7055" s="5">
        <v>11996</v>
      </c>
      <c r="I7055" s="2">
        <v>4</v>
      </c>
      <c r="J7055" s="2">
        <v>0</v>
      </c>
      <c r="K7055" s="2">
        <v>25.191600000000001</v>
      </c>
      <c r="L7055" s="18" t="str">
        <f>VLOOKUP(F7055,'BD customers'!$1:$1048576,2,FALSE)</f>
        <v>William Brown</v>
      </c>
      <c r="M7055" s="2">
        <f>MATCH(orders[[#This Row],[Product ID]],'BD product'!A:A,0)</f>
        <v>634</v>
      </c>
      <c r="N7055" s="2" t="str" cm="1">
        <f t="array" ref="N7055">INDEX('BD product'!A:D,M7055,2)</f>
        <v>Technology</v>
      </c>
    </row>
    <row r="7056" spans="1:14" x14ac:dyDescent="0.3">
      <c r="A7056" s="3" t="s">
        <v>7899</v>
      </c>
      <c r="B7056" s="4">
        <v>42715</v>
      </c>
      <c r="C7056" s="12" t="str">
        <f t="shared" si="110"/>
        <v>2016/12</v>
      </c>
      <c r="D7056" s="4">
        <v>42715</v>
      </c>
      <c r="E7056" s="3" t="s">
        <v>41</v>
      </c>
      <c r="F7056" s="3" t="s">
        <v>4132</v>
      </c>
      <c r="G7056" s="3" t="s">
        <v>3951</v>
      </c>
      <c r="H7056" s="5">
        <v>36392</v>
      </c>
      <c r="I7056" s="2">
        <v>5</v>
      </c>
      <c r="J7056" s="2">
        <v>2</v>
      </c>
      <c r="K7056" s="2">
        <v>-3.1842999999999999</v>
      </c>
      <c r="L7056" s="18" t="str">
        <f>VLOOKUP(F7056,'BD customers'!$1:$1048576,2,FALSE)</f>
        <v>William Brown</v>
      </c>
      <c r="M7056" s="2">
        <f>MATCH(orders[[#This Row],[Product ID]],'BD product'!A:A,0)</f>
        <v>1211</v>
      </c>
      <c r="N7056" s="2" t="str" cm="1">
        <f t="array" ref="N7056">INDEX('BD product'!A:D,M7056,2)</f>
        <v>Furniture</v>
      </c>
    </row>
    <row r="7057" spans="1:14" x14ac:dyDescent="0.3">
      <c r="A7057" s="3" t="s">
        <v>7899</v>
      </c>
      <c r="B7057" s="4">
        <v>42715</v>
      </c>
      <c r="C7057" s="12" t="str">
        <f t="shared" si="110"/>
        <v>2016/12</v>
      </c>
      <c r="D7057" s="4">
        <v>42715</v>
      </c>
      <c r="E7057" s="3" t="s">
        <v>41</v>
      </c>
      <c r="F7057" s="3" t="s">
        <v>4132</v>
      </c>
      <c r="G7057" s="3" t="s">
        <v>2070</v>
      </c>
      <c r="H7057" s="5">
        <v>35808</v>
      </c>
      <c r="I7057" s="2">
        <v>3</v>
      </c>
      <c r="J7057" s="2">
        <v>2</v>
      </c>
      <c r="K7057" s="2">
        <v>0.1119</v>
      </c>
      <c r="L7057" s="18" t="str">
        <f>VLOOKUP(F7057,'BD customers'!$1:$1048576,2,FALSE)</f>
        <v>William Brown</v>
      </c>
      <c r="M7057" s="2">
        <f>MATCH(orders[[#This Row],[Product ID]],'BD product'!A:A,0)</f>
        <v>530</v>
      </c>
      <c r="N7057" s="2" t="str" cm="1">
        <f t="array" ref="N7057">INDEX('BD product'!A:D,M7057,2)</f>
        <v>Office Supplies</v>
      </c>
    </row>
    <row r="7058" spans="1:14" x14ac:dyDescent="0.3">
      <c r="A7058" s="3" t="s">
        <v>7899</v>
      </c>
      <c r="B7058" s="4">
        <v>42715</v>
      </c>
      <c r="C7058" s="12" t="str">
        <f t="shared" si="110"/>
        <v>2016/12</v>
      </c>
      <c r="D7058" s="4">
        <v>42715</v>
      </c>
      <c r="E7058" s="3" t="s">
        <v>41</v>
      </c>
      <c r="F7058" s="3" t="s">
        <v>4132</v>
      </c>
      <c r="G7058" s="3" t="s">
        <v>2934</v>
      </c>
      <c r="H7058" s="5">
        <v>122688</v>
      </c>
      <c r="I7058" s="2">
        <v>9</v>
      </c>
      <c r="J7058" s="2">
        <v>2</v>
      </c>
      <c r="K7058" s="2">
        <v>39.873600000000003</v>
      </c>
      <c r="L7058" s="18" t="str">
        <f>VLOOKUP(F7058,'BD customers'!$1:$1048576,2,FALSE)</f>
        <v>William Brown</v>
      </c>
      <c r="M7058" s="2">
        <f>MATCH(orders[[#This Row],[Product ID]],'BD product'!A:A,0)</f>
        <v>824</v>
      </c>
      <c r="N7058" s="2" t="str" cm="1">
        <f t="array" ref="N7058">INDEX('BD product'!A:D,M7058,2)</f>
        <v>Office Supplies</v>
      </c>
    </row>
    <row r="7059" spans="1:14" x14ac:dyDescent="0.3">
      <c r="A7059" s="3" t="s">
        <v>7899</v>
      </c>
      <c r="B7059" s="4">
        <v>42715</v>
      </c>
      <c r="C7059" s="12" t="str">
        <f t="shared" si="110"/>
        <v>2016/12</v>
      </c>
      <c r="D7059" s="4">
        <v>42715</v>
      </c>
      <c r="E7059" s="3" t="s">
        <v>41</v>
      </c>
      <c r="F7059" s="3" t="s">
        <v>4132</v>
      </c>
      <c r="G7059" s="3" t="s">
        <v>3121</v>
      </c>
      <c r="H7059" s="5">
        <v>892136</v>
      </c>
      <c r="I7059" s="2">
        <v>7</v>
      </c>
      <c r="J7059" s="2">
        <v>2</v>
      </c>
      <c r="K7059" s="2">
        <v>11.1517</v>
      </c>
      <c r="L7059" s="18" t="str">
        <f>VLOOKUP(F7059,'BD customers'!$1:$1048576,2,FALSE)</f>
        <v>William Brown</v>
      </c>
      <c r="M7059" s="2">
        <f>MATCH(orders[[#This Row],[Product ID]],'BD product'!A:A,0)</f>
        <v>900</v>
      </c>
      <c r="N7059" s="2" t="str" cm="1">
        <f t="array" ref="N7059">INDEX('BD product'!A:D,M7059,2)</f>
        <v>Furniture</v>
      </c>
    </row>
    <row r="7060" spans="1:14" x14ac:dyDescent="0.3">
      <c r="A7060" s="3" t="s">
        <v>7899</v>
      </c>
      <c r="B7060" s="4">
        <v>42715</v>
      </c>
      <c r="C7060" s="12" t="str">
        <f t="shared" si="110"/>
        <v>2016/12</v>
      </c>
      <c r="D7060" s="4">
        <v>42715</v>
      </c>
      <c r="E7060" s="3" t="s">
        <v>41</v>
      </c>
      <c r="F7060" s="3" t="s">
        <v>4132</v>
      </c>
      <c r="G7060" s="3" t="s">
        <v>7205</v>
      </c>
      <c r="H7060" s="5">
        <v>5022</v>
      </c>
      <c r="I7060" s="2">
        <v>3</v>
      </c>
      <c r="J7060" s="2">
        <v>0</v>
      </c>
      <c r="K7060" s="2">
        <v>2.0087999999999999</v>
      </c>
      <c r="L7060" s="18" t="str">
        <f>VLOOKUP(F7060,'BD customers'!$1:$1048576,2,FALSE)</f>
        <v>William Brown</v>
      </c>
      <c r="M7060" s="2">
        <f>MATCH(orders[[#This Row],[Product ID]],'BD product'!A:A,0)</f>
        <v>1766</v>
      </c>
      <c r="N7060" s="2" t="str" cm="1">
        <f t="array" ref="N7060">INDEX('BD product'!A:D,M7060,2)</f>
        <v>Office Supplies</v>
      </c>
    </row>
    <row r="7061" spans="1:14" x14ac:dyDescent="0.3">
      <c r="A7061" s="3" t="s">
        <v>7899</v>
      </c>
      <c r="B7061" s="4">
        <v>42715</v>
      </c>
      <c r="C7061" s="12" t="str">
        <f t="shared" si="110"/>
        <v>2016/12</v>
      </c>
      <c r="D7061" s="4">
        <v>42715</v>
      </c>
      <c r="E7061" s="3" t="s">
        <v>41</v>
      </c>
      <c r="F7061" s="3" t="s">
        <v>4132</v>
      </c>
      <c r="G7061" s="3" t="s">
        <v>2238</v>
      </c>
      <c r="H7061" s="5">
        <v>8342</v>
      </c>
      <c r="I7061" s="2">
        <v>2</v>
      </c>
      <c r="J7061" s="2">
        <v>0</v>
      </c>
      <c r="K7061" s="2">
        <v>24.191800000000001</v>
      </c>
      <c r="L7061" s="18" t="str">
        <f>VLOOKUP(F7061,'BD customers'!$1:$1048576,2,FALSE)</f>
        <v>William Brown</v>
      </c>
      <c r="M7061" s="2">
        <f>MATCH(orders[[#This Row],[Product ID]],'BD product'!A:A,0)</f>
        <v>588</v>
      </c>
      <c r="N7061" s="2" t="str" cm="1">
        <f t="array" ref="N7061">INDEX('BD product'!A:D,M7061,2)</f>
        <v>Office Supplies</v>
      </c>
    </row>
    <row r="7062" spans="1:14" x14ac:dyDescent="0.3">
      <c r="A7062" s="3" t="s">
        <v>7899</v>
      </c>
      <c r="B7062" s="4">
        <v>42715</v>
      </c>
      <c r="C7062" s="12" t="str">
        <f t="shared" si="110"/>
        <v>2016/12</v>
      </c>
      <c r="D7062" s="4">
        <v>42715</v>
      </c>
      <c r="E7062" s="3" t="s">
        <v>41</v>
      </c>
      <c r="F7062" s="3" t="s">
        <v>4132</v>
      </c>
      <c r="G7062" s="3" t="s">
        <v>7900</v>
      </c>
      <c r="H7062" s="5">
        <v>5872</v>
      </c>
      <c r="I7062" s="2">
        <v>2</v>
      </c>
      <c r="J7062" s="2">
        <v>2</v>
      </c>
      <c r="K7062" s="2">
        <v>2.1286</v>
      </c>
      <c r="L7062" s="18" t="str">
        <f>VLOOKUP(F7062,'BD customers'!$1:$1048576,2,FALSE)</f>
        <v>William Brown</v>
      </c>
      <c r="M7062" s="2">
        <f>MATCH(orders[[#This Row],[Product ID]],'BD product'!A:A,0)</f>
        <v>1814</v>
      </c>
      <c r="N7062" s="2" t="str" cm="1">
        <f t="array" ref="N7062">INDEX('BD product'!A:D,M7062,2)</f>
        <v>Office Supplies</v>
      </c>
    </row>
    <row r="7063" spans="1:14" x14ac:dyDescent="0.3">
      <c r="A7063" s="3" t="s">
        <v>7902</v>
      </c>
      <c r="B7063" s="4">
        <v>42038</v>
      </c>
      <c r="C7063" s="12" t="str">
        <f t="shared" si="110"/>
        <v>2015/02</v>
      </c>
      <c r="D7063" s="4">
        <v>42040</v>
      </c>
      <c r="E7063" s="3" t="s">
        <v>11</v>
      </c>
      <c r="F7063" s="3" t="s">
        <v>1582</v>
      </c>
      <c r="G7063" s="3" t="s">
        <v>3078</v>
      </c>
      <c r="H7063" s="5">
        <v>12144</v>
      </c>
      <c r="I7063" s="2">
        <v>3</v>
      </c>
      <c r="J7063" s="2">
        <v>2</v>
      </c>
      <c r="K7063" s="2">
        <v>4.0986000000000002</v>
      </c>
      <c r="L7063" s="18" t="str">
        <f>VLOOKUP(F7063,'BD customers'!$1:$1048576,2,FALSE)</f>
        <v>Ken Heidel</v>
      </c>
      <c r="M7063" s="2">
        <f>MATCH(orders[[#This Row],[Product ID]],'BD product'!A:A,0)</f>
        <v>883</v>
      </c>
      <c r="N7063" s="2" t="str" cm="1">
        <f t="array" ref="N7063">INDEX('BD product'!A:D,M7063,2)</f>
        <v>Office Supplies</v>
      </c>
    </row>
    <row r="7064" spans="1:14" x14ac:dyDescent="0.3">
      <c r="A7064" s="3" t="s">
        <v>7903</v>
      </c>
      <c r="B7064" s="4">
        <v>42733</v>
      </c>
      <c r="C7064" s="12" t="str">
        <f t="shared" si="110"/>
        <v>2016/12</v>
      </c>
      <c r="D7064" s="4">
        <v>42735</v>
      </c>
      <c r="E7064" s="3" t="s">
        <v>11</v>
      </c>
      <c r="F7064" s="3" t="s">
        <v>853</v>
      </c>
      <c r="G7064" s="3" t="s">
        <v>7098</v>
      </c>
      <c r="H7064" s="5">
        <v>27792</v>
      </c>
      <c r="I7064" s="2">
        <v>3</v>
      </c>
      <c r="J7064" s="2">
        <v>2</v>
      </c>
      <c r="K7064" s="2">
        <v>1.0422</v>
      </c>
      <c r="L7064" s="18" t="str">
        <f>VLOOKUP(F7064,'BD customers'!$1:$1048576,2,FALSE)</f>
        <v>Ken Lonsdale</v>
      </c>
      <c r="M7064" s="2">
        <f>MATCH(orders[[#This Row],[Product ID]],'BD product'!A:A,0)</f>
        <v>1760</v>
      </c>
      <c r="N7064" s="2" t="str" cm="1">
        <f t="array" ref="N7064">INDEX('BD product'!A:D,M7064,2)</f>
        <v>Office Supplies</v>
      </c>
    </row>
    <row r="7065" spans="1:14" x14ac:dyDescent="0.3">
      <c r="A7065" s="3" t="s">
        <v>7904</v>
      </c>
      <c r="B7065" s="4">
        <v>42978</v>
      </c>
      <c r="C7065" s="12" t="str">
        <f t="shared" si="110"/>
        <v>2017/08</v>
      </c>
      <c r="D7065" s="4">
        <v>42983</v>
      </c>
      <c r="E7065" s="3" t="s">
        <v>21</v>
      </c>
      <c r="F7065" s="3" t="s">
        <v>3297</v>
      </c>
      <c r="G7065" s="3" t="s">
        <v>5645</v>
      </c>
      <c r="H7065" s="5">
        <v>6208</v>
      </c>
      <c r="I7065" s="2">
        <v>2</v>
      </c>
      <c r="J7065" s="2">
        <v>2</v>
      </c>
      <c r="K7065" s="2">
        <v>0.69840000000000002</v>
      </c>
      <c r="L7065" s="18" t="str">
        <f>VLOOKUP(F7065,'BD customers'!$1:$1048576,2,FALSE)</f>
        <v>Michael Granlund</v>
      </c>
      <c r="M7065" s="2">
        <f>MATCH(orders[[#This Row],[Product ID]],'BD product'!A:A,0)</f>
        <v>1564</v>
      </c>
      <c r="N7065" s="2" t="str" cm="1">
        <f t="array" ref="N7065">INDEX('BD product'!A:D,M7065,2)</f>
        <v>Office Supplies</v>
      </c>
    </row>
    <row r="7066" spans="1:14" x14ac:dyDescent="0.3">
      <c r="A7066" s="3" t="s">
        <v>7905</v>
      </c>
      <c r="B7066" s="4">
        <v>42770</v>
      </c>
      <c r="C7066" s="12" t="str">
        <f t="shared" si="110"/>
        <v>2017/02</v>
      </c>
      <c r="D7066" s="4">
        <v>42775</v>
      </c>
      <c r="E7066" s="3" t="s">
        <v>21</v>
      </c>
      <c r="F7066" s="3" t="s">
        <v>2275</v>
      </c>
      <c r="G7066" s="3" t="s">
        <v>3212</v>
      </c>
      <c r="H7066" s="5">
        <v>3267</v>
      </c>
      <c r="I7066" s="2">
        <v>3</v>
      </c>
      <c r="J7066" s="2">
        <v>0</v>
      </c>
      <c r="K7066" s="2">
        <v>8.4941999999999993</v>
      </c>
      <c r="L7066" s="18" t="str">
        <f>VLOOKUP(F7066,'BD customers'!$1:$1048576,2,FALSE)</f>
        <v>Jay Fein</v>
      </c>
      <c r="M7066" s="2">
        <f>MATCH(orders[[#This Row],[Product ID]],'BD product'!A:A,0)</f>
        <v>932</v>
      </c>
      <c r="N7066" s="2" t="str" cm="1">
        <f t="array" ref="N7066">INDEX('BD product'!A:D,M7066,2)</f>
        <v>Office Supplies</v>
      </c>
    </row>
    <row r="7067" spans="1:14" x14ac:dyDescent="0.3">
      <c r="A7067" s="3" t="s">
        <v>7906</v>
      </c>
      <c r="B7067" s="4">
        <v>41979</v>
      </c>
      <c r="C7067" s="12" t="str">
        <f t="shared" si="110"/>
        <v>2014/12</v>
      </c>
      <c r="D7067" s="4">
        <v>41981</v>
      </c>
      <c r="E7067" s="3" t="s">
        <v>64</v>
      </c>
      <c r="F7067" s="3" t="s">
        <v>1469</v>
      </c>
      <c r="G7067" s="3" t="s">
        <v>2692</v>
      </c>
      <c r="H7067" s="5">
        <v>126133</v>
      </c>
      <c r="I7067" s="2">
        <v>7</v>
      </c>
      <c r="J7067" s="2">
        <v>0</v>
      </c>
      <c r="K7067" s="2">
        <v>327.94580000000002</v>
      </c>
      <c r="L7067" s="18" t="str">
        <f>VLOOKUP(F7067,'BD customers'!$1:$1048576,2,FALSE)</f>
        <v>Roland Schwarz</v>
      </c>
      <c r="M7067" s="2">
        <f>MATCH(orders[[#This Row],[Product ID]],'BD product'!A:A,0)</f>
        <v>736</v>
      </c>
      <c r="N7067" s="2" t="str" cm="1">
        <f t="array" ref="N7067">INDEX('BD product'!A:D,M7067,2)</f>
        <v>Office Supplies</v>
      </c>
    </row>
    <row r="7068" spans="1:14" x14ac:dyDescent="0.3">
      <c r="A7068" s="3" t="s">
        <v>7907</v>
      </c>
      <c r="B7068" s="4">
        <v>42520</v>
      </c>
      <c r="C7068" s="12" t="str">
        <f t="shared" si="110"/>
        <v>2016/05</v>
      </c>
      <c r="D7068" s="4">
        <v>42524</v>
      </c>
      <c r="E7068" s="3" t="s">
        <v>21</v>
      </c>
      <c r="F7068" s="3" t="s">
        <v>4755</v>
      </c>
      <c r="G7068" s="3" t="s">
        <v>4919</v>
      </c>
      <c r="H7068" s="5">
        <v>3888</v>
      </c>
      <c r="I7068" s="2">
        <v>6</v>
      </c>
      <c r="J7068" s="2">
        <v>0</v>
      </c>
      <c r="K7068" s="2">
        <v>18.662400000000002</v>
      </c>
      <c r="L7068" s="18" t="str">
        <f>VLOOKUP(F7068,'BD customers'!$1:$1048576,2,FALSE)</f>
        <v>Nancy Lomonaco</v>
      </c>
      <c r="M7068" s="2">
        <f>MATCH(orders[[#This Row],[Product ID]],'BD product'!A:A,0)</f>
        <v>1436</v>
      </c>
      <c r="N7068" s="2" t="str" cm="1">
        <f t="array" ref="N7068">INDEX('BD product'!A:D,M7068,2)</f>
        <v>Office Supplies</v>
      </c>
    </row>
    <row r="7069" spans="1:14" x14ac:dyDescent="0.3">
      <c r="A7069" s="3" t="s">
        <v>7908</v>
      </c>
      <c r="B7069" s="4">
        <v>42511</v>
      </c>
      <c r="C7069" s="12" t="str">
        <f t="shared" si="110"/>
        <v>2016/05</v>
      </c>
      <c r="D7069" s="4">
        <v>42516</v>
      </c>
      <c r="E7069" s="3" t="s">
        <v>21</v>
      </c>
      <c r="F7069" s="3" t="s">
        <v>1430</v>
      </c>
      <c r="G7069" s="3" t="s">
        <v>863</v>
      </c>
      <c r="H7069" s="5">
        <v>1964</v>
      </c>
      <c r="I7069" s="2">
        <v>2</v>
      </c>
      <c r="J7069" s="2">
        <v>8</v>
      </c>
      <c r="K7069" s="2">
        <v>-3.2406000000000001</v>
      </c>
      <c r="L7069" s="18" t="str">
        <f>VLOOKUP(F7069,'BD customers'!$1:$1048576,2,FALSE)</f>
        <v>Alejandro Savely</v>
      </c>
      <c r="M7069" s="2">
        <f>MATCH(orders[[#This Row],[Product ID]],'BD product'!A:A,0)</f>
        <v>187</v>
      </c>
      <c r="N7069" s="2" t="str" cm="1">
        <f t="array" ref="N7069">INDEX('BD product'!A:D,M7069,2)</f>
        <v>Office Supplies</v>
      </c>
    </row>
    <row r="7070" spans="1:14" x14ac:dyDescent="0.3">
      <c r="A7070" s="3" t="s">
        <v>7908</v>
      </c>
      <c r="B7070" s="4">
        <v>42511</v>
      </c>
      <c r="C7070" s="12" t="str">
        <f t="shared" si="110"/>
        <v>2016/05</v>
      </c>
      <c r="D7070" s="4">
        <v>42516</v>
      </c>
      <c r="E7070" s="3" t="s">
        <v>21</v>
      </c>
      <c r="F7070" s="3" t="s">
        <v>1430</v>
      </c>
      <c r="G7070" s="3" t="s">
        <v>2566</v>
      </c>
      <c r="H7070" s="5">
        <v>82656</v>
      </c>
      <c r="I7070" s="2">
        <v>9</v>
      </c>
      <c r="J7070" s="2">
        <v>2</v>
      </c>
      <c r="K7070" s="2">
        <v>3.0996000000000001</v>
      </c>
      <c r="L7070" s="18" t="str">
        <f>VLOOKUP(F7070,'BD customers'!$1:$1048576,2,FALSE)</f>
        <v>Alejandro Savely</v>
      </c>
      <c r="M7070" s="2">
        <f>MATCH(orders[[#This Row],[Product ID]],'BD product'!A:A,0)</f>
        <v>695</v>
      </c>
      <c r="N7070" s="2" t="str" cm="1">
        <f t="array" ref="N7070">INDEX('BD product'!A:D,M7070,2)</f>
        <v>Office Supplies</v>
      </c>
    </row>
    <row r="7071" spans="1:14" x14ac:dyDescent="0.3">
      <c r="A7071" s="3" t="s">
        <v>7909</v>
      </c>
      <c r="B7071" s="4">
        <v>41860</v>
      </c>
      <c r="C7071" s="12" t="str">
        <f t="shared" si="110"/>
        <v>2014/08</v>
      </c>
      <c r="D7071" s="4">
        <v>41865</v>
      </c>
      <c r="E7071" s="3" t="s">
        <v>21</v>
      </c>
      <c r="F7071" s="3" t="s">
        <v>1592</v>
      </c>
      <c r="G7071" s="3" t="s">
        <v>1832</v>
      </c>
      <c r="H7071" s="5">
        <v>598</v>
      </c>
      <c r="I7071" s="2">
        <v>1</v>
      </c>
      <c r="J7071" s="2">
        <v>0</v>
      </c>
      <c r="K7071" s="2">
        <v>0.26910000000000001</v>
      </c>
      <c r="L7071" s="18" t="str">
        <f>VLOOKUP(F7071,'BD customers'!$1:$1048576,2,FALSE)</f>
        <v>Gene McClure</v>
      </c>
      <c r="M7071" s="2">
        <f>MATCH(orders[[#This Row],[Product ID]],'BD product'!A:A,0)</f>
        <v>459</v>
      </c>
      <c r="N7071" s="2" t="str" cm="1">
        <f t="array" ref="N7071">INDEX('BD product'!A:D,M7071,2)</f>
        <v>Office Supplies</v>
      </c>
    </row>
    <row r="7072" spans="1:14" x14ac:dyDescent="0.3">
      <c r="A7072" s="3" t="s">
        <v>7910</v>
      </c>
      <c r="B7072" s="4">
        <v>42618</v>
      </c>
      <c r="C7072" s="12" t="str">
        <f t="shared" si="110"/>
        <v>2016/09</v>
      </c>
      <c r="D7072" s="4">
        <v>42623</v>
      </c>
      <c r="E7072" s="3" t="s">
        <v>11</v>
      </c>
      <c r="F7072" s="3" t="s">
        <v>5555</v>
      </c>
      <c r="G7072" s="3" t="s">
        <v>2303</v>
      </c>
      <c r="H7072" s="5">
        <v>9248</v>
      </c>
      <c r="I7072" s="2">
        <v>2</v>
      </c>
      <c r="J7072" s="2">
        <v>2</v>
      </c>
      <c r="K7072" s="2">
        <v>3.3523999999999998</v>
      </c>
      <c r="L7072" s="18" t="str">
        <f>VLOOKUP(F7072,'BD customers'!$1:$1048576,2,FALSE)</f>
        <v>Stephanie Ulpright</v>
      </c>
      <c r="M7072" s="2">
        <f>MATCH(orders[[#This Row],[Product ID]],'BD product'!A:A,0)</f>
        <v>611</v>
      </c>
      <c r="N7072" s="2" t="str" cm="1">
        <f t="array" ref="N7072">INDEX('BD product'!A:D,M7072,2)</f>
        <v>Office Supplies</v>
      </c>
    </row>
    <row r="7073" spans="1:14" x14ac:dyDescent="0.3">
      <c r="A7073" s="3" t="s">
        <v>7911</v>
      </c>
      <c r="B7073" s="4">
        <v>42574</v>
      </c>
      <c r="C7073" s="12" t="str">
        <f t="shared" si="110"/>
        <v>2016/07</v>
      </c>
      <c r="D7073" s="4">
        <v>42579</v>
      </c>
      <c r="E7073" s="3" t="s">
        <v>21</v>
      </c>
      <c r="F7073" s="3" t="s">
        <v>1996</v>
      </c>
      <c r="G7073" s="3" t="s">
        <v>5150</v>
      </c>
      <c r="H7073" s="5">
        <v>4448</v>
      </c>
      <c r="I7073" s="2">
        <v>2</v>
      </c>
      <c r="J7073" s="2">
        <v>2</v>
      </c>
      <c r="K7073" s="2">
        <v>0.33360000000000001</v>
      </c>
      <c r="L7073" s="18" t="str">
        <f>VLOOKUP(F7073,'BD customers'!$1:$1048576,2,FALSE)</f>
        <v>Chloris Kastensmidt</v>
      </c>
      <c r="M7073" s="2">
        <f>MATCH(orders[[#This Row],[Product ID]],'BD product'!A:A,0)</f>
        <v>1479</v>
      </c>
      <c r="N7073" s="2" t="str" cm="1">
        <f t="array" ref="N7073">INDEX('BD product'!A:D,M7073,2)</f>
        <v>Office Supplies</v>
      </c>
    </row>
    <row r="7074" spans="1:14" x14ac:dyDescent="0.3">
      <c r="A7074" s="3" t="s">
        <v>7911</v>
      </c>
      <c r="B7074" s="4">
        <v>42574</v>
      </c>
      <c r="C7074" s="12" t="str">
        <f t="shared" si="110"/>
        <v>2016/07</v>
      </c>
      <c r="D7074" s="4">
        <v>42579</v>
      </c>
      <c r="E7074" s="3" t="s">
        <v>21</v>
      </c>
      <c r="F7074" s="3" t="s">
        <v>1996</v>
      </c>
      <c r="G7074" s="3" t="s">
        <v>3675</v>
      </c>
      <c r="H7074" s="5">
        <v>5184</v>
      </c>
      <c r="I7074" s="2">
        <v>1</v>
      </c>
      <c r="J7074" s="2">
        <v>2</v>
      </c>
      <c r="K7074" s="2">
        <v>1.8144</v>
      </c>
      <c r="L7074" s="18" t="str">
        <f>VLOOKUP(F7074,'BD customers'!$1:$1048576,2,FALSE)</f>
        <v>Chloris Kastensmidt</v>
      </c>
      <c r="M7074" s="2">
        <f>MATCH(orders[[#This Row],[Product ID]],'BD product'!A:A,0)</f>
        <v>1116</v>
      </c>
      <c r="N7074" s="2" t="str" cm="1">
        <f t="array" ref="N7074">INDEX('BD product'!A:D,M7074,2)</f>
        <v>Office Supplies</v>
      </c>
    </row>
    <row r="7075" spans="1:14" x14ac:dyDescent="0.3">
      <c r="A7075" s="3" t="s">
        <v>7911</v>
      </c>
      <c r="B7075" s="4">
        <v>42574</v>
      </c>
      <c r="C7075" s="12" t="str">
        <f t="shared" si="110"/>
        <v>2016/07</v>
      </c>
      <c r="D7075" s="4">
        <v>42579</v>
      </c>
      <c r="E7075" s="3" t="s">
        <v>21</v>
      </c>
      <c r="F7075" s="3" t="s">
        <v>1996</v>
      </c>
      <c r="G7075" s="3" t="s">
        <v>1643</v>
      </c>
      <c r="H7075" s="5">
        <v>17592</v>
      </c>
      <c r="I7075" s="2">
        <v>5</v>
      </c>
      <c r="J7075" s="2">
        <v>2</v>
      </c>
      <c r="K7075" s="2">
        <v>1.5392999999999999</v>
      </c>
      <c r="L7075" s="18" t="str">
        <f>VLOOKUP(F7075,'BD customers'!$1:$1048576,2,FALSE)</f>
        <v>Chloris Kastensmidt</v>
      </c>
      <c r="M7075" s="2">
        <f>MATCH(orders[[#This Row],[Product ID]],'BD product'!A:A,0)</f>
        <v>401</v>
      </c>
      <c r="N7075" s="2" t="str" cm="1">
        <f t="array" ref="N7075">INDEX('BD product'!A:D,M7075,2)</f>
        <v>Office Supplies</v>
      </c>
    </row>
    <row r="7076" spans="1:14" x14ac:dyDescent="0.3">
      <c r="A7076" s="3" t="s">
        <v>7911</v>
      </c>
      <c r="B7076" s="4">
        <v>42574</v>
      </c>
      <c r="C7076" s="12" t="str">
        <f t="shared" si="110"/>
        <v>2016/07</v>
      </c>
      <c r="D7076" s="4">
        <v>42579</v>
      </c>
      <c r="E7076" s="3" t="s">
        <v>21</v>
      </c>
      <c r="F7076" s="3" t="s">
        <v>1996</v>
      </c>
      <c r="G7076" s="3" t="s">
        <v>3369</v>
      </c>
      <c r="H7076" s="5">
        <v>4752</v>
      </c>
      <c r="I7076" s="2">
        <v>4</v>
      </c>
      <c r="J7076" s="2">
        <v>8</v>
      </c>
      <c r="K7076" s="2">
        <v>-0.83160000000000001</v>
      </c>
      <c r="L7076" s="18" t="str">
        <f>VLOOKUP(F7076,'BD customers'!$1:$1048576,2,FALSE)</f>
        <v>Chloris Kastensmidt</v>
      </c>
      <c r="M7076" s="2">
        <f>MATCH(orders[[#This Row],[Product ID]],'BD product'!A:A,0)</f>
        <v>992</v>
      </c>
      <c r="N7076" s="2" t="str" cm="1">
        <f t="array" ref="N7076">INDEX('BD product'!A:D,M7076,2)</f>
        <v>Office Supplies</v>
      </c>
    </row>
    <row r="7077" spans="1:14" x14ac:dyDescent="0.3">
      <c r="A7077" s="3" t="s">
        <v>7911</v>
      </c>
      <c r="B7077" s="4">
        <v>42574</v>
      </c>
      <c r="C7077" s="12" t="str">
        <f t="shared" si="110"/>
        <v>2016/07</v>
      </c>
      <c r="D7077" s="4">
        <v>42579</v>
      </c>
      <c r="E7077" s="3" t="s">
        <v>21</v>
      </c>
      <c r="F7077" s="3" t="s">
        <v>1996</v>
      </c>
      <c r="G7077" s="3" t="s">
        <v>3547</v>
      </c>
      <c r="H7077" s="5">
        <v>13344</v>
      </c>
      <c r="I7077" s="2">
        <v>2</v>
      </c>
      <c r="J7077" s="2">
        <v>2</v>
      </c>
      <c r="K7077" s="2">
        <v>1.0007999999999999</v>
      </c>
      <c r="L7077" s="18" t="str">
        <f>VLOOKUP(F7077,'BD customers'!$1:$1048576,2,FALSE)</f>
        <v>Chloris Kastensmidt</v>
      </c>
      <c r="M7077" s="2">
        <f>MATCH(orders[[#This Row],[Product ID]],'BD product'!A:A,0)</f>
        <v>1061</v>
      </c>
      <c r="N7077" s="2" t="str" cm="1">
        <f t="array" ref="N7077">INDEX('BD product'!A:D,M7077,2)</f>
        <v>Office Supplies</v>
      </c>
    </row>
    <row r="7078" spans="1:14" x14ac:dyDescent="0.3">
      <c r="A7078" s="3" t="s">
        <v>7912</v>
      </c>
      <c r="B7078" s="4">
        <v>42502</v>
      </c>
      <c r="C7078" s="12" t="str">
        <f t="shared" si="110"/>
        <v>2016/05</v>
      </c>
      <c r="D7078" s="4">
        <v>42507</v>
      </c>
      <c r="E7078" s="3" t="s">
        <v>21</v>
      </c>
      <c r="F7078" s="3" t="s">
        <v>6708</v>
      </c>
      <c r="G7078" s="3" t="s">
        <v>2276</v>
      </c>
      <c r="H7078" s="5">
        <v>549</v>
      </c>
      <c r="I7078" s="2">
        <v>5</v>
      </c>
      <c r="J7078" s="2">
        <v>0</v>
      </c>
      <c r="K7078" s="2">
        <v>2.6901000000000002</v>
      </c>
      <c r="L7078" s="18" t="str">
        <f>VLOOKUP(F7078,'BD customers'!$1:$1048576,2,FALSE)</f>
        <v>Jill Matthias</v>
      </c>
      <c r="M7078" s="2">
        <f>MATCH(orders[[#This Row],[Product ID]],'BD product'!A:A,0)</f>
        <v>600</v>
      </c>
      <c r="N7078" s="2" t="str" cm="1">
        <f t="array" ref="N7078">INDEX('BD product'!A:D,M7078,2)</f>
        <v>Office Supplies</v>
      </c>
    </row>
    <row r="7079" spans="1:14" x14ac:dyDescent="0.3">
      <c r="A7079" s="3" t="s">
        <v>7913</v>
      </c>
      <c r="B7079" s="4">
        <v>42615</v>
      </c>
      <c r="C7079" s="12" t="str">
        <f t="shared" si="110"/>
        <v>2016/09</v>
      </c>
      <c r="D7079" s="4">
        <v>42619</v>
      </c>
      <c r="E7079" s="3" t="s">
        <v>21</v>
      </c>
      <c r="F7079" s="3" t="s">
        <v>3915</v>
      </c>
      <c r="G7079" s="3" t="s">
        <v>2382</v>
      </c>
      <c r="H7079" s="5">
        <v>22911</v>
      </c>
      <c r="I7079" s="2">
        <v>7</v>
      </c>
      <c r="J7079" s="2">
        <v>7</v>
      </c>
      <c r="K7079" s="2">
        <v>-17.565100000000001</v>
      </c>
      <c r="L7079" s="18" t="str">
        <f>VLOOKUP(F7079,'BD customers'!$1:$1048576,2,FALSE)</f>
        <v>Joe Elijah</v>
      </c>
      <c r="M7079" s="2">
        <f>MATCH(orders[[#This Row],[Product ID]],'BD product'!A:A,0)</f>
        <v>636</v>
      </c>
      <c r="N7079" s="2" t="str" cm="1">
        <f t="array" ref="N7079">INDEX('BD product'!A:D,M7079,2)</f>
        <v>Office Supplies</v>
      </c>
    </row>
    <row r="7080" spans="1:14" x14ac:dyDescent="0.3">
      <c r="A7080" s="3" t="s">
        <v>7913</v>
      </c>
      <c r="B7080" s="4">
        <v>42615</v>
      </c>
      <c r="C7080" s="12" t="str">
        <f t="shared" si="110"/>
        <v>2016/09</v>
      </c>
      <c r="D7080" s="4">
        <v>42619</v>
      </c>
      <c r="E7080" s="3" t="s">
        <v>21</v>
      </c>
      <c r="F7080" s="3" t="s">
        <v>3915</v>
      </c>
      <c r="G7080" s="3" t="s">
        <v>4879</v>
      </c>
      <c r="H7080" s="5">
        <v>309456</v>
      </c>
      <c r="I7080" s="2">
        <v>9</v>
      </c>
      <c r="J7080" s="2">
        <v>2</v>
      </c>
      <c r="K7080" s="2">
        <v>34.813800000000001</v>
      </c>
      <c r="L7080" s="18" t="str">
        <f>VLOOKUP(F7080,'BD customers'!$1:$1048576,2,FALSE)</f>
        <v>Joe Elijah</v>
      </c>
      <c r="M7080" s="2">
        <f>MATCH(orders[[#This Row],[Product ID]],'BD product'!A:A,0)</f>
        <v>1430</v>
      </c>
      <c r="N7080" s="2" t="str" cm="1">
        <f t="array" ref="N7080">INDEX('BD product'!A:D,M7080,2)</f>
        <v>Office Supplies</v>
      </c>
    </row>
    <row r="7081" spans="1:14" x14ac:dyDescent="0.3">
      <c r="A7081" s="3" t="s">
        <v>7913</v>
      </c>
      <c r="B7081" s="4">
        <v>42615</v>
      </c>
      <c r="C7081" s="12" t="str">
        <f t="shared" si="110"/>
        <v>2016/09</v>
      </c>
      <c r="D7081" s="4">
        <v>42619</v>
      </c>
      <c r="E7081" s="3" t="s">
        <v>21</v>
      </c>
      <c r="F7081" s="3" t="s">
        <v>3915</v>
      </c>
      <c r="G7081" s="3" t="s">
        <v>1938</v>
      </c>
      <c r="H7081" s="5">
        <v>19456</v>
      </c>
      <c r="I7081" s="2">
        <v>4</v>
      </c>
      <c r="J7081" s="2">
        <v>2</v>
      </c>
      <c r="K7081" s="2">
        <v>3.4047999999999998</v>
      </c>
      <c r="L7081" s="18" t="str">
        <f>VLOOKUP(F7081,'BD customers'!$1:$1048576,2,FALSE)</f>
        <v>Joe Elijah</v>
      </c>
      <c r="M7081" s="2">
        <f>MATCH(orders[[#This Row],[Product ID]],'BD product'!A:A,0)</f>
        <v>489</v>
      </c>
      <c r="N7081" s="2" t="str" cm="1">
        <f t="array" ref="N7081">INDEX('BD product'!A:D,M7081,2)</f>
        <v>Office Supplies</v>
      </c>
    </row>
    <row r="7082" spans="1:14" x14ac:dyDescent="0.3">
      <c r="A7082" s="3" t="s">
        <v>7913</v>
      </c>
      <c r="B7082" s="4">
        <v>42615</v>
      </c>
      <c r="C7082" s="12" t="str">
        <f t="shared" si="110"/>
        <v>2016/09</v>
      </c>
      <c r="D7082" s="4">
        <v>42619</v>
      </c>
      <c r="E7082" s="3" t="s">
        <v>21</v>
      </c>
      <c r="F7082" s="3" t="s">
        <v>3915</v>
      </c>
      <c r="G7082" s="3" t="s">
        <v>565</v>
      </c>
      <c r="H7082" s="5">
        <v>472518</v>
      </c>
      <c r="I7082" s="2">
        <v>3</v>
      </c>
      <c r="J7082" s="2">
        <v>4</v>
      </c>
      <c r="K7082" s="2">
        <v>-149.63069999999999</v>
      </c>
      <c r="L7082" s="18" t="str">
        <f>VLOOKUP(F7082,'BD customers'!$1:$1048576,2,FALSE)</f>
        <v>Joe Elijah</v>
      </c>
      <c r="M7082" s="2">
        <f>MATCH(orders[[#This Row],[Product ID]],'BD product'!A:A,0)</f>
        <v>116</v>
      </c>
      <c r="N7082" s="2" t="str" cm="1">
        <f t="array" ref="N7082">INDEX('BD product'!A:D,M7082,2)</f>
        <v>Furniture</v>
      </c>
    </row>
    <row r="7083" spans="1:14" x14ac:dyDescent="0.3">
      <c r="A7083" s="3" t="s">
        <v>7913</v>
      </c>
      <c r="B7083" s="4">
        <v>42615</v>
      </c>
      <c r="C7083" s="12" t="str">
        <f t="shared" si="110"/>
        <v>2016/09</v>
      </c>
      <c r="D7083" s="4">
        <v>42619</v>
      </c>
      <c r="E7083" s="3" t="s">
        <v>21</v>
      </c>
      <c r="F7083" s="3" t="s">
        <v>3915</v>
      </c>
      <c r="G7083" s="3" t="s">
        <v>2572</v>
      </c>
      <c r="H7083" s="5">
        <v>101268</v>
      </c>
      <c r="I7083" s="2">
        <v>3</v>
      </c>
      <c r="J7083" s="2">
        <v>2</v>
      </c>
      <c r="K7083" s="2">
        <v>30.380400000000002</v>
      </c>
      <c r="L7083" s="18" t="str">
        <f>VLOOKUP(F7083,'BD customers'!$1:$1048576,2,FALSE)</f>
        <v>Joe Elijah</v>
      </c>
      <c r="M7083" s="2">
        <f>MATCH(orders[[#This Row],[Product ID]],'BD product'!A:A,0)</f>
        <v>697</v>
      </c>
      <c r="N7083" s="2" t="str" cm="1">
        <f t="array" ref="N7083">INDEX('BD product'!A:D,M7083,2)</f>
        <v>Technology</v>
      </c>
    </row>
    <row r="7084" spans="1:14" x14ac:dyDescent="0.3">
      <c r="A7084" s="3" t="s">
        <v>7913</v>
      </c>
      <c r="B7084" s="4">
        <v>42615</v>
      </c>
      <c r="C7084" s="12" t="str">
        <f t="shared" si="110"/>
        <v>2016/09</v>
      </c>
      <c r="D7084" s="4">
        <v>42619</v>
      </c>
      <c r="E7084" s="3" t="s">
        <v>21</v>
      </c>
      <c r="F7084" s="3" t="s">
        <v>3915</v>
      </c>
      <c r="G7084" s="3" t="s">
        <v>4874</v>
      </c>
      <c r="H7084" s="5">
        <v>1722</v>
      </c>
      <c r="I7084" s="2">
        <v>5</v>
      </c>
      <c r="J7084" s="2">
        <v>7</v>
      </c>
      <c r="K7084" s="2">
        <v>-1.2627999999999999</v>
      </c>
      <c r="L7084" s="18" t="str">
        <f>VLOOKUP(F7084,'BD customers'!$1:$1048576,2,FALSE)</f>
        <v>Joe Elijah</v>
      </c>
      <c r="M7084" s="2">
        <f>MATCH(orders[[#This Row],[Product ID]],'BD product'!A:A,0)</f>
        <v>1428</v>
      </c>
      <c r="N7084" s="2" t="str" cm="1">
        <f t="array" ref="N7084">INDEX('BD product'!A:D,M7084,2)</f>
        <v>Office Supplies</v>
      </c>
    </row>
    <row r="7085" spans="1:14" x14ac:dyDescent="0.3">
      <c r="A7085" s="3" t="s">
        <v>7914</v>
      </c>
      <c r="B7085" s="4">
        <v>42937</v>
      </c>
      <c r="C7085" s="12" t="str">
        <f t="shared" si="110"/>
        <v>2017/07</v>
      </c>
      <c r="D7085" s="4">
        <v>42941</v>
      </c>
      <c r="E7085" s="3" t="s">
        <v>11</v>
      </c>
      <c r="F7085" s="3" t="s">
        <v>804</v>
      </c>
      <c r="G7085" s="3" t="s">
        <v>4226</v>
      </c>
      <c r="H7085" s="5">
        <v>352</v>
      </c>
      <c r="I7085" s="2">
        <v>2</v>
      </c>
      <c r="J7085" s="2">
        <v>0</v>
      </c>
      <c r="K7085" s="2">
        <v>1.6896</v>
      </c>
      <c r="L7085" s="18" t="str">
        <f>VLOOKUP(F7085,'BD customers'!$1:$1048576,2,FALSE)</f>
        <v>Anthony Rawles</v>
      </c>
      <c r="M7085" s="2">
        <f>MATCH(orders[[#This Row],[Product ID]],'BD product'!A:A,0)</f>
        <v>1275</v>
      </c>
      <c r="N7085" s="2" t="str" cm="1">
        <f t="array" ref="N7085">INDEX('BD product'!A:D,M7085,2)</f>
        <v>Office Supplies</v>
      </c>
    </row>
    <row r="7086" spans="1:14" x14ac:dyDescent="0.3">
      <c r="A7086" s="3" t="s">
        <v>7914</v>
      </c>
      <c r="B7086" s="4">
        <v>42937</v>
      </c>
      <c r="C7086" s="12" t="str">
        <f t="shared" si="110"/>
        <v>2017/07</v>
      </c>
      <c r="D7086" s="4">
        <v>42941</v>
      </c>
      <c r="E7086" s="3" t="s">
        <v>11</v>
      </c>
      <c r="F7086" s="3" t="s">
        <v>804</v>
      </c>
      <c r="G7086" s="3" t="s">
        <v>3252</v>
      </c>
      <c r="H7086" s="5">
        <v>1626192</v>
      </c>
      <c r="I7086" s="2">
        <v>9</v>
      </c>
      <c r="J7086" s="2">
        <v>2</v>
      </c>
      <c r="K7086" s="2">
        <v>121.9644</v>
      </c>
      <c r="L7086" s="18" t="str">
        <f>VLOOKUP(F7086,'BD customers'!$1:$1048576,2,FALSE)</f>
        <v>Anthony Rawles</v>
      </c>
      <c r="M7086" s="2">
        <f>MATCH(orders[[#This Row],[Product ID]],'BD product'!A:A,0)</f>
        <v>946</v>
      </c>
      <c r="N7086" s="2" t="str" cm="1">
        <f t="array" ref="N7086">INDEX('BD product'!A:D,M7086,2)</f>
        <v>Technology</v>
      </c>
    </row>
    <row r="7087" spans="1:14" x14ac:dyDescent="0.3">
      <c r="A7087" s="3" t="s">
        <v>7915</v>
      </c>
      <c r="B7087" s="4">
        <v>43003</v>
      </c>
      <c r="C7087" s="12" t="str">
        <f t="shared" si="110"/>
        <v>2017/09</v>
      </c>
      <c r="D7087" s="4">
        <v>43006</v>
      </c>
      <c r="E7087" s="3" t="s">
        <v>64</v>
      </c>
      <c r="F7087" s="3" t="s">
        <v>572</v>
      </c>
      <c r="G7087" s="3" t="s">
        <v>5556</v>
      </c>
      <c r="H7087" s="5">
        <v>8595</v>
      </c>
      <c r="I7087" s="2">
        <v>5</v>
      </c>
      <c r="J7087" s="2">
        <v>7</v>
      </c>
      <c r="K7087" s="2">
        <v>-0.63029999999999997</v>
      </c>
      <c r="L7087" s="18" t="str">
        <f>VLOOKUP(F7087,'BD customers'!$1:$1048576,2,FALSE)</f>
        <v>Adam Hart</v>
      </c>
      <c r="M7087" s="2">
        <f>MATCH(orders[[#This Row],[Product ID]],'BD product'!A:A,0)</f>
        <v>1549</v>
      </c>
      <c r="N7087" s="2" t="str" cm="1">
        <f t="array" ref="N7087">INDEX('BD product'!A:D,M7087,2)</f>
        <v>Office Supplies</v>
      </c>
    </row>
    <row r="7088" spans="1:14" x14ac:dyDescent="0.3">
      <c r="A7088" s="3" t="s">
        <v>7915</v>
      </c>
      <c r="B7088" s="4">
        <v>43003</v>
      </c>
      <c r="C7088" s="12" t="str">
        <f t="shared" si="110"/>
        <v>2017/09</v>
      </c>
      <c r="D7088" s="4">
        <v>43006</v>
      </c>
      <c r="E7088" s="3" t="s">
        <v>64</v>
      </c>
      <c r="F7088" s="3" t="s">
        <v>572</v>
      </c>
      <c r="G7088" s="3" t="s">
        <v>4841</v>
      </c>
      <c r="H7088" s="5">
        <v>190896</v>
      </c>
      <c r="I7088" s="2">
        <v>2</v>
      </c>
      <c r="J7088" s="2">
        <v>2</v>
      </c>
      <c r="K7088" s="2">
        <v>-42.951599999999999</v>
      </c>
      <c r="L7088" s="18" t="str">
        <f>VLOOKUP(F7088,'BD customers'!$1:$1048576,2,FALSE)</f>
        <v>Adam Hart</v>
      </c>
      <c r="M7088" s="2">
        <f>MATCH(orders[[#This Row],[Product ID]],'BD product'!A:A,0)</f>
        <v>1422</v>
      </c>
      <c r="N7088" s="2" t="str" cm="1">
        <f t="array" ref="N7088">INDEX('BD product'!A:D,M7088,2)</f>
        <v>Office Supplies</v>
      </c>
    </row>
    <row r="7089" spans="1:14" x14ac:dyDescent="0.3">
      <c r="A7089" s="3" t="s">
        <v>7916</v>
      </c>
      <c r="B7089" s="4">
        <v>42950</v>
      </c>
      <c r="C7089" s="12" t="str">
        <f t="shared" si="110"/>
        <v>2017/08</v>
      </c>
      <c r="D7089" s="4">
        <v>42953</v>
      </c>
      <c r="E7089" s="3" t="s">
        <v>11</v>
      </c>
      <c r="F7089" s="3" t="s">
        <v>4864</v>
      </c>
      <c r="G7089" s="3" t="s">
        <v>4305</v>
      </c>
      <c r="H7089" s="5">
        <v>9987</v>
      </c>
      <c r="I7089" s="2">
        <v>3</v>
      </c>
      <c r="J7089" s="2">
        <v>0</v>
      </c>
      <c r="K7089" s="2">
        <v>23.968800000000002</v>
      </c>
      <c r="L7089" s="18" t="str">
        <f>VLOOKUP(F7089,'BD customers'!$1:$1048576,2,FALSE)</f>
        <v>George Ashbrook</v>
      </c>
      <c r="M7089" s="2">
        <f>MATCH(orders[[#This Row],[Product ID]],'BD product'!A:A,0)</f>
        <v>1293</v>
      </c>
      <c r="N7089" s="2" t="str" cm="1">
        <f t="array" ref="N7089">INDEX('BD product'!A:D,M7089,2)</f>
        <v>Office Supplies</v>
      </c>
    </row>
    <row r="7090" spans="1:14" x14ac:dyDescent="0.3">
      <c r="A7090" s="3" t="s">
        <v>7917</v>
      </c>
      <c r="B7090" s="4">
        <v>42302</v>
      </c>
      <c r="C7090" s="12" t="str">
        <f t="shared" si="110"/>
        <v>2015/10</v>
      </c>
      <c r="D7090" s="4">
        <v>42304</v>
      </c>
      <c r="E7090" s="3" t="s">
        <v>11</v>
      </c>
      <c r="F7090" s="3" t="s">
        <v>929</v>
      </c>
      <c r="G7090" s="3" t="s">
        <v>3500</v>
      </c>
      <c r="H7090" s="5">
        <v>7936</v>
      </c>
      <c r="I7090" s="2">
        <v>4</v>
      </c>
      <c r="J7090" s="2">
        <v>0</v>
      </c>
      <c r="K7090" s="2">
        <v>2.3807999999999998</v>
      </c>
      <c r="L7090" s="18" t="str">
        <f>VLOOKUP(F7090,'BD customers'!$1:$1048576,2,FALSE)</f>
        <v>Jennifer Ferguson</v>
      </c>
      <c r="M7090" s="2">
        <f>MATCH(orders[[#This Row],[Product ID]],'BD product'!A:A,0)</f>
        <v>1043</v>
      </c>
      <c r="N7090" s="2" t="str" cm="1">
        <f t="array" ref="N7090">INDEX('BD product'!A:D,M7090,2)</f>
        <v>Office Supplies</v>
      </c>
    </row>
    <row r="7091" spans="1:14" x14ac:dyDescent="0.3">
      <c r="A7091" s="3" t="s">
        <v>7918</v>
      </c>
      <c r="B7091" s="4">
        <v>42901</v>
      </c>
      <c r="C7091" s="12" t="str">
        <f t="shared" si="110"/>
        <v>2017/06</v>
      </c>
      <c r="D7091" s="4">
        <v>42905</v>
      </c>
      <c r="E7091" s="3" t="s">
        <v>11</v>
      </c>
      <c r="F7091" s="3" t="s">
        <v>1080</v>
      </c>
      <c r="G7091" s="3" t="s">
        <v>3881</v>
      </c>
      <c r="H7091" s="5">
        <v>11996</v>
      </c>
      <c r="I7091" s="2">
        <v>1</v>
      </c>
      <c r="J7091" s="2">
        <v>2</v>
      </c>
      <c r="K7091" s="2">
        <v>7.4974999999999996</v>
      </c>
      <c r="L7091" s="18" t="str">
        <f>VLOOKUP(F7091,'BD customers'!$1:$1048576,2,FALSE)</f>
        <v>Kristen Hastings</v>
      </c>
      <c r="M7091" s="2">
        <f>MATCH(orders[[#This Row],[Product ID]],'BD product'!A:A,0)</f>
        <v>1189</v>
      </c>
      <c r="N7091" s="2" t="str" cm="1">
        <f t="array" ref="N7091">INDEX('BD product'!A:D,M7091,2)</f>
        <v>Technology</v>
      </c>
    </row>
    <row r="7092" spans="1:14" x14ac:dyDescent="0.3">
      <c r="A7092" s="3" t="s">
        <v>7919</v>
      </c>
      <c r="B7092" s="4">
        <v>42013</v>
      </c>
      <c r="C7092" s="12" t="str">
        <f t="shared" si="110"/>
        <v>2015/01</v>
      </c>
      <c r="D7092" s="4">
        <v>42017</v>
      </c>
      <c r="E7092" s="3" t="s">
        <v>21</v>
      </c>
      <c r="F7092" s="3" t="s">
        <v>271</v>
      </c>
      <c r="G7092" s="3" t="s">
        <v>1133</v>
      </c>
      <c r="H7092" s="5">
        <v>10632</v>
      </c>
      <c r="I7092" s="2">
        <v>3</v>
      </c>
      <c r="J7092" s="2">
        <v>0</v>
      </c>
      <c r="K7092" s="2">
        <v>49.970399999999998</v>
      </c>
      <c r="L7092" s="18" t="str">
        <f>VLOOKUP(F7092,'BD customers'!$1:$1048576,2,FALSE)</f>
        <v>Craig Carroll</v>
      </c>
      <c r="M7092" s="2">
        <f>MATCH(orders[[#This Row],[Product ID]],'BD product'!A:A,0)</f>
        <v>260</v>
      </c>
      <c r="N7092" s="2" t="str" cm="1">
        <f t="array" ref="N7092">INDEX('BD product'!A:D,M7092,2)</f>
        <v>Office Supplies</v>
      </c>
    </row>
    <row r="7093" spans="1:14" x14ac:dyDescent="0.3">
      <c r="A7093" s="3" t="s">
        <v>7919</v>
      </c>
      <c r="B7093" s="4">
        <v>42013</v>
      </c>
      <c r="C7093" s="12" t="str">
        <f t="shared" si="110"/>
        <v>2015/01</v>
      </c>
      <c r="D7093" s="4">
        <v>42017</v>
      </c>
      <c r="E7093" s="3" t="s">
        <v>21</v>
      </c>
      <c r="F7093" s="3" t="s">
        <v>271</v>
      </c>
      <c r="G7093" s="3" t="s">
        <v>4388</v>
      </c>
      <c r="H7093" s="5">
        <v>16344</v>
      </c>
      <c r="I7093" s="2">
        <v>3</v>
      </c>
      <c r="J7093" s="2">
        <v>0</v>
      </c>
      <c r="K7093" s="2">
        <v>45.763199999999998</v>
      </c>
      <c r="L7093" s="18" t="str">
        <f>VLOOKUP(F7093,'BD customers'!$1:$1048576,2,FALSE)</f>
        <v>Craig Carroll</v>
      </c>
      <c r="M7093" s="2">
        <f>MATCH(orders[[#This Row],[Product ID]],'BD product'!A:A,0)</f>
        <v>1311</v>
      </c>
      <c r="N7093" s="2" t="str" cm="1">
        <f t="array" ref="N7093">INDEX('BD product'!A:D,M7093,2)</f>
        <v>Office Supplies</v>
      </c>
    </row>
    <row r="7094" spans="1:14" x14ac:dyDescent="0.3">
      <c r="A7094" s="3" t="s">
        <v>7919</v>
      </c>
      <c r="B7094" s="4">
        <v>42013</v>
      </c>
      <c r="C7094" s="12" t="str">
        <f t="shared" si="110"/>
        <v>2015/01</v>
      </c>
      <c r="D7094" s="4">
        <v>42017</v>
      </c>
      <c r="E7094" s="3" t="s">
        <v>21</v>
      </c>
      <c r="F7094" s="3" t="s">
        <v>271</v>
      </c>
      <c r="G7094" s="3" t="s">
        <v>4726</v>
      </c>
      <c r="H7094" s="5">
        <v>4276</v>
      </c>
      <c r="I7094" s="2">
        <v>2</v>
      </c>
      <c r="J7094" s="2">
        <v>0</v>
      </c>
      <c r="K7094" s="2">
        <v>11.117599999999999</v>
      </c>
      <c r="L7094" s="18" t="str">
        <f>VLOOKUP(F7094,'BD customers'!$1:$1048576,2,FALSE)</f>
        <v>Craig Carroll</v>
      </c>
      <c r="M7094" s="2">
        <f>MATCH(orders[[#This Row],[Product ID]],'BD product'!A:A,0)</f>
        <v>1396</v>
      </c>
      <c r="N7094" s="2" t="str" cm="1">
        <f t="array" ref="N7094">INDEX('BD product'!A:D,M7094,2)</f>
        <v>Office Supplies</v>
      </c>
    </row>
    <row r="7095" spans="1:14" x14ac:dyDescent="0.3">
      <c r="A7095" s="3" t="s">
        <v>7919</v>
      </c>
      <c r="B7095" s="4">
        <v>42013</v>
      </c>
      <c r="C7095" s="12" t="str">
        <f t="shared" si="110"/>
        <v>2015/01</v>
      </c>
      <c r="D7095" s="4">
        <v>42017</v>
      </c>
      <c r="E7095" s="3" t="s">
        <v>21</v>
      </c>
      <c r="F7095" s="3" t="s">
        <v>271</v>
      </c>
      <c r="G7095" s="3" t="s">
        <v>5502</v>
      </c>
      <c r="H7095" s="5">
        <v>5155</v>
      </c>
      <c r="I7095" s="2">
        <v>5</v>
      </c>
      <c r="J7095" s="2">
        <v>0</v>
      </c>
      <c r="K7095" s="2">
        <v>24.2285</v>
      </c>
      <c r="L7095" s="18" t="str">
        <f>VLOOKUP(F7095,'BD customers'!$1:$1048576,2,FALSE)</f>
        <v>Craig Carroll</v>
      </c>
      <c r="M7095" s="2">
        <f>MATCH(orders[[#This Row],[Product ID]],'BD product'!A:A,0)</f>
        <v>1542</v>
      </c>
      <c r="N7095" s="2" t="str" cm="1">
        <f t="array" ref="N7095">INDEX('BD product'!A:D,M7095,2)</f>
        <v>Office Supplies</v>
      </c>
    </row>
    <row r="7096" spans="1:14" x14ac:dyDescent="0.3">
      <c r="A7096" s="3" t="s">
        <v>7920</v>
      </c>
      <c r="B7096" s="4">
        <v>42044</v>
      </c>
      <c r="C7096" s="12" t="str">
        <f t="shared" si="110"/>
        <v>2015/02</v>
      </c>
      <c r="D7096" s="4">
        <v>42048</v>
      </c>
      <c r="E7096" s="3" t="s">
        <v>11</v>
      </c>
      <c r="F7096" s="3" t="s">
        <v>933</v>
      </c>
      <c r="G7096" s="3" t="s">
        <v>1278</v>
      </c>
      <c r="H7096" s="5">
        <v>479952</v>
      </c>
      <c r="I7096" s="2">
        <v>6</v>
      </c>
      <c r="J7096" s="2">
        <v>2</v>
      </c>
      <c r="K7096" s="2">
        <v>8.9991000000000003</v>
      </c>
      <c r="L7096" s="18" t="str">
        <f>VLOOKUP(F7096,'BD customers'!$1:$1048576,2,FALSE)</f>
        <v>Jill Fjeld</v>
      </c>
      <c r="M7096" s="2">
        <f>MATCH(orders[[#This Row],[Product ID]],'BD product'!A:A,0)</f>
        <v>297</v>
      </c>
      <c r="N7096" s="2" t="str" cm="1">
        <f t="array" ref="N7096">INDEX('BD product'!A:D,M7096,2)</f>
        <v>Technology</v>
      </c>
    </row>
    <row r="7097" spans="1:14" x14ac:dyDescent="0.3">
      <c r="A7097" s="3" t="s">
        <v>7921</v>
      </c>
      <c r="B7097" s="4">
        <v>42601</v>
      </c>
      <c r="C7097" s="12" t="str">
        <f t="shared" si="110"/>
        <v>2016/08</v>
      </c>
      <c r="D7097" s="4">
        <v>42602</v>
      </c>
      <c r="E7097" s="3" t="s">
        <v>64</v>
      </c>
      <c r="F7097" s="3" t="s">
        <v>1321</v>
      </c>
      <c r="G7097" s="3" t="s">
        <v>3386</v>
      </c>
      <c r="H7097" s="5">
        <v>146688</v>
      </c>
      <c r="I7097" s="2">
        <v>6</v>
      </c>
      <c r="J7097" s="2">
        <v>2</v>
      </c>
      <c r="K7097" s="2">
        <v>5.5007999999999999</v>
      </c>
      <c r="L7097" s="18" t="str">
        <f>VLOOKUP(F7097,'BD customers'!$1:$1048576,2,FALSE)</f>
        <v>Resi PÃ¶lking</v>
      </c>
      <c r="M7097" s="2">
        <f>MATCH(orders[[#This Row],[Product ID]],'BD product'!A:A,0)</f>
        <v>999</v>
      </c>
      <c r="N7097" s="2" t="str" cm="1">
        <f t="array" ref="N7097">INDEX('BD product'!A:D,M7097,2)</f>
        <v>Office Supplies</v>
      </c>
    </row>
    <row r="7098" spans="1:14" x14ac:dyDescent="0.3">
      <c r="A7098" s="3" t="s">
        <v>7921</v>
      </c>
      <c r="B7098" s="4">
        <v>42601</v>
      </c>
      <c r="C7098" s="12" t="str">
        <f t="shared" si="110"/>
        <v>2016/08</v>
      </c>
      <c r="D7098" s="4">
        <v>42602</v>
      </c>
      <c r="E7098" s="3" t="s">
        <v>64</v>
      </c>
      <c r="F7098" s="3" t="s">
        <v>1321</v>
      </c>
      <c r="G7098" s="3" t="s">
        <v>5805</v>
      </c>
      <c r="H7098" s="5">
        <v>276784</v>
      </c>
      <c r="I7098" s="2">
        <v>2</v>
      </c>
      <c r="J7098" s="2">
        <v>2</v>
      </c>
      <c r="K7098" s="2">
        <v>89.954800000000006</v>
      </c>
      <c r="L7098" s="18" t="str">
        <f>VLOOKUP(F7098,'BD customers'!$1:$1048576,2,FALSE)</f>
        <v>Resi PÃ¶lking</v>
      </c>
      <c r="M7098" s="2">
        <f>MATCH(orders[[#This Row],[Product ID]],'BD product'!A:A,0)</f>
        <v>1593</v>
      </c>
      <c r="N7098" s="2" t="str" cm="1">
        <f t="array" ref="N7098">INDEX('BD product'!A:D,M7098,2)</f>
        <v>Office Supplies</v>
      </c>
    </row>
    <row r="7099" spans="1:14" x14ac:dyDescent="0.3">
      <c r="A7099" s="3" t="s">
        <v>7921</v>
      </c>
      <c r="B7099" s="4">
        <v>42601</v>
      </c>
      <c r="C7099" s="12" t="str">
        <f t="shared" si="110"/>
        <v>2016/08</v>
      </c>
      <c r="D7099" s="4">
        <v>42602</v>
      </c>
      <c r="E7099" s="3" t="s">
        <v>64</v>
      </c>
      <c r="F7099" s="3" t="s">
        <v>1321</v>
      </c>
      <c r="G7099" s="3" t="s">
        <v>3019</v>
      </c>
      <c r="H7099" s="5">
        <v>2532</v>
      </c>
      <c r="I7099" s="2">
        <v>5</v>
      </c>
      <c r="J7099" s="2">
        <v>2</v>
      </c>
      <c r="K7099" s="2">
        <v>9.1784999999999997</v>
      </c>
      <c r="L7099" s="18" t="str">
        <f>VLOOKUP(F7099,'BD customers'!$1:$1048576,2,FALSE)</f>
        <v>Resi PÃ¶lking</v>
      </c>
      <c r="M7099" s="2">
        <f>MATCH(orders[[#This Row],[Product ID]],'BD product'!A:A,0)</f>
        <v>860</v>
      </c>
      <c r="N7099" s="2" t="str" cm="1">
        <f t="array" ref="N7099">INDEX('BD product'!A:D,M7099,2)</f>
        <v>Office Supplies</v>
      </c>
    </row>
    <row r="7100" spans="1:14" x14ac:dyDescent="0.3">
      <c r="A7100" s="3" t="s">
        <v>7922</v>
      </c>
      <c r="B7100" s="4">
        <v>43045</v>
      </c>
      <c r="C7100" s="12" t="str">
        <f t="shared" si="110"/>
        <v>2017/11</v>
      </c>
      <c r="D7100" s="4">
        <v>43049</v>
      </c>
      <c r="E7100" s="3" t="s">
        <v>21</v>
      </c>
      <c r="F7100" s="3" t="s">
        <v>2180</v>
      </c>
      <c r="G7100" s="3" t="s">
        <v>6891</v>
      </c>
      <c r="H7100" s="5">
        <v>31896</v>
      </c>
      <c r="I7100" s="2">
        <v>9</v>
      </c>
      <c r="J7100" s="2">
        <v>0</v>
      </c>
      <c r="K7100" s="2">
        <v>149.91120000000001</v>
      </c>
      <c r="L7100" s="18" t="str">
        <f>VLOOKUP(F7100,'BD customers'!$1:$1048576,2,FALSE)</f>
        <v>Carol Darley</v>
      </c>
      <c r="M7100" s="2">
        <f>MATCH(orders[[#This Row],[Product ID]],'BD product'!A:A,0)</f>
        <v>1735</v>
      </c>
      <c r="N7100" s="2" t="str" cm="1">
        <f t="array" ref="N7100">INDEX('BD product'!A:D,M7100,2)</f>
        <v>Office Supplies</v>
      </c>
    </row>
    <row r="7101" spans="1:14" x14ac:dyDescent="0.3">
      <c r="A7101" s="3" t="s">
        <v>7923</v>
      </c>
      <c r="B7101" s="4">
        <v>42364</v>
      </c>
      <c r="C7101" s="12" t="str">
        <f t="shared" si="110"/>
        <v>2015/12</v>
      </c>
      <c r="D7101" s="4">
        <v>42368</v>
      </c>
      <c r="E7101" s="3" t="s">
        <v>11</v>
      </c>
      <c r="F7101" s="3" t="s">
        <v>4830</v>
      </c>
      <c r="G7101" s="3" t="s">
        <v>6891</v>
      </c>
      <c r="H7101" s="5">
        <v>21264</v>
      </c>
      <c r="I7101" s="2">
        <v>6</v>
      </c>
      <c r="J7101" s="2">
        <v>0</v>
      </c>
      <c r="K7101" s="2">
        <v>99.940799999999996</v>
      </c>
      <c r="L7101" s="18" t="str">
        <f>VLOOKUP(F7101,'BD customers'!$1:$1048576,2,FALSE)</f>
        <v>David Flashing</v>
      </c>
      <c r="M7101" s="2">
        <f>MATCH(orders[[#This Row],[Product ID]],'BD product'!A:A,0)</f>
        <v>1735</v>
      </c>
      <c r="N7101" s="2" t="str" cm="1">
        <f t="array" ref="N7101">INDEX('BD product'!A:D,M7101,2)</f>
        <v>Office Supplies</v>
      </c>
    </row>
    <row r="7102" spans="1:14" x14ac:dyDescent="0.3">
      <c r="A7102" s="3" t="s">
        <v>7924</v>
      </c>
      <c r="B7102" s="4">
        <v>41966</v>
      </c>
      <c r="C7102" s="12" t="str">
        <f t="shared" si="110"/>
        <v>2014/11</v>
      </c>
      <c r="D7102" s="4">
        <v>41971</v>
      </c>
      <c r="E7102" s="3" t="s">
        <v>21</v>
      </c>
      <c r="F7102" s="3" t="s">
        <v>1111</v>
      </c>
      <c r="G7102" s="3" t="s">
        <v>3818</v>
      </c>
      <c r="H7102" s="5">
        <v>23472</v>
      </c>
      <c r="I7102" s="2">
        <v>3</v>
      </c>
      <c r="J7102" s="2">
        <v>2</v>
      </c>
      <c r="K7102" s="2">
        <v>0.88019999999999998</v>
      </c>
      <c r="L7102" s="18" t="str">
        <f>VLOOKUP(F7102,'BD customers'!$1:$1048576,2,FALSE)</f>
        <v>Sally Matthias</v>
      </c>
      <c r="M7102" s="2">
        <f>MATCH(orders[[#This Row],[Product ID]],'BD product'!A:A,0)</f>
        <v>1172</v>
      </c>
      <c r="N7102" s="2" t="str" cm="1">
        <f t="array" ref="N7102">INDEX('BD product'!A:D,M7102,2)</f>
        <v>Office Supplies</v>
      </c>
    </row>
    <row r="7103" spans="1:14" x14ac:dyDescent="0.3">
      <c r="A7103" s="3" t="s">
        <v>7925</v>
      </c>
      <c r="B7103" s="4">
        <v>42583</v>
      </c>
      <c r="C7103" s="12" t="str">
        <f t="shared" si="110"/>
        <v>2016/08</v>
      </c>
      <c r="D7103" s="4">
        <v>42587</v>
      </c>
      <c r="E7103" s="3" t="s">
        <v>11</v>
      </c>
      <c r="F7103" s="3" t="s">
        <v>6074</v>
      </c>
      <c r="G7103" s="3" t="s">
        <v>182</v>
      </c>
      <c r="H7103" s="5">
        <v>19648</v>
      </c>
      <c r="I7103" s="2">
        <v>2</v>
      </c>
      <c r="J7103" s="2">
        <v>2</v>
      </c>
      <c r="K7103" s="2">
        <v>6.6311999999999998</v>
      </c>
      <c r="L7103" s="18" t="str">
        <f>VLOOKUP(F7103,'BD customers'!$1:$1048576,2,FALSE)</f>
        <v>Susan Gilcrest</v>
      </c>
      <c r="M7103" s="2">
        <f>MATCH(orders[[#This Row],[Product ID]],'BD product'!A:A,0)</f>
        <v>35</v>
      </c>
      <c r="N7103" s="2" t="str" cm="1">
        <f t="array" ref="N7103">INDEX('BD product'!A:D,M7103,2)</f>
        <v>Office Supplies</v>
      </c>
    </row>
    <row r="7104" spans="1:14" x14ac:dyDescent="0.3">
      <c r="A7104" s="3" t="s">
        <v>7926</v>
      </c>
      <c r="B7104" s="4">
        <v>41903</v>
      </c>
      <c r="C7104" s="12" t="str">
        <f t="shared" si="110"/>
        <v>2014/09</v>
      </c>
      <c r="D7104" s="4">
        <v>41906</v>
      </c>
      <c r="E7104" s="3" t="s">
        <v>64</v>
      </c>
      <c r="F7104" s="3" t="s">
        <v>2605</v>
      </c>
      <c r="G7104" s="3" t="s">
        <v>1460</v>
      </c>
      <c r="H7104" s="5">
        <v>657</v>
      </c>
      <c r="I7104" s="2">
        <v>3</v>
      </c>
      <c r="J7104" s="2">
        <v>7</v>
      </c>
      <c r="K7104" s="2">
        <v>-0.50370000000000004</v>
      </c>
      <c r="L7104" s="18" t="str">
        <f>VLOOKUP(F7104,'BD customers'!$1:$1048576,2,FALSE)</f>
        <v>Larry Hughes</v>
      </c>
      <c r="M7104" s="2">
        <f>MATCH(orders[[#This Row],[Product ID]],'BD product'!A:A,0)</f>
        <v>349</v>
      </c>
      <c r="N7104" s="2" t="str" cm="1">
        <f t="array" ref="N7104">INDEX('BD product'!A:D,M7104,2)</f>
        <v>Office Supplies</v>
      </c>
    </row>
    <row r="7105" spans="1:14" x14ac:dyDescent="0.3">
      <c r="A7105" s="3" t="s">
        <v>7927</v>
      </c>
      <c r="B7105" s="4">
        <v>42982</v>
      </c>
      <c r="C7105" s="12" t="str">
        <f t="shared" si="110"/>
        <v>2017/09</v>
      </c>
      <c r="D7105" s="4">
        <v>42986</v>
      </c>
      <c r="E7105" s="3" t="s">
        <v>21</v>
      </c>
      <c r="F7105" s="3" t="s">
        <v>3118</v>
      </c>
      <c r="G7105" s="3" t="s">
        <v>6322</v>
      </c>
      <c r="H7105" s="5">
        <v>4211</v>
      </c>
      <c r="I7105" s="2">
        <v>2</v>
      </c>
      <c r="J7105" s="2">
        <v>0</v>
      </c>
      <c r="K7105" s="2">
        <v>10.5275</v>
      </c>
      <c r="L7105" s="18" t="str">
        <f>VLOOKUP(F7105,'BD customers'!$1:$1048576,2,FALSE)</f>
        <v>Eva Jacobs</v>
      </c>
      <c r="M7105" s="2">
        <f>MATCH(orders[[#This Row],[Product ID]],'BD product'!A:A,0)</f>
        <v>1674</v>
      </c>
      <c r="N7105" s="2" t="str" cm="1">
        <f t="array" ref="N7105">INDEX('BD product'!A:D,M7105,2)</f>
        <v>Office Supplies</v>
      </c>
    </row>
    <row r="7106" spans="1:14" x14ac:dyDescent="0.3">
      <c r="A7106" s="3" t="s">
        <v>7928</v>
      </c>
      <c r="B7106" s="4">
        <v>42905</v>
      </c>
      <c r="C7106" s="12" t="str">
        <f t="shared" ref="C7106:C7169" si="111">TEXT(B7106,"aaaa/mm")</f>
        <v>2017/06</v>
      </c>
      <c r="D7106" s="4">
        <v>42907</v>
      </c>
      <c r="E7106" s="3" t="s">
        <v>11</v>
      </c>
      <c r="F7106" s="3" t="s">
        <v>3766</v>
      </c>
      <c r="G7106" s="3" t="s">
        <v>1375</v>
      </c>
      <c r="H7106" s="5">
        <v>760116</v>
      </c>
      <c r="I7106" s="2">
        <v>6</v>
      </c>
      <c r="J7106" s="2">
        <v>3</v>
      </c>
      <c r="K7106" s="2">
        <v>-43.435200000000002</v>
      </c>
      <c r="L7106" s="18" t="str">
        <f>VLOOKUP(F7106,'BD customers'!$1:$1048576,2,FALSE)</f>
        <v>Katharine Harms</v>
      </c>
      <c r="M7106" s="2">
        <f>MATCH(orders[[#This Row],[Product ID]],'BD product'!A:A,0)</f>
        <v>325</v>
      </c>
      <c r="N7106" s="2" t="str" cm="1">
        <f t="array" ref="N7106">INDEX('BD product'!A:D,M7106,2)</f>
        <v>Furniture</v>
      </c>
    </row>
    <row r="7107" spans="1:14" x14ac:dyDescent="0.3">
      <c r="A7107" s="3" t="s">
        <v>7928</v>
      </c>
      <c r="B7107" s="4">
        <v>42905</v>
      </c>
      <c r="C7107" s="12" t="str">
        <f t="shared" si="111"/>
        <v>2017/06</v>
      </c>
      <c r="D7107" s="4">
        <v>42907</v>
      </c>
      <c r="E7107" s="3" t="s">
        <v>11</v>
      </c>
      <c r="F7107" s="3" t="s">
        <v>3766</v>
      </c>
      <c r="G7107" s="3" t="s">
        <v>4635</v>
      </c>
      <c r="H7107" s="5">
        <v>38784</v>
      </c>
      <c r="I7107" s="2">
        <v>3</v>
      </c>
      <c r="J7107" s="2">
        <v>2</v>
      </c>
      <c r="K7107" s="2">
        <v>0.72719999999999996</v>
      </c>
      <c r="L7107" s="18" t="str">
        <f>VLOOKUP(F7107,'BD customers'!$1:$1048576,2,FALSE)</f>
        <v>Katharine Harms</v>
      </c>
      <c r="M7107" s="2">
        <f>MATCH(orders[[#This Row],[Product ID]],'BD product'!A:A,0)</f>
        <v>1374</v>
      </c>
      <c r="N7107" s="2" t="str" cm="1">
        <f t="array" ref="N7107">INDEX('BD product'!A:D,M7107,2)</f>
        <v>Furniture</v>
      </c>
    </row>
    <row r="7108" spans="1:14" x14ac:dyDescent="0.3">
      <c r="A7108" s="3" t="s">
        <v>7928</v>
      </c>
      <c r="B7108" s="4">
        <v>42905</v>
      </c>
      <c r="C7108" s="12" t="str">
        <f t="shared" si="111"/>
        <v>2017/06</v>
      </c>
      <c r="D7108" s="4">
        <v>42907</v>
      </c>
      <c r="E7108" s="3" t="s">
        <v>11</v>
      </c>
      <c r="F7108" s="3" t="s">
        <v>3766</v>
      </c>
      <c r="G7108" s="3" t="s">
        <v>5946</v>
      </c>
      <c r="H7108" s="5">
        <v>122328</v>
      </c>
      <c r="I7108" s="2">
        <v>9</v>
      </c>
      <c r="J7108" s="2">
        <v>2</v>
      </c>
      <c r="K7108" s="2">
        <v>1.5290999999999999</v>
      </c>
      <c r="L7108" s="18" t="str">
        <f>VLOOKUP(F7108,'BD customers'!$1:$1048576,2,FALSE)</f>
        <v>Katharine Harms</v>
      </c>
      <c r="M7108" s="2">
        <f>MATCH(orders[[#This Row],[Product ID]],'BD product'!A:A,0)</f>
        <v>1619</v>
      </c>
      <c r="N7108" s="2" t="str" cm="1">
        <f t="array" ref="N7108">INDEX('BD product'!A:D,M7108,2)</f>
        <v>Technology</v>
      </c>
    </row>
    <row r="7109" spans="1:14" x14ac:dyDescent="0.3">
      <c r="A7109" s="3" t="s">
        <v>7929</v>
      </c>
      <c r="B7109" s="4">
        <v>42479</v>
      </c>
      <c r="C7109" s="12" t="str">
        <f t="shared" si="111"/>
        <v>2016/04</v>
      </c>
      <c r="D7109" s="4">
        <v>42486</v>
      </c>
      <c r="E7109" s="3" t="s">
        <v>21</v>
      </c>
      <c r="F7109" s="3" t="s">
        <v>316</v>
      </c>
      <c r="G7109" s="3" t="s">
        <v>2635</v>
      </c>
      <c r="H7109" s="5">
        <v>2598</v>
      </c>
      <c r="I7109" s="2">
        <v>2</v>
      </c>
      <c r="J7109" s="2">
        <v>0</v>
      </c>
      <c r="K7109" s="2">
        <v>0.77939999999999998</v>
      </c>
      <c r="L7109" s="18" t="str">
        <f>VLOOKUP(F7109,'BD customers'!$1:$1048576,2,FALSE)</f>
        <v>Kunst Miller</v>
      </c>
      <c r="M7109" s="2">
        <f>MATCH(orders[[#This Row],[Product ID]],'BD product'!A:A,0)</f>
        <v>716</v>
      </c>
      <c r="N7109" s="2" t="str" cm="1">
        <f t="array" ref="N7109">INDEX('BD product'!A:D,M7109,2)</f>
        <v>Technology</v>
      </c>
    </row>
    <row r="7110" spans="1:14" x14ac:dyDescent="0.3">
      <c r="A7110" s="3" t="s">
        <v>7929</v>
      </c>
      <c r="B7110" s="4">
        <v>42479</v>
      </c>
      <c r="C7110" s="12" t="str">
        <f t="shared" si="111"/>
        <v>2016/04</v>
      </c>
      <c r="D7110" s="4">
        <v>42486</v>
      </c>
      <c r="E7110" s="3" t="s">
        <v>21</v>
      </c>
      <c r="F7110" s="3" t="s">
        <v>316</v>
      </c>
      <c r="G7110" s="3" t="s">
        <v>3924</v>
      </c>
      <c r="H7110" s="5">
        <v>328</v>
      </c>
      <c r="I7110" s="2">
        <v>2</v>
      </c>
      <c r="J7110" s="2">
        <v>0</v>
      </c>
      <c r="K7110" s="2">
        <v>0.14760000000000001</v>
      </c>
      <c r="L7110" s="18" t="str">
        <f>VLOOKUP(F7110,'BD customers'!$1:$1048576,2,FALSE)</f>
        <v>Kunst Miller</v>
      </c>
      <c r="M7110" s="2">
        <f>MATCH(orders[[#This Row],[Product ID]],'BD product'!A:A,0)</f>
        <v>1201</v>
      </c>
      <c r="N7110" s="2" t="str" cm="1">
        <f t="array" ref="N7110">INDEX('BD product'!A:D,M7110,2)</f>
        <v>Office Supplies</v>
      </c>
    </row>
    <row r="7111" spans="1:14" x14ac:dyDescent="0.3">
      <c r="A7111" s="3" t="s">
        <v>7929</v>
      </c>
      <c r="B7111" s="4">
        <v>42479</v>
      </c>
      <c r="C7111" s="12" t="str">
        <f t="shared" si="111"/>
        <v>2016/04</v>
      </c>
      <c r="D7111" s="4">
        <v>42486</v>
      </c>
      <c r="E7111" s="3" t="s">
        <v>21</v>
      </c>
      <c r="F7111" s="3" t="s">
        <v>316</v>
      </c>
      <c r="G7111" s="3" t="s">
        <v>737</v>
      </c>
      <c r="H7111" s="5">
        <v>45988</v>
      </c>
      <c r="I7111" s="2">
        <v>4</v>
      </c>
      <c r="J7111" s="2">
        <v>0</v>
      </c>
      <c r="K7111" s="2">
        <v>13.7964</v>
      </c>
      <c r="L7111" s="18" t="str">
        <f>VLOOKUP(F7111,'BD customers'!$1:$1048576,2,FALSE)</f>
        <v>Kunst Miller</v>
      </c>
      <c r="M7111" s="2">
        <f>MATCH(orders[[#This Row],[Product ID]],'BD product'!A:A,0)</f>
        <v>158</v>
      </c>
      <c r="N7111" s="2" t="str" cm="1">
        <f t="array" ref="N7111">INDEX('BD product'!A:D,M7111,2)</f>
        <v>Office Supplies</v>
      </c>
    </row>
    <row r="7112" spans="1:14" x14ac:dyDescent="0.3">
      <c r="A7112" s="3" t="s">
        <v>7929</v>
      </c>
      <c r="B7112" s="4">
        <v>42479</v>
      </c>
      <c r="C7112" s="12" t="str">
        <f t="shared" si="111"/>
        <v>2016/04</v>
      </c>
      <c r="D7112" s="4">
        <v>42486</v>
      </c>
      <c r="E7112" s="3" t="s">
        <v>21</v>
      </c>
      <c r="F7112" s="3" t="s">
        <v>316</v>
      </c>
      <c r="G7112" s="3" t="s">
        <v>5645</v>
      </c>
      <c r="H7112" s="5">
        <v>776</v>
      </c>
      <c r="I7112" s="2">
        <v>2</v>
      </c>
      <c r="J7112" s="2">
        <v>0</v>
      </c>
      <c r="K7112" s="2">
        <v>2.2504</v>
      </c>
      <c r="L7112" s="18" t="str">
        <f>VLOOKUP(F7112,'BD customers'!$1:$1048576,2,FALSE)</f>
        <v>Kunst Miller</v>
      </c>
      <c r="M7112" s="2">
        <f>MATCH(orders[[#This Row],[Product ID]],'BD product'!A:A,0)</f>
        <v>1564</v>
      </c>
      <c r="N7112" s="2" t="str" cm="1">
        <f t="array" ref="N7112">INDEX('BD product'!A:D,M7112,2)</f>
        <v>Office Supplies</v>
      </c>
    </row>
    <row r="7113" spans="1:14" x14ac:dyDescent="0.3">
      <c r="A7113" s="3" t="s">
        <v>7929</v>
      </c>
      <c r="B7113" s="4">
        <v>42479</v>
      </c>
      <c r="C7113" s="12" t="str">
        <f t="shared" si="111"/>
        <v>2016/04</v>
      </c>
      <c r="D7113" s="4">
        <v>42486</v>
      </c>
      <c r="E7113" s="3" t="s">
        <v>21</v>
      </c>
      <c r="F7113" s="3" t="s">
        <v>316</v>
      </c>
      <c r="G7113" s="3" t="s">
        <v>3170</v>
      </c>
      <c r="H7113" s="5">
        <v>7196</v>
      </c>
      <c r="I7113" s="2">
        <v>2</v>
      </c>
      <c r="J7113" s="2">
        <v>0</v>
      </c>
      <c r="K7113" s="2">
        <v>0.1799</v>
      </c>
      <c r="L7113" s="18" t="str">
        <f>VLOOKUP(F7113,'BD customers'!$1:$1048576,2,FALSE)</f>
        <v>Kunst Miller</v>
      </c>
      <c r="M7113" s="2">
        <f>MATCH(orders[[#This Row],[Product ID]],'BD product'!A:A,0)</f>
        <v>917</v>
      </c>
      <c r="N7113" s="2" t="str" cm="1">
        <f t="array" ref="N7113">INDEX('BD product'!A:D,M7113,2)</f>
        <v>Office Supplies</v>
      </c>
    </row>
    <row r="7114" spans="1:14" x14ac:dyDescent="0.3">
      <c r="A7114" s="3" t="s">
        <v>7929</v>
      </c>
      <c r="B7114" s="4">
        <v>42479</v>
      </c>
      <c r="C7114" s="12" t="str">
        <f t="shared" si="111"/>
        <v>2016/04</v>
      </c>
      <c r="D7114" s="4">
        <v>42486</v>
      </c>
      <c r="E7114" s="3" t="s">
        <v>21</v>
      </c>
      <c r="F7114" s="3" t="s">
        <v>316</v>
      </c>
      <c r="G7114" s="3" t="s">
        <v>646</v>
      </c>
      <c r="H7114" s="5">
        <v>549</v>
      </c>
      <c r="I7114" s="2">
        <v>5</v>
      </c>
      <c r="J7114" s="2">
        <v>0</v>
      </c>
      <c r="K7114" s="2">
        <v>1.5371999999999999</v>
      </c>
      <c r="L7114" s="18" t="str">
        <f>VLOOKUP(F7114,'BD customers'!$1:$1048576,2,FALSE)</f>
        <v>Kunst Miller</v>
      </c>
      <c r="M7114" s="2">
        <f>MATCH(orders[[#This Row],[Product ID]],'BD product'!A:A,0)</f>
        <v>135</v>
      </c>
      <c r="N7114" s="2" t="str" cm="1">
        <f t="array" ref="N7114">INDEX('BD product'!A:D,M7114,2)</f>
        <v>Office Supplies</v>
      </c>
    </row>
    <row r="7115" spans="1:14" x14ac:dyDescent="0.3">
      <c r="A7115" s="3" t="s">
        <v>7929</v>
      </c>
      <c r="B7115" s="4">
        <v>42479</v>
      </c>
      <c r="C7115" s="12" t="str">
        <f t="shared" si="111"/>
        <v>2016/04</v>
      </c>
      <c r="D7115" s="4">
        <v>42486</v>
      </c>
      <c r="E7115" s="3" t="s">
        <v>21</v>
      </c>
      <c r="F7115" s="3" t="s">
        <v>316</v>
      </c>
      <c r="G7115" s="3" t="s">
        <v>5052</v>
      </c>
      <c r="H7115" s="5">
        <v>928</v>
      </c>
      <c r="I7115" s="2">
        <v>2</v>
      </c>
      <c r="J7115" s="2">
        <v>2</v>
      </c>
      <c r="K7115" s="2">
        <v>0.32479999999999998</v>
      </c>
      <c r="L7115" s="18" t="str">
        <f>VLOOKUP(F7115,'BD customers'!$1:$1048576,2,FALSE)</f>
        <v>Kunst Miller</v>
      </c>
      <c r="M7115" s="2">
        <f>MATCH(orders[[#This Row],[Product ID]],'BD product'!A:A,0)</f>
        <v>1460</v>
      </c>
      <c r="N7115" s="2" t="str" cm="1">
        <f t="array" ref="N7115">INDEX('BD product'!A:D,M7115,2)</f>
        <v>Office Supplies</v>
      </c>
    </row>
    <row r="7116" spans="1:14" x14ac:dyDescent="0.3">
      <c r="A7116" s="3" t="s">
        <v>7930</v>
      </c>
      <c r="B7116" s="4">
        <v>42495</v>
      </c>
      <c r="C7116" s="12" t="str">
        <f t="shared" si="111"/>
        <v>2016/05</v>
      </c>
      <c r="D7116" s="4">
        <v>42496</v>
      </c>
      <c r="E7116" s="3" t="s">
        <v>64</v>
      </c>
      <c r="F7116" s="3" t="s">
        <v>974</v>
      </c>
      <c r="G7116" s="3" t="s">
        <v>6261</v>
      </c>
      <c r="H7116" s="5">
        <v>168588</v>
      </c>
      <c r="I7116" s="2">
        <v>6</v>
      </c>
      <c r="J7116" s="2">
        <v>0</v>
      </c>
      <c r="K7116" s="2">
        <v>320.31720000000001</v>
      </c>
      <c r="L7116" s="18" t="str">
        <f>VLOOKUP(F7116,'BD customers'!$1:$1048576,2,FALSE)</f>
        <v>Lindsay Williams</v>
      </c>
      <c r="M7116" s="2">
        <f>MATCH(orders[[#This Row],[Product ID]],'BD product'!A:A,0)</f>
        <v>1662</v>
      </c>
      <c r="N7116" s="2" t="str" cm="1">
        <f t="array" ref="N7116">INDEX('BD product'!A:D,M7116,2)</f>
        <v>Furniture</v>
      </c>
    </row>
    <row r="7117" spans="1:14" x14ac:dyDescent="0.3">
      <c r="A7117" s="3" t="s">
        <v>7930</v>
      </c>
      <c r="B7117" s="4">
        <v>42495</v>
      </c>
      <c r="C7117" s="12" t="str">
        <f t="shared" si="111"/>
        <v>2016/05</v>
      </c>
      <c r="D7117" s="4">
        <v>42496</v>
      </c>
      <c r="E7117" s="3" t="s">
        <v>64</v>
      </c>
      <c r="F7117" s="3" t="s">
        <v>974</v>
      </c>
      <c r="G7117" s="3" t="s">
        <v>815</v>
      </c>
      <c r="H7117" s="5">
        <v>5728</v>
      </c>
      <c r="I7117" s="2">
        <v>2</v>
      </c>
      <c r="J7117" s="2">
        <v>2</v>
      </c>
      <c r="K7117" s="2">
        <v>2.0047999999999999</v>
      </c>
      <c r="L7117" s="18" t="str">
        <f>VLOOKUP(F7117,'BD customers'!$1:$1048576,2,FALSE)</f>
        <v>Lindsay Williams</v>
      </c>
      <c r="M7117" s="2">
        <f>MATCH(orders[[#This Row],[Product ID]],'BD product'!A:A,0)</f>
        <v>177</v>
      </c>
      <c r="N7117" s="2" t="str" cm="1">
        <f t="array" ref="N7117">INDEX('BD product'!A:D,M7117,2)</f>
        <v>Office Supplies</v>
      </c>
    </row>
    <row r="7118" spans="1:14" x14ac:dyDescent="0.3">
      <c r="A7118" s="3" t="s">
        <v>7931</v>
      </c>
      <c r="B7118" s="4">
        <v>41930</v>
      </c>
      <c r="C7118" s="12" t="str">
        <f t="shared" si="111"/>
        <v>2014/10</v>
      </c>
      <c r="D7118" s="4">
        <v>41935</v>
      </c>
      <c r="E7118" s="3" t="s">
        <v>11</v>
      </c>
      <c r="F7118" s="3" t="s">
        <v>3310</v>
      </c>
      <c r="G7118" s="3" t="s">
        <v>3619</v>
      </c>
      <c r="H7118" s="5">
        <v>6196</v>
      </c>
      <c r="I7118" s="2">
        <v>2</v>
      </c>
      <c r="J7118" s="2">
        <v>0</v>
      </c>
      <c r="K7118" s="2">
        <v>2.7881999999999998</v>
      </c>
      <c r="L7118" s="18" t="str">
        <f>VLOOKUP(F7118,'BD customers'!$1:$1048576,2,FALSE)</f>
        <v>Ivan Gibson</v>
      </c>
      <c r="M7118" s="2">
        <f>MATCH(orders[[#This Row],[Product ID]],'BD product'!A:A,0)</f>
        <v>1092</v>
      </c>
      <c r="N7118" s="2" t="str" cm="1">
        <f t="array" ref="N7118">INDEX('BD product'!A:D,M7118,2)</f>
        <v>Office Supplies</v>
      </c>
    </row>
    <row r="7119" spans="1:14" x14ac:dyDescent="0.3">
      <c r="A7119" s="3" t="s">
        <v>7931</v>
      </c>
      <c r="B7119" s="4">
        <v>41930</v>
      </c>
      <c r="C7119" s="12" t="str">
        <f t="shared" si="111"/>
        <v>2014/10</v>
      </c>
      <c r="D7119" s="4">
        <v>41935</v>
      </c>
      <c r="E7119" s="3" t="s">
        <v>11</v>
      </c>
      <c r="F7119" s="3" t="s">
        <v>3310</v>
      </c>
      <c r="G7119" s="3" t="s">
        <v>4489</v>
      </c>
      <c r="H7119" s="5">
        <v>1344</v>
      </c>
      <c r="I7119" s="2">
        <v>1</v>
      </c>
      <c r="J7119" s="2">
        <v>2</v>
      </c>
      <c r="K7119" s="2">
        <v>0.47039999999999998</v>
      </c>
      <c r="L7119" s="18" t="str">
        <f>VLOOKUP(F7119,'BD customers'!$1:$1048576,2,FALSE)</f>
        <v>Ivan Gibson</v>
      </c>
      <c r="M7119" s="2">
        <f>MATCH(orders[[#This Row],[Product ID]],'BD product'!A:A,0)</f>
        <v>1340</v>
      </c>
      <c r="N7119" s="2" t="str" cm="1">
        <f t="array" ref="N7119">INDEX('BD product'!A:D,M7119,2)</f>
        <v>Office Supplies</v>
      </c>
    </row>
    <row r="7120" spans="1:14" x14ac:dyDescent="0.3">
      <c r="A7120" s="3" t="s">
        <v>7932</v>
      </c>
      <c r="B7120" s="4">
        <v>42779</v>
      </c>
      <c r="C7120" s="12" t="str">
        <f t="shared" si="111"/>
        <v>2017/02</v>
      </c>
      <c r="D7120" s="4">
        <v>42783</v>
      </c>
      <c r="E7120" s="3" t="s">
        <v>21</v>
      </c>
      <c r="F7120" s="3" t="s">
        <v>5229</v>
      </c>
      <c r="G7120" s="3" t="s">
        <v>4451</v>
      </c>
      <c r="H7120" s="5">
        <v>1794</v>
      </c>
      <c r="I7120" s="2">
        <v>3</v>
      </c>
      <c r="J7120" s="2">
        <v>0</v>
      </c>
      <c r="K7120" s="2">
        <v>8.7905999999999995</v>
      </c>
      <c r="L7120" s="18" t="str">
        <f>VLOOKUP(F7120,'BD customers'!$1:$1048576,2,FALSE)</f>
        <v>Jennifer Patt</v>
      </c>
      <c r="M7120" s="2">
        <f>MATCH(orders[[#This Row],[Product ID]],'BD product'!A:A,0)</f>
        <v>1333</v>
      </c>
      <c r="N7120" s="2" t="str" cm="1">
        <f t="array" ref="N7120">INDEX('BD product'!A:D,M7120,2)</f>
        <v>Office Supplies</v>
      </c>
    </row>
    <row r="7121" spans="1:14" x14ac:dyDescent="0.3">
      <c r="A7121" s="3" t="s">
        <v>7933</v>
      </c>
      <c r="B7121" s="4">
        <v>43056</v>
      </c>
      <c r="C7121" s="12" t="str">
        <f t="shared" si="111"/>
        <v>2017/11</v>
      </c>
      <c r="D7121" s="4">
        <v>43063</v>
      </c>
      <c r="E7121" s="3" t="s">
        <v>21</v>
      </c>
      <c r="F7121" s="3" t="s">
        <v>568</v>
      </c>
      <c r="G7121" s="3" t="s">
        <v>2076</v>
      </c>
      <c r="H7121" s="5">
        <v>13904</v>
      </c>
      <c r="I7121" s="2">
        <v>2</v>
      </c>
      <c r="J7121" s="2">
        <v>2</v>
      </c>
      <c r="K7121" s="2">
        <v>4.5187999999999997</v>
      </c>
      <c r="L7121" s="18" t="str">
        <f>VLOOKUP(F7121,'BD customers'!$1:$1048576,2,FALSE)</f>
        <v>Greg Guthrie</v>
      </c>
      <c r="M7121" s="2">
        <f>MATCH(orders[[#This Row],[Product ID]],'BD product'!A:A,0)</f>
        <v>532</v>
      </c>
      <c r="N7121" s="2" t="str" cm="1">
        <f t="array" ref="N7121">INDEX('BD product'!A:D,M7121,2)</f>
        <v>Office Supplies</v>
      </c>
    </row>
    <row r="7122" spans="1:14" x14ac:dyDescent="0.3">
      <c r="A7122" s="3" t="s">
        <v>7934</v>
      </c>
      <c r="B7122" s="4">
        <v>41659</v>
      </c>
      <c r="C7122" s="12" t="str">
        <f t="shared" si="111"/>
        <v>2014/01</v>
      </c>
      <c r="D7122" s="4">
        <v>41665</v>
      </c>
      <c r="E7122" s="3" t="s">
        <v>21</v>
      </c>
      <c r="F7122" s="3" t="s">
        <v>1416</v>
      </c>
      <c r="G7122" s="3" t="s">
        <v>3885</v>
      </c>
      <c r="H7122" s="5">
        <v>67194</v>
      </c>
      <c r="I7122" s="2">
        <v>1</v>
      </c>
      <c r="J7122" s="2">
        <v>7</v>
      </c>
      <c r="K7122" s="2">
        <v>-51.5154</v>
      </c>
      <c r="L7122" s="18" t="str">
        <f>VLOOKUP(F7122,'BD customers'!$1:$1048576,2,FALSE)</f>
        <v>Muhammed MacIntyre</v>
      </c>
      <c r="M7122" s="2">
        <f>MATCH(orders[[#This Row],[Product ID]],'BD product'!A:A,0)</f>
        <v>1190</v>
      </c>
      <c r="N7122" s="2" t="str" cm="1">
        <f t="array" ref="N7122">INDEX('BD product'!A:D,M7122,2)</f>
        <v>Office Supplies</v>
      </c>
    </row>
    <row r="7123" spans="1:14" x14ac:dyDescent="0.3">
      <c r="A7123" s="3" t="s">
        <v>7935</v>
      </c>
      <c r="B7123" s="4">
        <v>43070</v>
      </c>
      <c r="C7123" s="12" t="str">
        <f t="shared" si="111"/>
        <v>2017/12</v>
      </c>
      <c r="D7123" s="4">
        <v>43077</v>
      </c>
      <c r="E7123" s="3" t="s">
        <v>21</v>
      </c>
      <c r="F7123" s="3" t="s">
        <v>32</v>
      </c>
      <c r="G7123" s="3" t="s">
        <v>7361</v>
      </c>
      <c r="H7123" s="5">
        <v>4186</v>
      </c>
      <c r="I7123" s="2">
        <v>7</v>
      </c>
      <c r="J7123" s="2">
        <v>0</v>
      </c>
      <c r="K7123" s="2">
        <v>1.8836999999999999</v>
      </c>
      <c r="L7123" s="18" t="str">
        <f>VLOOKUP(F7123,'BD customers'!$1:$1048576,2,FALSE)</f>
        <v>Sean O'Donnell</v>
      </c>
      <c r="M7123" s="2">
        <f>MATCH(orders[[#This Row],[Product ID]],'BD product'!A:A,0)</f>
        <v>1776</v>
      </c>
      <c r="N7123" s="2" t="str" cm="1">
        <f t="array" ref="N7123">INDEX('BD product'!A:D,M7123,2)</f>
        <v>Office Supplies</v>
      </c>
    </row>
    <row r="7124" spans="1:14" x14ac:dyDescent="0.3">
      <c r="A7124" s="3" t="s">
        <v>7935</v>
      </c>
      <c r="B7124" s="4">
        <v>43070</v>
      </c>
      <c r="C7124" s="12" t="str">
        <f t="shared" si="111"/>
        <v>2017/12</v>
      </c>
      <c r="D7124" s="4">
        <v>43077</v>
      </c>
      <c r="E7124" s="3" t="s">
        <v>21</v>
      </c>
      <c r="F7124" s="3" t="s">
        <v>32</v>
      </c>
      <c r="G7124" s="3" t="s">
        <v>5436</v>
      </c>
      <c r="H7124" s="5">
        <v>14196</v>
      </c>
      <c r="I7124" s="2">
        <v>2</v>
      </c>
      <c r="J7124" s="2">
        <v>0</v>
      </c>
      <c r="K7124" s="2">
        <v>41.168399999999998</v>
      </c>
      <c r="L7124" s="18" t="str">
        <f>VLOOKUP(F7124,'BD customers'!$1:$1048576,2,FALSE)</f>
        <v>Sean O'Donnell</v>
      </c>
      <c r="M7124" s="2">
        <f>MATCH(orders[[#This Row],[Product ID]],'BD product'!A:A,0)</f>
        <v>1533</v>
      </c>
      <c r="N7124" s="2" t="str" cm="1">
        <f t="array" ref="N7124">INDEX('BD product'!A:D,M7124,2)</f>
        <v>Furniture</v>
      </c>
    </row>
    <row r="7125" spans="1:14" x14ac:dyDescent="0.3">
      <c r="A7125" s="3" t="s">
        <v>7936</v>
      </c>
      <c r="B7125" s="4">
        <v>42225</v>
      </c>
      <c r="C7125" s="12" t="str">
        <f t="shared" si="111"/>
        <v>2015/08</v>
      </c>
      <c r="D7125" s="4">
        <v>42232</v>
      </c>
      <c r="E7125" s="3" t="s">
        <v>21</v>
      </c>
      <c r="F7125" s="3" t="s">
        <v>6524</v>
      </c>
      <c r="G7125" s="3" t="s">
        <v>5447</v>
      </c>
      <c r="H7125" s="5">
        <v>1002</v>
      </c>
      <c r="I7125" s="2">
        <v>3</v>
      </c>
      <c r="J7125" s="2">
        <v>0</v>
      </c>
      <c r="K7125" s="2">
        <v>4.4088000000000003</v>
      </c>
      <c r="L7125" s="18" t="str">
        <f>VLOOKUP(F7125,'BD customers'!$1:$1048576,2,FALSE)</f>
        <v>Monica Federle</v>
      </c>
      <c r="M7125" s="2">
        <f>MATCH(orders[[#This Row],[Product ID]],'BD product'!A:A,0)</f>
        <v>1535</v>
      </c>
      <c r="N7125" s="2" t="str" cm="1">
        <f t="array" ref="N7125">INDEX('BD product'!A:D,M7125,2)</f>
        <v>Furniture</v>
      </c>
    </row>
    <row r="7126" spans="1:14" x14ac:dyDescent="0.3">
      <c r="A7126" s="3" t="s">
        <v>7936</v>
      </c>
      <c r="B7126" s="4">
        <v>42225</v>
      </c>
      <c r="C7126" s="12" t="str">
        <f t="shared" si="111"/>
        <v>2015/08</v>
      </c>
      <c r="D7126" s="4">
        <v>42232</v>
      </c>
      <c r="E7126" s="3" t="s">
        <v>21</v>
      </c>
      <c r="F7126" s="3" t="s">
        <v>6524</v>
      </c>
      <c r="G7126" s="3" t="s">
        <v>4807</v>
      </c>
      <c r="H7126" s="5">
        <v>14412</v>
      </c>
      <c r="I7126" s="2">
        <v>3</v>
      </c>
      <c r="J7126" s="2">
        <v>0</v>
      </c>
      <c r="K7126" s="2">
        <v>69.177599999999998</v>
      </c>
      <c r="L7126" s="18" t="str">
        <f>VLOOKUP(F7126,'BD customers'!$1:$1048576,2,FALSE)</f>
        <v>Monica Federle</v>
      </c>
      <c r="M7126" s="2">
        <f>MATCH(orders[[#This Row],[Product ID]],'BD product'!A:A,0)</f>
        <v>1417</v>
      </c>
      <c r="N7126" s="2" t="str" cm="1">
        <f t="array" ref="N7126">INDEX('BD product'!A:D,M7126,2)</f>
        <v>Office Supplies</v>
      </c>
    </row>
    <row r="7127" spans="1:14" x14ac:dyDescent="0.3">
      <c r="A7127" s="3" t="s">
        <v>7937</v>
      </c>
      <c r="B7127" s="4">
        <v>42640</v>
      </c>
      <c r="C7127" s="12" t="str">
        <f t="shared" si="111"/>
        <v>2016/09</v>
      </c>
      <c r="D7127" s="4">
        <v>42642</v>
      </c>
      <c r="E7127" s="3" t="s">
        <v>11</v>
      </c>
      <c r="F7127" s="3" t="s">
        <v>2575</v>
      </c>
      <c r="G7127" s="3" t="s">
        <v>4323</v>
      </c>
      <c r="H7127" s="5">
        <v>1794</v>
      </c>
      <c r="I7127" s="2">
        <v>3</v>
      </c>
      <c r="J7127" s="2">
        <v>0</v>
      </c>
      <c r="K7127" s="2">
        <v>8.7905999999999995</v>
      </c>
      <c r="L7127" s="18" t="str">
        <f>VLOOKUP(F7127,'BD customers'!$1:$1048576,2,FALSE)</f>
        <v>James Galang</v>
      </c>
      <c r="M7127" s="2">
        <f>MATCH(orders[[#This Row],[Product ID]],'BD product'!A:A,0)</f>
        <v>1298</v>
      </c>
      <c r="N7127" s="2" t="str" cm="1">
        <f t="array" ref="N7127">INDEX('BD product'!A:D,M7127,2)</f>
        <v>Office Supplies</v>
      </c>
    </row>
    <row r="7128" spans="1:14" x14ac:dyDescent="0.3">
      <c r="A7128" s="3" t="s">
        <v>7937</v>
      </c>
      <c r="B7128" s="4">
        <v>42640</v>
      </c>
      <c r="C7128" s="12" t="str">
        <f t="shared" si="111"/>
        <v>2016/09</v>
      </c>
      <c r="D7128" s="4">
        <v>42642</v>
      </c>
      <c r="E7128" s="3" t="s">
        <v>11</v>
      </c>
      <c r="F7128" s="3" t="s">
        <v>2575</v>
      </c>
      <c r="G7128" s="3" t="s">
        <v>850</v>
      </c>
      <c r="H7128" s="5">
        <v>1389</v>
      </c>
      <c r="I7128" s="2">
        <v>3</v>
      </c>
      <c r="J7128" s="2">
        <v>0</v>
      </c>
      <c r="K7128" s="2">
        <v>4.5837000000000003</v>
      </c>
      <c r="L7128" s="18" t="str">
        <f>VLOOKUP(F7128,'BD customers'!$1:$1048576,2,FALSE)</f>
        <v>James Galang</v>
      </c>
      <c r="M7128" s="2">
        <f>MATCH(orders[[#This Row],[Product ID]],'BD product'!A:A,0)</f>
        <v>184</v>
      </c>
      <c r="N7128" s="2" t="str" cm="1">
        <f t="array" ref="N7128">INDEX('BD product'!A:D,M7128,2)</f>
        <v>Office Supplies</v>
      </c>
    </row>
    <row r="7129" spans="1:14" x14ac:dyDescent="0.3">
      <c r="A7129" s="3" t="s">
        <v>7938</v>
      </c>
      <c r="B7129" s="4">
        <v>42688</v>
      </c>
      <c r="C7129" s="12" t="str">
        <f t="shared" si="111"/>
        <v>2016/11</v>
      </c>
      <c r="D7129" s="4">
        <v>42694</v>
      </c>
      <c r="E7129" s="3" t="s">
        <v>21</v>
      </c>
      <c r="F7129" s="3" t="s">
        <v>4270</v>
      </c>
      <c r="G7129" s="3" t="s">
        <v>3704</v>
      </c>
      <c r="H7129" s="5">
        <v>1645</v>
      </c>
      <c r="I7129" s="2">
        <v>5</v>
      </c>
      <c r="J7129" s="2">
        <v>0</v>
      </c>
      <c r="K7129" s="2">
        <v>0.75670000000000004</v>
      </c>
      <c r="L7129" s="18" t="str">
        <f>VLOOKUP(F7129,'BD customers'!$1:$1048576,2,FALSE)</f>
        <v>Justin MacKendrick</v>
      </c>
      <c r="M7129" s="2">
        <f>MATCH(orders[[#This Row],[Product ID]],'BD product'!A:A,0)</f>
        <v>1130</v>
      </c>
      <c r="N7129" s="2" t="str" cm="1">
        <f t="array" ref="N7129">INDEX('BD product'!A:D,M7129,2)</f>
        <v>Office Supplies</v>
      </c>
    </row>
    <row r="7130" spans="1:14" x14ac:dyDescent="0.3">
      <c r="A7130" s="3" t="s">
        <v>7938</v>
      </c>
      <c r="B7130" s="4">
        <v>42688</v>
      </c>
      <c r="C7130" s="12" t="str">
        <f t="shared" si="111"/>
        <v>2016/11</v>
      </c>
      <c r="D7130" s="4">
        <v>42694</v>
      </c>
      <c r="E7130" s="3" t="s">
        <v>21</v>
      </c>
      <c r="F7130" s="3" t="s">
        <v>4270</v>
      </c>
      <c r="G7130" s="3" t="s">
        <v>5099</v>
      </c>
      <c r="H7130" s="5">
        <v>1992</v>
      </c>
      <c r="I7130" s="2">
        <v>4</v>
      </c>
      <c r="J7130" s="2">
        <v>0</v>
      </c>
      <c r="K7130" s="2">
        <v>6.5735999999999999</v>
      </c>
      <c r="L7130" s="18" t="str">
        <f>VLOOKUP(F7130,'BD customers'!$1:$1048576,2,FALSE)</f>
        <v>Justin MacKendrick</v>
      </c>
      <c r="M7130" s="2">
        <f>MATCH(orders[[#This Row],[Product ID]],'BD product'!A:A,0)</f>
        <v>1469</v>
      </c>
      <c r="N7130" s="2" t="str" cm="1">
        <f t="array" ref="N7130">INDEX('BD product'!A:D,M7130,2)</f>
        <v>Furniture</v>
      </c>
    </row>
    <row r="7131" spans="1:14" x14ac:dyDescent="0.3">
      <c r="A7131" s="3" t="s">
        <v>7939</v>
      </c>
      <c r="B7131" s="4">
        <v>42476</v>
      </c>
      <c r="C7131" s="12" t="str">
        <f t="shared" si="111"/>
        <v>2016/04</v>
      </c>
      <c r="D7131" s="4">
        <v>42482</v>
      </c>
      <c r="E7131" s="3" t="s">
        <v>21</v>
      </c>
      <c r="F7131" s="3" t="s">
        <v>105</v>
      </c>
      <c r="G7131" s="3" t="s">
        <v>3175</v>
      </c>
      <c r="H7131" s="5">
        <v>35168</v>
      </c>
      <c r="I7131" s="2">
        <v>4</v>
      </c>
      <c r="J7131" s="2">
        <v>2</v>
      </c>
      <c r="K7131" s="2">
        <v>8.3523999999999994</v>
      </c>
      <c r="L7131" s="18" t="str">
        <f>VLOOKUP(F7131,'BD customers'!$1:$1048576,2,FALSE)</f>
        <v>Pete Kriz</v>
      </c>
      <c r="M7131" s="2">
        <f>MATCH(orders[[#This Row],[Product ID]],'BD product'!A:A,0)</f>
        <v>918</v>
      </c>
      <c r="N7131" s="2" t="str" cm="1">
        <f t="array" ref="N7131">INDEX('BD product'!A:D,M7131,2)</f>
        <v>Technology</v>
      </c>
    </row>
    <row r="7132" spans="1:14" x14ac:dyDescent="0.3">
      <c r="A7132" s="3" t="s">
        <v>7939</v>
      </c>
      <c r="B7132" s="4">
        <v>42476</v>
      </c>
      <c r="C7132" s="12" t="str">
        <f t="shared" si="111"/>
        <v>2016/04</v>
      </c>
      <c r="D7132" s="4">
        <v>42482</v>
      </c>
      <c r="E7132" s="3" t="s">
        <v>21</v>
      </c>
      <c r="F7132" s="3" t="s">
        <v>105</v>
      </c>
      <c r="G7132" s="3" t="s">
        <v>6281</v>
      </c>
      <c r="H7132" s="5">
        <v>123088</v>
      </c>
      <c r="I7132" s="2">
        <v>7</v>
      </c>
      <c r="J7132" s="2">
        <v>2</v>
      </c>
      <c r="K7132" s="2">
        <v>40.003599999999999</v>
      </c>
      <c r="L7132" s="18" t="str">
        <f>VLOOKUP(F7132,'BD customers'!$1:$1048576,2,FALSE)</f>
        <v>Pete Kriz</v>
      </c>
      <c r="M7132" s="2">
        <f>MATCH(orders[[#This Row],[Product ID]],'BD product'!A:A,0)</f>
        <v>1667</v>
      </c>
      <c r="N7132" s="2" t="str" cm="1">
        <f t="array" ref="N7132">INDEX('BD product'!A:D,M7132,2)</f>
        <v>Office Supplies</v>
      </c>
    </row>
    <row r="7133" spans="1:14" x14ac:dyDescent="0.3">
      <c r="A7133" s="3" t="s">
        <v>7940</v>
      </c>
      <c r="B7133" s="4">
        <v>43065</v>
      </c>
      <c r="C7133" s="12" t="str">
        <f t="shared" si="111"/>
        <v>2017/11</v>
      </c>
      <c r="D7133" s="4">
        <v>43070</v>
      </c>
      <c r="E7133" s="3" t="s">
        <v>21</v>
      </c>
      <c r="F7133" s="3" t="s">
        <v>1398</v>
      </c>
      <c r="G7133" s="3" t="s">
        <v>3337</v>
      </c>
      <c r="H7133" s="5">
        <v>25794</v>
      </c>
      <c r="I7133" s="2">
        <v>3</v>
      </c>
      <c r="J7133" s="2">
        <v>0</v>
      </c>
      <c r="K7133" s="2">
        <v>67.064400000000006</v>
      </c>
      <c r="L7133" s="18" t="str">
        <f>VLOOKUP(F7133,'BD customers'!$1:$1048576,2,FALSE)</f>
        <v>Tonja Turnell</v>
      </c>
      <c r="M7133" s="2">
        <f>MATCH(orders[[#This Row],[Product ID]],'BD product'!A:A,0)</f>
        <v>979</v>
      </c>
      <c r="N7133" s="2" t="str" cm="1">
        <f t="array" ref="N7133">INDEX('BD product'!A:D,M7133,2)</f>
        <v>Furniture</v>
      </c>
    </row>
    <row r="7134" spans="1:14" x14ac:dyDescent="0.3">
      <c r="A7134" s="3" t="s">
        <v>7940</v>
      </c>
      <c r="B7134" s="4">
        <v>43065</v>
      </c>
      <c r="C7134" s="12" t="str">
        <f t="shared" si="111"/>
        <v>2017/11</v>
      </c>
      <c r="D7134" s="4">
        <v>43070</v>
      </c>
      <c r="E7134" s="3" t="s">
        <v>21</v>
      </c>
      <c r="F7134" s="3" t="s">
        <v>1398</v>
      </c>
      <c r="G7134" s="3" t="s">
        <v>3751</v>
      </c>
      <c r="H7134" s="5">
        <v>187996</v>
      </c>
      <c r="I7134" s="2">
        <v>4</v>
      </c>
      <c r="J7134" s="2">
        <v>0</v>
      </c>
      <c r="K7134" s="2">
        <v>545.1884</v>
      </c>
      <c r="L7134" s="18" t="str">
        <f>VLOOKUP(F7134,'BD customers'!$1:$1048576,2,FALSE)</f>
        <v>Tonja Turnell</v>
      </c>
      <c r="M7134" s="2">
        <f>MATCH(orders[[#This Row],[Product ID]],'BD product'!A:A,0)</f>
        <v>1149</v>
      </c>
      <c r="N7134" s="2" t="str" cm="1">
        <f t="array" ref="N7134">INDEX('BD product'!A:D,M7134,2)</f>
        <v>Technology</v>
      </c>
    </row>
    <row r="7135" spans="1:14" x14ac:dyDescent="0.3">
      <c r="A7135" s="3" t="s">
        <v>7940</v>
      </c>
      <c r="B7135" s="4">
        <v>43065</v>
      </c>
      <c r="C7135" s="12" t="str">
        <f t="shared" si="111"/>
        <v>2017/11</v>
      </c>
      <c r="D7135" s="4">
        <v>43070</v>
      </c>
      <c r="E7135" s="3" t="s">
        <v>21</v>
      </c>
      <c r="F7135" s="3" t="s">
        <v>1398</v>
      </c>
      <c r="G7135" s="3" t="s">
        <v>3397</v>
      </c>
      <c r="H7135" s="5">
        <v>2746</v>
      </c>
      <c r="I7135" s="2">
        <v>2</v>
      </c>
      <c r="J7135" s="2">
        <v>0</v>
      </c>
      <c r="K7135" s="2">
        <v>9.8856000000000002</v>
      </c>
      <c r="L7135" s="18" t="str">
        <f>VLOOKUP(F7135,'BD customers'!$1:$1048576,2,FALSE)</f>
        <v>Tonja Turnell</v>
      </c>
      <c r="M7135" s="2">
        <f>MATCH(orders[[#This Row],[Product ID]],'BD product'!A:A,0)</f>
        <v>1003</v>
      </c>
      <c r="N7135" s="2" t="str" cm="1">
        <f t="array" ref="N7135">INDEX('BD product'!A:D,M7135,2)</f>
        <v>Furniture</v>
      </c>
    </row>
    <row r="7136" spans="1:14" x14ac:dyDescent="0.3">
      <c r="A7136" s="3" t="s">
        <v>7940</v>
      </c>
      <c r="B7136" s="4">
        <v>43065</v>
      </c>
      <c r="C7136" s="12" t="str">
        <f t="shared" si="111"/>
        <v>2017/11</v>
      </c>
      <c r="D7136" s="4">
        <v>43070</v>
      </c>
      <c r="E7136" s="3" t="s">
        <v>21</v>
      </c>
      <c r="F7136" s="3" t="s">
        <v>1398</v>
      </c>
      <c r="G7136" s="3" t="s">
        <v>2920</v>
      </c>
      <c r="H7136" s="5">
        <v>8998</v>
      </c>
      <c r="I7136" s="2">
        <v>2</v>
      </c>
      <c r="J7136" s="2">
        <v>0</v>
      </c>
      <c r="K7136" s="2">
        <v>43.190399999999997</v>
      </c>
      <c r="L7136" s="18" t="str">
        <f>VLOOKUP(F7136,'BD customers'!$1:$1048576,2,FALSE)</f>
        <v>Tonja Turnell</v>
      </c>
      <c r="M7136" s="2">
        <f>MATCH(orders[[#This Row],[Product ID]],'BD product'!A:A,0)</f>
        <v>819</v>
      </c>
      <c r="N7136" s="2" t="str" cm="1">
        <f t="array" ref="N7136">INDEX('BD product'!A:D,M7136,2)</f>
        <v>Technology</v>
      </c>
    </row>
    <row r="7137" spans="1:14" x14ac:dyDescent="0.3">
      <c r="A7137" s="3" t="s">
        <v>7940</v>
      </c>
      <c r="B7137" s="4">
        <v>43065</v>
      </c>
      <c r="C7137" s="12" t="str">
        <f t="shared" si="111"/>
        <v>2017/11</v>
      </c>
      <c r="D7137" s="4">
        <v>43070</v>
      </c>
      <c r="E7137" s="3" t="s">
        <v>21</v>
      </c>
      <c r="F7137" s="3" t="s">
        <v>1398</v>
      </c>
      <c r="G7137" s="3" t="s">
        <v>739</v>
      </c>
      <c r="H7137" s="5">
        <v>8286</v>
      </c>
      <c r="I7137" s="2">
        <v>3</v>
      </c>
      <c r="J7137" s="2">
        <v>0</v>
      </c>
      <c r="K7137" s="2">
        <v>24.029399999999999</v>
      </c>
      <c r="L7137" s="18" t="str">
        <f>VLOOKUP(F7137,'BD customers'!$1:$1048576,2,FALSE)</f>
        <v>Tonja Turnell</v>
      </c>
      <c r="M7137" s="2">
        <f>MATCH(orders[[#This Row],[Product ID]],'BD product'!A:A,0)</f>
        <v>159</v>
      </c>
      <c r="N7137" s="2" t="str" cm="1">
        <f t="array" ref="N7137">INDEX('BD product'!A:D,M7137,2)</f>
        <v>Furniture</v>
      </c>
    </row>
    <row r="7138" spans="1:14" x14ac:dyDescent="0.3">
      <c r="A7138" s="3" t="s">
        <v>7941</v>
      </c>
      <c r="B7138" s="4">
        <v>42328</v>
      </c>
      <c r="C7138" s="12" t="str">
        <f t="shared" si="111"/>
        <v>2015/11</v>
      </c>
      <c r="D7138" s="4">
        <v>42335</v>
      </c>
      <c r="E7138" s="3" t="s">
        <v>21</v>
      </c>
      <c r="F7138" s="3" t="s">
        <v>1101</v>
      </c>
      <c r="G7138" s="3" t="s">
        <v>2116</v>
      </c>
      <c r="H7138" s="5">
        <v>723</v>
      </c>
      <c r="I7138" s="2">
        <v>5</v>
      </c>
      <c r="J7138" s="2">
        <v>7</v>
      </c>
      <c r="K7138" s="2">
        <v>-0.57840000000000003</v>
      </c>
      <c r="L7138" s="18" t="str">
        <f>VLOOKUP(F7138,'BD customers'!$1:$1048576,2,FALSE)</f>
        <v>Sung Shariari</v>
      </c>
      <c r="M7138" s="2">
        <f>MATCH(orders[[#This Row],[Product ID]],'BD product'!A:A,0)</f>
        <v>546</v>
      </c>
      <c r="N7138" s="2" t="str" cm="1">
        <f t="array" ref="N7138">INDEX('BD product'!A:D,M7138,2)</f>
        <v>Office Supplies</v>
      </c>
    </row>
    <row r="7139" spans="1:14" x14ac:dyDescent="0.3">
      <c r="A7139" s="3" t="s">
        <v>7941</v>
      </c>
      <c r="B7139" s="4">
        <v>42328</v>
      </c>
      <c r="C7139" s="12" t="str">
        <f t="shared" si="111"/>
        <v>2015/11</v>
      </c>
      <c r="D7139" s="4">
        <v>42335</v>
      </c>
      <c r="E7139" s="3" t="s">
        <v>21</v>
      </c>
      <c r="F7139" s="3" t="s">
        <v>1101</v>
      </c>
      <c r="G7139" s="3" t="s">
        <v>1560</v>
      </c>
      <c r="H7139" s="5">
        <v>1744</v>
      </c>
      <c r="I7139" s="2">
        <v>2</v>
      </c>
      <c r="J7139" s="2">
        <v>2</v>
      </c>
      <c r="K7139" s="2">
        <v>0.1308</v>
      </c>
      <c r="L7139" s="18" t="str">
        <f>VLOOKUP(F7139,'BD customers'!$1:$1048576,2,FALSE)</f>
        <v>Sung Shariari</v>
      </c>
      <c r="M7139" s="2">
        <f>MATCH(orders[[#This Row],[Product ID]],'BD product'!A:A,0)</f>
        <v>378</v>
      </c>
      <c r="N7139" s="2" t="str" cm="1">
        <f t="array" ref="N7139">INDEX('BD product'!A:D,M7139,2)</f>
        <v>Office Supplies</v>
      </c>
    </row>
    <row r="7140" spans="1:14" x14ac:dyDescent="0.3">
      <c r="A7140" s="3" t="s">
        <v>7941</v>
      </c>
      <c r="B7140" s="4">
        <v>42328</v>
      </c>
      <c r="C7140" s="12" t="str">
        <f t="shared" si="111"/>
        <v>2015/11</v>
      </c>
      <c r="D7140" s="4">
        <v>42335</v>
      </c>
      <c r="E7140" s="3" t="s">
        <v>21</v>
      </c>
      <c r="F7140" s="3" t="s">
        <v>1101</v>
      </c>
      <c r="G7140" s="3" t="s">
        <v>1173</v>
      </c>
      <c r="H7140" s="5">
        <v>6288</v>
      </c>
      <c r="I7140" s="2">
        <v>4</v>
      </c>
      <c r="J7140" s="2">
        <v>7</v>
      </c>
      <c r="K7140" s="2">
        <v>-5.0304000000000002</v>
      </c>
      <c r="L7140" s="18" t="str">
        <f>VLOOKUP(F7140,'BD customers'!$1:$1048576,2,FALSE)</f>
        <v>Sung Shariari</v>
      </c>
      <c r="M7140" s="2">
        <f>MATCH(orders[[#This Row],[Product ID]],'BD product'!A:A,0)</f>
        <v>272</v>
      </c>
      <c r="N7140" s="2" t="str" cm="1">
        <f t="array" ref="N7140">INDEX('BD product'!A:D,M7140,2)</f>
        <v>Office Supplies</v>
      </c>
    </row>
    <row r="7141" spans="1:14" x14ac:dyDescent="0.3">
      <c r="A7141" s="3" t="s">
        <v>7941</v>
      </c>
      <c r="B7141" s="4">
        <v>42328</v>
      </c>
      <c r="C7141" s="12" t="str">
        <f t="shared" si="111"/>
        <v>2015/11</v>
      </c>
      <c r="D7141" s="4">
        <v>42335</v>
      </c>
      <c r="E7141" s="3" t="s">
        <v>21</v>
      </c>
      <c r="F7141" s="3" t="s">
        <v>1101</v>
      </c>
      <c r="G7141" s="3" t="s">
        <v>1744</v>
      </c>
      <c r="H7141" s="5">
        <v>290352</v>
      </c>
      <c r="I7141" s="2">
        <v>3</v>
      </c>
      <c r="J7141" s="2">
        <v>2</v>
      </c>
      <c r="K7141" s="2">
        <v>-3.6294</v>
      </c>
      <c r="L7141" s="18" t="str">
        <f>VLOOKUP(F7141,'BD customers'!$1:$1048576,2,FALSE)</f>
        <v>Sung Shariari</v>
      </c>
      <c r="M7141" s="2">
        <f>MATCH(orders[[#This Row],[Product ID]],'BD product'!A:A,0)</f>
        <v>432</v>
      </c>
      <c r="N7141" s="2" t="str" cm="1">
        <f t="array" ref="N7141">INDEX('BD product'!A:D,M7141,2)</f>
        <v>Furniture</v>
      </c>
    </row>
    <row r="7142" spans="1:14" x14ac:dyDescent="0.3">
      <c r="A7142" s="3" t="s">
        <v>7942</v>
      </c>
      <c r="B7142" s="4">
        <v>42985</v>
      </c>
      <c r="C7142" s="12" t="str">
        <f t="shared" si="111"/>
        <v>2017/09</v>
      </c>
      <c r="D7142" s="4">
        <v>42985</v>
      </c>
      <c r="E7142" s="3" t="s">
        <v>41</v>
      </c>
      <c r="F7142" s="3" t="s">
        <v>1975</v>
      </c>
      <c r="G7142" s="3" t="s">
        <v>2654</v>
      </c>
      <c r="H7142" s="5">
        <v>11352</v>
      </c>
      <c r="I7142" s="2">
        <v>4</v>
      </c>
      <c r="J7142" s="2">
        <v>0</v>
      </c>
      <c r="K7142" s="2">
        <v>46.543199999999999</v>
      </c>
      <c r="L7142" s="18" t="str">
        <f>VLOOKUP(F7142,'BD customers'!$1:$1048576,2,FALSE)</f>
        <v>Trudy Glocke</v>
      </c>
      <c r="M7142" s="2">
        <f>MATCH(orders[[#This Row],[Product ID]],'BD product'!A:A,0)</f>
        <v>723</v>
      </c>
      <c r="N7142" s="2" t="str" cm="1">
        <f t="array" ref="N7142">INDEX('BD product'!A:D,M7142,2)</f>
        <v>Technology</v>
      </c>
    </row>
    <row r="7143" spans="1:14" x14ac:dyDescent="0.3">
      <c r="A7143" s="3" t="s">
        <v>7942</v>
      </c>
      <c r="B7143" s="4">
        <v>42985</v>
      </c>
      <c r="C7143" s="12" t="str">
        <f t="shared" si="111"/>
        <v>2017/09</v>
      </c>
      <c r="D7143" s="4">
        <v>42985</v>
      </c>
      <c r="E7143" s="3" t="s">
        <v>41</v>
      </c>
      <c r="F7143" s="3" t="s">
        <v>1975</v>
      </c>
      <c r="G7143" s="3" t="s">
        <v>4120</v>
      </c>
      <c r="H7143" s="5">
        <v>1353</v>
      </c>
      <c r="I7143" s="2">
        <v>5</v>
      </c>
      <c r="J7143" s="2">
        <v>0</v>
      </c>
      <c r="K7143" s="2">
        <v>3.7884000000000002</v>
      </c>
      <c r="L7143" s="18" t="str">
        <f>VLOOKUP(F7143,'BD customers'!$1:$1048576,2,FALSE)</f>
        <v>Trudy Glocke</v>
      </c>
      <c r="M7143" s="2">
        <f>MATCH(orders[[#This Row],[Product ID]],'BD product'!A:A,0)</f>
        <v>1253</v>
      </c>
      <c r="N7143" s="2" t="str" cm="1">
        <f t="array" ref="N7143">INDEX('BD product'!A:D,M7143,2)</f>
        <v>Furniture</v>
      </c>
    </row>
    <row r="7144" spans="1:14" x14ac:dyDescent="0.3">
      <c r="A7144" s="3" t="s">
        <v>7943</v>
      </c>
      <c r="B7144" s="4">
        <v>41967</v>
      </c>
      <c r="C7144" s="12" t="str">
        <f t="shared" si="111"/>
        <v>2014/11</v>
      </c>
      <c r="D7144" s="4">
        <v>41972</v>
      </c>
      <c r="E7144" s="3" t="s">
        <v>21</v>
      </c>
      <c r="F7144" s="3" t="s">
        <v>97</v>
      </c>
      <c r="G7144" s="3" t="s">
        <v>4668</v>
      </c>
      <c r="H7144" s="5">
        <v>11115</v>
      </c>
      <c r="I7144" s="2">
        <v>5</v>
      </c>
      <c r="J7144" s="2">
        <v>0</v>
      </c>
      <c r="K7144" s="2">
        <v>4.8906000000000001</v>
      </c>
      <c r="L7144" s="18" t="str">
        <f>VLOOKUP(F7144,'BD customers'!$1:$1048576,2,FALSE)</f>
        <v>Harold Pawlan</v>
      </c>
      <c r="M7144" s="2">
        <f>MATCH(orders[[#This Row],[Product ID]],'BD product'!A:A,0)</f>
        <v>1382</v>
      </c>
      <c r="N7144" s="2" t="str" cm="1">
        <f t="array" ref="N7144">INDEX('BD product'!A:D,M7144,2)</f>
        <v>Furniture</v>
      </c>
    </row>
    <row r="7145" spans="1:14" x14ac:dyDescent="0.3">
      <c r="A7145" s="3" t="s">
        <v>7944</v>
      </c>
      <c r="B7145" s="4">
        <v>42805</v>
      </c>
      <c r="C7145" s="12" t="str">
        <f t="shared" si="111"/>
        <v>2017/03</v>
      </c>
      <c r="D7145" s="4">
        <v>42810</v>
      </c>
      <c r="E7145" s="3" t="s">
        <v>21</v>
      </c>
      <c r="F7145" s="3" t="s">
        <v>6936</v>
      </c>
      <c r="G7145" s="3" t="s">
        <v>4612</v>
      </c>
      <c r="H7145" s="5">
        <v>77685</v>
      </c>
      <c r="I7145" s="2">
        <v>5</v>
      </c>
      <c r="J7145" s="2">
        <v>4</v>
      </c>
      <c r="K7145" s="2">
        <v>-18.1265</v>
      </c>
      <c r="L7145" s="18" t="str">
        <f>VLOOKUP(F7145,'BD customers'!$1:$1048576,2,FALSE)</f>
        <v>Marc Harrigan</v>
      </c>
      <c r="M7145" s="2">
        <f>MATCH(orders[[#This Row],[Product ID]],'BD product'!A:A,0)</f>
        <v>1369</v>
      </c>
      <c r="N7145" s="2" t="str" cm="1">
        <f t="array" ref="N7145">INDEX('BD product'!A:D,M7145,2)</f>
        <v>Technology</v>
      </c>
    </row>
    <row r="7146" spans="1:14" x14ac:dyDescent="0.3">
      <c r="A7146" s="3" t="s">
        <v>7944</v>
      </c>
      <c r="B7146" s="4">
        <v>42805</v>
      </c>
      <c r="C7146" s="12" t="str">
        <f t="shared" si="111"/>
        <v>2017/03</v>
      </c>
      <c r="D7146" s="4">
        <v>42810</v>
      </c>
      <c r="E7146" s="3" t="s">
        <v>21</v>
      </c>
      <c r="F7146" s="3" t="s">
        <v>6936</v>
      </c>
      <c r="G7146" s="3" t="s">
        <v>515</v>
      </c>
      <c r="H7146" s="5">
        <v>12294</v>
      </c>
      <c r="I7146" s="2">
        <v>1</v>
      </c>
      <c r="J7146" s="2">
        <v>7</v>
      </c>
      <c r="K7146" s="2">
        <v>-8.6058000000000003</v>
      </c>
      <c r="L7146" s="18" t="str">
        <f>VLOOKUP(F7146,'BD customers'!$1:$1048576,2,FALSE)</f>
        <v>Marc Harrigan</v>
      </c>
      <c r="M7146" s="2">
        <f>MATCH(orders[[#This Row],[Product ID]],'BD product'!A:A,0)</f>
        <v>104</v>
      </c>
      <c r="N7146" s="2" t="str" cm="1">
        <f t="array" ref="N7146">INDEX('BD product'!A:D,M7146,2)</f>
        <v>Office Supplies</v>
      </c>
    </row>
    <row r="7147" spans="1:14" x14ac:dyDescent="0.3">
      <c r="A7147" s="3" t="s">
        <v>7944</v>
      </c>
      <c r="B7147" s="4">
        <v>42805</v>
      </c>
      <c r="C7147" s="12" t="str">
        <f t="shared" si="111"/>
        <v>2017/03</v>
      </c>
      <c r="D7147" s="4">
        <v>42810</v>
      </c>
      <c r="E7147" s="3" t="s">
        <v>21</v>
      </c>
      <c r="F7147" s="3" t="s">
        <v>6936</v>
      </c>
      <c r="G7147" s="3" t="s">
        <v>2973</v>
      </c>
      <c r="H7147" s="5">
        <v>154764</v>
      </c>
      <c r="I7147" s="2">
        <v>3</v>
      </c>
      <c r="J7147" s="2">
        <v>4</v>
      </c>
      <c r="K7147" s="2">
        <v>-46.429200000000002</v>
      </c>
      <c r="L7147" s="18" t="str">
        <f>VLOOKUP(F7147,'BD customers'!$1:$1048576,2,FALSE)</f>
        <v>Marc Harrigan</v>
      </c>
      <c r="M7147" s="2">
        <f>MATCH(orders[[#This Row],[Product ID]],'BD product'!A:A,0)</f>
        <v>840</v>
      </c>
      <c r="N7147" s="2" t="str" cm="1">
        <f t="array" ref="N7147">INDEX('BD product'!A:D,M7147,2)</f>
        <v>Furniture</v>
      </c>
    </row>
    <row r="7148" spans="1:14" x14ac:dyDescent="0.3">
      <c r="A7148" s="3" t="s">
        <v>7944</v>
      </c>
      <c r="B7148" s="4">
        <v>42805</v>
      </c>
      <c r="C7148" s="12" t="str">
        <f t="shared" si="111"/>
        <v>2017/03</v>
      </c>
      <c r="D7148" s="4">
        <v>42810</v>
      </c>
      <c r="E7148" s="3" t="s">
        <v>21</v>
      </c>
      <c r="F7148" s="3" t="s">
        <v>6936</v>
      </c>
      <c r="G7148" s="3" t="s">
        <v>7596</v>
      </c>
      <c r="H7148" s="5">
        <v>4328</v>
      </c>
      <c r="I7148" s="2">
        <v>1</v>
      </c>
      <c r="J7148" s="2">
        <v>2</v>
      </c>
      <c r="K7148" s="2">
        <v>0.3246</v>
      </c>
      <c r="L7148" s="18" t="str">
        <f>VLOOKUP(F7148,'BD customers'!$1:$1048576,2,FALSE)</f>
        <v>Marc Harrigan</v>
      </c>
      <c r="M7148" s="2">
        <f>MATCH(orders[[#This Row],[Product ID]],'BD product'!A:A,0)</f>
        <v>1791</v>
      </c>
      <c r="N7148" s="2" t="str" cm="1">
        <f t="array" ref="N7148">INDEX('BD product'!A:D,M7148,2)</f>
        <v>Office Supplies</v>
      </c>
    </row>
    <row r="7149" spans="1:14" x14ac:dyDescent="0.3">
      <c r="A7149" s="3" t="s">
        <v>7945</v>
      </c>
      <c r="B7149" s="4">
        <v>42533</v>
      </c>
      <c r="C7149" s="12" t="str">
        <f t="shared" si="111"/>
        <v>2016/06</v>
      </c>
      <c r="D7149" s="4">
        <v>42538</v>
      </c>
      <c r="E7149" s="3" t="s">
        <v>21</v>
      </c>
      <c r="F7149" s="3" t="s">
        <v>3963</v>
      </c>
      <c r="G7149" s="3" t="s">
        <v>3833</v>
      </c>
      <c r="H7149" s="5">
        <v>9294</v>
      </c>
      <c r="I7149" s="2">
        <v>3</v>
      </c>
      <c r="J7149" s="2">
        <v>0</v>
      </c>
      <c r="K7149" s="2">
        <v>4.1822999999999997</v>
      </c>
      <c r="L7149" s="18" t="str">
        <f>VLOOKUP(F7149,'BD customers'!$1:$1048576,2,FALSE)</f>
        <v>Christy Brittain</v>
      </c>
      <c r="M7149" s="2">
        <f>MATCH(orders[[#This Row],[Product ID]],'BD product'!A:A,0)</f>
        <v>1176</v>
      </c>
      <c r="N7149" s="2" t="str" cm="1">
        <f t="array" ref="N7149">INDEX('BD product'!A:D,M7149,2)</f>
        <v>Office Supplies</v>
      </c>
    </row>
    <row r="7150" spans="1:14" x14ac:dyDescent="0.3">
      <c r="A7150" s="3" t="s">
        <v>7945</v>
      </c>
      <c r="B7150" s="4">
        <v>42533</v>
      </c>
      <c r="C7150" s="12" t="str">
        <f t="shared" si="111"/>
        <v>2016/06</v>
      </c>
      <c r="D7150" s="4">
        <v>42538</v>
      </c>
      <c r="E7150" s="3" t="s">
        <v>21</v>
      </c>
      <c r="F7150" s="3" t="s">
        <v>3963</v>
      </c>
      <c r="G7150" s="3" t="s">
        <v>4326</v>
      </c>
      <c r="H7150" s="5">
        <v>5256</v>
      </c>
      <c r="I7150" s="2">
        <v>3</v>
      </c>
      <c r="J7150" s="2">
        <v>0</v>
      </c>
      <c r="K7150" s="2">
        <v>1.8395999999999999</v>
      </c>
      <c r="L7150" s="18" t="str">
        <f>VLOOKUP(F7150,'BD customers'!$1:$1048576,2,FALSE)</f>
        <v>Christy Brittain</v>
      </c>
      <c r="M7150" s="2">
        <f>MATCH(orders[[#This Row],[Product ID]],'BD product'!A:A,0)</f>
        <v>1299</v>
      </c>
      <c r="N7150" s="2" t="str" cm="1">
        <f t="array" ref="N7150">INDEX('BD product'!A:D,M7150,2)</f>
        <v>Office Supplies</v>
      </c>
    </row>
    <row r="7151" spans="1:14" x14ac:dyDescent="0.3">
      <c r="A7151" s="3" t="s">
        <v>7946</v>
      </c>
      <c r="B7151" s="4">
        <v>42181</v>
      </c>
      <c r="C7151" s="12" t="str">
        <f t="shared" si="111"/>
        <v>2015/06</v>
      </c>
      <c r="D7151" s="4">
        <v>42185</v>
      </c>
      <c r="E7151" s="3" t="s">
        <v>21</v>
      </c>
      <c r="F7151" s="3" t="s">
        <v>469</v>
      </c>
      <c r="G7151" s="3" t="s">
        <v>4099</v>
      </c>
      <c r="H7151" s="5">
        <v>97188</v>
      </c>
      <c r="I7151" s="2">
        <v>3</v>
      </c>
      <c r="J7151" s="2">
        <v>2</v>
      </c>
      <c r="K7151" s="2">
        <v>109.3365</v>
      </c>
      <c r="L7151" s="18" t="str">
        <f>VLOOKUP(F7151,'BD customers'!$1:$1048576,2,FALSE)</f>
        <v>Valerie Dominguez</v>
      </c>
      <c r="M7151" s="2">
        <f>MATCH(orders[[#This Row],[Product ID]],'BD product'!A:A,0)</f>
        <v>1248</v>
      </c>
      <c r="N7151" s="2" t="str" cm="1">
        <f t="array" ref="N7151">INDEX('BD product'!A:D,M7151,2)</f>
        <v>Technology</v>
      </c>
    </row>
    <row r="7152" spans="1:14" x14ac:dyDescent="0.3">
      <c r="A7152" s="3" t="s">
        <v>7947</v>
      </c>
      <c r="B7152" s="4">
        <v>43091</v>
      </c>
      <c r="C7152" s="12" t="str">
        <f t="shared" si="111"/>
        <v>2017/12</v>
      </c>
      <c r="D7152" s="4">
        <v>43095</v>
      </c>
      <c r="E7152" s="3" t="s">
        <v>21</v>
      </c>
      <c r="F7152" s="3" t="s">
        <v>5117</v>
      </c>
      <c r="G7152" s="3" t="s">
        <v>1890</v>
      </c>
      <c r="H7152" s="5">
        <v>14196</v>
      </c>
      <c r="I7152" s="2">
        <v>2</v>
      </c>
      <c r="J7152" s="2">
        <v>0</v>
      </c>
      <c r="K7152" s="2">
        <v>0.35489999999999999</v>
      </c>
      <c r="L7152" s="18" t="str">
        <f>VLOOKUP(F7152,'BD customers'!$1:$1048576,2,FALSE)</f>
        <v>Sharelle Roach</v>
      </c>
      <c r="M7152" s="2">
        <f>MATCH(orders[[#This Row],[Product ID]],'BD product'!A:A,0)</f>
        <v>476</v>
      </c>
      <c r="N7152" s="2" t="str" cm="1">
        <f t="array" ref="N7152">INDEX('BD product'!A:D,M7152,2)</f>
        <v>Furniture</v>
      </c>
    </row>
    <row r="7153" spans="1:14" x14ac:dyDescent="0.3">
      <c r="A7153" s="3" t="s">
        <v>7948</v>
      </c>
      <c r="B7153" s="4">
        <v>43091</v>
      </c>
      <c r="C7153" s="12" t="str">
        <f t="shared" si="111"/>
        <v>2017/12</v>
      </c>
      <c r="D7153" s="4">
        <v>43094</v>
      </c>
      <c r="E7153" s="3" t="s">
        <v>11</v>
      </c>
      <c r="F7153" s="3" t="s">
        <v>6210</v>
      </c>
      <c r="G7153" s="3" t="s">
        <v>3303</v>
      </c>
      <c r="H7153" s="5">
        <v>18255</v>
      </c>
      <c r="I7153" s="2">
        <v>2</v>
      </c>
      <c r="J7153" s="2">
        <v>5</v>
      </c>
      <c r="K7153" s="2">
        <v>-13.508699999999999</v>
      </c>
      <c r="L7153" s="18" t="str">
        <f>VLOOKUP(F7153,'BD customers'!$1:$1048576,2,FALSE)</f>
        <v>Alex Grayson</v>
      </c>
      <c r="M7153" s="2">
        <f>MATCH(orders[[#This Row],[Product ID]],'BD product'!A:A,0)</f>
        <v>964</v>
      </c>
      <c r="N7153" s="2" t="str" cm="1">
        <f t="array" ref="N7153">INDEX('BD product'!A:D,M7153,2)</f>
        <v>Furniture</v>
      </c>
    </row>
    <row r="7154" spans="1:14" x14ac:dyDescent="0.3">
      <c r="A7154" s="3" t="s">
        <v>7949</v>
      </c>
      <c r="B7154" s="4">
        <v>41921</v>
      </c>
      <c r="C7154" s="12" t="str">
        <f t="shared" si="111"/>
        <v>2014/10</v>
      </c>
      <c r="D7154" s="4">
        <v>41927</v>
      </c>
      <c r="E7154" s="3" t="s">
        <v>21</v>
      </c>
      <c r="F7154" s="3" t="s">
        <v>1473</v>
      </c>
      <c r="G7154" s="3" t="s">
        <v>1696</v>
      </c>
      <c r="H7154" s="5">
        <v>88768</v>
      </c>
      <c r="I7154" s="2">
        <v>2</v>
      </c>
      <c r="J7154" s="2">
        <v>2</v>
      </c>
      <c r="K7154" s="2">
        <v>31.0688</v>
      </c>
      <c r="L7154" s="18" t="str">
        <f>VLOOKUP(F7154,'BD customers'!$1:$1048576,2,FALSE)</f>
        <v>Bart Pistole</v>
      </c>
      <c r="M7154" s="2">
        <f>MATCH(orders[[#This Row],[Product ID]],'BD product'!A:A,0)</f>
        <v>419</v>
      </c>
      <c r="N7154" s="2" t="str" cm="1">
        <f t="array" ref="N7154">INDEX('BD product'!A:D,M7154,2)</f>
        <v>Office Supplies</v>
      </c>
    </row>
    <row r="7155" spans="1:14" x14ac:dyDescent="0.3">
      <c r="A7155" s="3" t="s">
        <v>7950</v>
      </c>
      <c r="B7155" s="4">
        <v>42348</v>
      </c>
      <c r="C7155" s="12" t="str">
        <f t="shared" si="111"/>
        <v>2015/12</v>
      </c>
      <c r="D7155" s="4">
        <v>42353</v>
      </c>
      <c r="E7155" s="3" t="s">
        <v>21</v>
      </c>
      <c r="F7155" s="3" t="s">
        <v>3498</v>
      </c>
      <c r="G7155" s="3" t="s">
        <v>3351</v>
      </c>
      <c r="H7155" s="5">
        <v>53088</v>
      </c>
      <c r="I7155" s="2">
        <v>7</v>
      </c>
      <c r="J7155" s="2">
        <v>8</v>
      </c>
      <c r="K7155" s="2">
        <v>-108.8304</v>
      </c>
      <c r="L7155" s="18" t="str">
        <f>VLOOKUP(F7155,'BD customers'!$1:$1048576,2,FALSE)</f>
        <v>Julia West</v>
      </c>
      <c r="M7155" s="2">
        <f>MATCH(orders[[#This Row],[Product ID]],'BD product'!A:A,0)</f>
        <v>985</v>
      </c>
      <c r="N7155" s="2" t="str" cm="1">
        <f t="array" ref="N7155">INDEX('BD product'!A:D,M7155,2)</f>
        <v>Office Supplies</v>
      </c>
    </row>
    <row r="7156" spans="1:14" x14ac:dyDescent="0.3">
      <c r="A7156" s="3" t="s">
        <v>7951</v>
      </c>
      <c r="B7156" s="4">
        <v>42363</v>
      </c>
      <c r="C7156" s="12" t="str">
        <f t="shared" si="111"/>
        <v>2015/12</v>
      </c>
      <c r="D7156" s="4">
        <v>42365</v>
      </c>
      <c r="E7156" s="3" t="s">
        <v>11</v>
      </c>
      <c r="F7156" s="3" t="s">
        <v>255</v>
      </c>
      <c r="G7156" s="3" t="s">
        <v>7188</v>
      </c>
      <c r="H7156" s="5">
        <v>27588</v>
      </c>
      <c r="I7156" s="2">
        <v>6</v>
      </c>
      <c r="J7156" s="2">
        <v>0</v>
      </c>
      <c r="K7156" s="2">
        <v>46.8996</v>
      </c>
      <c r="L7156" s="18" t="str">
        <f>VLOOKUP(F7156,'BD customers'!$1:$1048576,2,FALSE)</f>
        <v>Lena Hernandez</v>
      </c>
      <c r="M7156" s="2">
        <f>MATCH(orders[[#This Row],[Product ID]],'BD product'!A:A,0)</f>
        <v>1764</v>
      </c>
      <c r="N7156" s="2" t="str" cm="1">
        <f t="array" ref="N7156">INDEX('BD product'!A:D,M7156,2)</f>
        <v>Furniture</v>
      </c>
    </row>
    <row r="7157" spans="1:14" x14ac:dyDescent="0.3">
      <c r="A7157" s="3" t="s">
        <v>7951</v>
      </c>
      <c r="B7157" s="4">
        <v>42363</v>
      </c>
      <c r="C7157" s="12" t="str">
        <f t="shared" si="111"/>
        <v>2015/12</v>
      </c>
      <c r="D7157" s="4">
        <v>42365</v>
      </c>
      <c r="E7157" s="3" t="s">
        <v>11</v>
      </c>
      <c r="F7157" s="3" t="s">
        <v>255</v>
      </c>
      <c r="G7157" s="3" t="s">
        <v>1479</v>
      </c>
      <c r="H7157" s="5">
        <v>1579</v>
      </c>
      <c r="I7157" s="2">
        <v>5</v>
      </c>
      <c r="J7157" s="2">
        <v>0</v>
      </c>
      <c r="K7157" s="2">
        <v>7.4212999999999996</v>
      </c>
      <c r="L7157" s="18" t="str">
        <f>VLOOKUP(F7157,'BD customers'!$1:$1048576,2,FALSE)</f>
        <v>Lena Hernandez</v>
      </c>
      <c r="M7157" s="2">
        <f>MATCH(orders[[#This Row],[Product ID]],'BD product'!A:A,0)</f>
        <v>353</v>
      </c>
      <c r="N7157" s="2" t="str" cm="1">
        <f t="array" ref="N7157">INDEX('BD product'!A:D,M7157,2)</f>
        <v>Office Supplies</v>
      </c>
    </row>
    <row r="7158" spans="1:14" x14ac:dyDescent="0.3">
      <c r="A7158" s="3" t="s">
        <v>7952</v>
      </c>
      <c r="B7158" s="4">
        <v>42854</v>
      </c>
      <c r="C7158" s="12" t="str">
        <f t="shared" si="111"/>
        <v>2017/04</v>
      </c>
      <c r="D7158" s="4">
        <v>42859</v>
      </c>
      <c r="E7158" s="3" t="s">
        <v>21</v>
      </c>
      <c r="F7158" s="3" t="s">
        <v>1586</v>
      </c>
      <c r="G7158" s="3" t="s">
        <v>2726</v>
      </c>
      <c r="H7158" s="5">
        <v>491</v>
      </c>
      <c r="I7158" s="2">
        <v>1</v>
      </c>
      <c r="J7158" s="2">
        <v>0</v>
      </c>
      <c r="K7158" s="2">
        <v>2.4058999999999999</v>
      </c>
      <c r="L7158" s="18" t="str">
        <f>VLOOKUP(F7158,'BD customers'!$1:$1048576,2,FALSE)</f>
        <v>Kean Thornton</v>
      </c>
      <c r="M7158" s="2">
        <f>MATCH(orders[[#This Row],[Product ID]],'BD product'!A:A,0)</f>
        <v>748</v>
      </c>
      <c r="N7158" s="2" t="str" cm="1">
        <f t="array" ref="N7158">INDEX('BD product'!A:D,M7158,2)</f>
        <v>Office Supplies</v>
      </c>
    </row>
    <row r="7159" spans="1:14" x14ac:dyDescent="0.3">
      <c r="A7159" s="3" t="s">
        <v>7953</v>
      </c>
      <c r="B7159" s="4">
        <v>42457</v>
      </c>
      <c r="C7159" s="12" t="str">
        <f t="shared" si="111"/>
        <v>2016/03</v>
      </c>
      <c r="D7159" s="4">
        <v>42460</v>
      </c>
      <c r="E7159" s="3" t="s">
        <v>11</v>
      </c>
      <c r="F7159" s="3" t="s">
        <v>672</v>
      </c>
      <c r="G7159" s="3" t="s">
        <v>954</v>
      </c>
      <c r="H7159" s="5">
        <v>8792</v>
      </c>
      <c r="I7159" s="2">
        <v>4</v>
      </c>
      <c r="J7159" s="2">
        <v>0</v>
      </c>
      <c r="K7159" s="2">
        <v>0.87919999999999998</v>
      </c>
      <c r="L7159" s="18" t="str">
        <f>VLOOKUP(F7159,'BD customers'!$1:$1048576,2,FALSE)</f>
        <v>Chris Cortes</v>
      </c>
      <c r="M7159" s="2">
        <f>MATCH(orders[[#This Row],[Product ID]],'BD product'!A:A,0)</f>
        <v>212</v>
      </c>
      <c r="N7159" s="2" t="str" cm="1">
        <f t="array" ref="N7159">INDEX('BD product'!A:D,M7159,2)</f>
        <v>Office Supplies</v>
      </c>
    </row>
    <row r="7160" spans="1:14" x14ac:dyDescent="0.3">
      <c r="A7160" s="3" t="s">
        <v>7953</v>
      </c>
      <c r="B7160" s="4">
        <v>42457</v>
      </c>
      <c r="C7160" s="12" t="str">
        <f t="shared" si="111"/>
        <v>2016/03</v>
      </c>
      <c r="D7160" s="4">
        <v>42460</v>
      </c>
      <c r="E7160" s="3" t="s">
        <v>11</v>
      </c>
      <c r="F7160" s="3" t="s">
        <v>672</v>
      </c>
      <c r="G7160" s="3" t="s">
        <v>7954</v>
      </c>
      <c r="H7160" s="5">
        <v>598</v>
      </c>
      <c r="I7160" s="2">
        <v>1</v>
      </c>
      <c r="J7160" s="2">
        <v>0</v>
      </c>
      <c r="K7160" s="2">
        <v>2.9302000000000001</v>
      </c>
      <c r="L7160" s="18" t="str">
        <f>VLOOKUP(F7160,'BD customers'!$1:$1048576,2,FALSE)</f>
        <v>Chris Cortes</v>
      </c>
      <c r="M7160" s="2">
        <f>MATCH(orders[[#This Row],[Product ID]],'BD product'!A:A,0)</f>
        <v>1815</v>
      </c>
      <c r="N7160" s="2" t="str" cm="1">
        <f t="array" ref="N7160">INDEX('BD product'!A:D,M7160,2)</f>
        <v>Office Supplies</v>
      </c>
    </row>
    <row r="7161" spans="1:14" x14ac:dyDescent="0.3">
      <c r="A7161" s="3" t="s">
        <v>7956</v>
      </c>
      <c r="B7161" s="4">
        <v>42137</v>
      </c>
      <c r="C7161" s="12" t="str">
        <f t="shared" si="111"/>
        <v>2015/05</v>
      </c>
      <c r="D7161" s="4">
        <v>42142</v>
      </c>
      <c r="E7161" s="3" t="s">
        <v>11</v>
      </c>
      <c r="F7161" s="3" t="s">
        <v>115</v>
      </c>
      <c r="G7161" s="3" t="s">
        <v>3059</v>
      </c>
      <c r="H7161" s="5">
        <v>222384</v>
      </c>
      <c r="I7161" s="2">
        <v>2</v>
      </c>
      <c r="J7161" s="2">
        <v>2</v>
      </c>
      <c r="K7161" s="2">
        <v>16.678799999999999</v>
      </c>
      <c r="L7161" s="18" t="str">
        <f>VLOOKUP(F7161,'BD customers'!$1:$1048576,2,FALSE)</f>
        <v>Ben Ferrer</v>
      </c>
      <c r="M7161" s="2">
        <f>MATCH(orders[[#This Row],[Product ID]],'BD product'!A:A,0)</f>
        <v>874</v>
      </c>
      <c r="N7161" s="2" t="str" cm="1">
        <f t="array" ref="N7161">INDEX('BD product'!A:D,M7161,2)</f>
        <v>Technology</v>
      </c>
    </row>
    <row r="7162" spans="1:14" x14ac:dyDescent="0.3">
      <c r="A7162" s="3" t="s">
        <v>7956</v>
      </c>
      <c r="B7162" s="4">
        <v>42137</v>
      </c>
      <c r="C7162" s="12" t="str">
        <f t="shared" si="111"/>
        <v>2015/05</v>
      </c>
      <c r="D7162" s="4">
        <v>42142</v>
      </c>
      <c r="E7162" s="3" t="s">
        <v>11</v>
      </c>
      <c r="F7162" s="3" t="s">
        <v>115</v>
      </c>
      <c r="G7162" s="3" t="s">
        <v>2458</v>
      </c>
      <c r="H7162" s="5">
        <v>160</v>
      </c>
      <c r="I7162" s="2">
        <v>4</v>
      </c>
      <c r="J7162" s="2">
        <v>2</v>
      </c>
      <c r="K7162" s="2">
        <v>5.5999999999999999E-3</v>
      </c>
      <c r="L7162" s="18" t="str">
        <f>VLOOKUP(F7162,'BD customers'!$1:$1048576,2,FALSE)</f>
        <v>Ben Ferrer</v>
      </c>
      <c r="M7162" s="2">
        <f>MATCH(orders[[#This Row],[Product ID]],'BD product'!A:A,0)</f>
        <v>661</v>
      </c>
      <c r="N7162" s="2" t="str" cm="1">
        <f t="array" ref="N7162">INDEX('BD product'!A:D,M7162,2)</f>
        <v>Office Supplies</v>
      </c>
    </row>
    <row r="7163" spans="1:14" x14ac:dyDescent="0.3">
      <c r="A7163" s="3" t="s">
        <v>7957</v>
      </c>
      <c r="B7163" s="4">
        <v>41824</v>
      </c>
      <c r="C7163" s="12" t="str">
        <f t="shared" si="111"/>
        <v>2014/07</v>
      </c>
      <c r="D7163" s="4">
        <v>41829</v>
      </c>
      <c r="E7163" s="3" t="s">
        <v>21</v>
      </c>
      <c r="F7163" s="3" t="s">
        <v>3433</v>
      </c>
      <c r="G7163" s="3" t="s">
        <v>1431</v>
      </c>
      <c r="H7163" s="5">
        <v>2184</v>
      </c>
      <c r="I7163" s="2">
        <v>3</v>
      </c>
      <c r="J7163" s="2">
        <v>0</v>
      </c>
      <c r="K7163" s="2">
        <v>0.10920000000000001</v>
      </c>
      <c r="L7163" s="18" t="str">
        <f>VLOOKUP(F7163,'BD customers'!$1:$1048576,2,FALSE)</f>
        <v>Maxwell Schwartz</v>
      </c>
      <c r="M7163" s="2">
        <f>MATCH(orders[[#This Row],[Product ID]],'BD product'!A:A,0)</f>
        <v>341</v>
      </c>
      <c r="N7163" s="2" t="str" cm="1">
        <f t="array" ref="N7163">INDEX('BD product'!A:D,M7163,2)</f>
        <v>Office Supplies</v>
      </c>
    </row>
    <row r="7164" spans="1:14" x14ac:dyDescent="0.3">
      <c r="A7164" s="3" t="s">
        <v>7957</v>
      </c>
      <c r="B7164" s="4">
        <v>41824</v>
      </c>
      <c r="C7164" s="12" t="str">
        <f t="shared" si="111"/>
        <v>2014/07</v>
      </c>
      <c r="D7164" s="4">
        <v>41829</v>
      </c>
      <c r="E7164" s="3" t="s">
        <v>21</v>
      </c>
      <c r="F7164" s="3" t="s">
        <v>3433</v>
      </c>
      <c r="G7164" s="3" t="s">
        <v>2721</v>
      </c>
      <c r="H7164" s="5">
        <v>156</v>
      </c>
      <c r="I7164" s="2">
        <v>5</v>
      </c>
      <c r="J7164" s="2">
        <v>0</v>
      </c>
      <c r="K7164" s="2">
        <v>0.76439999999999997</v>
      </c>
      <c r="L7164" s="18" t="str">
        <f>VLOOKUP(F7164,'BD customers'!$1:$1048576,2,FALSE)</f>
        <v>Maxwell Schwartz</v>
      </c>
      <c r="M7164" s="2">
        <f>MATCH(orders[[#This Row],[Product ID]],'BD product'!A:A,0)</f>
        <v>746</v>
      </c>
      <c r="N7164" s="2" t="str" cm="1">
        <f t="array" ref="N7164">INDEX('BD product'!A:D,M7164,2)</f>
        <v>Office Supplies</v>
      </c>
    </row>
    <row r="7165" spans="1:14" x14ac:dyDescent="0.3">
      <c r="A7165" s="3" t="s">
        <v>7958</v>
      </c>
      <c r="B7165" s="4">
        <v>41751</v>
      </c>
      <c r="C7165" s="12" t="str">
        <f t="shared" si="111"/>
        <v>2014/04</v>
      </c>
      <c r="D7165" s="4">
        <v>41753</v>
      </c>
      <c r="E7165" s="3" t="s">
        <v>11</v>
      </c>
      <c r="F7165" s="3" t="s">
        <v>5298</v>
      </c>
      <c r="G7165" s="3" t="s">
        <v>5277</v>
      </c>
      <c r="H7165" s="5">
        <v>24784</v>
      </c>
      <c r="I7165" s="2">
        <v>8</v>
      </c>
      <c r="J7165" s="2">
        <v>0</v>
      </c>
      <c r="K7165" s="2">
        <v>121.44159999999999</v>
      </c>
      <c r="L7165" s="18" t="str">
        <f>VLOOKUP(F7165,'BD customers'!$1:$1048576,2,FALSE)</f>
        <v>Aaron Hawkins</v>
      </c>
      <c r="M7165" s="2">
        <f>MATCH(orders[[#This Row],[Product ID]],'BD product'!A:A,0)</f>
        <v>1505</v>
      </c>
      <c r="N7165" s="2" t="str" cm="1">
        <f t="array" ref="N7165">INDEX('BD product'!A:D,M7165,2)</f>
        <v>Office Supplies</v>
      </c>
    </row>
    <row r="7166" spans="1:14" x14ac:dyDescent="0.3">
      <c r="A7166" s="3" t="s">
        <v>7958</v>
      </c>
      <c r="B7166" s="4">
        <v>41751</v>
      </c>
      <c r="C7166" s="12" t="str">
        <f t="shared" si="111"/>
        <v>2014/04</v>
      </c>
      <c r="D7166" s="4">
        <v>41753</v>
      </c>
      <c r="E7166" s="3" t="s">
        <v>11</v>
      </c>
      <c r="F7166" s="3" t="s">
        <v>5298</v>
      </c>
      <c r="G7166" s="3" t="s">
        <v>3199</v>
      </c>
      <c r="H7166" s="5">
        <v>9912</v>
      </c>
      <c r="I7166" s="2">
        <v>3</v>
      </c>
      <c r="J7166" s="2">
        <v>2</v>
      </c>
      <c r="K7166" s="2">
        <v>3.3452999999999999</v>
      </c>
      <c r="L7166" s="18" t="str">
        <f>VLOOKUP(F7166,'BD customers'!$1:$1048576,2,FALSE)</f>
        <v>Aaron Hawkins</v>
      </c>
      <c r="M7166" s="2">
        <f>MATCH(orders[[#This Row],[Product ID]],'BD product'!A:A,0)</f>
        <v>927</v>
      </c>
      <c r="N7166" s="2" t="str" cm="1">
        <f t="array" ref="N7166">INDEX('BD product'!A:D,M7166,2)</f>
        <v>Office Supplies</v>
      </c>
    </row>
    <row r="7167" spans="1:14" x14ac:dyDescent="0.3">
      <c r="A7167" s="3" t="s">
        <v>7959</v>
      </c>
      <c r="B7167" s="4">
        <v>42632</v>
      </c>
      <c r="C7167" s="12" t="str">
        <f t="shared" si="111"/>
        <v>2016/09</v>
      </c>
      <c r="D7167" s="4">
        <v>42635</v>
      </c>
      <c r="E7167" s="3" t="s">
        <v>64</v>
      </c>
      <c r="F7167" s="3" t="s">
        <v>1001</v>
      </c>
      <c r="G7167" s="3" t="s">
        <v>295</v>
      </c>
      <c r="H7167" s="5">
        <v>6952</v>
      </c>
      <c r="I7167" s="2">
        <v>2</v>
      </c>
      <c r="J7167" s="2">
        <v>0</v>
      </c>
      <c r="K7167" s="2">
        <v>0.17380000000000001</v>
      </c>
      <c r="L7167" s="18" t="str">
        <f>VLOOKUP(F7167,'BD customers'!$1:$1048576,2,FALSE)</f>
        <v>Clytie Kelty</v>
      </c>
      <c r="M7167" s="2">
        <f>MATCH(orders[[#This Row],[Product ID]],'BD product'!A:A,0)</f>
        <v>56</v>
      </c>
      <c r="N7167" s="2" t="str" cm="1">
        <f t="array" ref="N7167">INDEX('BD product'!A:D,M7167,2)</f>
        <v>Office Supplies</v>
      </c>
    </row>
    <row r="7168" spans="1:14" x14ac:dyDescent="0.3">
      <c r="A7168" s="3" t="s">
        <v>7960</v>
      </c>
      <c r="B7168" s="4">
        <v>41842</v>
      </c>
      <c r="C7168" s="12" t="str">
        <f t="shared" si="111"/>
        <v>2014/07</v>
      </c>
      <c r="D7168" s="4">
        <v>41844</v>
      </c>
      <c r="E7168" s="3" t="s">
        <v>11</v>
      </c>
      <c r="F7168" s="3" t="s">
        <v>82</v>
      </c>
      <c r="G7168" s="3" t="s">
        <v>2432</v>
      </c>
      <c r="H7168" s="5">
        <v>1152</v>
      </c>
      <c r="I7168" s="2">
        <v>4</v>
      </c>
      <c r="J7168" s="2">
        <v>0</v>
      </c>
      <c r="K7168" s="2">
        <v>3.2256</v>
      </c>
      <c r="L7168" s="18" t="str">
        <f>VLOOKUP(F7168,'BD customers'!$1:$1048576,2,FALSE)</f>
        <v>Naresj Patel</v>
      </c>
      <c r="M7168" s="2">
        <f>MATCH(orders[[#This Row],[Product ID]],'BD product'!A:A,0)</f>
        <v>651</v>
      </c>
      <c r="N7168" s="2" t="str" cm="1">
        <f t="array" ref="N7168">INDEX('BD product'!A:D,M7168,2)</f>
        <v>Office Supplies</v>
      </c>
    </row>
    <row r="7169" spans="1:14" x14ac:dyDescent="0.3">
      <c r="A7169" s="3" t="s">
        <v>7960</v>
      </c>
      <c r="B7169" s="4">
        <v>41842</v>
      </c>
      <c r="C7169" s="12" t="str">
        <f t="shared" si="111"/>
        <v>2014/07</v>
      </c>
      <c r="D7169" s="4">
        <v>41844</v>
      </c>
      <c r="E7169" s="3" t="s">
        <v>11</v>
      </c>
      <c r="F7169" s="3" t="s">
        <v>82</v>
      </c>
      <c r="G7169" s="3" t="s">
        <v>3854</v>
      </c>
      <c r="H7169" s="5">
        <v>71772</v>
      </c>
      <c r="I7169" s="2">
        <v>3</v>
      </c>
      <c r="J7169" s="2">
        <v>2</v>
      </c>
      <c r="K7169" s="2">
        <v>7.1772</v>
      </c>
      <c r="L7169" s="18" t="str">
        <f>VLOOKUP(F7169,'BD customers'!$1:$1048576,2,FALSE)</f>
        <v>Naresj Patel</v>
      </c>
      <c r="M7169" s="2">
        <f>MATCH(orders[[#This Row],[Product ID]],'BD product'!A:A,0)</f>
        <v>1182</v>
      </c>
      <c r="N7169" s="2" t="str" cm="1">
        <f t="array" ref="N7169">INDEX('BD product'!A:D,M7169,2)</f>
        <v>Furniture</v>
      </c>
    </row>
    <row r="7170" spans="1:14" x14ac:dyDescent="0.3">
      <c r="A7170" s="3" t="s">
        <v>7960</v>
      </c>
      <c r="B7170" s="4">
        <v>41842</v>
      </c>
      <c r="C7170" s="12" t="str">
        <f t="shared" ref="C7170:C7233" si="112">TEXT(B7170,"aaaa/mm")</f>
        <v>2014/07</v>
      </c>
      <c r="D7170" s="4">
        <v>41844</v>
      </c>
      <c r="E7170" s="3" t="s">
        <v>11</v>
      </c>
      <c r="F7170" s="3" t="s">
        <v>82</v>
      </c>
      <c r="G7170" s="3" t="s">
        <v>1622</v>
      </c>
      <c r="H7170" s="5">
        <v>2365</v>
      </c>
      <c r="I7170" s="2">
        <v>10</v>
      </c>
      <c r="J7170" s="2">
        <v>0</v>
      </c>
      <c r="K7170" s="2">
        <v>6.8585000000000003</v>
      </c>
      <c r="L7170" s="18" t="str">
        <f>VLOOKUP(F7170,'BD customers'!$1:$1048576,2,FALSE)</f>
        <v>Naresj Patel</v>
      </c>
      <c r="M7170" s="2">
        <f>MATCH(orders[[#This Row],[Product ID]],'BD product'!A:A,0)</f>
        <v>394</v>
      </c>
      <c r="N7170" s="2" t="str" cm="1">
        <f t="array" ref="N7170">INDEX('BD product'!A:D,M7170,2)</f>
        <v>Office Supplies</v>
      </c>
    </row>
    <row r="7171" spans="1:14" x14ac:dyDescent="0.3">
      <c r="A7171" s="3" t="s">
        <v>7960</v>
      </c>
      <c r="B7171" s="4">
        <v>41842</v>
      </c>
      <c r="C7171" s="12" t="str">
        <f t="shared" si="112"/>
        <v>2014/07</v>
      </c>
      <c r="D7171" s="4">
        <v>41844</v>
      </c>
      <c r="E7171" s="3" t="s">
        <v>11</v>
      </c>
      <c r="F7171" s="3" t="s">
        <v>82</v>
      </c>
      <c r="G7171" s="3" t="s">
        <v>3809</v>
      </c>
      <c r="H7171" s="5">
        <v>170352</v>
      </c>
      <c r="I7171" s="2">
        <v>3</v>
      </c>
      <c r="J7171" s="2">
        <v>2</v>
      </c>
      <c r="K7171" s="2">
        <v>19.1646</v>
      </c>
      <c r="L7171" s="18" t="str">
        <f>VLOOKUP(F7171,'BD customers'!$1:$1048576,2,FALSE)</f>
        <v>Naresj Patel</v>
      </c>
      <c r="M7171" s="2">
        <f>MATCH(orders[[#This Row],[Product ID]],'BD product'!A:A,0)</f>
        <v>1171</v>
      </c>
      <c r="N7171" s="2" t="str" cm="1">
        <f t="array" ref="N7171">INDEX('BD product'!A:D,M7171,2)</f>
        <v>Furniture</v>
      </c>
    </row>
    <row r="7172" spans="1:14" x14ac:dyDescent="0.3">
      <c r="A7172" s="3" t="s">
        <v>7961</v>
      </c>
      <c r="B7172" s="4">
        <v>43016</v>
      </c>
      <c r="C7172" s="12" t="str">
        <f t="shared" si="112"/>
        <v>2017/10</v>
      </c>
      <c r="D7172" s="4">
        <v>43022</v>
      </c>
      <c r="E7172" s="3" t="s">
        <v>21</v>
      </c>
      <c r="F7172" s="3" t="s">
        <v>810</v>
      </c>
      <c r="G7172" s="3" t="s">
        <v>1626</v>
      </c>
      <c r="H7172" s="5">
        <v>145764</v>
      </c>
      <c r="I7172" s="2">
        <v>2</v>
      </c>
      <c r="J7172" s="2">
        <v>1</v>
      </c>
      <c r="K7172" s="2">
        <v>3.2391999999999999</v>
      </c>
      <c r="L7172" s="18" t="str">
        <f>VLOOKUP(F7172,'BD customers'!$1:$1048576,2,FALSE)</f>
        <v>Gary McGarr</v>
      </c>
      <c r="M7172" s="2">
        <f>MATCH(orders[[#This Row],[Product ID]],'BD product'!A:A,0)</f>
        <v>396</v>
      </c>
      <c r="N7172" s="2" t="str" cm="1">
        <f t="array" ref="N7172">INDEX('BD product'!A:D,M7172,2)</f>
        <v>Furniture</v>
      </c>
    </row>
    <row r="7173" spans="1:14" x14ac:dyDescent="0.3">
      <c r="A7173" s="3" t="s">
        <v>7962</v>
      </c>
      <c r="B7173" s="4">
        <v>42850</v>
      </c>
      <c r="C7173" s="12" t="str">
        <f t="shared" si="112"/>
        <v>2017/04</v>
      </c>
      <c r="D7173" s="4">
        <v>42852</v>
      </c>
      <c r="E7173" s="3" t="s">
        <v>11</v>
      </c>
      <c r="F7173" s="3" t="s">
        <v>4448</v>
      </c>
      <c r="G7173" s="3" t="s">
        <v>1497</v>
      </c>
      <c r="H7173" s="5">
        <v>10797</v>
      </c>
      <c r="I7173" s="2">
        <v>3</v>
      </c>
      <c r="J7173" s="2">
        <v>0</v>
      </c>
      <c r="K7173" s="2">
        <v>22.6737</v>
      </c>
      <c r="L7173" s="18" t="str">
        <f>VLOOKUP(F7173,'BD customers'!$1:$1048576,2,FALSE)</f>
        <v>Speros Goranitis</v>
      </c>
      <c r="M7173" s="2">
        <f>MATCH(orders[[#This Row],[Product ID]],'BD product'!A:A,0)</f>
        <v>359</v>
      </c>
      <c r="N7173" s="2" t="str" cm="1">
        <f t="array" ref="N7173">INDEX('BD product'!A:D,M7173,2)</f>
        <v>Technology</v>
      </c>
    </row>
    <row r="7174" spans="1:14" x14ac:dyDescent="0.3">
      <c r="A7174" s="3" t="s">
        <v>7963</v>
      </c>
      <c r="B7174" s="4">
        <v>42820</v>
      </c>
      <c r="C7174" s="12" t="str">
        <f t="shared" si="112"/>
        <v>2017/03</v>
      </c>
      <c r="D7174" s="4">
        <v>42824</v>
      </c>
      <c r="E7174" s="3" t="s">
        <v>21</v>
      </c>
      <c r="F7174" s="3" t="s">
        <v>873</v>
      </c>
      <c r="G7174" s="3" t="s">
        <v>1497</v>
      </c>
      <c r="H7174" s="5">
        <v>14396</v>
      </c>
      <c r="I7174" s="2">
        <v>5</v>
      </c>
      <c r="J7174" s="2">
        <v>2</v>
      </c>
      <c r="K7174" s="2">
        <v>1.7995000000000001</v>
      </c>
      <c r="L7174" s="18" t="str">
        <f>VLOOKUP(F7174,'BD customers'!$1:$1048576,2,FALSE)</f>
        <v>Heather Kirkland</v>
      </c>
      <c r="M7174" s="2">
        <f>MATCH(orders[[#This Row],[Product ID]],'BD product'!A:A,0)</f>
        <v>359</v>
      </c>
      <c r="N7174" s="2" t="str" cm="1">
        <f t="array" ref="N7174">INDEX('BD product'!A:D,M7174,2)</f>
        <v>Technology</v>
      </c>
    </row>
    <row r="7175" spans="1:14" x14ac:dyDescent="0.3">
      <c r="A7175" s="3" t="s">
        <v>7963</v>
      </c>
      <c r="B7175" s="4">
        <v>42820</v>
      </c>
      <c r="C7175" s="12" t="str">
        <f t="shared" si="112"/>
        <v>2017/03</v>
      </c>
      <c r="D7175" s="4">
        <v>42824</v>
      </c>
      <c r="E7175" s="3" t="s">
        <v>21</v>
      </c>
      <c r="F7175" s="3" t="s">
        <v>873</v>
      </c>
      <c r="G7175" s="3" t="s">
        <v>1470</v>
      </c>
      <c r="H7175" s="5">
        <v>239996</v>
      </c>
      <c r="I7175" s="2">
        <v>5</v>
      </c>
      <c r="J7175" s="2">
        <v>2</v>
      </c>
      <c r="K7175" s="2">
        <v>569.9905</v>
      </c>
      <c r="L7175" s="18" t="str">
        <f>VLOOKUP(F7175,'BD customers'!$1:$1048576,2,FALSE)</f>
        <v>Heather Kirkland</v>
      </c>
      <c r="M7175" s="2">
        <f>MATCH(orders[[#This Row],[Product ID]],'BD product'!A:A,0)</f>
        <v>351</v>
      </c>
      <c r="N7175" s="2" t="str" cm="1">
        <f t="array" ref="N7175">INDEX('BD product'!A:D,M7175,2)</f>
        <v>Technology</v>
      </c>
    </row>
    <row r="7176" spans="1:14" x14ac:dyDescent="0.3">
      <c r="A7176" s="3" t="s">
        <v>7963</v>
      </c>
      <c r="B7176" s="4">
        <v>42820</v>
      </c>
      <c r="C7176" s="12" t="str">
        <f t="shared" si="112"/>
        <v>2017/03</v>
      </c>
      <c r="D7176" s="4">
        <v>42824</v>
      </c>
      <c r="E7176" s="3" t="s">
        <v>21</v>
      </c>
      <c r="F7176" s="3" t="s">
        <v>873</v>
      </c>
      <c r="G7176" s="3" t="s">
        <v>4432</v>
      </c>
      <c r="H7176" s="5">
        <v>74352</v>
      </c>
      <c r="I7176" s="2">
        <v>3</v>
      </c>
      <c r="J7176" s="2">
        <v>2</v>
      </c>
      <c r="K7176" s="2">
        <v>2.3235000000000001</v>
      </c>
      <c r="L7176" s="18" t="str">
        <f>VLOOKUP(F7176,'BD customers'!$1:$1048576,2,FALSE)</f>
        <v>Heather Kirkland</v>
      </c>
      <c r="M7176" s="2">
        <f>MATCH(orders[[#This Row],[Product ID]],'BD product'!A:A,0)</f>
        <v>1325</v>
      </c>
      <c r="N7176" s="2" t="str" cm="1">
        <f t="array" ref="N7176">INDEX('BD product'!A:D,M7176,2)</f>
        <v>Office Supplies</v>
      </c>
    </row>
    <row r="7177" spans="1:14" x14ac:dyDescent="0.3">
      <c r="A7177" s="3" t="s">
        <v>7963</v>
      </c>
      <c r="B7177" s="4">
        <v>42820</v>
      </c>
      <c r="C7177" s="12" t="str">
        <f t="shared" si="112"/>
        <v>2017/03</v>
      </c>
      <c r="D7177" s="4">
        <v>42824</v>
      </c>
      <c r="E7177" s="3" t="s">
        <v>21</v>
      </c>
      <c r="F7177" s="3" t="s">
        <v>873</v>
      </c>
      <c r="G7177" s="3" t="s">
        <v>4388</v>
      </c>
      <c r="H7177" s="5">
        <v>87168</v>
      </c>
      <c r="I7177" s="2">
        <v>8</v>
      </c>
      <c r="J7177" s="2">
        <v>8</v>
      </c>
      <c r="K7177" s="2">
        <v>-226.63679999999999</v>
      </c>
      <c r="L7177" s="18" t="str">
        <f>VLOOKUP(F7177,'BD customers'!$1:$1048576,2,FALSE)</f>
        <v>Heather Kirkland</v>
      </c>
      <c r="M7177" s="2">
        <f>MATCH(orders[[#This Row],[Product ID]],'BD product'!A:A,0)</f>
        <v>1311</v>
      </c>
      <c r="N7177" s="2" t="str" cm="1">
        <f t="array" ref="N7177">INDEX('BD product'!A:D,M7177,2)</f>
        <v>Office Supplies</v>
      </c>
    </row>
    <row r="7178" spans="1:14" x14ac:dyDescent="0.3">
      <c r="A7178" s="3" t="s">
        <v>7963</v>
      </c>
      <c r="B7178" s="4">
        <v>42820</v>
      </c>
      <c r="C7178" s="12" t="str">
        <f t="shared" si="112"/>
        <v>2017/03</v>
      </c>
      <c r="D7178" s="4">
        <v>42824</v>
      </c>
      <c r="E7178" s="3" t="s">
        <v>21</v>
      </c>
      <c r="F7178" s="3" t="s">
        <v>873</v>
      </c>
      <c r="G7178" s="3" t="s">
        <v>3474</v>
      </c>
      <c r="H7178" s="5">
        <v>32232</v>
      </c>
      <c r="I7178" s="2">
        <v>3</v>
      </c>
      <c r="J7178" s="2">
        <v>2</v>
      </c>
      <c r="K7178" s="2">
        <v>2.4174000000000002</v>
      </c>
      <c r="L7178" s="18" t="str">
        <f>VLOOKUP(F7178,'BD customers'!$1:$1048576,2,FALSE)</f>
        <v>Heather Kirkland</v>
      </c>
      <c r="M7178" s="2">
        <f>MATCH(orders[[#This Row],[Product ID]],'BD product'!A:A,0)</f>
        <v>1033</v>
      </c>
      <c r="N7178" s="2" t="str" cm="1">
        <f t="array" ref="N7178">INDEX('BD product'!A:D,M7178,2)</f>
        <v>Office Supplies</v>
      </c>
    </row>
    <row r="7179" spans="1:14" x14ac:dyDescent="0.3">
      <c r="A7179" s="3" t="s">
        <v>7964</v>
      </c>
      <c r="B7179" s="4">
        <v>42859</v>
      </c>
      <c r="C7179" s="12" t="str">
        <f t="shared" si="112"/>
        <v>2017/05</v>
      </c>
      <c r="D7179" s="4">
        <v>42865</v>
      </c>
      <c r="E7179" s="3" t="s">
        <v>21</v>
      </c>
      <c r="F7179" s="3" t="s">
        <v>643</v>
      </c>
      <c r="G7179" s="3" t="s">
        <v>7900</v>
      </c>
      <c r="H7179" s="5">
        <v>2202</v>
      </c>
      <c r="I7179" s="2">
        <v>2</v>
      </c>
      <c r="J7179" s="2">
        <v>7</v>
      </c>
      <c r="K7179" s="2">
        <v>-1.5414000000000001</v>
      </c>
      <c r="L7179" s="18" t="str">
        <f>VLOOKUP(F7179,'BD customers'!$1:$1048576,2,FALSE)</f>
        <v>Muhammed Yedwab</v>
      </c>
      <c r="M7179" s="2">
        <f>MATCH(orders[[#This Row],[Product ID]],'BD product'!A:A,0)</f>
        <v>1814</v>
      </c>
      <c r="N7179" s="2" t="str" cm="1">
        <f t="array" ref="N7179">INDEX('BD product'!A:D,M7179,2)</f>
        <v>Office Supplies</v>
      </c>
    </row>
    <row r="7180" spans="1:14" x14ac:dyDescent="0.3">
      <c r="A7180" s="3" t="s">
        <v>7964</v>
      </c>
      <c r="B7180" s="4">
        <v>42859</v>
      </c>
      <c r="C7180" s="12" t="str">
        <f t="shared" si="112"/>
        <v>2017/05</v>
      </c>
      <c r="D7180" s="4">
        <v>42865</v>
      </c>
      <c r="E7180" s="3" t="s">
        <v>21</v>
      </c>
      <c r="F7180" s="3" t="s">
        <v>643</v>
      </c>
      <c r="G7180" s="3" t="s">
        <v>3037</v>
      </c>
      <c r="H7180" s="5">
        <v>9396</v>
      </c>
      <c r="I7180" s="2">
        <v>3</v>
      </c>
      <c r="J7180" s="2">
        <v>7</v>
      </c>
      <c r="K7180" s="2">
        <v>-7.5167999999999999</v>
      </c>
      <c r="L7180" s="18" t="str">
        <f>VLOOKUP(F7180,'BD customers'!$1:$1048576,2,FALSE)</f>
        <v>Muhammed Yedwab</v>
      </c>
      <c r="M7180" s="2">
        <f>MATCH(orders[[#This Row],[Product ID]],'BD product'!A:A,0)</f>
        <v>866</v>
      </c>
      <c r="N7180" s="2" t="str" cm="1">
        <f t="array" ref="N7180">INDEX('BD product'!A:D,M7180,2)</f>
        <v>Office Supplies</v>
      </c>
    </row>
    <row r="7181" spans="1:14" x14ac:dyDescent="0.3">
      <c r="A7181" s="3" t="s">
        <v>7965</v>
      </c>
      <c r="B7181" s="4">
        <v>42688</v>
      </c>
      <c r="C7181" s="12" t="str">
        <f t="shared" si="112"/>
        <v>2016/11</v>
      </c>
      <c r="D7181" s="4">
        <v>42692</v>
      </c>
      <c r="E7181" s="3" t="s">
        <v>21</v>
      </c>
      <c r="F7181" s="3" t="s">
        <v>546</v>
      </c>
      <c r="G7181" s="3" t="s">
        <v>5295</v>
      </c>
      <c r="H7181" s="5">
        <v>8997</v>
      </c>
      <c r="I7181" s="2">
        <v>3</v>
      </c>
      <c r="J7181" s="2">
        <v>0</v>
      </c>
      <c r="K7181" s="2">
        <v>25.191600000000001</v>
      </c>
      <c r="L7181" s="18" t="str">
        <f>VLOOKUP(F7181,'BD customers'!$1:$1048576,2,FALSE)</f>
        <v>Ryan Crowe</v>
      </c>
      <c r="M7181" s="2">
        <f>MATCH(orders[[#This Row],[Product ID]],'BD product'!A:A,0)</f>
        <v>1509</v>
      </c>
      <c r="N7181" s="2" t="str" cm="1">
        <f t="array" ref="N7181">INDEX('BD product'!A:D,M7181,2)</f>
        <v>Technology</v>
      </c>
    </row>
    <row r="7182" spans="1:14" x14ac:dyDescent="0.3">
      <c r="A7182" s="3" t="s">
        <v>7966</v>
      </c>
      <c r="B7182" s="4">
        <v>41645</v>
      </c>
      <c r="C7182" s="12" t="str">
        <f t="shared" si="112"/>
        <v>2014/01</v>
      </c>
      <c r="D7182" s="4">
        <v>41646</v>
      </c>
      <c r="E7182" s="3" t="s">
        <v>64</v>
      </c>
      <c r="F7182" s="3" t="s">
        <v>5487</v>
      </c>
      <c r="G7182" s="3" t="s">
        <v>1361</v>
      </c>
      <c r="H7182" s="5">
        <v>1278</v>
      </c>
      <c r="I7182" s="2">
        <v>3</v>
      </c>
      <c r="J7182" s="2">
        <v>0</v>
      </c>
      <c r="K7182" s="2">
        <v>5.2397999999999998</v>
      </c>
      <c r="L7182" s="18" t="str">
        <f>VLOOKUP(F7182,'BD customers'!$1:$1048576,2,FALSE)</f>
        <v>Jack O'Briant</v>
      </c>
      <c r="M7182" s="2">
        <f>MATCH(orders[[#This Row],[Product ID]],'BD product'!A:A,0)</f>
        <v>321</v>
      </c>
      <c r="N7182" s="2" t="str" cm="1">
        <f t="array" ref="N7182">INDEX('BD product'!A:D,M7182,2)</f>
        <v>Office Supplies</v>
      </c>
    </row>
    <row r="7183" spans="1:14" x14ac:dyDescent="0.3">
      <c r="A7183" s="3" t="s">
        <v>7967</v>
      </c>
      <c r="B7183" s="4">
        <v>42731</v>
      </c>
      <c r="C7183" s="12" t="str">
        <f t="shared" si="112"/>
        <v>2016/12</v>
      </c>
      <c r="D7183" s="4">
        <v>42734</v>
      </c>
      <c r="E7183" s="3" t="s">
        <v>11</v>
      </c>
      <c r="F7183" s="3" t="s">
        <v>4286</v>
      </c>
      <c r="G7183" s="3" t="s">
        <v>3578</v>
      </c>
      <c r="H7183" s="5">
        <v>400</v>
      </c>
      <c r="I7183" s="2">
        <v>2</v>
      </c>
      <c r="J7183" s="2">
        <v>2</v>
      </c>
      <c r="K7183" s="2">
        <v>5.0000000000000001E-4</v>
      </c>
      <c r="L7183" s="18" t="str">
        <f>VLOOKUP(F7183,'BD customers'!$1:$1048576,2,FALSE)</f>
        <v>Mitch Webber</v>
      </c>
      <c r="M7183" s="2">
        <f>MATCH(orders[[#This Row],[Product ID]],'BD product'!A:A,0)</f>
        <v>1074</v>
      </c>
      <c r="N7183" s="2" t="str" cm="1">
        <f t="array" ref="N7183">INDEX('BD product'!A:D,M7183,2)</f>
        <v>Technology</v>
      </c>
    </row>
    <row r="7184" spans="1:14" x14ac:dyDescent="0.3">
      <c r="A7184" s="3" t="s">
        <v>7968</v>
      </c>
      <c r="B7184" s="4">
        <v>42855</v>
      </c>
      <c r="C7184" s="12" t="str">
        <f t="shared" si="112"/>
        <v>2017/04</v>
      </c>
      <c r="D7184" s="4">
        <v>42859</v>
      </c>
      <c r="E7184" s="3" t="s">
        <v>21</v>
      </c>
      <c r="F7184" s="3" t="s">
        <v>1149</v>
      </c>
      <c r="G7184" s="3" t="s">
        <v>2590</v>
      </c>
      <c r="H7184" s="5">
        <v>2324</v>
      </c>
      <c r="I7184" s="2">
        <v>5</v>
      </c>
      <c r="J7184" s="2">
        <v>2</v>
      </c>
      <c r="K7184" s="2">
        <v>0.75529999999999997</v>
      </c>
      <c r="L7184" s="18" t="str">
        <f>VLOOKUP(F7184,'BD customers'!$1:$1048576,2,FALSE)</f>
        <v>Nick Zandusky</v>
      </c>
      <c r="M7184" s="2">
        <f>MATCH(orders[[#This Row],[Product ID]],'BD product'!A:A,0)</f>
        <v>701</v>
      </c>
      <c r="N7184" s="2" t="str" cm="1">
        <f t="array" ref="N7184">INDEX('BD product'!A:D,M7184,2)</f>
        <v>Office Supplies</v>
      </c>
    </row>
    <row r="7185" spans="1:14" x14ac:dyDescent="0.3">
      <c r="A7185" s="3" t="s">
        <v>7969</v>
      </c>
      <c r="B7185" s="4">
        <v>42846</v>
      </c>
      <c r="C7185" s="12" t="str">
        <f t="shared" si="112"/>
        <v>2017/04</v>
      </c>
      <c r="D7185" s="4">
        <v>42848</v>
      </c>
      <c r="E7185" s="3" t="s">
        <v>64</v>
      </c>
      <c r="F7185" s="3" t="s">
        <v>518</v>
      </c>
      <c r="G7185" s="3" t="s">
        <v>210</v>
      </c>
      <c r="H7185" s="5">
        <v>90882</v>
      </c>
      <c r="I7185" s="2">
        <v>9</v>
      </c>
      <c r="J7185" s="2">
        <v>0</v>
      </c>
      <c r="K7185" s="2">
        <v>22.720500000000001</v>
      </c>
      <c r="L7185" s="18" t="str">
        <f>VLOOKUP(F7185,'BD customers'!$1:$1048576,2,FALSE)</f>
        <v>Janet Martin</v>
      </c>
      <c r="M7185" s="2">
        <f>MATCH(orders[[#This Row],[Product ID]],'BD product'!A:A,0)</f>
        <v>40</v>
      </c>
      <c r="N7185" s="2" t="str" cm="1">
        <f t="array" ref="N7185">INDEX('BD product'!A:D,M7185,2)</f>
        <v>Furniture</v>
      </c>
    </row>
    <row r="7186" spans="1:14" x14ac:dyDescent="0.3">
      <c r="A7186" s="3" t="s">
        <v>7970</v>
      </c>
      <c r="B7186" s="4">
        <v>42964</v>
      </c>
      <c r="C7186" s="12" t="str">
        <f t="shared" si="112"/>
        <v>2017/08</v>
      </c>
      <c r="D7186" s="4">
        <v>42971</v>
      </c>
      <c r="E7186" s="3" t="s">
        <v>21</v>
      </c>
      <c r="F7186" s="3" t="s">
        <v>3265</v>
      </c>
      <c r="G7186" s="3" t="s">
        <v>5665</v>
      </c>
      <c r="H7186" s="5">
        <v>5552</v>
      </c>
      <c r="I7186" s="2">
        <v>2</v>
      </c>
      <c r="J7186" s="2">
        <v>2</v>
      </c>
      <c r="K7186" s="2">
        <v>-0.1041</v>
      </c>
      <c r="L7186" s="18" t="str">
        <f>VLOOKUP(F7186,'BD customers'!$1:$1048576,2,FALSE)</f>
        <v>Emily Ducich</v>
      </c>
      <c r="M7186" s="2">
        <f>MATCH(orders[[#This Row],[Product ID]],'BD product'!A:A,0)</f>
        <v>1569</v>
      </c>
      <c r="N7186" s="2" t="str" cm="1">
        <f t="array" ref="N7186">INDEX('BD product'!A:D,M7186,2)</f>
        <v>Office Supplies</v>
      </c>
    </row>
    <row r="7187" spans="1:14" x14ac:dyDescent="0.3">
      <c r="A7187" s="3" t="s">
        <v>7970</v>
      </c>
      <c r="B7187" s="4">
        <v>42964</v>
      </c>
      <c r="C7187" s="12" t="str">
        <f t="shared" si="112"/>
        <v>2017/08</v>
      </c>
      <c r="D7187" s="4">
        <v>42971</v>
      </c>
      <c r="E7187" s="3" t="s">
        <v>21</v>
      </c>
      <c r="F7187" s="3" t="s">
        <v>3265</v>
      </c>
      <c r="G7187" s="3" t="s">
        <v>4798</v>
      </c>
      <c r="H7187" s="5">
        <v>8016</v>
      </c>
      <c r="I7187" s="2">
        <v>3</v>
      </c>
      <c r="J7187" s="2">
        <v>2</v>
      </c>
      <c r="K7187" s="2">
        <v>0.1002</v>
      </c>
      <c r="L7187" s="18" t="str">
        <f>VLOOKUP(F7187,'BD customers'!$1:$1048576,2,FALSE)</f>
        <v>Emily Ducich</v>
      </c>
      <c r="M7187" s="2">
        <f>MATCH(orders[[#This Row],[Product ID]],'BD product'!A:A,0)</f>
        <v>1414</v>
      </c>
      <c r="N7187" s="2" t="str" cm="1">
        <f t="array" ref="N7187">INDEX('BD product'!A:D,M7187,2)</f>
        <v>Office Supplies</v>
      </c>
    </row>
    <row r="7188" spans="1:14" x14ac:dyDescent="0.3">
      <c r="A7188" s="3" t="s">
        <v>7970</v>
      </c>
      <c r="B7188" s="4">
        <v>42964</v>
      </c>
      <c r="C7188" s="12" t="str">
        <f t="shared" si="112"/>
        <v>2017/08</v>
      </c>
      <c r="D7188" s="4">
        <v>42971</v>
      </c>
      <c r="E7188" s="3" t="s">
        <v>21</v>
      </c>
      <c r="F7188" s="3" t="s">
        <v>3265</v>
      </c>
      <c r="G7188" s="3" t="s">
        <v>4715</v>
      </c>
      <c r="H7188" s="5">
        <v>74592</v>
      </c>
      <c r="I7188" s="2">
        <v>4</v>
      </c>
      <c r="J7188" s="2">
        <v>3</v>
      </c>
      <c r="K7188" s="2">
        <v>-2.1312000000000002</v>
      </c>
      <c r="L7188" s="18" t="str">
        <f>VLOOKUP(F7188,'BD customers'!$1:$1048576,2,FALSE)</f>
        <v>Emily Ducich</v>
      </c>
      <c r="M7188" s="2">
        <f>MATCH(orders[[#This Row],[Product ID]],'BD product'!A:A,0)</f>
        <v>1393</v>
      </c>
      <c r="N7188" s="2" t="str" cm="1">
        <f t="array" ref="N7188">INDEX('BD product'!A:D,M7188,2)</f>
        <v>Furniture</v>
      </c>
    </row>
    <row r="7189" spans="1:14" x14ac:dyDescent="0.3">
      <c r="A7189" s="3" t="s">
        <v>7970</v>
      </c>
      <c r="B7189" s="4">
        <v>42964</v>
      </c>
      <c r="C7189" s="12" t="str">
        <f t="shared" si="112"/>
        <v>2017/08</v>
      </c>
      <c r="D7189" s="4">
        <v>42971</v>
      </c>
      <c r="E7189" s="3" t="s">
        <v>21</v>
      </c>
      <c r="F7189" s="3" t="s">
        <v>3265</v>
      </c>
      <c r="G7189" s="3" t="s">
        <v>5156</v>
      </c>
      <c r="H7189" s="5">
        <v>16784</v>
      </c>
      <c r="I7189" s="2">
        <v>2</v>
      </c>
      <c r="J7189" s="2">
        <v>6</v>
      </c>
      <c r="K7189" s="2">
        <v>-22.238800000000001</v>
      </c>
      <c r="L7189" s="18" t="str">
        <f>VLOOKUP(F7189,'BD customers'!$1:$1048576,2,FALSE)</f>
        <v>Emily Ducich</v>
      </c>
      <c r="M7189" s="2">
        <f>MATCH(orders[[#This Row],[Product ID]],'BD product'!A:A,0)</f>
        <v>1480</v>
      </c>
      <c r="N7189" s="2" t="str" cm="1">
        <f t="array" ref="N7189">INDEX('BD product'!A:D,M7189,2)</f>
        <v>Furniture</v>
      </c>
    </row>
    <row r="7190" spans="1:14" x14ac:dyDescent="0.3">
      <c r="A7190" s="3" t="s">
        <v>7970</v>
      </c>
      <c r="B7190" s="4">
        <v>42964</v>
      </c>
      <c r="C7190" s="12" t="str">
        <f t="shared" si="112"/>
        <v>2017/08</v>
      </c>
      <c r="D7190" s="4">
        <v>42971</v>
      </c>
      <c r="E7190" s="3" t="s">
        <v>21</v>
      </c>
      <c r="F7190" s="3" t="s">
        <v>3265</v>
      </c>
      <c r="G7190" s="3" t="s">
        <v>2090</v>
      </c>
      <c r="H7190" s="5">
        <v>38864</v>
      </c>
      <c r="I7190" s="2">
        <v>4</v>
      </c>
      <c r="J7190" s="2">
        <v>8</v>
      </c>
      <c r="K7190" s="2">
        <v>-99.103200000000001</v>
      </c>
      <c r="L7190" s="18" t="str">
        <f>VLOOKUP(F7190,'BD customers'!$1:$1048576,2,FALSE)</f>
        <v>Emily Ducich</v>
      </c>
      <c r="M7190" s="2">
        <f>MATCH(orders[[#This Row],[Product ID]],'BD product'!A:A,0)</f>
        <v>537</v>
      </c>
      <c r="N7190" s="2" t="str" cm="1">
        <f t="array" ref="N7190">INDEX('BD product'!A:D,M7190,2)</f>
        <v>Office Supplies</v>
      </c>
    </row>
    <row r="7191" spans="1:14" x14ac:dyDescent="0.3">
      <c r="A7191" s="3" t="s">
        <v>7971</v>
      </c>
      <c r="B7191" s="4">
        <v>42686</v>
      </c>
      <c r="C7191" s="12" t="str">
        <f t="shared" si="112"/>
        <v>2016/11</v>
      </c>
      <c r="D7191" s="4">
        <v>42689</v>
      </c>
      <c r="E7191" s="3" t="s">
        <v>64</v>
      </c>
      <c r="F7191" s="3" t="s">
        <v>592</v>
      </c>
      <c r="G7191" s="3" t="s">
        <v>5233</v>
      </c>
      <c r="H7191" s="5">
        <v>203976</v>
      </c>
      <c r="I7191" s="2">
        <v>3</v>
      </c>
      <c r="J7191" s="2">
        <v>2</v>
      </c>
      <c r="K7191" s="2">
        <v>2.5497000000000001</v>
      </c>
      <c r="L7191" s="18" t="str">
        <f>VLOOKUP(F7191,'BD customers'!$1:$1048576,2,FALSE)</f>
        <v>Dianna Wilson</v>
      </c>
      <c r="M7191" s="2">
        <f>MATCH(orders[[#This Row],[Product ID]],'BD product'!A:A,0)</f>
        <v>1497</v>
      </c>
      <c r="N7191" s="2" t="str" cm="1">
        <f t="array" ref="N7191">INDEX('BD product'!A:D,M7191,2)</f>
        <v>Technology</v>
      </c>
    </row>
    <row r="7192" spans="1:14" x14ac:dyDescent="0.3">
      <c r="A7192" s="3" t="s">
        <v>7971</v>
      </c>
      <c r="B7192" s="4">
        <v>42686</v>
      </c>
      <c r="C7192" s="12" t="str">
        <f t="shared" si="112"/>
        <v>2016/11</v>
      </c>
      <c r="D7192" s="4">
        <v>42689</v>
      </c>
      <c r="E7192" s="3" t="s">
        <v>64</v>
      </c>
      <c r="F7192" s="3" t="s">
        <v>592</v>
      </c>
      <c r="G7192" s="3" t="s">
        <v>6261</v>
      </c>
      <c r="H7192" s="5">
        <v>674352</v>
      </c>
      <c r="I7192" s="2">
        <v>3</v>
      </c>
      <c r="J7192" s="2">
        <v>2</v>
      </c>
      <c r="K7192" s="2">
        <v>-8.4293999999999993</v>
      </c>
      <c r="L7192" s="18" t="str">
        <f>VLOOKUP(F7192,'BD customers'!$1:$1048576,2,FALSE)</f>
        <v>Dianna Wilson</v>
      </c>
      <c r="M7192" s="2">
        <f>MATCH(orders[[#This Row],[Product ID]],'BD product'!A:A,0)</f>
        <v>1662</v>
      </c>
      <c r="N7192" s="2" t="str" cm="1">
        <f t="array" ref="N7192">INDEX('BD product'!A:D,M7192,2)</f>
        <v>Furniture</v>
      </c>
    </row>
    <row r="7193" spans="1:14" x14ac:dyDescent="0.3">
      <c r="A7193" s="3" t="s">
        <v>7972</v>
      </c>
      <c r="B7193" s="4">
        <v>42644</v>
      </c>
      <c r="C7193" s="12" t="str">
        <f t="shared" si="112"/>
        <v>2016/10</v>
      </c>
      <c r="D7193" s="4">
        <v>42649</v>
      </c>
      <c r="E7193" s="3" t="s">
        <v>11</v>
      </c>
      <c r="F7193" s="3" t="s">
        <v>283</v>
      </c>
      <c r="G7193" s="3" t="s">
        <v>1318</v>
      </c>
      <c r="H7193" s="5">
        <v>5388</v>
      </c>
      <c r="I7193" s="2">
        <v>4</v>
      </c>
      <c r="J7193" s="2">
        <v>7</v>
      </c>
      <c r="K7193" s="2">
        <v>-4.4900000000000002E-2</v>
      </c>
      <c r="L7193" s="18" t="str">
        <f>VLOOKUP(F7193,'BD customers'!$1:$1048576,2,FALSE)</f>
        <v>Jamie Kunitz</v>
      </c>
      <c r="M7193" s="2">
        <f>MATCH(orders[[#This Row],[Product ID]],'BD product'!A:A,0)</f>
        <v>309</v>
      </c>
      <c r="N7193" s="2" t="str" cm="1">
        <f t="array" ref="N7193">INDEX('BD product'!A:D,M7193,2)</f>
        <v>Office Supplies</v>
      </c>
    </row>
    <row r="7194" spans="1:14" x14ac:dyDescent="0.3">
      <c r="A7194" s="3" t="s">
        <v>7972</v>
      </c>
      <c r="B7194" s="4">
        <v>42644</v>
      </c>
      <c r="C7194" s="12" t="str">
        <f t="shared" si="112"/>
        <v>2016/10</v>
      </c>
      <c r="D7194" s="4">
        <v>42649</v>
      </c>
      <c r="E7194" s="3" t="s">
        <v>11</v>
      </c>
      <c r="F7194" s="3" t="s">
        <v>283</v>
      </c>
      <c r="G7194" s="3" t="s">
        <v>3780</v>
      </c>
      <c r="H7194" s="5">
        <v>30976</v>
      </c>
      <c r="I7194" s="2">
        <v>8</v>
      </c>
      <c r="J7194" s="2">
        <v>2</v>
      </c>
      <c r="K7194" s="2">
        <v>5.0335999999999999</v>
      </c>
      <c r="L7194" s="18" t="str">
        <f>VLOOKUP(F7194,'BD customers'!$1:$1048576,2,FALSE)</f>
        <v>Jamie Kunitz</v>
      </c>
      <c r="M7194" s="2">
        <f>MATCH(orders[[#This Row],[Product ID]],'BD product'!A:A,0)</f>
        <v>1161</v>
      </c>
      <c r="N7194" s="2" t="str" cm="1">
        <f t="array" ref="N7194">INDEX('BD product'!A:D,M7194,2)</f>
        <v>Office Supplies</v>
      </c>
    </row>
    <row r="7195" spans="1:14" x14ac:dyDescent="0.3">
      <c r="A7195" s="3" t="s">
        <v>7973</v>
      </c>
      <c r="B7195" s="4">
        <v>42412</v>
      </c>
      <c r="C7195" s="12" t="str">
        <f t="shared" si="112"/>
        <v>2016/02</v>
      </c>
      <c r="D7195" s="4">
        <v>42414</v>
      </c>
      <c r="E7195" s="3" t="s">
        <v>64</v>
      </c>
      <c r="F7195" s="3" t="s">
        <v>953</v>
      </c>
      <c r="G7195" s="3" t="s">
        <v>3141</v>
      </c>
      <c r="H7195" s="5">
        <v>135012</v>
      </c>
      <c r="I7195" s="2">
        <v>6</v>
      </c>
      <c r="J7195" s="2">
        <v>0</v>
      </c>
      <c r="K7195" s="2">
        <v>175.51560000000001</v>
      </c>
      <c r="L7195" s="18" t="str">
        <f>VLOOKUP(F7195,'BD customers'!$1:$1048576,2,FALSE)</f>
        <v>John Stevenson</v>
      </c>
      <c r="M7195" s="2">
        <f>MATCH(orders[[#This Row],[Product ID]],'BD product'!A:A,0)</f>
        <v>908</v>
      </c>
      <c r="N7195" s="2" t="str" cm="1">
        <f t="array" ref="N7195">INDEX('BD product'!A:D,M7195,2)</f>
        <v>Office Supplies</v>
      </c>
    </row>
    <row r="7196" spans="1:14" x14ac:dyDescent="0.3">
      <c r="A7196" s="3" t="s">
        <v>7973</v>
      </c>
      <c r="B7196" s="4">
        <v>42412</v>
      </c>
      <c r="C7196" s="12" t="str">
        <f t="shared" si="112"/>
        <v>2016/02</v>
      </c>
      <c r="D7196" s="4">
        <v>42414</v>
      </c>
      <c r="E7196" s="3" t="s">
        <v>64</v>
      </c>
      <c r="F7196" s="3" t="s">
        <v>953</v>
      </c>
      <c r="G7196" s="3" t="s">
        <v>599</v>
      </c>
      <c r="H7196" s="5">
        <v>1592</v>
      </c>
      <c r="I7196" s="2">
        <v>4</v>
      </c>
      <c r="J7196" s="2">
        <v>0</v>
      </c>
      <c r="K7196" s="2">
        <v>7.4824000000000002</v>
      </c>
      <c r="L7196" s="18" t="str">
        <f>VLOOKUP(F7196,'BD customers'!$1:$1048576,2,FALSE)</f>
        <v>John Stevenson</v>
      </c>
      <c r="M7196" s="2">
        <f>MATCH(orders[[#This Row],[Product ID]],'BD product'!A:A,0)</f>
        <v>124</v>
      </c>
      <c r="N7196" s="2" t="str" cm="1">
        <f t="array" ref="N7196">INDEX('BD product'!A:D,M7196,2)</f>
        <v>Office Supplies</v>
      </c>
    </row>
    <row r="7197" spans="1:14" x14ac:dyDescent="0.3">
      <c r="A7197" s="3" t="s">
        <v>7974</v>
      </c>
      <c r="B7197" s="4">
        <v>42687</v>
      </c>
      <c r="C7197" s="12" t="str">
        <f t="shared" si="112"/>
        <v>2016/11</v>
      </c>
      <c r="D7197" s="4">
        <v>42691</v>
      </c>
      <c r="E7197" s="3" t="s">
        <v>21</v>
      </c>
      <c r="F7197" s="3" t="s">
        <v>1344</v>
      </c>
      <c r="G7197" s="3" t="s">
        <v>158</v>
      </c>
      <c r="H7197" s="5">
        <v>1954</v>
      </c>
      <c r="I7197" s="2">
        <v>2</v>
      </c>
      <c r="J7197" s="2">
        <v>0</v>
      </c>
      <c r="K7197" s="2">
        <v>7.2298</v>
      </c>
      <c r="L7197" s="18" t="str">
        <f>VLOOKUP(F7197,'BD customers'!$1:$1048576,2,FALSE)</f>
        <v>Philisse Overcash</v>
      </c>
      <c r="M7197" s="2">
        <f>MATCH(orders[[#This Row],[Product ID]],'BD product'!A:A,0)</f>
        <v>30</v>
      </c>
      <c r="N7197" s="2" t="str" cm="1">
        <f t="array" ref="N7197">INDEX('BD product'!A:D,M7197,2)</f>
        <v>Furniture</v>
      </c>
    </row>
    <row r="7198" spans="1:14" x14ac:dyDescent="0.3">
      <c r="A7198" s="3" t="s">
        <v>7975</v>
      </c>
      <c r="B7198" s="4">
        <v>41755</v>
      </c>
      <c r="C7198" s="12" t="str">
        <f t="shared" si="112"/>
        <v>2014/04</v>
      </c>
      <c r="D7198" s="4">
        <v>41759</v>
      </c>
      <c r="E7198" s="3" t="s">
        <v>21</v>
      </c>
      <c r="F7198" s="3" t="s">
        <v>6936</v>
      </c>
      <c r="G7198" s="3" t="s">
        <v>3514</v>
      </c>
      <c r="H7198" s="5">
        <v>214</v>
      </c>
      <c r="I7198" s="2">
        <v>5</v>
      </c>
      <c r="J7198" s="2">
        <v>0</v>
      </c>
      <c r="K7198" s="2">
        <v>0.62060000000000004</v>
      </c>
      <c r="L7198" s="18" t="str">
        <f>VLOOKUP(F7198,'BD customers'!$1:$1048576,2,FALSE)</f>
        <v>Marc Harrigan</v>
      </c>
      <c r="M7198" s="2">
        <f>MATCH(orders[[#This Row],[Product ID]],'BD product'!A:A,0)</f>
        <v>1048</v>
      </c>
      <c r="N7198" s="2" t="str" cm="1">
        <f t="array" ref="N7198">INDEX('BD product'!A:D,M7198,2)</f>
        <v>Office Supplies</v>
      </c>
    </row>
    <row r="7199" spans="1:14" x14ac:dyDescent="0.3">
      <c r="A7199" s="3" t="s">
        <v>7975</v>
      </c>
      <c r="B7199" s="4">
        <v>41755</v>
      </c>
      <c r="C7199" s="12" t="str">
        <f t="shared" si="112"/>
        <v>2014/04</v>
      </c>
      <c r="D7199" s="4">
        <v>41759</v>
      </c>
      <c r="E7199" s="3" t="s">
        <v>21</v>
      </c>
      <c r="F7199" s="3" t="s">
        <v>6936</v>
      </c>
      <c r="G7199" s="3" t="s">
        <v>6842</v>
      </c>
      <c r="H7199" s="5">
        <v>126</v>
      </c>
      <c r="I7199" s="2">
        <v>2</v>
      </c>
      <c r="J7199" s="2">
        <v>0</v>
      </c>
      <c r="K7199" s="2">
        <v>0.5796</v>
      </c>
      <c r="L7199" s="18" t="str">
        <f>VLOOKUP(F7199,'BD customers'!$1:$1048576,2,FALSE)</f>
        <v>Marc Harrigan</v>
      </c>
      <c r="M7199" s="2">
        <f>MATCH(orders[[#This Row],[Product ID]],'BD product'!A:A,0)</f>
        <v>1731</v>
      </c>
      <c r="N7199" s="2" t="str" cm="1">
        <f t="array" ref="N7199">INDEX('BD product'!A:D,M7199,2)</f>
        <v>Office Supplies</v>
      </c>
    </row>
    <row r="7200" spans="1:14" x14ac:dyDescent="0.3">
      <c r="A7200" s="3" t="s">
        <v>7976</v>
      </c>
      <c r="B7200" s="4">
        <v>42227</v>
      </c>
      <c r="C7200" s="12" t="str">
        <f t="shared" si="112"/>
        <v>2015/08</v>
      </c>
      <c r="D7200" s="4">
        <v>42231</v>
      </c>
      <c r="E7200" s="3" t="s">
        <v>21</v>
      </c>
      <c r="F7200" s="3" t="s">
        <v>1344</v>
      </c>
      <c r="G7200" s="3" t="s">
        <v>1102</v>
      </c>
      <c r="H7200" s="5">
        <v>1196</v>
      </c>
      <c r="I7200" s="2">
        <v>2</v>
      </c>
      <c r="J7200" s="2">
        <v>0</v>
      </c>
      <c r="K7200" s="2">
        <v>3.1095999999999999</v>
      </c>
      <c r="L7200" s="18" t="str">
        <f>VLOOKUP(F7200,'BD customers'!$1:$1048576,2,FALSE)</f>
        <v>Philisse Overcash</v>
      </c>
      <c r="M7200" s="2">
        <f>MATCH(orders[[#This Row],[Product ID]],'BD product'!A:A,0)</f>
        <v>252</v>
      </c>
      <c r="N7200" s="2" t="str" cm="1">
        <f t="array" ref="N7200">INDEX('BD product'!A:D,M7200,2)</f>
        <v>Office Supplies</v>
      </c>
    </row>
    <row r="7201" spans="1:14" x14ac:dyDescent="0.3">
      <c r="A7201" s="3" t="s">
        <v>7976</v>
      </c>
      <c r="B7201" s="4">
        <v>42227</v>
      </c>
      <c r="C7201" s="12" t="str">
        <f t="shared" si="112"/>
        <v>2015/08</v>
      </c>
      <c r="D7201" s="4">
        <v>42231</v>
      </c>
      <c r="E7201" s="3" t="s">
        <v>21</v>
      </c>
      <c r="F7201" s="3" t="s">
        <v>1344</v>
      </c>
      <c r="G7201" s="3" t="s">
        <v>1303</v>
      </c>
      <c r="H7201" s="5">
        <v>1380</v>
      </c>
      <c r="I7201" s="2">
        <v>2</v>
      </c>
      <c r="J7201" s="2">
        <v>0</v>
      </c>
      <c r="K7201" s="2">
        <v>3.4500000000000003E-2</v>
      </c>
      <c r="L7201" s="18" t="str">
        <f>VLOOKUP(F7201,'BD customers'!$1:$1048576,2,FALSE)</f>
        <v>Philisse Overcash</v>
      </c>
      <c r="M7201" s="2">
        <f>MATCH(orders[[#This Row],[Product ID]],'BD product'!A:A,0)</f>
        <v>304</v>
      </c>
      <c r="N7201" s="2" t="str" cm="1">
        <f t="array" ref="N7201">INDEX('BD product'!A:D,M7201,2)</f>
        <v>Technology</v>
      </c>
    </row>
    <row r="7202" spans="1:14" x14ac:dyDescent="0.3">
      <c r="A7202" s="3" t="s">
        <v>7977</v>
      </c>
      <c r="B7202" s="4">
        <v>42701</v>
      </c>
      <c r="C7202" s="12" t="str">
        <f t="shared" si="112"/>
        <v>2016/11</v>
      </c>
      <c r="D7202" s="4">
        <v>42707</v>
      </c>
      <c r="E7202" s="3" t="s">
        <v>21</v>
      </c>
      <c r="F7202" s="3" t="s">
        <v>392</v>
      </c>
      <c r="G7202" s="3" t="s">
        <v>4278</v>
      </c>
      <c r="H7202" s="5">
        <v>11676</v>
      </c>
      <c r="I7202" s="2">
        <v>1</v>
      </c>
      <c r="J7202" s="2">
        <v>2</v>
      </c>
      <c r="K7202" s="2">
        <v>1.4595</v>
      </c>
      <c r="L7202" s="18" t="str">
        <f>VLOOKUP(F7202,'BD customers'!$1:$1048576,2,FALSE)</f>
        <v>Herbert Flentye</v>
      </c>
      <c r="M7202" s="2">
        <f>MATCH(orders[[#This Row],[Product ID]],'BD product'!A:A,0)</f>
        <v>1287</v>
      </c>
      <c r="N7202" s="2" t="str" cm="1">
        <f t="array" ref="N7202">INDEX('BD product'!A:D,M7202,2)</f>
        <v>Technology</v>
      </c>
    </row>
    <row r="7203" spans="1:14" x14ac:dyDescent="0.3">
      <c r="A7203" s="3" t="s">
        <v>7977</v>
      </c>
      <c r="B7203" s="4">
        <v>42701</v>
      </c>
      <c r="C7203" s="12" t="str">
        <f t="shared" si="112"/>
        <v>2016/11</v>
      </c>
      <c r="D7203" s="4">
        <v>42707</v>
      </c>
      <c r="E7203" s="3" t="s">
        <v>21</v>
      </c>
      <c r="F7203" s="3" t="s">
        <v>392</v>
      </c>
      <c r="G7203" s="3" t="s">
        <v>3337</v>
      </c>
      <c r="H7203" s="5">
        <v>331023</v>
      </c>
      <c r="I7203" s="2">
        <v>7</v>
      </c>
      <c r="J7203" s="2">
        <v>45</v>
      </c>
      <c r="K7203" s="2">
        <v>-114.35339999999999</v>
      </c>
      <c r="L7203" s="18" t="str">
        <f>VLOOKUP(F7203,'BD customers'!$1:$1048576,2,FALSE)</f>
        <v>Herbert Flentye</v>
      </c>
      <c r="M7203" s="2">
        <f>MATCH(orders[[#This Row],[Product ID]],'BD product'!A:A,0)</f>
        <v>979</v>
      </c>
      <c r="N7203" s="2" t="str" cm="1">
        <f t="array" ref="N7203">INDEX('BD product'!A:D,M7203,2)</f>
        <v>Furniture</v>
      </c>
    </row>
    <row r="7204" spans="1:14" x14ac:dyDescent="0.3">
      <c r="A7204" s="3" t="s">
        <v>7978</v>
      </c>
      <c r="B7204" s="4">
        <v>42671</v>
      </c>
      <c r="C7204" s="12" t="str">
        <f t="shared" si="112"/>
        <v>2016/10</v>
      </c>
      <c r="D7204" s="4">
        <v>42671</v>
      </c>
      <c r="E7204" s="3" t="s">
        <v>41</v>
      </c>
      <c r="F7204" s="3" t="s">
        <v>1368</v>
      </c>
      <c r="G7204" s="3" t="s">
        <v>7979</v>
      </c>
      <c r="H7204" s="5">
        <v>7568</v>
      </c>
      <c r="I7204" s="2">
        <v>5</v>
      </c>
      <c r="J7204" s="2">
        <v>0</v>
      </c>
      <c r="K7204" s="2">
        <v>0.75680000000000003</v>
      </c>
      <c r="L7204" s="18" t="str">
        <f>VLOOKUP(F7204,'BD customers'!$1:$1048576,2,FALSE)</f>
        <v>Victoria Brennan</v>
      </c>
      <c r="M7204" s="2">
        <f>MATCH(orders[[#This Row],[Product ID]],'BD product'!A:A,0)</f>
        <v>1816</v>
      </c>
      <c r="N7204" s="2" t="str" cm="1">
        <f t="array" ref="N7204">INDEX('BD product'!A:D,M7204,2)</f>
        <v>Furniture</v>
      </c>
    </row>
    <row r="7205" spans="1:14" x14ac:dyDescent="0.3">
      <c r="A7205" s="3" t="s">
        <v>7981</v>
      </c>
      <c r="B7205" s="4">
        <v>42002</v>
      </c>
      <c r="C7205" s="12" t="str">
        <f t="shared" si="112"/>
        <v>2014/12</v>
      </c>
      <c r="D7205" s="4">
        <v>42006</v>
      </c>
      <c r="E7205" s="3" t="s">
        <v>21</v>
      </c>
      <c r="F7205" s="3" t="s">
        <v>3297</v>
      </c>
      <c r="G7205" s="3" t="s">
        <v>6356</v>
      </c>
      <c r="H7205" s="5">
        <v>8736</v>
      </c>
      <c r="I7205" s="2">
        <v>3</v>
      </c>
      <c r="J7205" s="2">
        <v>6</v>
      </c>
      <c r="K7205" s="2">
        <v>-4.8048000000000002</v>
      </c>
      <c r="L7205" s="18" t="str">
        <f>VLOOKUP(F7205,'BD customers'!$1:$1048576,2,FALSE)</f>
        <v>Michael Granlund</v>
      </c>
      <c r="M7205" s="2">
        <f>MATCH(orders[[#This Row],[Product ID]],'BD product'!A:A,0)</f>
        <v>1679</v>
      </c>
      <c r="N7205" s="2" t="str" cm="1">
        <f t="array" ref="N7205">INDEX('BD product'!A:D,M7205,2)</f>
        <v>Furniture</v>
      </c>
    </row>
    <row r="7206" spans="1:14" x14ac:dyDescent="0.3">
      <c r="A7206" s="3" t="s">
        <v>7982</v>
      </c>
      <c r="B7206" s="4">
        <v>42257</v>
      </c>
      <c r="C7206" s="12" t="str">
        <f t="shared" si="112"/>
        <v>2015/09</v>
      </c>
      <c r="D7206" s="4">
        <v>42264</v>
      </c>
      <c r="E7206" s="3" t="s">
        <v>21</v>
      </c>
      <c r="F7206" s="3" t="s">
        <v>2562</v>
      </c>
      <c r="G7206" s="3" t="s">
        <v>4254</v>
      </c>
      <c r="H7206" s="5">
        <v>608</v>
      </c>
      <c r="I7206" s="2">
        <v>2</v>
      </c>
      <c r="J7206" s="2">
        <v>0</v>
      </c>
      <c r="K7206" s="2">
        <v>2.0672000000000001</v>
      </c>
      <c r="L7206" s="18" t="str">
        <f>VLOOKUP(F7206,'BD customers'!$1:$1048576,2,FALSE)</f>
        <v>Bobby Odegard</v>
      </c>
      <c r="M7206" s="2">
        <f>MATCH(orders[[#This Row],[Product ID]],'BD product'!A:A,0)</f>
        <v>1281</v>
      </c>
      <c r="N7206" s="2" t="str" cm="1">
        <f t="array" ref="N7206">INDEX('BD product'!A:D,M7206,2)</f>
        <v>Office Supplies</v>
      </c>
    </row>
    <row r="7207" spans="1:14" x14ac:dyDescent="0.3">
      <c r="A7207" s="3" t="s">
        <v>7983</v>
      </c>
      <c r="B7207" s="4">
        <v>43010</v>
      </c>
      <c r="C7207" s="12" t="str">
        <f t="shared" si="112"/>
        <v>2017/10</v>
      </c>
      <c r="D7207" s="4">
        <v>43014</v>
      </c>
      <c r="E7207" s="3" t="s">
        <v>21</v>
      </c>
      <c r="F7207" s="3" t="s">
        <v>3249</v>
      </c>
      <c r="G7207" s="3" t="s">
        <v>2586</v>
      </c>
      <c r="H7207" s="5">
        <v>1746</v>
      </c>
      <c r="I7207" s="2">
        <v>2</v>
      </c>
      <c r="J7207" s="2">
        <v>0</v>
      </c>
      <c r="K7207" s="2">
        <v>5.9363999999999999</v>
      </c>
      <c r="L7207" s="18" t="str">
        <f>VLOOKUP(F7207,'BD customers'!$1:$1048576,2,FALSE)</f>
        <v>Chad McGuire</v>
      </c>
      <c r="M7207" s="2">
        <f>MATCH(orders[[#This Row],[Product ID]],'BD product'!A:A,0)</f>
        <v>700</v>
      </c>
      <c r="N7207" s="2" t="str" cm="1">
        <f t="array" ref="N7207">INDEX('BD product'!A:D,M7207,2)</f>
        <v>Furniture</v>
      </c>
    </row>
    <row r="7208" spans="1:14" x14ac:dyDescent="0.3">
      <c r="A7208" s="3" t="s">
        <v>7983</v>
      </c>
      <c r="B7208" s="4">
        <v>43010</v>
      </c>
      <c r="C7208" s="12" t="str">
        <f t="shared" si="112"/>
        <v>2017/10</v>
      </c>
      <c r="D7208" s="4">
        <v>43014</v>
      </c>
      <c r="E7208" s="3" t="s">
        <v>21</v>
      </c>
      <c r="F7208" s="3" t="s">
        <v>3249</v>
      </c>
      <c r="G7208" s="3" t="s">
        <v>7673</v>
      </c>
      <c r="H7208" s="5">
        <v>36916</v>
      </c>
      <c r="I7208" s="2">
        <v>11</v>
      </c>
      <c r="J7208" s="2">
        <v>2</v>
      </c>
      <c r="K7208" s="2">
        <v>32.301499999999997</v>
      </c>
      <c r="L7208" s="18" t="str">
        <f>VLOOKUP(F7208,'BD customers'!$1:$1048576,2,FALSE)</f>
        <v>Chad McGuire</v>
      </c>
      <c r="M7208" s="2">
        <f>MATCH(orders[[#This Row],[Product ID]],'BD product'!A:A,0)</f>
        <v>1796</v>
      </c>
      <c r="N7208" s="2" t="str" cm="1">
        <f t="array" ref="N7208">INDEX('BD product'!A:D,M7208,2)</f>
        <v>Technology</v>
      </c>
    </row>
    <row r="7209" spans="1:14" x14ac:dyDescent="0.3">
      <c r="A7209" s="3" t="s">
        <v>7984</v>
      </c>
      <c r="B7209" s="4">
        <v>42624</v>
      </c>
      <c r="C7209" s="12" t="str">
        <f t="shared" si="112"/>
        <v>2016/09</v>
      </c>
      <c r="D7209" s="4">
        <v>42626</v>
      </c>
      <c r="E7209" s="3" t="s">
        <v>64</v>
      </c>
      <c r="F7209" s="3" t="s">
        <v>217</v>
      </c>
      <c r="G7209" s="3" t="s">
        <v>3008</v>
      </c>
      <c r="H7209" s="5">
        <v>2912</v>
      </c>
      <c r="I7209" s="2">
        <v>2</v>
      </c>
      <c r="J7209" s="2">
        <v>2</v>
      </c>
      <c r="K7209" s="2">
        <v>9.1000000000000004E-3</v>
      </c>
      <c r="L7209" s="18" t="str">
        <f>VLOOKUP(F7209,'BD customers'!$1:$1048576,2,FALSE)</f>
        <v>Linda Cazamias</v>
      </c>
      <c r="M7209" s="2">
        <f>MATCH(orders[[#This Row],[Product ID]],'BD product'!A:A,0)</f>
        <v>855</v>
      </c>
      <c r="N7209" s="2" t="str" cm="1">
        <f t="array" ref="N7209">INDEX('BD product'!A:D,M7209,2)</f>
        <v>Office Supplies</v>
      </c>
    </row>
    <row r="7210" spans="1:14" x14ac:dyDescent="0.3">
      <c r="A7210" s="3" t="s">
        <v>7984</v>
      </c>
      <c r="B7210" s="4">
        <v>42624</v>
      </c>
      <c r="C7210" s="12" t="str">
        <f t="shared" si="112"/>
        <v>2016/09</v>
      </c>
      <c r="D7210" s="4">
        <v>42626</v>
      </c>
      <c r="E7210" s="3" t="s">
        <v>64</v>
      </c>
      <c r="F7210" s="3" t="s">
        <v>217</v>
      </c>
      <c r="G7210" s="3" t="s">
        <v>7882</v>
      </c>
      <c r="H7210" s="5">
        <v>20736</v>
      </c>
      <c r="I7210" s="2">
        <v>4</v>
      </c>
      <c r="J7210" s="2">
        <v>2</v>
      </c>
      <c r="K7210" s="2">
        <v>7.2576000000000001</v>
      </c>
      <c r="L7210" s="18" t="str">
        <f>VLOOKUP(F7210,'BD customers'!$1:$1048576,2,FALSE)</f>
        <v>Linda Cazamias</v>
      </c>
      <c r="M7210" s="2">
        <f>MATCH(orders[[#This Row],[Product ID]],'BD product'!A:A,0)</f>
        <v>1812</v>
      </c>
      <c r="N7210" s="2" t="str" cm="1">
        <f t="array" ref="N7210">INDEX('BD product'!A:D,M7210,2)</f>
        <v>Office Supplies</v>
      </c>
    </row>
    <row r="7211" spans="1:14" x14ac:dyDescent="0.3">
      <c r="A7211" s="3" t="s">
        <v>7984</v>
      </c>
      <c r="B7211" s="4">
        <v>42624</v>
      </c>
      <c r="C7211" s="12" t="str">
        <f t="shared" si="112"/>
        <v>2016/09</v>
      </c>
      <c r="D7211" s="4">
        <v>42626</v>
      </c>
      <c r="E7211" s="3" t="s">
        <v>64</v>
      </c>
      <c r="F7211" s="3" t="s">
        <v>217</v>
      </c>
      <c r="G7211" s="3" t="s">
        <v>1832</v>
      </c>
      <c r="H7211" s="5">
        <v>9568</v>
      </c>
      <c r="I7211" s="2">
        <v>2</v>
      </c>
      <c r="J7211" s="2">
        <v>2</v>
      </c>
      <c r="K7211" s="2">
        <v>2.9899999999999999E-2</v>
      </c>
      <c r="L7211" s="18" t="str">
        <f>VLOOKUP(F7211,'BD customers'!$1:$1048576,2,FALSE)</f>
        <v>Linda Cazamias</v>
      </c>
      <c r="M7211" s="2">
        <f>MATCH(orders[[#This Row],[Product ID]],'BD product'!A:A,0)</f>
        <v>459</v>
      </c>
      <c r="N7211" s="2" t="str" cm="1">
        <f t="array" ref="N7211">INDEX('BD product'!A:D,M7211,2)</f>
        <v>Office Supplies</v>
      </c>
    </row>
    <row r="7212" spans="1:14" x14ac:dyDescent="0.3">
      <c r="A7212" s="3" t="s">
        <v>7985</v>
      </c>
      <c r="B7212" s="4">
        <v>42523</v>
      </c>
      <c r="C7212" s="12" t="str">
        <f t="shared" si="112"/>
        <v>2016/06</v>
      </c>
      <c r="D7212" s="4">
        <v>42527</v>
      </c>
      <c r="E7212" s="3" t="s">
        <v>21</v>
      </c>
      <c r="F7212" s="3" t="s">
        <v>3884</v>
      </c>
      <c r="G7212" s="3" t="s">
        <v>5867</v>
      </c>
      <c r="H7212" s="5">
        <v>3018</v>
      </c>
      <c r="I7212" s="2">
        <v>3</v>
      </c>
      <c r="J7212" s="2">
        <v>0</v>
      </c>
      <c r="K7212" s="2">
        <v>13.8828</v>
      </c>
      <c r="L7212" s="18" t="str">
        <f>VLOOKUP(F7212,'BD customers'!$1:$1048576,2,FALSE)</f>
        <v>Edward Hooks</v>
      </c>
      <c r="M7212" s="2">
        <f>MATCH(orders[[#This Row],[Product ID]],'BD product'!A:A,0)</f>
        <v>1605</v>
      </c>
      <c r="N7212" s="2" t="str" cm="1">
        <f t="array" ref="N7212">INDEX('BD product'!A:D,M7212,2)</f>
        <v>Office Supplies</v>
      </c>
    </row>
    <row r="7213" spans="1:14" x14ac:dyDescent="0.3">
      <c r="A7213" s="3" t="s">
        <v>7985</v>
      </c>
      <c r="B7213" s="4">
        <v>42523</v>
      </c>
      <c r="C7213" s="12" t="str">
        <f t="shared" si="112"/>
        <v>2016/06</v>
      </c>
      <c r="D7213" s="4">
        <v>42527</v>
      </c>
      <c r="E7213" s="3" t="s">
        <v>21</v>
      </c>
      <c r="F7213" s="3" t="s">
        <v>3884</v>
      </c>
      <c r="G7213" s="3" t="s">
        <v>319</v>
      </c>
      <c r="H7213" s="5">
        <v>51648</v>
      </c>
      <c r="I7213" s="2">
        <v>12</v>
      </c>
      <c r="J7213" s="2">
        <v>2</v>
      </c>
      <c r="K7213" s="2">
        <v>18.7224</v>
      </c>
      <c r="L7213" s="18" t="str">
        <f>VLOOKUP(F7213,'BD customers'!$1:$1048576,2,FALSE)</f>
        <v>Edward Hooks</v>
      </c>
      <c r="M7213" s="2">
        <f>MATCH(orders[[#This Row],[Product ID]],'BD product'!A:A,0)</f>
        <v>63</v>
      </c>
      <c r="N7213" s="2" t="str" cm="1">
        <f t="array" ref="N7213">INDEX('BD product'!A:D,M7213,2)</f>
        <v>Office Supplies</v>
      </c>
    </row>
    <row r="7214" spans="1:14" x14ac:dyDescent="0.3">
      <c r="A7214" s="3" t="s">
        <v>7985</v>
      </c>
      <c r="B7214" s="4">
        <v>42523</v>
      </c>
      <c r="C7214" s="12" t="str">
        <f t="shared" si="112"/>
        <v>2016/06</v>
      </c>
      <c r="D7214" s="4">
        <v>42527</v>
      </c>
      <c r="E7214" s="3" t="s">
        <v>21</v>
      </c>
      <c r="F7214" s="3" t="s">
        <v>3884</v>
      </c>
      <c r="G7214" s="3" t="s">
        <v>2291</v>
      </c>
      <c r="H7214" s="5">
        <v>11232</v>
      </c>
      <c r="I7214" s="2">
        <v>3</v>
      </c>
      <c r="J7214" s="2">
        <v>2</v>
      </c>
      <c r="K7214" s="2">
        <v>3.9312</v>
      </c>
      <c r="L7214" s="18" t="str">
        <f>VLOOKUP(F7214,'BD customers'!$1:$1048576,2,FALSE)</f>
        <v>Edward Hooks</v>
      </c>
      <c r="M7214" s="2">
        <f>MATCH(orders[[#This Row],[Product ID]],'BD product'!A:A,0)</f>
        <v>607</v>
      </c>
      <c r="N7214" s="2" t="str" cm="1">
        <f t="array" ref="N7214">INDEX('BD product'!A:D,M7214,2)</f>
        <v>Office Supplies</v>
      </c>
    </row>
    <row r="7215" spans="1:14" x14ac:dyDescent="0.3">
      <c r="A7215" s="3" t="s">
        <v>7986</v>
      </c>
      <c r="B7215" s="4">
        <v>43023</v>
      </c>
      <c r="C7215" s="12" t="str">
        <f t="shared" si="112"/>
        <v>2017/10</v>
      </c>
      <c r="D7215" s="4">
        <v>43027</v>
      </c>
      <c r="E7215" s="3" t="s">
        <v>21</v>
      </c>
      <c r="F7215" s="3" t="s">
        <v>3045</v>
      </c>
      <c r="G7215" s="3" t="s">
        <v>3694</v>
      </c>
      <c r="H7215" s="5">
        <v>1473</v>
      </c>
      <c r="I7215" s="2">
        <v>3</v>
      </c>
      <c r="J7215" s="2">
        <v>0</v>
      </c>
      <c r="K7215" s="2">
        <v>7.2176999999999998</v>
      </c>
      <c r="L7215" s="18" t="str">
        <f>VLOOKUP(F7215,'BD customers'!$1:$1048576,2,FALSE)</f>
        <v>Marc Crier</v>
      </c>
      <c r="M7215" s="2">
        <f>MATCH(orders[[#This Row],[Product ID]],'BD product'!A:A,0)</f>
        <v>1125</v>
      </c>
      <c r="N7215" s="2" t="str" cm="1">
        <f t="array" ref="N7215">INDEX('BD product'!A:D,M7215,2)</f>
        <v>Office Supplies</v>
      </c>
    </row>
    <row r="7216" spans="1:14" x14ac:dyDescent="0.3">
      <c r="A7216" s="3" t="s">
        <v>7987</v>
      </c>
      <c r="B7216" s="4">
        <v>42274</v>
      </c>
      <c r="C7216" s="12" t="str">
        <f t="shared" si="112"/>
        <v>2015/09</v>
      </c>
      <c r="D7216" s="4">
        <v>42277</v>
      </c>
      <c r="E7216" s="3" t="s">
        <v>11</v>
      </c>
      <c r="F7216" s="3" t="s">
        <v>1042</v>
      </c>
      <c r="G7216" s="3" t="s">
        <v>3954</v>
      </c>
      <c r="H7216" s="5">
        <v>164</v>
      </c>
      <c r="I7216" s="2">
        <v>5</v>
      </c>
      <c r="J7216" s="2">
        <v>0</v>
      </c>
      <c r="K7216" s="2">
        <v>0.47560000000000002</v>
      </c>
      <c r="L7216" s="18" t="str">
        <f>VLOOKUP(F7216,'BD customers'!$1:$1048576,2,FALSE)</f>
        <v>Helen Wasserman</v>
      </c>
      <c r="M7216" s="2">
        <f>MATCH(orders[[#This Row],[Product ID]],'BD product'!A:A,0)</f>
        <v>1212</v>
      </c>
      <c r="N7216" s="2" t="str" cm="1">
        <f t="array" ref="N7216">INDEX('BD product'!A:D,M7216,2)</f>
        <v>Office Supplies</v>
      </c>
    </row>
    <row r="7217" spans="1:14" x14ac:dyDescent="0.3">
      <c r="A7217" s="3" t="s">
        <v>7987</v>
      </c>
      <c r="B7217" s="4">
        <v>42274</v>
      </c>
      <c r="C7217" s="12" t="str">
        <f t="shared" si="112"/>
        <v>2015/09</v>
      </c>
      <c r="D7217" s="4">
        <v>42277</v>
      </c>
      <c r="E7217" s="3" t="s">
        <v>11</v>
      </c>
      <c r="F7217" s="3" t="s">
        <v>1042</v>
      </c>
      <c r="G7217" s="3" t="s">
        <v>3023</v>
      </c>
      <c r="H7217" s="5">
        <v>2592</v>
      </c>
      <c r="I7217" s="2">
        <v>4</v>
      </c>
      <c r="J7217" s="2">
        <v>0</v>
      </c>
      <c r="K7217" s="2">
        <v>12.441599999999999</v>
      </c>
      <c r="L7217" s="18" t="str">
        <f>VLOOKUP(F7217,'BD customers'!$1:$1048576,2,FALSE)</f>
        <v>Helen Wasserman</v>
      </c>
      <c r="M7217" s="2">
        <f>MATCH(orders[[#This Row],[Product ID]],'BD product'!A:A,0)</f>
        <v>862</v>
      </c>
      <c r="N7217" s="2" t="str" cm="1">
        <f t="array" ref="N7217">INDEX('BD product'!A:D,M7217,2)</f>
        <v>Office Supplies</v>
      </c>
    </row>
    <row r="7218" spans="1:14" x14ac:dyDescent="0.3">
      <c r="A7218" s="3" t="s">
        <v>7988</v>
      </c>
      <c r="B7218" s="4">
        <v>42127</v>
      </c>
      <c r="C7218" s="12" t="str">
        <f t="shared" si="112"/>
        <v>2015/05</v>
      </c>
      <c r="D7218" s="4">
        <v>42130</v>
      </c>
      <c r="E7218" s="3" t="s">
        <v>64</v>
      </c>
      <c r="F7218" s="3" t="s">
        <v>506</v>
      </c>
      <c r="G7218" s="3" t="s">
        <v>1820</v>
      </c>
      <c r="H7218" s="5">
        <v>882</v>
      </c>
      <c r="I7218" s="2">
        <v>3</v>
      </c>
      <c r="J7218" s="2">
        <v>0</v>
      </c>
      <c r="K7218" s="2">
        <v>2.5577999999999999</v>
      </c>
      <c r="L7218" s="18" t="str">
        <f>VLOOKUP(F7218,'BD customers'!$1:$1048576,2,FALSE)</f>
        <v>Lena Cacioppo</v>
      </c>
      <c r="M7218" s="2">
        <f>MATCH(orders[[#This Row],[Product ID]],'BD product'!A:A,0)</f>
        <v>456</v>
      </c>
      <c r="N7218" s="2" t="str" cm="1">
        <f t="array" ref="N7218">INDEX('BD product'!A:D,M7218,2)</f>
        <v>Office Supplies</v>
      </c>
    </row>
    <row r="7219" spans="1:14" x14ac:dyDescent="0.3">
      <c r="A7219" s="3" t="s">
        <v>7988</v>
      </c>
      <c r="B7219" s="4">
        <v>42127</v>
      </c>
      <c r="C7219" s="12" t="str">
        <f t="shared" si="112"/>
        <v>2015/05</v>
      </c>
      <c r="D7219" s="4">
        <v>42130</v>
      </c>
      <c r="E7219" s="3" t="s">
        <v>64</v>
      </c>
      <c r="F7219" s="3" t="s">
        <v>506</v>
      </c>
      <c r="G7219" s="3" t="s">
        <v>3185</v>
      </c>
      <c r="H7219" s="5">
        <v>62496</v>
      </c>
      <c r="I7219" s="2">
        <v>2</v>
      </c>
      <c r="J7219" s="2">
        <v>2</v>
      </c>
      <c r="K7219" s="2">
        <v>21.8736</v>
      </c>
      <c r="L7219" s="18" t="str">
        <f>VLOOKUP(F7219,'BD customers'!$1:$1048576,2,FALSE)</f>
        <v>Lena Cacioppo</v>
      </c>
      <c r="M7219" s="2">
        <f>MATCH(orders[[#This Row],[Product ID]],'BD product'!A:A,0)</f>
        <v>922</v>
      </c>
      <c r="N7219" s="2" t="str" cm="1">
        <f t="array" ref="N7219">INDEX('BD product'!A:D,M7219,2)</f>
        <v>Office Supplies</v>
      </c>
    </row>
    <row r="7220" spans="1:14" x14ac:dyDescent="0.3">
      <c r="A7220" s="3" t="s">
        <v>7988</v>
      </c>
      <c r="B7220" s="4">
        <v>42127</v>
      </c>
      <c r="C7220" s="12" t="str">
        <f t="shared" si="112"/>
        <v>2015/05</v>
      </c>
      <c r="D7220" s="4">
        <v>42130</v>
      </c>
      <c r="E7220" s="3" t="s">
        <v>64</v>
      </c>
      <c r="F7220" s="3" t="s">
        <v>506</v>
      </c>
      <c r="G7220" s="3" t="s">
        <v>529</v>
      </c>
      <c r="H7220" s="5">
        <v>33996</v>
      </c>
      <c r="I7220" s="2">
        <v>4</v>
      </c>
      <c r="J7220" s="2">
        <v>0</v>
      </c>
      <c r="K7220" s="2">
        <v>122.3856</v>
      </c>
      <c r="L7220" s="18" t="str">
        <f>VLOOKUP(F7220,'BD customers'!$1:$1048576,2,FALSE)</f>
        <v>Lena Cacioppo</v>
      </c>
      <c r="M7220" s="2">
        <f>MATCH(orders[[#This Row],[Product ID]],'BD product'!A:A,0)</f>
        <v>108</v>
      </c>
      <c r="N7220" s="2" t="str" cm="1">
        <f t="array" ref="N7220">INDEX('BD product'!A:D,M7220,2)</f>
        <v>Technology</v>
      </c>
    </row>
    <row r="7221" spans="1:14" x14ac:dyDescent="0.3">
      <c r="A7221" s="3" t="s">
        <v>7988</v>
      </c>
      <c r="B7221" s="4">
        <v>42127</v>
      </c>
      <c r="C7221" s="12" t="str">
        <f t="shared" si="112"/>
        <v>2015/05</v>
      </c>
      <c r="D7221" s="4">
        <v>42130</v>
      </c>
      <c r="E7221" s="3" t="s">
        <v>64</v>
      </c>
      <c r="F7221" s="3" t="s">
        <v>506</v>
      </c>
      <c r="G7221" s="3" t="s">
        <v>2224</v>
      </c>
      <c r="H7221" s="5">
        <v>49568</v>
      </c>
      <c r="I7221" s="2">
        <v>2</v>
      </c>
      <c r="J7221" s="2">
        <v>2</v>
      </c>
      <c r="K7221" s="2">
        <v>17.348800000000001</v>
      </c>
      <c r="L7221" s="18" t="str">
        <f>VLOOKUP(F7221,'BD customers'!$1:$1048576,2,FALSE)</f>
        <v>Lena Cacioppo</v>
      </c>
      <c r="M7221" s="2">
        <f>MATCH(orders[[#This Row],[Product ID]],'BD product'!A:A,0)</f>
        <v>584</v>
      </c>
      <c r="N7221" s="2" t="str" cm="1">
        <f t="array" ref="N7221">INDEX('BD product'!A:D,M7221,2)</f>
        <v>Office Supplies</v>
      </c>
    </row>
    <row r="7222" spans="1:14" x14ac:dyDescent="0.3">
      <c r="A7222" s="3" t="s">
        <v>7989</v>
      </c>
      <c r="B7222" s="4">
        <v>42744</v>
      </c>
      <c r="C7222" s="12" t="str">
        <f t="shared" si="112"/>
        <v>2017/01</v>
      </c>
      <c r="D7222" s="4">
        <v>42748</v>
      </c>
      <c r="E7222" s="3" t="s">
        <v>21</v>
      </c>
      <c r="F7222" s="3" t="s">
        <v>2908</v>
      </c>
      <c r="G7222" s="3" t="s">
        <v>2188</v>
      </c>
      <c r="H7222" s="5">
        <v>274491</v>
      </c>
      <c r="I7222" s="2">
        <v>3</v>
      </c>
      <c r="J7222" s="2">
        <v>7</v>
      </c>
      <c r="K7222" s="2">
        <v>-228.74250000000001</v>
      </c>
      <c r="L7222" s="18" t="str">
        <f>VLOOKUP(F7222,'BD customers'!$1:$1048576,2,FALSE)</f>
        <v>Beth Paige</v>
      </c>
      <c r="M7222" s="2">
        <f>MATCH(orders[[#This Row],[Product ID]],'BD product'!A:A,0)</f>
        <v>571</v>
      </c>
      <c r="N7222" s="2" t="str" cm="1">
        <f t="array" ref="N7222">INDEX('BD product'!A:D,M7222,2)</f>
        <v>Office Supplies</v>
      </c>
    </row>
    <row r="7223" spans="1:14" x14ac:dyDescent="0.3">
      <c r="A7223" s="3" t="s">
        <v>7990</v>
      </c>
      <c r="B7223" s="4">
        <v>42762</v>
      </c>
      <c r="C7223" s="12" t="str">
        <f t="shared" si="112"/>
        <v>2017/01</v>
      </c>
      <c r="D7223" s="4">
        <v>42766</v>
      </c>
      <c r="E7223" s="3" t="s">
        <v>21</v>
      </c>
      <c r="F7223" s="3" t="s">
        <v>4263</v>
      </c>
      <c r="G7223" s="3" t="s">
        <v>6354</v>
      </c>
      <c r="H7223" s="5">
        <v>13794</v>
      </c>
      <c r="I7223" s="2">
        <v>3</v>
      </c>
      <c r="J7223" s="2">
        <v>0</v>
      </c>
      <c r="K7223" s="2">
        <v>35.864400000000003</v>
      </c>
      <c r="L7223" s="18" t="str">
        <f>VLOOKUP(F7223,'BD customers'!$1:$1048576,2,FALSE)</f>
        <v>Toby Gnade</v>
      </c>
      <c r="M7223" s="2">
        <f>MATCH(orders[[#This Row],[Product ID]],'BD product'!A:A,0)</f>
        <v>1678</v>
      </c>
      <c r="N7223" s="2" t="str" cm="1">
        <f t="array" ref="N7223">INDEX('BD product'!A:D,M7223,2)</f>
        <v>Technology</v>
      </c>
    </row>
    <row r="7224" spans="1:14" x14ac:dyDescent="0.3">
      <c r="A7224" s="3" t="s">
        <v>7991</v>
      </c>
      <c r="B7224" s="4">
        <v>42980</v>
      </c>
      <c r="C7224" s="12" t="str">
        <f t="shared" si="112"/>
        <v>2017/09</v>
      </c>
      <c r="D7224" s="4">
        <v>42984</v>
      </c>
      <c r="E7224" s="3" t="s">
        <v>21</v>
      </c>
      <c r="F7224" s="3" t="s">
        <v>2147</v>
      </c>
      <c r="G7224" s="3" t="s">
        <v>2455</v>
      </c>
      <c r="H7224" s="5">
        <v>4068</v>
      </c>
      <c r="I7224" s="2">
        <v>3</v>
      </c>
      <c r="J7224" s="2">
        <v>2</v>
      </c>
      <c r="K7224" s="2">
        <v>-0.71189999999999998</v>
      </c>
      <c r="L7224" s="18" t="str">
        <f>VLOOKUP(F7224,'BD customers'!$1:$1048576,2,FALSE)</f>
        <v>Mick Crebagga</v>
      </c>
      <c r="M7224" s="2">
        <f>MATCH(orders[[#This Row],[Product ID]],'BD product'!A:A,0)</f>
        <v>660</v>
      </c>
      <c r="N7224" s="2" t="str" cm="1">
        <f t="array" ref="N7224">INDEX('BD product'!A:D,M7224,2)</f>
        <v>Technology</v>
      </c>
    </row>
    <row r="7225" spans="1:14" x14ac:dyDescent="0.3">
      <c r="A7225" s="3" t="s">
        <v>7992</v>
      </c>
      <c r="B7225" s="4">
        <v>42565</v>
      </c>
      <c r="C7225" s="12" t="str">
        <f t="shared" si="112"/>
        <v>2016/07</v>
      </c>
      <c r="D7225" s="4">
        <v>42569</v>
      </c>
      <c r="E7225" s="3" t="s">
        <v>21</v>
      </c>
      <c r="F7225" s="3" t="s">
        <v>1637</v>
      </c>
      <c r="G7225" s="3" t="s">
        <v>218</v>
      </c>
      <c r="H7225" s="5">
        <v>110376</v>
      </c>
      <c r="I7225" s="2">
        <v>3</v>
      </c>
      <c r="J7225" s="2">
        <v>2</v>
      </c>
      <c r="K7225" s="2">
        <v>12.417299999999999</v>
      </c>
      <c r="L7225" s="18" t="str">
        <f>VLOOKUP(F7225,'BD customers'!$1:$1048576,2,FALSE)</f>
        <v>Raymond Buch</v>
      </c>
      <c r="M7225" s="2">
        <f>MATCH(orders[[#This Row],[Product ID]],'BD product'!A:A,0)</f>
        <v>42</v>
      </c>
      <c r="N7225" s="2" t="str" cm="1">
        <f t="array" ref="N7225">INDEX('BD product'!A:D,M7225,2)</f>
        <v>Technology</v>
      </c>
    </row>
    <row r="7226" spans="1:14" x14ac:dyDescent="0.3">
      <c r="A7226" s="3" t="s">
        <v>7992</v>
      </c>
      <c r="B7226" s="4">
        <v>42565</v>
      </c>
      <c r="C7226" s="12" t="str">
        <f t="shared" si="112"/>
        <v>2016/07</v>
      </c>
      <c r="D7226" s="4">
        <v>42569</v>
      </c>
      <c r="E7226" s="3" t="s">
        <v>21</v>
      </c>
      <c r="F7226" s="3" t="s">
        <v>1637</v>
      </c>
      <c r="G7226" s="3" t="s">
        <v>6224</v>
      </c>
      <c r="H7226" s="5">
        <v>15162</v>
      </c>
      <c r="I7226" s="2">
        <v>7</v>
      </c>
      <c r="J7226" s="2">
        <v>0</v>
      </c>
      <c r="K7226" s="2">
        <v>50.034599999999998</v>
      </c>
      <c r="L7226" s="18" t="str">
        <f>VLOOKUP(F7226,'BD customers'!$1:$1048576,2,FALSE)</f>
        <v>Raymond Buch</v>
      </c>
      <c r="M7226" s="2">
        <f>MATCH(orders[[#This Row],[Product ID]],'BD product'!A:A,0)</f>
        <v>1658</v>
      </c>
      <c r="N7226" s="2" t="str" cm="1">
        <f t="array" ref="N7226">INDEX('BD product'!A:D,M7226,2)</f>
        <v>Office Supplies</v>
      </c>
    </row>
    <row r="7227" spans="1:14" x14ac:dyDescent="0.3">
      <c r="A7227" s="3" t="s">
        <v>7992</v>
      </c>
      <c r="B7227" s="4">
        <v>42565</v>
      </c>
      <c r="C7227" s="12" t="str">
        <f t="shared" si="112"/>
        <v>2016/07</v>
      </c>
      <c r="D7227" s="4">
        <v>42569</v>
      </c>
      <c r="E7227" s="3" t="s">
        <v>21</v>
      </c>
      <c r="F7227" s="3" t="s">
        <v>1637</v>
      </c>
      <c r="G7227" s="3" t="s">
        <v>1785</v>
      </c>
      <c r="H7227" s="5">
        <v>308</v>
      </c>
      <c r="I7227" s="2">
        <v>4</v>
      </c>
      <c r="J7227" s="2">
        <v>0</v>
      </c>
      <c r="K7227" s="2">
        <v>1.0164</v>
      </c>
      <c r="L7227" s="18" t="str">
        <f>VLOOKUP(F7227,'BD customers'!$1:$1048576,2,FALSE)</f>
        <v>Raymond Buch</v>
      </c>
      <c r="M7227" s="2">
        <f>MATCH(orders[[#This Row],[Product ID]],'BD product'!A:A,0)</f>
        <v>444</v>
      </c>
      <c r="N7227" s="2" t="str" cm="1">
        <f t="array" ref="N7227">INDEX('BD product'!A:D,M7227,2)</f>
        <v>Furniture</v>
      </c>
    </row>
    <row r="7228" spans="1:14" x14ac:dyDescent="0.3">
      <c r="A7228" s="3" t="s">
        <v>7993</v>
      </c>
      <c r="B7228" s="4">
        <v>42790</v>
      </c>
      <c r="C7228" s="12" t="str">
        <f t="shared" si="112"/>
        <v>2017/02</v>
      </c>
      <c r="D7228" s="4">
        <v>42794</v>
      </c>
      <c r="E7228" s="3" t="s">
        <v>21</v>
      </c>
      <c r="F7228" s="3" t="s">
        <v>231</v>
      </c>
      <c r="G7228" s="3" t="s">
        <v>3472</v>
      </c>
      <c r="H7228" s="5">
        <v>12392</v>
      </c>
      <c r="I7228" s="2">
        <v>5</v>
      </c>
      <c r="J7228" s="2">
        <v>2</v>
      </c>
      <c r="K7228" s="2">
        <v>3.8725000000000001</v>
      </c>
      <c r="L7228" s="18" t="str">
        <f>VLOOKUP(F7228,'BD customers'!$1:$1048576,2,FALSE)</f>
        <v>Erin Smith</v>
      </c>
      <c r="M7228" s="2">
        <f>MATCH(orders[[#This Row],[Product ID]],'BD product'!A:A,0)</f>
        <v>1032</v>
      </c>
      <c r="N7228" s="2" t="str" cm="1">
        <f t="array" ref="N7228">INDEX('BD product'!A:D,M7228,2)</f>
        <v>Office Supplies</v>
      </c>
    </row>
    <row r="7229" spans="1:14" x14ac:dyDescent="0.3">
      <c r="A7229" s="3" t="s">
        <v>7993</v>
      </c>
      <c r="B7229" s="4">
        <v>42790</v>
      </c>
      <c r="C7229" s="12" t="str">
        <f t="shared" si="112"/>
        <v>2017/02</v>
      </c>
      <c r="D7229" s="4">
        <v>42794</v>
      </c>
      <c r="E7229" s="3" t="s">
        <v>21</v>
      </c>
      <c r="F7229" s="3" t="s">
        <v>231</v>
      </c>
      <c r="G7229" s="3" t="s">
        <v>2776</v>
      </c>
      <c r="H7229" s="5">
        <v>13198</v>
      </c>
      <c r="I7229" s="2">
        <v>5</v>
      </c>
      <c r="J7229" s="2">
        <v>2</v>
      </c>
      <c r="K7229" s="2">
        <v>214.4675</v>
      </c>
      <c r="L7229" s="18" t="str">
        <f>VLOOKUP(F7229,'BD customers'!$1:$1048576,2,FALSE)</f>
        <v>Erin Smith</v>
      </c>
      <c r="M7229" s="2">
        <f>MATCH(orders[[#This Row],[Product ID]],'BD product'!A:A,0)</f>
        <v>766</v>
      </c>
      <c r="N7229" s="2" t="str" cm="1">
        <f t="array" ref="N7229">INDEX('BD product'!A:D,M7229,2)</f>
        <v>Technology</v>
      </c>
    </row>
    <row r="7230" spans="1:14" x14ac:dyDescent="0.3">
      <c r="A7230" s="3" t="s">
        <v>7994</v>
      </c>
      <c r="B7230" s="4">
        <v>41840</v>
      </c>
      <c r="C7230" s="12" t="str">
        <f t="shared" si="112"/>
        <v>2014/07</v>
      </c>
      <c r="D7230" s="4">
        <v>41842</v>
      </c>
      <c r="E7230" s="3" t="s">
        <v>64</v>
      </c>
      <c r="F7230" s="3" t="s">
        <v>6193</v>
      </c>
      <c r="G7230" s="3" t="s">
        <v>1778</v>
      </c>
      <c r="H7230" s="5">
        <v>89712</v>
      </c>
      <c r="I7230" s="2">
        <v>6</v>
      </c>
      <c r="J7230" s="2">
        <v>2</v>
      </c>
      <c r="K7230" s="2">
        <v>30.277799999999999</v>
      </c>
      <c r="L7230" s="18" t="str">
        <f>VLOOKUP(F7230,'BD customers'!$1:$1048576,2,FALSE)</f>
        <v>Roger Demir</v>
      </c>
      <c r="M7230" s="2">
        <f>MATCH(orders[[#This Row],[Product ID]],'BD product'!A:A,0)</f>
        <v>442</v>
      </c>
      <c r="N7230" s="2" t="str" cm="1">
        <f t="array" ref="N7230">INDEX('BD product'!A:D,M7230,2)</f>
        <v>Office Supplies</v>
      </c>
    </row>
    <row r="7231" spans="1:14" x14ac:dyDescent="0.3">
      <c r="A7231" s="3" t="s">
        <v>7994</v>
      </c>
      <c r="B7231" s="4">
        <v>41840</v>
      </c>
      <c r="C7231" s="12" t="str">
        <f t="shared" si="112"/>
        <v>2014/07</v>
      </c>
      <c r="D7231" s="4">
        <v>41842</v>
      </c>
      <c r="E7231" s="3" t="s">
        <v>64</v>
      </c>
      <c r="F7231" s="3" t="s">
        <v>6193</v>
      </c>
      <c r="G7231" s="3" t="s">
        <v>1025</v>
      </c>
      <c r="H7231" s="5">
        <v>2283</v>
      </c>
      <c r="I7231" s="2">
        <v>3</v>
      </c>
      <c r="J7231" s="2">
        <v>0</v>
      </c>
      <c r="K7231" s="2">
        <v>10.7301</v>
      </c>
      <c r="L7231" s="18" t="str">
        <f>VLOOKUP(F7231,'BD customers'!$1:$1048576,2,FALSE)</f>
        <v>Roger Demir</v>
      </c>
      <c r="M7231" s="2">
        <f>MATCH(orders[[#This Row],[Product ID]],'BD product'!A:A,0)</f>
        <v>231</v>
      </c>
      <c r="N7231" s="2" t="str" cm="1">
        <f t="array" ref="N7231">INDEX('BD product'!A:D,M7231,2)</f>
        <v>Office Supplies</v>
      </c>
    </row>
    <row r="7232" spans="1:14" x14ac:dyDescent="0.3">
      <c r="A7232" s="3" t="s">
        <v>7995</v>
      </c>
      <c r="B7232" s="4">
        <v>42807</v>
      </c>
      <c r="C7232" s="12" t="str">
        <f t="shared" si="112"/>
        <v>2017/03</v>
      </c>
      <c r="D7232" s="4">
        <v>42809</v>
      </c>
      <c r="E7232" s="3" t="s">
        <v>64</v>
      </c>
      <c r="F7232" s="3" t="s">
        <v>4523</v>
      </c>
      <c r="G7232" s="3" t="s">
        <v>3613</v>
      </c>
      <c r="H7232" s="5">
        <v>3088</v>
      </c>
      <c r="I7232" s="2">
        <v>2</v>
      </c>
      <c r="J7232" s="2">
        <v>0</v>
      </c>
      <c r="K7232" s="2">
        <v>0.15440000000000001</v>
      </c>
      <c r="L7232" s="18" t="str">
        <f>VLOOKUP(F7232,'BD customers'!$1:$1048576,2,FALSE)</f>
        <v>Shahid Collister</v>
      </c>
      <c r="M7232" s="2">
        <f>MATCH(orders[[#This Row],[Product ID]],'BD product'!A:A,0)</f>
        <v>1089</v>
      </c>
      <c r="N7232" s="2" t="str" cm="1">
        <f t="array" ref="N7232">INDEX('BD product'!A:D,M7232,2)</f>
        <v>Office Supplies</v>
      </c>
    </row>
    <row r="7233" spans="1:14" x14ac:dyDescent="0.3">
      <c r="A7233" s="3" t="s">
        <v>7995</v>
      </c>
      <c r="B7233" s="4">
        <v>42807</v>
      </c>
      <c r="C7233" s="12" t="str">
        <f t="shared" si="112"/>
        <v>2017/03</v>
      </c>
      <c r="D7233" s="4">
        <v>42809</v>
      </c>
      <c r="E7233" s="3" t="s">
        <v>64</v>
      </c>
      <c r="F7233" s="3" t="s">
        <v>4523</v>
      </c>
      <c r="G7233" s="3" t="s">
        <v>7439</v>
      </c>
      <c r="H7233" s="5">
        <v>46516</v>
      </c>
      <c r="I7233" s="2">
        <v>2</v>
      </c>
      <c r="J7233" s="2">
        <v>0</v>
      </c>
      <c r="K7233" s="2">
        <v>120.94159999999999</v>
      </c>
      <c r="L7233" s="18" t="str">
        <f>VLOOKUP(F7233,'BD customers'!$1:$1048576,2,FALSE)</f>
        <v>Shahid Collister</v>
      </c>
      <c r="M7233" s="2">
        <f>MATCH(orders[[#This Row],[Product ID]],'BD product'!A:A,0)</f>
        <v>1780</v>
      </c>
      <c r="N7233" s="2" t="str" cm="1">
        <f t="array" ref="N7233">INDEX('BD product'!A:D,M7233,2)</f>
        <v>Office Supplies</v>
      </c>
    </row>
    <row r="7234" spans="1:14" x14ac:dyDescent="0.3">
      <c r="A7234" s="3" t="s">
        <v>7995</v>
      </c>
      <c r="B7234" s="4">
        <v>42807</v>
      </c>
      <c r="C7234" s="12" t="str">
        <f t="shared" ref="C7234:C7297" si="113">TEXT(B7234,"aaaa/mm")</f>
        <v>2017/03</v>
      </c>
      <c r="D7234" s="4">
        <v>42809</v>
      </c>
      <c r="E7234" s="3" t="s">
        <v>64</v>
      </c>
      <c r="F7234" s="3" t="s">
        <v>4523</v>
      </c>
      <c r="G7234" s="3" t="s">
        <v>3362</v>
      </c>
      <c r="H7234" s="5">
        <v>2712</v>
      </c>
      <c r="I7234" s="2">
        <v>4</v>
      </c>
      <c r="J7234" s="2">
        <v>0</v>
      </c>
      <c r="K7234" s="2">
        <v>12.475199999999999</v>
      </c>
      <c r="L7234" s="18" t="str">
        <f>VLOOKUP(F7234,'BD customers'!$1:$1048576,2,FALSE)</f>
        <v>Shahid Collister</v>
      </c>
      <c r="M7234" s="2">
        <f>MATCH(orders[[#This Row],[Product ID]],'BD product'!A:A,0)</f>
        <v>989</v>
      </c>
      <c r="N7234" s="2" t="str" cm="1">
        <f t="array" ref="N7234">INDEX('BD product'!A:D,M7234,2)</f>
        <v>Office Supplies</v>
      </c>
    </row>
    <row r="7235" spans="1:14" x14ac:dyDescent="0.3">
      <c r="A7235" s="3" t="s">
        <v>7996</v>
      </c>
      <c r="B7235" s="4">
        <v>42437</v>
      </c>
      <c r="C7235" s="12" t="str">
        <f t="shared" si="113"/>
        <v>2016/03</v>
      </c>
      <c r="D7235" s="4">
        <v>42441</v>
      </c>
      <c r="E7235" s="3" t="s">
        <v>21</v>
      </c>
      <c r="F7235" s="3" t="s">
        <v>5084</v>
      </c>
      <c r="G7235" s="3" t="s">
        <v>1567</v>
      </c>
      <c r="H7235" s="5">
        <v>1136</v>
      </c>
      <c r="I7235" s="2">
        <v>8</v>
      </c>
      <c r="J7235" s="2">
        <v>0</v>
      </c>
      <c r="K7235" s="2">
        <v>4.4303999999999997</v>
      </c>
      <c r="L7235" s="18" t="str">
        <f>VLOOKUP(F7235,'BD customers'!$1:$1048576,2,FALSE)</f>
        <v>Giulietta Baptist</v>
      </c>
      <c r="M7235" s="2">
        <f>MATCH(orders[[#This Row],[Product ID]],'BD product'!A:A,0)</f>
        <v>380</v>
      </c>
      <c r="N7235" s="2" t="str" cm="1">
        <f t="array" ref="N7235">INDEX('BD product'!A:D,M7235,2)</f>
        <v>Furniture</v>
      </c>
    </row>
    <row r="7236" spans="1:14" x14ac:dyDescent="0.3">
      <c r="A7236" s="3" t="s">
        <v>7996</v>
      </c>
      <c r="B7236" s="4">
        <v>42437</v>
      </c>
      <c r="C7236" s="12" t="str">
        <f t="shared" si="113"/>
        <v>2016/03</v>
      </c>
      <c r="D7236" s="4">
        <v>42441</v>
      </c>
      <c r="E7236" s="3" t="s">
        <v>21</v>
      </c>
      <c r="F7236" s="3" t="s">
        <v>5084</v>
      </c>
      <c r="G7236" s="3" t="s">
        <v>2130</v>
      </c>
      <c r="H7236" s="5">
        <v>1296</v>
      </c>
      <c r="I7236" s="2">
        <v>2</v>
      </c>
      <c r="J7236" s="2">
        <v>0</v>
      </c>
      <c r="K7236" s="2">
        <v>6.3503999999999996</v>
      </c>
      <c r="L7236" s="18" t="str">
        <f>VLOOKUP(F7236,'BD customers'!$1:$1048576,2,FALSE)</f>
        <v>Giulietta Baptist</v>
      </c>
      <c r="M7236" s="2">
        <f>MATCH(orders[[#This Row],[Product ID]],'BD product'!A:A,0)</f>
        <v>550</v>
      </c>
      <c r="N7236" s="2" t="str" cm="1">
        <f t="array" ref="N7236">INDEX('BD product'!A:D,M7236,2)</f>
        <v>Office Supplies</v>
      </c>
    </row>
    <row r="7237" spans="1:14" x14ac:dyDescent="0.3">
      <c r="A7237" s="3" t="s">
        <v>7996</v>
      </c>
      <c r="B7237" s="4">
        <v>42437</v>
      </c>
      <c r="C7237" s="12" t="str">
        <f t="shared" si="113"/>
        <v>2016/03</v>
      </c>
      <c r="D7237" s="4">
        <v>42441</v>
      </c>
      <c r="E7237" s="3" t="s">
        <v>21</v>
      </c>
      <c r="F7237" s="3" t="s">
        <v>5084</v>
      </c>
      <c r="G7237" s="3" t="s">
        <v>4394</v>
      </c>
      <c r="H7237" s="5">
        <v>69456</v>
      </c>
      <c r="I7237" s="2">
        <v>2</v>
      </c>
      <c r="J7237" s="2">
        <v>2</v>
      </c>
      <c r="K7237" s="2">
        <v>22.5732</v>
      </c>
      <c r="L7237" s="18" t="str">
        <f>VLOOKUP(F7237,'BD customers'!$1:$1048576,2,FALSE)</f>
        <v>Giulietta Baptist</v>
      </c>
      <c r="M7237" s="2">
        <f>MATCH(orders[[#This Row],[Product ID]],'BD product'!A:A,0)</f>
        <v>1313</v>
      </c>
      <c r="N7237" s="2" t="str" cm="1">
        <f t="array" ref="N7237">INDEX('BD product'!A:D,M7237,2)</f>
        <v>Office Supplies</v>
      </c>
    </row>
    <row r="7238" spans="1:14" x14ac:dyDescent="0.3">
      <c r="A7238" s="3" t="s">
        <v>7997</v>
      </c>
      <c r="B7238" s="4">
        <v>41980</v>
      </c>
      <c r="C7238" s="12" t="str">
        <f t="shared" si="113"/>
        <v>2014/12</v>
      </c>
      <c r="D7238" s="4">
        <v>41983</v>
      </c>
      <c r="E7238" s="3" t="s">
        <v>64</v>
      </c>
      <c r="F7238" s="3" t="s">
        <v>1965</v>
      </c>
      <c r="G7238" s="3" t="s">
        <v>2432</v>
      </c>
      <c r="H7238" s="5">
        <v>864</v>
      </c>
      <c r="I7238" s="2">
        <v>3</v>
      </c>
      <c r="J7238" s="2">
        <v>0</v>
      </c>
      <c r="K7238" s="2">
        <v>2.4192</v>
      </c>
      <c r="L7238" s="18" t="str">
        <f>VLOOKUP(F7238,'BD customers'!$1:$1048576,2,FALSE)</f>
        <v>Frank Preis</v>
      </c>
      <c r="M7238" s="2">
        <f>MATCH(orders[[#This Row],[Product ID]],'BD product'!A:A,0)</f>
        <v>651</v>
      </c>
      <c r="N7238" s="2" t="str" cm="1">
        <f t="array" ref="N7238">INDEX('BD product'!A:D,M7238,2)</f>
        <v>Office Supplies</v>
      </c>
    </row>
    <row r="7239" spans="1:14" x14ac:dyDescent="0.3">
      <c r="A7239" s="3" t="s">
        <v>7998</v>
      </c>
      <c r="B7239" s="4">
        <v>42561</v>
      </c>
      <c r="C7239" s="12" t="str">
        <f t="shared" si="113"/>
        <v>2016/07</v>
      </c>
      <c r="D7239" s="4">
        <v>42561</v>
      </c>
      <c r="E7239" s="3" t="s">
        <v>41</v>
      </c>
      <c r="F7239" s="3" t="s">
        <v>292</v>
      </c>
      <c r="G7239" s="3" t="s">
        <v>7999</v>
      </c>
      <c r="H7239" s="5">
        <v>341991</v>
      </c>
      <c r="I7239" s="2">
        <v>3</v>
      </c>
      <c r="J7239" s="2">
        <v>7</v>
      </c>
      <c r="K7239" s="2">
        <v>-319.19159999999999</v>
      </c>
      <c r="L7239" s="18" t="str">
        <f>VLOOKUP(F7239,'BD customers'!$1:$1048576,2,FALSE)</f>
        <v>Erin Ashbrook</v>
      </c>
      <c r="M7239" s="2">
        <f>MATCH(orders[[#This Row],[Product ID]],'BD product'!A:A,0)</f>
        <v>1817</v>
      </c>
      <c r="N7239" s="2" t="str" cm="1">
        <f t="array" ref="N7239">INDEX('BD product'!A:D,M7239,2)</f>
        <v>Technology</v>
      </c>
    </row>
    <row r="7240" spans="1:14" x14ac:dyDescent="0.3">
      <c r="A7240" s="3" t="s">
        <v>8001</v>
      </c>
      <c r="B7240" s="4">
        <v>42728</v>
      </c>
      <c r="C7240" s="12" t="str">
        <f t="shared" si="113"/>
        <v>2016/12</v>
      </c>
      <c r="D7240" s="4">
        <v>42734</v>
      </c>
      <c r="E7240" s="3" t="s">
        <v>21</v>
      </c>
      <c r="F7240" s="3" t="s">
        <v>985</v>
      </c>
      <c r="G7240" s="3" t="s">
        <v>5003</v>
      </c>
      <c r="H7240" s="5">
        <v>4396</v>
      </c>
      <c r="I7240" s="2">
        <v>7</v>
      </c>
      <c r="J7240" s="2">
        <v>0</v>
      </c>
      <c r="K7240" s="2">
        <v>18.463200000000001</v>
      </c>
      <c r="L7240" s="18" t="str">
        <f>VLOOKUP(F7240,'BD customers'!$1:$1048576,2,FALSE)</f>
        <v>Sean Christensen</v>
      </c>
      <c r="M7240" s="2">
        <f>MATCH(orders[[#This Row],[Product ID]],'BD product'!A:A,0)</f>
        <v>1450</v>
      </c>
      <c r="N7240" s="2" t="str" cm="1">
        <f t="array" ref="N7240">INDEX('BD product'!A:D,M7240,2)</f>
        <v>Furniture</v>
      </c>
    </row>
    <row r="7241" spans="1:14" x14ac:dyDescent="0.3">
      <c r="A7241" s="3" t="s">
        <v>8001</v>
      </c>
      <c r="B7241" s="4">
        <v>42728</v>
      </c>
      <c r="C7241" s="12" t="str">
        <f t="shared" si="113"/>
        <v>2016/12</v>
      </c>
      <c r="D7241" s="4">
        <v>42734</v>
      </c>
      <c r="E7241" s="3" t="s">
        <v>21</v>
      </c>
      <c r="F7241" s="3" t="s">
        <v>985</v>
      </c>
      <c r="G7241" s="3" t="s">
        <v>718</v>
      </c>
      <c r="H7241" s="5">
        <v>3976</v>
      </c>
      <c r="I7241" s="2">
        <v>7</v>
      </c>
      <c r="J7241" s="2">
        <v>0</v>
      </c>
      <c r="K7241" s="2">
        <v>18.687200000000001</v>
      </c>
      <c r="L7241" s="18" t="str">
        <f>VLOOKUP(F7241,'BD customers'!$1:$1048576,2,FALSE)</f>
        <v>Sean Christensen</v>
      </c>
      <c r="M7241" s="2">
        <f>MATCH(orders[[#This Row],[Product ID]],'BD product'!A:A,0)</f>
        <v>154</v>
      </c>
      <c r="N7241" s="2" t="str" cm="1">
        <f t="array" ref="N7241">INDEX('BD product'!A:D,M7241,2)</f>
        <v>Office Supplies</v>
      </c>
    </row>
    <row r="7242" spans="1:14" x14ac:dyDescent="0.3">
      <c r="A7242" s="3" t="s">
        <v>8002</v>
      </c>
      <c r="B7242" s="4">
        <v>42848</v>
      </c>
      <c r="C7242" s="12" t="str">
        <f t="shared" si="113"/>
        <v>2017/04</v>
      </c>
      <c r="D7242" s="4">
        <v>42850</v>
      </c>
      <c r="E7242" s="3" t="s">
        <v>11</v>
      </c>
      <c r="F7242" s="3" t="s">
        <v>2275</v>
      </c>
      <c r="G7242" s="3" t="s">
        <v>5070</v>
      </c>
      <c r="H7242" s="5">
        <v>6636</v>
      </c>
      <c r="I7242" s="2">
        <v>7</v>
      </c>
      <c r="J7242" s="2">
        <v>0</v>
      </c>
      <c r="K7242" s="2">
        <v>2.6543999999999999</v>
      </c>
      <c r="L7242" s="18" t="str">
        <f>VLOOKUP(F7242,'BD customers'!$1:$1048576,2,FALSE)</f>
        <v>Jay Fein</v>
      </c>
      <c r="M7242" s="2">
        <f>MATCH(orders[[#This Row],[Product ID]],'BD product'!A:A,0)</f>
        <v>1464</v>
      </c>
      <c r="N7242" s="2" t="str" cm="1">
        <f t="array" ref="N7242">INDEX('BD product'!A:D,M7242,2)</f>
        <v>Furniture</v>
      </c>
    </row>
    <row r="7243" spans="1:14" x14ac:dyDescent="0.3">
      <c r="A7243" s="3" t="s">
        <v>8002</v>
      </c>
      <c r="B7243" s="4">
        <v>42848</v>
      </c>
      <c r="C7243" s="12" t="str">
        <f t="shared" si="113"/>
        <v>2017/04</v>
      </c>
      <c r="D7243" s="4">
        <v>42850</v>
      </c>
      <c r="E7243" s="3" t="s">
        <v>11</v>
      </c>
      <c r="F7243" s="3" t="s">
        <v>2275</v>
      </c>
      <c r="G7243" s="3" t="s">
        <v>2311</v>
      </c>
      <c r="H7243" s="5">
        <v>9288</v>
      </c>
      <c r="I7243" s="2">
        <v>6</v>
      </c>
      <c r="J7243" s="2">
        <v>2</v>
      </c>
      <c r="K7243" s="2">
        <v>3.0186000000000002</v>
      </c>
      <c r="L7243" s="18" t="str">
        <f>VLOOKUP(F7243,'BD customers'!$1:$1048576,2,FALSE)</f>
        <v>Jay Fein</v>
      </c>
      <c r="M7243" s="2">
        <f>MATCH(orders[[#This Row],[Product ID]],'BD product'!A:A,0)</f>
        <v>614</v>
      </c>
      <c r="N7243" s="2" t="str" cm="1">
        <f t="array" ref="N7243">INDEX('BD product'!A:D,M7243,2)</f>
        <v>Office Supplies</v>
      </c>
    </row>
    <row r="7244" spans="1:14" x14ac:dyDescent="0.3">
      <c r="A7244" s="3" t="s">
        <v>8002</v>
      </c>
      <c r="B7244" s="4">
        <v>42848</v>
      </c>
      <c r="C7244" s="12" t="str">
        <f t="shared" si="113"/>
        <v>2017/04</v>
      </c>
      <c r="D7244" s="4">
        <v>42850</v>
      </c>
      <c r="E7244" s="3" t="s">
        <v>11</v>
      </c>
      <c r="F7244" s="3" t="s">
        <v>2275</v>
      </c>
      <c r="G7244" s="3" t="s">
        <v>1783</v>
      </c>
      <c r="H7244" s="5">
        <v>2414</v>
      </c>
      <c r="I7244" s="2">
        <v>2</v>
      </c>
      <c r="J7244" s="2">
        <v>0</v>
      </c>
      <c r="K7244" s="2">
        <v>7.9661999999999997</v>
      </c>
      <c r="L7244" s="18" t="str">
        <f>VLOOKUP(F7244,'BD customers'!$1:$1048576,2,FALSE)</f>
        <v>Jay Fein</v>
      </c>
      <c r="M7244" s="2">
        <f>MATCH(orders[[#This Row],[Product ID]],'BD product'!A:A,0)</f>
        <v>443</v>
      </c>
      <c r="N7244" s="2" t="str" cm="1">
        <f t="array" ref="N7244">INDEX('BD product'!A:D,M7244,2)</f>
        <v>Furniture</v>
      </c>
    </row>
    <row r="7245" spans="1:14" x14ac:dyDescent="0.3">
      <c r="A7245" s="3" t="s">
        <v>8003</v>
      </c>
      <c r="B7245" s="4">
        <v>42964</v>
      </c>
      <c r="C7245" s="12" t="str">
        <f t="shared" si="113"/>
        <v>2017/08</v>
      </c>
      <c r="D7245" s="4">
        <v>42969</v>
      </c>
      <c r="E7245" s="3" t="s">
        <v>11</v>
      </c>
      <c r="F7245" s="3" t="s">
        <v>4297</v>
      </c>
      <c r="G7245" s="3" t="s">
        <v>1923</v>
      </c>
      <c r="H7245" s="5">
        <v>4416174</v>
      </c>
      <c r="I7245" s="2">
        <v>9</v>
      </c>
      <c r="J7245" s="2">
        <v>3</v>
      </c>
      <c r="K7245" s="2">
        <v>-63.088200000000001</v>
      </c>
      <c r="L7245" s="18" t="str">
        <f>VLOOKUP(F7245,'BD customers'!$1:$1048576,2,FALSE)</f>
        <v>Tom Prescott</v>
      </c>
      <c r="M7245" s="2">
        <f>MATCH(orders[[#This Row],[Product ID]],'BD product'!A:A,0)</f>
        <v>485</v>
      </c>
      <c r="N7245" s="2" t="str" cm="1">
        <f t="array" ref="N7245">INDEX('BD product'!A:D,M7245,2)</f>
        <v>Furniture</v>
      </c>
    </row>
    <row r="7246" spans="1:14" x14ac:dyDescent="0.3">
      <c r="A7246" s="3" t="s">
        <v>8004</v>
      </c>
      <c r="B7246" s="4">
        <v>42877</v>
      </c>
      <c r="C7246" s="12" t="str">
        <f t="shared" si="113"/>
        <v>2017/05</v>
      </c>
      <c r="D7246" s="4">
        <v>42880</v>
      </c>
      <c r="E7246" s="3" t="s">
        <v>64</v>
      </c>
      <c r="F7246" s="3" t="s">
        <v>1094</v>
      </c>
      <c r="G7246" s="3" t="s">
        <v>6240</v>
      </c>
      <c r="H7246" s="5">
        <v>4956</v>
      </c>
      <c r="I7246" s="2">
        <v>7</v>
      </c>
      <c r="J7246" s="2">
        <v>0</v>
      </c>
      <c r="K7246" s="2">
        <v>18.832799999999999</v>
      </c>
      <c r="L7246" s="18" t="str">
        <f>VLOOKUP(F7246,'BD customers'!$1:$1048576,2,FALSE)</f>
        <v>Rob Lucas</v>
      </c>
      <c r="M7246" s="2">
        <f>MATCH(orders[[#This Row],[Product ID]],'BD product'!A:A,0)</f>
        <v>1660</v>
      </c>
      <c r="N7246" s="2" t="str" cm="1">
        <f t="array" ref="N7246">INDEX('BD product'!A:D,M7246,2)</f>
        <v>Office Supplies</v>
      </c>
    </row>
    <row r="7247" spans="1:14" x14ac:dyDescent="0.3">
      <c r="A7247" s="3" t="s">
        <v>8005</v>
      </c>
      <c r="B7247" s="4">
        <v>42775</v>
      </c>
      <c r="C7247" s="12" t="str">
        <f t="shared" si="113"/>
        <v>2017/02</v>
      </c>
      <c r="D7247" s="4">
        <v>42779</v>
      </c>
      <c r="E7247" s="3" t="s">
        <v>21</v>
      </c>
      <c r="F7247" s="3" t="s">
        <v>4723</v>
      </c>
      <c r="G7247" s="3" t="s">
        <v>3506</v>
      </c>
      <c r="H7247" s="5">
        <v>3549</v>
      </c>
      <c r="I7247" s="2">
        <v>5</v>
      </c>
      <c r="J7247" s="2">
        <v>0</v>
      </c>
      <c r="K7247" s="2">
        <v>1.7745</v>
      </c>
      <c r="L7247" s="18" t="str">
        <f>VLOOKUP(F7247,'BD customers'!$1:$1048576,2,FALSE)</f>
        <v>Sarah Bern</v>
      </c>
      <c r="M7247" s="2">
        <f>MATCH(orders[[#This Row],[Product ID]],'BD product'!A:A,0)</f>
        <v>1045</v>
      </c>
      <c r="N7247" s="2" t="str" cm="1">
        <f t="array" ref="N7247">INDEX('BD product'!A:D,M7247,2)</f>
        <v>Office Supplies</v>
      </c>
    </row>
    <row r="7248" spans="1:14" x14ac:dyDescent="0.3">
      <c r="A7248" s="3" t="s">
        <v>8006</v>
      </c>
      <c r="B7248" s="4">
        <v>41701</v>
      </c>
      <c r="C7248" s="12" t="str">
        <f t="shared" si="113"/>
        <v>2014/03</v>
      </c>
      <c r="D7248" s="4">
        <v>41706</v>
      </c>
      <c r="E7248" s="3" t="s">
        <v>21</v>
      </c>
      <c r="F7248" s="3" t="s">
        <v>2589</v>
      </c>
      <c r="G7248" s="3" t="s">
        <v>6842</v>
      </c>
      <c r="H7248" s="5">
        <v>1512</v>
      </c>
      <c r="I7248" s="2">
        <v>3</v>
      </c>
      <c r="J7248" s="2">
        <v>2</v>
      </c>
      <c r="K7248" s="2">
        <v>0.4914</v>
      </c>
      <c r="L7248" s="18" t="str">
        <f>VLOOKUP(F7248,'BD customers'!$1:$1048576,2,FALSE)</f>
        <v>Jill Stevenson</v>
      </c>
      <c r="M7248" s="2">
        <f>MATCH(orders[[#This Row],[Product ID]],'BD product'!A:A,0)</f>
        <v>1731</v>
      </c>
      <c r="N7248" s="2" t="str" cm="1">
        <f t="array" ref="N7248">INDEX('BD product'!A:D,M7248,2)</f>
        <v>Office Supplies</v>
      </c>
    </row>
    <row r="7249" spans="1:14" x14ac:dyDescent="0.3">
      <c r="A7249" s="3" t="s">
        <v>8006</v>
      </c>
      <c r="B7249" s="4">
        <v>41701</v>
      </c>
      <c r="C7249" s="12" t="str">
        <f t="shared" si="113"/>
        <v>2014/03</v>
      </c>
      <c r="D7249" s="4">
        <v>41706</v>
      </c>
      <c r="E7249" s="3" t="s">
        <v>21</v>
      </c>
      <c r="F7249" s="3" t="s">
        <v>2589</v>
      </c>
      <c r="G7249" s="3" t="s">
        <v>1525</v>
      </c>
      <c r="H7249" s="5">
        <v>30245</v>
      </c>
      <c r="I7249" s="2">
        <v>5</v>
      </c>
      <c r="J7249" s="2">
        <v>5</v>
      </c>
      <c r="K7249" s="2">
        <v>-19.9617</v>
      </c>
      <c r="L7249" s="18" t="str">
        <f>VLOOKUP(F7249,'BD customers'!$1:$1048576,2,FALSE)</f>
        <v>Jill Stevenson</v>
      </c>
      <c r="M7249" s="2">
        <f>MATCH(orders[[#This Row],[Product ID]],'BD product'!A:A,0)</f>
        <v>368</v>
      </c>
      <c r="N7249" s="2" t="str" cm="1">
        <f t="array" ref="N7249">INDEX('BD product'!A:D,M7249,2)</f>
        <v>Furniture</v>
      </c>
    </row>
    <row r="7250" spans="1:14" x14ac:dyDescent="0.3">
      <c r="A7250" s="3" t="s">
        <v>8006</v>
      </c>
      <c r="B7250" s="4">
        <v>41701</v>
      </c>
      <c r="C7250" s="12" t="str">
        <f t="shared" si="113"/>
        <v>2014/03</v>
      </c>
      <c r="D7250" s="4">
        <v>41706</v>
      </c>
      <c r="E7250" s="3" t="s">
        <v>21</v>
      </c>
      <c r="F7250" s="3" t="s">
        <v>2589</v>
      </c>
      <c r="G7250" s="3" t="s">
        <v>2593</v>
      </c>
      <c r="H7250" s="5">
        <v>44672</v>
      </c>
      <c r="I7250" s="2">
        <v>8</v>
      </c>
      <c r="J7250" s="2">
        <v>2</v>
      </c>
      <c r="K7250" s="2">
        <v>-10.0512</v>
      </c>
      <c r="L7250" s="18" t="str">
        <f>VLOOKUP(F7250,'BD customers'!$1:$1048576,2,FALSE)</f>
        <v>Jill Stevenson</v>
      </c>
      <c r="M7250" s="2">
        <f>MATCH(orders[[#This Row],[Product ID]],'BD product'!A:A,0)</f>
        <v>702</v>
      </c>
      <c r="N7250" s="2" t="str" cm="1">
        <f t="array" ref="N7250">INDEX('BD product'!A:D,M7250,2)</f>
        <v>Office Supplies</v>
      </c>
    </row>
    <row r="7251" spans="1:14" x14ac:dyDescent="0.3">
      <c r="A7251" s="3" t="s">
        <v>8007</v>
      </c>
      <c r="B7251" s="4">
        <v>42159</v>
      </c>
      <c r="C7251" s="12" t="str">
        <f t="shared" si="113"/>
        <v>2015/06</v>
      </c>
      <c r="D7251" s="4">
        <v>42164</v>
      </c>
      <c r="E7251" s="3" t="s">
        <v>11</v>
      </c>
      <c r="F7251" s="3" t="s">
        <v>5036</v>
      </c>
      <c r="G7251" s="3" t="s">
        <v>5744</v>
      </c>
      <c r="H7251" s="5">
        <v>11998</v>
      </c>
      <c r="I7251" s="2">
        <v>2</v>
      </c>
      <c r="J7251" s="2">
        <v>0</v>
      </c>
      <c r="K7251" s="2">
        <v>3.5994000000000002</v>
      </c>
      <c r="L7251" s="18" t="str">
        <f>VLOOKUP(F7251,'BD customers'!$1:$1048576,2,FALSE)</f>
        <v>Becky Pak</v>
      </c>
      <c r="M7251" s="2">
        <f>MATCH(orders[[#This Row],[Product ID]],'BD product'!A:A,0)</f>
        <v>1582</v>
      </c>
      <c r="N7251" s="2" t="str" cm="1">
        <f t="array" ref="N7251">INDEX('BD product'!A:D,M7251,2)</f>
        <v>Technology</v>
      </c>
    </row>
    <row r="7252" spans="1:14" x14ac:dyDescent="0.3">
      <c r="A7252" s="3" t="s">
        <v>8007</v>
      </c>
      <c r="B7252" s="4">
        <v>42159</v>
      </c>
      <c r="C7252" s="12" t="str">
        <f t="shared" si="113"/>
        <v>2015/06</v>
      </c>
      <c r="D7252" s="4">
        <v>42164</v>
      </c>
      <c r="E7252" s="3" t="s">
        <v>11</v>
      </c>
      <c r="F7252" s="3" t="s">
        <v>5036</v>
      </c>
      <c r="G7252" s="3" t="s">
        <v>6933</v>
      </c>
      <c r="H7252" s="5">
        <v>98997</v>
      </c>
      <c r="I7252" s="2">
        <v>3</v>
      </c>
      <c r="J7252" s="2">
        <v>0</v>
      </c>
      <c r="K7252" s="2">
        <v>39.598799999999997</v>
      </c>
      <c r="L7252" s="18" t="str">
        <f>VLOOKUP(F7252,'BD customers'!$1:$1048576,2,FALSE)</f>
        <v>Becky Pak</v>
      </c>
      <c r="M7252" s="2">
        <f>MATCH(orders[[#This Row],[Product ID]],'BD product'!A:A,0)</f>
        <v>1740</v>
      </c>
      <c r="N7252" s="2" t="str" cm="1">
        <f t="array" ref="N7252">INDEX('BD product'!A:D,M7252,2)</f>
        <v>Technology</v>
      </c>
    </row>
    <row r="7253" spans="1:14" x14ac:dyDescent="0.3">
      <c r="A7253" s="3" t="s">
        <v>8008</v>
      </c>
      <c r="B7253" s="4">
        <v>42609</v>
      </c>
      <c r="C7253" s="12" t="str">
        <f t="shared" si="113"/>
        <v>2016/08</v>
      </c>
      <c r="D7253" s="4">
        <v>42615</v>
      </c>
      <c r="E7253" s="3" t="s">
        <v>21</v>
      </c>
      <c r="F7253" s="3" t="s">
        <v>4352</v>
      </c>
      <c r="G7253" s="3" t="s">
        <v>8009</v>
      </c>
      <c r="H7253" s="5">
        <v>9216</v>
      </c>
      <c r="I7253" s="2">
        <v>4</v>
      </c>
      <c r="J7253" s="2">
        <v>2</v>
      </c>
      <c r="K7253" s="2">
        <v>3.3408000000000002</v>
      </c>
      <c r="L7253" s="18" t="str">
        <f>VLOOKUP(F7253,'BD customers'!$1:$1048576,2,FALSE)</f>
        <v>Elizabeth Moffitt</v>
      </c>
      <c r="M7253" s="2">
        <f>MATCH(orders[[#This Row],[Product ID]],'BD product'!A:A,0)</f>
        <v>1818</v>
      </c>
      <c r="N7253" s="2" t="str" cm="1">
        <f t="array" ref="N7253">INDEX('BD product'!A:D,M7253,2)</f>
        <v>Office Supplies</v>
      </c>
    </row>
    <row r="7254" spans="1:14" x14ac:dyDescent="0.3">
      <c r="A7254" s="3" t="s">
        <v>8011</v>
      </c>
      <c r="B7254" s="4">
        <v>42625</v>
      </c>
      <c r="C7254" s="12" t="str">
        <f t="shared" si="113"/>
        <v>2016/09</v>
      </c>
      <c r="D7254" s="4">
        <v>42631</v>
      </c>
      <c r="E7254" s="3" t="s">
        <v>21</v>
      </c>
      <c r="F7254" s="3" t="s">
        <v>2271</v>
      </c>
      <c r="G7254" s="3" t="s">
        <v>4233</v>
      </c>
      <c r="H7254" s="5">
        <v>6852</v>
      </c>
      <c r="I7254" s="2">
        <v>3</v>
      </c>
      <c r="J7254" s="2">
        <v>0</v>
      </c>
      <c r="K7254" s="2">
        <v>31.519200000000001</v>
      </c>
      <c r="L7254" s="18" t="str">
        <f>VLOOKUP(F7254,'BD customers'!$1:$1048576,2,FALSE)</f>
        <v>Steve Chapman</v>
      </c>
      <c r="M7254" s="2">
        <f>MATCH(orders[[#This Row],[Product ID]],'BD product'!A:A,0)</f>
        <v>1276</v>
      </c>
      <c r="N7254" s="2" t="str" cm="1">
        <f t="array" ref="N7254">INDEX('BD product'!A:D,M7254,2)</f>
        <v>Office Supplies</v>
      </c>
    </row>
    <row r="7255" spans="1:14" x14ac:dyDescent="0.3">
      <c r="A7255" s="3" t="s">
        <v>8012</v>
      </c>
      <c r="B7255" s="4">
        <v>42520</v>
      </c>
      <c r="C7255" s="12" t="str">
        <f t="shared" si="113"/>
        <v>2016/05</v>
      </c>
      <c r="D7255" s="4">
        <v>42525</v>
      </c>
      <c r="E7255" s="3" t="s">
        <v>21</v>
      </c>
      <c r="F7255" s="3" t="s">
        <v>5055</v>
      </c>
      <c r="G7255" s="3" t="s">
        <v>774</v>
      </c>
      <c r="H7255" s="5">
        <v>36474</v>
      </c>
      <c r="I7255" s="2">
        <v>3</v>
      </c>
      <c r="J7255" s="2">
        <v>0</v>
      </c>
      <c r="K7255" s="2">
        <v>10.9422</v>
      </c>
      <c r="L7255" s="18" t="str">
        <f>VLOOKUP(F7255,'BD customers'!$1:$1048576,2,FALSE)</f>
        <v>Eugene Moren</v>
      </c>
      <c r="M7255" s="2">
        <f>MATCH(orders[[#This Row],[Product ID]],'BD product'!A:A,0)</f>
        <v>168</v>
      </c>
      <c r="N7255" s="2" t="str" cm="1">
        <f t="array" ref="N7255">INDEX('BD product'!A:D,M7255,2)</f>
        <v>Office Supplies</v>
      </c>
    </row>
    <row r="7256" spans="1:14" x14ac:dyDescent="0.3">
      <c r="A7256" s="3" t="s">
        <v>8012</v>
      </c>
      <c r="B7256" s="4">
        <v>42520</v>
      </c>
      <c r="C7256" s="12" t="str">
        <f t="shared" si="113"/>
        <v>2016/05</v>
      </c>
      <c r="D7256" s="4">
        <v>42525</v>
      </c>
      <c r="E7256" s="3" t="s">
        <v>21</v>
      </c>
      <c r="F7256" s="3" t="s">
        <v>5055</v>
      </c>
      <c r="G7256" s="3" t="s">
        <v>3866</v>
      </c>
      <c r="H7256" s="5">
        <v>474</v>
      </c>
      <c r="I7256" s="2">
        <v>5</v>
      </c>
      <c r="J7256" s="2">
        <v>0</v>
      </c>
      <c r="K7256" s="2">
        <v>0.21329999999999999</v>
      </c>
      <c r="L7256" s="18" t="str">
        <f>VLOOKUP(F7256,'BD customers'!$1:$1048576,2,FALSE)</f>
        <v>Eugene Moren</v>
      </c>
      <c r="M7256" s="2">
        <f>MATCH(orders[[#This Row],[Product ID]],'BD product'!A:A,0)</f>
        <v>1185</v>
      </c>
      <c r="N7256" s="2" t="str" cm="1">
        <f t="array" ref="N7256">INDEX('BD product'!A:D,M7256,2)</f>
        <v>Furniture</v>
      </c>
    </row>
    <row r="7257" spans="1:14" x14ac:dyDescent="0.3">
      <c r="A7257" s="3" t="s">
        <v>8012</v>
      </c>
      <c r="B7257" s="4">
        <v>42520</v>
      </c>
      <c r="C7257" s="12" t="str">
        <f t="shared" si="113"/>
        <v>2016/05</v>
      </c>
      <c r="D7257" s="4">
        <v>42525</v>
      </c>
      <c r="E7257" s="3" t="s">
        <v>21</v>
      </c>
      <c r="F7257" s="3" t="s">
        <v>5055</v>
      </c>
      <c r="G7257" s="3" t="s">
        <v>1112</v>
      </c>
      <c r="H7257" s="5">
        <v>4976</v>
      </c>
      <c r="I7257" s="2">
        <v>4</v>
      </c>
      <c r="J7257" s="2">
        <v>0</v>
      </c>
      <c r="K7257" s="2">
        <v>13.9328</v>
      </c>
      <c r="L7257" s="18" t="str">
        <f>VLOOKUP(F7257,'BD customers'!$1:$1048576,2,FALSE)</f>
        <v>Eugene Moren</v>
      </c>
      <c r="M7257" s="2">
        <f>MATCH(orders[[#This Row],[Product ID]],'BD product'!A:A,0)</f>
        <v>255</v>
      </c>
      <c r="N7257" s="2" t="str" cm="1">
        <f t="array" ref="N7257">INDEX('BD product'!A:D,M7257,2)</f>
        <v>Office Supplies</v>
      </c>
    </row>
    <row r="7258" spans="1:14" x14ac:dyDescent="0.3">
      <c r="A7258" s="3" t="s">
        <v>8012</v>
      </c>
      <c r="B7258" s="4">
        <v>42520</v>
      </c>
      <c r="C7258" s="12" t="str">
        <f t="shared" si="113"/>
        <v>2016/05</v>
      </c>
      <c r="D7258" s="4">
        <v>42525</v>
      </c>
      <c r="E7258" s="3" t="s">
        <v>21</v>
      </c>
      <c r="F7258" s="3" t="s">
        <v>5055</v>
      </c>
      <c r="G7258" s="3" t="s">
        <v>1379</v>
      </c>
      <c r="H7258" s="5">
        <v>556</v>
      </c>
      <c r="I7258" s="2">
        <v>2</v>
      </c>
      <c r="J7258" s="2">
        <v>0</v>
      </c>
      <c r="K7258" s="2">
        <v>1.4456</v>
      </c>
      <c r="L7258" s="18" t="str">
        <f>VLOOKUP(F7258,'BD customers'!$1:$1048576,2,FALSE)</f>
        <v>Eugene Moren</v>
      </c>
      <c r="M7258" s="2">
        <f>MATCH(orders[[#This Row],[Product ID]],'BD product'!A:A,0)</f>
        <v>326</v>
      </c>
      <c r="N7258" s="2" t="str" cm="1">
        <f t="array" ref="N7258">INDEX('BD product'!A:D,M7258,2)</f>
        <v>Office Supplies</v>
      </c>
    </row>
    <row r="7259" spans="1:14" x14ac:dyDescent="0.3">
      <c r="A7259" s="3" t="s">
        <v>8012</v>
      </c>
      <c r="B7259" s="4">
        <v>42520</v>
      </c>
      <c r="C7259" s="12" t="str">
        <f t="shared" si="113"/>
        <v>2016/05</v>
      </c>
      <c r="D7259" s="4">
        <v>42525</v>
      </c>
      <c r="E7259" s="3" t="s">
        <v>21</v>
      </c>
      <c r="F7259" s="3" t="s">
        <v>5055</v>
      </c>
      <c r="G7259" s="3" t="s">
        <v>3187</v>
      </c>
      <c r="H7259" s="5">
        <v>6291</v>
      </c>
      <c r="I7259" s="2">
        <v>6</v>
      </c>
      <c r="J7259" s="2">
        <v>0</v>
      </c>
      <c r="K7259" s="2">
        <v>30.1968</v>
      </c>
      <c r="L7259" s="18" t="str">
        <f>VLOOKUP(F7259,'BD customers'!$1:$1048576,2,FALSE)</f>
        <v>Eugene Moren</v>
      </c>
      <c r="M7259" s="2">
        <f>MATCH(orders[[#This Row],[Product ID]],'BD product'!A:A,0)</f>
        <v>923</v>
      </c>
      <c r="N7259" s="2" t="str" cm="1">
        <f t="array" ref="N7259">INDEX('BD product'!A:D,M7259,2)</f>
        <v>Office Supplies</v>
      </c>
    </row>
    <row r="7260" spans="1:14" x14ac:dyDescent="0.3">
      <c r="A7260" s="3" t="s">
        <v>8012</v>
      </c>
      <c r="B7260" s="4">
        <v>42520</v>
      </c>
      <c r="C7260" s="12" t="str">
        <f t="shared" si="113"/>
        <v>2016/05</v>
      </c>
      <c r="D7260" s="4">
        <v>42525</v>
      </c>
      <c r="E7260" s="3" t="s">
        <v>21</v>
      </c>
      <c r="F7260" s="3" t="s">
        <v>5055</v>
      </c>
      <c r="G7260" s="3" t="s">
        <v>651</v>
      </c>
      <c r="H7260" s="5">
        <v>147</v>
      </c>
      <c r="I7260" s="2">
        <v>5</v>
      </c>
      <c r="J7260" s="2">
        <v>0</v>
      </c>
      <c r="K7260" s="2">
        <v>0.39689999999999998</v>
      </c>
      <c r="L7260" s="18" t="str">
        <f>VLOOKUP(F7260,'BD customers'!$1:$1048576,2,FALSE)</f>
        <v>Eugene Moren</v>
      </c>
      <c r="M7260" s="2">
        <f>MATCH(orders[[#This Row],[Product ID]],'BD product'!A:A,0)</f>
        <v>136</v>
      </c>
      <c r="N7260" s="2" t="str" cm="1">
        <f t="array" ref="N7260">INDEX('BD product'!A:D,M7260,2)</f>
        <v>Office Supplies</v>
      </c>
    </row>
    <row r="7261" spans="1:14" x14ac:dyDescent="0.3">
      <c r="A7261" s="3" t="s">
        <v>8012</v>
      </c>
      <c r="B7261" s="4">
        <v>42520</v>
      </c>
      <c r="C7261" s="12" t="str">
        <f t="shared" si="113"/>
        <v>2016/05</v>
      </c>
      <c r="D7261" s="4">
        <v>42525</v>
      </c>
      <c r="E7261" s="3" t="s">
        <v>21</v>
      </c>
      <c r="F7261" s="3" t="s">
        <v>5055</v>
      </c>
      <c r="G7261" s="3" t="s">
        <v>3330</v>
      </c>
      <c r="H7261" s="5">
        <v>4536</v>
      </c>
      <c r="I7261" s="2">
        <v>7</v>
      </c>
      <c r="J7261" s="2">
        <v>0</v>
      </c>
      <c r="K7261" s="2">
        <v>21.7728</v>
      </c>
      <c r="L7261" s="18" t="str">
        <f>VLOOKUP(F7261,'BD customers'!$1:$1048576,2,FALSE)</f>
        <v>Eugene Moren</v>
      </c>
      <c r="M7261" s="2">
        <f>MATCH(orders[[#This Row],[Product ID]],'BD product'!A:A,0)</f>
        <v>976</v>
      </c>
      <c r="N7261" s="2" t="str" cm="1">
        <f t="array" ref="N7261">INDEX('BD product'!A:D,M7261,2)</f>
        <v>Office Supplies</v>
      </c>
    </row>
    <row r="7262" spans="1:14" x14ac:dyDescent="0.3">
      <c r="A7262" s="3" t="s">
        <v>8012</v>
      </c>
      <c r="B7262" s="4">
        <v>42520</v>
      </c>
      <c r="C7262" s="12" t="str">
        <f t="shared" si="113"/>
        <v>2016/05</v>
      </c>
      <c r="D7262" s="4">
        <v>42525</v>
      </c>
      <c r="E7262" s="3" t="s">
        <v>21</v>
      </c>
      <c r="F7262" s="3" t="s">
        <v>5055</v>
      </c>
      <c r="G7262" s="3" t="s">
        <v>3564</v>
      </c>
      <c r="H7262" s="5">
        <v>12599</v>
      </c>
      <c r="I7262" s="2">
        <v>1</v>
      </c>
      <c r="J7262" s="2">
        <v>0</v>
      </c>
      <c r="K7262" s="2">
        <v>35.277200000000001</v>
      </c>
      <c r="L7262" s="18" t="str">
        <f>VLOOKUP(F7262,'BD customers'!$1:$1048576,2,FALSE)</f>
        <v>Eugene Moren</v>
      </c>
      <c r="M7262" s="2">
        <f>MATCH(orders[[#This Row],[Product ID]],'BD product'!A:A,0)</f>
        <v>1068</v>
      </c>
      <c r="N7262" s="2" t="str" cm="1">
        <f t="array" ref="N7262">INDEX('BD product'!A:D,M7262,2)</f>
        <v>Technology</v>
      </c>
    </row>
    <row r="7263" spans="1:14" x14ac:dyDescent="0.3">
      <c r="A7263" s="3" t="s">
        <v>8013</v>
      </c>
      <c r="B7263" s="4">
        <v>42896</v>
      </c>
      <c r="C7263" s="12" t="str">
        <f t="shared" si="113"/>
        <v>2017/06</v>
      </c>
      <c r="D7263" s="4">
        <v>42899</v>
      </c>
      <c r="E7263" s="3" t="s">
        <v>11</v>
      </c>
      <c r="F7263" s="3" t="s">
        <v>1713</v>
      </c>
      <c r="G7263" s="3" t="s">
        <v>6581</v>
      </c>
      <c r="H7263" s="5">
        <v>147</v>
      </c>
      <c r="I7263" s="2">
        <v>7</v>
      </c>
      <c r="J7263" s="2">
        <v>0</v>
      </c>
      <c r="K7263" s="2">
        <v>0.41160000000000002</v>
      </c>
      <c r="L7263" s="18" t="str">
        <f>VLOOKUP(F7263,'BD customers'!$1:$1048576,2,FALSE)</f>
        <v>George Zrebassa</v>
      </c>
      <c r="M7263" s="2">
        <f>MATCH(orders[[#This Row],[Product ID]],'BD product'!A:A,0)</f>
        <v>1708</v>
      </c>
      <c r="N7263" s="2" t="str" cm="1">
        <f t="array" ref="N7263">INDEX('BD product'!A:D,M7263,2)</f>
        <v>Office Supplies</v>
      </c>
    </row>
    <row r="7264" spans="1:14" x14ac:dyDescent="0.3">
      <c r="A7264" s="3" t="s">
        <v>8014</v>
      </c>
      <c r="B7264" s="4">
        <v>43030</v>
      </c>
      <c r="C7264" s="12" t="str">
        <f t="shared" si="113"/>
        <v>2017/10</v>
      </c>
      <c r="D7264" s="4">
        <v>43036</v>
      </c>
      <c r="E7264" s="3" t="s">
        <v>21</v>
      </c>
      <c r="F7264" s="3" t="s">
        <v>350</v>
      </c>
      <c r="G7264" s="3" t="s">
        <v>262</v>
      </c>
      <c r="H7264" s="5">
        <v>327</v>
      </c>
      <c r="I7264" s="2">
        <v>5</v>
      </c>
      <c r="J7264" s="2">
        <v>4</v>
      </c>
      <c r="K7264" s="2">
        <v>-6.54E-2</v>
      </c>
      <c r="L7264" s="18" t="str">
        <f>VLOOKUP(F7264,'BD customers'!$1:$1048576,2,FALSE)</f>
        <v>Marina Lichtenstein</v>
      </c>
      <c r="M7264" s="2">
        <f>MATCH(orders[[#This Row],[Product ID]],'BD product'!A:A,0)</f>
        <v>49</v>
      </c>
      <c r="N7264" s="2" t="str" cm="1">
        <f t="array" ref="N7264">INDEX('BD product'!A:D,M7264,2)</f>
        <v>Technology</v>
      </c>
    </row>
    <row r="7265" spans="1:14" x14ac:dyDescent="0.3">
      <c r="A7265" s="3" t="s">
        <v>8014</v>
      </c>
      <c r="B7265" s="4">
        <v>43030</v>
      </c>
      <c r="C7265" s="12" t="str">
        <f t="shared" si="113"/>
        <v>2017/10</v>
      </c>
      <c r="D7265" s="4">
        <v>43036</v>
      </c>
      <c r="E7265" s="3" t="s">
        <v>21</v>
      </c>
      <c r="F7265" s="3" t="s">
        <v>350</v>
      </c>
      <c r="G7265" s="3" t="s">
        <v>6197</v>
      </c>
      <c r="H7265" s="5">
        <v>3168</v>
      </c>
      <c r="I7265" s="2">
        <v>4</v>
      </c>
      <c r="J7265" s="2">
        <v>2</v>
      </c>
      <c r="K7265" s="2">
        <v>1.1088</v>
      </c>
      <c r="L7265" s="18" t="str">
        <f>VLOOKUP(F7265,'BD customers'!$1:$1048576,2,FALSE)</f>
        <v>Marina Lichtenstein</v>
      </c>
      <c r="M7265" s="2">
        <f>MATCH(orders[[#This Row],[Product ID]],'BD product'!A:A,0)</f>
        <v>1654</v>
      </c>
      <c r="N7265" s="2" t="str" cm="1">
        <f t="array" ref="N7265">INDEX('BD product'!A:D,M7265,2)</f>
        <v>Office Supplies</v>
      </c>
    </row>
    <row r="7266" spans="1:14" x14ac:dyDescent="0.3">
      <c r="A7266" s="3" t="s">
        <v>8015</v>
      </c>
      <c r="B7266" s="4">
        <v>42899</v>
      </c>
      <c r="C7266" s="12" t="str">
        <f t="shared" si="113"/>
        <v>2017/06</v>
      </c>
      <c r="D7266" s="4">
        <v>42903</v>
      </c>
      <c r="E7266" s="3" t="s">
        <v>21</v>
      </c>
      <c r="F7266" s="3" t="s">
        <v>434</v>
      </c>
      <c r="G7266" s="3" t="s">
        <v>5270</v>
      </c>
      <c r="H7266" s="5">
        <v>18186</v>
      </c>
      <c r="I7266" s="2">
        <v>7</v>
      </c>
      <c r="J7266" s="2">
        <v>0</v>
      </c>
      <c r="K7266" s="2">
        <v>50.9208</v>
      </c>
      <c r="L7266" s="18" t="str">
        <f>VLOOKUP(F7266,'BD customers'!$1:$1048576,2,FALSE)</f>
        <v>Paul Gonzalez</v>
      </c>
      <c r="M7266" s="2">
        <f>MATCH(orders[[#This Row],[Product ID]],'BD product'!A:A,0)</f>
        <v>1504</v>
      </c>
      <c r="N7266" s="2" t="str" cm="1">
        <f t="array" ref="N7266">INDEX('BD product'!A:D,M7266,2)</f>
        <v>Office Supplies</v>
      </c>
    </row>
    <row r="7267" spans="1:14" x14ac:dyDescent="0.3">
      <c r="A7267" s="3" t="s">
        <v>8016</v>
      </c>
      <c r="B7267" s="4">
        <v>41966</v>
      </c>
      <c r="C7267" s="12" t="str">
        <f t="shared" si="113"/>
        <v>2014/11</v>
      </c>
      <c r="D7267" s="4">
        <v>41969</v>
      </c>
      <c r="E7267" s="3" t="s">
        <v>11</v>
      </c>
      <c r="F7267" s="3" t="s">
        <v>556</v>
      </c>
      <c r="G7267" s="3" t="s">
        <v>3163</v>
      </c>
      <c r="H7267" s="5">
        <v>155372</v>
      </c>
      <c r="I7267" s="2">
        <v>2</v>
      </c>
      <c r="J7267" s="2">
        <v>3</v>
      </c>
      <c r="K7267" s="2">
        <v>-35.513599999999997</v>
      </c>
      <c r="L7267" s="18" t="str">
        <f>VLOOKUP(F7267,'BD customers'!$1:$1048576,2,FALSE)</f>
        <v>Damala Kotsonis</v>
      </c>
      <c r="M7267" s="2">
        <f>MATCH(orders[[#This Row],[Product ID]],'BD product'!A:A,0)</f>
        <v>915</v>
      </c>
      <c r="N7267" s="2" t="str" cm="1">
        <f t="array" ref="N7267">INDEX('BD product'!A:D,M7267,2)</f>
        <v>Furniture</v>
      </c>
    </row>
    <row r="7268" spans="1:14" x14ac:dyDescent="0.3">
      <c r="A7268" s="3" t="s">
        <v>8017</v>
      </c>
      <c r="B7268" s="4">
        <v>42963</v>
      </c>
      <c r="C7268" s="12" t="str">
        <f t="shared" si="113"/>
        <v>2017/08</v>
      </c>
      <c r="D7268" s="4">
        <v>42963</v>
      </c>
      <c r="E7268" s="3" t="s">
        <v>41</v>
      </c>
      <c r="F7268" s="3" t="s">
        <v>5334</v>
      </c>
      <c r="G7268" s="3" t="s">
        <v>2070</v>
      </c>
      <c r="H7268" s="5">
        <v>13428</v>
      </c>
      <c r="I7268" s="2">
        <v>3</v>
      </c>
      <c r="J7268" s="2">
        <v>7</v>
      </c>
      <c r="K7268" s="2">
        <v>-0.1119</v>
      </c>
      <c r="L7268" s="18" t="str">
        <f>VLOOKUP(F7268,'BD customers'!$1:$1048576,2,FALSE)</f>
        <v>Sarah Jordon</v>
      </c>
      <c r="M7268" s="2">
        <f>MATCH(orders[[#This Row],[Product ID]],'BD product'!A:A,0)</f>
        <v>530</v>
      </c>
      <c r="N7268" s="2" t="str" cm="1">
        <f t="array" ref="N7268">INDEX('BD product'!A:D,M7268,2)</f>
        <v>Office Supplies</v>
      </c>
    </row>
    <row r="7269" spans="1:14" x14ac:dyDescent="0.3">
      <c r="A7269" s="3" t="s">
        <v>8017</v>
      </c>
      <c r="B7269" s="4">
        <v>42963</v>
      </c>
      <c r="C7269" s="12" t="str">
        <f t="shared" si="113"/>
        <v>2017/08</v>
      </c>
      <c r="D7269" s="4">
        <v>42963</v>
      </c>
      <c r="E7269" s="3" t="s">
        <v>41</v>
      </c>
      <c r="F7269" s="3" t="s">
        <v>5334</v>
      </c>
      <c r="G7269" s="3" t="s">
        <v>3441</v>
      </c>
      <c r="H7269" s="5">
        <v>67136</v>
      </c>
      <c r="I7269" s="2">
        <v>4</v>
      </c>
      <c r="J7269" s="2">
        <v>2</v>
      </c>
      <c r="K7269" s="2">
        <v>-0.83919999999999995</v>
      </c>
      <c r="L7269" s="18" t="str">
        <f>VLOOKUP(F7269,'BD customers'!$1:$1048576,2,FALSE)</f>
        <v>Sarah Jordon</v>
      </c>
      <c r="M7269" s="2">
        <f>MATCH(orders[[#This Row],[Product ID]],'BD product'!A:A,0)</f>
        <v>1020</v>
      </c>
      <c r="N7269" s="2" t="str" cm="1">
        <f t="array" ref="N7269">INDEX('BD product'!A:D,M7269,2)</f>
        <v>Office Supplies</v>
      </c>
    </row>
    <row r="7270" spans="1:14" x14ac:dyDescent="0.3">
      <c r="A7270" s="3" t="s">
        <v>8018</v>
      </c>
      <c r="B7270" s="4">
        <v>42383</v>
      </c>
      <c r="C7270" s="12" t="str">
        <f t="shared" si="113"/>
        <v>2016/01</v>
      </c>
      <c r="D7270" s="4">
        <v>42389</v>
      </c>
      <c r="E7270" s="3" t="s">
        <v>21</v>
      </c>
      <c r="F7270" s="3" t="s">
        <v>55</v>
      </c>
      <c r="G7270" s="3" t="s">
        <v>5635</v>
      </c>
      <c r="H7270" s="5">
        <v>89568</v>
      </c>
      <c r="I7270" s="2">
        <v>2</v>
      </c>
      <c r="J7270" s="2">
        <v>2</v>
      </c>
      <c r="K7270" s="2">
        <v>32.468400000000003</v>
      </c>
      <c r="L7270" s="18" t="str">
        <f>VLOOKUP(F7270,'BD customers'!$1:$1048576,2,FALSE)</f>
        <v>Anna Gayman</v>
      </c>
      <c r="M7270" s="2">
        <f>MATCH(orders[[#This Row],[Product ID]],'BD product'!A:A,0)</f>
        <v>1560</v>
      </c>
      <c r="N7270" s="2" t="str" cm="1">
        <f t="array" ref="N7270">INDEX('BD product'!A:D,M7270,2)</f>
        <v>Office Supplies</v>
      </c>
    </row>
    <row r="7271" spans="1:14" x14ac:dyDescent="0.3">
      <c r="A7271" s="3" t="s">
        <v>8018</v>
      </c>
      <c r="B7271" s="4">
        <v>42383</v>
      </c>
      <c r="C7271" s="12" t="str">
        <f t="shared" si="113"/>
        <v>2016/01</v>
      </c>
      <c r="D7271" s="4">
        <v>42389</v>
      </c>
      <c r="E7271" s="3" t="s">
        <v>21</v>
      </c>
      <c r="F7271" s="3" t="s">
        <v>55</v>
      </c>
      <c r="G7271" s="3" t="s">
        <v>8019</v>
      </c>
      <c r="H7271" s="5">
        <v>315776</v>
      </c>
      <c r="I7271" s="2">
        <v>8</v>
      </c>
      <c r="J7271" s="2">
        <v>2</v>
      </c>
      <c r="K7271" s="2">
        <v>31.5776</v>
      </c>
      <c r="L7271" s="18" t="str">
        <f>VLOOKUP(F7271,'BD customers'!$1:$1048576,2,FALSE)</f>
        <v>Anna Gayman</v>
      </c>
      <c r="M7271" s="2">
        <f>MATCH(orders[[#This Row],[Product ID]],'BD product'!A:A,0)</f>
        <v>1819</v>
      </c>
      <c r="N7271" s="2" t="str" cm="1">
        <f t="array" ref="N7271">INDEX('BD product'!A:D,M7271,2)</f>
        <v>Furniture</v>
      </c>
    </row>
    <row r="7272" spans="1:14" x14ac:dyDescent="0.3">
      <c r="A7272" s="3" t="s">
        <v>8021</v>
      </c>
      <c r="B7272" s="4">
        <v>42629</v>
      </c>
      <c r="C7272" s="12" t="str">
        <f t="shared" si="113"/>
        <v>2016/09</v>
      </c>
      <c r="D7272" s="4">
        <v>42635</v>
      </c>
      <c r="E7272" s="3" t="s">
        <v>21</v>
      </c>
      <c r="F7272" s="3" t="s">
        <v>631</v>
      </c>
      <c r="G7272" s="3" t="s">
        <v>3785</v>
      </c>
      <c r="H7272" s="5">
        <v>273666</v>
      </c>
      <c r="I7272" s="2">
        <v>2</v>
      </c>
      <c r="J7272" s="2">
        <v>15</v>
      </c>
      <c r="K7272" s="2">
        <v>-12.878399999999999</v>
      </c>
      <c r="L7272" s="18" t="str">
        <f>VLOOKUP(F7272,'BD customers'!$1:$1048576,2,FALSE)</f>
        <v>Keith Dawkins</v>
      </c>
      <c r="M7272" s="2">
        <f>MATCH(orders[[#This Row],[Product ID]],'BD product'!A:A,0)</f>
        <v>1164</v>
      </c>
      <c r="N7272" s="2" t="str" cm="1">
        <f t="array" ref="N7272">INDEX('BD product'!A:D,M7272,2)</f>
        <v>Furniture</v>
      </c>
    </row>
    <row r="7273" spans="1:14" x14ac:dyDescent="0.3">
      <c r="A7273" s="3" t="s">
        <v>8021</v>
      </c>
      <c r="B7273" s="4">
        <v>42629</v>
      </c>
      <c r="C7273" s="12" t="str">
        <f t="shared" si="113"/>
        <v>2016/09</v>
      </c>
      <c r="D7273" s="4">
        <v>42635</v>
      </c>
      <c r="E7273" s="3" t="s">
        <v>21</v>
      </c>
      <c r="F7273" s="3" t="s">
        <v>631</v>
      </c>
      <c r="G7273" s="3" t="s">
        <v>4329</v>
      </c>
      <c r="H7273" s="5">
        <v>1748</v>
      </c>
      <c r="I7273" s="2">
        <v>4</v>
      </c>
      <c r="J7273" s="2">
        <v>0</v>
      </c>
      <c r="K7273" s="2">
        <v>4.5448000000000004</v>
      </c>
      <c r="L7273" s="18" t="str">
        <f>VLOOKUP(F7273,'BD customers'!$1:$1048576,2,FALSE)</f>
        <v>Keith Dawkins</v>
      </c>
      <c r="M7273" s="2">
        <f>MATCH(orders[[#This Row],[Product ID]],'BD product'!A:A,0)</f>
        <v>1300</v>
      </c>
      <c r="N7273" s="2" t="str" cm="1">
        <f t="array" ref="N7273">INDEX('BD product'!A:D,M7273,2)</f>
        <v>Office Supplies</v>
      </c>
    </row>
    <row r="7274" spans="1:14" x14ac:dyDescent="0.3">
      <c r="A7274" s="3" t="s">
        <v>8022</v>
      </c>
      <c r="B7274" s="4">
        <v>42653</v>
      </c>
      <c r="C7274" s="12" t="str">
        <f t="shared" si="113"/>
        <v>2016/10</v>
      </c>
      <c r="D7274" s="4">
        <v>42657</v>
      </c>
      <c r="E7274" s="3" t="s">
        <v>21</v>
      </c>
      <c r="F7274" s="3" t="s">
        <v>2079</v>
      </c>
      <c r="G7274" s="3" t="s">
        <v>2001</v>
      </c>
      <c r="H7274" s="5">
        <v>20608</v>
      </c>
      <c r="I7274" s="2">
        <v>2</v>
      </c>
      <c r="J7274" s="2">
        <v>2</v>
      </c>
      <c r="K7274" s="2">
        <v>-4.3792</v>
      </c>
      <c r="L7274" s="18" t="str">
        <f>VLOOKUP(F7274,'BD customers'!$1:$1048576,2,FALSE)</f>
        <v>Erica Bern</v>
      </c>
      <c r="M7274" s="2">
        <f>MATCH(orders[[#This Row],[Product ID]],'BD product'!A:A,0)</f>
        <v>507</v>
      </c>
      <c r="N7274" s="2" t="str" cm="1">
        <f t="array" ref="N7274">INDEX('BD product'!A:D,M7274,2)</f>
        <v>Office Supplies</v>
      </c>
    </row>
    <row r="7275" spans="1:14" x14ac:dyDescent="0.3">
      <c r="A7275" s="3" t="s">
        <v>8022</v>
      </c>
      <c r="B7275" s="4">
        <v>42653</v>
      </c>
      <c r="C7275" s="12" t="str">
        <f t="shared" si="113"/>
        <v>2016/10</v>
      </c>
      <c r="D7275" s="4">
        <v>42657</v>
      </c>
      <c r="E7275" s="3" t="s">
        <v>21</v>
      </c>
      <c r="F7275" s="3" t="s">
        <v>2079</v>
      </c>
      <c r="G7275" s="3" t="s">
        <v>1091</v>
      </c>
      <c r="H7275" s="5">
        <v>4095</v>
      </c>
      <c r="I7275" s="2">
        <v>3</v>
      </c>
      <c r="J7275" s="2">
        <v>7</v>
      </c>
      <c r="K7275" s="2">
        <v>-2.7300000000000001E-2</v>
      </c>
      <c r="L7275" s="18" t="str">
        <f>VLOOKUP(F7275,'BD customers'!$1:$1048576,2,FALSE)</f>
        <v>Erica Bern</v>
      </c>
      <c r="M7275" s="2">
        <f>MATCH(orders[[#This Row],[Product ID]],'BD product'!A:A,0)</f>
        <v>250</v>
      </c>
      <c r="N7275" s="2" t="str" cm="1">
        <f t="array" ref="N7275">INDEX('BD product'!A:D,M7275,2)</f>
        <v>Office Supplies</v>
      </c>
    </row>
    <row r="7276" spans="1:14" x14ac:dyDescent="0.3">
      <c r="A7276" s="3" t="s">
        <v>8023</v>
      </c>
      <c r="B7276" s="4">
        <v>42321</v>
      </c>
      <c r="C7276" s="12" t="str">
        <f t="shared" si="113"/>
        <v>2015/11</v>
      </c>
      <c r="D7276" s="4">
        <v>42325</v>
      </c>
      <c r="E7276" s="3" t="s">
        <v>21</v>
      </c>
      <c r="F7276" s="3" t="s">
        <v>4211</v>
      </c>
      <c r="G7276" s="3" t="s">
        <v>5233</v>
      </c>
      <c r="H7276" s="5">
        <v>33996</v>
      </c>
      <c r="I7276" s="2">
        <v>5</v>
      </c>
      <c r="J7276" s="2">
        <v>2</v>
      </c>
      <c r="K7276" s="2">
        <v>4.2495000000000003</v>
      </c>
      <c r="L7276" s="18" t="str">
        <f>VLOOKUP(F7276,'BD customers'!$1:$1048576,2,FALSE)</f>
        <v>Arthur Wiediger</v>
      </c>
      <c r="M7276" s="2">
        <f>MATCH(orders[[#This Row],[Product ID]],'BD product'!A:A,0)</f>
        <v>1497</v>
      </c>
      <c r="N7276" s="2" t="str" cm="1">
        <f t="array" ref="N7276">INDEX('BD product'!A:D,M7276,2)</f>
        <v>Technology</v>
      </c>
    </row>
    <row r="7277" spans="1:14" x14ac:dyDescent="0.3">
      <c r="A7277" s="3" t="s">
        <v>8023</v>
      </c>
      <c r="B7277" s="4">
        <v>42321</v>
      </c>
      <c r="C7277" s="12" t="str">
        <f t="shared" si="113"/>
        <v>2015/11</v>
      </c>
      <c r="D7277" s="4">
        <v>42325</v>
      </c>
      <c r="E7277" s="3" t="s">
        <v>21</v>
      </c>
      <c r="F7277" s="3" t="s">
        <v>4211</v>
      </c>
      <c r="G7277" s="3" t="s">
        <v>2421</v>
      </c>
      <c r="H7277" s="5">
        <v>6398</v>
      </c>
      <c r="I7277" s="2">
        <v>7</v>
      </c>
      <c r="J7277" s="2">
        <v>0</v>
      </c>
      <c r="K7277" s="2">
        <v>21.7532</v>
      </c>
      <c r="L7277" s="18" t="str">
        <f>VLOOKUP(F7277,'BD customers'!$1:$1048576,2,FALSE)</f>
        <v>Arthur Wiediger</v>
      </c>
      <c r="M7277" s="2">
        <f>MATCH(orders[[#This Row],[Product ID]],'BD product'!A:A,0)</f>
        <v>647</v>
      </c>
      <c r="N7277" s="2" t="str" cm="1">
        <f t="array" ref="N7277">INDEX('BD product'!A:D,M7277,2)</f>
        <v>Furniture</v>
      </c>
    </row>
    <row r="7278" spans="1:14" x14ac:dyDescent="0.3">
      <c r="A7278" s="3" t="s">
        <v>8024</v>
      </c>
      <c r="B7278" s="4">
        <v>41945</v>
      </c>
      <c r="C7278" s="12" t="str">
        <f t="shared" si="113"/>
        <v>2014/11</v>
      </c>
      <c r="D7278" s="4">
        <v>41949</v>
      </c>
      <c r="E7278" s="3" t="s">
        <v>21</v>
      </c>
      <c r="F7278" s="3" t="s">
        <v>1117</v>
      </c>
      <c r="G7278" s="3" t="s">
        <v>4481</v>
      </c>
      <c r="H7278" s="5">
        <v>79992</v>
      </c>
      <c r="I7278" s="2">
        <v>10</v>
      </c>
      <c r="J7278" s="2">
        <v>2</v>
      </c>
      <c r="K7278" s="2">
        <v>23.997599999999998</v>
      </c>
      <c r="L7278" s="18" t="str">
        <f>VLOOKUP(F7278,'BD customers'!$1:$1048576,2,FALSE)</f>
        <v>Julie Kriz</v>
      </c>
      <c r="M7278" s="2">
        <f>MATCH(orders[[#This Row],[Product ID]],'BD product'!A:A,0)</f>
        <v>1338</v>
      </c>
      <c r="N7278" s="2" t="str" cm="1">
        <f t="array" ref="N7278">INDEX('BD product'!A:D,M7278,2)</f>
        <v>Technology</v>
      </c>
    </row>
    <row r="7279" spans="1:14" x14ac:dyDescent="0.3">
      <c r="A7279" s="3" t="s">
        <v>8025</v>
      </c>
      <c r="B7279" s="4">
        <v>42570</v>
      </c>
      <c r="C7279" s="12" t="str">
        <f t="shared" si="113"/>
        <v>2016/07</v>
      </c>
      <c r="D7279" s="4">
        <v>42572</v>
      </c>
      <c r="E7279" s="3" t="s">
        <v>64</v>
      </c>
      <c r="F7279" s="3" t="s">
        <v>3204</v>
      </c>
      <c r="G7279" s="3" t="s">
        <v>7823</v>
      </c>
      <c r="H7279" s="5">
        <v>35984</v>
      </c>
      <c r="I7279" s="2">
        <v>2</v>
      </c>
      <c r="J7279" s="2">
        <v>2</v>
      </c>
      <c r="K7279" s="2">
        <v>0.44979999999999998</v>
      </c>
      <c r="L7279" s="18" t="str">
        <f>VLOOKUP(F7279,'BD customers'!$1:$1048576,2,FALSE)</f>
        <v>Tracy Collins</v>
      </c>
      <c r="M7279" s="2">
        <f>MATCH(orders[[#This Row],[Product ID]],'BD product'!A:A,0)</f>
        <v>1806</v>
      </c>
      <c r="N7279" s="2" t="str" cm="1">
        <f t="array" ref="N7279">INDEX('BD product'!A:D,M7279,2)</f>
        <v>Technology</v>
      </c>
    </row>
    <row r="7280" spans="1:14" x14ac:dyDescent="0.3">
      <c r="A7280" s="3" t="s">
        <v>8025</v>
      </c>
      <c r="B7280" s="4">
        <v>42570</v>
      </c>
      <c r="C7280" s="12" t="str">
        <f t="shared" si="113"/>
        <v>2016/07</v>
      </c>
      <c r="D7280" s="4">
        <v>42572</v>
      </c>
      <c r="E7280" s="3" t="s">
        <v>64</v>
      </c>
      <c r="F7280" s="3" t="s">
        <v>3204</v>
      </c>
      <c r="G7280" s="3" t="s">
        <v>4353</v>
      </c>
      <c r="H7280" s="5">
        <v>38997</v>
      </c>
      <c r="I7280" s="2">
        <v>3</v>
      </c>
      <c r="J7280" s="2">
        <v>0</v>
      </c>
      <c r="K7280" s="2">
        <v>132.5898</v>
      </c>
      <c r="L7280" s="18" t="str">
        <f>VLOOKUP(F7280,'BD customers'!$1:$1048576,2,FALSE)</f>
        <v>Tracy Collins</v>
      </c>
      <c r="M7280" s="2">
        <f>MATCH(orders[[#This Row],[Product ID]],'BD product'!A:A,0)</f>
        <v>1303</v>
      </c>
      <c r="N7280" s="2" t="str" cm="1">
        <f t="array" ref="N7280">INDEX('BD product'!A:D,M7280,2)</f>
        <v>Technology</v>
      </c>
    </row>
    <row r="7281" spans="1:14" x14ac:dyDescent="0.3">
      <c r="A7281" s="3" t="s">
        <v>8026</v>
      </c>
      <c r="B7281" s="4">
        <v>42504</v>
      </c>
      <c r="C7281" s="12" t="str">
        <f t="shared" si="113"/>
        <v>2016/05</v>
      </c>
      <c r="D7281" s="4">
        <v>42504</v>
      </c>
      <c r="E7281" s="3" t="s">
        <v>41</v>
      </c>
      <c r="F7281" s="3" t="s">
        <v>1135</v>
      </c>
      <c r="G7281" s="3" t="s">
        <v>979</v>
      </c>
      <c r="H7281" s="5">
        <v>185528</v>
      </c>
      <c r="I7281" s="2">
        <v>7</v>
      </c>
      <c r="J7281" s="2">
        <v>2</v>
      </c>
      <c r="K7281" s="2">
        <v>48.701099999999997</v>
      </c>
      <c r="L7281" s="18" t="str">
        <f>VLOOKUP(F7281,'BD customers'!$1:$1048576,2,FALSE)</f>
        <v>Tiffany House</v>
      </c>
      <c r="M7281" s="2">
        <f>MATCH(orders[[#This Row],[Product ID]],'BD product'!A:A,0)</f>
        <v>219</v>
      </c>
      <c r="N7281" s="2" t="str" cm="1">
        <f t="array" ref="N7281">INDEX('BD product'!A:D,M7281,2)</f>
        <v>Technology</v>
      </c>
    </row>
    <row r="7282" spans="1:14" x14ac:dyDescent="0.3">
      <c r="A7282" s="3" t="s">
        <v>8027</v>
      </c>
      <c r="B7282" s="4">
        <v>42056</v>
      </c>
      <c r="C7282" s="12" t="str">
        <f t="shared" si="113"/>
        <v>2015/02</v>
      </c>
      <c r="D7282" s="4">
        <v>42062</v>
      </c>
      <c r="E7282" s="3" t="s">
        <v>21</v>
      </c>
      <c r="F7282" s="3" t="s">
        <v>4505</v>
      </c>
      <c r="G7282" s="3" t="s">
        <v>1806</v>
      </c>
      <c r="H7282" s="5">
        <v>254198</v>
      </c>
      <c r="I7282" s="2">
        <v>2</v>
      </c>
      <c r="J7282" s="2">
        <v>0</v>
      </c>
      <c r="K7282" s="2">
        <v>12.709899999999999</v>
      </c>
      <c r="L7282" s="18" t="str">
        <f>VLOOKUP(F7282,'BD customers'!$1:$1048576,2,FALSE)</f>
        <v>Pierre Wener</v>
      </c>
      <c r="M7282" s="2">
        <f>MATCH(orders[[#This Row],[Product ID]],'BD product'!A:A,0)</f>
        <v>452</v>
      </c>
      <c r="N7282" s="2" t="str" cm="1">
        <f t="array" ref="N7282">INDEX('BD product'!A:D,M7282,2)</f>
        <v>Office Supplies</v>
      </c>
    </row>
    <row r="7283" spans="1:14" x14ac:dyDescent="0.3">
      <c r="A7283" s="3" t="s">
        <v>8028</v>
      </c>
      <c r="B7283" s="4">
        <v>43024</v>
      </c>
      <c r="C7283" s="12" t="str">
        <f t="shared" si="113"/>
        <v>2017/10</v>
      </c>
      <c r="D7283" s="4">
        <v>43029</v>
      </c>
      <c r="E7283" s="3" t="s">
        <v>21</v>
      </c>
      <c r="F7283" s="3" t="s">
        <v>5253</v>
      </c>
      <c r="G7283" s="3" t="s">
        <v>940</v>
      </c>
      <c r="H7283" s="5">
        <v>599985</v>
      </c>
      <c r="I7283" s="2">
        <v>5</v>
      </c>
      <c r="J7283" s="2">
        <v>7</v>
      </c>
      <c r="K7283" s="2">
        <v>-47.998800000000003</v>
      </c>
      <c r="L7283" s="18" t="str">
        <f>VLOOKUP(F7283,'BD customers'!$1:$1048576,2,FALSE)</f>
        <v>Gary Hansen</v>
      </c>
      <c r="M7283" s="2">
        <f>MATCH(orders[[#This Row],[Product ID]],'BD product'!A:A,0)</f>
        <v>208</v>
      </c>
      <c r="N7283" s="2" t="str" cm="1">
        <f t="array" ref="N7283">INDEX('BD product'!A:D,M7283,2)</f>
        <v>Technology</v>
      </c>
    </row>
    <row r="7284" spans="1:14" x14ac:dyDescent="0.3">
      <c r="A7284" s="3" t="s">
        <v>8029</v>
      </c>
      <c r="B7284" s="4">
        <v>42908</v>
      </c>
      <c r="C7284" s="12" t="str">
        <f t="shared" si="113"/>
        <v>2017/06</v>
      </c>
      <c r="D7284" s="4">
        <v>42915</v>
      </c>
      <c r="E7284" s="3" t="s">
        <v>21</v>
      </c>
      <c r="F7284" s="3" t="s">
        <v>2395</v>
      </c>
      <c r="G7284" s="3" t="s">
        <v>3078</v>
      </c>
      <c r="H7284" s="5">
        <v>3036</v>
      </c>
      <c r="I7284" s="2">
        <v>3</v>
      </c>
      <c r="J7284" s="2">
        <v>8</v>
      </c>
      <c r="K7284" s="2">
        <v>-5.0094000000000003</v>
      </c>
      <c r="L7284" s="18" t="str">
        <f>VLOOKUP(F7284,'BD customers'!$1:$1048576,2,FALSE)</f>
        <v>Joe Kamberova</v>
      </c>
      <c r="M7284" s="2">
        <f>MATCH(orders[[#This Row],[Product ID]],'BD product'!A:A,0)</f>
        <v>883</v>
      </c>
      <c r="N7284" s="2" t="str" cm="1">
        <f t="array" ref="N7284">INDEX('BD product'!A:D,M7284,2)</f>
        <v>Office Supplies</v>
      </c>
    </row>
    <row r="7285" spans="1:14" x14ac:dyDescent="0.3">
      <c r="A7285" s="3" t="s">
        <v>8030</v>
      </c>
      <c r="B7285" s="4">
        <v>42987</v>
      </c>
      <c r="C7285" s="12" t="str">
        <f t="shared" si="113"/>
        <v>2017/09</v>
      </c>
      <c r="D7285" s="4">
        <v>42991</v>
      </c>
      <c r="E7285" s="3" t="s">
        <v>21</v>
      </c>
      <c r="F7285" s="3" t="s">
        <v>195</v>
      </c>
      <c r="G7285" s="3" t="s">
        <v>1337</v>
      </c>
      <c r="H7285" s="5">
        <v>2592</v>
      </c>
      <c r="I7285" s="2">
        <v>5</v>
      </c>
      <c r="J7285" s="2">
        <v>2</v>
      </c>
      <c r="K7285" s="2">
        <v>0.38879999999999998</v>
      </c>
      <c r="L7285" s="18" t="str">
        <f>VLOOKUP(F7285,'BD customers'!$1:$1048576,2,FALSE)</f>
        <v>Logan Currie</v>
      </c>
      <c r="M7285" s="2">
        <f>MATCH(orders[[#This Row],[Product ID]],'BD product'!A:A,0)</f>
        <v>315</v>
      </c>
      <c r="N7285" s="2" t="str" cm="1">
        <f t="array" ref="N7285">INDEX('BD product'!A:D,M7285,2)</f>
        <v>Office Supplies</v>
      </c>
    </row>
    <row r="7286" spans="1:14" x14ac:dyDescent="0.3">
      <c r="A7286" s="3" t="s">
        <v>8030</v>
      </c>
      <c r="B7286" s="4">
        <v>42987</v>
      </c>
      <c r="C7286" s="12" t="str">
        <f t="shared" si="113"/>
        <v>2017/09</v>
      </c>
      <c r="D7286" s="4">
        <v>42991</v>
      </c>
      <c r="E7286" s="3" t="s">
        <v>21</v>
      </c>
      <c r="F7286" s="3" t="s">
        <v>195</v>
      </c>
      <c r="G7286" s="3" t="s">
        <v>1909</v>
      </c>
      <c r="H7286" s="5">
        <v>66112</v>
      </c>
      <c r="I7286" s="2">
        <v>2</v>
      </c>
      <c r="J7286" s="2">
        <v>2</v>
      </c>
      <c r="K7286" s="2">
        <v>-9.0904000000000007</v>
      </c>
      <c r="L7286" s="18" t="str">
        <f>VLOOKUP(F7286,'BD customers'!$1:$1048576,2,FALSE)</f>
        <v>Logan Currie</v>
      </c>
      <c r="M7286" s="2">
        <f>MATCH(orders[[#This Row],[Product ID]],'BD product'!A:A,0)</f>
        <v>481</v>
      </c>
      <c r="N7286" s="2" t="str" cm="1">
        <f t="array" ref="N7286">INDEX('BD product'!A:D,M7286,2)</f>
        <v>Furniture</v>
      </c>
    </row>
    <row r="7287" spans="1:14" x14ac:dyDescent="0.3">
      <c r="A7287" s="3" t="s">
        <v>8031</v>
      </c>
      <c r="B7287" s="4">
        <v>43022</v>
      </c>
      <c r="C7287" s="12" t="str">
        <f t="shared" si="113"/>
        <v>2017/10</v>
      </c>
      <c r="D7287" s="4">
        <v>43027</v>
      </c>
      <c r="E7287" s="3" t="s">
        <v>21</v>
      </c>
      <c r="F7287" s="3" t="s">
        <v>2527</v>
      </c>
      <c r="G7287" s="3" t="s">
        <v>2183</v>
      </c>
      <c r="H7287" s="5">
        <v>4636</v>
      </c>
      <c r="I7287" s="2">
        <v>4</v>
      </c>
      <c r="J7287" s="2">
        <v>0</v>
      </c>
      <c r="K7287" s="2">
        <v>15.2988</v>
      </c>
      <c r="L7287" s="18" t="str">
        <f>VLOOKUP(F7287,'BD customers'!$1:$1048576,2,FALSE)</f>
        <v>Berenike Kampe</v>
      </c>
      <c r="M7287" s="2">
        <f>MATCH(orders[[#This Row],[Product ID]],'BD product'!A:A,0)</f>
        <v>569</v>
      </c>
      <c r="N7287" s="2" t="str" cm="1">
        <f t="array" ref="N7287">INDEX('BD product'!A:D,M7287,2)</f>
        <v>Technology</v>
      </c>
    </row>
    <row r="7288" spans="1:14" x14ac:dyDescent="0.3">
      <c r="A7288" s="3" t="s">
        <v>8032</v>
      </c>
      <c r="B7288" s="4">
        <v>42541</v>
      </c>
      <c r="C7288" s="12" t="str">
        <f t="shared" si="113"/>
        <v>2016/06</v>
      </c>
      <c r="D7288" s="4">
        <v>42546</v>
      </c>
      <c r="E7288" s="3" t="s">
        <v>21</v>
      </c>
      <c r="F7288" s="3" t="s">
        <v>6134</v>
      </c>
      <c r="G7288" s="3" t="s">
        <v>6442</v>
      </c>
      <c r="H7288" s="5">
        <v>69</v>
      </c>
      <c r="I7288" s="2">
        <v>1</v>
      </c>
      <c r="J7288" s="2">
        <v>0</v>
      </c>
      <c r="K7288" s="2">
        <v>5.5199999999999999E-2</v>
      </c>
      <c r="L7288" s="18" t="str">
        <f>VLOOKUP(F7288,'BD customers'!$1:$1048576,2,FALSE)</f>
        <v>Bill Shonely</v>
      </c>
      <c r="M7288" s="2">
        <f>MATCH(orders[[#This Row],[Product ID]],'BD product'!A:A,0)</f>
        <v>1693</v>
      </c>
      <c r="N7288" s="2" t="str" cm="1">
        <f t="array" ref="N7288">INDEX('BD product'!A:D,M7288,2)</f>
        <v>Technology</v>
      </c>
    </row>
    <row r="7289" spans="1:14" x14ac:dyDescent="0.3">
      <c r="A7289" s="3" t="s">
        <v>8032</v>
      </c>
      <c r="B7289" s="4">
        <v>42541</v>
      </c>
      <c r="C7289" s="12" t="str">
        <f t="shared" si="113"/>
        <v>2016/06</v>
      </c>
      <c r="D7289" s="4">
        <v>42546</v>
      </c>
      <c r="E7289" s="3" t="s">
        <v>21</v>
      </c>
      <c r="F7289" s="3" t="s">
        <v>6134</v>
      </c>
      <c r="G7289" s="3" t="s">
        <v>3411</v>
      </c>
      <c r="H7289" s="5">
        <v>5769</v>
      </c>
      <c r="I7289" s="2">
        <v>3</v>
      </c>
      <c r="J7289" s="2">
        <v>0</v>
      </c>
      <c r="K7289" s="2">
        <v>23.652899999999999</v>
      </c>
      <c r="L7289" s="18" t="str">
        <f>VLOOKUP(F7289,'BD customers'!$1:$1048576,2,FALSE)</f>
        <v>Bill Shonely</v>
      </c>
      <c r="M7289" s="2">
        <f>MATCH(orders[[#This Row],[Product ID]],'BD product'!A:A,0)</f>
        <v>1008</v>
      </c>
      <c r="N7289" s="2" t="str" cm="1">
        <f t="array" ref="N7289">INDEX('BD product'!A:D,M7289,2)</f>
        <v>Furniture</v>
      </c>
    </row>
    <row r="7290" spans="1:14" x14ac:dyDescent="0.3">
      <c r="A7290" s="3" t="s">
        <v>8033</v>
      </c>
      <c r="B7290" s="4">
        <v>41884</v>
      </c>
      <c r="C7290" s="12" t="str">
        <f t="shared" si="113"/>
        <v>2014/09</v>
      </c>
      <c r="D7290" s="4">
        <v>41889</v>
      </c>
      <c r="E7290" s="3" t="s">
        <v>21</v>
      </c>
      <c r="F7290" s="3" t="s">
        <v>1251</v>
      </c>
      <c r="G7290" s="3" t="s">
        <v>4708</v>
      </c>
      <c r="H7290" s="5">
        <v>55971</v>
      </c>
      <c r="I7290" s="2">
        <v>3</v>
      </c>
      <c r="J7290" s="2">
        <v>4</v>
      </c>
      <c r="K7290" s="2">
        <v>-121.2705</v>
      </c>
      <c r="L7290" s="18" t="str">
        <f>VLOOKUP(F7290,'BD customers'!$1:$1048576,2,FALSE)</f>
        <v>Andy Gerbode</v>
      </c>
      <c r="M7290" s="2">
        <f>MATCH(orders[[#This Row],[Product ID]],'BD product'!A:A,0)</f>
        <v>1391</v>
      </c>
      <c r="N7290" s="2" t="str" cm="1">
        <f t="array" ref="N7290">INDEX('BD product'!A:D,M7290,2)</f>
        <v>Technology</v>
      </c>
    </row>
    <row r="7291" spans="1:14" x14ac:dyDescent="0.3">
      <c r="A7291" s="3" t="s">
        <v>8034</v>
      </c>
      <c r="B7291" s="4">
        <v>42399</v>
      </c>
      <c r="C7291" s="12" t="str">
        <f t="shared" si="113"/>
        <v>2016/01</v>
      </c>
      <c r="D7291" s="4">
        <v>42400</v>
      </c>
      <c r="E7291" s="3" t="s">
        <v>64</v>
      </c>
      <c r="F7291" s="3" t="s">
        <v>65</v>
      </c>
      <c r="G7291" s="3" t="s">
        <v>1290</v>
      </c>
      <c r="H7291" s="5">
        <v>30501</v>
      </c>
      <c r="I7291" s="2">
        <v>9</v>
      </c>
      <c r="J7291" s="2">
        <v>0</v>
      </c>
      <c r="K7291" s="2">
        <v>76.252499999999998</v>
      </c>
      <c r="L7291" s="18" t="str">
        <f>VLOOKUP(F7291,'BD customers'!$1:$1048576,2,FALSE)</f>
        <v>Steven Cartwright</v>
      </c>
      <c r="M7291" s="2">
        <f>MATCH(orders[[#This Row],[Product ID]],'BD product'!A:A,0)</f>
        <v>300</v>
      </c>
      <c r="N7291" s="2" t="str" cm="1">
        <f t="array" ref="N7291">INDEX('BD product'!A:D,M7291,2)</f>
        <v>Office Supplies</v>
      </c>
    </row>
    <row r="7292" spans="1:14" x14ac:dyDescent="0.3">
      <c r="A7292" s="3" t="s">
        <v>8034</v>
      </c>
      <c r="B7292" s="4">
        <v>42399</v>
      </c>
      <c r="C7292" s="12" t="str">
        <f t="shared" si="113"/>
        <v>2016/01</v>
      </c>
      <c r="D7292" s="4">
        <v>42400</v>
      </c>
      <c r="E7292" s="3" t="s">
        <v>64</v>
      </c>
      <c r="F7292" s="3" t="s">
        <v>65</v>
      </c>
      <c r="G7292" s="3" t="s">
        <v>644</v>
      </c>
      <c r="H7292" s="5">
        <v>50784</v>
      </c>
      <c r="I7292" s="2">
        <v>2</v>
      </c>
      <c r="J7292" s="2">
        <v>2</v>
      </c>
      <c r="K7292" s="2">
        <v>17.7744</v>
      </c>
      <c r="L7292" s="18" t="str">
        <f>VLOOKUP(F7292,'BD customers'!$1:$1048576,2,FALSE)</f>
        <v>Steven Cartwright</v>
      </c>
      <c r="M7292" s="2">
        <f>MATCH(orders[[#This Row],[Product ID]],'BD product'!A:A,0)</f>
        <v>134</v>
      </c>
      <c r="N7292" s="2" t="str" cm="1">
        <f t="array" ref="N7292">INDEX('BD product'!A:D,M7292,2)</f>
        <v>Office Supplies</v>
      </c>
    </row>
    <row r="7293" spans="1:14" x14ac:dyDescent="0.3">
      <c r="A7293" s="3" t="s">
        <v>8034</v>
      </c>
      <c r="B7293" s="4">
        <v>42399</v>
      </c>
      <c r="C7293" s="12" t="str">
        <f t="shared" si="113"/>
        <v>2016/01</v>
      </c>
      <c r="D7293" s="4">
        <v>42400</v>
      </c>
      <c r="E7293" s="3" t="s">
        <v>64</v>
      </c>
      <c r="F7293" s="3" t="s">
        <v>65</v>
      </c>
      <c r="G7293" s="3" t="s">
        <v>1154</v>
      </c>
      <c r="H7293" s="5">
        <v>2601</v>
      </c>
      <c r="I7293" s="2">
        <v>9</v>
      </c>
      <c r="J7293" s="2">
        <v>0</v>
      </c>
      <c r="K7293" s="2">
        <v>12.2247</v>
      </c>
      <c r="L7293" s="18" t="str">
        <f>VLOOKUP(F7293,'BD customers'!$1:$1048576,2,FALSE)</f>
        <v>Steven Cartwright</v>
      </c>
      <c r="M7293" s="2">
        <f>MATCH(orders[[#This Row],[Product ID]],'BD product'!A:A,0)</f>
        <v>266</v>
      </c>
      <c r="N7293" s="2" t="str" cm="1">
        <f t="array" ref="N7293">INDEX('BD product'!A:D,M7293,2)</f>
        <v>Office Supplies</v>
      </c>
    </row>
    <row r="7294" spans="1:14" x14ac:dyDescent="0.3">
      <c r="A7294" s="3" t="s">
        <v>8035</v>
      </c>
      <c r="B7294" s="4">
        <v>43073</v>
      </c>
      <c r="C7294" s="12" t="str">
        <f t="shared" si="113"/>
        <v>2017/12</v>
      </c>
      <c r="D7294" s="4">
        <v>43078</v>
      </c>
      <c r="E7294" s="3" t="s">
        <v>21</v>
      </c>
      <c r="F7294" s="3" t="s">
        <v>1255</v>
      </c>
      <c r="G7294" s="3" t="s">
        <v>8036</v>
      </c>
      <c r="H7294" s="5">
        <v>6490</v>
      </c>
      <c r="I7294" s="2">
        <v>2</v>
      </c>
      <c r="J7294" s="2">
        <v>5</v>
      </c>
      <c r="K7294" s="2">
        <v>-2.7258</v>
      </c>
      <c r="L7294" s="18" t="str">
        <f>VLOOKUP(F7294,'BD customers'!$1:$1048576,2,FALSE)</f>
        <v>Lena Radford</v>
      </c>
      <c r="M7294" s="2">
        <f>MATCH(orders[[#This Row],[Product ID]],'BD product'!A:A,0)</f>
        <v>1820</v>
      </c>
      <c r="N7294" s="2" t="str" cm="1">
        <f t="array" ref="N7294">INDEX('BD product'!A:D,M7294,2)</f>
        <v>Technology</v>
      </c>
    </row>
    <row r="7295" spans="1:14" x14ac:dyDescent="0.3">
      <c r="A7295" s="3" t="s">
        <v>8037</v>
      </c>
      <c r="B7295" s="4">
        <v>42392</v>
      </c>
      <c r="C7295" s="12" t="str">
        <f t="shared" si="113"/>
        <v>2016/01</v>
      </c>
      <c r="D7295" s="4">
        <v>42398</v>
      </c>
      <c r="E7295" s="3" t="s">
        <v>21</v>
      </c>
      <c r="F7295" s="3" t="s">
        <v>3963</v>
      </c>
      <c r="G7295" s="3" t="s">
        <v>6406</v>
      </c>
      <c r="H7295" s="5">
        <v>5999</v>
      </c>
      <c r="I7295" s="2">
        <v>7</v>
      </c>
      <c r="J7295" s="2">
        <v>0</v>
      </c>
      <c r="K7295" s="2">
        <v>21.596399999999999</v>
      </c>
      <c r="L7295" s="18" t="str">
        <f>VLOOKUP(F7295,'BD customers'!$1:$1048576,2,FALSE)</f>
        <v>Christy Brittain</v>
      </c>
      <c r="M7295" s="2">
        <f>MATCH(orders[[#This Row],[Product ID]],'BD product'!A:A,0)</f>
        <v>1687</v>
      </c>
      <c r="N7295" s="2" t="str" cm="1">
        <f t="array" ref="N7295">INDEX('BD product'!A:D,M7295,2)</f>
        <v>Furniture</v>
      </c>
    </row>
    <row r="7296" spans="1:14" x14ac:dyDescent="0.3">
      <c r="A7296" s="3" t="s">
        <v>8038</v>
      </c>
      <c r="B7296" s="4">
        <v>42150</v>
      </c>
      <c r="C7296" s="12" t="str">
        <f t="shared" si="113"/>
        <v>2015/05</v>
      </c>
      <c r="D7296" s="4">
        <v>42155</v>
      </c>
      <c r="E7296" s="3" t="s">
        <v>21</v>
      </c>
      <c r="F7296" s="3" t="s">
        <v>717</v>
      </c>
      <c r="G7296" s="3" t="s">
        <v>2059</v>
      </c>
      <c r="H7296" s="5">
        <v>2024</v>
      </c>
      <c r="I7296" s="2">
        <v>1</v>
      </c>
      <c r="J7296" s="2">
        <v>0</v>
      </c>
      <c r="K7296" s="2">
        <v>7.8936000000000002</v>
      </c>
      <c r="L7296" s="18" t="str">
        <f>VLOOKUP(F7296,'BD customers'!$1:$1048576,2,FALSE)</f>
        <v>Ruben Dartt</v>
      </c>
      <c r="M7296" s="2">
        <f>MATCH(orders[[#This Row],[Product ID]],'BD product'!A:A,0)</f>
        <v>528</v>
      </c>
      <c r="N7296" s="2" t="str" cm="1">
        <f t="array" ref="N7296">INDEX('BD product'!A:D,M7296,2)</f>
        <v>Furniture</v>
      </c>
    </row>
    <row r="7297" spans="1:14" x14ac:dyDescent="0.3">
      <c r="A7297" s="3" t="s">
        <v>8039</v>
      </c>
      <c r="B7297" s="4">
        <v>41763</v>
      </c>
      <c r="C7297" s="12" t="str">
        <f t="shared" si="113"/>
        <v>2014/05</v>
      </c>
      <c r="D7297" s="4">
        <v>41764</v>
      </c>
      <c r="E7297" s="3" t="s">
        <v>64</v>
      </c>
      <c r="F7297" s="3" t="s">
        <v>822</v>
      </c>
      <c r="G7297" s="3" t="s">
        <v>5638</v>
      </c>
      <c r="H7297" s="5">
        <v>3784</v>
      </c>
      <c r="I7297" s="2">
        <v>2</v>
      </c>
      <c r="J7297" s="2">
        <v>2</v>
      </c>
      <c r="K7297" s="2">
        <v>0.2838</v>
      </c>
      <c r="L7297" s="18" t="str">
        <f>VLOOKUP(F7297,'BD customers'!$1:$1048576,2,FALSE)</f>
        <v>Nat Carroll</v>
      </c>
      <c r="M7297" s="2">
        <f>MATCH(orders[[#This Row],[Product ID]],'BD product'!A:A,0)</f>
        <v>1561</v>
      </c>
      <c r="N7297" s="2" t="str" cm="1">
        <f t="array" ref="N7297">INDEX('BD product'!A:D,M7297,2)</f>
        <v>Office Supplies</v>
      </c>
    </row>
    <row r="7298" spans="1:14" x14ac:dyDescent="0.3">
      <c r="A7298" s="3" t="s">
        <v>8039</v>
      </c>
      <c r="B7298" s="4">
        <v>41763</v>
      </c>
      <c r="C7298" s="12" t="str">
        <f t="shared" ref="C7298:C7361" si="114">TEXT(B7298,"aaaa/mm")</f>
        <v>2014/05</v>
      </c>
      <c r="D7298" s="4">
        <v>41764</v>
      </c>
      <c r="E7298" s="3" t="s">
        <v>64</v>
      </c>
      <c r="F7298" s="3" t="s">
        <v>822</v>
      </c>
      <c r="G7298" s="3" t="s">
        <v>6571</v>
      </c>
      <c r="H7298" s="5">
        <v>5472</v>
      </c>
      <c r="I7298" s="2">
        <v>6</v>
      </c>
      <c r="J7298" s="2">
        <v>2</v>
      </c>
      <c r="K7298" s="2">
        <v>1.8468</v>
      </c>
      <c r="L7298" s="18" t="str">
        <f>VLOOKUP(F7298,'BD customers'!$1:$1048576,2,FALSE)</f>
        <v>Nat Carroll</v>
      </c>
      <c r="M7298" s="2">
        <f>MATCH(orders[[#This Row],[Product ID]],'BD product'!A:A,0)</f>
        <v>1707</v>
      </c>
      <c r="N7298" s="2" t="str" cm="1">
        <f t="array" ref="N7298">INDEX('BD product'!A:D,M7298,2)</f>
        <v>Office Supplies</v>
      </c>
    </row>
    <row r="7299" spans="1:14" x14ac:dyDescent="0.3">
      <c r="A7299" s="3" t="s">
        <v>8040</v>
      </c>
      <c r="B7299" s="4">
        <v>42045</v>
      </c>
      <c r="C7299" s="12" t="str">
        <f t="shared" si="114"/>
        <v>2015/02</v>
      </c>
      <c r="D7299" s="4">
        <v>42049</v>
      </c>
      <c r="E7299" s="3" t="s">
        <v>11</v>
      </c>
      <c r="F7299" s="3" t="s">
        <v>1467</v>
      </c>
      <c r="G7299" s="3" t="s">
        <v>3994</v>
      </c>
      <c r="H7299" s="5">
        <v>7724</v>
      </c>
      <c r="I7299" s="2">
        <v>5</v>
      </c>
      <c r="J7299" s="2">
        <v>2</v>
      </c>
      <c r="K7299" s="2">
        <v>0.77239999999999998</v>
      </c>
      <c r="L7299" s="18" t="str">
        <f>VLOOKUP(F7299,'BD customers'!$1:$1048576,2,FALSE)</f>
        <v>Nona Balk</v>
      </c>
      <c r="M7299" s="2">
        <f>MATCH(orders[[#This Row],[Product ID]],'BD product'!A:A,0)</f>
        <v>1222</v>
      </c>
      <c r="N7299" s="2" t="str" cm="1">
        <f t="array" ref="N7299">INDEX('BD product'!A:D,M7299,2)</f>
        <v>Office Supplies</v>
      </c>
    </row>
    <row r="7300" spans="1:14" x14ac:dyDescent="0.3">
      <c r="A7300" s="3" t="s">
        <v>8041</v>
      </c>
      <c r="B7300" s="4">
        <v>41961</v>
      </c>
      <c r="C7300" s="12" t="str">
        <f t="shared" si="114"/>
        <v>2014/11</v>
      </c>
      <c r="D7300" s="4">
        <v>41964</v>
      </c>
      <c r="E7300" s="3" t="s">
        <v>64</v>
      </c>
      <c r="F7300" s="3" t="s">
        <v>2395</v>
      </c>
      <c r="G7300" s="3" t="s">
        <v>1202</v>
      </c>
      <c r="H7300" s="5">
        <v>2921</v>
      </c>
      <c r="I7300" s="2">
        <v>4</v>
      </c>
      <c r="J7300" s="2">
        <v>5</v>
      </c>
      <c r="K7300" s="2">
        <v>-1.7525999999999999</v>
      </c>
      <c r="L7300" s="18" t="str">
        <f>VLOOKUP(F7300,'BD customers'!$1:$1048576,2,FALSE)</f>
        <v>Joe Kamberova</v>
      </c>
      <c r="M7300" s="2">
        <f>MATCH(orders[[#This Row],[Product ID]],'BD product'!A:A,0)</f>
        <v>279</v>
      </c>
      <c r="N7300" s="2" t="str" cm="1">
        <f t="array" ref="N7300">INDEX('BD product'!A:D,M7300,2)</f>
        <v>Furniture</v>
      </c>
    </row>
    <row r="7301" spans="1:14" x14ac:dyDescent="0.3">
      <c r="A7301" s="3" t="s">
        <v>8041</v>
      </c>
      <c r="B7301" s="4">
        <v>41961</v>
      </c>
      <c r="C7301" s="12" t="str">
        <f t="shared" si="114"/>
        <v>2014/11</v>
      </c>
      <c r="D7301" s="4">
        <v>41964</v>
      </c>
      <c r="E7301" s="3" t="s">
        <v>64</v>
      </c>
      <c r="F7301" s="3" t="s">
        <v>2395</v>
      </c>
      <c r="G7301" s="3" t="s">
        <v>4980</v>
      </c>
      <c r="H7301" s="5">
        <v>8544</v>
      </c>
      <c r="I7301" s="2">
        <v>2</v>
      </c>
      <c r="J7301" s="2">
        <v>6</v>
      </c>
      <c r="K7301" s="2">
        <v>-0.74760000000000004</v>
      </c>
      <c r="L7301" s="18" t="str">
        <f>VLOOKUP(F7301,'BD customers'!$1:$1048576,2,FALSE)</f>
        <v>Joe Kamberova</v>
      </c>
      <c r="M7301" s="2">
        <f>MATCH(orders[[#This Row],[Product ID]],'BD product'!A:A,0)</f>
        <v>1447</v>
      </c>
      <c r="N7301" s="2" t="str" cm="1">
        <f t="array" ref="N7301">INDEX('BD product'!A:D,M7301,2)</f>
        <v>Furniture</v>
      </c>
    </row>
    <row r="7302" spans="1:14" x14ac:dyDescent="0.3">
      <c r="A7302" s="3" t="s">
        <v>8041</v>
      </c>
      <c r="B7302" s="4">
        <v>41961</v>
      </c>
      <c r="C7302" s="12" t="str">
        <f t="shared" si="114"/>
        <v>2014/11</v>
      </c>
      <c r="D7302" s="4">
        <v>41964</v>
      </c>
      <c r="E7302" s="3" t="s">
        <v>64</v>
      </c>
      <c r="F7302" s="3" t="s">
        <v>2395</v>
      </c>
      <c r="G7302" s="3" t="s">
        <v>6255</v>
      </c>
      <c r="H7302" s="5">
        <v>424116</v>
      </c>
      <c r="I7302" s="2">
        <v>6</v>
      </c>
      <c r="J7302" s="2">
        <v>3</v>
      </c>
      <c r="K7302" s="2">
        <v>-3.0293999999999999</v>
      </c>
      <c r="L7302" s="18" t="str">
        <f>VLOOKUP(F7302,'BD customers'!$1:$1048576,2,FALSE)</f>
        <v>Joe Kamberova</v>
      </c>
      <c r="M7302" s="2">
        <f>MATCH(orders[[#This Row],[Product ID]],'BD product'!A:A,0)</f>
        <v>1661</v>
      </c>
      <c r="N7302" s="2" t="str" cm="1">
        <f t="array" ref="N7302">INDEX('BD product'!A:D,M7302,2)</f>
        <v>Furniture</v>
      </c>
    </row>
    <row r="7303" spans="1:14" x14ac:dyDescent="0.3">
      <c r="A7303" s="3" t="s">
        <v>8041</v>
      </c>
      <c r="B7303" s="4">
        <v>41961</v>
      </c>
      <c r="C7303" s="12" t="str">
        <f t="shared" si="114"/>
        <v>2014/11</v>
      </c>
      <c r="D7303" s="4">
        <v>41964</v>
      </c>
      <c r="E7303" s="3" t="s">
        <v>64</v>
      </c>
      <c r="F7303" s="3" t="s">
        <v>2395</v>
      </c>
      <c r="G7303" s="3" t="s">
        <v>2116</v>
      </c>
      <c r="H7303" s="5">
        <v>2892</v>
      </c>
      <c r="I7303" s="2">
        <v>3</v>
      </c>
      <c r="J7303" s="2">
        <v>8</v>
      </c>
      <c r="K7303" s="2">
        <v>-4.9164000000000003</v>
      </c>
      <c r="L7303" s="18" t="str">
        <f>VLOOKUP(F7303,'BD customers'!$1:$1048576,2,FALSE)</f>
        <v>Joe Kamberova</v>
      </c>
      <c r="M7303" s="2">
        <f>MATCH(orders[[#This Row],[Product ID]],'BD product'!A:A,0)</f>
        <v>546</v>
      </c>
      <c r="N7303" s="2" t="str" cm="1">
        <f t="array" ref="N7303">INDEX('BD product'!A:D,M7303,2)</f>
        <v>Office Supplies</v>
      </c>
    </row>
    <row r="7304" spans="1:14" x14ac:dyDescent="0.3">
      <c r="A7304" s="3" t="s">
        <v>8041</v>
      </c>
      <c r="B7304" s="4">
        <v>41961</v>
      </c>
      <c r="C7304" s="12" t="str">
        <f t="shared" si="114"/>
        <v>2014/11</v>
      </c>
      <c r="D7304" s="4">
        <v>41964</v>
      </c>
      <c r="E7304" s="3" t="s">
        <v>64</v>
      </c>
      <c r="F7304" s="3" t="s">
        <v>2395</v>
      </c>
      <c r="G7304" s="3" t="s">
        <v>2342</v>
      </c>
      <c r="H7304" s="5">
        <v>38172</v>
      </c>
      <c r="I7304" s="2">
        <v>5</v>
      </c>
      <c r="J7304" s="2">
        <v>2</v>
      </c>
      <c r="K7304" s="2">
        <v>-6.6801000000000004</v>
      </c>
      <c r="L7304" s="18" t="str">
        <f>VLOOKUP(F7304,'BD customers'!$1:$1048576,2,FALSE)</f>
        <v>Joe Kamberova</v>
      </c>
      <c r="M7304" s="2">
        <f>MATCH(orders[[#This Row],[Product ID]],'BD product'!A:A,0)</f>
        <v>623</v>
      </c>
      <c r="N7304" s="2" t="str" cm="1">
        <f t="array" ref="N7304">INDEX('BD product'!A:D,M7304,2)</f>
        <v>Office Supplies</v>
      </c>
    </row>
    <row r="7305" spans="1:14" x14ac:dyDescent="0.3">
      <c r="A7305" s="3" t="s">
        <v>8042</v>
      </c>
      <c r="B7305" s="4">
        <v>42982</v>
      </c>
      <c r="C7305" s="12" t="str">
        <f t="shared" si="114"/>
        <v>2017/09</v>
      </c>
      <c r="D7305" s="4">
        <v>42986</v>
      </c>
      <c r="E7305" s="3" t="s">
        <v>21</v>
      </c>
      <c r="F7305" s="3" t="s">
        <v>7201</v>
      </c>
      <c r="G7305" s="3" t="s">
        <v>763</v>
      </c>
      <c r="H7305" s="5">
        <v>97184</v>
      </c>
      <c r="I7305" s="2">
        <v>2</v>
      </c>
      <c r="J7305" s="2">
        <v>2</v>
      </c>
      <c r="K7305" s="2">
        <v>0.60740000000000005</v>
      </c>
      <c r="L7305" s="18" t="str">
        <f>VLOOKUP(F7305,'BD customers'!$1:$1048576,2,FALSE)</f>
        <v>Doug O'Connell</v>
      </c>
      <c r="M7305" s="2">
        <f>MATCH(orders[[#This Row],[Product ID]],'BD product'!A:A,0)</f>
        <v>165</v>
      </c>
      <c r="N7305" s="2" t="str" cm="1">
        <f t="array" ref="N7305">INDEX('BD product'!A:D,M7305,2)</f>
        <v>Furniture</v>
      </c>
    </row>
    <row r="7306" spans="1:14" x14ac:dyDescent="0.3">
      <c r="A7306" s="3" t="s">
        <v>8042</v>
      </c>
      <c r="B7306" s="4">
        <v>42982</v>
      </c>
      <c r="C7306" s="12" t="str">
        <f t="shared" si="114"/>
        <v>2017/09</v>
      </c>
      <c r="D7306" s="4">
        <v>42986</v>
      </c>
      <c r="E7306" s="3" t="s">
        <v>21</v>
      </c>
      <c r="F7306" s="3" t="s">
        <v>7201</v>
      </c>
      <c r="G7306" s="3" t="s">
        <v>2681</v>
      </c>
      <c r="H7306" s="5">
        <v>10368</v>
      </c>
      <c r="I7306" s="2">
        <v>2</v>
      </c>
      <c r="J7306" s="2">
        <v>2</v>
      </c>
      <c r="K7306" s="2">
        <v>3.6288</v>
      </c>
      <c r="L7306" s="18" t="str">
        <f>VLOOKUP(F7306,'BD customers'!$1:$1048576,2,FALSE)</f>
        <v>Doug O'Connell</v>
      </c>
      <c r="M7306" s="2">
        <f>MATCH(orders[[#This Row],[Product ID]],'BD product'!A:A,0)</f>
        <v>732</v>
      </c>
      <c r="N7306" s="2" t="str" cm="1">
        <f t="array" ref="N7306">INDEX('BD product'!A:D,M7306,2)</f>
        <v>Office Supplies</v>
      </c>
    </row>
    <row r="7307" spans="1:14" x14ac:dyDescent="0.3">
      <c r="A7307" s="3" t="s">
        <v>8043</v>
      </c>
      <c r="B7307" s="4">
        <v>41727</v>
      </c>
      <c r="C7307" s="12" t="str">
        <f t="shared" si="114"/>
        <v>2014/03</v>
      </c>
      <c r="D7307" s="4">
        <v>41731</v>
      </c>
      <c r="E7307" s="3" t="s">
        <v>21</v>
      </c>
      <c r="F7307" s="3" t="s">
        <v>1851</v>
      </c>
      <c r="G7307" s="3" t="s">
        <v>1677</v>
      </c>
      <c r="H7307" s="5">
        <v>890841</v>
      </c>
      <c r="I7307" s="2">
        <v>3</v>
      </c>
      <c r="J7307" s="2">
        <v>3</v>
      </c>
      <c r="K7307" s="2">
        <v>-152.71559999999999</v>
      </c>
      <c r="L7307" s="18" t="str">
        <f>VLOOKUP(F7307,'BD customers'!$1:$1048576,2,FALSE)</f>
        <v>Mike Gockenbach</v>
      </c>
      <c r="M7307" s="2">
        <f>MATCH(orders[[#This Row],[Product ID]],'BD product'!A:A,0)</f>
        <v>413</v>
      </c>
      <c r="N7307" s="2" t="str" cm="1">
        <f t="array" ref="N7307">INDEX('BD product'!A:D,M7307,2)</f>
        <v>Furniture</v>
      </c>
    </row>
    <row r="7308" spans="1:14" x14ac:dyDescent="0.3">
      <c r="A7308" s="3" t="s">
        <v>8044</v>
      </c>
      <c r="B7308" s="4">
        <v>42679</v>
      </c>
      <c r="C7308" s="12" t="str">
        <f t="shared" si="114"/>
        <v>2016/11</v>
      </c>
      <c r="D7308" s="4">
        <v>42681</v>
      </c>
      <c r="E7308" s="3" t="s">
        <v>11</v>
      </c>
      <c r="F7308" s="3" t="s">
        <v>983</v>
      </c>
      <c r="G7308" s="3" t="s">
        <v>5529</v>
      </c>
      <c r="H7308" s="5">
        <v>720</v>
      </c>
      <c r="I7308" s="2">
        <v>4</v>
      </c>
      <c r="J7308" s="2">
        <v>0</v>
      </c>
      <c r="K7308" s="2">
        <v>0.12959999999999999</v>
      </c>
      <c r="L7308" s="18" t="str">
        <f>VLOOKUP(F7308,'BD customers'!$1:$1048576,2,FALSE)</f>
        <v>Logan Haushalter</v>
      </c>
      <c r="M7308" s="2">
        <f>MATCH(orders[[#This Row],[Product ID]],'BD product'!A:A,0)</f>
        <v>1544</v>
      </c>
      <c r="N7308" s="2" t="str" cm="1">
        <f t="array" ref="N7308">INDEX('BD product'!A:D,M7308,2)</f>
        <v>Technology</v>
      </c>
    </row>
    <row r="7309" spans="1:14" x14ac:dyDescent="0.3">
      <c r="A7309" s="3" t="s">
        <v>8044</v>
      </c>
      <c r="B7309" s="4">
        <v>42679</v>
      </c>
      <c r="C7309" s="12" t="str">
        <f t="shared" si="114"/>
        <v>2016/11</v>
      </c>
      <c r="D7309" s="4">
        <v>42681</v>
      </c>
      <c r="E7309" s="3" t="s">
        <v>11</v>
      </c>
      <c r="F7309" s="3" t="s">
        <v>983</v>
      </c>
      <c r="G7309" s="3" t="s">
        <v>5056</v>
      </c>
      <c r="H7309" s="5">
        <v>113888</v>
      </c>
      <c r="I7309" s="2">
        <v>2</v>
      </c>
      <c r="J7309" s="2">
        <v>2</v>
      </c>
      <c r="K7309" s="2">
        <v>9.9651999999999994</v>
      </c>
      <c r="L7309" s="18" t="str">
        <f>VLOOKUP(F7309,'BD customers'!$1:$1048576,2,FALSE)</f>
        <v>Logan Haushalter</v>
      </c>
      <c r="M7309" s="2">
        <f>MATCH(orders[[#This Row],[Product ID]],'BD product'!A:A,0)</f>
        <v>1461</v>
      </c>
      <c r="N7309" s="2" t="str" cm="1">
        <f t="array" ref="N7309">INDEX('BD product'!A:D,M7309,2)</f>
        <v>Furniture</v>
      </c>
    </row>
    <row r="7310" spans="1:14" x14ac:dyDescent="0.3">
      <c r="A7310" s="3" t="s">
        <v>8044</v>
      </c>
      <c r="B7310" s="4">
        <v>42679</v>
      </c>
      <c r="C7310" s="12" t="str">
        <f t="shared" si="114"/>
        <v>2016/11</v>
      </c>
      <c r="D7310" s="4">
        <v>42681</v>
      </c>
      <c r="E7310" s="3" t="s">
        <v>11</v>
      </c>
      <c r="F7310" s="3" t="s">
        <v>983</v>
      </c>
      <c r="G7310" s="3" t="s">
        <v>1776</v>
      </c>
      <c r="H7310" s="5">
        <v>15813</v>
      </c>
      <c r="I7310" s="2">
        <v>3</v>
      </c>
      <c r="J7310" s="2">
        <v>0</v>
      </c>
      <c r="K7310" s="2">
        <v>77.483699999999999</v>
      </c>
      <c r="L7310" s="18" t="str">
        <f>VLOOKUP(F7310,'BD customers'!$1:$1048576,2,FALSE)</f>
        <v>Logan Haushalter</v>
      </c>
      <c r="M7310" s="2">
        <f>MATCH(orders[[#This Row],[Product ID]],'BD product'!A:A,0)</f>
        <v>441</v>
      </c>
      <c r="N7310" s="2" t="str" cm="1">
        <f t="array" ref="N7310">INDEX('BD product'!A:D,M7310,2)</f>
        <v>Office Supplies</v>
      </c>
    </row>
    <row r="7311" spans="1:14" x14ac:dyDescent="0.3">
      <c r="A7311" s="3" t="s">
        <v>8045</v>
      </c>
      <c r="B7311" s="4">
        <v>42896</v>
      </c>
      <c r="C7311" s="12" t="str">
        <f t="shared" si="114"/>
        <v>2017/06</v>
      </c>
      <c r="D7311" s="4">
        <v>42900</v>
      </c>
      <c r="E7311" s="3" t="s">
        <v>11</v>
      </c>
      <c r="F7311" s="3" t="s">
        <v>1416</v>
      </c>
      <c r="G7311" s="3" t="s">
        <v>3976</v>
      </c>
      <c r="H7311" s="5">
        <v>1413</v>
      </c>
      <c r="I7311" s="2">
        <v>3</v>
      </c>
      <c r="J7311" s="2">
        <v>0</v>
      </c>
      <c r="K7311" s="2">
        <v>0.70650000000000002</v>
      </c>
      <c r="L7311" s="18" t="str">
        <f>VLOOKUP(F7311,'BD customers'!$1:$1048576,2,FALSE)</f>
        <v>Muhammed MacIntyre</v>
      </c>
      <c r="M7311" s="2">
        <f>MATCH(orders[[#This Row],[Product ID]],'BD product'!A:A,0)</f>
        <v>1219</v>
      </c>
      <c r="N7311" s="2" t="str" cm="1">
        <f t="array" ref="N7311">INDEX('BD product'!A:D,M7311,2)</f>
        <v>Office Supplies</v>
      </c>
    </row>
    <row r="7312" spans="1:14" x14ac:dyDescent="0.3">
      <c r="A7312" s="3" t="s">
        <v>8046</v>
      </c>
      <c r="B7312" s="4">
        <v>42226</v>
      </c>
      <c r="C7312" s="12" t="str">
        <f t="shared" si="114"/>
        <v>2015/08</v>
      </c>
      <c r="D7312" s="4">
        <v>42230</v>
      </c>
      <c r="E7312" s="3" t="s">
        <v>21</v>
      </c>
      <c r="F7312" s="3" t="s">
        <v>1922</v>
      </c>
      <c r="G7312" s="3" t="s">
        <v>2188</v>
      </c>
      <c r="H7312" s="5">
        <v>6475</v>
      </c>
      <c r="I7312" s="2">
        <v>5</v>
      </c>
      <c r="J7312" s="2">
        <v>0</v>
      </c>
      <c r="K7312" s="2">
        <v>29.137499999999999</v>
      </c>
      <c r="L7312" s="18" t="str">
        <f>VLOOKUP(F7312,'BD customers'!$1:$1048576,2,FALSE)</f>
        <v>Bill Donatelli</v>
      </c>
      <c r="M7312" s="2">
        <f>MATCH(orders[[#This Row],[Product ID]],'BD product'!A:A,0)</f>
        <v>571</v>
      </c>
      <c r="N7312" s="2" t="str" cm="1">
        <f t="array" ref="N7312">INDEX('BD product'!A:D,M7312,2)</f>
        <v>Office Supplies</v>
      </c>
    </row>
    <row r="7313" spans="1:14" x14ac:dyDescent="0.3">
      <c r="A7313" s="3" t="s">
        <v>8047</v>
      </c>
      <c r="B7313" s="4">
        <v>42286</v>
      </c>
      <c r="C7313" s="12" t="str">
        <f t="shared" si="114"/>
        <v>2015/10</v>
      </c>
      <c r="D7313" s="4">
        <v>42290</v>
      </c>
      <c r="E7313" s="3" t="s">
        <v>21</v>
      </c>
      <c r="F7313" s="3" t="s">
        <v>4567</v>
      </c>
      <c r="G7313" s="3" t="s">
        <v>2721</v>
      </c>
      <c r="H7313" s="5">
        <v>1872</v>
      </c>
      <c r="I7313" s="2">
        <v>2</v>
      </c>
      <c r="J7313" s="2">
        <v>7</v>
      </c>
      <c r="K7313" s="2">
        <v>-1.3104</v>
      </c>
      <c r="L7313" s="18" t="str">
        <f>VLOOKUP(F7313,'BD customers'!$1:$1048576,2,FALSE)</f>
        <v>Sonia Cooley</v>
      </c>
      <c r="M7313" s="2">
        <f>MATCH(orders[[#This Row],[Product ID]],'BD product'!A:A,0)</f>
        <v>746</v>
      </c>
      <c r="N7313" s="2" t="str" cm="1">
        <f t="array" ref="N7313">INDEX('BD product'!A:D,M7313,2)</f>
        <v>Office Supplies</v>
      </c>
    </row>
    <row r="7314" spans="1:14" x14ac:dyDescent="0.3">
      <c r="A7314" s="3" t="s">
        <v>8047</v>
      </c>
      <c r="B7314" s="4">
        <v>42286</v>
      </c>
      <c r="C7314" s="12" t="str">
        <f t="shared" si="114"/>
        <v>2015/10</v>
      </c>
      <c r="D7314" s="4">
        <v>42290</v>
      </c>
      <c r="E7314" s="3" t="s">
        <v>21</v>
      </c>
      <c r="F7314" s="3" t="s">
        <v>4567</v>
      </c>
      <c r="G7314" s="3" t="s">
        <v>1778</v>
      </c>
      <c r="H7314" s="5">
        <v>11214</v>
      </c>
      <c r="I7314" s="2">
        <v>2</v>
      </c>
      <c r="J7314" s="2">
        <v>7</v>
      </c>
      <c r="K7314" s="2">
        <v>-8.5974000000000004</v>
      </c>
      <c r="L7314" s="18" t="str">
        <f>VLOOKUP(F7314,'BD customers'!$1:$1048576,2,FALSE)</f>
        <v>Sonia Cooley</v>
      </c>
      <c r="M7314" s="2">
        <f>MATCH(orders[[#This Row],[Product ID]],'BD product'!A:A,0)</f>
        <v>442</v>
      </c>
      <c r="N7314" s="2" t="str" cm="1">
        <f t="array" ref="N7314">INDEX('BD product'!A:D,M7314,2)</f>
        <v>Office Supplies</v>
      </c>
    </row>
    <row r="7315" spans="1:14" x14ac:dyDescent="0.3">
      <c r="A7315" s="3" t="s">
        <v>8047</v>
      </c>
      <c r="B7315" s="4">
        <v>42286</v>
      </c>
      <c r="C7315" s="12" t="str">
        <f t="shared" si="114"/>
        <v>2015/10</v>
      </c>
      <c r="D7315" s="4">
        <v>42290</v>
      </c>
      <c r="E7315" s="3" t="s">
        <v>21</v>
      </c>
      <c r="F7315" s="3" t="s">
        <v>4567</v>
      </c>
      <c r="G7315" s="3" t="s">
        <v>6270</v>
      </c>
      <c r="H7315" s="5">
        <v>37376</v>
      </c>
      <c r="I7315" s="2">
        <v>8</v>
      </c>
      <c r="J7315" s="2">
        <v>2</v>
      </c>
      <c r="K7315" s="2">
        <v>7.4752000000000001</v>
      </c>
      <c r="L7315" s="18" t="str">
        <f>VLOOKUP(F7315,'BD customers'!$1:$1048576,2,FALSE)</f>
        <v>Sonia Cooley</v>
      </c>
      <c r="M7315" s="2">
        <f>MATCH(orders[[#This Row],[Product ID]],'BD product'!A:A,0)</f>
        <v>1665</v>
      </c>
      <c r="N7315" s="2" t="str" cm="1">
        <f t="array" ref="N7315">INDEX('BD product'!A:D,M7315,2)</f>
        <v>Office Supplies</v>
      </c>
    </row>
    <row r="7316" spans="1:14" x14ac:dyDescent="0.3">
      <c r="A7316" s="3" t="s">
        <v>8048</v>
      </c>
      <c r="B7316" s="4">
        <v>42518</v>
      </c>
      <c r="C7316" s="12" t="str">
        <f t="shared" si="114"/>
        <v>2016/05</v>
      </c>
      <c r="D7316" s="4">
        <v>42523</v>
      </c>
      <c r="E7316" s="3" t="s">
        <v>21</v>
      </c>
      <c r="F7316" s="3" t="s">
        <v>1387</v>
      </c>
      <c r="G7316" s="3" t="s">
        <v>3683</v>
      </c>
      <c r="H7316" s="5">
        <v>2864</v>
      </c>
      <c r="I7316" s="2">
        <v>1</v>
      </c>
      <c r="J7316" s="2">
        <v>2</v>
      </c>
      <c r="K7316" s="2">
        <v>0.25059999999999999</v>
      </c>
      <c r="L7316" s="18" t="str">
        <f>VLOOKUP(F7316,'BD customers'!$1:$1048576,2,FALSE)</f>
        <v>Tanja Norvell</v>
      </c>
      <c r="M7316" s="2">
        <f>MATCH(orders[[#This Row],[Product ID]],'BD product'!A:A,0)</f>
        <v>1120</v>
      </c>
      <c r="N7316" s="2" t="str" cm="1">
        <f t="array" ref="N7316">INDEX('BD product'!A:D,M7316,2)</f>
        <v>Technology</v>
      </c>
    </row>
    <row r="7317" spans="1:14" x14ac:dyDescent="0.3">
      <c r="A7317" s="3" t="s">
        <v>8049</v>
      </c>
      <c r="B7317" s="4">
        <v>42866</v>
      </c>
      <c r="C7317" s="12" t="str">
        <f t="shared" si="114"/>
        <v>2017/05</v>
      </c>
      <c r="D7317" s="4">
        <v>42871</v>
      </c>
      <c r="E7317" s="3" t="s">
        <v>11</v>
      </c>
      <c r="F7317" s="3" t="s">
        <v>514</v>
      </c>
      <c r="G7317" s="3" t="s">
        <v>3560</v>
      </c>
      <c r="H7317" s="5">
        <v>4392</v>
      </c>
      <c r="I7317" s="2">
        <v>3</v>
      </c>
      <c r="J7317" s="2">
        <v>0</v>
      </c>
      <c r="K7317" s="2">
        <v>12.736800000000001</v>
      </c>
      <c r="L7317" s="18" t="str">
        <f>VLOOKUP(F7317,'BD customers'!$1:$1048576,2,FALSE)</f>
        <v>Zuschuss Carroll</v>
      </c>
      <c r="M7317" s="2">
        <f>MATCH(orders[[#This Row],[Product ID]],'BD product'!A:A,0)</f>
        <v>1066</v>
      </c>
      <c r="N7317" s="2" t="str" cm="1">
        <f t="array" ref="N7317">INDEX('BD product'!A:D,M7317,2)</f>
        <v>Office Supplies</v>
      </c>
    </row>
    <row r="7318" spans="1:14" x14ac:dyDescent="0.3">
      <c r="A7318" s="3" t="s">
        <v>8050</v>
      </c>
      <c r="B7318" s="4">
        <v>42659</v>
      </c>
      <c r="C7318" s="12" t="str">
        <f t="shared" si="114"/>
        <v>2016/10</v>
      </c>
      <c r="D7318" s="4">
        <v>42663</v>
      </c>
      <c r="E7318" s="3" t="s">
        <v>21</v>
      </c>
      <c r="F7318" s="3" t="s">
        <v>1467</v>
      </c>
      <c r="G7318" s="3" t="s">
        <v>73</v>
      </c>
      <c r="H7318" s="5">
        <v>142182</v>
      </c>
      <c r="I7318" s="2">
        <v>1</v>
      </c>
      <c r="J7318" s="2">
        <v>4</v>
      </c>
      <c r="K7318" s="2">
        <v>-37.915199999999999</v>
      </c>
      <c r="L7318" s="18" t="str">
        <f>VLOOKUP(F7318,'BD customers'!$1:$1048576,2,FALSE)</f>
        <v>Nona Balk</v>
      </c>
      <c r="M7318" s="2">
        <f>MATCH(orders[[#This Row],[Product ID]],'BD product'!A:A,0)</f>
        <v>12</v>
      </c>
      <c r="N7318" s="2" t="str" cm="1">
        <f t="array" ref="N7318">INDEX('BD product'!A:D,M7318,2)</f>
        <v>Furniture</v>
      </c>
    </row>
    <row r="7319" spans="1:14" x14ac:dyDescent="0.3">
      <c r="A7319" s="3" t="s">
        <v>8051</v>
      </c>
      <c r="B7319" s="4">
        <v>43056</v>
      </c>
      <c r="C7319" s="12" t="str">
        <f t="shared" si="114"/>
        <v>2017/11</v>
      </c>
      <c r="D7319" s="4">
        <v>43060</v>
      </c>
      <c r="E7319" s="3" t="s">
        <v>21</v>
      </c>
      <c r="F7319" s="3" t="s">
        <v>3766</v>
      </c>
      <c r="G7319" s="3" t="s">
        <v>7689</v>
      </c>
      <c r="H7319" s="5">
        <v>19608</v>
      </c>
      <c r="I7319" s="2">
        <v>3</v>
      </c>
      <c r="J7319" s="2">
        <v>2</v>
      </c>
      <c r="K7319" s="2">
        <v>6.6177000000000001</v>
      </c>
      <c r="L7319" s="18" t="str">
        <f>VLOOKUP(F7319,'BD customers'!$1:$1048576,2,FALSE)</f>
        <v>Katharine Harms</v>
      </c>
      <c r="M7319" s="2">
        <f>MATCH(orders[[#This Row],[Product ID]],'BD product'!A:A,0)</f>
        <v>1797</v>
      </c>
      <c r="N7319" s="2" t="str" cm="1">
        <f t="array" ref="N7319">INDEX('BD product'!A:D,M7319,2)</f>
        <v>Office Supplies</v>
      </c>
    </row>
    <row r="7320" spans="1:14" x14ac:dyDescent="0.3">
      <c r="A7320" s="3" t="s">
        <v>8051</v>
      </c>
      <c r="B7320" s="4">
        <v>43056</v>
      </c>
      <c r="C7320" s="12" t="str">
        <f t="shared" si="114"/>
        <v>2017/11</v>
      </c>
      <c r="D7320" s="4">
        <v>43060</v>
      </c>
      <c r="E7320" s="3" t="s">
        <v>21</v>
      </c>
      <c r="F7320" s="3" t="s">
        <v>3766</v>
      </c>
      <c r="G7320" s="3" t="s">
        <v>3191</v>
      </c>
      <c r="H7320" s="5">
        <v>4158</v>
      </c>
      <c r="I7320" s="2">
        <v>7</v>
      </c>
      <c r="J7320" s="2">
        <v>7</v>
      </c>
      <c r="K7320" s="2">
        <v>-0.34649999999999997</v>
      </c>
      <c r="L7320" s="18" t="str">
        <f>VLOOKUP(F7320,'BD customers'!$1:$1048576,2,FALSE)</f>
        <v>Katharine Harms</v>
      </c>
      <c r="M7320" s="2">
        <f>MATCH(orders[[#This Row],[Product ID]],'BD product'!A:A,0)</f>
        <v>924</v>
      </c>
      <c r="N7320" s="2" t="str" cm="1">
        <f t="array" ref="N7320">INDEX('BD product'!A:D,M7320,2)</f>
        <v>Office Supplies</v>
      </c>
    </row>
    <row r="7321" spans="1:14" x14ac:dyDescent="0.3">
      <c r="A7321" s="3" t="s">
        <v>8052</v>
      </c>
      <c r="B7321" s="4">
        <v>43065</v>
      </c>
      <c r="C7321" s="12" t="str">
        <f t="shared" si="114"/>
        <v>2017/11</v>
      </c>
      <c r="D7321" s="4">
        <v>43068</v>
      </c>
      <c r="E7321" s="3" t="s">
        <v>11</v>
      </c>
      <c r="F7321" s="3" t="s">
        <v>2742</v>
      </c>
      <c r="G7321" s="3" t="s">
        <v>3313</v>
      </c>
      <c r="H7321" s="5">
        <v>97995</v>
      </c>
      <c r="I7321" s="2">
        <v>5</v>
      </c>
      <c r="J7321" s="2">
        <v>0</v>
      </c>
      <c r="K7321" s="2">
        <v>264.5865</v>
      </c>
      <c r="L7321" s="18" t="str">
        <f>VLOOKUP(F7321,'BD customers'!$1:$1048576,2,FALSE)</f>
        <v>Michael Nguyen</v>
      </c>
      <c r="M7321" s="2">
        <f>MATCH(orders[[#This Row],[Product ID]],'BD product'!A:A,0)</f>
        <v>968</v>
      </c>
      <c r="N7321" s="2" t="str" cm="1">
        <f t="array" ref="N7321">INDEX('BD product'!A:D,M7321,2)</f>
        <v>Technology</v>
      </c>
    </row>
    <row r="7322" spans="1:14" x14ac:dyDescent="0.3">
      <c r="A7322" s="3" t="s">
        <v>8052</v>
      </c>
      <c r="B7322" s="4">
        <v>43065</v>
      </c>
      <c r="C7322" s="12" t="str">
        <f t="shared" si="114"/>
        <v>2017/11</v>
      </c>
      <c r="D7322" s="4">
        <v>43068</v>
      </c>
      <c r="E7322" s="3" t="s">
        <v>11</v>
      </c>
      <c r="F7322" s="3" t="s">
        <v>2742</v>
      </c>
      <c r="G7322" s="3" t="s">
        <v>4120</v>
      </c>
      <c r="H7322" s="5">
        <v>1353</v>
      </c>
      <c r="I7322" s="2">
        <v>5</v>
      </c>
      <c r="J7322" s="2">
        <v>0</v>
      </c>
      <c r="K7322" s="2">
        <v>3.7884000000000002</v>
      </c>
      <c r="L7322" s="18" t="str">
        <f>VLOOKUP(F7322,'BD customers'!$1:$1048576,2,FALSE)</f>
        <v>Michael Nguyen</v>
      </c>
      <c r="M7322" s="2">
        <f>MATCH(orders[[#This Row],[Product ID]],'BD product'!A:A,0)</f>
        <v>1253</v>
      </c>
      <c r="N7322" s="2" t="str" cm="1">
        <f t="array" ref="N7322">INDEX('BD product'!A:D,M7322,2)</f>
        <v>Furniture</v>
      </c>
    </row>
    <row r="7323" spans="1:14" x14ac:dyDescent="0.3">
      <c r="A7323" s="3" t="s">
        <v>8053</v>
      </c>
      <c r="B7323" s="4">
        <v>42981</v>
      </c>
      <c r="C7323" s="12" t="str">
        <f t="shared" si="114"/>
        <v>2017/09</v>
      </c>
      <c r="D7323" s="4">
        <v>42985</v>
      </c>
      <c r="E7323" s="3" t="s">
        <v>21</v>
      </c>
      <c r="F7323" s="3" t="s">
        <v>643</v>
      </c>
      <c r="G7323" s="3" t="s">
        <v>3644</v>
      </c>
      <c r="H7323" s="5">
        <v>8904</v>
      </c>
      <c r="I7323" s="2">
        <v>3</v>
      </c>
      <c r="J7323" s="2">
        <v>2</v>
      </c>
      <c r="K7323" s="2">
        <v>0.33389999999999997</v>
      </c>
      <c r="L7323" s="18" t="str">
        <f>VLOOKUP(F7323,'BD customers'!$1:$1048576,2,FALSE)</f>
        <v>Muhammed Yedwab</v>
      </c>
      <c r="M7323" s="2">
        <f>MATCH(orders[[#This Row],[Product ID]],'BD product'!A:A,0)</f>
        <v>1103</v>
      </c>
      <c r="N7323" s="2" t="str" cm="1">
        <f t="array" ref="N7323">INDEX('BD product'!A:D,M7323,2)</f>
        <v>Office Supplies</v>
      </c>
    </row>
    <row r="7324" spans="1:14" x14ac:dyDescent="0.3">
      <c r="A7324" s="3" t="s">
        <v>8053</v>
      </c>
      <c r="B7324" s="4">
        <v>42981</v>
      </c>
      <c r="C7324" s="12" t="str">
        <f t="shared" si="114"/>
        <v>2017/09</v>
      </c>
      <c r="D7324" s="4">
        <v>42985</v>
      </c>
      <c r="E7324" s="3" t="s">
        <v>21</v>
      </c>
      <c r="F7324" s="3" t="s">
        <v>643</v>
      </c>
      <c r="G7324" s="3" t="s">
        <v>2668</v>
      </c>
      <c r="H7324" s="5">
        <v>1008</v>
      </c>
      <c r="I7324" s="2">
        <v>2</v>
      </c>
      <c r="J7324" s="2">
        <v>2</v>
      </c>
      <c r="K7324" s="2">
        <v>0.2142</v>
      </c>
      <c r="L7324" s="18" t="str">
        <f>VLOOKUP(F7324,'BD customers'!$1:$1048576,2,FALSE)</f>
        <v>Muhammed Yedwab</v>
      </c>
      <c r="M7324" s="2">
        <f>MATCH(orders[[#This Row],[Product ID]],'BD product'!A:A,0)</f>
        <v>727</v>
      </c>
      <c r="N7324" s="2" t="str" cm="1">
        <f t="array" ref="N7324">INDEX('BD product'!A:D,M7324,2)</f>
        <v>Technology</v>
      </c>
    </row>
    <row r="7325" spans="1:14" x14ac:dyDescent="0.3">
      <c r="A7325" s="3" t="s">
        <v>8054</v>
      </c>
      <c r="B7325" s="4">
        <v>43074</v>
      </c>
      <c r="C7325" s="12" t="str">
        <f t="shared" si="114"/>
        <v>2017/12</v>
      </c>
      <c r="D7325" s="4">
        <v>43077</v>
      </c>
      <c r="E7325" s="3" t="s">
        <v>64</v>
      </c>
      <c r="F7325" s="3" t="s">
        <v>607</v>
      </c>
      <c r="G7325" s="3" t="s">
        <v>533</v>
      </c>
      <c r="H7325" s="5">
        <v>4196</v>
      </c>
      <c r="I7325" s="2">
        <v>2</v>
      </c>
      <c r="J7325" s="2">
        <v>0</v>
      </c>
      <c r="K7325" s="2">
        <v>10.909599999999999</v>
      </c>
      <c r="L7325" s="18" t="str">
        <f>VLOOKUP(F7325,'BD customers'!$1:$1048576,2,FALSE)</f>
        <v>Carlos Soltero</v>
      </c>
      <c r="M7325" s="2">
        <f>MATCH(orders[[#This Row],[Product ID]],'BD product'!A:A,0)</f>
        <v>109</v>
      </c>
      <c r="N7325" s="2" t="str" cm="1">
        <f t="array" ref="N7325">INDEX('BD product'!A:D,M7325,2)</f>
        <v>Furniture</v>
      </c>
    </row>
    <row r="7326" spans="1:14" x14ac:dyDescent="0.3">
      <c r="A7326" s="3" t="s">
        <v>8054</v>
      </c>
      <c r="B7326" s="4">
        <v>43074</v>
      </c>
      <c r="C7326" s="12" t="str">
        <f t="shared" si="114"/>
        <v>2017/12</v>
      </c>
      <c r="D7326" s="4">
        <v>43077</v>
      </c>
      <c r="E7326" s="3" t="s">
        <v>64</v>
      </c>
      <c r="F7326" s="3" t="s">
        <v>607</v>
      </c>
      <c r="G7326" s="3" t="s">
        <v>1522</v>
      </c>
      <c r="H7326" s="5">
        <v>945</v>
      </c>
      <c r="I7326" s="2">
        <v>3</v>
      </c>
      <c r="J7326" s="2">
        <v>0</v>
      </c>
      <c r="K7326" s="2">
        <v>0.4536</v>
      </c>
      <c r="L7326" s="18" t="str">
        <f>VLOOKUP(F7326,'BD customers'!$1:$1048576,2,FALSE)</f>
        <v>Carlos Soltero</v>
      </c>
      <c r="M7326" s="2">
        <f>MATCH(orders[[#This Row],[Product ID]],'BD product'!A:A,0)</f>
        <v>367</v>
      </c>
      <c r="N7326" s="2" t="str" cm="1">
        <f t="array" ref="N7326">INDEX('BD product'!A:D,M7326,2)</f>
        <v>Office Supplies</v>
      </c>
    </row>
    <row r="7327" spans="1:14" x14ac:dyDescent="0.3">
      <c r="A7327" s="3" t="s">
        <v>8055</v>
      </c>
      <c r="B7327" s="4">
        <v>43049</v>
      </c>
      <c r="C7327" s="12" t="str">
        <f t="shared" si="114"/>
        <v>2017/11</v>
      </c>
      <c r="D7327" s="4">
        <v>43056</v>
      </c>
      <c r="E7327" s="3" t="s">
        <v>21</v>
      </c>
      <c r="F7327" s="3" t="s">
        <v>455</v>
      </c>
      <c r="G7327" s="3" t="s">
        <v>4411</v>
      </c>
      <c r="H7327" s="5">
        <v>4008</v>
      </c>
      <c r="I7327" s="2">
        <v>5</v>
      </c>
      <c r="J7327" s="2">
        <v>0</v>
      </c>
      <c r="K7327" s="2">
        <v>11.2224</v>
      </c>
      <c r="L7327" s="18" t="str">
        <f>VLOOKUP(F7327,'BD customers'!$1:$1048576,2,FALSE)</f>
        <v>Michael Chen</v>
      </c>
      <c r="M7327" s="2">
        <f>MATCH(orders[[#This Row],[Product ID]],'BD product'!A:A,0)</f>
        <v>1319</v>
      </c>
      <c r="N7327" s="2" t="str" cm="1">
        <f t="array" ref="N7327">INDEX('BD product'!A:D,M7327,2)</f>
        <v>Office Supplies</v>
      </c>
    </row>
    <row r="7328" spans="1:14" x14ac:dyDescent="0.3">
      <c r="A7328" s="3" t="s">
        <v>8055</v>
      </c>
      <c r="B7328" s="4">
        <v>43049</v>
      </c>
      <c r="C7328" s="12" t="str">
        <f t="shared" si="114"/>
        <v>2017/11</v>
      </c>
      <c r="D7328" s="4">
        <v>43056</v>
      </c>
      <c r="E7328" s="3" t="s">
        <v>21</v>
      </c>
      <c r="F7328" s="3" t="s">
        <v>455</v>
      </c>
      <c r="G7328" s="3" t="s">
        <v>1575</v>
      </c>
      <c r="H7328" s="5">
        <v>28792</v>
      </c>
      <c r="I7328" s="2">
        <v>1</v>
      </c>
      <c r="J7328" s="2">
        <v>2</v>
      </c>
      <c r="K7328" s="2">
        <v>10.077199999999999</v>
      </c>
      <c r="L7328" s="18" t="str">
        <f>VLOOKUP(F7328,'BD customers'!$1:$1048576,2,FALSE)</f>
        <v>Michael Chen</v>
      </c>
      <c r="M7328" s="2">
        <f>MATCH(orders[[#This Row],[Product ID]],'BD product'!A:A,0)</f>
        <v>381</v>
      </c>
      <c r="N7328" s="2" t="str" cm="1">
        <f t="array" ref="N7328">INDEX('BD product'!A:D,M7328,2)</f>
        <v>Office Supplies</v>
      </c>
    </row>
    <row r="7329" spans="1:14" x14ac:dyDescent="0.3">
      <c r="A7329" s="3" t="s">
        <v>8056</v>
      </c>
      <c r="B7329" s="4">
        <v>41716</v>
      </c>
      <c r="C7329" s="12" t="str">
        <f t="shared" si="114"/>
        <v>2014/03</v>
      </c>
      <c r="D7329" s="4">
        <v>41722</v>
      </c>
      <c r="E7329" s="3" t="s">
        <v>21</v>
      </c>
      <c r="F7329" s="3" t="s">
        <v>1452</v>
      </c>
      <c r="G7329" s="3" t="s">
        <v>4260</v>
      </c>
      <c r="H7329" s="5">
        <v>1110</v>
      </c>
      <c r="I7329" s="2">
        <v>2</v>
      </c>
      <c r="J7329" s="2">
        <v>0</v>
      </c>
      <c r="K7329" s="2">
        <v>0.14430000000000001</v>
      </c>
      <c r="L7329" s="18" t="str">
        <f>VLOOKUP(F7329,'BD customers'!$1:$1048576,2,FALSE)</f>
        <v>Sample Company A</v>
      </c>
      <c r="M7329" s="2">
        <f>MATCH(orders[[#This Row],[Product ID]],'BD product'!A:A,0)</f>
        <v>1283</v>
      </c>
      <c r="N7329" s="2" t="str" cm="1">
        <f t="array" ref="N7329">INDEX('BD product'!A:D,M7329,2)</f>
        <v>Furniture</v>
      </c>
    </row>
    <row r="7330" spans="1:14" x14ac:dyDescent="0.3">
      <c r="A7330" s="3" t="s">
        <v>8056</v>
      </c>
      <c r="B7330" s="4">
        <v>41716</v>
      </c>
      <c r="C7330" s="12" t="str">
        <f t="shared" si="114"/>
        <v>2014/03</v>
      </c>
      <c r="D7330" s="4">
        <v>41722</v>
      </c>
      <c r="E7330" s="3" t="s">
        <v>21</v>
      </c>
      <c r="F7330" s="3" t="s">
        <v>1452</v>
      </c>
      <c r="G7330" s="3" t="s">
        <v>940</v>
      </c>
      <c r="H7330" s="5">
        <v>1279968</v>
      </c>
      <c r="I7330" s="2">
        <v>4</v>
      </c>
      <c r="J7330" s="2">
        <v>2</v>
      </c>
      <c r="K7330" s="2">
        <v>415.9896</v>
      </c>
      <c r="L7330" s="18" t="str">
        <f>VLOOKUP(F7330,'BD customers'!$1:$1048576,2,FALSE)</f>
        <v>Sample Company A</v>
      </c>
      <c r="M7330" s="2">
        <f>MATCH(orders[[#This Row],[Product ID]],'BD product'!A:A,0)</f>
        <v>208</v>
      </c>
      <c r="N7330" s="2" t="str" cm="1">
        <f t="array" ref="N7330">INDEX('BD product'!A:D,M7330,2)</f>
        <v>Technology</v>
      </c>
    </row>
    <row r="7331" spans="1:14" x14ac:dyDescent="0.3">
      <c r="A7331" s="3" t="s">
        <v>8056</v>
      </c>
      <c r="B7331" s="4">
        <v>41716</v>
      </c>
      <c r="C7331" s="12" t="str">
        <f t="shared" si="114"/>
        <v>2014/03</v>
      </c>
      <c r="D7331" s="4">
        <v>41722</v>
      </c>
      <c r="E7331" s="3" t="s">
        <v>21</v>
      </c>
      <c r="F7331" s="3" t="s">
        <v>1452</v>
      </c>
      <c r="G7331" s="3" t="s">
        <v>4088</v>
      </c>
      <c r="H7331" s="5">
        <v>185619</v>
      </c>
      <c r="I7331" s="2">
        <v>7</v>
      </c>
      <c r="J7331" s="2">
        <v>0</v>
      </c>
      <c r="K7331" s="2">
        <v>334.11419999999998</v>
      </c>
      <c r="L7331" s="18" t="str">
        <f>VLOOKUP(F7331,'BD customers'!$1:$1048576,2,FALSE)</f>
        <v>Sample Company A</v>
      </c>
      <c r="M7331" s="2">
        <f>MATCH(orders[[#This Row],[Product ID]],'BD product'!A:A,0)</f>
        <v>1246</v>
      </c>
      <c r="N7331" s="2" t="str" cm="1">
        <f t="array" ref="N7331">INDEX('BD product'!A:D,M7331,2)</f>
        <v>Office Supplies</v>
      </c>
    </row>
    <row r="7332" spans="1:14" x14ac:dyDescent="0.3">
      <c r="A7332" s="3" t="s">
        <v>8057</v>
      </c>
      <c r="B7332" s="4">
        <v>42686</v>
      </c>
      <c r="C7332" s="12" t="str">
        <f t="shared" si="114"/>
        <v>2016/11</v>
      </c>
      <c r="D7332" s="4">
        <v>42687</v>
      </c>
      <c r="E7332" s="3" t="s">
        <v>64</v>
      </c>
      <c r="F7332" s="3" t="s">
        <v>686</v>
      </c>
      <c r="G7332" s="3" t="s">
        <v>3866</v>
      </c>
      <c r="H7332" s="5">
        <v>22752</v>
      </c>
      <c r="I7332" s="2">
        <v>6</v>
      </c>
      <c r="J7332" s="2">
        <v>6</v>
      </c>
      <c r="K7332" s="2">
        <v>-0.85319999999999996</v>
      </c>
      <c r="L7332" s="18" t="str">
        <f>VLOOKUP(F7332,'BD customers'!$1:$1048576,2,FALSE)</f>
        <v>Stephanie Phelps</v>
      </c>
      <c r="M7332" s="2">
        <f>MATCH(orders[[#This Row],[Product ID]],'BD product'!A:A,0)</f>
        <v>1185</v>
      </c>
      <c r="N7332" s="2" t="str" cm="1">
        <f t="array" ref="N7332">INDEX('BD product'!A:D,M7332,2)</f>
        <v>Furniture</v>
      </c>
    </row>
    <row r="7333" spans="1:14" x14ac:dyDescent="0.3">
      <c r="A7333" s="3" t="s">
        <v>8058</v>
      </c>
      <c r="B7333" s="4">
        <v>43034</v>
      </c>
      <c r="C7333" s="12" t="str">
        <f t="shared" si="114"/>
        <v>2017/10</v>
      </c>
      <c r="D7333" s="4">
        <v>43038</v>
      </c>
      <c r="E7333" s="3" t="s">
        <v>21</v>
      </c>
      <c r="F7333" s="3" t="s">
        <v>609</v>
      </c>
      <c r="G7333" s="3" t="s">
        <v>1059</v>
      </c>
      <c r="H7333" s="5">
        <v>61542</v>
      </c>
      <c r="I7333" s="2">
        <v>1</v>
      </c>
      <c r="J7333" s="2">
        <v>4</v>
      </c>
      <c r="K7333" s="2">
        <v>-13.334099999999999</v>
      </c>
      <c r="L7333" s="18" t="str">
        <f>VLOOKUP(F7333,'BD customers'!$1:$1048576,2,FALSE)</f>
        <v>Shaun Chance</v>
      </c>
      <c r="M7333" s="2">
        <f>MATCH(orders[[#This Row],[Product ID]],'BD product'!A:A,0)</f>
        <v>241</v>
      </c>
      <c r="N7333" s="2" t="str" cm="1">
        <f t="array" ref="N7333">INDEX('BD product'!A:D,M7333,2)</f>
        <v>Technology</v>
      </c>
    </row>
    <row r="7334" spans="1:14" x14ac:dyDescent="0.3">
      <c r="A7334" s="3" t="s">
        <v>8058</v>
      </c>
      <c r="B7334" s="4">
        <v>43034</v>
      </c>
      <c r="C7334" s="12" t="str">
        <f t="shared" si="114"/>
        <v>2017/10</v>
      </c>
      <c r="D7334" s="4">
        <v>43038</v>
      </c>
      <c r="E7334" s="3" t="s">
        <v>21</v>
      </c>
      <c r="F7334" s="3" t="s">
        <v>609</v>
      </c>
      <c r="G7334" s="3" t="s">
        <v>5642</v>
      </c>
      <c r="H7334" s="5">
        <v>81438</v>
      </c>
      <c r="I7334" s="2">
        <v>7</v>
      </c>
      <c r="J7334" s="2">
        <v>7</v>
      </c>
      <c r="K7334" s="2">
        <v>-65.150400000000005</v>
      </c>
      <c r="L7334" s="18" t="str">
        <f>VLOOKUP(F7334,'BD customers'!$1:$1048576,2,FALSE)</f>
        <v>Shaun Chance</v>
      </c>
      <c r="M7334" s="2">
        <f>MATCH(orders[[#This Row],[Product ID]],'BD product'!A:A,0)</f>
        <v>1563</v>
      </c>
      <c r="N7334" s="2" t="str" cm="1">
        <f t="array" ref="N7334">INDEX('BD product'!A:D,M7334,2)</f>
        <v>Office Supplies</v>
      </c>
    </row>
    <row r="7335" spans="1:14" x14ac:dyDescent="0.3">
      <c r="A7335" s="3" t="s">
        <v>8059</v>
      </c>
      <c r="B7335" s="4">
        <v>42105</v>
      </c>
      <c r="C7335" s="12" t="str">
        <f t="shared" si="114"/>
        <v>2015/04</v>
      </c>
      <c r="D7335" s="4">
        <v>42111</v>
      </c>
      <c r="E7335" s="3" t="s">
        <v>21</v>
      </c>
      <c r="F7335" s="3" t="s">
        <v>5407</v>
      </c>
      <c r="G7335" s="3" t="s">
        <v>1810</v>
      </c>
      <c r="H7335" s="5">
        <v>6736</v>
      </c>
      <c r="I7335" s="2">
        <v>2</v>
      </c>
      <c r="J7335" s="2">
        <v>2</v>
      </c>
      <c r="K7335" s="2">
        <v>1.0104</v>
      </c>
      <c r="L7335" s="18" t="str">
        <f>VLOOKUP(F7335,'BD customers'!$1:$1048576,2,FALSE)</f>
        <v>Patrick Ryan</v>
      </c>
      <c r="M7335" s="2">
        <f>MATCH(orders[[#This Row],[Product ID]],'BD product'!A:A,0)</f>
        <v>453</v>
      </c>
      <c r="N7335" s="2" t="str" cm="1">
        <f t="array" ref="N7335">INDEX('BD product'!A:D,M7335,2)</f>
        <v>Furniture</v>
      </c>
    </row>
    <row r="7336" spans="1:14" x14ac:dyDescent="0.3">
      <c r="A7336" s="3" t="s">
        <v>8059</v>
      </c>
      <c r="B7336" s="4">
        <v>42105</v>
      </c>
      <c r="C7336" s="12" t="str">
        <f t="shared" si="114"/>
        <v>2015/04</v>
      </c>
      <c r="D7336" s="4">
        <v>42111</v>
      </c>
      <c r="E7336" s="3" t="s">
        <v>21</v>
      </c>
      <c r="F7336" s="3" t="s">
        <v>5407</v>
      </c>
      <c r="G7336" s="3" t="s">
        <v>938</v>
      </c>
      <c r="H7336" s="5">
        <v>54528</v>
      </c>
      <c r="I7336" s="2">
        <v>3</v>
      </c>
      <c r="J7336" s="2">
        <v>2</v>
      </c>
      <c r="K7336" s="2">
        <v>14.313599999999999</v>
      </c>
      <c r="L7336" s="18" t="str">
        <f>VLOOKUP(F7336,'BD customers'!$1:$1048576,2,FALSE)</f>
        <v>Patrick Ryan</v>
      </c>
      <c r="M7336" s="2">
        <f>MATCH(orders[[#This Row],[Product ID]],'BD product'!A:A,0)</f>
        <v>207</v>
      </c>
      <c r="N7336" s="2" t="str" cm="1">
        <f t="array" ref="N7336">INDEX('BD product'!A:D,M7336,2)</f>
        <v>Furniture</v>
      </c>
    </row>
    <row r="7337" spans="1:14" x14ac:dyDescent="0.3">
      <c r="A7337" s="3" t="s">
        <v>8060</v>
      </c>
      <c r="B7337" s="4">
        <v>42363</v>
      </c>
      <c r="C7337" s="12" t="str">
        <f t="shared" si="114"/>
        <v>2015/12</v>
      </c>
      <c r="D7337" s="4">
        <v>42368</v>
      </c>
      <c r="E7337" s="3" t="s">
        <v>21</v>
      </c>
      <c r="F7337" s="3" t="s">
        <v>4317</v>
      </c>
      <c r="G7337" s="3" t="s">
        <v>2572</v>
      </c>
      <c r="H7337" s="5">
        <v>8439</v>
      </c>
      <c r="I7337" s="2">
        <v>2</v>
      </c>
      <c r="J7337" s="2">
        <v>0</v>
      </c>
      <c r="K7337" s="2">
        <v>37.131599999999999</v>
      </c>
      <c r="L7337" s="18" t="str">
        <f>VLOOKUP(F7337,'BD customers'!$1:$1048576,2,FALSE)</f>
        <v>Jim Karlsson</v>
      </c>
      <c r="M7337" s="2">
        <f>MATCH(orders[[#This Row],[Product ID]],'BD product'!A:A,0)</f>
        <v>697</v>
      </c>
      <c r="N7337" s="2" t="str" cm="1">
        <f t="array" ref="N7337">INDEX('BD product'!A:D,M7337,2)</f>
        <v>Technology</v>
      </c>
    </row>
    <row r="7338" spans="1:14" x14ac:dyDescent="0.3">
      <c r="A7338" s="3" t="s">
        <v>8060</v>
      </c>
      <c r="B7338" s="4">
        <v>42363</v>
      </c>
      <c r="C7338" s="12" t="str">
        <f t="shared" si="114"/>
        <v>2015/12</v>
      </c>
      <c r="D7338" s="4">
        <v>42368</v>
      </c>
      <c r="E7338" s="3" t="s">
        <v>21</v>
      </c>
      <c r="F7338" s="3" t="s">
        <v>4317</v>
      </c>
      <c r="G7338" s="3" t="s">
        <v>831</v>
      </c>
      <c r="H7338" s="5">
        <v>449568</v>
      </c>
      <c r="I7338" s="2">
        <v>2</v>
      </c>
      <c r="J7338" s="2">
        <v>2</v>
      </c>
      <c r="K7338" s="2">
        <v>5.6196000000000002</v>
      </c>
      <c r="L7338" s="18" t="str">
        <f>VLOOKUP(F7338,'BD customers'!$1:$1048576,2,FALSE)</f>
        <v>Jim Karlsson</v>
      </c>
      <c r="M7338" s="2">
        <f>MATCH(orders[[#This Row],[Product ID]],'BD product'!A:A,0)</f>
        <v>180</v>
      </c>
      <c r="N7338" s="2" t="str" cm="1">
        <f t="array" ref="N7338">INDEX('BD product'!A:D,M7338,2)</f>
        <v>Furniture</v>
      </c>
    </row>
    <row r="7339" spans="1:14" x14ac:dyDescent="0.3">
      <c r="A7339" s="3" t="s">
        <v>8061</v>
      </c>
      <c r="B7339" s="4">
        <v>42999</v>
      </c>
      <c r="C7339" s="12" t="str">
        <f t="shared" si="114"/>
        <v>2017/09</v>
      </c>
      <c r="D7339" s="4">
        <v>43001</v>
      </c>
      <c r="E7339" s="3" t="s">
        <v>64</v>
      </c>
      <c r="F7339" s="3" t="s">
        <v>4361</v>
      </c>
      <c r="G7339" s="3" t="s">
        <v>3441</v>
      </c>
      <c r="H7339" s="5">
        <v>1551</v>
      </c>
      <c r="I7339" s="2">
        <v>1</v>
      </c>
      <c r="J7339" s="2">
        <v>0</v>
      </c>
      <c r="K7339" s="2">
        <v>3.8774999999999999</v>
      </c>
      <c r="L7339" s="18" t="str">
        <f>VLOOKUP(F7339,'BD customers'!$1:$1048576,2,FALSE)</f>
        <v>Brendan Murry</v>
      </c>
      <c r="M7339" s="2">
        <f>MATCH(orders[[#This Row],[Product ID]],'BD product'!A:A,0)</f>
        <v>1020</v>
      </c>
      <c r="N7339" s="2" t="str" cm="1">
        <f t="array" ref="N7339">INDEX('BD product'!A:D,M7339,2)</f>
        <v>Office Supplies</v>
      </c>
    </row>
    <row r="7340" spans="1:14" x14ac:dyDescent="0.3">
      <c r="A7340" s="3" t="s">
        <v>8062</v>
      </c>
      <c r="B7340" s="4">
        <v>41993</v>
      </c>
      <c r="C7340" s="12" t="str">
        <f t="shared" si="114"/>
        <v>2014/12</v>
      </c>
      <c r="D7340" s="4">
        <v>41996</v>
      </c>
      <c r="E7340" s="3" t="s">
        <v>11</v>
      </c>
      <c r="F7340" s="3" t="s">
        <v>3148</v>
      </c>
      <c r="G7340" s="3" t="s">
        <v>5056</v>
      </c>
      <c r="H7340" s="5">
        <v>192186</v>
      </c>
      <c r="I7340" s="2">
        <v>3</v>
      </c>
      <c r="J7340" s="2">
        <v>1</v>
      </c>
      <c r="K7340" s="2">
        <v>36.3018</v>
      </c>
      <c r="L7340" s="18" t="str">
        <f>VLOOKUP(F7340,'BD customers'!$1:$1048576,2,FALSE)</f>
        <v>Suzanne McNair</v>
      </c>
      <c r="M7340" s="2">
        <f>MATCH(orders[[#This Row],[Product ID]],'BD product'!A:A,0)</f>
        <v>1461</v>
      </c>
      <c r="N7340" s="2" t="str" cm="1">
        <f t="array" ref="N7340">INDEX('BD product'!A:D,M7340,2)</f>
        <v>Furniture</v>
      </c>
    </row>
    <row r="7341" spans="1:14" x14ac:dyDescent="0.3">
      <c r="A7341" s="3" t="s">
        <v>8063</v>
      </c>
      <c r="B7341" s="4">
        <v>42203</v>
      </c>
      <c r="C7341" s="12" t="str">
        <f t="shared" si="114"/>
        <v>2015/07</v>
      </c>
      <c r="D7341" s="4">
        <v>42206</v>
      </c>
      <c r="E7341" s="3" t="s">
        <v>64</v>
      </c>
      <c r="F7341" s="3" t="s">
        <v>2686</v>
      </c>
      <c r="G7341" s="3" t="s">
        <v>2432</v>
      </c>
      <c r="H7341" s="5">
        <v>576</v>
      </c>
      <c r="I7341" s="2">
        <v>2</v>
      </c>
      <c r="J7341" s="2">
        <v>0</v>
      </c>
      <c r="K7341" s="2">
        <v>1.6128</v>
      </c>
      <c r="L7341" s="18" t="str">
        <f>VLOOKUP(F7341,'BD customers'!$1:$1048576,2,FALSE)</f>
        <v>Karen Carlisle</v>
      </c>
      <c r="M7341" s="2">
        <f>MATCH(orders[[#This Row],[Product ID]],'BD product'!A:A,0)</f>
        <v>651</v>
      </c>
      <c r="N7341" s="2" t="str" cm="1">
        <f t="array" ref="N7341">INDEX('BD product'!A:D,M7341,2)</f>
        <v>Office Supplies</v>
      </c>
    </row>
    <row r="7342" spans="1:14" x14ac:dyDescent="0.3">
      <c r="A7342" s="3" t="s">
        <v>8064</v>
      </c>
      <c r="B7342" s="4">
        <v>41846</v>
      </c>
      <c r="C7342" s="12" t="str">
        <f t="shared" si="114"/>
        <v>2014/07</v>
      </c>
      <c r="D7342" s="4">
        <v>41852</v>
      </c>
      <c r="E7342" s="3" t="s">
        <v>21</v>
      </c>
      <c r="F7342" s="3" t="s">
        <v>42</v>
      </c>
      <c r="G7342" s="3" t="s">
        <v>4222</v>
      </c>
      <c r="H7342" s="5">
        <v>6788</v>
      </c>
      <c r="I7342" s="2">
        <v>2</v>
      </c>
      <c r="J7342" s="2">
        <v>0</v>
      </c>
      <c r="K7342" s="2">
        <v>18.3276</v>
      </c>
      <c r="L7342" s="18" t="str">
        <f>VLOOKUP(F7342,'BD customers'!$1:$1048576,2,FALSE)</f>
        <v>Sheri Gordon</v>
      </c>
      <c r="M7342" s="2">
        <f>MATCH(orders[[#This Row],[Product ID]],'BD product'!A:A,0)</f>
        <v>1274</v>
      </c>
      <c r="N7342" s="2" t="str" cm="1">
        <f t="array" ref="N7342">INDEX('BD product'!A:D,M7342,2)</f>
        <v>Furniture</v>
      </c>
    </row>
    <row r="7343" spans="1:14" x14ac:dyDescent="0.3">
      <c r="A7343" s="3" t="s">
        <v>8064</v>
      </c>
      <c r="B7343" s="4">
        <v>41846</v>
      </c>
      <c r="C7343" s="12" t="str">
        <f t="shared" si="114"/>
        <v>2014/07</v>
      </c>
      <c r="D7343" s="4">
        <v>41852</v>
      </c>
      <c r="E7343" s="3" t="s">
        <v>21</v>
      </c>
      <c r="F7343" s="3" t="s">
        <v>42</v>
      </c>
      <c r="G7343" s="3" t="s">
        <v>272</v>
      </c>
      <c r="H7343" s="5">
        <v>16289</v>
      </c>
      <c r="I7343" s="2">
        <v>13</v>
      </c>
      <c r="J7343" s="2">
        <v>0</v>
      </c>
      <c r="K7343" s="2">
        <v>76.558300000000003</v>
      </c>
      <c r="L7343" s="18" t="str">
        <f>VLOOKUP(F7343,'BD customers'!$1:$1048576,2,FALSE)</f>
        <v>Sheri Gordon</v>
      </c>
      <c r="M7343" s="2">
        <f>MATCH(orders[[#This Row],[Product ID]],'BD product'!A:A,0)</f>
        <v>51</v>
      </c>
      <c r="N7343" s="2" t="str" cm="1">
        <f t="array" ref="N7343">INDEX('BD product'!A:D,M7343,2)</f>
        <v>Office Supplies</v>
      </c>
    </row>
    <row r="7344" spans="1:14" x14ac:dyDescent="0.3">
      <c r="A7344" s="3" t="s">
        <v>8064</v>
      </c>
      <c r="B7344" s="4">
        <v>41846</v>
      </c>
      <c r="C7344" s="12" t="str">
        <f t="shared" si="114"/>
        <v>2014/07</v>
      </c>
      <c r="D7344" s="4">
        <v>41852</v>
      </c>
      <c r="E7344" s="3" t="s">
        <v>21</v>
      </c>
      <c r="F7344" s="3" t="s">
        <v>42</v>
      </c>
      <c r="G7344" s="3" t="s">
        <v>6406</v>
      </c>
      <c r="H7344" s="5">
        <v>2571</v>
      </c>
      <c r="I7344" s="2">
        <v>3</v>
      </c>
      <c r="J7344" s="2">
        <v>0</v>
      </c>
      <c r="K7344" s="2">
        <v>9.2555999999999994</v>
      </c>
      <c r="L7344" s="18" t="str">
        <f>VLOOKUP(F7344,'BD customers'!$1:$1048576,2,FALSE)</f>
        <v>Sheri Gordon</v>
      </c>
      <c r="M7344" s="2">
        <f>MATCH(orders[[#This Row],[Product ID]],'BD product'!A:A,0)</f>
        <v>1687</v>
      </c>
      <c r="N7344" s="2" t="str" cm="1">
        <f t="array" ref="N7344">INDEX('BD product'!A:D,M7344,2)</f>
        <v>Furniture</v>
      </c>
    </row>
    <row r="7345" spans="1:14" x14ac:dyDescent="0.3">
      <c r="A7345" s="3" t="s">
        <v>8065</v>
      </c>
      <c r="B7345" s="4">
        <v>41999</v>
      </c>
      <c r="C7345" s="12" t="str">
        <f t="shared" si="114"/>
        <v>2014/12</v>
      </c>
      <c r="D7345" s="4">
        <v>42005</v>
      </c>
      <c r="E7345" s="3" t="s">
        <v>21</v>
      </c>
      <c r="F7345" s="3" t="s">
        <v>148</v>
      </c>
      <c r="G7345" s="3" t="s">
        <v>3158</v>
      </c>
      <c r="H7345" s="5">
        <v>19188</v>
      </c>
      <c r="I7345" s="2">
        <v>6</v>
      </c>
      <c r="J7345" s="2">
        <v>0</v>
      </c>
      <c r="K7345" s="2">
        <v>1.9188000000000001</v>
      </c>
      <c r="L7345" s="18" t="str">
        <f>VLOOKUP(F7345,'BD customers'!$1:$1048576,2,FALSE)</f>
        <v>Tracy Blumstein</v>
      </c>
      <c r="M7345" s="2">
        <f>MATCH(orders[[#This Row],[Product ID]],'BD product'!A:A,0)</f>
        <v>913</v>
      </c>
      <c r="N7345" s="2" t="str" cm="1">
        <f t="array" ref="N7345">INDEX('BD product'!A:D,M7345,2)</f>
        <v>Office Supplies</v>
      </c>
    </row>
    <row r="7346" spans="1:14" x14ac:dyDescent="0.3">
      <c r="A7346" s="3" t="s">
        <v>8066</v>
      </c>
      <c r="B7346" s="4">
        <v>43080</v>
      </c>
      <c r="C7346" s="12" t="str">
        <f t="shared" si="114"/>
        <v>2017/12</v>
      </c>
      <c r="D7346" s="4">
        <v>43086</v>
      </c>
      <c r="E7346" s="3" t="s">
        <v>21</v>
      </c>
      <c r="F7346" s="3" t="s">
        <v>24</v>
      </c>
      <c r="G7346" s="3" t="s">
        <v>876</v>
      </c>
      <c r="H7346" s="5">
        <v>721875</v>
      </c>
      <c r="I7346" s="2">
        <v>6</v>
      </c>
      <c r="J7346" s="2">
        <v>45</v>
      </c>
      <c r="K7346" s="2">
        <v>-0.42</v>
      </c>
      <c r="L7346" s="18" t="str">
        <f>VLOOKUP(F7346,'BD customers'!$1:$1048576,2,FALSE)</f>
        <v>Darrin Van Huff</v>
      </c>
      <c r="M7346" s="2">
        <f>MATCH(orders[[#This Row],[Product ID]],'BD product'!A:A,0)</f>
        <v>190</v>
      </c>
      <c r="N7346" s="2" t="str" cm="1">
        <f t="array" ref="N7346">INDEX('BD product'!A:D,M7346,2)</f>
        <v>Furniture</v>
      </c>
    </row>
    <row r="7347" spans="1:14" x14ac:dyDescent="0.3">
      <c r="A7347" s="3" t="s">
        <v>8066</v>
      </c>
      <c r="B7347" s="4">
        <v>43080</v>
      </c>
      <c r="C7347" s="12" t="str">
        <f t="shared" si="114"/>
        <v>2017/12</v>
      </c>
      <c r="D7347" s="4">
        <v>43086</v>
      </c>
      <c r="E7347" s="3" t="s">
        <v>21</v>
      </c>
      <c r="F7347" s="3" t="s">
        <v>24</v>
      </c>
      <c r="G7347" s="3" t="s">
        <v>1842</v>
      </c>
      <c r="H7347" s="5">
        <v>73568</v>
      </c>
      <c r="I7347" s="2">
        <v>4</v>
      </c>
      <c r="J7347" s="2">
        <v>2</v>
      </c>
      <c r="K7347" s="2">
        <v>-16.552800000000001</v>
      </c>
      <c r="L7347" s="18" t="str">
        <f>VLOOKUP(F7347,'BD customers'!$1:$1048576,2,FALSE)</f>
        <v>Darrin Van Huff</v>
      </c>
      <c r="M7347" s="2">
        <f>MATCH(orders[[#This Row],[Product ID]],'BD product'!A:A,0)</f>
        <v>463</v>
      </c>
      <c r="N7347" s="2" t="str" cm="1">
        <f t="array" ref="N7347">INDEX('BD product'!A:D,M7347,2)</f>
        <v>Technology</v>
      </c>
    </row>
    <row r="7348" spans="1:14" x14ac:dyDescent="0.3">
      <c r="A7348" s="3" t="s">
        <v>8066</v>
      </c>
      <c r="B7348" s="4">
        <v>43080</v>
      </c>
      <c r="C7348" s="12" t="str">
        <f t="shared" si="114"/>
        <v>2017/12</v>
      </c>
      <c r="D7348" s="4">
        <v>43086</v>
      </c>
      <c r="E7348" s="3" t="s">
        <v>21</v>
      </c>
      <c r="F7348" s="3" t="s">
        <v>24</v>
      </c>
      <c r="G7348" s="3" t="s">
        <v>942</v>
      </c>
      <c r="H7348" s="5">
        <v>13584</v>
      </c>
      <c r="I7348" s="2">
        <v>1</v>
      </c>
      <c r="J7348" s="2">
        <v>2</v>
      </c>
      <c r="K7348" s="2">
        <v>1.3584000000000001</v>
      </c>
      <c r="L7348" s="18" t="str">
        <f>VLOOKUP(F7348,'BD customers'!$1:$1048576,2,FALSE)</f>
        <v>Darrin Van Huff</v>
      </c>
      <c r="M7348" s="2">
        <f>MATCH(orders[[#This Row],[Product ID]],'BD product'!A:A,0)</f>
        <v>209</v>
      </c>
      <c r="N7348" s="2" t="str" cm="1">
        <f t="array" ref="N7348">INDEX('BD product'!A:D,M7348,2)</f>
        <v>Office Supplies</v>
      </c>
    </row>
    <row r="7349" spans="1:14" x14ac:dyDescent="0.3">
      <c r="A7349" s="3" t="s">
        <v>8066</v>
      </c>
      <c r="B7349" s="4">
        <v>43080</v>
      </c>
      <c r="C7349" s="12" t="str">
        <f t="shared" si="114"/>
        <v>2017/12</v>
      </c>
      <c r="D7349" s="4">
        <v>43086</v>
      </c>
      <c r="E7349" s="3" t="s">
        <v>21</v>
      </c>
      <c r="F7349" s="3" t="s">
        <v>24</v>
      </c>
      <c r="G7349" s="3" t="s">
        <v>1662</v>
      </c>
      <c r="H7349" s="5">
        <v>64784</v>
      </c>
      <c r="I7349" s="2">
        <v>1</v>
      </c>
      <c r="J7349" s="2">
        <v>2</v>
      </c>
      <c r="K7349" s="2">
        <v>-1.2146999999999999</v>
      </c>
      <c r="L7349" s="18" t="str">
        <f>VLOOKUP(F7349,'BD customers'!$1:$1048576,2,FALSE)</f>
        <v>Darrin Van Huff</v>
      </c>
      <c r="M7349" s="2">
        <f>MATCH(orders[[#This Row],[Product ID]],'BD product'!A:A,0)</f>
        <v>407</v>
      </c>
      <c r="N7349" s="2" t="str" cm="1">
        <f t="array" ref="N7349">INDEX('BD product'!A:D,M7349,2)</f>
        <v>Furniture</v>
      </c>
    </row>
    <row r="7350" spans="1:14" x14ac:dyDescent="0.3">
      <c r="A7350" s="3" t="s">
        <v>8067</v>
      </c>
      <c r="B7350" s="4">
        <v>41701</v>
      </c>
      <c r="C7350" s="12" t="str">
        <f t="shared" si="114"/>
        <v>2014/03</v>
      </c>
      <c r="D7350" s="4">
        <v>41705</v>
      </c>
      <c r="E7350" s="3" t="s">
        <v>21</v>
      </c>
      <c r="F7350" s="3" t="s">
        <v>5539</v>
      </c>
      <c r="G7350" s="3" t="s">
        <v>3980</v>
      </c>
      <c r="H7350" s="5">
        <v>176772</v>
      </c>
      <c r="I7350" s="2">
        <v>3</v>
      </c>
      <c r="J7350" s="2">
        <v>8</v>
      </c>
      <c r="K7350" s="2">
        <v>-459.60719999999998</v>
      </c>
      <c r="L7350" s="18" t="str">
        <f>VLOOKUP(F7350,'BD customers'!$1:$1048576,2,FALSE)</f>
        <v>Sam Craven</v>
      </c>
      <c r="M7350" s="2">
        <f>MATCH(orders[[#This Row],[Product ID]],'BD product'!A:A,0)</f>
        <v>1220</v>
      </c>
      <c r="N7350" s="2" t="str" cm="1">
        <f t="array" ref="N7350">INDEX('BD product'!A:D,M7350,2)</f>
        <v>Office Supplies</v>
      </c>
    </row>
    <row r="7351" spans="1:14" x14ac:dyDescent="0.3">
      <c r="A7351" s="3" t="s">
        <v>8068</v>
      </c>
      <c r="B7351" s="4">
        <v>43029</v>
      </c>
      <c r="C7351" s="12" t="str">
        <f t="shared" si="114"/>
        <v>2017/10</v>
      </c>
      <c r="D7351" s="4">
        <v>43035</v>
      </c>
      <c r="E7351" s="3" t="s">
        <v>21</v>
      </c>
      <c r="F7351" s="3" t="s">
        <v>101</v>
      </c>
      <c r="G7351" s="3" t="s">
        <v>2356</v>
      </c>
      <c r="H7351" s="5">
        <v>3882</v>
      </c>
      <c r="I7351" s="2">
        <v>6</v>
      </c>
      <c r="J7351" s="2">
        <v>0</v>
      </c>
      <c r="K7351" s="2">
        <v>0.19409999999999999</v>
      </c>
      <c r="L7351" s="18" t="str">
        <f>VLOOKUP(F7351,'BD customers'!$1:$1048576,2,FALSE)</f>
        <v>Jennifer Braxton</v>
      </c>
      <c r="M7351" s="2">
        <f>MATCH(orders[[#This Row],[Product ID]],'BD product'!A:A,0)</f>
        <v>627</v>
      </c>
      <c r="N7351" s="2" t="str" cm="1">
        <f t="array" ref="N7351">INDEX('BD product'!A:D,M7351,2)</f>
        <v>Office Supplies</v>
      </c>
    </row>
    <row r="7352" spans="1:14" x14ac:dyDescent="0.3">
      <c r="A7352" s="3" t="s">
        <v>8068</v>
      </c>
      <c r="B7352" s="4">
        <v>43029</v>
      </c>
      <c r="C7352" s="12" t="str">
        <f t="shared" si="114"/>
        <v>2017/10</v>
      </c>
      <c r="D7352" s="4">
        <v>43035</v>
      </c>
      <c r="E7352" s="3" t="s">
        <v>21</v>
      </c>
      <c r="F7352" s="3" t="s">
        <v>101</v>
      </c>
      <c r="G7352" s="3" t="s">
        <v>1051</v>
      </c>
      <c r="H7352" s="5">
        <v>219</v>
      </c>
      <c r="I7352" s="2">
        <v>5</v>
      </c>
      <c r="J7352" s="2">
        <v>0</v>
      </c>
      <c r="K7352" s="2">
        <v>1.0511999999999999</v>
      </c>
      <c r="L7352" s="18" t="str">
        <f>VLOOKUP(F7352,'BD customers'!$1:$1048576,2,FALSE)</f>
        <v>Jennifer Braxton</v>
      </c>
      <c r="M7352" s="2">
        <f>MATCH(orders[[#This Row],[Product ID]],'BD product'!A:A,0)</f>
        <v>238</v>
      </c>
      <c r="N7352" s="2" t="str" cm="1">
        <f t="array" ref="N7352">INDEX('BD product'!A:D,M7352,2)</f>
        <v>Office Supplies</v>
      </c>
    </row>
    <row r="7353" spans="1:14" x14ac:dyDescent="0.3">
      <c r="A7353" s="3" t="s">
        <v>8069</v>
      </c>
      <c r="B7353" s="4">
        <v>43049</v>
      </c>
      <c r="C7353" s="12" t="str">
        <f t="shared" si="114"/>
        <v>2017/11</v>
      </c>
      <c r="D7353" s="4">
        <v>43055</v>
      </c>
      <c r="E7353" s="3" t="s">
        <v>21</v>
      </c>
      <c r="F7353" s="3" t="s">
        <v>175</v>
      </c>
      <c r="G7353" s="3" t="s">
        <v>1659</v>
      </c>
      <c r="H7353" s="5">
        <v>11179</v>
      </c>
      <c r="I7353" s="2">
        <v>7</v>
      </c>
      <c r="J7353" s="2">
        <v>0</v>
      </c>
      <c r="K7353" s="2">
        <v>43.598100000000002</v>
      </c>
      <c r="L7353" s="18" t="str">
        <f>VLOOKUP(F7353,'BD customers'!$1:$1048576,2,FALSE)</f>
        <v>Gary Hwang</v>
      </c>
      <c r="M7353" s="2">
        <f>MATCH(orders[[#This Row],[Product ID]],'BD product'!A:A,0)</f>
        <v>406</v>
      </c>
      <c r="N7353" s="2" t="str" cm="1">
        <f t="array" ref="N7353">INDEX('BD product'!A:D,M7353,2)</f>
        <v>Technology</v>
      </c>
    </row>
    <row r="7354" spans="1:14" x14ac:dyDescent="0.3">
      <c r="A7354" s="3" t="s">
        <v>8070</v>
      </c>
      <c r="B7354" s="4">
        <v>42810</v>
      </c>
      <c r="C7354" s="12" t="str">
        <f t="shared" si="114"/>
        <v>2017/03</v>
      </c>
      <c r="D7354" s="4">
        <v>42812</v>
      </c>
      <c r="E7354" s="3" t="s">
        <v>11</v>
      </c>
      <c r="F7354" s="3" t="s">
        <v>2876</v>
      </c>
      <c r="G7354" s="3" t="s">
        <v>3180</v>
      </c>
      <c r="H7354" s="5">
        <v>44544</v>
      </c>
      <c r="I7354" s="2">
        <v>8</v>
      </c>
      <c r="J7354" s="2">
        <v>4</v>
      </c>
      <c r="K7354" s="2">
        <v>-8.1663999999999994</v>
      </c>
      <c r="L7354" s="18" t="str">
        <f>VLOOKUP(F7354,'BD customers'!$1:$1048576,2,FALSE)</f>
        <v>Matthew Grinstein</v>
      </c>
      <c r="M7354" s="2">
        <f>MATCH(orders[[#This Row],[Product ID]],'BD product'!A:A,0)</f>
        <v>920</v>
      </c>
      <c r="N7354" s="2" t="str" cm="1">
        <f t="array" ref="N7354">INDEX('BD product'!A:D,M7354,2)</f>
        <v>Technology</v>
      </c>
    </row>
    <row r="7355" spans="1:14" x14ac:dyDescent="0.3">
      <c r="A7355" s="3" t="s">
        <v>8071</v>
      </c>
      <c r="B7355" s="4">
        <v>42635</v>
      </c>
      <c r="C7355" s="12" t="str">
        <f t="shared" si="114"/>
        <v>2016/09</v>
      </c>
      <c r="D7355" s="4">
        <v>42642</v>
      </c>
      <c r="E7355" s="3" t="s">
        <v>21</v>
      </c>
      <c r="F7355" s="3" t="s">
        <v>2329</v>
      </c>
      <c r="G7355" s="3" t="s">
        <v>2332</v>
      </c>
      <c r="H7355" s="5">
        <v>1652</v>
      </c>
      <c r="I7355" s="2">
        <v>5</v>
      </c>
      <c r="J7355" s="2">
        <v>2</v>
      </c>
      <c r="K7355" s="2">
        <v>0.53690000000000004</v>
      </c>
      <c r="L7355" s="18" t="str">
        <f>VLOOKUP(F7355,'BD customers'!$1:$1048576,2,FALSE)</f>
        <v>Robert Dilbeck</v>
      </c>
      <c r="M7355" s="2">
        <f>MATCH(orders[[#This Row],[Product ID]],'BD product'!A:A,0)</f>
        <v>619</v>
      </c>
      <c r="N7355" s="2" t="str" cm="1">
        <f t="array" ref="N7355">INDEX('BD product'!A:D,M7355,2)</f>
        <v>Office Supplies</v>
      </c>
    </row>
    <row r="7356" spans="1:14" x14ac:dyDescent="0.3">
      <c r="A7356" s="3" t="s">
        <v>8072</v>
      </c>
      <c r="B7356" s="4">
        <v>42772</v>
      </c>
      <c r="C7356" s="12" t="str">
        <f t="shared" si="114"/>
        <v>2017/02</v>
      </c>
      <c r="D7356" s="4">
        <v>42779</v>
      </c>
      <c r="E7356" s="3" t="s">
        <v>21</v>
      </c>
      <c r="F7356" s="3" t="s">
        <v>1382</v>
      </c>
      <c r="G7356" s="3" t="s">
        <v>7361</v>
      </c>
      <c r="H7356" s="5">
        <v>299</v>
      </c>
      <c r="I7356" s="2">
        <v>5</v>
      </c>
      <c r="J7356" s="2">
        <v>0</v>
      </c>
      <c r="K7356" s="2">
        <v>1.3454999999999999</v>
      </c>
      <c r="L7356" s="18" t="str">
        <f>VLOOKUP(F7356,'BD customers'!$1:$1048576,2,FALSE)</f>
        <v>Skye Norling</v>
      </c>
      <c r="M7356" s="2">
        <f>MATCH(orders[[#This Row],[Product ID]],'BD product'!A:A,0)</f>
        <v>1776</v>
      </c>
      <c r="N7356" s="2" t="str" cm="1">
        <f t="array" ref="N7356">INDEX('BD product'!A:D,M7356,2)</f>
        <v>Office Supplies</v>
      </c>
    </row>
    <row r="7357" spans="1:14" x14ac:dyDescent="0.3">
      <c r="A7357" s="3" t="s">
        <v>8073</v>
      </c>
      <c r="B7357" s="4">
        <v>42369</v>
      </c>
      <c r="C7357" s="12" t="str">
        <f t="shared" si="114"/>
        <v>2015/12</v>
      </c>
      <c r="D7357" s="4">
        <v>42371</v>
      </c>
      <c r="E7357" s="3" t="s">
        <v>11</v>
      </c>
      <c r="F7357" s="3" t="s">
        <v>5490</v>
      </c>
      <c r="G7357" s="3" t="s">
        <v>3237</v>
      </c>
      <c r="H7357" s="5">
        <v>1164</v>
      </c>
      <c r="I7357" s="2">
        <v>8</v>
      </c>
      <c r="J7357" s="2">
        <v>0</v>
      </c>
      <c r="K7357" s="2">
        <v>0.52380000000000004</v>
      </c>
      <c r="L7357" s="18" t="str">
        <f>VLOOKUP(F7357,'BD customers'!$1:$1048576,2,FALSE)</f>
        <v>Anna HÃ¤berlin</v>
      </c>
      <c r="M7357" s="2">
        <f>MATCH(orders[[#This Row],[Product ID]],'BD product'!A:A,0)</f>
        <v>941</v>
      </c>
      <c r="N7357" s="2" t="str" cm="1">
        <f t="array" ref="N7357">INDEX('BD product'!A:D,M7357,2)</f>
        <v>Office Supplies</v>
      </c>
    </row>
    <row r="7358" spans="1:14" x14ac:dyDescent="0.3">
      <c r="A7358" s="3" t="s">
        <v>8074</v>
      </c>
      <c r="B7358" s="4">
        <v>42652</v>
      </c>
      <c r="C7358" s="12" t="str">
        <f t="shared" si="114"/>
        <v>2016/10</v>
      </c>
      <c r="D7358" s="4">
        <v>42657</v>
      </c>
      <c r="E7358" s="3" t="s">
        <v>21</v>
      </c>
      <c r="F7358" s="3" t="s">
        <v>4284</v>
      </c>
      <c r="G7358" s="3" t="s">
        <v>3495</v>
      </c>
      <c r="H7358" s="5">
        <v>1408</v>
      </c>
      <c r="I7358" s="2">
        <v>1</v>
      </c>
      <c r="J7358" s="2">
        <v>2</v>
      </c>
      <c r="K7358" s="2">
        <v>0.15840000000000001</v>
      </c>
      <c r="L7358" s="18" t="str">
        <f>VLOOKUP(F7358,'BD customers'!$1:$1048576,2,FALSE)</f>
        <v>Maria Zettner</v>
      </c>
      <c r="M7358" s="2">
        <f>MATCH(orders[[#This Row],[Product ID]],'BD product'!A:A,0)</f>
        <v>1041</v>
      </c>
      <c r="N7358" s="2" t="str" cm="1">
        <f t="array" ref="N7358">INDEX('BD product'!A:D,M7358,2)</f>
        <v>Office Supplies</v>
      </c>
    </row>
    <row r="7359" spans="1:14" x14ac:dyDescent="0.3">
      <c r="A7359" s="3" t="s">
        <v>8074</v>
      </c>
      <c r="B7359" s="4">
        <v>42652</v>
      </c>
      <c r="C7359" s="12" t="str">
        <f t="shared" si="114"/>
        <v>2016/10</v>
      </c>
      <c r="D7359" s="4">
        <v>42657</v>
      </c>
      <c r="E7359" s="3" t="s">
        <v>21</v>
      </c>
      <c r="F7359" s="3" t="s">
        <v>4284</v>
      </c>
      <c r="G7359" s="3" t="s">
        <v>3550</v>
      </c>
      <c r="H7359" s="5">
        <v>169568</v>
      </c>
      <c r="I7359" s="2">
        <v>2</v>
      </c>
      <c r="J7359" s="2">
        <v>2</v>
      </c>
      <c r="K7359" s="2">
        <v>0</v>
      </c>
      <c r="L7359" s="18" t="str">
        <f>VLOOKUP(F7359,'BD customers'!$1:$1048576,2,FALSE)</f>
        <v>Maria Zettner</v>
      </c>
      <c r="M7359" s="2">
        <f>MATCH(orders[[#This Row],[Product ID]],'BD product'!A:A,0)</f>
        <v>1062</v>
      </c>
      <c r="N7359" s="2" t="str" cm="1">
        <f t="array" ref="N7359">INDEX('BD product'!A:D,M7359,2)</f>
        <v>Furniture</v>
      </c>
    </row>
    <row r="7360" spans="1:14" x14ac:dyDescent="0.3">
      <c r="A7360" s="3" t="s">
        <v>8075</v>
      </c>
      <c r="B7360" s="4">
        <v>42003</v>
      </c>
      <c r="C7360" s="12" t="str">
        <f t="shared" si="114"/>
        <v>2014/12</v>
      </c>
      <c r="D7360" s="4">
        <v>42007</v>
      </c>
      <c r="E7360" s="3" t="s">
        <v>11</v>
      </c>
      <c r="F7360" s="3" t="s">
        <v>6601</v>
      </c>
      <c r="G7360" s="3" t="s">
        <v>2278</v>
      </c>
      <c r="H7360" s="5">
        <v>251964</v>
      </c>
      <c r="I7360" s="2">
        <v>6</v>
      </c>
      <c r="J7360" s="2">
        <v>4</v>
      </c>
      <c r="K7360" s="2">
        <v>-50.392800000000001</v>
      </c>
      <c r="L7360" s="18" t="str">
        <f>VLOOKUP(F7360,'BD customers'!$1:$1048576,2,FALSE)</f>
        <v>Alex Russell</v>
      </c>
      <c r="M7360" s="2">
        <f>MATCH(orders[[#This Row],[Product ID]],'BD product'!A:A,0)</f>
        <v>601</v>
      </c>
      <c r="N7360" s="2" t="str" cm="1">
        <f t="array" ref="N7360">INDEX('BD product'!A:D,M7360,2)</f>
        <v>Technology</v>
      </c>
    </row>
    <row r="7361" spans="1:14" x14ac:dyDescent="0.3">
      <c r="A7361" s="3" t="s">
        <v>8075</v>
      </c>
      <c r="B7361" s="4">
        <v>42003</v>
      </c>
      <c r="C7361" s="12" t="str">
        <f t="shared" si="114"/>
        <v>2014/12</v>
      </c>
      <c r="D7361" s="4">
        <v>42007</v>
      </c>
      <c r="E7361" s="3" t="s">
        <v>11</v>
      </c>
      <c r="F7361" s="3" t="s">
        <v>6601</v>
      </c>
      <c r="G7361" s="3" t="s">
        <v>1328</v>
      </c>
      <c r="H7361" s="5">
        <v>523764</v>
      </c>
      <c r="I7361" s="2">
        <v>3</v>
      </c>
      <c r="J7361" s="2">
        <v>4</v>
      </c>
      <c r="K7361" s="2">
        <v>-192.04679999999999</v>
      </c>
      <c r="L7361" s="18" t="str">
        <f>VLOOKUP(F7361,'BD customers'!$1:$1048576,2,FALSE)</f>
        <v>Alex Russell</v>
      </c>
      <c r="M7361" s="2">
        <f>MATCH(orders[[#This Row],[Product ID]],'BD product'!A:A,0)</f>
        <v>311</v>
      </c>
      <c r="N7361" s="2" t="str" cm="1">
        <f t="array" ref="N7361">INDEX('BD product'!A:D,M7361,2)</f>
        <v>Furniture</v>
      </c>
    </row>
    <row r="7362" spans="1:14" x14ac:dyDescent="0.3">
      <c r="A7362" s="3" t="s">
        <v>8076</v>
      </c>
      <c r="B7362" s="4">
        <v>42472</v>
      </c>
      <c r="C7362" s="12" t="str">
        <f t="shared" ref="C7362:C7425" si="115">TEXT(B7362,"aaaa/mm")</f>
        <v>2016/04</v>
      </c>
      <c r="D7362" s="4">
        <v>42474</v>
      </c>
      <c r="E7362" s="3" t="s">
        <v>64</v>
      </c>
      <c r="F7362" s="3" t="s">
        <v>4714</v>
      </c>
      <c r="G7362" s="3" t="s">
        <v>3745</v>
      </c>
      <c r="H7362" s="5">
        <v>1944</v>
      </c>
      <c r="I7362" s="2">
        <v>3</v>
      </c>
      <c r="J7362" s="2">
        <v>0</v>
      </c>
      <c r="K7362" s="2">
        <v>9.3312000000000008</v>
      </c>
      <c r="L7362" s="18" t="str">
        <f>VLOOKUP(F7362,'BD customers'!$1:$1048576,2,FALSE)</f>
        <v>Jason Fortune-</v>
      </c>
      <c r="M7362" s="2">
        <f>MATCH(orders[[#This Row],[Product ID]],'BD product'!A:A,0)</f>
        <v>1147</v>
      </c>
      <c r="N7362" s="2" t="str" cm="1">
        <f t="array" ref="N7362">INDEX('BD product'!A:D,M7362,2)</f>
        <v>Office Supplies</v>
      </c>
    </row>
    <row r="7363" spans="1:14" x14ac:dyDescent="0.3">
      <c r="A7363" s="3" t="s">
        <v>8076</v>
      </c>
      <c r="B7363" s="4">
        <v>42472</v>
      </c>
      <c r="C7363" s="12" t="str">
        <f t="shared" si="115"/>
        <v>2016/04</v>
      </c>
      <c r="D7363" s="4">
        <v>42474</v>
      </c>
      <c r="E7363" s="3" t="s">
        <v>64</v>
      </c>
      <c r="F7363" s="3" t="s">
        <v>4714</v>
      </c>
      <c r="G7363" s="3" t="s">
        <v>1662</v>
      </c>
      <c r="H7363" s="5">
        <v>194352</v>
      </c>
      <c r="I7363" s="2">
        <v>3</v>
      </c>
      <c r="J7363" s="2">
        <v>2</v>
      </c>
      <c r="K7363" s="2">
        <v>-3.6440999999999999</v>
      </c>
      <c r="L7363" s="18" t="str">
        <f>VLOOKUP(F7363,'BD customers'!$1:$1048576,2,FALSE)</f>
        <v>Jason Fortune-</v>
      </c>
      <c r="M7363" s="2">
        <f>MATCH(orders[[#This Row],[Product ID]],'BD product'!A:A,0)</f>
        <v>407</v>
      </c>
      <c r="N7363" s="2" t="str" cm="1">
        <f t="array" ref="N7363">INDEX('BD product'!A:D,M7363,2)</f>
        <v>Furniture</v>
      </c>
    </row>
    <row r="7364" spans="1:14" x14ac:dyDescent="0.3">
      <c r="A7364" s="3" t="s">
        <v>8076</v>
      </c>
      <c r="B7364" s="4">
        <v>42472</v>
      </c>
      <c r="C7364" s="12" t="str">
        <f t="shared" si="115"/>
        <v>2016/04</v>
      </c>
      <c r="D7364" s="4">
        <v>42474</v>
      </c>
      <c r="E7364" s="3" t="s">
        <v>64</v>
      </c>
      <c r="F7364" s="3" t="s">
        <v>4714</v>
      </c>
      <c r="G7364" s="3" t="s">
        <v>2833</v>
      </c>
      <c r="H7364" s="5">
        <v>36624</v>
      </c>
      <c r="I7364" s="2">
        <v>3</v>
      </c>
      <c r="J7364" s="2">
        <v>2</v>
      </c>
      <c r="K7364" s="2">
        <v>1.3734</v>
      </c>
      <c r="L7364" s="18" t="str">
        <f>VLOOKUP(F7364,'BD customers'!$1:$1048576,2,FALSE)</f>
        <v>Jason Fortune-</v>
      </c>
      <c r="M7364" s="2">
        <f>MATCH(orders[[#This Row],[Product ID]],'BD product'!A:A,0)</f>
        <v>787</v>
      </c>
      <c r="N7364" s="2" t="str" cm="1">
        <f t="array" ref="N7364">INDEX('BD product'!A:D,M7364,2)</f>
        <v>Office Supplies</v>
      </c>
    </row>
    <row r="7365" spans="1:14" x14ac:dyDescent="0.3">
      <c r="A7365" s="3" t="s">
        <v>8077</v>
      </c>
      <c r="B7365" s="4">
        <v>42702</v>
      </c>
      <c r="C7365" s="12" t="str">
        <f t="shared" si="115"/>
        <v>2016/11</v>
      </c>
      <c r="D7365" s="4">
        <v>42708</v>
      </c>
      <c r="E7365" s="3" t="s">
        <v>21</v>
      </c>
      <c r="F7365" s="3" t="s">
        <v>947</v>
      </c>
      <c r="G7365" s="3" t="s">
        <v>3048</v>
      </c>
      <c r="H7365" s="5">
        <v>340182</v>
      </c>
      <c r="I7365" s="2">
        <v>3</v>
      </c>
      <c r="J7365" s="2">
        <v>4</v>
      </c>
      <c r="K7365" s="2">
        <v>-73.706100000000006</v>
      </c>
      <c r="L7365" s="18" t="str">
        <f>VLOOKUP(F7365,'BD customers'!$1:$1048576,2,FALSE)</f>
        <v>David Smith</v>
      </c>
      <c r="M7365" s="2">
        <f>MATCH(orders[[#This Row],[Product ID]],'BD product'!A:A,0)</f>
        <v>869</v>
      </c>
      <c r="N7365" s="2" t="str" cm="1">
        <f t="array" ref="N7365">INDEX('BD product'!A:D,M7365,2)</f>
        <v>Technology</v>
      </c>
    </row>
    <row r="7366" spans="1:14" x14ac:dyDescent="0.3">
      <c r="A7366" s="3" t="s">
        <v>8077</v>
      </c>
      <c r="B7366" s="4">
        <v>42702</v>
      </c>
      <c r="C7366" s="12" t="str">
        <f t="shared" si="115"/>
        <v>2016/11</v>
      </c>
      <c r="D7366" s="4">
        <v>42708</v>
      </c>
      <c r="E7366" s="3" t="s">
        <v>21</v>
      </c>
      <c r="F7366" s="3" t="s">
        <v>947</v>
      </c>
      <c r="G7366" s="3" t="s">
        <v>4069</v>
      </c>
      <c r="H7366" s="5">
        <v>12672</v>
      </c>
      <c r="I7366" s="2">
        <v>8</v>
      </c>
      <c r="J7366" s="2">
        <v>2</v>
      </c>
      <c r="K7366" s="2">
        <v>2.6928000000000001</v>
      </c>
      <c r="L7366" s="18" t="str">
        <f>VLOOKUP(F7366,'BD customers'!$1:$1048576,2,FALSE)</f>
        <v>David Smith</v>
      </c>
      <c r="M7366" s="2">
        <f>MATCH(orders[[#This Row],[Product ID]],'BD product'!A:A,0)</f>
        <v>1241</v>
      </c>
      <c r="N7366" s="2" t="str" cm="1">
        <f t="array" ref="N7366">INDEX('BD product'!A:D,M7366,2)</f>
        <v>Office Supplies</v>
      </c>
    </row>
    <row r="7367" spans="1:14" x14ac:dyDescent="0.3">
      <c r="A7367" s="3" t="s">
        <v>8077</v>
      </c>
      <c r="B7367" s="4">
        <v>42702</v>
      </c>
      <c r="C7367" s="12" t="str">
        <f t="shared" si="115"/>
        <v>2016/11</v>
      </c>
      <c r="D7367" s="4">
        <v>42708</v>
      </c>
      <c r="E7367" s="3" t="s">
        <v>21</v>
      </c>
      <c r="F7367" s="3" t="s">
        <v>947</v>
      </c>
      <c r="G7367" s="3" t="s">
        <v>4874</v>
      </c>
      <c r="H7367" s="5">
        <v>6888</v>
      </c>
      <c r="I7367" s="2">
        <v>2</v>
      </c>
      <c r="J7367" s="2">
        <v>7</v>
      </c>
      <c r="K7367" s="2">
        <v>-5.0511999999999997</v>
      </c>
      <c r="L7367" s="18" t="str">
        <f>VLOOKUP(F7367,'BD customers'!$1:$1048576,2,FALSE)</f>
        <v>David Smith</v>
      </c>
      <c r="M7367" s="2">
        <f>MATCH(orders[[#This Row],[Product ID]],'BD product'!A:A,0)</f>
        <v>1428</v>
      </c>
      <c r="N7367" s="2" t="str" cm="1">
        <f t="array" ref="N7367">INDEX('BD product'!A:D,M7367,2)</f>
        <v>Office Supplies</v>
      </c>
    </row>
    <row r="7368" spans="1:14" x14ac:dyDescent="0.3">
      <c r="A7368" s="3" t="s">
        <v>8077</v>
      </c>
      <c r="B7368" s="4">
        <v>42702</v>
      </c>
      <c r="C7368" s="12" t="str">
        <f t="shared" si="115"/>
        <v>2016/11</v>
      </c>
      <c r="D7368" s="4">
        <v>42708</v>
      </c>
      <c r="E7368" s="3" t="s">
        <v>21</v>
      </c>
      <c r="F7368" s="3" t="s">
        <v>947</v>
      </c>
      <c r="G7368" s="3" t="s">
        <v>5321</v>
      </c>
      <c r="H7368" s="5">
        <v>32544</v>
      </c>
      <c r="I7368" s="2">
        <v>2</v>
      </c>
      <c r="J7368" s="2">
        <v>2</v>
      </c>
      <c r="K7368" s="2">
        <v>-7.7291999999999996</v>
      </c>
      <c r="L7368" s="18" t="str">
        <f>VLOOKUP(F7368,'BD customers'!$1:$1048576,2,FALSE)</f>
        <v>David Smith</v>
      </c>
      <c r="M7368" s="2">
        <f>MATCH(orders[[#This Row],[Product ID]],'BD product'!A:A,0)</f>
        <v>1514</v>
      </c>
      <c r="N7368" s="2" t="str" cm="1">
        <f t="array" ref="N7368">INDEX('BD product'!A:D,M7368,2)</f>
        <v>Office Supplies</v>
      </c>
    </row>
    <row r="7369" spans="1:14" x14ac:dyDescent="0.3">
      <c r="A7369" s="3" t="s">
        <v>8077</v>
      </c>
      <c r="B7369" s="4">
        <v>42702</v>
      </c>
      <c r="C7369" s="12" t="str">
        <f t="shared" si="115"/>
        <v>2016/11</v>
      </c>
      <c r="D7369" s="4">
        <v>42708</v>
      </c>
      <c r="E7369" s="3" t="s">
        <v>21</v>
      </c>
      <c r="F7369" s="3" t="s">
        <v>947</v>
      </c>
      <c r="G7369" s="3" t="s">
        <v>1890</v>
      </c>
      <c r="H7369" s="5">
        <v>347802</v>
      </c>
      <c r="I7369" s="2">
        <v>7</v>
      </c>
      <c r="J7369" s="2">
        <v>3</v>
      </c>
      <c r="K7369" s="2">
        <v>-2.4843000000000002</v>
      </c>
      <c r="L7369" s="18" t="str">
        <f>VLOOKUP(F7369,'BD customers'!$1:$1048576,2,FALSE)</f>
        <v>David Smith</v>
      </c>
      <c r="M7369" s="2">
        <f>MATCH(orders[[#This Row],[Product ID]],'BD product'!A:A,0)</f>
        <v>476</v>
      </c>
      <c r="N7369" s="2" t="str" cm="1">
        <f t="array" ref="N7369">INDEX('BD product'!A:D,M7369,2)</f>
        <v>Furniture</v>
      </c>
    </row>
    <row r="7370" spans="1:14" x14ac:dyDescent="0.3">
      <c r="A7370" s="3" t="s">
        <v>8078</v>
      </c>
      <c r="B7370" s="4">
        <v>42840</v>
      </c>
      <c r="C7370" s="12" t="str">
        <f t="shared" si="115"/>
        <v>2017/04</v>
      </c>
      <c r="D7370" s="4">
        <v>42842</v>
      </c>
      <c r="E7370" s="3" t="s">
        <v>64</v>
      </c>
      <c r="F7370" s="3" t="s">
        <v>1473</v>
      </c>
      <c r="G7370" s="3" t="s">
        <v>363</v>
      </c>
      <c r="H7370" s="5">
        <v>1557</v>
      </c>
      <c r="I7370" s="2">
        <v>3</v>
      </c>
      <c r="J7370" s="2">
        <v>7</v>
      </c>
      <c r="K7370" s="2">
        <v>-1.1937</v>
      </c>
      <c r="L7370" s="18" t="str">
        <f>VLOOKUP(F7370,'BD customers'!$1:$1048576,2,FALSE)</f>
        <v>Bart Pistole</v>
      </c>
      <c r="M7370" s="2">
        <f>MATCH(orders[[#This Row],[Product ID]],'BD product'!A:A,0)</f>
        <v>70</v>
      </c>
      <c r="N7370" s="2" t="str" cm="1">
        <f t="array" ref="N7370">INDEX('BD product'!A:D,M7370,2)</f>
        <v>Office Supplies</v>
      </c>
    </row>
    <row r="7371" spans="1:14" x14ac:dyDescent="0.3">
      <c r="A7371" s="3" t="s">
        <v>8079</v>
      </c>
      <c r="B7371" s="4">
        <v>42072</v>
      </c>
      <c r="C7371" s="12" t="str">
        <f t="shared" si="115"/>
        <v>2015/03</v>
      </c>
      <c r="D7371" s="4">
        <v>42074</v>
      </c>
      <c r="E7371" s="3" t="s">
        <v>11</v>
      </c>
      <c r="F7371" s="3" t="s">
        <v>4263</v>
      </c>
      <c r="G7371" s="3" t="s">
        <v>2824</v>
      </c>
      <c r="H7371" s="5">
        <v>4608</v>
      </c>
      <c r="I7371" s="2">
        <v>2</v>
      </c>
      <c r="J7371" s="2">
        <v>2</v>
      </c>
      <c r="K7371" s="2">
        <v>1.6704000000000001</v>
      </c>
      <c r="L7371" s="18" t="str">
        <f>VLOOKUP(F7371,'BD customers'!$1:$1048576,2,FALSE)</f>
        <v>Toby Gnade</v>
      </c>
      <c r="M7371" s="2">
        <f>MATCH(orders[[#This Row],[Product ID]],'BD product'!A:A,0)</f>
        <v>784</v>
      </c>
      <c r="N7371" s="2" t="str" cm="1">
        <f t="array" ref="N7371">INDEX('BD product'!A:D,M7371,2)</f>
        <v>Office Supplies</v>
      </c>
    </row>
    <row r="7372" spans="1:14" x14ac:dyDescent="0.3">
      <c r="A7372" s="3" t="s">
        <v>8080</v>
      </c>
      <c r="B7372" s="4">
        <v>41940</v>
      </c>
      <c r="C7372" s="12" t="str">
        <f t="shared" si="115"/>
        <v>2014/10</v>
      </c>
      <c r="D7372" s="4">
        <v>41944</v>
      </c>
      <c r="E7372" s="3" t="s">
        <v>21</v>
      </c>
      <c r="F7372" s="3" t="s">
        <v>2903</v>
      </c>
      <c r="G7372" s="3" t="s">
        <v>3290</v>
      </c>
      <c r="H7372" s="5">
        <v>25798</v>
      </c>
      <c r="I7372" s="2">
        <v>2</v>
      </c>
      <c r="J7372" s="2">
        <v>0</v>
      </c>
      <c r="K7372" s="2">
        <v>74.8142</v>
      </c>
      <c r="L7372" s="18" t="str">
        <f>VLOOKUP(F7372,'BD customers'!$1:$1048576,2,FALSE)</f>
        <v>Bill Tyler</v>
      </c>
      <c r="M7372" s="2">
        <f>MATCH(orders[[#This Row],[Product ID]],'BD product'!A:A,0)</f>
        <v>959</v>
      </c>
      <c r="N7372" s="2" t="str" cm="1">
        <f t="array" ref="N7372">INDEX('BD product'!A:D,M7372,2)</f>
        <v>Technology</v>
      </c>
    </row>
    <row r="7373" spans="1:14" x14ac:dyDescent="0.3">
      <c r="A7373" s="3" t="s">
        <v>8081</v>
      </c>
      <c r="B7373" s="4">
        <v>42742</v>
      </c>
      <c r="C7373" s="12" t="str">
        <f t="shared" si="115"/>
        <v>2017/01</v>
      </c>
      <c r="D7373" s="4">
        <v>42744</v>
      </c>
      <c r="E7373" s="3" t="s">
        <v>11</v>
      </c>
      <c r="F7373" s="3" t="s">
        <v>3137</v>
      </c>
      <c r="G7373" s="3" t="s">
        <v>43</v>
      </c>
      <c r="H7373" s="5">
        <v>15378</v>
      </c>
      <c r="I7373" s="2">
        <v>11</v>
      </c>
      <c r="J7373" s="2">
        <v>0</v>
      </c>
      <c r="K7373" s="2">
        <v>44.596200000000003</v>
      </c>
      <c r="L7373" s="18" t="str">
        <f>VLOOKUP(F7373,'BD customers'!$1:$1048576,2,FALSE)</f>
        <v>Jamie Frazer</v>
      </c>
      <c r="M7373" s="2">
        <f>MATCH(orders[[#This Row],[Product ID]],'BD product'!A:A,0)</f>
        <v>6</v>
      </c>
      <c r="N7373" s="2" t="str" cm="1">
        <f t="array" ref="N7373">INDEX('BD product'!A:D,M7373,2)</f>
        <v>Office Supplies</v>
      </c>
    </row>
    <row r="7374" spans="1:14" x14ac:dyDescent="0.3">
      <c r="A7374" s="3" t="s">
        <v>8081</v>
      </c>
      <c r="B7374" s="4">
        <v>42742</v>
      </c>
      <c r="C7374" s="12" t="str">
        <f t="shared" si="115"/>
        <v>2017/01</v>
      </c>
      <c r="D7374" s="4">
        <v>42744</v>
      </c>
      <c r="E7374" s="3" t="s">
        <v>11</v>
      </c>
      <c r="F7374" s="3" t="s">
        <v>3137</v>
      </c>
      <c r="G7374" s="3" t="s">
        <v>5321</v>
      </c>
      <c r="H7374" s="5">
        <v>6102</v>
      </c>
      <c r="I7374" s="2">
        <v>3</v>
      </c>
      <c r="J7374" s="2">
        <v>0</v>
      </c>
      <c r="K7374" s="2">
        <v>0.61019999999999996</v>
      </c>
      <c r="L7374" s="18" t="str">
        <f>VLOOKUP(F7374,'BD customers'!$1:$1048576,2,FALSE)</f>
        <v>Jamie Frazer</v>
      </c>
      <c r="M7374" s="2">
        <f>MATCH(orders[[#This Row],[Product ID]],'BD product'!A:A,0)</f>
        <v>1514</v>
      </c>
      <c r="N7374" s="2" t="str" cm="1">
        <f t="array" ref="N7374">INDEX('BD product'!A:D,M7374,2)</f>
        <v>Office Supplies</v>
      </c>
    </row>
    <row r="7375" spans="1:14" x14ac:dyDescent="0.3">
      <c r="A7375" s="3" t="s">
        <v>8081</v>
      </c>
      <c r="B7375" s="4">
        <v>42742</v>
      </c>
      <c r="C7375" s="12" t="str">
        <f t="shared" si="115"/>
        <v>2017/01</v>
      </c>
      <c r="D7375" s="4">
        <v>42744</v>
      </c>
      <c r="E7375" s="3" t="s">
        <v>11</v>
      </c>
      <c r="F7375" s="3" t="s">
        <v>3137</v>
      </c>
      <c r="G7375" s="3" t="s">
        <v>7739</v>
      </c>
      <c r="H7375" s="5">
        <v>11011</v>
      </c>
      <c r="I7375" s="2">
        <v>7</v>
      </c>
      <c r="J7375" s="2">
        <v>0</v>
      </c>
      <c r="K7375" s="2">
        <v>31.931899999999999</v>
      </c>
      <c r="L7375" s="18" t="str">
        <f>VLOOKUP(F7375,'BD customers'!$1:$1048576,2,FALSE)</f>
        <v>Jamie Frazer</v>
      </c>
      <c r="M7375" s="2">
        <f>MATCH(orders[[#This Row],[Product ID]],'BD product'!A:A,0)</f>
        <v>1801</v>
      </c>
      <c r="N7375" s="2" t="str" cm="1">
        <f t="array" ref="N7375">INDEX('BD product'!A:D,M7375,2)</f>
        <v>Office Supplies</v>
      </c>
    </row>
    <row r="7376" spans="1:14" x14ac:dyDescent="0.3">
      <c r="A7376" s="3" t="s">
        <v>8081</v>
      </c>
      <c r="B7376" s="4">
        <v>42742</v>
      </c>
      <c r="C7376" s="12" t="str">
        <f t="shared" si="115"/>
        <v>2017/01</v>
      </c>
      <c r="D7376" s="4">
        <v>42744</v>
      </c>
      <c r="E7376" s="3" t="s">
        <v>11</v>
      </c>
      <c r="F7376" s="3" t="s">
        <v>3137</v>
      </c>
      <c r="G7376" s="3" t="s">
        <v>2139</v>
      </c>
      <c r="H7376" s="5">
        <v>789</v>
      </c>
      <c r="I7376" s="2">
        <v>1</v>
      </c>
      <c r="J7376" s="2">
        <v>0</v>
      </c>
      <c r="K7376" s="2">
        <v>3.5505</v>
      </c>
      <c r="L7376" s="18" t="str">
        <f>VLOOKUP(F7376,'BD customers'!$1:$1048576,2,FALSE)</f>
        <v>Jamie Frazer</v>
      </c>
      <c r="M7376" s="2">
        <f>MATCH(orders[[#This Row],[Product ID]],'BD product'!A:A,0)</f>
        <v>552</v>
      </c>
      <c r="N7376" s="2" t="str" cm="1">
        <f t="array" ref="N7376">INDEX('BD product'!A:D,M7376,2)</f>
        <v>Office Supplies</v>
      </c>
    </row>
    <row r="7377" spans="1:14" x14ac:dyDescent="0.3">
      <c r="A7377" s="3" t="s">
        <v>8082</v>
      </c>
      <c r="B7377" s="4">
        <v>42960</v>
      </c>
      <c r="C7377" s="12" t="str">
        <f t="shared" si="115"/>
        <v>2017/08</v>
      </c>
      <c r="D7377" s="4">
        <v>42967</v>
      </c>
      <c r="E7377" s="3" t="s">
        <v>21</v>
      </c>
      <c r="F7377" s="3" t="s">
        <v>207</v>
      </c>
      <c r="G7377" s="3" t="s">
        <v>1953</v>
      </c>
      <c r="H7377" s="5">
        <v>36024</v>
      </c>
      <c r="I7377" s="2">
        <v>3</v>
      </c>
      <c r="J7377" s="2">
        <v>2</v>
      </c>
      <c r="K7377" s="2">
        <v>11.707800000000001</v>
      </c>
      <c r="L7377" s="18" t="str">
        <f>VLOOKUP(F7377,'BD customers'!$1:$1048576,2,FALSE)</f>
        <v>Michael Kennedy</v>
      </c>
      <c r="M7377" s="2">
        <f>MATCH(orders[[#This Row],[Product ID]],'BD product'!A:A,0)</f>
        <v>493</v>
      </c>
      <c r="N7377" s="2" t="str" cm="1">
        <f t="array" ref="N7377">INDEX('BD product'!A:D,M7377,2)</f>
        <v>Office Supplies</v>
      </c>
    </row>
    <row r="7378" spans="1:14" x14ac:dyDescent="0.3">
      <c r="A7378" s="3" t="s">
        <v>8083</v>
      </c>
      <c r="B7378" s="4">
        <v>43041</v>
      </c>
      <c r="C7378" s="12" t="str">
        <f t="shared" si="115"/>
        <v>2017/11</v>
      </c>
      <c r="D7378" s="4">
        <v>43044</v>
      </c>
      <c r="E7378" s="3" t="s">
        <v>64</v>
      </c>
      <c r="F7378" s="3" t="s">
        <v>568</v>
      </c>
      <c r="G7378" s="3" t="s">
        <v>942</v>
      </c>
      <c r="H7378" s="5">
        <v>54336</v>
      </c>
      <c r="I7378" s="2">
        <v>4</v>
      </c>
      <c r="J7378" s="2">
        <v>2</v>
      </c>
      <c r="K7378" s="2">
        <v>5.4336000000000002</v>
      </c>
      <c r="L7378" s="18" t="str">
        <f>VLOOKUP(F7378,'BD customers'!$1:$1048576,2,FALSE)</f>
        <v>Greg Guthrie</v>
      </c>
      <c r="M7378" s="2">
        <f>MATCH(orders[[#This Row],[Product ID]],'BD product'!A:A,0)</f>
        <v>209</v>
      </c>
      <c r="N7378" s="2" t="str" cm="1">
        <f t="array" ref="N7378">INDEX('BD product'!A:D,M7378,2)</f>
        <v>Office Supplies</v>
      </c>
    </row>
    <row r="7379" spans="1:14" x14ac:dyDescent="0.3">
      <c r="A7379" s="3" t="s">
        <v>8084</v>
      </c>
      <c r="B7379" s="4">
        <v>41901</v>
      </c>
      <c r="C7379" s="12" t="str">
        <f t="shared" si="115"/>
        <v>2014/09</v>
      </c>
      <c r="D7379" s="4">
        <v>41905</v>
      </c>
      <c r="E7379" s="3" t="s">
        <v>21</v>
      </c>
      <c r="F7379" s="3" t="s">
        <v>2417</v>
      </c>
      <c r="G7379" s="3" t="s">
        <v>1709</v>
      </c>
      <c r="H7379" s="5">
        <v>9252</v>
      </c>
      <c r="I7379" s="2">
        <v>6</v>
      </c>
      <c r="J7379" s="2">
        <v>0</v>
      </c>
      <c r="K7379" s="2">
        <v>24.980399999999999</v>
      </c>
      <c r="L7379" s="18" t="str">
        <f>VLOOKUP(F7379,'BD customers'!$1:$1048576,2,FALSE)</f>
        <v>Mike Caudle</v>
      </c>
      <c r="M7379" s="2">
        <f>MATCH(orders[[#This Row],[Product ID]],'BD product'!A:A,0)</f>
        <v>423</v>
      </c>
      <c r="N7379" s="2" t="str" cm="1">
        <f t="array" ref="N7379">INDEX('BD product'!A:D,M7379,2)</f>
        <v>Office Supplies</v>
      </c>
    </row>
    <row r="7380" spans="1:14" x14ac:dyDescent="0.3">
      <c r="A7380" s="3" t="s">
        <v>8085</v>
      </c>
      <c r="B7380" s="4">
        <v>42155</v>
      </c>
      <c r="C7380" s="12" t="str">
        <f t="shared" si="115"/>
        <v>2015/05</v>
      </c>
      <c r="D7380" s="4">
        <v>42155</v>
      </c>
      <c r="E7380" s="3" t="s">
        <v>41</v>
      </c>
      <c r="F7380" s="3" t="s">
        <v>6913</v>
      </c>
      <c r="G7380" s="3" t="s">
        <v>3514</v>
      </c>
      <c r="H7380" s="5">
        <v>10272</v>
      </c>
      <c r="I7380" s="2">
        <v>3</v>
      </c>
      <c r="J7380" s="2">
        <v>2</v>
      </c>
      <c r="K7380" s="2">
        <v>1.1556</v>
      </c>
      <c r="L7380" s="18" t="str">
        <f>VLOOKUP(F7380,'BD customers'!$1:$1048576,2,FALSE)</f>
        <v>Muhammed Lee</v>
      </c>
      <c r="M7380" s="2">
        <f>MATCH(orders[[#This Row],[Product ID]],'BD product'!A:A,0)</f>
        <v>1048</v>
      </c>
      <c r="N7380" s="2" t="str" cm="1">
        <f t="array" ref="N7380">INDEX('BD product'!A:D,M7380,2)</f>
        <v>Office Supplies</v>
      </c>
    </row>
    <row r="7381" spans="1:14" x14ac:dyDescent="0.3">
      <c r="A7381" s="3" t="s">
        <v>8086</v>
      </c>
      <c r="B7381" s="4">
        <v>42626</v>
      </c>
      <c r="C7381" s="12" t="str">
        <f t="shared" si="115"/>
        <v>2016/09</v>
      </c>
      <c r="D7381" s="4">
        <v>42631</v>
      </c>
      <c r="E7381" s="3" t="s">
        <v>21</v>
      </c>
      <c r="F7381" s="3" t="s">
        <v>109</v>
      </c>
      <c r="G7381" s="3" t="s">
        <v>3481</v>
      </c>
      <c r="H7381" s="5">
        <v>4074</v>
      </c>
      <c r="I7381" s="2">
        <v>3</v>
      </c>
      <c r="J7381" s="2">
        <v>0</v>
      </c>
      <c r="K7381" s="2">
        <v>0.40739999999999998</v>
      </c>
      <c r="L7381" s="18" t="str">
        <f>VLOOKUP(F7381,'BD customers'!$1:$1048576,2,FALSE)</f>
        <v>Alejandro Grove</v>
      </c>
      <c r="M7381" s="2">
        <f>MATCH(orders[[#This Row],[Product ID]],'BD product'!A:A,0)</f>
        <v>1035</v>
      </c>
      <c r="N7381" s="2" t="str" cm="1">
        <f t="array" ref="N7381">INDEX('BD product'!A:D,M7381,2)</f>
        <v>Office Supplies</v>
      </c>
    </row>
    <row r="7382" spans="1:14" x14ac:dyDescent="0.3">
      <c r="A7382" s="3" t="s">
        <v>8086</v>
      </c>
      <c r="B7382" s="4">
        <v>42626</v>
      </c>
      <c r="C7382" s="12" t="str">
        <f t="shared" si="115"/>
        <v>2016/09</v>
      </c>
      <c r="D7382" s="4">
        <v>42631</v>
      </c>
      <c r="E7382" s="3" t="s">
        <v>21</v>
      </c>
      <c r="F7382" s="3" t="s">
        <v>109</v>
      </c>
      <c r="G7382" s="3" t="s">
        <v>4597</v>
      </c>
      <c r="H7382" s="5">
        <v>144</v>
      </c>
      <c r="I7382" s="2">
        <v>5</v>
      </c>
      <c r="J7382" s="2">
        <v>0</v>
      </c>
      <c r="K7382" s="2">
        <v>0.7056</v>
      </c>
      <c r="L7382" s="18" t="str">
        <f>VLOOKUP(F7382,'BD customers'!$1:$1048576,2,FALSE)</f>
        <v>Alejandro Grove</v>
      </c>
      <c r="M7382" s="2">
        <f>MATCH(orders[[#This Row],[Product ID]],'BD product'!A:A,0)</f>
        <v>1365</v>
      </c>
      <c r="N7382" s="2" t="str" cm="1">
        <f t="array" ref="N7382">INDEX('BD product'!A:D,M7382,2)</f>
        <v>Office Supplies</v>
      </c>
    </row>
    <row r="7383" spans="1:14" x14ac:dyDescent="0.3">
      <c r="A7383" s="3" t="s">
        <v>8086</v>
      </c>
      <c r="B7383" s="4">
        <v>42626</v>
      </c>
      <c r="C7383" s="12" t="str">
        <f t="shared" si="115"/>
        <v>2016/09</v>
      </c>
      <c r="D7383" s="4">
        <v>42631</v>
      </c>
      <c r="E7383" s="3" t="s">
        <v>21</v>
      </c>
      <c r="F7383" s="3" t="s">
        <v>109</v>
      </c>
      <c r="G7383" s="3" t="s">
        <v>5295</v>
      </c>
      <c r="H7383" s="5">
        <v>14995</v>
      </c>
      <c r="I7383" s="2">
        <v>5</v>
      </c>
      <c r="J7383" s="2">
        <v>0</v>
      </c>
      <c r="K7383" s="2">
        <v>4.1985999999999999</v>
      </c>
      <c r="L7383" s="18" t="str">
        <f>VLOOKUP(F7383,'BD customers'!$1:$1048576,2,FALSE)</f>
        <v>Alejandro Grove</v>
      </c>
      <c r="M7383" s="2">
        <f>MATCH(orders[[#This Row],[Product ID]],'BD product'!A:A,0)</f>
        <v>1509</v>
      </c>
      <c r="N7383" s="2" t="str" cm="1">
        <f t="array" ref="N7383">INDEX('BD product'!A:D,M7383,2)</f>
        <v>Technology</v>
      </c>
    </row>
    <row r="7384" spans="1:14" x14ac:dyDescent="0.3">
      <c r="A7384" s="3" t="s">
        <v>8086</v>
      </c>
      <c r="B7384" s="4">
        <v>42626</v>
      </c>
      <c r="C7384" s="12" t="str">
        <f t="shared" si="115"/>
        <v>2016/09</v>
      </c>
      <c r="D7384" s="4">
        <v>42631</v>
      </c>
      <c r="E7384" s="3" t="s">
        <v>21</v>
      </c>
      <c r="F7384" s="3" t="s">
        <v>109</v>
      </c>
      <c r="G7384" s="3" t="s">
        <v>5660</v>
      </c>
      <c r="H7384" s="5">
        <v>169</v>
      </c>
      <c r="I7384" s="2">
        <v>2</v>
      </c>
      <c r="J7384" s="2">
        <v>0</v>
      </c>
      <c r="K7384" s="2">
        <v>5.0700000000000002E-2</v>
      </c>
      <c r="L7384" s="18" t="str">
        <f>VLOOKUP(F7384,'BD customers'!$1:$1048576,2,FALSE)</f>
        <v>Alejandro Grove</v>
      </c>
      <c r="M7384" s="2">
        <f>MATCH(orders[[#This Row],[Product ID]],'BD product'!A:A,0)</f>
        <v>1568</v>
      </c>
      <c r="N7384" s="2" t="str" cm="1">
        <f t="array" ref="N7384">INDEX('BD product'!A:D,M7384,2)</f>
        <v>Office Supplies</v>
      </c>
    </row>
    <row r="7385" spans="1:14" x14ac:dyDescent="0.3">
      <c r="A7385" s="3" t="s">
        <v>8086</v>
      </c>
      <c r="B7385" s="4">
        <v>42626</v>
      </c>
      <c r="C7385" s="12" t="str">
        <f t="shared" si="115"/>
        <v>2016/09</v>
      </c>
      <c r="D7385" s="4">
        <v>42631</v>
      </c>
      <c r="E7385" s="3" t="s">
        <v>21</v>
      </c>
      <c r="F7385" s="3" t="s">
        <v>109</v>
      </c>
      <c r="G7385" s="3" t="s">
        <v>2612</v>
      </c>
      <c r="H7385" s="5">
        <v>1761</v>
      </c>
      <c r="I7385" s="2">
        <v>3</v>
      </c>
      <c r="J7385" s="2">
        <v>0</v>
      </c>
      <c r="K7385" s="2">
        <v>8.4527999999999999</v>
      </c>
      <c r="L7385" s="18" t="str">
        <f>VLOOKUP(F7385,'BD customers'!$1:$1048576,2,FALSE)</f>
        <v>Alejandro Grove</v>
      </c>
      <c r="M7385" s="2">
        <f>MATCH(orders[[#This Row],[Product ID]],'BD product'!A:A,0)</f>
        <v>709</v>
      </c>
      <c r="N7385" s="2" t="str" cm="1">
        <f t="array" ref="N7385">INDEX('BD product'!A:D,M7385,2)</f>
        <v>Office Supplies</v>
      </c>
    </row>
    <row r="7386" spans="1:14" x14ac:dyDescent="0.3">
      <c r="A7386" s="3" t="s">
        <v>8086</v>
      </c>
      <c r="B7386" s="4">
        <v>42626</v>
      </c>
      <c r="C7386" s="12" t="str">
        <f t="shared" si="115"/>
        <v>2016/09</v>
      </c>
      <c r="D7386" s="4">
        <v>42631</v>
      </c>
      <c r="E7386" s="3" t="s">
        <v>21</v>
      </c>
      <c r="F7386" s="3" t="s">
        <v>109</v>
      </c>
      <c r="G7386" s="3" t="s">
        <v>3737</v>
      </c>
      <c r="H7386" s="5">
        <v>3780</v>
      </c>
      <c r="I7386" s="2">
        <v>2</v>
      </c>
      <c r="J7386" s="2">
        <v>0</v>
      </c>
      <c r="K7386" s="2">
        <v>1.3608</v>
      </c>
      <c r="L7386" s="18" t="str">
        <f>VLOOKUP(F7386,'BD customers'!$1:$1048576,2,FALSE)</f>
        <v>Alejandro Grove</v>
      </c>
      <c r="M7386" s="2">
        <f>MATCH(orders[[#This Row],[Product ID]],'BD product'!A:A,0)</f>
        <v>1143</v>
      </c>
      <c r="N7386" s="2" t="str" cm="1">
        <f t="array" ref="N7386">INDEX('BD product'!A:D,M7386,2)</f>
        <v>Office Supplies</v>
      </c>
    </row>
    <row r="7387" spans="1:14" x14ac:dyDescent="0.3">
      <c r="A7387" s="3" t="s">
        <v>8086</v>
      </c>
      <c r="B7387" s="4">
        <v>42626</v>
      </c>
      <c r="C7387" s="12" t="str">
        <f t="shared" si="115"/>
        <v>2016/09</v>
      </c>
      <c r="D7387" s="4">
        <v>42631</v>
      </c>
      <c r="E7387" s="3" t="s">
        <v>21</v>
      </c>
      <c r="F7387" s="3" t="s">
        <v>109</v>
      </c>
      <c r="G7387" s="3" t="s">
        <v>3439</v>
      </c>
      <c r="H7387" s="5">
        <v>1764</v>
      </c>
      <c r="I7387" s="2">
        <v>3</v>
      </c>
      <c r="J7387" s="2">
        <v>0</v>
      </c>
      <c r="K7387" s="2">
        <v>8.6435999999999993</v>
      </c>
      <c r="L7387" s="18" t="str">
        <f>VLOOKUP(F7387,'BD customers'!$1:$1048576,2,FALSE)</f>
        <v>Alejandro Grove</v>
      </c>
      <c r="M7387" s="2">
        <f>MATCH(orders[[#This Row],[Product ID]],'BD product'!A:A,0)</f>
        <v>1019</v>
      </c>
      <c r="N7387" s="2" t="str" cm="1">
        <f t="array" ref="N7387">INDEX('BD product'!A:D,M7387,2)</f>
        <v>Office Supplies</v>
      </c>
    </row>
    <row r="7388" spans="1:14" x14ac:dyDescent="0.3">
      <c r="A7388" s="3" t="s">
        <v>8086</v>
      </c>
      <c r="B7388" s="4">
        <v>42626</v>
      </c>
      <c r="C7388" s="12" t="str">
        <f t="shared" si="115"/>
        <v>2016/09</v>
      </c>
      <c r="D7388" s="4">
        <v>42631</v>
      </c>
      <c r="E7388" s="3" t="s">
        <v>21</v>
      </c>
      <c r="F7388" s="3" t="s">
        <v>109</v>
      </c>
      <c r="G7388" s="3" t="s">
        <v>2931</v>
      </c>
      <c r="H7388" s="5">
        <v>37308</v>
      </c>
      <c r="I7388" s="2">
        <v>6</v>
      </c>
      <c r="J7388" s="2">
        <v>0</v>
      </c>
      <c r="K7388" s="2">
        <v>100.7316</v>
      </c>
      <c r="L7388" s="18" t="str">
        <f>VLOOKUP(F7388,'BD customers'!$1:$1048576,2,FALSE)</f>
        <v>Alejandro Grove</v>
      </c>
      <c r="M7388" s="2">
        <f>MATCH(orders[[#This Row],[Product ID]],'BD product'!A:A,0)</f>
        <v>823</v>
      </c>
      <c r="N7388" s="2" t="str" cm="1">
        <f t="array" ref="N7388">INDEX('BD product'!A:D,M7388,2)</f>
        <v>Office Supplies</v>
      </c>
    </row>
    <row r="7389" spans="1:14" x14ac:dyDescent="0.3">
      <c r="A7389" s="3" t="s">
        <v>8086</v>
      </c>
      <c r="B7389" s="4">
        <v>42626</v>
      </c>
      <c r="C7389" s="12" t="str">
        <f t="shared" si="115"/>
        <v>2016/09</v>
      </c>
      <c r="D7389" s="4">
        <v>42631</v>
      </c>
      <c r="E7389" s="3" t="s">
        <v>21</v>
      </c>
      <c r="F7389" s="3" t="s">
        <v>109</v>
      </c>
      <c r="G7389" s="3" t="s">
        <v>192</v>
      </c>
      <c r="H7389" s="5">
        <v>133644</v>
      </c>
      <c r="I7389" s="2">
        <v>14</v>
      </c>
      <c r="J7389" s="2">
        <v>0</v>
      </c>
      <c r="K7389" s="2">
        <v>387.56760000000003</v>
      </c>
      <c r="L7389" s="18" t="str">
        <f>VLOOKUP(F7389,'BD customers'!$1:$1048576,2,FALSE)</f>
        <v>Alejandro Grove</v>
      </c>
      <c r="M7389" s="2">
        <f>MATCH(orders[[#This Row],[Product ID]],'BD product'!A:A,0)</f>
        <v>37</v>
      </c>
      <c r="N7389" s="2" t="str" cm="1">
        <f t="array" ref="N7389">INDEX('BD product'!A:D,M7389,2)</f>
        <v>Furniture</v>
      </c>
    </row>
    <row r="7390" spans="1:14" x14ac:dyDescent="0.3">
      <c r="A7390" s="3" t="s">
        <v>8086</v>
      </c>
      <c r="B7390" s="4">
        <v>42626</v>
      </c>
      <c r="C7390" s="12" t="str">
        <f t="shared" si="115"/>
        <v>2016/09</v>
      </c>
      <c r="D7390" s="4">
        <v>42631</v>
      </c>
      <c r="E7390" s="3" t="s">
        <v>21</v>
      </c>
      <c r="F7390" s="3" t="s">
        <v>109</v>
      </c>
      <c r="G7390" s="3" t="s">
        <v>3723</v>
      </c>
      <c r="H7390" s="5">
        <v>2997</v>
      </c>
      <c r="I7390" s="2">
        <v>3</v>
      </c>
      <c r="J7390" s="2">
        <v>0</v>
      </c>
      <c r="K7390" s="2">
        <v>0.29970000000000002</v>
      </c>
      <c r="L7390" s="18" t="str">
        <f>VLOOKUP(F7390,'BD customers'!$1:$1048576,2,FALSE)</f>
        <v>Alejandro Grove</v>
      </c>
      <c r="M7390" s="2">
        <f>MATCH(orders[[#This Row],[Product ID]],'BD product'!A:A,0)</f>
        <v>1138</v>
      </c>
      <c r="N7390" s="2" t="str" cm="1">
        <f t="array" ref="N7390">INDEX('BD product'!A:D,M7390,2)</f>
        <v>Technology</v>
      </c>
    </row>
    <row r="7391" spans="1:14" x14ac:dyDescent="0.3">
      <c r="A7391" s="3" t="s">
        <v>8087</v>
      </c>
      <c r="B7391" s="4">
        <v>43068</v>
      </c>
      <c r="C7391" s="12" t="str">
        <f t="shared" si="115"/>
        <v>2017/11</v>
      </c>
      <c r="D7391" s="4">
        <v>43072</v>
      </c>
      <c r="E7391" s="3" t="s">
        <v>21</v>
      </c>
      <c r="F7391" s="3" t="s">
        <v>709</v>
      </c>
      <c r="G7391" s="3" t="s">
        <v>17</v>
      </c>
      <c r="H7391" s="5">
        <v>390368</v>
      </c>
      <c r="I7391" s="2">
        <v>2</v>
      </c>
      <c r="J7391" s="2">
        <v>2</v>
      </c>
      <c r="K7391" s="2">
        <v>4.8795999999999999</v>
      </c>
      <c r="L7391" s="18" t="str">
        <f>VLOOKUP(F7391,'BD customers'!$1:$1048576,2,FALSE)</f>
        <v>Ted Trevino</v>
      </c>
      <c r="M7391" s="2">
        <f>MATCH(orders[[#This Row],[Product ID]],'BD product'!A:A,0)</f>
        <v>3</v>
      </c>
      <c r="N7391" s="2" t="str" cm="1">
        <f t="array" ref="N7391">INDEX('BD product'!A:D,M7391,2)</f>
        <v>Furniture</v>
      </c>
    </row>
    <row r="7392" spans="1:14" x14ac:dyDescent="0.3">
      <c r="A7392" s="3" t="s">
        <v>8087</v>
      </c>
      <c r="B7392" s="4">
        <v>43068</v>
      </c>
      <c r="C7392" s="12" t="str">
        <f t="shared" si="115"/>
        <v>2017/11</v>
      </c>
      <c r="D7392" s="4">
        <v>43072</v>
      </c>
      <c r="E7392" s="3" t="s">
        <v>21</v>
      </c>
      <c r="F7392" s="3" t="s">
        <v>709</v>
      </c>
      <c r="G7392" s="3" t="s">
        <v>975</v>
      </c>
      <c r="H7392" s="5">
        <v>10152</v>
      </c>
      <c r="I7392" s="2">
        <v>5</v>
      </c>
      <c r="J7392" s="2">
        <v>2</v>
      </c>
      <c r="K7392" s="2">
        <v>1.9035</v>
      </c>
      <c r="L7392" s="18" t="str">
        <f>VLOOKUP(F7392,'BD customers'!$1:$1048576,2,FALSE)</f>
        <v>Ted Trevino</v>
      </c>
      <c r="M7392" s="2">
        <f>MATCH(orders[[#This Row],[Product ID]],'BD product'!A:A,0)</f>
        <v>218</v>
      </c>
      <c r="N7392" s="2" t="str" cm="1">
        <f t="array" ref="N7392">INDEX('BD product'!A:D,M7392,2)</f>
        <v>Furniture</v>
      </c>
    </row>
    <row r="7393" spans="1:14" x14ac:dyDescent="0.3">
      <c r="A7393" s="3" t="s">
        <v>8088</v>
      </c>
      <c r="B7393" s="4">
        <v>43073</v>
      </c>
      <c r="C7393" s="12" t="str">
        <f t="shared" si="115"/>
        <v>2017/12</v>
      </c>
      <c r="D7393" s="4">
        <v>43076</v>
      </c>
      <c r="E7393" s="3" t="s">
        <v>11</v>
      </c>
      <c r="F7393" s="3" t="s">
        <v>173</v>
      </c>
      <c r="G7393" s="3" t="s">
        <v>3833</v>
      </c>
      <c r="H7393" s="5">
        <v>74352</v>
      </c>
      <c r="I7393" s="2">
        <v>3</v>
      </c>
      <c r="J7393" s="2">
        <v>2</v>
      </c>
      <c r="K7393" s="2">
        <v>2.3235000000000001</v>
      </c>
      <c r="L7393" s="18" t="str">
        <f>VLOOKUP(F7393,'BD customers'!$1:$1048576,2,FALSE)</f>
        <v>Larry Tron</v>
      </c>
      <c r="M7393" s="2">
        <f>MATCH(orders[[#This Row],[Product ID]],'BD product'!A:A,0)</f>
        <v>1176</v>
      </c>
      <c r="N7393" s="2" t="str" cm="1">
        <f t="array" ref="N7393">INDEX('BD product'!A:D,M7393,2)</f>
        <v>Office Supplies</v>
      </c>
    </row>
    <row r="7394" spans="1:14" x14ac:dyDescent="0.3">
      <c r="A7394" s="3" t="s">
        <v>8089</v>
      </c>
      <c r="B7394" s="4">
        <v>42857</v>
      </c>
      <c r="C7394" s="12" t="str">
        <f t="shared" si="115"/>
        <v>2017/05</v>
      </c>
      <c r="D7394" s="4">
        <v>42861</v>
      </c>
      <c r="E7394" s="3" t="s">
        <v>21</v>
      </c>
      <c r="F7394" s="3" t="s">
        <v>6011</v>
      </c>
      <c r="G7394" s="3" t="s">
        <v>4780</v>
      </c>
      <c r="H7394" s="5">
        <v>157</v>
      </c>
      <c r="I7394" s="2">
        <v>5</v>
      </c>
      <c r="J7394" s="2">
        <v>0</v>
      </c>
      <c r="K7394" s="2">
        <v>0.70650000000000002</v>
      </c>
      <c r="L7394" s="18" t="str">
        <f>VLOOKUP(F7394,'BD customers'!$1:$1048576,2,FALSE)</f>
        <v>Dorothy Dickinson</v>
      </c>
      <c r="M7394" s="2">
        <f>MATCH(orders[[#This Row],[Product ID]],'BD product'!A:A,0)</f>
        <v>1409</v>
      </c>
      <c r="N7394" s="2" t="str" cm="1">
        <f t="array" ref="N7394">INDEX('BD product'!A:D,M7394,2)</f>
        <v>Office Supplies</v>
      </c>
    </row>
    <row r="7395" spans="1:14" x14ac:dyDescent="0.3">
      <c r="A7395" s="3" t="s">
        <v>8089</v>
      </c>
      <c r="B7395" s="4">
        <v>42857</v>
      </c>
      <c r="C7395" s="12" t="str">
        <f t="shared" si="115"/>
        <v>2017/05</v>
      </c>
      <c r="D7395" s="4">
        <v>42861</v>
      </c>
      <c r="E7395" s="3" t="s">
        <v>21</v>
      </c>
      <c r="F7395" s="3" t="s">
        <v>6011</v>
      </c>
      <c r="G7395" s="3" t="s">
        <v>5261</v>
      </c>
      <c r="H7395" s="5">
        <v>5952</v>
      </c>
      <c r="I7395" s="2">
        <v>3</v>
      </c>
      <c r="J7395" s="2">
        <v>0</v>
      </c>
      <c r="K7395" s="2">
        <v>15.475199999999999</v>
      </c>
      <c r="L7395" s="18" t="str">
        <f>VLOOKUP(F7395,'BD customers'!$1:$1048576,2,FALSE)</f>
        <v>Dorothy Dickinson</v>
      </c>
      <c r="M7395" s="2">
        <f>MATCH(orders[[#This Row],[Product ID]],'BD product'!A:A,0)</f>
        <v>1502</v>
      </c>
      <c r="N7395" s="2" t="str" cm="1">
        <f t="array" ref="N7395">INDEX('BD product'!A:D,M7395,2)</f>
        <v>Office Supplies</v>
      </c>
    </row>
    <row r="7396" spans="1:14" x14ac:dyDescent="0.3">
      <c r="A7396" s="3" t="s">
        <v>8089</v>
      </c>
      <c r="B7396" s="4">
        <v>42857</v>
      </c>
      <c r="C7396" s="12" t="str">
        <f t="shared" si="115"/>
        <v>2017/05</v>
      </c>
      <c r="D7396" s="4">
        <v>42861</v>
      </c>
      <c r="E7396" s="3" t="s">
        <v>21</v>
      </c>
      <c r="F7396" s="3" t="s">
        <v>6011</v>
      </c>
      <c r="G7396" s="3" t="s">
        <v>1363</v>
      </c>
      <c r="H7396" s="5">
        <v>344</v>
      </c>
      <c r="I7396" s="2">
        <v>5</v>
      </c>
      <c r="J7396" s="2">
        <v>0</v>
      </c>
      <c r="K7396" s="2">
        <v>1.5824</v>
      </c>
      <c r="L7396" s="18" t="str">
        <f>VLOOKUP(F7396,'BD customers'!$1:$1048576,2,FALSE)</f>
        <v>Dorothy Dickinson</v>
      </c>
      <c r="M7396" s="2">
        <f>MATCH(orders[[#This Row],[Product ID]],'BD product'!A:A,0)</f>
        <v>322</v>
      </c>
      <c r="N7396" s="2" t="str" cm="1">
        <f t="array" ref="N7396">INDEX('BD product'!A:D,M7396,2)</f>
        <v>Office Supplies</v>
      </c>
    </row>
    <row r="7397" spans="1:14" x14ac:dyDescent="0.3">
      <c r="A7397" s="3" t="s">
        <v>8090</v>
      </c>
      <c r="B7397" s="4">
        <v>42729</v>
      </c>
      <c r="C7397" s="12" t="str">
        <f t="shared" si="115"/>
        <v>2016/12</v>
      </c>
      <c r="D7397" s="4">
        <v>42734</v>
      </c>
      <c r="E7397" s="3" t="s">
        <v>21</v>
      </c>
      <c r="F7397" s="3" t="s">
        <v>5633</v>
      </c>
      <c r="G7397" s="3" t="s">
        <v>3324</v>
      </c>
      <c r="H7397" s="5">
        <v>313176</v>
      </c>
      <c r="I7397" s="2">
        <v>2</v>
      </c>
      <c r="J7397" s="2">
        <v>4</v>
      </c>
      <c r="K7397" s="2">
        <v>-120.0508</v>
      </c>
      <c r="L7397" s="18" t="str">
        <f>VLOOKUP(F7397,'BD customers'!$1:$1048576,2,FALSE)</f>
        <v>Darren Budd</v>
      </c>
      <c r="M7397" s="2">
        <f>MATCH(orders[[#This Row],[Product ID]],'BD product'!A:A,0)</f>
        <v>973</v>
      </c>
      <c r="N7397" s="2" t="str" cm="1">
        <f t="array" ref="N7397">INDEX('BD product'!A:D,M7397,2)</f>
        <v>Furniture</v>
      </c>
    </row>
    <row r="7398" spans="1:14" x14ac:dyDescent="0.3">
      <c r="A7398" s="3" t="s">
        <v>8090</v>
      </c>
      <c r="B7398" s="4">
        <v>42729</v>
      </c>
      <c r="C7398" s="12" t="str">
        <f t="shared" si="115"/>
        <v>2016/12</v>
      </c>
      <c r="D7398" s="4">
        <v>42734</v>
      </c>
      <c r="E7398" s="3" t="s">
        <v>21</v>
      </c>
      <c r="F7398" s="3" t="s">
        <v>5633</v>
      </c>
      <c r="G7398" s="3" t="s">
        <v>2351</v>
      </c>
      <c r="H7398" s="5">
        <v>866646</v>
      </c>
      <c r="I7398" s="2">
        <v>3</v>
      </c>
      <c r="J7398" s="2">
        <v>1</v>
      </c>
      <c r="K7398" s="2">
        <v>173.32919999999999</v>
      </c>
      <c r="L7398" s="18" t="str">
        <f>VLOOKUP(F7398,'BD customers'!$1:$1048576,2,FALSE)</f>
        <v>Darren Budd</v>
      </c>
      <c r="M7398" s="2">
        <f>MATCH(orders[[#This Row],[Product ID]],'BD product'!A:A,0)</f>
        <v>625</v>
      </c>
      <c r="N7398" s="2" t="str" cm="1">
        <f t="array" ref="N7398">INDEX('BD product'!A:D,M7398,2)</f>
        <v>Furniture</v>
      </c>
    </row>
    <row r="7399" spans="1:14" x14ac:dyDescent="0.3">
      <c r="A7399" s="3" t="s">
        <v>8091</v>
      </c>
      <c r="B7399" s="4">
        <v>41912</v>
      </c>
      <c r="C7399" s="12" t="str">
        <f t="shared" si="115"/>
        <v>2014/09</v>
      </c>
      <c r="D7399" s="4">
        <v>41912</v>
      </c>
      <c r="E7399" s="3" t="s">
        <v>41</v>
      </c>
      <c r="F7399" s="3" t="s">
        <v>5133</v>
      </c>
      <c r="G7399" s="3" t="s">
        <v>883</v>
      </c>
      <c r="H7399" s="5">
        <v>795408</v>
      </c>
      <c r="I7399" s="2">
        <v>6</v>
      </c>
      <c r="J7399" s="2">
        <v>2</v>
      </c>
      <c r="K7399" s="2">
        <v>59.6556</v>
      </c>
      <c r="L7399" s="18" t="str">
        <f>VLOOKUP(F7399,'BD customers'!$1:$1048576,2,FALSE)</f>
        <v>Dario Medina</v>
      </c>
      <c r="M7399" s="2">
        <f>MATCH(orders[[#This Row],[Product ID]],'BD product'!A:A,0)</f>
        <v>192</v>
      </c>
      <c r="N7399" s="2" t="str" cm="1">
        <f t="array" ref="N7399">INDEX('BD product'!A:D,M7399,2)</f>
        <v>Office Supplies</v>
      </c>
    </row>
    <row r="7400" spans="1:14" x14ac:dyDescent="0.3">
      <c r="A7400" s="3" t="s">
        <v>8092</v>
      </c>
      <c r="B7400" s="4">
        <v>41832</v>
      </c>
      <c r="C7400" s="12" t="str">
        <f t="shared" si="115"/>
        <v>2014/07</v>
      </c>
      <c r="D7400" s="4">
        <v>41835</v>
      </c>
      <c r="E7400" s="3" t="s">
        <v>11</v>
      </c>
      <c r="F7400" s="3" t="s">
        <v>2111</v>
      </c>
      <c r="G7400" s="3" t="s">
        <v>3523</v>
      </c>
      <c r="H7400" s="5">
        <v>35856</v>
      </c>
      <c r="I7400" s="2">
        <v>9</v>
      </c>
      <c r="J7400" s="2">
        <v>2</v>
      </c>
      <c r="K7400" s="2">
        <v>12.9978</v>
      </c>
      <c r="L7400" s="18" t="str">
        <f>VLOOKUP(F7400,'BD customers'!$1:$1048576,2,FALSE)</f>
        <v>Max Engle</v>
      </c>
      <c r="M7400" s="2">
        <f>MATCH(orders[[#This Row],[Product ID]],'BD product'!A:A,0)</f>
        <v>1052</v>
      </c>
      <c r="N7400" s="2" t="str" cm="1">
        <f t="array" ref="N7400">INDEX('BD product'!A:D,M7400,2)</f>
        <v>Office Supplies</v>
      </c>
    </row>
    <row r="7401" spans="1:14" x14ac:dyDescent="0.3">
      <c r="A7401" s="3" t="s">
        <v>8092</v>
      </c>
      <c r="B7401" s="4">
        <v>41832</v>
      </c>
      <c r="C7401" s="12" t="str">
        <f t="shared" si="115"/>
        <v>2014/07</v>
      </c>
      <c r="D7401" s="4">
        <v>41835</v>
      </c>
      <c r="E7401" s="3" t="s">
        <v>11</v>
      </c>
      <c r="F7401" s="3" t="s">
        <v>2111</v>
      </c>
      <c r="G7401" s="3" t="s">
        <v>2104</v>
      </c>
      <c r="H7401" s="5">
        <v>2384</v>
      </c>
      <c r="I7401" s="2">
        <v>4</v>
      </c>
      <c r="J7401" s="2">
        <v>2</v>
      </c>
      <c r="K7401" s="2">
        <v>0.32779999999999998</v>
      </c>
      <c r="L7401" s="18" t="str">
        <f>VLOOKUP(F7401,'BD customers'!$1:$1048576,2,FALSE)</f>
        <v>Max Engle</v>
      </c>
      <c r="M7401" s="2">
        <f>MATCH(orders[[#This Row],[Product ID]],'BD product'!A:A,0)</f>
        <v>542</v>
      </c>
      <c r="N7401" s="2" t="str" cm="1">
        <f t="array" ref="N7401">INDEX('BD product'!A:D,M7401,2)</f>
        <v>Technology</v>
      </c>
    </row>
    <row r="7402" spans="1:14" x14ac:dyDescent="0.3">
      <c r="A7402" s="3" t="s">
        <v>8093</v>
      </c>
      <c r="B7402" s="4">
        <v>42621</v>
      </c>
      <c r="C7402" s="12" t="str">
        <f t="shared" si="115"/>
        <v>2016/09</v>
      </c>
      <c r="D7402" s="4">
        <v>42626</v>
      </c>
      <c r="E7402" s="3" t="s">
        <v>21</v>
      </c>
      <c r="F7402" s="3" t="s">
        <v>2300</v>
      </c>
      <c r="G7402" s="3" t="s">
        <v>1927</v>
      </c>
      <c r="H7402" s="5">
        <v>4313</v>
      </c>
      <c r="I7402" s="2">
        <v>1</v>
      </c>
      <c r="J7402" s="2">
        <v>0</v>
      </c>
      <c r="K7402" s="2">
        <v>14.664199999999999</v>
      </c>
      <c r="L7402" s="18" t="str">
        <f>VLOOKUP(F7402,'BD customers'!$1:$1048576,2,FALSE)</f>
        <v>Toby Ritter</v>
      </c>
      <c r="M7402" s="2">
        <f>MATCH(orders[[#This Row],[Product ID]],'BD product'!A:A,0)</f>
        <v>486</v>
      </c>
      <c r="N7402" s="2" t="str" cm="1">
        <f t="array" ref="N7402">INDEX('BD product'!A:D,M7402,2)</f>
        <v>Furniture</v>
      </c>
    </row>
    <row r="7403" spans="1:14" x14ac:dyDescent="0.3">
      <c r="A7403" s="3" t="s">
        <v>8093</v>
      </c>
      <c r="B7403" s="4">
        <v>42621</v>
      </c>
      <c r="C7403" s="12" t="str">
        <f t="shared" si="115"/>
        <v>2016/09</v>
      </c>
      <c r="D7403" s="4">
        <v>42626</v>
      </c>
      <c r="E7403" s="3" t="s">
        <v>21</v>
      </c>
      <c r="F7403" s="3" t="s">
        <v>2300</v>
      </c>
      <c r="G7403" s="3" t="s">
        <v>1097</v>
      </c>
      <c r="H7403" s="5">
        <v>3087</v>
      </c>
      <c r="I7403" s="2">
        <v>7</v>
      </c>
      <c r="J7403" s="2">
        <v>0</v>
      </c>
      <c r="K7403" s="2">
        <v>14.200200000000001</v>
      </c>
      <c r="L7403" s="18" t="str">
        <f>VLOOKUP(F7403,'BD customers'!$1:$1048576,2,FALSE)</f>
        <v>Toby Ritter</v>
      </c>
      <c r="M7403" s="2">
        <f>MATCH(orders[[#This Row],[Product ID]],'BD product'!A:A,0)</f>
        <v>251</v>
      </c>
      <c r="N7403" s="2" t="str" cm="1">
        <f t="array" ref="N7403">INDEX('BD product'!A:D,M7403,2)</f>
        <v>Office Supplies</v>
      </c>
    </row>
    <row r="7404" spans="1:14" x14ac:dyDescent="0.3">
      <c r="A7404" s="3" t="s">
        <v>8094</v>
      </c>
      <c r="B7404" s="4">
        <v>42953</v>
      </c>
      <c r="C7404" s="12" t="str">
        <f t="shared" si="115"/>
        <v>2017/08</v>
      </c>
      <c r="D7404" s="4">
        <v>42957</v>
      </c>
      <c r="E7404" s="3" t="s">
        <v>21</v>
      </c>
      <c r="F7404" s="3" t="s">
        <v>1221</v>
      </c>
      <c r="G7404" s="3" t="s">
        <v>1489</v>
      </c>
      <c r="H7404" s="5">
        <v>7012</v>
      </c>
      <c r="I7404" s="2">
        <v>4</v>
      </c>
      <c r="J7404" s="2">
        <v>0</v>
      </c>
      <c r="K7404" s="2">
        <v>2.1036000000000001</v>
      </c>
      <c r="L7404" s="18" t="str">
        <f>VLOOKUP(F7404,'BD customers'!$1:$1048576,2,FALSE)</f>
        <v>Shahid Hopkins</v>
      </c>
      <c r="M7404" s="2">
        <f>MATCH(orders[[#This Row],[Product ID]],'BD product'!A:A,0)</f>
        <v>356</v>
      </c>
      <c r="N7404" s="2" t="str" cm="1">
        <f t="array" ref="N7404">INDEX('BD product'!A:D,M7404,2)</f>
        <v>Office Supplies</v>
      </c>
    </row>
    <row r="7405" spans="1:14" x14ac:dyDescent="0.3">
      <c r="A7405" s="3" t="s">
        <v>8095</v>
      </c>
      <c r="B7405" s="4">
        <v>42138</v>
      </c>
      <c r="C7405" s="12" t="str">
        <f t="shared" si="115"/>
        <v>2015/05</v>
      </c>
      <c r="D7405" s="4">
        <v>42143</v>
      </c>
      <c r="E7405" s="3" t="s">
        <v>21</v>
      </c>
      <c r="F7405" s="3" t="s">
        <v>1067</v>
      </c>
      <c r="G7405" s="3" t="s">
        <v>2201</v>
      </c>
      <c r="H7405" s="5">
        <v>5099575</v>
      </c>
      <c r="I7405" s="2">
        <v>5</v>
      </c>
      <c r="J7405" s="2">
        <v>15</v>
      </c>
      <c r="K7405" s="2">
        <v>41.996499999999997</v>
      </c>
      <c r="L7405" s="18" t="str">
        <f>VLOOKUP(F7405,'BD customers'!$1:$1048576,2,FALSE)</f>
        <v>Claudia Bergmann</v>
      </c>
      <c r="M7405" s="2">
        <f>MATCH(orders[[#This Row],[Product ID]],'BD product'!A:A,0)</f>
        <v>576</v>
      </c>
      <c r="N7405" s="2" t="str" cm="1">
        <f t="array" ref="N7405">INDEX('BD product'!A:D,M7405,2)</f>
        <v>Furniture</v>
      </c>
    </row>
    <row r="7406" spans="1:14" x14ac:dyDescent="0.3">
      <c r="A7406" s="3" t="s">
        <v>8095</v>
      </c>
      <c r="B7406" s="4">
        <v>42138</v>
      </c>
      <c r="C7406" s="12" t="str">
        <f t="shared" si="115"/>
        <v>2015/05</v>
      </c>
      <c r="D7406" s="4">
        <v>42143</v>
      </c>
      <c r="E7406" s="3" t="s">
        <v>21</v>
      </c>
      <c r="F7406" s="3" t="s">
        <v>1067</v>
      </c>
      <c r="G7406" s="3" t="s">
        <v>2023</v>
      </c>
      <c r="H7406" s="5">
        <v>12291</v>
      </c>
      <c r="I7406" s="2">
        <v>3</v>
      </c>
      <c r="J7406" s="2">
        <v>0</v>
      </c>
      <c r="K7406" s="2">
        <v>34.4148</v>
      </c>
      <c r="L7406" s="18" t="str">
        <f>VLOOKUP(F7406,'BD customers'!$1:$1048576,2,FALSE)</f>
        <v>Claudia Bergmann</v>
      </c>
      <c r="M7406" s="2">
        <f>MATCH(orders[[#This Row],[Product ID]],'BD product'!A:A,0)</f>
        <v>516</v>
      </c>
      <c r="N7406" s="2" t="str" cm="1">
        <f t="array" ref="N7406">INDEX('BD product'!A:D,M7406,2)</f>
        <v>Furniture</v>
      </c>
    </row>
    <row r="7407" spans="1:14" x14ac:dyDescent="0.3">
      <c r="A7407" s="3" t="s">
        <v>8095</v>
      </c>
      <c r="B7407" s="4">
        <v>42138</v>
      </c>
      <c r="C7407" s="12" t="str">
        <f t="shared" si="115"/>
        <v>2015/05</v>
      </c>
      <c r="D7407" s="4">
        <v>42143</v>
      </c>
      <c r="E7407" s="3" t="s">
        <v>21</v>
      </c>
      <c r="F7407" s="3" t="s">
        <v>1067</v>
      </c>
      <c r="G7407" s="3" t="s">
        <v>4024</v>
      </c>
      <c r="H7407" s="5">
        <v>97568</v>
      </c>
      <c r="I7407" s="2">
        <v>2</v>
      </c>
      <c r="J7407" s="2">
        <v>2</v>
      </c>
      <c r="K7407" s="2">
        <v>-0.60980000000000001</v>
      </c>
      <c r="L7407" s="18" t="str">
        <f>VLOOKUP(F7407,'BD customers'!$1:$1048576,2,FALSE)</f>
        <v>Claudia Bergmann</v>
      </c>
      <c r="M7407" s="2">
        <f>MATCH(orders[[#This Row],[Product ID]],'BD product'!A:A,0)</f>
        <v>1227</v>
      </c>
      <c r="N7407" s="2" t="str" cm="1">
        <f t="array" ref="N7407">INDEX('BD product'!A:D,M7407,2)</f>
        <v>Furniture</v>
      </c>
    </row>
    <row r="7408" spans="1:14" x14ac:dyDescent="0.3">
      <c r="A7408" s="3" t="s">
        <v>8095</v>
      </c>
      <c r="B7408" s="4">
        <v>42138</v>
      </c>
      <c r="C7408" s="12" t="str">
        <f t="shared" si="115"/>
        <v>2015/05</v>
      </c>
      <c r="D7408" s="4">
        <v>42143</v>
      </c>
      <c r="E7408" s="3" t="s">
        <v>21</v>
      </c>
      <c r="F7408" s="3" t="s">
        <v>1067</v>
      </c>
      <c r="G7408" s="3" t="s">
        <v>5241</v>
      </c>
      <c r="H7408" s="5">
        <v>722352</v>
      </c>
      <c r="I7408" s="2">
        <v>3</v>
      </c>
      <c r="J7408" s="2">
        <v>2</v>
      </c>
      <c r="K7408" s="2">
        <v>81.264600000000002</v>
      </c>
      <c r="L7408" s="18" t="str">
        <f>VLOOKUP(F7408,'BD customers'!$1:$1048576,2,FALSE)</f>
        <v>Claudia Bergmann</v>
      </c>
      <c r="M7408" s="2">
        <f>MATCH(orders[[#This Row],[Product ID]],'BD product'!A:A,0)</f>
        <v>1498</v>
      </c>
      <c r="N7408" s="2" t="str" cm="1">
        <f t="array" ref="N7408">INDEX('BD product'!A:D,M7408,2)</f>
        <v>Furniture</v>
      </c>
    </row>
    <row r="7409" spans="1:14" x14ac:dyDescent="0.3">
      <c r="A7409" s="3" t="s">
        <v>8096</v>
      </c>
      <c r="B7409" s="4">
        <v>42755</v>
      </c>
      <c r="C7409" s="12" t="str">
        <f t="shared" si="115"/>
        <v>2017/01</v>
      </c>
      <c r="D7409" s="4">
        <v>42756</v>
      </c>
      <c r="E7409" s="3" t="s">
        <v>64</v>
      </c>
      <c r="F7409" s="3" t="s">
        <v>4214</v>
      </c>
      <c r="G7409" s="3" t="s">
        <v>2724</v>
      </c>
      <c r="H7409" s="5">
        <v>1152</v>
      </c>
      <c r="I7409" s="2">
        <v>5</v>
      </c>
      <c r="J7409" s="2">
        <v>2</v>
      </c>
      <c r="K7409" s="2">
        <v>0.41760000000000003</v>
      </c>
      <c r="L7409" s="18" t="str">
        <f>VLOOKUP(F7409,'BD customers'!$1:$1048576,2,FALSE)</f>
        <v>Maris LaWare</v>
      </c>
      <c r="M7409" s="2">
        <f>MATCH(orders[[#This Row],[Product ID]],'BD product'!A:A,0)</f>
        <v>747</v>
      </c>
      <c r="N7409" s="2" t="str" cm="1">
        <f t="array" ref="N7409">INDEX('BD product'!A:D,M7409,2)</f>
        <v>Office Supplies</v>
      </c>
    </row>
    <row r="7410" spans="1:14" x14ac:dyDescent="0.3">
      <c r="A7410" s="3" t="s">
        <v>8097</v>
      </c>
      <c r="B7410" s="4">
        <v>42520</v>
      </c>
      <c r="C7410" s="12" t="str">
        <f t="shared" si="115"/>
        <v>2016/05</v>
      </c>
      <c r="D7410" s="4">
        <v>42527</v>
      </c>
      <c r="E7410" s="3" t="s">
        <v>21</v>
      </c>
      <c r="F7410" s="3" t="s">
        <v>5201</v>
      </c>
      <c r="G7410" s="3" t="s">
        <v>5156</v>
      </c>
      <c r="H7410" s="5">
        <v>16784</v>
      </c>
      <c r="I7410" s="2">
        <v>8</v>
      </c>
      <c r="J7410" s="2">
        <v>0</v>
      </c>
      <c r="K7410" s="2">
        <v>11.748799999999999</v>
      </c>
      <c r="L7410" s="18" t="str">
        <f>VLOOKUP(F7410,'BD customers'!$1:$1048576,2,FALSE)</f>
        <v>Jason Gross</v>
      </c>
      <c r="M7410" s="2">
        <f>MATCH(orders[[#This Row],[Product ID]],'BD product'!A:A,0)</f>
        <v>1480</v>
      </c>
      <c r="N7410" s="2" t="str" cm="1">
        <f t="array" ref="N7410">INDEX('BD product'!A:D,M7410,2)</f>
        <v>Furniture</v>
      </c>
    </row>
    <row r="7411" spans="1:14" x14ac:dyDescent="0.3">
      <c r="A7411" s="3" t="s">
        <v>8098</v>
      </c>
      <c r="B7411" s="4">
        <v>41737</v>
      </c>
      <c r="C7411" s="12" t="str">
        <f t="shared" si="115"/>
        <v>2014/04</v>
      </c>
      <c r="D7411" s="4">
        <v>41741</v>
      </c>
      <c r="E7411" s="3" t="s">
        <v>21</v>
      </c>
      <c r="F7411" s="3" t="s">
        <v>953</v>
      </c>
      <c r="G7411" s="3" t="s">
        <v>6287</v>
      </c>
      <c r="H7411" s="5">
        <v>17211</v>
      </c>
      <c r="I7411" s="2">
        <v>1</v>
      </c>
      <c r="J7411" s="2">
        <v>4</v>
      </c>
      <c r="K7411" s="2">
        <v>-94.660499999999999</v>
      </c>
      <c r="L7411" s="18" t="str">
        <f>VLOOKUP(F7411,'BD customers'!$1:$1048576,2,FALSE)</f>
        <v>John Stevenson</v>
      </c>
      <c r="M7411" s="2">
        <f>MATCH(orders[[#This Row],[Product ID]],'BD product'!A:A,0)</f>
        <v>1668</v>
      </c>
      <c r="N7411" s="2" t="str" cm="1">
        <f t="array" ref="N7411">INDEX('BD product'!A:D,M7411,2)</f>
        <v>Furniture</v>
      </c>
    </row>
    <row r="7412" spans="1:14" x14ac:dyDescent="0.3">
      <c r="A7412" s="3" t="s">
        <v>8099</v>
      </c>
      <c r="B7412" s="4">
        <v>41843</v>
      </c>
      <c r="C7412" s="12" t="str">
        <f t="shared" si="115"/>
        <v>2014/07</v>
      </c>
      <c r="D7412" s="4">
        <v>41844</v>
      </c>
      <c r="E7412" s="3" t="s">
        <v>64</v>
      </c>
      <c r="F7412" s="3" t="s">
        <v>109</v>
      </c>
      <c r="G7412" s="3" t="s">
        <v>3294</v>
      </c>
      <c r="H7412" s="5">
        <v>9998</v>
      </c>
      <c r="I7412" s="2">
        <v>2</v>
      </c>
      <c r="J7412" s="2">
        <v>0</v>
      </c>
      <c r="K7412" s="2">
        <v>7.9984000000000002</v>
      </c>
      <c r="L7412" s="18" t="str">
        <f>VLOOKUP(F7412,'BD customers'!$1:$1048576,2,FALSE)</f>
        <v>Alejandro Grove</v>
      </c>
      <c r="M7412" s="2">
        <f>MATCH(orders[[#This Row],[Product ID]],'BD product'!A:A,0)</f>
        <v>961</v>
      </c>
      <c r="N7412" s="2" t="str" cm="1">
        <f t="array" ref="N7412">INDEX('BD product'!A:D,M7412,2)</f>
        <v>Technology</v>
      </c>
    </row>
    <row r="7413" spans="1:14" x14ac:dyDescent="0.3">
      <c r="A7413" s="3" t="s">
        <v>8100</v>
      </c>
      <c r="B7413" s="4">
        <v>42885</v>
      </c>
      <c r="C7413" s="12" t="str">
        <f t="shared" si="115"/>
        <v>2017/05</v>
      </c>
      <c r="D7413" s="4">
        <v>42889</v>
      </c>
      <c r="E7413" s="3" t="s">
        <v>21</v>
      </c>
      <c r="F7413" s="3" t="s">
        <v>3297</v>
      </c>
      <c r="G7413" s="3" t="s">
        <v>5863</v>
      </c>
      <c r="H7413" s="5">
        <v>156792</v>
      </c>
      <c r="I7413" s="2">
        <v>1</v>
      </c>
      <c r="J7413" s="2">
        <v>2</v>
      </c>
      <c r="K7413" s="2">
        <v>17.639099999999999</v>
      </c>
      <c r="L7413" s="18" t="str">
        <f>VLOOKUP(F7413,'BD customers'!$1:$1048576,2,FALSE)</f>
        <v>Michael Granlund</v>
      </c>
      <c r="M7413" s="2">
        <f>MATCH(orders[[#This Row],[Product ID]],'BD product'!A:A,0)</f>
        <v>1604</v>
      </c>
      <c r="N7413" s="2" t="str" cm="1">
        <f t="array" ref="N7413">INDEX('BD product'!A:D,M7413,2)</f>
        <v>Technology</v>
      </c>
    </row>
    <row r="7414" spans="1:14" x14ac:dyDescent="0.3">
      <c r="A7414" s="3" t="s">
        <v>8100</v>
      </c>
      <c r="B7414" s="4">
        <v>42885</v>
      </c>
      <c r="C7414" s="12" t="str">
        <f t="shared" si="115"/>
        <v>2017/05</v>
      </c>
      <c r="D7414" s="4">
        <v>42889</v>
      </c>
      <c r="E7414" s="3" t="s">
        <v>21</v>
      </c>
      <c r="F7414" s="3" t="s">
        <v>3297</v>
      </c>
      <c r="G7414" s="3" t="s">
        <v>819</v>
      </c>
      <c r="H7414" s="5">
        <v>3536</v>
      </c>
      <c r="I7414" s="2">
        <v>2</v>
      </c>
      <c r="J7414" s="2">
        <v>2</v>
      </c>
      <c r="K7414" s="2">
        <v>-0.30940000000000001</v>
      </c>
      <c r="L7414" s="18" t="str">
        <f>VLOOKUP(F7414,'BD customers'!$1:$1048576,2,FALSE)</f>
        <v>Michael Granlund</v>
      </c>
      <c r="M7414" s="2">
        <f>MATCH(orders[[#This Row],[Product ID]],'BD product'!A:A,0)</f>
        <v>178</v>
      </c>
      <c r="N7414" s="2" t="str" cm="1">
        <f t="array" ref="N7414">INDEX('BD product'!A:D,M7414,2)</f>
        <v>Technology</v>
      </c>
    </row>
    <row r="7415" spans="1:14" x14ac:dyDescent="0.3">
      <c r="A7415" s="3" t="s">
        <v>8100</v>
      </c>
      <c r="B7415" s="4">
        <v>42885</v>
      </c>
      <c r="C7415" s="12" t="str">
        <f t="shared" si="115"/>
        <v>2017/05</v>
      </c>
      <c r="D7415" s="4">
        <v>42889</v>
      </c>
      <c r="E7415" s="3" t="s">
        <v>21</v>
      </c>
      <c r="F7415" s="3" t="s">
        <v>3297</v>
      </c>
      <c r="G7415" s="3" t="s">
        <v>7670</v>
      </c>
      <c r="H7415" s="5">
        <v>13592</v>
      </c>
      <c r="I7415" s="2">
        <v>1</v>
      </c>
      <c r="J7415" s="2">
        <v>2</v>
      </c>
      <c r="K7415" s="2">
        <v>-0.33979999999999999</v>
      </c>
      <c r="L7415" s="18" t="str">
        <f>VLOOKUP(F7415,'BD customers'!$1:$1048576,2,FALSE)</f>
        <v>Michael Granlund</v>
      </c>
      <c r="M7415" s="2">
        <f>MATCH(orders[[#This Row],[Product ID]],'BD product'!A:A,0)</f>
        <v>1795</v>
      </c>
      <c r="N7415" s="2" t="str" cm="1">
        <f t="array" ref="N7415">INDEX('BD product'!A:D,M7415,2)</f>
        <v>Furniture</v>
      </c>
    </row>
    <row r="7416" spans="1:14" x14ac:dyDescent="0.3">
      <c r="A7416" s="3" t="s">
        <v>8101</v>
      </c>
      <c r="B7416" s="4">
        <v>42442</v>
      </c>
      <c r="C7416" s="12" t="str">
        <f t="shared" si="115"/>
        <v>2016/03</v>
      </c>
      <c r="D7416" s="4">
        <v>42444</v>
      </c>
      <c r="E7416" s="3" t="s">
        <v>11</v>
      </c>
      <c r="F7416" s="3" t="s">
        <v>247</v>
      </c>
      <c r="G7416" s="3" t="s">
        <v>739</v>
      </c>
      <c r="H7416" s="5">
        <v>38668</v>
      </c>
      <c r="I7416" s="2">
        <v>2</v>
      </c>
      <c r="J7416" s="2">
        <v>3</v>
      </c>
      <c r="K7416" s="2">
        <v>-0.5524</v>
      </c>
      <c r="L7416" s="18" t="str">
        <f>VLOOKUP(F7416,'BD customers'!$1:$1048576,2,FALSE)</f>
        <v>Stewart Carmichael</v>
      </c>
      <c r="M7416" s="2">
        <f>MATCH(orders[[#This Row],[Product ID]],'BD product'!A:A,0)</f>
        <v>159</v>
      </c>
      <c r="N7416" s="2" t="str" cm="1">
        <f t="array" ref="N7416">INDEX('BD product'!A:D,M7416,2)</f>
        <v>Furniture</v>
      </c>
    </row>
    <row r="7417" spans="1:14" x14ac:dyDescent="0.3">
      <c r="A7417" s="3" t="s">
        <v>8101</v>
      </c>
      <c r="B7417" s="4">
        <v>42442</v>
      </c>
      <c r="C7417" s="12" t="str">
        <f t="shared" si="115"/>
        <v>2016/03</v>
      </c>
      <c r="D7417" s="4">
        <v>42444</v>
      </c>
      <c r="E7417" s="3" t="s">
        <v>11</v>
      </c>
      <c r="F7417" s="3" t="s">
        <v>247</v>
      </c>
      <c r="G7417" s="3" t="s">
        <v>5402</v>
      </c>
      <c r="H7417" s="5">
        <v>37996</v>
      </c>
      <c r="I7417" s="2">
        <v>5</v>
      </c>
      <c r="J7417" s="2">
        <v>2</v>
      </c>
      <c r="K7417" s="2">
        <v>4.7495000000000003</v>
      </c>
      <c r="L7417" s="18" t="str">
        <f>VLOOKUP(F7417,'BD customers'!$1:$1048576,2,FALSE)</f>
        <v>Stewart Carmichael</v>
      </c>
      <c r="M7417" s="2">
        <f>MATCH(orders[[#This Row],[Product ID]],'BD product'!A:A,0)</f>
        <v>1525</v>
      </c>
      <c r="N7417" s="2" t="str" cm="1">
        <f t="array" ref="N7417">INDEX('BD product'!A:D,M7417,2)</f>
        <v>Technology</v>
      </c>
    </row>
    <row r="7418" spans="1:14" x14ac:dyDescent="0.3">
      <c r="A7418" s="3" t="s">
        <v>8101</v>
      </c>
      <c r="B7418" s="4">
        <v>42442</v>
      </c>
      <c r="C7418" s="12" t="str">
        <f t="shared" si="115"/>
        <v>2016/03</v>
      </c>
      <c r="D7418" s="4">
        <v>42444</v>
      </c>
      <c r="E7418" s="3" t="s">
        <v>11</v>
      </c>
      <c r="F7418" s="3" t="s">
        <v>247</v>
      </c>
      <c r="G7418" s="3" t="s">
        <v>2642</v>
      </c>
      <c r="H7418" s="5">
        <v>53991</v>
      </c>
      <c r="I7418" s="2">
        <v>3</v>
      </c>
      <c r="J7418" s="2">
        <v>4</v>
      </c>
      <c r="K7418" s="2">
        <v>-116.98050000000001</v>
      </c>
      <c r="L7418" s="18" t="str">
        <f>VLOOKUP(F7418,'BD customers'!$1:$1048576,2,FALSE)</f>
        <v>Stewart Carmichael</v>
      </c>
      <c r="M7418" s="2">
        <f>MATCH(orders[[#This Row],[Product ID]],'BD product'!A:A,0)</f>
        <v>718</v>
      </c>
      <c r="N7418" s="2" t="str" cm="1">
        <f t="array" ref="N7418">INDEX('BD product'!A:D,M7418,2)</f>
        <v>Technology</v>
      </c>
    </row>
    <row r="7419" spans="1:14" x14ac:dyDescent="0.3">
      <c r="A7419" s="3" t="s">
        <v>8101</v>
      </c>
      <c r="B7419" s="4">
        <v>42442</v>
      </c>
      <c r="C7419" s="12" t="str">
        <f t="shared" si="115"/>
        <v>2016/03</v>
      </c>
      <c r="D7419" s="4">
        <v>42444</v>
      </c>
      <c r="E7419" s="3" t="s">
        <v>11</v>
      </c>
      <c r="F7419" s="3" t="s">
        <v>247</v>
      </c>
      <c r="G7419" s="3" t="s">
        <v>5502</v>
      </c>
      <c r="H7419" s="5">
        <v>4124</v>
      </c>
      <c r="I7419" s="2">
        <v>5</v>
      </c>
      <c r="J7419" s="2">
        <v>2</v>
      </c>
      <c r="K7419" s="2">
        <v>13.9185</v>
      </c>
      <c r="L7419" s="18" t="str">
        <f>VLOOKUP(F7419,'BD customers'!$1:$1048576,2,FALSE)</f>
        <v>Stewart Carmichael</v>
      </c>
      <c r="M7419" s="2">
        <f>MATCH(orders[[#This Row],[Product ID]],'BD product'!A:A,0)</f>
        <v>1542</v>
      </c>
      <c r="N7419" s="2" t="str" cm="1">
        <f t="array" ref="N7419">INDEX('BD product'!A:D,M7419,2)</f>
        <v>Office Supplies</v>
      </c>
    </row>
    <row r="7420" spans="1:14" x14ac:dyDescent="0.3">
      <c r="A7420" s="3" t="s">
        <v>8101</v>
      </c>
      <c r="B7420" s="4">
        <v>42442</v>
      </c>
      <c r="C7420" s="12" t="str">
        <f t="shared" si="115"/>
        <v>2016/03</v>
      </c>
      <c r="D7420" s="4">
        <v>42444</v>
      </c>
      <c r="E7420" s="3" t="s">
        <v>11</v>
      </c>
      <c r="F7420" s="3" t="s">
        <v>247</v>
      </c>
      <c r="G7420" s="3" t="s">
        <v>5805</v>
      </c>
      <c r="H7420" s="5">
        <v>51897</v>
      </c>
      <c r="I7420" s="2">
        <v>1</v>
      </c>
      <c r="J7420" s="2">
        <v>7</v>
      </c>
      <c r="K7420" s="2">
        <v>-41.517600000000002</v>
      </c>
      <c r="L7420" s="18" t="str">
        <f>VLOOKUP(F7420,'BD customers'!$1:$1048576,2,FALSE)</f>
        <v>Stewart Carmichael</v>
      </c>
      <c r="M7420" s="2">
        <f>MATCH(orders[[#This Row],[Product ID]],'BD product'!A:A,0)</f>
        <v>1593</v>
      </c>
      <c r="N7420" s="2" t="str" cm="1">
        <f t="array" ref="N7420">INDEX('BD product'!A:D,M7420,2)</f>
        <v>Office Supplies</v>
      </c>
    </row>
    <row r="7421" spans="1:14" x14ac:dyDescent="0.3">
      <c r="A7421" s="3" t="s">
        <v>8101</v>
      </c>
      <c r="B7421" s="4">
        <v>42442</v>
      </c>
      <c r="C7421" s="12" t="str">
        <f t="shared" si="115"/>
        <v>2016/03</v>
      </c>
      <c r="D7421" s="4">
        <v>42444</v>
      </c>
      <c r="E7421" s="3" t="s">
        <v>11</v>
      </c>
      <c r="F7421" s="3" t="s">
        <v>247</v>
      </c>
      <c r="G7421" s="3" t="s">
        <v>3246</v>
      </c>
      <c r="H7421" s="5">
        <v>55256</v>
      </c>
      <c r="I7421" s="2">
        <v>5</v>
      </c>
      <c r="J7421" s="2">
        <v>2</v>
      </c>
      <c r="K7421" s="2">
        <v>-1.3814</v>
      </c>
      <c r="L7421" s="18" t="str">
        <f>VLOOKUP(F7421,'BD customers'!$1:$1048576,2,FALSE)</f>
        <v>Stewart Carmichael</v>
      </c>
      <c r="M7421" s="2">
        <f>MATCH(orders[[#This Row],[Product ID]],'BD product'!A:A,0)</f>
        <v>944</v>
      </c>
      <c r="N7421" s="2" t="str" cm="1">
        <f t="array" ref="N7421">INDEX('BD product'!A:D,M7421,2)</f>
        <v>Office Supplies</v>
      </c>
    </row>
    <row r="7422" spans="1:14" x14ac:dyDescent="0.3">
      <c r="A7422" s="3" t="s">
        <v>8101</v>
      </c>
      <c r="B7422" s="4">
        <v>42442</v>
      </c>
      <c r="C7422" s="12" t="str">
        <f t="shared" si="115"/>
        <v>2016/03</v>
      </c>
      <c r="D7422" s="4">
        <v>42444</v>
      </c>
      <c r="E7422" s="3" t="s">
        <v>11</v>
      </c>
      <c r="F7422" s="3" t="s">
        <v>247</v>
      </c>
      <c r="G7422" s="3" t="s">
        <v>3613</v>
      </c>
      <c r="H7422" s="5">
        <v>2316</v>
      </c>
      <c r="I7422" s="2">
        <v>5</v>
      </c>
      <c r="J7422" s="2">
        <v>7</v>
      </c>
      <c r="K7422" s="2">
        <v>-0.15440000000000001</v>
      </c>
      <c r="L7422" s="18" t="str">
        <f>VLOOKUP(F7422,'BD customers'!$1:$1048576,2,FALSE)</f>
        <v>Stewart Carmichael</v>
      </c>
      <c r="M7422" s="2">
        <f>MATCH(orders[[#This Row],[Product ID]],'BD product'!A:A,0)</f>
        <v>1089</v>
      </c>
      <c r="N7422" s="2" t="str" cm="1">
        <f t="array" ref="N7422">INDEX('BD product'!A:D,M7422,2)</f>
        <v>Office Supplies</v>
      </c>
    </row>
    <row r="7423" spans="1:14" x14ac:dyDescent="0.3">
      <c r="A7423" s="3" t="s">
        <v>8101</v>
      </c>
      <c r="B7423" s="4">
        <v>42442</v>
      </c>
      <c r="C7423" s="12" t="str">
        <f t="shared" si="115"/>
        <v>2016/03</v>
      </c>
      <c r="D7423" s="4">
        <v>42444</v>
      </c>
      <c r="E7423" s="3" t="s">
        <v>11</v>
      </c>
      <c r="F7423" s="3" t="s">
        <v>247</v>
      </c>
      <c r="G7423" s="3" t="s">
        <v>8102</v>
      </c>
      <c r="H7423" s="5">
        <v>12608</v>
      </c>
      <c r="I7423" s="2">
        <v>2</v>
      </c>
      <c r="J7423" s="2">
        <v>2</v>
      </c>
      <c r="K7423" s="2">
        <v>-2.8368000000000002</v>
      </c>
      <c r="L7423" s="18" t="str">
        <f>VLOOKUP(F7423,'BD customers'!$1:$1048576,2,FALSE)</f>
        <v>Stewart Carmichael</v>
      </c>
      <c r="M7423" s="2">
        <f>MATCH(orders[[#This Row],[Product ID]],'BD product'!A:A,0)</f>
        <v>1821</v>
      </c>
      <c r="N7423" s="2" t="str" cm="1">
        <f t="array" ref="N7423">INDEX('BD product'!A:D,M7423,2)</f>
        <v>Office Supplies</v>
      </c>
    </row>
    <row r="7424" spans="1:14" x14ac:dyDescent="0.3">
      <c r="A7424" s="3" t="s">
        <v>8101</v>
      </c>
      <c r="B7424" s="4">
        <v>42442</v>
      </c>
      <c r="C7424" s="12" t="str">
        <f t="shared" si="115"/>
        <v>2016/03</v>
      </c>
      <c r="D7424" s="4">
        <v>42444</v>
      </c>
      <c r="E7424" s="3" t="s">
        <v>11</v>
      </c>
      <c r="F7424" s="3" t="s">
        <v>247</v>
      </c>
      <c r="G7424" s="3" t="s">
        <v>940</v>
      </c>
      <c r="H7424" s="5">
        <v>4491</v>
      </c>
      <c r="I7424" s="2">
        <v>3</v>
      </c>
      <c r="J7424" s="2">
        <v>7</v>
      </c>
      <c r="K7424" s="2">
        <v>-6.4371</v>
      </c>
      <c r="L7424" s="18" t="str">
        <f>VLOOKUP(F7424,'BD customers'!$1:$1048576,2,FALSE)</f>
        <v>Stewart Carmichael</v>
      </c>
      <c r="M7424" s="2">
        <f>MATCH(orders[[#This Row],[Product ID]],'BD product'!A:A,0)</f>
        <v>208</v>
      </c>
      <c r="N7424" s="2" t="str" cm="1">
        <f t="array" ref="N7424">INDEX('BD product'!A:D,M7424,2)</f>
        <v>Technology</v>
      </c>
    </row>
    <row r="7425" spans="1:14" x14ac:dyDescent="0.3">
      <c r="A7425" s="3" t="s">
        <v>8104</v>
      </c>
      <c r="B7425" s="4">
        <v>42835</v>
      </c>
      <c r="C7425" s="12" t="str">
        <f t="shared" si="115"/>
        <v>2017/04</v>
      </c>
      <c r="D7425" s="4">
        <v>42839</v>
      </c>
      <c r="E7425" s="3" t="s">
        <v>21</v>
      </c>
      <c r="F7425" s="3" t="s">
        <v>875</v>
      </c>
      <c r="G7425" s="3" t="s">
        <v>4376</v>
      </c>
      <c r="H7425" s="5">
        <v>195104</v>
      </c>
      <c r="I7425" s="2">
        <v>4</v>
      </c>
      <c r="J7425" s="2">
        <v>2</v>
      </c>
      <c r="K7425" s="2">
        <v>21.949200000000001</v>
      </c>
      <c r="L7425" s="18" t="str">
        <f>VLOOKUP(F7425,'BD customers'!$1:$1048576,2,FALSE)</f>
        <v>Bruce Stewart</v>
      </c>
      <c r="M7425" s="2">
        <f>MATCH(orders[[#This Row],[Product ID]],'BD product'!A:A,0)</f>
        <v>1308</v>
      </c>
      <c r="N7425" s="2" t="str" cm="1">
        <f t="array" ref="N7425">INDEX('BD product'!A:D,M7425,2)</f>
        <v>Office Supplies</v>
      </c>
    </row>
    <row r="7426" spans="1:14" x14ac:dyDescent="0.3">
      <c r="A7426" s="3" t="s">
        <v>8104</v>
      </c>
      <c r="B7426" s="4">
        <v>42835</v>
      </c>
      <c r="C7426" s="12" t="str">
        <f t="shared" ref="C7426:C7489" si="116">TEXT(B7426,"aaaa/mm")</f>
        <v>2017/04</v>
      </c>
      <c r="D7426" s="4">
        <v>42839</v>
      </c>
      <c r="E7426" s="3" t="s">
        <v>21</v>
      </c>
      <c r="F7426" s="3" t="s">
        <v>875</v>
      </c>
      <c r="G7426" s="3" t="s">
        <v>2515</v>
      </c>
      <c r="H7426" s="5">
        <v>36672</v>
      </c>
      <c r="I7426" s="2">
        <v>3</v>
      </c>
      <c r="J7426" s="2">
        <v>2</v>
      </c>
      <c r="K7426" s="2">
        <v>6.4176000000000002</v>
      </c>
      <c r="L7426" s="18" t="str">
        <f>VLOOKUP(F7426,'BD customers'!$1:$1048576,2,FALSE)</f>
        <v>Bruce Stewart</v>
      </c>
      <c r="M7426" s="2">
        <f>MATCH(orders[[#This Row],[Product ID]],'BD product'!A:A,0)</f>
        <v>679</v>
      </c>
      <c r="N7426" s="2" t="str" cm="1">
        <f t="array" ref="N7426">INDEX('BD product'!A:D,M7426,2)</f>
        <v>Furniture</v>
      </c>
    </row>
    <row r="7427" spans="1:14" x14ac:dyDescent="0.3">
      <c r="A7427" s="3" t="s">
        <v>8105</v>
      </c>
      <c r="B7427" s="4">
        <v>42546</v>
      </c>
      <c r="C7427" s="12" t="str">
        <f t="shared" si="116"/>
        <v>2016/06</v>
      </c>
      <c r="D7427" s="4">
        <v>42548</v>
      </c>
      <c r="E7427" s="3" t="s">
        <v>11</v>
      </c>
      <c r="F7427" s="3" t="s">
        <v>195</v>
      </c>
      <c r="G7427" s="3" t="s">
        <v>335</v>
      </c>
      <c r="H7427" s="5">
        <v>85246</v>
      </c>
      <c r="I7427" s="2">
        <v>2</v>
      </c>
      <c r="J7427" s="2">
        <v>3</v>
      </c>
      <c r="K7427" s="2">
        <v>-0.6089</v>
      </c>
      <c r="L7427" s="18" t="str">
        <f>VLOOKUP(F7427,'BD customers'!$1:$1048576,2,FALSE)</f>
        <v>Logan Currie</v>
      </c>
      <c r="M7427" s="2">
        <f>MATCH(orders[[#This Row],[Product ID]],'BD product'!A:A,0)</f>
        <v>66</v>
      </c>
      <c r="N7427" s="2" t="str" cm="1">
        <f t="array" ref="N7427">INDEX('BD product'!A:D,M7427,2)</f>
        <v>Furniture</v>
      </c>
    </row>
    <row r="7428" spans="1:14" x14ac:dyDescent="0.3">
      <c r="A7428" s="3" t="s">
        <v>8105</v>
      </c>
      <c r="B7428" s="4">
        <v>42546</v>
      </c>
      <c r="C7428" s="12" t="str">
        <f t="shared" si="116"/>
        <v>2016/06</v>
      </c>
      <c r="D7428" s="4">
        <v>42548</v>
      </c>
      <c r="E7428" s="3" t="s">
        <v>11</v>
      </c>
      <c r="F7428" s="3" t="s">
        <v>195</v>
      </c>
      <c r="G7428" s="3" t="s">
        <v>5463</v>
      </c>
      <c r="H7428" s="5">
        <v>32712</v>
      </c>
      <c r="I7428" s="2">
        <v>2</v>
      </c>
      <c r="J7428" s="2">
        <v>6</v>
      </c>
      <c r="K7428" s="2">
        <v>-26.169599999999999</v>
      </c>
      <c r="L7428" s="18" t="str">
        <f>VLOOKUP(F7428,'BD customers'!$1:$1048576,2,FALSE)</f>
        <v>Logan Currie</v>
      </c>
      <c r="M7428" s="2">
        <f>MATCH(orders[[#This Row],[Product ID]],'BD product'!A:A,0)</f>
        <v>1537</v>
      </c>
      <c r="N7428" s="2" t="str" cm="1">
        <f t="array" ref="N7428">INDEX('BD product'!A:D,M7428,2)</f>
        <v>Furniture</v>
      </c>
    </row>
    <row r="7429" spans="1:14" x14ac:dyDescent="0.3">
      <c r="A7429" s="3" t="s">
        <v>8106</v>
      </c>
      <c r="B7429" s="4">
        <v>41715</v>
      </c>
      <c r="C7429" s="12" t="str">
        <f t="shared" si="116"/>
        <v>2014/03</v>
      </c>
      <c r="D7429" s="4">
        <v>41719</v>
      </c>
      <c r="E7429" s="3" t="s">
        <v>21</v>
      </c>
      <c r="F7429" s="3" t="s">
        <v>7395</v>
      </c>
      <c r="G7429" s="3" t="s">
        <v>2092</v>
      </c>
      <c r="H7429" s="5">
        <v>1143</v>
      </c>
      <c r="I7429" s="2">
        <v>3</v>
      </c>
      <c r="J7429" s="2">
        <v>0</v>
      </c>
      <c r="K7429" s="2">
        <v>5.3720999999999997</v>
      </c>
      <c r="L7429" s="18" t="str">
        <f>VLOOKUP(F7429,'BD customers'!$1:$1048576,2,FALSE)</f>
        <v>Mark Haberlin</v>
      </c>
      <c r="M7429" s="2">
        <f>MATCH(orders[[#This Row],[Product ID]],'BD product'!A:A,0)</f>
        <v>538</v>
      </c>
      <c r="N7429" s="2" t="str" cm="1">
        <f t="array" ref="N7429">INDEX('BD product'!A:D,M7429,2)</f>
        <v>Office Supplies</v>
      </c>
    </row>
    <row r="7430" spans="1:14" x14ac:dyDescent="0.3">
      <c r="A7430" s="3" t="s">
        <v>8106</v>
      </c>
      <c r="B7430" s="4">
        <v>41715</v>
      </c>
      <c r="C7430" s="12" t="str">
        <f t="shared" si="116"/>
        <v>2014/03</v>
      </c>
      <c r="D7430" s="4">
        <v>41719</v>
      </c>
      <c r="E7430" s="3" t="s">
        <v>21</v>
      </c>
      <c r="F7430" s="3" t="s">
        <v>7395</v>
      </c>
      <c r="G7430" s="3" t="s">
        <v>1427</v>
      </c>
      <c r="H7430" s="5">
        <v>3044</v>
      </c>
      <c r="I7430" s="2">
        <v>2</v>
      </c>
      <c r="J7430" s="2">
        <v>0</v>
      </c>
      <c r="K7430" s="2">
        <v>14.9156</v>
      </c>
      <c r="L7430" s="18" t="str">
        <f>VLOOKUP(F7430,'BD customers'!$1:$1048576,2,FALSE)</f>
        <v>Mark Haberlin</v>
      </c>
      <c r="M7430" s="2">
        <f>MATCH(orders[[#This Row],[Product ID]],'BD product'!A:A,0)</f>
        <v>340</v>
      </c>
      <c r="N7430" s="2" t="str" cm="1">
        <f t="array" ref="N7430">INDEX('BD product'!A:D,M7430,2)</f>
        <v>Office Supplies</v>
      </c>
    </row>
    <row r="7431" spans="1:14" x14ac:dyDescent="0.3">
      <c r="A7431" s="3" t="s">
        <v>8106</v>
      </c>
      <c r="B7431" s="4">
        <v>41715</v>
      </c>
      <c r="C7431" s="12" t="str">
        <f t="shared" si="116"/>
        <v>2014/03</v>
      </c>
      <c r="D7431" s="4">
        <v>41719</v>
      </c>
      <c r="E7431" s="3" t="s">
        <v>21</v>
      </c>
      <c r="F7431" s="3" t="s">
        <v>7395</v>
      </c>
      <c r="G7431" s="3" t="s">
        <v>991</v>
      </c>
      <c r="H7431" s="5">
        <v>1296</v>
      </c>
      <c r="I7431" s="2">
        <v>2</v>
      </c>
      <c r="J7431" s="2">
        <v>0</v>
      </c>
      <c r="K7431" s="2">
        <v>6.3503999999999996</v>
      </c>
      <c r="L7431" s="18" t="str">
        <f>VLOOKUP(F7431,'BD customers'!$1:$1048576,2,FALSE)</f>
        <v>Mark Haberlin</v>
      </c>
      <c r="M7431" s="2">
        <f>MATCH(orders[[#This Row],[Product ID]],'BD product'!A:A,0)</f>
        <v>221</v>
      </c>
      <c r="N7431" s="2" t="str" cm="1">
        <f t="array" ref="N7431">INDEX('BD product'!A:D,M7431,2)</f>
        <v>Office Supplies</v>
      </c>
    </row>
    <row r="7432" spans="1:14" x14ac:dyDescent="0.3">
      <c r="A7432" s="3" t="s">
        <v>8106</v>
      </c>
      <c r="B7432" s="4">
        <v>41715</v>
      </c>
      <c r="C7432" s="12" t="str">
        <f t="shared" si="116"/>
        <v>2014/03</v>
      </c>
      <c r="D7432" s="4">
        <v>41719</v>
      </c>
      <c r="E7432" s="3" t="s">
        <v>21</v>
      </c>
      <c r="F7432" s="3" t="s">
        <v>7395</v>
      </c>
      <c r="G7432" s="3" t="s">
        <v>6880</v>
      </c>
      <c r="H7432" s="5">
        <v>160</v>
      </c>
      <c r="I7432" s="2">
        <v>4</v>
      </c>
      <c r="J7432" s="2">
        <v>0</v>
      </c>
      <c r="K7432" s="2">
        <v>7.6799999999999993E-2</v>
      </c>
      <c r="L7432" s="18" t="str">
        <f>VLOOKUP(F7432,'BD customers'!$1:$1048576,2,FALSE)</f>
        <v>Mark Haberlin</v>
      </c>
      <c r="M7432" s="2">
        <f>MATCH(orders[[#This Row],[Product ID]],'BD product'!A:A,0)</f>
        <v>1734</v>
      </c>
      <c r="N7432" s="2" t="str" cm="1">
        <f t="array" ref="N7432">INDEX('BD product'!A:D,M7432,2)</f>
        <v>Office Supplies</v>
      </c>
    </row>
    <row r="7433" spans="1:14" x14ac:dyDescent="0.3">
      <c r="A7433" s="3" t="s">
        <v>8106</v>
      </c>
      <c r="B7433" s="4">
        <v>41715</v>
      </c>
      <c r="C7433" s="12" t="str">
        <f t="shared" si="116"/>
        <v>2014/03</v>
      </c>
      <c r="D7433" s="4">
        <v>41719</v>
      </c>
      <c r="E7433" s="3" t="s">
        <v>21</v>
      </c>
      <c r="F7433" s="3" t="s">
        <v>7395</v>
      </c>
      <c r="G7433" s="3" t="s">
        <v>3212</v>
      </c>
      <c r="H7433" s="5">
        <v>3267</v>
      </c>
      <c r="I7433" s="2">
        <v>3</v>
      </c>
      <c r="J7433" s="2">
        <v>0</v>
      </c>
      <c r="K7433" s="2">
        <v>8.4941999999999993</v>
      </c>
      <c r="L7433" s="18" t="str">
        <f>VLOOKUP(F7433,'BD customers'!$1:$1048576,2,FALSE)</f>
        <v>Mark Haberlin</v>
      </c>
      <c r="M7433" s="2">
        <f>MATCH(orders[[#This Row],[Product ID]],'BD product'!A:A,0)</f>
        <v>932</v>
      </c>
      <c r="N7433" s="2" t="str" cm="1">
        <f t="array" ref="N7433">INDEX('BD product'!A:D,M7433,2)</f>
        <v>Office Supplies</v>
      </c>
    </row>
    <row r="7434" spans="1:14" x14ac:dyDescent="0.3">
      <c r="A7434" s="3" t="s">
        <v>8107</v>
      </c>
      <c r="B7434" s="4">
        <v>41860</v>
      </c>
      <c r="C7434" s="12" t="str">
        <f t="shared" si="116"/>
        <v>2014/08</v>
      </c>
      <c r="D7434" s="4">
        <v>41864</v>
      </c>
      <c r="E7434" s="3" t="s">
        <v>21</v>
      </c>
      <c r="F7434" s="3" t="s">
        <v>6193</v>
      </c>
      <c r="G7434" s="3" t="s">
        <v>2880</v>
      </c>
      <c r="H7434" s="5">
        <v>4464</v>
      </c>
      <c r="I7434" s="2">
        <v>3</v>
      </c>
      <c r="J7434" s="2">
        <v>2</v>
      </c>
      <c r="K7434" s="2">
        <v>-0.9486</v>
      </c>
      <c r="L7434" s="18" t="str">
        <f>VLOOKUP(F7434,'BD customers'!$1:$1048576,2,FALSE)</f>
        <v>Roger Demir</v>
      </c>
      <c r="M7434" s="2">
        <f>MATCH(orders[[#This Row],[Product ID]],'BD product'!A:A,0)</f>
        <v>804</v>
      </c>
      <c r="N7434" s="2" t="str" cm="1">
        <f t="array" ref="N7434">INDEX('BD product'!A:D,M7434,2)</f>
        <v>Office Supplies</v>
      </c>
    </row>
    <row r="7435" spans="1:14" x14ac:dyDescent="0.3">
      <c r="A7435" s="3" t="s">
        <v>8107</v>
      </c>
      <c r="B7435" s="4">
        <v>41860</v>
      </c>
      <c r="C7435" s="12" t="str">
        <f t="shared" si="116"/>
        <v>2014/08</v>
      </c>
      <c r="D7435" s="4">
        <v>41864</v>
      </c>
      <c r="E7435" s="3" t="s">
        <v>21</v>
      </c>
      <c r="F7435" s="3" t="s">
        <v>6193</v>
      </c>
      <c r="G7435" s="3" t="s">
        <v>2870</v>
      </c>
      <c r="H7435" s="5">
        <v>9345</v>
      </c>
      <c r="I7435" s="2">
        <v>5</v>
      </c>
      <c r="J7435" s="2">
        <v>7</v>
      </c>
      <c r="K7435" s="2">
        <v>-6.5415000000000001</v>
      </c>
      <c r="L7435" s="18" t="str">
        <f>VLOOKUP(F7435,'BD customers'!$1:$1048576,2,FALSE)</f>
        <v>Roger Demir</v>
      </c>
      <c r="M7435" s="2">
        <f>MATCH(orders[[#This Row],[Product ID]],'BD product'!A:A,0)</f>
        <v>801</v>
      </c>
      <c r="N7435" s="2" t="str" cm="1">
        <f t="array" ref="N7435">INDEX('BD product'!A:D,M7435,2)</f>
        <v>Office Supplies</v>
      </c>
    </row>
    <row r="7436" spans="1:14" x14ac:dyDescent="0.3">
      <c r="A7436" s="3" t="s">
        <v>8108</v>
      </c>
      <c r="B7436" s="4">
        <v>42211</v>
      </c>
      <c r="C7436" s="12" t="str">
        <f t="shared" si="116"/>
        <v>2015/07</v>
      </c>
      <c r="D7436" s="4">
        <v>42216</v>
      </c>
      <c r="E7436" s="3" t="s">
        <v>21</v>
      </c>
      <c r="F7436" s="3" t="s">
        <v>1473</v>
      </c>
      <c r="G7436" s="3" t="s">
        <v>2092</v>
      </c>
      <c r="H7436" s="5">
        <v>9144</v>
      </c>
      <c r="I7436" s="2">
        <v>3</v>
      </c>
      <c r="J7436" s="2">
        <v>2</v>
      </c>
      <c r="K7436" s="2">
        <v>3.0861000000000001</v>
      </c>
      <c r="L7436" s="18" t="str">
        <f>VLOOKUP(F7436,'BD customers'!$1:$1048576,2,FALSE)</f>
        <v>Bart Pistole</v>
      </c>
      <c r="M7436" s="2">
        <f>MATCH(orders[[#This Row],[Product ID]],'BD product'!A:A,0)</f>
        <v>538</v>
      </c>
      <c r="N7436" s="2" t="str" cm="1">
        <f t="array" ref="N7436">INDEX('BD product'!A:D,M7436,2)</f>
        <v>Office Supplies</v>
      </c>
    </row>
    <row r="7437" spans="1:14" x14ac:dyDescent="0.3">
      <c r="A7437" s="3" t="s">
        <v>8108</v>
      </c>
      <c r="B7437" s="4">
        <v>42211</v>
      </c>
      <c r="C7437" s="12" t="str">
        <f t="shared" si="116"/>
        <v>2015/07</v>
      </c>
      <c r="D7437" s="4">
        <v>42216</v>
      </c>
      <c r="E7437" s="3" t="s">
        <v>21</v>
      </c>
      <c r="F7437" s="3" t="s">
        <v>1473</v>
      </c>
      <c r="G7437" s="3" t="s">
        <v>1324</v>
      </c>
      <c r="H7437" s="5">
        <v>23136</v>
      </c>
      <c r="I7437" s="2">
        <v>6</v>
      </c>
      <c r="J7437" s="2">
        <v>2</v>
      </c>
      <c r="K7437" s="2">
        <v>8.3867999999999991</v>
      </c>
      <c r="L7437" s="18" t="str">
        <f>VLOOKUP(F7437,'BD customers'!$1:$1048576,2,FALSE)</f>
        <v>Bart Pistole</v>
      </c>
      <c r="M7437" s="2">
        <f>MATCH(orders[[#This Row],[Product ID]],'BD product'!A:A,0)</f>
        <v>310</v>
      </c>
      <c r="N7437" s="2" t="str" cm="1">
        <f t="array" ref="N7437">INDEX('BD product'!A:D,M7437,2)</f>
        <v>Office Supplies</v>
      </c>
    </row>
    <row r="7438" spans="1:14" x14ac:dyDescent="0.3">
      <c r="A7438" s="3" t="s">
        <v>8108</v>
      </c>
      <c r="B7438" s="4">
        <v>42211</v>
      </c>
      <c r="C7438" s="12" t="str">
        <f t="shared" si="116"/>
        <v>2015/07</v>
      </c>
      <c r="D7438" s="4">
        <v>42216</v>
      </c>
      <c r="E7438" s="3" t="s">
        <v>21</v>
      </c>
      <c r="F7438" s="3" t="s">
        <v>1473</v>
      </c>
      <c r="G7438" s="3" t="s">
        <v>3803</v>
      </c>
      <c r="H7438" s="5">
        <v>992</v>
      </c>
      <c r="I7438" s="2">
        <v>5</v>
      </c>
      <c r="J7438" s="2">
        <v>0</v>
      </c>
      <c r="K7438" s="2">
        <v>2.5792000000000002</v>
      </c>
      <c r="L7438" s="18" t="str">
        <f>VLOOKUP(F7438,'BD customers'!$1:$1048576,2,FALSE)</f>
        <v>Bart Pistole</v>
      </c>
      <c r="M7438" s="2">
        <f>MATCH(orders[[#This Row],[Product ID]],'BD product'!A:A,0)</f>
        <v>1169</v>
      </c>
      <c r="N7438" s="2" t="str" cm="1">
        <f t="array" ref="N7438">INDEX('BD product'!A:D,M7438,2)</f>
        <v>Office Supplies</v>
      </c>
    </row>
    <row r="7439" spans="1:14" x14ac:dyDescent="0.3">
      <c r="A7439" s="3" t="s">
        <v>8109</v>
      </c>
      <c r="B7439" s="4">
        <v>41685</v>
      </c>
      <c r="C7439" s="12" t="str">
        <f t="shared" si="116"/>
        <v>2014/02</v>
      </c>
      <c r="D7439" s="4">
        <v>41689</v>
      </c>
      <c r="E7439" s="3" t="s">
        <v>21</v>
      </c>
      <c r="F7439" s="3" t="s">
        <v>623</v>
      </c>
      <c r="G7439" s="3" t="s">
        <v>3076</v>
      </c>
      <c r="H7439" s="5">
        <v>2136</v>
      </c>
      <c r="I7439" s="2">
        <v>5</v>
      </c>
      <c r="J7439" s="2">
        <v>2</v>
      </c>
      <c r="K7439" s="2">
        <v>0.72089999999999999</v>
      </c>
      <c r="L7439" s="18" t="str">
        <f>VLOOKUP(F7439,'BD customers'!$1:$1048576,2,FALSE)</f>
        <v>Barry FranzÃ¶sisch</v>
      </c>
      <c r="M7439" s="2">
        <f>MATCH(orders[[#This Row],[Product ID]],'BD product'!A:A,0)</f>
        <v>882</v>
      </c>
      <c r="N7439" s="2" t="str" cm="1">
        <f t="array" ref="N7439">INDEX('BD product'!A:D,M7439,2)</f>
        <v>Office Supplies</v>
      </c>
    </row>
    <row r="7440" spans="1:14" x14ac:dyDescent="0.3">
      <c r="A7440" s="3" t="s">
        <v>8110</v>
      </c>
      <c r="B7440" s="4">
        <v>42087</v>
      </c>
      <c r="C7440" s="12" t="str">
        <f t="shared" si="116"/>
        <v>2015/03</v>
      </c>
      <c r="D7440" s="4">
        <v>42090</v>
      </c>
      <c r="E7440" s="3" t="s">
        <v>11</v>
      </c>
      <c r="F7440" s="3" t="s">
        <v>2747</v>
      </c>
      <c r="G7440" s="3" t="s">
        <v>4958</v>
      </c>
      <c r="H7440" s="5">
        <v>469</v>
      </c>
      <c r="I7440" s="2">
        <v>5</v>
      </c>
      <c r="J7440" s="2">
        <v>0</v>
      </c>
      <c r="K7440" s="2">
        <v>1.3131999999999999</v>
      </c>
      <c r="L7440" s="18" t="str">
        <f>VLOOKUP(F7440,'BD customers'!$1:$1048576,2,FALSE)</f>
        <v>Cathy Prescott</v>
      </c>
      <c r="M7440" s="2">
        <f>MATCH(orders[[#This Row],[Product ID]],'BD product'!A:A,0)</f>
        <v>1443</v>
      </c>
      <c r="N7440" s="2" t="str" cm="1">
        <f t="array" ref="N7440">INDEX('BD product'!A:D,M7440,2)</f>
        <v>Furniture</v>
      </c>
    </row>
    <row r="7441" spans="1:14" x14ac:dyDescent="0.3">
      <c r="A7441" s="3" t="s">
        <v>8111</v>
      </c>
      <c r="B7441" s="4">
        <v>42980</v>
      </c>
      <c r="C7441" s="12" t="str">
        <f t="shared" si="116"/>
        <v>2017/09</v>
      </c>
      <c r="D7441" s="4">
        <v>42984</v>
      </c>
      <c r="E7441" s="3" t="s">
        <v>21</v>
      </c>
      <c r="F7441" s="3" t="s">
        <v>3736</v>
      </c>
      <c r="G7441" s="3" t="s">
        <v>2291</v>
      </c>
      <c r="H7441" s="5">
        <v>1872</v>
      </c>
      <c r="I7441" s="2">
        <v>5</v>
      </c>
      <c r="J7441" s="2">
        <v>2</v>
      </c>
      <c r="K7441" s="2">
        <v>0.6552</v>
      </c>
      <c r="L7441" s="18" t="str">
        <f>VLOOKUP(F7441,'BD customers'!$1:$1048576,2,FALSE)</f>
        <v>Janet Lee</v>
      </c>
      <c r="M7441" s="2">
        <f>MATCH(orders[[#This Row],[Product ID]],'BD product'!A:A,0)</f>
        <v>607</v>
      </c>
      <c r="N7441" s="2" t="str" cm="1">
        <f t="array" ref="N7441">INDEX('BD product'!A:D,M7441,2)</f>
        <v>Office Supplies</v>
      </c>
    </row>
    <row r="7442" spans="1:14" x14ac:dyDescent="0.3">
      <c r="A7442" s="3" t="s">
        <v>8111</v>
      </c>
      <c r="B7442" s="4">
        <v>42980</v>
      </c>
      <c r="C7442" s="12" t="str">
        <f t="shared" si="116"/>
        <v>2017/09</v>
      </c>
      <c r="D7442" s="4">
        <v>42984</v>
      </c>
      <c r="E7442" s="3" t="s">
        <v>21</v>
      </c>
      <c r="F7442" s="3" t="s">
        <v>3736</v>
      </c>
      <c r="G7442" s="3" t="s">
        <v>3679</v>
      </c>
      <c r="H7442" s="5">
        <v>236528</v>
      </c>
      <c r="I7442" s="2">
        <v>2</v>
      </c>
      <c r="J7442" s="2">
        <v>2</v>
      </c>
      <c r="K7442" s="2">
        <v>-2.9565999999999999</v>
      </c>
      <c r="L7442" s="18" t="str">
        <f>VLOOKUP(F7442,'BD customers'!$1:$1048576,2,FALSE)</f>
        <v>Janet Lee</v>
      </c>
      <c r="M7442" s="2">
        <f>MATCH(orders[[#This Row],[Product ID]],'BD product'!A:A,0)</f>
        <v>1118</v>
      </c>
      <c r="N7442" s="2" t="str" cm="1">
        <f t="array" ref="N7442">INDEX('BD product'!A:D,M7442,2)</f>
        <v>Furniture</v>
      </c>
    </row>
    <row r="7443" spans="1:14" x14ac:dyDescent="0.3">
      <c r="A7443" s="3" t="s">
        <v>8112</v>
      </c>
      <c r="B7443" s="4">
        <v>42324</v>
      </c>
      <c r="C7443" s="12" t="str">
        <f t="shared" si="116"/>
        <v>2015/11</v>
      </c>
      <c r="D7443" s="4">
        <v>42326</v>
      </c>
      <c r="E7443" s="3" t="s">
        <v>64</v>
      </c>
      <c r="F7443" s="3" t="s">
        <v>1725</v>
      </c>
      <c r="G7443" s="3" t="s">
        <v>770</v>
      </c>
      <c r="H7443" s="5">
        <v>189</v>
      </c>
      <c r="I7443" s="2">
        <v>3</v>
      </c>
      <c r="J7443" s="2">
        <v>0</v>
      </c>
      <c r="K7443" s="2">
        <v>0.86939999999999995</v>
      </c>
      <c r="L7443" s="18" t="str">
        <f>VLOOKUP(F7443,'BD customers'!$1:$1048576,2,FALSE)</f>
        <v>John Grady</v>
      </c>
      <c r="M7443" s="2">
        <f>MATCH(orders[[#This Row],[Product ID]],'BD product'!A:A,0)</f>
        <v>167</v>
      </c>
      <c r="N7443" s="2" t="str" cm="1">
        <f t="array" ref="N7443">INDEX('BD product'!A:D,M7443,2)</f>
        <v>Office Supplies</v>
      </c>
    </row>
    <row r="7444" spans="1:14" x14ac:dyDescent="0.3">
      <c r="A7444" s="3" t="s">
        <v>8113</v>
      </c>
      <c r="B7444" s="4">
        <v>41982</v>
      </c>
      <c r="C7444" s="12" t="str">
        <f t="shared" si="116"/>
        <v>2014/12</v>
      </c>
      <c r="D7444" s="4">
        <v>41984</v>
      </c>
      <c r="E7444" s="3" t="s">
        <v>64</v>
      </c>
      <c r="F7444" s="3" t="s">
        <v>7645</v>
      </c>
      <c r="G7444" s="3" t="s">
        <v>628</v>
      </c>
      <c r="H7444" s="5">
        <v>10688</v>
      </c>
      <c r="I7444" s="2">
        <v>2</v>
      </c>
      <c r="J7444" s="2">
        <v>2</v>
      </c>
      <c r="K7444" s="2">
        <v>3.7408000000000001</v>
      </c>
      <c r="L7444" s="18" t="str">
        <f>VLOOKUP(F7444,'BD customers'!$1:$1048576,2,FALSE)</f>
        <v>Victoria Pisteka</v>
      </c>
      <c r="M7444" s="2">
        <f>MATCH(orders[[#This Row],[Product ID]],'BD product'!A:A,0)</f>
        <v>130</v>
      </c>
      <c r="N7444" s="2" t="str" cm="1">
        <f t="array" ref="N7444">INDEX('BD product'!A:D,M7444,2)</f>
        <v>Office Supplies</v>
      </c>
    </row>
    <row r="7445" spans="1:14" x14ac:dyDescent="0.3">
      <c r="A7445" s="3" t="s">
        <v>8113</v>
      </c>
      <c r="B7445" s="4">
        <v>41982</v>
      </c>
      <c r="C7445" s="12" t="str">
        <f t="shared" si="116"/>
        <v>2014/12</v>
      </c>
      <c r="D7445" s="4">
        <v>41984</v>
      </c>
      <c r="E7445" s="3" t="s">
        <v>64</v>
      </c>
      <c r="F7445" s="3" t="s">
        <v>7645</v>
      </c>
      <c r="G7445" s="3" t="s">
        <v>2265</v>
      </c>
      <c r="H7445" s="5">
        <v>237096</v>
      </c>
      <c r="I7445" s="2">
        <v>3</v>
      </c>
      <c r="J7445" s="2">
        <v>2</v>
      </c>
      <c r="K7445" s="2">
        <v>20.745899999999999</v>
      </c>
      <c r="L7445" s="18" t="str">
        <f>VLOOKUP(F7445,'BD customers'!$1:$1048576,2,FALSE)</f>
        <v>Victoria Pisteka</v>
      </c>
      <c r="M7445" s="2">
        <f>MATCH(orders[[#This Row],[Product ID]],'BD product'!A:A,0)</f>
        <v>597</v>
      </c>
      <c r="N7445" s="2" t="str" cm="1">
        <f t="array" ref="N7445">INDEX('BD product'!A:D,M7445,2)</f>
        <v>Office Supplies</v>
      </c>
    </row>
    <row r="7446" spans="1:14" x14ac:dyDescent="0.3">
      <c r="A7446" s="3" t="s">
        <v>8114</v>
      </c>
      <c r="B7446" s="4">
        <v>42769</v>
      </c>
      <c r="C7446" s="12" t="str">
        <f t="shared" si="116"/>
        <v>2017/02</v>
      </c>
      <c r="D7446" s="4">
        <v>42773</v>
      </c>
      <c r="E7446" s="3" t="s">
        <v>11</v>
      </c>
      <c r="F7446" s="3" t="s">
        <v>2258</v>
      </c>
      <c r="G7446" s="3" t="s">
        <v>2816</v>
      </c>
      <c r="H7446" s="5">
        <v>5184</v>
      </c>
      <c r="I7446" s="2">
        <v>1</v>
      </c>
      <c r="J7446" s="2">
        <v>2</v>
      </c>
      <c r="K7446" s="2">
        <v>1.8144</v>
      </c>
      <c r="L7446" s="18" t="str">
        <f>VLOOKUP(F7446,'BD customers'!$1:$1048576,2,FALSE)</f>
        <v>Ross DeVincentis</v>
      </c>
      <c r="M7446" s="2">
        <f>MATCH(orders[[#This Row],[Product ID]],'BD product'!A:A,0)</f>
        <v>780</v>
      </c>
      <c r="N7446" s="2" t="str" cm="1">
        <f t="array" ref="N7446">INDEX('BD product'!A:D,M7446,2)</f>
        <v>Office Supplies</v>
      </c>
    </row>
    <row r="7447" spans="1:14" x14ac:dyDescent="0.3">
      <c r="A7447" s="3" t="s">
        <v>8114</v>
      </c>
      <c r="B7447" s="4">
        <v>42769</v>
      </c>
      <c r="C7447" s="12" t="str">
        <f t="shared" si="116"/>
        <v>2017/02</v>
      </c>
      <c r="D7447" s="4">
        <v>42773</v>
      </c>
      <c r="E7447" s="3" t="s">
        <v>11</v>
      </c>
      <c r="F7447" s="3" t="s">
        <v>2258</v>
      </c>
      <c r="G7447" s="3" t="s">
        <v>5399</v>
      </c>
      <c r="H7447" s="5">
        <v>65584</v>
      </c>
      <c r="I7447" s="2">
        <v>2</v>
      </c>
      <c r="J7447" s="2">
        <v>2</v>
      </c>
      <c r="K7447" s="2">
        <v>23.7742</v>
      </c>
      <c r="L7447" s="18" t="str">
        <f>VLOOKUP(F7447,'BD customers'!$1:$1048576,2,FALSE)</f>
        <v>Ross DeVincentis</v>
      </c>
      <c r="M7447" s="2">
        <f>MATCH(orders[[#This Row],[Product ID]],'BD product'!A:A,0)</f>
        <v>1524</v>
      </c>
      <c r="N7447" s="2" t="str" cm="1">
        <f t="array" ref="N7447">INDEX('BD product'!A:D,M7447,2)</f>
        <v>Office Supplies</v>
      </c>
    </row>
    <row r="7448" spans="1:14" x14ac:dyDescent="0.3">
      <c r="A7448" s="3" t="s">
        <v>8114</v>
      </c>
      <c r="B7448" s="4">
        <v>42769</v>
      </c>
      <c r="C7448" s="12" t="str">
        <f t="shared" si="116"/>
        <v>2017/02</v>
      </c>
      <c r="D7448" s="4">
        <v>42773</v>
      </c>
      <c r="E7448" s="3" t="s">
        <v>11</v>
      </c>
      <c r="F7448" s="3" t="s">
        <v>2258</v>
      </c>
      <c r="G7448" s="3" t="s">
        <v>4260</v>
      </c>
      <c r="H7448" s="5">
        <v>222</v>
      </c>
      <c r="I7448" s="2">
        <v>1</v>
      </c>
      <c r="J7448" s="2">
        <v>6</v>
      </c>
      <c r="K7448" s="2">
        <v>-2.6084999999999998</v>
      </c>
      <c r="L7448" s="18" t="str">
        <f>VLOOKUP(F7448,'BD customers'!$1:$1048576,2,FALSE)</f>
        <v>Ross DeVincentis</v>
      </c>
      <c r="M7448" s="2">
        <f>MATCH(orders[[#This Row],[Product ID]],'BD product'!A:A,0)</f>
        <v>1283</v>
      </c>
      <c r="N7448" s="2" t="str" cm="1">
        <f t="array" ref="N7448">INDEX('BD product'!A:D,M7448,2)</f>
        <v>Furniture</v>
      </c>
    </row>
    <row r="7449" spans="1:14" x14ac:dyDescent="0.3">
      <c r="A7449" s="3" t="s">
        <v>8114</v>
      </c>
      <c r="B7449" s="4">
        <v>42769</v>
      </c>
      <c r="C7449" s="12" t="str">
        <f t="shared" si="116"/>
        <v>2017/02</v>
      </c>
      <c r="D7449" s="4">
        <v>42773</v>
      </c>
      <c r="E7449" s="3" t="s">
        <v>11</v>
      </c>
      <c r="F7449" s="3" t="s">
        <v>2258</v>
      </c>
      <c r="G7449" s="3" t="s">
        <v>3335</v>
      </c>
      <c r="H7449" s="5">
        <v>4194</v>
      </c>
      <c r="I7449" s="2">
        <v>5</v>
      </c>
      <c r="J7449" s="2">
        <v>2</v>
      </c>
      <c r="K7449" s="2">
        <v>1.4679</v>
      </c>
      <c r="L7449" s="18" t="str">
        <f>VLOOKUP(F7449,'BD customers'!$1:$1048576,2,FALSE)</f>
        <v>Ross DeVincentis</v>
      </c>
      <c r="M7449" s="2">
        <f>MATCH(orders[[#This Row],[Product ID]],'BD product'!A:A,0)</f>
        <v>978</v>
      </c>
      <c r="N7449" s="2" t="str" cm="1">
        <f t="array" ref="N7449">INDEX('BD product'!A:D,M7449,2)</f>
        <v>Office Supplies</v>
      </c>
    </row>
    <row r="7450" spans="1:14" x14ac:dyDescent="0.3">
      <c r="A7450" s="3" t="s">
        <v>8115</v>
      </c>
      <c r="B7450" s="4">
        <v>43050</v>
      </c>
      <c r="C7450" s="12" t="str">
        <f t="shared" si="116"/>
        <v>2017/11</v>
      </c>
      <c r="D7450" s="4">
        <v>43053</v>
      </c>
      <c r="E7450" s="3" t="s">
        <v>64</v>
      </c>
      <c r="F7450" s="3" t="s">
        <v>4918</v>
      </c>
      <c r="G7450" s="3" t="s">
        <v>2411</v>
      </c>
      <c r="H7450" s="5">
        <v>8892</v>
      </c>
      <c r="I7450" s="2">
        <v>5</v>
      </c>
      <c r="J7450" s="2">
        <v>2</v>
      </c>
      <c r="K7450" s="2">
        <v>14.4495</v>
      </c>
      <c r="L7450" s="18" t="str">
        <f>VLOOKUP(F7450,'BD customers'!$1:$1048576,2,FALSE)</f>
        <v>Michelle Huthwaite</v>
      </c>
      <c r="M7450" s="2">
        <f>MATCH(orders[[#This Row],[Product ID]],'BD product'!A:A,0)</f>
        <v>644</v>
      </c>
      <c r="N7450" s="2" t="str" cm="1">
        <f t="array" ref="N7450">INDEX('BD product'!A:D,M7450,2)</f>
        <v>Furniture</v>
      </c>
    </row>
    <row r="7451" spans="1:14" x14ac:dyDescent="0.3">
      <c r="A7451" s="3" t="s">
        <v>8116</v>
      </c>
      <c r="B7451" s="4">
        <v>42995</v>
      </c>
      <c r="C7451" s="12" t="str">
        <f t="shared" si="116"/>
        <v>2017/09</v>
      </c>
      <c r="D7451" s="4">
        <v>43000</v>
      </c>
      <c r="E7451" s="3" t="s">
        <v>11</v>
      </c>
      <c r="F7451" s="3" t="s">
        <v>1028</v>
      </c>
      <c r="G7451" s="3" t="s">
        <v>525</v>
      </c>
      <c r="H7451" s="5">
        <v>9912</v>
      </c>
      <c r="I7451" s="2">
        <v>3</v>
      </c>
      <c r="J7451" s="2">
        <v>2</v>
      </c>
      <c r="K7451" s="2">
        <v>3.2214</v>
      </c>
      <c r="L7451" s="18" t="str">
        <f>VLOOKUP(F7451,'BD customers'!$1:$1048576,2,FALSE)</f>
        <v>Sanjit Jacobs</v>
      </c>
      <c r="M7451" s="2">
        <f>MATCH(orders[[#This Row],[Product ID]],'BD product'!A:A,0)</f>
        <v>107</v>
      </c>
      <c r="N7451" s="2" t="str" cm="1">
        <f t="array" ref="N7451">INDEX('BD product'!A:D,M7451,2)</f>
        <v>Office Supplies</v>
      </c>
    </row>
    <row r="7452" spans="1:14" x14ac:dyDescent="0.3">
      <c r="A7452" s="3" t="s">
        <v>8116</v>
      </c>
      <c r="B7452" s="4">
        <v>42995</v>
      </c>
      <c r="C7452" s="12" t="str">
        <f t="shared" si="116"/>
        <v>2017/09</v>
      </c>
      <c r="D7452" s="4">
        <v>43000</v>
      </c>
      <c r="E7452" s="3" t="s">
        <v>11</v>
      </c>
      <c r="F7452" s="3" t="s">
        <v>1028</v>
      </c>
      <c r="G7452" s="3" t="s">
        <v>3951</v>
      </c>
      <c r="H7452" s="5">
        <v>31843</v>
      </c>
      <c r="I7452" s="2">
        <v>5</v>
      </c>
      <c r="J7452" s="2">
        <v>3</v>
      </c>
      <c r="K7452" s="2">
        <v>-7.7332999999999998</v>
      </c>
      <c r="L7452" s="18" t="str">
        <f>VLOOKUP(F7452,'BD customers'!$1:$1048576,2,FALSE)</f>
        <v>Sanjit Jacobs</v>
      </c>
      <c r="M7452" s="2">
        <f>MATCH(orders[[#This Row],[Product ID]],'BD product'!A:A,0)</f>
        <v>1211</v>
      </c>
      <c r="N7452" s="2" t="str" cm="1">
        <f t="array" ref="N7452">INDEX('BD product'!A:D,M7452,2)</f>
        <v>Furniture</v>
      </c>
    </row>
    <row r="7453" spans="1:14" x14ac:dyDescent="0.3">
      <c r="A7453" s="3" t="s">
        <v>8116</v>
      </c>
      <c r="B7453" s="4">
        <v>42995</v>
      </c>
      <c r="C7453" s="12" t="str">
        <f t="shared" si="116"/>
        <v>2017/09</v>
      </c>
      <c r="D7453" s="4">
        <v>43000</v>
      </c>
      <c r="E7453" s="3" t="s">
        <v>11</v>
      </c>
      <c r="F7453" s="3" t="s">
        <v>1028</v>
      </c>
      <c r="G7453" s="3" t="s">
        <v>1388</v>
      </c>
      <c r="H7453" s="5">
        <v>58</v>
      </c>
      <c r="I7453" s="2">
        <v>5</v>
      </c>
      <c r="J7453" s="2">
        <v>8</v>
      </c>
      <c r="K7453" s="2">
        <v>-0.10150000000000001</v>
      </c>
      <c r="L7453" s="18" t="str">
        <f>VLOOKUP(F7453,'BD customers'!$1:$1048576,2,FALSE)</f>
        <v>Sanjit Jacobs</v>
      </c>
      <c r="M7453" s="2">
        <f>MATCH(orders[[#This Row],[Product ID]],'BD product'!A:A,0)</f>
        <v>328</v>
      </c>
      <c r="N7453" s="2" t="str" cm="1">
        <f t="array" ref="N7453">INDEX('BD product'!A:D,M7453,2)</f>
        <v>Office Supplies</v>
      </c>
    </row>
    <row r="7454" spans="1:14" x14ac:dyDescent="0.3">
      <c r="A7454" s="3" t="s">
        <v>8116</v>
      </c>
      <c r="B7454" s="4">
        <v>42995</v>
      </c>
      <c r="C7454" s="12" t="str">
        <f t="shared" si="116"/>
        <v>2017/09</v>
      </c>
      <c r="D7454" s="4">
        <v>43000</v>
      </c>
      <c r="E7454" s="3" t="s">
        <v>11</v>
      </c>
      <c r="F7454" s="3" t="s">
        <v>1028</v>
      </c>
      <c r="G7454" s="3" t="s">
        <v>5495</v>
      </c>
      <c r="H7454" s="5">
        <v>141576</v>
      </c>
      <c r="I7454" s="2">
        <v>6</v>
      </c>
      <c r="J7454" s="2">
        <v>2</v>
      </c>
      <c r="K7454" s="2">
        <v>8.8484999999999996</v>
      </c>
      <c r="L7454" s="18" t="str">
        <f>VLOOKUP(F7454,'BD customers'!$1:$1048576,2,FALSE)</f>
        <v>Sanjit Jacobs</v>
      </c>
      <c r="M7454" s="2">
        <f>MATCH(orders[[#This Row],[Product ID]],'BD product'!A:A,0)</f>
        <v>1540</v>
      </c>
      <c r="N7454" s="2" t="str" cm="1">
        <f t="array" ref="N7454">INDEX('BD product'!A:D,M7454,2)</f>
        <v>Technology</v>
      </c>
    </row>
    <row r="7455" spans="1:14" x14ac:dyDescent="0.3">
      <c r="A7455" s="3" t="s">
        <v>8117</v>
      </c>
      <c r="B7455" s="4">
        <v>42911</v>
      </c>
      <c r="C7455" s="12" t="str">
        <f t="shared" si="116"/>
        <v>2017/06</v>
      </c>
      <c r="D7455" s="4">
        <v>42917</v>
      </c>
      <c r="E7455" s="3" t="s">
        <v>21</v>
      </c>
      <c r="F7455" s="3" t="s">
        <v>2095</v>
      </c>
      <c r="G7455" s="3" t="s">
        <v>3180</v>
      </c>
      <c r="H7455" s="5">
        <v>14848</v>
      </c>
      <c r="I7455" s="2">
        <v>2</v>
      </c>
      <c r="J7455" s="2">
        <v>2</v>
      </c>
      <c r="K7455" s="2">
        <v>1.6704000000000001</v>
      </c>
      <c r="L7455" s="18" t="str">
        <f>VLOOKUP(F7455,'BD customers'!$1:$1048576,2,FALSE)</f>
        <v>Fred McMath</v>
      </c>
      <c r="M7455" s="2">
        <f>MATCH(orders[[#This Row],[Product ID]],'BD product'!A:A,0)</f>
        <v>920</v>
      </c>
      <c r="N7455" s="2" t="str" cm="1">
        <f t="array" ref="N7455">INDEX('BD product'!A:D,M7455,2)</f>
        <v>Technology</v>
      </c>
    </row>
    <row r="7456" spans="1:14" x14ac:dyDescent="0.3">
      <c r="A7456" s="3" t="s">
        <v>8118</v>
      </c>
      <c r="B7456" s="4">
        <v>42581</v>
      </c>
      <c r="C7456" s="12" t="str">
        <f t="shared" si="116"/>
        <v>2016/07</v>
      </c>
      <c r="D7456" s="4">
        <v>42586</v>
      </c>
      <c r="E7456" s="3" t="s">
        <v>21</v>
      </c>
      <c r="F7456" s="3" t="s">
        <v>2709</v>
      </c>
      <c r="G7456" s="3" t="s">
        <v>4698</v>
      </c>
      <c r="H7456" s="5">
        <v>9248</v>
      </c>
      <c r="I7456" s="2">
        <v>4</v>
      </c>
      <c r="J7456" s="2">
        <v>2</v>
      </c>
      <c r="K7456" s="2">
        <v>3.1212</v>
      </c>
      <c r="L7456" s="18" t="str">
        <f>VLOOKUP(F7456,'BD customers'!$1:$1048576,2,FALSE)</f>
        <v>Katherine Hughes</v>
      </c>
      <c r="M7456" s="2">
        <f>MATCH(orders[[#This Row],[Product ID]],'BD product'!A:A,0)</f>
        <v>1389</v>
      </c>
      <c r="N7456" s="2" t="str" cm="1">
        <f t="array" ref="N7456">INDEX('BD product'!A:D,M7456,2)</f>
        <v>Office Supplies</v>
      </c>
    </row>
    <row r="7457" spans="1:14" x14ac:dyDescent="0.3">
      <c r="A7457" s="3" t="s">
        <v>8118</v>
      </c>
      <c r="B7457" s="4">
        <v>42581</v>
      </c>
      <c r="C7457" s="12" t="str">
        <f t="shared" si="116"/>
        <v>2016/07</v>
      </c>
      <c r="D7457" s="4">
        <v>42586</v>
      </c>
      <c r="E7457" s="3" t="s">
        <v>21</v>
      </c>
      <c r="F7457" s="3" t="s">
        <v>2709</v>
      </c>
      <c r="G7457" s="3" t="s">
        <v>1934</v>
      </c>
      <c r="H7457" s="5">
        <v>1036624</v>
      </c>
      <c r="I7457" s="2">
        <v>2</v>
      </c>
      <c r="J7457" s="2">
        <v>2</v>
      </c>
      <c r="K7457" s="2">
        <v>51.831200000000003</v>
      </c>
      <c r="L7457" s="18" t="str">
        <f>VLOOKUP(F7457,'BD customers'!$1:$1048576,2,FALSE)</f>
        <v>Katherine Hughes</v>
      </c>
      <c r="M7457" s="2">
        <f>MATCH(orders[[#This Row],[Product ID]],'BD product'!A:A,0)</f>
        <v>488</v>
      </c>
      <c r="N7457" s="2" t="str" cm="1">
        <f t="array" ref="N7457">INDEX('BD product'!A:D,M7457,2)</f>
        <v>Office Supplies</v>
      </c>
    </row>
    <row r="7458" spans="1:14" x14ac:dyDescent="0.3">
      <c r="A7458" s="3" t="s">
        <v>8119</v>
      </c>
      <c r="B7458" s="4">
        <v>42110</v>
      </c>
      <c r="C7458" s="12" t="str">
        <f t="shared" si="116"/>
        <v>2015/04</v>
      </c>
      <c r="D7458" s="4">
        <v>42112</v>
      </c>
      <c r="E7458" s="3" t="s">
        <v>64</v>
      </c>
      <c r="F7458" s="3" t="s">
        <v>855</v>
      </c>
      <c r="G7458" s="3" t="s">
        <v>79</v>
      </c>
      <c r="H7458" s="5">
        <v>56964</v>
      </c>
      <c r="I7458" s="2">
        <v>2</v>
      </c>
      <c r="J7458" s="2">
        <v>0</v>
      </c>
      <c r="K7458" s="2">
        <v>148.10640000000001</v>
      </c>
      <c r="L7458" s="18" t="str">
        <f>VLOOKUP(F7458,'BD customers'!$1:$1048576,2,FALSE)</f>
        <v>Lauren Leatherbury</v>
      </c>
      <c r="M7458" s="2">
        <f>MATCH(orders[[#This Row],[Product ID]],'BD product'!A:A,0)</f>
        <v>13</v>
      </c>
      <c r="N7458" s="2" t="str" cm="1">
        <f t="array" ref="N7458">INDEX('BD product'!A:D,M7458,2)</f>
        <v>Technology</v>
      </c>
    </row>
    <row r="7459" spans="1:14" x14ac:dyDescent="0.3">
      <c r="A7459" s="3" t="s">
        <v>8119</v>
      </c>
      <c r="B7459" s="4">
        <v>42110</v>
      </c>
      <c r="C7459" s="12" t="str">
        <f t="shared" si="116"/>
        <v>2015/04</v>
      </c>
      <c r="D7459" s="4">
        <v>42112</v>
      </c>
      <c r="E7459" s="3" t="s">
        <v>64</v>
      </c>
      <c r="F7459" s="3" t="s">
        <v>855</v>
      </c>
      <c r="G7459" s="3" t="s">
        <v>2353</v>
      </c>
      <c r="H7459" s="5">
        <v>914</v>
      </c>
      <c r="I7459" s="2">
        <v>1</v>
      </c>
      <c r="J7459" s="2">
        <v>0</v>
      </c>
      <c r="K7459" s="2">
        <v>4.5699999999999998E-2</v>
      </c>
      <c r="L7459" s="18" t="str">
        <f>VLOOKUP(F7459,'BD customers'!$1:$1048576,2,FALSE)</f>
        <v>Lauren Leatherbury</v>
      </c>
      <c r="M7459" s="2">
        <f>MATCH(orders[[#This Row],[Product ID]],'BD product'!A:A,0)</f>
        <v>626</v>
      </c>
      <c r="N7459" s="2" t="str" cm="1">
        <f t="array" ref="N7459">INDEX('BD product'!A:D,M7459,2)</f>
        <v>Office Supplies</v>
      </c>
    </row>
    <row r="7460" spans="1:14" x14ac:dyDescent="0.3">
      <c r="A7460" s="3" t="s">
        <v>8119</v>
      </c>
      <c r="B7460" s="4">
        <v>42110</v>
      </c>
      <c r="C7460" s="12" t="str">
        <f t="shared" si="116"/>
        <v>2015/04</v>
      </c>
      <c r="D7460" s="4">
        <v>42112</v>
      </c>
      <c r="E7460" s="3" t="s">
        <v>64</v>
      </c>
      <c r="F7460" s="3" t="s">
        <v>855</v>
      </c>
      <c r="G7460" s="3" t="s">
        <v>4367</v>
      </c>
      <c r="H7460" s="5">
        <v>119686</v>
      </c>
      <c r="I7460" s="2">
        <v>7</v>
      </c>
      <c r="J7460" s="2">
        <v>0</v>
      </c>
      <c r="K7460" s="2">
        <v>11.9686</v>
      </c>
      <c r="L7460" s="18" t="str">
        <f>VLOOKUP(F7460,'BD customers'!$1:$1048576,2,FALSE)</f>
        <v>Lauren Leatherbury</v>
      </c>
      <c r="M7460" s="2">
        <f>MATCH(orders[[#This Row],[Product ID]],'BD product'!A:A,0)</f>
        <v>1306</v>
      </c>
      <c r="N7460" s="2" t="str" cm="1">
        <f t="array" ref="N7460">INDEX('BD product'!A:D,M7460,2)</f>
        <v>Furniture</v>
      </c>
    </row>
    <row r="7461" spans="1:14" x14ac:dyDescent="0.3">
      <c r="A7461" s="3" t="s">
        <v>8119</v>
      </c>
      <c r="B7461" s="4">
        <v>42110</v>
      </c>
      <c r="C7461" s="12" t="str">
        <f t="shared" si="116"/>
        <v>2015/04</v>
      </c>
      <c r="D7461" s="4">
        <v>42112</v>
      </c>
      <c r="E7461" s="3" t="s">
        <v>64</v>
      </c>
      <c r="F7461" s="3" t="s">
        <v>855</v>
      </c>
      <c r="G7461" s="3" t="s">
        <v>2499</v>
      </c>
      <c r="H7461" s="5">
        <v>52326</v>
      </c>
      <c r="I7461" s="2">
        <v>9</v>
      </c>
      <c r="J7461" s="2">
        <v>0</v>
      </c>
      <c r="K7461" s="2">
        <v>125.58240000000001</v>
      </c>
      <c r="L7461" s="18" t="str">
        <f>VLOOKUP(F7461,'BD customers'!$1:$1048576,2,FALSE)</f>
        <v>Lauren Leatherbury</v>
      </c>
      <c r="M7461" s="2">
        <f>MATCH(orders[[#This Row],[Product ID]],'BD product'!A:A,0)</f>
        <v>674</v>
      </c>
      <c r="N7461" s="2" t="str" cm="1">
        <f t="array" ref="N7461">INDEX('BD product'!A:D,M7461,2)</f>
        <v>Furniture</v>
      </c>
    </row>
    <row r="7462" spans="1:14" x14ac:dyDescent="0.3">
      <c r="A7462" s="3" t="s">
        <v>8120</v>
      </c>
      <c r="B7462" s="4">
        <v>42105</v>
      </c>
      <c r="C7462" s="12" t="str">
        <f t="shared" si="116"/>
        <v>2015/04</v>
      </c>
      <c r="D7462" s="4">
        <v>42108</v>
      </c>
      <c r="E7462" s="3" t="s">
        <v>11</v>
      </c>
      <c r="F7462" s="3" t="s">
        <v>3358</v>
      </c>
      <c r="G7462" s="3" t="s">
        <v>6415</v>
      </c>
      <c r="H7462" s="5">
        <v>639968</v>
      </c>
      <c r="I7462" s="2">
        <v>4</v>
      </c>
      <c r="J7462" s="2">
        <v>2</v>
      </c>
      <c r="K7462" s="2">
        <v>215.98920000000001</v>
      </c>
      <c r="L7462" s="18" t="str">
        <f>VLOOKUP(F7462,'BD customers'!$1:$1048576,2,FALSE)</f>
        <v>Andy Reiter</v>
      </c>
      <c r="M7462" s="2">
        <f>MATCH(orders[[#This Row],[Product ID]],'BD product'!A:A,0)</f>
        <v>1689</v>
      </c>
      <c r="N7462" s="2" t="str" cm="1">
        <f t="array" ref="N7462">INDEX('BD product'!A:D,M7462,2)</f>
        <v>Technology</v>
      </c>
    </row>
    <row r="7463" spans="1:14" x14ac:dyDescent="0.3">
      <c r="A7463" s="3" t="s">
        <v>8120</v>
      </c>
      <c r="B7463" s="4">
        <v>42105</v>
      </c>
      <c r="C7463" s="12" t="str">
        <f t="shared" si="116"/>
        <v>2015/04</v>
      </c>
      <c r="D7463" s="4">
        <v>42108</v>
      </c>
      <c r="E7463" s="3" t="s">
        <v>11</v>
      </c>
      <c r="F7463" s="3" t="s">
        <v>3358</v>
      </c>
      <c r="G7463" s="3" t="s">
        <v>2909</v>
      </c>
      <c r="H7463" s="5">
        <v>5276</v>
      </c>
      <c r="I7463" s="2">
        <v>2</v>
      </c>
      <c r="J7463" s="2">
        <v>0</v>
      </c>
      <c r="K7463" s="2">
        <v>24.269600000000001</v>
      </c>
      <c r="L7463" s="18" t="str">
        <f>VLOOKUP(F7463,'BD customers'!$1:$1048576,2,FALSE)</f>
        <v>Andy Reiter</v>
      </c>
      <c r="M7463" s="2">
        <f>MATCH(orders[[#This Row],[Product ID]],'BD product'!A:A,0)</f>
        <v>815</v>
      </c>
      <c r="N7463" s="2" t="str" cm="1">
        <f t="array" ref="N7463">INDEX('BD product'!A:D,M7463,2)</f>
        <v>Office Supplies</v>
      </c>
    </row>
    <row r="7464" spans="1:14" x14ac:dyDescent="0.3">
      <c r="A7464" s="3" t="s">
        <v>8121</v>
      </c>
      <c r="B7464" s="4">
        <v>42062</v>
      </c>
      <c r="C7464" s="12" t="str">
        <f t="shared" si="116"/>
        <v>2015/02</v>
      </c>
      <c r="D7464" s="4">
        <v>42064</v>
      </c>
      <c r="E7464" s="3" t="s">
        <v>11</v>
      </c>
      <c r="F7464" s="3" t="s">
        <v>702</v>
      </c>
      <c r="G7464" s="3" t="s">
        <v>1413</v>
      </c>
      <c r="H7464" s="5">
        <v>53892</v>
      </c>
      <c r="I7464" s="2">
        <v>9</v>
      </c>
      <c r="J7464" s="2">
        <v>0</v>
      </c>
      <c r="K7464" s="2">
        <v>8.0838000000000001</v>
      </c>
      <c r="L7464" s="18" t="str">
        <f>VLOOKUP(F7464,'BD customers'!$1:$1048576,2,FALSE)</f>
        <v>Nora Paige</v>
      </c>
      <c r="M7464" s="2">
        <f>MATCH(orders[[#This Row],[Product ID]],'BD product'!A:A,0)</f>
        <v>335</v>
      </c>
      <c r="N7464" s="2" t="str" cm="1">
        <f t="array" ref="N7464">INDEX('BD product'!A:D,M7464,2)</f>
        <v>Technology</v>
      </c>
    </row>
    <row r="7465" spans="1:14" x14ac:dyDescent="0.3">
      <c r="A7465" s="3" t="s">
        <v>8122</v>
      </c>
      <c r="B7465" s="4">
        <v>42621</v>
      </c>
      <c r="C7465" s="12" t="str">
        <f t="shared" si="116"/>
        <v>2016/09</v>
      </c>
      <c r="D7465" s="4">
        <v>42628</v>
      </c>
      <c r="E7465" s="3" t="s">
        <v>21</v>
      </c>
      <c r="F7465" s="3" t="s">
        <v>3229</v>
      </c>
      <c r="G7465" s="3" t="s">
        <v>5026</v>
      </c>
      <c r="H7465" s="5">
        <v>1488</v>
      </c>
      <c r="I7465" s="2">
        <v>2</v>
      </c>
      <c r="J7465" s="2">
        <v>0</v>
      </c>
      <c r="K7465" s="2">
        <v>3.7199999999999997E-2</v>
      </c>
      <c r="L7465" s="18" t="str">
        <f>VLOOKUP(F7465,'BD customers'!$1:$1048576,2,FALSE)</f>
        <v>Liz Preis</v>
      </c>
      <c r="M7465" s="2">
        <f>MATCH(orders[[#This Row],[Product ID]],'BD product'!A:A,0)</f>
        <v>1455</v>
      </c>
      <c r="N7465" s="2" t="str" cm="1">
        <f t="array" ref="N7465">INDEX('BD product'!A:D,M7465,2)</f>
        <v>Office Supplies</v>
      </c>
    </row>
    <row r="7466" spans="1:14" x14ac:dyDescent="0.3">
      <c r="A7466" s="3" t="s">
        <v>8122</v>
      </c>
      <c r="B7466" s="4">
        <v>42621</v>
      </c>
      <c r="C7466" s="12" t="str">
        <f t="shared" si="116"/>
        <v>2016/09</v>
      </c>
      <c r="D7466" s="4">
        <v>42628</v>
      </c>
      <c r="E7466" s="3" t="s">
        <v>21</v>
      </c>
      <c r="F7466" s="3" t="s">
        <v>3229</v>
      </c>
      <c r="G7466" s="3" t="s">
        <v>5444</v>
      </c>
      <c r="H7466" s="5">
        <v>3424</v>
      </c>
      <c r="I7466" s="2">
        <v>8</v>
      </c>
      <c r="J7466" s="2">
        <v>0</v>
      </c>
      <c r="K7466" s="2">
        <v>1.5407999999999999</v>
      </c>
      <c r="L7466" s="18" t="str">
        <f>VLOOKUP(F7466,'BD customers'!$1:$1048576,2,FALSE)</f>
        <v>Liz Preis</v>
      </c>
      <c r="M7466" s="2">
        <f>MATCH(orders[[#This Row],[Product ID]],'BD product'!A:A,0)</f>
        <v>1534</v>
      </c>
      <c r="N7466" s="2" t="str" cm="1">
        <f t="array" ref="N7466">INDEX('BD product'!A:D,M7466,2)</f>
        <v>Office Supplies</v>
      </c>
    </row>
    <row r="7467" spans="1:14" x14ac:dyDescent="0.3">
      <c r="A7467" s="3" t="s">
        <v>8122</v>
      </c>
      <c r="B7467" s="4">
        <v>42621</v>
      </c>
      <c r="C7467" s="12" t="str">
        <f t="shared" si="116"/>
        <v>2016/09</v>
      </c>
      <c r="D7467" s="4">
        <v>42628</v>
      </c>
      <c r="E7467" s="3" t="s">
        <v>21</v>
      </c>
      <c r="F7467" s="3" t="s">
        <v>3229</v>
      </c>
      <c r="G7467" s="3" t="s">
        <v>2084</v>
      </c>
      <c r="H7467" s="5">
        <v>26174</v>
      </c>
      <c r="I7467" s="2">
        <v>2</v>
      </c>
      <c r="J7467" s="2">
        <v>0</v>
      </c>
      <c r="K7467" s="2">
        <v>6.5434999999999999</v>
      </c>
      <c r="L7467" s="18" t="str">
        <f>VLOOKUP(F7467,'BD customers'!$1:$1048576,2,FALSE)</f>
        <v>Liz Preis</v>
      </c>
      <c r="M7467" s="2">
        <f>MATCH(orders[[#This Row],[Product ID]],'BD product'!A:A,0)</f>
        <v>535</v>
      </c>
      <c r="N7467" s="2" t="str" cm="1">
        <f t="array" ref="N7467">INDEX('BD product'!A:D,M7467,2)</f>
        <v>Office Supplies</v>
      </c>
    </row>
    <row r="7468" spans="1:14" x14ac:dyDescent="0.3">
      <c r="A7468" s="3" t="s">
        <v>8123</v>
      </c>
      <c r="B7468" s="4">
        <v>42509</v>
      </c>
      <c r="C7468" s="12" t="str">
        <f t="shared" si="116"/>
        <v>2016/05</v>
      </c>
      <c r="D7468" s="4">
        <v>42513</v>
      </c>
      <c r="E7468" s="3" t="s">
        <v>21</v>
      </c>
      <c r="F7468" s="3" t="s">
        <v>5490</v>
      </c>
      <c r="G7468" s="3" t="s">
        <v>6128</v>
      </c>
      <c r="H7468" s="5">
        <v>8784</v>
      </c>
      <c r="I7468" s="2">
        <v>8</v>
      </c>
      <c r="J7468" s="2">
        <v>0</v>
      </c>
      <c r="K7468" s="2">
        <v>23.716799999999999</v>
      </c>
      <c r="L7468" s="18" t="str">
        <f>VLOOKUP(F7468,'BD customers'!$1:$1048576,2,FALSE)</f>
        <v>Anna HÃ¤berlin</v>
      </c>
      <c r="M7468" s="2">
        <f>MATCH(orders[[#This Row],[Product ID]],'BD product'!A:A,0)</f>
        <v>1646</v>
      </c>
      <c r="N7468" s="2" t="str" cm="1">
        <f t="array" ref="N7468">INDEX('BD product'!A:D,M7468,2)</f>
        <v>Office Supplies</v>
      </c>
    </row>
    <row r="7469" spans="1:14" x14ac:dyDescent="0.3">
      <c r="A7469" s="3" t="s">
        <v>8124</v>
      </c>
      <c r="B7469" s="4">
        <v>43050</v>
      </c>
      <c r="C7469" s="12" t="str">
        <f t="shared" si="116"/>
        <v>2017/11</v>
      </c>
      <c r="D7469" s="4">
        <v>43054</v>
      </c>
      <c r="E7469" s="3" t="s">
        <v>11</v>
      </c>
      <c r="F7469" s="3" t="s">
        <v>2720</v>
      </c>
      <c r="G7469" s="3" t="s">
        <v>2586</v>
      </c>
      <c r="H7469" s="5">
        <v>3492</v>
      </c>
      <c r="I7469" s="2">
        <v>4</v>
      </c>
      <c r="J7469" s="2">
        <v>0</v>
      </c>
      <c r="K7469" s="2">
        <v>11.8728</v>
      </c>
      <c r="L7469" s="18" t="str">
        <f>VLOOKUP(F7469,'BD customers'!$1:$1048576,2,FALSE)</f>
        <v>Thomas Brumley</v>
      </c>
      <c r="M7469" s="2">
        <f>MATCH(orders[[#This Row],[Product ID]],'BD product'!A:A,0)</f>
        <v>700</v>
      </c>
      <c r="N7469" s="2" t="str" cm="1">
        <f t="array" ref="N7469">INDEX('BD product'!A:D,M7469,2)</f>
        <v>Furniture</v>
      </c>
    </row>
    <row r="7470" spans="1:14" x14ac:dyDescent="0.3">
      <c r="A7470" s="3" t="s">
        <v>8125</v>
      </c>
      <c r="B7470" s="4">
        <v>41897</v>
      </c>
      <c r="C7470" s="12" t="str">
        <f t="shared" si="116"/>
        <v>2014/09</v>
      </c>
      <c r="D7470" s="4">
        <v>41902</v>
      </c>
      <c r="E7470" s="3" t="s">
        <v>21</v>
      </c>
      <c r="F7470" s="3" t="s">
        <v>368</v>
      </c>
      <c r="G7470" s="3" t="s">
        <v>2904</v>
      </c>
      <c r="H7470" s="5">
        <v>1494</v>
      </c>
      <c r="I7470" s="2">
        <v>3</v>
      </c>
      <c r="J7470" s="2">
        <v>0</v>
      </c>
      <c r="K7470" s="2">
        <v>7.0217999999999998</v>
      </c>
      <c r="L7470" s="18" t="str">
        <f>VLOOKUP(F7470,'BD customers'!$1:$1048576,2,FALSE)</f>
        <v>Alex Avila</v>
      </c>
      <c r="M7470" s="2">
        <f>MATCH(orders[[#This Row],[Product ID]],'BD product'!A:A,0)</f>
        <v>813</v>
      </c>
      <c r="N7470" s="2" t="str" cm="1">
        <f t="array" ref="N7470">INDEX('BD product'!A:D,M7470,2)</f>
        <v>Office Supplies</v>
      </c>
    </row>
    <row r="7471" spans="1:14" x14ac:dyDescent="0.3">
      <c r="A7471" s="3" t="s">
        <v>8125</v>
      </c>
      <c r="B7471" s="4">
        <v>41897</v>
      </c>
      <c r="C7471" s="12" t="str">
        <f t="shared" si="116"/>
        <v>2014/09</v>
      </c>
      <c r="D7471" s="4">
        <v>41902</v>
      </c>
      <c r="E7471" s="3" t="s">
        <v>21</v>
      </c>
      <c r="F7471" s="3" t="s">
        <v>368</v>
      </c>
      <c r="G7471" s="3" t="s">
        <v>3464</v>
      </c>
      <c r="H7471" s="5">
        <v>1456</v>
      </c>
      <c r="I7471" s="2">
        <v>2</v>
      </c>
      <c r="J7471" s="2">
        <v>0</v>
      </c>
      <c r="K7471" s="2">
        <v>6.2607999999999997</v>
      </c>
      <c r="L7471" s="18" t="str">
        <f>VLOOKUP(F7471,'BD customers'!$1:$1048576,2,FALSE)</f>
        <v>Alex Avila</v>
      </c>
      <c r="M7471" s="2">
        <f>MATCH(orders[[#This Row],[Product ID]],'BD product'!A:A,0)</f>
        <v>1029</v>
      </c>
      <c r="N7471" s="2" t="str" cm="1">
        <f t="array" ref="N7471">INDEX('BD product'!A:D,M7471,2)</f>
        <v>Furniture</v>
      </c>
    </row>
    <row r="7472" spans="1:14" x14ac:dyDescent="0.3">
      <c r="A7472" s="3" t="s">
        <v>8126</v>
      </c>
      <c r="B7472" s="4">
        <v>42262</v>
      </c>
      <c r="C7472" s="12" t="str">
        <f t="shared" si="116"/>
        <v>2015/09</v>
      </c>
      <c r="D7472" s="4">
        <v>42267</v>
      </c>
      <c r="E7472" s="3" t="s">
        <v>21</v>
      </c>
      <c r="F7472" s="3" t="s">
        <v>3923</v>
      </c>
      <c r="G7472" s="3" t="s">
        <v>496</v>
      </c>
      <c r="H7472" s="5">
        <v>3576</v>
      </c>
      <c r="I7472" s="2">
        <v>4</v>
      </c>
      <c r="J7472" s="2">
        <v>7</v>
      </c>
      <c r="K7472" s="2">
        <v>-2.8607999999999998</v>
      </c>
      <c r="L7472" s="18" t="str">
        <f>VLOOKUP(F7472,'BD customers'!$1:$1048576,2,FALSE)</f>
        <v>Ann Chong</v>
      </c>
      <c r="M7472" s="2">
        <f>MATCH(orders[[#This Row],[Product ID]],'BD product'!A:A,0)</f>
        <v>100</v>
      </c>
      <c r="N7472" s="2" t="str" cm="1">
        <f t="array" ref="N7472">INDEX('BD product'!A:D,M7472,2)</f>
        <v>Office Supplies</v>
      </c>
    </row>
    <row r="7473" spans="1:14" x14ac:dyDescent="0.3">
      <c r="A7473" s="3" t="s">
        <v>8126</v>
      </c>
      <c r="B7473" s="4">
        <v>42262</v>
      </c>
      <c r="C7473" s="12" t="str">
        <f t="shared" si="116"/>
        <v>2015/09</v>
      </c>
      <c r="D7473" s="4">
        <v>42267</v>
      </c>
      <c r="E7473" s="3" t="s">
        <v>21</v>
      </c>
      <c r="F7473" s="3" t="s">
        <v>3923</v>
      </c>
      <c r="G7473" s="3" t="s">
        <v>900</v>
      </c>
      <c r="H7473" s="5">
        <v>147184</v>
      </c>
      <c r="I7473" s="2">
        <v>2</v>
      </c>
      <c r="J7473" s="2">
        <v>2</v>
      </c>
      <c r="K7473" s="2">
        <v>-29.436800000000002</v>
      </c>
      <c r="L7473" s="18" t="str">
        <f>VLOOKUP(F7473,'BD customers'!$1:$1048576,2,FALSE)</f>
        <v>Ann Chong</v>
      </c>
      <c r="M7473" s="2">
        <f>MATCH(orders[[#This Row],[Product ID]],'BD product'!A:A,0)</f>
        <v>198</v>
      </c>
      <c r="N7473" s="2" t="str" cm="1">
        <f t="array" ref="N7473">INDEX('BD product'!A:D,M7473,2)</f>
        <v>Office Supplies</v>
      </c>
    </row>
    <row r="7474" spans="1:14" x14ac:dyDescent="0.3">
      <c r="A7474" s="3" t="s">
        <v>8127</v>
      </c>
      <c r="B7474" s="4">
        <v>42552</v>
      </c>
      <c r="C7474" s="12" t="str">
        <f t="shared" si="116"/>
        <v>2016/07</v>
      </c>
      <c r="D7474" s="4">
        <v>42554</v>
      </c>
      <c r="E7474" s="3" t="s">
        <v>64</v>
      </c>
      <c r="F7474" s="3" t="s">
        <v>5055</v>
      </c>
      <c r="G7474" s="3" t="s">
        <v>4441</v>
      </c>
      <c r="H7474" s="5">
        <v>149995</v>
      </c>
      <c r="I7474" s="2">
        <v>5</v>
      </c>
      <c r="J7474" s="2">
        <v>0</v>
      </c>
      <c r="K7474" s="2">
        <v>44.9985</v>
      </c>
      <c r="L7474" s="18" t="str">
        <f>VLOOKUP(F7474,'BD customers'!$1:$1048576,2,FALSE)</f>
        <v>Eugene Moren</v>
      </c>
      <c r="M7474" s="2">
        <f>MATCH(orders[[#This Row],[Product ID]],'BD product'!A:A,0)</f>
        <v>1329</v>
      </c>
      <c r="N7474" s="2" t="str" cm="1">
        <f t="array" ref="N7474">INDEX('BD product'!A:D,M7474,2)</f>
        <v>Technology</v>
      </c>
    </row>
    <row r="7475" spans="1:14" x14ac:dyDescent="0.3">
      <c r="A7475" s="3" t="s">
        <v>8128</v>
      </c>
      <c r="B7475" s="4">
        <v>42470</v>
      </c>
      <c r="C7475" s="12" t="str">
        <f t="shared" si="116"/>
        <v>2016/04</v>
      </c>
      <c r="D7475" s="4">
        <v>42475</v>
      </c>
      <c r="E7475" s="3" t="s">
        <v>21</v>
      </c>
      <c r="F7475" s="3" t="s">
        <v>1845</v>
      </c>
      <c r="G7475" s="3" t="s">
        <v>2748</v>
      </c>
      <c r="H7475" s="5">
        <v>13568</v>
      </c>
      <c r="I7475" s="2">
        <v>4</v>
      </c>
      <c r="J7475" s="2">
        <v>2</v>
      </c>
      <c r="K7475" s="2">
        <v>3.2223999999999999</v>
      </c>
      <c r="L7475" s="18" t="str">
        <f>VLOOKUP(F7475,'BD customers'!$1:$1048576,2,FALSE)</f>
        <v>Quincy Jones</v>
      </c>
      <c r="M7475" s="2">
        <f>MATCH(orders[[#This Row],[Product ID]],'BD product'!A:A,0)</f>
        <v>755</v>
      </c>
      <c r="N7475" s="2" t="str" cm="1">
        <f t="array" ref="N7475">INDEX('BD product'!A:D,M7475,2)</f>
        <v>Office Supplies</v>
      </c>
    </row>
    <row r="7476" spans="1:14" x14ac:dyDescent="0.3">
      <c r="A7476" s="3" t="s">
        <v>8129</v>
      </c>
      <c r="B7476" s="4">
        <v>41645</v>
      </c>
      <c r="C7476" s="12" t="str">
        <f t="shared" si="116"/>
        <v>2014/01</v>
      </c>
      <c r="D7476" s="4">
        <v>41649</v>
      </c>
      <c r="E7476" s="3" t="s">
        <v>21</v>
      </c>
      <c r="F7476" s="3" t="s">
        <v>3391</v>
      </c>
      <c r="G7476" s="3" t="s">
        <v>587</v>
      </c>
      <c r="H7476" s="5">
        <v>257382</v>
      </c>
      <c r="I7476" s="2">
        <v>9</v>
      </c>
      <c r="J7476" s="2">
        <v>0</v>
      </c>
      <c r="K7476" s="2">
        <v>746.40779999999995</v>
      </c>
      <c r="L7476" s="18" t="str">
        <f>VLOOKUP(F7476,'BD customers'!$1:$1048576,2,FALSE)</f>
        <v>Maria Etezadi</v>
      </c>
      <c r="M7476" s="2">
        <f>MATCH(orders[[#This Row],[Product ID]],'BD product'!A:A,0)</f>
        <v>122</v>
      </c>
      <c r="N7476" s="2" t="str" cm="1">
        <f t="array" ref="N7476">INDEX('BD product'!A:D,M7476,2)</f>
        <v>Furniture</v>
      </c>
    </row>
    <row r="7477" spans="1:14" x14ac:dyDescent="0.3">
      <c r="A7477" s="3" t="s">
        <v>8129</v>
      </c>
      <c r="B7477" s="4">
        <v>41645</v>
      </c>
      <c r="C7477" s="12" t="str">
        <f t="shared" si="116"/>
        <v>2014/01</v>
      </c>
      <c r="D7477" s="4">
        <v>41649</v>
      </c>
      <c r="E7477" s="3" t="s">
        <v>21</v>
      </c>
      <c r="F7477" s="3" t="s">
        <v>3391</v>
      </c>
      <c r="G7477" s="3" t="s">
        <v>2188</v>
      </c>
      <c r="H7477" s="5">
        <v>60998</v>
      </c>
      <c r="I7477" s="2">
        <v>2</v>
      </c>
      <c r="J7477" s="2">
        <v>0</v>
      </c>
      <c r="K7477" s="2">
        <v>27.449100000000001</v>
      </c>
      <c r="L7477" s="18" t="str">
        <f>VLOOKUP(F7477,'BD customers'!$1:$1048576,2,FALSE)</f>
        <v>Maria Etezadi</v>
      </c>
      <c r="M7477" s="2">
        <f>MATCH(orders[[#This Row],[Product ID]],'BD product'!A:A,0)</f>
        <v>571</v>
      </c>
      <c r="N7477" s="2" t="str" cm="1">
        <f t="array" ref="N7477">INDEX('BD product'!A:D,M7477,2)</f>
        <v>Office Supplies</v>
      </c>
    </row>
    <row r="7478" spans="1:14" x14ac:dyDescent="0.3">
      <c r="A7478" s="3" t="s">
        <v>8129</v>
      </c>
      <c r="B7478" s="4">
        <v>41645</v>
      </c>
      <c r="C7478" s="12" t="str">
        <f t="shared" si="116"/>
        <v>2014/01</v>
      </c>
      <c r="D7478" s="4">
        <v>41649</v>
      </c>
      <c r="E7478" s="3" t="s">
        <v>21</v>
      </c>
      <c r="F7478" s="3" t="s">
        <v>3391</v>
      </c>
      <c r="G7478" s="3" t="s">
        <v>1800</v>
      </c>
      <c r="H7478" s="5">
        <v>548</v>
      </c>
      <c r="I7478" s="2">
        <v>2</v>
      </c>
      <c r="J7478" s="2">
        <v>0</v>
      </c>
      <c r="K7478" s="2">
        <v>1.4796</v>
      </c>
      <c r="L7478" s="18" t="str">
        <f>VLOOKUP(F7478,'BD customers'!$1:$1048576,2,FALSE)</f>
        <v>Maria Etezadi</v>
      </c>
      <c r="M7478" s="2">
        <f>MATCH(orders[[#This Row],[Product ID]],'BD product'!A:A,0)</f>
        <v>450</v>
      </c>
      <c r="N7478" s="2" t="str" cm="1">
        <f t="array" ref="N7478">INDEX('BD product'!A:D,M7478,2)</f>
        <v>Office Supplies</v>
      </c>
    </row>
    <row r="7479" spans="1:14" x14ac:dyDescent="0.3">
      <c r="A7479" s="3" t="s">
        <v>8129</v>
      </c>
      <c r="B7479" s="4">
        <v>41645</v>
      </c>
      <c r="C7479" s="12" t="str">
        <f t="shared" si="116"/>
        <v>2014/01</v>
      </c>
      <c r="D7479" s="4">
        <v>41649</v>
      </c>
      <c r="E7479" s="3" t="s">
        <v>21</v>
      </c>
      <c r="F7479" s="3" t="s">
        <v>3391</v>
      </c>
      <c r="G7479" s="3" t="s">
        <v>188</v>
      </c>
      <c r="H7479" s="5">
        <v>39198</v>
      </c>
      <c r="I7479" s="2">
        <v>2</v>
      </c>
      <c r="J7479" s="2">
        <v>0</v>
      </c>
      <c r="K7479" s="2">
        <v>113.6742</v>
      </c>
      <c r="L7479" s="18" t="str">
        <f>VLOOKUP(F7479,'BD customers'!$1:$1048576,2,FALSE)</f>
        <v>Maria Etezadi</v>
      </c>
      <c r="M7479" s="2">
        <f>MATCH(orders[[#This Row],[Product ID]],'BD product'!A:A,0)</f>
        <v>36</v>
      </c>
      <c r="N7479" s="2" t="str" cm="1">
        <f t="array" ref="N7479">INDEX('BD product'!A:D,M7479,2)</f>
        <v>Technology</v>
      </c>
    </row>
    <row r="7480" spans="1:14" x14ac:dyDescent="0.3">
      <c r="A7480" s="3" t="s">
        <v>8129</v>
      </c>
      <c r="B7480" s="4">
        <v>41645</v>
      </c>
      <c r="C7480" s="12" t="str">
        <f t="shared" si="116"/>
        <v>2014/01</v>
      </c>
      <c r="D7480" s="4">
        <v>41649</v>
      </c>
      <c r="E7480" s="3" t="s">
        <v>21</v>
      </c>
      <c r="F7480" s="3" t="s">
        <v>3391</v>
      </c>
      <c r="G7480" s="3" t="s">
        <v>3048</v>
      </c>
      <c r="H7480" s="5">
        <v>75596</v>
      </c>
      <c r="I7480" s="2">
        <v>4</v>
      </c>
      <c r="J7480" s="2">
        <v>0</v>
      </c>
      <c r="K7480" s="2">
        <v>204.10919999999999</v>
      </c>
      <c r="L7480" s="18" t="str">
        <f>VLOOKUP(F7480,'BD customers'!$1:$1048576,2,FALSE)</f>
        <v>Maria Etezadi</v>
      </c>
      <c r="M7480" s="2">
        <f>MATCH(orders[[#This Row],[Product ID]],'BD product'!A:A,0)</f>
        <v>869</v>
      </c>
      <c r="N7480" s="2" t="str" cm="1">
        <f t="array" ref="N7480">INDEX('BD product'!A:D,M7480,2)</f>
        <v>Technology</v>
      </c>
    </row>
    <row r="7481" spans="1:14" x14ac:dyDescent="0.3">
      <c r="A7481" s="3" t="s">
        <v>8129</v>
      </c>
      <c r="B7481" s="4">
        <v>41645</v>
      </c>
      <c r="C7481" s="12" t="str">
        <f t="shared" si="116"/>
        <v>2014/01</v>
      </c>
      <c r="D7481" s="4">
        <v>41649</v>
      </c>
      <c r="E7481" s="3" t="s">
        <v>21</v>
      </c>
      <c r="F7481" s="3" t="s">
        <v>3391</v>
      </c>
      <c r="G7481" s="3" t="s">
        <v>5290</v>
      </c>
      <c r="H7481" s="5">
        <v>3112</v>
      </c>
      <c r="I7481" s="2">
        <v>4</v>
      </c>
      <c r="J7481" s="2">
        <v>0</v>
      </c>
      <c r="K7481" s="2">
        <v>0.31119999999999998</v>
      </c>
      <c r="L7481" s="18" t="str">
        <f>VLOOKUP(F7481,'BD customers'!$1:$1048576,2,FALSE)</f>
        <v>Maria Etezadi</v>
      </c>
      <c r="M7481" s="2">
        <f>MATCH(orders[[#This Row],[Product ID]],'BD product'!A:A,0)</f>
        <v>1508</v>
      </c>
      <c r="N7481" s="2" t="str" cm="1">
        <f t="array" ref="N7481">INDEX('BD product'!A:D,M7481,2)</f>
        <v>Office Supplies</v>
      </c>
    </row>
    <row r="7482" spans="1:14" x14ac:dyDescent="0.3">
      <c r="A7482" s="3" t="s">
        <v>8129</v>
      </c>
      <c r="B7482" s="4">
        <v>41645</v>
      </c>
      <c r="C7482" s="12" t="str">
        <f t="shared" si="116"/>
        <v>2014/01</v>
      </c>
      <c r="D7482" s="4">
        <v>41649</v>
      </c>
      <c r="E7482" s="3" t="s">
        <v>21</v>
      </c>
      <c r="F7482" s="3" t="s">
        <v>3391</v>
      </c>
      <c r="G7482" s="3" t="s">
        <v>2826</v>
      </c>
      <c r="H7482" s="5">
        <v>654</v>
      </c>
      <c r="I7482" s="2">
        <v>1</v>
      </c>
      <c r="J7482" s="2">
        <v>0</v>
      </c>
      <c r="K7482" s="2">
        <v>3.0084</v>
      </c>
      <c r="L7482" s="18" t="str">
        <f>VLOOKUP(F7482,'BD customers'!$1:$1048576,2,FALSE)</f>
        <v>Maria Etezadi</v>
      </c>
      <c r="M7482" s="2">
        <f>MATCH(orders[[#This Row],[Product ID]],'BD product'!A:A,0)</f>
        <v>785</v>
      </c>
      <c r="N7482" s="2" t="str" cm="1">
        <f t="array" ref="N7482">INDEX('BD product'!A:D,M7482,2)</f>
        <v>Office Supplies</v>
      </c>
    </row>
    <row r="7483" spans="1:14" x14ac:dyDescent="0.3">
      <c r="A7483" s="3" t="s">
        <v>8130</v>
      </c>
      <c r="B7483" s="4">
        <v>42614</v>
      </c>
      <c r="C7483" s="12" t="str">
        <f t="shared" si="116"/>
        <v>2016/09</v>
      </c>
      <c r="D7483" s="4">
        <v>42616</v>
      </c>
      <c r="E7483" s="3" t="s">
        <v>11</v>
      </c>
      <c r="F7483" s="3" t="s">
        <v>5349</v>
      </c>
      <c r="G7483" s="3" t="s">
        <v>579</v>
      </c>
      <c r="H7483" s="5">
        <v>1278</v>
      </c>
      <c r="I7483" s="2">
        <v>1</v>
      </c>
      <c r="J7483" s="2">
        <v>0</v>
      </c>
      <c r="K7483" s="2">
        <v>0.57509999999999994</v>
      </c>
      <c r="L7483" s="18" t="str">
        <f>VLOOKUP(F7483,'BD customers'!$1:$1048576,2,FALSE)</f>
        <v>Laurel Beltran</v>
      </c>
      <c r="M7483" s="2">
        <f>MATCH(orders[[#This Row],[Product ID]],'BD product'!A:A,0)</f>
        <v>120</v>
      </c>
      <c r="N7483" s="2" t="str" cm="1">
        <f t="array" ref="N7483">INDEX('BD product'!A:D,M7483,2)</f>
        <v>Office Supplies</v>
      </c>
    </row>
    <row r="7484" spans="1:14" x14ac:dyDescent="0.3">
      <c r="A7484" s="3" t="s">
        <v>8131</v>
      </c>
      <c r="B7484" s="4">
        <v>41905</v>
      </c>
      <c r="C7484" s="12" t="str">
        <f t="shared" si="116"/>
        <v>2014/09</v>
      </c>
      <c r="D7484" s="4">
        <v>41912</v>
      </c>
      <c r="E7484" s="3" t="s">
        <v>21</v>
      </c>
      <c r="F7484" s="3" t="s">
        <v>4867</v>
      </c>
      <c r="G7484" s="3" t="s">
        <v>363</v>
      </c>
      <c r="H7484" s="5">
        <v>18464</v>
      </c>
      <c r="I7484" s="2">
        <v>4</v>
      </c>
      <c r="J7484" s="2">
        <v>2</v>
      </c>
      <c r="K7484" s="2">
        <v>0.69240000000000002</v>
      </c>
      <c r="L7484" s="18" t="str">
        <f>VLOOKUP(F7484,'BD customers'!$1:$1048576,2,FALSE)</f>
        <v>Julie Prescott</v>
      </c>
      <c r="M7484" s="2">
        <f>MATCH(orders[[#This Row],[Product ID]],'BD product'!A:A,0)</f>
        <v>70</v>
      </c>
      <c r="N7484" s="2" t="str" cm="1">
        <f t="array" ref="N7484">INDEX('BD product'!A:D,M7484,2)</f>
        <v>Office Supplies</v>
      </c>
    </row>
    <row r="7485" spans="1:14" x14ac:dyDescent="0.3">
      <c r="A7485" s="3" t="s">
        <v>8132</v>
      </c>
      <c r="B7485" s="4">
        <v>41988</v>
      </c>
      <c r="C7485" s="12" t="str">
        <f t="shared" si="116"/>
        <v>2014/12</v>
      </c>
      <c r="D7485" s="4">
        <v>41990</v>
      </c>
      <c r="E7485" s="3" t="s">
        <v>11</v>
      </c>
      <c r="F7485" s="3" t="s">
        <v>76</v>
      </c>
      <c r="G7485" s="3" t="s">
        <v>3951</v>
      </c>
      <c r="H7485" s="5">
        <v>445802</v>
      </c>
      <c r="I7485" s="2">
        <v>7</v>
      </c>
      <c r="J7485" s="2">
        <v>3</v>
      </c>
      <c r="K7485" s="2">
        <v>-108.2662</v>
      </c>
      <c r="L7485" s="18" t="str">
        <f>VLOOKUP(F7485,'BD customers'!$1:$1048576,2,FALSE)</f>
        <v>Ed Braxton</v>
      </c>
      <c r="M7485" s="2">
        <f>MATCH(orders[[#This Row],[Product ID]],'BD product'!A:A,0)</f>
        <v>1211</v>
      </c>
      <c r="N7485" s="2" t="str" cm="1">
        <f t="array" ref="N7485">INDEX('BD product'!A:D,M7485,2)</f>
        <v>Furniture</v>
      </c>
    </row>
    <row r="7486" spans="1:14" x14ac:dyDescent="0.3">
      <c r="A7486" s="3" t="s">
        <v>8133</v>
      </c>
      <c r="B7486" s="4">
        <v>43097</v>
      </c>
      <c r="C7486" s="12" t="str">
        <f t="shared" si="116"/>
        <v>2017/12</v>
      </c>
      <c r="D7486" s="4">
        <v>43102</v>
      </c>
      <c r="E7486" s="3" t="s">
        <v>21</v>
      </c>
      <c r="F7486" s="3" t="s">
        <v>423</v>
      </c>
      <c r="G7486" s="3" t="s">
        <v>8134</v>
      </c>
      <c r="H7486" s="5">
        <v>248</v>
      </c>
      <c r="I7486" s="2">
        <v>1</v>
      </c>
      <c r="J7486" s="2">
        <v>0</v>
      </c>
      <c r="K7486" s="2">
        <v>8.6800000000000002E-2</v>
      </c>
      <c r="L7486" s="18" t="str">
        <f>VLOOKUP(F7486,'BD customers'!$1:$1048576,2,FALSE)</f>
        <v>Christopher Schild</v>
      </c>
      <c r="M7486" s="2">
        <f>MATCH(orders[[#This Row],[Product ID]],'BD product'!A:A,0)</f>
        <v>1822</v>
      </c>
      <c r="N7486" s="2" t="str" cm="1">
        <f t="array" ref="N7486">INDEX('BD product'!A:D,M7486,2)</f>
        <v>Office Supplies</v>
      </c>
    </row>
    <row r="7487" spans="1:14" x14ac:dyDescent="0.3">
      <c r="A7487" s="3" t="s">
        <v>8133</v>
      </c>
      <c r="B7487" s="4">
        <v>43097</v>
      </c>
      <c r="C7487" s="12" t="str">
        <f t="shared" si="116"/>
        <v>2017/12</v>
      </c>
      <c r="D7487" s="4">
        <v>43102</v>
      </c>
      <c r="E7487" s="3" t="s">
        <v>21</v>
      </c>
      <c r="F7487" s="3" t="s">
        <v>423</v>
      </c>
      <c r="G7487" s="3" t="s">
        <v>5258</v>
      </c>
      <c r="H7487" s="5">
        <v>259</v>
      </c>
      <c r="I7487" s="2">
        <v>5</v>
      </c>
      <c r="J7487" s="2">
        <v>0</v>
      </c>
      <c r="K7487" s="2">
        <v>1.2690999999999999</v>
      </c>
      <c r="L7487" s="18" t="str">
        <f>VLOOKUP(F7487,'BD customers'!$1:$1048576,2,FALSE)</f>
        <v>Christopher Schild</v>
      </c>
      <c r="M7487" s="2">
        <f>MATCH(orders[[#This Row],[Product ID]],'BD product'!A:A,0)</f>
        <v>1501</v>
      </c>
      <c r="N7487" s="2" t="str" cm="1">
        <f t="array" ref="N7487">INDEX('BD product'!A:D,M7487,2)</f>
        <v>Office Supplies</v>
      </c>
    </row>
    <row r="7488" spans="1:14" x14ac:dyDescent="0.3">
      <c r="A7488" s="3" t="s">
        <v>8135</v>
      </c>
      <c r="B7488" s="4">
        <v>42357</v>
      </c>
      <c r="C7488" s="12" t="str">
        <f t="shared" si="116"/>
        <v>2015/12</v>
      </c>
      <c r="D7488" s="4">
        <v>42362</v>
      </c>
      <c r="E7488" s="3" t="s">
        <v>11</v>
      </c>
      <c r="F7488" s="3" t="s">
        <v>2123</v>
      </c>
      <c r="G7488" s="3" t="s">
        <v>4451</v>
      </c>
      <c r="H7488" s="5">
        <v>299</v>
      </c>
      <c r="I7488" s="2">
        <v>5</v>
      </c>
      <c r="J7488" s="2">
        <v>0</v>
      </c>
      <c r="K7488" s="2">
        <v>1.4651000000000001</v>
      </c>
      <c r="L7488" s="18" t="str">
        <f>VLOOKUP(F7488,'BD customers'!$1:$1048576,2,FALSE)</f>
        <v>Peter McVee</v>
      </c>
      <c r="M7488" s="2">
        <f>MATCH(orders[[#This Row],[Product ID]],'BD product'!A:A,0)</f>
        <v>1333</v>
      </c>
      <c r="N7488" s="2" t="str" cm="1">
        <f t="array" ref="N7488">INDEX('BD product'!A:D,M7488,2)</f>
        <v>Office Supplies</v>
      </c>
    </row>
    <row r="7489" spans="1:14" x14ac:dyDescent="0.3">
      <c r="A7489" s="3" t="s">
        <v>8135</v>
      </c>
      <c r="B7489" s="4">
        <v>42357</v>
      </c>
      <c r="C7489" s="12" t="str">
        <f t="shared" si="116"/>
        <v>2015/12</v>
      </c>
      <c r="D7489" s="4">
        <v>42362</v>
      </c>
      <c r="E7489" s="3" t="s">
        <v>11</v>
      </c>
      <c r="F7489" s="3" t="s">
        <v>2123</v>
      </c>
      <c r="G7489" s="3" t="s">
        <v>4290</v>
      </c>
      <c r="H7489" s="5">
        <v>224991</v>
      </c>
      <c r="I7489" s="2">
        <v>9</v>
      </c>
      <c r="J7489" s="2">
        <v>0</v>
      </c>
      <c r="K7489" s="2">
        <v>517.47929999999997</v>
      </c>
      <c r="L7489" s="18" t="str">
        <f>VLOOKUP(F7489,'BD customers'!$1:$1048576,2,FALSE)</f>
        <v>Peter McVee</v>
      </c>
      <c r="M7489" s="2">
        <f>MATCH(orders[[#This Row],[Product ID]],'BD product'!A:A,0)</f>
        <v>1289</v>
      </c>
      <c r="N7489" s="2" t="str" cm="1">
        <f t="array" ref="N7489">INDEX('BD product'!A:D,M7489,2)</f>
        <v>Technology</v>
      </c>
    </row>
    <row r="7490" spans="1:14" x14ac:dyDescent="0.3">
      <c r="A7490" s="3" t="s">
        <v>8135</v>
      </c>
      <c r="B7490" s="4">
        <v>42357</v>
      </c>
      <c r="C7490" s="12" t="str">
        <f t="shared" ref="C7490:C7553" si="117">TEXT(B7490,"aaaa/mm")</f>
        <v>2015/12</v>
      </c>
      <c r="D7490" s="4">
        <v>42362</v>
      </c>
      <c r="E7490" s="3" t="s">
        <v>11</v>
      </c>
      <c r="F7490" s="3" t="s">
        <v>2123</v>
      </c>
      <c r="G7490" s="3" t="s">
        <v>969</v>
      </c>
      <c r="H7490" s="5">
        <v>1053164</v>
      </c>
      <c r="I7490" s="2">
        <v>4</v>
      </c>
      <c r="J7490" s="2">
        <v>3</v>
      </c>
      <c r="K7490" s="2">
        <v>-105.3164</v>
      </c>
      <c r="L7490" s="18" t="str">
        <f>VLOOKUP(F7490,'BD customers'!$1:$1048576,2,FALSE)</f>
        <v>Peter McVee</v>
      </c>
      <c r="M7490" s="2">
        <f>MATCH(orders[[#This Row],[Product ID]],'BD product'!A:A,0)</f>
        <v>217</v>
      </c>
      <c r="N7490" s="2" t="str" cm="1">
        <f t="array" ref="N7490">INDEX('BD product'!A:D,M7490,2)</f>
        <v>Furniture</v>
      </c>
    </row>
    <row r="7491" spans="1:14" x14ac:dyDescent="0.3">
      <c r="A7491" s="3" t="s">
        <v>8136</v>
      </c>
      <c r="B7491" s="4">
        <v>43044</v>
      </c>
      <c r="C7491" s="12" t="str">
        <f t="shared" si="117"/>
        <v>2017/11</v>
      </c>
      <c r="D7491" s="4">
        <v>43048</v>
      </c>
      <c r="E7491" s="3" t="s">
        <v>21</v>
      </c>
      <c r="F7491" s="3" t="s">
        <v>5958</v>
      </c>
      <c r="G7491" s="3" t="s">
        <v>3023</v>
      </c>
      <c r="H7491" s="5">
        <v>1296</v>
      </c>
      <c r="I7491" s="2">
        <v>2</v>
      </c>
      <c r="J7491" s="2">
        <v>0</v>
      </c>
      <c r="K7491" s="2">
        <v>6.2207999999999997</v>
      </c>
      <c r="L7491" s="18" t="str">
        <f>VLOOKUP(F7491,'BD customers'!$1:$1048576,2,FALSE)</f>
        <v>Anna Andreadi</v>
      </c>
      <c r="M7491" s="2">
        <f>MATCH(orders[[#This Row],[Product ID]],'BD product'!A:A,0)</f>
        <v>862</v>
      </c>
      <c r="N7491" s="2" t="str" cm="1">
        <f t="array" ref="N7491">INDEX('BD product'!A:D,M7491,2)</f>
        <v>Office Supplies</v>
      </c>
    </row>
    <row r="7492" spans="1:14" x14ac:dyDescent="0.3">
      <c r="A7492" s="3" t="s">
        <v>8137</v>
      </c>
      <c r="B7492" s="4">
        <v>42257</v>
      </c>
      <c r="C7492" s="12" t="str">
        <f t="shared" si="117"/>
        <v>2015/09</v>
      </c>
      <c r="D7492" s="4">
        <v>42263</v>
      </c>
      <c r="E7492" s="3" t="s">
        <v>21</v>
      </c>
      <c r="F7492" s="3" t="s">
        <v>1275</v>
      </c>
      <c r="G7492" s="3" t="s">
        <v>462</v>
      </c>
      <c r="H7492" s="5">
        <v>10668</v>
      </c>
      <c r="I7492" s="2">
        <v>6</v>
      </c>
      <c r="J7492" s="2">
        <v>0</v>
      </c>
      <c r="K7492" s="2">
        <v>33.070799999999998</v>
      </c>
      <c r="L7492" s="18" t="str">
        <f>VLOOKUP(F7492,'BD customers'!$1:$1048576,2,FALSE)</f>
        <v>Frank Atkinson</v>
      </c>
      <c r="M7492" s="2">
        <f>MATCH(orders[[#This Row],[Product ID]],'BD product'!A:A,0)</f>
        <v>92</v>
      </c>
      <c r="N7492" s="2" t="str" cm="1">
        <f t="array" ref="N7492">INDEX('BD product'!A:D,M7492,2)</f>
        <v>Furniture</v>
      </c>
    </row>
    <row r="7493" spans="1:14" x14ac:dyDescent="0.3">
      <c r="A7493" s="3" t="s">
        <v>8138</v>
      </c>
      <c r="B7493" s="4">
        <v>43055</v>
      </c>
      <c r="C7493" s="12" t="str">
        <f t="shared" si="117"/>
        <v>2017/11</v>
      </c>
      <c r="D7493" s="4">
        <v>43055</v>
      </c>
      <c r="E7493" s="3" t="s">
        <v>41</v>
      </c>
      <c r="F7493" s="3" t="s">
        <v>937</v>
      </c>
      <c r="G7493" s="3" t="s">
        <v>6851</v>
      </c>
      <c r="H7493" s="5">
        <v>11994</v>
      </c>
      <c r="I7493" s="2">
        <v>6</v>
      </c>
      <c r="J7493" s="2">
        <v>0</v>
      </c>
      <c r="K7493" s="2">
        <v>0.59970000000000001</v>
      </c>
      <c r="L7493" s="18" t="str">
        <f>VLOOKUP(F7493,'BD customers'!$1:$1048576,2,FALSE)</f>
        <v>Charlotte Melton</v>
      </c>
      <c r="M7493" s="2">
        <f>MATCH(orders[[#This Row],[Product ID]],'BD product'!A:A,0)</f>
        <v>1732</v>
      </c>
      <c r="N7493" s="2" t="str" cm="1">
        <f t="array" ref="N7493">INDEX('BD product'!A:D,M7493,2)</f>
        <v>Technology</v>
      </c>
    </row>
    <row r="7494" spans="1:14" x14ac:dyDescent="0.3">
      <c r="A7494" s="3" t="s">
        <v>8139</v>
      </c>
      <c r="B7494" s="4">
        <v>42989</v>
      </c>
      <c r="C7494" s="12" t="str">
        <f t="shared" si="117"/>
        <v>2017/09</v>
      </c>
      <c r="D7494" s="4">
        <v>42994</v>
      </c>
      <c r="E7494" s="3" t="s">
        <v>21</v>
      </c>
      <c r="F7494" s="3" t="s">
        <v>5326</v>
      </c>
      <c r="G7494" s="3" t="s">
        <v>4914</v>
      </c>
      <c r="H7494" s="5">
        <v>10272</v>
      </c>
      <c r="I7494" s="2">
        <v>3</v>
      </c>
      <c r="J7494" s="2">
        <v>2</v>
      </c>
      <c r="K7494" s="2">
        <v>3.2099999999999997E-2</v>
      </c>
      <c r="L7494" s="18" t="str">
        <f>VLOOKUP(F7494,'BD customers'!$1:$1048576,2,FALSE)</f>
        <v>Cindy Chapman</v>
      </c>
      <c r="M7494" s="2">
        <f>MATCH(orders[[#This Row],[Product ID]],'BD product'!A:A,0)</f>
        <v>1435</v>
      </c>
      <c r="N7494" s="2" t="str" cm="1">
        <f t="array" ref="N7494">INDEX('BD product'!A:D,M7494,2)</f>
        <v>Office Supplies</v>
      </c>
    </row>
    <row r="7495" spans="1:14" x14ac:dyDescent="0.3">
      <c r="A7495" s="3" t="s">
        <v>8139</v>
      </c>
      <c r="B7495" s="4">
        <v>42989</v>
      </c>
      <c r="C7495" s="12" t="str">
        <f t="shared" si="117"/>
        <v>2017/09</v>
      </c>
      <c r="D7495" s="4">
        <v>42994</v>
      </c>
      <c r="E7495" s="3" t="s">
        <v>21</v>
      </c>
      <c r="F7495" s="3" t="s">
        <v>5326</v>
      </c>
      <c r="G7495" s="3" t="s">
        <v>3967</v>
      </c>
      <c r="H7495" s="5">
        <v>51219</v>
      </c>
      <c r="I7495" s="2">
        <v>5</v>
      </c>
      <c r="J7495" s="2">
        <v>3</v>
      </c>
      <c r="K7495" s="2">
        <v>-6.5853000000000002</v>
      </c>
      <c r="L7495" s="18" t="str">
        <f>VLOOKUP(F7495,'BD customers'!$1:$1048576,2,FALSE)</f>
        <v>Cindy Chapman</v>
      </c>
      <c r="M7495" s="2">
        <f>MATCH(orders[[#This Row],[Product ID]],'BD product'!A:A,0)</f>
        <v>1215</v>
      </c>
      <c r="N7495" s="2" t="str" cm="1">
        <f t="array" ref="N7495">INDEX('BD product'!A:D,M7495,2)</f>
        <v>Furniture</v>
      </c>
    </row>
    <row r="7496" spans="1:14" x14ac:dyDescent="0.3">
      <c r="A7496" s="3" t="s">
        <v>8139</v>
      </c>
      <c r="B7496" s="4">
        <v>42989</v>
      </c>
      <c r="C7496" s="12" t="str">
        <f t="shared" si="117"/>
        <v>2017/09</v>
      </c>
      <c r="D7496" s="4">
        <v>42994</v>
      </c>
      <c r="E7496" s="3" t="s">
        <v>21</v>
      </c>
      <c r="F7496" s="3" t="s">
        <v>5326</v>
      </c>
      <c r="G7496" s="3" t="s">
        <v>3483</v>
      </c>
      <c r="H7496" s="5">
        <v>1556</v>
      </c>
      <c r="I7496" s="2">
        <v>2</v>
      </c>
      <c r="J7496" s="2">
        <v>8</v>
      </c>
      <c r="K7496" s="2">
        <v>-4.2012</v>
      </c>
      <c r="L7496" s="18" t="str">
        <f>VLOOKUP(F7496,'BD customers'!$1:$1048576,2,FALSE)</f>
        <v>Cindy Chapman</v>
      </c>
      <c r="M7496" s="2">
        <f>MATCH(orders[[#This Row],[Product ID]],'BD product'!A:A,0)</f>
        <v>1036</v>
      </c>
      <c r="N7496" s="2" t="str" cm="1">
        <f t="array" ref="N7496">INDEX('BD product'!A:D,M7496,2)</f>
        <v>Office Supplies</v>
      </c>
    </row>
    <row r="7497" spans="1:14" x14ac:dyDescent="0.3">
      <c r="A7497" s="3" t="s">
        <v>8140</v>
      </c>
      <c r="B7497" s="4">
        <v>42930</v>
      </c>
      <c r="C7497" s="12" t="str">
        <f t="shared" si="117"/>
        <v>2017/07</v>
      </c>
      <c r="D7497" s="4">
        <v>42934</v>
      </c>
      <c r="E7497" s="3" t="s">
        <v>21</v>
      </c>
      <c r="F7497" s="3" t="s">
        <v>4763</v>
      </c>
      <c r="G7497" s="3" t="s">
        <v>2760</v>
      </c>
      <c r="H7497" s="5">
        <v>4448</v>
      </c>
      <c r="I7497" s="2">
        <v>2</v>
      </c>
      <c r="J7497" s="2">
        <v>2</v>
      </c>
      <c r="K7497" s="2">
        <v>1.4456</v>
      </c>
      <c r="L7497" s="18" t="str">
        <f>VLOOKUP(F7497,'BD customers'!$1:$1048576,2,FALSE)</f>
        <v>Toby Carlisle</v>
      </c>
      <c r="M7497" s="2">
        <f>MATCH(orders[[#This Row],[Product ID]],'BD product'!A:A,0)</f>
        <v>759</v>
      </c>
      <c r="N7497" s="2" t="str" cm="1">
        <f t="array" ref="N7497">INDEX('BD product'!A:D,M7497,2)</f>
        <v>Office Supplies</v>
      </c>
    </row>
    <row r="7498" spans="1:14" x14ac:dyDescent="0.3">
      <c r="A7498" s="3" t="s">
        <v>8140</v>
      </c>
      <c r="B7498" s="4">
        <v>42930</v>
      </c>
      <c r="C7498" s="12" t="str">
        <f t="shared" si="117"/>
        <v>2017/07</v>
      </c>
      <c r="D7498" s="4">
        <v>42934</v>
      </c>
      <c r="E7498" s="3" t="s">
        <v>21</v>
      </c>
      <c r="F7498" s="3" t="s">
        <v>4763</v>
      </c>
      <c r="G7498" s="3" t="s">
        <v>2702</v>
      </c>
      <c r="H7498" s="5">
        <v>27669</v>
      </c>
      <c r="I7498" s="2">
        <v>3</v>
      </c>
      <c r="J7498" s="2">
        <v>0</v>
      </c>
      <c r="K7498" s="2">
        <v>49.804200000000002</v>
      </c>
      <c r="L7498" s="18" t="str">
        <f>VLOOKUP(F7498,'BD customers'!$1:$1048576,2,FALSE)</f>
        <v>Toby Carlisle</v>
      </c>
      <c r="M7498" s="2">
        <f>MATCH(orders[[#This Row],[Product ID]],'BD product'!A:A,0)</f>
        <v>739</v>
      </c>
      <c r="N7498" s="2" t="str" cm="1">
        <f t="array" ref="N7498">INDEX('BD product'!A:D,M7498,2)</f>
        <v>Furniture</v>
      </c>
    </row>
    <row r="7499" spans="1:14" x14ac:dyDescent="0.3">
      <c r="A7499" s="3" t="s">
        <v>8140</v>
      </c>
      <c r="B7499" s="4">
        <v>42930</v>
      </c>
      <c r="C7499" s="12" t="str">
        <f t="shared" si="117"/>
        <v>2017/07</v>
      </c>
      <c r="D7499" s="4">
        <v>42934</v>
      </c>
      <c r="E7499" s="3" t="s">
        <v>21</v>
      </c>
      <c r="F7499" s="3" t="s">
        <v>4763</v>
      </c>
      <c r="G7499" s="3" t="s">
        <v>1331</v>
      </c>
      <c r="H7499" s="5">
        <v>496</v>
      </c>
      <c r="I7499" s="2">
        <v>4</v>
      </c>
      <c r="J7499" s="2">
        <v>0</v>
      </c>
      <c r="K7499" s="2">
        <v>2.3311999999999999</v>
      </c>
      <c r="L7499" s="18" t="str">
        <f>VLOOKUP(F7499,'BD customers'!$1:$1048576,2,FALSE)</f>
        <v>Toby Carlisle</v>
      </c>
      <c r="M7499" s="2">
        <f>MATCH(orders[[#This Row],[Product ID]],'BD product'!A:A,0)</f>
        <v>312</v>
      </c>
      <c r="N7499" s="2" t="str" cm="1">
        <f t="array" ref="N7499">INDEX('BD product'!A:D,M7499,2)</f>
        <v>Office Supplies</v>
      </c>
    </row>
    <row r="7500" spans="1:14" x14ac:dyDescent="0.3">
      <c r="A7500" s="3" t="s">
        <v>8140</v>
      </c>
      <c r="B7500" s="4">
        <v>42930</v>
      </c>
      <c r="C7500" s="12" t="str">
        <f t="shared" si="117"/>
        <v>2017/07</v>
      </c>
      <c r="D7500" s="4">
        <v>42934</v>
      </c>
      <c r="E7500" s="3" t="s">
        <v>21</v>
      </c>
      <c r="F7500" s="3" t="s">
        <v>4763</v>
      </c>
      <c r="G7500" s="3" t="s">
        <v>168</v>
      </c>
      <c r="H7500" s="5">
        <v>7192</v>
      </c>
      <c r="I7500" s="2">
        <v>4</v>
      </c>
      <c r="J7500" s="2">
        <v>0</v>
      </c>
      <c r="K7500" s="2">
        <v>20.8568</v>
      </c>
      <c r="L7500" s="18" t="str">
        <f>VLOOKUP(F7500,'BD customers'!$1:$1048576,2,FALSE)</f>
        <v>Toby Carlisle</v>
      </c>
      <c r="M7500" s="2">
        <f>MATCH(orders[[#This Row],[Product ID]],'BD product'!A:A,0)</f>
        <v>32</v>
      </c>
      <c r="N7500" s="2" t="str" cm="1">
        <f t="array" ref="N7500">INDEX('BD product'!A:D,M7500,2)</f>
        <v>Office Supplies</v>
      </c>
    </row>
    <row r="7501" spans="1:14" x14ac:dyDescent="0.3">
      <c r="A7501" s="3" t="s">
        <v>8140</v>
      </c>
      <c r="B7501" s="4">
        <v>42930</v>
      </c>
      <c r="C7501" s="12" t="str">
        <f t="shared" si="117"/>
        <v>2017/07</v>
      </c>
      <c r="D7501" s="4">
        <v>42934</v>
      </c>
      <c r="E7501" s="3" t="s">
        <v>21</v>
      </c>
      <c r="F7501" s="3" t="s">
        <v>4763</v>
      </c>
      <c r="G7501" s="3" t="s">
        <v>886</v>
      </c>
      <c r="H7501" s="5">
        <v>1884</v>
      </c>
      <c r="I7501" s="2">
        <v>3</v>
      </c>
      <c r="J7501" s="2">
        <v>0</v>
      </c>
      <c r="K7501" s="2">
        <v>7.9127999999999998</v>
      </c>
      <c r="L7501" s="18" t="str">
        <f>VLOOKUP(F7501,'BD customers'!$1:$1048576,2,FALSE)</f>
        <v>Toby Carlisle</v>
      </c>
      <c r="M7501" s="2">
        <f>MATCH(orders[[#This Row],[Product ID]],'BD product'!A:A,0)</f>
        <v>193</v>
      </c>
      <c r="N7501" s="2" t="str" cm="1">
        <f t="array" ref="N7501">INDEX('BD product'!A:D,M7501,2)</f>
        <v>Furniture</v>
      </c>
    </row>
    <row r="7502" spans="1:14" x14ac:dyDescent="0.3">
      <c r="A7502" s="3" t="s">
        <v>8140</v>
      </c>
      <c r="B7502" s="4">
        <v>42930</v>
      </c>
      <c r="C7502" s="12" t="str">
        <f t="shared" si="117"/>
        <v>2017/07</v>
      </c>
      <c r="D7502" s="4">
        <v>42934</v>
      </c>
      <c r="E7502" s="3" t="s">
        <v>21</v>
      </c>
      <c r="F7502" s="3" t="s">
        <v>4763</v>
      </c>
      <c r="G7502" s="3" t="s">
        <v>1766</v>
      </c>
      <c r="H7502" s="5">
        <v>14097</v>
      </c>
      <c r="I7502" s="2">
        <v>3</v>
      </c>
      <c r="J7502" s="2">
        <v>0</v>
      </c>
      <c r="K7502" s="2">
        <v>19.735800000000001</v>
      </c>
      <c r="L7502" s="18" t="str">
        <f>VLOOKUP(F7502,'BD customers'!$1:$1048576,2,FALSE)</f>
        <v>Toby Carlisle</v>
      </c>
      <c r="M7502" s="2">
        <f>MATCH(orders[[#This Row],[Product ID]],'BD product'!A:A,0)</f>
        <v>439</v>
      </c>
      <c r="N7502" s="2" t="str" cm="1">
        <f t="array" ref="N7502">INDEX('BD product'!A:D,M7502,2)</f>
        <v>Technology</v>
      </c>
    </row>
    <row r="7503" spans="1:14" x14ac:dyDescent="0.3">
      <c r="A7503" s="3" t="s">
        <v>8140</v>
      </c>
      <c r="B7503" s="4">
        <v>42930</v>
      </c>
      <c r="C7503" s="12" t="str">
        <f t="shared" si="117"/>
        <v>2017/07</v>
      </c>
      <c r="D7503" s="4">
        <v>42934</v>
      </c>
      <c r="E7503" s="3" t="s">
        <v>21</v>
      </c>
      <c r="F7503" s="3" t="s">
        <v>4763</v>
      </c>
      <c r="G7503" s="3" t="s">
        <v>188</v>
      </c>
      <c r="H7503" s="5">
        <v>470376</v>
      </c>
      <c r="I7503" s="2">
        <v>3</v>
      </c>
      <c r="J7503" s="2">
        <v>2</v>
      </c>
      <c r="K7503" s="2">
        <v>52.917299999999997</v>
      </c>
      <c r="L7503" s="18" t="str">
        <f>VLOOKUP(F7503,'BD customers'!$1:$1048576,2,FALSE)</f>
        <v>Toby Carlisle</v>
      </c>
      <c r="M7503" s="2">
        <f>MATCH(orders[[#This Row],[Product ID]],'BD product'!A:A,0)</f>
        <v>36</v>
      </c>
      <c r="N7503" s="2" t="str" cm="1">
        <f t="array" ref="N7503">INDEX('BD product'!A:D,M7503,2)</f>
        <v>Technology</v>
      </c>
    </row>
    <row r="7504" spans="1:14" x14ac:dyDescent="0.3">
      <c r="A7504" s="3" t="s">
        <v>8141</v>
      </c>
      <c r="B7504" s="4">
        <v>42824</v>
      </c>
      <c r="C7504" s="12" t="str">
        <f t="shared" si="117"/>
        <v>2017/03</v>
      </c>
      <c r="D7504" s="4">
        <v>42824</v>
      </c>
      <c r="E7504" s="3" t="s">
        <v>41</v>
      </c>
      <c r="F7504" s="3" t="s">
        <v>1180</v>
      </c>
      <c r="G7504" s="3" t="s">
        <v>4254</v>
      </c>
      <c r="H7504" s="5">
        <v>608</v>
      </c>
      <c r="I7504" s="2">
        <v>2</v>
      </c>
      <c r="J7504" s="2">
        <v>0</v>
      </c>
      <c r="K7504" s="2">
        <v>2.0672000000000001</v>
      </c>
      <c r="L7504" s="18" t="str">
        <f>VLOOKUP(F7504,'BD customers'!$1:$1048576,2,FALSE)</f>
        <v>Tom Boeckenhauer</v>
      </c>
      <c r="M7504" s="2">
        <f>MATCH(orders[[#This Row],[Product ID]],'BD product'!A:A,0)</f>
        <v>1281</v>
      </c>
      <c r="N7504" s="2" t="str" cm="1">
        <f t="array" ref="N7504">INDEX('BD product'!A:D,M7504,2)</f>
        <v>Office Supplies</v>
      </c>
    </row>
    <row r="7505" spans="1:14" x14ac:dyDescent="0.3">
      <c r="A7505" s="3" t="s">
        <v>8141</v>
      </c>
      <c r="B7505" s="4">
        <v>42824</v>
      </c>
      <c r="C7505" s="12" t="str">
        <f t="shared" si="117"/>
        <v>2017/03</v>
      </c>
      <c r="D7505" s="4">
        <v>42824</v>
      </c>
      <c r="E7505" s="3" t="s">
        <v>41</v>
      </c>
      <c r="F7505" s="3" t="s">
        <v>1180</v>
      </c>
      <c r="G7505" s="3" t="s">
        <v>293</v>
      </c>
      <c r="H7505" s="5">
        <v>164792</v>
      </c>
      <c r="I7505" s="2">
        <v>1</v>
      </c>
      <c r="J7505" s="2">
        <v>2</v>
      </c>
      <c r="K7505" s="2">
        <v>18.539100000000001</v>
      </c>
      <c r="L7505" s="18" t="str">
        <f>VLOOKUP(F7505,'BD customers'!$1:$1048576,2,FALSE)</f>
        <v>Tom Boeckenhauer</v>
      </c>
      <c r="M7505" s="2">
        <f>MATCH(orders[[#This Row],[Product ID]],'BD product'!A:A,0)</f>
        <v>55</v>
      </c>
      <c r="N7505" s="2" t="str" cm="1">
        <f t="array" ref="N7505">INDEX('BD product'!A:D,M7505,2)</f>
        <v>Technology</v>
      </c>
    </row>
    <row r="7506" spans="1:14" x14ac:dyDescent="0.3">
      <c r="A7506" s="3" t="s">
        <v>8142</v>
      </c>
      <c r="B7506" s="4">
        <v>42400</v>
      </c>
      <c r="C7506" s="12" t="str">
        <f t="shared" si="117"/>
        <v>2016/01</v>
      </c>
      <c r="D7506" s="4">
        <v>42404</v>
      </c>
      <c r="E7506" s="3" t="s">
        <v>11</v>
      </c>
      <c r="F7506" s="3" t="s">
        <v>6872</v>
      </c>
      <c r="G7506" s="3" t="s">
        <v>3499</v>
      </c>
      <c r="H7506" s="5">
        <v>2336</v>
      </c>
      <c r="I7506" s="2">
        <v>2</v>
      </c>
      <c r="J7506" s="2">
        <v>0</v>
      </c>
      <c r="K7506" s="2">
        <v>0.1168</v>
      </c>
      <c r="L7506" s="18" t="str">
        <f>VLOOKUP(F7506,'BD customers'!$1:$1048576,2,FALSE)</f>
        <v>Jason Klamczynski</v>
      </c>
      <c r="M7506" s="2">
        <f>MATCH(orders[[#This Row],[Product ID]],'BD product'!A:A,0)</f>
        <v>1042</v>
      </c>
      <c r="N7506" s="2" t="str" cm="1">
        <f t="array" ref="N7506">INDEX('BD product'!A:D,M7506,2)</f>
        <v>Office Supplies</v>
      </c>
    </row>
    <row r="7507" spans="1:14" x14ac:dyDescent="0.3">
      <c r="A7507" s="3" t="s">
        <v>8143</v>
      </c>
      <c r="B7507" s="4">
        <v>42894</v>
      </c>
      <c r="C7507" s="12" t="str">
        <f t="shared" si="117"/>
        <v>2017/06</v>
      </c>
      <c r="D7507" s="4">
        <v>42899</v>
      </c>
      <c r="E7507" s="3" t="s">
        <v>21</v>
      </c>
      <c r="F7507" s="3" t="s">
        <v>4094</v>
      </c>
      <c r="G7507" s="3" t="s">
        <v>1427</v>
      </c>
      <c r="H7507" s="5">
        <v>12176</v>
      </c>
      <c r="I7507" s="2">
        <v>4</v>
      </c>
      <c r="J7507" s="2">
        <v>8</v>
      </c>
      <c r="K7507" s="2">
        <v>-18.872800000000002</v>
      </c>
      <c r="L7507" s="18" t="str">
        <f>VLOOKUP(F7507,'BD customers'!$1:$1048576,2,FALSE)</f>
        <v>Ben Wallace</v>
      </c>
      <c r="M7507" s="2">
        <f>MATCH(orders[[#This Row],[Product ID]],'BD product'!A:A,0)</f>
        <v>340</v>
      </c>
      <c r="N7507" s="2" t="str" cm="1">
        <f t="array" ref="N7507">INDEX('BD product'!A:D,M7507,2)</f>
        <v>Office Supplies</v>
      </c>
    </row>
    <row r="7508" spans="1:14" x14ac:dyDescent="0.3">
      <c r="A7508" s="3" t="s">
        <v>8144</v>
      </c>
      <c r="B7508" s="4">
        <v>41945</v>
      </c>
      <c r="C7508" s="12" t="str">
        <f t="shared" si="117"/>
        <v>2014/11</v>
      </c>
      <c r="D7508" s="4">
        <v>41949</v>
      </c>
      <c r="E7508" s="3" t="s">
        <v>21</v>
      </c>
      <c r="F7508" s="3" t="s">
        <v>1221</v>
      </c>
      <c r="G7508" s="3" t="s">
        <v>3706</v>
      </c>
      <c r="H7508" s="5">
        <v>46384</v>
      </c>
      <c r="I7508" s="2">
        <v>2</v>
      </c>
      <c r="J7508" s="2">
        <v>2</v>
      </c>
      <c r="K7508" s="2">
        <v>5.2182000000000004</v>
      </c>
      <c r="L7508" s="18" t="str">
        <f>VLOOKUP(F7508,'BD customers'!$1:$1048576,2,FALSE)</f>
        <v>Shahid Hopkins</v>
      </c>
      <c r="M7508" s="2">
        <f>MATCH(orders[[#This Row],[Product ID]],'BD product'!A:A,0)</f>
        <v>1131</v>
      </c>
      <c r="N7508" s="2" t="str" cm="1">
        <f t="array" ref="N7508">INDEX('BD product'!A:D,M7508,2)</f>
        <v>Technology</v>
      </c>
    </row>
    <row r="7509" spans="1:14" x14ac:dyDescent="0.3">
      <c r="A7509" s="3" t="s">
        <v>8144</v>
      </c>
      <c r="B7509" s="4">
        <v>41945</v>
      </c>
      <c r="C7509" s="12" t="str">
        <f t="shared" si="117"/>
        <v>2014/11</v>
      </c>
      <c r="D7509" s="4">
        <v>41949</v>
      </c>
      <c r="E7509" s="3" t="s">
        <v>21</v>
      </c>
      <c r="F7509" s="3" t="s">
        <v>1221</v>
      </c>
      <c r="G7509" s="3" t="s">
        <v>1081</v>
      </c>
      <c r="H7509" s="5">
        <v>36292</v>
      </c>
      <c r="I7509" s="2">
        <v>2</v>
      </c>
      <c r="J7509" s="2">
        <v>0</v>
      </c>
      <c r="K7509" s="2">
        <v>105.24679999999999</v>
      </c>
      <c r="L7509" s="18" t="str">
        <f>VLOOKUP(F7509,'BD customers'!$1:$1048576,2,FALSE)</f>
        <v>Shahid Hopkins</v>
      </c>
      <c r="M7509" s="2">
        <f>MATCH(orders[[#This Row],[Product ID]],'BD product'!A:A,0)</f>
        <v>247</v>
      </c>
      <c r="N7509" s="2" t="str" cm="1">
        <f t="array" ref="N7509">INDEX('BD product'!A:D,M7509,2)</f>
        <v>Office Supplies</v>
      </c>
    </row>
    <row r="7510" spans="1:14" x14ac:dyDescent="0.3">
      <c r="A7510" s="3" t="s">
        <v>8145</v>
      </c>
      <c r="B7510" s="4">
        <v>42930</v>
      </c>
      <c r="C7510" s="12" t="str">
        <f t="shared" si="117"/>
        <v>2017/07</v>
      </c>
      <c r="D7510" s="4">
        <v>42934</v>
      </c>
      <c r="E7510" s="3" t="s">
        <v>21</v>
      </c>
      <c r="F7510" s="3" t="s">
        <v>1327</v>
      </c>
      <c r="G7510" s="3" t="s">
        <v>2928</v>
      </c>
      <c r="H7510" s="5">
        <v>9248</v>
      </c>
      <c r="I7510" s="2">
        <v>2</v>
      </c>
      <c r="J7510" s="2">
        <v>2</v>
      </c>
      <c r="K7510" s="2">
        <v>3.3523999999999998</v>
      </c>
      <c r="L7510" s="18" t="str">
        <f>VLOOKUP(F7510,'BD customers'!$1:$1048576,2,FALSE)</f>
        <v>John Lee</v>
      </c>
      <c r="M7510" s="2">
        <f>MATCH(orders[[#This Row],[Product ID]],'BD product'!A:A,0)</f>
        <v>822</v>
      </c>
      <c r="N7510" s="2" t="str" cm="1">
        <f t="array" ref="N7510">INDEX('BD product'!A:D,M7510,2)</f>
        <v>Office Supplies</v>
      </c>
    </row>
    <row r="7511" spans="1:14" x14ac:dyDescent="0.3">
      <c r="A7511" s="3" t="s">
        <v>8145</v>
      </c>
      <c r="B7511" s="4">
        <v>42930</v>
      </c>
      <c r="C7511" s="12" t="str">
        <f t="shared" si="117"/>
        <v>2017/07</v>
      </c>
      <c r="D7511" s="4">
        <v>42934</v>
      </c>
      <c r="E7511" s="3" t="s">
        <v>21</v>
      </c>
      <c r="F7511" s="3" t="s">
        <v>1327</v>
      </c>
      <c r="G7511" s="3" t="s">
        <v>2750</v>
      </c>
      <c r="H7511" s="5">
        <v>1889946</v>
      </c>
      <c r="I7511" s="2">
        <v>9</v>
      </c>
      <c r="J7511" s="2">
        <v>4</v>
      </c>
      <c r="K7511" s="2">
        <v>-377.98919999999998</v>
      </c>
      <c r="L7511" s="18" t="str">
        <f>VLOOKUP(F7511,'BD customers'!$1:$1048576,2,FALSE)</f>
        <v>John Lee</v>
      </c>
      <c r="M7511" s="2">
        <f>MATCH(orders[[#This Row],[Product ID]],'BD product'!A:A,0)</f>
        <v>756</v>
      </c>
      <c r="N7511" s="2" t="str" cm="1">
        <f t="array" ref="N7511">INDEX('BD product'!A:D,M7511,2)</f>
        <v>Technology</v>
      </c>
    </row>
    <row r="7512" spans="1:14" x14ac:dyDescent="0.3">
      <c r="A7512" s="3" t="s">
        <v>8145</v>
      </c>
      <c r="B7512" s="4">
        <v>42930</v>
      </c>
      <c r="C7512" s="12" t="str">
        <f t="shared" si="117"/>
        <v>2017/07</v>
      </c>
      <c r="D7512" s="4">
        <v>42934</v>
      </c>
      <c r="E7512" s="3" t="s">
        <v>21</v>
      </c>
      <c r="F7512" s="3" t="s">
        <v>1327</v>
      </c>
      <c r="G7512" s="3" t="s">
        <v>791</v>
      </c>
      <c r="H7512" s="5">
        <v>6204</v>
      </c>
      <c r="I7512" s="2">
        <v>5</v>
      </c>
      <c r="J7512" s="2">
        <v>2</v>
      </c>
      <c r="K7512" s="2">
        <v>0.46529999999999999</v>
      </c>
      <c r="L7512" s="18" t="str">
        <f>VLOOKUP(F7512,'BD customers'!$1:$1048576,2,FALSE)</f>
        <v>John Lee</v>
      </c>
      <c r="M7512" s="2">
        <f>MATCH(orders[[#This Row],[Product ID]],'BD product'!A:A,0)</f>
        <v>172</v>
      </c>
      <c r="N7512" s="2" t="str" cm="1">
        <f t="array" ref="N7512">INDEX('BD product'!A:D,M7512,2)</f>
        <v>Office Supplies</v>
      </c>
    </row>
    <row r="7513" spans="1:14" x14ac:dyDescent="0.3">
      <c r="A7513" s="3" t="s">
        <v>8145</v>
      </c>
      <c r="B7513" s="4">
        <v>42930</v>
      </c>
      <c r="C7513" s="12" t="str">
        <f t="shared" si="117"/>
        <v>2017/07</v>
      </c>
      <c r="D7513" s="4">
        <v>42934</v>
      </c>
      <c r="E7513" s="3" t="s">
        <v>21</v>
      </c>
      <c r="F7513" s="3" t="s">
        <v>1327</v>
      </c>
      <c r="G7513" s="3" t="s">
        <v>3576</v>
      </c>
      <c r="H7513" s="5">
        <v>39692</v>
      </c>
      <c r="I7513" s="2">
        <v>5</v>
      </c>
      <c r="J7513" s="2">
        <v>2</v>
      </c>
      <c r="K7513" s="2">
        <v>14.884499999999999</v>
      </c>
      <c r="L7513" s="18" t="str">
        <f>VLOOKUP(F7513,'BD customers'!$1:$1048576,2,FALSE)</f>
        <v>John Lee</v>
      </c>
      <c r="M7513" s="2">
        <f>MATCH(orders[[#This Row],[Product ID]],'BD product'!A:A,0)</f>
        <v>1073</v>
      </c>
      <c r="N7513" s="2" t="str" cm="1">
        <f t="array" ref="N7513">INDEX('BD product'!A:D,M7513,2)</f>
        <v>Furniture</v>
      </c>
    </row>
    <row r="7514" spans="1:14" x14ac:dyDescent="0.3">
      <c r="A7514" s="3" t="s">
        <v>8145</v>
      </c>
      <c r="B7514" s="4">
        <v>42930</v>
      </c>
      <c r="C7514" s="12" t="str">
        <f t="shared" si="117"/>
        <v>2017/07</v>
      </c>
      <c r="D7514" s="4">
        <v>42934</v>
      </c>
      <c r="E7514" s="3" t="s">
        <v>21</v>
      </c>
      <c r="F7514" s="3" t="s">
        <v>1327</v>
      </c>
      <c r="G7514" s="3" t="s">
        <v>4552</v>
      </c>
      <c r="H7514" s="5">
        <v>239456</v>
      </c>
      <c r="I7514" s="2">
        <v>7</v>
      </c>
      <c r="J7514" s="2">
        <v>2</v>
      </c>
      <c r="K7514" s="2">
        <v>17.959199999999999</v>
      </c>
      <c r="L7514" s="18" t="str">
        <f>VLOOKUP(F7514,'BD customers'!$1:$1048576,2,FALSE)</f>
        <v>John Lee</v>
      </c>
      <c r="M7514" s="2">
        <f>MATCH(orders[[#This Row],[Product ID]],'BD product'!A:A,0)</f>
        <v>1356</v>
      </c>
      <c r="N7514" s="2" t="str" cm="1">
        <f t="array" ref="N7514">INDEX('BD product'!A:D,M7514,2)</f>
        <v>Office Supplies</v>
      </c>
    </row>
    <row r="7515" spans="1:14" x14ac:dyDescent="0.3">
      <c r="A7515" s="3" t="s">
        <v>8145</v>
      </c>
      <c r="B7515" s="4">
        <v>42930</v>
      </c>
      <c r="C7515" s="12" t="str">
        <f t="shared" si="117"/>
        <v>2017/07</v>
      </c>
      <c r="D7515" s="4">
        <v>42934</v>
      </c>
      <c r="E7515" s="3" t="s">
        <v>21</v>
      </c>
      <c r="F7515" s="3" t="s">
        <v>1327</v>
      </c>
      <c r="G7515" s="3" t="s">
        <v>1456</v>
      </c>
      <c r="H7515" s="5">
        <v>1312</v>
      </c>
      <c r="I7515" s="2">
        <v>5</v>
      </c>
      <c r="J7515" s="2">
        <v>2</v>
      </c>
      <c r="K7515" s="2">
        <v>0.2132</v>
      </c>
      <c r="L7515" s="18" t="str">
        <f>VLOOKUP(F7515,'BD customers'!$1:$1048576,2,FALSE)</f>
        <v>John Lee</v>
      </c>
      <c r="M7515" s="2">
        <f>MATCH(orders[[#This Row],[Product ID]],'BD product'!A:A,0)</f>
        <v>348</v>
      </c>
      <c r="N7515" s="2" t="str" cm="1">
        <f t="array" ref="N7515">INDEX('BD product'!A:D,M7515,2)</f>
        <v>Office Supplies</v>
      </c>
    </row>
    <row r="7516" spans="1:14" x14ac:dyDescent="0.3">
      <c r="A7516" s="3" t="s">
        <v>8146</v>
      </c>
      <c r="B7516" s="4">
        <v>43078</v>
      </c>
      <c r="C7516" s="12" t="str">
        <f t="shared" si="117"/>
        <v>2017/12</v>
      </c>
      <c r="D7516" s="4">
        <v>43081</v>
      </c>
      <c r="E7516" s="3" t="s">
        <v>11</v>
      </c>
      <c r="F7516" s="3" t="s">
        <v>1327</v>
      </c>
      <c r="G7516" s="3" t="s">
        <v>3149</v>
      </c>
      <c r="H7516" s="5">
        <v>2936</v>
      </c>
      <c r="I7516" s="2">
        <v>2</v>
      </c>
      <c r="J7516" s="2">
        <v>0</v>
      </c>
      <c r="K7516" s="2">
        <v>13.505599999999999</v>
      </c>
      <c r="L7516" s="18" t="str">
        <f>VLOOKUP(F7516,'BD customers'!$1:$1048576,2,FALSE)</f>
        <v>John Lee</v>
      </c>
      <c r="M7516" s="2">
        <f>MATCH(orders[[#This Row],[Product ID]],'BD product'!A:A,0)</f>
        <v>910</v>
      </c>
      <c r="N7516" s="2" t="str" cm="1">
        <f t="array" ref="N7516">INDEX('BD product'!A:D,M7516,2)</f>
        <v>Office Supplies</v>
      </c>
    </row>
    <row r="7517" spans="1:14" x14ac:dyDescent="0.3">
      <c r="A7517" s="3" t="s">
        <v>8146</v>
      </c>
      <c r="B7517" s="4">
        <v>43078</v>
      </c>
      <c r="C7517" s="12" t="str">
        <f t="shared" si="117"/>
        <v>2017/12</v>
      </c>
      <c r="D7517" s="4">
        <v>43081</v>
      </c>
      <c r="E7517" s="3" t="s">
        <v>11</v>
      </c>
      <c r="F7517" s="3" t="s">
        <v>1327</v>
      </c>
      <c r="G7517" s="3" t="s">
        <v>4879</v>
      </c>
      <c r="H7517" s="5">
        <v>2149</v>
      </c>
      <c r="I7517" s="2">
        <v>5</v>
      </c>
      <c r="J7517" s="2">
        <v>0</v>
      </c>
      <c r="K7517" s="2">
        <v>6.2321</v>
      </c>
      <c r="L7517" s="18" t="str">
        <f>VLOOKUP(F7517,'BD customers'!$1:$1048576,2,FALSE)</f>
        <v>John Lee</v>
      </c>
      <c r="M7517" s="2">
        <f>MATCH(orders[[#This Row],[Product ID]],'BD product'!A:A,0)</f>
        <v>1430</v>
      </c>
      <c r="N7517" s="2" t="str" cm="1">
        <f t="array" ref="N7517">INDEX('BD product'!A:D,M7517,2)</f>
        <v>Office Supplies</v>
      </c>
    </row>
    <row r="7518" spans="1:14" x14ac:dyDescent="0.3">
      <c r="A7518" s="3" t="s">
        <v>8146</v>
      </c>
      <c r="B7518" s="4">
        <v>43078</v>
      </c>
      <c r="C7518" s="12" t="str">
        <f t="shared" si="117"/>
        <v>2017/12</v>
      </c>
      <c r="D7518" s="4">
        <v>43081</v>
      </c>
      <c r="E7518" s="3" t="s">
        <v>11</v>
      </c>
      <c r="F7518" s="3" t="s">
        <v>1327</v>
      </c>
      <c r="G7518" s="3" t="s">
        <v>599</v>
      </c>
      <c r="H7518" s="5">
        <v>1592</v>
      </c>
      <c r="I7518" s="2">
        <v>4</v>
      </c>
      <c r="J7518" s="2">
        <v>0</v>
      </c>
      <c r="K7518" s="2">
        <v>7.4824000000000002</v>
      </c>
      <c r="L7518" s="18" t="str">
        <f>VLOOKUP(F7518,'BD customers'!$1:$1048576,2,FALSE)</f>
        <v>John Lee</v>
      </c>
      <c r="M7518" s="2">
        <f>MATCH(orders[[#This Row],[Product ID]],'BD product'!A:A,0)</f>
        <v>124</v>
      </c>
      <c r="N7518" s="2" t="str" cm="1">
        <f t="array" ref="N7518">INDEX('BD product'!A:D,M7518,2)</f>
        <v>Office Supplies</v>
      </c>
    </row>
    <row r="7519" spans="1:14" x14ac:dyDescent="0.3">
      <c r="A7519" s="3" t="s">
        <v>8146</v>
      </c>
      <c r="B7519" s="4">
        <v>43078</v>
      </c>
      <c r="C7519" s="12" t="str">
        <f t="shared" si="117"/>
        <v>2017/12</v>
      </c>
      <c r="D7519" s="4">
        <v>43081</v>
      </c>
      <c r="E7519" s="3" t="s">
        <v>11</v>
      </c>
      <c r="F7519" s="3" t="s">
        <v>1327</v>
      </c>
      <c r="G7519" s="3" t="s">
        <v>2941</v>
      </c>
      <c r="H7519" s="5">
        <v>14645</v>
      </c>
      <c r="I7519" s="2">
        <v>5</v>
      </c>
      <c r="J7519" s="2">
        <v>0</v>
      </c>
      <c r="K7519" s="2">
        <v>48.328499999999998</v>
      </c>
      <c r="L7519" s="18" t="str">
        <f>VLOOKUP(F7519,'BD customers'!$1:$1048576,2,FALSE)</f>
        <v>John Lee</v>
      </c>
      <c r="M7519" s="2">
        <f>MATCH(orders[[#This Row],[Product ID]],'BD product'!A:A,0)</f>
        <v>827</v>
      </c>
      <c r="N7519" s="2" t="str" cm="1">
        <f t="array" ref="N7519">INDEX('BD product'!A:D,M7519,2)</f>
        <v>Technology</v>
      </c>
    </row>
    <row r="7520" spans="1:14" x14ac:dyDescent="0.3">
      <c r="A7520" s="3" t="s">
        <v>8146</v>
      </c>
      <c r="B7520" s="4">
        <v>43078</v>
      </c>
      <c r="C7520" s="12" t="str">
        <f t="shared" si="117"/>
        <v>2017/12</v>
      </c>
      <c r="D7520" s="4">
        <v>43081</v>
      </c>
      <c r="E7520" s="3" t="s">
        <v>11</v>
      </c>
      <c r="F7520" s="3" t="s">
        <v>1327</v>
      </c>
      <c r="G7520" s="3" t="s">
        <v>1852</v>
      </c>
      <c r="H7520" s="5">
        <v>1514</v>
      </c>
      <c r="I7520" s="2">
        <v>1</v>
      </c>
      <c r="J7520" s="2">
        <v>0</v>
      </c>
      <c r="K7520" s="2">
        <v>0.60560000000000003</v>
      </c>
      <c r="L7520" s="18" t="str">
        <f>VLOOKUP(F7520,'BD customers'!$1:$1048576,2,FALSE)</f>
        <v>John Lee</v>
      </c>
      <c r="M7520" s="2">
        <f>MATCH(orders[[#This Row],[Product ID]],'BD product'!A:A,0)</f>
        <v>466</v>
      </c>
      <c r="N7520" s="2" t="str" cm="1">
        <f t="array" ref="N7520">INDEX('BD product'!A:D,M7520,2)</f>
        <v>Office Supplies</v>
      </c>
    </row>
    <row r="7521" spans="1:14" x14ac:dyDescent="0.3">
      <c r="A7521" s="3" t="s">
        <v>8146</v>
      </c>
      <c r="B7521" s="4">
        <v>43078</v>
      </c>
      <c r="C7521" s="12" t="str">
        <f t="shared" si="117"/>
        <v>2017/12</v>
      </c>
      <c r="D7521" s="4">
        <v>43081</v>
      </c>
      <c r="E7521" s="3" t="s">
        <v>11</v>
      </c>
      <c r="F7521" s="3" t="s">
        <v>1327</v>
      </c>
      <c r="G7521" s="3" t="s">
        <v>5667</v>
      </c>
      <c r="H7521" s="5">
        <v>576</v>
      </c>
      <c r="I7521" s="2">
        <v>2</v>
      </c>
      <c r="J7521" s="2">
        <v>0</v>
      </c>
      <c r="K7521" s="2">
        <v>2.6496</v>
      </c>
      <c r="L7521" s="18" t="str">
        <f>VLOOKUP(F7521,'BD customers'!$1:$1048576,2,FALSE)</f>
        <v>John Lee</v>
      </c>
      <c r="M7521" s="2">
        <f>MATCH(orders[[#This Row],[Product ID]],'BD product'!A:A,0)</f>
        <v>1570</v>
      </c>
      <c r="N7521" s="2" t="str" cm="1">
        <f t="array" ref="N7521">INDEX('BD product'!A:D,M7521,2)</f>
        <v>Office Supplies</v>
      </c>
    </row>
    <row r="7522" spans="1:14" x14ac:dyDescent="0.3">
      <c r="A7522" s="3" t="s">
        <v>8146</v>
      </c>
      <c r="B7522" s="4">
        <v>43078</v>
      </c>
      <c r="C7522" s="12" t="str">
        <f t="shared" si="117"/>
        <v>2017/12</v>
      </c>
      <c r="D7522" s="4">
        <v>43081</v>
      </c>
      <c r="E7522" s="3" t="s">
        <v>11</v>
      </c>
      <c r="F7522" s="3" t="s">
        <v>1327</v>
      </c>
      <c r="G7522" s="3" t="s">
        <v>3099</v>
      </c>
      <c r="H7522" s="5">
        <v>139998</v>
      </c>
      <c r="I7522" s="2">
        <v>2</v>
      </c>
      <c r="J7522" s="2">
        <v>0</v>
      </c>
      <c r="K7522" s="2">
        <v>62.999099999999999</v>
      </c>
      <c r="L7522" s="18" t="str">
        <f>VLOOKUP(F7522,'BD customers'!$1:$1048576,2,FALSE)</f>
        <v>John Lee</v>
      </c>
      <c r="M7522" s="2">
        <f>MATCH(orders[[#This Row],[Product ID]],'BD product'!A:A,0)</f>
        <v>892</v>
      </c>
      <c r="N7522" s="2" t="str" cm="1">
        <f t="array" ref="N7522">INDEX('BD product'!A:D,M7522,2)</f>
        <v>Technology</v>
      </c>
    </row>
    <row r="7523" spans="1:14" x14ac:dyDescent="0.3">
      <c r="A7523" s="3" t="s">
        <v>8147</v>
      </c>
      <c r="B7523" s="4">
        <v>42618</v>
      </c>
      <c r="C7523" s="12" t="str">
        <f t="shared" si="117"/>
        <v>2016/09</v>
      </c>
      <c r="D7523" s="4">
        <v>42624</v>
      </c>
      <c r="E7523" s="3" t="s">
        <v>21</v>
      </c>
      <c r="F7523" s="3" t="s">
        <v>1775</v>
      </c>
      <c r="G7523" s="3" t="s">
        <v>2070</v>
      </c>
      <c r="H7523" s="5">
        <v>8952</v>
      </c>
      <c r="I7523" s="2">
        <v>2</v>
      </c>
      <c r="J7523" s="2">
        <v>7</v>
      </c>
      <c r="K7523" s="2">
        <v>-7.46E-2</v>
      </c>
      <c r="L7523" s="18" t="str">
        <f>VLOOKUP(F7523,'BD customers'!$1:$1048576,2,FALSE)</f>
        <v>Maribeth Dona</v>
      </c>
      <c r="M7523" s="2">
        <f>MATCH(orders[[#This Row],[Product ID]],'BD product'!A:A,0)</f>
        <v>530</v>
      </c>
      <c r="N7523" s="2" t="str" cm="1">
        <f t="array" ref="N7523">INDEX('BD product'!A:D,M7523,2)</f>
        <v>Office Supplies</v>
      </c>
    </row>
    <row r="7524" spans="1:14" x14ac:dyDescent="0.3">
      <c r="A7524" s="3" t="s">
        <v>8147</v>
      </c>
      <c r="B7524" s="4">
        <v>42618</v>
      </c>
      <c r="C7524" s="12" t="str">
        <f t="shared" si="117"/>
        <v>2016/09</v>
      </c>
      <c r="D7524" s="4">
        <v>42624</v>
      </c>
      <c r="E7524" s="3" t="s">
        <v>21</v>
      </c>
      <c r="F7524" s="3" t="s">
        <v>1775</v>
      </c>
      <c r="G7524" s="3" t="s">
        <v>3859</v>
      </c>
      <c r="H7524" s="5">
        <v>8856</v>
      </c>
      <c r="I7524" s="2">
        <v>6</v>
      </c>
      <c r="J7524" s="2">
        <v>7</v>
      </c>
      <c r="K7524" s="2">
        <v>-6.4943999999999997</v>
      </c>
      <c r="L7524" s="18" t="str">
        <f>VLOOKUP(F7524,'BD customers'!$1:$1048576,2,FALSE)</f>
        <v>Maribeth Dona</v>
      </c>
      <c r="M7524" s="2">
        <f>MATCH(orders[[#This Row],[Product ID]],'BD product'!A:A,0)</f>
        <v>1183</v>
      </c>
      <c r="N7524" s="2" t="str" cm="1">
        <f t="array" ref="N7524">INDEX('BD product'!A:D,M7524,2)</f>
        <v>Office Supplies</v>
      </c>
    </row>
    <row r="7525" spans="1:14" x14ac:dyDescent="0.3">
      <c r="A7525" s="3" t="s">
        <v>8147</v>
      </c>
      <c r="B7525" s="4">
        <v>42618</v>
      </c>
      <c r="C7525" s="12" t="str">
        <f t="shared" si="117"/>
        <v>2016/09</v>
      </c>
      <c r="D7525" s="4">
        <v>42624</v>
      </c>
      <c r="E7525" s="3" t="s">
        <v>21</v>
      </c>
      <c r="F7525" s="3" t="s">
        <v>1775</v>
      </c>
      <c r="G7525" s="3" t="s">
        <v>961</v>
      </c>
      <c r="H7525" s="5">
        <v>85246</v>
      </c>
      <c r="I7525" s="2">
        <v>2</v>
      </c>
      <c r="J7525" s="2">
        <v>3</v>
      </c>
      <c r="K7525" s="2">
        <v>-1.2178</v>
      </c>
      <c r="L7525" s="18" t="str">
        <f>VLOOKUP(F7525,'BD customers'!$1:$1048576,2,FALSE)</f>
        <v>Maribeth Dona</v>
      </c>
      <c r="M7525" s="2">
        <f>MATCH(orders[[#This Row],[Product ID]],'BD product'!A:A,0)</f>
        <v>214</v>
      </c>
      <c r="N7525" s="2" t="str" cm="1">
        <f t="array" ref="N7525">INDEX('BD product'!A:D,M7525,2)</f>
        <v>Furniture</v>
      </c>
    </row>
    <row r="7526" spans="1:14" x14ac:dyDescent="0.3">
      <c r="A7526" s="3" t="s">
        <v>8148</v>
      </c>
      <c r="B7526" s="4">
        <v>41892</v>
      </c>
      <c r="C7526" s="12" t="str">
        <f t="shared" si="117"/>
        <v>2014/09</v>
      </c>
      <c r="D7526" s="4">
        <v>41898</v>
      </c>
      <c r="E7526" s="3" t="s">
        <v>21</v>
      </c>
      <c r="F7526" s="3" t="s">
        <v>536</v>
      </c>
      <c r="G7526" s="3" t="s">
        <v>2806</v>
      </c>
      <c r="H7526" s="5">
        <v>21728</v>
      </c>
      <c r="I7526" s="2">
        <v>7</v>
      </c>
      <c r="J7526" s="2">
        <v>2</v>
      </c>
      <c r="K7526" s="2">
        <v>7.6048</v>
      </c>
      <c r="L7526" s="18" t="str">
        <f>VLOOKUP(F7526,'BD customers'!$1:$1048576,2,FALSE)</f>
        <v>Clay Ludtke</v>
      </c>
      <c r="M7526" s="2">
        <f>MATCH(orders[[#This Row],[Product ID]],'BD product'!A:A,0)</f>
        <v>778</v>
      </c>
      <c r="N7526" s="2" t="str" cm="1">
        <f t="array" ref="N7526">INDEX('BD product'!A:D,M7526,2)</f>
        <v>Office Supplies</v>
      </c>
    </row>
    <row r="7527" spans="1:14" x14ac:dyDescent="0.3">
      <c r="A7527" s="3" t="s">
        <v>8148</v>
      </c>
      <c r="B7527" s="4">
        <v>41892</v>
      </c>
      <c r="C7527" s="12" t="str">
        <f t="shared" si="117"/>
        <v>2014/09</v>
      </c>
      <c r="D7527" s="4">
        <v>41898</v>
      </c>
      <c r="E7527" s="3" t="s">
        <v>21</v>
      </c>
      <c r="F7527" s="3" t="s">
        <v>536</v>
      </c>
      <c r="G7527" s="3" t="s">
        <v>3061</v>
      </c>
      <c r="H7527" s="5">
        <v>148704</v>
      </c>
      <c r="I7527" s="2">
        <v>5</v>
      </c>
      <c r="J7527" s="2">
        <v>2</v>
      </c>
      <c r="K7527" s="2">
        <v>14.8704</v>
      </c>
      <c r="L7527" s="18" t="str">
        <f>VLOOKUP(F7527,'BD customers'!$1:$1048576,2,FALSE)</f>
        <v>Clay Ludtke</v>
      </c>
      <c r="M7527" s="2">
        <f>MATCH(orders[[#This Row],[Product ID]],'BD product'!A:A,0)</f>
        <v>875</v>
      </c>
      <c r="N7527" s="2" t="str" cm="1">
        <f t="array" ref="N7527">INDEX('BD product'!A:D,M7527,2)</f>
        <v>Furniture</v>
      </c>
    </row>
    <row r="7528" spans="1:14" x14ac:dyDescent="0.3">
      <c r="A7528" s="3" t="s">
        <v>8149</v>
      </c>
      <c r="B7528" s="4">
        <v>43004</v>
      </c>
      <c r="C7528" s="12" t="str">
        <f t="shared" si="117"/>
        <v>2017/09</v>
      </c>
      <c r="D7528" s="4">
        <v>43004</v>
      </c>
      <c r="E7528" s="3" t="s">
        <v>41</v>
      </c>
      <c r="F7528" s="3" t="s">
        <v>225</v>
      </c>
      <c r="G7528" s="3" t="s">
        <v>5881</v>
      </c>
      <c r="H7528" s="5">
        <v>7188</v>
      </c>
      <c r="I7528" s="2">
        <v>6</v>
      </c>
      <c r="J7528" s="2">
        <v>0</v>
      </c>
      <c r="K7528" s="2">
        <v>33.064799999999998</v>
      </c>
      <c r="L7528" s="18" t="str">
        <f>VLOOKUP(F7528,'BD customers'!$1:$1048576,2,FALSE)</f>
        <v>Ruben Ausman</v>
      </c>
      <c r="M7528" s="2">
        <f>MATCH(orders[[#This Row],[Product ID]],'BD product'!A:A,0)</f>
        <v>1608</v>
      </c>
      <c r="N7528" s="2" t="str" cm="1">
        <f t="array" ref="N7528">INDEX('BD product'!A:D,M7528,2)</f>
        <v>Office Supplies</v>
      </c>
    </row>
    <row r="7529" spans="1:14" x14ac:dyDescent="0.3">
      <c r="A7529" s="3" t="s">
        <v>8149</v>
      </c>
      <c r="B7529" s="4">
        <v>43004</v>
      </c>
      <c r="C7529" s="12" t="str">
        <f t="shared" si="117"/>
        <v>2017/09</v>
      </c>
      <c r="D7529" s="4">
        <v>43004</v>
      </c>
      <c r="E7529" s="3" t="s">
        <v>41</v>
      </c>
      <c r="F7529" s="3" t="s">
        <v>225</v>
      </c>
      <c r="G7529" s="3" t="s">
        <v>4718</v>
      </c>
      <c r="H7529" s="5">
        <v>924</v>
      </c>
      <c r="I7529" s="2">
        <v>3</v>
      </c>
      <c r="J7529" s="2">
        <v>0</v>
      </c>
      <c r="K7529" s="2">
        <v>2.9567999999999999</v>
      </c>
      <c r="L7529" s="18" t="str">
        <f>VLOOKUP(F7529,'BD customers'!$1:$1048576,2,FALSE)</f>
        <v>Ruben Ausman</v>
      </c>
      <c r="M7529" s="2">
        <f>MATCH(orders[[#This Row],[Product ID]],'BD product'!A:A,0)</f>
        <v>1394</v>
      </c>
      <c r="N7529" s="2" t="str" cm="1">
        <f t="array" ref="N7529">INDEX('BD product'!A:D,M7529,2)</f>
        <v>Furniture</v>
      </c>
    </row>
    <row r="7530" spans="1:14" x14ac:dyDescent="0.3">
      <c r="A7530" s="3" t="s">
        <v>8149</v>
      </c>
      <c r="B7530" s="4">
        <v>43004</v>
      </c>
      <c r="C7530" s="12" t="str">
        <f t="shared" si="117"/>
        <v>2017/09</v>
      </c>
      <c r="D7530" s="4">
        <v>43004</v>
      </c>
      <c r="E7530" s="3" t="s">
        <v>41</v>
      </c>
      <c r="F7530" s="3" t="s">
        <v>225</v>
      </c>
      <c r="G7530" s="3" t="s">
        <v>4560</v>
      </c>
      <c r="H7530" s="5">
        <v>3588</v>
      </c>
      <c r="I7530" s="2">
        <v>6</v>
      </c>
      <c r="J7530" s="2">
        <v>0</v>
      </c>
      <c r="K7530" s="2">
        <v>1.6146</v>
      </c>
      <c r="L7530" s="18" t="str">
        <f>VLOOKUP(F7530,'BD customers'!$1:$1048576,2,FALSE)</f>
        <v>Ruben Ausman</v>
      </c>
      <c r="M7530" s="2">
        <f>MATCH(orders[[#This Row],[Product ID]],'BD product'!A:A,0)</f>
        <v>1359</v>
      </c>
      <c r="N7530" s="2" t="str" cm="1">
        <f t="array" ref="N7530">INDEX('BD product'!A:D,M7530,2)</f>
        <v>Office Supplies</v>
      </c>
    </row>
    <row r="7531" spans="1:14" x14ac:dyDescent="0.3">
      <c r="A7531" s="3" t="s">
        <v>8149</v>
      </c>
      <c r="B7531" s="4">
        <v>43004</v>
      </c>
      <c r="C7531" s="12" t="str">
        <f t="shared" si="117"/>
        <v>2017/09</v>
      </c>
      <c r="D7531" s="4">
        <v>43004</v>
      </c>
      <c r="E7531" s="3" t="s">
        <v>41</v>
      </c>
      <c r="F7531" s="3" t="s">
        <v>225</v>
      </c>
      <c r="G7531" s="3" t="s">
        <v>124</v>
      </c>
      <c r="H7531" s="5">
        <v>1704</v>
      </c>
      <c r="I7531" s="2">
        <v>3</v>
      </c>
      <c r="J7531" s="2">
        <v>2</v>
      </c>
      <c r="K7531" s="2">
        <v>0.55379999999999996</v>
      </c>
      <c r="L7531" s="18" t="str">
        <f>VLOOKUP(F7531,'BD customers'!$1:$1048576,2,FALSE)</f>
        <v>Ruben Ausman</v>
      </c>
      <c r="M7531" s="2">
        <f>MATCH(orders[[#This Row],[Product ID]],'BD product'!A:A,0)</f>
        <v>22</v>
      </c>
      <c r="N7531" s="2" t="str" cm="1">
        <f t="array" ref="N7531">INDEX('BD product'!A:D,M7531,2)</f>
        <v>Office Supplies</v>
      </c>
    </row>
    <row r="7532" spans="1:14" x14ac:dyDescent="0.3">
      <c r="A7532" s="3" t="s">
        <v>8149</v>
      </c>
      <c r="B7532" s="4">
        <v>43004</v>
      </c>
      <c r="C7532" s="12" t="str">
        <f t="shared" si="117"/>
        <v>2017/09</v>
      </c>
      <c r="D7532" s="4">
        <v>43004</v>
      </c>
      <c r="E7532" s="3" t="s">
        <v>41</v>
      </c>
      <c r="F7532" s="3" t="s">
        <v>225</v>
      </c>
      <c r="G7532" s="3" t="s">
        <v>2766</v>
      </c>
      <c r="H7532" s="5">
        <v>931176</v>
      </c>
      <c r="I7532" s="2">
        <v>3</v>
      </c>
      <c r="J7532" s="2">
        <v>2</v>
      </c>
      <c r="K7532" s="2">
        <v>314.27190000000002</v>
      </c>
      <c r="L7532" s="18" t="str">
        <f>VLOOKUP(F7532,'BD customers'!$1:$1048576,2,FALSE)</f>
        <v>Ruben Ausman</v>
      </c>
      <c r="M7532" s="2">
        <f>MATCH(orders[[#This Row],[Product ID]],'BD product'!A:A,0)</f>
        <v>762</v>
      </c>
      <c r="N7532" s="2" t="str" cm="1">
        <f t="array" ref="N7532">INDEX('BD product'!A:D,M7532,2)</f>
        <v>Office Supplies</v>
      </c>
    </row>
    <row r="7533" spans="1:14" x14ac:dyDescent="0.3">
      <c r="A7533" s="3" t="s">
        <v>8150</v>
      </c>
      <c r="B7533" s="4">
        <v>42538</v>
      </c>
      <c r="C7533" s="12" t="str">
        <f t="shared" si="117"/>
        <v>2016/06</v>
      </c>
      <c r="D7533" s="4">
        <v>42540</v>
      </c>
      <c r="E7533" s="3" t="s">
        <v>64</v>
      </c>
      <c r="F7533" s="3" t="s">
        <v>215</v>
      </c>
      <c r="G7533" s="3" t="s">
        <v>4418</v>
      </c>
      <c r="H7533" s="5">
        <v>266352</v>
      </c>
      <c r="I7533" s="2">
        <v>3</v>
      </c>
      <c r="J7533" s="2">
        <v>2</v>
      </c>
      <c r="K7533" s="2">
        <v>-13.317600000000001</v>
      </c>
      <c r="L7533" s="18" t="str">
        <f>VLOOKUP(F7533,'BD customers'!$1:$1048576,2,FALSE)</f>
        <v>Lena Creighton</v>
      </c>
      <c r="M7533" s="2">
        <f>MATCH(orders[[#This Row],[Product ID]],'BD product'!A:A,0)</f>
        <v>1321</v>
      </c>
      <c r="N7533" s="2" t="str" cm="1">
        <f t="array" ref="N7533">INDEX('BD product'!A:D,M7533,2)</f>
        <v>Furniture</v>
      </c>
    </row>
    <row r="7534" spans="1:14" x14ac:dyDescent="0.3">
      <c r="A7534" s="3" t="s">
        <v>8150</v>
      </c>
      <c r="B7534" s="4">
        <v>42538</v>
      </c>
      <c r="C7534" s="12" t="str">
        <f t="shared" si="117"/>
        <v>2016/06</v>
      </c>
      <c r="D7534" s="4">
        <v>42540</v>
      </c>
      <c r="E7534" s="3" t="s">
        <v>64</v>
      </c>
      <c r="F7534" s="3" t="s">
        <v>215</v>
      </c>
      <c r="G7534" s="3" t="s">
        <v>2080</v>
      </c>
      <c r="H7534" s="5">
        <v>483136</v>
      </c>
      <c r="I7534" s="2">
        <v>4</v>
      </c>
      <c r="J7534" s="2">
        <v>2</v>
      </c>
      <c r="K7534" s="2">
        <v>54.352800000000002</v>
      </c>
      <c r="L7534" s="18" t="str">
        <f>VLOOKUP(F7534,'BD customers'!$1:$1048576,2,FALSE)</f>
        <v>Lena Creighton</v>
      </c>
      <c r="M7534" s="2">
        <f>MATCH(orders[[#This Row],[Product ID]],'BD product'!A:A,0)</f>
        <v>533</v>
      </c>
      <c r="N7534" s="2" t="str" cm="1">
        <f t="array" ref="N7534">INDEX('BD product'!A:D,M7534,2)</f>
        <v>Furniture</v>
      </c>
    </row>
    <row r="7535" spans="1:14" x14ac:dyDescent="0.3">
      <c r="A7535" s="3" t="s">
        <v>8151</v>
      </c>
      <c r="B7535" s="4">
        <v>42791</v>
      </c>
      <c r="C7535" s="12" t="str">
        <f t="shared" si="117"/>
        <v>2017/02</v>
      </c>
      <c r="D7535" s="4">
        <v>42795</v>
      </c>
      <c r="E7535" s="3" t="s">
        <v>21</v>
      </c>
      <c r="F7535" s="3" t="s">
        <v>4107</v>
      </c>
      <c r="G7535" s="3" t="s">
        <v>2905</v>
      </c>
      <c r="H7535" s="5">
        <v>196784</v>
      </c>
      <c r="I7535" s="2">
        <v>2</v>
      </c>
      <c r="J7535" s="2">
        <v>2</v>
      </c>
      <c r="K7535" s="2">
        <v>-22.138200000000001</v>
      </c>
      <c r="L7535" s="18" t="str">
        <f>VLOOKUP(F7535,'BD customers'!$1:$1048576,2,FALSE)</f>
        <v>Scot Wooten</v>
      </c>
      <c r="M7535" s="2">
        <f>MATCH(orders[[#This Row],[Product ID]],'BD product'!A:A,0)</f>
        <v>814</v>
      </c>
      <c r="N7535" s="2" t="str" cm="1">
        <f t="array" ref="N7535">INDEX('BD product'!A:D,M7535,2)</f>
        <v>Furniture</v>
      </c>
    </row>
    <row r="7536" spans="1:14" x14ac:dyDescent="0.3">
      <c r="A7536" s="3" t="s">
        <v>8151</v>
      </c>
      <c r="B7536" s="4">
        <v>42791</v>
      </c>
      <c r="C7536" s="12" t="str">
        <f t="shared" si="117"/>
        <v>2017/02</v>
      </c>
      <c r="D7536" s="4">
        <v>42795</v>
      </c>
      <c r="E7536" s="3" t="s">
        <v>21</v>
      </c>
      <c r="F7536" s="3" t="s">
        <v>4107</v>
      </c>
      <c r="G7536" s="3" t="s">
        <v>1158</v>
      </c>
      <c r="H7536" s="5">
        <v>23192</v>
      </c>
      <c r="I7536" s="2">
        <v>5</v>
      </c>
      <c r="J7536" s="2">
        <v>2</v>
      </c>
      <c r="K7536" s="2">
        <v>0.57979999999999998</v>
      </c>
      <c r="L7536" s="18" t="str">
        <f>VLOOKUP(F7536,'BD customers'!$1:$1048576,2,FALSE)</f>
        <v>Scot Wooten</v>
      </c>
      <c r="M7536" s="2">
        <f>MATCH(orders[[#This Row],[Product ID]],'BD product'!A:A,0)</f>
        <v>268</v>
      </c>
      <c r="N7536" s="2" t="str" cm="1">
        <f t="array" ref="N7536">INDEX('BD product'!A:D,M7536,2)</f>
        <v>Furniture</v>
      </c>
    </row>
    <row r="7537" spans="1:14" x14ac:dyDescent="0.3">
      <c r="A7537" s="3" t="s">
        <v>8152</v>
      </c>
      <c r="B7537" s="4">
        <v>42825</v>
      </c>
      <c r="C7537" s="12" t="str">
        <f t="shared" si="117"/>
        <v>2017/03</v>
      </c>
      <c r="D7537" s="4">
        <v>42832</v>
      </c>
      <c r="E7537" s="3" t="s">
        <v>21</v>
      </c>
      <c r="F7537" s="3" t="s">
        <v>1686</v>
      </c>
      <c r="G7537" s="3" t="s">
        <v>2160</v>
      </c>
      <c r="H7537" s="5">
        <v>297</v>
      </c>
      <c r="I7537" s="2">
        <v>3</v>
      </c>
      <c r="J7537" s="2">
        <v>0</v>
      </c>
      <c r="K7537" s="2">
        <v>0.80189999999999995</v>
      </c>
      <c r="L7537" s="18" t="str">
        <f>VLOOKUP(F7537,'BD customers'!$1:$1048576,2,FALSE)</f>
        <v>Henry Goldwyn</v>
      </c>
      <c r="M7537" s="2">
        <f>MATCH(orders[[#This Row],[Product ID]],'BD product'!A:A,0)</f>
        <v>560</v>
      </c>
      <c r="N7537" s="2" t="str" cm="1">
        <f t="array" ref="N7537">INDEX('BD product'!A:D,M7537,2)</f>
        <v>Office Supplies</v>
      </c>
    </row>
    <row r="7538" spans="1:14" x14ac:dyDescent="0.3">
      <c r="A7538" s="3" t="s">
        <v>8153</v>
      </c>
      <c r="B7538" s="4">
        <v>43072</v>
      </c>
      <c r="C7538" s="12" t="str">
        <f t="shared" si="117"/>
        <v>2017/12</v>
      </c>
      <c r="D7538" s="4">
        <v>43077</v>
      </c>
      <c r="E7538" s="3" t="s">
        <v>21</v>
      </c>
      <c r="F7538" s="3" t="s">
        <v>4288</v>
      </c>
      <c r="G7538" s="3" t="s">
        <v>7670</v>
      </c>
      <c r="H7538" s="5">
        <v>13592</v>
      </c>
      <c r="I7538" s="2">
        <v>2</v>
      </c>
      <c r="J7538" s="2">
        <v>6</v>
      </c>
      <c r="K7538" s="2">
        <v>-14.271599999999999</v>
      </c>
      <c r="L7538" s="18" t="str">
        <f>VLOOKUP(F7538,'BD customers'!$1:$1048576,2,FALSE)</f>
        <v>Mark Van Huff</v>
      </c>
      <c r="M7538" s="2">
        <f>MATCH(orders[[#This Row],[Product ID]],'BD product'!A:A,0)</f>
        <v>1795</v>
      </c>
      <c r="N7538" s="2" t="str" cm="1">
        <f t="array" ref="N7538">INDEX('BD product'!A:D,M7538,2)</f>
        <v>Furniture</v>
      </c>
    </row>
    <row r="7539" spans="1:14" x14ac:dyDescent="0.3">
      <c r="A7539" s="3" t="s">
        <v>8154</v>
      </c>
      <c r="B7539" s="4">
        <v>42419</v>
      </c>
      <c r="C7539" s="12" t="str">
        <f t="shared" si="117"/>
        <v>2016/02</v>
      </c>
      <c r="D7539" s="4">
        <v>42422</v>
      </c>
      <c r="E7539" s="3" t="s">
        <v>11</v>
      </c>
      <c r="F7539" s="3" t="s">
        <v>1839</v>
      </c>
      <c r="G7539" s="3" t="s">
        <v>634</v>
      </c>
      <c r="H7539" s="5">
        <v>7088</v>
      </c>
      <c r="I7539" s="2">
        <v>2</v>
      </c>
      <c r="J7539" s="2">
        <v>0</v>
      </c>
      <c r="K7539" s="2">
        <v>33.313600000000001</v>
      </c>
      <c r="L7539" s="18" t="str">
        <f>VLOOKUP(F7539,'BD customers'!$1:$1048576,2,FALSE)</f>
        <v>Greg Tran</v>
      </c>
      <c r="M7539" s="2">
        <f>MATCH(orders[[#This Row],[Product ID]],'BD product'!A:A,0)</f>
        <v>131</v>
      </c>
      <c r="N7539" s="2" t="str" cm="1">
        <f t="array" ref="N7539">INDEX('BD product'!A:D,M7539,2)</f>
        <v>Office Supplies</v>
      </c>
    </row>
    <row r="7540" spans="1:14" x14ac:dyDescent="0.3">
      <c r="A7540" s="3" t="s">
        <v>8155</v>
      </c>
      <c r="B7540" s="4">
        <v>43071</v>
      </c>
      <c r="C7540" s="12" t="str">
        <f t="shared" si="117"/>
        <v>2017/12</v>
      </c>
      <c r="D7540" s="4">
        <v>43075</v>
      </c>
      <c r="E7540" s="3" t="s">
        <v>21</v>
      </c>
      <c r="F7540" s="3" t="s">
        <v>2141</v>
      </c>
      <c r="G7540" s="3" t="s">
        <v>1594</v>
      </c>
      <c r="H7540" s="5">
        <v>114288</v>
      </c>
      <c r="I7540" s="2">
        <v>1</v>
      </c>
      <c r="J7540" s="2">
        <v>2</v>
      </c>
      <c r="K7540" s="2">
        <v>12.8574</v>
      </c>
      <c r="L7540" s="18" t="str">
        <f>VLOOKUP(F7540,'BD customers'!$1:$1048576,2,FALSE)</f>
        <v>Bill Stewart</v>
      </c>
      <c r="M7540" s="2">
        <f>MATCH(orders[[#This Row],[Product ID]],'BD product'!A:A,0)</f>
        <v>386</v>
      </c>
      <c r="N7540" s="2" t="str" cm="1">
        <f t="array" ref="N7540">INDEX('BD product'!A:D,M7540,2)</f>
        <v>Office Supplies</v>
      </c>
    </row>
    <row r="7541" spans="1:14" x14ac:dyDescent="0.3">
      <c r="A7541" s="3" t="s">
        <v>8155</v>
      </c>
      <c r="B7541" s="4">
        <v>43071</v>
      </c>
      <c r="C7541" s="12" t="str">
        <f t="shared" si="117"/>
        <v>2017/12</v>
      </c>
      <c r="D7541" s="4">
        <v>43075</v>
      </c>
      <c r="E7541" s="3" t="s">
        <v>21</v>
      </c>
      <c r="F7541" s="3" t="s">
        <v>2141</v>
      </c>
      <c r="G7541" s="3" t="s">
        <v>2833</v>
      </c>
      <c r="H7541" s="5">
        <v>36624</v>
      </c>
      <c r="I7541" s="2">
        <v>8</v>
      </c>
      <c r="J7541" s="2">
        <v>7</v>
      </c>
      <c r="K7541" s="2">
        <v>-2.4416000000000002</v>
      </c>
      <c r="L7541" s="18" t="str">
        <f>VLOOKUP(F7541,'BD customers'!$1:$1048576,2,FALSE)</f>
        <v>Bill Stewart</v>
      </c>
      <c r="M7541" s="2">
        <f>MATCH(orders[[#This Row],[Product ID]],'BD product'!A:A,0)</f>
        <v>787</v>
      </c>
      <c r="N7541" s="2" t="str" cm="1">
        <f t="array" ref="N7541">INDEX('BD product'!A:D,M7541,2)</f>
        <v>Office Supplies</v>
      </c>
    </row>
    <row r="7542" spans="1:14" x14ac:dyDescent="0.3">
      <c r="A7542" s="3" t="s">
        <v>8155</v>
      </c>
      <c r="B7542" s="4">
        <v>43071</v>
      </c>
      <c r="C7542" s="12" t="str">
        <f t="shared" si="117"/>
        <v>2017/12</v>
      </c>
      <c r="D7542" s="4">
        <v>43075</v>
      </c>
      <c r="E7542" s="3" t="s">
        <v>21</v>
      </c>
      <c r="F7542" s="3" t="s">
        <v>2141</v>
      </c>
      <c r="G7542" s="3" t="s">
        <v>6255</v>
      </c>
      <c r="H7542" s="5">
        <v>242352</v>
      </c>
      <c r="I7542" s="2">
        <v>8</v>
      </c>
      <c r="J7542" s="2">
        <v>7</v>
      </c>
      <c r="K7542" s="2">
        <v>-36.352800000000002</v>
      </c>
      <c r="L7542" s="18" t="str">
        <f>VLOOKUP(F7542,'BD customers'!$1:$1048576,2,FALSE)</f>
        <v>Bill Stewart</v>
      </c>
      <c r="M7542" s="2">
        <f>MATCH(orders[[#This Row],[Product ID]],'BD product'!A:A,0)</f>
        <v>1661</v>
      </c>
      <c r="N7542" s="2" t="str" cm="1">
        <f t="array" ref="N7542">INDEX('BD product'!A:D,M7542,2)</f>
        <v>Furniture</v>
      </c>
    </row>
    <row r="7543" spans="1:14" x14ac:dyDescent="0.3">
      <c r="A7543" s="3" t="s">
        <v>8155</v>
      </c>
      <c r="B7543" s="4">
        <v>43071</v>
      </c>
      <c r="C7543" s="12" t="str">
        <f t="shared" si="117"/>
        <v>2017/12</v>
      </c>
      <c r="D7543" s="4">
        <v>43075</v>
      </c>
      <c r="E7543" s="3" t="s">
        <v>21</v>
      </c>
      <c r="F7543" s="3" t="s">
        <v>2141</v>
      </c>
      <c r="G7543" s="3" t="s">
        <v>6308</v>
      </c>
      <c r="H7543" s="5">
        <v>49616</v>
      </c>
      <c r="I7543" s="2">
        <v>2</v>
      </c>
      <c r="J7543" s="2">
        <v>2</v>
      </c>
      <c r="K7543" s="2">
        <v>4.9615999999999998</v>
      </c>
      <c r="L7543" s="18" t="str">
        <f>VLOOKUP(F7543,'BD customers'!$1:$1048576,2,FALSE)</f>
        <v>Bill Stewart</v>
      </c>
      <c r="M7543" s="2">
        <f>MATCH(orders[[#This Row],[Product ID]],'BD product'!A:A,0)</f>
        <v>1672</v>
      </c>
      <c r="N7543" s="2" t="str" cm="1">
        <f t="array" ref="N7543">INDEX('BD product'!A:D,M7543,2)</f>
        <v>Technology</v>
      </c>
    </row>
    <row r="7544" spans="1:14" x14ac:dyDescent="0.3">
      <c r="A7544" s="3" t="s">
        <v>8155</v>
      </c>
      <c r="B7544" s="4">
        <v>43071</v>
      </c>
      <c r="C7544" s="12" t="str">
        <f t="shared" si="117"/>
        <v>2017/12</v>
      </c>
      <c r="D7544" s="4">
        <v>43075</v>
      </c>
      <c r="E7544" s="3" t="s">
        <v>21</v>
      </c>
      <c r="F7544" s="3" t="s">
        <v>2141</v>
      </c>
      <c r="G7544" s="3" t="s">
        <v>3550</v>
      </c>
      <c r="H7544" s="5">
        <v>508704</v>
      </c>
      <c r="I7544" s="2">
        <v>6</v>
      </c>
      <c r="J7544" s="2">
        <v>2</v>
      </c>
      <c r="K7544" s="2">
        <v>0</v>
      </c>
      <c r="L7544" s="18" t="str">
        <f>VLOOKUP(F7544,'BD customers'!$1:$1048576,2,FALSE)</f>
        <v>Bill Stewart</v>
      </c>
      <c r="M7544" s="2">
        <f>MATCH(orders[[#This Row],[Product ID]],'BD product'!A:A,0)</f>
        <v>1062</v>
      </c>
      <c r="N7544" s="2" t="str" cm="1">
        <f t="array" ref="N7544">INDEX('BD product'!A:D,M7544,2)</f>
        <v>Furniture</v>
      </c>
    </row>
    <row r="7545" spans="1:14" x14ac:dyDescent="0.3">
      <c r="A7545" s="3" t="s">
        <v>8155</v>
      </c>
      <c r="B7545" s="4">
        <v>43071</v>
      </c>
      <c r="C7545" s="12" t="str">
        <f t="shared" si="117"/>
        <v>2017/12</v>
      </c>
      <c r="D7545" s="4">
        <v>43075</v>
      </c>
      <c r="E7545" s="3" t="s">
        <v>21</v>
      </c>
      <c r="F7545" s="3" t="s">
        <v>2141</v>
      </c>
      <c r="G7545" s="3" t="s">
        <v>4662</v>
      </c>
      <c r="H7545" s="5">
        <v>5736</v>
      </c>
      <c r="I7545" s="2">
        <v>6</v>
      </c>
      <c r="J7545" s="2">
        <v>2</v>
      </c>
      <c r="K7545" s="2">
        <v>-0.1434</v>
      </c>
      <c r="L7545" s="18" t="str">
        <f>VLOOKUP(F7545,'BD customers'!$1:$1048576,2,FALSE)</f>
        <v>Bill Stewart</v>
      </c>
      <c r="M7545" s="2">
        <f>MATCH(orders[[#This Row],[Product ID]],'BD product'!A:A,0)</f>
        <v>1380</v>
      </c>
      <c r="N7545" s="2" t="str" cm="1">
        <f t="array" ref="N7545">INDEX('BD product'!A:D,M7545,2)</f>
        <v>Technology</v>
      </c>
    </row>
    <row r="7546" spans="1:14" x14ac:dyDescent="0.3">
      <c r="A7546" s="3" t="s">
        <v>8155</v>
      </c>
      <c r="B7546" s="4">
        <v>43071</v>
      </c>
      <c r="C7546" s="12" t="str">
        <f t="shared" si="117"/>
        <v>2017/12</v>
      </c>
      <c r="D7546" s="4">
        <v>43075</v>
      </c>
      <c r="E7546" s="3" t="s">
        <v>21</v>
      </c>
      <c r="F7546" s="3" t="s">
        <v>2141</v>
      </c>
      <c r="G7546" s="3" t="s">
        <v>2369</v>
      </c>
      <c r="H7546" s="5">
        <v>90668</v>
      </c>
      <c r="I7546" s="2">
        <v>5</v>
      </c>
      <c r="J7546" s="2">
        <v>2</v>
      </c>
      <c r="K7546" s="2">
        <v>6.8000999999999996</v>
      </c>
      <c r="L7546" s="18" t="str">
        <f>VLOOKUP(F7546,'BD customers'!$1:$1048576,2,FALSE)</f>
        <v>Bill Stewart</v>
      </c>
      <c r="M7546" s="2">
        <f>MATCH(orders[[#This Row],[Product ID]],'BD product'!A:A,0)</f>
        <v>631</v>
      </c>
      <c r="N7546" s="2" t="str" cm="1">
        <f t="array" ref="N7546">INDEX('BD product'!A:D,M7546,2)</f>
        <v>Furniture</v>
      </c>
    </row>
    <row r="7547" spans="1:14" x14ac:dyDescent="0.3">
      <c r="A7547" s="3" t="s">
        <v>8156</v>
      </c>
      <c r="B7547" s="4">
        <v>41922</v>
      </c>
      <c r="C7547" s="12" t="str">
        <f t="shared" si="117"/>
        <v>2014/10</v>
      </c>
      <c r="D7547" s="4">
        <v>41927</v>
      </c>
      <c r="E7547" s="3" t="s">
        <v>21</v>
      </c>
      <c r="F7547" s="3" t="s">
        <v>8157</v>
      </c>
      <c r="G7547" s="3" t="s">
        <v>5385</v>
      </c>
      <c r="H7547" s="5">
        <v>719952</v>
      </c>
      <c r="I7547" s="2">
        <v>6</v>
      </c>
      <c r="J7547" s="2">
        <v>2</v>
      </c>
      <c r="K7547" s="2">
        <v>71.995199999999997</v>
      </c>
      <c r="L7547" s="18" t="str">
        <f>VLOOKUP(F7547,'BD customers'!$1:$1048576,2,FALSE)</f>
        <v>Craig Molinari</v>
      </c>
      <c r="M7547" s="2">
        <f>MATCH(orders[[#This Row],[Product ID]],'BD product'!A:A,0)</f>
        <v>1523</v>
      </c>
      <c r="N7547" s="2" t="str" cm="1">
        <f t="array" ref="N7547">INDEX('BD product'!A:D,M7547,2)</f>
        <v>Technology</v>
      </c>
    </row>
    <row r="7548" spans="1:14" x14ac:dyDescent="0.3">
      <c r="A7548" s="3" t="s">
        <v>8156</v>
      </c>
      <c r="B7548" s="4">
        <v>41922</v>
      </c>
      <c r="C7548" s="12" t="str">
        <f t="shared" si="117"/>
        <v>2014/10</v>
      </c>
      <c r="D7548" s="4">
        <v>41927</v>
      </c>
      <c r="E7548" s="3" t="s">
        <v>21</v>
      </c>
      <c r="F7548" s="3" t="s">
        <v>8157</v>
      </c>
      <c r="G7548" s="3" t="s">
        <v>2055</v>
      </c>
      <c r="H7548" s="5">
        <v>755944</v>
      </c>
      <c r="I7548" s="2">
        <v>7</v>
      </c>
      <c r="J7548" s="2">
        <v>2</v>
      </c>
      <c r="K7548" s="2">
        <v>66.145099999999999</v>
      </c>
      <c r="L7548" s="18" t="str">
        <f>VLOOKUP(F7548,'BD customers'!$1:$1048576,2,FALSE)</f>
        <v>Craig Molinari</v>
      </c>
      <c r="M7548" s="2">
        <f>MATCH(orders[[#This Row],[Product ID]],'BD product'!A:A,0)</f>
        <v>526</v>
      </c>
      <c r="N7548" s="2" t="str" cm="1">
        <f t="array" ref="N7548">INDEX('BD product'!A:D,M7548,2)</f>
        <v>Technology</v>
      </c>
    </row>
    <row r="7549" spans="1:14" x14ac:dyDescent="0.3">
      <c r="A7549" s="3" t="s">
        <v>8156</v>
      </c>
      <c r="B7549" s="4">
        <v>41922</v>
      </c>
      <c r="C7549" s="12" t="str">
        <f t="shared" si="117"/>
        <v>2014/10</v>
      </c>
      <c r="D7549" s="4">
        <v>41927</v>
      </c>
      <c r="E7549" s="3" t="s">
        <v>21</v>
      </c>
      <c r="F7549" s="3" t="s">
        <v>8157</v>
      </c>
      <c r="G7549" s="3" t="s">
        <v>4017</v>
      </c>
      <c r="H7549" s="5">
        <v>1198</v>
      </c>
      <c r="I7549" s="2">
        <v>5</v>
      </c>
      <c r="J7549" s="2">
        <v>8</v>
      </c>
      <c r="K7549" s="2">
        <v>-1.9168000000000001</v>
      </c>
      <c r="L7549" s="18" t="str">
        <f>VLOOKUP(F7549,'BD customers'!$1:$1048576,2,FALSE)</f>
        <v>Craig Molinari</v>
      </c>
      <c r="M7549" s="2">
        <f>MATCH(orders[[#This Row],[Product ID]],'BD product'!A:A,0)</f>
        <v>1226</v>
      </c>
      <c r="N7549" s="2" t="str" cm="1">
        <f t="array" ref="N7549">INDEX('BD product'!A:D,M7549,2)</f>
        <v>Office Supplies</v>
      </c>
    </row>
    <row r="7550" spans="1:14" x14ac:dyDescent="0.3">
      <c r="A7550" s="3" t="s">
        <v>8156</v>
      </c>
      <c r="B7550" s="4">
        <v>41922</v>
      </c>
      <c r="C7550" s="12" t="str">
        <f t="shared" si="117"/>
        <v>2014/10</v>
      </c>
      <c r="D7550" s="4">
        <v>41927</v>
      </c>
      <c r="E7550" s="3" t="s">
        <v>21</v>
      </c>
      <c r="F7550" s="3" t="s">
        <v>8157</v>
      </c>
      <c r="G7550" s="3" t="s">
        <v>1318</v>
      </c>
      <c r="H7550" s="5">
        <v>898</v>
      </c>
      <c r="I7550" s="2">
        <v>1</v>
      </c>
      <c r="J7550" s="2">
        <v>8</v>
      </c>
      <c r="K7550" s="2">
        <v>-1.5714999999999999</v>
      </c>
      <c r="L7550" s="18" t="str">
        <f>VLOOKUP(F7550,'BD customers'!$1:$1048576,2,FALSE)</f>
        <v>Craig Molinari</v>
      </c>
      <c r="M7550" s="2">
        <f>MATCH(orders[[#This Row],[Product ID]],'BD product'!A:A,0)</f>
        <v>309</v>
      </c>
      <c r="N7550" s="2" t="str" cm="1">
        <f t="array" ref="N7550">INDEX('BD product'!A:D,M7550,2)</f>
        <v>Office Supplies</v>
      </c>
    </row>
    <row r="7551" spans="1:14" x14ac:dyDescent="0.3">
      <c r="A7551" s="3" t="s">
        <v>8158</v>
      </c>
      <c r="B7551" s="4">
        <v>42618</v>
      </c>
      <c r="C7551" s="12" t="str">
        <f t="shared" si="117"/>
        <v>2016/09</v>
      </c>
      <c r="D7551" s="4">
        <v>42620</v>
      </c>
      <c r="E7551" s="3" t="s">
        <v>64</v>
      </c>
      <c r="F7551" s="3" t="s">
        <v>4352</v>
      </c>
      <c r="G7551" s="3" t="s">
        <v>4672</v>
      </c>
      <c r="H7551" s="5">
        <v>21204</v>
      </c>
      <c r="I7551" s="2">
        <v>3</v>
      </c>
      <c r="J7551" s="2">
        <v>6</v>
      </c>
      <c r="K7551" s="2">
        <v>-11.6622</v>
      </c>
      <c r="L7551" s="18" t="str">
        <f>VLOOKUP(F7551,'BD customers'!$1:$1048576,2,FALSE)</f>
        <v>Elizabeth Moffitt</v>
      </c>
      <c r="M7551" s="2">
        <f>MATCH(orders[[#This Row],[Product ID]],'BD product'!A:A,0)</f>
        <v>1383</v>
      </c>
      <c r="N7551" s="2" t="str" cm="1">
        <f t="array" ref="N7551">INDEX('BD product'!A:D,M7551,2)</f>
        <v>Furniture</v>
      </c>
    </row>
    <row r="7552" spans="1:14" x14ac:dyDescent="0.3">
      <c r="A7552" s="3" t="s">
        <v>8159</v>
      </c>
      <c r="B7552" s="4">
        <v>41963</v>
      </c>
      <c r="C7552" s="12" t="str">
        <f t="shared" si="117"/>
        <v>2014/11</v>
      </c>
      <c r="D7552" s="4">
        <v>41968</v>
      </c>
      <c r="E7552" s="3" t="s">
        <v>21</v>
      </c>
      <c r="F7552" s="3" t="s">
        <v>3766</v>
      </c>
      <c r="G7552" s="3" t="s">
        <v>7098</v>
      </c>
      <c r="H7552" s="5">
        <v>3474</v>
      </c>
      <c r="I7552" s="2">
        <v>3</v>
      </c>
      <c r="J7552" s="2">
        <v>0</v>
      </c>
      <c r="K7552" s="2">
        <v>0.17369999999999999</v>
      </c>
      <c r="L7552" s="18" t="str">
        <f>VLOOKUP(F7552,'BD customers'!$1:$1048576,2,FALSE)</f>
        <v>Katharine Harms</v>
      </c>
      <c r="M7552" s="2">
        <f>MATCH(orders[[#This Row],[Product ID]],'BD product'!A:A,0)</f>
        <v>1760</v>
      </c>
      <c r="N7552" s="2" t="str" cm="1">
        <f t="array" ref="N7552">INDEX('BD product'!A:D,M7552,2)</f>
        <v>Office Supplies</v>
      </c>
    </row>
    <row r="7553" spans="1:14" x14ac:dyDescent="0.3">
      <c r="A7553" s="3" t="s">
        <v>8159</v>
      </c>
      <c r="B7553" s="4">
        <v>41963</v>
      </c>
      <c r="C7553" s="12" t="str">
        <f t="shared" si="117"/>
        <v>2014/11</v>
      </c>
      <c r="D7553" s="4">
        <v>41968</v>
      </c>
      <c r="E7553" s="3" t="s">
        <v>21</v>
      </c>
      <c r="F7553" s="3" t="s">
        <v>3766</v>
      </c>
      <c r="G7553" s="3" t="s">
        <v>3059</v>
      </c>
      <c r="H7553" s="5">
        <v>83394</v>
      </c>
      <c r="I7553" s="2">
        <v>6</v>
      </c>
      <c r="J7553" s="2">
        <v>0</v>
      </c>
      <c r="K7553" s="2">
        <v>216.8244</v>
      </c>
      <c r="L7553" s="18" t="str">
        <f>VLOOKUP(F7553,'BD customers'!$1:$1048576,2,FALSE)</f>
        <v>Katharine Harms</v>
      </c>
      <c r="M7553" s="2">
        <f>MATCH(orders[[#This Row],[Product ID]],'BD product'!A:A,0)</f>
        <v>874</v>
      </c>
      <c r="N7553" s="2" t="str" cm="1">
        <f t="array" ref="N7553">INDEX('BD product'!A:D,M7553,2)</f>
        <v>Technology</v>
      </c>
    </row>
    <row r="7554" spans="1:14" x14ac:dyDescent="0.3">
      <c r="A7554" s="3" t="s">
        <v>8159</v>
      </c>
      <c r="B7554" s="4">
        <v>41963</v>
      </c>
      <c r="C7554" s="12" t="str">
        <f t="shared" ref="C7554:C7617" si="118">TEXT(B7554,"aaaa/mm")</f>
        <v>2014/11</v>
      </c>
      <c r="D7554" s="4">
        <v>41968</v>
      </c>
      <c r="E7554" s="3" t="s">
        <v>21</v>
      </c>
      <c r="F7554" s="3" t="s">
        <v>3766</v>
      </c>
      <c r="G7554" s="3" t="s">
        <v>2890</v>
      </c>
      <c r="H7554" s="5">
        <v>1296</v>
      </c>
      <c r="I7554" s="2">
        <v>3</v>
      </c>
      <c r="J7554" s="2">
        <v>2</v>
      </c>
      <c r="K7554" s="2">
        <v>0.4536</v>
      </c>
      <c r="L7554" s="18" t="str">
        <f>VLOOKUP(F7554,'BD customers'!$1:$1048576,2,FALSE)</f>
        <v>Katharine Harms</v>
      </c>
      <c r="M7554" s="2">
        <f>MATCH(orders[[#This Row],[Product ID]],'BD product'!A:A,0)</f>
        <v>808</v>
      </c>
      <c r="N7554" s="2" t="str" cm="1">
        <f t="array" ref="N7554">INDEX('BD product'!A:D,M7554,2)</f>
        <v>Office Supplies</v>
      </c>
    </row>
    <row r="7555" spans="1:14" x14ac:dyDescent="0.3">
      <c r="A7555" s="3" t="s">
        <v>8159</v>
      </c>
      <c r="B7555" s="4">
        <v>41963</v>
      </c>
      <c r="C7555" s="12" t="str">
        <f t="shared" si="118"/>
        <v>2014/11</v>
      </c>
      <c r="D7555" s="4">
        <v>41968</v>
      </c>
      <c r="E7555" s="3" t="s">
        <v>21</v>
      </c>
      <c r="F7555" s="3" t="s">
        <v>3766</v>
      </c>
      <c r="G7555" s="3" t="s">
        <v>4734</v>
      </c>
      <c r="H7555" s="5">
        <v>2592</v>
      </c>
      <c r="I7555" s="2">
        <v>4</v>
      </c>
      <c r="J7555" s="2">
        <v>0</v>
      </c>
      <c r="K7555" s="2">
        <v>12.441599999999999</v>
      </c>
      <c r="L7555" s="18" t="str">
        <f>VLOOKUP(F7555,'BD customers'!$1:$1048576,2,FALSE)</f>
        <v>Katharine Harms</v>
      </c>
      <c r="M7555" s="2">
        <f>MATCH(orders[[#This Row],[Product ID]],'BD product'!A:A,0)</f>
        <v>1398</v>
      </c>
      <c r="N7555" s="2" t="str" cm="1">
        <f t="array" ref="N7555">INDEX('BD product'!A:D,M7555,2)</f>
        <v>Office Supplies</v>
      </c>
    </row>
    <row r="7556" spans="1:14" x14ac:dyDescent="0.3">
      <c r="A7556" s="3" t="s">
        <v>8160</v>
      </c>
      <c r="B7556" s="4">
        <v>41769</v>
      </c>
      <c r="C7556" s="12" t="str">
        <f t="shared" si="118"/>
        <v>2014/05</v>
      </c>
      <c r="D7556" s="4">
        <v>41773</v>
      </c>
      <c r="E7556" s="3" t="s">
        <v>11</v>
      </c>
      <c r="F7556" s="3" t="s">
        <v>840</v>
      </c>
      <c r="G7556" s="3" t="s">
        <v>3123</v>
      </c>
      <c r="H7556" s="5">
        <v>349965</v>
      </c>
      <c r="I7556" s="2">
        <v>7</v>
      </c>
      <c r="J7556" s="2">
        <v>5</v>
      </c>
      <c r="K7556" s="2">
        <v>-216.97829999999999</v>
      </c>
      <c r="L7556" s="18" t="str">
        <f>VLOOKUP(F7556,'BD customers'!$1:$1048576,2,FALSE)</f>
        <v>Art Foster</v>
      </c>
      <c r="M7556" s="2">
        <f>MATCH(orders[[#This Row],[Product ID]],'BD product'!A:A,0)</f>
        <v>901</v>
      </c>
      <c r="N7556" s="2" t="str" cm="1">
        <f t="array" ref="N7556">INDEX('BD product'!A:D,M7556,2)</f>
        <v>Furniture</v>
      </c>
    </row>
    <row r="7557" spans="1:14" x14ac:dyDescent="0.3">
      <c r="A7557" s="3" t="s">
        <v>8160</v>
      </c>
      <c r="B7557" s="4">
        <v>41769</v>
      </c>
      <c r="C7557" s="12" t="str">
        <f t="shared" si="118"/>
        <v>2014/05</v>
      </c>
      <c r="D7557" s="4">
        <v>41773</v>
      </c>
      <c r="E7557" s="3" t="s">
        <v>11</v>
      </c>
      <c r="F7557" s="3" t="s">
        <v>840</v>
      </c>
      <c r="G7557" s="3" t="s">
        <v>2863</v>
      </c>
      <c r="H7557" s="5">
        <v>2232</v>
      </c>
      <c r="I7557" s="2">
        <v>5</v>
      </c>
      <c r="J7557" s="2">
        <v>2</v>
      </c>
      <c r="K7557" s="2">
        <v>0.53010000000000002</v>
      </c>
      <c r="L7557" s="18" t="str">
        <f>VLOOKUP(F7557,'BD customers'!$1:$1048576,2,FALSE)</f>
        <v>Art Foster</v>
      </c>
      <c r="M7557" s="2">
        <f>MATCH(orders[[#This Row],[Product ID]],'BD product'!A:A,0)</f>
        <v>798</v>
      </c>
      <c r="N7557" s="2" t="str" cm="1">
        <f t="array" ref="N7557">INDEX('BD product'!A:D,M7557,2)</f>
        <v>Office Supplies</v>
      </c>
    </row>
    <row r="7558" spans="1:14" x14ac:dyDescent="0.3">
      <c r="A7558" s="3" t="s">
        <v>8161</v>
      </c>
      <c r="B7558" s="4">
        <v>43066</v>
      </c>
      <c r="C7558" s="12" t="str">
        <f t="shared" si="118"/>
        <v>2017/11</v>
      </c>
      <c r="D7558" s="4">
        <v>43071</v>
      </c>
      <c r="E7558" s="3" t="s">
        <v>21</v>
      </c>
      <c r="F7558" s="3" t="s">
        <v>2615</v>
      </c>
      <c r="G7558" s="3" t="s">
        <v>3280</v>
      </c>
      <c r="H7558" s="5">
        <v>15828</v>
      </c>
      <c r="I7558" s="2">
        <v>6</v>
      </c>
      <c r="J7558" s="2">
        <v>0</v>
      </c>
      <c r="K7558" s="2">
        <v>72.808800000000005</v>
      </c>
      <c r="L7558" s="18" t="str">
        <f>VLOOKUP(F7558,'BD customers'!$1:$1048576,2,FALSE)</f>
        <v>Justin Ritter</v>
      </c>
      <c r="M7558" s="2">
        <f>MATCH(orders[[#This Row],[Product ID]],'BD product'!A:A,0)</f>
        <v>956</v>
      </c>
      <c r="N7558" s="2" t="str" cm="1">
        <f t="array" ref="N7558">INDEX('BD product'!A:D,M7558,2)</f>
        <v>Office Supplies</v>
      </c>
    </row>
    <row r="7559" spans="1:14" x14ac:dyDescent="0.3">
      <c r="A7559" s="3" t="s">
        <v>8161</v>
      </c>
      <c r="B7559" s="4">
        <v>43066</v>
      </c>
      <c r="C7559" s="12" t="str">
        <f t="shared" si="118"/>
        <v>2017/11</v>
      </c>
      <c r="D7559" s="4">
        <v>43071</v>
      </c>
      <c r="E7559" s="3" t="s">
        <v>21</v>
      </c>
      <c r="F7559" s="3" t="s">
        <v>2615</v>
      </c>
      <c r="G7559" s="3" t="s">
        <v>3115</v>
      </c>
      <c r="H7559" s="5">
        <v>49794</v>
      </c>
      <c r="I7559" s="2">
        <v>3</v>
      </c>
      <c r="J7559" s="2">
        <v>0</v>
      </c>
      <c r="K7559" s="2">
        <v>22.407299999999999</v>
      </c>
      <c r="L7559" s="18" t="str">
        <f>VLOOKUP(F7559,'BD customers'!$1:$1048576,2,FALSE)</f>
        <v>Justin Ritter</v>
      </c>
      <c r="M7559" s="2">
        <f>MATCH(orders[[#This Row],[Product ID]],'BD product'!A:A,0)</f>
        <v>898</v>
      </c>
      <c r="N7559" s="2" t="str" cm="1">
        <f t="array" ref="N7559">INDEX('BD product'!A:D,M7559,2)</f>
        <v>Office Supplies</v>
      </c>
    </row>
    <row r="7560" spans="1:14" x14ac:dyDescent="0.3">
      <c r="A7560" s="3" t="s">
        <v>8162</v>
      </c>
      <c r="B7560" s="4">
        <v>41944</v>
      </c>
      <c r="C7560" s="12" t="str">
        <f t="shared" si="118"/>
        <v>2014/11</v>
      </c>
      <c r="D7560" s="4">
        <v>41948</v>
      </c>
      <c r="E7560" s="3" t="s">
        <v>21</v>
      </c>
      <c r="F7560" s="3" t="s">
        <v>2716</v>
      </c>
      <c r="G7560" s="3" t="s">
        <v>745</v>
      </c>
      <c r="H7560" s="5">
        <v>53394</v>
      </c>
      <c r="I7560" s="2">
        <v>3</v>
      </c>
      <c r="J7560" s="2">
        <v>0</v>
      </c>
      <c r="K7560" s="2">
        <v>154.8426</v>
      </c>
      <c r="L7560" s="18" t="str">
        <f>VLOOKUP(F7560,'BD customers'!$1:$1048576,2,FALSE)</f>
        <v>Daniel Lacy</v>
      </c>
      <c r="M7560" s="2">
        <f>MATCH(orders[[#This Row],[Product ID]],'BD product'!A:A,0)</f>
        <v>161</v>
      </c>
      <c r="N7560" s="2" t="str" cm="1">
        <f t="array" ref="N7560">INDEX('BD product'!A:D,M7560,2)</f>
        <v>Office Supplies</v>
      </c>
    </row>
    <row r="7561" spans="1:14" x14ac:dyDescent="0.3">
      <c r="A7561" s="3" t="s">
        <v>8162</v>
      </c>
      <c r="B7561" s="4">
        <v>41944</v>
      </c>
      <c r="C7561" s="12" t="str">
        <f t="shared" si="118"/>
        <v>2014/11</v>
      </c>
      <c r="D7561" s="4">
        <v>41948</v>
      </c>
      <c r="E7561" s="3" t="s">
        <v>21</v>
      </c>
      <c r="F7561" s="3" t="s">
        <v>2716</v>
      </c>
      <c r="G7561" s="3" t="s">
        <v>3307</v>
      </c>
      <c r="H7561" s="5">
        <v>16794</v>
      </c>
      <c r="I7561" s="2">
        <v>3</v>
      </c>
      <c r="J7561" s="2">
        <v>0</v>
      </c>
      <c r="K7561" s="2">
        <v>82.290599999999998</v>
      </c>
      <c r="L7561" s="18" t="str">
        <f>VLOOKUP(F7561,'BD customers'!$1:$1048576,2,FALSE)</f>
        <v>Daniel Lacy</v>
      </c>
      <c r="M7561" s="2">
        <f>MATCH(orders[[#This Row],[Product ID]],'BD product'!A:A,0)</f>
        <v>966</v>
      </c>
      <c r="N7561" s="2" t="str" cm="1">
        <f t="array" ref="N7561">INDEX('BD product'!A:D,M7561,2)</f>
        <v>Office Supplies</v>
      </c>
    </row>
    <row r="7562" spans="1:14" x14ac:dyDescent="0.3">
      <c r="A7562" s="3" t="s">
        <v>8162</v>
      </c>
      <c r="B7562" s="4">
        <v>41944</v>
      </c>
      <c r="C7562" s="12" t="str">
        <f t="shared" si="118"/>
        <v>2014/11</v>
      </c>
      <c r="D7562" s="4">
        <v>41948</v>
      </c>
      <c r="E7562" s="3" t="s">
        <v>21</v>
      </c>
      <c r="F7562" s="3" t="s">
        <v>2716</v>
      </c>
      <c r="G7562" s="3" t="s">
        <v>4026</v>
      </c>
      <c r="H7562" s="5">
        <v>3168</v>
      </c>
      <c r="I7562" s="2">
        <v>6</v>
      </c>
      <c r="J7562" s="2">
        <v>0</v>
      </c>
      <c r="K7562" s="2">
        <v>9.8208000000000002</v>
      </c>
      <c r="L7562" s="18" t="str">
        <f>VLOOKUP(F7562,'BD customers'!$1:$1048576,2,FALSE)</f>
        <v>Daniel Lacy</v>
      </c>
      <c r="M7562" s="2">
        <f>MATCH(orders[[#This Row],[Product ID]],'BD product'!A:A,0)</f>
        <v>1228</v>
      </c>
      <c r="N7562" s="2" t="str" cm="1">
        <f t="array" ref="N7562">INDEX('BD product'!A:D,M7562,2)</f>
        <v>Furniture</v>
      </c>
    </row>
    <row r="7563" spans="1:14" x14ac:dyDescent="0.3">
      <c r="A7563" s="3" t="s">
        <v>8163</v>
      </c>
      <c r="B7563" s="4">
        <v>42734</v>
      </c>
      <c r="C7563" s="12" t="str">
        <f t="shared" si="118"/>
        <v>2016/12</v>
      </c>
      <c r="D7563" s="4">
        <v>42736</v>
      </c>
      <c r="E7563" s="3" t="s">
        <v>64</v>
      </c>
      <c r="F7563" s="3" t="s">
        <v>582</v>
      </c>
      <c r="G7563" s="3" t="s">
        <v>17</v>
      </c>
      <c r="H7563" s="5">
        <v>170786</v>
      </c>
      <c r="I7563" s="2">
        <v>1</v>
      </c>
      <c r="J7563" s="2">
        <v>3</v>
      </c>
      <c r="K7563" s="2">
        <v>0</v>
      </c>
      <c r="L7563" s="18" t="str">
        <f>VLOOKUP(F7563,'BD customers'!$1:$1048576,2,FALSE)</f>
        <v>Brian Dahlen</v>
      </c>
      <c r="M7563" s="2">
        <f>MATCH(orders[[#This Row],[Product ID]],'BD product'!A:A,0)</f>
        <v>3</v>
      </c>
      <c r="N7563" s="2" t="str" cm="1">
        <f t="array" ref="N7563">INDEX('BD product'!A:D,M7563,2)</f>
        <v>Furniture</v>
      </c>
    </row>
    <row r="7564" spans="1:14" x14ac:dyDescent="0.3">
      <c r="A7564" s="3" t="s">
        <v>8164</v>
      </c>
      <c r="B7564" s="4">
        <v>42616</v>
      </c>
      <c r="C7564" s="12" t="str">
        <f t="shared" si="118"/>
        <v>2016/09</v>
      </c>
      <c r="D7564" s="4">
        <v>42620</v>
      </c>
      <c r="E7564" s="3" t="s">
        <v>21</v>
      </c>
      <c r="F7564" s="3" t="s">
        <v>562</v>
      </c>
      <c r="G7564" s="3" t="s">
        <v>6102</v>
      </c>
      <c r="H7564" s="5">
        <v>198744</v>
      </c>
      <c r="I7564" s="2">
        <v>4</v>
      </c>
      <c r="J7564" s="2">
        <v>3</v>
      </c>
      <c r="K7564" s="2">
        <v>0</v>
      </c>
      <c r="L7564" s="18" t="str">
        <f>VLOOKUP(F7564,'BD customers'!$1:$1048576,2,FALSE)</f>
        <v>Rob Beeghly</v>
      </c>
      <c r="M7564" s="2">
        <f>MATCH(orders[[#This Row],[Product ID]],'BD product'!A:A,0)</f>
        <v>1640</v>
      </c>
      <c r="N7564" s="2" t="str" cm="1">
        <f t="array" ref="N7564">INDEX('BD product'!A:D,M7564,2)</f>
        <v>Furniture</v>
      </c>
    </row>
    <row r="7565" spans="1:14" x14ac:dyDescent="0.3">
      <c r="A7565" s="3" t="s">
        <v>8165</v>
      </c>
      <c r="B7565" s="4">
        <v>43013</v>
      </c>
      <c r="C7565" s="12" t="str">
        <f t="shared" si="118"/>
        <v>2017/10</v>
      </c>
      <c r="D7565" s="4">
        <v>43015</v>
      </c>
      <c r="E7565" s="3" t="s">
        <v>64</v>
      </c>
      <c r="F7565" s="3" t="s">
        <v>796</v>
      </c>
      <c r="G7565" s="3" t="s">
        <v>2537</v>
      </c>
      <c r="H7565" s="5">
        <v>63824</v>
      </c>
      <c r="I7565" s="2">
        <v>2</v>
      </c>
      <c r="J7565" s="2">
        <v>2</v>
      </c>
      <c r="K7565" s="2">
        <v>13.5626</v>
      </c>
      <c r="L7565" s="18" t="str">
        <f>VLOOKUP(F7565,'BD customers'!$1:$1048576,2,FALSE)</f>
        <v>Ross Baird</v>
      </c>
      <c r="M7565" s="2">
        <f>MATCH(orders[[#This Row],[Product ID]],'BD product'!A:A,0)</f>
        <v>687</v>
      </c>
      <c r="N7565" s="2" t="str" cm="1">
        <f t="array" ref="N7565">INDEX('BD product'!A:D,M7565,2)</f>
        <v>Technology</v>
      </c>
    </row>
    <row r="7566" spans="1:14" x14ac:dyDescent="0.3">
      <c r="A7566" s="3" t="s">
        <v>8166</v>
      </c>
      <c r="B7566" s="4">
        <v>42399</v>
      </c>
      <c r="C7566" s="12" t="str">
        <f t="shared" si="118"/>
        <v>2016/01</v>
      </c>
      <c r="D7566" s="4">
        <v>42401</v>
      </c>
      <c r="E7566" s="3" t="s">
        <v>11</v>
      </c>
      <c r="F7566" s="3" t="s">
        <v>4557</v>
      </c>
      <c r="G7566" s="3" t="s">
        <v>4535</v>
      </c>
      <c r="H7566" s="5">
        <v>435168</v>
      </c>
      <c r="I7566" s="2">
        <v>4</v>
      </c>
      <c r="J7566" s="2">
        <v>2</v>
      </c>
      <c r="K7566" s="2">
        <v>-59.835599999999999</v>
      </c>
      <c r="L7566" s="18" t="str">
        <f>VLOOKUP(F7566,'BD customers'!$1:$1048576,2,FALSE)</f>
        <v>Tim Brockman</v>
      </c>
      <c r="M7566" s="2">
        <f>MATCH(orders[[#This Row],[Product ID]],'BD product'!A:A,0)</f>
        <v>1351</v>
      </c>
      <c r="N7566" s="2" t="str" cm="1">
        <f t="array" ref="N7566">INDEX('BD product'!A:D,M7566,2)</f>
        <v>Furniture</v>
      </c>
    </row>
    <row r="7567" spans="1:14" x14ac:dyDescent="0.3">
      <c r="A7567" s="3" t="s">
        <v>8166</v>
      </c>
      <c r="B7567" s="4">
        <v>42399</v>
      </c>
      <c r="C7567" s="12" t="str">
        <f t="shared" si="118"/>
        <v>2016/01</v>
      </c>
      <c r="D7567" s="4">
        <v>42401</v>
      </c>
      <c r="E7567" s="3" t="s">
        <v>11</v>
      </c>
      <c r="F7567" s="3" t="s">
        <v>4557</v>
      </c>
      <c r="G7567" s="3" t="s">
        <v>3908</v>
      </c>
      <c r="H7567" s="5">
        <v>4858</v>
      </c>
      <c r="I7567" s="2">
        <v>1</v>
      </c>
      <c r="J7567" s="2">
        <v>0</v>
      </c>
      <c r="K7567" s="2">
        <v>7.7728000000000002</v>
      </c>
      <c r="L7567" s="18" t="str">
        <f>VLOOKUP(F7567,'BD customers'!$1:$1048576,2,FALSE)</f>
        <v>Tim Brockman</v>
      </c>
      <c r="M7567" s="2">
        <f>MATCH(orders[[#This Row],[Product ID]],'BD product'!A:A,0)</f>
        <v>1197</v>
      </c>
      <c r="N7567" s="2" t="str" cm="1">
        <f t="array" ref="N7567">INDEX('BD product'!A:D,M7567,2)</f>
        <v>Furniture</v>
      </c>
    </row>
    <row r="7568" spans="1:14" x14ac:dyDescent="0.3">
      <c r="A7568" s="3" t="s">
        <v>8167</v>
      </c>
      <c r="B7568" s="4">
        <v>42846</v>
      </c>
      <c r="C7568" s="12" t="str">
        <f t="shared" si="118"/>
        <v>2017/04</v>
      </c>
      <c r="D7568" s="4">
        <v>42848</v>
      </c>
      <c r="E7568" s="3" t="s">
        <v>64</v>
      </c>
      <c r="F7568" s="3" t="s">
        <v>2549</v>
      </c>
      <c r="G7568" s="3" t="s">
        <v>435</v>
      </c>
      <c r="H7568" s="5">
        <v>47976</v>
      </c>
      <c r="I7568" s="2">
        <v>3</v>
      </c>
      <c r="J7568" s="2">
        <v>2</v>
      </c>
      <c r="K7568" s="2">
        <v>8.3957999999999995</v>
      </c>
      <c r="L7568" s="18" t="str">
        <f>VLOOKUP(F7568,'BD customers'!$1:$1048576,2,FALSE)</f>
        <v>Katherine Nockton</v>
      </c>
      <c r="M7568" s="2">
        <f>MATCH(orders[[#This Row],[Product ID]],'BD product'!A:A,0)</f>
        <v>86</v>
      </c>
      <c r="N7568" s="2" t="str" cm="1">
        <f t="array" ref="N7568">INDEX('BD product'!A:D,M7568,2)</f>
        <v>Technology</v>
      </c>
    </row>
    <row r="7569" spans="1:14" x14ac:dyDescent="0.3">
      <c r="A7569" s="3" t="s">
        <v>8167</v>
      </c>
      <c r="B7569" s="4">
        <v>42846</v>
      </c>
      <c r="C7569" s="12" t="str">
        <f t="shared" si="118"/>
        <v>2017/04</v>
      </c>
      <c r="D7569" s="4">
        <v>42848</v>
      </c>
      <c r="E7569" s="3" t="s">
        <v>64</v>
      </c>
      <c r="F7569" s="3" t="s">
        <v>2549</v>
      </c>
      <c r="G7569" s="3" t="s">
        <v>5176</v>
      </c>
      <c r="H7569" s="5">
        <v>20736</v>
      </c>
      <c r="I7569" s="2">
        <v>4</v>
      </c>
      <c r="J7569" s="2">
        <v>2</v>
      </c>
      <c r="K7569" s="2">
        <v>7.2576000000000001</v>
      </c>
      <c r="L7569" s="18" t="str">
        <f>VLOOKUP(F7569,'BD customers'!$1:$1048576,2,FALSE)</f>
        <v>Katherine Nockton</v>
      </c>
      <c r="M7569" s="2">
        <f>MATCH(orders[[#This Row],[Product ID]],'BD product'!A:A,0)</f>
        <v>1485</v>
      </c>
      <c r="N7569" s="2" t="str" cm="1">
        <f t="array" ref="N7569">INDEX('BD product'!A:D,M7569,2)</f>
        <v>Office Supplies</v>
      </c>
    </row>
    <row r="7570" spans="1:14" x14ac:dyDescent="0.3">
      <c r="A7570" s="3" t="s">
        <v>8168</v>
      </c>
      <c r="B7570" s="4">
        <v>41978</v>
      </c>
      <c r="C7570" s="12" t="str">
        <f t="shared" si="118"/>
        <v>2014/12</v>
      </c>
      <c r="D7570" s="4">
        <v>41983</v>
      </c>
      <c r="E7570" s="3" t="s">
        <v>21</v>
      </c>
      <c r="F7570" s="3" t="s">
        <v>1094</v>
      </c>
      <c r="G7570" s="3" t="s">
        <v>1726</v>
      </c>
      <c r="H7570" s="5">
        <v>2646</v>
      </c>
      <c r="I7570" s="2">
        <v>9</v>
      </c>
      <c r="J7570" s="2">
        <v>0</v>
      </c>
      <c r="K7570" s="2">
        <v>1.1907000000000001</v>
      </c>
      <c r="L7570" s="18" t="str">
        <f>VLOOKUP(F7570,'BD customers'!$1:$1048576,2,FALSE)</f>
        <v>Rob Lucas</v>
      </c>
      <c r="M7570" s="2">
        <f>MATCH(orders[[#This Row],[Product ID]],'BD product'!A:A,0)</f>
        <v>427</v>
      </c>
      <c r="N7570" s="2" t="str" cm="1">
        <f t="array" ref="N7570">INDEX('BD product'!A:D,M7570,2)</f>
        <v>Office Supplies</v>
      </c>
    </row>
    <row r="7571" spans="1:14" x14ac:dyDescent="0.3">
      <c r="A7571" s="3" t="s">
        <v>8168</v>
      </c>
      <c r="B7571" s="4">
        <v>41978</v>
      </c>
      <c r="C7571" s="12" t="str">
        <f t="shared" si="118"/>
        <v>2014/12</v>
      </c>
      <c r="D7571" s="4">
        <v>41983</v>
      </c>
      <c r="E7571" s="3" t="s">
        <v>21</v>
      </c>
      <c r="F7571" s="3" t="s">
        <v>1094</v>
      </c>
      <c r="G7571" s="3" t="s">
        <v>6092</v>
      </c>
      <c r="H7571" s="5">
        <v>4912</v>
      </c>
      <c r="I7571" s="2">
        <v>4</v>
      </c>
      <c r="J7571" s="2">
        <v>0</v>
      </c>
      <c r="K7571" s="2">
        <v>23.086400000000001</v>
      </c>
      <c r="L7571" s="18" t="str">
        <f>VLOOKUP(F7571,'BD customers'!$1:$1048576,2,FALSE)</f>
        <v>Rob Lucas</v>
      </c>
      <c r="M7571" s="2">
        <f>MATCH(orders[[#This Row],[Product ID]],'BD product'!A:A,0)</f>
        <v>1637</v>
      </c>
      <c r="N7571" s="2" t="str" cm="1">
        <f t="array" ref="N7571">INDEX('BD product'!A:D,M7571,2)</f>
        <v>Office Supplies</v>
      </c>
    </row>
    <row r="7572" spans="1:14" x14ac:dyDescent="0.3">
      <c r="A7572" s="3" t="s">
        <v>8168</v>
      </c>
      <c r="B7572" s="4">
        <v>41978</v>
      </c>
      <c r="C7572" s="12" t="str">
        <f t="shared" si="118"/>
        <v>2014/12</v>
      </c>
      <c r="D7572" s="4">
        <v>41983</v>
      </c>
      <c r="E7572" s="3" t="s">
        <v>21</v>
      </c>
      <c r="F7572" s="3" t="s">
        <v>1094</v>
      </c>
      <c r="G7572" s="3" t="s">
        <v>2458</v>
      </c>
      <c r="H7572" s="5">
        <v>150</v>
      </c>
      <c r="I7572" s="2">
        <v>3</v>
      </c>
      <c r="J7572" s="2">
        <v>0</v>
      </c>
      <c r="K7572" s="2">
        <v>7.1999999999999998E-3</v>
      </c>
      <c r="L7572" s="18" t="str">
        <f>VLOOKUP(F7572,'BD customers'!$1:$1048576,2,FALSE)</f>
        <v>Rob Lucas</v>
      </c>
      <c r="M7572" s="2">
        <f>MATCH(orders[[#This Row],[Product ID]],'BD product'!A:A,0)</f>
        <v>661</v>
      </c>
      <c r="N7572" s="2" t="str" cm="1">
        <f t="array" ref="N7572">INDEX('BD product'!A:D,M7572,2)</f>
        <v>Office Supplies</v>
      </c>
    </row>
    <row r="7573" spans="1:14" x14ac:dyDescent="0.3">
      <c r="A7573" s="3" t="s">
        <v>8169</v>
      </c>
      <c r="B7573" s="4">
        <v>41933</v>
      </c>
      <c r="C7573" s="12" t="str">
        <f t="shared" si="118"/>
        <v>2014/10</v>
      </c>
      <c r="D7573" s="4">
        <v>41938</v>
      </c>
      <c r="E7573" s="3" t="s">
        <v>21</v>
      </c>
      <c r="F7573" s="3" t="s">
        <v>1269</v>
      </c>
      <c r="G7573" s="3" t="s">
        <v>226</v>
      </c>
      <c r="H7573" s="5">
        <v>1947</v>
      </c>
      <c r="I7573" s="2">
        <v>5</v>
      </c>
      <c r="J7573" s="2">
        <v>0</v>
      </c>
      <c r="K7573" s="2">
        <v>0.97350000000000003</v>
      </c>
      <c r="L7573" s="18" t="str">
        <f>VLOOKUP(F7573,'BD customers'!$1:$1048576,2,FALSE)</f>
        <v>Frank Hawley</v>
      </c>
      <c r="M7573" s="2">
        <f>MATCH(orders[[#This Row],[Product ID]],'BD product'!A:A,0)</f>
        <v>43</v>
      </c>
      <c r="N7573" s="2" t="str" cm="1">
        <f t="array" ref="N7573">INDEX('BD product'!A:D,M7573,2)</f>
        <v>Office Supplies</v>
      </c>
    </row>
    <row r="7574" spans="1:14" x14ac:dyDescent="0.3">
      <c r="A7574" s="3" t="s">
        <v>8169</v>
      </c>
      <c r="B7574" s="4">
        <v>41933</v>
      </c>
      <c r="C7574" s="12" t="str">
        <f t="shared" si="118"/>
        <v>2014/10</v>
      </c>
      <c r="D7574" s="4">
        <v>41938</v>
      </c>
      <c r="E7574" s="3" t="s">
        <v>21</v>
      </c>
      <c r="F7574" s="3" t="s">
        <v>1269</v>
      </c>
      <c r="G7574" s="3" t="s">
        <v>3679</v>
      </c>
      <c r="H7574" s="5">
        <v>59132</v>
      </c>
      <c r="I7574" s="2">
        <v>4</v>
      </c>
      <c r="J7574" s="2">
        <v>0</v>
      </c>
      <c r="K7574" s="2">
        <v>112.35080000000001</v>
      </c>
      <c r="L7574" s="18" t="str">
        <f>VLOOKUP(F7574,'BD customers'!$1:$1048576,2,FALSE)</f>
        <v>Frank Hawley</v>
      </c>
      <c r="M7574" s="2">
        <f>MATCH(orders[[#This Row],[Product ID]],'BD product'!A:A,0)</f>
        <v>1118</v>
      </c>
      <c r="N7574" s="2" t="str" cm="1">
        <f t="array" ref="N7574">INDEX('BD product'!A:D,M7574,2)</f>
        <v>Furniture</v>
      </c>
    </row>
    <row r="7575" spans="1:14" x14ac:dyDescent="0.3">
      <c r="A7575" s="3" t="s">
        <v>8169</v>
      </c>
      <c r="B7575" s="4">
        <v>41933</v>
      </c>
      <c r="C7575" s="12" t="str">
        <f t="shared" si="118"/>
        <v>2014/10</v>
      </c>
      <c r="D7575" s="4">
        <v>41938</v>
      </c>
      <c r="E7575" s="3" t="s">
        <v>21</v>
      </c>
      <c r="F7575" s="3" t="s">
        <v>1269</v>
      </c>
      <c r="G7575" s="3" t="s">
        <v>3094</v>
      </c>
      <c r="H7575" s="5">
        <v>284</v>
      </c>
      <c r="I7575" s="2">
        <v>1</v>
      </c>
      <c r="J7575" s="2">
        <v>0</v>
      </c>
      <c r="K7575" s="2">
        <v>0.88039999999999996</v>
      </c>
      <c r="L7575" s="18" t="str">
        <f>VLOOKUP(F7575,'BD customers'!$1:$1048576,2,FALSE)</f>
        <v>Frank Hawley</v>
      </c>
      <c r="M7575" s="2">
        <f>MATCH(orders[[#This Row],[Product ID]],'BD product'!A:A,0)</f>
        <v>890</v>
      </c>
      <c r="N7575" s="2" t="str" cm="1">
        <f t="array" ref="N7575">INDEX('BD product'!A:D,M7575,2)</f>
        <v>Office Supplies</v>
      </c>
    </row>
    <row r="7576" spans="1:14" x14ac:dyDescent="0.3">
      <c r="A7576" s="3" t="s">
        <v>8170</v>
      </c>
      <c r="B7576" s="4">
        <v>42346</v>
      </c>
      <c r="C7576" s="12" t="str">
        <f t="shared" si="118"/>
        <v>2015/12</v>
      </c>
      <c r="D7576" s="4">
        <v>42350</v>
      </c>
      <c r="E7576" s="3" t="s">
        <v>21</v>
      </c>
      <c r="F7576" s="3" t="s">
        <v>847</v>
      </c>
      <c r="G7576" s="3" t="s">
        <v>106</v>
      </c>
      <c r="H7576" s="5">
        <v>22196</v>
      </c>
      <c r="I7576" s="2">
        <v>2</v>
      </c>
      <c r="J7576" s="2">
        <v>0</v>
      </c>
      <c r="K7576" s="2">
        <v>4.4391999999999996</v>
      </c>
      <c r="L7576" s="18" t="str">
        <f>VLOOKUP(F7576,'BD customers'!$1:$1048576,2,FALSE)</f>
        <v>Yana Sorensen</v>
      </c>
      <c r="M7576" s="2">
        <f>MATCH(orders[[#This Row],[Product ID]],'BD product'!A:A,0)</f>
        <v>18</v>
      </c>
      <c r="N7576" s="2" t="str" cm="1">
        <f t="array" ref="N7576">INDEX('BD product'!A:D,M7576,2)</f>
        <v>Office Supplies</v>
      </c>
    </row>
    <row r="7577" spans="1:14" x14ac:dyDescent="0.3">
      <c r="A7577" s="3" t="s">
        <v>8170</v>
      </c>
      <c r="B7577" s="4">
        <v>42346</v>
      </c>
      <c r="C7577" s="12" t="str">
        <f t="shared" si="118"/>
        <v>2015/12</v>
      </c>
      <c r="D7577" s="4">
        <v>42350</v>
      </c>
      <c r="E7577" s="3" t="s">
        <v>21</v>
      </c>
      <c r="F7577" s="3" t="s">
        <v>847</v>
      </c>
      <c r="G7577" s="3" t="s">
        <v>3430</v>
      </c>
      <c r="H7577" s="5">
        <v>2360</v>
      </c>
      <c r="I7577" s="2">
        <v>4</v>
      </c>
      <c r="J7577" s="2">
        <v>0</v>
      </c>
      <c r="K7577" s="2">
        <v>0.4012</v>
      </c>
      <c r="L7577" s="18" t="str">
        <f>VLOOKUP(F7577,'BD customers'!$1:$1048576,2,FALSE)</f>
        <v>Yana Sorensen</v>
      </c>
      <c r="M7577" s="2">
        <f>MATCH(orders[[#This Row],[Product ID]],'BD product'!A:A,0)</f>
        <v>1015</v>
      </c>
      <c r="N7577" s="2" t="str" cm="1">
        <f t="array" ref="N7577">INDEX('BD product'!A:D,M7577,2)</f>
        <v>Technology</v>
      </c>
    </row>
    <row r="7578" spans="1:14" x14ac:dyDescent="0.3">
      <c r="A7578" s="3" t="s">
        <v>8171</v>
      </c>
      <c r="B7578" s="4">
        <v>41945</v>
      </c>
      <c r="C7578" s="12" t="str">
        <f t="shared" si="118"/>
        <v>2014/11</v>
      </c>
      <c r="D7578" s="4">
        <v>41950</v>
      </c>
      <c r="E7578" s="3" t="s">
        <v>11</v>
      </c>
      <c r="F7578" s="3" t="s">
        <v>641</v>
      </c>
      <c r="G7578" s="3" t="s">
        <v>3177</v>
      </c>
      <c r="H7578" s="5">
        <v>4194</v>
      </c>
      <c r="I7578" s="2">
        <v>2</v>
      </c>
      <c r="J7578" s="2">
        <v>0</v>
      </c>
      <c r="K7578" s="2">
        <v>15.0984</v>
      </c>
      <c r="L7578" s="18" t="str">
        <f>VLOOKUP(F7578,'BD customers'!$1:$1048576,2,FALSE)</f>
        <v>Steven Ward</v>
      </c>
      <c r="M7578" s="2">
        <f>MATCH(orders[[#This Row],[Product ID]],'BD product'!A:A,0)</f>
        <v>919</v>
      </c>
      <c r="N7578" s="2" t="str" cm="1">
        <f t="array" ref="N7578">INDEX('BD product'!A:D,M7578,2)</f>
        <v>Technology</v>
      </c>
    </row>
    <row r="7579" spans="1:14" x14ac:dyDescent="0.3">
      <c r="A7579" s="3" t="s">
        <v>8171</v>
      </c>
      <c r="B7579" s="4">
        <v>41945</v>
      </c>
      <c r="C7579" s="12" t="str">
        <f t="shared" si="118"/>
        <v>2014/11</v>
      </c>
      <c r="D7579" s="4">
        <v>41950</v>
      </c>
      <c r="E7579" s="3" t="s">
        <v>11</v>
      </c>
      <c r="F7579" s="3" t="s">
        <v>641</v>
      </c>
      <c r="G7579" s="3" t="s">
        <v>3353</v>
      </c>
      <c r="H7579" s="5">
        <v>52792</v>
      </c>
      <c r="I7579" s="2">
        <v>1</v>
      </c>
      <c r="J7579" s="2">
        <v>2</v>
      </c>
      <c r="K7579" s="2">
        <v>4.6193</v>
      </c>
      <c r="L7579" s="18" t="str">
        <f>VLOOKUP(F7579,'BD customers'!$1:$1048576,2,FALSE)</f>
        <v>Steven Ward</v>
      </c>
      <c r="M7579" s="2">
        <f>MATCH(orders[[#This Row],[Product ID]],'BD product'!A:A,0)</f>
        <v>986</v>
      </c>
      <c r="N7579" s="2" t="str" cm="1">
        <f t="array" ref="N7579">INDEX('BD product'!A:D,M7579,2)</f>
        <v>Technology</v>
      </c>
    </row>
    <row r="7580" spans="1:14" x14ac:dyDescent="0.3">
      <c r="A7580" s="3" t="s">
        <v>8172</v>
      </c>
      <c r="B7580" s="4">
        <v>42722</v>
      </c>
      <c r="C7580" s="12" t="str">
        <f t="shared" si="118"/>
        <v>2016/12</v>
      </c>
      <c r="D7580" s="4">
        <v>42725</v>
      </c>
      <c r="E7580" s="3" t="s">
        <v>64</v>
      </c>
      <c r="F7580" s="3" t="s">
        <v>475</v>
      </c>
      <c r="G7580" s="3" t="s">
        <v>1982</v>
      </c>
      <c r="H7580" s="5">
        <v>56394</v>
      </c>
      <c r="I7580" s="2">
        <v>3</v>
      </c>
      <c r="J7580" s="2">
        <v>0</v>
      </c>
      <c r="K7580" s="2">
        <v>11.2788</v>
      </c>
      <c r="L7580" s="18" t="str">
        <f>VLOOKUP(F7580,'BD customers'!$1:$1048576,2,FALSE)</f>
        <v>Parhena Norris</v>
      </c>
      <c r="M7580" s="2">
        <f>MATCH(orders[[#This Row],[Product ID]],'BD product'!A:A,0)</f>
        <v>501</v>
      </c>
      <c r="N7580" s="2" t="str" cm="1">
        <f t="array" ref="N7580">INDEX('BD product'!A:D,M7580,2)</f>
        <v>Furniture</v>
      </c>
    </row>
    <row r="7581" spans="1:14" x14ac:dyDescent="0.3">
      <c r="A7581" s="3" t="s">
        <v>8173</v>
      </c>
      <c r="B7581" s="4">
        <v>42331</v>
      </c>
      <c r="C7581" s="12" t="str">
        <f t="shared" si="118"/>
        <v>2015/11</v>
      </c>
      <c r="D7581" s="4">
        <v>42335</v>
      </c>
      <c r="E7581" s="3" t="s">
        <v>11</v>
      </c>
      <c r="F7581" s="3" t="s">
        <v>756</v>
      </c>
      <c r="G7581" s="3" t="s">
        <v>6943</v>
      </c>
      <c r="H7581" s="5">
        <v>262512</v>
      </c>
      <c r="I7581" s="2">
        <v>8</v>
      </c>
      <c r="J7581" s="2">
        <v>0</v>
      </c>
      <c r="K7581" s="2">
        <v>735.03359999999998</v>
      </c>
      <c r="L7581" s="18" t="str">
        <f>VLOOKUP(F7581,'BD customers'!$1:$1048576,2,FALSE)</f>
        <v>Annie Thurman</v>
      </c>
      <c r="M7581" s="2">
        <f>MATCH(orders[[#This Row],[Product ID]],'BD product'!A:A,0)</f>
        <v>1741</v>
      </c>
      <c r="N7581" s="2" t="str" cm="1">
        <f t="array" ref="N7581">INDEX('BD product'!A:D,M7581,2)</f>
        <v>Office Supplies</v>
      </c>
    </row>
    <row r="7582" spans="1:14" x14ac:dyDescent="0.3">
      <c r="A7582" s="3" t="s">
        <v>8173</v>
      </c>
      <c r="B7582" s="4">
        <v>42331</v>
      </c>
      <c r="C7582" s="12" t="str">
        <f t="shared" si="118"/>
        <v>2015/11</v>
      </c>
      <c r="D7582" s="4">
        <v>42335</v>
      </c>
      <c r="E7582" s="3" t="s">
        <v>11</v>
      </c>
      <c r="F7582" s="3" t="s">
        <v>756</v>
      </c>
      <c r="G7582" s="3" t="s">
        <v>3074</v>
      </c>
      <c r="H7582" s="5">
        <v>1794</v>
      </c>
      <c r="I7582" s="2">
        <v>3</v>
      </c>
      <c r="J7582" s="2">
        <v>0</v>
      </c>
      <c r="K7582" s="2">
        <v>0.44850000000000001</v>
      </c>
      <c r="L7582" s="18" t="str">
        <f>VLOOKUP(F7582,'BD customers'!$1:$1048576,2,FALSE)</f>
        <v>Annie Thurman</v>
      </c>
      <c r="M7582" s="2">
        <f>MATCH(orders[[#This Row],[Product ID]],'BD product'!A:A,0)</f>
        <v>881</v>
      </c>
      <c r="N7582" s="2" t="str" cm="1">
        <f t="array" ref="N7582">INDEX('BD product'!A:D,M7582,2)</f>
        <v>Office Supplies</v>
      </c>
    </row>
    <row r="7583" spans="1:14" x14ac:dyDescent="0.3">
      <c r="A7583" s="3" t="s">
        <v>8174</v>
      </c>
      <c r="B7583" s="4">
        <v>42229</v>
      </c>
      <c r="C7583" s="12" t="str">
        <f t="shared" si="118"/>
        <v>2015/08</v>
      </c>
      <c r="D7583" s="4">
        <v>42232</v>
      </c>
      <c r="E7583" s="3" t="s">
        <v>64</v>
      </c>
      <c r="F7583" s="3" t="s">
        <v>5763</v>
      </c>
      <c r="G7583" s="3" t="s">
        <v>2646</v>
      </c>
      <c r="H7583" s="5">
        <v>422856</v>
      </c>
      <c r="I7583" s="2">
        <v>3</v>
      </c>
      <c r="J7583" s="2">
        <v>2</v>
      </c>
      <c r="K7583" s="2">
        <v>15.857100000000001</v>
      </c>
      <c r="L7583" s="18" t="str">
        <f>VLOOKUP(F7583,'BD customers'!$1:$1048576,2,FALSE)</f>
        <v>Ed Jacobs</v>
      </c>
      <c r="M7583" s="2">
        <f>MATCH(orders[[#This Row],[Product ID]],'BD product'!A:A,0)</f>
        <v>720</v>
      </c>
      <c r="N7583" s="2" t="str" cm="1">
        <f t="array" ref="N7583">INDEX('BD product'!A:D,M7583,2)</f>
        <v>Office Supplies</v>
      </c>
    </row>
    <row r="7584" spans="1:14" x14ac:dyDescent="0.3">
      <c r="A7584" s="3" t="s">
        <v>8175</v>
      </c>
      <c r="B7584" s="4">
        <v>42110</v>
      </c>
      <c r="C7584" s="12" t="str">
        <f t="shared" si="118"/>
        <v>2015/04</v>
      </c>
      <c r="D7584" s="4">
        <v>42115</v>
      </c>
      <c r="E7584" s="3" t="s">
        <v>21</v>
      </c>
      <c r="F7584" s="3" t="s">
        <v>4957</v>
      </c>
      <c r="G7584" s="3" t="s">
        <v>305</v>
      </c>
      <c r="H7584" s="5">
        <v>127764</v>
      </c>
      <c r="I7584" s="2">
        <v>2</v>
      </c>
      <c r="J7584" s="2">
        <v>1</v>
      </c>
      <c r="K7584" s="2">
        <v>2.8391999999999999</v>
      </c>
      <c r="L7584" s="18" t="str">
        <f>VLOOKUP(F7584,'BD customers'!$1:$1048576,2,FALSE)</f>
        <v>Denise Monton</v>
      </c>
      <c r="M7584" s="2">
        <f>MATCH(orders[[#This Row],[Product ID]],'BD product'!A:A,0)</f>
        <v>58</v>
      </c>
      <c r="N7584" s="2" t="str" cm="1">
        <f t="array" ref="N7584">INDEX('BD product'!A:D,M7584,2)</f>
        <v>Furniture</v>
      </c>
    </row>
    <row r="7585" spans="1:14" x14ac:dyDescent="0.3">
      <c r="A7585" s="3" t="s">
        <v>8176</v>
      </c>
      <c r="B7585" s="4">
        <v>41719</v>
      </c>
      <c r="C7585" s="12" t="str">
        <f t="shared" si="118"/>
        <v>2014/03</v>
      </c>
      <c r="D7585" s="4">
        <v>41723</v>
      </c>
      <c r="E7585" s="3" t="s">
        <v>21</v>
      </c>
      <c r="F7585" s="3" t="s">
        <v>1080</v>
      </c>
      <c r="G7585" s="3" t="s">
        <v>5716</v>
      </c>
      <c r="H7585" s="5">
        <v>349993</v>
      </c>
      <c r="I7585" s="2">
        <v>7</v>
      </c>
      <c r="J7585" s="2">
        <v>0</v>
      </c>
      <c r="K7585" s="2">
        <v>909.98180000000002</v>
      </c>
      <c r="L7585" s="18" t="str">
        <f>VLOOKUP(F7585,'BD customers'!$1:$1048576,2,FALSE)</f>
        <v>Kristen Hastings</v>
      </c>
      <c r="M7585" s="2">
        <f>MATCH(orders[[#This Row],[Product ID]],'BD product'!A:A,0)</f>
        <v>1579</v>
      </c>
      <c r="N7585" s="2" t="str" cm="1">
        <f t="array" ref="N7585">INDEX('BD product'!A:D,M7585,2)</f>
        <v>Technology</v>
      </c>
    </row>
    <row r="7586" spans="1:14" x14ac:dyDescent="0.3">
      <c r="A7586" s="3" t="s">
        <v>8176</v>
      </c>
      <c r="B7586" s="4">
        <v>41719</v>
      </c>
      <c r="C7586" s="12" t="str">
        <f t="shared" si="118"/>
        <v>2014/03</v>
      </c>
      <c r="D7586" s="4">
        <v>41723</v>
      </c>
      <c r="E7586" s="3" t="s">
        <v>21</v>
      </c>
      <c r="F7586" s="3" t="s">
        <v>1080</v>
      </c>
      <c r="G7586" s="3" t="s">
        <v>5667</v>
      </c>
      <c r="H7586" s="5">
        <v>144</v>
      </c>
      <c r="I7586" s="2">
        <v>5</v>
      </c>
      <c r="J7586" s="2">
        <v>0</v>
      </c>
      <c r="K7586" s="2">
        <v>0.66239999999999999</v>
      </c>
      <c r="L7586" s="18" t="str">
        <f>VLOOKUP(F7586,'BD customers'!$1:$1048576,2,FALSE)</f>
        <v>Kristen Hastings</v>
      </c>
      <c r="M7586" s="2">
        <f>MATCH(orders[[#This Row],[Product ID]],'BD product'!A:A,0)</f>
        <v>1570</v>
      </c>
      <c r="N7586" s="2" t="str" cm="1">
        <f t="array" ref="N7586">INDEX('BD product'!A:D,M7586,2)</f>
        <v>Office Supplies</v>
      </c>
    </row>
    <row r="7587" spans="1:14" x14ac:dyDescent="0.3">
      <c r="A7587" s="3" t="s">
        <v>8176</v>
      </c>
      <c r="B7587" s="4">
        <v>41719</v>
      </c>
      <c r="C7587" s="12" t="str">
        <f t="shared" si="118"/>
        <v>2014/03</v>
      </c>
      <c r="D7587" s="4">
        <v>41723</v>
      </c>
      <c r="E7587" s="3" t="s">
        <v>21</v>
      </c>
      <c r="F7587" s="3" t="s">
        <v>1080</v>
      </c>
      <c r="G7587" s="3" t="s">
        <v>3702</v>
      </c>
      <c r="H7587" s="5">
        <v>12297</v>
      </c>
      <c r="I7587" s="2">
        <v>3</v>
      </c>
      <c r="J7587" s="2">
        <v>0</v>
      </c>
      <c r="K7587" s="2">
        <v>60.255299999999998</v>
      </c>
      <c r="L7587" s="18" t="str">
        <f>VLOOKUP(F7587,'BD customers'!$1:$1048576,2,FALSE)</f>
        <v>Kristen Hastings</v>
      </c>
      <c r="M7587" s="2">
        <f>MATCH(orders[[#This Row],[Product ID]],'BD product'!A:A,0)</f>
        <v>1129</v>
      </c>
      <c r="N7587" s="2" t="str" cm="1">
        <f t="array" ref="N7587">INDEX('BD product'!A:D,M7587,2)</f>
        <v>Office Supplies</v>
      </c>
    </row>
    <row r="7588" spans="1:14" x14ac:dyDescent="0.3">
      <c r="A7588" s="3" t="s">
        <v>8176</v>
      </c>
      <c r="B7588" s="4">
        <v>41719</v>
      </c>
      <c r="C7588" s="12" t="str">
        <f t="shared" si="118"/>
        <v>2014/03</v>
      </c>
      <c r="D7588" s="4">
        <v>41723</v>
      </c>
      <c r="E7588" s="3" t="s">
        <v>21</v>
      </c>
      <c r="F7588" s="3" t="s">
        <v>1080</v>
      </c>
      <c r="G7588" s="3" t="s">
        <v>1549</v>
      </c>
      <c r="H7588" s="5">
        <v>932</v>
      </c>
      <c r="I7588" s="2">
        <v>4</v>
      </c>
      <c r="J7588" s="2">
        <v>0</v>
      </c>
      <c r="K7588" s="2">
        <v>2.7027999999999999</v>
      </c>
      <c r="L7588" s="18" t="str">
        <f>VLOOKUP(F7588,'BD customers'!$1:$1048576,2,FALSE)</f>
        <v>Kristen Hastings</v>
      </c>
      <c r="M7588" s="2">
        <f>MATCH(orders[[#This Row],[Product ID]],'BD product'!A:A,0)</f>
        <v>374</v>
      </c>
      <c r="N7588" s="2" t="str" cm="1">
        <f t="array" ref="N7588">INDEX('BD product'!A:D,M7588,2)</f>
        <v>Office Supplies</v>
      </c>
    </row>
    <row r="7589" spans="1:14" x14ac:dyDescent="0.3">
      <c r="A7589" s="3" t="s">
        <v>8176</v>
      </c>
      <c r="B7589" s="4">
        <v>41719</v>
      </c>
      <c r="C7589" s="12" t="str">
        <f t="shared" si="118"/>
        <v>2014/03</v>
      </c>
      <c r="D7589" s="4">
        <v>41723</v>
      </c>
      <c r="E7589" s="3" t="s">
        <v>21</v>
      </c>
      <c r="F7589" s="3" t="s">
        <v>1080</v>
      </c>
      <c r="G7589" s="3" t="s">
        <v>2872</v>
      </c>
      <c r="H7589" s="5">
        <v>12294</v>
      </c>
      <c r="I7589" s="2">
        <v>3</v>
      </c>
      <c r="J7589" s="2">
        <v>0</v>
      </c>
      <c r="K7589" s="2">
        <v>59.011200000000002</v>
      </c>
      <c r="L7589" s="18" t="str">
        <f>VLOOKUP(F7589,'BD customers'!$1:$1048576,2,FALSE)</f>
        <v>Kristen Hastings</v>
      </c>
      <c r="M7589" s="2">
        <f>MATCH(orders[[#This Row],[Product ID]],'BD product'!A:A,0)</f>
        <v>802</v>
      </c>
      <c r="N7589" s="2" t="str" cm="1">
        <f t="array" ref="N7589">INDEX('BD product'!A:D,M7589,2)</f>
        <v>Office Supplies</v>
      </c>
    </row>
    <row r="7590" spans="1:14" x14ac:dyDescent="0.3">
      <c r="A7590" s="3" t="s">
        <v>8177</v>
      </c>
      <c r="B7590" s="4">
        <v>43055</v>
      </c>
      <c r="C7590" s="12" t="str">
        <f t="shared" si="118"/>
        <v>2017/11</v>
      </c>
      <c r="D7590" s="4">
        <v>43061</v>
      </c>
      <c r="E7590" s="3" t="s">
        <v>21</v>
      </c>
      <c r="F7590" s="3" t="s">
        <v>1508</v>
      </c>
      <c r="G7590" s="3" t="s">
        <v>3726</v>
      </c>
      <c r="H7590" s="5">
        <v>1731</v>
      </c>
      <c r="I7590" s="2">
        <v>3</v>
      </c>
      <c r="J7590" s="2">
        <v>0</v>
      </c>
      <c r="K7590" s="2">
        <v>0.51929999999999998</v>
      </c>
      <c r="L7590" s="18" t="str">
        <f>VLOOKUP(F7590,'BD customers'!$1:$1048576,2,FALSE)</f>
        <v>Mick Brown</v>
      </c>
      <c r="M7590" s="2">
        <f>MATCH(orders[[#This Row],[Product ID]],'BD product'!A:A,0)</f>
        <v>1139</v>
      </c>
      <c r="N7590" s="2" t="str" cm="1">
        <f t="array" ref="N7590">INDEX('BD product'!A:D,M7590,2)</f>
        <v>Furniture</v>
      </c>
    </row>
    <row r="7591" spans="1:14" x14ac:dyDescent="0.3">
      <c r="A7591" s="3" t="s">
        <v>8178</v>
      </c>
      <c r="B7591" s="4">
        <v>42272</v>
      </c>
      <c r="C7591" s="12" t="str">
        <f t="shared" si="118"/>
        <v>2015/09</v>
      </c>
      <c r="D7591" s="4">
        <v>42276</v>
      </c>
      <c r="E7591" s="3" t="s">
        <v>21</v>
      </c>
      <c r="F7591" s="3" t="s">
        <v>5934</v>
      </c>
      <c r="G7591" s="3" t="s">
        <v>4084</v>
      </c>
      <c r="H7591" s="5">
        <v>128744</v>
      </c>
      <c r="I7591" s="2">
        <v>7</v>
      </c>
      <c r="J7591" s="2">
        <v>2</v>
      </c>
      <c r="K7591" s="2">
        <v>12.8744</v>
      </c>
      <c r="L7591" s="18" t="str">
        <f>VLOOKUP(F7591,'BD customers'!$1:$1048576,2,FALSE)</f>
        <v>Dana Kaydos</v>
      </c>
      <c r="M7591" s="2">
        <f>MATCH(orders[[#This Row],[Product ID]],'BD product'!A:A,0)</f>
        <v>1245</v>
      </c>
      <c r="N7591" s="2" t="str" cm="1">
        <f t="array" ref="N7591">INDEX('BD product'!A:D,M7591,2)</f>
        <v>Office Supplies</v>
      </c>
    </row>
    <row r="7592" spans="1:14" x14ac:dyDescent="0.3">
      <c r="A7592" s="3" t="s">
        <v>8179</v>
      </c>
      <c r="B7592" s="4">
        <v>42618</v>
      </c>
      <c r="C7592" s="12" t="str">
        <f t="shared" si="118"/>
        <v>2016/09</v>
      </c>
      <c r="D7592" s="4">
        <v>42622</v>
      </c>
      <c r="E7592" s="3" t="s">
        <v>21</v>
      </c>
      <c r="F7592" s="3" t="s">
        <v>239</v>
      </c>
      <c r="G7592" s="3" t="s">
        <v>393</v>
      </c>
      <c r="H7592" s="5">
        <v>58248</v>
      </c>
      <c r="I7592" s="2">
        <v>9</v>
      </c>
      <c r="J7592" s="2">
        <v>2</v>
      </c>
      <c r="K7592" s="2">
        <v>11.6496</v>
      </c>
      <c r="L7592" s="18" t="str">
        <f>VLOOKUP(F7592,'BD customers'!$1:$1048576,2,FALSE)</f>
        <v>Dean Braden</v>
      </c>
      <c r="M7592" s="2">
        <f>MATCH(orders[[#This Row],[Product ID]],'BD product'!A:A,0)</f>
        <v>76</v>
      </c>
      <c r="N7592" s="2" t="str" cm="1">
        <f t="array" ref="N7592">INDEX('BD product'!A:D,M7592,2)</f>
        <v>Furniture</v>
      </c>
    </row>
    <row r="7593" spans="1:14" x14ac:dyDescent="0.3">
      <c r="A7593" s="3" t="s">
        <v>8179</v>
      </c>
      <c r="B7593" s="4">
        <v>42618</v>
      </c>
      <c r="C7593" s="12" t="str">
        <f t="shared" si="118"/>
        <v>2016/09</v>
      </c>
      <c r="D7593" s="4">
        <v>42622</v>
      </c>
      <c r="E7593" s="3" t="s">
        <v>21</v>
      </c>
      <c r="F7593" s="3" t="s">
        <v>239</v>
      </c>
      <c r="G7593" s="3" t="s">
        <v>335</v>
      </c>
      <c r="H7593" s="5">
        <v>71246</v>
      </c>
      <c r="I7593" s="2">
        <v>2</v>
      </c>
      <c r="J7593" s="2">
        <v>3</v>
      </c>
      <c r="K7593" s="2">
        <v>-19.338200000000001</v>
      </c>
      <c r="L7593" s="18" t="str">
        <f>VLOOKUP(F7593,'BD customers'!$1:$1048576,2,FALSE)</f>
        <v>Dean Braden</v>
      </c>
      <c r="M7593" s="2">
        <f>MATCH(orders[[#This Row],[Product ID]],'BD product'!A:A,0)</f>
        <v>66</v>
      </c>
      <c r="N7593" s="2" t="str" cm="1">
        <f t="array" ref="N7593">INDEX('BD product'!A:D,M7593,2)</f>
        <v>Furniture</v>
      </c>
    </row>
    <row r="7594" spans="1:14" x14ac:dyDescent="0.3">
      <c r="A7594" s="3" t="s">
        <v>8179</v>
      </c>
      <c r="B7594" s="4">
        <v>42618</v>
      </c>
      <c r="C7594" s="12" t="str">
        <f t="shared" si="118"/>
        <v>2016/09</v>
      </c>
      <c r="D7594" s="4">
        <v>42622</v>
      </c>
      <c r="E7594" s="3" t="s">
        <v>21</v>
      </c>
      <c r="F7594" s="3" t="s">
        <v>239</v>
      </c>
      <c r="G7594" s="3" t="s">
        <v>3311</v>
      </c>
      <c r="H7594" s="5">
        <v>7872</v>
      </c>
      <c r="I7594" s="2">
        <v>3</v>
      </c>
      <c r="J7594" s="2">
        <v>2</v>
      </c>
      <c r="K7594" s="2">
        <v>0.59040000000000004</v>
      </c>
      <c r="L7594" s="18" t="str">
        <f>VLOOKUP(F7594,'BD customers'!$1:$1048576,2,FALSE)</f>
        <v>Dean Braden</v>
      </c>
      <c r="M7594" s="2">
        <f>MATCH(orders[[#This Row],[Product ID]],'BD product'!A:A,0)</f>
        <v>967</v>
      </c>
      <c r="N7594" s="2" t="str" cm="1">
        <f t="array" ref="N7594">INDEX('BD product'!A:D,M7594,2)</f>
        <v>Office Supplies</v>
      </c>
    </row>
    <row r="7595" spans="1:14" x14ac:dyDescent="0.3">
      <c r="A7595" s="3" t="s">
        <v>8179</v>
      </c>
      <c r="B7595" s="4">
        <v>42618</v>
      </c>
      <c r="C7595" s="12" t="str">
        <f t="shared" si="118"/>
        <v>2016/09</v>
      </c>
      <c r="D7595" s="4">
        <v>42622</v>
      </c>
      <c r="E7595" s="3" t="s">
        <v>21</v>
      </c>
      <c r="F7595" s="3" t="s">
        <v>239</v>
      </c>
      <c r="G7595" s="3" t="s">
        <v>2801</v>
      </c>
      <c r="H7595" s="5">
        <v>887271</v>
      </c>
      <c r="I7595" s="2">
        <v>3</v>
      </c>
      <c r="J7595" s="2">
        <v>3</v>
      </c>
      <c r="K7595" s="2">
        <v>-63.3765</v>
      </c>
      <c r="L7595" s="18" t="str">
        <f>VLOOKUP(F7595,'BD customers'!$1:$1048576,2,FALSE)</f>
        <v>Dean Braden</v>
      </c>
      <c r="M7595" s="2">
        <f>MATCH(orders[[#This Row],[Product ID]],'BD product'!A:A,0)</f>
        <v>776</v>
      </c>
      <c r="N7595" s="2" t="str" cm="1">
        <f t="array" ref="N7595">INDEX('BD product'!A:D,M7595,2)</f>
        <v>Furniture</v>
      </c>
    </row>
    <row r="7596" spans="1:14" x14ac:dyDescent="0.3">
      <c r="A7596" s="3" t="s">
        <v>8180</v>
      </c>
      <c r="B7596" s="4">
        <v>42845</v>
      </c>
      <c r="C7596" s="12" t="str">
        <f t="shared" si="118"/>
        <v>2017/04</v>
      </c>
      <c r="D7596" s="4">
        <v>42849</v>
      </c>
      <c r="E7596" s="3" t="s">
        <v>21</v>
      </c>
      <c r="F7596" s="3" t="s">
        <v>4435</v>
      </c>
      <c r="G7596" s="3" t="s">
        <v>2112</v>
      </c>
      <c r="H7596" s="5">
        <v>14686</v>
      </c>
      <c r="I7596" s="2">
        <v>7</v>
      </c>
      <c r="J7596" s="2">
        <v>0</v>
      </c>
      <c r="K7596" s="2">
        <v>70.492800000000003</v>
      </c>
      <c r="L7596" s="18" t="str">
        <f>VLOOKUP(F7596,'BD customers'!$1:$1048576,2,FALSE)</f>
        <v>Christina VanderZanden</v>
      </c>
      <c r="M7596" s="2">
        <f>MATCH(orders[[#This Row],[Product ID]],'BD product'!A:A,0)</f>
        <v>544</v>
      </c>
      <c r="N7596" s="2" t="str" cm="1">
        <f t="array" ref="N7596">INDEX('BD product'!A:D,M7596,2)</f>
        <v>Office Supplies</v>
      </c>
    </row>
    <row r="7597" spans="1:14" x14ac:dyDescent="0.3">
      <c r="A7597" s="3" t="s">
        <v>8180</v>
      </c>
      <c r="B7597" s="4">
        <v>42845</v>
      </c>
      <c r="C7597" s="12" t="str">
        <f t="shared" si="118"/>
        <v>2017/04</v>
      </c>
      <c r="D7597" s="4">
        <v>42849</v>
      </c>
      <c r="E7597" s="3" t="s">
        <v>21</v>
      </c>
      <c r="F7597" s="3" t="s">
        <v>4435</v>
      </c>
      <c r="G7597" s="3" t="s">
        <v>2353</v>
      </c>
      <c r="H7597" s="5">
        <v>3656</v>
      </c>
      <c r="I7597" s="2">
        <v>4</v>
      </c>
      <c r="J7597" s="2">
        <v>0</v>
      </c>
      <c r="K7597" s="2">
        <v>0.18279999999999999</v>
      </c>
      <c r="L7597" s="18" t="str">
        <f>VLOOKUP(F7597,'BD customers'!$1:$1048576,2,FALSE)</f>
        <v>Christina VanderZanden</v>
      </c>
      <c r="M7597" s="2">
        <f>MATCH(orders[[#This Row],[Product ID]],'BD product'!A:A,0)</f>
        <v>626</v>
      </c>
      <c r="N7597" s="2" t="str" cm="1">
        <f t="array" ref="N7597">INDEX('BD product'!A:D,M7597,2)</f>
        <v>Office Supplies</v>
      </c>
    </row>
    <row r="7598" spans="1:14" x14ac:dyDescent="0.3">
      <c r="A7598" s="3" t="s">
        <v>8181</v>
      </c>
      <c r="B7598" s="4">
        <v>42170</v>
      </c>
      <c r="C7598" s="12" t="str">
        <f t="shared" si="118"/>
        <v>2015/06</v>
      </c>
      <c r="D7598" s="4">
        <v>42174</v>
      </c>
      <c r="E7598" s="3" t="s">
        <v>21</v>
      </c>
      <c r="F7598" s="3" t="s">
        <v>1176</v>
      </c>
      <c r="G7598" s="3" t="s">
        <v>2102</v>
      </c>
      <c r="H7598" s="5">
        <v>225576</v>
      </c>
      <c r="I7598" s="2">
        <v>3</v>
      </c>
      <c r="J7598" s="2">
        <v>2</v>
      </c>
      <c r="K7598" s="2">
        <v>22.557600000000001</v>
      </c>
      <c r="L7598" s="18" t="str">
        <f>VLOOKUP(F7598,'BD customers'!$1:$1048576,2,FALSE)</f>
        <v>Grace Kelly</v>
      </c>
      <c r="M7598" s="2">
        <f>MATCH(orders[[#This Row],[Product ID]],'BD product'!A:A,0)</f>
        <v>541</v>
      </c>
      <c r="N7598" s="2" t="str" cm="1">
        <f t="array" ref="N7598">INDEX('BD product'!A:D,M7598,2)</f>
        <v>Technology</v>
      </c>
    </row>
    <row r="7599" spans="1:14" x14ac:dyDescent="0.3">
      <c r="A7599" s="3" t="s">
        <v>8182</v>
      </c>
      <c r="B7599" s="4">
        <v>41899</v>
      </c>
      <c r="C7599" s="12" t="str">
        <f t="shared" si="118"/>
        <v>2014/09</v>
      </c>
      <c r="D7599" s="4">
        <v>41904</v>
      </c>
      <c r="E7599" s="3" t="s">
        <v>21</v>
      </c>
      <c r="F7599" s="3" t="s">
        <v>1782</v>
      </c>
      <c r="G7599" s="3" t="s">
        <v>4554</v>
      </c>
      <c r="H7599" s="5">
        <v>5248</v>
      </c>
      <c r="I7599" s="2">
        <v>2</v>
      </c>
      <c r="J7599" s="2">
        <v>2</v>
      </c>
      <c r="K7599" s="2">
        <v>0.4592</v>
      </c>
      <c r="L7599" s="18" t="str">
        <f>VLOOKUP(F7599,'BD customers'!$1:$1048576,2,FALSE)</f>
        <v>Joseph Airdo</v>
      </c>
      <c r="M7599" s="2">
        <f>MATCH(orders[[#This Row],[Product ID]],'BD product'!A:A,0)</f>
        <v>1357</v>
      </c>
      <c r="N7599" s="2" t="str" cm="1">
        <f t="array" ref="N7599">INDEX('BD product'!A:D,M7599,2)</f>
        <v>Office Supplies</v>
      </c>
    </row>
    <row r="7600" spans="1:14" x14ac:dyDescent="0.3">
      <c r="A7600" s="3" t="s">
        <v>8182</v>
      </c>
      <c r="B7600" s="4">
        <v>41899</v>
      </c>
      <c r="C7600" s="12" t="str">
        <f t="shared" si="118"/>
        <v>2014/09</v>
      </c>
      <c r="D7600" s="4">
        <v>41904</v>
      </c>
      <c r="E7600" s="3" t="s">
        <v>21</v>
      </c>
      <c r="F7600" s="3" t="s">
        <v>1782</v>
      </c>
      <c r="G7600" s="3" t="s">
        <v>3260</v>
      </c>
      <c r="H7600" s="5">
        <v>38256</v>
      </c>
      <c r="I7600" s="2">
        <v>3</v>
      </c>
      <c r="J7600" s="2">
        <v>2</v>
      </c>
      <c r="K7600" s="2">
        <v>0.47820000000000001</v>
      </c>
      <c r="L7600" s="18" t="str">
        <f>VLOOKUP(F7600,'BD customers'!$1:$1048576,2,FALSE)</f>
        <v>Joseph Airdo</v>
      </c>
      <c r="M7600" s="2">
        <f>MATCH(orders[[#This Row],[Product ID]],'BD product'!A:A,0)</f>
        <v>949</v>
      </c>
      <c r="N7600" s="2" t="str" cm="1">
        <f t="array" ref="N7600">INDEX('BD product'!A:D,M7600,2)</f>
        <v>Office Supplies</v>
      </c>
    </row>
    <row r="7601" spans="1:14" x14ac:dyDescent="0.3">
      <c r="A7601" s="3" t="s">
        <v>8182</v>
      </c>
      <c r="B7601" s="4">
        <v>41899</v>
      </c>
      <c r="C7601" s="12" t="str">
        <f t="shared" si="118"/>
        <v>2014/09</v>
      </c>
      <c r="D7601" s="4">
        <v>41904</v>
      </c>
      <c r="E7601" s="3" t="s">
        <v>21</v>
      </c>
      <c r="F7601" s="3" t="s">
        <v>1782</v>
      </c>
      <c r="G7601" s="3" t="s">
        <v>5867</v>
      </c>
      <c r="H7601" s="5">
        <v>4024</v>
      </c>
      <c r="I7601" s="2">
        <v>5</v>
      </c>
      <c r="J7601" s="2">
        <v>2</v>
      </c>
      <c r="K7601" s="2">
        <v>1.3078000000000001</v>
      </c>
      <c r="L7601" s="18" t="str">
        <f>VLOOKUP(F7601,'BD customers'!$1:$1048576,2,FALSE)</f>
        <v>Joseph Airdo</v>
      </c>
      <c r="M7601" s="2">
        <f>MATCH(orders[[#This Row],[Product ID]],'BD product'!A:A,0)</f>
        <v>1605</v>
      </c>
      <c r="N7601" s="2" t="str" cm="1">
        <f t="array" ref="N7601">INDEX('BD product'!A:D,M7601,2)</f>
        <v>Office Supplies</v>
      </c>
    </row>
    <row r="7602" spans="1:14" x14ac:dyDescent="0.3">
      <c r="A7602" s="3" t="s">
        <v>8182</v>
      </c>
      <c r="B7602" s="4">
        <v>41899</v>
      </c>
      <c r="C7602" s="12" t="str">
        <f t="shared" si="118"/>
        <v>2014/09</v>
      </c>
      <c r="D7602" s="4">
        <v>41904</v>
      </c>
      <c r="E7602" s="3" t="s">
        <v>21</v>
      </c>
      <c r="F7602" s="3" t="s">
        <v>1782</v>
      </c>
      <c r="G7602" s="3" t="s">
        <v>8183</v>
      </c>
      <c r="H7602" s="5">
        <v>29925</v>
      </c>
      <c r="I7602" s="2">
        <v>5</v>
      </c>
      <c r="J7602" s="2">
        <v>7</v>
      </c>
      <c r="K7602" s="2">
        <v>-2.1945000000000001</v>
      </c>
      <c r="L7602" s="18" t="str">
        <f>VLOOKUP(F7602,'BD customers'!$1:$1048576,2,FALSE)</f>
        <v>Joseph Airdo</v>
      </c>
      <c r="M7602" s="2">
        <f>MATCH(orders[[#This Row],[Product ID]],'BD product'!A:A,0)</f>
        <v>1823</v>
      </c>
      <c r="N7602" s="2" t="str" cm="1">
        <f t="array" ref="N7602">INDEX('BD product'!A:D,M7602,2)</f>
        <v>Technology</v>
      </c>
    </row>
    <row r="7603" spans="1:14" x14ac:dyDescent="0.3">
      <c r="A7603" s="3" t="s">
        <v>8182</v>
      </c>
      <c r="B7603" s="4">
        <v>41899</v>
      </c>
      <c r="C7603" s="12" t="str">
        <f t="shared" si="118"/>
        <v>2014/09</v>
      </c>
      <c r="D7603" s="4">
        <v>41904</v>
      </c>
      <c r="E7603" s="3" t="s">
        <v>21</v>
      </c>
      <c r="F7603" s="3" t="s">
        <v>1782</v>
      </c>
      <c r="G7603" s="3" t="s">
        <v>1417</v>
      </c>
      <c r="H7603" s="5">
        <v>148704</v>
      </c>
      <c r="I7603" s="2">
        <v>6</v>
      </c>
      <c r="J7603" s="2">
        <v>2</v>
      </c>
      <c r="K7603" s="2">
        <v>0.4647</v>
      </c>
      <c r="L7603" s="18" t="str">
        <f>VLOOKUP(F7603,'BD customers'!$1:$1048576,2,FALSE)</f>
        <v>Joseph Airdo</v>
      </c>
      <c r="M7603" s="2">
        <f>MATCH(orders[[#This Row],[Product ID]],'BD product'!A:A,0)</f>
        <v>336</v>
      </c>
      <c r="N7603" s="2" t="str" cm="1">
        <f t="array" ref="N7603">INDEX('BD product'!A:D,M7603,2)</f>
        <v>Office Supplies</v>
      </c>
    </row>
    <row r="7604" spans="1:14" x14ac:dyDescent="0.3">
      <c r="A7604" s="3" t="s">
        <v>8182</v>
      </c>
      <c r="B7604" s="4">
        <v>41899</v>
      </c>
      <c r="C7604" s="12" t="str">
        <f t="shared" si="118"/>
        <v>2014/09</v>
      </c>
      <c r="D7604" s="4">
        <v>41904</v>
      </c>
      <c r="E7604" s="3" t="s">
        <v>21</v>
      </c>
      <c r="F7604" s="3" t="s">
        <v>1782</v>
      </c>
      <c r="G7604" s="3" t="s">
        <v>317</v>
      </c>
      <c r="H7604" s="5">
        <v>5592</v>
      </c>
      <c r="I7604" s="2">
        <v>10</v>
      </c>
      <c r="J7604" s="2">
        <v>2</v>
      </c>
      <c r="K7604" s="2">
        <v>1.6776</v>
      </c>
      <c r="L7604" s="18" t="str">
        <f>VLOOKUP(F7604,'BD customers'!$1:$1048576,2,FALSE)</f>
        <v>Joseph Airdo</v>
      </c>
      <c r="M7604" s="2">
        <f>MATCH(orders[[#This Row],[Product ID]],'BD product'!A:A,0)</f>
        <v>62</v>
      </c>
      <c r="N7604" s="2" t="str" cm="1">
        <f t="array" ref="N7604">INDEX('BD product'!A:D,M7604,2)</f>
        <v>Technology</v>
      </c>
    </row>
    <row r="7605" spans="1:14" x14ac:dyDescent="0.3">
      <c r="A7605" s="3" t="s">
        <v>8185</v>
      </c>
      <c r="B7605" s="4">
        <v>42559</v>
      </c>
      <c r="C7605" s="12" t="str">
        <f t="shared" si="118"/>
        <v>2016/07</v>
      </c>
      <c r="D7605" s="4">
        <v>42563</v>
      </c>
      <c r="E7605" s="3" t="s">
        <v>21</v>
      </c>
      <c r="F7605" s="3" t="s">
        <v>6993</v>
      </c>
      <c r="G7605" s="3" t="s">
        <v>2681</v>
      </c>
      <c r="H7605" s="5">
        <v>1296</v>
      </c>
      <c r="I7605" s="2">
        <v>2</v>
      </c>
      <c r="J7605" s="2">
        <v>0</v>
      </c>
      <c r="K7605" s="2">
        <v>6.2207999999999997</v>
      </c>
      <c r="L7605" s="18" t="str">
        <f>VLOOKUP(F7605,'BD customers'!$1:$1048576,2,FALSE)</f>
        <v>Thea Hudgings</v>
      </c>
      <c r="M7605" s="2">
        <f>MATCH(orders[[#This Row],[Product ID]],'BD product'!A:A,0)</f>
        <v>732</v>
      </c>
      <c r="N7605" s="2" t="str" cm="1">
        <f t="array" ref="N7605">INDEX('BD product'!A:D,M7605,2)</f>
        <v>Office Supplies</v>
      </c>
    </row>
    <row r="7606" spans="1:14" x14ac:dyDescent="0.3">
      <c r="A7606" s="3" t="s">
        <v>8186</v>
      </c>
      <c r="B7606" s="4">
        <v>42517</v>
      </c>
      <c r="C7606" s="12" t="str">
        <f t="shared" si="118"/>
        <v>2016/05</v>
      </c>
      <c r="D7606" s="4">
        <v>42521</v>
      </c>
      <c r="E7606" s="3" t="s">
        <v>21</v>
      </c>
      <c r="F7606" s="3" t="s">
        <v>4118</v>
      </c>
      <c r="G7606" s="3" t="s">
        <v>5156</v>
      </c>
      <c r="H7606" s="5">
        <v>25176</v>
      </c>
      <c r="I7606" s="2">
        <v>3</v>
      </c>
      <c r="J7606" s="2">
        <v>6</v>
      </c>
      <c r="K7606" s="2">
        <v>-33.358199999999997</v>
      </c>
      <c r="L7606" s="18" t="str">
        <f>VLOOKUP(F7606,'BD customers'!$1:$1048576,2,FALSE)</f>
        <v>Brian Stugart</v>
      </c>
      <c r="M7606" s="2">
        <f>MATCH(orders[[#This Row],[Product ID]],'BD product'!A:A,0)</f>
        <v>1480</v>
      </c>
      <c r="N7606" s="2" t="str" cm="1">
        <f t="array" ref="N7606">INDEX('BD product'!A:D,M7606,2)</f>
        <v>Furniture</v>
      </c>
    </row>
    <row r="7607" spans="1:14" x14ac:dyDescent="0.3">
      <c r="A7607" s="3" t="s">
        <v>8186</v>
      </c>
      <c r="B7607" s="4">
        <v>42517</v>
      </c>
      <c r="C7607" s="12" t="str">
        <f t="shared" si="118"/>
        <v>2016/05</v>
      </c>
      <c r="D7607" s="4">
        <v>42521</v>
      </c>
      <c r="E7607" s="3" t="s">
        <v>21</v>
      </c>
      <c r="F7607" s="3" t="s">
        <v>4118</v>
      </c>
      <c r="G7607" s="3" t="s">
        <v>2792</v>
      </c>
      <c r="H7607" s="5">
        <v>5584</v>
      </c>
      <c r="I7607" s="2">
        <v>2</v>
      </c>
      <c r="J7607" s="2">
        <v>6</v>
      </c>
      <c r="K7607" s="2">
        <v>-1.6752</v>
      </c>
      <c r="L7607" s="18" t="str">
        <f>VLOOKUP(F7607,'BD customers'!$1:$1048576,2,FALSE)</f>
        <v>Brian Stugart</v>
      </c>
      <c r="M7607" s="2">
        <f>MATCH(orders[[#This Row],[Product ID]],'BD product'!A:A,0)</f>
        <v>772</v>
      </c>
      <c r="N7607" s="2" t="str" cm="1">
        <f t="array" ref="N7607">INDEX('BD product'!A:D,M7607,2)</f>
        <v>Furniture</v>
      </c>
    </row>
    <row r="7608" spans="1:14" x14ac:dyDescent="0.3">
      <c r="A7608" s="3" t="s">
        <v>8186</v>
      </c>
      <c r="B7608" s="4">
        <v>42517</v>
      </c>
      <c r="C7608" s="12" t="str">
        <f t="shared" si="118"/>
        <v>2016/05</v>
      </c>
      <c r="D7608" s="4">
        <v>42521</v>
      </c>
      <c r="E7608" s="3" t="s">
        <v>21</v>
      </c>
      <c r="F7608" s="3" t="s">
        <v>4118</v>
      </c>
      <c r="G7608" s="3" t="s">
        <v>2692</v>
      </c>
      <c r="H7608" s="5">
        <v>1297368</v>
      </c>
      <c r="I7608" s="2">
        <v>9</v>
      </c>
      <c r="J7608" s="2">
        <v>2</v>
      </c>
      <c r="K7608" s="2">
        <v>97.302599999999998</v>
      </c>
      <c r="L7608" s="18" t="str">
        <f>VLOOKUP(F7608,'BD customers'!$1:$1048576,2,FALSE)</f>
        <v>Brian Stugart</v>
      </c>
      <c r="M7608" s="2">
        <f>MATCH(orders[[#This Row],[Product ID]],'BD product'!A:A,0)</f>
        <v>736</v>
      </c>
      <c r="N7608" s="2" t="str" cm="1">
        <f t="array" ref="N7608">INDEX('BD product'!A:D,M7608,2)</f>
        <v>Office Supplies</v>
      </c>
    </row>
    <row r="7609" spans="1:14" x14ac:dyDescent="0.3">
      <c r="A7609" s="3" t="s">
        <v>8187</v>
      </c>
      <c r="B7609" s="4">
        <v>43093</v>
      </c>
      <c r="C7609" s="12" t="str">
        <f t="shared" si="118"/>
        <v>2017/12</v>
      </c>
      <c r="D7609" s="4">
        <v>43096</v>
      </c>
      <c r="E7609" s="3" t="s">
        <v>64</v>
      </c>
      <c r="F7609" s="3" t="s">
        <v>1877</v>
      </c>
      <c r="G7609" s="3" t="s">
        <v>2125</v>
      </c>
      <c r="H7609" s="5">
        <v>26432</v>
      </c>
      <c r="I7609" s="2">
        <v>2</v>
      </c>
      <c r="J7609" s="2">
        <v>2</v>
      </c>
      <c r="K7609" s="2">
        <v>1.9823999999999999</v>
      </c>
      <c r="L7609" s="18" t="str">
        <f>VLOOKUP(F7609,'BD customers'!$1:$1048576,2,FALSE)</f>
        <v>Neola Schneider</v>
      </c>
      <c r="M7609" s="2">
        <f>MATCH(orders[[#This Row],[Product ID]],'BD product'!A:A,0)</f>
        <v>548</v>
      </c>
      <c r="N7609" s="2" t="str" cm="1">
        <f t="array" ref="N7609">INDEX('BD product'!A:D,M7609,2)</f>
        <v>Office Supplies</v>
      </c>
    </row>
    <row r="7610" spans="1:14" x14ac:dyDescent="0.3">
      <c r="A7610" s="3" t="s">
        <v>8188</v>
      </c>
      <c r="B7610" s="4">
        <v>42858</v>
      </c>
      <c r="C7610" s="12" t="str">
        <f t="shared" si="118"/>
        <v>2017/05</v>
      </c>
      <c r="D7610" s="4">
        <v>42862</v>
      </c>
      <c r="E7610" s="3" t="s">
        <v>21</v>
      </c>
      <c r="F7610" s="3" t="s">
        <v>1598</v>
      </c>
      <c r="G7610" s="3" t="s">
        <v>2816</v>
      </c>
      <c r="H7610" s="5">
        <v>2592</v>
      </c>
      <c r="I7610" s="2">
        <v>4</v>
      </c>
      <c r="J7610" s="2">
        <v>0</v>
      </c>
      <c r="K7610" s="2">
        <v>12.441599999999999</v>
      </c>
      <c r="L7610" s="18" t="str">
        <f>VLOOKUP(F7610,'BD customers'!$1:$1048576,2,FALSE)</f>
        <v>Mike Kennedy</v>
      </c>
      <c r="M7610" s="2">
        <f>MATCH(orders[[#This Row],[Product ID]],'BD product'!A:A,0)</f>
        <v>780</v>
      </c>
      <c r="N7610" s="2" t="str" cm="1">
        <f t="array" ref="N7610">INDEX('BD product'!A:D,M7610,2)</f>
        <v>Office Supplies</v>
      </c>
    </row>
    <row r="7611" spans="1:14" x14ac:dyDescent="0.3">
      <c r="A7611" s="3" t="s">
        <v>8188</v>
      </c>
      <c r="B7611" s="4">
        <v>42858</v>
      </c>
      <c r="C7611" s="12" t="str">
        <f t="shared" si="118"/>
        <v>2017/05</v>
      </c>
      <c r="D7611" s="4">
        <v>42862</v>
      </c>
      <c r="E7611" s="3" t="s">
        <v>21</v>
      </c>
      <c r="F7611" s="3" t="s">
        <v>1598</v>
      </c>
      <c r="G7611" s="3" t="s">
        <v>1211</v>
      </c>
      <c r="H7611" s="5">
        <v>2296</v>
      </c>
      <c r="I7611" s="2">
        <v>7</v>
      </c>
      <c r="J7611" s="2">
        <v>0</v>
      </c>
      <c r="K7611" s="2">
        <v>6.6584000000000003</v>
      </c>
      <c r="L7611" s="18" t="str">
        <f>VLOOKUP(F7611,'BD customers'!$1:$1048576,2,FALSE)</f>
        <v>Mike Kennedy</v>
      </c>
      <c r="M7611" s="2">
        <f>MATCH(orders[[#This Row],[Product ID]],'BD product'!A:A,0)</f>
        <v>281</v>
      </c>
      <c r="N7611" s="2" t="str" cm="1">
        <f t="array" ref="N7611">INDEX('BD product'!A:D,M7611,2)</f>
        <v>Office Supplies</v>
      </c>
    </row>
    <row r="7612" spans="1:14" x14ac:dyDescent="0.3">
      <c r="A7612" s="3" t="s">
        <v>8189</v>
      </c>
      <c r="B7612" s="4">
        <v>41692</v>
      </c>
      <c r="C7612" s="12" t="str">
        <f t="shared" si="118"/>
        <v>2014/02</v>
      </c>
      <c r="D7612" s="4">
        <v>41694</v>
      </c>
      <c r="E7612" s="3" t="s">
        <v>64</v>
      </c>
      <c r="F7612" s="3" t="s">
        <v>1454</v>
      </c>
      <c r="G7612" s="3" t="s">
        <v>2234</v>
      </c>
      <c r="H7612" s="5">
        <v>1944</v>
      </c>
      <c r="I7612" s="2">
        <v>3</v>
      </c>
      <c r="J7612" s="2">
        <v>0</v>
      </c>
      <c r="K7612" s="2">
        <v>9.3312000000000008</v>
      </c>
      <c r="L7612" s="18" t="str">
        <f>VLOOKUP(F7612,'BD customers'!$1:$1048576,2,FALSE)</f>
        <v>Sue Ann Reed</v>
      </c>
      <c r="M7612" s="2">
        <f>MATCH(orders[[#This Row],[Product ID]],'BD product'!A:A,0)</f>
        <v>587</v>
      </c>
      <c r="N7612" s="2" t="str" cm="1">
        <f t="array" ref="N7612">INDEX('BD product'!A:D,M7612,2)</f>
        <v>Office Supplies</v>
      </c>
    </row>
    <row r="7613" spans="1:14" x14ac:dyDescent="0.3">
      <c r="A7613" s="3" t="s">
        <v>8190</v>
      </c>
      <c r="B7613" s="4">
        <v>42043</v>
      </c>
      <c r="C7613" s="12" t="str">
        <f t="shared" si="118"/>
        <v>2015/02</v>
      </c>
      <c r="D7613" s="4">
        <v>42046</v>
      </c>
      <c r="E7613" s="3" t="s">
        <v>64</v>
      </c>
      <c r="F7613" s="3" t="s">
        <v>47</v>
      </c>
      <c r="G7613" s="3" t="s">
        <v>4996</v>
      </c>
      <c r="H7613" s="5">
        <v>954</v>
      </c>
      <c r="I7613" s="2">
        <v>2</v>
      </c>
      <c r="J7613" s="2">
        <v>0</v>
      </c>
      <c r="K7613" s="2">
        <v>0.42930000000000001</v>
      </c>
      <c r="L7613" s="18" t="str">
        <f>VLOOKUP(F7613,'BD customers'!$1:$1048576,2,FALSE)</f>
        <v>Brosina Hoffman</v>
      </c>
      <c r="M7613" s="2">
        <f>MATCH(orders[[#This Row],[Product ID]],'BD product'!A:A,0)</f>
        <v>1448</v>
      </c>
      <c r="N7613" s="2" t="str" cm="1">
        <f t="array" ref="N7613">INDEX('BD product'!A:D,M7613,2)</f>
        <v>Office Supplies</v>
      </c>
    </row>
    <row r="7614" spans="1:14" x14ac:dyDescent="0.3">
      <c r="A7614" s="3" t="s">
        <v>8190</v>
      </c>
      <c r="B7614" s="4">
        <v>42043</v>
      </c>
      <c r="C7614" s="12" t="str">
        <f t="shared" si="118"/>
        <v>2015/02</v>
      </c>
      <c r="D7614" s="4">
        <v>42046</v>
      </c>
      <c r="E7614" s="3" t="s">
        <v>64</v>
      </c>
      <c r="F7614" s="3" t="s">
        <v>47</v>
      </c>
      <c r="G7614" s="3" t="s">
        <v>898</v>
      </c>
      <c r="H7614" s="5">
        <v>581</v>
      </c>
      <c r="I7614" s="2">
        <v>1</v>
      </c>
      <c r="J7614" s="2">
        <v>0</v>
      </c>
      <c r="K7614" s="2">
        <v>1.8010999999999999</v>
      </c>
      <c r="L7614" s="18" t="str">
        <f>VLOOKUP(F7614,'BD customers'!$1:$1048576,2,FALSE)</f>
        <v>Brosina Hoffman</v>
      </c>
      <c r="M7614" s="2">
        <f>MATCH(orders[[#This Row],[Product ID]],'BD product'!A:A,0)</f>
        <v>197</v>
      </c>
      <c r="N7614" s="2" t="str" cm="1">
        <f t="array" ref="N7614">INDEX('BD product'!A:D,M7614,2)</f>
        <v>Office Supplies</v>
      </c>
    </row>
    <row r="7615" spans="1:14" x14ac:dyDescent="0.3">
      <c r="A7615" s="3" t="s">
        <v>8190</v>
      </c>
      <c r="B7615" s="4">
        <v>42043</v>
      </c>
      <c r="C7615" s="12" t="str">
        <f t="shared" si="118"/>
        <v>2015/02</v>
      </c>
      <c r="D7615" s="4">
        <v>42046</v>
      </c>
      <c r="E7615" s="3" t="s">
        <v>64</v>
      </c>
      <c r="F7615" s="3" t="s">
        <v>47</v>
      </c>
      <c r="G7615" s="3" t="s">
        <v>636</v>
      </c>
      <c r="H7615" s="5">
        <v>576</v>
      </c>
      <c r="I7615" s="2">
        <v>2</v>
      </c>
      <c r="J7615" s="2">
        <v>0</v>
      </c>
      <c r="K7615" s="2">
        <v>0.17280000000000001</v>
      </c>
      <c r="L7615" s="18" t="str">
        <f>VLOOKUP(F7615,'BD customers'!$1:$1048576,2,FALSE)</f>
        <v>Brosina Hoffman</v>
      </c>
      <c r="M7615" s="2">
        <f>MATCH(orders[[#This Row],[Product ID]],'BD product'!A:A,0)</f>
        <v>132</v>
      </c>
      <c r="N7615" s="2" t="str" cm="1">
        <f t="array" ref="N7615">INDEX('BD product'!A:D,M7615,2)</f>
        <v>Office Supplies</v>
      </c>
    </row>
    <row r="7616" spans="1:14" x14ac:dyDescent="0.3">
      <c r="A7616" s="3" t="s">
        <v>8191</v>
      </c>
      <c r="B7616" s="4">
        <v>42240</v>
      </c>
      <c r="C7616" s="12" t="str">
        <f t="shared" si="118"/>
        <v>2015/08</v>
      </c>
      <c r="D7616" s="4">
        <v>42244</v>
      </c>
      <c r="E7616" s="3" t="s">
        <v>11</v>
      </c>
      <c r="F7616" s="3" t="s">
        <v>4523</v>
      </c>
      <c r="G7616" s="3" t="s">
        <v>2061</v>
      </c>
      <c r="H7616" s="5">
        <v>1491</v>
      </c>
      <c r="I7616" s="2">
        <v>3</v>
      </c>
      <c r="J7616" s="2">
        <v>0</v>
      </c>
      <c r="K7616" s="2">
        <v>4.6220999999999997</v>
      </c>
      <c r="L7616" s="18" t="str">
        <f>VLOOKUP(F7616,'BD customers'!$1:$1048576,2,FALSE)</f>
        <v>Shahid Collister</v>
      </c>
      <c r="M7616" s="2">
        <f>MATCH(orders[[#This Row],[Product ID]],'BD product'!A:A,0)</f>
        <v>529</v>
      </c>
      <c r="N7616" s="2" t="str" cm="1">
        <f t="array" ref="N7616">INDEX('BD product'!A:D,M7616,2)</f>
        <v>Furniture</v>
      </c>
    </row>
    <row r="7617" spans="1:14" x14ac:dyDescent="0.3">
      <c r="A7617" s="3" t="s">
        <v>8192</v>
      </c>
      <c r="B7617" s="4">
        <v>41973</v>
      </c>
      <c r="C7617" s="12" t="str">
        <f t="shared" si="118"/>
        <v>2014/11</v>
      </c>
      <c r="D7617" s="4">
        <v>41977</v>
      </c>
      <c r="E7617" s="3" t="s">
        <v>21</v>
      </c>
      <c r="F7617" s="3" t="s">
        <v>4123</v>
      </c>
      <c r="G7617" s="3" t="s">
        <v>6516</v>
      </c>
      <c r="H7617" s="5">
        <v>6642</v>
      </c>
      <c r="I7617" s="2">
        <v>9</v>
      </c>
      <c r="J7617" s="2">
        <v>7</v>
      </c>
      <c r="K7617" s="2">
        <v>-0.44280000000000003</v>
      </c>
      <c r="L7617" s="18" t="str">
        <f>VLOOKUP(F7617,'BD customers'!$1:$1048576,2,FALSE)</f>
        <v>Randy Ferguson</v>
      </c>
      <c r="M7617" s="2">
        <f>MATCH(orders[[#This Row],[Product ID]],'BD product'!A:A,0)</f>
        <v>1701</v>
      </c>
      <c r="N7617" s="2" t="str" cm="1">
        <f t="array" ref="N7617">INDEX('BD product'!A:D,M7617,2)</f>
        <v>Office Supplies</v>
      </c>
    </row>
    <row r="7618" spans="1:14" x14ac:dyDescent="0.3">
      <c r="A7618" s="3" t="s">
        <v>8193</v>
      </c>
      <c r="B7618" s="4">
        <v>42714</v>
      </c>
      <c r="C7618" s="12" t="str">
        <f t="shared" ref="C7618:C7681" si="119">TEXT(B7618,"aaaa/mm")</f>
        <v>2016/12</v>
      </c>
      <c r="D7618" s="4">
        <v>42720</v>
      </c>
      <c r="E7618" s="3" t="s">
        <v>21</v>
      </c>
      <c r="F7618" s="3" t="s">
        <v>4654</v>
      </c>
      <c r="G7618" s="3" t="s">
        <v>4281</v>
      </c>
      <c r="H7618" s="5">
        <v>1854</v>
      </c>
      <c r="I7618" s="2">
        <v>2</v>
      </c>
      <c r="J7618" s="2">
        <v>0</v>
      </c>
      <c r="K7618" s="2">
        <v>8.7138000000000009</v>
      </c>
      <c r="L7618" s="18" t="str">
        <f>VLOOKUP(F7618,'BD customers'!$1:$1048576,2,FALSE)</f>
        <v>Chris McAfee</v>
      </c>
      <c r="M7618" s="2">
        <f>MATCH(orders[[#This Row],[Product ID]],'BD product'!A:A,0)</f>
        <v>1288</v>
      </c>
      <c r="N7618" s="2" t="str" cm="1">
        <f t="array" ref="N7618">INDEX('BD product'!A:D,M7618,2)</f>
        <v>Office Supplies</v>
      </c>
    </row>
    <row r="7619" spans="1:14" x14ac:dyDescent="0.3">
      <c r="A7619" s="3" t="s">
        <v>8193</v>
      </c>
      <c r="B7619" s="4">
        <v>42714</v>
      </c>
      <c r="C7619" s="12" t="str">
        <f t="shared" si="119"/>
        <v>2016/12</v>
      </c>
      <c r="D7619" s="4">
        <v>42720</v>
      </c>
      <c r="E7619" s="3" t="s">
        <v>21</v>
      </c>
      <c r="F7619" s="3" t="s">
        <v>4654</v>
      </c>
      <c r="G7619" s="3" t="s">
        <v>92</v>
      </c>
      <c r="H7619" s="5">
        <v>67996</v>
      </c>
      <c r="I7619" s="2">
        <v>5</v>
      </c>
      <c r="J7619" s="2">
        <v>2</v>
      </c>
      <c r="K7619" s="2">
        <v>22.098700000000001</v>
      </c>
      <c r="L7619" s="18" t="str">
        <f>VLOOKUP(F7619,'BD customers'!$1:$1048576,2,FALSE)</f>
        <v>Chris McAfee</v>
      </c>
      <c r="M7619" s="2">
        <f>MATCH(orders[[#This Row],[Product ID]],'BD product'!A:A,0)</f>
        <v>15</v>
      </c>
      <c r="N7619" s="2" t="str" cm="1">
        <f t="array" ref="N7619">INDEX('BD product'!A:D,M7619,2)</f>
        <v>Office Supplies</v>
      </c>
    </row>
    <row r="7620" spans="1:14" x14ac:dyDescent="0.3">
      <c r="A7620" s="3" t="s">
        <v>8194</v>
      </c>
      <c r="B7620" s="4">
        <v>43035</v>
      </c>
      <c r="C7620" s="12" t="str">
        <f t="shared" si="119"/>
        <v>2017/10</v>
      </c>
      <c r="D7620" s="4">
        <v>43037</v>
      </c>
      <c r="E7620" s="3" t="s">
        <v>64</v>
      </c>
      <c r="F7620" s="3" t="s">
        <v>3480</v>
      </c>
      <c r="G7620" s="3" t="s">
        <v>73</v>
      </c>
      <c r="H7620" s="5">
        <v>189576</v>
      </c>
      <c r="I7620" s="2">
        <v>1</v>
      </c>
      <c r="J7620" s="2">
        <v>2</v>
      </c>
      <c r="K7620" s="2">
        <v>9.4787999999999997</v>
      </c>
      <c r="L7620" s="18" t="str">
        <f>VLOOKUP(F7620,'BD customers'!$1:$1048576,2,FALSE)</f>
        <v>Jim Mitchum</v>
      </c>
      <c r="M7620" s="2">
        <f>MATCH(orders[[#This Row],[Product ID]],'BD product'!A:A,0)</f>
        <v>12</v>
      </c>
      <c r="N7620" s="2" t="str" cm="1">
        <f t="array" ref="N7620">INDEX('BD product'!A:D,M7620,2)</f>
        <v>Furniture</v>
      </c>
    </row>
    <row r="7621" spans="1:14" x14ac:dyDescent="0.3">
      <c r="A7621" s="3" t="s">
        <v>8194</v>
      </c>
      <c r="B7621" s="4">
        <v>43035</v>
      </c>
      <c r="C7621" s="12" t="str">
        <f t="shared" si="119"/>
        <v>2017/10</v>
      </c>
      <c r="D7621" s="4">
        <v>43037</v>
      </c>
      <c r="E7621" s="3" t="s">
        <v>64</v>
      </c>
      <c r="F7621" s="3" t="s">
        <v>3480</v>
      </c>
      <c r="G7621" s="3" t="s">
        <v>7202</v>
      </c>
      <c r="H7621" s="5">
        <v>7196</v>
      </c>
      <c r="I7621" s="2">
        <v>5</v>
      </c>
      <c r="J7621" s="2">
        <v>2</v>
      </c>
      <c r="K7621" s="2">
        <v>0.71960000000000002</v>
      </c>
      <c r="L7621" s="18" t="str">
        <f>VLOOKUP(F7621,'BD customers'!$1:$1048576,2,FALSE)</f>
        <v>Jim Mitchum</v>
      </c>
      <c r="M7621" s="2">
        <f>MATCH(orders[[#This Row],[Product ID]],'BD product'!A:A,0)</f>
        <v>1765</v>
      </c>
      <c r="N7621" s="2" t="str" cm="1">
        <f t="array" ref="N7621">INDEX('BD product'!A:D,M7621,2)</f>
        <v>Technology</v>
      </c>
    </row>
    <row r="7622" spans="1:14" x14ac:dyDescent="0.3">
      <c r="A7622" s="3" t="s">
        <v>8195</v>
      </c>
      <c r="B7622" s="4">
        <v>41968</v>
      </c>
      <c r="C7622" s="12" t="str">
        <f t="shared" si="119"/>
        <v>2014/11</v>
      </c>
      <c r="D7622" s="4">
        <v>41972</v>
      </c>
      <c r="E7622" s="3" t="s">
        <v>21</v>
      </c>
      <c r="F7622" s="3" t="s">
        <v>4154</v>
      </c>
      <c r="G7622" s="3" t="s">
        <v>1039</v>
      </c>
      <c r="H7622" s="5">
        <v>53992</v>
      </c>
      <c r="I7622" s="2">
        <v>5</v>
      </c>
      <c r="J7622" s="2">
        <v>2</v>
      </c>
      <c r="K7622" s="2">
        <v>4.7243000000000004</v>
      </c>
      <c r="L7622" s="18" t="str">
        <f>VLOOKUP(F7622,'BD customers'!$1:$1048576,2,FALSE)</f>
        <v>Richard Bierner</v>
      </c>
      <c r="M7622" s="2">
        <f>MATCH(orders[[#This Row],[Product ID]],'BD product'!A:A,0)</f>
        <v>235</v>
      </c>
      <c r="N7622" s="2" t="str" cm="1">
        <f t="array" ref="N7622">INDEX('BD product'!A:D,M7622,2)</f>
        <v>Technology</v>
      </c>
    </row>
    <row r="7623" spans="1:14" x14ac:dyDescent="0.3">
      <c r="A7623" s="3" t="s">
        <v>8195</v>
      </c>
      <c r="B7623" s="4">
        <v>41968</v>
      </c>
      <c r="C7623" s="12" t="str">
        <f t="shared" si="119"/>
        <v>2014/11</v>
      </c>
      <c r="D7623" s="4">
        <v>41972</v>
      </c>
      <c r="E7623" s="3" t="s">
        <v>21</v>
      </c>
      <c r="F7623" s="3" t="s">
        <v>4154</v>
      </c>
      <c r="G7623" s="3" t="s">
        <v>2369</v>
      </c>
      <c r="H7623" s="5">
        <v>725344</v>
      </c>
      <c r="I7623" s="2">
        <v>4</v>
      </c>
      <c r="J7623" s="2">
        <v>2</v>
      </c>
      <c r="K7623" s="2">
        <v>54.400799999999997</v>
      </c>
      <c r="L7623" s="18" t="str">
        <f>VLOOKUP(F7623,'BD customers'!$1:$1048576,2,FALSE)</f>
        <v>Richard Bierner</v>
      </c>
      <c r="M7623" s="2">
        <f>MATCH(orders[[#This Row],[Product ID]],'BD product'!A:A,0)</f>
        <v>631</v>
      </c>
      <c r="N7623" s="2" t="str" cm="1">
        <f t="array" ref="N7623">INDEX('BD product'!A:D,M7623,2)</f>
        <v>Furniture</v>
      </c>
    </row>
    <row r="7624" spans="1:14" x14ac:dyDescent="0.3">
      <c r="A7624" s="3" t="s">
        <v>8195</v>
      </c>
      <c r="B7624" s="4">
        <v>41968</v>
      </c>
      <c r="C7624" s="12" t="str">
        <f t="shared" si="119"/>
        <v>2014/11</v>
      </c>
      <c r="D7624" s="4">
        <v>41972</v>
      </c>
      <c r="E7624" s="3" t="s">
        <v>21</v>
      </c>
      <c r="F7624" s="3" t="s">
        <v>4154</v>
      </c>
      <c r="G7624" s="3" t="s">
        <v>8134</v>
      </c>
      <c r="H7624" s="5">
        <v>744</v>
      </c>
      <c r="I7624" s="2">
        <v>3</v>
      </c>
      <c r="J7624" s="2">
        <v>0</v>
      </c>
      <c r="K7624" s="2">
        <v>0.26040000000000002</v>
      </c>
      <c r="L7624" s="18" t="str">
        <f>VLOOKUP(F7624,'BD customers'!$1:$1048576,2,FALSE)</f>
        <v>Richard Bierner</v>
      </c>
      <c r="M7624" s="2">
        <f>MATCH(orders[[#This Row],[Product ID]],'BD product'!A:A,0)</f>
        <v>1822</v>
      </c>
      <c r="N7624" s="2" t="str" cm="1">
        <f t="array" ref="N7624">INDEX('BD product'!A:D,M7624,2)</f>
        <v>Office Supplies</v>
      </c>
    </row>
    <row r="7625" spans="1:14" x14ac:dyDescent="0.3">
      <c r="A7625" s="3" t="s">
        <v>8196</v>
      </c>
      <c r="B7625" s="4">
        <v>41834</v>
      </c>
      <c r="C7625" s="12" t="str">
        <f t="shared" si="119"/>
        <v>2014/07</v>
      </c>
      <c r="D7625" s="4">
        <v>41840</v>
      </c>
      <c r="E7625" s="3" t="s">
        <v>21</v>
      </c>
      <c r="F7625" s="3" t="s">
        <v>7581</v>
      </c>
      <c r="G7625" s="3" t="s">
        <v>2414</v>
      </c>
      <c r="H7625" s="5">
        <v>3948</v>
      </c>
      <c r="I7625" s="2">
        <v>1</v>
      </c>
      <c r="J7625" s="2">
        <v>0</v>
      </c>
      <c r="K7625" s="2">
        <v>11.054399999999999</v>
      </c>
      <c r="L7625" s="18" t="str">
        <f>VLOOKUP(F7625,'BD customers'!$1:$1048576,2,FALSE)</f>
        <v>Shirley Schmidt</v>
      </c>
      <c r="M7625" s="2">
        <f>MATCH(orders[[#This Row],[Product ID]],'BD product'!A:A,0)</f>
        <v>645</v>
      </c>
      <c r="N7625" s="2" t="str" cm="1">
        <f t="array" ref="N7625">INDEX('BD product'!A:D,M7625,2)</f>
        <v>Office Supplies</v>
      </c>
    </row>
    <row r="7626" spans="1:14" x14ac:dyDescent="0.3">
      <c r="A7626" s="3" t="s">
        <v>8197</v>
      </c>
      <c r="B7626" s="4">
        <v>42147</v>
      </c>
      <c r="C7626" s="12" t="str">
        <f t="shared" si="119"/>
        <v>2015/05</v>
      </c>
      <c r="D7626" s="4">
        <v>42151</v>
      </c>
      <c r="E7626" s="3" t="s">
        <v>11</v>
      </c>
      <c r="F7626" s="3" t="s">
        <v>223</v>
      </c>
      <c r="G7626" s="3" t="s">
        <v>3737</v>
      </c>
      <c r="H7626" s="5">
        <v>8505</v>
      </c>
      <c r="I7626" s="2">
        <v>5</v>
      </c>
      <c r="J7626" s="2">
        <v>1</v>
      </c>
      <c r="K7626" s="2">
        <v>0.2457</v>
      </c>
      <c r="L7626" s="18" t="str">
        <f>VLOOKUP(F7626,'BD customers'!$1:$1048576,2,FALSE)</f>
        <v>Nathan Mautz</v>
      </c>
      <c r="M7626" s="2">
        <f>MATCH(orders[[#This Row],[Product ID]],'BD product'!A:A,0)</f>
        <v>1143</v>
      </c>
      <c r="N7626" s="2" t="str" cm="1">
        <f t="array" ref="N7626">INDEX('BD product'!A:D,M7626,2)</f>
        <v>Office Supplies</v>
      </c>
    </row>
    <row r="7627" spans="1:14" x14ac:dyDescent="0.3">
      <c r="A7627" s="3" t="s">
        <v>8197</v>
      </c>
      <c r="B7627" s="4">
        <v>42147</v>
      </c>
      <c r="C7627" s="12" t="str">
        <f t="shared" si="119"/>
        <v>2015/05</v>
      </c>
      <c r="D7627" s="4">
        <v>42151</v>
      </c>
      <c r="E7627" s="3" t="s">
        <v>11</v>
      </c>
      <c r="F7627" s="3" t="s">
        <v>223</v>
      </c>
      <c r="G7627" s="3" t="s">
        <v>3134</v>
      </c>
      <c r="H7627" s="5">
        <v>7533</v>
      </c>
      <c r="I7627" s="2">
        <v>9</v>
      </c>
      <c r="J7627" s="2">
        <v>0</v>
      </c>
      <c r="K7627" s="2">
        <v>19.585799999999999</v>
      </c>
      <c r="L7627" s="18" t="str">
        <f>VLOOKUP(F7627,'BD customers'!$1:$1048576,2,FALSE)</f>
        <v>Nathan Mautz</v>
      </c>
      <c r="M7627" s="2">
        <f>MATCH(orders[[#This Row],[Product ID]],'BD product'!A:A,0)</f>
        <v>906</v>
      </c>
      <c r="N7627" s="2" t="str" cm="1">
        <f t="array" ref="N7627">INDEX('BD product'!A:D,M7627,2)</f>
        <v>Furniture</v>
      </c>
    </row>
    <row r="7628" spans="1:14" x14ac:dyDescent="0.3">
      <c r="A7628" s="3" t="s">
        <v>8198</v>
      </c>
      <c r="B7628" s="4">
        <v>42329</v>
      </c>
      <c r="C7628" s="12" t="str">
        <f t="shared" si="119"/>
        <v>2015/11</v>
      </c>
      <c r="D7628" s="4">
        <v>42331</v>
      </c>
      <c r="E7628" s="3" t="s">
        <v>11</v>
      </c>
      <c r="F7628" s="3" t="s">
        <v>2502</v>
      </c>
      <c r="G7628" s="3" t="s">
        <v>5412</v>
      </c>
      <c r="H7628" s="5">
        <v>325632</v>
      </c>
      <c r="I7628" s="2">
        <v>6</v>
      </c>
      <c r="J7628" s="2">
        <v>2</v>
      </c>
      <c r="K7628" s="2">
        <v>28.492799999999999</v>
      </c>
      <c r="L7628" s="18" t="str">
        <f>VLOOKUP(F7628,'BD customers'!$1:$1048576,2,FALSE)</f>
        <v>Eudokia Martin</v>
      </c>
      <c r="M7628" s="2">
        <f>MATCH(orders[[#This Row],[Product ID]],'BD product'!A:A,0)</f>
        <v>1529</v>
      </c>
      <c r="N7628" s="2" t="str" cm="1">
        <f t="array" ref="N7628">INDEX('BD product'!A:D,M7628,2)</f>
        <v>Office Supplies</v>
      </c>
    </row>
    <row r="7629" spans="1:14" x14ac:dyDescent="0.3">
      <c r="A7629" s="3" t="s">
        <v>8198</v>
      </c>
      <c r="B7629" s="4">
        <v>42329</v>
      </c>
      <c r="C7629" s="12" t="str">
        <f t="shared" si="119"/>
        <v>2015/11</v>
      </c>
      <c r="D7629" s="4">
        <v>42331</v>
      </c>
      <c r="E7629" s="3" t="s">
        <v>11</v>
      </c>
      <c r="F7629" s="3" t="s">
        <v>2502</v>
      </c>
      <c r="G7629" s="3" t="s">
        <v>3946</v>
      </c>
      <c r="H7629" s="5">
        <v>23344</v>
      </c>
      <c r="I7629" s="2">
        <v>2</v>
      </c>
      <c r="J7629" s="2">
        <v>2</v>
      </c>
      <c r="K7629" s="2">
        <v>-0.1459</v>
      </c>
      <c r="L7629" s="18" t="str">
        <f>VLOOKUP(F7629,'BD customers'!$1:$1048576,2,FALSE)</f>
        <v>Eudokia Martin</v>
      </c>
      <c r="M7629" s="2">
        <f>MATCH(orders[[#This Row],[Product ID]],'BD product'!A:A,0)</f>
        <v>1209</v>
      </c>
      <c r="N7629" s="2" t="str" cm="1">
        <f t="array" ref="N7629">INDEX('BD product'!A:D,M7629,2)</f>
        <v>Technology</v>
      </c>
    </row>
    <row r="7630" spans="1:14" x14ac:dyDescent="0.3">
      <c r="A7630" s="3" t="s">
        <v>8198</v>
      </c>
      <c r="B7630" s="4">
        <v>42329</v>
      </c>
      <c r="C7630" s="12" t="str">
        <f t="shared" si="119"/>
        <v>2015/11</v>
      </c>
      <c r="D7630" s="4">
        <v>42331</v>
      </c>
      <c r="E7630" s="3" t="s">
        <v>11</v>
      </c>
      <c r="F7630" s="3" t="s">
        <v>2502</v>
      </c>
      <c r="G7630" s="3" t="s">
        <v>3418</v>
      </c>
      <c r="H7630" s="5">
        <v>1652</v>
      </c>
      <c r="I7630" s="2">
        <v>5</v>
      </c>
      <c r="J7630" s="2">
        <v>2</v>
      </c>
      <c r="K7630" s="2">
        <v>0.53690000000000004</v>
      </c>
      <c r="L7630" s="18" t="str">
        <f>VLOOKUP(F7630,'BD customers'!$1:$1048576,2,FALSE)</f>
        <v>Eudokia Martin</v>
      </c>
      <c r="M7630" s="2">
        <f>MATCH(orders[[#This Row],[Product ID]],'BD product'!A:A,0)</f>
        <v>1010</v>
      </c>
      <c r="N7630" s="2" t="str" cm="1">
        <f t="array" ref="N7630">INDEX('BD product'!A:D,M7630,2)</f>
        <v>Office Supplies</v>
      </c>
    </row>
    <row r="7631" spans="1:14" x14ac:dyDescent="0.3">
      <c r="A7631" s="3" t="s">
        <v>8199</v>
      </c>
      <c r="B7631" s="4">
        <v>41728</v>
      </c>
      <c r="C7631" s="12" t="str">
        <f t="shared" si="119"/>
        <v>2014/03</v>
      </c>
      <c r="D7631" s="4">
        <v>41730</v>
      </c>
      <c r="E7631" s="3" t="s">
        <v>64</v>
      </c>
      <c r="F7631" s="3" t="s">
        <v>205</v>
      </c>
      <c r="G7631" s="3" t="s">
        <v>2156</v>
      </c>
      <c r="H7631" s="5">
        <v>33572</v>
      </c>
      <c r="I7631" s="2">
        <v>5</v>
      </c>
      <c r="J7631" s="2">
        <v>2</v>
      </c>
      <c r="K7631" s="2">
        <v>113.30549999999999</v>
      </c>
      <c r="L7631" s="18" t="str">
        <f>VLOOKUP(F7631,'BD customers'!$1:$1048576,2,FALSE)</f>
        <v>Mark Packer</v>
      </c>
      <c r="M7631" s="2">
        <f>MATCH(orders[[#This Row],[Product ID]],'BD product'!A:A,0)</f>
        <v>558</v>
      </c>
      <c r="N7631" s="2" t="str" cm="1">
        <f t="array" ref="N7631">INDEX('BD product'!A:D,M7631,2)</f>
        <v>Office Supplies</v>
      </c>
    </row>
    <row r="7632" spans="1:14" x14ac:dyDescent="0.3">
      <c r="A7632" s="3" t="s">
        <v>8199</v>
      </c>
      <c r="B7632" s="4">
        <v>41728</v>
      </c>
      <c r="C7632" s="12" t="str">
        <f t="shared" si="119"/>
        <v>2014/03</v>
      </c>
      <c r="D7632" s="4">
        <v>41730</v>
      </c>
      <c r="E7632" s="3" t="s">
        <v>64</v>
      </c>
      <c r="F7632" s="3" t="s">
        <v>205</v>
      </c>
      <c r="G7632" s="3" t="s">
        <v>2920</v>
      </c>
      <c r="H7632" s="5">
        <v>251944</v>
      </c>
      <c r="I7632" s="2">
        <v>7</v>
      </c>
      <c r="J7632" s="2">
        <v>2</v>
      </c>
      <c r="K7632" s="2">
        <v>88.180400000000006</v>
      </c>
      <c r="L7632" s="18" t="str">
        <f>VLOOKUP(F7632,'BD customers'!$1:$1048576,2,FALSE)</f>
        <v>Mark Packer</v>
      </c>
      <c r="M7632" s="2">
        <f>MATCH(orders[[#This Row],[Product ID]],'BD product'!A:A,0)</f>
        <v>819</v>
      </c>
      <c r="N7632" s="2" t="str" cm="1">
        <f t="array" ref="N7632">INDEX('BD product'!A:D,M7632,2)</f>
        <v>Technology</v>
      </c>
    </row>
    <row r="7633" spans="1:14" x14ac:dyDescent="0.3">
      <c r="A7633" s="3" t="s">
        <v>8199</v>
      </c>
      <c r="B7633" s="4">
        <v>41728</v>
      </c>
      <c r="C7633" s="12" t="str">
        <f t="shared" si="119"/>
        <v>2014/03</v>
      </c>
      <c r="D7633" s="4">
        <v>41730</v>
      </c>
      <c r="E7633" s="3" t="s">
        <v>64</v>
      </c>
      <c r="F7633" s="3" t="s">
        <v>205</v>
      </c>
      <c r="G7633" s="3" t="s">
        <v>2853</v>
      </c>
      <c r="H7633" s="5">
        <v>127302</v>
      </c>
      <c r="I7633" s="2">
        <v>7</v>
      </c>
      <c r="J7633" s="2">
        <v>3</v>
      </c>
      <c r="K7633" s="2">
        <v>-0.9093</v>
      </c>
      <c r="L7633" s="18" t="str">
        <f>VLOOKUP(F7633,'BD customers'!$1:$1048576,2,FALSE)</f>
        <v>Mark Packer</v>
      </c>
      <c r="M7633" s="2">
        <f>MATCH(orders[[#This Row],[Product ID]],'BD product'!A:A,0)</f>
        <v>794</v>
      </c>
      <c r="N7633" s="2" t="str" cm="1">
        <f t="array" ref="N7633">INDEX('BD product'!A:D,M7633,2)</f>
        <v>Furniture</v>
      </c>
    </row>
    <row r="7634" spans="1:14" x14ac:dyDescent="0.3">
      <c r="A7634" s="3" t="s">
        <v>8200</v>
      </c>
      <c r="B7634" s="4">
        <v>43098</v>
      </c>
      <c r="C7634" s="12" t="str">
        <f t="shared" si="119"/>
        <v>2017/12</v>
      </c>
      <c r="D7634" s="4">
        <v>43101</v>
      </c>
      <c r="E7634" s="3" t="s">
        <v>11</v>
      </c>
      <c r="F7634" s="3" t="s">
        <v>2709</v>
      </c>
      <c r="G7634" s="3" t="s">
        <v>1265</v>
      </c>
      <c r="H7634" s="5">
        <v>120784</v>
      </c>
      <c r="I7634" s="2">
        <v>8</v>
      </c>
      <c r="J7634" s="2">
        <v>0</v>
      </c>
      <c r="K7634" s="2">
        <v>314.03840000000002</v>
      </c>
      <c r="L7634" s="18" t="str">
        <f>VLOOKUP(F7634,'BD customers'!$1:$1048576,2,FALSE)</f>
        <v>Katherine Hughes</v>
      </c>
      <c r="M7634" s="2">
        <f>MATCH(orders[[#This Row],[Product ID]],'BD product'!A:A,0)</f>
        <v>293</v>
      </c>
      <c r="N7634" s="2" t="str" cm="1">
        <f t="array" ref="N7634">INDEX('BD product'!A:D,M7634,2)</f>
        <v>Furniture</v>
      </c>
    </row>
    <row r="7635" spans="1:14" x14ac:dyDescent="0.3">
      <c r="A7635" s="3" t="s">
        <v>8200</v>
      </c>
      <c r="B7635" s="4">
        <v>43098</v>
      </c>
      <c r="C7635" s="12" t="str">
        <f t="shared" si="119"/>
        <v>2017/12</v>
      </c>
      <c r="D7635" s="4">
        <v>43101</v>
      </c>
      <c r="E7635" s="3" t="s">
        <v>11</v>
      </c>
      <c r="F7635" s="3" t="s">
        <v>2709</v>
      </c>
      <c r="G7635" s="3" t="s">
        <v>3630</v>
      </c>
      <c r="H7635" s="5">
        <v>1253</v>
      </c>
      <c r="I7635" s="2">
        <v>1</v>
      </c>
      <c r="J7635" s="2">
        <v>0</v>
      </c>
      <c r="K7635" s="2">
        <v>5.8891</v>
      </c>
      <c r="L7635" s="18" t="str">
        <f>VLOOKUP(F7635,'BD customers'!$1:$1048576,2,FALSE)</f>
        <v>Katherine Hughes</v>
      </c>
      <c r="M7635" s="2">
        <f>MATCH(orders[[#This Row],[Product ID]],'BD product'!A:A,0)</f>
        <v>1097</v>
      </c>
      <c r="N7635" s="2" t="str" cm="1">
        <f t="array" ref="N7635">INDEX('BD product'!A:D,M7635,2)</f>
        <v>Office Supplies</v>
      </c>
    </row>
    <row r="7636" spans="1:14" x14ac:dyDescent="0.3">
      <c r="A7636" s="3" t="s">
        <v>8200</v>
      </c>
      <c r="B7636" s="4">
        <v>43098</v>
      </c>
      <c r="C7636" s="12" t="str">
        <f t="shared" si="119"/>
        <v>2017/12</v>
      </c>
      <c r="D7636" s="4">
        <v>43101</v>
      </c>
      <c r="E7636" s="3" t="s">
        <v>11</v>
      </c>
      <c r="F7636" s="3" t="s">
        <v>2709</v>
      </c>
      <c r="G7636" s="3" t="s">
        <v>4166</v>
      </c>
      <c r="H7636" s="5">
        <v>3458</v>
      </c>
      <c r="I7636" s="2">
        <v>1</v>
      </c>
      <c r="J7636" s="2">
        <v>0</v>
      </c>
      <c r="K7636" s="2">
        <v>10.0282</v>
      </c>
      <c r="L7636" s="18" t="str">
        <f>VLOOKUP(F7636,'BD customers'!$1:$1048576,2,FALSE)</f>
        <v>Katherine Hughes</v>
      </c>
      <c r="M7636" s="2">
        <f>MATCH(orders[[#This Row],[Product ID]],'BD product'!A:A,0)</f>
        <v>1263</v>
      </c>
      <c r="N7636" s="2" t="str" cm="1">
        <f t="array" ref="N7636">INDEX('BD product'!A:D,M7636,2)</f>
        <v>Office Supplies</v>
      </c>
    </row>
    <row r="7637" spans="1:14" x14ac:dyDescent="0.3">
      <c r="A7637" s="3" t="s">
        <v>8200</v>
      </c>
      <c r="B7637" s="4">
        <v>43098</v>
      </c>
      <c r="C7637" s="12" t="str">
        <f t="shared" si="119"/>
        <v>2017/12</v>
      </c>
      <c r="D7637" s="4">
        <v>43101</v>
      </c>
      <c r="E7637" s="3" t="s">
        <v>11</v>
      </c>
      <c r="F7637" s="3" t="s">
        <v>2709</v>
      </c>
      <c r="G7637" s="3" t="s">
        <v>5241</v>
      </c>
      <c r="H7637" s="5">
        <v>30098</v>
      </c>
      <c r="I7637" s="2">
        <v>1</v>
      </c>
      <c r="J7637" s="2">
        <v>0</v>
      </c>
      <c r="K7637" s="2">
        <v>87.284199999999998</v>
      </c>
      <c r="L7637" s="18" t="str">
        <f>VLOOKUP(F7637,'BD customers'!$1:$1048576,2,FALSE)</f>
        <v>Katherine Hughes</v>
      </c>
      <c r="M7637" s="2">
        <f>MATCH(orders[[#This Row],[Product ID]],'BD product'!A:A,0)</f>
        <v>1498</v>
      </c>
      <c r="N7637" s="2" t="str" cm="1">
        <f t="array" ref="N7637">INDEX('BD product'!A:D,M7637,2)</f>
        <v>Furniture</v>
      </c>
    </row>
    <row r="7638" spans="1:14" x14ac:dyDescent="0.3">
      <c r="A7638" s="3" t="s">
        <v>8200</v>
      </c>
      <c r="B7638" s="4">
        <v>43098</v>
      </c>
      <c r="C7638" s="12" t="str">
        <f t="shared" si="119"/>
        <v>2017/12</v>
      </c>
      <c r="D7638" s="4">
        <v>43101</v>
      </c>
      <c r="E7638" s="3" t="s">
        <v>11</v>
      </c>
      <c r="F7638" s="3" t="s">
        <v>2709</v>
      </c>
      <c r="G7638" s="3" t="s">
        <v>3042</v>
      </c>
      <c r="H7638" s="5">
        <v>25875</v>
      </c>
      <c r="I7638" s="2">
        <v>3</v>
      </c>
      <c r="J7638" s="2">
        <v>0</v>
      </c>
      <c r="K7638" s="2">
        <v>7.7625000000000002</v>
      </c>
      <c r="L7638" s="18" t="str">
        <f>VLOOKUP(F7638,'BD customers'!$1:$1048576,2,FALSE)</f>
        <v>Katherine Hughes</v>
      </c>
      <c r="M7638" s="2">
        <f>MATCH(orders[[#This Row],[Product ID]],'BD product'!A:A,0)</f>
        <v>868</v>
      </c>
      <c r="N7638" s="2" t="str" cm="1">
        <f t="array" ref="N7638">INDEX('BD product'!A:D,M7638,2)</f>
        <v>Furniture</v>
      </c>
    </row>
    <row r="7639" spans="1:14" x14ac:dyDescent="0.3">
      <c r="A7639" s="3" t="s">
        <v>8201</v>
      </c>
      <c r="B7639" s="4">
        <v>42796</v>
      </c>
      <c r="C7639" s="12" t="str">
        <f t="shared" si="119"/>
        <v>2017/03</v>
      </c>
      <c r="D7639" s="4">
        <v>42802</v>
      </c>
      <c r="E7639" s="3" t="s">
        <v>21</v>
      </c>
      <c r="F7639" s="3" t="s">
        <v>4225</v>
      </c>
      <c r="G7639" s="3" t="s">
        <v>5261</v>
      </c>
      <c r="H7639" s="5">
        <v>5952</v>
      </c>
      <c r="I7639" s="2">
        <v>3</v>
      </c>
      <c r="J7639" s="2">
        <v>0</v>
      </c>
      <c r="K7639" s="2">
        <v>15.475199999999999</v>
      </c>
      <c r="L7639" s="18" t="str">
        <f>VLOOKUP(F7639,'BD customers'!$1:$1048576,2,FALSE)</f>
        <v>Dorothy Badders</v>
      </c>
      <c r="M7639" s="2">
        <f>MATCH(orders[[#This Row],[Product ID]],'BD product'!A:A,0)</f>
        <v>1502</v>
      </c>
      <c r="N7639" s="2" t="str" cm="1">
        <f t="array" ref="N7639">INDEX('BD product'!A:D,M7639,2)</f>
        <v>Office Supplies</v>
      </c>
    </row>
    <row r="7640" spans="1:14" x14ac:dyDescent="0.3">
      <c r="A7640" s="3" t="s">
        <v>8201</v>
      </c>
      <c r="B7640" s="4">
        <v>42796</v>
      </c>
      <c r="C7640" s="12" t="str">
        <f t="shared" si="119"/>
        <v>2017/03</v>
      </c>
      <c r="D7640" s="4">
        <v>42802</v>
      </c>
      <c r="E7640" s="3" t="s">
        <v>21</v>
      </c>
      <c r="F7640" s="3" t="s">
        <v>4225</v>
      </c>
      <c r="G7640" s="3" t="s">
        <v>5021</v>
      </c>
      <c r="H7640" s="5">
        <v>5796</v>
      </c>
      <c r="I7640" s="2">
        <v>7</v>
      </c>
      <c r="J7640" s="2">
        <v>0</v>
      </c>
      <c r="K7640" s="2">
        <v>27.241199999999999</v>
      </c>
      <c r="L7640" s="18" t="str">
        <f>VLOOKUP(F7640,'BD customers'!$1:$1048576,2,FALSE)</f>
        <v>Dorothy Badders</v>
      </c>
      <c r="M7640" s="2">
        <f>MATCH(orders[[#This Row],[Product ID]],'BD product'!A:A,0)</f>
        <v>1453</v>
      </c>
      <c r="N7640" s="2" t="str" cm="1">
        <f t="array" ref="N7640">INDEX('BD product'!A:D,M7640,2)</f>
        <v>Office Supplies</v>
      </c>
    </row>
    <row r="7641" spans="1:14" x14ac:dyDescent="0.3">
      <c r="A7641" s="3" t="s">
        <v>8201</v>
      </c>
      <c r="B7641" s="4">
        <v>42796</v>
      </c>
      <c r="C7641" s="12" t="str">
        <f t="shared" si="119"/>
        <v>2017/03</v>
      </c>
      <c r="D7641" s="4">
        <v>42802</v>
      </c>
      <c r="E7641" s="3" t="s">
        <v>21</v>
      </c>
      <c r="F7641" s="3" t="s">
        <v>4225</v>
      </c>
      <c r="G7641" s="3" t="s">
        <v>5202</v>
      </c>
      <c r="H7641" s="5">
        <v>44196</v>
      </c>
      <c r="I7641" s="2">
        <v>2</v>
      </c>
      <c r="J7641" s="2">
        <v>0</v>
      </c>
      <c r="K7641" s="2">
        <v>101.6508</v>
      </c>
      <c r="L7641" s="18" t="str">
        <f>VLOOKUP(F7641,'BD customers'!$1:$1048576,2,FALSE)</f>
        <v>Dorothy Badders</v>
      </c>
      <c r="M7641" s="2">
        <f>MATCH(orders[[#This Row],[Product ID]],'BD product'!A:A,0)</f>
        <v>1489</v>
      </c>
      <c r="N7641" s="2" t="str" cm="1">
        <f t="array" ref="N7641">INDEX('BD product'!A:D,M7641,2)</f>
        <v>Furniture</v>
      </c>
    </row>
    <row r="7642" spans="1:14" x14ac:dyDescent="0.3">
      <c r="A7642" s="3" t="s">
        <v>8201</v>
      </c>
      <c r="B7642" s="4">
        <v>42796</v>
      </c>
      <c r="C7642" s="12" t="str">
        <f t="shared" si="119"/>
        <v>2017/03</v>
      </c>
      <c r="D7642" s="4">
        <v>42802</v>
      </c>
      <c r="E7642" s="3" t="s">
        <v>21</v>
      </c>
      <c r="F7642" s="3" t="s">
        <v>4225</v>
      </c>
      <c r="G7642" s="3" t="s">
        <v>6651</v>
      </c>
      <c r="H7642" s="5">
        <v>6804</v>
      </c>
      <c r="I7642" s="2">
        <v>6</v>
      </c>
      <c r="J7642" s="2">
        <v>0</v>
      </c>
      <c r="K7642" s="2">
        <v>33.339599999999997</v>
      </c>
      <c r="L7642" s="18" t="str">
        <f>VLOOKUP(F7642,'BD customers'!$1:$1048576,2,FALSE)</f>
        <v>Dorothy Badders</v>
      </c>
      <c r="M7642" s="2">
        <f>MATCH(orders[[#This Row],[Product ID]],'BD product'!A:A,0)</f>
        <v>1715</v>
      </c>
      <c r="N7642" s="2" t="str" cm="1">
        <f t="array" ref="N7642">INDEX('BD product'!A:D,M7642,2)</f>
        <v>Office Supplies</v>
      </c>
    </row>
    <row r="7643" spans="1:14" x14ac:dyDescent="0.3">
      <c r="A7643" s="3" t="s">
        <v>8202</v>
      </c>
      <c r="B7643" s="4">
        <v>42649</v>
      </c>
      <c r="C7643" s="12" t="str">
        <f t="shared" si="119"/>
        <v>2016/10</v>
      </c>
      <c r="D7643" s="4">
        <v>42650</v>
      </c>
      <c r="E7643" s="3" t="s">
        <v>64</v>
      </c>
      <c r="F7643" s="3" t="s">
        <v>5349</v>
      </c>
      <c r="G7643" s="3" t="s">
        <v>8203</v>
      </c>
      <c r="H7643" s="5">
        <v>70371</v>
      </c>
      <c r="I7643" s="2">
        <v>6</v>
      </c>
      <c r="J7643" s="2">
        <v>7</v>
      </c>
      <c r="K7643" s="2">
        <v>-9.3827999999999996</v>
      </c>
      <c r="L7643" s="18" t="str">
        <f>VLOOKUP(F7643,'BD customers'!$1:$1048576,2,FALSE)</f>
        <v>Laurel Beltran</v>
      </c>
      <c r="M7643" s="2">
        <f>MATCH(orders[[#This Row],[Product ID]],'BD product'!A:A,0)</f>
        <v>1824</v>
      </c>
      <c r="N7643" s="2" t="str" cm="1">
        <f t="array" ref="N7643">INDEX('BD product'!A:D,M7643,2)</f>
        <v>Technology</v>
      </c>
    </row>
    <row r="7644" spans="1:14" x14ac:dyDescent="0.3">
      <c r="A7644" s="3" t="s">
        <v>8202</v>
      </c>
      <c r="B7644" s="4">
        <v>42649</v>
      </c>
      <c r="C7644" s="12" t="str">
        <f t="shared" si="119"/>
        <v>2016/10</v>
      </c>
      <c r="D7644" s="4">
        <v>42650</v>
      </c>
      <c r="E7644" s="3" t="s">
        <v>64</v>
      </c>
      <c r="F7644" s="3" t="s">
        <v>5349</v>
      </c>
      <c r="G7644" s="3" t="s">
        <v>2070</v>
      </c>
      <c r="H7644" s="5">
        <v>17904</v>
      </c>
      <c r="I7644" s="2">
        <v>4</v>
      </c>
      <c r="J7644" s="2">
        <v>7</v>
      </c>
      <c r="K7644" s="2">
        <v>-0.1492</v>
      </c>
      <c r="L7644" s="18" t="str">
        <f>VLOOKUP(F7644,'BD customers'!$1:$1048576,2,FALSE)</f>
        <v>Laurel Beltran</v>
      </c>
      <c r="M7644" s="2">
        <f>MATCH(orders[[#This Row],[Product ID]],'BD product'!A:A,0)</f>
        <v>530</v>
      </c>
      <c r="N7644" s="2" t="str" cm="1">
        <f t="array" ref="N7644">INDEX('BD product'!A:D,M7644,2)</f>
        <v>Office Supplies</v>
      </c>
    </row>
    <row r="7645" spans="1:14" x14ac:dyDescent="0.3">
      <c r="A7645" s="3" t="s">
        <v>8202</v>
      </c>
      <c r="B7645" s="4">
        <v>42649</v>
      </c>
      <c r="C7645" s="12" t="str">
        <f t="shared" si="119"/>
        <v>2016/10</v>
      </c>
      <c r="D7645" s="4">
        <v>42650</v>
      </c>
      <c r="E7645" s="3" t="s">
        <v>64</v>
      </c>
      <c r="F7645" s="3" t="s">
        <v>5349</v>
      </c>
      <c r="G7645" s="3" t="s">
        <v>4036</v>
      </c>
      <c r="H7645" s="5">
        <v>11976</v>
      </c>
      <c r="I7645" s="2">
        <v>4</v>
      </c>
      <c r="J7645" s="2">
        <v>7</v>
      </c>
      <c r="K7645" s="2">
        <v>-9.1815999999999995</v>
      </c>
      <c r="L7645" s="18" t="str">
        <f>VLOOKUP(F7645,'BD customers'!$1:$1048576,2,FALSE)</f>
        <v>Laurel Beltran</v>
      </c>
      <c r="M7645" s="2">
        <f>MATCH(orders[[#This Row],[Product ID]],'BD product'!A:A,0)</f>
        <v>1232</v>
      </c>
      <c r="N7645" s="2" t="str" cm="1">
        <f t="array" ref="N7645">INDEX('BD product'!A:D,M7645,2)</f>
        <v>Office Supplies</v>
      </c>
    </row>
    <row r="7646" spans="1:14" x14ac:dyDescent="0.3">
      <c r="A7646" s="3" t="s">
        <v>8202</v>
      </c>
      <c r="B7646" s="4">
        <v>42649</v>
      </c>
      <c r="C7646" s="12" t="str">
        <f t="shared" si="119"/>
        <v>2016/10</v>
      </c>
      <c r="D7646" s="4">
        <v>42650</v>
      </c>
      <c r="E7646" s="3" t="s">
        <v>64</v>
      </c>
      <c r="F7646" s="3" t="s">
        <v>5349</v>
      </c>
      <c r="G7646" s="3" t="s">
        <v>5946</v>
      </c>
      <c r="H7646" s="5">
        <v>6796</v>
      </c>
      <c r="I7646" s="2">
        <v>5</v>
      </c>
      <c r="J7646" s="2">
        <v>2</v>
      </c>
      <c r="K7646" s="2">
        <v>0.84950000000000003</v>
      </c>
      <c r="L7646" s="18" t="str">
        <f>VLOOKUP(F7646,'BD customers'!$1:$1048576,2,FALSE)</f>
        <v>Laurel Beltran</v>
      </c>
      <c r="M7646" s="2">
        <f>MATCH(orders[[#This Row],[Product ID]],'BD product'!A:A,0)</f>
        <v>1619</v>
      </c>
      <c r="N7646" s="2" t="str" cm="1">
        <f t="array" ref="N7646">INDEX('BD product'!A:D,M7646,2)</f>
        <v>Technology</v>
      </c>
    </row>
    <row r="7647" spans="1:14" x14ac:dyDescent="0.3">
      <c r="A7647" s="3" t="s">
        <v>8205</v>
      </c>
      <c r="B7647" s="4">
        <v>42099</v>
      </c>
      <c r="C7647" s="12" t="str">
        <f t="shared" si="119"/>
        <v>2015/04</v>
      </c>
      <c r="D7647" s="4">
        <v>42105</v>
      </c>
      <c r="E7647" s="3" t="s">
        <v>21</v>
      </c>
      <c r="F7647" s="3" t="s">
        <v>4942</v>
      </c>
      <c r="G7647" s="3" t="s">
        <v>3061</v>
      </c>
      <c r="H7647" s="5">
        <v>892224</v>
      </c>
      <c r="I7647" s="2">
        <v>3</v>
      </c>
      <c r="J7647" s="2">
        <v>2</v>
      </c>
      <c r="K7647" s="2">
        <v>89.222399999999993</v>
      </c>
      <c r="L7647" s="18" t="str">
        <f>VLOOKUP(F7647,'BD customers'!$1:$1048576,2,FALSE)</f>
        <v>Carol Adams</v>
      </c>
      <c r="M7647" s="2">
        <f>MATCH(orders[[#This Row],[Product ID]],'BD product'!A:A,0)</f>
        <v>875</v>
      </c>
      <c r="N7647" s="2" t="str" cm="1">
        <f t="array" ref="N7647">INDEX('BD product'!A:D,M7647,2)</f>
        <v>Furniture</v>
      </c>
    </row>
    <row r="7648" spans="1:14" x14ac:dyDescent="0.3">
      <c r="A7648" s="3" t="s">
        <v>8206</v>
      </c>
      <c r="B7648" s="4">
        <v>41891</v>
      </c>
      <c r="C7648" s="12" t="str">
        <f t="shared" si="119"/>
        <v>2014/09</v>
      </c>
      <c r="D7648" s="4">
        <v>41895</v>
      </c>
      <c r="E7648" s="3" t="s">
        <v>21</v>
      </c>
      <c r="F7648" s="3" t="s">
        <v>2716</v>
      </c>
      <c r="G7648" s="3" t="s">
        <v>7509</v>
      </c>
      <c r="H7648" s="5">
        <v>129999</v>
      </c>
      <c r="I7648" s="2">
        <v>2</v>
      </c>
      <c r="J7648" s="2">
        <v>5</v>
      </c>
      <c r="K7648" s="2">
        <v>-571.99559999999997</v>
      </c>
      <c r="L7648" s="18" t="str">
        <f>VLOOKUP(F7648,'BD customers'!$1:$1048576,2,FALSE)</f>
        <v>Daniel Lacy</v>
      </c>
      <c r="M7648" s="2">
        <f>MATCH(orders[[#This Row],[Product ID]],'BD product'!A:A,0)</f>
        <v>1784</v>
      </c>
      <c r="N7648" s="2" t="str" cm="1">
        <f t="array" ref="N7648">INDEX('BD product'!A:D,M7648,2)</f>
        <v>Technology</v>
      </c>
    </row>
    <row r="7649" spans="1:14" x14ac:dyDescent="0.3">
      <c r="A7649" s="3" t="s">
        <v>8207</v>
      </c>
      <c r="B7649" s="4">
        <v>42444</v>
      </c>
      <c r="C7649" s="12" t="str">
        <f t="shared" si="119"/>
        <v>2016/03</v>
      </c>
      <c r="D7649" s="4">
        <v>42445</v>
      </c>
      <c r="E7649" s="3" t="s">
        <v>64</v>
      </c>
      <c r="F7649" s="3" t="s">
        <v>5591</v>
      </c>
      <c r="G7649" s="3" t="s">
        <v>2867</v>
      </c>
      <c r="H7649" s="5">
        <v>4544</v>
      </c>
      <c r="I7649" s="2">
        <v>2</v>
      </c>
      <c r="J7649" s="2">
        <v>2</v>
      </c>
      <c r="K7649" s="2">
        <v>1.6472</v>
      </c>
      <c r="L7649" s="18" t="str">
        <f>VLOOKUP(F7649,'BD customers'!$1:$1048576,2,FALSE)</f>
        <v>Fred Chung</v>
      </c>
      <c r="M7649" s="2">
        <f>MATCH(orders[[#This Row],[Product ID]],'BD product'!A:A,0)</f>
        <v>800</v>
      </c>
      <c r="N7649" s="2" t="str" cm="1">
        <f t="array" ref="N7649">INDEX('BD product'!A:D,M7649,2)</f>
        <v>Office Supplies</v>
      </c>
    </row>
    <row r="7650" spans="1:14" x14ac:dyDescent="0.3">
      <c r="A7650" s="3" t="s">
        <v>8207</v>
      </c>
      <c r="B7650" s="4">
        <v>42444</v>
      </c>
      <c r="C7650" s="12" t="str">
        <f t="shared" si="119"/>
        <v>2016/03</v>
      </c>
      <c r="D7650" s="4">
        <v>42445</v>
      </c>
      <c r="E7650" s="3" t="s">
        <v>64</v>
      </c>
      <c r="F7650" s="3" t="s">
        <v>5591</v>
      </c>
      <c r="G7650" s="3" t="s">
        <v>2801</v>
      </c>
      <c r="H7650" s="5">
        <v>1352032</v>
      </c>
      <c r="I7650" s="2">
        <v>4</v>
      </c>
      <c r="J7650" s="2">
        <v>2</v>
      </c>
      <c r="K7650" s="2">
        <v>8.4502000000000006</v>
      </c>
      <c r="L7650" s="18" t="str">
        <f>VLOOKUP(F7650,'BD customers'!$1:$1048576,2,FALSE)</f>
        <v>Fred Chung</v>
      </c>
      <c r="M7650" s="2">
        <f>MATCH(orders[[#This Row],[Product ID]],'BD product'!A:A,0)</f>
        <v>776</v>
      </c>
      <c r="N7650" s="2" t="str" cm="1">
        <f t="array" ref="N7650">INDEX('BD product'!A:D,M7650,2)</f>
        <v>Furniture</v>
      </c>
    </row>
    <row r="7651" spans="1:14" x14ac:dyDescent="0.3">
      <c r="A7651" s="3" t="s">
        <v>8208</v>
      </c>
      <c r="B7651" s="4">
        <v>42365</v>
      </c>
      <c r="C7651" s="12" t="str">
        <f t="shared" si="119"/>
        <v>2015/12</v>
      </c>
      <c r="D7651" s="4">
        <v>42369</v>
      </c>
      <c r="E7651" s="3" t="s">
        <v>21</v>
      </c>
      <c r="F7651" s="3" t="s">
        <v>89</v>
      </c>
      <c r="G7651" s="3" t="s">
        <v>2704</v>
      </c>
      <c r="H7651" s="5">
        <v>154899</v>
      </c>
      <c r="I7651" s="2">
        <v>9</v>
      </c>
      <c r="J7651" s="2">
        <v>4</v>
      </c>
      <c r="K7651" s="2">
        <v>-46.469700000000003</v>
      </c>
      <c r="L7651" s="18" t="str">
        <f>VLOOKUP(F7651,'BD customers'!$1:$1048576,2,FALSE)</f>
        <v>David Bremer</v>
      </c>
      <c r="M7651" s="2">
        <f>MATCH(orders[[#This Row],[Product ID]],'BD product'!A:A,0)</f>
        <v>740</v>
      </c>
      <c r="N7651" s="2" t="str" cm="1">
        <f t="array" ref="N7651">INDEX('BD product'!A:D,M7651,2)</f>
        <v>Furniture</v>
      </c>
    </row>
    <row r="7652" spans="1:14" x14ac:dyDescent="0.3">
      <c r="A7652" s="3" t="s">
        <v>8208</v>
      </c>
      <c r="B7652" s="4">
        <v>42365</v>
      </c>
      <c r="C7652" s="12" t="str">
        <f t="shared" si="119"/>
        <v>2015/12</v>
      </c>
      <c r="D7652" s="4">
        <v>42369</v>
      </c>
      <c r="E7652" s="3" t="s">
        <v>21</v>
      </c>
      <c r="F7652" s="3" t="s">
        <v>89</v>
      </c>
      <c r="G7652" s="3" t="s">
        <v>5021</v>
      </c>
      <c r="H7652" s="5">
        <v>19872</v>
      </c>
      <c r="I7652" s="2">
        <v>3</v>
      </c>
      <c r="J7652" s="2">
        <v>2</v>
      </c>
      <c r="K7652" s="2">
        <v>6.7068000000000003</v>
      </c>
      <c r="L7652" s="18" t="str">
        <f>VLOOKUP(F7652,'BD customers'!$1:$1048576,2,FALSE)</f>
        <v>David Bremer</v>
      </c>
      <c r="M7652" s="2">
        <f>MATCH(orders[[#This Row],[Product ID]],'BD product'!A:A,0)</f>
        <v>1453</v>
      </c>
      <c r="N7652" s="2" t="str" cm="1">
        <f t="array" ref="N7652">INDEX('BD product'!A:D,M7652,2)</f>
        <v>Office Supplies</v>
      </c>
    </row>
    <row r="7653" spans="1:14" x14ac:dyDescent="0.3">
      <c r="A7653" s="3" t="s">
        <v>8209</v>
      </c>
      <c r="B7653" s="4">
        <v>42954</v>
      </c>
      <c r="C7653" s="12" t="str">
        <f t="shared" si="119"/>
        <v>2017/08</v>
      </c>
      <c r="D7653" s="4">
        <v>42955</v>
      </c>
      <c r="E7653" s="3" t="s">
        <v>64</v>
      </c>
      <c r="F7653" s="3" t="s">
        <v>1996</v>
      </c>
      <c r="G7653" s="3" t="s">
        <v>507</v>
      </c>
      <c r="H7653" s="5">
        <v>119448</v>
      </c>
      <c r="I7653" s="2">
        <v>3</v>
      </c>
      <c r="J7653" s="2">
        <v>2</v>
      </c>
      <c r="K7653" s="2">
        <v>-13.437900000000001</v>
      </c>
      <c r="L7653" s="18" t="str">
        <f>VLOOKUP(F7653,'BD customers'!$1:$1048576,2,FALSE)</f>
        <v>Chloris Kastensmidt</v>
      </c>
      <c r="M7653" s="2">
        <f>MATCH(orders[[#This Row],[Product ID]],'BD product'!A:A,0)</f>
        <v>102</v>
      </c>
      <c r="N7653" s="2" t="str" cm="1">
        <f t="array" ref="N7653">INDEX('BD product'!A:D,M7653,2)</f>
        <v>Technology</v>
      </c>
    </row>
    <row r="7654" spans="1:14" x14ac:dyDescent="0.3">
      <c r="A7654" s="3" t="s">
        <v>8209</v>
      </c>
      <c r="B7654" s="4">
        <v>42954</v>
      </c>
      <c r="C7654" s="12" t="str">
        <f t="shared" si="119"/>
        <v>2017/08</v>
      </c>
      <c r="D7654" s="4">
        <v>42955</v>
      </c>
      <c r="E7654" s="3" t="s">
        <v>64</v>
      </c>
      <c r="F7654" s="3" t="s">
        <v>1996</v>
      </c>
      <c r="G7654" s="3" t="s">
        <v>1049</v>
      </c>
      <c r="H7654" s="5">
        <v>11816</v>
      </c>
      <c r="I7654" s="2">
        <v>2</v>
      </c>
      <c r="J7654" s="2">
        <v>2</v>
      </c>
      <c r="K7654" s="2">
        <v>-2.5108999999999999</v>
      </c>
      <c r="L7654" s="18" t="str">
        <f>VLOOKUP(F7654,'BD customers'!$1:$1048576,2,FALSE)</f>
        <v>Chloris Kastensmidt</v>
      </c>
      <c r="M7654" s="2">
        <f>MATCH(orders[[#This Row],[Product ID]],'BD product'!A:A,0)</f>
        <v>237</v>
      </c>
      <c r="N7654" s="2" t="str" cm="1">
        <f t="array" ref="N7654">INDEX('BD product'!A:D,M7654,2)</f>
        <v>Office Supplies</v>
      </c>
    </row>
    <row r="7655" spans="1:14" x14ac:dyDescent="0.3">
      <c r="A7655" s="3" t="s">
        <v>8210</v>
      </c>
      <c r="B7655" s="4">
        <v>42085</v>
      </c>
      <c r="C7655" s="12" t="str">
        <f t="shared" si="119"/>
        <v>2015/03</v>
      </c>
      <c r="D7655" s="4">
        <v>42090</v>
      </c>
      <c r="E7655" s="3" t="s">
        <v>21</v>
      </c>
      <c r="F7655" s="3" t="s">
        <v>8211</v>
      </c>
      <c r="G7655" s="3" t="s">
        <v>6264</v>
      </c>
      <c r="H7655" s="5">
        <v>1956</v>
      </c>
      <c r="I7655" s="2">
        <v>4</v>
      </c>
      <c r="J7655" s="2">
        <v>0</v>
      </c>
      <c r="K7655" s="2">
        <v>5.4767999999999999</v>
      </c>
      <c r="L7655" s="18" t="str">
        <f>VLOOKUP(F7655,'BD customers'!$1:$1048576,2,FALSE)</f>
        <v>Fred Wasserman</v>
      </c>
      <c r="M7655" s="2">
        <f>MATCH(orders[[#This Row],[Product ID]],'BD product'!A:A,0)</f>
        <v>1663</v>
      </c>
      <c r="N7655" s="2" t="str" cm="1">
        <f t="array" ref="N7655">INDEX('BD product'!A:D,M7655,2)</f>
        <v>Office Supplies</v>
      </c>
    </row>
    <row r="7656" spans="1:14" x14ac:dyDescent="0.3">
      <c r="A7656" s="3" t="s">
        <v>8212</v>
      </c>
      <c r="B7656" s="4">
        <v>42338</v>
      </c>
      <c r="C7656" s="12" t="str">
        <f t="shared" si="119"/>
        <v>2015/11</v>
      </c>
      <c r="D7656" s="4">
        <v>42340</v>
      </c>
      <c r="E7656" s="3" t="s">
        <v>11</v>
      </c>
      <c r="F7656" s="3" t="s">
        <v>4564</v>
      </c>
      <c r="G7656" s="3" t="s">
        <v>6534</v>
      </c>
      <c r="H7656" s="5">
        <v>8096</v>
      </c>
      <c r="I7656" s="2">
        <v>4</v>
      </c>
      <c r="J7656" s="2">
        <v>0</v>
      </c>
      <c r="K7656" s="2">
        <v>29.145600000000002</v>
      </c>
      <c r="L7656" s="18" t="str">
        <f>VLOOKUP(F7656,'BD customers'!$1:$1048576,2,FALSE)</f>
        <v>John Murray</v>
      </c>
      <c r="M7656" s="2">
        <f>MATCH(orders[[#This Row],[Product ID]],'BD product'!A:A,0)</f>
        <v>1704</v>
      </c>
      <c r="N7656" s="2" t="str" cm="1">
        <f t="array" ref="N7656">INDEX('BD product'!A:D,M7656,2)</f>
        <v>Furniture</v>
      </c>
    </row>
    <row r="7657" spans="1:14" x14ac:dyDescent="0.3">
      <c r="A7657" s="3" t="s">
        <v>8212</v>
      </c>
      <c r="B7657" s="4">
        <v>42338</v>
      </c>
      <c r="C7657" s="12" t="str">
        <f t="shared" si="119"/>
        <v>2015/11</v>
      </c>
      <c r="D7657" s="4">
        <v>42340</v>
      </c>
      <c r="E7657" s="3" t="s">
        <v>11</v>
      </c>
      <c r="F7657" s="3" t="s">
        <v>4564</v>
      </c>
      <c r="G7657" s="3" t="s">
        <v>5085</v>
      </c>
      <c r="H7657" s="5">
        <v>2592</v>
      </c>
      <c r="I7657" s="2">
        <v>4</v>
      </c>
      <c r="J7657" s="2">
        <v>0</v>
      </c>
      <c r="K7657" s="2">
        <v>12.441599999999999</v>
      </c>
      <c r="L7657" s="18" t="str">
        <f>VLOOKUP(F7657,'BD customers'!$1:$1048576,2,FALSE)</f>
        <v>John Murray</v>
      </c>
      <c r="M7657" s="2">
        <f>MATCH(orders[[#This Row],[Product ID]],'BD product'!A:A,0)</f>
        <v>1467</v>
      </c>
      <c r="N7657" s="2" t="str" cm="1">
        <f t="array" ref="N7657">INDEX('BD product'!A:D,M7657,2)</f>
        <v>Office Supplies</v>
      </c>
    </row>
    <row r="7658" spans="1:14" x14ac:dyDescent="0.3">
      <c r="A7658" s="3" t="s">
        <v>8213</v>
      </c>
      <c r="B7658" s="4">
        <v>41744</v>
      </c>
      <c r="C7658" s="12" t="str">
        <f t="shared" si="119"/>
        <v>2014/04</v>
      </c>
      <c r="D7658" s="4">
        <v>41744</v>
      </c>
      <c r="E7658" s="3" t="s">
        <v>41</v>
      </c>
      <c r="F7658" s="3" t="s">
        <v>334</v>
      </c>
      <c r="G7658" s="3" t="s">
        <v>2434</v>
      </c>
      <c r="H7658" s="5">
        <v>10696</v>
      </c>
      <c r="I7658" s="2">
        <v>2</v>
      </c>
      <c r="J7658" s="2">
        <v>0</v>
      </c>
      <c r="K7658" s="2">
        <v>31.0184</v>
      </c>
      <c r="L7658" s="18" t="str">
        <f>VLOOKUP(F7658,'BD customers'!$1:$1048576,2,FALSE)</f>
        <v>Paul Stevenson</v>
      </c>
      <c r="M7658" s="2">
        <f>MATCH(orders[[#This Row],[Product ID]],'BD product'!A:A,0)</f>
        <v>652</v>
      </c>
      <c r="N7658" s="2" t="str" cm="1">
        <f t="array" ref="N7658">INDEX('BD product'!A:D,M7658,2)</f>
        <v>Office Supplies</v>
      </c>
    </row>
    <row r="7659" spans="1:14" x14ac:dyDescent="0.3">
      <c r="A7659" s="3" t="s">
        <v>8213</v>
      </c>
      <c r="B7659" s="4">
        <v>41744</v>
      </c>
      <c r="C7659" s="12" t="str">
        <f t="shared" si="119"/>
        <v>2014/04</v>
      </c>
      <c r="D7659" s="4">
        <v>41744</v>
      </c>
      <c r="E7659" s="3" t="s">
        <v>41</v>
      </c>
      <c r="F7659" s="3" t="s">
        <v>334</v>
      </c>
      <c r="G7659" s="3" t="s">
        <v>1162</v>
      </c>
      <c r="H7659" s="5">
        <v>18776</v>
      </c>
      <c r="I7659" s="2">
        <v>4</v>
      </c>
      <c r="J7659" s="2">
        <v>0</v>
      </c>
      <c r="K7659" s="2">
        <v>76.9816</v>
      </c>
      <c r="L7659" s="18" t="str">
        <f>VLOOKUP(F7659,'BD customers'!$1:$1048576,2,FALSE)</f>
        <v>Paul Stevenson</v>
      </c>
      <c r="M7659" s="2">
        <f>MATCH(orders[[#This Row],[Product ID]],'BD product'!A:A,0)</f>
        <v>269</v>
      </c>
      <c r="N7659" s="2" t="str" cm="1">
        <f t="array" ref="N7659">INDEX('BD product'!A:D,M7659,2)</f>
        <v>Furniture</v>
      </c>
    </row>
    <row r="7660" spans="1:14" x14ac:dyDescent="0.3">
      <c r="A7660" s="3" t="s">
        <v>8214</v>
      </c>
      <c r="B7660" s="4">
        <v>42946</v>
      </c>
      <c r="C7660" s="12" t="str">
        <f t="shared" si="119"/>
        <v>2017/07</v>
      </c>
      <c r="D7660" s="4">
        <v>42949</v>
      </c>
      <c r="E7660" s="3" t="s">
        <v>64</v>
      </c>
      <c r="F7660" s="3" t="s">
        <v>5154</v>
      </c>
      <c r="G7660" s="3" t="s">
        <v>2491</v>
      </c>
      <c r="H7660" s="5">
        <v>76776</v>
      </c>
      <c r="I7660" s="2">
        <v>4</v>
      </c>
      <c r="J7660" s="2">
        <v>7</v>
      </c>
      <c r="K7660" s="2">
        <v>-53.743200000000002</v>
      </c>
      <c r="L7660" s="18" t="str">
        <f>VLOOKUP(F7660,'BD customers'!$1:$1048576,2,FALSE)</f>
        <v>Tony Chapman</v>
      </c>
      <c r="M7660" s="2">
        <f>MATCH(orders[[#This Row],[Product ID]],'BD product'!A:A,0)</f>
        <v>671</v>
      </c>
      <c r="N7660" s="2" t="str" cm="1">
        <f t="array" ref="N7660">INDEX('BD product'!A:D,M7660,2)</f>
        <v>Office Supplies</v>
      </c>
    </row>
    <row r="7661" spans="1:14" x14ac:dyDescent="0.3">
      <c r="A7661" s="3" t="s">
        <v>8215</v>
      </c>
      <c r="B7661" s="4">
        <v>42887</v>
      </c>
      <c r="C7661" s="12" t="str">
        <f t="shared" si="119"/>
        <v>2017/06</v>
      </c>
      <c r="D7661" s="4">
        <v>42891</v>
      </c>
      <c r="E7661" s="3" t="s">
        <v>21</v>
      </c>
      <c r="F7661" s="3" t="s">
        <v>532</v>
      </c>
      <c r="G7661" s="3" t="s">
        <v>2952</v>
      </c>
      <c r="H7661" s="5">
        <v>539</v>
      </c>
      <c r="I7661" s="2">
        <v>5</v>
      </c>
      <c r="J7661" s="2">
        <v>0</v>
      </c>
      <c r="K7661" s="2">
        <v>2.5872000000000002</v>
      </c>
      <c r="L7661" s="18" t="str">
        <f>VLOOKUP(F7661,'BD customers'!$1:$1048576,2,FALSE)</f>
        <v>Cynthia Voltz</v>
      </c>
      <c r="M7661" s="2">
        <f>MATCH(orders[[#This Row],[Product ID]],'BD product'!A:A,0)</f>
        <v>830</v>
      </c>
      <c r="N7661" s="2" t="str" cm="1">
        <f t="array" ref="N7661">INDEX('BD product'!A:D,M7661,2)</f>
        <v>Office Supplies</v>
      </c>
    </row>
    <row r="7662" spans="1:14" x14ac:dyDescent="0.3">
      <c r="A7662" s="3" t="s">
        <v>8216</v>
      </c>
      <c r="B7662" s="4">
        <v>41646</v>
      </c>
      <c r="C7662" s="12" t="str">
        <f t="shared" si="119"/>
        <v>2014/01</v>
      </c>
      <c r="D7662" s="4">
        <v>41651</v>
      </c>
      <c r="E7662" s="3" t="s">
        <v>21</v>
      </c>
      <c r="F7662" s="3" t="s">
        <v>6311</v>
      </c>
      <c r="G7662" s="3" t="s">
        <v>1783</v>
      </c>
      <c r="H7662" s="5">
        <v>76728</v>
      </c>
      <c r="I7662" s="2">
        <v>3</v>
      </c>
      <c r="J7662" s="2">
        <v>6</v>
      </c>
      <c r="K7662" s="2">
        <v>-53.709600000000002</v>
      </c>
      <c r="L7662" s="18" t="str">
        <f>VLOOKUP(F7662,'BD customers'!$1:$1048576,2,FALSE)</f>
        <v>Vivek Sundaresam</v>
      </c>
      <c r="M7662" s="2">
        <f>MATCH(orders[[#This Row],[Product ID]],'BD product'!A:A,0)</f>
        <v>443</v>
      </c>
      <c r="N7662" s="2" t="str" cm="1">
        <f t="array" ref="N7662">INDEX('BD product'!A:D,M7662,2)</f>
        <v>Furniture</v>
      </c>
    </row>
    <row r="7663" spans="1:14" x14ac:dyDescent="0.3">
      <c r="A7663" s="3" t="s">
        <v>8216</v>
      </c>
      <c r="B7663" s="4">
        <v>41646</v>
      </c>
      <c r="C7663" s="12" t="str">
        <f t="shared" si="119"/>
        <v>2014/01</v>
      </c>
      <c r="D7663" s="4">
        <v>41651</v>
      </c>
      <c r="E7663" s="3" t="s">
        <v>21</v>
      </c>
      <c r="F7663" s="3" t="s">
        <v>6311</v>
      </c>
      <c r="G7663" s="3" t="s">
        <v>3355</v>
      </c>
      <c r="H7663" s="5">
        <v>1043</v>
      </c>
      <c r="I7663" s="2">
        <v>7</v>
      </c>
      <c r="J7663" s="2">
        <v>8</v>
      </c>
      <c r="K7663" s="2">
        <v>-18.252500000000001</v>
      </c>
      <c r="L7663" s="18" t="str">
        <f>VLOOKUP(F7663,'BD customers'!$1:$1048576,2,FALSE)</f>
        <v>Vivek Sundaresam</v>
      </c>
      <c r="M7663" s="2">
        <f>MATCH(orders[[#This Row],[Product ID]],'BD product'!A:A,0)</f>
        <v>987</v>
      </c>
      <c r="N7663" s="2" t="str" cm="1">
        <f t="array" ref="N7663">INDEX('BD product'!A:D,M7663,2)</f>
        <v>Office Supplies</v>
      </c>
    </row>
    <row r="7664" spans="1:14" x14ac:dyDescent="0.3">
      <c r="A7664" s="3" t="s">
        <v>8217</v>
      </c>
      <c r="B7664" s="4">
        <v>43007</v>
      </c>
      <c r="C7664" s="12" t="str">
        <f t="shared" si="119"/>
        <v>2017/09</v>
      </c>
      <c r="D7664" s="4">
        <v>43009</v>
      </c>
      <c r="E7664" s="3" t="s">
        <v>64</v>
      </c>
      <c r="F7664" s="3" t="s">
        <v>4567</v>
      </c>
      <c r="G7664" s="3" t="s">
        <v>3803</v>
      </c>
      <c r="H7664" s="5">
        <v>992</v>
      </c>
      <c r="I7664" s="2">
        <v>5</v>
      </c>
      <c r="J7664" s="2">
        <v>0</v>
      </c>
      <c r="K7664" s="2">
        <v>2.5792000000000002</v>
      </c>
      <c r="L7664" s="18" t="str">
        <f>VLOOKUP(F7664,'BD customers'!$1:$1048576,2,FALSE)</f>
        <v>Sonia Cooley</v>
      </c>
      <c r="M7664" s="2">
        <f>MATCH(orders[[#This Row],[Product ID]],'BD product'!A:A,0)</f>
        <v>1169</v>
      </c>
      <c r="N7664" s="2" t="str" cm="1">
        <f t="array" ref="N7664">INDEX('BD product'!A:D,M7664,2)</f>
        <v>Office Supplies</v>
      </c>
    </row>
    <row r="7665" spans="1:14" x14ac:dyDescent="0.3">
      <c r="A7665" s="3" t="s">
        <v>8218</v>
      </c>
      <c r="B7665" s="4">
        <v>42991</v>
      </c>
      <c r="C7665" s="12" t="str">
        <f t="shared" si="119"/>
        <v>2017/09</v>
      </c>
      <c r="D7665" s="4">
        <v>42997</v>
      </c>
      <c r="E7665" s="3" t="s">
        <v>21</v>
      </c>
      <c r="F7665" s="3" t="s">
        <v>4448</v>
      </c>
      <c r="G7665" s="3" t="s">
        <v>2600</v>
      </c>
      <c r="H7665" s="5">
        <v>1592</v>
      </c>
      <c r="I7665" s="2">
        <v>5</v>
      </c>
      <c r="J7665" s="2">
        <v>2</v>
      </c>
      <c r="K7665" s="2">
        <v>0.27860000000000001</v>
      </c>
      <c r="L7665" s="18" t="str">
        <f>VLOOKUP(F7665,'BD customers'!$1:$1048576,2,FALSE)</f>
        <v>Speros Goranitis</v>
      </c>
      <c r="M7665" s="2">
        <f>MATCH(orders[[#This Row],[Product ID]],'BD product'!A:A,0)</f>
        <v>705</v>
      </c>
      <c r="N7665" s="2" t="str" cm="1">
        <f t="array" ref="N7665">INDEX('BD product'!A:D,M7665,2)</f>
        <v>Office Supplies</v>
      </c>
    </row>
    <row r="7666" spans="1:14" x14ac:dyDescent="0.3">
      <c r="A7666" s="3" t="s">
        <v>8219</v>
      </c>
      <c r="B7666" s="4">
        <v>41934</v>
      </c>
      <c r="C7666" s="12" t="str">
        <f t="shared" si="119"/>
        <v>2014/10</v>
      </c>
      <c r="D7666" s="4">
        <v>41938</v>
      </c>
      <c r="E7666" s="3" t="s">
        <v>21</v>
      </c>
      <c r="F7666" s="3" t="s">
        <v>4618</v>
      </c>
      <c r="G7666" s="3" t="s">
        <v>5408</v>
      </c>
      <c r="H7666" s="5">
        <v>12992</v>
      </c>
      <c r="I7666" s="2">
        <v>4</v>
      </c>
      <c r="J7666" s="2">
        <v>0</v>
      </c>
      <c r="K7666" s="2">
        <v>10.393599999999999</v>
      </c>
      <c r="L7666" s="18" t="str">
        <f>VLOOKUP(F7666,'BD customers'!$1:$1048576,2,FALSE)</f>
        <v>Nicole Brennan</v>
      </c>
      <c r="M7666" s="2">
        <f>MATCH(orders[[#This Row],[Product ID]],'BD product'!A:A,0)</f>
        <v>1527</v>
      </c>
      <c r="N7666" s="2" t="str" cm="1">
        <f t="array" ref="N7666">INDEX('BD product'!A:D,M7666,2)</f>
        <v>Furniture</v>
      </c>
    </row>
    <row r="7667" spans="1:14" x14ac:dyDescent="0.3">
      <c r="A7667" s="3" t="s">
        <v>8220</v>
      </c>
      <c r="B7667" s="4">
        <v>42647</v>
      </c>
      <c r="C7667" s="12" t="str">
        <f t="shared" si="119"/>
        <v>2016/10</v>
      </c>
      <c r="D7667" s="4">
        <v>42651</v>
      </c>
      <c r="E7667" s="3" t="s">
        <v>21</v>
      </c>
      <c r="F7667" s="3" t="s">
        <v>4925</v>
      </c>
      <c r="G7667" s="3" t="s">
        <v>3392</v>
      </c>
      <c r="H7667" s="5">
        <v>304</v>
      </c>
      <c r="I7667" s="2">
        <v>1</v>
      </c>
      <c r="J7667" s="2">
        <v>0</v>
      </c>
      <c r="K7667" s="2">
        <v>1.3984000000000001</v>
      </c>
      <c r="L7667" s="18" t="str">
        <f>VLOOKUP(F7667,'BD customers'!$1:$1048576,2,FALSE)</f>
        <v>Daniel Raglin</v>
      </c>
      <c r="M7667" s="2">
        <f>MATCH(orders[[#This Row],[Product ID]],'BD product'!A:A,0)</f>
        <v>1001</v>
      </c>
      <c r="N7667" s="2" t="str" cm="1">
        <f t="array" ref="N7667">INDEX('BD product'!A:D,M7667,2)</f>
        <v>Office Supplies</v>
      </c>
    </row>
    <row r="7668" spans="1:14" x14ac:dyDescent="0.3">
      <c r="A7668" s="3" t="s">
        <v>8220</v>
      </c>
      <c r="B7668" s="4">
        <v>42647</v>
      </c>
      <c r="C7668" s="12" t="str">
        <f t="shared" si="119"/>
        <v>2016/10</v>
      </c>
      <c r="D7668" s="4">
        <v>42651</v>
      </c>
      <c r="E7668" s="3" t="s">
        <v>21</v>
      </c>
      <c r="F7668" s="3" t="s">
        <v>4925</v>
      </c>
      <c r="G7668" s="3" t="s">
        <v>1315</v>
      </c>
      <c r="H7668" s="5">
        <v>539991</v>
      </c>
      <c r="I7668" s="2">
        <v>9</v>
      </c>
      <c r="J7668" s="2">
        <v>0</v>
      </c>
      <c r="K7668" s="2">
        <v>2591.9567999999999</v>
      </c>
      <c r="L7668" s="18" t="str">
        <f>VLOOKUP(F7668,'BD customers'!$1:$1048576,2,FALSE)</f>
        <v>Daniel Raglin</v>
      </c>
      <c r="M7668" s="2">
        <f>MATCH(orders[[#This Row],[Product ID]],'BD product'!A:A,0)</f>
        <v>308</v>
      </c>
      <c r="N7668" s="2" t="str" cm="1">
        <f t="array" ref="N7668">INDEX('BD product'!A:D,M7668,2)</f>
        <v>Technology</v>
      </c>
    </row>
    <row r="7669" spans="1:14" x14ac:dyDescent="0.3">
      <c r="A7669" s="3" t="s">
        <v>8220</v>
      </c>
      <c r="B7669" s="4">
        <v>42647</v>
      </c>
      <c r="C7669" s="12" t="str">
        <f t="shared" si="119"/>
        <v>2016/10</v>
      </c>
      <c r="D7669" s="4">
        <v>42651</v>
      </c>
      <c r="E7669" s="3" t="s">
        <v>21</v>
      </c>
      <c r="F7669" s="3" t="s">
        <v>4925</v>
      </c>
      <c r="G7669" s="3" t="s">
        <v>6666</v>
      </c>
      <c r="H7669" s="5">
        <v>1191</v>
      </c>
      <c r="I7669" s="2">
        <v>3</v>
      </c>
      <c r="J7669" s="2">
        <v>0</v>
      </c>
      <c r="K7669" s="2">
        <v>3.4539</v>
      </c>
      <c r="L7669" s="18" t="str">
        <f>VLOOKUP(F7669,'BD customers'!$1:$1048576,2,FALSE)</f>
        <v>Daniel Raglin</v>
      </c>
      <c r="M7669" s="2">
        <f>MATCH(orders[[#This Row],[Product ID]],'BD product'!A:A,0)</f>
        <v>1718</v>
      </c>
      <c r="N7669" s="2" t="str" cm="1">
        <f t="array" ref="N7669">INDEX('BD product'!A:D,M7669,2)</f>
        <v>Office Supplies</v>
      </c>
    </row>
    <row r="7670" spans="1:14" x14ac:dyDescent="0.3">
      <c r="A7670" s="3" t="s">
        <v>8221</v>
      </c>
      <c r="B7670" s="4">
        <v>42335</v>
      </c>
      <c r="C7670" s="12" t="str">
        <f t="shared" si="119"/>
        <v>2015/11</v>
      </c>
      <c r="D7670" s="4">
        <v>42337</v>
      </c>
      <c r="E7670" s="3" t="s">
        <v>11</v>
      </c>
      <c r="F7670" s="3" t="s">
        <v>181</v>
      </c>
      <c r="G7670" s="3" t="s">
        <v>2214</v>
      </c>
      <c r="H7670" s="5">
        <v>4008</v>
      </c>
      <c r="I7670" s="2">
        <v>6</v>
      </c>
      <c r="J7670" s="2">
        <v>0</v>
      </c>
      <c r="K7670" s="2">
        <v>19.238399999999999</v>
      </c>
      <c r="L7670" s="18" t="str">
        <f>VLOOKUP(F7670,'BD customers'!$1:$1048576,2,FALSE)</f>
        <v>Matt Abelman</v>
      </c>
      <c r="M7670" s="2">
        <f>MATCH(orders[[#This Row],[Product ID]],'BD product'!A:A,0)</f>
        <v>580</v>
      </c>
      <c r="N7670" s="2" t="str" cm="1">
        <f t="array" ref="N7670">INDEX('BD product'!A:D,M7670,2)</f>
        <v>Office Supplies</v>
      </c>
    </row>
    <row r="7671" spans="1:14" x14ac:dyDescent="0.3">
      <c r="A7671" s="3" t="s">
        <v>8221</v>
      </c>
      <c r="B7671" s="4">
        <v>42335</v>
      </c>
      <c r="C7671" s="12" t="str">
        <f t="shared" si="119"/>
        <v>2015/11</v>
      </c>
      <c r="D7671" s="4">
        <v>42337</v>
      </c>
      <c r="E7671" s="3" t="s">
        <v>11</v>
      </c>
      <c r="F7671" s="3" t="s">
        <v>181</v>
      </c>
      <c r="G7671" s="3" t="s">
        <v>2528</v>
      </c>
      <c r="H7671" s="5">
        <v>5994</v>
      </c>
      <c r="I7671" s="2">
        <v>3</v>
      </c>
      <c r="J7671" s="2">
        <v>0</v>
      </c>
      <c r="K7671" s="2">
        <v>28.171800000000001</v>
      </c>
      <c r="L7671" s="18" t="str">
        <f>VLOOKUP(F7671,'BD customers'!$1:$1048576,2,FALSE)</f>
        <v>Matt Abelman</v>
      </c>
      <c r="M7671" s="2">
        <f>MATCH(orders[[#This Row],[Product ID]],'BD product'!A:A,0)</f>
        <v>683</v>
      </c>
      <c r="N7671" s="2" t="str" cm="1">
        <f t="array" ref="N7671">INDEX('BD product'!A:D,M7671,2)</f>
        <v>Office Supplies</v>
      </c>
    </row>
    <row r="7672" spans="1:14" x14ac:dyDescent="0.3">
      <c r="A7672" s="3" t="s">
        <v>8221</v>
      </c>
      <c r="B7672" s="4">
        <v>42335</v>
      </c>
      <c r="C7672" s="12" t="str">
        <f t="shared" si="119"/>
        <v>2015/11</v>
      </c>
      <c r="D7672" s="4">
        <v>42337</v>
      </c>
      <c r="E7672" s="3" t="s">
        <v>11</v>
      </c>
      <c r="F7672" s="3" t="s">
        <v>181</v>
      </c>
      <c r="G7672" s="3" t="s">
        <v>4353</v>
      </c>
      <c r="H7672" s="5">
        <v>25998</v>
      </c>
      <c r="I7672" s="2">
        <v>2</v>
      </c>
      <c r="J7672" s="2">
        <v>0</v>
      </c>
      <c r="K7672" s="2">
        <v>88.393199999999993</v>
      </c>
      <c r="L7672" s="18" t="str">
        <f>VLOOKUP(F7672,'BD customers'!$1:$1048576,2,FALSE)</f>
        <v>Matt Abelman</v>
      </c>
      <c r="M7672" s="2">
        <f>MATCH(orders[[#This Row],[Product ID]],'BD product'!A:A,0)</f>
        <v>1303</v>
      </c>
      <c r="N7672" s="2" t="str" cm="1">
        <f t="array" ref="N7672">INDEX('BD product'!A:D,M7672,2)</f>
        <v>Technology</v>
      </c>
    </row>
    <row r="7673" spans="1:14" x14ac:dyDescent="0.3">
      <c r="A7673" s="3" t="s">
        <v>8221</v>
      </c>
      <c r="B7673" s="4">
        <v>42335</v>
      </c>
      <c r="C7673" s="12" t="str">
        <f t="shared" si="119"/>
        <v>2015/11</v>
      </c>
      <c r="D7673" s="4">
        <v>42337</v>
      </c>
      <c r="E7673" s="3" t="s">
        <v>11</v>
      </c>
      <c r="F7673" s="3" t="s">
        <v>181</v>
      </c>
      <c r="G7673" s="3" t="s">
        <v>5420</v>
      </c>
      <c r="H7673" s="5">
        <v>17098</v>
      </c>
      <c r="I7673" s="2">
        <v>1</v>
      </c>
      <c r="J7673" s="2">
        <v>0</v>
      </c>
      <c r="K7673" s="2">
        <v>32.486199999999997</v>
      </c>
      <c r="L7673" s="18" t="str">
        <f>VLOOKUP(F7673,'BD customers'!$1:$1048576,2,FALSE)</f>
        <v>Matt Abelman</v>
      </c>
      <c r="M7673" s="2">
        <f>MATCH(orders[[#This Row],[Product ID]],'BD product'!A:A,0)</f>
        <v>1530</v>
      </c>
      <c r="N7673" s="2" t="str" cm="1">
        <f t="array" ref="N7673">INDEX('BD product'!A:D,M7673,2)</f>
        <v>Furniture</v>
      </c>
    </row>
    <row r="7674" spans="1:14" x14ac:dyDescent="0.3">
      <c r="A7674" s="3" t="s">
        <v>8221</v>
      </c>
      <c r="B7674" s="4">
        <v>42335</v>
      </c>
      <c r="C7674" s="12" t="str">
        <f t="shared" si="119"/>
        <v>2015/11</v>
      </c>
      <c r="D7674" s="4">
        <v>42337</v>
      </c>
      <c r="E7674" s="3" t="s">
        <v>11</v>
      </c>
      <c r="F7674" s="3" t="s">
        <v>181</v>
      </c>
      <c r="G7674" s="3" t="s">
        <v>8222</v>
      </c>
      <c r="H7674" s="5">
        <v>3897</v>
      </c>
      <c r="I7674" s="2">
        <v>3</v>
      </c>
      <c r="J7674" s="2">
        <v>0</v>
      </c>
      <c r="K7674" s="2">
        <v>4.6764000000000001</v>
      </c>
      <c r="L7674" s="18" t="str">
        <f>VLOOKUP(F7674,'BD customers'!$1:$1048576,2,FALSE)</f>
        <v>Matt Abelman</v>
      </c>
      <c r="M7674" s="2">
        <f>MATCH(orders[[#This Row],[Product ID]],'BD product'!A:A,0)</f>
        <v>1825</v>
      </c>
      <c r="N7674" s="2" t="str" cm="1">
        <f t="array" ref="N7674">INDEX('BD product'!A:D,M7674,2)</f>
        <v>Furniture</v>
      </c>
    </row>
    <row r="7675" spans="1:14" x14ac:dyDescent="0.3">
      <c r="A7675" s="3" t="s">
        <v>8221</v>
      </c>
      <c r="B7675" s="4">
        <v>42335</v>
      </c>
      <c r="C7675" s="12" t="str">
        <f t="shared" si="119"/>
        <v>2015/11</v>
      </c>
      <c r="D7675" s="4">
        <v>42337</v>
      </c>
      <c r="E7675" s="3" t="s">
        <v>11</v>
      </c>
      <c r="F7675" s="3" t="s">
        <v>181</v>
      </c>
      <c r="G7675" s="3" t="s">
        <v>3443</v>
      </c>
      <c r="H7675" s="5">
        <v>1549</v>
      </c>
      <c r="I7675" s="2">
        <v>5</v>
      </c>
      <c r="J7675" s="2">
        <v>0</v>
      </c>
      <c r="K7675" s="2">
        <v>6.9705000000000004</v>
      </c>
      <c r="L7675" s="18" t="str">
        <f>VLOOKUP(F7675,'BD customers'!$1:$1048576,2,FALSE)</f>
        <v>Matt Abelman</v>
      </c>
      <c r="M7675" s="2">
        <f>MATCH(orders[[#This Row],[Product ID]],'BD product'!A:A,0)</f>
        <v>1021</v>
      </c>
      <c r="N7675" s="2" t="str" cm="1">
        <f t="array" ref="N7675">INDEX('BD product'!A:D,M7675,2)</f>
        <v>Office Supplies</v>
      </c>
    </row>
    <row r="7676" spans="1:14" x14ac:dyDescent="0.3">
      <c r="A7676" s="3" t="s">
        <v>8221</v>
      </c>
      <c r="B7676" s="4">
        <v>42335</v>
      </c>
      <c r="C7676" s="12" t="str">
        <f t="shared" si="119"/>
        <v>2015/11</v>
      </c>
      <c r="D7676" s="4">
        <v>42337</v>
      </c>
      <c r="E7676" s="3" t="s">
        <v>11</v>
      </c>
      <c r="F7676" s="3" t="s">
        <v>181</v>
      </c>
      <c r="G7676" s="3" t="s">
        <v>3121</v>
      </c>
      <c r="H7676" s="5">
        <v>446068</v>
      </c>
      <c r="I7676" s="2">
        <v>4</v>
      </c>
      <c r="J7676" s="2">
        <v>3</v>
      </c>
      <c r="K7676" s="2">
        <v>0</v>
      </c>
      <c r="L7676" s="18" t="str">
        <f>VLOOKUP(F7676,'BD customers'!$1:$1048576,2,FALSE)</f>
        <v>Matt Abelman</v>
      </c>
      <c r="M7676" s="2">
        <f>MATCH(orders[[#This Row],[Product ID]],'BD product'!A:A,0)</f>
        <v>900</v>
      </c>
      <c r="N7676" s="2" t="str" cm="1">
        <f t="array" ref="N7676">INDEX('BD product'!A:D,M7676,2)</f>
        <v>Furniture</v>
      </c>
    </row>
    <row r="7677" spans="1:14" x14ac:dyDescent="0.3">
      <c r="A7677" s="3" t="s">
        <v>8224</v>
      </c>
      <c r="B7677" s="4">
        <v>42861</v>
      </c>
      <c r="C7677" s="12" t="str">
        <f t="shared" si="119"/>
        <v>2017/05</v>
      </c>
      <c r="D7677" s="4">
        <v>42864</v>
      </c>
      <c r="E7677" s="3" t="s">
        <v>11</v>
      </c>
      <c r="F7677" s="3" t="s">
        <v>7323</v>
      </c>
      <c r="G7677" s="3" t="s">
        <v>1888</v>
      </c>
      <c r="H7677" s="5">
        <v>15294</v>
      </c>
      <c r="I7677" s="2">
        <v>3</v>
      </c>
      <c r="J7677" s="2">
        <v>0</v>
      </c>
      <c r="K7677" s="2">
        <v>41.293799999999997</v>
      </c>
      <c r="L7677" s="18" t="str">
        <f>VLOOKUP(F7677,'BD customers'!$1:$1048576,2,FALSE)</f>
        <v>Trudy Schmidt</v>
      </c>
      <c r="M7677" s="2">
        <f>MATCH(orders[[#This Row],[Product ID]],'BD product'!A:A,0)</f>
        <v>475</v>
      </c>
      <c r="N7677" s="2" t="str" cm="1">
        <f t="array" ref="N7677">INDEX('BD product'!A:D,M7677,2)</f>
        <v>Office Supplies</v>
      </c>
    </row>
    <row r="7678" spans="1:14" x14ac:dyDescent="0.3">
      <c r="A7678" s="3" t="s">
        <v>8225</v>
      </c>
      <c r="B7678" s="4">
        <v>41920</v>
      </c>
      <c r="C7678" s="12" t="str">
        <f t="shared" si="119"/>
        <v>2014/10</v>
      </c>
      <c r="D7678" s="4">
        <v>41920</v>
      </c>
      <c r="E7678" s="3" t="s">
        <v>41</v>
      </c>
      <c r="F7678" s="3" t="s">
        <v>1463</v>
      </c>
      <c r="G7678" s="3" t="s">
        <v>5848</v>
      </c>
      <c r="H7678" s="5">
        <v>23472</v>
      </c>
      <c r="I7678" s="2">
        <v>3</v>
      </c>
      <c r="J7678" s="2">
        <v>2</v>
      </c>
      <c r="K7678" s="2">
        <v>4.9878</v>
      </c>
      <c r="L7678" s="18" t="str">
        <f>VLOOKUP(F7678,'BD customers'!$1:$1048576,2,FALSE)</f>
        <v>Jack Garza</v>
      </c>
      <c r="M7678" s="2">
        <f>MATCH(orders[[#This Row],[Product ID]],'BD product'!A:A,0)</f>
        <v>1601</v>
      </c>
      <c r="N7678" s="2" t="str" cm="1">
        <f t="array" ref="N7678">INDEX('BD product'!A:D,M7678,2)</f>
        <v>Technology</v>
      </c>
    </row>
    <row r="7679" spans="1:14" x14ac:dyDescent="0.3">
      <c r="A7679" s="3" t="s">
        <v>8226</v>
      </c>
      <c r="B7679" s="4">
        <v>42004</v>
      </c>
      <c r="C7679" s="12" t="str">
        <f t="shared" si="119"/>
        <v>2014/12</v>
      </c>
      <c r="D7679" s="4">
        <v>42011</v>
      </c>
      <c r="E7679" s="3" t="s">
        <v>21</v>
      </c>
      <c r="F7679" s="3" t="s">
        <v>265</v>
      </c>
      <c r="G7679" s="3" t="s">
        <v>6426</v>
      </c>
      <c r="H7679" s="5">
        <v>19564</v>
      </c>
      <c r="I7679" s="2">
        <v>4</v>
      </c>
      <c r="J7679" s="2">
        <v>0</v>
      </c>
      <c r="K7679" s="2">
        <v>91.950800000000001</v>
      </c>
      <c r="L7679" s="18" t="str">
        <f>VLOOKUP(F7679,'BD customers'!$1:$1048576,2,FALSE)</f>
        <v>Katherine Murray</v>
      </c>
      <c r="M7679" s="2">
        <f>MATCH(orders[[#This Row],[Product ID]],'BD product'!A:A,0)</f>
        <v>1691</v>
      </c>
      <c r="N7679" s="2" t="str" cm="1">
        <f t="array" ref="N7679">INDEX('BD product'!A:D,M7679,2)</f>
        <v>Office Supplies</v>
      </c>
    </row>
    <row r="7680" spans="1:14" x14ac:dyDescent="0.3">
      <c r="A7680" s="3" t="s">
        <v>8226</v>
      </c>
      <c r="B7680" s="4">
        <v>42004</v>
      </c>
      <c r="C7680" s="12" t="str">
        <f t="shared" si="119"/>
        <v>2014/12</v>
      </c>
      <c r="D7680" s="4">
        <v>42011</v>
      </c>
      <c r="E7680" s="3" t="s">
        <v>21</v>
      </c>
      <c r="F7680" s="3" t="s">
        <v>265</v>
      </c>
      <c r="G7680" s="3" t="s">
        <v>3459</v>
      </c>
      <c r="H7680" s="5">
        <v>1494</v>
      </c>
      <c r="I7680" s="2">
        <v>3</v>
      </c>
      <c r="J7680" s="2">
        <v>0</v>
      </c>
      <c r="K7680" s="2">
        <v>7.0217999999999998</v>
      </c>
      <c r="L7680" s="18" t="str">
        <f>VLOOKUP(F7680,'BD customers'!$1:$1048576,2,FALSE)</f>
        <v>Katherine Murray</v>
      </c>
      <c r="M7680" s="2">
        <f>MATCH(orders[[#This Row],[Product ID]],'BD product'!A:A,0)</f>
        <v>1027</v>
      </c>
      <c r="N7680" s="2" t="str" cm="1">
        <f t="array" ref="N7680">INDEX('BD product'!A:D,M7680,2)</f>
        <v>Office Supplies</v>
      </c>
    </row>
    <row r="7681" spans="1:14" x14ac:dyDescent="0.3">
      <c r="A7681" s="3" t="s">
        <v>8226</v>
      </c>
      <c r="B7681" s="4">
        <v>42004</v>
      </c>
      <c r="C7681" s="12" t="str">
        <f t="shared" si="119"/>
        <v>2014/12</v>
      </c>
      <c r="D7681" s="4">
        <v>42011</v>
      </c>
      <c r="E7681" s="3" t="s">
        <v>21</v>
      </c>
      <c r="F7681" s="3" t="s">
        <v>265</v>
      </c>
      <c r="G7681" s="3" t="s">
        <v>2572</v>
      </c>
      <c r="H7681" s="5">
        <v>16878</v>
      </c>
      <c r="I7681" s="2">
        <v>4</v>
      </c>
      <c r="J7681" s="2">
        <v>0</v>
      </c>
      <c r="K7681" s="2">
        <v>74.263199999999998</v>
      </c>
      <c r="L7681" s="18" t="str">
        <f>VLOOKUP(F7681,'BD customers'!$1:$1048576,2,FALSE)</f>
        <v>Katherine Murray</v>
      </c>
      <c r="M7681" s="2">
        <f>MATCH(orders[[#This Row],[Product ID]],'BD product'!A:A,0)</f>
        <v>697</v>
      </c>
      <c r="N7681" s="2" t="str" cm="1">
        <f t="array" ref="N7681">INDEX('BD product'!A:D,M7681,2)</f>
        <v>Technology</v>
      </c>
    </row>
    <row r="7682" spans="1:14" x14ac:dyDescent="0.3">
      <c r="A7682" s="3" t="s">
        <v>8226</v>
      </c>
      <c r="B7682" s="4">
        <v>42004</v>
      </c>
      <c r="C7682" s="12" t="str">
        <f t="shared" ref="C7682:C7745" si="120">TEXT(B7682,"aaaa/mm")</f>
        <v>2014/12</v>
      </c>
      <c r="D7682" s="4">
        <v>42011</v>
      </c>
      <c r="E7682" s="3" t="s">
        <v>21</v>
      </c>
      <c r="F7682" s="3" t="s">
        <v>265</v>
      </c>
      <c r="G7682" s="3" t="s">
        <v>3543</v>
      </c>
      <c r="H7682" s="5">
        <v>34196</v>
      </c>
      <c r="I7682" s="2">
        <v>2</v>
      </c>
      <c r="J7682" s="2">
        <v>0</v>
      </c>
      <c r="K7682" s="2">
        <v>78.650800000000004</v>
      </c>
      <c r="L7682" s="18" t="str">
        <f>VLOOKUP(F7682,'BD customers'!$1:$1048576,2,FALSE)</f>
        <v>Katherine Murray</v>
      </c>
      <c r="M7682" s="2">
        <f>MATCH(orders[[#This Row],[Product ID]],'BD product'!A:A,0)</f>
        <v>1059</v>
      </c>
      <c r="N7682" s="2" t="str" cm="1">
        <f t="array" ref="N7682">INDEX('BD product'!A:D,M7682,2)</f>
        <v>Furniture</v>
      </c>
    </row>
    <row r="7683" spans="1:14" x14ac:dyDescent="0.3">
      <c r="A7683" s="3" t="s">
        <v>8226</v>
      </c>
      <c r="B7683" s="4">
        <v>42004</v>
      </c>
      <c r="C7683" s="12" t="str">
        <f t="shared" si="120"/>
        <v>2014/12</v>
      </c>
      <c r="D7683" s="4">
        <v>42011</v>
      </c>
      <c r="E7683" s="3" t="s">
        <v>21</v>
      </c>
      <c r="F7683" s="3" t="s">
        <v>265</v>
      </c>
      <c r="G7683" s="3" t="s">
        <v>210</v>
      </c>
      <c r="H7683" s="5">
        <v>60588</v>
      </c>
      <c r="I7683" s="2">
        <v>6</v>
      </c>
      <c r="J7683" s="2">
        <v>0</v>
      </c>
      <c r="K7683" s="2">
        <v>1.5146999999999999</v>
      </c>
      <c r="L7683" s="18" t="str">
        <f>VLOOKUP(F7683,'BD customers'!$1:$1048576,2,FALSE)</f>
        <v>Katherine Murray</v>
      </c>
      <c r="M7683" s="2">
        <f>MATCH(orders[[#This Row],[Product ID]],'BD product'!A:A,0)</f>
        <v>40</v>
      </c>
      <c r="N7683" s="2" t="str" cm="1">
        <f t="array" ref="N7683">INDEX('BD product'!A:D,M7683,2)</f>
        <v>Furniture</v>
      </c>
    </row>
    <row r="7684" spans="1:14" x14ac:dyDescent="0.3">
      <c r="A7684" s="3" t="s">
        <v>8227</v>
      </c>
      <c r="B7684" s="4">
        <v>42122</v>
      </c>
      <c r="C7684" s="12" t="str">
        <f t="shared" si="120"/>
        <v>2015/04</v>
      </c>
      <c r="D7684" s="4">
        <v>42125</v>
      </c>
      <c r="E7684" s="3" t="s">
        <v>64</v>
      </c>
      <c r="F7684" s="3" t="s">
        <v>798</v>
      </c>
      <c r="G7684" s="3" t="s">
        <v>5109</v>
      </c>
      <c r="H7684" s="5">
        <v>186732</v>
      </c>
      <c r="I7684" s="2">
        <v>1</v>
      </c>
      <c r="J7684" s="2">
        <v>1</v>
      </c>
      <c r="K7684" s="2">
        <v>4.1496000000000004</v>
      </c>
      <c r="L7684" s="18" t="str">
        <f>VLOOKUP(F7684,'BD customers'!$1:$1048576,2,FALSE)</f>
        <v>Shirley Daniels</v>
      </c>
      <c r="M7684" s="2">
        <f>MATCH(orders[[#This Row],[Product ID]],'BD product'!A:A,0)</f>
        <v>1472</v>
      </c>
      <c r="N7684" s="2" t="str" cm="1">
        <f t="array" ref="N7684">INDEX('BD product'!A:D,M7684,2)</f>
        <v>Office Supplies</v>
      </c>
    </row>
    <row r="7685" spans="1:14" x14ac:dyDescent="0.3">
      <c r="A7685" s="3" t="s">
        <v>8227</v>
      </c>
      <c r="B7685" s="4">
        <v>42122</v>
      </c>
      <c r="C7685" s="12" t="str">
        <f t="shared" si="120"/>
        <v>2015/04</v>
      </c>
      <c r="D7685" s="4">
        <v>42125</v>
      </c>
      <c r="E7685" s="3" t="s">
        <v>64</v>
      </c>
      <c r="F7685" s="3" t="s">
        <v>798</v>
      </c>
      <c r="G7685" s="3" t="s">
        <v>1806</v>
      </c>
      <c r="H7685" s="5">
        <v>381297</v>
      </c>
      <c r="I7685" s="2">
        <v>3</v>
      </c>
      <c r="J7685" s="2">
        <v>0</v>
      </c>
      <c r="K7685" s="2">
        <v>190.64850000000001</v>
      </c>
      <c r="L7685" s="18" t="str">
        <f>VLOOKUP(F7685,'BD customers'!$1:$1048576,2,FALSE)</f>
        <v>Shirley Daniels</v>
      </c>
      <c r="M7685" s="2">
        <f>MATCH(orders[[#This Row],[Product ID]],'BD product'!A:A,0)</f>
        <v>452</v>
      </c>
      <c r="N7685" s="2" t="str" cm="1">
        <f t="array" ref="N7685">INDEX('BD product'!A:D,M7685,2)</f>
        <v>Office Supplies</v>
      </c>
    </row>
    <row r="7686" spans="1:14" x14ac:dyDescent="0.3">
      <c r="A7686" s="3" t="s">
        <v>8228</v>
      </c>
      <c r="B7686" s="4">
        <v>42049</v>
      </c>
      <c r="C7686" s="12" t="str">
        <f t="shared" si="120"/>
        <v>2015/02</v>
      </c>
      <c r="D7686" s="4">
        <v>42056</v>
      </c>
      <c r="E7686" s="3" t="s">
        <v>21</v>
      </c>
      <c r="F7686" s="3" t="s">
        <v>709</v>
      </c>
      <c r="G7686" s="3" t="s">
        <v>7900</v>
      </c>
      <c r="H7686" s="5">
        <v>26424</v>
      </c>
      <c r="I7686" s="2">
        <v>9</v>
      </c>
      <c r="J7686" s="2">
        <v>2</v>
      </c>
      <c r="K7686" s="2">
        <v>9.5786999999999995</v>
      </c>
      <c r="L7686" s="18" t="str">
        <f>VLOOKUP(F7686,'BD customers'!$1:$1048576,2,FALSE)</f>
        <v>Ted Trevino</v>
      </c>
      <c r="M7686" s="2">
        <f>MATCH(orders[[#This Row],[Product ID]],'BD product'!A:A,0)</f>
        <v>1814</v>
      </c>
      <c r="N7686" s="2" t="str" cm="1">
        <f t="array" ref="N7686">INDEX('BD product'!A:D,M7686,2)</f>
        <v>Office Supplies</v>
      </c>
    </row>
    <row r="7687" spans="1:14" x14ac:dyDescent="0.3">
      <c r="A7687" s="3" t="s">
        <v>8228</v>
      </c>
      <c r="B7687" s="4">
        <v>42049</v>
      </c>
      <c r="C7687" s="12" t="str">
        <f t="shared" si="120"/>
        <v>2015/02</v>
      </c>
      <c r="D7687" s="4">
        <v>42056</v>
      </c>
      <c r="E7687" s="3" t="s">
        <v>21</v>
      </c>
      <c r="F7687" s="3" t="s">
        <v>709</v>
      </c>
      <c r="G7687" s="3" t="s">
        <v>6671</v>
      </c>
      <c r="H7687" s="5">
        <v>62599</v>
      </c>
      <c r="I7687" s="2">
        <v>1</v>
      </c>
      <c r="J7687" s="2">
        <v>0</v>
      </c>
      <c r="K7687" s="2">
        <v>18.779699999999998</v>
      </c>
      <c r="L7687" s="18" t="str">
        <f>VLOOKUP(F7687,'BD customers'!$1:$1048576,2,FALSE)</f>
        <v>Ted Trevino</v>
      </c>
      <c r="M7687" s="2">
        <f>MATCH(orders[[#This Row],[Product ID]],'BD product'!A:A,0)</f>
        <v>1720</v>
      </c>
      <c r="N7687" s="2" t="str" cm="1">
        <f t="array" ref="N7687">INDEX('BD product'!A:D,M7687,2)</f>
        <v>Technology</v>
      </c>
    </row>
    <row r="7688" spans="1:14" x14ac:dyDescent="0.3">
      <c r="A7688" s="3" t="s">
        <v>8229</v>
      </c>
      <c r="B7688" s="4">
        <v>42699</v>
      </c>
      <c r="C7688" s="12" t="str">
        <f t="shared" si="120"/>
        <v>2016/11</v>
      </c>
      <c r="D7688" s="4">
        <v>42703</v>
      </c>
      <c r="E7688" s="3" t="s">
        <v>21</v>
      </c>
      <c r="F7688" s="3" t="s">
        <v>1606</v>
      </c>
      <c r="G7688" s="3" t="s">
        <v>2326</v>
      </c>
      <c r="H7688" s="5">
        <v>156861</v>
      </c>
      <c r="I7688" s="2">
        <v>9</v>
      </c>
      <c r="J7688" s="2">
        <v>0</v>
      </c>
      <c r="K7688" s="2">
        <v>329.40809999999999</v>
      </c>
      <c r="L7688" s="18" t="str">
        <f>VLOOKUP(F7688,'BD customers'!$1:$1048576,2,FALSE)</f>
        <v>Brenda Bowman</v>
      </c>
      <c r="M7688" s="2">
        <f>MATCH(orders[[#This Row],[Product ID]],'BD product'!A:A,0)</f>
        <v>618</v>
      </c>
      <c r="N7688" s="2" t="str" cm="1">
        <f t="array" ref="N7688">INDEX('BD product'!A:D,M7688,2)</f>
        <v>Furniture</v>
      </c>
    </row>
    <row r="7689" spans="1:14" x14ac:dyDescent="0.3">
      <c r="A7689" s="3" t="s">
        <v>8229</v>
      </c>
      <c r="B7689" s="4">
        <v>42699</v>
      </c>
      <c r="C7689" s="12" t="str">
        <f t="shared" si="120"/>
        <v>2016/11</v>
      </c>
      <c r="D7689" s="4">
        <v>42703</v>
      </c>
      <c r="E7689" s="3" t="s">
        <v>21</v>
      </c>
      <c r="F7689" s="3" t="s">
        <v>1606</v>
      </c>
      <c r="G7689" s="3" t="s">
        <v>724</v>
      </c>
      <c r="H7689" s="5">
        <v>173</v>
      </c>
      <c r="I7689" s="2">
        <v>1</v>
      </c>
      <c r="J7689" s="2">
        <v>0</v>
      </c>
      <c r="K7689" s="2">
        <v>0.83040000000000003</v>
      </c>
      <c r="L7689" s="18" t="str">
        <f>VLOOKUP(F7689,'BD customers'!$1:$1048576,2,FALSE)</f>
        <v>Brenda Bowman</v>
      </c>
      <c r="M7689" s="2">
        <f>MATCH(orders[[#This Row],[Product ID]],'BD product'!A:A,0)</f>
        <v>155</v>
      </c>
      <c r="N7689" s="2" t="str" cm="1">
        <f t="array" ref="N7689">INDEX('BD product'!A:D,M7689,2)</f>
        <v>Office Supplies</v>
      </c>
    </row>
    <row r="7690" spans="1:14" x14ac:dyDescent="0.3">
      <c r="A7690" s="3" t="s">
        <v>8229</v>
      </c>
      <c r="B7690" s="4">
        <v>42699</v>
      </c>
      <c r="C7690" s="12" t="str">
        <f t="shared" si="120"/>
        <v>2016/11</v>
      </c>
      <c r="D7690" s="4">
        <v>42703</v>
      </c>
      <c r="E7690" s="3" t="s">
        <v>21</v>
      </c>
      <c r="F7690" s="3" t="s">
        <v>1606</v>
      </c>
      <c r="G7690" s="3" t="s">
        <v>8230</v>
      </c>
      <c r="H7690" s="5">
        <v>1600</v>
      </c>
      <c r="I7690" s="2">
        <v>8</v>
      </c>
      <c r="J7690" s="2">
        <v>0</v>
      </c>
      <c r="K7690" s="2">
        <v>6.2399999999999997E-2</v>
      </c>
      <c r="L7690" s="18" t="str">
        <f>VLOOKUP(F7690,'BD customers'!$1:$1048576,2,FALSE)</f>
        <v>Brenda Bowman</v>
      </c>
      <c r="M7690" s="2">
        <f>MATCH(orders[[#This Row],[Product ID]],'BD product'!A:A,0)</f>
        <v>1826</v>
      </c>
      <c r="N7690" s="2" t="str" cm="1">
        <f t="array" ref="N7690">INDEX('BD product'!A:D,M7690,2)</f>
        <v>Technology</v>
      </c>
    </row>
    <row r="7691" spans="1:14" x14ac:dyDescent="0.3">
      <c r="A7691" s="3" t="s">
        <v>8232</v>
      </c>
      <c r="B7691" s="4">
        <v>42931</v>
      </c>
      <c r="C7691" s="12" t="str">
        <f t="shared" si="120"/>
        <v>2017/07</v>
      </c>
      <c r="D7691" s="4">
        <v>42933</v>
      </c>
      <c r="E7691" s="3" t="s">
        <v>64</v>
      </c>
      <c r="F7691" s="3" t="s">
        <v>4333</v>
      </c>
      <c r="G7691" s="3" t="s">
        <v>2900</v>
      </c>
      <c r="H7691" s="5">
        <v>17994</v>
      </c>
      <c r="I7691" s="2">
        <v>3</v>
      </c>
      <c r="J7691" s="2">
        <v>0</v>
      </c>
      <c r="K7691" s="2">
        <v>50.383200000000002</v>
      </c>
      <c r="L7691" s="18" t="str">
        <f>VLOOKUP(F7691,'BD customers'!$1:$1048576,2,FALSE)</f>
        <v>Ricardo Sperren</v>
      </c>
      <c r="M7691" s="2">
        <f>MATCH(orders[[#This Row],[Product ID]],'BD product'!A:A,0)</f>
        <v>812</v>
      </c>
      <c r="N7691" s="2" t="str" cm="1">
        <f t="array" ref="N7691">INDEX('BD product'!A:D,M7691,2)</f>
        <v>Office Supplies</v>
      </c>
    </row>
    <row r="7692" spans="1:14" x14ac:dyDescent="0.3">
      <c r="A7692" s="3" t="s">
        <v>8232</v>
      </c>
      <c r="B7692" s="4">
        <v>42931</v>
      </c>
      <c r="C7692" s="12" t="str">
        <f t="shared" si="120"/>
        <v>2017/07</v>
      </c>
      <c r="D7692" s="4">
        <v>42933</v>
      </c>
      <c r="E7692" s="3" t="s">
        <v>64</v>
      </c>
      <c r="F7692" s="3" t="s">
        <v>4333</v>
      </c>
      <c r="G7692" s="3" t="s">
        <v>1328</v>
      </c>
      <c r="H7692" s="5">
        <v>87294</v>
      </c>
      <c r="I7692" s="2">
        <v>3</v>
      </c>
      <c r="J7692" s="2">
        <v>0</v>
      </c>
      <c r="K7692" s="2">
        <v>157.1292</v>
      </c>
      <c r="L7692" s="18" t="str">
        <f>VLOOKUP(F7692,'BD customers'!$1:$1048576,2,FALSE)</f>
        <v>Ricardo Sperren</v>
      </c>
      <c r="M7692" s="2">
        <f>MATCH(orders[[#This Row],[Product ID]],'BD product'!A:A,0)</f>
        <v>311</v>
      </c>
      <c r="N7692" s="2" t="str" cm="1">
        <f t="array" ref="N7692">INDEX('BD product'!A:D,M7692,2)</f>
        <v>Furniture</v>
      </c>
    </row>
    <row r="7693" spans="1:14" x14ac:dyDescent="0.3">
      <c r="A7693" s="3" t="s">
        <v>8232</v>
      </c>
      <c r="B7693" s="4">
        <v>42931</v>
      </c>
      <c r="C7693" s="12" t="str">
        <f t="shared" si="120"/>
        <v>2017/07</v>
      </c>
      <c r="D7693" s="4">
        <v>42933</v>
      </c>
      <c r="E7693" s="3" t="s">
        <v>64</v>
      </c>
      <c r="F7693" s="3" t="s">
        <v>4333</v>
      </c>
      <c r="G7693" s="3" t="s">
        <v>460</v>
      </c>
      <c r="H7693" s="5">
        <v>1296</v>
      </c>
      <c r="I7693" s="2">
        <v>2</v>
      </c>
      <c r="J7693" s="2">
        <v>0</v>
      </c>
      <c r="K7693" s="2">
        <v>6.2207999999999997</v>
      </c>
      <c r="L7693" s="18" t="str">
        <f>VLOOKUP(F7693,'BD customers'!$1:$1048576,2,FALSE)</f>
        <v>Ricardo Sperren</v>
      </c>
      <c r="M7693" s="2">
        <f>MATCH(orders[[#This Row],[Product ID]],'BD product'!A:A,0)</f>
        <v>91</v>
      </c>
      <c r="N7693" s="2" t="str" cm="1">
        <f t="array" ref="N7693">INDEX('BD product'!A:D,M7693,2)</f>
        <v>Office Supplies</v>
      </c>
    </row>
    <row r="7694" spans="1:14" x14ac:dyDescent="0.3">
      <c r="A7694" s="3" t="s">
        <v>8233</v>
      </c>
      <c r="B7694" s="4">
        <v>42002</v>
      </c>
      <c r="C7694" s="12" t="str">
        <f t="shared" si="120"/>
        <v>2014/12</v>
      </c>
      <c r="D7694" s="4">
        <v>42007</v>
      </c>
      <c r="E7694" s="3" t="s">
        <v>21</v>
      </c>
      <c r="F7694" s="3" t="s">
        <v>3287</v>
      </c>
      <c r="G7694" s="3" t="s">
        <v>1739</v>
      </c>
      <c r="H7694" s="5">
        <v>888</v>
      </c>
      <c r="I7694" s="2">
        <v>6</v>
      </c>
      <c r="J7694" s="2">
        <v>0</v>
      </c>
      <c r="K7694" s="2">
        <v>4.4400000000000002E-2</v>
      </c>
      <c r="L7694" s="18" t="str">
        <f>VLOOKUP(F7694,'BD customers'!$1:$1048576,2,FALSE)</f>
        <v>Arianne Irving</v>
      </c>
      <c r="M7694" s="2">
        <f>MATCH(orders[[#This Row],[Product ID]],'BD product'!A:A,0)</f>
        <v>431</v>
      </c>
      <c r="N7694" s="2" t="str" cm="1">
        <f t="array" ref="N7694">INDEX('BD product'!A:D,M7694,2)</f>
        <v>Office Supplies</v>
      </c>
    </row>
    <row r="7695" spans="1:14" x14ac:dyDescent="0.3">
      <c r="A7695" s="3" t="s">
        <v>8233</v>
      </c>
      <c r="B7695" s="4">
        <v>42002</v>
      </c>
      <c r="C7695" s="12" t="str">
        <f t="shared" si="120"/>
        <v>2014/12</v>
      </c>
      <c r="D7695" s="4">
        <v>42007</v>
      </c>
      <c r="E7695" s="3" t="s">
        <v>21</v>
      </c>
      <c r="F7695" s="3" t="s">
        <v>3287</v>
      </c>
      <c r="G7695" s="3" t="s">
        <v>4250</v>
      </c>
      <c r="H7695" s="5">
        <v>319968</v>
      </c>
      <c r="I7695" s="2">
        <v>4</v>
      </c>
      <c r="J7695" s="2">
        <v>2</v>
      </c>
      <c r="K7695" s="2">
        <v>35.996400000000001</v>
      </c>
      <c r="L7695" s="18" t="str">
        <f>VLOOKUP(F7695,'BD customers'!$1:$1048576,2,FALSE)</f>
        <v>Arianne Irving</v>
      </c>
      <c r="M7695" s="2">
        <f>MATCH(orders[[#This Row],[Product ID]],'BD product'!A:A,0)</f>
        <v>1280</v>
      </c>
      <c r="N7695" s="2" t="str" cm="1">
        <f t="array" ref="N7695">INDEX('BD product'!A:D,M7695,2)</f>
        <v>Technology</v>
      </c>
    </row>
    <row r="7696" spans="1:14" x14ac:dyDescent="0.3">
      <c r="A7696" s="3" t="s">
        <v>8234</v>
      </c>
      <c r="B7696" s="4">
        <v>42451</v>
      </c>
      <c r="C7696" s="12" t="str">
        <f t="shared" si="120"/>
        <v>2016/03</v>
      </c>
      <c r="D7696" s="4">
        <v>42451</v>
      </c>
      <c r="E7696" s="3" t="s">
        <v>41</v>
      </c>
      <c r="F7696" s="3" t="s">
        <v>3045</v>
      </c>
      <c r="G7696" s="3" t="s">
        <v>3743</v>
      </c>
      <c r="H7696" s="5">
        <v>167888</v>
      </c>
      <c r="I7696" s="2">
        <v>7</v>
      </c>
      <c r="J7696" s="2">
        <v>2</v>
      </c>
      <c r="K7696" s="2">
        <v>14.690200000000001</v>
      </c>
      <c r="L7696" s="18" t="str">
        <f>VLOOKUP(F7696,'BD customers'!$1:$1048576,2,FALSE)</f>
        <v>Marc Crier</v>
      </c>
      <c r="M7696" s="2">
        <f>MATCH(orders[[#This Row],[Product ID]],'BD product'!A:A,0)</f>
        <v>1146</v>
      </c>
      <c r="N7696" s="2" t="str" cm="1">
        <f t="array" ref="N7696">INDEX('BD product'!A:D,M7696,2)</f>
        <v>Furniture</v>
      </c>
    </row>
    <row r="7697" spans="1:14" x14ac:dyDescent="0.3">
      <c r="A7697" s="3" t="s">
        <v>8235</v>
      </c>
      <c r="B7697" s="4">
        <v>42918</v>
      </c>
      <c r="C7697" s="12" t="str">
        <f t="shared" si="120"/>
        <v>2017/07</v>
      </c>
      <c r="D7697" s="4">
        <v>42921</v>
      </c>
      <c r="E7697" s="3" t="s">
        <v>64</v>
      </c>
      <c r="F7697" s="3" t="s">
        <v>4091</v>
      </c>
      <c r="G7697" s="3" t="s">
        <v>1797</v>
      </c>
      <c r="H7697" s="5">
        <v>16396</v>
      </c>
      <c r="I7697" s="2">
        <v>5</v>
      </c>
      <c r="J7697" s="2">
        <v>2</v>
      </c>
      <c r="K7697" s="2">
        <v>59.435499999999998</v>
      </c>
      <c r="L7697" s="18" t="str">
        <f>VLOOKUP(F7697,'BD customers'!$1:$1048576,2,FALSE)</f>
        <v>Adrian Hane</v>
      </c>
      <c r="M7697" s="2">
        <f>MATCH(orders[[#This Row],[Product ID]],'BD product'!A:A,0)</f>
        <v>449</v>
      </c>
      <c r="N7697" s="2" t="str" cm="1">
        <f t="array" ref="N7697">INDEX('BD product'!A:D,M7697,2)</f>
        <v>Office Supplies</v>
      </c>
    </row>
    <row r="7698" spans="1:14" x14ac:dyDescent="0.3">
      <c r="A7698" s="3" t="s">
        <v>8235</v>
      </c>
      <c r="B7698" s="4">
        <v>42918</v>
      </c>
      <c r="C7698" s="12" t="str">
        <f t="shared" si="120"/>
        <v>2017/07</v>
      </c>
      <c r="D7698" s="4">
        <v>42921</v>
      </c>
      <c r="E7698" s="3" t="s">
        <v>64</v>
      </c>
      <c r="F7698" s="3" t="s">
        <v>4091</v>
      </c>
      <c r="G7698" s="3" t="s">
        <v>5280</v>
      </c>
      <c r="H7698" s="5">
        <v>5232</v>
      </c>
      <c r="I7698" s="2">
        <v>4</v>
      </c>
      <c r="J7698" s="2">
        <v>8</v>
      </c>
      <c r="K7698" s="2">
        <v>-8.1096000000000004</v>
      </c>
      <c r="L7698" s="18" t="str">
        <f>VLOOKUP(F7698,'BD customers'!$1:$1048576,2,FALSE)</f>
        <v>Adrian Hane</v>
      </c>
      <c r="M7698" s="2">
        <f>MATCH(orders[[#This Row],[Product ID]],'BD product'!A:A,0)</f>
        <v>1506</v>
      </c>
      <c r="N7698" s="2" t="str" cm="1">
        <f t="array" ref="N7698">INDEX('BD product'!A:D,M7698,2)</f>
        <v>Office Supplies</v>
      </c>
    </row>
    <row r="7699" spans="1:14" x14ac:dyDescent="0.3">
      <c r="A7699" s="3" t="s">
        <v>8236</v>
      </c>
      <c r="B7699" s="4">
        <v>43083</v>
      </c>
      <c r="C7699" s="12" t="str">
        <f t="shared" si="120"/>
        <v>2017/12</v>
      </c>
      <c r="D7699" s="4">
        <v>43087</v>
      </c>
      <c r="E7699" s="3" t="s">
        <v>21</v>
      </c>
      <c r="F7699" s="3" t="s">
        <v>115</v>
      </c>
      <c r="G7699" s="3" t="s">
        <v>1470</v>
      </c>
      <c r="H7699" s="5">
        <v>119998</v>
      </c>
      <c r="I7699" s="2">
        <v>2</v>
      </c>
      <c r="J7699" s="2">
        <v>0</v>
      </c>
      <c r="K7699" s="2">
        <v>467.99220000000003</v>
      </c>
      <c r="L7699" s="18" t="str">
        <f>VLOOKUP(F7699,'BD customers'!$1:$1048576,2,FALSE)</f>
        <v>Ben Ferrer</v>
      </c>
      <c r="M7699" s="2">
        <f>MATCH(orders[[#This Row],[Product ID]],'BD product'!A:A,0)</f>
        <v>351</v>
      </c>
      <c r="N7699" s="2" t="str" cm="1">
        <f t="array" ref="N7699">INDEX('BD product'!A:D,M7699,2)</f>
        <v>Technology</v>
      </c>
    </row>
    <row r="7700" spans="1:14" x14ac:dyDescent="0.3">
      <c r="A7700" s="3" t="s">
        <v>8236</v>
      </c>
      <c r="B7700" s="4">
        <v>43083</v>
      </c>
      <c r="C7700" s="12" t="str">
        <f t="shared" si="120"/>
        <v>2017/12</v>
      </c>
      <c r="D7700" s="4">
        <v>43087</v>
      </c>
      <c r="E7700" s="3" t="s">
        <v>21</v>
      </c>
      <c r="F7700" s="3" t="s">
        <v>115</v>
      </c>
      <c r="G7700" s="3" t="s">
        <v>1049</v>
      </c>
      <c r="H7700" s="5">
        <v>7385</v>
      </c>
      <c r="I7700" s="2">
        <v>1</v>
      </c>
      <c r="J7700" s="2">
        <v>0</v>
      </c>
      <c r="K7700" s="2">
        <v>2.2155</v>
      </c>
      <c r="L7700" s="18" t="str">
        <f>VLOOKUP(F7700,'BD customers'!$1:$1048576,2,FALSE)</f>
        <v>Ben Ferrer</v>
      </c>
      <c r="M7700" s="2">
        <f>MATCH(orders[[#This Row],[Product ID]],'BD product'!A:A,0)</f>
        <v>237</v>
      </c>
      <c r="N7700" s="2" t="str" cm="1">
        <f t="array" ref="N7700">INDEX('BD product'!A:D,M7700,2)</f>
        <v>Office Supplies</v>
      </c>
    </row>
    <row r="7701" spans="1:14" x14ac:dyDescent="0.3">
      <c r="A7701" s="3" t="s">
        <v>8236</v>
      </c>
      <c r="B7701" s="4">
        <v>43083</v>
      </c>
      <c r="C7701" s="12" t="str">
        <f t="shared" si="120"/>
        <v>2017/12</v>
      </c>
      <c r="D7701" s="4">
        <v>43087</v>
      </c>
      <c r="E7701" s="3" t="s">
        <v>21</v>
      </c>
      <c r="F7701" s="3" t="s">
        <v>115</v>
      </c>
      <c r="G7701" s="3" t="s">
        <v>4141</v>
      </c>
      <c r="H7701" s="5">
        <v>2571</v>
      </c>
      <c r="I7701" s="2">
        <v>3</v>
      </c>
      <c r="J7701" s="2">
        <v>0</v>
      </c>
      <c r="K7701" s="2">
        <v>6.6845999999999997</v>
      </c>
      <c r="L7701" s="18" t="str">
        <f>VLOOKUP(F7701,'BD customers'!$1:$1048576,2,FALSE)</f>
        <v>Ben Ferrer</v>
      </c>
      <c r="M7701" s="2">
        <f>MATCH(orders[[#This Row],[Product ID]],'BD product'!A:A,0)</f>
        <v>1259</v>
      </c>
      <c r="N7701" s="2" t="str" cm="1">
        <f t="array" ref="N7701">INDEX('BD product'!A:D,M7701,2)</f>
        <v>Office Supplies</v>
      </c>
    </row>
    <row r="7702" spans="1:14" x14ac:dyDescent="0.3">
      <c r="A7702" s="3" t="s">
        <v>8236</v>
      </c>
      <c r="B7702" s="4">
        <v>43083</v>
      </c>
      <c r="C7702" s="12" t="str">
        <f t="shared" si="120"/>
        <v>2017/12</v>
      </c>
      <c r="D7702" s="4">
        <v>43087</v>
      </c>
      <c r="E7702" s="3" t="s">
        <v>21</v>
      </c>
      <c r="F7702" s="3" t="s">
        <v>115</v>
      </c>
      <c r="G7702" s="3" t="s">
        <v>5742</v>
      </c>
      <c r="H7702" s="5">
        <v>1728</v>
      </c>
      <c r="I7702" s="2">
        <v>6</v>
      </c>
      <c r="J7702" s="2">
        <v>0</v>
      </c>
      <c r="K7702" s="2">
        <v>8.1216000000000008</v>
      </c>
      <c r="L7702" s="18" t="str">
        <f>VLOOKUP(F7702,'BD customers'!$1:$1048576,2,FALSE)</f>
        <v>Ben Ferrer</v>
      </c>
      <c r="M7702" s="2">
        <f>MATCH(orders[[#This Row],[Product ID]],'BD product'!A:A,0)</f>
        <v>1581</v>
      </c>
      <c r="N7702" s="2" t="str" cm="1">
        <f t="array" ref="N7702">INDEX('BD product'!A:D,M7702,2)</f>
        <v>Office Supplies</v>
      </c>
    </row>
    <row r="7703" spans="1:14" x14ac:dyDescent="0.3">
      <c r="A7703" s="3" t="s">
        <v>8236</v>
      </c>
      <c r="B7703" s="4">
        <v>43083</v>
      </c>
      <c r="C7703" s="12" t="str">
        <f t="shared" si="120"/>
        <v>2017/12</v>
      </c>
      <c r="D7703" s="4">
        <v>43087</v>
      </c>
      <c r="E7703" s="3" t="s">
        <v>21</v>
      </c>
      <c r="F7703" s="3" t="s">
        <v>115</v>
      </c>
      <c r="G7703" s="3" t="s">
        <v>969</v>
      </c>
      <c r="H7703" s="5">
        <v>526582</v>
      </c>
      <c r="I7703" s="2">
        <v>2</v>
      </c>
      <c r="J7703" s="2">
        <v>3</v>
      </c>
      <c r="K7703" s="2">
        <v>-52.658200000000001</v>
      </c>
      <c r="L7703" s="18" t="str">
        <f>VLOOKUP(F7703,'BD customers'!$1:$1048576,2,FALSE)</f>
        <v>Ben Ferrer</v>
      </c>
      <c r="M7703" s="2">
        <f>MATCH(orders[[#This Row],[Product ID]],'BD product'!A:A,0)</f>
        <v>217</v>
      </c>
      <c r="N7703" s="2" t="str" cm="1">
        <f t="array" ref="N7703">INDEX('BD product'!A:D,M7703,2)</f>
        <v>Furniture</v>
      </c>
    </row>
    <row r="7704" spans="1:14" x14ac:dyDescent="0.3">
      <c r="A7704" s="3" t="s">
        <v>8237</v>
      </c>
      <c r="B7704" s="4">
        <v>42608</v>
      </c>
      <c r="C7704" s="12" t="str">
        <f t="shared" si="120"/>
        <v>2016/08</v>
      </c>
      <c r="D7704" s="4">
        <v>42615</v>
      </c>
      <c r="E7704" s="3" t="s">
        <v>21</v>
      </c>
      <c r="F7704" s="3" t="s">
        <v>84</v>
      </c>
      <c r="G7704" s="3" t="s">
        <v>2928</v>
      </c>
      <c r="H7704" s="5">
        <v>1156</v>
      </c>
      <c r="I7704" s="2">
        <v>2</v>
      </c>
      <c r="J7704" s="2">
        <v>0</v>
      </c>
      <c r="K7704" s="2">
        <v>5.6643999999999997</v>
      </c>
      <c r="L7704" s="18" t="str">
        <f>VLOOKUP(F7704,'BD customers'!$1:$1048576,2,FALSE)</f>
        <v>Andrew Allen</v>
      </c>
      <c r="M7704" s="2">
        <f>MATCH(orders[[#This Row],[Product ID]],'BD product'!A:A,0)</f>
        <v>822</v>
      </c>
      <c r="N7704" s="2" t="str" cm="1">
        <f t="array" ref="N7704">INDEX('BD product'!A:D,M7704,2)</f>
        <v>Office Supplies</v>
      </c>
    </row>
    <row r="7705" spans="1:14" x14ac:dyDescent="0.3">
      <c r="A7705" s="3" t="s">
        <v>8237</v>
      </c>
      <c r="B7705" s="4">
        <v>42608</v>
      </c>
      <c r="C7705" s="12" t="str">
        <f t="shared" si="120"/>
        <v>2016/08</v>
      </c>
      <c r="D7705" s="4">
        <v>42615</v>
      </c>
      <c r="E7705" s="3" t="s">
        <v>21</v>
      </c>
      <c r="F7705" s="3" t="s">
        <v>84</v>
      </c>
      <c r="G7705" s="3" t="s">
        <v>2278</v>
      </c>
      <c r="H7705" s="5">
        <v>20997</v>
      </c>
      <c r="I7705" s="2">
        <v>3</v>
      </c>
      <c r="J7705" s="2">
        <v>0</v>
      </c>
      <c r="K7705" s="2">
        <v>58.791600000000003</v>
      </c>
      <c r="L7705" s="18" t="str">
        <f>VLOOKUP(F7705,'BD customers'!$1:$1048576,2,FALSE)</f>
        <v>Andrew Allen</v>
      </c>
      <c r="M7705" s="2">
        <f>MATCH(orders[[#This Row],[Product ID]],'BD product'!A:A,0)</f>
        <v>601</v>
      </c>
      <c r="N7705" s="2" t="str" cm="1">
        <f t="array" ref="N7705">INDEX('BD product'!A:D,M7705,2)</f>
        <v>Technology</v>
      </c>
    </row>
    <row r="7706" spans="1:14" x14ac:dyDescent="0.3">
      <c r="A7706" s="3" t="s">
        <v>8237</v>
      </c>
      <c r="B7706" s="4">
        <v>42608</v>
      </c>
      <c r="C7706" s="12" t="str">
        <f t="shared" si="120"/>
        <v>2016/08</v>
      </c>
      <c r="D7706" s="4">
        <v>42615</v>
      </c>
      <c r="E7706" s="3" t="s">
        <v>21</v>
      </c>
      <c r="F7706" s="3" t="s">
        <v>84</v>
      </c>
      <c r="G7706" s="3" t="s">
        <v>2937</v>
      </c>
      <c r="H7706" s="5">
        <v>44784</v>
      </c>
      <c r="I7706" s="2">
        <v>4</v>
      </c>
      <c r="J7706" s="2">
        <v>0</v>
      </c>
      <c r="K7706" s="2">
        <v>98.524799999999999</v>
      </c>
      <c r="L7706" s="18" t="str">
        <f>VLOOKUP(F7706,'BD customers'!$1:$1048576,2,FALSE)</f>
        <v>Andrew Allen</v>
      </c>
      <c r="M7706" s="2">
        <f>MATCH(orders[[#This Row],[Product ID]],'BD product'!A:A,0)</f>
        <v>825</v>
      </c>
      <c r="N7706" s="2" t="str" cm="1">
        <f t="array" ref="N7706">INDEX('BD product'!A:D,M7706,2)</f>
        <v>Furniture</v>
      </c>
    </row>
    <row r="7707" spans="1:14" x14ac:dyDescent="0.3">
      <c r="A7707" s="3" t="s">
        <v>8237</v>
      </c>
      <c r="B7707" s="4">
        <v>42608</v>
      </c>
      <c r="C7707" s="12" t="str">
        <f t="shared" si="120"/>
        <v>2016/08</v>
      </c>
      <c r="D7707" s="4">
        <v>42615</v>
      </c>
      <c r="E7707" s="3" t="s">
        <v>21</v>
      </c>
      <c r="F7707" s="3" t="s">
        <v>84</v>
      </c>
      <c r="G7707" s="3" t="s">
        <v>1406</v>
      </c>
      <c r="H7707" s="5">
        <v>47997</v>
      </c>
      <c r="I7707" s="2">
        <v>3</v>
      </c>
      <c r="J7707" s="2">
        <v>0</v>
      </c>
      <c r="K7707" s="2">
        <v>163.18979999999999</v>
      </c>
      <c r="L7707" s="18" t="str">
        <f>VLOOKUP(F7707,'BD customers'!$1:$1048576,2,FALSE)</f>
        <v>Andrew Allen</v>
      </c>
      <c r="M7707" s="2">
        <f>MATCH(orders[[#This Row],[Product ID]],'BD product'!A:A,0)</f>
        <v>333</v>
      </c>
      <c r="N7707" s="2" t="str" cm="1">
        <f t="array" ref="N7707">INDEX('BD product'!A:D,M7707,2)</f>
        <v>Technology</v>
      </c>
    </row>
    <row r="7708" spans="1:14" x14ac:dyDescent="0.3">
      <c r="A7708" s="3" t="s">
        <v>8237</v>
      </c>
      <c r="B7708" s="4">
        <v>42608</v>
      </c>
      <c r="C7708" s="12" t="str">
        <f t="shared" si="120"/>
        <v>2016/08</v>
      </c>
      <c r="D7708" s="4">
        <v>42615</v>
      </c>
      <c r="E7708" s="3" t="s">
        <v>21</v>
      </c>
      <c r="F7708" s="3" t="s">
        <v>84</v>
      </c>
      <c r="G7708" s="3" t="s">
        <v>2497</v>
      </c>
      <c r="H7708" s="5">
        <v>864</v>
      </c>
      <c r="I7708" s="2">
        <v>3</v>
      </c>
      <c r="J7708" s="2">
        <v>0</v>
      </c>
      <c r="K7708" s="2">
        <v>2.5055999999999998</v>
      </c>
      <c r="L7708" s="18" t="str">
        <f>VLOOKUP(F7708,'BD customers'!$1:$1048576,2,FALSE)</f>
        <v>Andrew Allen</v>
      </c>
      <c r="M7708" s="2">
        <f>MATCH(orders[[#This Row],[Product ID]],'BD product'!A:A,0)</f>
        <v>673</v>
      </c>
      <c r="N7708" s="2" t="str" cm="1">
        <f t="array" ref="N7708">INDEX('BD product'!A:D,M7708,2)</f>
        <v>Office Supplies</v>
      </c>
    </row>
    <row r="7709" spans="1:14" x14ac:dyDescent="0.3">
      <c r="A7709" s="3" t="s">
        <v>8238</v>
      </c>
      <c r="B7709" s="4">
        <v>43023</v>
      </c>
      <c r="C7709" s="12" t="str">
        <f t="shared" si="120"/>
        <v>2017/10</v>
      </c>
      <c r="D7709" s="4">
        <v>43027</v>
      </c>
      <c r="E7709" s="3" t="s">
        <v>21</v>
      </c>
      <c r="F7709" s="3" t="s">
        <v>278</v>
      </c>
      <c r="G7709" s="3" t="s">
        <v>6270</v>
      </c>
      <c r="H7709" s="5">
        <v>1168</v>
      </c>
      <c r="I7709" s="2">
        <v>2</v>
      </c>
      <c r="J7709" s="2">
        <v>0</v>
      </c>
      <c r="K7709" s="2">
        <v>4.2047999999999996</v>
      </c>
      <c r="L7709" s="18" t="str">
        <f>VLOOKUP(F7709,'BD customers'!$1:$1048576,2,FALSE)</f>
        <v>Stuart Van</v>
      </c>
      <c r="M7709" s="2">
        <f>MATCH(orders[[#This Row],[Product ID]],'BD product'!A:A,0)</f>
        <v>1665</v>
      </c>
      <c r="N7709" s="2" t="str" cm="1">
        <f t="array" ref="N7709">INDEX('BD product'!A:D,M7709,2)</f>
        <v>Office Supplies</v>
      </c>
    </row>
    <row r="7710" spans="1:14" x14ac:dyDescent="0.3">
      <c r="A7710" s="3" t="s">
        <v>8239</v>
      </c>
      <c r="B7710" s="4">
        <v>41937</v>
      </c>
      <c r="C7710" s="12" t="str">
        <f t="shared" si="120"/>
        <v>2014/10</v>
      </c>
      <c r="D7710" s="4">
        <v>41941</v>
      </c>
      <c r="E7710" s="3" t="s">
        <v>21</v>
      </c>
      <c r="F7710" s="3" t="s">
        <v>5358</v>
      </c>
      <c r="G7710" s="3" t="s">
        <v>5946</v>
      </c>
      <c r="H7710" s="5">
        <v>40776</v>
      </c>
      <c r="I7710" s="2">
        <v>3</v>
      </c>
      <c r="J7710" s="2">
        <v>2</v>
      </c>
      <c r="K7710" s="2">
        <v>0.50970000000000004</v>
      </c>
      <c r="L7710" s="18" t="str">
        <f>VLOOKUP(F7710,'BD customers'!$1:$1048576,2,FALSE)</f>
        <v>Evan Henry</v>
      </c>
      <c r="M7710" s="2">
        <f>MATCH(orders[[#This Row],[Product ID]],'BD product'!A:A,0)</f>
        <v>1619</v>
      </c>
      <c r="N7710" s="2" t="str" cm="1">
        <f t="array" ref="N7710">INDEX('BD product'!A:D,M7710,2)</f>
        <v>Technology</v>
      </c>
    </row>
    <row r="7711" spans="1:14" x14ac:dyDescent="0.3">
      <c r="A7711" s="3" t="s">
        <v>8239</v>
      </c>
      <c r="B7711" s="4">
        <v>41937</v>
      </c>
      <c r="C7711" s="12" t="str">
        <f t="shared" si="120"/>
        <v>2014/10</v>
      </c>
      <c r="D7711" s="4">
        <v>41941</v>
      </c>
      <c r="E7711" s="3" t="s">
        <v>21</v>
      </c>
      <c r="F7711" s="3" t="s">
        <v>5358</v>
      </c>
      <c r="G7711" s="3" t="s">
        <v>1427</v>
      </c>
      <c r="H7711" s="5">
        <v>13698</v>
      </c>
      <c r="I7711" s="2">
        <v>3</v>
      </c>
      <c r="J7711" s="2">
        <v>7</v>
      </c>
      <c r="K7711" s="2">
        <v>-9.5885999999999996</v>
      </c>
      <c r="L7711" s="18" t="str">
        <f>VLOOKUP(F7711,'BD customers'!$1:$1048576,2,FALSE)</f>
        <v>Evan Henry</v>
      </c>
      <c r="M7711" s="2">
        <f>MATCH(orders[[#This Row],[Product ID]],'BD product'!A:A,0)</f>
        <v>340</v>
      </c>
      <c r="N7711" s="2" t="str" cm="1">
        <f t="array" ref="N7711">INDEX('BD product'!A:D,M7711,2)</f>
        <v>Office Supplies</v>
      </c>
    </row>
    <row r="7712" spans="1:14" x14ac:dyDescent="0.3">
      <c r="A7712" s="3" t="s">
        <v>8240</v>
      </c>
      <c r="B7712" s="4">
        <v>42096</v>
      </c>
      <c r="C7712" s="12" t="str">
        <f t="shared" si="120"/>
        <v>2015/04</v>
      </c>
      <c r="D7712" s="4">
        <v>42101</v>
      </c>
      <c r="E7712" s="3" t="s">
        <v>21</v>
      </c>
      <c r="F7712" s="3" t="s">
        <v>1302</v>
      </c>
      <c r="G7712" s="3" t="s">
        <v>5329</v>
      </c>
      <c r="H7712" s="5">
        <v>878</v>
      </c>
      <c r="I7712" s="2">
        <v>5</v>
      </c>
      <c r="J7712" s="2">
        <v>2</v>
      </c>
      <c r="K7712" s="2">
        <v>3.2925</v>
      </c>
      <c r="L7712" s="18" t="str">
        <f>VLOOKUP(F7712,'BD customers'!$1:$1048576,2,FALSE)</f>
        <v>John Lucas</v>
      </c>
      <c r="M7712" s="2">
        <f>MATCH(orders[[#This Row],[Product ID]],'BD product'!A:A,0)</f>
        <v>1515</v>
      </c>
      <c r="N7712" s="2" t="str" cm="1">
        <f t="array" ref="N7712">INDEX('BD product'!A:D,M7712,2)</f>
        <v>Technology</v>
      </c>
    </row>
    <row r="7713" spans="1:14" x14ac:dyDescent="0.3">
      <c r="A7713" s="3" t="s">
        <v>8241</v>
      </c>
      <c r="B7713" s="4">
        <v>43036</v>
      </c>
      <c r="C7713" s="12" t="str">
        <f t="shared" si="120"/>
        <v>2017/10</v>
      </c>
      <c r="D7713" s="4">
        <v>43038</v>
      </c>
      <c r="E7713" s="3" t="s">
        <v>11</v>
      </c>
      <c r="F7713" s="3" t="s">
        <v>518</v>
      </c>
      <c r="G7713" s="3" t="s">
        <v>4810</v>
      </c>
      <c r="H7713" s="5">
        <v>77952</v>
      </c>
      <c r="I7713" s="2">
        <v>3</v>
      </c>
      <c r="J7713" s="2">
        <v>2</v>
      </c>
      <c r="K7713" s="2">
        <v>15.590400000000001</v>
      </c>
      <c r="L7713" s="18" t="str">
        <f>VLOOKUP(F7713,'BD customers'!$1:$1048576,2,FALSE)</f>
        <v>Janet Martin</v>
      </c>
      <c r="M7713" s="2">
        <f>MATCH(orders[[#This Row],[Product ID]],'BD product'!A:A,0)</f>
        <v>1418</v>
      </c>
      <c r="N7713" s="2" t="str" cm="1">
        <f t="array" ref="N7713">INDEX('BD product'!A:D,M7713,2)</f>
        <v>Furniture</v>
      </c>
    </row>
    <row r="7714" spans="1:14" x14ac:dyDescent="0.3">
      <c r="A7714" s="3" t="s">
        <v>8241</v>
      </c>
      <c r="B7714" s="4">
        <v>43036</v>
      </c>
      <c r="C7714" s="12" t="str">
        <f t="shared" si="120"/>
        <v>2017/10</v>
      </c>
      <c r="D7714" s="4">
        <v>43038</v>
      </c>
      <c r="E7714" s="3" t="s">
        <v>11</v>
      </c>
      <c r="F7714" s="3" t="s">
        <v>518</v>
      </c>
      <c r="G7714" s="3" t="s">
        <v>900</v>
      </c>
      <c r="H7714" s="5">
        <v>147184</v>
      </c>
      <c r="I7714" s="2">
        <v>2</v>
      </c>
      <c r="J7714" s="2">
        <v>2</v>
      </c>
      <c r="K7714" s="2">
        <v>-29.436800000000002</v>
      </c>
      <c r="L7714" s="18" t="str">
        <f>VLOOKUP(F7714,'BD customers'!$1:$1048576,2,FALSE)</f>
        <v>Janet Martin</v>
      </c>
      <c r="M7714" s="2">
        <f>MATCH(orders[[#This Row],[Product ID]],'BD product'!A:A,0)</f>
        <v>198</v>
      </c>
      <c r="N7714" s="2" t="str" cm="1">
        <f t="array" ref="N7714">INDEX('BD product'!A:D,M7714,2)</f>
        <v>Office Supplies</v>
      </c>
    </row>
    <row r="7715" spans="1:14" x14ac:dyDescent="0.3">
      <c r="A7715" s="3" t="s">
        <v>8241</v>
      </c>
      <c r="B7715" s="4">
        <v>43036</v>
      </c>
      <c r="C7715" s="12" t="str">
        <f t="shared" si="120"/>
        <v>2017/10</v>
      </c>
      <c r="D7715" s="4">
        <v>43038</v>
      </c>
      <c r="E7715" s="3" t="s">
        <v>11</v>
      </c>
      <c r="F7715" s="3" t="s">
        <v>518</v>
      </c>
      <c r="G7715" s="3" t="s">
        <v>7536</v>
      </c>
      <c r="H7715" s="5">
        <v>47952</v>
      </c>
      <c r="I7715" s="2">
        <v>3</v>
      </c>
      <c r="J7715" s="2">
        <v>2</v>
      </c>
      <c r="K7715" s="2">
        <v>16.183800000000002</v>
      </c>
      <c r="L7715" s="18" t="str">
        <f>VLOOKUP(F7715,'BD customers'!$1:$1048576,2,FALSE)</f>
        <v>Janet Martin</v>
      </c>
      <c r="M7715" s="2">
        <f>MATCH(orders[[#This Row],[Product ID]],'BD product'!A:A,0)</f>
        <v>1787</v>
      </c>
      <c r="N7715" s="2" t="str" cm="1">
        <f t="array" ref="N7715">INDEX('BD product'!A:D,M7715,2)</f>
        <v>Office Supplies</v>
      </c>
    </row>
    <row r="7716" spans="1:14" x14ac:dyDescent="0.3">
      <c r="A7716" s="3" t="s">
        <v>8242</v>
      </c>
      <c r="B7716" s="4">
        <v>41978</v>
      </c>
      <c r="C7716" s="12" t="str">
        <f t="shared" si="120"/>
        <v>2014/12</v>
      </c>
      <c r="D7716" s="4">
        <v>41980</v>
      </c>
      <c r="E7716" s="3" t="s">
        <v>64</v>
      </c>
      <c r="F7716" s="3" t="s">
        <v>467</v>
      </c>
      <c r="G7716" s="3" t="s">
        <v>2238</v>
      </c>
      <c r="H7716" s="5">
        <v>25026</v>
      </c>
      <c r="I7716" s="2">
        <v>6</v>
      </c>
      <c r="J7716" s="2">
        <v>0</v>
      </c>
      <c r="K7716" s="2">
        <v>72.575400000000002</v>
      </c>
      <c r="L7716" s="18" t="str">
        <f>VLOOKUP(F7716,'BD customers'!$1:$1048576,2,FALSE)</f>
        <v>Joni Blumstein</v>
      </c>
      <c r="M7716" s="2">
        <f>MATCH(orders[[#This Row],[Product ID]],'BD product'!A:A,0)</f>
        <v>588</v>
      </c>
      <c r="N7716" s="2" t="str" cm="1">
        <f t="array" ref="N7716">INDEX('BD product'!A:D,M7716,2)</f>
        <v>Office Supplies</v>
      </c>
    </row>
    <row r="7717" spans="1:14" x14ac:dyDescent="0.3">
      <c r="A7717" s="3" t="s">
        <v>8243</v>
      </c>
      <c r="B7717" s="4">
        <v>43042</v>
      </c>
      <c r="C7717" s="12" t="str">
        <f t="shared" si="120"/>
        <v>2017/11</v>
      </c>
      <c r="D7717" s="4">
        <v>43047</v>
      </c>
      <c r="E7717" s="3" t="s">
        <v>21</v>
      </c>
      <c r="F7717" s="3" t="s">
        <v>2308</v>
      </c>
      <c r="G7717" s="3" t="s">
        <v>5946</v>
      </c>
      <c r="H7717" s="5">
        <v>40776</v>
      </c>
      <c r="I7717" s="2">
        <v>3</v>
      </c>
      <c r="J7717" s="2">
        <v>2</v>
      </c>
      <c r="K7717" s="2">
        <v>0.50970000000000004</v>
      </c>
      <c r="L7717" s="18" t="str">
        <f>VLOOKUP(F7717,'BD customers'!$1:$1048576,2,FALSE)</f>
        <v>Peter BÃ¼hler</v>
      </c>
      <c r="M7717" s="2">
        <f>MATCH(orders[[#This Row],[Product ID]],'BD product'!A:A,0)</f>
        <v>1619</v>
      </c>
      <c r="N7717" s="2" t="str" cm="1">
        <f t="array" ref="N7717">INDEX('BD product'!A:D,M7717,2)</f>
        <v>Technology</v>
      </c>
    </row>
    <row r="7718" spans="1:14" x14ac:dyDescent="0.3">
      <c r="A7718" s="3" t="s">
        <v>8244</v>
      </c>
      <c r="B7718" s="4">
        <v>42010</v>
      </c>
      <c r="C7718" s="12" t="str">
        <f t="shared" si="120"/>
        <v>2015/01</v>
      </c>
      <c r="D7718" s="4">
        <v>42016</v>
      </c>
      <c r="E7718" s="3" t="s">
        <v>21</v>
      </c>
      <c r="F7718" s="3" t="s">
        <v>960</v>
      </c>
      <c r="G7718" s="3" t="s">
        <v>3288</v>
      </c>
      <c r="H7718" s="5">
        <v>296</v>
      </c>
      <c r="I7718" s="2">
        <v>5</v>
      </c>
      <c r="J7718" s="2">
        <v>2</v>
      </c>
      <c r="K7718" s="2">
        <v>9.2499999999999999E-2</v>
      </c>
      <c r="L7718" s="18" t="str">
        <f>VLOOKUP(F7718,'BD customers'!$1:$1048576,2,FALSE)</f>
        <v>Stefania Perrino</v>
      </c>
      <c r="M7718" s="2">
        <f>MATCH(orders[[#This Row],[Product ID]],'BD product'!A:A,0)</f>
        <v>958</v>
      </c>
      <c r="N7718" s="2" t="str" cm="1">
        <f t="array" ref="N7718">INDEX('BD product'!A:D,M7718,2)</f>
        <v>Office Supplies</v>
      </c>
    </row>
    <row r="7719" spans="1:14" x14ac:dyDescent="0.3">
      <c r="A7719" s="3" t="s">
        <v>8244</v>
      </c>
      <c r="B7719" s="4">
        <v>42010</v>
      </c>
      <c r="C7719" s="12" t="str">
        <f t="shared" si="120"/>
        <v>2015/01</v>
      </c>
      <c r="D7719" s="4">
        <v>42016</v>
      </c>
      <c r="E7719" s="3" t="s">
        <v>21</v>
      </c>
      <c r="F7719" s="3" t="s">
        <v>960</v>
      </c>
      <c r="G7719" s="3" t="s">
        <v>2005</v>
      </c>
      <c r="H7719" s="5">
        <v>1938</v>
      </c>
      <c r="I7719" s="2">
        <v>2</v>
      </c>
      <c r="J7719" s="2">
        <v>7</v>
      </c>
      <c r="K7719" s="2">
        <v>-1.3566</v>
      </c>
      <c r="L7719" s="18" t="str">
        <f>VLOOKUP(F7719,'BD customers'!$1:$1048576,2,FALSE)</f>
        <v>Stefania Perrino</v>
      </c>
      <c r="M7719" s="2">
        <f>MATCH(orders[[#This Row],[Product ID]],'BD product'!A:A,0)</f>
        <v>509</v>
      </c>
      <c r="N7719" s="2" t="str" cm="1">
        <f t="array" ref="N7719">INDEX('BD product'!A:D,M7719,2)</f>
        <v>Office Supplies</v>
      </c>
    </row>
    <row r="7720" spans="1:14" x14ac:dyDescent="0.3">
      <c r="A7720" s="3" t="s">
        <v>8245</v>
      </c>
      <c r="B7720" s="4">
        <v>42987</v>
      </c>
      <c r="C7720" s="12" t="str">
        <f t="shared" si="120"/>
        <v>2017/09</v>
      </c>
      <c r="D7720" s="4">
        <v>42992</v>
      </c>
      <c r="E7720" s="3" t="s">
        <v>21</v>
      </c>
      <c r="F7720" s="3" t="s">
        <v>1773</v>
      </c>
      <c r="G7720" s="3" t="s">
        <v>4030</v>
      </c>
      <c r="H7720" s="5">
        <v>15996</v>
      </c>
      <c r="I7720" s="2">
        <v>4</v>
      </c>
      <c r="J7720" s="2">
        <v>0</v>
      </c>
      <c r="K7720" s="2">
        <v>51.187199999999997</v>
      </c>
      <c r="L7720" s="18" t="str">
        <f>VLOOKUP(F7720,'BD customers'!$1:$1048576,2,FALSE)</f>
        <v>Matt Connell</v>
      </c>
      <c r="M7720" s="2">
        <f>MATCH(orders[[#This Row],[Product ID]],'BD product'!A:A,0)</f>
        <v>1229</v>
      </c>
      <c r="N7720" s="2" t="str" cm="1">
        <f t="array" ref="N7720">INDEX('BD product'!A:D,M7720,2)</f>
        <v>Technology</v>
      </c>
    </row>
    <row r="7721" spans="1:14" x14ac:dyDescent="0.3">
      <c r="A7721" s="3" t="s">
        <v>8246</v>
      </c>
      <c r="B7721" s="4">
        <v>42009</v>
      </c>
      <c r="C7721" s="12" t="str">
        <f t="shared" si="120"/>
        <v>2015/01</v>
      </c>
      <c r="D7721" s="4">
        <v>42014</v>
      </c>
      <c r="E7721" s="3" t="s">
        <v>21</v>
      </c>
      <c r="F7721" s="3" t="s">
        <v>1619</v>
      </c>
      <c r="G7721" s="3" t="s">
        <v>5261</v>
      </c>
      <c r="H7721" s="5">
        <v>5952</v>
      </c>
      <c r="I7721" s="2">
        <v>3</v>
      </c>
      <c r="J7721" s="2">
        <v>0</v>
      </c>
      <c r="K7721" s="2">
        <v>15.475199999999999</v>
      </c>
      <c r="L7721" s="18" t="str">
        <f>VLOOKUP(F7721,'BD customers'!$1:$1048576,2,FALSE)</f>
        <v>Brooke Gillingham</v>
      </c>
      <c r="M7721" s="2">
        <f>MATCH(orders[[#This Row],[Product ID]],'BD product'!A:A,0)</f>
        <v>1502</v>
      </c>
      <c r="N7721" s="2" t="str" cm="1">
        <f t="array" ref="N7721">INDEX('BD product'!A:D,M7721,2)</f>
        <v>Office Supplies</v>
      </c>
    </row>
    <row r="7722" spans="1:14" x14ac:dyDescent="0.3">
      <c r="A7722" s="3" t="s">
        <v>8246</v>
      </c>
      <c r="B7722" s="4">
        <v>42009</v>
      </c>
      <c r="C7722" s="12" t="str">
        <f t="shared" si="120"/>
        <v>2015/01</v>
      </c>
      <c r="D7722" s="4">
        <v>42014</v>
      </c>
      <c r="E7722" s="3" t="s">
        <v>21</v>
      </c>
      <c r="F7722" s="3" t="s">
        <v>1619</v>
      </c>
      <c r="G7722" s="3" t="s">
        <v>2754</v>
      </c>
      <c r="H7722" s="5">
        <v>1748</v>
      </c>
      <c r="I7722" s="2">
        <v>2</v>
      </c>
      <c r="J7722" s="2">
        <v>0</v>
      </c>
      <c r="K7722" s="2">
        <v>8.2156000000000002</v>
      </c>
      <c r="L7722" s="18" t="str">
        <f>VLOOKUP(F7722,'BD customers'!$1:$1048576,2,FALSE)</f>
        <v>Brooke Gillingham</v>
      </c>
      <c r="M7722" s="2">
        <f>MATCH(orders[[#This Row],[Product ID]],'BD product'!A:A,0)</f>
        <v>757</v>
      </c>
      <c r="N7722" s="2" t="str" cm="1">
        <f t="array" ref="N7722">INDEX('BD product'!A:D,M7722,2)</f>
        <v>Office Supplies</v>
      </c>
    </row>
    <row r="7723" spans="1:14" x14ac:dyDescent="0.3">
      <c r="A7723" s="3" t="s">
        <v>8246</v>
      </c>
      <c r="B7723" s="4">
        <v>42009</v>
      </c>
      <c r="C7723" s="12" t="str">
        <f t="shared" si="120"/>
        <v>2015/01</v>
      </c>
      <c r="D7723" s="4">
        <v>42014</v>
      </c>
      <c r="E7723" s="3" t="s">
        <v>21</v>
      </c>
      <c r="F7723" s="3" t="s">
        <v>1619</v>
      </c>
      <c r="G7723" s="3" t="s">
        <v>4178</v>
      </c>
      <c r="H7723" s="5">
        <v>13168</v>
      </c>
      <c r="I7723" s="2">
        <v>2</v>
      </c>
      <c r="J7723" s="2">
        <v>2</v>
      </c>
      <c r="K7723" s="2">
        <v>4.6087999999999996</v>
      </c>
      <c r="L7723" s="18" t="str">
        <f>VLOOKUP(F7723,'BD customers'!$1:$1048576,2,FALSE)</f>
        <v>Brooke Gillingham</v>
      </c>
      <c r="M7723" s="2">
        <f>MATCH(orders[[#This Row],[Product ID]],'BD product'!A:A,0)</f>
        <v>1265</v>
      </c>
      <c r="N7723" s="2" t="str" cm="1">
        <f t="array" ref="N7723">INDEX('BD product'!A:D,M7723,2)</f>
        <v>Office Supplies</v>
      </c>
    </row>
    <row r="7724" spans="1:14" x14ac:dyDescent="0.3">
      <c r="A7724" s="3" t="s">
        <v>8247</v>
      </c>
      <c r="B7724" s="4">
        <v>42841</v>
      </c>
      <c r="C7724" s="12" t="str">
        <f t="shared" si="120"/>
        <v>2017/04</v>
      </c>
      <c r="D7724" s="4">
        <v>42845</v>
      </c>
      <c r="E7724" s="3" t="s">
        <v>21</v>
      </c>
      <c r="F7724" s="3" t="s">
        <v>421</v>
      </c>
      <c r="G7724" s="3" t="s">
        <v>8248</v>
      </c>
      <c r="H7724" s="5">
        <v>4074</v>
      </c>
      <c r="I7724" s="2">
        <v>3</v>
      </c>
      <c r="J7724" s="2">
        <v>0</v>
      </c>
      <c r="K7724" s="2">
        <v>1.2222</v>
      </c>
      <c r="L7724" s="18" t="str">
        <f>VLOOKUP(F7724,'BD customers'!$1:$1048576,2,FALSE)</f>
        <v>Jesus Ocampo</v>
      </c>
      <c r="M7724" s="2">
        <f>MATCH(orders[[#This Row],[Product ID]],'BD product'!A:A,0)</f>
        <v>1827</v>
      </c>
      <c r="N7724" s="2" t="str" cm="1">
        <f t="array" ref="N7724">INDEX('BD product'!A:D,M7724,2)</f>
        <v>Office Supplies</v>
      </c>
    </row>
    <row r="7725" spans="1:14" x14ac:dyDescent="0.3">
      <c r="A7725" s="3" t="s">
        <v>8250</v>
      </c>
      <c r="B7725" s="4">
        <v>42257</v>
      </c>
      <c r="C7725" s="12" t="str">
        <f t="shared" si="120"/>
        <v>2015/09</v>
      </c>
      <c r="D7725" s="4">
        <v>42261</v>
      </c>
      <c r="E7725" s="3" t="s">
        <v>21</v>
      </c>
      <c r="F7725" s="3" t="s">
        <v>6601</v>
      </c>
      <c r="G7725" s="3" t="s">
        <v>3887</v>
      </c>
      <c r="H7725" s="5">
        <v>179886</v>
      </c>
      <c r="I7725" s="2">
        <v>1</v>
      </c>
      <c r="J7725" s="2">
        <v>3</v>
      </c>
      <c r="K7725" s="2">
        <v>-2.5697999999999999</v>
      </c>
      <c r="L7725" s="18" t="str">
        <f>VLOOKUP(F7725,'BD customers'!$1:$1048576,2,FALSE)</f>
        <v>Alex Russell</v>
      </c>
      <c r="M7725" s="2">
        <f>MATCH(orders[[#This Row],[Product ID]],'BD product'!A:A,0)</f>
        <v>1191</v>
      </c>
      <c r="N7725" s="2" t="str" cm="1">
        <f t="array" ref="N7725">INDEX('BD product'!A:D,M7725,2)</f>
        <v>Furniture</v>
      </c>
    </row>
    <row r="7726" spans="1:14" x14ac:dyDescent="0.3">
      <c r="A7726" s="3" t="s">
        <v>8251</v>
      </c>
      <c r="B7726" s="4">
        <v>42638</v>
      </c>
      <c r="C7726" s="12" t="str">
        <f t="shared" si="120"/>
        <v>2016/09</v>
      </c>
      <c r="D7726" s="4">
        <v>42642</v>
      </c>
      <c r="E7726" s="3" t="s">
        <v>21</v>
      </c>
      <c r="F7726" s="3" t="s">
        <v>5396</v>
      </c>
      <c r="G7726" s="3" t="s">
        <v>2996</v>
      </c>
      <c r="H7726" s="5">
        <v>286256</v>
      </c>
      <c r="I7726" s="2">
        <v>1</v>
      </c>
      <c r="J7726" s="2">
        <v>2</v>
      </c>
      <c r="K7726" s="2">
        <v>1.7890999999999999</v>
      </c>
      <c r="L7726" s="18" t="str">
        <f>VLOOKUP(F7726,'BD customers'!$1:$1048576,2,FALSE)</f>
        <v>Tony Sayre</v>
      </c>
      <c r="M7726" s="2">
        <f>MATCH(orders[[#This Row],[Product ID]],'BD product'!A:A,0)</f>
        <v>849</v>
      </c>
      <c r="N7726" s="2" t="str" cm="1">
        <f t="array" ref="N7726">INDEX('BD product'!A:D,M7726,2)</f>
        <v>Office Supplies</v>
      </c>
    </row>
    <row r="7727" spans="1:14" x14ac:dyDescent="0.3">
      <c r="A7727" s="3" t="s">
        <v>8251</v>
      </c>
      <c r="B7727" s="4">
        <v>42638</v>
      </c>
      <c r="C7727" s="12" t="str">
        <f t="shared" si="120"/>
        <v>2016/09</v>
      </c>
      <c r="D7727" s="4">
        <v>42642</v>
      </c>
      <c r="E7727" s="3" t="s">
        <v>21</v>
      </c>
      <c r="F7727" s="3" t="s">
        <v>5396</v>
      </c>
      <c r="G7727" s="3" t="s">
        <v>1852</v>
      </c>
      <c r="H7727" s="5">
        <v>24224</v>
      </c>
      <c r="I7727" s="2">
        <v>2</v>
      </c>
      <c r="J7727" s="2">
        <v>2</v>
      </c>
      <c r="K7727" s="2">
        <v>-4.8448000000000002</v>
      </c>
      <c r="L7727" s="18" t="str">
        <f>VLOOKUP(F7727,'BD customers'!$1:$1048576,2,FALSE)</f>
        <v>Tony Sayre</v>
      </c>
      <c r="M7727" s="2">
        <f>MATCH(orders[[#This Row],[Product ID]],'BD product'!A:A,0)</f>
        <v>466</v>
      </c>
      <c r="N7727" s="2" t="str" cm="1">
        <f t="array" ref="N7727">INDEX('BD product'!A:D,M7727,2)</f>
        <v>Office Supplies</v>
      </c>
    </row>
    <row r="7728" spans="1:14" x14ac:dyDescent="0.3">
      <c r="A7728" s="3" t="s">
        <v>8251</v>
      </c>
      <c r="B7728" s="4">
        <v>42638</v>
      </c>
      <c r="C7728" s="12" t="str">
        <f t="shared" si="120"/>
        <v>2016/09</v>
      </c>
      <c r="D7728" s="4">
        <v>42642</v>
      </c>
      <c r="E7728" s="3" t="s">
        <v>21</v>
      </c>
      <c r="F7728" s="3" t="s">
        <v>5396</v>
      </c>
      <c r="G7728" s="3" t="s">
        <v>3246</v>
      </c>
      <c r="H7728" s="5">
        <v>331536</v>
      </c>
      <c r="I7728" s="2">
        <v>3</v>
      </c>
      <c r="J7728" s="2">
        <v>2</v>
      </c>
      <c r="K7728" s="2">
        <v>-8.2883999999999993</v>
      </c>
      <c r="L7728" s="18" t="str">
        <f>VLOOKUP(F7728,'BD customers'!$1:$1048576,2,FALSE)</f>
        <v>Tony Sayre</v>
      </c>
      <c r="M7728" s="2">
        <f>MATCH(orders[[#This Row],[Product ID]],'BD product'!A:A,0)</f>
        <v>944</v>
      </c>
      <c r="N7728" s="2" t="str" cm="1">
        <f t="array" ref="N7728">INDEX('BD product'!A:D,M7728,2)</f>
        <v>Office Supplies</v>
      </c>
    </row>
    <row r="7729" spans="1:14" x14ac:dyDescent="0.3">
      <c r="A7729" s="3" t="s">
        <v>8252</v>
      </c>
      <c r="B7729" s="4">
        <v>42079</v>
      </c>
      <c r="C7729" s="12" t="str">
        <f t="shared" si="120"/>
        <v>2015/03</v>
      </c>
      <c r="D7729" s="4">
        <v>42083</v>
      </c>
      <c r="E7729" s="3" t="s">
        <v>11</v>
      </c>
      <c r="F7729" s="3" t="s">
        <v>784</v>
      </c>
      <c r="G7729" s="3" t="s">
        <v>6270</v>
      </c>
      <c r="H7729" s="5">
        <v>1752</v>
      </c>
      <c r="I7729" s="2">
        <v>3</v>
      </c>
      <c r="J7729" s="2">
        <v>0</v>
      </c>
      <c r="K7729" s="2">
        <v>6.3071999999999999</v>
      </c>
      <c r="L7729" s="18" t="str">
        <f>VLOOKUP(F7729,'BD customers'!$1:$1048576,2,FALSE)</f>
        <v>Jim Kriz</v>
      </c>
      <c r="M7729" s="2">
        <f>MATCH(orders[[#This Row],[Product ID]],'BD product'!A:A,0)</f>
        <v>1665</v>
      </c>
      <c r="N7729" s="2" t="str" cm="1">
        <f t="array" ref="N7729">INDEX('BD product'!A:D,M7729,2)</f>
        <v>Office Supplies</v>
      </c>
    </row>
    <row r="7730" spans="1:14" x14ac:dyDescent="0.3">
      <c r="A7730" s="3" t="s">
        <v>8253</v>
      </c>
      <c r="B7730" s="4">
        <v>42700</v>
      </c>
      <c r="C7730" s="12" t="str">
        <f t="shared" si="120"/>
        <v>2016/11</v>
      </c>
      <c r="D7730" s="4">
        <v>42706</v>
      </c>
      <c r="E7730" s="3" t="s">
        <v>21</v>
      </c>
      <c r="F7730" s="3" t="s">
        <v>4864</v>
      </c>
      <c r="G7730" s="3" t="s">
        <v>2863</v>
      </c>
      <c r="H7730" s="5">
        <v>17856</v>
      </c>
      <c r="I7730" s="2">
        <v>4</v>
      </c>
      <c r="J7730" s="2">
        <v>2</v>
      </c>
      <c r="K7730" s="2">
        <v>4.2408000000000001</v>
      </c>
      <c r="L7730" s="18" t="str">
        <f>VLOOKUP(F7730,'BD customers'!$1:$1048576,2,FALSE)</f>
        <v>George Ashbrook</v>
      </c>
      <c r="M7730" s="2">
        <f>MATCH(orders[[#This Row],[Product ID]],'BD product'!A:A,0)</f>
        <v>798</v>
      </c>
      <c r="N7730" s="2" t="str" cm="1">
        <f t="array" ref="N7730">INDEX('BD product'!A:D,M7730,2)</f>
        <v>Office Supplies</v>
      </c>
    </row>
    <row r="7731" spans="1:14" x14ac:dyDescent="0.3">
      <c r="A7731" s="3" t="s">
        <v>8254</v>
      </c>
      <c r="B7731" s="4">
        <v>42639</v>
      </c>
      <c r="C7731" s="12" t="str">
        <f t="shared" si="120"/>
        <v>2016/09</v>
      </c>
      <c r="D7731" s="4">
        <v>42644</v>
      </c>
      <c r="E7731" s="3" t="s">
        <v>21</v>
      </c>
      <c r="F7731" s="3" t="s">
        <v>1387</v>
      </c>
      <c r="G7731" s="3" t="s">
        <v>4453</v>
      </c>
      <c r="H7731" s="5">
        <v>431976</v>
      </c>
      <c r="I7731" s="2">
        <v>3</v>
      </c>
      <c r="J7731" s="2">
        <v>2</v>
      </c>
      <c r="K7731" s="2">
        <v>-75.595799999999997</v>
      </c>
      <c r="L7731" s="18" t="str">
        <f>VLOOKUP(F7731,'BD customers'!$1:$1048576,2,FALSE)</f>
        <v>Tanja Norvell</v>
      </c>
      <c r="M7731" s="2">
        <f>MATCH(orders[[#This Row],[Product ID]],'BD product'!A:A,0)</f>
        <v>1334</v>
      </c>
      <c r="N7731" s="2" t="str" cm="1">
        <f t="array" ref="N7731">INDEX('BD product'!A:D,M7731,2)</f>
        <v>Technology</v>
      </c>
    </row>
    <row r="7732" spans="1:14" x14ac:dyDescent="0.3">
      <c r="A7732" s="3" t="s">
        <v>8255</v>
      </c>
      <c r="B7732" s="4">
        <v>42899</v>
      </c>
      <c r="C7732" s="12" t="str">
        <f t="shared" si="120"/>
        <v>2017/06</v>
      </c>
      <c r="D7732" s="4">
        <v>42905</v>
      </c>
      <c r="E7732" s="3" t="s">
        <v>21</v>
      </c>
      <c r="F7732" s="3" t="s">
        <v>680</v>
      </c>
      <c r="G7732" s="3" t="s">
        <v>3951</v>
      </c>
      <c r="H7732" s="5">
        <v>291136</v>
      </c>
      <c r="I7732" s="2">
        <v>4</v>
      </c>
      <c r="J7732" s="2">
        <v>2</v>
      </c>
      <c r="K7732" s="2">
        <v>-25.474399999999999</v>
      </c>
      <c r="L7732" s="18" t="str">
        <f>VLOOKUP(F7732,'BD customers'!$1:$1048576,2,FALSE)</f>
        <v>Tamara Willingham</v>
      </c>
      <c r="M7732" s="2">
        <f>MATCH(orders[[#This Row],[Product ID]],'BD product'!A:A,0)</f>
        <v>1211</v>
      </c>
      <c r="N7732" s="2" t="str" cm="1">
        <f t="array" ref="N7732">INDEX('BD product'!A:D,M7732,2)</f>
        <v>Furniture</v>
      </c>
    </row>
    <row r="7733" spans="1:14" x14ac:dyDescent="0.3">
      <c r="A7733" s="3" t="s">
        <v>8256</v>
      </c>
      <c r="B7733" s="4">
        <v>42996</v>
      </c>
      <c r="C7733" s="12" t="str">
        <f t="shared" si="120"/>
        <v>2017/09</v>
      </c>
      <c r="D7733" s="4">
        <v>42999</v>
      </c>
      <c r="E7733" s="3" t="s">
        <v>64</v>
      </c>
      <c r="F7733" s="3" t="s">
        <v>528</v>
      </c>
      <c r="G7733" s="3" t="s">
        <v>418</v>
      </c>
      <c r="H7733" s="5">
        <v>114848</v>
      </c>
      <c r="I7733" s="2">
        <v>4</v>
      </c>
      <c r="J7733" s="2">
        <v>2</v>
      </c>
      <c r="K7733" s="2">
        <v>0.3589</v>
      </c>
      <c r="L7733" s="18" t="str">
        <f>VLOOKUP(F7733,'BD customers'!$1:$1048576,2,FALSE)</f>
        <v>Pete Armstrong</v>
      </c>
      <c r="M7733" s="2">
        <f>MATCH(orders[[#This Row],[Product ID]],'BD product'!A:A,0)</f>
        <v>83</v>
      </c>
      <c r="N7733" s="2" t="str" cm="1">
        <f t="array" ref="N7733">INDEX('BD product'!A:D,M7733,2)</f>
        <v>Office Supplies</v>
      </c>
    </row>
    <row r="7734" spans="1:14" x14ac:dyDescent="0.3">
      <c r="A7734" s="3" t="s">
        <v>8257</v>
      </c>
      <c r="B7734" s="4">
        <v>42888</v>
      </c>
      <c r="C7734" s="12" t="str">
        <f t="shared" si="120"/>
        <v>2017/06</v>
      </c>
      <c r="D7734" s="4">
        <v>42894</v>
      </c>
      <c r="E7734" s="3" t="s">
        <v>21</v>
      </c>
      <c r="F7734" s="3" t="s">
        <v>788</v>
      </c>
      <c r="G7734" s="3" t="s">
        <v>2214</v>
      </c>
      <c r="H7734" s="5">
        <v>10688</v>
      </c>
      <c r="I7734" s="2">
        <v>2</v>
      </c>
      <c r="J7734" s="2">
        <v>2</v>
      </c>
      <c r="K7734" s="2">
        <v>3.7408000000000001</v>
      </c>
      <c r="L7734" s="18" t="str">
        <f>VLOOKUP(F7734,'BD customers'!$1:$1048576,2,FALSE)</f>
        <v>John Dryer</v>
      </c>
      <c r="M7734" s="2">
        <f>MATCH(orders[[#This Row],[Product ID]],'BD product'!A:A,0)</f>
        <v>580</v>
      </c>
      <c r="N7734" s="2" t="str" cm="1">
        <f t="array" ref="N7734">INDEX('BD product'!A:D,M7734,2)</f>
        <v>Office Supplies</v>
      </c>
    </row>
    <row r="7735" spans="1:14" x14ac:dyDescent="0.3">
      <c r="A7735" s="3" t="s">
        <v>8258</v>
      </c>
      <c r="B7735" s="4">
        <v>42505</v>
      </c>
      <c r="C7735" s="12" t="str">
        <f t="shared" si="120"/>
        <v>2016/05</v>
      </c>
      <c r="D7735" s="4">
        <v>42509</v>
      </c>
      <c r="E7735" s="3" t="s">
        <v>11</v>
      </c>
      <c r="F7735" s="3" t="s">
        <v>2742</v>
      </c>
      <c r="G7735" s="3" t="s">
        <v>4724</v>
      </c>
      <c r="H7735" s="5">
        <v>15232</v>
      </c>
      <c r="I7735" s="2">
        <v>4</v>
      </c>
      <c r="J7735" s="2">
        <v>2</v>
      </c>
      <c r="K7735" s="2">
        <v>5.5216000000000003</v>
      </c>
      <c r="L7735" s="18" t="str">
        <f>VLOOKUP(F7735,'BD customers'!$1:$1048576,2,FALSE)</f>
        <v>Michael Nguyen</v>
      </c>
      <c r="M7735" s="2">
        <f>MATCH(orders[[#This Row],[Product ID]],'BD product'!A:A,0)</f>
        <v>1395</v>
      </c>
      <c r="N7735" s="2" t="str" cm="1">
        <f t="array" ref="N7735">INDEX('BD product'!A:D,M7735,2)</f>
        <v>Office Supplies</v>
      </c>
    </row>
    <row r="7736" spans="1:14" x14ac:dyDescent="0.3">
      <c r="A7736" s="3" t="s">
        <v>8259</v>
      </c>
      <c r="B7736" s="4">
        <v>42993</v>
      </c>
      <c r="C7736" s="12" t="str">
        <f t="shared" si="120"/>
        <v>2017/09</v>
      </c>
      <c r="D7736" s="4">
        <v>42998</v>
      </c>
      <c r="E7736" s="3" t="s">
        <v>21</v>
      </c>
      <c r="F7736" s="3" t="s">
        <v>1592</v>
      </c>
      <c r="G7736" s="3" t="s">
        <v>728</v>
      </c>
      <c r="H7736" s="5">
        <v>1242</v>
      </c>
      <c r="I7736" s="2">
        <v>3</v>
      </c>
      <c r="J7736" s="2">
        <v>0</v>
      </c>
      <c r="K7736" s="2">
        <v>5.2164000000000001</v>
      </c>
      <c r="L7736" s="18" t="str">
        <f>VLOOKUP(F7736,'BD customers'!$1:$1048576,2,FALSE)</f>
        <v>Gene McClure</v>
      </c>
      <c r="M7736" s="2">
        <f>MATCH(orders[[#This Row],[Product ID]],'BD product'!A:A,0)</f>
        <v>156</v>
      </c>
      <c r="N7736" s="2" t="str" cm="1">
        <f t="array" ref="N7736">INDEX('BD product'!A:D,M7736,2)</f>
        <v>Office Supplies</v>
      </c>
    </row>
    <row r="7737" spans="1:14" x14ac:dyDescent="0.3">
      <c r="A7737" s="3" t="s">
        <v>8260</v>
      </c>
      <c r="B7737" s="4">
        <v>42604</v>
      </c>
      <c r="C7737" s="12" t="str">
        <f t="shared" si="120"/>
        <v>2016/08</v>
      </c>
      <c r="D7737" s="4">
        <v>42608</v>
      </c>
      <c r="E7737" s="3" t="s">
        <v>21</v>
      </c>
      <c r="F7737" s="3" t="s">
        <v>2856</v>
      </c>
      <c r="G7737" s="3" t="s">
        <v>2524</v>
      </c>
      <c r="H7737" s="5">
        <v>1944</v>
      </c>
      <c r="I7737" s="2">
        <v>3</v>
      </c>
      <c r="J7737" s="2">
        <v>0</v>
      </c>
      <c r="K7737" s="2">
        <v>9.3312000000000008</v>
      </c>
      <c r="L7737" s="18" t="str">
        <f>VLOOKUP(F7737,'BD customers'!$1:$1048576,2,FALSE)</f>
        <v>Deirdre Greer</v>
      </c>
      <c r="M7737" s="2">
        <f>MATCH(orders[[#This Row],[Product ID]],'BD product'!A:A,0)</f>
        <v>682</v>
      </c>
      <c r="N7737" s="2" t="str" cm="1">
        <f t="array" ref="N7737">INDEX('BD product'!A:D,M7737,2)</f>
        <v>Office Supplies</v>
      </c>
    </row>
    <row r="7738" spans="1:14" x14ac:dyDescent="0.3">
      <c r="A7738" s="3" t="s">
        <v>8261</v>
      </c>
      <c r="B7738" s="4">
        <v>41789</v>
      </c>
      <c r="C7738" s="12" t="str">
        <f t="shared" si="120"/>
        <v>2014/05</v>
      </c>
      <c r="D7738" s="4">
        <v>41796</v>
      </c>
      <c r="E7738" s="3" t="s">
        <v>21</v>
      </c>
      <c r="F7738" s="3" t="s">
        <v>2575</v>
      </c>
      <c r="G7738" s="3" t="s">
        <v>2637</v>
      </c>
      <c r="H7738" s="5">
        <v>70368</v>
      </c>
      <c r="I7738" s="2">
        <v>4</v>
      </c>
      <c r="J7738" s="2">
        <v>2</v>
      </c>
      <c r="K7738" s="2">
        <v>2.6387999999999998</v>
      </c>
      <c r="L7738" s="18" t="str">
        <f>VLOOKUP(F7738,'BD customers'!$1:$1048576,2,FALSE)</f>
        <v>James Galang</v>
      </c>
      <c r="M7738" s="2">
        <f>MATCH(orders[[#This Row],[Product ID]],'BD product'!A:A,0)</f>
        <v>717</v>
      </c>
      <c r="N7738" s="2" t="str" cm="1">
        <f t="array" ref="N7738">INDEX('BD product'!A:D,M7738,2)</f>
        <v>Office Supplies</v>
      </c>
    </row>
    <row r="7739" spans="1:14" x14ac:dyDescent="0.3">
      <c r="A7739" s="3" t="s">
        <v>8262</v>
      </c>
      <c r="B7739" s="4">
        <v>43087</v>
      </c>
      <c r="C7739" s="12" t="str">
        <f t="shared" si="120"/>
        <v>2017/12</v>
      </c>
      <c r="D7739" s="4">
        <v>43089</v>
      </c>
      <c r="E7739" s="3" t="s">
        <v>64</v>
      </c>
      <c r="F7739" s="3" t="s">
        <v>6210</v>
      </c>
      <c r="G7739" s="3" t="s">
        <v>3495</v>
      </c>
      <c r="H7739" s="5">
        <v>12672</v>
      </c>
      <c r="I7739" s="2">
        <v>9</v>
      </c>
      <c r="J7739" s="2">
        <v>2</v>
      </c>
      <c r="K7739" s="2">
        <v>1.4256</v>
      </c>
      <c r="L7739" s="18" t="str">
        <f>VLOOKUP(F7739,'BD customers'!$1:$1048576,2,FALSE)</f>
        <v>Alex Grayson</v>
      </c>
      <c r="M7739" s="2">
        <f>MATCH(orders[[#This Row],[Product ID]],'BD product'!A:A,0)</f>
        <v>1041</v>
      </c>
      <c r="N7739" s="2" t="str" cm="1">
        <f t="array" ref="N7739">INDEX('BD product'!A:D,M7739,2)</f>
        <v>Office Supplies</v>
      </c>
    </row>
    <row r="7740" spans="1:14" x14ac:dyDescent="0.3">
      <c r="A7740" s="3" t="s">
        <v>8263</v>
      </c>
      <c r="B7740" s="4">
        <v>42946</v>
      </c>
      <c r="C7740" s="12" t="str">
        <f t="shared" si="120"/>
        <v>2017/07</v>
      </c>
      <c r="D7740" s="4">
        <v>42953</v>
      </c>
      <c r="E7740" s="3" t="s">
        <v>21</v>
      </c>
      <c r="F7740" s="3" t="s">
        <v>2275</v>
      </c>
      <c r="G7740" s="3" t="s">
        <v>2958</v>
      </c>
      <c r="H7740" s="5">
        <v>8995</v>
      </c>
      <c r="I7740" s="2">
        <v>5</v>
      </c>
      <c r="J7740" s="2">
        <v>0</v>
      </c>
      <c r="K7740" s="2">
        <v>4.3175999999999997</v>
      </c>
      <c r="L7740" s="18" t="str">
        <f>VLOOKUP(F7740,'BD customers'!$1:$1048576,2,FALSE)</f>
        <v>Jay Fein</v>
      </c>
      <c r="M7740" s="2">
        <f>MATCH(orders[[#This Row],[Product ID]],'BD product'!A:A,0)</f>
        <v>833</v>
      </c>
      <c r="N7740" s="2" t="str" cm="1">
        <f t="array" ref="N7740">INDEX('BD product'!A:D,M7740,2)</f>
        <v>Technology</v>
      </c>
    </row>
    <row r="7741" spans="1:14" x14ac:dyDescent="0.3">
      <c r="A7741" s="3" t="s">
        <v>8264</v>
      </c>
      <c r="B7741" s="4">
        <v>41964</v>
      </c>
      <c r="C7741" s="12" t="str">
        <f t="shared" si="120"/>
        <v>2014/11</v>
      </c>
      <c r="D7741" s="4">
        <v>41969</v>
      </c>
      <c r="E7741" s="3" t="s">
        <v>21</v>
      </c>
      <c r="F7741" s="3" t="s">
        <v>4821</v>
      </c>
      <c r="G7741" s="3" t="s">
        <v>3704</v>
      </c>
      <c r="H7741" s="5">
        <v>658</v>
      </c>
      <c r="I7741" s="2">
        <v>2</v>
      </c>
      <c r="J7741" s="2">
        <v>0</v>
      </c>
      <c r="K7741" s="2">
        <v>3.0268000000000002</v>
      </c>
      <c r="L7741" s="18" t="str">
        <f>VLOOKUP(F7741,'BD customers'!$1:$1048576,2,FALSE)</f>
        <v>Steve Carroll</v>
      </c>
      <c r="M7741" s="2">
        <f>MATCH(orders[[#This Row],[Product ID]],'BD product'!A:A,0)</f>
        <v>1130</v>
      </c>
      <c r="N7741" s="2" t="str" cm="1">
        <f t="array" ref="N7741">INDEX('BD product'!A:D,M7741,2)</f>
        <v>Office Supplies</v>
      </c>
    </row>
    <row r="7742" spans="1:14" x14ac:dyDescent="0.3">
      <c r="A7742" s="3" t="s">
        <v>8264</v>
      </c>
      <c r="B7742" s="4">
        <v>41964</v>
      </c>
      <c r="C7742" s="12" t="str">
        <f t="shared" si="120"/>
        <v>2014/11</v>
      </c>
      <c r="D7742" s="4">
        <v>41969</v>
      </c>
      <c r="E7742" s="3" t="s">
        <v>21</v>
      </c>
      <c r="F7742" s="3" t="s">
        <v>4821</v>
      </c>
      <c r="G7742" s="3" t="s">
        <v>5402</v>
      </c>
      <c r="H7742" s="5">
        <v>9499</v>
      </c>
      <c r="I7742" s="2">
        <v>1</v>
      </c>
      <c r="J7742" s="2">
        <v>0</v>
      </c>
      <c r="K7742" s="2">
        <v>2.8496999999999999</v>
      </c>
      <c r="L7742" s="18" t="str">
        <f>VLOOKUP(F7742,'BD customers'!$1:$1048576,2,FALSE)</f>
        <v>Steve Carroll</v>
      </c>
      <c r="M7742" s="2">
        <f>MATCH(orders[[#This Row],[Product ID]],'BD product'!A:A,0)</f>
        <v>1525</v>
      </c>
      <c r="N7742" s="2" t="str" cm="1">
        <f t="array" ref="N7742">INDEX('BD product'!A:D,M7742,2)</f>
        <v>Technology</v>
      </c>
    </row>
    <row r="7743" spans="1:14" x14ac:dyDescent="0.3">
      <c r="A7743" s="3" t="s">
        <v>8265</v>
      </c>
      <c r="B7743" s="4">
        <v>42271</v>
      </c>
      <c r="C7743" s="12" t="str">
        <f t="shared" si="120"/>
        <v>2015/09</v>
      </c>
      <c r="D7743" s="4">
        <v>42273</v>
      </c>
      <c r="E7743" s="3" t="s">
        <v>11</v>
      </c>
      <c r="F7743" s="3" t="s">
        <v>4531</v>
      </c>
      <c r="G7743" s="3" t="s">
        <v>5329</v>
      </c>
      <c r="H7743" s="5">
        <v>3512</v>
      </c>
      <c r="I7743" s="2">
        <v>2</v>
      </c>
      <c r="J7743" s="2">
        <v>2</v>
      </c>
      <c r="K7743" s="2">
        <v>0.13170000000000001</v>
      </c>
      <c r="L7743" s="18" t="str">
        <f>VLOOKUP(F7743,'BD customers'!$1:$1048576,2,FALSE)</f>
        <v>Carlos Meador</v>
      </c>
      <c r="M7743" s="2">
        <f>MATCH(orders[[#This Row],[Product ID]],'BD product'!A:A,0)</f>
        <v>1515</v>
      </c>
      <c r="N7743" s="2" t="str" cm="1">
        <f t="array" ref="N7743">INDEX('BD product'!A:D,M7743,2)</f>
        <v>Technology</v>
      </c>
    </row>
    <row r="7744" spans="1:14" x14ac:dyDescent="0.3">
      <c r="A7744" s="3" t="s">
        <v>8266</v>
      </c>
      <c r="B7744" s="4">
        <v>42967</v>
      </c>
      <c r="C7744" s="12" t="str">
        <f t="shared" si="120"/>
        <v>2017/08</v>
      </c>
      <c r="D7744" s="4">
        <v>42974</v>
      </c>
      <c r="E7744" s="3" t="s">
        <v>21</v>
      </c>
      <c r="F7744" s="3" t="s">
        <v>1586</v>
      </c>
      <c r="G7744" s="3" t="s">
        <v>3364</v>
      </c>
      <c r="H7744" s="5">
        <v>2592</v>
      </c>
      <c r="I7744" s="2">
        <v>4</v>
      </c>
      <c r="J7744" s="2">
        <v>0</v>
      </c>
      <c r="K7744" s="2">
        <v>12.441599999999999</v>
      </c>
      <c r="L7744" s="18" t="str">
        <f>VLOOKUP(F7744,'BD customers'!$1:$1048576,2,FALSE)</f>
        <v>Kean Thornton</v>
      </c>
      <c r="M7744" s="2">
        <f>MATCH(orders[[#This Row],[Product ID]],'BD product'!A:A,0)</f>
        <v>990</v>
      </c>
      <c r="N7744" s="2" t="str" cm="1">
        <f t="array" ref="N7744">INDEX('BD product'!A:D,M7744,2)</f>
        <v>Office Supplies</v>
      </c>
    </row>
    <row r="7745" spans="1:14" x14ac:dyDescent="0.3">
      <c r="A7745" s="3" t="s">
        <v>8267</v>
      </c>
      <c r="B7745" s="4">
        <v>42538</v>
      </c>
      <c r="C7745" s="12" t="str">
        <f t="shared" si="120"/>
        <v>2016/06</v>
      </c>
      <c r="D7745" s="4">
        <v>42543</v>
      </c>
      <c r="E7745" s="3" t="s">
        <v>21</v>
      </c>
      <c r="F7745" s="3" t="s">
        <v>2042</v>
      </c>
      <c r="G7745" s="3" t="s">
        <v>4777</v>
      </c>
      <c r="H7745" s="5">
        <v>796</v>
      </c>
      <c r="I7745" s="2">
        <v>2</v>
      </c>
      <c r="J7745" s="2">
        <v>0</v>
      </c>
      <c r="K7745" s="2">
        <v>3.7412000000000001</v>
      </c>
      <c r="L7745" s="18" t="str">
        <f>VLOOKUP(F7745,'BD customers'!$1:$1048576,2,FALSE)</f>
        <v>Christine Phan</v>
      </c>
      <c r="M7745" s="2">
        <f>MATCH(orders[[#This Row],[Product ID]],'BD product'!A:A,0)</f>
        <v>1408</v>
      </c>
      <c r="N7745" s="2" t="str" cm="1">
        <f t="array" ref="N7745">INDEX('BD product'!A:D,M7745,2)</f>
        <v>Office Supplies</v>
      </c>
    </row>
    <row r="7746" spans="1:14" x14ac:dyDescent="0.3">
      <c r="A7746" s="3" t="s">
        <v>8267</v>
      </c>
      <c r="B7746" s="4">
        <v>42538</v>
      </c>
      <c r="C7746" s="12" t="str">
        <f t="shared" ref="C7746:C7809" si="121">TEXT(B7746,"aaaa/mm")</f>
        <v>2016/06</v>
      </c>
      <c r="D7746" s="4">
        <v>42543</v>
      </c>
      <c r="E7746" s="3" t="s">
        <v>21</v>
      </c>
      <c r="F7746" s="3" t="s">
        <v>2042</v>
      </c>
      <c r="G7746" s="3" t="s">
        <v>3048</v>
      </c>
      <c r="H7746" s="5">
        <v>56697</v>
      </c>
      <c r="I7746" s="2">
        <v>3</v>
      </c>
      <c r="J7746" s="2">
        <v>0</v>
      </c>
      <c r="K7746" s="2">
        <v>153.08189999999999</v>
      </c>
      <c r="L7746" s="18" t="str">
        <f>VLOOKUP(F7746,'BD customers'!$1:$1048576,2,FALSE)</f>
        <v>Christine Phan</v>
      </c>
      <c r="M7746" s="2">
        <f>MATCH(orders[[#This Row],[Product ID]],'BD product'!A:A,0)</f>
        <v>869</v>
      </c>
      <c r="N7746" s="2" t="str" cm="1">
        <f t="array" ref="N7746">INDEX('BD product'!A:D,M7746,2)</f>
        <v>Technology</v>
      </c>
    </row>
    <row r="7747" spans="1:14" x14ac:dyDescent="0.3">
      <c r="A7747" s="3" t="s">
        <v>8267</v>
      </c>
      <c r="B7747" s="4">
        <v>42538</v>
      </c>
      <c r="C7747" s="12" t="str">
        <f t="shared" si="121"/>
        <v>2016/06</v>
      </c>
      <c r="D7747" s="4">
        <v>42543</v>
      </c>
      <c r="E7747" s="3" t="s">
        <v>21</v>
      </c>
      <c r="F7747" s="3" t="s">
        <v>2042</v>
      </c>
      <c r="G7747" s="3" t="s">
        <v>3268</v>
      </c>
      <c r="H7747" s="5">
        <v>984</v>
      </c>
      <c r="I7747" s="2">
        <v>3</v>
      </c>
      <c r="J7747" s="2">
        <v>0</v>
      </c>
      <c r="K7747" s="2">
        <v>2.8536000000000001</v>
      </c>
      <c r="L7747" s="18" t="str">
        <f>VLOOKUP(F7747,'BD customers'!$1:$1048576,2,FALSE)</f>
        <v>Christine Phan</v>
      </c>
      <c r="M7747" s="2">
        <f>MATCH(orders[[#This Row],[Product ID]],'BD product'!A:A,0)</f>
        <v>952</v>
      </c>
      <c r="N7747" s="2" t="str" cm="1">
        <f t="array" ref="N7747">INDEX('BD product'!A:D,M7747,2)</f>
        <v>Office Supplies</v>
      </c>
    </row>
    <row r="7748" spans="1:14" x14ac:dyDescent="0.3">
      <c r="A7748" s="3" t="s">
        <v>8268</v>
      </c>
      <c r="B7748" s="4">
        <v>42357</v>
      </c>
      <c r="C7748" s="12" t="str">
        <f t="shared" si="121"/>
        <v>2015/12</v>
      </c>
      <c r="D7748" s="4">
        <v>42361</v>
      </c>
      <c r="E7748" s="3" t="s">
        <v>21</v>
      </c>
      <c r="F7748" s="3" t="s">
        <v>6062</v>
      </c>
      <c r="G7748" s="3" t="s">
        <v>2842</v>
      </c>
      <c r="H7748" s="5">
        <v>25488</v>
      </c>
      <c r="I7748" s="2">
        <v>2</v>
      </c>
      <c r="J7748" s="2">
        <v>2</v>
      </c>
      <c r="K7748" s="2">
        <v>0.47789999999999999</v>
      </c>
      <c r="L7748" s="18" t="str">
        <f>VLOOKUP(F7748,'BD customers'!$1:$1048576,2,FALSE)</f>
        <v>Eileen Kiefer</v>
      </c>
      <c r="M7748" s="2">
        <f>MATCH(orders[[#This Row],[Product ID]],'BD product'!A:A,0)</f>
        <v>790</v>
      </c>
      <c r="N7748" s="2" t="str" cm="1">
        <f t="array" ref="N7748">INDEX('BD product'!A:D,M7748,2)</f>
        <v>Technology</v>
      </c>
    </row>
    <row r="7749" spans="1:14" x14ac:dyDescent="0.3">
      <c r="A7749" s="3" t="s">
        <v>8269</v>
      </c>
      <c r="B7749" s="4">
        <v>42155</v>
      </c>
      <c r="C7749" s="12" t="str">
        <f t="shared" si="121"/>
        <v>2015/05</v>
      </c>
      <c r="D7749" s="4">
        <v>42157</v>
      </c>
      <c r="E7749" s="3" t="s">
        <v>11</v>
      </c>
      <c r="F7749" s="3" t="s">
        <v>1646</v>
      </c>
      <c r="G7749" s="3" t="s">
        <v>1071</v>
      </c>
      <c r="H7749" s="5">
        <v>756</v>
      </c>
      <c r="I7749" s="2">
        <v>6</v>
      </c>
      <c r="J7749" s="2">
        <v>0</v>
      </c>
      <c r="K7749" s="2">
        <v>0.3024</v>
      </c>
      <c r="L7749" s="18" t="str">
        <f>VLOOKUP(F7749,'BD customers'!$1:$1048576,2,FALSE)</f>
        <v>Carl Weiss</v>
      </c>
      <c r="M7749" s="2">
        <f>MATCH(orders[[#This Row],[Product ID]],'BD product'!A:A,0)</f>
        <v>244</v>
      </c>
      <c r="N7749" s="2" t="str" cm="1">
        <f t="array" ref="N7749">INDEX('BD product'!A:D,M7749,2)</f>
        <v>Office Supplies</v>
      </c>
    </row>
    <row r="7750" spans="1:14" x14ac:dyDescent="0.3">
      <c r="A7750" s="3" t="s">
        <v>8270</v>
      </c>
      <c r="B7750" s="4">
        <v>42173</v>
      </c>
      <c r="C7750" s="12" t="str">
        <f t="shared" si="121"/>
        <v>2015/06</v>
      </c>
      <c r="D7750" s="4">
        <v>42179</v>
      </c>
      <c r="E7750" s="3" t="s">
        <v>21</v>
      </c>
      <c r="F7750" s="3" t="s">
        <v>1342</v>
      </c>
      <c r="G7750" s="3" t="s">
        <v>5220</v>
      </c>
      <c r="H7750" s="5">
        <v>6084</v>
      </c>
      <c r="I7750" s="2">
        <v>3</v>
      </c>
      <c r="J7750" s="2">
        <v>0</v>
      </c>
      <c r="K7750" s="2">
        <v>19.468800000000002</v>
      </c>
      <c r="L7750" s="18" t="str">
        <f>VLOOKUP(F7750,'BD customers'!$1:$1048576,2,FALSE)</f>
        <v>Keith Herrera</v>
      </c>
      <c r="M7750" s="2">
        <f>MATCH(orders[[#This Row],[Product ID]],'BD product'!A:A,0)</f>
        <v>1494</v>
      </c>
      <c r="N7750" s="2" t="str" cm="1">
        <f t="array" ref="N7750">INDEX('BD product'!A:D,M7750,2)</f>
        <v>Furniture</v>
      </c>
    </row>
    <row r="7751" spans="1:14" x14ac:dyDescent="0.3">
      <c r="A7751" s="3" t="s">
        <v>8270</v>
      </c>
      <c r="B7751" s="4">
        <v>42173</v>
      </c>
      <c r="C7751" s="12" t="str">
        <f t="shared" si="121"/>
        <v>2015/06</v>
      </c>
      <c r="D7751" s="4">
        <v>42179</v>
      </c>
      <c r="E7751" s="3" t="s">
        <v>21</v>
      </c>
      <c r="F7751" s="3" t="s">
        <v>1342</v>
      </c>
      <c r="G7751" s="3" t="s">
        <v>3141</v>
      </c>
      <c r="H7751" s="5">
        <v>45004</v>
      </c>
      <c r="I7751" s="2">
        <v>2</v>
      </c>
      <c r="J7751" s="2">
        <v>0</v>
      </c>
      <c r="K7751" s="2">
        <v>58.505200000000002</v>
      </c>
      <c r="L7751" s="18" t="str">
        <f>VLOOKUP(F7751,'BD customers'!$1:$1048576,2,FALSE)</f>
        <v>Keith Herrera</v>
      </c>
      <c r="M7751" s="2">
        <f>MATCH(orders[[#This Row],[Product ID]],'BD product'!A:A,0)</f>
        <v>908</v>
      </c>
      <c r="N7751" s="2" t="str" cm="1">
        <f t="array" ref="N7751">INDEX('BD product'!A:D,M7751,2)</f>
        <v>Office Supplies</v>
      </c>
    </row>
    <row r="7752" spans="1:14" x14ac:dyDescent="0.3">
      <c r="A7752" s="3" t="s">
        <v>8270</v>
      </c>
      <c r="B7752" s="4">
        <v>42173</v>
      </c>
      <c r="C7752" s="12" t="str">
        <f t="shared" si="121"/>
        <v>2015/06</v>
      </c>
      <c r="D7752" s="4">
        <v>42179</v>
      </c>
      <c r="E7752" s="3" t="s">
        <v>21</v>
      </c>
      <c r="F7752" s="3" t="s">
        <v>1342</v>
      </c>
      <c r="G7752" s="3" t="s">
        <v>724</v>
      </c>
      <c r="H7752" s="5">
        <v>346</v>
      </c>
      <c r="I7752" s="2">
        <v>2</v>
      </c>
      <c r="J7752" s="2">
        <v>0</v>
      </c>
      <c r="K7752" s="2">
        <v>1.6608000000000001</v>
      </c>
      <c r="L7752" s="18" t="str">
        <f>VLOOKUP(F7752,'BD customers'!$1:$1048576,2,FALSE)</f>
        <v>Keith Herrera</v>
      </c>
      <c r="M7752" s="2">
        <f>MATCH(orders[[#This Row],[Product ID]],'BD product'!A:A,0)</f>
        <v>155</v>
      </c>
      <c r="N7752" s="2" t="str" cm="1">
        <f t="array" ref="N7752">INDEX('BD product'!A:D,M7752,2)</f>
        <v>Office Supplies</v>
      </c>
    </row>
    <row r="7753" spans="1:14" x14ac:dyDescent="0.3">
      <c r="A7753" s="3" t="s">
        <v>8270</v>
      </c>
      <c r="B7753" s="4">
        <v>42173</v>
      </c>
      <c r="C7753" s="12" t="str">
        <f t="shared" si="121"/>
        <v>2015/06</v>
      </c>
      <c r="D7753" s="4">
        <v>42179</v>
      </c>
      <c r="E7753" s="3" t="s">
        <v>21</v>
      </c>
      <c r="F7753" s="3" t="s">
        <v>1342</v>
      </c>
      <c r="G7753" s="3" t="s">
        <v>1966</v>
      </c>
      <c r="H7753" s="5">
        <v>46797</v>
      </c>
      <c r="I7753" s="2">
        <v>3</v>
      </c>
      <c r="J7753" s="2">
        <v>0</v>
      </c>
      <c r="K7753" s="2">
        <v>14.039099999999999</v>
      </c>
      <c r="L7753" s="18" t="str">
        <f>VLOOKUP(F7753,'BD customers'!$1:$1048576,2,FALSE)</f>
        <v>Keith Herrera</v>
      </c>
      <c r="M7753" s="2">
        <f>MATCH(orders[[#This Row],[Product ID]],'BD product'!A:A,0)</f>
        <v>497</v>
      </c>
      <c r="N7753" s="2" t="str" cm="1">
        <f t="array" ref="N7753">INDEX('BD product'!A:D,M7753,2)</f>
        <v>Technology</v>
      </c>
    </row>
    <row r="7754" spans="1:14" x14ac:dyDescent="0.3">
      <c r="A7754" s="3" t="s">
        <v>8270</v>
      </c>
      <c r="B7754" s="4">
        <v>42173</v>
      </c>
      <c r="C7754" s="12" t="str">
        <f t="shared" si="121"/>
        <v>2015/06</v>
      </c>
      <c r="D7754" s="4">
        <v>42179</v>
      </c>
      <c r="E7754" s="3" t="s">
        <v>21</v>
      </c>
      <c r="F7754" s="3" t="s">
        <v>1342</v>
      </c>
      <c r="G7754" s="3" t="s">
        <v>2677</v>
      </c>
      <c r="H7754" s="5">
        <v>3302</v>
      </c>
      <c r="I7754" s="2">
        <v>2</v>
      </c>
      <c r="J7754" s="2">
        <v>0</v>
      </c>
      <c r="K7754" s="2">
        <v>15.849600000000001</v>
      </c>
      <c r="L7754" s="18" t="str">
        <f>VLOOKUP(F7754,'BD customers'!$1:$1048576,2,FALSE)</f>
        <v>Keith Herrera</v>
      </c>
      <c r="M7754" s="2">
        <f>MATCH(orders[[#This Row],[Product ID]],'BD product'!A:A,0)</f>
        <v>731</v>
      </c>
      <c r="N7754" s="2" t="str" cm="1">
        <f t="array" ref="N7754">INDEX('BD product'!A:D,M7754,2)</f>
        <v>Office Supplies</v>
      </c>
    </row>
    <row r="7755" spans="1:14" x14ac:dyDescent="0.3">
      <c r="A7755" s="3" t="s">
        <v>8271</v>
      </c>
      <c r="B7755" s="4">
        <v>42338</v>
      </c>
      <c r="C7755" s="12" t="str">
        <f t="shared" si="121"/>
        <v>2015/11</v>
      </c>
      <c r="D7755" s="4">
        <v>42341</v>
      </c>
      <c r="E7755" s="3" t="s">
        <v>64</v>
      </c>
      <c r="F7755" s="3" t="s">
        <v>925</v>
      </c>
      <c r="G7755" s="3" t="s">
        <v>4980</v>
      </c>
      <c r="H7755" s="5">
        <v>17088</v>
      </c>
      <c r="I7755" s="2">
        <v>2</v>
      </c>
      <c r="J7755" s="2">
        <v>2</v>
      </c>
      <c r="K7755" s="2">
        <v>0.10680000000000001</v>
      </c>
      <c r="L7755" s="18" t="str">
        <f>VLOOKUP(F7755,'BD customers'!$1:$1048576,2,FALSE)</f>
        <v>Ann Blume</v>
      </c>
      <c r="M7755" s="2">
        <f>MATCH(orders[[#This Row],[Product ID]],'BD product'!A:A,0)</f>
        <v>1447</v>
      </c>
      <c r="N7755" s="2" t="str" cm="1">
        <f t="array" ref="N7755">INDEX('BD product'!A:D,M7755,2)</f>
        <v>Furniture</v>
      </c>
    </row>
    <row r="7756" spans="1:14" x14ac:dyDescent="0.3">
      <c r="A7756" s="3" t="s">
        <v>8272</v>
      </c>
      <c r="B7756" s="4">
        <v>42359</v>
      </c>
      <c r="C7756" s="12" t="str">
        <f t="shared" si="121"/>
        <v>2015/12</v>
      </c>
      <c r="D7756" s="4">
        <v>42361</v>
      </c>
      <c r="E7756" s="3" t="s">
        <v>11</v>
      </c>
      <c r="F7756" s="3" t="s">
        <v>572</v>
      </c>
      <c r="G7756" s="3" t="s">
        <v>3051</v>
      </c>
      <c r="H7756" s="5">
        <v>3008</v>
      </c>
      <c r="I7756" s="2">
        <v>2</v>
      </c>
      <c r="J7756" s="2">
        <v>2</v>
      </c>
      <c r="K7756" s="2">
        <v>0.33839999999999998</v>
      </c>
      <c r="L7756" s="18" t="str">
        <f>VLOOKUP(F7756,'BD customers'!$1:$1048576,2,FALSE)</f>
        <v>Adam Hart</v>
      </c>
      <c r="M7756" s="2">
        <f>MATCH(orders[[#This Row],[Product ID]],'BD product'!A:A,0)</f>
        <v>870</v>
      </c>
      <c r="N7756" s="2" t="str" cm="1">
        <f t="array" ref="N7756">INDEX('BD product'!A:D,M7756,2)</f>
        <v>Office Supplies</v>
      </c>
    </row>
    <row r="7757" spans="1:14" x14ac:dyDescent="0.3">
      <c r="A7757" s="3" t="s">
        <v>8273</v>
      </c>
      <c r="B7757" s="4">
        <v>43056</v>
      </c>
      <c r="C7757" s="12" t="str">
        <f t="shared" si="121"/>
        <v>2017/11</v>
      </c>
      <c r="D7757" s="4">
        <v>43060</v>
      </c>
      <c r="E7757" s="3" t="s">
        <v>21</v>
      </c>
      <c r="F7757" s="3" t="s">
        <v>1001</v>
      </c>
      <c r="G7757" s="3" t="s">
        <v>8274</v>
      </c>
      <c r="H7757" s="5">
        <v>26824</v>
      </c>
      <c r="I7757" s="2">
        <v>7</v>
      </c>
      <c r="J7757" s="2">
        <v>2</v>
      </c>
      <c r="K7757" s="2">
        <v>9.3884000000000007</v>
      </c>
      <c r="L7757" s="18" t="str">
        <f>VLOOKUP(F7757,'BD customers'!$1:$1048576,2,FALSE)</f>
        <v>Clytie Kelty</v>
      </c>
      <c r="M7757" s="2">
        <f>MATCH(orders[[#This Row],[Product ID]],'BD product'!A:A,0)</f>
        <v>1828</v>
      </c>
      <c r="N7757" s="2" t="str" cm="1">
        <f t="array" ref="N7757">INDEX('BD product'!A:D,M7757,2)</f>
        <v>Office Supplies</v>
      </c>
    </row>
    <row r="7758" spans="1:14" x14ac:dyDescent="0.3">
      <c r="A7758" s="3" t="s">
        <v>8273</v>
      </c>
      <c r="B7758" s="4">
        <v>43056</v>
      </c>
      <c r="C7758" s="12" t="str">
        <f t="shared" si="121"/>
        <v>2017/11</v>
      </c>
      <c r="D7758" s="4">
        <v>43060</v>
      </c>
      <c r="E7758" s="3" t="s">
        <v>21</v>
      </c>
      <c r="F7758" s="3" t="s">
        <v>1001</v>
      </c>
      <c r="G7758" s="3" t="s">
        <v>2336</v>
      </c>
      <c r="H7758" s="5">
        <v>43116</v>
      </c>
      <c r="I7758" s="2">
        <v>5</v>
      </c>
      <c r="J7758" s="2">
        <v>2</v>
      </c>
      <c r="K7758" s="2">
        <v>1.0779000000000001</v>
      </c>
      <c r="L7758" s="18" t="str">
        <f>VLOOKUP(F7758,'BD customers'!$1:$1048576,2,FALSE)</f>
        <v>Clytie Kelty</v>
      </c>
      <c r="M7758" s="2">
        <f>MATCH(orders[[#This Row],[Product ID]],'BD product'!A:A,0)</f>
        <v>621</v>
      </c>
      <c r="N7758" s="2" t="str" cm="1">
        <f t="array" ref="N7758">INDEX('BD product'!A:D,M7758,2)</f>
        <v>Technology</v>
      </c>
    </row>
    <row r="7759" spans="1:14" x14ac:dyDescent="0.3">
      <c r="A7759" s="3" t="s">
        <v>8276</v>
      </c>
      <c r="B7759" s="4">
        <v>43052</v>
      </c>
      <c r="C7759" s="12" t="str">
        <f t="shared" si="121"/>
        <v>2017/11</v>
      </c>
      <c r="D7759" s="4">
        <v>43055</v>
      </c>
      <c r="E7759" s="3" t="s">
        <v>11</v>
      </c>
      <c r="F7759" s="3" t="s">
        <v>960</v>
      </c>
      <c r="G7759" s="3" t="s">
        <v>262</v>
      </c>
      <c r="H7759" s="5">
        <v>436</v>
      </c>
      <c r="I7759" s="2">
        <v>4</v>
      </c>
      <c r="J7759" s="2">
        <v>0</v>
      </c>
      <c r="K7759" s="2">
        <v>1.2208000000000001</v>
      </c>
      <c r="L7759" s="18" t="str">
        <f>VLOOKUP(F7759,'BD customers'!$1:$1048576,2,FALSE)</f>
        <v>Stefania Perrino</v>
      </c>
      <c r="M7759" s="2">
        <f>MATCH(orders[[#This Row],[Product ID]],'BD product'!A:A,0)</f>
        <v>49</v>
      </c>
      <c r="N7759" s="2" t="str" cm="1">
        <f t="array" ref="N7759">INDEX('BD product'!A:D,M7759,2)</f>
        <v>Technology</v>
      </c>
    </row>
    <row r="7760" spans="1:14" x14ac:dyDescent="0.3">
      <c r="A7760" s="3" t="s">
        <v>8276</v>
      </c>
      <c r="B7760" s="4">
        <v>43052</v>
      </c>
      <c r="C7760" s="12" t="str">
        <f t="shared" si="121"/>
        <v>2017/11</v>
      </c>
      <c r="D7760" s="4">
        <v>43055</v>
      </c>
      <c r="E7760" s="3" t="s">
        <v>11</v>
      </c>
      <c r="F7760" s="3" t="s">
        <v>960</v>
      </c>
      <c r="G7760" s="3" t="s">
        <v>6561</v>
      </c>
      <c r="H7760" s="5">
        <v>15495</v>
      </c>
      <c r="I7760" s="2">
        <v>3</v>
      </c>
      <c r="J7760" s="2">
        <v>0</v>
      </c>
      <c r="K7760" s="2">
        <v>0.30990000000000001</v>
      </c>
      <c r="L7760" s="18" t="str">
        <f>VLOOKUP(F7760,'BD customers'!$1:$1048576,2,FALSE)</f>
        <v>Stefania Perrino</v>
      </c>
      <c r="M7760" s="2">
        <f>MATCH(orders[[#This Row],[Product ID]],'BD product'!A:A,0)</f>
        <v>1706</v>
      </c>
      <c r="N7760" s="2" t="str" cm="1">
        <f t="array" ref="N7760">INDEX('BD product'!A:D,M7760,2)</f>
        <v>Furniture</v>
      </c>
    </row>
    <row r="7761" spans="1:14" x14ac:dyDescent="0.3">
      <c r="A7761" s="3" t="s">
        <v>8277</v>
      </c>
      <c r="B7761" s="4">
        <v>42667</v>
      </c>
      <c r="C7761" s="12" t="str">
        <f t="shared" si="121"/>
        <v>2016/10</v>
      </c>
      <c r="D7761" s="4">
        <v>42671</v>
      </c>
      <c r="E7761" s="3" t="s">
        <v>21</v>
      </c>
      <c r="F7761" s="3" t="s">
        <v>5229</v>
      </c>
      <c r="G7761" s="3" t="s">
        <v>3221</v>
      </c>
      <c r="H7761" s="5">
        <v>15552</v>
      </c>
      <c r="I7761" s="2">
        <v>3</v>
      </c>
      <c r="J7761" s="2">
        <v>2</v>
      </c>
      <c r="K7761" s="2">
        <v>5.4432</v>
      </c>
      <c r="L7761" s="18" t="str">
        <f>VLOOKUP(F7761,'BD customers'!$1:$1048576,2,FALSE)</f>
        <v>Jennifer Patt</v>
      </c>
      <c r="M7761" s="2">
        <f>MATCH(orders[[#This Row],[Product ID]],'BD product'!A:A,0)</f>
        <v>936</v>
      </c>
      <c r="N7761" s="2" t="str" cm="1">
        <f t="array" ref="N7761">INDEX('BD product'!A:D,M7761,2)</f>
        <v>Office Supplies</v>
      </c>
    </row>
    <row r="7762" spans="1:14" x14ac:dyDescent="0.3">
      <c r="A7762" s="3" t="s">
        <v>8278</v>
      </c>
      <c r="B7762" s="4">
        <v>41979</v>
      </c>
      <c r="C7762" s="12" t="str">
        <f t="shared" si="121"/>
        <v>2014/12</v>
      </c>
      <c r="D7762" s="4">
        <v>41984</v>
      </c>
      <c r="E7762" s="3" t="s">
        <v>21</v>
      </c>
      <c r="F7762" s="3" t="s">
        <v>7065</v>
      </c>
      <c r="G7762" s="3" t="s">
        <v>3280</v>
      </c>
      <c r="H7762" s="5">
        <v>42208</v>
      </c>
      <c r="I7762" s="2">
        <v>2</v>
      </c>
      <c r="J7762" s="2">
        <v>2</v>
      </c>
      <c r="K7762" s="2">
        <v>13.717599999999999</v>
      </c>
      <c r="L7762" s="18" t="str">
        <f>VLOOKUP(F7762,'BD customers'!$1:$1048576,2,FALSE)</f>
        <v>Barry Gonzalez</v>
      </c>
      <c r="M7762" s="2">
        <f>MATCH(orders[[#This Row],[Product ID]],'BD product'!A:A,0)</f>
        <v>956</v>
      </c>
      <c r="N7762" s="2" t="str" cm="1">
        <f t="array" ref="N7762">INDEX('BD product'!A:D,M7762,2)</f>
        <v>Office Supplies</v>
      </c>
    </row>
    <row r="7763" spans="1:14" x14ac:dyDescent="0.3">
      <c r="A7763" s="3" t="s">
        <v>8279</v>
      </c>
      <c r="B7763" s="4">
        <v>43072</v>
      </c>
      <c r="C7763" s="12" t="str">
        <f t="shared" si="121"/>
        <v>2017/12</v>
      </c>
      <c r="D7763" s="4">
        <v>43075</v>
      </c>
      <c r="E7763" s="3" t="s">
        <v>64</v>
      </c>
      <c r="F7763" s="3" t="s">
        <v>617</v>
      </c>
      <c r="G7763" s="3" t="s">
        <v>3761</v>
      </c>
      <c r="H7763" s="5">
        <v>10368</v>
      </c>
      <c r="I7763" s="2">
        <v>2</v>
      </c>
      <c r="J7763" s="2">
        <v>2</v>
      </c>
      <c r="K7763" s="2">
        <v>3.6288</v>
      </c>
      <c r="L7763" s="18" t="str">
        <f>VLOOKUP(F7763,'BD customers'!$1:$1048576,2,FALSE)</f>
        <v>Clay Cheatham</v>
      </c>
      <c r="M7763" s="2">
        <f>MATCH(orders[[#This Row],[Product ID]],'BD product'!A:A,0)</f>
        <v>1153</v>
      </c>
      <c r="N7763" s="2" t="str" cm="1">
        <f t="array" ref="N7763">INDEX('BD product'!A:D,M7763,2)</f>
        <v>Office Supplies</v>
      </c>
    </row>
    <row r="7764" spans="1:14" x14ac:dyDescent="0.3">
      <c r="A7764" s="3" t="s">
        <v>8280</v>
      </c>
      <c r="B7764" s="4">
        <v>43004</v>
      </c>
      <c r="C7764" s="12" t="str">
        <f t="shared" si="121"/>
        <v>2017/09</v>
      </c>
      <c r="D7764" s="4">
        <v>43006</v>
      </c>
      <c r="E7764" s="3" t="s">
        <v>64</v>
      </c>
      <c r="F7764" s="3" t="s">
        <v>1234</v>
      </c>
      <c r="G7764" s="3" t="s">
        <v>3553</v>
      </c>
      <c r="H7764" s="5">
        <v>2224</v>
      </c>
      <c r="I7764" s="2">
        <v>1</v>
      </c>
      <c r="J7764" s="2">
        <v>2</v>
      </c>
      <c r="K7764" s="2">
        <v>5.5599999999999997E-2</v>
      </c>
      <c r="L7764" s="18" t="str">
        <f>VLOOKUP(F7764,'BD customers'!$1:$1048576,2,FALSE)</f>
        <v>Sara Luxemburg</v>
      </c>
      <c r="M7764" s="2">
        <f>MATCH(orders[[#This Row],[Product ID]],'BD product'!A:A,0)</f>
        <v>1063</v>
      </c>
      <c r="N7764" s="2" t="str" cm="1">
        <f t="array" ref="N7764">INDEX('BD product'!A:D,M7764,2)</f>
        <v>Office Supplies</v>
      </c>
    </row>
    <row r="7765" spans="1:14" x14ac:dyDescent="0.3">
      <c r="A7765" s="3" t="s">
        <v>8281</v>
      </c>
      <c r="B7765" s="4">
        <v>42038</v>
      </c>
      <c r="C7765" s="12" t="str">
        <f t="shared" si="121"/>
        <v>2015/02</v>
      </c>
      <c r="D7765" s="4">
        <v>42042</v>
      </c>
      <c r="E7765" s="3" t="s">
        <v>21</v>
      </c>
      <c r="F7765" s="3" t="s">
        <v>597</v>
      </c>
      <c r="G7765" s="3" t="s">
        <v>5021</v>
      </c>
      <c r="H7765" s="5">
        <v>7452</v>
      </c>
      <c r="I7765" s="2">
        <v>9</v>
      </c>
      <c r="J7765" s="2">
        <v>0</v>
      </c>
      <c r="K7765" s="2">
        <v>35.0244</v>
      </c>
      <c r="L7765" s="18" t="str">
        <f>VLOOKUP(F7765,'BD customers'!$1:$1048576,2,FALSE)</f>
        <v>Frank Olsen</v>
      </c>
      <c r="M7765" s="2">
        <f>MATCH(orders[[#This Row],[Product ID]],'BD product'!A:A,0)</f>
        <v>1453</v>
      </c>
      <c r="N7765" s="2" t="str" cm="1">
        <f t="array" ref="N7765">INDEX('BD product'!A:D,M7765,2)</f>
        <v>Office Supplies</v>
      </c>
    </row>
    <row r="7766" spans="1:14" x14ac:dyDescent="0.3">
      <c r="A7766" s="3" t="s">
        <v>8282</v>
      </c>
      <c r="B7766" s="4">
        <v>42959</v>
      </c>
      <c r="C7766" s="12" t="str">
        <f t="shared" si="121"/>
        <v>2017/08</v>
      </c>
      <c r="D7766" s="4">
        <v>42959</v>
      </c>
      <c r="E7766" s="3" t="s">
        <v>41</v>
      </c>
      <c r="F7766" s="3" t="s">
        <v>1606</v>
      </c>
      <c r="G7766" s="3" t="s">
        <v>2019</v>
      </c>
      <c r="H7766" s="5">
        <v>1752</v>
      </c>
      <c r="I7766" s="2">
        <v>3</v>
      </c>
      <c r="J7766" s="2">
        <v>0</v>
      </c>
      <c r="K7766" s="2">
        <v>0.52559999999999996</v>
      </c>
      <c r="L7766" s="18" t="str">
        <f>VLOOKUP(F7766,'BD customers'!$1:$1048576,2,FALSE)</f>
        <v>Brenda Bowman</v>
      </c>
      <c r="M7766" s="2">
        <f>MATCH(orders[[#This Row],[Product ID]],'BD product'!A:A,0)</f>
        <v>514</v>
      </c>
      <c r="N7766" s="2" t="str" cm="1">
        <f t="array" ref="N7766">INDEX('BD product'!A:D,M7766,2)</f>
        <v>Office Supplies</v>
      </c>
    </row>
    <row r="7767" spans="1:14" x14ac:dyDescent="0.3">
      <c r="A7767" s="3" t="s">
        <v>8282</v>
      </c>
      <c r="B7767" s="4">
        <v>42959</v>
      </c>
      <c r="C7767" s="12" t="str">
        <f t="shared" si="121"/>
        <v>2017/08</v>
      </c>
      <c r="D7767" s="4">
        <v>42959</v>
      </c>
      <c r="E7767" s="3" t="s">
        <v>41</v>
      </c>
      <c r="F7767" s="3" t="s">
        <v>1606</v>
      </c>
      <c r="G7767" s="3" t="s">
        <v>1665</v>
      </c>
      <c r="H7767" s="5">
        <v>17799</v>
      </c>
      <c r="I7767" s="2">
        <v>5</v>
      </c>
      <c r="J7767" s="2">
        <v>0</v>
      </c>
      <c r="K7767" s="2">
        <v>37.377899999999997</v>
      </c>
      <c r="L7767" s="18" t="str">
        <f>VLOOKUP(F7767,'BD customers'!$1:$1048576,2,FALSE)</f>
        <v>Brenda Bowman</v>
      </c>
      <c r="M7767" s="2">
        <f>MATCH(orders[[#This Row],[Product ID]],'BD product'!A:A,0)</f>
        <v>408</v>
      </c>
      <c r="N7767" s="2" t="str" cm="1">
        <f t="array" ref="N7767">INDEX('BD product'!A:D,M7767,2)</f>
        <v>Furniture</v>
      </c>
    </row>
    <row r="7768" spans="1:14" x14ac:dyDescent="0.3">
      <c r="A7768" s="3" t="s">
        <v>8282</v>
      </c>
      <c r="B7768" s="4">
        <v>42959</v>
      </c>
      <c r="C7768" s="12" t="str">
        <f t="shared" si="121"/>
        <v>2017/08</v>
      </c>
      <c r="D7768" s="4">
        <v>42959</v>
      </c>
      <c r="E7768" s="3" t="s">
        <v>41</v>
      </c>
      <c r="F7768" s="3" t="s">
        <v>1606</v>
      </c>
      <c r="G7768" s="3" t="s">
        <v>1643</v>
      </c>
      <c r="H7768" s="5">
        <v>2199</v>
      </c>
      <c r="I7768" s="2">
        <v>5</v>
      </c>
      <c r="J7768" s="2">
        <v>0</v>
      </c>
      <c r="K7768" s="2">
        <v>5.9372999999999996</v>
      </c>
      <c r="L7768" s="18" t="str">
        <f>VLOOKUP(F7768,'BD customers'!$1:$1048576,2,FALSE)</f>
        <v>Brenda Bowman</v>
      </c>
      <c r="M7768" s="2">
        <f>MATCH(orders[[#This Row],[Product ID]],'BD product'!A:A,0)</f>
        <v>401</v>
      </c>
      <c r="N7768" s="2" t="str" cm="1">
        <f t="array" ref="N7768">INDEX('BD product'!A:D,M7768,2)</f>
        <v>Office Supplies</v>
      </c>
    </row>
    <row r="7769" spans="1:14" x14ac:dyDescent="0.3">
      <c r="A7769" s="3" t="s">
        <v>8283</v>
      </c>
      <c r="B7769" s="4">
        <v>42240</v>
      </c>
      <c r="C7769" s="12" t="str">
        <f t="shared" si="121"/>
        <v>2015/08</v>
      </c>
      <c r="D7769" s="4">
        <v>42242</v>
      </c>
      <c r="E7769" s="3" t="s">
        <v>64</v>
      </c>
      <c r="F7769" s="3" t="s">
        <v>1439</v>
      </c>
      <c r="G7769" s="3" t="s">
        <v>409</v>
      </c>
      <c r="H7769" s="5">
        <v>7152</v>
      </c>
      <c r="I7769" s="2">
        <v>3</v>
      </c>
      <c r="J7769" s="2">
        <v>2</v>
      </c>
      <c r="K7769" s="2">
        <v>0.71519999999999995</v>
      </c>
      <c r="L7769" s="18" t="str">
        <f>VLOOKUP(F7769,'BD customers'!$1:$1048576,2,FALSE)</f>
        <v>Denny Ordway</v>
      </c>
      <c r="M7769" s="2">
        <f>MATCH(orders[[#This Row],[Product ID]],'BD product'!A:A,0)</f>
        <v>81</v>
      </c>
      <c r="N7769" s="2" t="str" cm="1">
        <f t="array" ref="N7769">INDEX('BD product'!A:D,M7769,2)</f>
        <v>Office Supplies</v>
      </c>
    </row>
    <row r="7770" spans="1:14" x14ac:dyDescent="0.3">
      <c r="A7770" s="3" t="s">
        <v>8284</v>
      </c>
      <c r="B7770" s="4">
        <v>43051</v>
      </c>
      <c r="C7770" s="12" t="str">
        <f t="shared" si="121"/>
        <v>2017/11</v>
      </c>
      <c r="D7770" s="4">
        <v>43056</v>
      </c>
      <c r="E7770" s="3" t="s">
        <v>21</v>
      </c>
      <c r="F7770" s="3" t="s">
        <v>2066</v>
      </c>
      <c r="G7770" s="3" t="s">
        <v>2440</v>
      </c>
      <c r="H7770" s="5">
        <v>2672</v>
      </c>
      <c r="I7770" s="2">
        <v>5</v>
      </c>
      <c r="J7770" s="2">
        <v>2</v>
      </c>
      <c r="K7770" s="2">
        <v>0.93520000000000003</v>
      </c>
      <c r="L7770" s="18" t="str">
        <f>VLOOKUP(F7770,'BD customers'!$1:$1048576,2,FALSE)</f>
        <v>Larry Blacks</v>
      </c>
      <c r="M7770" s="2">
        <f>MATCH(orders[[#This Row],[Product ID]],'BD product'!A:A,0)</f>
        <v>654</v>
      </c>
      <c r="N7770" s="2" t="str" cm="1">
        <f t="array" ref="N7770">INDEX('BD product'!A:D,M7770,2)</f>
        <v>Office Supplies</v>
      </c>
    </row>
    <row r="7771" spans="1:14" x14ac:dyDescent="0.3">
      <c r="A7771" s="3" t="s">
        <v>8285</v>
      </c>
      <c r="B7771" s="4">
        <v>42583</v>
      </c>
      <c r="C7771" s="12" t="str">
        <f t="shared" si="121"/>
        <v>2016/08</v>
      </c>
      <c r="D7771" s="4">
        <v>42583</v>
      </c>
      <c r="E7771" s="3" t="s">
        <v>41</v>
      </c>
      <c r="F7771" s="3" t="s">
        <v>1245</v>
      </c>
      <c r="G7771" s="3" t="s">
        <v>3754</v>
      </c>
      <c r="H7771" s="5">
        <v>1039728</v>
      </c>
      <c r="I7771" s="2">
        <v>2</v>
      </c>
      <c r="J7771" s="2">
        <v>2</v>
      </c>
      <c r="K7771" s="2">
        <v>90.976200000000006</v>
      </c>
      <c r="L7771" s="18" t="str">
        <f>VLOOKUP(F7771,'BD customers'!$1:$1048576,2,FALSE)</f>
        <v>Thomas Seio</v>
      </c>
      <c r="M7771" s="2">
        <f>MATCH(orders[[#This Row],[Product ID]],'BD product'!A:A,0)</f>
        <v>1150</v>
      </c>
      <c r="N7771" s="2" t="str" cm="1">
        <f t="array" ref="N7771">INDEX('BD product'!A:D,M7771,2)</f>
        <v>Technology</v>
      </c>
    </row>
    <row r="7772" spans="1:14" x14ac:dyDescent="0.3">
      <c r="A7772" s="3" t="s">
        <v>8285</v>
      </c>
      <c r="B7772" s="4">
        <v>42583</v>
      </c>
      <c r="C7772" s="12" t="str">
        <f t="shared" si="121"/>
        <v>2016/08</v>
      </c>
      <c r="D7772" s="4">
        <v>42583</v>
      </c>
      <c r="E7772" s="3" t="s">
        <v>41</v>
      </c>
      <c r="F7772" s="3" t="s">
        <v>1245</v>
      </c>
      <c r="G7772" s="3" t="s">
        <v>70</v>
      </c>
      <c r="H7772" s="5">
        <v>4596</v>
      </c>
      <c r="I7772" s="2">
        <v>2</v>
      </c>
      <c r="J7772" s="2">
        <v>0</v>
      </c>
      <c r="K7772" s="2">
        <v>1.3788</v>
      </c>
      <c r="L7772" s="18" t="str">
        <f>VLOOKUP(F7772,'BD customers'!$1:$1048576,2,FALSE)</f>
        <v>Thomas Seio</v>
      </c>
      <c r="M7772" s="2">
        <f>MATCH(orders[[#This Row],[Product ID]],'BD product'!A:A,0)</f>
        <v>11</v>
      </c>
      <c r="N7772" s="2" t="str" cm="1">
        <f t="array" ref="N7772">INDEX('BD product'!A:D,M7772,2)</f>
        <v>Office Supplies</v>
      </c>
    </row>
    <row r="7773" spans="1:14" x14ac:dyDescent="0.3">
      <c r="A7773" s="3" t="s">
        <v>8286</v>
      </c>
      <c r="B7773" s="4">
        <v>42699</v>
      </c>
      <c r="C7773" s="12" t="str">
        <f t="shared" si="121"/>
        <v>2016/11</v>
      </c>
      <c r="D7773" s="4">
        <v>42706</v>
      </c>
      <c r="E7773" s="3" t="s">
        <v>21</v>
      </c>
      <c r="F7773" s="3" t="s">
        <v>2464</v>
      </c>
      <c r="G7773" s="3" t="s">
        <v>2563</v>
      </c>
      <c r="H7773" s="5">
        <v>456588</v>
      </c>
      <c r="I7773" s="2">
        <v>2</v>
      </c>
      <c r="J7773" s="2">
        <v>7</v>
      </c>
      <c r="K7773" s="2">
        <v>-30.4392</v>
      </c>
      <c r="L7773" s="18" t="str">
        <f>VLOOKUP(F7773,'BD customers'!$1:$1048576,2,FALSE)</f>
        <v>Cindy Stewart</v>
      </c>
      <c r="M7773" s="2">
        <f>MATCH(orders[[#This Row],[Product ID]],'BD product'!A:A,0)</f>
        <v>694</v>
      </c>
      <c r="N7773" s="2" t="str" cm="1">
        <f t="array" ref="N7773">INDEX('BD product'!A:D,M7773,2)</f>
        <v>Office Supplies</v>
      </c>
    </row>
    <row r="7774" spans="1:14" x14ac:dyDescent="0.3">
      <c r="A7774" s="3" t="s">
        <v>8286</v>
      </c>
      <c r="B7774" s="4">
        <v>42699</v>
      </c>
      <c r="C7774" s="12" t="str">
        <f t="shared" si="121"/>
        <v>2016/11</v>
      </c>
      <c r="D7774" s="4">
        <v>42706</v>
      </c>
      <c r="E7774" s="3" t="s">
        <v>21</v>
      </c>
      <c r="F7774" s="3" t="s">
        <v>2464</v>
      </c>
      <c r="G7774" s="3" t="s">
        <v>5247</v>
      </c>
      <c r="H7774" s="5">
        <v>4499985</v>
      </c>
      <c r="I7774" s="2">
        <v>5</v>
      </c>
      <c r="J7774" s="2">
        <v>7</v>
      </c>
      <c r="K7774" s="2">
        <v>-659.99779999999998</v>
      </c>
      <c r="L7774" s="18" t="str">
        <f>VLOOKUP(F7774,'BD customers'!$1:$1048576,2,FALSE)</f>
        <v>Cindy Stewart</v>
      </c>
      <c r="M7774" s="2">
        <f>MATCH(orders[[#This Row],[Product ID]],'BD product'!A:A,0)</f>
        <v>1499</v>
      </c>
      <c r="N7774" s="2" t="str" cm="1">
        <f t="array" ref="N7774">INDEX('BD product'!A:D,M7774,2)</f>
        <v>Technology</v>
      </c>
    </row>
    <row r="7775" spans="1:14" x14ac:dyDescent="0.3">
      <c r="A7775" s="3" t="s">
        <v>8286</v>
      </c>
      <c r="B7775" s="4">
        <v>42699</v>
      </c>
      <c r="C7775" s="12" t="str">
        <f t="shared" si="121"/>
        <v>2016/11</v>
      </c>
      <c r="D7775" s="4">
        <v>42706</v>
      </c>
      <c r="E7775" s="3" t="s">
        <v>21</v>
      </c>
      <c r="F7775" s="3" t="s">
        <v>2464</v>
      </c>
      <c r="G7775" s="3" t="s">
        <v>8287</v>
      </c>
      <c r="H7775" s="5">
        <v>59976</v>
      </c>
      <c r="I7775" s="2">
        <v>3</v>
      </c>
      <c r="J7775" s="2">
        <v>2</v>
      </c>
      <c r="K7775" s="2">
        <v>11.995200000000001</v>
      </c>
      <c r="L7775" s="18" t="str">
        <f>VLOOKUP(F7775,'BD customers'!$1:$1048576,2,FALSE)</f>
        <v>Cindy Stewart</v>
      </c>
      <c r="M7775" s="2">
        <f>MATCH(orders[[#This Row],[Product ID]],'BD product'!A:A,0)</f>
        <v>1829</v>
      </c>
      <c r="N7775" s="2" t="str" cm="1">
        <f t="array" ref="N7775">INDEX('BD product'!A:D,M7775,2)</f>
        <v>Technology</v>
      </c>
    </row>
    <row r="7776" spans="1:14" x14ac:dyDescent="0.3">
      <c r="A7776" s="3" t="s">
        <v>8289</v>
      </c>
      <c r="B7776" s="4">
        <v>42473</v>
      </c>
      <c r="C7776" s="12" t="str">
        <f t="shared" si="121"/>
        <v>2016/04</v>
      </c>
      <c r="D7776" s="4">
        <v>42475</v>
      </c>
      <c r="E7776" s="3" t="s">
        <v>64</v>
      </c>
      <c r="F7776" s="3" t="s">
        <v>5912</v>
      </c>
      <c r="G7776" s="3" t="s">
        <v>163</v>
      </c>
      <c r="H7776" s="5">
        <v>612</v>
      </c>
      <c r="I7776" s="2">
        <v>3</v>
      </c>
      <c r="J7776" s="2">
        <v>0</v>
      </c>
      <c r="K7776" s="2">
        <v>2.8763999999999998</v>
      </c>
      <c r="L7776" s="18" t="str">
        <f>VLOOKUP(F7776,'BD customers'!$1:$1048576,2,FALSE)</f>
        <v>Susan Pistek</v>
      </c>
      <c r="M7776" s="2">
        <f>MATCH(orders[[#This Row],[Product ID]],'BD product'!A:A,0)</f>
        <v>31</v>
      </c>
      <c r="N7776" s="2" t="str" cm="1">
        <f t="array" ref="N7776">INDEX('BD product'!A:D,M7776,2)</f>
        <v>Office Supplies</v>
      </c>
    </row>
    <row r="7777" spans="1:14" x14ac:dyDescent="0.3">
      <c r="A7777" s="3" t="s">
        <v>8290</v>
      </c>
      <c r="B7777" s="4">
        <v>42000</v>
      </c>
      <c r="C7777" s="12" t="str">
        <f t="shared" si="121"/>
        <v>2014/12</v>
      </c>
      <c r="D7777" s="4">
        <v>42004</v>
      </c>
      <c r="E7777" s="3" t="s">
        <v>21</v>
      </c>
      <c r="F7777" s="3" t="s">
        <v>3640</v>
      </c>
      <c r="G7777" s="3" t="s">
        <v>6128</v>
      </c>
      <c r="H7777" s="5">
        <v>1098</v>
      </c>
      <c r="I7777" s="2">
        <v>1</v>
      </c>
      <c r="J7777" s="2">
        <v>0</v>
      </c>
      <c r="K7777" s="2">
        <v>2.9645999999999999</v>
      </c>
      <c r="L7777" s="18" t="str">
        <f>VLOOKUP(F7777,'BD customers'!$1:$1048576,2,FALSE)</f>
        <v>Cynthia Delaney</v>
      </c>
      <c r="M7777" s="2">
        <f>MATCH(orders[[#This Row],[Product ID]],'BD product'!A:A,0)</f>
        <v>1646</v>
      </c>
      <c r="N7777" s="2" t="str" cm="1">
        <f t="array" ref="N7777">INDEX('BD product'!A:D,M7777,2)</f>
        <v>Office Supplies</v>
      </c>
    </row>
    <row r="7778" spans="1:14" x14ac:dyDescent="0.3">
      <c r="A7778" s="3" t="s">
        <v>8290</v>
      </c>
      <c r="B7778" s="4">
        <v>42000</v>
      </c>
      <c r="C7778" s="12" t="str">
        <f t="shared" si="121"/>
        <v>2014/12</v>
      </c>
      <c r="D7778" s="4">
        <v>42004</v>
      </c>
      <c r="E7778" s="3" t="s">
        <v>21</v>
      </c>
      <c r="F7778" s="3" t="s">
        <v>3640</v>
      </c>
      <c r="G7778" s="3" t="s">
        <v>6626</v>
      </c>
      <c r="H7778" s="5">
        <v>786</v>
      </c>
      <c r="I7778" s="2">
        <v>3</v>
      </c>
      <c r="J7778" s="2">
        <v>0</v>
      </c>
      <c r="K7778" s="2">
        <v>3.6156000000000001</v>
      </c>
      <c r="L7778" s="18" t="str">
        <f>VLOOKUP(F7778,'BD customers'!$1:$1048576,2,FALSE)</f>
        <v>Cynthia Delaney</v>
      </c>
      <c r="M7778" s="2">
        <f>MATCH(orders[[#This Row],[Product ID]],'BD product'!A:A,0)</f>
        <v>1713</v>
      </c>
      <c r="N7778" s="2" t="str" cm="1">
        <f t="array" ref="N7778">INDEX('BD product'!A:D,M7778,2)</f>
        <v>Office Supplies</v>
      </c>
    </row>
    <row r="7779" spans="1:14" x14ac:dyDescent="0.3">
      <c r="A7779" s="3" t="s">
        <v>8290</v>
      </c>
      <c r="B7779" s="4">
        <v>42000</v>
      </c>
      <c r="C7779" s="12" t="str">
        <f t="shared" si="121"/>
        <v>2014/12</v>
      </c>
      <c r="D7779" s="4">
        <v>42004</v>
      </c>
      <c r="E7779" s="3" t="s">
        <v>21</v>
      </c>
      <c r="F7779" s="3" t="s">
        <v>3640</v>
      </c>
      <c r="G7779" s="3" t="s">
        <v>1827</v>
      </c>
      <c r="H7779" s="5">
        <v>5145</v>
      </c>
      <c r="I7779" s="2">
        <v>3</v>
      </c>
      <c r="J7779" s="2">
        <v>0</v>
      </c>
      <c r="K7779" s="2">
        <v>13.891500000000001</v>
      </c>
      <c r="L7779" s="18" t="str">
        <f>VLOOKUP(F7779,'BD customers'!$1:$1048576,2,FALSE)</f>
        <v>Cynthia Delaney</v>
      </c>
      <c r="M7779" s="2">
        <f>MATCH(orders[[#This Row],[Product ID]],'BD product'!A:A,0)</f>
        <v>458</v>
      </c>
      <c r="N7779" s="2" t="str" cm="1">
        <f t="array" ref="N7779">INDEX('BD product'!A:D,M7779,2)</f>
        <v>Office Supplies</v>
      </c>
    </row>
    <row r="7780" spans="1:14" x14ac:dyDescent="0.3">
      <c r="A7780" s="3" t="s">
        <v>8290</v>
      </c>
      <c r="B7780" s="4">
        <v>42000</v>
      </c>
      <c r="C7780" s="12" t="str">
        <f t="shared" si="121"/>
        <v>2014/12</v>
      </c>
      <c r="D7780" s="4">
        <v>42004</v>
      </c>
      <c r="E7780" s="3" t="s">
        <v>21</v>
      </c>
      <c r="F7780" s="3" t="s">
        <v>3640</v>
      </c>
      <c r="G7780" s="3" t="s">
        <v>3613</v>
      </c>
      <c r="H7780" s="5">
        <v>37056</v>
      </c>
      <c r="I7780" s="2">
        <v>3</v>
      </c>
      <c r="J7780" s="2">
        <v>2</v>
      </c>
      <c r="K7780" s="2">
        <v>1.3895999999999999</v>
      </c>
      <c r="L7780" s="18" t="str">
        <f>VLOOKUP(F7780,'BD customers'!$1:$1048576,2,FALSE)</f>
        <v>Cynthia Delaney</v>
      </c>
      <c r="M7780" s="2">
        <f>MATCH(orders[[#This Row],[Product ID]],'BD product'!A:A,0)</f>
        <v>1089</v>
      </c>
      <c r="N7780" s="2" t="str" cm="1">
        <f t="array" ref="N7780">INDEX('BD product'!A:D,M7780,2)</f>
        <v>Office Supplies</v>
      </c>
    </row>
    <row r="7781" spans="1:14" x14ac:dyDescent="0.3">
      <c r="A7781" s="3" t="s">
        <v>8291</v>
      </c>
      <c r="B7781" s="4">
        <v>42478</v>
      </c>
      <c r="C7781" s="12" t="str">
        <f t="shared" si="121"/>
        <v>2016/04</v>
      </c>
      <c r="D7781" s="4">
        <v>42482</v>
      </c>
      <c r="E7781" s="3" t="s">
        <v>21</v>
      </c>
      <c r="F7781" s="3" t="s">
        <v>830</v>
      </c>
      <c r="G7781" s="3" t="s">
        <v>1888</v>
      </c>
      <c r="H7781" s="5">
        <v>20392</v>
      </c>
      <c r="I7781" s="2">
        <v>4</v>
      </c>
      <c r="J7781" s="2">
        <v>0</v>
      </c>
      <c r="K7781" s="2">
        <v>55.058399999999999</v>
      </c>
      <c r="L7781" s="18" t="str">
        <f>VLOOKUP(F7781,'BD customers'!$1:$1048576,2,FALSE)</f>
        <v>Roy FranzÃ¶sisch</v>
      </c>
      <c r="M7781" s="2">
        <f>MATCH(orders[[#This Row],[Product ID]],'BD product'!A:A,0)</f>
        <v>475</v>
      </c>
      <c r="N7781" s="2" t="str" cm="1">
        <f t="array" ref="N7781">INDEX('BD product'!A:D,M7781,2)</f>
        <v>Office Supplies</v>
      </c>
    </row>
    <row r="7782" spans="1:14" x14ac:dyDescent="0.3">
      <c r="A7782" s="3" t="s">
        <v>8291</v>
      </c>
      <c r="B7782" s="4">
        <v>42478</v>
      </c>
      <c r="C7782" s="12" t="str">
        <f t="shared" si="121"/>
        <v>2016/04</v>
      </c>
      <c r="D7782" s="4">
        <v>42482</v>
      </c>
      <c r="E7782" s="3" t="s">
        <v>21</v>
      </c>
      <c r="F7782" s="3" t="s">
        <v>830</v>
      </c>
      <c r="G7782" s="3" t="s">
        <v>3851</v>
      </c>
      <c r="H7782" s="5">
        <v>2956</v>
      </c>
      <c r="I7782" s="2">
        <v>4</v>
      </c>
      <c r="J7782" s="2">
        <v>0</v>
      </c>
      <c r="K7782" s="2">
        <v>7.9812000000000003</v>
      </c>
      <c r="L7782" s="18" t="str">
        <f>VLOOKUP(F7782,'BD customers'!$1:$1048576,2,FALSE)</f>
        <v>Roy FranzÃ¶sisch</v>
      </c>
      <c r="M7782" s="2">
        <f>MATCH(orders[[#This Row],[Product ID]],'BD product'!A:A,0)</f>
        <v>1181</v>
      </c>
      <c r="N7782" s="2" t="str" cm="1">
        <f t="array" ref="N7782">INDEX('BD product'!A:D,M7782,2)</f>
        <v>Technology</v>
      </c>
    </row>
    <row r="7783" spans="1:14" x14ac:dyDescent="0.3">
      <c r="A7783" s="3" t="s">
        <v>8292</v>
      </c>
      <c r="B7783" s="4">
        <v>42071</v>
      </c>
      <c r="C7783" s="12" t="str">
        <f t="shared" si="121"/>
        <v>2015/03</v>
      </c>
      <c r="D7783" s="4">
        <v>42075</v>
      </c>
      <c r="E7783" s="3" t="s">
        <v>21</v>
      </c>
      <c r="F7783" s="3" t="s">
        <v>597</v>
      </c>
      <c r="G7783" s="3" t="s">
        <v>1198</v>
      </c>
      <c r="H7783" s="5">
        <v>8568</v>
      </c>
      <c r="I7783" s="2">
        <v>3</v>
      </c>
      <c r="J7783" s="2">
        <v>8</v>
      </c>
      <c r="K7783" s="2">
        <v>-14.5656</v>
      </c>
      <c r="L7783" s="18" t="str">
        <f>VLOOKUP(F7783,'BD customers'!$1:$1048576,2,FALSE)</f>
        <v>Frank Olsen</v>
      </c>
      <c r="M7783" s="2">
        <f>MATCH(orders[[#This Row],[Product ID]],'BD product'!A:A,0)</f>
        <v>278</v>
      </c>
      <c r="N7783" s="2" t="str" cm="1">
        <f t="array" ref="N7783">INDEX('BD product'!A:D,M7783,2)</f>
        <v>Office Supplies</v>
      </c>
    </row>
    <row r="7784" spans="1:14" x14ac:dyDescent="0.3">
      <c r="A7784" s="3" t="s">
        <v>8293</v>
      </c>
      <c r="B7784" s="4">
        <v>42678</v>
      </c>
      <c r="C7784" s="12" t="str">
        <f t="shared" si="121"/>
        <v>2016/11</v>
      </c>
      <c r="D7784" s="4">
        <v>42680</v>
      </c>
      <c r="E7784" s="3" t="s">
        <v>11</v>
      </c>
      <c r="F7784" s="3" t="s">
        <v>485</v>
      </c>
      <c r="G7784" s="3" t="s">
        <v>444</v>
      </c>
      <c r="H7784" s="5">
        <v>45248</v>
      </c>
      <c r="I7784" s="2">
        <v>2</v>
      </c>
      <c r="J7784" s="2">
        <v>2</v>
      </c>
      <c r="K7784" s="2">
        <v>3.9592000000000001</v>
      </c>
      <c r="L7784" s="18" t="str">
        <f>VLOOKUP(F7784,'BD customers'!$1:$1048576,2,FALSE)</f>
        <v>Elpida Rittenbach</v>
      </c>
      <c r="M7784" s="2">
        <f>MATCH(orders[[#This Row],[Product ID]],'BD product'!A:A,0)</f>
        <v>88</v>
      </c>
      <c r="N7784" s="2" t="str" cm="1">
        <f t="array" ref="N7784">INDEX('BD product'!A:D,M7784,2)</f>
        <v>Office Supplies</v>
      </c>
    </row>
    <row r="7785" spans="1:14" x14ac:dyDescent="0.3">
      <c r="A7785" s="3" t="s">
        <v>8293</v>
      </c>
      <c r="B7785" s="4">
        <v>42678</v>
      </c>
      <c r="C7785" s="12" t="str">
        <f t="shared" si="121"/>
        <v>2016/11</v>
      </c>
      <c r="D7785" s="4">
        <v>42680</v>
      </c>
      <c r="E7785" s="3" t="s">
        <v>11</v>
      </c>
      <c r="F7785" s="3" t="s">
        <v>485</v>
      </c>
      <c r="G7785" s="3" t="s">
        <v>1202</v>
      </c>
      <c r="H7785" s="5">
        <v>8763</v>
      </c>
      <c r="I7785" s="2">
        <v>10</v>
      </c>
      <c r="J7785" s="2">
        <v>4</v>
      </c>
      <c r="K7785" s="2">
        <v>-0.29210000000000003</v>
      </c>
      <c r="L7785" s="18" t="str">
        <f>VLOOKUP(F7785,'BD customers'!$1:$1048576,2,FALSE)</f>
        <v>Elpida Rittenbach</v>
      </c>
      <c r="M7785" s="2">
        <f>MATCH(orders[[#This Row],[Product ID]],'BD product'!A:A,0)</f>
        <v>279</v>
      </c>
      <c r="N7785" s="2" t="str" cm="1">
        <f t="array" ref="N7785">INDEX('BD product'!A:D,M7785,2)</f>
        <v>Furniture</v>
      </c>
    </row>
    <row r="7786" spans="1:14" x14ac:dyDescent="0.3">
      <c r="A7786" s="3" t="s">
        <v>8293</v>
      </c>
      <c r="B7786" s="4">
        <v>42678</v>
      </c>
      <c r="C7786" s="12" t="str">
        <f t="shared" si="121"/>
        <v>2016/11</v>
      </c>
      <c r="D7786" s="4">
        <v>42680</v>
      </c>
      <c r="E7786" s="3" t="s">
        <v>11</v>
      </c>
      <c r="F7786" s="3" t="s">
        <v>485</v>
      </c>
      <c r="G7786" s="3" t="s">
        <v>1683</v>
      </c>
      <c r="H7786" s="5">
        <v>185376</v>
      </c>
      <c r="I7786" s="2">
        <v>2</v>
      </c>
      <c r="J7786" s="2">
        <v>2</v>
      </c>
      <c r="K7786" s="2">
        <v>-3.4758</v>
      </c>
      <c r="L7786" s="18" t="str">
        <f>VLOOKUP(F7786,'BD customers'!$1:$1048576,2,FALSE)</f>
        <v>Elpida Rittenbach</v>
      </c>
      <c r="M7786" s="2">
        <f>MATCH(orders[[#This Row],[Product ID]],'BD product'!A:A,0)</f>
        <v>415</v>
      </c>
      <c r="N7786" s="2" t="str" cm="1">
        <f t="array" ref="N7786">INDEX('BD product'!A:D,M7786,2)</f>
        <v>Office Supplies</v>
      </c>
    </row>
    <row r="7787" spans="1:14" x14ac:dyDescent="0.3">
      <c r="A7787" s="3" t="s">
        <v>8294</v>
      </c>
      <c r="B7787" s="4">
        <v>41972</v>
      </c>
      <c r="C7787" s="12" t="str">
        <f t="shared" si="121"/>
        <v>2014/11</v>
      </c>
      <c r="D7787" s="4">
        <v>41979</v>
      </c>
      <c r="E7787" s="3" t="s">
        <v>21</v>
      </c>
      <c r="F7787" s="3" t="s">
        <v>1540</v>
      </c>
      <c r="G7787" s="3" t="s">
        <v>272</v>
      </c>
      <c r="H7787" s="5">
        <v>2506</v>
      </c>
      <c r="I7787" s="2">
        <v>2</v>
      </c>
      <c r="J7787" s="2">
        <v>0</v>
      </c>
      <c r="K7787" s="2">
        <v>11.7782</v>
      </c>
      <c r="L7787" s="18" t="str">
        <f>VLOOKUP(F7787,'BD customers'!$1:$1048576,2,FALSE)</f>
        <v>Philip Brown</v>
      </c>
      <c r="M7787" s="2">
        <f>MATCH(orders[[#This Row],[Product ID]],'BD product'!A:A,0)</f>
        <v>51</v>
      </c>
      <c r="N7787" s="2" t="str" cm="1">
        <f t="array" ref="N7787">INDEX('BD product'!A:D,M7787,2)</f>
        <v>Office Supplies</v>
      </c>
    </row>
    <row r="7788" spans="1:14" x14ac:dyDescent="0.3">
      <c r="A7788" s="3" t="s">
        <v>8295</v>
      </c>
      <c r="B7788" s="4">
        <v>42507</v>
      </c>
      <c r="C7788" s="12" t="str">
        <f t="shared" si="121"/>
        <v>2016/05</v>
      </c>
      <c r="D7788" s="4">
        <v>42510</v>
      </c>
      <c r="E7788" s="3" t="s">
        <v>64</v>
      </c>
      <c r="F7788" s="3" t="s">
        <v>3984</v>
      </c>
      <c r="G7788" s="3" t="s">
        <v>7528</v>
      </c>
      <c r="H7788" s="5">
        <v>289</v>
      </c>
      <c r="I7788" s="2">
        <v>1</v>
      </c>
      <c r="J7788" s="2">
        <v>8</v>
      </c>
      <c r="K7788" s="2">
        <v>-4.7685000000000004</v>
      </c>
      <c r="L7788" s="18" t="str">
        <f>VLOOKUP(F7788,'BD customers'!$1:$1048576,2,FALSE)</f>
        <v>Luke Weiss</v>
      </c>
      <c r="M7788" s="2">
        <f>MATCH(orders[[#This Row],[Product ID]],'BD product'!A:A,0)</f>
        <v>1786</v>
      </c>
      <c r="N7788" s="2" t="str" cm="1">
        <f t="array" ref="N7788">INDEX('BD product'!A:D,M7788,2)</f>
        <v>Office Supplies</v>
      </c>
    </row>
    <row r="7789" spans="1:14" x14ac:dyDescent="0.3">
      <c r="A7789" s="3" t="s">
        <v>8295</v>
      </c>
      <c r="B7789" s="4">
        <v>42507</v>
      </c>
      <c r="C7789" s="12" t="str">
        <f t="shared" si="121"/>
        <v>2016/05</v>
      </c>
      <c r="D7789" s="4">
        <v>42510</v>
      </c>
      <c r="E7789" s="3" t="s">
        <v>64</v>
      </c>
      <c r="F7789" s="3" t="s">
        <v>3984</v>
      </c>
      <c r="G7789" s="3" t="s">
        <v>4424</v>
      </c>
      <c r="H7789" s="5">
        <v>7896</v>
      </c>
      <c r="I7789" s="2">
        <v>3</v>
      </c>
      <c r="J7789" s="2">
        <v>2</v>
      </c>
      <c r="K7789" s="2">
        <v>2.4674999999999998</v>
      </c>
      <c r="L7789" s="18" t="str">
        <f>VLOOKUP(F7789,'BD customers'!$1:$1048576,2,FALSE)</f>
        <v>Luke Weiss</v>
      </c>
      <c r="M7789" s="2">
        <f>MATCH(orders[[#This Row],[Product ID]],'BD product'!A:A,0)</f>
        <v>1323</v>
      </c>
      <c r="N7789" s="2" t="str" cm="1">
        <f t="array" ref="N7789">INDEX('BD product'!A:D,M7789,2)</f>
        <v>Office Supplies</v>
      </c>
    </row>
    <row r="7790" spans="1:14" x14ac:dyDescent="0.3">
      <c r="A7790" s="3" t="s">
        <v>8295</v>
      </c>
      <c r="B7790" s="4">
        <v>42507</v>
      </c>
      <c r="C7790" s="12" t="str">
        <f t="shared" si="121"/>
        <v>2016/05</v>
      </c>
      <c r="D7790" s="4">
        <v>42510</v>
      </c>
      <c r="E7790" s="3" t="s">
        <v>64</v>
      </c>
      <c r="F7790" s="3" t="s">
        <v>3984</v>
      </c>
      <c r="G7790" s="3" t="s">
        <v>3771</v>
      </c>
      <c r="H7790" s="5">
        <v>22608</v>
      </c>
      <c r="I7790" s="2">
        <v>3</v>
      </c>
      <c r="J7790" s="2">
        <v>6</v>
      </c>
      <c r="K7790" s="2">
        <v>-10.1736</v>
      </c>
      <c r="L7790" s="18" t="str">
        <f>VLOOKUP(F7790,'BD customers'!$1:$1048576,2,FALSE)</f>
        <v>Luke Weiss</v>
      </c>
      <c r="M7790" s="2">
        <f>MATCH(orders[[#This Row],[Product ID]],'BD product'!A:A,0)</f>
        <v>1157</v>
      </c>
      <c r="N7790" s="2" t="str" cm="1">
        <f t="array" ref="N7790">INDEX('BD product'!A:D,M7790,2)</f>
        <v>Furniture</v>
      </c>
    </row>
    <row r="7791" spans="1:14" x14ac:dyDescent="0.3">
      <c r="A7791" s="3" t="s">
        <v>8295</v>
      </c>
      <c r="B7791" s="4">
        <v>42507</v>
      </c>
      <c r="C7791" s="12" t="str">
        <f t="shared" si="121"/>
        <v>2016/05</v>
      </c>
      <c r="D7791" s="4">
        <v>42510</v>
      </c>
      <c r="E7791" s="3" t="s">
        <v>64</v>
      </c>
      <c r="F7791" s="3" t="s">
        <v>3984</v>
      </c>
      <c r="G7791" s="3" t="s">
        <v>4996</v>
      </c>
      <c r="H7791" s="5">
        <v>30528</v>
      </c>
      <c r="I7791" s="2">
        <v>8</v>
      </c>
      <c r="J7791" s="2">
        <v>2</v>
      </c>
      <c r="K7791" s="2">
        <v>9.5399999999999999E-2</v>
      </c>
      <c r="L7791" s="18" t="str">
        <f>VLOOKUP(F7791,'BD customers'!$1:$1048576,2,FALSE)</f>
        <v>Luke Weiss</v>
      </c>
      <c r="M7791" s="2">
        <f>MATCH(orders[[#This Row],[Product ID]],'BD product'!A:A,0)</f>
        <v>1448</v>
      </c>
      <c r="N7791" s="2" t="str" cm="1">
        <f t="array" ref="N7791">INDEX('BD product'!A:D,M7791,2)</f>
        <v>Office Supplies</v>
      </c>
    </row>
    <row r="7792" spans="1:14" x14ac:dyDescent="0.3">
      <c r="A7792" s="3" t="s">
        <v>8296</v>
      </c>
      <c r="B7792" s="4">
        <v>42997</v>
      </c>
      <c r="C7792" s="12" t="str">
        <f t="shared" si="121"/>
        <v>2017/09</v>
      </c>
      <c r="D7792" s="4">
        <v>42997</v>
      </c>
      <c r="E7792" s="3" t="s">
        <v>41</v>
      </c>
      <c r="F7792" s="3" t="s">
        <v>3240</v>
      </c>
      <c r="G7792" s="3" t="s">
        <v>2388</v>
      </c>
      <c r="H7792" s="5">
        <v>4842</v>
      </c>
      <c r="I7792" s="2">
        <v>3</v>
      </c>
      <c r="J7792" s="2">
        <v>7</v>
      </c>
      <c r="K7792" s="2">
        <v>-3.3894000000000002</v>
      </c>
      <c r="L7792" s="18" t="str">
        <f>VLOOKUP(F7792,'BD customers'!$1:$1048576,2,FALSE)</f>
        <v>Frank Gastineau</v>
      </c>
      <c r="M7792" s="2">
        <f>MATCH(orders[[#This Row],[Product ID]],'BD product'!A:A,0)</f>
        <v>638</v>
      </c>
      <c r="N7792" s="2" t="str" cm="1">
        <f t="array" ref="N7792">INDEX('BD product'!A:D,M7792,2)</f>
        <v>Office Supplies</v>
      </c>
    </row>
    <row r="7793" spans="1:14" x14ac:dyDescent="0.3">
      <c r="A7793" s="3" t="s">
        <v>8297</v>
      </c>
      <c r="B7793" s="4">
        <v>42723</v>
      </c>
      <c r="C7793" s="12" t="str">
        <f t="shared" si="121"/>
        <v>2016/12</v>
      </c>
      <c r="D7793" s="4">
        <v>42728</v>
      </c>
      <c r="E7793" s="3" t="s">
        <v>21</v>
      </c>
      <c r="F7793" s="3" t="s">
        <v>7234</v>
      </c>
      <c r="G7793" s="3" t="s">
        <v>2739</v>
      </c>
      <c r="H7793" s="5">
        <v>18</v>
      </c>
      <c r="I7793" s="2">
        <v>5</v>
      </c>
      <c r="J7793" s="2">
        <v>8</v>
      </c>
      <c r="K7793" s="2">
        <v>-2.8799999999999999E-2</v>
      </c>
      <c r="L7793" s="18" t="str">
        <f>VLOOKUP(F7793,'BD customers'!$1:$1048576,2,FALSE)</f>
        <v>Barry Pond</v>
      </c>
      <c r="M7793" s="2">
        <f>MATCH(orders[[#This Row],[Product ID]],'BD product'!A:A,0)</f>
        <v>753</v>
      </c>
      <c r="N7793" s="2" t="str" cm="1">
        <f t="array" ref="N7793">INDEX('BD product'!A:D,M7793,2)</f>
        <v>Office Supplies</v>
      </c>
    </row>
    <row r="7794" spans="1:14" x14ac:dyDescent="0.3">
      <c r="A7794" s="3" t="s">
        <v>8298</v>
      </c>
      <c r="B7794" s="4">
        <v>43020</v>
      </c>
      <c r="C7794" s="12" t="str">
        <f t="shared" si="121"/>
        <v>2017/10</v>
      </c>
      <c r="D7794" s="4">
        <v>43023</v>
      </c>
      <c r="E7794" s="3" t="s">
        <v>64</v>
      </c>
      <c r="F7794" s="3" t="s">
        <v>1260</v>
      </c>
      <c r="G7794" s="3" t="s">
        <v>2295</v>
      </c>
      <c r="H7794" s="5">
        <v>39984</v>
      </c>
      <c r="I7794" s="2">
        <v>2</v>
      </c>
      <c r="J7794" s="2">
        <v>2</v>
      </c>
      <c r="K7794" s="2">
        <v>-1.4994000000000001</v>
      </c>
      <c r="L7794" s="18" t="str">
        <f>VLOOKUP(F7794,'BD customers'!$1:$1048576,2,FALSE)</f>
        <v>Sung Pak</v>
      </c>
      <c r="M7794" s="2">
        <f>MATCH(orders[[#This Row],[Product ID]],'BD product'!A:A,0)</f>
        <v>608</v>
      </c>
      <c r="N7794" s="2" t="str" cm="1">
        <f t="array" ref="N7794">INDEX('BD product'!A:D,M7794,2)</f>
        <v>Technology</v>
      </c>
    </row>
    <row r="7795" spans="1:14" x14ac:dyDescent="0.3">
      <c r="A7795" s="3" t="s">
        <v>8299</v>
      </c>
      <c r="B7795" s="4">
        <v>42350</v>
      </c>
      <c r="C7795" s="12" t="str">
        <f t="shared" si="121"/>
        <v>2015/12</v>
      </c>
      <c r="D7795" s="4">
        <v>42353</v>
      </c>
      <c r="E7795" s="3" t="s">
        <v>11</v>
      </c>
      <c r="F7795" s="3" t="s">
        <v>95</v>
      </c>
      <c r="G7795" s="3" t="s">
        <v>1401</v>
      </c>
      <c r="H7795" s="5">
        <v>324</v>
      </c>
      <c r="I7795" s="2">
        <v>5</v>
      </c>
      <c r="J7795" s="2">
        <v>0</v>
      </c>
      <c r="K7795" s="2">
        <v>1.5875999999999999</v>
      </c>
      <c r="L7795" s="18" t="str">
        <f>VLOOKUP(F7795,'BD customers'!$1:$1048576,2,FALSE)</f>
        <v>Jonathan Doherty</v>
      </c>
      <c r="M7795" s="2">
        <f>MATCH(orders[[#This Row],[Product ID]],'BD product'!A:A,0)</f>
        <v>331</v>
      </c>
      <c r="N7795" s="2" t="str" cm="1">
        <f t="array" ref="N7795">INDEX('BD product'!A:D,M7795,2)</f>
        <v>Office Supplies</v>
      </c>
    </row>
    <row r="7796" spans="1:14" x14ac:dyDescent="0.3">
      <c r="A7796" s="3" t="s">
        <v>8299</v>
      </c>
      <c r="B7796" s="4">
        <v>42350</v>
      </c>
      <c r="C7796" s="12" t="str">
        <f t="shared" si="121"/>
        <v>2015/12</v>
      </c>
      <c r="D7796" s="4">
        <v>42353</v>
      </c>
      <c r="E7796" s="3" t="s">
        <v>11</v>
      </c>
      <c r="F7796" s="3" t="s">
        <v>95</v>
      </c>
      <c r="G7796" s="3" t="s">
        <v>618</v>
      </c>
      <c r="H7796" s="5">
        <v>9788</v>
      </c>
      <c r="I7796" s="2">
        <v>2</v>
      </c>
      <c r="J7796" s="2">
        <v>0</v>
      </c>
      <c r="K7796" s="2">
        <v>0.4894</v>
      </c>
      <c r="L7796" s="18" t="str">
        <f>VLOOKUP(F7796,'BD customers'!$1:$1048576,2,FALSE)</f>
        <v>Jonathan Doherty</v>
      </c>
      <c r="M7796" s="2">
        <f>MATCH(orders[[#This Row],[Product ID]],'BD product'!A:A,0)</f>
        <v>128</v>
      </c>
      <c r="N7796" s="2" t="str" cm="1">
        <f t="array" ref="N7796">INDEX('BD product'!A:D,M7796,2)</f>
        <v>Office Supplies</v>
      </c>
    </row>
    <row r="7797" spans="1:14" x14ac:dyDescent="0.3">
      <c r="A7797" s="3" t="s">
        <v>8300</v>
      </c>
      <c r="B7797" s="4">
        <v>42197</v>
      </c>
      <c r="C7797" s="12" t="str">
        <f t="shared" si="121"/>
        <v>2015/07</v>
      </c>
      <c r="D7797" s="4">
        <v>42203</v>
      </c>
      <c r="E7797" s="3" t="s">
        <v>21</v>
      </c>
      <c r="F7797" s="3" t="s">
        <v>2095</v>
      </c>
      <c r="G7797" s="3" t="s">
        <v>5192</v>
      </c>
      <c r="H7797" s="5">
        <v>307168</v>
      </c>
      <c r="I7797" s="2">
        <v>4</v>
      </c>
      <c r="J7797" s="2">
        <v>2</v>
      </c>
      <c r="K7797" s="2">
        <v>30.716799999999999</v>
      </c>
      <c r="L7797" s="18" t="str">
        <f>VLOOKUP(F7797,'BD customers'!$1:$1048576,2,FALSE)</f>
        <v>Fred McMath</v>
      </c>
      <c r="M7797" s="2">
        <f>MATCH(orders[[#This Row],[Product ID]],'BD product'!A:A,0)</f>
        <v>1487</v>
      </c>
      <c r="N7797" s="2" t="str" cm="1">
        <f t="array" ref="N7797">INDEX('BD product'!A:D,M7797,2)</f>
        <v>Technology</v>
      </c>
    </row>
    <row r="7798" spans="1:14" x14ac:dyDescent="0.3">
      <c r="A7798" s="3" t="s">
        <v>8301</v>
      </c>
      <c r="B7798" s="4">
        <v>42279</v>
      </c>
      <c r="C7798" s="12" t="str">
        <f t="shared" si="121"/>
        <v>2015/10</v>
      </c>
      <c r="D7798" s="4">
        <v>42283</v>
      </c>
      <c r="E7798" s="3" t="s">
        <v>21</v>
      </c>
      <c r="F7798" s="3" t="s">
        <v>1557</v>
      </c>
      <c r="G7798" s="3" t="s">
        <v>319</v>
      </c>
      <c r="H7798" s="5">
        <v>269</v>
      </c>
      <c r="I7798" s="2">
        <v>5</v>
      </c>
      <c r="J7798" s="2">
        <v>0</v>
      </c>
      <c r="K7798" s="2">
        <v>1.3181</v>
      </c>
      <c r="L7798" s="18" t="str">
        <f>VLOOKUP(F7798,'BD customers'!$1:$1048576,2,FALSE)</f>
        <v>Michael Paige</v>
      </c>
      <c r="M7798" s="2">
        <f>MATCH(orders[[#This Row],[Product ID]],'BD product'!A:A,0)</f>
        <v>63</v>
      </c>
      <c r="N7798" s="2" t="str" cm="1">
        <f t="array" ref="N7798">INDEX('BD product'!A:D,M7798,2)</f>
        <v>Office Supplies</v>
      </c>
    </row>
    <row r="7799" spans="1:14" x14ac:dyDescent="0.3">
      <c r="A7799" s="3" t="s">
        <v>8302</v>
      </c>
      <c r="B7799" s="4">
        <v>42818</v>
      </c>
      <c r="C7799" s="12" t="str">
        <f t="shared" si="121"/>
        <v>2017/03</v>
      </c>
      <c r="D7799" s="4">
        <v>42821</v>
      </c>
      <c r="E7799" s="3" t="s">
        <v>64</v>
      </c>
      <c r="F7799" s="3" t="s">
        <v>2237</v>
      </c>
      <c r="G7799" s="3" t="s">
        <v>4571</v>
      </c>
      <c r="H7799" s="5">
        <v>4701</v>
      </c>
      <c r="I7799" s="2">
        <v>3</v>
      </c>
      <c r="J7799" s="2">
        <v>0</v>
      </c>
      <c r="K7799" s="2">
        <v>22.0947</v>
      </c>
      <c r="L7799" s="18" t="str">
        <f>VLOOKUP(F7799,'BD customers'!$1:$1048576,2,FALSE)</f>
        <v>Harold Ryan</v>
      </c>
      <c r="M7799" s="2">
        <f>MATCH(orders[[#This Row],[Product ID]],'BD product'!A:A,0)</f>
        <v>1360</v>
      </c>
      <c r="N7799" s="2" t="str" cm="1">
        <f t="array" ref="N7799">INDEX('BD product'!A:D,M7799,2)</f>
        <v>Office Supplies</v>
      </c>
    </row>
    <row r="7800" spans="1:14" x14ac:dyDescent="0.3">
      <c r="A7800" s="3" t="s">
        <v>8302</v>
      </c>
      <c r="B7800" s="4">
        <v>42818</v>
      </c>
      <c r="C7800" s="12" t="str">
        <f t="shared" si="121"/>
        <v>2017/03</v>
      </c>
      <c r="D7800" s="4">
        <v>42821</v>
      </c>
      <c r="E7800" s="3" t="s">
        <v>64</v>
      </c>
      <c r="F7800" s="3" t="s">
        <v>2237</v>
      </c>
      <c r="G7800" s="3" t="s">
        <v>3751</v>
      </c>
      <c r="H7800" s="5">
        <v>46999</v>
      </c>
      <c r="I7800" s="2">
        <v>1</v>
      </c>
      <c r="J7800" s="2">
        <v>0</v>
      </c>
      <c r="K7800" s="2">
        <v>136.2971</v>
      </c>
      <c r="L7800" s="18" t="str">
        <f>VLOOKUP(F7800,'BD customers'!$1:$1048576,2,FALSE)</f>
        <v>Harold Ryan</v>
      </c>
      <c r="M7800" s="2">
        <f>MATCH(orders[[#This Row],[Product ID]],'BD product'!A:A,0)</f>
        <v>1149</v>
      </c>
      <c r="N7800" s="2" t="str" cm="1">
        <f t="array" ref="N7800">INDEX('BD product'!A:D,M7800,2)</f>
        <v>Technology</v>
      </c>
    </row>
    <row r="7801" spans="1:14" x14ac:dyDescent="0.3">
      <c r="A7801" s="3" t="s">
        <v>8302</v>
      </c>
      <c r="B7801" s="4">
        <v>42818</v>
      </c>
      <c r="C7801" s="12" t="str">
        <f t="shared" si="121"/>
        <v>2017/03</v>
      </c>
      <c r="D7801" s="4">
        <v>42821</v>
      </c>
      <c r="E7801" s="3" t="s">
        <v>64</v>
      </c>
      <c r="F7801" s="3" t="s">
        <v>2237</v>
      </c>
      <c r="G7801" s="3" t="s">
        <v>1610</v>
      </c>
      <c r="H7801" s="5">
        <v>207846</v>
      </c>
      <c r="I7801" s="2">
        <v>3</v>
      </c>
      <c r="J7801" s="2">
        <v>1</v>
      </c>
      <c r="K7801" s="2">
        <v>2.3094000000000001</v>
      </c>
      <c r="L7801" s="18" t="str">
        <f>VLOOKUP(F7801,'BD customers'!$1:$1048576,2,FALSE)</f>
        <v>Harold Ryan</v>
      </c>
      <c r="M7801" s="2">
        <f>MATCH(orders[[#This Row],[Product ID]],'BD product'!A:A,0)</f>
        <v>391</v>
      </c>
      <c r="N7801" s="2" t="str" cm="1">
        <f t="array" ref="N7801">INDEX('BD product'!A:D,M7801,2)</f>
        <v>Furniture</v>
      </c>
    </row>
    <row r="7802" spans="1:14" x14ac:dyDescent="0.3">
      <c r="A7802" s="3" t="s">
        <v>8303</v>
      </c>
      <c r="B7802" s="4">
        <v>42887</v>
      </c>
      <c r="C7802" s="12" t="str">
        <f t="shared" si="121"/>
        <v>2017/06</v>
      </c>
      <c r="D7802" s="4">
        <v>42892</v>
      </c>
      <c r="E7802" s="3" t="s">
        <v>21</v>
      </c>
      <c r="F7802" s="3" t="s">
        <v>7154</v>
      </c>
      <c r="G7802" s="3" t="s">
        <v>1190</v>
      </c>
      <c r="H7802" s="5">
        <v>324744</v>
      </c>
      <c r="I7802" s="2">
        <v>3</v>
      </c>
      <c r="J7802" s="2">
        <v>2</v>
      </c>
      <c r="K7802" s="2">
        <v>-77.1267</v>
      </c>
      <c r="L7802" s="18" t="str">
        <f>VLOOKUP(F7802,'BD customers'!$1:$1048576,2,FALSE)</f>
        <v>Barry Weirich</v>
      </c>
      <c r="M7802" s="2">
        <f>MATCH(orders[[#This Row],[Product ID]],'BD product'!A:A,0)</f>
        <v>275</v>
      </c>
      <c r="N7802" s="2" t="str" cm="1">
        <f t="array" ref="N7802">INDEX('BD product'!A:D,M7802,2)</f>
        <v>Office Supplies</v>
      </c>
    </row>
    <row r="7803" spans="1:14" x14ac:dyDescent="0.3">
      <c r="A7803" s="3" t="s">
        <v>8304</v>
      </c>
      <c r="B7803" s="4">
        <v>41722</v>
      </c>
      <c r="C7803" s="12" t="str">
        <f t="shared" si="121"/>
        <v>2014/03</v>
      </c>
      <c r="D7803" s="4">
        <v>41727</v>
      </c>
      <c r="E7803" s="3" t="s">
        <v>11</v>
      </c>
      <c r="F7803" s="3" t="s">
        <v>504</v>
      </c>
      <c r="G7803" s="3" t="s">
        <v>6534</v>
      </c>
      <c r="H7803" s="5">
        <v>4048</v>
      </c>
      <c r="I7803" s="2">
        <v>2</v>
      </c>
      <c r="J7803" s="2">
        <v>0</v>
      </c>
      <c r="K7803" s="2">
        <v>14.572800000000001</v>
      </c>
      <c r="L7803" s="18" t="str">
        <f>VLOOKUP(F7803,'BD customers'!$1:$1048576,2,FALSE)</f>
        <v>Maurice Satty</v>
      </c>
      <c r="M7803" s="2">
        <f>MATCH(orders[[#This Row],[Product ID]],'BD product'!A:A,0)</f>
        <v>1704</v>
      </c>
      <c r="N7803" s="2" t="str" cm="1">
        <f t="array" ref="N7803">INDEX('BD product'!A:D,M7803,2)</f>
        <v>Furniture</v>
      </c>
    </row>
    <row r="7804" spans="1:14" x14ac:dyDescent="0.3">
      <c r="A7804" s="3" t="s">
        <v>8305</v>
      </c>
      <c r="B7804" s="4">
        <v>42269</v>
      </c>
      <c r="C7804" s="12" t="str">
        <f t="shared" si="121"/>
        <v>2015/09</v>
      </c>
      <c r="D7804" s="4">
        <v>42273</v>
      </c>
      <c r="E7804" s="3" t="s">
        <v>21</v>
      </c>
      <c r="F7804" s="3" t="s">
        <v>1028</v>
      </c>
      <c r="G7804" s="3" t="s">
        <v>3821</v>
      </c>
      <c r="H7804" s="5">
        <v>120</v>
      </c>
      <c r="I7804" s="2">
        <v>4</v>
      </c>
      <c r="J7804" s="2">
        <v>2</v>
      </c>
      <c r="K7804" s="2">
        <v>4.1999999999999997E-3</v>
      </c>
      <c r="L7804" s="18" t="str">
        <f>VLOOKUP(F7804,'BD customers'!$1:$1048576,2,FALSE)</f>
        <v>Sanjit Jacobs</v>
      </c>
      <c r="M7804" s="2">
        <f>MATCH(orders[[#This Row],[Product ID]],'BD product'!A:A,0)</f>
        <v>1173</v>
      </c>
      <c r="N7804" s="2" t="str" cm="1">
        <f t="array" ref="N7804">INDEX('BD product'!A:D,M7804,2)</f>
        <v>Office Supplies</v>
      </c>
    </row>
    <row r="7805" spans="1:14" x14ac:dyDescent="0.3">
      <c r="A7805" s="3" t="s">
        <v>8305</v>
      </c>
      <c r="B7805" s="4">
        <v>42269</v>
      </c>
      <c r="C7805" s="12" t="str">
        <f t="shared" si="121"/>
        <v>2015/09</v>
      </c>
      <c r="D7805" s="4">
        <v>42273</v>
      </c>
      <c r="E7805" s="3" t="s">
        <v>21</v>
      </c>
      <c r="F7805" s="3" t="s">
        <v>1028</v>
      </c>
      <c r="G7805" s="3" t="s">
        <v>3141</v>
      </c>
      <c r="H7805" s="5">
        <v>720064</v>
      </c>
      <c r="I7805" s="2">
        <v>4</v>
      </c>
      <c r="J7805" s="2">
        <v>2</v>
      </c>
      <c r="K7805" s="2">
        <v>-63.005600000000001</v>
      </c>
      <c r="L7805" s="18" t="str">
        <f>VLOOKUP(F7805,'BD customers'!$1:$1048576,2,FALSE)</f>
        <v>Sanjit Jacobs</v>
      </c>
      <c r="M7805" s="2">
        <f>MATCH(orders[[#This Row],[Product ID]],'BD product'!A:A,0)</f>
        <v>908</v>
      </c>
      <c r="N7805" s="2" t="str" cm="1">
        <f t="array" ref="N7805">INDEX('BD product'!A:D,M7805,2)</f>
        <v>Office Supplies</v>
      </c>
    </row>
    <row r="7806" spans="1:14" x14ac:dyDescent="0.3">
      <c r="A7806" s="3" t="s">
        <v>8305</v>
      </c>
      <c r="B7806" s="4">
        <v>42269</v>
      </c>
      <c r="C7806" s="12" t="str">
        <f t="shared" si="121"/>
        <v>2015/09</v>
      </c>
      <c r="D7806" s="4">
        <v>42273</v>
      </c>
      <c r="E7806" s="3" t="s">
        <v>21</v>
      </c>
      <c r="F7806" s="3" t="s">
        <v>1028</v>
      </c>
      <c r="G7806" s="3" t="s">
        <v>3315</v>
      </c>
      <c r="H7806" s="5">
        <v>25424</v>
      </c>
      <c r="I7806" s="2">
        <v>1</v>
      </c>
      <c r="J7806" s="2">
        <v>2</v>
      </c>
      <c r="K7806" s="2">
        <v>-0.47670000000000001</v>
      </c>
      <c r="L7806" s="18" t="str">
        <f>VLOOKUP(F7806,'BD customers'!$1:$1048576,2,FALSE)</f>
        <v>Sanjit Jacobs</v>
      </c>
      <c r="M7806" s="2">
        <f>MATCH(orders[[#This Row],[Product ID]],'BD product'!A:A,0)</f>
        <v>969</v>
      </c>
      <c r="N7806" s="2" t="str" cm="1">
        <f t="array" ref="N7806">INDEX('BD product'!A:D,M7806,2)</f>
        <v>Office Supplies</v>
      </c>
    </row>
    <row r="7807" spans="1:14" x14ac:dyDescent="0.3">
      <c r="A7807" s="3" t="s">
        <v>8305</v>
      </c>
      <c r="B7807" s="4">
        <v>42269</v>
      </c>
      <c r="C7807" s="12" t="str">
        <f t="shared" si="121"/>
        <v>2015/09</v>
      </c>
      <c r="D7807" s="4">
        <v>42273</v>
      </c>
      <c r="E7807" s="3" t="s">
        <v>21</v>
      </c>
      <c r="F7807" s="3" t="s">
        <v>1028</v>
      </c>
      <c r="G7807" s="3" t="s">
        <v>3495</v>
      </c>
      <c r="H7807" s="5">
        <v>2816</v>
      </c>
      <c r="I7807" s="2">
        <v>2</v>
      </c>
      <c r="J7807" s="2">
        <v>2</v>
      </c>
      <c r="K7807" s="2">
        <v>0.31680000000000003</v>
      </c>
      <c r="L7807" s="18" t="str">
        <f>VLOOKUP(F7807,'BD customers'!$1:$1048576,2,FALSE)</f>
        <v>Sanjit Jacobs</v>
      </c>
      <c r="M7807" s="2">
        <f>MATCH(orders[[#This Row],[Product ID]],'BD product'!A:A,0)</f>
        <v>1041</v>
      </c>
      <c r="N7807" s="2" t="str" cm="1">
        <f t="array" ref="N7807">INDEX('BD product'!A:D,M7807,2)</f>
        <v>Office Supplies</v>
      </c>
    </row>
    <row r="7808" spans="1:14" x14ac:dyDescent="0.3">
      <c r="A7808" s="3" t="s">
        <v>8305</v>
      </c>
      <c r="B7808" s="4">
        <v>42269</v>
      </c>
      <c r="C7808" s="12" t="str">
        <f t="shared" si="121"/>
        <v>2015/09</v>
      </c>
      <c r="D7808" s="4">
        <v>42273</v>
      </c>
      <c r="E7808" s="3" t="s">
        <v>21</v>
      </c>
      <c r="F7808" s="3" t="s">
        <v>1028</v>
      </c>
      <c r="G7808" s="3" t="s">
        <v>3300</v>
      </c>
      <c r="H7808" s="5">
        <v>3204</v>
      </c>
      <c r="I7808" s="2">
        <v>2</v>
      </c>
      <c r="J7808" s="2">
        <v>7</v>
      </c>
      <c r="K7808" s="2">
        <v>-2.5632000000000001</v>
      </c>
      <c r="L7808" s="18" t="str">
        <f>VLOOKUP(F7808,'BD customers'!$1:$1048576,2,FALSE)</f>
        <v>Sanjit Jacobs</v>
      </c>
      <c r="M7808" s="2">
        <f>MATCH(orders[[#This Row],[Product ID]],'BD product'!A:A,0)</f>
        <v>963</v>
      </c>
      <c r="N7808" s="2" t="str" cm="1">
        <f t="array" ref="N7808">INDEX('BD product'!A:D,M7808,2)</f>
        <v>Office Supplies</v>
      </c>
    </row>
    <row r="7809" spans="1:14" x14ac:dyDescent="0.3">
      <c r="A7809" s="3" t="s">
        <v>8306</v>
      </c>
      <c r="B7809" s="4">
        <v>42377</v>
      </c>
      <c r="C7809" s="12" t="str">
        <f t="shared" si="121"/>
        <v>2016/01</v>
      </c>
      <c r="D7809" s="4">
        <v>42382</v>
      </c>
      <c r="E7809" s="3" t="s">
        <v>21</v>
      </c>
      <c r="F7809" s="3" t="s">
        <v>6311</v>
      </c>
      <c r="G7809" s="3" t="s">
        <v>3149</v>
      </c>
      <c r="H7809" s="5">
        <v>30828</v>
      </c>
      <c r="I7809" s="2">
        <v>7</v>
      </c>
      <c r="J7809" s="2">
        <v>7</v>
      </c>
      <c r="K7809" s="2">
        <v>-24.662400000000002</v>
      </c>
      <c r="L7809" s="18" t="str">
        <f>VLOOKUP(F7809,'BD customers'!$1:$1048576,2,FALSE)</f>
        <v>Vivek Sundaresam</v>
      </c>
      <c r="M7809" s="2">
        <f>MATCH(orders[[#This Row],[Product ID]],'BD product'!A:A,0)</f>
        <v>910</v>
      </c>
      <c r="N7809" s="2" t="str" cm="1">
        <f t="array" ref="N7809">INDEX('BD product'!A:D,M7809,2)</f>
        <v>Office Supplies</v>
      </c>
    </row>
    <row r="7810" spans="1:14" x14ac:dyDescent="0.3">
      <c r="A7810" s="3" t="s">
        <v>8306</v>
      </c>
      <c r="B7810" s="4">
        <v>42377</v>
      </c>
      <c r="C7810" s="12" t="str">
        <f t="shared" ref="C7810:C7873" si="122">TEXT(B7810,"aaaa/mm")</f>
        <v>2016/01</v>
      </c>
      <c r="D7810" s="4">
        <v>42382</v>
      </c>
      <c r="E7810" s="3" t="s">
        <v>21</v>
      </c>
      <c r="F7810" s="3" t="s">
        <v>6311</v>
      </c>
      <c r="G7810" s="3" t="s">
        <v>3500</v>
      </c>
      <c r="H7810" s="5">
        <v>47616</v>
      </c>
      <c r="I7810" s="2">
        <v>3</v>
      </c>
      <c r="J7810" s="2">
        <v>2</v>
      </c>
      <c r="K7810" s="2">
        <v>0.59519999999999995</v>
      </c>
      <c r="L7810" s="18" t="str">
        <f>VLOOKUP(F7810,'BD customers'!$1:$1048576,2,FALSE)</f>
        <v>Vivek Sundaresam</v>
      </c>
      <c r="M7810" s="2">
        <f>MATCH(orders[[#This Row],[Product ID]],'BD product'!A:A,0)</f>
        <v>1043</v>
      </c>
      <c r="N7810" s="2" t="str" cm="1">
        <f t="array" ref="N7810">INDEX('BD product'!A:D,M7810,2)</f>
        <v>Office Supplies</v>
      </c>
    </row>
    <row r="7811" spans="1:14" x14ac:dyDescent="0.3">
      <c r="A7811" s="3" t="s">
        <v>8306</v>
      </c>
      <c r="B7811" s="4">
        <v>42377</v>
      </c>
      <c r="C7811" s="12" t="str">
        <f t="shared" si="122"/>
        <v>2016/01</v>
      </c>
      <c r="D7811" s="4">
        <v>42382</v>
      </c>
      <c r="E7811" s="3" t="s">
        <v>21</v>
      </c>
      <c r="F7811" s="3" t="s">
        <v>6311</v>
      </c>
      <c r="G7811" s="3" t="s">
        <v>7549</v>
      </c>
      <c r="H7811" s="5">
        <v>108784</v>
      </c>
      <c r="I7811" s="2">
        <v>2</v>
      </c>
      <c r="J7811" s="2">
        <v>2</v>
      </c>
      <c r="K7811" s="2">
        <v>10.878399999999999</v>
      </c>
      <c r="L7811" s="18" t="str">
        <f>VLOOKUP(F7811,'BD customers'!$1:$1048576,2,FALSE)</f>
        <v>Vivek Sundaresam</v>
      </c>
      <c r="M7811" s="2">
        <f>MATCH(orders[[#This Row],[Product ID]],'BD product'!A:A,0)</f>
        <v>1789</v>
      </c>
      <c r="N7811" s="2" t="str" cm="1">
        <f t="array" ref="N7811">INDEX('BD product'!A:D,M7811,2)</f>
        <v>Technology</v>
      </c>
    </row>
    <row r="7812" spans="1:14" x14ac:dyDescent="0.3">
      <c r="A7812" s="3" t="s">
        <v>8307</v>
      </c>
      <c r="B7812" s="4">
        <v>42414</v>
      </c>
      <c r="C7812" s="12" t="str">
        <f t="shared" si="122"/>
        <v>2016/02</v>
      </c>
      <c r="D7812" s="4">
        <v>42415</v>
      </c>
      <c r="E7812" s="3" t="s">
        <v>64</v>
      </c>
      <c r="F7812" s="3" t="s">
        <v>564</v>
      </c>
      <c r="G7812" s="3" t="s">
        <v>4996</v>
      </c>
      <c r="H7812" s="5">
        <v>477</v>
      </c>
      <c r="I7812" s="2">
        <v>1</v>
      </c>
      <c r="J7812" s="2">
        <v>0</v>
      </c>
      <c r="K7812" s="2">
        <v>2.1465000000000001</v>
      </c>
      <c r="L7812" s="18" t="str">
        <f>VLOOKUP(F7812,'BD customers'!$1:$1048576,2,FALSE)</f>
        <v>Dave Kipp</v>
      </c>
      <c r="M7812" s="2">
        <f>MATCH(orders[[#This Row],[Product ID]],'BD product'!A:A,0)</f>
        <v>1448</v>
      </c>
      <c r="N7812" s="2" t="str" cm="1">
        <f t="array" ref="N7812">INDEX('BD product'!A:D,M7812,2)</f>
        <v>Office Supplies</v>
      </c>
    </row>
    <row r="7813" spans="1:14" x14ac:dyDescent="0.3">
      <c r="A7813" s="3" t="s">
        <v>8307</v>
      </c>
      <c r="B7813" s="4">
        <v>42414</v>
      </c>
      <c r="C7813" s="12" t="str">
        <f t="shared" si="122"/>
        <v>2016/02</v>
      </c>
      <c r="D7813" s="4">
        <v>42415</v>
      </c>
      <c r="E7813" s="3" t="s">
        <v>64</v>
      </c>
      <c r="F7813" s="3" t="s">
        <v>564</v>
      </c>
      <c r="G7813" s="3" t="s">
        <v>5825</v>
      </c>
      <c r="H7813" s="5">
        <v>798</v>
      </c>
      <c r="I7813" s="2">
        <v>3</v>
      </c>
      <c r="J7813" s="2">
        <v>0</v>
      </c>
      <c r="K7813" s="2">
        <v>2.0748000000000002</v>
      </c>
      <c r="L7813" s="18" t="str">
        <f>VLOOKUP(F7813,'BD customers'!$1:$1048576,2,FALSE)</f>
        <v>Dave Kipp</v>
      </c>
      <c r="M7813" s="2">
        <f>MATCH(orders[[#This Row],[Product ID]],'BD product'!A:A,0)</f>
        <v>1598</v>
      </c>
      <c r="N7813" s="2" t="str" cm="1">
        <f t="array" ref="N7813">INDEX('BD product'!A:D,M7813,2)</f>
        <v>Office Supplies</v>
      </c>
    </row>
    <row r="7814" spans="1:14" x14ac:dyDescent="0.3">
      <c r="A7814" s="3" t="s">
        <v>8307</v>
      </c>
      <c r="B7814" s="4">
        <v>42414</v>
      </c>
      <c r="C7814" s="12" t="str">
        <f t="shared" si="122"/>
        <v>2016/02</v>
      </c>
      <c r="D7814" s="4">
        <v>42415</v>
      </c>
      <c r="E7814" s="3" t="s">
        <v>64</v>
      </c>
      <c r="F7814" s="3" t="s">
        <v>564</v>
      </c>
      <c r="G7814" s="3" t="s">
        <v>2697</v>
      </c>
      <c r="H7814" s="5">
        <v>550431</v>
      </c>
      <c r="I7814" s="2">
        <v>3</v>
      </c>
      <c r="J7814" s="2">
        <v>3</v>
      </c>
      <c r="K7814" s="2">
        <v>-47.1798</v>
      </c>
      <c r="L7814" s="18" t="str">
        <f>VLOOKUP(F7814,'BD customers'!$1:$1048576,2,FALSE)</f>
        <v>Dave Kipp</v>
      </c>
      <c r="M7814" s="2">
        <f>MATCH(orders[[#This Row],[Product ID]],'BD product'!A:A,0)</f>
        <v>738</v>
      </c>
      <c r="N7814" s="2" t="str" cm="1">
        <f t="array" ref="N7814">INDEX('BD product'!A:D,M7814,2)</f>
        <v>Furniture</v>
      </c>
    </row>
    <row r="7815" spans="1:14" x14ac:dyDescent="0.3">
      <c r="A7815" s="3" t="s">
        <v>8307</v>
      </c>
      <c r="B7815" s="4">
        <v>42414</v>
      </c>
      <c r="C7815" s="12" t="str">
        <f t="shared" si="122"/>
        <v>2016/02</v>
      </c>
      <c r="D7815" s="4">
        <v>42415</v>
      </c>
      <c r="E7815" s="3" t="s">
        <v>64</v>
      </c>
      <c r="F7815" s="3" t="s">
        <v>564</v>
      </c>
      <c r="G7815" s="3" t="s">
        <v>1089</v>
      </c>
      <c r="H7815" s="5">
        <v>1056</v>
      </c>
      <c r="I7815" s="2">
        <v>6</v>
      </c>
      <c r="J7815" s="2">
        <v>0</v>
      </c>
      <c r="K7815" s="2">
        <v>4.6463999999999999</v>
      </c>
      <c r="L7815" s="18" t="str">
        <f>VLOOKUP(F7815,'BD customers'!$1:$1048576,2,FALSE)</f>
        <v>Dave Kipp</v>
      </c>
      <c r="M7815" s="2">
        <f>MATCH(orders[[#This Row],[Product ID]],'BD product'!A:A,0)</f>
        <v>249</v>
      </c>
      <c r="N7815" s="2" t="str" cm="1">
        <f t="array" ref="N7815">INDEX('BD product'!A:D,M7815,2)</f>
        <v>Furniture</v>
      </c>
    </row>
    <row r="7816" spans="1:14" x14ac:dyDescent="0.3">
      <c r="A7816" s="3" t="s">
        <v>8308</v>
      </c>
      <c r="B7816" s="4">
        <v>42894</v>
      </c>
      <c r="C7816" s="12" t="str">
        <f t="shared" si="122"/>
        <v>2017/06</v>
      </c>
      <c r="D7816" s="4">
        <v>42896</v>
      </c>
      <c r="E7816" s="3" t="s">
        <v>64</v>
      </c>
      <c r="F7816" s="3" t="s">
        <v>664</v>
      </c>
      <c r="G7816" s="3" t="s">
        <v>149</v>
      </c>
      <c r="H7816" s="5">
        <v>1497666</v>
      </c>
      <c r="I7816" s="2">
        <v>2</v>
      </c>
      <c r="J7816" s="2">
        <v>15</v>
      </c>
      <c r="K7816" s="2">
        <v>140.95679999999999</v>
      </c>
      <c r="L7816" s="18" t="str">
        <f>VLOOKUP(F7816,'BD customers'!$1:$1048576,2,FALSE)</f>
        <v>Maureen Gastineau</v>
      </c>
      <c r="M7816" s="2">
        <f>MATCH(orders[[#This Row],[Product ID]],'BD product'!A:A,0)</f>
        <v>28</v>
      </c>
      <c r="N7816" s="2" t="str" cm="1">
        <f t="array" ref="N7816">INDEX('BD product'!A:D,M7816,2)</f>
        <v>Furniture</v>
      </c>
    </row>
    <row r="7817" spans="1:14" x14ac:dyDescent="0.3">
      <c r="A7817" s="3" t="s">
        <v>8308</v>
      </c>
      <c r="B7817" s="4">
        <v>42894</v>
      </c>
      <c r="C7817" s="12" t="str">
        <f t="shared" si="122"/>
        <v>2017/06</v>
      </c>
      <c r="D7817" s="4">
        <v>42896</v>
      </c>
      <c r="E7817" s="3" t="s">
        <v>64</v>
      </c>
      <c r="F7817" s="3" t="s">
        <v>664</v>
      </c>
      <c r="G7817" s="3" t="s">
        <v>3001</v>
      </c>
      <c r="H7817" s="5">
        <v>1752</v>
      </c>
      <c r="I7817" s="2">
        <v>2</v>
      </c>
      <c r="J7817" s="2">
        <v>2</v>
      </c>
      <c r="K7817" s="2">
        <v>-0.35039999999999999</v>
      </c>
      <c r="L7817" s="18" t="str">
        <f>VLOOKUP(F7817,'BD customers'!$1:$1048576,2,FALSE)</f>
        <v>Maureen Gastineau</v>
      </c>
      <c r="M7817" s="2">
        <f>MATCH(orders[[#This Row],[Product ID]],'BD product'!A:A,0)</f>
        <v>852</v>
      </c>
      <c r="N7817" s="2" t="str" cm="1">
        <f t="array" ref="N7817">INDEX('BD product'!A:D,M7817,2)</f>
        <v>Technology</v>
      </c>
    </row>
    <row r="7818" spans="1:14" x14ac:dyDescent="0.3">
      <c r="A7818" s="3" t="s">
        <v>8309</v>
      </c>
      <c r="B7818" s="4">
        <v>42664</v>
      </c>
      <c r="C7818" s="12" t="str">
        <f t="shared" si="122"/>
        <v>2016/10</v>
      </c>
      <c r="D7818" s="4">
        <v>42669</v>
      </c>
      <c r="E7818" s="3" t="s">
        <v>11</v>
      </c>
      <c r="F7818" s="3" t="s">
        <v>3542</v>
      </c>
      <c r="G7818" s="3" t="s">
        <v>3339</v>
      </c>
      <c r="H7818" s="5">
        <v>11322</v>
      </c>
      <c r="I7818" s="2">
        <v>3</v>
      </c>
      <c r="J7818" s="2">
        <v>0</v>
      </c>
      <c r="K7818" s="2">
        <v>29.437200000000001</v>
      </c>
      <c r="L7818" s="18" t="str">
        <f>VLOOKUP(F7818,'BD customers'!$1:$1048576,2,FALSE)</f>
        <v>Dennis Pardue</v>
      </c>
      <c r="M7818" s="2">
        <f>MATCH(orders[[#This Row],[Product ID]],'BD product'!A:A,0)</f>
        <v>980</v>
      </c>
      <c r="N7818" s="2" t="str" cm="1">
        <f t="array" ref="N7818">INDEX('BD product'!A:D,M7818,2)</f>
        <v>Office Supplies</v>
      </c>
    </row>
    <row r="7819" spans="1:14" x14ac:dyDescent="0.3">
      <c r="A7819" s="3" t="s">
        <v>8309</v>
      </c>
      <c r="B7819" s="4">
        <v>42664</v>
      </c>
      <c r="C7819" s="12" t="str">
        <f t="shared" si="122"/>
        <v>2016/10</v>
      </c>
      <c r="D7819" s="4">
        <v>42669</v>
      </c>
      <c r="E7819" s="3" t="s">
        <v>11</v>
      </c>
      <c r="F7819" s="3" t="s">
        <v>3542</v>
      </c>
      <c r="G7819" s="3" t="s">
        <v>7398</v>
      </c>
      <c r="H7819" s="5">
        <v>3588</v>
      </c>
      <c r="I7819" s="2">
        <v>6</v>
      </c>
      <c r="J7819" s="2">
        <v>0</v>
      </c>
      <c r="K7819" s="2">
        <v>17.581199999999999</v>
      </c>
      <c r="L7819" s="18" t="str">
        <f>VLOOKUP(F7819,'BD customers'!$1:$1048576,2,FALSE)</f>
        <v>Dennis Pardue</v>
      </c>
      <c r="M7819" s="2">
        <f>MATCH(orders[[#This Row],[Product ID]],'BD product'!A:A,0)</f>
        <v>1778</v>
      </c>
      <c r="N7819" s="2" t="str" cm="1">
        <f t="array" ref="N7819">INDEX('BD product'!A:D,M7819,2)</f>
        <v>Office Supplies</v>
      </c>
    </row>
    <row r="7820" spans="1:14" x14ac:dyDescent="0.3">
      <c r="A7820" s="3" t="s">
        <v>8309</v>
      </c>
      <c r="B7820" s="4">
        <v>42664</v>
      </c>
      <c r="C7820" s="12" t="str">
        <f t="shared" si="122"/>
        <v>2016/10</v>
      </c>
      <c r="D7820" s="4">
        <v>42669</v>
      </c>
      <c r="E7820" s="3" t="s">
        <v>11</v>
      </c>
      <c r="F7820" s="3" t="s">
        <v>3542</v>
      </c>
      <c r="G7820" s="3" t="s">
        <v>6003</v>
      </c>
      <c r="H7820" s="5">
        <v>4535976</v>
      </c>
      <c r="I7820" s="2">
        <v>3</v>
      </c>
      <c r="J7820" s="2">
        <v>2</v>
      </c>
      <c r="K7820" s="2">
        <v>1644.2913000000001</v>
      </c>
      <c r="L7820" s="18" t="str">
        <f>VLOOKUP(F7820,'BD customers'!$1:$1048576,2,FALSE)</f>
        <v>Dennis Pardue</v>
      </c>
      <c r="M7820" s="2">
        <f>MATCH(orders[[#This Row],[Product ID]],'BD product'!A:A,0)</f>
        <v>1627</v>
      </c>
      <c r="N7820" s="2" t="str" cm="1">
        <f t="array" ref="N7820">INDEX('BD product'!A:D,M7820,2)</f>
        <v>Office Supplies</v>
      </c>
    </row>
    <row r="7821" spans="1:14" x14ac:dyDescent="0.3">
      <c r="A7821" s="3" t="s">
        <v>8310</v>
      </c>
      <c r="B7821" s="4">
        <v>42761</v>
      </c>
      <c r="C7821" s="12" t="str">
        <f t="shared" si="122"/>
        <v>2017/01</v>
      </c>
      <c r="D7821" s="4">
        <v>42765</v>
      </c>
      <c r="E7821" s="3" t="s">
        <v>21</v>
      </c>
      <c r="F7821" s="3" t="s">
        <v>1534</v>
      </c>
      <c r="G7821" s="3" t="s">
        <v>3605</v>
      </c>
      <c r="H7821" s="5">
        <v>1184</v>
      </c>
      <c r="I7821" s="2">
        <v>8</v>
      </c>
      <c r="J7821" s="2">
        <v>0</v>
      </c>
      <c r="K7821" s="2">
        <v>5.6832000000000003</v>
      </c>
      <c r="L7821" s="18" t="str">
        <f>VLOOKUP(F7821,'BD customers'!$1:$1048576,2,FALSE)</f>
        <v>Caroline Jumper</v>
      </c>
      <c r="M7821" s="2">
        <f>MATCH(orders[[#This Row],[Product ID]],'BD product'!A:A,0)</f>
        <v>1086</v>
      </c>
      <c r="N7821" s="2" t="str" cm="1">
        <f t="array" ref="N7821">INDEX('BD product'!A:D,M7821,2)</f>
        <v>Office Supplies</v>
      </c>
    </row>
    <row r="7822" spans="1:14" x14ac:dyDescent="0.3">
      <c r="A7822" s="3" t="s">
        <v>8311</v>
      </c>
      <c r="B7822" s="4">
        <v>43077</v>
      </c>
      <c r="C7822" s="12" t="str">
        <f t="shared" si="122"/>
        <v>2017/12</v>
      </c>
      <c r="D7822" s="4">
        <v>43079</v>
      </c>
      <c r="E7822" s="3" t="s">
        <v>11</v>
      </c>
      <c r="F7822" s="3" t="s">
        <v>1646</v>
      </c>
      <c r="G7822" s="3" t="s">
        <v>2265</v>
      </c>
      <c r="H7822" s="5">
        <v>59274</v>
      </c>
      <c r="I7822" s="2">
        <v>6</v>
      </c>
      <c r="J7822" s="2">
        <v>0</v>
      </c>
      <c r="K7822" s="2">
        <v>160.03980000000001</v>
      </c>
      <c r="L7822" s="18" t="str">
        <f>VLOOKUP(F7822,'BD customers'!$1:$1048576,2,FALSE)</f>
        <v>Carl Weiss</v>
      </c>
      <c r="M7822" s="2">
        <f>MATCH(orders[[#This Row],[Product ID]],'BD product'!A:A,0)</f>
        <v>597</v>
      </c>
      <c r="N7822" s="2" t="str" cm="1">
        <f t="array" ref="N7822">INDEX('BD product'!A:D,M7822,2)</f>
        <v>Office Supplies</v>
      </c>
    </row>
    <row r="7823" spans="1:14" x14ac:dyDescent="0.3">
      <c r="A7823" s="3" t="s">
        <v>8312</v>
      </c>
      <c r="B7823" s="4">
        <v>42664</v>
      </c>
      <c r="C7823" s="12" t="str">
        <f t="shared" si="122"/>
        <v>2016/10</v>
      </c>
      <c r="D7823" s="4">
        <v>42667</v>
      </c>
      <c r="E7823" s="3" t="s">
        <v>11</v>
      </c>
      <c r="F7823" s="3" t="s">
        <v>146</v>
      </c>
      <c r="G7823" s="3" t="s">
        <v>3441</v>
      </c>
      <c r="H7823" s="5">
        <v>111672</v>
      </c>
      <c r="I7823" s="2">
        <v>9</v>
      </c>
      <c r="J7823" s="2">
        <v>2</v>
      </c>
      <c r="K7823" s="2">
        <v>6.9794999999999998</v>
      </c>
      <c r="L7823" s="18" t="str">
        <f>VLOOKUP(F7823,'BD customers'!$1:$1048576,2,FALSE)</f>
        <v>Giulietta Weimer</v>
      </c>
      <c r="M7823" s="2">
        <f>MATCH(orders[[#This Row],[Product ID]],'BD product'!A:A,0)</f>
        <v>1020</v>
      </c>
      <c r="N7823" s="2" t="str" cm="1">
        <f t="array" ref="N7823">INDEX('BD product'!A:D,M7823,2)</f>
        <v>Office Supplies</v>
      </c>
    </row>
    <row r="7824" spans="1:14" x14ac:dyDescent="0.3">
      <c r="A7824" s="3" t="s">
        <v>8313</v>
      </c>
      <c r="B7824" s="4">
        <v>41877</v>
      </c>
      <c r="C7824" s="12" t="str">
        <f t="shared" si="122"/>
        <v>2014/08</v>
      </c>
      <c r="D7824" s="4">
        <v>41883</v>
      </c>
      <c r="E7824" s="3" t="s">
        <v>21</v>
      </c>
      <c r="F7824" s="3" t="s">
        <v>328</v>
      </c>
      <c r="G7824" s="3" t="s">
        <v>3415</v>
      </c>
      <c r="H7824" s="5">
        <v>864</v>
      </c>
      <c r="I7824" s="2">
        <v>3</v>
      </c>
      <c r="J7824" s="2">
        <v>0</v>
      </c>
      <c r="K7824" s="2">
        <v>2.5055999999999998</v>
      </c>
      <c r="L7824" s="18" t="str">
        <f>VLOOKUP(F7824,'BD customers'!$1:$1048576,2,FALSE)</f>
        <v>Paul Prost</v>
      </c>
      <c r="M7824" s="2">
        <f>MATCH(orders[[#This Row],[Product ID]],'BD product'!A:A,0)</f>
        <v>1009</v>
      </c>
      <c r="N7824" s="2" t="str" cm="1">
        <f t="array" ref="N7824">INDEX('BD product'!A:D,M7824,2)</f>
        <v>Office Supplies</v>
      </c>
    </row>
    <row r="7825" spans="1:14" x14ac:dyDescent="0.3">
      <c r="A7825" s="3" t="s">
        <v>8313</v>
      </c>
      <c r="B7825" s="4">
        <v>41877</v>
      </c>
      <c r="C7825" s="12" t="str">
        <f t="shared" si="122"/>
        <v>2014/08</v>
      </c>
      <c r="D7825" s="4">
        <v>41883</v>
      </c>
      <c r="E7825" s="3" t="s">
        <v>21</v>
      </c>
      <c r="F7825" s="3" t="s">
        <v>328</v>
      </c>
      <c r="G7825" s="3" t="s">
        <v>4043</v>
      </c>
      <c r="H7825" s="5">
        <v>14997</v>
      </c>
      <c r="I7825" s="2">
        <v>3</v>
      </c>
      <c r="J7825" s="2">
        <v>0</v>
      </c>
      <c r="K7825" s="2">
        <v>52.4895</v>
      </c>
      <c r="L7825" s="18" t="str">
        <f>VLOOKUP(F7825,'BD customers'!$1:$1048576,2,FALSE)</f>
        <v>Paul Prost</v>
      </c>
      <c r="M7825" s="2">
        <f>MATCH(orders[[#This Row],[Product ID]],'BD product'!A:A,0)</f>
        <v>1235</v>
      </c>
      <c r="N7825" s="2" t="str" cm="1">
        <f t="array" ref="N7825">INDEX('BD product'!A:D,M7825,2)</f>
        <v>Technology</v>
      </c>
    </row>
    <row r="7826" spans="1:14" x14ac:dyDescent="0.3">
      <c r="A7826" s="3" t="s">
        <v>8314</v>
      </c>
      <c r="B7826" s="4">
        <v>41775</v>
      </c>
      <c r="C7826" s="12" t="str">
        <f t="shared" si="122"/>
        <v>2014/05</v>
      </c>
      <c r="D7826" s="4">
        <v>41782</v>
      </c>
      <c r="E7826" s="3" t="s">
        <v>21</v>
      </c>
      <c r="F7826" s="3" t="s">
        <v>1366</v>
      </c>
      <c r="G7826" s="3" t="s">
        <v>4497</v>
      </c>
      <c r="H7826" s="5">
        <v>23288</v>
      </c>
      <c r="I7826" s="2">
        <v>5</v>
      </c>
      <c r="J7826" s="2">
        <v>2</v>
      </c>
      <c r="K7826" s="2">
        <v>1.7465999999999999</v>
      </c>
      <c r="L7826" s="18" t="str">
        <f>VLOOKUP(F7826,'BD customers'!$1:$1048576,2,FALSE)</f>
        <v>Pauline Webber</v>
      </c>
      <c r="M7826" s="2">
        <f>MATCH(orders[[#This Row],[Product ID]],'BD product'!A:A,0)</f>
        <v>1342</v>
      </c>
      <c r="N7826" s="2" t="str" cm="1">
        <f t="array" ref="N7826">INDEX('BD product'!A:D,M7826,2)</f>
        <v>Furniture</v>
      </c>
    </row>
    <row r="7827" spans="1:14" x14ac:dyDescent="0.3">
      <c r="A7827" s="3" t="s">
        <v>8315</v>
      </c>
      <c r="B7827" s="4">
        <v>42038</v>
      </c>
      <c r="C7827" s="12" t="str">
        <f t="shared" si="122"/>
        <v>2015/02</v>
      </c>
      <c r="D7827" s="4">
        <v>42042</v>
      </c>
      <c r="E7827" s="3" t="s">
        <v>21</v>
      </c>
      <c r="F7827" s="3" t="s">
        <v>1366</v>
      </c>
      <c r="G7827" s="3" t="s">
        <v>210</v>
      </c>
      <c r="H7827" s="5">
        <v>90882</v>
      </c>
      <c r="I7827" s="2">
        <v>1</v>
      </c>
      <c r="J7827" s="2">
        <v>1</v>
      </c>
      <c r="K7827" s="2">
        <v>1.5146999999999999</v>
      </c>
      <c r="L7827" s="18" t="str">
        <f>VLOOKUP(F7827,'BD customers'!$1:$1048576,2,FALSE)</f>
        <v>Pauline Webber</v>
      </c>
      <c r="M7827" s="2">
        <f>MATCH(orders[[#This Row],[Product ID]],'BD product'!A:A,0)</f>
        <v>40</v>
      </c>
      <c r="N7827" s="2" t="str" cm="1">
        <f t="array" ref="N7827">INDEX('BD product'!A:D,M7827,2)</f>
        <v>Furniture</v>
      </c>
    </row>
    <row r="7828" spans="1:14" x14ac:dyDescent="0.3">
      <c r="A7828" s="3" t="s">
        <v>8316</v>
      </c>
      <c r="B7828" s="4">
        <v>43039</v>
      </c>
      <c r="C7828" s="12" t="str">
        <f t="shared" si="122"/>
        <v>2017/10</v>
      </c>
      <c r="D7828" s="4">
        <v>43044</v>
      </c>
      <c r="E7828" s="3" t="s">
        <v>21</v>
      </c>
      <c r="F7828" s="3" t="s">
        <v>808</v>
      </c>
      <c r="G7828" s="3" t="s">
        <v>2162</v>
      </c>
      <c r="H7828" s="5">
        <v>508768</v>
      </c>
      <c r="I7828" s="2">
        <v>4</v>
      </c>
      <c r="J7828" s="2">
        <v>2</v>
      </c>
      <c r="K7828" s="2">
        <v>38.157600000000002</v>
      </c>
      <c r="L7828" s="18" t="str">
        <f>VLOOKUP(F7828,'BD customers'!$1:$1048576,2,FALSE)</f>
        <v>Craig Yedwab</v>
      </c>
      <c r="M7828" s="2">
        <f>MATCH(orders[[#This Row],[Product ID]],'BD product'!A:A,0)</f>
        <v>561</v>
      </c>
      <c r="N7828" s="2" t="str" cm="1">
        <f t="array" ref="N7828">INDEX('BD product'!A:D,M7828,2)</f>
        <v>Technology</v>
      </c>
    </row>
    <row r="7829" spans="1:14" x14ac:dyDescent="0.3">
      <c r="A7829" s="3" t="s">
        <v>8316</v>
      </c>
      <c r="B7829" s="4">
        <v>43039</v>
      </c>
      <c r="C7829" s="12" t="str">
        <f t="shared" si="122"/>
        <v>2017/10</v>
      </c>
      <c r="D7829" s="4">
        <v>43044</v>
      </c>
      <c r="E7829" s="3" t="s">
        <v>21</v>
      </c>
      <c r="F7829" s="3" t="s">
        <v>808</v>
      </c>
      <c r="G7829" s="3" t="s">
        <v>1359</v>
      </c>
      <c r="H7829" s="5">
        <v>9912</v>
      </c>
      <c r="I7829" s="2">
        <v>3</v>
      </c>
      <c r="J7829" s="2">
        <v>2</v>
      </c>
      <c r="K7829" s="2">
        <v>3.2214</v>
      </c>
      <c r="L7829" s="18" t="str">
        <f>VLOOKUP(F7829,'BD customers'!$1:$1048576,2,FALSE)</f>
        <v>Craig Yedwab</v>
      </c>
      <c r="M7829" s="2">
        <f>MATCH(orders[[#This Row],[Product ID]],'BD product'!A:A,0)</f>
        <v>320</v>
      </c>
      <c r="N7829" s="2" t="str" cm="1">
        <f t="array" ref="N7829">INDEX('BD product'!A:D,M7829,2)</f>
        <v>Office Supplies</v>
      </c>
    </row>
    <row r="7830" spans="1:14" x14ac:dyDescent="0.3">
      <c r="A7830" s="3" t="s">
        <v>8317</v>
      </c>
      <c r="B7830" s="4">
        <v>42120</v>
      </c>
      <c r="C7830" s="12" t="str">
        <f t="shared" si="122"/>
        <v>2015/04</v>
      </c>
      <c r="D7830" s="4">
        <v>42125</v>
      </c>
      <c r="E7830" s="3" t="s">
        <v>21</v>
      </c>
      <c r="F7830" s="3" t="s">
        <v>736</v>
      </c>
      <c r="G7830" s="3" t="s">
        <v>4715</v>
      </c>
      <c r="H7830" s="5">
        <v>63936</v>
      </c>
      <c r="I7830" s="2">
        <v>3</v>
      </c>
      <c r="J7830" s="2">
        <v>2</v>
      </c>
      <c r="K7830" s="2">
        <v>6.3936000000000002</v>
      </c>
      <c r="L7830" s="18" t="str">
        <f>VLOOKUP(F7830,'BD customers'!$1:$1048576,2,FALSE)</f>
        <v>Bart Watters</v>
      </c>
      <c r="M7830" s="2">
        <f>MATCH(orders[[#This Row],[Product ID]],'BD product'!A:A,0)</f>
        <v>1393</v>
      </c>
      <c r="N7830" s="2" t="str" cm="1">
        <f t="array" ref="N7830">INDEX('BD product'!A:D,M7830,2)</f>
        <v>Furniture</v>
      </c>
    </row>
    <row r="7831" spans="1:14" x14ac:dyDescent="0.3">
      <c r="A7831" s="3" t="s">
        <v>8317</v>
      </c>
      <c r="B7831" s="4">
        <v>42120</v>
      </c>
      <c r="C7831" s="12" t="str">
        <f t="shared" si="122"/>
        <v>2015/04</v>
      </c>
      <c r="D7831" s="4">
        <v>42125</v>
      </c>
      <c r="E7831" s="3" t="s">
        <v>21</v>
      </c>
      <c r="F7831" s="3" t="s">
        <v>736</v>
      </c>
      <c r="G7831" s="3" t="s">
        <v>1638</v>
      </c>
      <c r="H7831" s="5">
        <v>5952</v>
      </c>
      <c r="I7831" s="2">
        <v>3</v>
      </c>
      <c r="J7831" s="2">
        <v>0</v>
      </c>
      <c r="K7831" s="2">
        <v>15.475199999999999</v>
      </c>
      <c r="L7831" s="18" t="str">
        <f>VLOOKUP(F7831,'BD customers'!$1:$1048576,2,FALSE)</f>
        <v>Bart Watters</v>
      </c>
      <c r="M7831" s="2">
        <f>MATCH(orders[[#This Row],[Product ID]],'BD product'!A:A,0)</f>
        <v>399</v>
      </c>
      <c r="N7831" s="2" t="str" cm="1">
        <f t="array" ref="N7831">INDEX('BD product'!A:D,M7831,2)</f>
        <v>Office Supplies</v>
      </c>
    </row>
    <row r="7832" spans="1:14" x14ac:dyDescent="0.3">
      <c r="A7832" s="3" t="s">
        <v>8317</v>
      </c>
      <c r="B7832" s="4">
        <v>42120</v>
      </c>
      <c r="C7832" s="12" t="str">
        <f t="shared" si="122"/>
        <v>2015/04</v>
      </c>
      <c r="D7832" s="4">
        <v>42125</v>
      </c>
      <c r="E7832" s="3" t="s">
        <v>21</v>
      </c>
      <c r="F7832" s="3" t="s">
        <v>736</v>
      </c>
      <c r="G7832" s="3" t="s">
        <v>7209</v>
      </c>
      <c r="H7832" s="5">
        <v>311976</v>
      </c>
      <c r="I7832" s="2">
        <v>3</v>
      </c>
      <c r="J7832" s="2">
        <v>2</v>
      </c>
      <c r="K7832" s="2">
        <v>3.8997000000000002</v>
      </c>
      <c r="L7832" s="18" t="str">
        <f>VLOOKUP(F7832,'BD customers'!$1:$1048576,2,FALSE)</f>
        <v>Bart Watters</v>
      </c>
      <c r="M7832" s="2">
        <f>MATCH(orders[[#This Row],[Product ID]],'BD product'!A:A,0)</f>
        <v>1767</v>
      </c>
      <c r="N7832" s="2" t="str" cm="1">
        <f t="array" ref="N7832">INDEX('BD product'!A:D,M7832,2)</f>
        <v>Technology</v>
      </c>
    </row>
    <row r="7833" spans="1:14" x14ac:dyDescent="0.3">
      <c r="A7833" s="3" t="s">
        <v>8317</v>
      </c>
      <c r="B7833" s="4">
        <v>42120</v>
      </c>
      <c r="C7833" s="12" t="str">
        <f t="shared" si="122"/>
        <v>2015/04</v>
      </c>
      <c r="D7833" s="4">
        <v>42125</v>
      </c>
      <c r="E7833" s="3" t="s">
        <v>21</v>
      </c>
      <c r="F7833" s="3" t="s">
        <v>736</v>
      </c>
      <c r="G7833" s="3" t="s">
        <v>1298</v>
      </c>
      <c r="H7833" s="5">
        <v>50352</v>
      </c>
      <c r="I7833" s="2">
        <v>3</v>
      </c>
      <c r="J7833" s="2">
        <v>2</v>
      </c>
      <c r="K7833" s="2">
        <v>17.623200000000001</v>
      </c>
      <c r="L7833" s="18" t="str">
        <f>VLOOKUP(F7833,'BD customers'!$1:$1048576,2,FALSE)</f>
        <v>Bart Watters</v>
      </c>
      <c r="M7833" s="2">
        <f>MATCH(orders[[#This Row],[Product ID]],'BD product'!A:A,0)</f>
        <v>303</v>
      </c>
      <c r="N7833" s="2" t="str" cm="1">
        <f t="array" ref="N7833">INDEX('BD product'!A:D,M7833,2)</f>
        <v>Office Supplies</v>
      </c>
    </row>
    <row r="7834" spans="1:14" x14ac:dyDescent="0.3">
      <c r="A7834" s="3" t="s">
        <v>8318</v>
      </c>
      <c r="B7834" s="4">
        <v>42499</v>
      </c>
      <c r="C7834" s="12" t="str">
        <f t="shared" si="122"/>
        <v>2016/05</v>
      </c>
      <c r="D7834" s="4">
        <v>42503</v>
      </c>
      <c r="E7834" s="3" t="s">
        <v>21</v>
      </c>
      <c r="F7834" s="3" t="s">
        <v>1508</v>
      </c>
      <c r="G7834" s="3" t="s">
        <v>837</v>
      </c>
      <c r="H7834" s="5">
        <v>19136</v>
      </c>
      <c r="I7834" s="2">
        <v>2</v>
      </c>
      <c r="J7834" s="2">
        <v>2</v>
      </c>
      <c r="K7834" s="2">
        <v>1.9136</v>
      </c>
      <c r="L7834" s="18" t="str">
        <f>VLOOKUP(F7834,'BD customers'!$1:$1048576,2,FALSE)</f>
        <v>Mick Brown</v>
      </c>
      <c r="M7834" s="2">
        <f>MATCH(orders[[#This Row],[Product ID]],'BD product'!A:A,0)</f>
        <v>181</v>
      </c>
      <c r="N7834" s="2" t="str" cm="1">
        <f t="array" ref="N7834">INDEX('BD product'!A:D,M7834,2)</f>
        <v>Technology</v>
      </c>
    </row>
    <row r="7835" spans="1:14" x14ac:dyDescent="0.3">
      <c r="A7835" s="3" t="s">
        <v>8319</v>
      </c>
      <c r="B7835" s="4">
        <v>42028</v>
      </c>
      <c r="C7835" s="12" t="str">
        <f t="shared" si="122"/>
        <v>2015/01</v>
      </c>
      <c r="D7835" s="4">
        <v>42032</v>
      </c>
      <c r="E7835" s="3" t="s">
        <v>21</v>
      </c>
      <c r="F7835" s="3" t="s">
        <v>6068</v>
      </c>
      <c r="G7835" s="3" t="s">
        <v>1456</v>
      </c>
      <c r="H7835" s="5">
        <v>1312</v>
      </c>
      <c r="I7835" s="2">
        <v>5</v>
      </c>
      <c r="J7835" s="2">
        <v>2</v>
      </c>
      <c r="K7835" s="2">
        <v>0.2132</v>
      </c>
      <c r="L7835" s="18" t="str">
        <f>VLOOKUP(F7835,'BD customers'!$1:$1048576,2,FALSE)</f>
        <v>Cyra Reiten</v>
      </c>
      <c r="M7835" s="2">
        <f>MATCH(orders[[#This Row],[Product ID]],'BD product'!A:A,0)</f>
        <v>348</v>
      </c>
      <c r="N7835" s="2" t="str" cm="1">
        <f t="array" ref="N7835">INDEX('BD product'!A:D,M7835,2)</f>
        <v>Office Supplies</v>
      </c>
    </row>
    <row r="7836" spans="1:14" x14ac:dyDescent="0.3">
      <c r="A7836" s="3" t="s">
        <v>8320</v>
      </c>
      <c r="B7836" s="4">
        <v>42107</v>
      </c>
      <c r="C7836" s="12" t="str">
        <f t="shared" si="122"/>
        <v>2015/04</v>
      </c>
      <c r="D7836" s="4">
        <v>42111</v>
      </c>
      <c r="E7836" s="3" t="s">
        <v>11</v>
      </c>
      <c r="F7836" s="3" t="s">
        <v>5223</v>
      </c>
      <c r="G7836" s="3" t="s">
        <v>3394</v>
      </c>
      <c r="H7836" s="5">
        <v>241568</v>
      </c>
      <c r="I7836" s="2">
        <v>2</v>
      </c>
      <c r="J7836" s="2">
        <v>2</v>
      </c>
      <c r="K7836" s="2">
        <v>-1.5098</v>
      </c>
      <c r="L7836" s="18" t="str">
        <f>VLOOKUP(F7836,'BD customers'!$1:$1048576,2,FALSE)</f>
        <v>Eugene Barchas</v>
      </c>
      <c r="M7836" s="2">
        <f>MATCH(orders[[#This Row],[Product ID]],'BD product'!A:A,0)</f>
        <v>1002</v>
      </c>
      <c r="N7836" s="2" t="str" cm="1">
        <f t="array" ref="N7836">INDEX('BD product'!A:D,M7836,2)</f>
        <v>Furniture</v>
      </c>
    </row>
    <row r="7837" spans="1:14" x14ac:dyDescent="0.3">
      <c r="A7837" s="3" t="s">
        <v>8320</v>
      </c>
      <c r="B7837" s="4">
        <v>42107</v>
      </c>
      <c r="C7837" s="12" t="str">
        <f t="shared" si="122"/>
        <v>2015/04</v>
      </c>
      <c r="D7837" s="4">
        <v>42111</v>
      </c>
      <c r="E7837" s="3" t="s">
        <v>11</v>
      </c>
      <c r="F7837" s="3" t="s">
        <v>5223</v>
      </c>
      <c r="G7837" s="3" t="s">
        <v>2642</v>
      </c>
      <c r="H7837" s="5">
        <v>47992</v>
      </c>
      <c r="I7837" s="2">
        <v>2</v>
      </c>
      <c r="J7837" s="2">
        <v>2</v>
      </c>
      <c r="K7837" s="2">
        <v>4.1993</v>
      </c>
      <c r="L7837" s="18" t="str">
        <f>VLOOKUP(F7837,'BD customers'!$1:$1048576,2,FALSE)</f>
        <v>Eugene Barchas</v>
      </c>
      <c r="M7837" s="2">
        <f>MATCH(orders[[#This Row],[Product ID]],'BD product'!A:A,0)</f>
        <v>718</v>
      </c>
      <c r="N7837" s="2" t="str" cm="1">
        <f t="array" ref="N7837">INDEX('BD product'!A:D,M7837,2)</f>
        <v>Technology</v>
      </c>
    </row>
    <row r="7838" spans="1:14" x14ac:dyDescent="0.3">
      <c r="A7838" s="3" t="s">
        <v>8321</v>
      </c>
      <c r="B7838" s="4">
        <v>42272</v>
      </c>
      <c r="C7838" s="12" t="str">
        <f t="shared" si="122"/>
        <v>2015/09</v>
      </c>
      <c r="D7838" s="4">
        <v>42277</v>
      </c>
      <c r="E7838" s="3" t="s">
        <v>21</v>
      </c>
      <c r="F7838" s="3" t="s">
        <v>650</v>
      </c>
      <c r="G7838" s="3" t="s">
        <v>3372</v>
      </c>
      <c r="H7838" s="5">
        <v>307136</v>
      </c>
      <c r="I7838" s="2">
        <v>4</v>
      </c>
      <c r="J7838" s="2">
        <v>2</v>
      </c>
      <c r="K7838" s="2">
        <v>-11.5176</v>
      </c>
      <c r="L7838" s="18" t="str">
        <f>VLOOKUP(F7838,'BD customers'!$1:$1048576,2,FALSE)</f>
        <v>Sally Hughsby</v>
      </c>
      <c r="M7838" s="2">
        <f>MATCH(orders[[#This Row],[Product ID]],'BD product'!A:A,0)</f>
        <v>994</v>
      </c>
      <c r="N7838" s="2" t="str" cm="1">
        <f t="array" ref="N7838">INDEX('BD product'!A:D,M7838,2)</f>
        <v>Furniture</v>
      </c>
    </row>
    <row r="7839" spans="1:14" x14ac:dyDescent="0.3">
      <c r="A7839" s="3" t="s">
        <v>8321</v>
      </c>
      <c r="B7839" s="4">
        <v>42272</v>
      </c>
      <c r="C7839" s="12" t="str">
        <f t="shared" si="122"/>
        <v>2015/09</v>
      </c>
      <c r="D7839" s="4">
        <v>42277</v>
      </c>
      <c r="E7839" s="3" t="s">
        <v>21</v>
      </c>
      <c r="F7839" s="3" t="s">
        <v>650</v>
      </c>
      <c r="G7839" s="3" t="s">
        <v>5974</v>
      </c>
      <c r="H7839" s="5">
        <v>126</v>
      </c>
      <c r="I7839" s="2">
        <v>2</v>
      </c>
      <c r="J7839" s="2">
        <v>0</v>
      </c>
      <c r="K7839" s="2">
        <v>0.5796</v>
      </c>
      <c r="L7839" s="18" t="str">
        <f>VLOOKUP(F7839,'BD customers'!$1:$1048576,2,FALSE)</f>
        <v>Sally Hughsby</v>
      </c>
      <c r="M7839" s="2">
        <f>MATCH(orders[[#This Row],[Product ID]],'BD product'!A:A,0)</f>
        <v>1623</v>
      </c>
      <c r="N7839" s="2" t="str" cm="1">
        <f t="array" ref="N7839">INDEX('BD product'!A:D,M7839,2)</f>
        <v>Office Supplies</v>
      </c>
    </row>
    <row r="7840" spans="1:14" x14ac:dyDescent="0.3">
      <c r="A7840" s="3" t="s">
        <v>8321</v>
      </c>
      <c r="B7840" s="4">
        <v>42272</v>
      </c>
      <c r="C7840" s="12" t="str">
        <f t="shared" si="122"/>
        <v>2015/09</v>
      </c>
      <c r="D7840" s="4">
        <v>42277</v>
      </c>
      <c r="E7840" s="3" t="s">
        <v>21</v>
      </c>
      <c r="F7840" s="3" t="s">
        <v>650</v>
      </c>
      <c r="G7840" s="3" t="s">
        <v>1735</v>
      </c>
      <c r="H7840" s="5">
        <v>15998</v>
      </c>
      <c r="I7840" s="2">
        <v>2</v>
      </c>
      <c r="J7840" s="2">
        <v>0</v>
      </c>
      <c r="K7840" s="2">
        <v>57.592799999999997</v>
      </c>
      <c r="L7840" s="18" t="str">
        <f>VLOOKUP(F7840,'BD customers'!$1:$1048576,2,FALSE)</f>
        <v>Sally Hughsby</v>
      </c>
      <c r="M7840" s="2">
        <f>MATCH(orders[[#This Row],[Product ID]],'BD product'!A:A,0)</f>
        <v>430</v>
      </c>
      <c r="N7840" s="2" t="str" cm="1">
        <f t="array" ref="N7840">INDEX('BD product'!A:D,M7840,2)</f>
        <v>Technology</v>
      </c>
    </row>
    <row r="7841" spans="1:14" x14ac:dyDescent="0.3">
      <c r="A7841" s="3" t="s">
        <v>8322</v>
      </c>
      <c r="B7841" s="4">
        <v>41726</v>
      </c>
      <c r="C7841" s="12" t="str">
        <f t="shared" si="122"/>
        <v>2014/03</v>
      </c>
      <c r="D7841" s="4">
        <v>41731</v>
      </c>
      <c r="E7841" s="3" t="s">
        <v>21</v>
      </c>
      <c r="F7841" s="3" t="s">
        <v>4435</v>
      </c>
      <c r="G7841" s="3" t="s">
        <v>163</v>
      </c>
      <c r="H7841" s="5">
        <v>612</v>
      </c>
      <c r="I7841" s="2">
        <v>3</v>
      </c>
      <c r="J7841" s="2">
        <v>0</v>
      </c>
      <c r="K7841" s="2">
        <v>2.8763999999999998</v>
      </c>
      <c r="L7841" s="18" t="str">
        <f>VLOOKUP(F7841,'BD customers'!$1:$1048576,2,FALSE)</f>
        <v>Christina VanderZanden</v>
      </c>
      <c r="M7841" s="2">
        <f>MATCH(orders[[#This Row],[Product ID]],'BD product'!A:A,0)</f>
        <v>31</v>
      </c>
      <c r="N7841" s="2" t="str" cm="1">
        <f t="array" ref="N7841">INDEX('BD product'!A:D,M7841,2)</f>
        <v>Office Supplies</v>
      </c>
    </row>
    <row r="7842" spans="1:14" x14ac:dyDescent="0.3">
      <c r="A7842" s="3" t="s">
        <v>8322</v>
      </c>
      <c r="B7842" s="4">
        <v>41726</v>
      </c>
      <c r="C7842" s="12" t="str">
        <f t="shared" si="122"/>
        <v>2014/03</v>
      </c>
      <c r="D7842" s="4">
        <v>41731</v>
      </c>
      <c r="E7842" s="3" t="s">
        <v>21</v>
      </c>
      <c r="F7842" s="3" t="s">
        <v>4435</v>
      </c>
      <c r="G7842" s="3" t="s">
        <v>4045</v>
      </c>
      <c r="H7842" s="5">
        <v>118472</v>
      </c>
      <c r="I7842" s="2">
        <v>4</v>
      </c>
      <c r="J7842" s="2">
        <v>0</v>
      </c>
      <c r="K7842" s="2">
        <v>106.62479999999999</v>
      </c>
      <c r="L7842" s="18" t="str">
        <f>VLOOKUP(F7842,'BD customers'!$1:$1048576,2,FALSE)</f>
        <v>Christina VanderZanden</v>
      </c>
      <c r="M7842" s="2">
        <f>MATCH(orders[[#This Row],[Product ID]],'BD product'!A:A,0)</f>
        <v>1236</v>
      </c>
      <c r="N7842" s="2" t="str" cm="1">
        <f t="array" ref="N7842">INDEX('BD product'!A:D,M7842,2)</f>
        <v>Furniture</v>
      </c>
    </row>
    <row r="7843" spans="1:14" x14ac:dyDescent="0.3">
      <c r="A7843" s="3" t="s">
        <v>8323</v>
      </c>
      <c r="B7843" s="4">
        <v>42568</v>
      </c>
      <c r="C7843" s="12" t="str">
        <f t="shared" si="122"/>
        <v>2016/07</v>
      </c>
      <c r="D7843" s="4">
        <v>42573</v>
      </c>
      <c r="E7843" s="3" t="s">
        <v>21</v>
      </c>
      <c r="F7843" s="3" t="s">
        <v>756</v>
      </c>
      <c r="G7843" s="3" t="s">
        <v>70</v>
      </c>
      <c r="H7843" s="5">
        <v>4596</v>
      </c>
      <c r="I7843" s="2">
        <v>2</v>
      </c>
      <c r="J7843" s="2">
        <v>0</v>
      </c>
      <c r="K7843" s="2">
        <v>1.3788</v>
      </c>
      <c r="L7843" s="18" t="str">
        <f>VLOOKUP(F7843,'BD customers'!$1:$1048576,2,FALSE)</f>
        <v>Annie Thurman</v>
      </c>
      <c r="M7843" s="2">
        <f>MATCH(orders[[#This Row],[Product ID]],'BD product'!A:A,0)</f>
        <v>11</v>
      </c>
      <c r="N7843" s="2" t="str" cm="1">
        <f t="array" ref="N7843">INDEX('BD product'!A:D,M7843,2)</f>
        <v>Office Supplies</v>
      </c>
    </row>
    <row r="7844" spans="1:14" x14ac:dyDescent="0.3">
      <c r="A7844" s="3" t="s">
        <v>8324</v>
      </c>
      <c r="B7844" s="4">
        <v>41748</v>
      </c>
      <c r="C7844" s="12" t="str">
        <f t="shared" si="122"/>
        <v>2014/04</v>
      </c>
      <c r="D7844" s="4">
        <v>41752</v>
      </c>
      <c r="E7844" s="3" t="s">
        <v>11</v>
      </c>
      <c r="F7844" s="3" t="s">
        <v>155</v>
      </c>
      <c r="G7844" s="3" t="s">
        <v>2311</v>
      </c>
      <c r="H7844" s="5">
        <v>5805</v>
      </c>
      <c r="I7844" s="2">
        <v>3</v>
      </c>
      <c r="J7844" s="2">
        <v>0</v>
      </c>
      <c r="K7844" s="2">
        <v>2.6703000000000001</v>
      </c>
      <c r="L7844" s="18" t="str">
        <f>VLOOKUP(F7844,'BD customers'!$1:$1048576,2,FALSE)</f>
        <v>Allen Goldenen</v>
      </c>
      <c r="M7844" s="2">
        <f>MATCH(orders[[#This Row],[Product ID]],'BD product'!A:A,0)</f>
        <v>614</v>
      </c>
      <c r="N7844" s="2" t="str" cm="1">
        <f t="array" ref="N7844">INDEX('BD product'!A:D,M7844,2)</f>
        <v>Office Supplies</v>
      </c>
    </row>
    <row r="7845" spans="1:14" x14ac:dyDescent="0.3">
      <c r="A7845" s="3" t="s">
        <v>8324</v>
      </c>
      <c r="B7845" s="4">
        <v>41748</v>
      </c>
      <c r="C7845" s="12" t="str">
        <f t="shared" si="122"/>
        <v>2014/04</v>
      </c>
      <c r="D7845" s="4">
        <v>41752</v>
      </c>
      <c r="E7845" s="3" t="s">
        <v>11</v>
      </c>
      <c r="F7845" s="3" t="s">
        <v>155</v>
      </c>
      <c r="G7845" s="3" t="s">
        <v>303</v>
      </c>
      <c r="H7845" s="5">
        <v>7128</v>
      </c>
      <c r="I7845" s="2">
        <v>11</v>
      </c>
      <c r="J7845" s="2">
        <v>0</v>
      </c>
      <c r="K7845" s="2">
        <v>34.214399999999998</v>
      </c>
      <c r="L7845" s="18" t="str">
        <f>VLOOKUP(F7845,'BD customers'!$1:$1048576,2,FALSE)</f>
        <v>Allen Goldenen</v>
      </c>
      <c r="M7845" s="2">
        <f>MATCH(orders[[#This Row],[Product ID]],'BD product'!A:A,0)</f>
        <v>57</v>
      </c>
      <c r="N7845" s="2" t="str" cm="1">
        <f t="array" ref="N7845">INDEX('BD product'!A:D,M7845,2)</f>
        <v>Office Supplies</v>
      </c>
    </row>
    <row r="7846" spans="1:14" x14ac:dyDescent="0.3">
      <c r="A7846" s="3" t="s">
        <v>8325</v>
      </c>
      <c r="B7846" s="4">
        <v>42937</v>
      </c>
      <c r="C7846" s="12" t="str">
        <f t="shared" si="122"/>
        <v>2017/07</v>
      </c>
      <c r="D7846" s="4">
        <v>42941</v>
      </c>
      <c r="E7846" s="3" t="s">
        <v>21</v>
      </c>
      <c r="F7846" s="3" t="s">
        <v>1592</v>
      </c>
      <c r="G7846" s="3" t="s">
        <v>3326</v>
      </c>
      <c r="H7846" s="5">
        <v>124404</v>
      </c>
      <c r="I7846" s="2">
        <v>4</v>
      </c>
      <c r="J7846" s="2">
        <v>3</v>
      </c>
      <c r="K7846" s="2">
        <v>-21.3264</v>
      </c>
      <c r="L7846" s="18" t="str">
        <f>VLOOKUP(F7846,'BD customers'!$1:$1048576,2,FALSE)</f>
        <v>Gene McClure</v>
      </c>
      <c r="M7846" s="2">
        <f>MATCH(orders[[#This Row],[Product ID]],'BD product'!A:A,0)</f>
        <v>974</v>
      </c>
      <c r="N7846" s="2" t="str" cm="1">
        <f t="array" ref="N7846">INDEX('BD product'!A:D,M7846,2)</f>
        <v>Furniture</v>
      </c>
    </row>
    <row r="7847" spans="1:14" x14ac:dyDescent="0.3">
      <c r="A7847" s="3" t="s">
        <v>8326</v>
      </c>
      <c r="B7847" s="4">
        <v>42274</v>
      </c>
      <c r="C7847" s="12" t="str">
        <f t="shared" si="122"/>
        <v>2015/09</v>
      </c>
      <c r="D7847" s="4">
        <v>42279</v>
      </c>
      <c r="E7847" s="3" t="s">
        <v>21</v>
      </c>
      <c r="F7847" s="3" t="s">
        <v>283</v>
      </c>
      <c r="G7847" s="3" t="s">
        <v>3472</v>
      </c>
      <c r="H7847" s="5">
        <v>1549</v>
      </c>
      <c r="I7847" s="2">
        <v>5</v>
      </c>
      <c r="J7847" s="2">
        <v>0</v>
      </c>
      <c r="K7847" s="2">
        <v>6.9705000000000004</v>
      </c>
      <c r="L7847" s="18" t="str">
        <f>VLOOKUP(F7847,'BD customers'!$1:$1048576,2,FALSE)</f>
        <v>Jamie Kunitz</v>
      </c>
      <c r="M7847" s="2">
        <f>MATCH(orders[[#This Row],[Product ID]],'BD product'!A:A,0)</f>
        <v>1032</v>
      </c>
      <c r="N7847" s="2" t="str" cm="1">
        <f t="array" ref="N7847">INDEX('BD product'!A:D,M7847,2)</f>
        <v>Office Supplies</v>
      </c>
    </row>
    <row r="7848" spans="1:14" x14ac:dyDescent="0.3">
      <c r="A7848" s="3" t="s">
        <v>8326</v>
      </c>
      <c r="B7848" s="4">
        <v>42274</v>
      </c>
      <c r="C7848" s="12" t="str">
        <f t="shared" si="122"/>
        <v>2015/09</v>
      </c>
      <c r="D7848" s="4">
        <v>42279</v>
      </c>
      <c r="E7848" s="3" t="s">
        <v>21</v>
      </c>
      <c r="F7848" s="3" t="s">
        <v>283</v>
      </c>
      <c r="G7848" s="3" t="s">
        <v>1966</v>
      </c>
      <c r="H7848" s="5">
        <v>187188</v>
      </c>
      <c r="I7848" s="2">
        <v>12</v>
      </c>
      <c r="J7848" s="2">
        <v>0</v>
      </c>
      <c r="K7848" s="2">
        <v>56.156399999999998</v>
      </c>
      <c r="L7848" s="18" t="str">
        <f>VLOOKUP(F7848,'BD customers'!$1:$1048576,2,FALSE)</f>
        <v>Jamie Kunitz</v>
      </c>
      <c r="M7848" s="2">
        <f>MATCH(orders[[#This Row],[Product ID]],'BD product'!A:A,0)</f>
        <v>497</v>
      </c>
      <c r="N7848" s="2" t="str" cm="1">
        <f t="array" ref="N7848">INDEX('BD product'!A:D,M7848,2)</f>
        <v>Technology</v>
      </c>
    </row>
    <row r="7849" spans="1:14" x14ac:dyDescent="0.3">
      <c r="A7849" s="3" t="s">
        <v>8327</v>
      </c>
      <c r="B7849" s="4">
        <v>42427</v>
      </c>
      <c r="C7849" s="12" t="str">
        <f t="shared" si="122"/>
        <v>2016/02</v>
      </c>
      <c r="D7849" s="4">
        <v>42431</v>
      </c>
      <c r="E7849" s="3" t="s">
        <v>21</v>
      </c>
      <c r="F7849" s="3" t="s">
        <v>1875</v>
      </c>
      <c r="G7849" s="3" t="s">
        <v>6205</v>
      </c>
      <c r="H7849" s="5">
        <v>16192</v>
      </c>
      <c r="I7849" s="2">
        <v>2</v>
      </c>
      <c r="J7849" s="2">
        <v>6</v>
      </c>
      <c r="K7849" s="2">
        <v>-6.8815999999999997</v>
      </c>
      <c r="L7849" s="18" t="str">
        <f>VLOOKUP(F7849,'BD customers'!$1:$1048576,2,FALSE)</f>
        <v>Don Weiss</v>
      </c>
      <c r="M7849" s="2">
        <f>MATCH(orders[[#This Row],[Product ID]],'BD product'!A:A,0)</f>
        <v>1655</v>
      </c>
      <c r="N7849" s="2" t="str" cm="1">
        <f t="array" ref="N7849">INDEX('BD product'!A:D,M7849,2)</f>
        <v>Furniture</v>
      </c>
    </row>
    <row r="7850" spans="1:14" x14ac:dyDescent="0.3">
      <c r="A7850" s="3" t="s">
        <v>8328</v>
      </c>
      <c r="B7850" s="4">
        <v>42492</v>
      </c>
      <c r="C7850" s="12" t="str">
        <f t="shared" si="122"/>
        <v>2016/05</v>
      </c>
      <c r="D7850" s="4">
        <v>42496</v>
      </c>
      <c r="E7850" s="3" t="s">
        <v>21</v>
      </c>
      <c r="F7850" s="3" t="s">
        <v>3836</v>
      </c>
      <c r="G7850" s="3" t="s">
        <v>5597</v>
      </c>
      <c r="H7850" s="5">
        <v>18936</v>
      </c>
      <c r="I7850" s="2">
        <v>3</v>
      </c>
      <c r="J7850" s="2">
        <v>2</v>
      </c>
      <c r="K7850" s="2">
        <v>-3.7871999999999999</v>
      </c>
      <c r="L7850" s="18" t="str">
        <f>VLOOKUP(F7850,'BD customers'!$1:$1048576,2,FALSE)</f>
        <v>Adam Shillingsburg</v>
      </c>
      <c r="M7850" s="2">
        <f>MATCH(orders[[#This Row],[Product ID]],'BD product'!A:A,0)</f>
        <v>1557</v>
      </c>
      <c r="N7850" s="2" t="str" cm="1">
        <f t="array" ref="N7850">INDEX('BD product'!A:D,M7850,2)</f>
        <v>Office Supplies</v>
      </c>
    </row>
    <row r="7851" spans="1:14" x14ac:dyDescent="0.3">
      <c r="A7851" s="3" t="s">
        <v>8328</v>
      </c>
      <c r="B7851" s="4">
        <v>42492</v>
      </c>
      <c r="C7851" s="12" t="str">
        <f t="shared" si="122"/>
        <v>2016/05</v>
      </c>
      <c r="D7851" s="4">
        <v>42496</v>
      </c>
      <c r="E7851" s="3" t="s">
        <v>21</v>
      </c>
      <c r="F7851" s="3" t="s">
        <v>3836</v>
      </c>
      <c r="G7851" s="3" t="s">
        <v>5283</v>
      </c>
      <c r="H7851" s="5">
        <v>12672</v>
      </c>
      <c r="I7851" s="2">
        <v>3</v>
      </c>
      <c r="J7851" s="2">
        <v>2</v>
      </c>
      <c r="K7851" s="2">
        <v>-0.31680000000000003</v>
      </c>
      <c r="L7851" s="18" t="str">
        <f>VLOOKUP(F7851,'BD customers'!$1:$1048576,2,FALSE)</f>
        <v>Adam Shillingsburg</v>
      </c>
      <c r="M7851" s="2">
        <f>MATCH(orders[[#This Row],[Product ID]],'BD product'!A:A,0)</f>
        <v>1507</v>
      </c>
      <c r="N7851" s="2" t="str" cm="1">
        <f t="array" ref="N7851">INDEX('BD product'!A:D,M7851,2)</f>
        <v>Office Supplies</v>
      </c>
    </row>
    <row r="7852" spans="1:14" x14ac:dyDescent="0.3">
      <c r="A7852" s="3" t="s">
        <v>8328</v>
      </c>
      <c r="B7852" s="4">
        <v>42492</v>
      </c>
      <c r="C7852" s="12" t="str">
        <f t="shared" si="122"/>
        <v>2016/05</v>
      </c>
      <c r="D7852" s="4">
        <v>42496</v>
      </c>
      <c r="E7852" s="3" t="s">
        <v>21</v>
      </c>
      <c r="F7852" s="3" t="s">
        <v>3836</v>
      </c>
      <c r="G7852" s="3" t="s">
        <v>2979</v>
      </c>
      <c r="H7852" s="5">
        <v>504</v>
      </c>
      <c r="I7852" s="2">
        <v>2</v>
      </c>
      <c r="J7852" s="2">
        <v>2</v>
      </c>
      <c r="K7852" s="2">
        <v>0.1764</v>
      </c>
      <c r="L7852" s="18" t="str">
        <f>VLOOKUP(F7852,'BD customers'!$1:$1048576,2,FALSE)</f>
        <v>Adam Shillingsburg</v>
      </c>
      <c r="M7852" s="2">
        <f>MATCH(orders[[#This Row],[Product ID]],'BD product'!A:A,0)</f>
        <v>842</v>
      </c>
      <c r="N7852" s="2" t="str" cm="1">
        <f t="array" ref="N7852">INDEX('BD product'!A:D,M7852,2)</f>
        <v>Office Supplies</v>
      </c>
    </row>
    <row r="7853" spans="1:14" x14ac:dyDescent="0.3">
      <c r="A7853" s="3" t="s">
        <v>8329</v>
      </c>
      <c r="B7853" s="4">
        <v>41982</v>
      </c>
      <c r="C7853" s="12" t="str">
        <f t="shared" si="122"/>
        <v>2014/12</v>
      </c>
      <c r="D7853" s="4">
        <v>41988</v>
      </c>
      <c r="E7853" s="3" t="s">
        <v>21</v>
      </c>
      <c r="F7853" s="3" t="s">
        <v>1245</v>
      </c>
      <c r="G7853" s="3" t="s">
        <v>6655</v>
      </c>
      <c r="H7853" s="5">
        <v>8448</v>
      </c>
      <c r="I7853" s="2">
        <v>2</v>
      </c>
      <c r="J7853" s="2">
        <v>2</v>
      </c>
      <c r="K7853" s="2">
        <v>2.9567999999999999</v>
      </c>
      <c r="L7853" s="18" t="str">
        <f>VLOOKUP(F7853,'BD customers'!$1:$1048576,2,FALSE)</f>
        <v>Thomas Seio</v>
      </c>
      <c r="M7853" s="2">
        <f>MATCH(orders[[#This Row],[Product ID]],'BD product'!A:A,0)</f>
        <v>1716</v>
      </c>
      <c r="N7853" s="2" t="str" cm="1">
        <f t="array" ref="N7853">INDEX('BD product'!A:D,M7853,2)</f>
        <v>Office Supplies</v>
      </c>
    </row>
    <row r="7854" spans="1:14" x14ac:dyDescent="0.3">
      <c r="A7854" s="3" t="s">
        <v>8329</v>
      </c>
      <c r="B7854" s="4">
        <v>41982</v>
      </c>
      <c r="C7854" s="12" t="str">
        <f t="shared" si="122"/>
        <v>2014/12</v>
      </c>
      <c r="D7854" s="4">
        <v>41988</v>
      </c>
      <c r="E7854" s="3" t="s">
        <v>21</v>
      </c>
      <c r="F7854" s="3" t="s">
        <v>1245</v>
      </c>
      <c r="G7854" s="3" t="s">
        <v>2114</v>
      </c>
      <c r="H7854" s="5">
        <v>20388</v>
      </c>
      <c r="I7854" s="2">
        <v>2</v>
      </c>
      <c r="J7854" s="2">
        <v>8</v>
      </c>
      <c r="K7854" s="2">
        <v>-53.008800000000001</v>
      </c>
      <c r="L7854" s="18" t="str">
        <f>VLOOKUP(F7854,'BD customers'!$1:$1048576,2,FALSE)</f>
        <v>Thomas Seio</v>
      </c>
      <c r="M7854" s="2">
        <f>MATCH(orders[[#This Row],[Product ID]],'BD product'!A:A,0)</f>
        <v>545</v>
      </c>
      <c r="N7854" s="2" t="str" cm="1">
        <f t="array" ref="N7854">INDEX('BD product'!A:D,M7854,2)</f>
        <v>Office Supplies</v>
      </c>
    </row>
    <row r="7855" spans="1:14" x14ac:dyDescent="0.3">
      <c r="A7855" s="3" t="s">
        <v>8330</v>
      </c>
      <c r="B7855" s="4">
        <v>42363</v>
      </c>
      <c r="C7855" s="12" t="str">
        <f t="shared" si="122"/>
        <v>2015/12</v>
      </c>
      <c r="D7855" s="4">
        <v>42367</v>
      </c>
      <c r="E7855" s="3" t="s">
        <v>21</v>
      </c>
      <c r="F7855" s="3" t="s">
        <v>4293</v>
      </c>
      <c r="G7855" s="3" t="s">
        <v>3523</v>
      </c>
      <c r="H7855" s="5">
        <v>996</v>
      </c>
      <c r="I7855" s="2">
        <v>2</v>
      </c>
      <c r="J7855" s="2">
        <v>0</v>
      </c>
      <c r="K7855" s="2">
        <v>4.8803999999999998</v>
      </c>
      <c r="L7855" s="18" t="str">
        <f>VLOOKUP(F7855,'BD customers'!$1:$1048576,2,FALSE)</f>
        <v>Sean Miller</v>
      </c>
      <c r="M7855" s="2">
        <f>MATCH(orders[[#This Row],[Product ID]],'BD product'!A:A,0)</f>
        <v>1052</v>
      </c>
      <c r="N7855" s="2" t="str" cm="1">
        <f t="array" ref="N7855">INDEX('BD product'!A:D,M7855,2)</f>
        <v>Office Supplies</v>
      </c>
    </row>
    <row r="7856" spans="1:14" x14ac:dyDescent="0.3">
      <c r="A7856" s="3" t="s">
        <v>8331</v>
      </c>
      <c r="B7856" s="4">
        <v>43076</v>
      </c>
      <c r="C7856" s="12" t="str">
        <f t="shared" si="122"/>
        <v>2017/12</v>
      </c>
      <c r="D7856" s="4">
        <v>43081</v>
      </c>
      <c r="E7856" s="3" t="s">
        <v>21</v>
      </c>
      <c r="F7856" s="3" t="s">
        <v>47</v>
      </c>
      <c r="G7856" s="3" t="s">
        <v>4411</v>
      </c>
      <c r="H7856" s="5">
        <v>32064</v>
      </c>
      <c r="I7856" s="2">
        <v>4</v>
      </c>
      <c r="J7856" s="2">
        <v>0</v>
      </c>
      <c r="K7856" s="2">
        <v>89.779200000000003</v>
      </c>
      <c r="L7856" s="18" t="str">
        <f>VLOOKUP(F7856,'BD customers'!$1:$1048576,2,FALSE)</f>
        <v>Brosina Hoffman</v>
      </c>
      <c r="M7856" s="2">
        <f>MATCH(orders[[#This Row],[Product ID]],'BD product'!A:A,0)</f>
        <v>1319</v>
      </c>
      <c r="N7856" s="2" t="str" cm="1">
        <f t="array" ref="N7856">INDEX('BD product'!A:D,M7856,2)</f>
        <v>Office Supplies</v>
      </c>
    </row>
    <row r="7857" spans="1:14" x14ac:dyDescent="0.3">
      <c r="A7857" s="3" t="s">
        <v>8331</v>
      </c>
      <c r="B7857" s="4">
        <v>43076</v>
      </c>
      <c r="C7857" s="12" t="str">
        <f t="shared" si="122"/>
        <v>2017/12</v>
      </c>
      <c r="D7857" s="4">
        <v>43081</v>
      </c>
      <c r="E7857" s="3" t="s">
        <v>21</v>
      </c>
      <c r="F7857" s="3" t="s">
        <v>47</v>
      </c>
      <c r="G7857" s="3" t="s">
        <v>908</v>
      </c>
      <c r="H7857" s="5">
        <v>520</v>
      </c>
      <c r="I7857" s="2">
        <v>4</v>
      </c>
      <c r="J7857" s="2">
        <v>0</v>
      </c>
      <c r="K7857" s="2">
        <v>2.3400000000000001E-2</v>
      </c>
      <c r="L7857" s="18" t="str">
        <f>VLOOKUP(F7857,'BD customers'!$1:$1048576,2,FALSE)</f>
        <v>Brosina Hoffman</v>
      </c>
      <c r="M7857" s="2">
        <f>MATCH(orders[[#This Row],[Product ID]],'BD product'!A:A,0)</f>
        <v>199</v>
      </c>
      <c r="N7857" s="2" t="str" cm="1">
        <f t="array" ref="N7857">INDEX('BD product'!A:D,M7857,2)</f>
        <v>Technology</v>
      </c>
    </row>
    <row r="7858" spans="1:14" x14ac:dyDescent="0.3">
      <c r="A7858" s="3" t="s">
        <v>8332</v>
      </c>
      <c r="B7858" s="4">
        <v>41789</v>
      </c>
      <c r="C7858" s="12" t="str">
        <f t="shared" si="122"/>
        <v>2014/05</v>
      </c>
      <c r="D7858" s="4">
        <v>41791</v>
      </c>
      <c r="E7858" s="3" t="s">
        <v>64</v>
      </c>
      <c r="F7858" s="3" t="s">
        <v>2320</v>
      </c>
      <c r="G7858" s="3" t="s">
        <v>4742</v>
      </c>
      <c r="H7858" s="5">
        <v>25584</v>
      </c>
      <c r="I7858" s="2">
        <v>2</v>
      </c>
      <c r="J7858" s="2">
        <v>2</v>
      </c>
      <c r="K7858" s="2">
        <v>8.9543999999999997</v>
      </c>
      <c r="L7858" s="18" t="str">
        <f>VLOOKUP(F7858,'BD customers'!$1:$1048576,2,FALSE)</f>
        <v>Laurel Workman</v>
      </c>
      <c r="M7858" s="2">
        <f>MATCH(orders[[#This Row],[Product ID]],'BD product'!A:A,0)</f>
        <v>1401</v>
      </c>
      <c r="N7858" s="2" t="str" cm="1">
        <f t="array" ref="N7858">INDEX('BD product'!A:D,M7858,2)</f>
        <v>Office Supplies</v>
      </c>
    </row>
    <row r="7859" spans="1:14" x14ac:dyDescent="0.3">
      <c r="A7859" s="3" t="s">
        <v>8332</v>
      </c>
      <c r="B7859" s="4">
        <v>41789</v>
      </c>
      <c r="C7859" s="12" t="str">
        <f t="shared" si="122"/>
        <v>2014/05</v>
      </c>
      <c r="D7859" s="4">
        <v>41791</v>
      </c>
      <c r="E7859" s="3" t="s">
        <v>64</v>
      </c>
      <c r="F7859" s="3" t="s">
        <v>2320</v>
      </c>
      <c r="G7859" s="3" t="s">
        <v>3180</v>
      </c>
      <c r="H7859" s="5">
        <v>4640</v>
      </c>
      <c r="I7859" s="2">
        <v>5</v>
      </c>
      <c r="J7859" s="2">
        <v>0</v>
      </c>
      <c r="K7859" s="2">
        <v>1.3455999999999999</v>
      </c>
      <c r="L7859" s="18" t="str">
        <f>VLOOKUP(F7859,'BD customers'!$1:$1048576,2,FALSE)</f>
        <v>Laurel Workman</v>
      </c>
      <c r="M7859" s="2">
        <f>MATCH(orders[[#This Row],[Product ID]],'BD product'!A:A,0)</f>
        <v>920</v>
      </c>
      <c r="N7859" s="2" t="str" cm="1">
        <f t="array" ref="N7859">INDEX('BD product'!A:D,M7859,2)</f>
        <v>Technology</v>
      </c>
    </row>
    <row r="7860" spans="1:14" x14ac:dyDescent="0.3">
      <c r="A7860" s="3" t="s">
        <v>8332</v>
      </c>
      <c r="B7860" s="4">
        <v>41789</v>
      </c>
      <c r="C7860" s="12" t="str">
        <f t="shared" si="122"/>
        <v>2014/05</v>
      </c>
      <c r="D7860" s="4">
        <v>41791</v>
      </c>
      <c r="E7860" s="3" t="s">
        <v>64</v>
      </c>
      <c r="F7860" s="3" t="s">
        <v>2320</v>
      </c>
      <c r="G7860" s="3" t="s">
        <v>3763</v>
      </c>
      <c r="H7860" s="5">
        <v>23595</v>
      </c>
      <c r="I7860" s="2">
        <v>3</v>
      </c>
      <c r="J7860" s="2">
        <v>0</v>
      </c>
      <c r="K7860" s="2">
        <v>77.863500000000002</v>
      </c>
      <c r="L7860" s="18" t="str">
        <f>VLOOKUP(F7860,'BD customers'!$1:$1048576,2,FALSE)</f>
        <v>Laurel Workman</v>
      </c>
      <c r="M7860" s="2">
        <f>MATCH(orders[[#This Row],[Product ID]],'BD product'!A:A,0)</f>
        <v>1154</v>
      </c>
      <c r="N7860" s="2" t="str" cm="1">
        <f t="array" ref="N7860">INDEX('BD product'!A:D,M7860,2)</f>
        <v>Office Supplies</v>
      </c>
    </row>
    <row r="7861" spans="1:14" x14ac:dyDescent="0.3">
      <c r="A7861" s="3" t="s">
        <v>8332</v>
      </c>
      <c r="B7861" s="4">
        <v>41789</v>
      </c>
      <c r="C7861" s="12" t="str">
        <f t="shared" si="122"/>
        <v>2014/05</v>
      </c>
      <c r="D7861" s="4">
        <v>41791</v>
      </c>
      <c r="E7861" s="3" t="s">
        <v>64</v>
      </c>
      <c r="F7861" s="3" t="s">
        <v>2320</v>
      </c>
      <c r="G7861" s="3" t="s">
        <v>3370</v>
      </c>
      <c r="H7861" s="5">
        <v>3996</v>
      </c>
      <c r="I7861" s="2">
        <v>4</v>
      </c>
      <c r="J7861" s="2">
        <v>0</v>
      </c>
      <c r="K7861" s="2">
        <v>1.7982</v>
      </c>
      <c r="L7861" s="18" t="str">
        <f>VLOOKUP(F7861,'BD customers'!$1:$1048576,2,FALSE)</f>
        <v>Laurel Workman</v>
      </c>
      <c r="M7861" s="2">
        <f>MATCH(orders[[#This Row],[Product ID]],'BD product'!A:A,0)</f>
        <v>993</v>
      </c>
      <c r="N7861" s="2" t="str" cm="1">
        <f t="array" ref="N7861">INDEX('BD product'!A:D,M7861,2)</f>
        <v>Office Supplies</v>
      </c>
    </row>
    <row r="7862" spans="1:14" x14ac:dyDescent="0.3">
      <c r="A7862" s="3" t="s">
        <v>8333</v>
      </c>
      <c r="B7862" s="4">
        <v>42796</v>
      </c>
      <c r="C7862" s="12" t="str">
        <f t="shared" si="122"/>
        <v>2017/03</v>
      </c>
      <c r="D7862" s="4">
        <v>42800</v>
      </c>
      <c r="E7862" s="3" t="s">
        <v>21</v>
      </c>
      <c r="F7862" s="3" t="s">
        <v>1782</v>
      </c>
      <c r="G7862" s="3" t="s">
        <v>3613</v>
      </c>
      <c r="H7862" s="5">
        <v>18528</v>
      </c>
      <c r="I7862" s="2">
        <v>4</v>
      </c>
      <c r="J7862" s="2">
        <v>7</v>
      </c>
      <c r="K7862" s="2">
        <v>-1.2352000000000001</v>
      </c>
      <c r="L7862" s="18" t="str">
        <f>VLOOKUP(F7862,'BD customers'!$1:$1048576,2,FALSE)</f>
        <v>Joseph Airdo</v>
      </c>
      <c r="M7862" s="2">
        <f>MATCH(orders[[#This Row],[Product ID]],'BD product'!A:A,0)</f>
        <v>1089</v>
      </c>
      <c r="N7862" s="2" t="str" cm="1">
        <f t="array" ref="N7862">INDEX('BD product'!A:D,M7862,2)</f>
        <v>Office Supplies</v>
      </c>
    </row>
    <row r="7863" spans="1:14" x14ac:dyDescent="0.3">
      <c r="A7863" s="3" t="s">
        <v>8334</v>
      </c>
      <c r="B7863" s="4">
        <v>42289</v>
      </c>
      <c r="C7863" s="12" t="str">
        <f t="shared" si="122"/>
        <v>2015/10</v>
      </c>
      <c r="D7863" s="4">
        <v>42294</v>
      </c>
      <c r="E7863" s="3" t="s">
        <v>21</v>
      </c>
      <c r="F7863" s="3" t="s">
        <v>4050</v>
      </c>
      <c r="G7863" s="3" t="s">
        <v>3509</v>
      </c>
      <c r="H7863" s="5">
        <v>179</v>
      </c>
      <c r="I7863" s="2">
        <v>2</v>
      </c>
      <c r="J7863" s="2">
        <v>0</v>
      </c>
      <c r="K7863" s="2">
        <v>0.34010000000000001</v>
      </c>
      <c r="L7863" s="18" t="str">
        <f>VLOOKUP(F7863,'BD customers'!$1:$1048576,2,FALSE)</f>
        <v>Kelly Andreada</v>
      </c>
      <c r="M7863" s="2">
        <f>MATCH(orders[[#This Row],[Product ID]],'BD product'!A:A,0)</f>
        <v>1046</v>
      </c>
      <c r="N7863" s="2" t="str" cm="1">
        <f t="array" ref="N7863">INDEX('BD product'!A:D,M7863,2)</f>
        <v>Technology</v>
      </c>
    </row>
    <row r="7864" spans="1:14" x14ac:dyDescent="0.3">
      <c r="A7864" s="3" t="s">
        <v>8334</v>
      </c>
      <c r="B7864" s="4">
        <v>42289</v>
      </c>
      <c r="C7864" s="12" t="str">
        <f t="shared" si="122"/>
        <v>2015/10</v>
      </c>
      <c r="D7864" s="4">
        <v>42294</v>
      </c>
      <c r="E7864" s="3" t="s">
        <v>21</v>
      </c>
      <c r="F7864" s="3" t="s">
        <v>4050</v>
      </c>
      <c r="G7864" s="3" t="s">
        <v>1495</v>
      </c>
      <c r="H7864" s="5">
        <v>8196</v>
      </c>
      <c r="I7864" s="2">
        <v>2</v>
      </c>
      <c r="J7864" s="2">
        <v>0</v>
      </c>
      <c r="K7864" s="2">
        <v>0</v>
      </c>
      <c r="L7864" s="18" t="str">
        <f>VLOOKUP(F7864,'BD customers'!$1:$1048576,2,FALSE)</f>
        <v>Kelly Andreada</v>
      </c>
      <c r="M7864" s="2">
        <f>MATCH(orders[[#This Row],[Product ID]],'BD product'!A:A,0)</f>
        <v>358</v>
      </c>
      <c r="N7864" s="2" t="str" cm="1">
        <f t="array" ref="N7864">INDEX('BD product'!A:D,M7864,2)</f>
        <v>Office Supplies</v>
      </c>
    </row>
    <row r="7865" spans="1:14" x14ac:dyDescent="0.3">
      <c r="A7865" s="3" t="s">
        <v>8335</v>
      </c>
      <c r="B7865" s="4">
        <v>42199</v>
      </c>
      <c r="C7865" s="12" t="str">
        <f t="shared" si="122"/>
        <v>2015/07</v>
      </c>
      <c r="D7865" s="4">
        <v>42204</v>
      </c>
      <c r="E7865" s="3" t="s">
        <v>11</v>
      </c>
      <c r="F7865" s="3" t="s">
        <v>4263</v>
      </c>
      <c r="G7865" s="3" t="s">
        <v>1702</v>
      </c>
      <c r="H7865" s="5">
        <v>272736</v>
      </c>
      <c r="I7865" s="2">
        <v>3</v>
      </c>
      <c r="J7865" s="2">
        <v>2</v>
      </c>
      <c r="K7865" s="2">
        <v>-64.774799999999999</v>
      </c>
      <c r="L7865" s="18" t="str">
        <f>VLOOKUP(F7865,'BD customers'!$1:$1048576,2,FALSE)</f>
        <v>Toby Gnade</v>
      </c>
      <c r="M7865" s="2">
        <f>MATCH(orders[[#This Row],[Product ID]],'BD product'!A:A,0)</f>
        <v>420</v>
      </c>
      <c r="N7865" s="2" t="str" cm="1">
        <f t="array" ref="N7865">INDEX('BD product'!A:D,M7865,2)</f>
        <v>Office Supplies</v>
      </c>
    </row>
    <row r="7866" spans="1:14" x14ac:dyDescent="0.3">
      <c r="A7866" s="3" t="s">
        <v>8335</v>
      </c>
      <c r="B7866" s="4">
        <v>42199</v>
      </c>
      <c r="C7866" s="12" t="str">
        <f t="shared" si="122"/>
        <v>2015/07</v>
      </c>
      <c r="D7866" s="4">
        <v>42204</v>
      </c>
      <c r="E7866" s="3" t="s">
        <v>11</v>
      </c>
      <c r="F7866" s="3" t="s">
        <v>4263</v>
      </c>
      <c r="G7866" s="3" t="s">
        <v>8336</v>
      </c>
      <c r="H7866" s="5">
        <v>18496</v>
      </c>
      <c r="I7866" s="2">
        <v>4</v>
      </c>
      <c r="J7866" s="2">
        <v>2</v>
      </c>
      <c r="K7866" s="2">
        <v>6.7047999999999996</v>
      </c>
      <c r="L7866" s="18" t="str">
        <f>VLOOKUP(F7866,'BD customers'!$1:$1048576,2,FALSE)</f>
        <v>Toby Gnade</v>
      </c>
      <c r="M7866" s="2">
        <f>MATCH(orders[[#This Row],[Product ID]],'BD product'!A:A,0)</f>
        <v>1830</v>
      </c>
      <c r="N7866" s="2" t="str" cm="1">
        <f t="array" ref="N7866">INDEX('BD product'!A:D,M7866,2)</f>
        <v>Office Supplies</v>
      </c>
    </row>
    <row r="7867" spans="1:14" x14ac:dyDescent="0.3">
      <c r="A7867" s="3" t="s">
        <v>8335</v>
      </c>
      <c r="B7867" s="4">
        <v>42199</v>
      </c>
      <c r="C7867" s="12" t="str">
        <f t="shared" si="122"/>
        <v>2015/07</v>
      </c>
      <c r="D7867" s="4">
        <v>42204</v>
      </c>
      <c r="E7867" s="3" t="s">
        <v>11</v>
      </c>
      <c r="F7867" s="3" t="s">
        <v>4263</v>
      </c>
      <c r="G7867" s="3" t="s">
        <v>739</v>
      </c>
      <c r="H7867" s="5">
        <v>44192</v>
      </c>
      <c r="I7867" s="2">
        <v>2</v>
      </c>
      <c r="J7867" s="2">
        <v>2</v>
      </c>
      <c r="K7867" s="2">
        <v>4.9715999999999996</v>
      </c>
      <c r="L7867" s="18" t="str">
        <f>VLOOKUP(F7867,'BD customers'!$1:$1048576,2,FALSE)</f>
        <v>Toby Gnade</v>
      </c>
      <c r="M7867" s="2">
        <f>MATCH(orders[[#This Row],[Product ID]],'BD product'!A:A,0)</f>
        <v>159</v>
      </c>
      <c r="N7867" s="2" t="str" cm="1">
        <f t="array" ref="N7867">INDEX('BD product'!A:D,M7867,2)</f>
        <v>Furniture</v>
      </c>
    </row>
    <row r="7868" spans="1:14" x14ac:dyDescent="0.3">
      <c r="A7868" s="3" t="s">
        <v>8335</v>
      </c>
      <c r="B7868" s="4">
        <v>42199</v>
      </c>
      <c r="C7868" s="12" t="str">
        <f t="shared" si="122"/>
        <v>2015/07</v>
      </c>
      <c r="D7868" s="4">
        <v>42204</v>
      </c>
      <c r="E7868" s="3" t="s">
        <v>11</v>
      </c>
      <c r="F7868" s="3" t="s">
        <v>4263</v>
      </c>
      <c r="G7868" s="3" t="s">
        <v>5540</v>
      </c>
      <c r="H7868" s="5">
        <v>127764</v>
      </c>
      <c r="I7868" s="2">
        <v>6</v>
      </c>
      <c r="J7868" s="2">
        <v>7</v>
      </c>
      <c r="K7868" s="2">
        <v>-19.1646</v>
      </c>
      <c r="L7868" s="18" t="str">
        <f>VLOOKUP(F7868,'BD customers'!$1:$1048576,2,FALSE)</f>
        <v>Toby Gnade</v>
      </c>
      <c r="M7868" s="2">
        <f>MATCH(orders[[#This Row],[Product ID]],'BD product'!A:A,0)</f>
        <v>1546</v>
      </c>
      <c r="N7868" s="2" t="str" cm="1">
        <f t="array" ref="N7868">INDEX('BD product'!A:D,M7868,2)</f>
        <v>Furniture</v>
      </c>
    </row>
    <row r="7869" spans="1:14" x14ac:dyDescent="0.3">
      <c r="A7869" s="3" t="s">
        <v>8338</v>
      </c>
      <c r="B7869" s="4">
        <v>41962</v>
      </c>
      <c r="C7869" s="12" t="str">
        <f t="shared" si="122"/>
        <v>2014/11</v>
      </c>
      <c r="D7869" s="4">
        <v>41967</v>
      </c>
      <c r="E7869" s="3" t="s">
        <v>11</v>
      </c>
      <c r="F7869" s="3" t="s">
        <v>6424</v>
      </c>
      <c r="G7869" s="3" t="s">
        <v>1797</v>
      </c>
      <c r="H7869" s="5">
        <v>16644</v>
      </c>
      <c r="I7869" s="2">
        <v>3</v>
      </c>
      <c r="J7869" s="2">
        <v>0</v>
      </c>
      <c r="K7869" s="2">
        <v>79.891199999999998</v>
      </c>
      <c r="L7869" s="18" t="str">
        <f>VLOOKUP(F7869,'BD customers'!$1:$1048576,2,FALSE)</f>
        <v>Dennis Bolton</v>
      </c>
      <c r="M7869" s="2">
        <f>MATCH(orders[[#This Row],[Product ID]],'BD product'!A:A,0)</f>
        <v>449</v>
      </c>
      <c r="N7869" s="2" t="str" cm="1">
        <f t="array" ref="N7869">INDEX('BD product'!A:D,M7869,2)</f>
        <v>Office Supplies</v>
      </c>
    </row>
    <row r="7870" spans="1:14" x14ac:dyDescent="0.3">
      <c r="A7870" s="3" t="s">
        <v>8339</v>
      </c>
      <c r="B7870" s="4">
        <v>42517</v>
      </c>
      <c r="C7870" s="12" t="str">
        <f t="shared" si="122"/>
        <v>2016/05</v>
      </c>
      <c r="D7870" s="4">
        <v>42523</v>
      </c>
      <c r="E7870" s="3" t="s">
        <v>21</v>
      </c>
      <c r="F7870" s="3" t="s">
        <v>1809</v>
      </c>
      <c r="G7870" s="3" t="s">
        <v>3574</v>
      </c>
      <c r="H7870" s="5">
        <v>1338</v>
      </c>
      <c r="I7870" s="2">
        <v>2</v>
      </c>
      <c r="J7870" s="2">
        <v>0</v>
      </c>
      <c r="K7870" s="2">
        <v>6.1547999999999998</v>
      </c>
      <c r="L7870" s="18" t="str">
        <f>VLOOKUP(F7870,'BD customers'!$1:$1048576,2,FALSE)</f>
        <v>Lynn Smith</v>
      </c>
      <c r="M7870" s="2">
        <f>MATCH(orders[[#This Row],[Product ID]],'BD product'!A:A,0)</f>
        <v>1072</v>
      </c>
      <c r="N7870" s="2" t="str" cm="1">
        <f t="array" ref="N7870">INDEX('BD product'!A:D,M7870,2)</f>
        <v>Office Supplies</v>
      </c>
    </row>
    <row r="7871" spans="1:14" x14ac:dyDescent="0.3">
      <c r="A7871" s="3" t="s">
        <v>8340</v>
      </c>
      <c r="B7871" s="4">
        <v>42919</v>
      </c>
      <c r="C7871" s="12" t="str">
        <f t="shared" si="122"/>
        <v>2017/07</v>
      </c>
      <c r="D7871" s="4">
        <v>42925</v>
      </c>
      <c r="E7871" s="3" t="s">
        <v>21</v>
      </c>
      <c r="F7871" s="3" t="s">
        <v>4882</v>
      </c>
      <c r="G7871" s="3" t="s">
        <v>256</v>
      </c>
      <c r="H7871" s="5">
        <v>240</v>
      </c>
      <c r="I7871" s="2">
        <v>2</v>
      </c>
      <c r="J7871" s="2">
        <v>2</v>
      </c>
      <c r="K7871" s="2">
        <v>-2.7000000000000001E-3</v>
      </c>
      <c r="L7871" s="18" t="str">
        <f>VLOOKUP(F7871,'BD customers'!$1:$1048576,2,FALSE)</f>
        <v>Michael Oakman</v>
      </c>
      <c r="M7871" s="2">
        <f>MATCH(orders[[#This Row],[Product ID]],'BD product'!A:A,0)</f>
        <v>48</v>
      </c>
      <c r="N7871" s="2" t="str" cm="1">
        <f t="array" ref="N7871">INDEX('BD product'!A:D,M7871,2)</f>
        <v>Technology</v>
      </c>
    </row>
    <row r="7872" spans="1:14" x14ac:dyDescent="0.3">
      <c r="A7872" s="3" t="s">
        <v>8341</v>
      </c>
      <c r="B7872" s="4">
        <v>43003</v>
      </c>
      <c r="C7872" s="12" t="str">
        <f t="shared" si="122"/>
        <v>2017/09</v>
      </c>
      <c r="D7872" s="4">
        <v>43007</v>
      </c>
      <c r="E7872" s="3" t="s">
        <v>21</v>
      </c>
      <c r="F7872" s="3" t="s">
        <v>4942</v>
      </c>
      <c r="G7872" s="3" t="s">
        <v>2465</v>
      </c>
      <c r="H7872" s="5">
        <v>24448</v>
      </c>
      <c r="I7872" s="2">
        <v>4</v>
      </c>
      <c r="J7872" s="2">
        <v>2</v>
      </c>
      <c r="K7872" s="2">
        <v>8.8623999999999992</v>
      </c>
      <c r="L7872" s="18" t="str">
        <f>VLOOKUP(F7872,'BD customers'!$1:$1048576,2,FALSE)</f>
        <v>Carol Adams</v>
      </c>
      <c r="M7872" s="2">
        <f>MATCH(orders[[#This Row],[Product ID]],'BD product'!A:A,0)</f>
        <v>663</v>
      </c>
      <c r="N7872" s="2" t="str" cm="1">
        <f t="array" ref="N7872">INDEX('BD product'!A:D,M7872,2)</f>
        <v>Office Supplies</v>
      </c>
    </row>
    <row r="7873" spans="1:14" x14ac:dyDescent="0.3">
      <c r="A7873" s="3" t="s">
        <v>8342</v>
      </c>
      <c r="B7873" s="4">
        <v>42646</v>
      </c>
      <c r="C7873" s="12" t="str">
        <f t="shared" si="122"/>
        <v>2016/10</v>
      </c>
      <c r="D7873" s="4">
        <v>42650</v>
      </c>
      <c r="E7873" s="3" t="s">
        <v>21</v>
      </c>
      <c r="F7873" s="3" t="s">
        <v>4591</v>
      </c>
      <c r="G7873" s="3" t="s">
        <v>2409</v>
      </c>
      <c r="H7873" s="5">
        <v>616</v>
      </c>
      <c r="I7873" s="2">
        <v>2</v>
      </c>
      <c r="J7873" s="2">
        <v>0</v>
      </c>
      <c r="K7873" s="2">
        <v>2.9567999999999999</v>
      </c>
      <c r="L7873" s="18" t="str">
        <f>VLOOKUP(F7873,'BD customers'!$1:$1048576,2,FALSE)</f>
        <v>Daniel Byrd</v>
      </c>
      <c r="M7873" s="2">
        <f>MATCH(orders[[#This Row],[Product ID]],'BD product'!A:A,0)</f>
        <v>643</v>
      </c>
      <c r="N7873" s="2" t="str" cm="1">
        <f t="array" ref="N7873">INDEX('BD product'!A:D,M7873,2)</f>
        <v>Office Supplies</v>
      </c>
    </row>
    <row r="7874" spans="1:14" x14ac:dyDescent="0.3">
      <c r="A7874" s="3" t="s">
        <v>8342</v>
      </c>
      <c r="B7874" s="4">
        <v>42646</v>
      </c>
      <c r="C7874" s="12" t="str">
        <f t="shared" ref="C7874:C7937" si="123">TEXT(B7874,"aaaa/mm")</f>
        <v>2016/10</v>
      </c>
      <c r="D7874" s="4">
        <v>42650</v>
      </c>
      <c r="E7874" s="3" t="s">
        <v>21</v>
      </c>
      <c r="F7874" s="3" t="s">
        <v>4591</v>
      </c>
      <c r="G7874" s="3" t="s">
        <v>587</v>
      </c>
      <c r="H7874" s="5">
        <v>915136</v>
      </c>
      <c r="I7874" s="2">
        <v>4</v>
      </c>
      <c r="J7874" s="2">
        <v>2</v>
      </c>
      <c r="K7874" s="2">
        <v>102.9528</v>
      </c>
      <c r="L7874" s="18" t="str">
        <f>VLOOKUP(F7874,'BD customers'!$1:$1048576,2,FALSE)</f>
        <v>Daniel Byrd</v>
      </c>
      <c r="M7874" s="2">
        <f>MATCH(orders[[#This Row],[Product ID]],'BD product'!A:A,0)</f>
        <v>122</v>
      </c>
      <c r="N7874" s="2" t="str" cm="1">
        <f t="array" ref="N7874">INDEX('BD product'!A:D,M7874,2)</f>
        <v>Furniture</v>
      </c>
    </row>
    <row r="7875" spans="1:14" x14ac:dyDescent="0.3">
      <c r="A7875" s="3" t="s">
        <v>8342</v>
      </c>
      <c r="B7875" s="4">
        <v>42646</v>
      </c>
      <c r="C7875" s="12" t="str">
        <f t="shared" si="123"/>
        <v>2016/10</v>
      </c>
      <c r="D7875" s="4">
        <v>42650</v>
      </c>
      <c r="E7875" s="3" t="s">
        <v>21</v>
      </c>
      <c r="F7875" s="3" t="s">
        <v>4591</v>
      </c>
      <c r="G7875" s="3" t="s">
        <v>5444</v>
      </c>
      <c r="H7875" s="5">
        <v>856</v>
      </c>
      <c r="I7875" s="2">
        <v>2</v>
      </c>
      <c r="J7875" s="2">
        <v>0</v>
      </c>
      <c r="K7875" s="2">
        <v>0.38519999999999999</v>
      </c>
      <c r="L7875" s="18" t="str">
        <f>VLOOKUP(F7875,'BD customers'!$1:$1048576,2,FALSE)</f>
        <v>Daniel Byrd</v>
      </c>
      <c r="M7875" s="2">
        <f>MATCH(orders[[#This Row],[Product ID]],'BD product'!A:A,0)</f>
        <v>1534</v>
      </c>
      <c r="N7875" s="2" t="str" cm="1">
        <f t="array" ref="N7875">INDEX('BD product'!A:D,M7875,2)</f>
        <v>Office Supplies</v>
      </c>
    </row>
    <row r="7876" spans="1:14" x14ac:dyDescent="0.3">
      <c r="A7876" s="3" t="s">
        <v>8342</v>
      </c>
      <c r="B7876" s="4">
        <v>42646</v>
      </c>
      <c r="C7876" s="12" t="str">
        <f t="shared" si="123"/>
        <v>2016/10</v>
      </c>
      <c r="D7876" s="4">
        <v>42650</v>
      </c>
      <c r="E7876" s="3" t="s">
        <v>21</v>
      </c>
      <c r="F7876" s="3" t="s">
        <v>4591</v>
      </c>
      <c r="G7876" s="3" t="s">
        <v>3870</v>
      </c>
      <c r="H7876" s="5">
        <v>9782</v>
      </c>
      <c r="I7876" s="2">
        <v>2</v>
      </c>
      <c r="J7876" s="2">
        <v>0</v>
      </c>
      <c r="K7876" s="2">
        <v>45.9754</v>
      </c>
      <c r="L7876" s="18" t="str">
        <f>VLOOKUP(F7876,'BD customers'!$1:$1048576,2,FALSE)</f>
        <v>Daniel Byrd</v>
      </c>
      <c r="M7876" s="2">
        <f>MATCH(orders[[#This Row],[Product ID]],'BD product'!A:A,0)</f>
        <v>1186</v>
      </c>
      <c r="N7876" s="2" t="str" cm="1">
        <f t="array" ref="N7876">INDEX('BD product'!A:D,M7876,2)</f>
        <v>Office Supplies</v>
      </c>
    </row>
    <row r="7877" spans="1:14" x14ac:dyDescent="0.3">
      <c r="A7877" s="3" t="s">
        <v>8343</v>
      </c>
      <c r="B7877" s="4">
        <v>42987</v>
      </c>
      <c r="C7877" s="12" t="str">
        <f t="shared" si="123"/>
        <v>2017/09</v>
      </c>
      <c r="D7877" s="4">
        <v>42993</v>
      </c>
      <c r="E7877" s="3" t="s">
        <v>21</v>
      </c>
      <c r="F7877" s="3" t="s">
        <v>556</v>
      </c>
      <c r="G7877" s="3" t="s">
        <v>1401</v>
      </c>
      <c r="H7877" s="5">
        <v>31104</v>
      </c>
      <c r="I7877" s="2">
        <v>6</v>
      </c>
      <c r="J7877" s="2">
        <v>2</v>
      </c>
      <c r="K7877" s="2">
        <v>11.2752</v>
      </c>
      <c r="L7877" s="18" t="str">
        <f>VLOOKUP(F7877,'BD customers'!$1:$1048576,2,FALSE)</f>
        <v>Damala Kotsonis</v>
      </c>
      <c r="M7877" s="2">
        <f>MATCH(orders[[#This Row],[Product ID]],'BD product'!A:A,0)</f>
        <v>331</v>
      </c>
      <c r="N7877" s="2" t="str" cm="1">
        <f t="array" ref="N7877">INDEX('BD product'!A:D,M7877,2)</f>
        <v>Office Supplies</v>
      </c>
    </row>
    <row r="7878" spans="1:14" x14ac:dyDescent="0.3">
      <c r="A7878" s="3" t="s">
        <v>8343</v>
      </c>
      <c r="B7878" s="4">
        <v>42987</v>
      </c>
      <c r="C7878" s="12" t="str">
        <f t="shared" si="123"/>
        <v>2017/09</v>
      </c>
      <c r="D7878" s="4">
        <v>42993</v>
      </c>
      <c r="E7878" s="3" t="s">
        <v>21</v>
      </c>
      <c r="F7878" s="3" t="s">
        <v>556</v>
      </c>
      <c r="G7878" s="3" t="s">
        <v>7801</v>
      </c>
      <c r="H7878" s="5">
        <v>11176</v>
      </c>
      <c r="I7878" s="2">
        <v>1</v>
      </c>
      <c r="J7878" s="2">
        <v>2</v>
      </c>
      <c r="K7878" s="2">
        <v>0.83819999999999995</v>
      </c>
      <c r="L7878" s="18" t="str">
        <f>VLOOKUP(F7878,'BD customers'!$1:$1048576,2,FALSE)</f>
        <v>Damala Kotsonis</v>
      </c>
      <c r="M7878" s="2">
        <f>MATCH(orders[[#This Row],[Product ID]],'BD product'!A:A,0)</f>
        <v>1805</v>
      </c>
      <c r="N7878" s="2" t="str" cm="1">
        <f t="array" ref="N7878">INDEX('BD product'!A:D,M7878,2)</f>
        <v>Office Supplies</v>
      </c>
    </row>
    <row r="7879" spans="1:14" x14ac:dyDescent="0.3">
      <c r="A7879" s="3" t="s">
        <v>8344</v>
      </c>
      <c r="B7879" s="4">
        <v>42075</v>
      </c>
      <c r="C7879" s="12" t="str">
        <f t="shared" si="123"/>
        <v>2015/03</v>
      </c>
      <c r="D7879" s="4">
        <v>42081</v>
      </c>
      <c r="E7879" s="3" t="s">
        <v>21</v>
      </c>
      <c r="F7879" s="3" t="s">
        <v>3233</v>
      </c>
      <c r="G7879" s="3" t="s">
        <v>3503</v>
      </c>
      <c r="H7879" s="5">
        <v>504</v>
      </c>
      <c r="I7879" s="2">
        <v>2</v>
      </c>
      <c r="J7879" s="2">
        <v>2</v>
      </c>
      <c r="K7879" s="2">
        <v>0.1764</v>
      </c>
      <c r="L7879" s="18" t="str">
        <f>VLOOKUP(F7879,'BD customers'!$1:$1048576,2,FALSE)</f>
        <v>Evan Bailliet</v>
      </c>
      <c r="M7879" s="2">
        <f>MATCH(orders[[#This Row],[Product ID]],'BD product'!A:A,0)</f>
        <v>1044</v>
      </c>
      <c r="N7879" s="2" t="str" cm="1">
        <f t="array" ref="N7879">INDEX('BD product'!A:D,M7879,2)</f>
        <v>Office Supplies</v>
      </c>
    </row>
    <row r="7880" spans="1:14" x14ac:dyDescent="0.3">
      <c r="A7880" s="3" t="s">
        <v>8345</v>
      </c>
      <c r="B7880" s="4">
        <v>42703</v>
      </c>
      <c r="C7880" s="12" t="str">
        <f t="shared" si="123"/>
        <v>2016/11</v>
      </c>
      <c r="D7880" s="4">
        <v>42708</v>
      </c>
      <c r="E7880" s="3" t="s">
        <v>11</v>
      </c>
      <c r="F7880" s="3" t="s">
        <v>4925</v>
      </c>
      <c r="G7880" s="3" t="s">
        <v>7979</v>
      </c>
      <c r="H7880" s="5">
        <v>242176</v>
      </c>
      <c r="I7880" s="2">
        <v>4</v>
      </c>
      <c r="J7880" s="2">
        <v>6</v>
      </c>
      <c r="K7880" s="2">
        <v>-3.0272000000000001</v>
      </c>
      <c r="L7880" s="18" t="str">
        <f>VLOOKUP(F7880,'BD customers'!$1:$1048576,2,FALSE)</f>
        <v>Daniel Raglin</v>
      </c>
      <c r="M7880" s="2">
        <f>MATCH(orders[[#This Row],[Product ID]],'BD product'!A:A,0)</f>
        <v>1816</v>
      </c>
      <c r="N7880" s="2" t="str" cm="1">
        <f t="array" ref="N7880">INDEX('BD product'!A:D,M7880,2)</f>
        <v>Furniture</v>
      </c>
    </row>
    <row r="7881" spans="1:14" x14ac:dyDescent="0.3">
      <c r="A7881" s="3" t="s">
        <v>8346</v>
      </c>
      <c r="B7881" s="4">
        <v>42535</v>
      </c>
      <c r="C7881" s="12" t="str">
        <f t="shared" si="123"/>
        <v>2016/06</v>
      </c>
      <c r="D7881" s="4">
        <v>42542</v>
      </c>
      <c r="E7881" s="3" t="s">
        <v>21</v>
      </c>
      <c r="F7881" s="3" t="s">
        <v>221</v>
      </c>
      <c r="G7881" s="3" t="s">
        <v>6261</v>
      </c>
      <c r="H7881" s="5">
        <v>337176</v>
      </c>
      <c r="I7881" s="2">
        <v>2</v>
      </c>
      <c r="J7881" s="2">
        <v>4</v>
      </c>
      <c r="K7881" s="2">
        <v>-118.0116</v>
      </c>
      <c r="L7881" s="18" t="str">
        <f>VLOOKUP(F7881,'BD customers'!$1:$1048576,2,FALSE)</f>
        <v>Jim Sink</v>
      </c>
      <c r="M7881" s="2">
        <f>MATCH(orders[[#This Row],[Product ID]],'BD product'!A:A,0)</f>
        <v>1662</v>
      </c>
      <c r="N7881" s="2" t="str" cm="1">
        <f t="array" ref="N7881">INDEX('BD product'!A:D,M7881,2)</f>
        <v>Furniture</v>
      </c>
    </row>
    <row r="7882" spans="1:14" x14ac:dyDescent="0.3">
      <c r="A7882" s="3" t="s">
        <v>8347</v>
      </c>
      <c r="B7882" s="4">
        <v>43072</v>
      </c>
      <c r="C7882" s="12" t="str">
        <f t="shared" si="123"/>
        <v>2017/12</v>
      </c>
      <c r="D7882" s="4">
        <v>43075</v>
      </c>
      <c r="E7882" s="3" t="s">
        <v>11</v>
      </c>
      <c r="F7882" s="3" t="s">
        <v>506</v>
      </c>
      <c r="G7882" s="3" t="s">
        <v>1804</v>
      </c>
      <c r="H7882" s="5">
        <v>13344</v>
      </c>
      <c r="I7882" s="2">
        <v>6</v>
      </c>
      <c r="J7882" s="2">
        <v>2</v>
      </c>
      <c r="K7882" s="2">
        <v>1.0007999999999999</v>
      </c>
      <c r="L7882" s="18" t="str">
        <f>VLOOKUP(F7882,'BD customers'!$1:$1048576,2,FALSE)</f>
        <v>Lena Cacioppo</v>
      </c>
      <c r="M7882" s="2">
        <f>MATCH(orders[[#This Row],[Product ID]],'BD product'!A:A,0)</f>
        <v>451</v>
      </c>
      <c r="N7882" s="2" t="str" cm="1">
        <f t="array" ref="N7882">INDEX('BD product'!A:D,M7882,2)</f>
        <v>Office Supplies</v>
      </c>
    </row>
    <row r="7883" spans="1:14" x14ac:dyDescent="0.3">
      <c r="A7883" s="3" t="s">
        <v>8347</v>
      </c>
      <c r="B7883" s="4">
        <v>43072</v>
      </c>
      <c r="C7883" s="12" t="str">
        <f t="shared" si="123"/>
        <v>2017/12</v>
      </c>
      <c r="D7883" s="4">
        <v>43075</v>
      </c>
      <c r="E7883" s="3" t="s">
        <v>11</v>
      </c>
      <c r="F7883" s="3" t="s">
        <v>506</v>
      </c>
      <c r="G7883" s="3" t="s">
        <v>3635</v>
      </c>
      <c r="H7883" s="5">
        <v>76752</v>
      </c>
      <c r="I7883" s="2">
        <v>6</v>
      </c>
      <c r="J7883" s="2">
        <v>2</v>
      </c>
      <c r="K7883" s="2">
        <v>10.5534</v>
      </c>
      <c r="L7883" s="18" t="str">
        <f>VLOOKUP(F7883,'BD customers'!$1:$1048576,2,FALSE)</f>
        <v>Lena Cacioppo</v>
      </c>
      <c r="M7883" s="2">
        <f>MATCH(orders[[#This Row],[Product ID]],'BD product'!A:A,0)</f>
        <v>1099</v>
      </c>
      <c r="N7883" s="2" t="str" cm="1">
        <f t="array" ref="N7883">INDEX('BD product'!A:D,M7883,2)</f>
        <v>Technology</v>
      </c>
    </row>
    <row r="7884" spans="1:14" x14ac:dyDescent="0.3">
      <c r="A7884" s="3" t="s">
        <v>8347</v>
      </c>
      <c r="B7884" s="4">
        <v>43072</v>
      </c>
      <c r="C7884" s="12" t="str">
        <f t="shared" si="123"/>
        <v>2017/12</v>
      </c>
      <c r="D7884" s="4">
        <v>43075</v>
      </c>
      <c r="E7884" s="3" t="s">
        <v>11</v>
      </c>
      <c r="F7884" s="3" t="s">
        <v>506</v>
      </c>
      <c r="G7884" s="3" t="s">
        <v>3635</v>
      </c>
      <c r="H7884" s="5">
        <v>102336</v>
      </c>
      <c r="I7884" s="2">
        <v>8</v>
      </c>
      <c r="J7884" s="2">
        <v>2</v>
      </c>
      <c r="K7884" s="2">
        <v>14.071199999999999</v>
      </c>
      <c r="L7884" s="18" t="str">
        <f>VLOOKUP(F7884,'BD customers'!$1:$1048576,2,FALSE)</f>
        <v>Lena Cacioppo</v>
      </c>
      <c r="M7884" s="2">
        <f>MATCH(orders[[#This Row],[Product ID]],'BD product'!A:A,0)</f>
        <v>1099</v>
      </c>
      <c r="N7884" s="2" t="str" cm="1">
        <f t="array" ref="N7884">INDEX('BD product'!A:D,M7884,2)</f>
        <v>Technology</v>
      </c>
    </row>
    <row r="7885" spans="1:14" x14ac:dyDescent="0.3">
      <c r="A7885" s="3" t="s">
        <v>8347</v>
      </c>
      <c r="B7885" s="4">
        <v>43072</v>
      </c>
      <c r="C7885" s="12" t="str">
        <f t="shared" si="123"/>
        <v>2017/12</v>
      </c>
      <c r="D7885" s="4">
        <v>43075</v>
      </c>
      <c r="E7885" s="3" t="s">
        <v>11</v>
      </c>
      <c r="F7885" s="3" t="s">
        <v>506</v>
      </c>
      <c r="G7885" s="3" t="s">
        <v>4785</v>
      </c>
      <c r="H7885" s="5">
        <v>1032</v>
      </c>
      <c r="I7885" s="2">
        <v>2</v>
      </c>
      <c r="J7885" s="2">
        <v>2</v>
      </c>
      <c r="K7885" s="2">
        <v>0.37409999999999999</v>
      </c>
      <c r="L7885" s="18" t="str">
        <f>VLOOKUP(F7885,'BD customers'!$1:$1048576,2,FALSE)</f>
        <v>Lena Cacioppo</v>
      </c>
      <c r="M7885" s="2">
        <f>MATCH(orders[[#This Row],[Product ID]],'BD product'!A:A,0)</f>
        <v>1410</v>
      </c>
      <c r="N7885" s="2" t="str" cm="1">
        <f t="array" ref="N7885">INDEX('BD product'!A:D,M7885,2)</f>
        <v>Office Supplies</v>
      </c>
    </row>
    <row r="7886" spans="1:14" x14ac:dyDescent="0.3">
      <c r="A7886" s="3" t="s">
        <v>8347</v>
      </c>
      <c r="B7886" s="4">
        <v>43072</v>
      </c>
      <c r="C7886" s="12" t="str">
        <f t="shared" si="123"/>
        <v>2017/12</v>
      </c>
      <c r="D7886" s="4">
        <v>43075</v>
      </c>
      <c r="E7886" s="3" t="s">
        <v>11</v>
      </c>
      <c r="F7886" s="3" t="s">
        <v>506</v>
      </c>
      <c r="G7886" s="3" t="s">
        <v>5660</v>
      </c>
      <c r="H7886" s="5">
        <v>4732</v>
      </c>
      <c r="I7886" s="2">
        <v>7</v>
      </c>
      <c r="J7886" s="2">
        <v>2</v>
      </c>
      <c r="K7886" s="2">
        <v>0.59150000000000003</v>
      </c>
      <c r="L7886" s="18" t="str">
        <f>VLOOKUP(F7886,'BD customers'!$1:$1048576,2,FALSE)</f>
        <v>Lena Cacioppo</v>
      </c>
      <c r="M7886" s="2">
        <f>MATCH(orders[[#This Row],[Product ID]],'BD product'!A:A,0)</f>
        <v>1568</v>
      </c>
      <c r="N7886" s="2" t="str" cm="1">
        <f t="array" ref="N7886">INDEX('BD product'!A:D,M7886,2)</f>
        <v>Office Supplies</v>
      </c>
    </row>
    <row r="7887" spans="1:14" x14ac:dyDescent="0.3">
      <c r="A7887" s="3" t="s">
        <v>8347</v>
      </c>
      <c r="B7887" s="4">
        <v>43072</v>
      </c>
      <c r="C7887" s="12" t="str">
        <f t="shared" si="123"/>
        <v>2017/12</v>
      </c>
      <c r="D7887" s="4">
        <v>43075</v>
      </c>
      <c r="E7887" s="3" t="s">
        <v>11</v>
      </c>
      <c r="F7887" s="3" t="s">
        <v>506</v>
      </c>
      <c r="G7887" s="3" t="s">
        <v>996</v>
      </c>
      <c r="H7887" s="5">
        <v>23376</v>
      </c>
      <c r="I7887" s="2">
        <v>3</v>
      </c>
      <c r="J7887" s="2">
        <v>2</v>
      </c>
      <c r="K7887" s="2">
        <v>7.0128000000000004</v>
      </c>
      <c r="L7887" s="18" t="str">
        <f>VLOOKUP(F7887,'BD customers'!$1:$1048576,2,FALSE)</f>
        <v>Lena Cacioppo</v>
      </c>
      <c r="M7887" s="2">
        <f>MATCH(orders[[#This Row],[Product ID]],'BD product'!A:A,0)</f>
        <v>223</v>
      </c>
      <c r="N7887" s="2" t="str" cm="1">
        <f t="array" ref="N7887">INDEX('BD product'!A:D,M7887,2)</f>
        <v>Furniture</v>
      </c>
    </row>
    <row r="7888" spans="1:14" x14ac:dyDescent="0.3">
      <c r="A7888" s="3" t="s">
        <v>8347</v>
      </c>
      <c r="B7888" s="4">
        <v>43072</v>
      </c>
      <c r="C7888" s="12" t="str">
        <f t="shared" si="123"/>
        <v>2017/12</v>
      </c>
      <c r="D7888" s="4">
        <v>43075</v>
      </c>
      <c r="E7888" s="3" t="s">
        <v>11</v>
      </c>
      <c r="F7888" s="3" t="s">
        <v>506</v>
      </c>
      <c r="G7888" s="3" t="s">
        <v>3411</v>
      </c>
      <c r="H7888" s="5">
        <v>1672</v>
      </c>
      <c r="I7888" s="2">
        <v>5</v>
      </c>
      <c r="J7888" s="2">
        <v>2</v>
      </c>
      <c r="K7888" s="2">
        <v>0.33439999999999998</v>
      </c>
      <c r="L7888" s="18" t="str">
        <f>VLOOKUP(F7888,'BD customers'!$1:$1048576,2,FALSE)</f>
        <v>Lena Cacioppo</v>
      </c>
      <c r="M7888" s="2">
        <f>MATCH(orders[[#This Row],[Product ID]],'BD product'!A:A,0)</f>
        <v>1008</v>
      </c>
      <c r="N7888" s="2" t="str" cm="1">
        <f t="array" ref="N7888">INDEX('BD product'!A:D,M7888,2)</f>
        <v>Furniture</v>
      </c>
    </row>
    <row r="7889" spans="1:14" x14ac:dyDescent="0.3">
      <c r="A7889" s="3" t="s">
        <v>8347</v>
      </c>
      <c r="B7889" s="4">
        <v>43072</v>
      </c>
      <c r="C7889" s="12" t="str">
        <f t="shared" si="123"/>
        <v>2017/12</v>
      </c>
      <c r="D7889" s="4">
        <v>43075</v>
      </c>
      <c r="E7889" s="3" t="s">
        <v>11</v>
      </c>
      <c r="F7889" s="3" t="s">
        <v>506</v>
      </c>
      <c r="G7889" s="3" t="s">
        <v>6205</v>
      </c>
      <c r="H7889" s="5">
        <v>16192</v>
      </c>
      <c r="I7889" s="2">
        <v>1</v>
      </c>
      <c r="J7889" s="2">
        <v>2</v>
      </c>
      <c r="K7889" s="2">
        <v>4.6551999999999998</v>
      </c>
      <c r="L7889" s="18" t="str">
        <f>VLOOKUP(F7889,'BD customers'!$1:$1048576,2,FALSE)</f>
        <v>Lena Cacioppo</v>
      </c>
      <c r="M7889" s="2">
        <f>MATCH(orders[[#This Row],[Product ID]],'BD product'!A:A,0)</f>
        <v>1655</v>
      </c>
      <c r="N7889" s="2" t="str" cm="1">
        <f t="array" ref="N7889">INDEX('BD product'!A:D,M7889,2)</f>
        <v>Furniture</v>
      </c>
    </row>
    <row r="7890" spans="1:14" x14ac:dyDescent="0.3">
      <c r="A7890" s="3" t="s">
        <v>8348</v>
      </c>
      <c r="B7890" s="4">
        <v>42598</v>
      </c>
      <c r="C7890" s="12" t="str">
        <f t="shared" si="123"/>
        <v>2016/08</v>
      </c>
      <c r="D7890" s="4">
        <v>42604</v>
      </c>
      <c r="E7890" s="3" t="s">
        <v>21</v>
      </c>
      <c r="F7890" s="3" t="s">
        <v>1701</v>
      </c>
      <c r="G7890" s="3" t="s">
        <v>2628</v>
      </c>
      <c r="H7890" s="5">
        <v>324</v>
      </c>
      <c r="I7890" s="2">
        <v>5</v>
      </c>
      <c r="J7890" s="2">
        <v>0</v>
      </c>
      <c r="K7890" s="2">
        <v>1.5551999999999999</v>
      </c>
      <c r="L7890" s="18" t="str">
        <f>VLOOKUP(F7890,'BD customers'!$1:$1048576,2,FALSE)</f>
        <v>Jeremy Pistek</v>
      </c>
      <c r="M7890" s="2">
        <f>MATCH(orders[[#This Row],[Product ID]],'BD product'!A:A,0)</f>
        <v>714</v>
      </c>
      <c r="N7890" s="2" t="str" cm="1">
        <f t="array" ref="N7890">INDEX('BD product'!A:D,M7890,2)</f>
        <v>Office Supplies</v>
      </c>
    </row>
    <row r="7891" spans="1:14" x14ac:dyDescent="0.3">
      <c r="A7891" s="3" t="s">
        <v>8349</v>
      </c>
      <c r="B7891" s="4">
        <v>42729</v>
      </c>
      <c r="C7891" s="12" t="str">
        <f t="shared" si="123"/>
        <v>2016/12</v>
      </c>
      <c r="D7891" s="4">
        <v>42733</v>
      </c>
      <c r="E7891" s="3" t="s">
        <v>21</v>
      </c>
      <c r="F7891" s="3" t="s">
        <v>7323</v>
      </c>
      <c r="G7891" s="3" t="s">
        <v>1818</v>
      </c>
      <c r="H7891" s="5">
        <v>1989</v>
      </c>
      <c r="I7891" s="2">
        <v>9</v>
      </c>
      <c r="J7891" s="2">
        <v>0</v>
      </c>
      <c r="K7891" s="2">
        <v>5.3703000000000003</v>
      </c>
      <c r="L7891" s="18" t="str">
        <f>VLOOKUP(F7891,'BD customers'!$1:$1048576,2,FALSE)</f>
        <v>Trudy Schmidt</v>
      </c>
      <c r="M7891" s="2">
        <f>MATCH(orders[[#This Row],[Product ID]],'BD product'!A:A,0)</f>
        <v>455</v>
      </c>
      <c r="N7891" s="2" t="str" cm="1">
        <f t="array" ref="N7891">INDEX('BD product'!A:D,M7891,2)</f>
        <v>Office Supplies</v>
      </c>
    </row>
    <row r="7892" spans="1:14" x14ac:dyDescent="0.3">
      <c r="A7892" s="3" t="s">
        <v>8349</v>
      </c>
      <c r="B7892" s="4">
        <v>42729</v>
      </c>
      <c r="C7892" s="12" t="str">
        <f t="shared" si="123"/>
        <v>2016/12</v>
      </c>
      <c r="D7892" s="4">
        <v>42733</v>
      </c>
      <c r="E7892" s="3" t="s">
        <v>21</v>
      </c>
      <c r="F7892" s="3" t="s">
        <v>7323</v>
      </c>
      <c r="G7892" s="3" t="s">
        <v>2437</v>
      </c>
      <c r="H7892" s="5">
        <v>39998</v>
      </c>
      <c r="I7892" s="2">
        <v>2</v>
      </c>
      <c r="J7892" s="2">
        <v>0</v>
      </c>
      <c r="K7892" s="2">
        <v>171.9914</v>
      </c>
      <c r="L7892" s="18" t="str">
        <f>VLOOKUP(F7892,'BD customers'!$1:$1048576,2,FALSE)</f>
        <v>Trudy Schmidt</v>
      </c>
      <c r="M7892" s="2">
        <f>MATCH(orders[[#This Row],[Product ID]],'BD product'!A:A,0)</f>
        <v>653</v>
      </c>
      <c r="N7892" s="2" t="str" cm="1">
        <f t="array" ref="N7892">INDEX('BD product'!A:D,M7892,2)</f>
        <v>Technology</v>
      </c>
    </row>
    <row r="7893" spans="1:14" x14ac:dyDescent="0.3">
      <c r="A7893" s="3" t="s">
        <v>8349</v>
      </c>
      <c r="B7893" s="4">
        <v>42729</v>
      </c>
      <c r="C7893" s="12" t="str">
        <f t="shared" si="123"/>
        <v>2016/12</v>
      </c>
      <c r="D7893" s="4">
        <v>42733</v>
      </c>
      <c r="E7893" s="3" t="s">
        <v>21</v>
      </c>
      <c r="F7893" s="3" t="s">
        <v>7323</v>
      </c>
      <c r="G7893" s="3" t="s">
        <v>2185</v>
      </c>
      <c r="H7893" s="5">
        <v>34385</v>
      </c>
      <c r="I7893" s="2">
        <v>5</v>
      </c>
      <c r="J7893" s="2">
        <v>0</v>
      </c>
      <c r="K7893" s="2">
        <v>1.3754</v>
      </c>
      <c r="L7893" s="18" t="str">
        <f>VLOOKUP(F7893,'BD customers'!$1:$1048576,2,FALSE)</f>
        <v>Trudy Schmidt</v>
      </c>
      <c r="M7893" s="2">
        <f>MATCH(orders[[#This Row],[Product ID]],'BD product'!A:A,0)</f>
        <v>570</v>
      </c>
      <c r="N7893" s="2" t="str" cm="1">
        <f t="array" ref="N7893">INDEX('BD product'!A:D,M7893,2)</f>
        <v>Furniture</v>
      </c>
    </row>
    <row r="7894" spans="1:14" x14ac:dyDescent="0.3">
      <c r="A7894" s="3" t="s">
        <v>8349</v>
      </c>
      <c r="B7894" s="4">
        <v>42729</v>
      </c>
      <c r="C7894" s="12" t="str">
        <f t="shared" si="123"/>
        <v>2016/12</v>
      </c>
      <c r="D7894" s="4">
        <v>42733</v>
      </c>
      <c r="E7894" s="3" t="s">
        <v>21</v>
      </c>
      <c r="F7894" s="3" t="s">
        <v>7323</v>
      </c>
      <c r="G7894" s="3" t="s">
        <v>6891</v>
      </c>
      <c r="H7894" s="5">
        <v>10632</v>
      </c>
      <c r="I7894" s="2">
        <v>3</v>
      </c>
      <c r="J7894" s="2">
        <v>0</v>
      </c>
      <c r="K7894" s="2">
        <v>49.970399999999998</v>
      </c>
      <c r="L7894" s="18" t="str">
        <f>VLOOKUP(F7894,'BD customers'!$1:$1048576,2,FALSE)</f>
        <v>Trudy Schmidt</v>
      </c>
      <c r="M7894" s="2">
        <f>MATCH(orders[[#This Row],[Product ID]],'BD product'!A:A,0)</f>
        <v>1735</v>
      </c>
      <c r="N7894" s="2" t="str" cm="1">
        <f t="array" ref="N7894">INDEX('BD product'!A:D,M7894,2)</f>
        <v>Office Supplies</v>
      </c>
    </row>
    <row r="7895" spans="1:14" x14ac:dyDescent="0.3">
      <c r="A7895" s="3" t="s">
        <v>8350</v>
      </c>
      <c r="B7895" s="4">
        <v>42939</v>
      </c>
      <c r="C7895" s="12" t="str">
        <f t="shared" si="123"/>
        <v>2017/07</v>
      </c>
      <c r="D7895" s="4">
        <v>42946</v>
      </c>
      <c r="E7895" s="3" t="s">
        <v>21</v>
      </c>
      <c r="F7895" s="3" t="s">
        <v>223</v>
      </c>
      <c r="G7895" s="3" t="s">
        <v>1388</v>
      </c>
      <c r="H7895" s="5">
        <v>1392</v>
      </c>
      <c r="I7895" s="2">
        <v>3</v>
      </c>
      <c r="J7895" s="2">
        <v>2</v>
      </c>
      <c r="K7895" s="2">
        <v>4.3499999999999997E-2</v>
      </c>
      <c r="L7895" s="18" t="str">
        <f>VLOOKUP(F7895,'BD customers'!$1:$1048576,2,FALSE)</f>
        <v>Nathan Mautz</v>
      </c>
      <c r="M7895" s="2">
        <f>MATCH(orders[[#This Row],[Product ID]],'BD product'!A:A,0)</f>
        <v>328</v>
      </c>
      <c r="N7895" s="2" t="str" cm="1">
        <f t="array" ref="N7895">INDEX('BD product'!A:D,M7895,2)</f>
        <v>Office Supplies</v>
      </c>
    </row>
    <row r="7896" spans="1:14" x14ac:dyDescent="0.3">
      <c r="A7896" s="3" t="s">
        <v>8351</v>
      </c>
      <c r="B7896" s="4">
        <v>42907</v>
      </c>
      <c r="C7896" s="12" t="str">
        <f t="shared" si="123"/>
        <v>2017/06</v>
      </c>
      <c r="D7896" s="4">
        <v>42911</v>
      </c>
      <c r="E7896" s="3" t="s">
        <v>21</v>
      </c>
      <c r="F7896" s="3" t="s">
        <v>366</v>
      </c>
      <c r="G7896" s="3" t="s">
        <v>464</v>
      </c>
      <c r="H7896" s="5">
        <v>824</v>
      </c>
      <c r="I7896" s="2">
        <v>5</v>
      </c>
      <c r="J7896" s="2">
        <v>0</v>
      </c>
      <c r="K7896" s="2">
        <v>4.0376000000000003</v>
      </c>
      <c r="L7896" s="18" t="str">
        <f>VLOOKUP(F7896,'BD customers'!$1:$1048576,2,FALSE)</f>
        <v>Eugene Hildebrand</v>
      </c>
      <c r="M7896" s="2">
        <f>MATCH(orders[[#This Row],[Product ID]],'BD product'!A:A,0)</f>
        <v>93</v>
      </c>
      <c r="N7896" s="2" t="str" cm="1">
        <f t="array" ref="N7896">INDEX('BD product'!A:D,M7896,2)</f>
        <v>Office Supplies</v>
      </c>
    </row>
    <row r="7897" spans="1:14" x14ac:dyDescent="0.3">
      <c r="A7897" s="3" t="s">
        <v>8351</v>
      </c>
      <c r="B7897" s="4">
        <v>42907</v>
      </c>
      <c r="C7897" s="12" t="str">
        <f t="shared" si="123"/>
        <v>2017/06</v>
      </c>
      <c r="D7897" s="4">
        <v>42911</v>
      </c>
      <c r="E7897" s="3" t="s">
        <v>21</v>
      </c>
      <c r="F7897" s="3" t="s">
        <v>366</v>
      </c>
      <c r="G7897" s="3" t="s">
        <v>2721</v>
      </c>
      <c r="H7897" s="5">
        <v>624</v>
      </c>
      <c r="I7897" s="2">
        <v>2</v>
      </c>
      <c r="J7897" s="2">
        <v>0</v>
      </c>
      <c r="K7897" s="2">
        <v>3.0575999999999999</v>
      </c>
      <c r="L7897" s="18" t="str">
        <f>VLOOKUP(F7897,'BD customers'!$1:$1048576,2,FALSE)</f>
        <v>Eugene Hildebrand</v>
      </c>
      <c r="M7897" s="2">
        <f>MATCH(orders[[#This Row],[Product ID]],'BD product'!A:A,0)</f>
        <v>746</v>
      </c>
      <c r="N7897" s="2" t="str" cm="1">
        <f t="array" ref="N7897">INDEX('BD product'!A:D,M7897,2)</f>
        <v>Office Supplies</v>
      </c>
    </row>
    <row r="7898" spans="1:14" x14ac:dyDescent="0.3">
      <c r="A7898" s="3" t="s">
        <v>8351</v>
      </c>
      <c r="B7898" s="4">
        <v>42907</v>
      </c>
      <c r="C7898" s="12" t="str">
        <f t="shared" si="123"/>
        <v>2017/06</v>
      </c>
      <c r="D7898" s="4">
        <v>42911</v>
      </c>
      <c r="E7898" s="3" t="s">
        <v>21</v>
      </c>
      <c r="F7898" s="3" t="s">
        <v>366</v>
      </c>
      <c r="G7898" s="3" t="s">
        <v>1339</v>
      </c>
      <c r="H7898" s="5">
        <v>44784</v>
      </c>
      <c r="I7898" s="2">
        <v>8</v>
      </c>
      <c r="J7898" s="2">
        <v>0</v>
      </c>
      <c r="K7898" s="2">
        <v>219.44159999999999</v>
      </c>
      <c r="L7898" s="18" t="str">
        <f>VLOOKUP(F7898,'BD customers'!$1:$1048576,2,FALSE)</f>
        <v>Eugene Hildebrand</v>
      </c>
      <c r="M7898" s="2">
        <f>MATCH(orders[[#This Row],[Product ID]],'BD product'!A:A,0)</f>
        <v>316</v>
      </c>
      <c r="N7898" s="2" t="str" cm="1">
        <f t="array" ref="N7898">INDEX('BD product'!A:D,M7898,2)</f>
        <v>Office Supplies</v>
      </c>
    </row>
    <row r="7899" spans="1:14" x14ac:dyDescent="0.3">
      <c r="A7899" s="3" t="s">
        <v>8352</v>
      </c>
      <c r="B7899" s="4">
        <v>42960</v>
      </c>
      <c r="C7899" s="12" t="str">
        <f t="shared" si="123"/>
        <v>2017/08</v>
      </c>
      <c r="D7899" s="4">
        <v>42965</v>
      </c>
      <c r="E7899" s="3" t="s">
        <v>21</v>
      </c>
      <c r="F7899" s="3" t="s">
        <v>905</v>
      </c>
      <c r="G7899" s="3" t="s">
        <v>2090</v>
      </c>
      <c r="H7899" s="5">
        <v>272048</v>
      </c>
      <c r="I7899" s="2">
        <v>7</v>
      </c>
      <c r="J7899" s="2">
        <v>2</v>
      </c>
      <c r="K7899" s="2">
        <v>30.605399999999999</v>
      </c>
      <c r="L7899" s="18" t="str">
        <f>VLOOKUP(F7899,'BD customers'!$1:$1048576,2,FALSE)</f>
        <v>Dan Campbell</v>
      </c>
      <c r="M7899" s="2">
        <f>MATCH(orders[[#This Row],[Product ID]],'BD product'!A:A,0)</f>
        <v>537</v>
      </c>
      <c r="N7899" s="2" t="str" cm="1">
        <f t="array" ref="N7899">INDEX('BD product'!A:D,M7899,2)</f>
        <v>Office Supplies</v>
      </c>
    </row>
    <row r="7900" spans="1:14" x14ac:dyDescent="0.3">
      <c r="A7900" s="3" t="s">
        <v>8352</v>
      </c>
      <c r="B7900" s="4">
        <v>42960</v>
      </c>
      <c r="C7900" s="12" t="str">
        <f t="shared" si="123"/>
        <v>2017/08</v>
      </c>
      <c r="D7900" s="4">
        <v>42965</v>
      </c>
      <c r="E7900" s="3" t="s">
        <v>21</v>
      </c>
      <c r="F7900" s="3" t="s">
        <v>905</v>
      </c>
      <c r="G7900" s="3" t="s">
        <v>3842</v>
      </c>
      <c r="H7900" s="5">
        <v>1614582</v>
      </c>
      <c r="I7900" s="2">
        <v>6</v>
      </c>
      <c r="J7900" s="2">
        <v>7</v>
      </c>
      <c r="K7900" s="2">
        <v>-1237.8462</v>
      </c>
      <c r="L7900" s="18" t="str">
        <f>VLOOKUP(F7900,'BD customers'!$1:$1048576,2,FALSE)</f>
        <v>Dan Campbell</v>
      </c>
      <c r="M7900" s="2">
        <f>MATCH(orders[[#This Row],[Product ID]],'BD product'!A:A,0)</f>
        <v>1178</v>
      </c>
      <c r="N7900" s="2" t="str" cm="1">
        <f t="array" ref="N7900">INDEX('BD product'!A:D,M7900,2)</f>
        <v>Office Supplies</v>
      </c>
    </row>
    <row r="7901" spans="1:14" x14ac:dyDescent="0.3">
      <c r="A7901" s="3" t="s">
        <v>8352</v>
      </c>
      <c r="B7901" s="4">
        <v>42960</v>
      </c>
      <c r="C7901" s="12" t="str">
        <f t="shared" si="123"/>
        <v>2017/08</v>
      </c>
      <c r="D7901" s="4">
        <v>42965</v>
      </c>
      <c r="E7901" s="3" t="s">
        <v>21</v>
      </c>
      <c r="F7901" s="3" t="s">
        <v>905</v>
      </c>
      <c r="G7901" s="3" t="s">
        <v>2955</v>
      </c>
      <c r="H7901" s="5">
        <v>2432</v>
      </c>
      <c r="I7901" s="2">
        <v>5</v>
      </c>
      <c r="J7901" s="2">
        <v>2</v>
      </c>
      <c r="K7901" s="2">
        <v>9.1200000000000003E-2</v>
      </c>
      <c r="L7901" s="18" t="str">
        <f>VLOOKUP(F7901,'BD customers'!$1:$1048576,2,FALSE)</f>
        <v>Dan Campbell</v>
      </c>
      <c r="M7901" s="2">
        <f>MATCH(orders[[#This Row],[Product ID]],'BD product'!A:A,0)</f>
        <v>831</v>
      </c>
      <c r="N7901" s="2" t="str" cm="1">
        <f t="array" ref="N7901">INDEX('BD product'!A:D,M7901,2)</f>
        <v>Office Supplies</v>
      </c>
    </row>
    <row r="7902" spans="1:14" x14ac:dyDescent="0.3">
      <c r="A7902" s="3" t="s">
        <v>8352</v>
      </c>
      <c r="B7902" s="4">
        <v>42960</v>
      </c>
      <c r="C7902" s="12" t="str">
        <f t="shared" si="123"/>
        <v>2017/08</v>
      </c>
      <c r="D7902" s="4">
        <v>42965</v>
      </c>
      <c r="E7902" s="3" t="s">
        <v>21</v>
      </c>
      <c r="F7902" s="3" t="s">
        <v>905</v>
      </c>
      <c r="G7902" s="3" t="s">
        <v>4871</v>
      </c>
      <c r="H7902" s="5">
        <v>1584</v>
      </c>
      <c r="I7902" s="2">
        <v>2</v>
      </c>
      <c r="J7902" s="2">
        <v>2</v>
      </c>
      <c r="K7902" s="2">
        <v>0.47520000000000001</v>
      </c>
      <c r="L7902" s="18" t="str">
        <f>VLOOKUP(F7902,'BD customers'!$1:$1048576,2,FALSE)</f>
        <v>Dan Campbell</v>
      </c>
      <c r="M7902" s="2">
        <f>MATCH(orders[[#This Row],[Product ID]],'BD product'!A:A,0)</f>
        <v>1427</v>
      </c>
      <c r="N7902" s="2" t="str" cm="1">
        <f t="array" ref="N7902">INDEX('BD product'!A:D,M7902,2)</f>
        <v>Technology</v>
      </c>
    </row>
    <row r="7903" spans="1:14" x14ac:dyDescent="0.3">
      <c r="A7903" s="3" t="s">
        <v>8352</v>
      </c>
      <c r="B7903" s="4">
        <v>42960</v>
      </c>
      <c r="C7903" s="12" t="str">
        <f t="shared" si="123"/>
        <v>2017/08</v>
      </c>
      <c r="D7903" s="4">
        <v>42965</v>
      </c>
      <c r="E7903" s="3" t="s">
        <v>21</v>
      </c>
      <c r="F7903" s="3" t="s">
        <v>905</v>
      </c>
      <c r="G7903" s="3" t="s">
        <v>3104</v>
      </c>
      <c r="H7903" s="5">
        <v>31984</v>
      </c>
      <c r="I7903" s="2">
        <v>1</v>
      </c>
      <c r="J7903" s="2">
        <v>2</v>
      </c>
      <c r="K7903" s="2">
        <v>0</v>
      </c>
      <c r="L7903" s="18" t="str">
        <f>VLOOKUP(F7903,'BD customers'!$1:$1048576,2,FALSE)</f>
        <v>Dan Campbell</v>
      </c>
      <c r="M7903" s="2">
        <f>MATCH(orders[[#This Row],[Product ID]],'BD product'!A:A,0)</f>
        <v>894</v>
      </c>
      <c r="N7903" s="2" t="str" cm="1">
        <f t="array" ref="N7903">INDEX('BD product'!A:D,M7903,2)</f>
        <v>Furniture</v>
      </c>
    </row>
    <row r="7904" spans="1:14" x14ac:dyDescent="0.3">
      <c r="A7904" s="3" t="s">
        <v>8352</v>
      </c>
      <c r="B7904" s="4">
        <v>42960</v>
      </c>
      <c r="C7904" s="12" t="str">
        <f t="shared" si="123"/>
        <v>2017/08</v>
      </c>
      <c r="D7904" s="4">
        <v>42965</v>
      </c>
      <c r="E7904" s="3" t="s">
        <v>21</v>
      </c>
      <c r="F7904" s="3" t="s">
        <v>905</v>
      </c>
      <c r="G7904" s="3" t="s">
        <v>1762</v>
      </c>
      <c r="H7904" s="5">
        <v>1476</v>
      </c>
      <c r="I7904" s="2">
        <v>5</v>
      </c>
      <c r="J7904" s="2">
        <v>2</v>
      </c>
      <c r="K7904" s="2">
        <v>0.47970000000000002</v>
      </c>
      <c r="L7904" s="18" t="str">
        <f>VLOOKUP(F7904,'BD customers'!$1:$1048576,2,FALSE)</f>
        <v>Dan Campbell</v>
      </c>
      <c r="M7904" s="2">
        <f>MATCH(orders[[#This Row],[Product ID]],'BD product'!A:A,0)</f>
        <v>438</v>
      </c>
      <c r="N7904" s="2" t="str" cm="1">
        <f t="array" ref="N7904">INDEX('BD product'!A:D,M7904,2)</f>
        <v>Office Supplies</v>
      </c>
    </row>
    <row r="7905" spans="1:14" x14ac:dyDescent="0.3">
      <c r="A7905" s="3" t="s">
        <v>8352</v>
      </c>
      <c r="B7905" s="4">
        <v>42960</v>
      </c>
      <c r="C7905" s="12" t="str">
        <f t="shared" si="123"/>
        <v>2017/08</v>
      </c>
      <c r="D7905" s="4">
        <v>42965</v>
      </c>
      <c r="E7905" s="3" t="s">
        <v>21</v>
      </c>
      <c r="F7905" s="3" t="s">
        <v>905</v>
      </c>
      <c r="G7905" s="3" t="s">
        <v>7774</v>
      </c>
      <c r="H7905" s="5">
        <v>423648</v>
      </c>
      <c r="I7905" s="2">
        <v>2</v>
      </c>
      <c r="J7905" s="2">
        <v>2</v>
      </c>
      <c r="K7905" s="2">
        <v>47.660400000000003</v>
      </c>
      <c r="L7905" s="18" t="str">
        <f>VLOOKUP(F7905,'BD customers'!$1:$1048576,2,FALSE)</f>
        <v>Dan Campbell</v>
      </c>
      <c r="M7905" s="2">
        <f>MATCH(orders[[#This Row],[Product ID]],'BD product'!A:A,0)</f>
        <v>1804</v>
      </c>
      <c r="N7905" s="2" t="str" cm="1">
        <f t="array" ref="N7905">INDEX('BD product'!A:D,M7905,2)</f>
        <v>Furniture</v>
      </c>
    </row>
    <row r="7906" spans="1:14" x14ac:dyDescent="0.3">
      <c r="A7906" s="3" t="s">
        <v>8353</v>
      </c>
      <c r="B7906" s="4">
        <v>42315</v>
      </c>
      <c r="C7906" s="12" t="str">
        <f t="shared" si="123"/>
        <v>2015/11</v>
      </c>
      <c r="D7906" s="4">
        <v>42321</v>
      </c>
      <c r="E7906" s="3" t="s">
        <v>21</v>
      </c>
      <c r="F7906" s="3" t="s">
        <v>7201</v>
      </c>
      <c r="G7906" s="3" t="s">
        <v>3528</v>
      </c>
      <c r="H7906" s="5">
        <v>7664</v>
      </c>
      <c r="I7906" s="2">
        <v>2</v>
      </c>
      <c r="J7906" s="2">
        <v>2</v>
      </c>
      <c r="K7906" s="2">
        <v>2.6823999999999999</v>
      </c>
      <c r="L7906" s="18" t="str">
        <f>VLOOKUP(F7906,'BD customers'!$1:$1048576,2,FALSE)</f>
        <v>Doug O'Connell</v>
      </c>
      <c r="M7906" s="2">
        <f>MATCH(orders[[#This Row],[Product ID]],'BD product'!A:A,0)</f>
        <v>1054</v>
      </c>
      <c r="N7906" s="2" t="str" cm="1">
        <f t="array" ref="N7906">INDEX('BD product'!A:D,M7906,2)</f>
        <v>Office Supplies</v>
      </c>
    </row>
    <row r="7907" spans="1:14" x14ac:dyDescent="0.3">
      <c r="A7907" s="3" t="s">
        <v>8354</v>
      </c>
      <c r="B7907" s="4">
        <v>42292</v>
      </c>
      <c r="C7907" s="12" t="str">
        <f t="shared" si="123"/>
        <v>2015/10</v>
      </c>
      <c r="D7907" s="4">
        <v>42299</v>
      </c>
      <c r="E7907" s="3" t="s">
        <v>21</v>
      </c>
      <c r="F7907" s="3" t="s">
        <v>338</v>
      </c>
      <c r="G7907" s="3" t="s">
        <v>1667</v>
      </c>
      <c r="H7907" s="5">
        <v>4464</v>
      </c>
      <c r="I7907" s="2">
        <v>1</v>
      </c>
      <c r="J7907" s="2">
        <v>2</v>
      </c>
      <c r="K7907" s="2">
        <v>0.16739999999999999</v>
      </c>
      <c r="L7907" s="18" t="str">
        <f>VLOOKUP(F7907,'BD customers'!$1:$1048576,2,FALSE)</f>
        <v>Lindsay Shagiari</v>
      </c>
      <c r="M7907" s="2">
        <f>MATCH(orders[[#This Row],[Product ID]],'BD product'!A:A,0)</f>
        <v>409</v>
      </c>
      <c r="N7907" s="2" t="str" cm="1">
        <f t="array" ref="N7907">INDEX('BD product'!A:D,M7907,2)</f>
        <v>Office Supplies</v>
      </c>
    </row>
    <row r="7908" spans="1:14" x14ac:dyDescent="0.3">
      <c r="A7908" s="3" t="s">
        <v>8354</v>
      </c>
      <c r="B7908" s="4">
        <v>42292</v>
      </c>
      <c r="C7908" s="12" t="str">
        <f t="shared" si="123"/>
        <v>2015/10</v>
      </c>
      <c r="D7908" s="4">
        <v>42299</v>
      </c>
      <c r="E7908" s="3" t="s">
        <v>21</v>
      </c>
      <c r="F7908" s="3" t="s">
        <v>338</v>
      </c>
      <c r="G7908" s="3" t="s">
        <v>3191</v>
      </c>
      <c r="H7908" s="5">
        <v>396</v>
      </c>
      <c r="I7908" s="2">
        <v>10</v>
      </c>
      <c r="J7908" s="2">
        <v>8</v>
      </c>
      <c r="K7908" s="2">
        <v>-6.93E-2</v>
      </c>
      <c r="L7908" s="18" t="str">
        <f>VLOOKUP(F7908,'BD customers'!$1:$1048576,2,FALSE)</f>
        <v>Lindsay Shagiari</v>
      </c>
      <c r="M7908" s="2">
        <f>MATCH(orders[[#This Row],[Product ID]],'BD product'!A:A,0)</f>
        <v>924</v>
      </c>
      <c r="N7908" s="2" t="str" cm="1">
        <f t="array" ref="N7908">INDEX('BD product'!A:D,M7908,2)</f>
        <v>Office Supplies</v>
      </c>
    </row>
    <row r="7909" spans="1:14" x14ac:dyDescent="0.3">
      <c r="A7909" s="3" t="s">
        <v>8355</v>
      </c>
      <c r="B7909" s="4">
        <v>42581</v>
      </c>
      <c r="C7909" s="12" t="str">
        <f t="shared" si="123"/>
        <v>2016/07</v>
      </c>
      <c r="D7909" s="4">
        <v>42584</v>
      </c>
      <c r="E7909" s="3" t="s">
        <v>64</v>
      </c>
      <c r="F7909" s="3" t="s">
        <v>39</v>
      </c>
      <c r="G7909" s="3" t="s">
        <v>2996</v>
      </c>
      <c r="H7909" s="5">
        <v>71564</v>
      </c>
      <c r="I7909" s="2">
        <v>2</v>
      </c>
      <c r="J7909" s="2">
        <v>0</v>
      </c>
      <c r="K7909" s="2">
        <v>1.7890999999999999</v>
      </c>
      <c r="L7909" s="18" t="str">
        <f>VLOOKUP(F7909,'BD customers'!$1:$1048576,2,FALSE)</f>
        <v>Rob Williams</v>
      </c>
      <c r="M7909" s="2">
        <f>MATCH(orders[[#This Row],[Product ID]],'BD product'!A:A,0)</f>
        <v>849</v>
      </c>
      <c r="N7909" s="2" t="str" cm="1">
        <f t="array" ref="N7909">INDEX('BD product'!A:D,M7909,2)</f>
        <v>Office Supplies</v>
      </c>
    </row>
    <row r="7910" spans="1:14" x14ac:dyDescent="0.3">
      <c r="A7910" s="3" t="s">
        <v>8356</v>
      </c>
      <c r="B7910" s="4">
        <v>42707</v>
      </c>
      <c r="C7910" s="12" t="str">
        <f t="shared" si="123"/>
        <v>2016/12</v>
      </c>
      <c r="D7910" s="4">
        <v>42711</v>
      </c>
      <c r="E7910" s="3" t="s">
        <v>21</v>
      </c>
      <c r="F7910" s="3" t="s">
        <v>6193</v>
      </c>
      <c r="G7910" s="3" t="s">
        <v>2937</v>
      </c>
      <c r="H7910" s="5">
        <v>268704</v>
      </c>
      <c r="I7910" s="2">
        <v>3</v>
      </c>
      <c r="J7910" s="2">
        <v>2</v>
      </c>
      <c r="K7910" s="2">
        <v>6.7176</v>
      </c>
      <c r="L7910" s="18" t="str">
        <f>VLOOKUP(F7910,'BD customers'!$1:$1048576,2,FALSE)</f>
        <v>Roger Demir</v>
      </c>
      <c r="M7910" s="2">
        <f>MATCH(orders[[#This Row],[Product ID]],'BD product'!A:A,0)</f>
        <v>825</v>
      </c>
      <c r="N7910" s="2" t="str" cm="1">
        <f t="array" ref="N7910">INDEX('BD product'!A:D,M7910,2)</f>
        <v>Furniture</v>
      </c>
    </row>
    <row r="7911" spans="1:14" x14ac:dyDescent="0.3">
      <c r="A7911" s="3" t="s">
        <v>8356</v>
      </c>
      <c r="B7911" s="4">
        <v>42707</v>
      </c>
      <c r="C7911" s="12" t="str">
        <f t="shared" si="123"/>
        <v>2016/12</v>
      </c>
      <c r="D7911" s="4">
        <v>42711</v>
      </c>
      <c r="E7911" s="3" t="s">
        <v>21</v>
      </c>
      <c r="F7911" s="3" t="s">
        <v>6193</v>
      </c>
      <c r="G7911" s="3" t="s">
        <v>1800</v>
      </c>
      <c r="H7911" s="5">
        <v>2192</v>
      </c>
      <c r="I7911" s="2">
        <v>8</v>
      </c>
      <c r="J7911" s="2">
        <v>0</v>
      </c>
      <c r="K7911" s="2">
        <v>5.9184000000000001</v>
      </c>
      <c r="L7911" s="18" t="str">
        <f>VLOOKUP(F7911,'BD customers'!$1:$1048576,2,FALSE)</f>
        <v>Roger Demir</v>
      </c>
      <c r="M7911" s="2">
        <f>MATCH(orders[[#This Row],[Product ID]],'BD product'!A:A,0)</f>
        <v>450</v>
      </c>
      <c r="N7911" s="2" t="str" cm="1">
        <f t="array" ref="N7911">INDEX('BD product'!A:D,M7911,2)</f>
        <v>Office Supplies</v>
      </c>
    </row>
    <row r="7912" spans="1:14" x14ac:dyDescent="0.3">
      <c r="A7912" s="3" t="s">
        <v>8356</v>
      </c>
      <c r="B7912" s="4">
        <v>42707</v>
      </c>
      <c r="C7912" s="12" t="str">
        <f t="shared" si="123"/>
        <v>2016/12</v>
      </c>
      <c r="D7912" s="4">
        <v>42711</v>
      </c>
      <c r="E7912" s="3" t="s">
        <v>21</v>
      </c>
      <c r="F7912" s="3" t="s">
        <v>6193</v>
      </c>
      <c r="G7912" s="3" t="s">
        <v>2650</v>
      </c>
      <c r="H7912" s="5">
        <v>4872</v>
      </c>
      <c r="I7912" s="2">
        <v>3</v>
      </c>
      <c r="J7912" s="2">
        <v>0</v>
      </c>
      <c r="K7912" s="2">
        <v>0.73080000000000001</v>
      </c>
      <c r="L7912" s="18" t="str">
        <f>VLOOKUP(F7912,'BD customers'!$1:$1048576,2,FALSE)</f>
        <v>Roger Demir</v>
      </c>
      <c r="M7912" s="2">
        <f>MATCH(orders[[#This Row],[Product ID]],'BD product'!A:A,0)</f>
        <v>722</v>
      </c>
      <c r="N7912" s="2" t="str" cm="1">
        <f t="array" ref="N7912">INDEX('BD product'!A:D,M7912,2)</f>
        <v>Office Supplies</v>
      </c>
    </row>
    <row r="7913" spans="1:14" x14ac:dyDescent="0.3">
      <c r="A7913" s="3" t="s">
        <v>8356</v>
      </c>
      <c r="B7913" s="4">
        <v>42707</v>
      </c>
      <c r="C7913" s="12" t="str">
        <f t="shared" si="123"/>
        <v>2016/12</v>
      </c>
      <c r="D7913" s="4">
        <v>42711</v>
      </c>
      <c r="E7913" s="3" t="s">
        <v>21</v>
      </c>
      <c r="F7913" s="3" t="s">
        <v>6193</v>
      </c>
      <c r="G7913" s="3" t="s">
        <v>1744</v>
      </c>
      <c r="H7913" s="5">
        <v>205666</v>
      </c>
      <c r="I7913" s="2">
        <v>2</v>
      </c>
      <c r="J7913" s="2">
        <v>15</v>
      </c>
      <c r="K7913" s="2">
        <v>-1.2098</v>
      </c>
      <c r="L7913" s="18" t="str">
        <f>VLOOKUP(F7913,'BD customers'!$1:$1048576,2,FALSE)</f>
        <v>Roger Demir</v>
      </c>
      <c r="M7913" s="2">
        <f>MATCH(orders[[#This Row],[Product ID]],'BD product'!A:A,0)</f>
        <v>432</v>
      </c>
      <c r="N7913" s="2" t="str" cm="1">
        <f t="array" ref="N7913">INDEX('BD product'!A:D,M7913,2)</f>
        <v>Furniture</v>
      </c>
    </row>
    <row r="7914" spans="1:14" x14ac:dyDescent="0.3">
      <c r="A7914" s="3" t="s">
        <v>8357</v>
      </c>
      <c r="B7914" s="4">
        <v>42488</v>
      </c>
      <c r="C7914" s="12" t="str">
        <f t="shared" si="123"/>
        <v>2016/04</v>
      </c>
      <c r="D7914" s="4">
        <v>42490</v>
      </c>
      <c r="E7914" s="3" t="s">
        <v>11</v>
      </c>
      <c r="F7914" s="3" t="s">
        <v>562</v>
      </c>
      <c r="G7914" s="3" t="s">
        <v>2786</v>
      </c>
      <c r="H7914" s="5">
        <v>30344</v>
      </c>
      <c r="I7914" s="2">
        <v>2</v>
      </c>
      <c r="J7914" s="2">
        <v>6</v>
      </c>
      <c r="K7914" s="2">
        <v>-31.8612</v>
      </c>
      <c r="L7914" s="18" t="str">
        <f>VLOOKUP(F7914,'BD customers'!$1:$1048576,2,FALSE)</f>
        <v>Rob Beeghly</v>
      </c>
      <c r="M7914" s="2">
        <f>MATCH(orders[[#This Row],[Product ID]],'BD product'!A:A,0)</f>
        <v>769</v>
      </c>
      <c r="N7914" s="2" t="str" cm="1">
        <f t="array" ref="N7914">INDEX('BD product'!A:D,M7914,2)</f>
        <v>Furniture</v>
      </c>
    </row>
    <row r="7915" spans="1:14" x14ac:dyDescent="0.3">
      <c r="A7915" s="3" t="s">
        <v>8358</v>
      </c>
      <c r="B7915" s="4">
        <v>42972</v>
      </c>
      <c r="C7915" s="12" t="str">
        <f t="shared" si="123"/>
        <v>2017/08</v>
      </c>
      <c r="D7915" s="4">
        <v>42974</v>
      </c>
      <c r="E7915" s="3" t="s">
        <v>64</v>
      </c>
      <c r="F7915" s="3" t="s">
        <v>3915</v>
      </c>
      <c r="G7915" s="3" t="s">
        <v>4034</v>
      </c>
      <c r="H7915" s="5">
        <v>25696</v>
      </c>
      <c r="I7915" s="2">
        <v>2</v>
      </c>
      <c r="J7915" s="2">
        <v>2</v>
      </c>
      <c r="K7915" s="2">
        <v>1.9272</v>
      </c>
      <c r="L7915" s="18" t="str">
        <f>VLOOKUP(F7915,'BD customers'!$1:$1048576,2,FALSE)</f>
        <v>Joe Elijah</v>
      </c>
      <c r="M7915" s="2">
        <f>MATCH(orders[[#This Row],[Product ID]],'BD product'!A:A,0)</f>
        <v>1231</v>
      </c>
      <c r="N7915" s="2" t="str" cm="1">
        <f t="array" ref="N7915">INDEX('BD product'!A:D,M7915,2)</f>
        <v>Office Supplies</v>
      </c>
    </row>
    <row r="7916" spans="1:14" x14ac:dyDescent="0.3">
      <c r="A7916" s="3" t="s">
        <v>8359</v>
      </c>
      <c r="B7916" s="4">
        <v>42903</v>
      </c>
      <c r="C7916" s="12" t="str">
        <f t="shared" si="123"/>
        <v>2017/06</v>
      </c>
      <c r="D7916" s="4">
        <v>42907</v>
      </c>
      <c r="E7916" s="3" t="s">
        <v>21</v>
      </c>
      <c r="F7916" s="3" t="s">
        <v>360</v>
      </c>
      <c r="G7916" s="3" t="s">
        <v>8360</v>
      </c>
      <c r="H7916" s="5">
        <v>34045</v>
      </c>
      <c r="I7916" s="2">
        <v>5</v>
      </c>
      <c r="J7916" s="2">
        <v>0</v>
      </c>
      <c r="K7916" s="2">
        <v>166.82050000000001</v>
      </c>
      <c r="L7916" s="18" t="str">
        <f>VLOOKUP(F7916,'BD customers'!$1:$1048576,2,FALSE)</f>
        <v>Steven Roelle</v>
      </c>
      <c r="M7916" s="2">
        <f>MATCH(orders[[#This Row],[Product ID]],'BD product'!A:A,0)</f>
        <v>1831</v>
      </c>
      <c r="N7916" s="2" t="str" cm="1">
        <f t="array" ref="N7916">INDEX('BD product'!A:D,M7916,2)</f>
        <v>Technology</v>
      </c>
    </row>
    <row r="7917" spans="1:14" x14ac:dyDescent="0.3">
      <c r="A7917" s="3" t="s">
        <v>8359</v>
      </c>
      <c r="B7917" s="4">
        <v>42903</v>
      </c>
      <c r="C7917" s="12" t="str">
        <f t="shared" si="123"/>
        <v>2017/06</v>
      </c>
      <c r="D7917" s="4">
        <v>42907</v>
      </c>
      <c r="E7917" s="3" t="s">
        <v>21</v>
      </c>
      <c r="F7917" s="3" t="s">
        <v>360</v>
      </c>
      <c r="G7917" s="3" t="s">
        <v>6918</v>
      </c>
      <c r="H7917" s="5">
        <v>10134</v>
      </c>
      <c r="I7917" s="2">
        <v>3</v>
      </c>
      <c r="J7917" s="2">
        <v>0</v>
      </c>
      <c r="K7917" s="2">
        <v>8.1072000000000006</v>
      </c>
      <c r="L7917" s="18" t="str">
        <f>VLOOKUP(F7917,'BD customers'!$1:$1048576,2,FALSE)</f>
        <v>Steven Roelle</v>
      </c>
      <c r="M7917" s="2">
        <f>MATCH(orders[[#This Row],[Product ID]],'BD product'!A:A,0)</f>
        <v>1737</v>
      </c>
      <c r="N7917" s="2" t="str" cm="1">
        <f t="array" ref="N7917">INDEX('BD product'!A:D,M7917,2)</f>
        <v>Technology</v>
      </c>
    </row>
    <row r="7918" spans="1:14" x14ac:dyDescent="0.3">
      <c r="A7918" s="3" t="s">
        <v>8362</v>
      </c>
      <c r="B7918" s="4">
        <v>42328</v>
      </c>
      <c r="C7918" s="12" t="str">
        <f t="shared" si="123"/>
        <v>2015/11</v>
      </c>
      <c r="D7918" s="4">
        <v>42332</v>
      </c>
      <c r="E7918" s="3" t="s">
        <v>21</v>
      </c>
      <c r="F7918" s="3" t="s">
        <v>354</v>
      </c>
      <c r="G7918" s="3" t="s">
        <v>2905</v>
      </c>
      <c r="H7918" s="5">
        <v>344372</v>
      </c>
      <c r="I7918" s="2">
        <v>4</v>
      </c>
      <c r="J7918" s="2">
        <v>3</v>
      </c>
      <c r="K7918" s="2">
        <v>-93.472399999999993</v>
      </c>
      <c r="L7918" s="18" t="str">
        <f>VLOOKUP(F7918,'BD customers'!$1:$1048576,2,FALSE)</f>
        <v>Phillina Ober</v>
      </c>
      <c r="M7918" s="2">
        <f>MATCH(orders[[#This Row],[Product ID]],'BD product'!A:A,0)</f>
        <v>814</v>
      </c>
      <c r="N7918" s="2" t="str" cm="1">
        <f t="array" ref="N7918">INDEX('BD product'!A:D,M7918,2)</f>
        <v>Furniture</v>
      </c>
    </row>
    <row r="7919" spans="1:14" x14ac:dyDescent="0.3">
      <c r="A7919" s="3" t="s">
        <v>8363</v>
      </c>
      <c r="B7919" s="4">
        <v>42982</v>
      </c>
      <c r="C7919" s="12" t="str">
        <f t="shared" si="123"/>
        <v>2017/09</v>
      </c>
      <c r="D7919" s="4">
        <v>42986</v>
      </c>
      <c r="E7919" s="3" t="s">
        <v>11</v>
      </c>
      <c r="F7919" s="3" t="s">
        <v>1117</v>
      </c>
      <c r="G7919" s="3" t="s">
        <v>537</v>
      </c>
      <c r="H7919" s="5">
        <v>30384</v>
      </c>
      <c r="I7919" s="2">
        <v>1</v>
      </c>
      <c r="J7919" s="2">
        <v>2</v>
      </c>
      <c r="K7919" s="2">
        <v>0.37980000000000003</v>
      </c>
      <c r="L7919" s="18" t="str">
        <f>VLOOKUP(F7919,'BD customers'!$1:$1048576,2,FALSE)</f>
        <v>Julie Kriz</v>
      </c>
      <c r="M7919" s="2">
        <f>MATCH(orders[[#This Row],[Product ID]],'BD product'!A:A,0)</f>
        <v>110</v>
      </c>
      <c r="N7919" s="2" t="str" cm="1">
        <f t="array" ref="N7919">INDEX('BD product'!A:D,M7919,2)</f>
        <v>Office Supplies</v>
      </c>
    </row>
    <row r="7920" spans="1:14" x14ac:dyDescent="0.3">
      <c r="A7920" s="3" t="s">
        <v>8364</v>
      </c>
      <c r="B7920" s="4">
        <v>42189</v>
      </c>
      <c r="C7920" s="12" t="str">
        <f t="shared" si="123"/>
        <v>2015/07</v>
      </c>
      <c r="D7920" s="4">
        <v>42193</v>
      </c>
      <c r="E7920" s="3" t="s">
        <v>11</v>
      </c>
      <c r="F7920" s="3" t="s">
        <v>4867</v>
      </c>
      <c r="G7920" s="3" t="s">
        <v>1198</v>
      </c>
      <c r="H7920" s="5">
        <v>22848</v>
      </c>
      <c r="I7920" s="2">
        <v>2</v>
      </c>
      <c r="J7920" s="2">
        <v>2</v>
      </c>
      <c r="K7920" s="2">
        <v>7.4256000000000002</v>
      </c>
      <c r="L7920" s="18" t="str">
        <f>VLOOKUP(F7920,'BD customers'!$1:$1048576,2,FALSE)</f>
        <v>Julie Prescott</v>
      </c>
      <c r="M7920" s="2">
        <f>MATCH(orders[[#This Row],[Product ID]],'BD product'!A:A,0)</f>
        <v>278</v>
      </c>
      <c r="N7920" s="2" t="str" cm="1">
        <f t="array" ref="N7920">INDEX('BD product'!A:D,M7920,2)</f>
        <v>Office Supplies</v>
      </c>
    </row>
    <row r="7921" spans="1:14" x14ac:dyDescent="0.3">
      <c r="A7921" s="3" t="s">
        <v>8365</v>
      </c>
      <c r="B7921" s="4">
        <v>42993</v>
      </c>
      <c r="C7921" s="12" t="str">
        <f t="shared" si="123"/>
        <v>2017/09</v>
      </c>
      <c r="D7921" s="4">
        <v>42999</v>
      </c>
      <c r="E7921" s="3" t="s">
        <v>21</v>
      </c>
      <c r="F7921" s="3" t="s">
        <v>4869</v>
      </c>
      <c r="G7921" s="3" t="s">
        <v>3994</v>
      </c>
      <c r="H7921" s="5">
        <v>3862</v>
      </c>
      <c r="I7921" s="2">
        <v>2</v>
      </c>
      <c r="J7921" s="2">
        <v>0</v>
      </c>
      <c r="K7921" s="2">
        <v>10.813599999999999</v>
      </c>
      <c r="L7921" s="18" t="str">
        <f>VLOOKUP(F7921,'BD customers'!$1:$1048576,2,FALSE)</f>
        <v>Dean percer</v>
      </c>
      <c r="M7921" s="2">
        <f>MATCH(orders[[#This Row],[Product ID]],'BD product'!A:A,0)</f>
        <v>1222</v>
      </c>
      <c r="N7921" s="2" t="str" cm="1">
        <f t="array" ref="N7921">INDEX('BD product'!A:D,M7921,2)</f>
        <v>Office Supplies</v>
      </c>
    </row>
    <row r="7922" spans="1:14" x14ac:dyDescent="0.3">
      <c r="A7922" s="3" t="s">
        <v>8365</v>
      </c>
      <c r="B7922" s="4">
        <v>42993</v>
      </c>
      <c r="C7922" s="12" t="str">
        <f t="shared" si="123"/>
        <v>2017/09</v>
      </c>
      <c r="D7922" s="4">
        <v>42999</v>
      </c>
      <c r="E7922" s="3" t="s">
        <v>21</v>
      </c>
      <c r="F7922" s="3" t="s">
        <v>4869</v>
      </c>
      <c r="G7922" s="3" t="s">
        <v>5855</v>
      </c>
      <c r="H7922" s="5">
        <v>5998</v>
      </c>
      <c r="I7922" s="2">
        <v>2</v>
      </c>
      <c r="J7922" s="2">
        <v>0</v>
      </c>
      <c r="K7922" s="2">
        <v>10.7964</v>
      </c>
      <c r="L7922" s="18" t="str">
        <f>VLOOKUP(F7922,'BD customers'!$1:$1048576,2,FALSE)</f>
        <v>Dean percer</v>
      </c>
      <c r="M7922" s="2">
        <f>MATCH(orders[[#This Row],[Product ID]],'BD product'!A:A,0)</f>
        <v>1602</v>
      </c>
      <c r="N7922" s="2" t="str" cm="1">
        <f t="array" ref="N7922">INDEX('BD product'!A:D,M7922,2)</f>
        <v>Technology</v>
      </c>
    </row>
    <row r="7923" spans="1:14" x14ac:dyDescent="0.3">
      <c r="A7923" s="3" t="s">
        <v>8366</v>
      </c>
      <c r="B7923" s="4">
        <v>42807</v>
      </c>
      <c r="C7923" s="12" t="str">
        <f t="shared" si="123"/>
        <v>2017/03</v>
      </c>
      <c r="D7923" s="4">
        <v>42811</v>
      </c>
      <c r="E7923" s="3" t="s">
        <v>21</v>
      </c>
      <c r="F7923" s="3" t="s">
        <v>5124</v>
      </c>
      <c r="G7923" s="3" t="s">
        <v>3185</v>
      </c>
      <c r="H7923" s="5">
        <v>1743</v>
      </c>
      <c r="I7923" s="2">
        <v>3</v>
      </c>
      <c r="J7923" s="2">
        <v>0</v>
      </c>
      <c r="K7923" s="2">
        <v>8.1920999999999999</v>
      </c>
      <c r="L7923" s="18" t="str">
        <f>VLOOKUP(F7923,'BD customers'!$1:$1048576,2,FALSE)</f>
        <v>Joy Bell-</v>
      </c>
      <c r="M7923" s="2">
        <f>MATCH(orders[[#This Row],[Product ID]],'BD product'!A:A,0)</f>
        <v>922</v>
      </c>
      <c r="N7923" s="2" t="str" cm="1">
        <f t="array" ref="N7923">INDEX('BD product'!A:D,M7923,2)</f>
        <v>Office Supplies</v>
      </c>
    </row>
    <row r="7924" spans="1:14" x14ac:dyDescent="0.3">
      <c r="A7924" s="3" t="s">
        <v>8367</v>
      </c>
      <c r="B7924" s="4">
        <v>43002</v>
      </c>
      <c r="C7924" s="12" t="str">
        <f t="shared" si="123"/>
        <v>2017/09</v>
      </c>
      <c r="D7924" s="4">
        <v>43007</v>
      </c>
      <c r="E7924" s="3" t="s">
        <v>21</v>
      </c>
      <c r="F7924" s="3" t="s">
        <v>328</v>
      </c>
      <c r="G7924" s="3" t="s">
        <v>5192</v>
      </c>
      <c r="H7924" s="5">
        <v>38396</v>
      </c>
      <c r="I7924" s="2">
        <v>5</v>
      </c>
      <c r="J7924" s="2">
        <v>2</v>
      </c>
      <c r="K7924" s="2">
        <v>3.8395999999999999</v>
      </c>
      <c r="L7924" s="18" t="str">
        <f>VLOOKUP(F7924,'BD customers'!$1:$1048576,2,FALSE)</f>
        <v>Paul Prost</v>
      </c>
      <c r="M7924" s="2">
        <f>MATCH(orders[[#This Row],[Product ID]],'BD product'!A:A,0)</f>
        <v>1487</v>
      </c>
      <c r="N7924" s="2" t="str" cm="1">
        <f t="array" ref="N7924">INDEX('BD product'!A:D,M7924,2)</f>
        <v>Technology</v>
      </c>
    </row>
    <row r="7925" spans="1:14" x14ac:dyDescent="0.3">
      <c r="A7925" s="3" t="s">
        <v>8367</v>
      </c>
      <c r="B7925" s="4">
        <v>43002</v>
      </c>
      <c r="C7925" s="12" t="str">
        <f t="shared" si="123"/>
        <v>2017/09</v>
      </c>
      <c r="D7925" s="4">
        <v>43007</v>
      </c>
      <c r="E7925" s="3" t="s">
        <v>21</v>
      </c>
      <c r="F7925" s="3" t="s">
        <v>328</v>
      </c>
      <c r="G7925" s="3" t="s">
        <v>724</v>
      </c>
      <c r="H7925" s="5">
        <v>1557</v>
      </c>
      <c r="I7925" s="2">
        <v>3</v>
      </c>
      <c r="J7925" s="2">
        <v>7</v>
      </c>
      <c r="K7925" s="2">
        <v>-1.1417999999999999</v>
      </c>
      <c r="L7925" s="18" t="str">
        <f>VLOOKUP(F7925,'BD customers'!$1:$1048576,2,FALSE)</f>
        <v>Paul Prost</v>
      </c>
      <c r="M7925" s="2">
        <f>MATCH(orders[[#This Row],[Product ID]],'BD product'!A:A,0)</f>
        <v>155</v>
      </c>
      <c r="N7925" s="2" t="str" cm="1">
        <f t="array" ref="N7925">INDEX('BD product'!A:D,M7925,2)</f>
        <v>Office Supplies</v>
      </c>
    </row>
    <row r="7926" spans="1:14" x14ac:dyDescent="0.3">
      <c r="A7926" s="3" t="s">
        <v>8368</v>
      </c>
      <c r="B7926" s="4">
        <v>42595</v>
      </c>
      <c r="C7926" s="12" t="str">
        <f t="shared" si="123"/>
        <v>2016/08</v>
      </c>
      <c r="D7926" s="4">
        <v>42598</v>
      </c>
      <c r="E7926" s="3" t="s">
        <v>64</v>
      </c>
      <c r="F7926" s="3" t="s">
        <v>830</v>
      </c>
      <c r="G7926" s="3" t="s">
        <v>405</v>
      </c>
      <c r="H7926" s="5">
        <v>2232</v>
      </c>
      <c r="I7926" s="2">
        <v>4</v>
      </c>
      <c r="J7926" s="2">
        <v>0</v>
      </c>
      <c r="K7926" s="2">
        <v>10.7136</v>
      </c>
      <c r="L7926" s="18" t="str">
        <f>VLOOKUP(F7926,'BD customers'!$1:$1048576,2,FALSE)</f>
        <v>Roy FranzÃ¶sisch</v>
      </c>
      <c r="M7926" s="2">
        <f>MATCH(orders[[#This Row],[Product ID]],'BD product'!A:A,0)</f>
        <v>80</v>
      </c>
      <c r="N7926" s="2" t="str" cm="1">
        <f t="array" ref="N7926">INDEX('BD product'!A:D,M7926,2)</f>
        <v>Office Supplies</v>
      </c>
    </row>
    <row r="7927" spans="1:14" x14ac:dyDescent="0.3">
      <c r="A7927" s="3" t="s">
        <v>8368</v>
      </c>
      <c r="B7927" s="4">
        <v>42595</v>
      </c>
      <c r="C7927" s="12" t="str">
        <f t="shared" si="123"/>
        <v>2016/08</v>
      </c>
      <c r="D7927" s="4">
        <v>42598</v>
      </c>
      <c r="E7927" s="3" t="s">
        <v>64</v>
      </c>
      <c r="F7927" s="3" t="s">
        <v>830</v>
      </c>
      <c r="G7927" s="3" t="s">
        <v>1739</v>
      </c>
      <c r="H7927" s="5">
        <v>1036</v>
      </c>
      <c r="I7927" s="2">
        <v>7</v>
      </c>
      <c r="J7927" s="2">
        <v>0</v>
      </c>
      <c r="K7927" s="2">
        <v>5.1799999999999999E-2</v>
      </c>
      <c r="L7927" s="18" t="str">
        <f>VLOOKUP(F7927,'BD customers'!$1:$1048576,2,FALSE)</f>
        <v>Roy FranzÃ¶sisch</v>
      </c>
      <c r="M7927" s="2">
        <f>MATCH(orders[[#This Row],[Product ID]],'BD product'!A:A,0)</f>
        <v>431</v>
      </c>
      <c r="N7927" s="2" t="str" cm="1">
        <f t="array" ref="N7927">INDEX('BD product'!A:D,M7927,2)</f>
        <v>Office Supplies</v>
      </c>
    </row>
    <row r="7928" spans="1:14" x14ac:dyDescent="0.3">
      <c r="A7928" s="3" t="s">
        <v>8369</v>
      </c>
      <c r="B7928" s="4">
        <v>43059</v>
      </c>
      <c r="C7928" s="12" t="str">
        <f t="shared" si="123"/>
        <v>2017/11</v>
      </c>
      <c r="D7928" s="4">
        <v>43063</v>
      </c>
      <c r="E7928" s="3" t="s">
        <v>11</v>
      </c>
      <c r="F7928" s="3" t="s">
        <v>3766</v>
      </c>
      <c r="G7928" s="3" t="s">
        <v>4893</v>
      </c>
      <c r="H7928" s="5">
        <v>297</v>
      </c>
      <c r="I7928" s="2">
        <v>3</v>
      </c>
      <c r="J7928" s="2">
        <v>0</v>
      </c>
      <c r="K7928" s="2">
        <v>1.3365</v>
      </c>
      <c r="L7928" s="18" t="str">
        <f>VLOOKUP(F7928,'BD customers'!$1:$1048576,2,FALSE)</f>
        <v>Katharine Harms</v>
      </c>
      <c r="M7928" s="2">
        <f>MATCH(orders[[#This Row],[Product ID]],'BD product'!A:A,0)</f>
        <v>1432</v>
      </c>
      <c r="N7928" s="2" t="str" cm="1">
        <f t="array" ref="N7928">INDEX('BD product'!A:D,M7928,2)</f>
        <v>Technology</v>
      </c>
    </row>
    <row r="7929" spans="1:14" x14ac:dyDescent="0.3">
      <c r="A7929" s="3" t="s">
        <v>8369</v>
      </c>
      <c r="B7929" s="4">
        <v>43059</v>
      </c>
      <c r="C7929" s="12" t="str">
        <f t="shared" si="123"/>
        <v>2017/11</v>
      </c>
      <c r="D7929" s="4">
        <v>43063</v>
      </c>
      <c r="E7929" s="3" t="s">
        <v>11</v>
      </c>
      <c r="F7929" s="3" t="s">
        <v>3766</v>
      </c>
      <c r="G7929" s="3" t="s">
        <v>1749</v>
      </c>
      <c r="H7929" s="5">
        <v>56999</v>
      </c>
      <c r="I7929" s="2">
        <v>1</v>
      </c>
      <c r="J7929" s="2">
        <v>0</v>
      </c>
      <c r="K7929" s="2">
        <v>17.099699999999999</v>
      </c>
      <c r="L7929" s="18" t="str">
        <f>VLOOKUP(F7929,'BD customers'!$1:$1048576,2,FALSE)</f>
        <v>Katharine Harms</v>
      </c>
      <c r="M7929" s="2">
        <f>MATCH(orders[[#This Row],[Product ID]],'BD product'!A:A,0)</f>
        <v>434</v>
      </c>
      <c r="N7929" s="2" t="str" cm="1">
        <f t="array" ref="N7929">INDEX('BD product'!A:D,M7929,2)</f>
        <v>Technology</v>
      </c>
    </row>
    <row r="7930" spans="1:14" x14ac:dyDescent="0.3">
      <c r="A7930" s="3" t="s">
        <v>8369</v>
      </c>
      <c r="B7930" s="4">
        <v>43059</v>
      </c>
      <c r="C7930" s="12" t="str">
        <f t="shared" si="123"/>
        <v>2017/11</v>
      </c>
      <c r="D7930" s="4">
        <v>43063</v>
      </c>
      <c r="E7930" s="3" t="s">
        <v>11</v>
      </c>
      <c r="F7930" s="3" t="s">
        <v>3766</v>
      </c>
      <c r="G7930" s="3" t="s">
        <v>7670</v>
      </c>
      <c r="H7930" s="5">
        <v>5097</v>
      </c>
      <c r="I7930" s="2">
        <v>3</v>
      </c>
      <c r="J7930" s="2">
        <v>0</v>
      </c>
      <c r="K7930" s="2">
        <v>9.1745999999999999</v>
      </c>
      <c r="L7930" s="18" t="str">
        <f>VLOOKUP(F7930,'BD customers'!$1:$1048576,2,FALSE)</f>
        <v>Katharine Harms</v>
      </c>
      <c r="M7930" s="2">
        <f>MATCH(orders[[#This Row],[Product ID]],'BD product'!A:A,0)</f>
        <v>1795</v>
      </c>
      <c r="N7930" s="2" t="str" cm="1">
        <f t="array" ref="N7930">INDEX('BD product'!A:D,M7930,2)</f>
        <v>Furniture</v>
      </c>
    </row>
    <row r="7931" spans="1:14" x14ac:dyDescent="0.3">
      <c r="A7931" s="3" t="s">
        <v>8370</v>
      </c>
      <c r="B7931" s="4">
        <v>42941</v>
      </c>
      <c r="C7931" s="12" t="str">
        <f t="shared" si="123"/>
        <v>2017/07</v>
      </c>
      <c r="D7931" s="4">
        <v>42943</v>
      </c>
      <c r="E7931" s="3" t="s">
        <v>64</v>
      </c>
      <c r="F7931" s="3" t="s">
        <v>7366</v>
      </c>
      <c r="G7931" s="3" t="s">
        <v>3809</v>
      </c>
      <c r="H7931" s="5">
        <v>298116</v>
      </c>
      <c r="I7931" s="2">
        <v>6</v>
      </c>
      <c r="J7931" s="2">
        <v>3</v>
      </c>
      <c r="K7931" s="2">
        <v>-4.2587999999999999</v>
      </c>
      <c r="L7931" s="18" t="str">
        <f>VLOOKUP(F7931,'BD customers'!$1:$1048576,2,FALSE)</f>
        <v>Evan Minnotte</v>
      </c>
      <c r="M7931" s="2">
        <f>MATCH(orders[[#This Row],[Product ID]],'BD product'!A:A,0)</f>
        <v>1171</v>
      </c>
      <c r="N7931" s="2" t="str" cm="1">
        <f t="array" ref="N7931">INDEX('BD product'!A:D,M7931,2)</f>
        <v>Furniture</v>
      </c>
    </row>
    <row r="7932" spans="1:14" x14ac:dyDescent="0.3">
      <c r="A7932" s="3" t="s">
        <v>8371</v>
      </c>
      <c r="B7932" s="4">
        <v>42454</v>
      </c>
      <c r="C7932" s="12" t="str">
        <f t="shared" si="123"/>
        <v>2016/03</v>
      </c>
      <c r="D7932" s="4">
        <v>42456</v>
      </c>
      <c r="E7932" s="3" t="s">
        <v>11</v>
      </c>
      <c r="F7932" s="3" t="s">
        <v>556</v>
      </c>
      <c r="G7932" s="3" t="s">
        <v>3500</v>
      </c>
      <c r="H7932" s="5">
        <v>5952</v>
      </c>
      <c r="I7932" s="2">
        <v>3</v>
      </c>
      <c r="J7932" s="2">
        <v>0</v>
      </c>
      <c r="K7932" s="2">
        <v>1.7856000000000001</v>
      </c>
      <c r="L7932" s="18" t="str">
        <f>VLOOKUP(F7932,'BD customers'!$1:$1048576,2,FALSE)</f>
        <v>Damala Kotsonis</v>
      </c>
      <c r="M7932" s="2">
        <f>MATCH(orders[[#This Row],[Product ID]],'BD product'!A:A,0)</f>
        <v>1043</v>
      </c>
      <c r="N7932" s="2" t="str" cm="1">
        <f t="array" ref="N7932">INDEX('BD product'!A:D,M7932,2)</f>
        <v>Office Supplies</v>
      </c>
    </row>
    <row r="7933" spans="1:14" x14ac:dyDescent="0.3">
      <c r="A7933" s="3" t="s">
        <v>8372</v>
      </c>
      <c r="B7933" s="4">
        <v>42566</v>
      </c>
      <c r="C7933" s="12" t="str">
        <f t="shared" si="123"/>
        <v>2016/07</v>
      </c>
      <c r="D7933" s="4">
        <v>42571</v>
      </c>
      <c r="E7933" s="3" t="s">
        <v>21</v>
      </c>
      <c r="F7933" s="3" t="s">
        <v>3089</v>
      </c>
      <c r="G7933" s="3" t="s">
        <v>1541</v>
      </c>
      <c r="H7933" s="5">
        <v>23028</v>
      </c>
      <c r="I7933" s="2">
        <v>3</v>
      </c>
      <c r="J7933" s="2">
        <v>2</v>
      </c>
      <c r="K7933" s="2">
        <v>2.3028</v>
      </c>
      <c r="L7933" s="18" t="str">
        <f>VLOOKUP(F7933,'BD customers'!$1:$1048576,2,FALSE)</f>
        <v>Mark Cousins</v>
      </c>
      <c r="M7933" s="2">
        <f>MATCH(orders[[#This Row],[Product ID]],'BD product'!A:A,0)</f>
        <v>372</v>
      </c>
      <c r="N7933" s="2" t="str" cm="1">
        <f t="array" ref="N7933">INDEX('BD product'!A:D,M7933,2)</f>
        <v>Furniture</v>
      </c>
    </row>
    <row r="7934" spans="1:14" x14ac:dyDescent="0.3">
      <c r="A7934" s="3" t="s">
        <v>8372</v>
      </c>
      <c r="B7934" s="4">
        <v>42566</v>
      </c>
      <c r="C7934" s="12" t="str">
        <f t="shared" si="123"/>
        <v>2016/07</v>
      </c>
      <c r="D7934" s="4">
        <v>42571</v>
      </c>
      <c r="E7934" s="3" t="s">
        <v>21</v>
      </c>
      <c r="F7934" s="3" t="s">
        <v>3089</v>
      </c>
      <c r="G7934" s="3" t="s">
        <v>3280</v>
      </c>
      <c r="H7934" s="5">
        <v>10552</v>
      </c>
      <c r="I7934" s="2">
        <v>5</v>
      </c>
      <c r="J7934" s="2">
        <v>2</v>
      </c>
      <c r="K7934" s="2">
        <v>3.4293999999999998</v>
      </c>
      <c r="L7934" s="18" t="str">
        <f>VLOOKUP(F7934,'BD customers'!$1:$1048576,2,FALSE)</f>
        <v>Mark Cousins</v>
      </c>
      <c r="M7934" s="2">
        <f>MATCH(orders[[#This Row],[Product ID]],'BD product'!A:A,0)</f>
        <v>956</v>
      </c>
      <c r="N7934" s="2" t="str" cm="1">
        <f t="array" ref="N7934">INDEX('BD product'!A:D,M7934,2)</f>
        <v>Office Supplies</v>
      </c>
    </row>
    <row r="7935" spans="1:14" x14ac:dyDescent="0.3">
      <c r="A7935" s="3" t="s">
        <v>8373</v>
      </c>
      <c r="B7935" s="4">
        <v>42964</v>
      </c>
      <c r="C7935" s="12" t="str">
        <f t="shared" si="123"/>
        <v>2017/08</v>
      </c>
      <c r="D7935" s="4">
        <v>42971</v>
      </c>
      <c r="E7935" s="3" t="s">
        <v>21</v>
      </c>
      <c r="F7935" s="3" t="s">
        <v>1145</v>
      </c>
      <c r="G7935" s="3" t="s">
        <v>3499</v>
      </c>
      <c r="H7935" s="5">
        <v>2336</v>
      </c>
      <c r="I7935" s="2">
        <v>2</v>
      </c>
      <c r="J7935" s="2">
        <v>0</v>
      </c>
      <c r="K7935" s="2">
        <v>0.1168</v>
      </c>
      <c r="L7935" s="18" t="str">
        <f>VLOOKUP(F7935,'BD customers'!$1:$1048576,2,FALSE)</f>
        <v>Rick Wilson</v>
      </c>
      <c r="M7935" s="2">
        <f>MATCH(orders[[#This Row],[Product ID]],'BD product'!A:A,0)</f>
        <v>1042</v>
      </c>
      <c r="N7935" s="2" t="str" cm="1">
        <f t="array" ref="N7935">INDEX('BD product'!A:D,M7935,2)</f>
        <v>Office Supplies</v>
      </c>
    </row>
    <row r="7936" spans="1:14" x14ac:dyDescent="0.3">
      <c r="A7936" s="3" t="s">
        <v>8373</v>
      </c>
      <c r="B7936" s="4">
        <v>42964</v>
      </c>
      <c r="C7936" s="12" t="str">
        <f t="shared" si="123"/>
        <v>2017/08</v>
      </c>
      <c r="D7936" s="4">
        <v>42971</v>
      </c>
      <c r="E7936" s="3" t="s">
        <v>21</v>
      </c>
      <c r="F7936" s="3" t="s">
        <v>1145</v>
      </c>
      <c r="G7936" s="3" t="s">
        <v>3374</v>
      </c>
      <c r="H7936" s="5">
        <v>71976</v>
      </c>
      <c r="I7936" s="2">
        <v>3</v>
      </c>
      <c r="J7936" s="2">
        <v>2</v>
      </c>
      <c r="K7936" s="2">
        <v>0.89970000000000006</v>
      </c>
      <c r="L7936" s="18" t="str">
        <f>VLOOKUP(F7936,'BD customers'!$1:$1048576,2,FALSE)</f>
        <v>Rick Wilson</v>
      </c>
      <c r="M7936" s="2">
        <f>MATCH(orders[[#This Row],[Product ID]],'BD product'!A:A,0)</f>
        <v>995</v>
      </c>
      <c r="N7936" s="2" t="str" cm="1">
        <f t="array" ref="N7936">INDEX('BD product'!A:D,M7936,2)</f>
        <v>Technology</v>
      </c>
    </row>
    <row r="7937" spans="1:14" x14ac:dyDescent="0.3">
      <c r="A7937" s="3" t="s">
        <v>8373</v>
      </c>
      <c r="B7937" s="4">
        <v>42964</v>
      </c>
      <c r="C7937" s="12" t="str">
        <f t="shared" si="123"/>
        <v>2017/08</v>
      </c>
      <c r="D7937" s="4">
        <v>42971</v>
      </c>
      <c r="E7937" s="3" t="s">
        <v>21</v>
      </c>
      <c r="F7937" s="3" t="s">
        <v>1145</v>
      </c>
      <c r="G7937" s="3" t="s">
        <v>3681</v>
      </c>
      <c r="H7937" s="5">
        <v>856</v>
      </c>
      <c r="I7937" s="2">
        <v>2</v>
      </c>
      <c r="J7937" s="2">
        <v>0</v>
      </c>
      <c r="K7937" s="2">
        <v>0.38519999999999999</v>
      </c>
      <c r="L7937" s="18" t="str">
        <f>VLOOKUP(F7937,'BD customers'!$1:$1048576,2,FALSE)</f>
        <v>Rick Wilson</v>
      </c>
      <c r="M7937" s="2">
        <f>MATCH(orders[[#This Row],[Product ID]],'BD product'!A:A,0)</f>
        <v>1119</v>
      </c>
      <c r="N7937" s="2" t="str" cm="1">
        <f t="array" ref="N7937">INDEX('BD product'!A:D,M7937,2)</f>
        <v>Office Supplies</v>
      </c>
    </row>
    <row r="7938" spans="1:14" x14ac:dyDescent="0.3">
      <c r="A7938" s="3" t="s">
        <v>8373</v>
      </c>
      <c r="B7938" s="4">
        <v>42964</v>
      </c>
      <c r="C7938" s="12" t="str">
        <f t="shared" ref="C7938:C8001" si="124">TEXT(B7938,"aaaa/mm")</f>
        <v>2017/08</v>
      </c>
      <c r="D7938" s="4">
        <v>42971</v>
      </c>
      <c r="E7938" s="3" t="s">
        <v>21</v>
      </c>
      <c r="F7938" s="3" t="s">
        <v>1145</v>
      </c>
      <c r="G7938" s="3" t="s">
        <v>5052</v>
      </c>
      <c r="H7938" s="5">
        <v>1392</v>
      </c>
      <c r="I7938" s="2">
        <v>3</v>
      </c>
      <c r="J7938" s="2">
        <v>2</v>
      </c>
      <c r="K7938" s="2">
        <v>0.48720000000000002</v>
      </c>
      <c r="L7938" s="18" t="str">
        <f>VLOOKUP(F7938,'BD customers'!$1:$1048576,2,FALSE)</f>
        <v>Rick Wilson</v>
      </c>
      <c r="M7938" s="2">
        <f>MATCH(orders[[#This Row],[Product ID]],'BD product'!A:A,0)</f>
        <v>1460</v>
      </c>
      <c r="N7938" s="2" t="str" cm="1">
        <f t="array" ref="N7938">INDEX('BD product'!A:D,M7938,2)</f>
        <v>Office Supplies</v>
      </c>
    </row>
    <row r="7939" spans="1:14" x14ac:dyDescent="0.3">
      <c r="A7939" s="3" t="s">
        <v>8373</v>
      </c>
      <c r="B7939" s="4">
        <v>42964</v>
      </c>
      <c r="C7939" s="12" t="str">
        <f t="shared" si="124"/>
        <v>2017/08</v>
      </c>
      <c r="D7939" s="4">
        <v>42971</v>
      </c>
      <c r="E7939" s="3" t="s">
        <v>21</v>
      </c>
      <c r="F7939" s="3" t="s">
        <v>1145</v>
      </c>
      <c r="G7939" s="3" t="s">
        <v>659</v>
      </c>
      <c r="H7939" s="5">
        <v>251829</v>
      </c>
      <c r="I7939" s="2">
        <v>9</v>
      </c>
      <c r="J7939" s="2">
        <v>0</v>
      </c>
      <c r="K7939" s="2">
        <v>654.75540000000001</v>
      </c>
      <c r="L7939" s="18" t="str">
        <f>VLOOKUP(F7939,'BD customers'!$1:$1048576,2,FALSE)</f>
        <v>Rick Wilson</v>
      </c>
      <c r="M7939" s="2">
        <f>MATCH(orders[[#This Row],[Product ID]],'BD product'!A:A,0)</f>
        <v>139</v>
      </c>
      <c r="N7939" s="2" t="str" cm="1">
        <f t="array" ref="N7939">INDEX('BD product'!A:D,M7939,2)</f>
        <v>Office Supplies</v>
      </c>
    </row>
    <row r="7940" spans="1:14" x14ac:dyDescent="0.3">
      <c r="A7940" s="3" t="s">
        <v>8373</v>
      </c>
      <c r="B7940" s="4">
        <v>42964</v>
      </c>
      <c r="C7940" s="12" t="str">
        <f t="shared" si="124"/>
        <v>2017/08</v>
      </c>
      <c r="D7940" s="4">
        <v>42971</v>
      </c>
      <c r="E7940" s="3" t="s">
        <v>21</v>
      </c>
      <c r="F7940" s="3" t="s">
        <v>1145</v>
      </c>
      <c r="G7940" s="3" t="s">
        <v>2692</v>
      </c>
      <c r="H7940" s="5">
        <v>54057</v>
      </c>
      <c r="I7940" s="2">
        <v>3</v>
      </c>
      <c r="J7940" s="2">
        <v>0</v>
      </c>
      <c r="K7940" s="2">
        <v>140.54820000000001</v>
      </c>
      <c r="L7940" s="18" t="str">
        <f>VLOOKUP(F7940,'BD customers'!$1:$1048576,2,FALSE)</f>
        <v>Rick Wilson</v>
      </c>
      <c r="M7940" s="2">
        <f>MATCH(orders[[#This Row],[Product ID]],'BD product'!A:A,0)</f>
        <v>736</v>
      </c>
      <c r="N7940" s="2" t="str" cm="1">
        <f t="array" ref="N7940">INDEX('BD product'!A:D,M7940,2)</f>
        <v>Office Supplies</v>
      </c>
    </row>
    <row r="7941" spans="1:14" x14ac:dyDescent="0.3">
      <c r="A7941" s="3" t="s">
        <v>8373</v>
      </c>
      <c r="B7941" s="4">
        <v>42964</v>
      </c>
      <c r="C7941" s="12" t="str">
        <f t="shared" si="124"/>
        <v>2017/08</v>
      </c>
      <c r="D7941" s="4">
        <v>42971</v>
      </c>
      <c r="E7941" s="3" t="s">
        <v>21</v>
      </c>
      <c r="F7941" s="3" t="s">
        <v>1145</v>
      </c>
      <c r="G7941" s="3" t="s">
        <v>2446</v>
      </c>
      <c r="H7941" s="5">
        <v>221056</v>
      </c>
      <c r="I7941" s="2">
        <v>8</v>
      </c>
      <c r="J7941" s="2">
        <v>2</v>
      </c>
      <c r="K7941" s="2">
        <v>77.369600000000005</v>
      </c>
      <c r="L7941" s="18" t="str">
        <f>VLOOKUP(F7941,'BD customers'!$1:$1048576,2,FALSE)</f>
        <v>Rick Wilson</v>
      </c>
      <c r="M7941" s="2">
        <f>MATCH(orders[[#This Row],[Product ID]],'BD product'!A:A,0)</f>
        <v>657</v>
      </c>
      <c r="N7941" s="2" t="str" cm="1">
        <f t="array" ref="N7941">INDEX('BD product'!A:D,M7941,2)</f>
        <v>Office Supplies</v>
      </c>
    </row>
    <row r="7942" spans="1:14" x14ac:dyDescent="0.3">
      <c r="A7942" s="3" t="s">
        <v>8374</v>
      </c>
      <c r="B7942" s="4">
        <v>42718</v>
      </c>
      <c r="C7942" s="12" t="str">
        <f t="shared" si="124"/>
        <v>2016/12</v>
      </c>
      <c r="D7942" s="4">
        <v>42721</v>
      </c>
      <c r="E7942" s="3" t="s">
        <v>64</v>
      </c>
      <c r="F7942" s="3" t="s">
        <v>947</v>
      </c>
      <c r="G7942" s="3" t="s">
        <v>335</v>
      </c>
      <c r="H7942" s="5">
        <v>81424</v>
      </c>
      <c r="I7942" s="2">
        <v>2</v>
      </c>
      <c r="J7942" s="2">
        <v>2</v>
      </c>
      <c r="K7942" s="2">
        <v>-9.1601999999999997</v>
      </c>
      <c r="L7942" s="18" t="str">
        <f>VLOOKUP(F7942,'BD customers'!$1:$1048576,2,FALSE)</f>
        <v>David Smith</v>
      </c>
      <c r="M7942" s="2">
        <f>MATCH(orders[[#This Row],[Product ID]],'BD product'!A:A,0)</f>
        <v>66</v>
      </c>
      <c r="N7942" s="2" t="str" cm="1">
        <f t="array" ref="N7942">INDEX('BD product'!A:D,M7942,2)</f>
        <v>Furniture</v>
      </c>
    </row>
    <row r="7943" spans="1:14" x14ac:dyDescent="0.3">
      <c r="A7943" s="3" t="s">
        <v>8374</v>
      </c>
      <c r="B7943" s="4">
        <v>42718</v>
      </c>
      <c r="C7943" s="12" t="str">
        <f t="shared" si="124"/>
        <v>2016/12</v>
      </c>
      <c r="D7943" s="4">
        <v>42721</v>
      </c>
      <c r="E7943" s="3" t="s">
        <v>64</v>
      </c>
      <c r="F7943" s="3" t="s">
        <v>947</v>
      </c>
      <c r="G7943" s="3" t="s">
        <v>693</v>
      </c>
      <c r="H7943" s="5">
        <v>1348</v>
      </c>
      <c r="I7943" s="2">
        <v>10</v>
      </c>
      <c r="J7943" s="2">
        <v>0</v>
      </c>
      <c r="K7943" s="2">
        <v>3.5047999999999999</v>
      </c>
      <c r="L7943" s="18" t="str">
        <f>VLOOKUP(F7943,'BD customers'!$1:$1048576,2,FALSE)</f>
        <v>David Smith</v>
      </c>
      <c r="M7943" s="2">
        <f>MATCH(orders[[#This Row],[Product ID]],'BD product'!A:A,0)</f>
        <v>148</v>
      </c>
      <c r="N7943" s="2" t="str" cm="1">
        <f t="array" ref="N7943">INDEX('BD product'!A:D,M7943,2)</f>
        <v>Office Supplies</v>
      </c>
    </row>
    <row r="7944" spans="1:14" x14ac:dyDescent="0.3">
      <c r="A7944" s="3" t="s">
        <v>8375</v>
      </c>
      <c r="B7944" s="4">
        <v>43094</v>
      </c>
      <c r="C7944" s="12" t="str">
        <f t="shared" si="124"/>
        <v>2017/12</v>
      </c>
      <c r="D7944" s="4">
        <v>43101</v>
      </c>
      <c r="E7944" s="3" t="s">
        <v>21</v>
      </c>
      <c r="F7944" s="3" t="s">
        <v>2514</v>
      </c>
      <c r="G7944" s="3" t="s">
        <v>2637</v>
      </c>
      <c r="H7944" s="5">
        <v>39582</v>
      </c>
      <c r="I7944" s="2">
        <v>9</v>
      </c>
      <c r="J7944" s="2">
        <v>8</v>
      </c>
      <c r="K7944" s="2">
        <v>-5.9372999999999996</v>
      </c>
      <c r="L7944" s="18" t="str">
        <f>VLOOKUP(F7944,'BD customers'!$1:$1048576,2,FALSE)</f>
        <v>Guy Armstrong</v>
      </c>
      <c r="M7944" s="2">
        <f>MATCH(orders[[#This Row],[Product ID]],'BD product'!A:A,0)</f>
        <v>717</v>
      </c>
      <c r="N7944" s="2" t="str" cm="1">
        <f t="array" ref="N7944">INDEX('BD product'!A:D,M7944,2)</f>
        <v>Office Supplies</v>
      </c>
    </row>
    <row r="7945" spans="1:14" x14ac:dyDescent="0.3">
      <c r="A7945" s="3" t="s">
        <v>8375</v>
      </c>
      <c r="B7945" s="4">
        <v>43094</v>
      </c>
      <c r="C7945" s="12" t="str">
        <f t="shared" si="124"/>
        <v>2017/12</v>
      </c>
      <c r="D7945" s="4">
        <v>43101</v>
      </c>
      <c r="E7945" s="3" t="s">
        <v>21</v>
      </c>
      <c r="F7945" s="3" t="s">
        <v>2514</v>
      </c>
      <c r="G7945" s="3" t="s">
        <v>4977</v>
      </c>
      <c r="H7945" s="5">
        <v>44688</v>
      </c>
      <c r="I7945" s="2">
        <v>7</v>
      </c>
      <c r="J7945" s="2">
        <v>2</v>
      </c>
      <c r="K7945" s="2">
        <v>5.0274000000000001</v>
      </c>
      <c r="L7945" s="18" t="str">
        <f>VLOOKUP(F7945,'BD customers'!$1:$1048576,2,FALSE)</f>
        <v>Guy Armstrong</v>
      </c>
      <c r="M7945" s="2">
        <f>MATCH(orders[[#This Row],[Product ID]],'BD product'!A:A,0)</f>
        <v>1446</v>
      </c>
      <c r="N7945" s="2" t="str" cm="1">
        <f t="array" ref="N7945">INDEX('BD product'!A:D,M7945,2)</f>
        <v>Office Supplies</v>
      </c>
    </row>
    <row r="7946" spans="1:14" x14ac:dyDescent="0.3">
      <c r="A7946" s="3" t="s">
        <v>8375</v>
      </c>
      <c r="B7946" s="4">
        <v>43094</v>
      </c>
      <c r="C7946" s="12" t="str">
        <f t="shared" si="124"/>
        <v>2017/12</v>
      </c>
      <c r="D7946" s="4">
        <v>43101</v>
      </c>
      <c r="E7946" s="3" t="s">
        <v>21</v>
      </c>
      <c r="F7946" s="3" t="s">
        <v>2514</v>
      </c>
      <c r="G7946" s="3" t="s">
        <v>5261</v>
      </c>
      <c r="H7946" s="5">
        <v>31744</v>
      </c>
      <c r="I7946" s="2">
        <v>2</v>
      </c>
      <c r="J7946" s="2">
        <v>2</v>
      </c>
      <c r="K7946" s="2">
        <v>2.3807999999999998</v>
      </c>
      <c r="L7946" s="18" t="str">
        <f>VLOOKUP(F7946,'BD customers'!$1:$1048576,2,FALSE)</f>
        <v>Guy Armstrong</v>
      </c>
      <c r="M7946" s="2">
        <f>MATCH(orders[[#This Row],[Product ID]],'BD product'!A:A,0)</f>
        <v>1502</v>
      </c>
      <c r="N7946" s="2" t="str" cm="1">
        <f t="array" ref="N7946">INDEX('BD product'!A:D,M7946,2)</f>
        <v>Office Supplies</v>
      </c>
    </row>
    <row r="7947" spans="1:14" x14ac:dyDescent="0.3">
      <c r="A7947" s="3" t="s">
        <v>8375</v>
      </c>
      <c r="B7947" s="4">
        <v>43094</v>
      </c>
      <c r="C7947" s="12" t="str">
        <f t="shared" si="124"/>
        <v>2017/12</v>
      </c>
      <c r="D7947" s="4">
        <v>43101</v>
      </c>
      <c r="E7947" s="3" t="s">
        <v>21</v>
      </c>
      <c r="F7947" s="3" t="s">
        <v>2514</v>
      </c>
      <c r="G7947" s="3" t="s">
        <v>2872</v>
      </c>
      <c r="H7947" s="5">
        <v>4098</v>
      </c>
      <c r="I7947" s="2">
        <v>5</v>
      </c>
      <c r="J7947" s="2">
        <v>8</v>
      </c>
      <c r="K7947" s="2">
        <v>-6.5568</v>
      </c>
      <c r="L7947" s="18" t="str">
        <f>VLOOKUP(F7947,'BD customers'!$1:$1048576,2,FALSE)</f>
        <v>Guy Armstrong</v>
      </c>
      <c r="M7947" s="2">
        <f>MATCH(orders[[#This Row],[Product ID]],'BD product'!A:A,0)</f>
        <v>802</v>
      </c>
      <c r="N7947" s="2" t="str" cm="1">
        <f t="array" ref="N7947">INDEX('BD product'!A:D,M7947,2)</f>
        <v>Office Supplies</v>
      </c>
    </row>
    <row r="7948" spans="1:14" x14ac:dyDescent="0.3">
      <c r="A7948" s="3" t="s">
        <v>8375</v>
      </c>
      <c r="B7948" s="4">
        <v>43094</v>
      </c>
      <c r="C7948" s="12" t="str">
        <f t="shared" si="124"/>
        <v>2017/12</v>
      </c>
      <c r="D7948" s="4">
        <v>43101</v>
      </c>
      <c r="E7948" s="3" t="s">
        <v>21</v>
      </c>
      <c r="F7948" s="3" t="s">
        <v>2514</v>
      </c>
      <c r="G7948" s="3" t="s">
        <v>3607</v>
      </c>
      <c r="H7948" s="5">
        <v>3168</v>
      </c>
      <c r="I7948" s="2">
        <v>3</v>
      </c>
      <c r="J7948" s="2">
        <v>8</v>
      </c>
      <c r="K7948" s="2">
        <v>-5.0688000000000004</v>
      </c>
      <c r="L7948" s="18" t="str">
        <f>VLOOKUP(F7948,'BD customers'!$1:$1048576,2,FALSE)</f>
        <v>Guy Armstrong</v>
      </c>
      <c r="M7948" s="2">
        <f>MATCH(orders[[#This Row],[Product ID]],'BD product'!A:A,0)</f>
        <v>1087</v>
      </c>
      <c r="N7948" s="2" t="str" cm="1">
        <f t="array" ref="N7948">INDEX('BD product'!A:D,M7948,2)</f>
        <v>Office Supplies</v>
      </c>
    </row>
    <row r="7949" spans="1:14" x14ac:dyDescent="0.3">
      <c r="A7949" s="3" t="s">
        <v>8376</v>
      </c>
      <c r="B7949" s="4">
        <v>41699</v>
      </c>
      <c r="C7949" s="12" t="str">
        <f t="shared" si="124"/>
        <v>2014/03</v>
      </c>
      <c r="D7949" s="4">
        <v>41703</v>
      </c>
      <c r="E7949" s="3" t="s">
        <v>21</v>
      </c>
      <c r="F7949" s="3" t="s">
        <v>4523</v>
      </c>
      <c r="G7949" s="3" t="s">
        <v>3976</v>
      </c>
      <c r="H7949" s="5">
        <v>1884</v>
      </c>
      <c r="I7949" s="2">
        <v>5</v>
      </c>
      <c r="J7949" s="2">
        <v>2</v>
      </c>
      <c r="K7949" s="2">
        <v>-3.5325000000000002</v>
      </c>
      <c r="L7949" s="18" t="str">
        <f>VLOOKUP(F7949,'BD customers'!$1:$1048576,2,FALSE)</f>
        <v>Shahid Collister</v>
      </c>
      <c r="M7949" s="2">
        <f>MATCH(orders[[#This Row],[Product ID]],'BD product'!A:A,0)</f>
        <v>1219</v>
      </c>
      <c r="N7949" s="2" t="str" cm="1">
        <f t="array" ref="N7949">INDEX('BD product'!A:D,M7949,2)</f>
        <v>Office Supplies</v>
      </c>
    </row>
    <row r="7950" spans="1:14" x14ac:dyDescent="0.3">
      <c r="A7950" s="3" t="s">
        <v>8376</v>
      </c>
      <c r="B7950" s="4">
        <v>41699</v>
      </c>
      <c r="C7950" s="12" t="str">
        <f t="shared" si="124"/>
        <v>2014/03</v>
      </c>
      <c r="D7950" s="4">
        <v>41703</v>
      </c>
      <c r="E7950" s="3" t="s">
        <v>21</v>
      </c>
      <c r="F7950" s="3" t="s">
        <v>4523</v>
      </c>
      <c r="G7950" s="3" t="s">
        <v>3042</v>
      </c>
      <c r="H7950" s="5">
        <v>36225</v>
      </c>
      <c r="I7950" s="2">
        <v>6</v>
      </c>
      <c r="J7950" s="2">
        <v>3</v>
      </c>
      <c r="K7950" s="2">
        <v>0</v>
      </c>
      <c r="L7950" s="18" t="str">
        <f>VLOOKUP(F7950,'BD customers'!$1:$1048576,2,FALSE)</f>
        <v>Shahid Collister</v>
      </c>
      <c r="M7950" s="2">
        <f>MATCH(orders[[#This Row],[Product ID]],'BD product'!A:A,0)</f>
        <v>868</v>
      </c>
      <c r="N7950" s="2" t="str" cm="1">
        <f t="array" ref="N7950">INDEX('BD product'!A:D,M7950,2)</f>
        <v>Furniture</v>
      </c>
    </row>
    <row r="7951" spans="1:14" x14ac:dyDescent="0.3">
      <c r="A7951" s="3" t="s">
        <v>8376</v>
      </c>
      <c r="B7951" s="4">
        <v>41699</v>
      </c>
      <c r="C7951" s="12" t="str">
        <f t="shared" si="124"/>
        <v>2014/03</v>
      </c>
      <c r="D7951" s="4">
        <v>41703</v>
      </c>
      <c r="E7951" s="3" t="s">
        <v>21</v>
      </c>
      <c r="F7951" s="3" t="s">
        <v>4523</v>
      </c>
      <c r="G7951" s="3" t="s">
        <v>2736</v>
      </c>
      <c r="H7951" s="5">
        <v>63552</v>
      </c>
      <c r="I7951" s="2">
        <v>6</v>
      </c>
      <c r="J7951" s="2">
        <v>6</v>
      </c>
      <c r="K7951" s="2">
        <v>-34.953600000000002</v>
      </c>
      <c r="L7951" s="18" t="str">
        <f>VLOOKUP(F7951,'BD customers'!$1:$1048576,2,FALSE)</f>
        <v>Shahid Collister</v>
      </c>
      <c r="M7951" s="2">
        <f>MATCH(orders[[#This Row],[Product ID]],'BD product'!A:A,0)</f>
        <v>752</v>
      </c>
      <c r="N7951" s="2" t="str" cm="1">
        <f t="array" ref="N7951">INDEX('BD product'!A:D,M7951,2)</f>
        <v>Furniture</v>
      </c>
    </row>
    <row r="7952" spans="1:14" x14ac:dyDescent="0.3">
      <c r="A7952" s="3" t="s">
        <v>8376</v>
      </c>
      <c r="B7952" s="4">
        <v>41699</v>
      </c>
      <c r="C7952" s="12" t="str">
        <f t="shared" si="124"/>
        <v>2014/03</v>
      </c>
      <c r="D7952" s="4">
        <v>41703</v>
      </c>
      <c r="E7952" s="3" t="s">
        <v>21</v>
      </c>
      <c r="F7952" s="3" t="s">
        <v>4523</v>
      </c>
      <c r="G7952" s="3" t="s">
        <v>1640</v>
      </c>
      <c r="H7952" s="5">
        <v>129552</v>
      </c>
      <c r="I7952" s="2">
        <v>3</v>
      </c>
      <c r="J7952" s="2">
        <v>2</v>
      </c>
      <c r="K7952" s="2">
        <v>-22.671600000000002</v>
      </c>
      <c r="L7952" s="18" t="str">
        <f>VLOOKUP(F7952,'BD customers'!$1:$1048576,2,FALSE)</f>
        <v>Shahid Collister</v>
      </c>
      <c r="M7952" s="2">
        <f>MATCH(orders[[#This Row],[Product ID]],'BD product'!A:A,0)</f>
        <v>400</v>
      </c>
      <c r="N7952" s="2" t="str" cm="1">
        <f t="array" ref="N7952">INDEX('BD product'!A:D,M7952,2)</f>
        <v>Office Supplies</v>
      </c>
    </row>
    <row r="7953" spans="1:14" x14ac:dyDescent="0.3">
      <c r="A7953" s="3" t="s">
        <v>8377</v>
      </c>
      <c r="B7953" s="4">
        <v>42327</v>
      </c>
      <c r="C7953" s="12" t="str">
        <f t="shared" si="124"/>
        <v>2015/11</v>
      </c>
      <c r="D7953" s="4">
        <v>42332</v>
      </c>
      <c r="E7953" s="3" t="s">
        <v>21</v>
      </c>
      <c r="F7953" s="3" t="s">
        <v>481</v>
      </c>
      <c r="G7953" s="3" t="s">
        <v>4710</v>
      </c>
      <c r="H7953" s="5">
        <v>5984</v>
      </c>
      <c r="I7953" s="2">
        <v>2</v>
      </c>
      <c r="J7953" s="2">
        <v>2</v>
      </c>
      <c r="K7953" s="2">
        <v>0.22439999999999999</v>
      </c>
      <c r="L7953" s="18" t="str">
        <f>VLOOKUP(F7953,'BD customers'!$1:$1048576,2,FALSE)</f>
        <v>Katherine Ducich</v>
      </c>
      <c r="M7953" s="2">
        <f>MATCH(orders[[#This Row],[Product ID]],'BD product'!A:A,0)</f>
        <v>1392</v>
      </c>
      <c r="N7953" s="2" t="str" cm="1">
        <f t="array" ref="N7953">INDEX('BD product'!A:D,M7953,2)</f>
        <v>Office Supplies</v>
      </c>
    </row>
    <row r="7954" spans="1:14" x14ac:dyDescent="0.3">
      <c r="A7954" s="3" t="s">
        <v>8377</v>
      </c>
      <c r="B7954" s="4">
        <v>42327</v>
      </c>
      <c r="C7954" s="12" t="str">
        <f t="shared" si="124"/>
        <v>2015/11</v>
      </c>
      <c r="D7954" s="4">
        <v>42332</v>
      </c>
      <c r="E7954" s="3" t="s">
        <v>21</v>
      </c>
      <c r="F7954" s="3" t="s">
        <v>481</v>
      </c>
      <c r="G7954" s="3" t="s">
        <v>3083</v>
      </c>
      <c r="H7954" s="5">
        <v>86176</v>
      </c>
      <c r="I7954" s="2">
        <v>4</v>
      </c>
      <c r="J7954" s="2">
        <v>0</v>
      </c>
      <c r="K7954" s="2">
        <v>249.91040000000001</v>
      </c>
      <c r="L7954" s="18" t="str">
        <f>VLOOKUP(F7954,'BD customers'!$1:$1048576,2,FALSE)</f>
        <v>Katherine Ducich</v>
      </c>
      <c r="M7954" s="2">
        <f>MATCH(orders[[#This Row],[Product ID]],'BD product'!A:A,0)</f>
        <v>885</v>
      </c>
      <c r="N7954" s="2" t="str" cm="1">
        <f t="array" ref="N7954">INDEX('BD product'!A:D,M7954,2)</f>
        <v>Technology</v>
      </c>
    </row>
    <row r="7955" spans="1:14" x14ac:dyDescent="0.3">
      <c r="A7955" s="3" t="s">
        <v>8378</v>
      </c>
      <c r="B7955" s="4">
        <v>41730</v>
      </c>
      <c r="C7955" s="12" t="str">
        <f t="shared" si="124"/>
        <v>2014/04</v>
      </c>
      <c r="D7955" s="4">
        <v>41735</v>
      </c>
      <c r="E7955" s="3" t="s">
        <v>21</v>
      </c>
      <c r="F7955" s="3" t="s">
        <v>3766</v>
      </c>
      <c r="G7955" s="3" t="s">
        <v>7205</v>
      </c>
      <c r="H7955" s="5">
        <v>6696</v>
      </c>
      <c r="I7955" s="2">
        <v>4</v>
      </c>
      <c r="J7955" s="2">
        <v>0</v>
      </c>
      <c r="K7955" s="2">
        <v>2.6783999999999999</v>
      </c>
      <c r="L7955" s="18" t="str">
        <f>VLOOKUP(F7955,'BD customers'!$1:$1048576,2,FALSE)</f>
        <v>Katharine Harms</v>
      </c>
      <c r="M7955" s="2">
        <f>MATCH(orders[[#This Row],[Product ID]],'BD product'!A:A,0)</f>
        <v>1766</v>
      </c>
      <c r="N7955" s="2" t="str" cm="1">
        <f t="array" ref="N7955">INDEX('BD product'!A:D,M7955,2)</f>
        <v>Office Supplies</v>
      </c>
    </row>
    <row r="7956" spans="1:14" x14ac:dyDescent="0.3">
      <c r="A7956" s="3" t="s">
        <v>8378</v>
      </c>
      <c r="B7956" s="4">
        <v>41730</v>
      </c>
      <c r="C7956" s="12" t="str">
        <f t="shared" si="124"/>
        <v>2014/04</v>
      </c>
      <c r="D7956" s="4">
        <v>41735</v>
      </c>
      <c r="E7956" s="3" t="s">
        <v>21</v>
      </c>
      <c r="F7956" s="3" t="s">
        <v>3766</v>
      </c>
      <c r="G7956" s="3" t="s">
        <v>2721</v>
      </c>
      <c r="H7956" s="5">
        <v>624</v>
      </c>
      <c r="I7956" s="2">
        <v>2</v>
      </c>
      <c r="J7956" s="2">
        <v>0</v>
      </c>
      <c r="K7956" s="2">
        <v>3.0575999999999999</v>
      </c>
      <c r="L7956" s="18" t="str">
        <f>VLOOKUP(F7956,'BD customers'!$1:$1048576,2,FALSE)</f>
        <v>Katharine Harms</v>
      </c>
      <c r="M7956" s="2">
        <f>MATCH(orders[[#This Row],[Product ID]],'BD product'!A:A,0)</f>
        <v>746</v>
      </c>
      <c r="N7956" s="2" t="str" cm="1">
        <f t="array" ref="N7956">INDEX('BD product'!A:D,M7956,2)</f>
        <v>Office Supplies</v>
      </c>
    </row>
    <row r="7957" spans="1:14" x14ac:dyDescent="0.3">
      <c r="A7957" s="3" t="s">
        <v>8379</v>
      </c>
      <c r="B7957" s="4">
        <v>43013</v>
      </c>
      <c r="C7957" s="12" t="str">
        <f t="shared" si="124"/>
        <v>2017/10</v>
      </c>
      <c r="D7957" s="4">
        <v>43018</v>
      </c>
      <c r="E7957" s="3" t="s">
        <v>21</v>
      </c>
      <c r="F7957" s="3" t="s">
        <v>568</v>
      </c>
      <c r="G7957" s="3" t="s">
        <v>4535</v>
      </c>
      <c r="H7957" s="5">
        <v>435168</v>
      </c>
      <c r="I7957" s="2">
        <v>4</v>
      </c>
      <c r="J7957" s="2">
        <v>2</v>
      </c>
      <c r="K7957" s="2">
        <v>-59.835599999999999</v>
      </c>
      <c r="L7957" s="18" t="str">
        <f>VLOOKUP(F7957,'BD customers'!$1:$1048576,2,FALSE)</f>
        <v>Greg Guthrie</v>
      </c>
      <c r="M7957" s="2">
        <f>MATCH(orders[[#This Row],[Product ID]],'BD product'!A:A,0)</f>
        <v>1351</v>
      </c>
      <c r="N7957" s="2" t="str" cm="1">
        <f t="array" ref="N7957">INDEX('BD product'!A:D,M7957,2)</f>
        <v>Furniture</v>
      </c>
    </row>
    <row r="7958" spans="1:14" x14ac:dyDescent="0.3">
      <c r="A7958" s="3" t="s">
        <v>8379</v>
      </c>
      <c r="B7958" s="4">
        <v>43013</v>
      </c>
      <c r="C7958" s="12" t="str">
        <f t="shared" si="124"/>
        <v>2017/10</v>
      </c>
      <c r="D7958" s="4">
        <v>43018</v>
      </c>
      <c r="E7958" s="3" t="s">
        <v>21</v>
      </c>
      <c r="F7958" s="3" t="s">
        <v>568</v>
      </c>
      <c r="G7958" s="3" t="s">
        <v>626</v>
      </c>
      <c r="H7958" s="5">
        <v>149</v>
      </c>
      <c r="I7958" s="2">
        <v>5</v>
      </c>
      <c r="J7958" s="2">
        <v>0</v>
      </c>
      <c r="K7958" s="2">
        <v>0.68540000000000001</v>
      </c>
      <c r="L7958" s="18" t="str">
        <f>VLOOKUP(F7958,'BD customers'!$1:$1048576,2,FALSE)</f>
        <v>Greg Guthrie</v>
      </c>
      <c r="M7958" s="2">
        <f>MATCH(orders[[#This Row],[Product ID]],'BD product'!A:A,0)</f>
        <v>129</v>
      </c>
      <c r="N7958" s="2" t="str" cm="1">
        <f t="array" ref="N7958">INDEX('BD product'!A:D,M7958,2)</f>
        <v>Office Supplies</v>
      </c>
    </row>
    <row r="7959" spans="1:14" x14ac:dyDescent="0.3">
      <c r="A7959" s="3" t="s">
        <v>8379</v>
      </c>
      <c r="B7959" s="4">
        <v>43013</v>
      </c>
      <c r="C7959" s="12" t="str">
        <f t="shared" si="124"/>
        <v>2017/10</v>
      </c>
      <c r="D7959" s="4">
        <v>43018</v>
      </c>
      <c r="E7959" s="3" t="s">
        <v>21</v>
      </c>
      <c r="F7959" s="3" t="s">
        <v>568</v>
      </c>
      <c r="G7959" s="3" t="s">
        <v>6386</v>
      </c>
      <c r="H7959" s="5">
        <v>158</v>
      </c>
      <c r="I7959" s="2">
        <v>4</v>
      </c>
      <c r="J7959" s="2">
        <v>0</v>
      </c>
      <c r="K7959" s="2">
        <v>0.4108</v>
      </c>
      <c r="L7959" s="18" t="str">
        <f>VLOOKUP(F7959,'BD customers'!$1:$1048576,2,FALSE)</f>
        <v>Greg Guthrie</v>
      </c>
      <c r="M7959" s="2">
        <f>MATCH(orders[[#This Row],[Product ID]],'BD product'!A:A,0)</f>
        <v>1685</v>
      </c>
      <c r="N7959" s="2" t="str" cm="1">
        <f t="array" ref="N7959">INDEX('BD product'!A:D,M7959,2)</f>
        <v>Office Supplies</v>
      </c>
    </row>
    <row r="7960" spans="1:14" x14ac:dyDescent="0.3">
      <c r="A7960" s="3" t="s">
        <v>8379</v>
      </c>
      <c r="B7960" s="4">
        <v>43013</v>
      </c>
      <c r="C7960" s="12" t="str">
        <f t="shared" si="124"/>
        <v>2017/10</v>
      </c>
      <c r="D7960" s="4">
        <v>43018</v>
      </c>
      <c r="E7960" s="3" t="s">
        <v>21</v>
      </c>
      <c r="F7960" s="3" t="s">
        <v>568</v>
      </c>
      <c r="G7960" s="3" t="s">
        <v>5139</v>
      </c>
      <c r="H7960" s="5">
        <v>729</v>
      </c>
      <c r="I7960" s="2">
        <v>5</v>
      </c>
      <c r="J7960" s="2">
        <v>0</v>
      </c>
      <c r="K7960" s="2">
        <v>2.6972999999999998</v>
      </c>
      <c r="L7960" s="18" t="str">
        <f>VLOOKUP(F7960,'BD customers'!$1:$1048576,2,FALSE)</f>
        <v>Greg Guthrie</v>
      </c>
      <c r="M7960" s="2">
        <f>MATCH(orders[[#This Row],[Product ID]],'BD product'!A:A,0)</f>
        <v>1476</v>
      </c>
      <c r="N7960" s="2" t="str" cm="1">
        <f t="array" ref="N7960">INDEX('BD product'!A:D,M7960,2)</f>
        <v>Furniture</v>
      </c>
    </row>
    <row r="7961" spans="1:14" x14ac:dyDescent="0.3">
      <c r="A7961" s="3" t="s">
        <v>8379</v>
      </c>
      <c r="B7961" s="4">
        <v>43013</v>
      </c>
      <c r="C7961" s="12" t="str">
        <f t="shared" si="124"/>
        <v>2017/10</v>
      </c>
      <c r="D7961" s="4">
        <v>43018</v>
      </c>
      <c r="E7961" s="3" t="s">
        <v>21</v>
      </c>
      <c r="F7961" s="3" t="s">
        <v>568</v>
      </c>
      <c r="G7961" s="3" t="s">
        <v>2973</v>
      </c>
      <c r="H7961" s="5">
        <v>206352</v>
      </c>
      <c r="I7961" s="2">
        <v>3</v>
      </c>
      <c r="J7961" s="2">
        <v>2</v>
      </c>
      <c r="K7961" s="2">
        <v>5.1588000000000003</v>
      </c>
      <c r="L7961" s="18" t="str">
        <f>VLOOKUP(F7961,'BD customers'!$1:$1048576,2,FALSE)</f>
        <v>Greg Guthrie</v>
      </c>
      <c r="M7961" s="2">
        <f>MATCH(orders[[#This Row],[Product ID]],'BD product'!A:A,0)</f>
        <v>840</v>
      </c>
      <c r="N7961" s="2" t="str" cm="1">
        <f t="array" ref="N7961">INDEX('BD product'!A:D,M7961,2)</f>
        <v>Furniture</v>
      </c>
    </row>
    <row r="7962" spans="1:14" x14ac:dyDescent="0.3">
      <c r="A7962" s="3" t="s">
        <v>8379</v>
      </c>
      <c r="B7962" s="4">
        <v>43013</v>
      </c>
      <c r="C7962" s="12" t="str">
        <f t="shared" si="124"/>
        <v>2017/10</v>
      </c>
      <c r="D7962" s="4">
        <v>43018</v>
      </c>
      <c r="E7962" s="3" t="s">
        <v>21</v>
      </c>
      <c r="F7962" s="3" t="s">
        <v>568</v>
      </c>
      <c r="G7962" s="3" t="s">
        <v>1335</v>
      </c>
      <c r="H7962" s="5">
        <v>7992</v>
      </c>
      <c r="I7962" s="2">
        <v>1</v>
      </c>
      <c r="J7962" s="2">
        <v>2</v>
      </c>
      <c r="K7962" s="2">
        <v>2.6972999999999998</v>
      </c>
      <c r="L7962" s="18" t="str">
        <f>VLOOKUP(F7962,'BD customers'!$1:$1048576,2,FALSE)</f>
        <v>Greg Guthrie</v>
      </c>
      <c r="M7962" s="2">
        <f>MATCH(orders[[#This Row],[Product ID]],'BD product'!A:A,0)</f>
        <v>314</v>
      </c>
      <c r="N7962" s="2" t="str" cm="1">
        <f t="array" ref="N7962">INDEX('BD product'!A:D,M7962,2)</f>
        <v>Technology</v>
      </c>
    </row>
    <row r="7963" spans="1:14" x14ac:dyDescent="0.3">
      <c r="A7963" s="3" t="s">
        <v>8380</v>
      </c>
      <c r="B7963" s="4">
        <v>43057</v>
      </c>
      <c r="C7963" s="12" t="str">
        <f t="shared" si="124"/>
        <v>2017/11</v>
      </c>
      <c r="D7963" s="4">
        <v>43062</v>
      </c>
      <c r="E7963" s="3" t="s">
        <v>11</v>
      </c>
      <c r="F7963" s="3" t="s">
        <v>221</v>
      </c>
      <c r="G7963" s="3" t="s">
        <v>5321</v>
      </c>
      <c r="H7963" s="5">
        <v>8136</v>
      </c>
      <c r="I7963" s="2">
        <v>5</v>
      </c>
      <c r="J7963" s="2">
        <v>2</v>
      </c>
      <c r="K7963" s="2">
        <v>-1.9322999999999999</v>
      </c>
      <c r="L7963" s="18" t="str">
        <f>VLOOKUP(F7963,'BD customers'!$1:$1048576,2,FALSE)</f>
        <v>Jim Sink</v>
      </c>
      <c r="M7963" s="2">
        <f>MATCH(orders[[#This Row],[Product ID]],'BD product'!A:A,0)</f>
        <v>1514</v>
      </c>
      <c r="N7963" s="2" t="str" cm="1">
        <f t="array" ref="N7963">INDEX('BD product'!A:D,M7963,2)</f>
        <v>Office Supplies</v>
      </c>
    </row>
    <row r="7964" spans="1:14" x14ac:dyDescent="0.3">
      <c r="A7964" s="3" t="s">
        <v>8380</v>
      </c>
      <c r="B7964" s="4">
        <v>43057</v>
      </c>
      <c r="C7964" s="12" t="str">
        <f t="shared" si="124"/>
        <v>2017/11</v>
      </c>
      <c r="D7964" s="4">
        <v>43062</v>
      </c>
      <c r="E7964" s="3" t="s">
        <v>11</v>
      </c>
      <c r="F7964" s="3" t="s">
        <v>221</v>
      </c>
      <c r="G7964" s="3" t="s">
        <v>2507</v>
      </c>
      <c r="H7964" s="5">
        <v>20232</v>
      </c>
      <c r="I7964" s="2">
        <v>8</v>
      </c>
      <c r="J7964" s="2">
        <v>7</v>
      </c>
      <c r="K7964" s="2">
        <v>-16.185600000000001</v>
      </c>
      <c r="L7964" s="18" t="str">
        <f>VLOOKUP(F7964,'BD customers'!$1:$1048576,2,FALSE)</f>
        <v>Jim Sink</v>
      </c>
      <c r="M7964" s="2">
        <f>MATCH(orders[[#This Row],[Product ID]],'BD product'!A:A,0)</f>
        <v>676</v>
      </c>
      <c r="N7964" s="2" t="str" cm="1">
        <f t="array" ref="N7964">INDEX('BD product'!A:D,M7964,2)</f>
        <v>Office Supplies</v>
      </c>
    </row>
    <row r="7965" spans="1:14" x14ac:dyDescent="0.3">
      <c r="A7965" s="3" t="s">
        <v>8380</v>
      </c>
      <c r="B7965" s="4">
        <v>43057</v>
      </c>
      <c r="C7965" s="12" t="str">
        <f t="shared" si="124"/>
        <v>2017/11</v>
      </c>
      <c r="D7965" s="4">
        <v>43062</v>
      </c>
      <c r="E7965" s="3" t="s">
        <v>11</v>
      </c>
      <c r="F7965" s="3" t="s">
        <v>221</v>
      </c>
      <c r="G7965" s="3" t="s">
        <v>774</v>
      </c>
      <c r="H7965" s="5">
        <v>389056</v>
      </c>
      <c r="I7965" s="2">
        <v>4</v>
      </c>
      <c r="J7965" s="2">
        <v>2</v>
      </c>
      <c r="K7965" s="2">
        <v>4.8632</v>
      </c>
      <c r="L7965" s="18" t="str">
        <f>VLOOKUP(F7965,'BD customers'!$1:$1048576,2,FALSE)</f>
        <v>Jim Sink</v>
      </c>
      <c r="M7965" s="2">
        <f>MATCH(orders[[#This Row],[Product ID]],'BD product'!A:A,0)</f>
        <v>168</v>
      </c>
      <c r="N7965" s="2" t="str" cm="1">
        <f t="array" ref="N7965">INDEX('BD product'!A:D,M7965,2)</f>
        <v>Office Supplies</v>
      </c>
    </row>
    <row r="7966" spans="1:14" x14ac:dyDescent="0.3">
      <c r="A7966" s="3" t="s">
        <v>8380</v>
      </c>
      <c r="B7966" s="4">
        <v>43057</v>
      </c>
      <c r="C7966" s="12" t="str">
        <f t="shared" si="124"/>
        <v>2017/11</v>
      </c>
      <c r="D7966" s="4">
        <v>43062</v>
      </c>
      <c r="E7966" s="3" t="s">
        <v>11</v>
      </c>
      <c r="F7966" s="3" t="s">
        <v>221</v>
      </c>
      <c r="G7966" s="3" t="s">
        <v>5352</v>
      </c>
      <c r="H7966" s="5">
        <v>20736</v>
      </c>
      <c r="I7966" s="2">
        <v>4</v>
      </c>
      <c r="J7966" s="2">
        <v>2</v>
      </c>
      <c r="K7966" s="2">
        <v>7.2576000000000001</v>
      </c>
      <c r="L7966" s="18" t="str">
        <f>VLOOKUP(F7966,'BD customers'!$1:$1048576,2,FALSE)</f>
        <v>Jim Sink</v>
      </c>
      <c r="M7966" s="2">
        <f>MATCH(orders[[#This Row],[Product ID]],'BD product'!A:A,0)</f>
        <v>1518</v>
      </c>
      <c r="N7966" s="2" t="str" cm="1">
        <f t="array" ref="N7966">INDEX('BD product'!A:D,M7966,2)</f>
        <v>Office Supplies</v>
      </c>
    </row>
    <row r="7967" spans="1:14" x14ac:dyDescent="0.3">
      <c r="A7967" s="3" t="s">
        <v>8380</v>
      </c>
      <c r="B7967" s="4">
        <v>43057</v>
      </c>
      <c r="C7967" s="12" t="str">
        <f t="shared" si="124"/>
        <v>2017/11</v>
      </c>
      <c r="D7967" s="4">
        <v>43062</v>
      </c>
      <c r="E7967" s="3" t="s">
        <v>11</v>
      </c>
      <c r="F7967" s="3" t="s">
        <v>221</v>
      </c>
      <c r="G7967" s="3" t="s">
        <v>3796</v>
      </c>
      <c r="H7967" s="5">
        <v>41472</v>
      </c>
      <c r="I7967" s="2">
        <v>8</v>
      </c>
      <c r="J7967" s="2">
        <v>2</v>
      </c>
      <c r="K7967" s="2">
        <v>14.5152</v>
      </c>
      <c r="L7967" s="18" t="str">
        <f>VLOOKUP(F7967,'BD customers'!$1:$1048576,2,FALSE)</f>
        <v>Jim Sink</v>
      </c>
      <c r="M7967" s="2">
        <f>MATCH(orders[[#This Row],[Product ID]],'BD product'!A:A,0)</f>
        <v>1167</v>
      </c>
      <c r="N7967" s="2" t="str" cm="1">
        <f t="array" ref="N7967">INDEX('BD product'!A:D,M7967,2)</f>
        <v>Office Supplies</v>
      </c>
    </row>
    <row r="7968" spans="1:14" x14ac:dyDescent="0.3">
      <c r="A7968" s="3" t="s">
        <v>8381</v>
      </c>
      <c r="B7968" s="4">
        <v>42086</v>
      </c>
      <c r="C7968" s="12" t="str">
        <f t="shared" si="124"/>
        <v>2015/03</v>
      </c>
      <c r="D7968" s="4">
        <v>42093</v>
      </c>
      <c r="E7968" s="3" t="s">
        <v>21</v>
      </c>
      <c r="F7968" s="3" t="s">
        <v>1473</v>
      </c>
      <c r="G7968" s="3" t="s">
        <v>4370</v>
      </c>
      <c r="H7968" s="5">
        <v>3336</v>
      </c>
      <c r="I7968" s="2">
        <v>4</v>
      </c>
      <c r="J7968" s="2">
        <v>0</v>
      </c>
      <c r="K7968" s="2">
        <v>0.1668</v>
      </c>
      <c r="L7968" s="18" t="str">
        <f>VLOOKUP(F7968,'BD customers'!$1:$1048576,2,FALSE)</f>
        <v>Bart Pistole</v>
      </c>
      <c r="M7968" s="2">
        <f>MATCH(orders[[#This Row],[Product ID]],'BD product'!A:A,0)</f>
        <v>1307</v>
      </c>
      <c r="N7968" s="2" t="str" cm="1">
        <f t="array" ref="N7968">INDEX('BD product'!A:D,M7968,2)</f>
        <v>Office Supplies</v>
      </c>
    </row>
    <row r="7969" spans="1:14" x14ac:dyDescent="0.3">
      <c r="A7969" s="3" t="s">
        <v>8382</v>
      </c>
      <c r="B7969" s="4">
        <v>42653</v>
      </c>
      <c r="C7969" s="12" t="str">
        <f t="shared" si="124"/>
        <v>2016/10</v>
      </c>
      <c r="D7969" s="4">
        <v>42655</v>
      </c>
      <c r="E7969" s="3" t="s">
        <v>64</v>
      </c>
      <c r="F7969" s="3" t="s">
        <v>4048</v>
      </c>
      <c r="G7969" s="3" t="s">
        <v>8383</v>
      </c>
      <c r="H7969" s="5">
        <v>90882</v>
      </c>
      <c r="I7969" s="2">
        <v>3</v>
      </c>
      <c r="J7969" s="2">
        <v>7</v>
      </c>
      <c r="K7969" s="2">
        <v>-190.85220000000001</v>
      </c>
      <c r="L7969" s="18" t="str">
        <f>VLOOKUP(F7969,'BD customers'!$1:$1048576,2,FALSE)</f>
        <v>Corey Catlett</v>
      </c>
      <c r="M7969" s="2">
        <f>MATCH(orders[[#This Row],[Product ID]],'BD product'!A:A,0)</f>
        <v>1832</v>
      </c>
      <c r="N7969" s="2" t="str" cm="1">
        <f t="array" ref="N7969">INDEX('BD product'!A:D,M7969,2)</f>
        <v>Furniture</v>
      </c>
    </row>
    <row r="7970" spans="1:14" x14ac:dyDescent="0.3">
      <c r="A7970" s="3" t="s">
        <v>8382</v>
      </c>
      <c r="B7970" s="4">
        <v>42653</v>
      </c>
      <c r="C7970" s="12" t="str">
        <f t="shared" si="124"/>
        <v>2016/10</v>
      </c>
      <c r="D7970" s="4">
        <v>42655</v>
      </c>
      <c r="E7970" s="3" t="s">
        <v>64</v>
      </c>
      <c r="F7970" s="3" t="s">
        <v>4048</v>
      </c>
      <c r="G7970" s="3" t="s">
        <v>6851</v>
      </c>
      <c r="H7970" s="5">
        <v>15992</v>
      </c>
      <c r="I7970" s="2">
        <v>1</v>
      </c>
      <c r="J7970" s="2">
        <v>2</v>
      </c>
      <c r="K7970" s="2">
        <v>-2.9984999999999999</v>
      </c>
      <c r="L7970" s="18" t="str">
        <f>VLOOKUP(F7970,'BD customers'!$1:$1048576,2,FALSE)</f>
        <v>Corey Catlett</v>
      </c>
      <c r="M7970" s="2">
        <f>MATCH(orders[[#This Row],[Product ID]],'BD product'!A:A,0)</f>
        <v>1732</v>
      </c>
      <c r="N7970" s="2" t="str" cm="1">
        <f t="array" ref="N7970">INDEX('BD product'!A:D,M7970,2)</f>
        <v>Technology</v>
      </c>
    </row>
    <row r="7971" spans="1:14" x14ac:dyDescent="0.3">
      <c r="A7971" s="3" t="s">
        <v>8382</v>
      </c>
      <c r="B7971" s="4">
        <v>42653</v>
      </c>
      <c r="C7971" s="12" t="str">
        <f t="shared" si="124"/>
        <v>2016/10</v>
      </c>
      <c r="D7971" s="4">
        <v>42655</v>
      </c>
      <c r="E7971" s="3" t="s">
        <v>64</v>
      </c>
      <c r="F7971" s="3" t="s">
        <v>4048</v>
      </c>
      <c r="G7971" s="3" t="s">
        <v>2080</v>
      </c>
      <c r="H7971" s="5">
        <v>120784</v>
      </c>
      <c r="I7971" s="2">
        <v>1</v>
      </c>
      <c r="J7971" s="2">
        <v>2</v>
      </c>
      <c r="K7971" s="2">
        <v>13.588200000000001</v>
      </c>
      <c r="L7971" s="18" t="str">
        <f>VLOOKUP(F7971,'BD customers'!$1:$1048576,2,FALSE)</f>
        <v>Corey Catlett</v>
      </c>
      <c r="M7971" s="2">
        <f>MATCH(orders[[#This Row],[Product ID]],'BD product'!A:A,0)</f>
        <v>533</v>
      </c>
      <c r="N7971" s="2" t="str" cm="1">
        <f t="array" ref="N7971">INDEX('BD product'!A:D,M7971,2)</f>
        <v>Furniture</v>
      </c>
    </row>
    <row r="7972" spans="1:14" x14ac:dyDescent="0.3">
      <c r="A7972" s="3" t="s">
        <v>8385</v>
      </c>
      <c r="B7972" s="4">
        <v>42232</v>
      </c>
      <c r="C7972" s="12" t="str">
        <f t="shared" si="124"/>
        <v>2015/08</v>
      </c>
      <c r="D7972" s="4">
        <v>42236</v>
      </c>
      <c r="E7972" s="3" t="s">
        <v>21</v>
      </c>
      <c r="F7972" s="3" t="s">
        <v>1260</v>
      </c>
      <c r="G7972" s="3" t="s">
        <v>3435</v>
      </c>
      <c r="H7972" s="5">
        <v>519792</v>
      </c>
      <c r="I7972" s="2">
        <v>4</v>
      </c>
      <c r="J7972" s="2">
        <v>4</v>
      </c>
      <c r="K7972" s="2">
        <v>-112.6216</v>
      </c>
      <c r="L7972" s="18" t="str">
        <f>VLOOKUP(F7972,'BD customers'!$1:$1048576,2,FALSE)</f>
        <v>Sung Pak</v>
      </c>
      <c r="M7972" s="2">
        <f>MATCH(orders[[#This Row],[Product ID]],'BD product'!A:A,0)</f>
        <v>1017</v>
      </c>
      <c r="N7972" s="2" t="str" cm="1">
        <f t="array" ref="N7972">INDEX('BD product'!A:D,M7972,2)</f>
        <v>Technology</v>
      </c>
    </row>
    <row r="7973" spans="1:14" x14ac:dyDescent="0.3">
      <c r="A7973" s="3" t="s">
        <v>8385</v>
      </c>
      <c r="B7973" s="4">
        <v>42232</v>
      </c>
      <c r="C7973" s="12" t="str">
        <f t="shared" si="124"/>
        <v>2015/08</v>
      </c>
      <c r="D7973" s="4">
        <v>42236</v>
      </c>
      <c r="E7973" s="3" t="s">
        <v>21</v>
      </c>
      <c r="F7973" s="3" t="s">
        <v>1260</v>
      </c>
      <c r="G7973" s="3" t="s">
        <v>4843</v>
      </c>
      <c r="H7973" s="5">
        <v>31176</v>
      </c>
      <c r="I7973" s="2">
        <v>3</v>
      </c>
      <c r="J7973" s="2">
        <v>2</v>
      </c>
      <c r="K7973" s="2">
        <v>-5.4558</v>
      </c>
      <c r="L7973" s="18" t="str">
        <f>VLOOKUP(F7973,'BD customers'!$1:$1048576,2,FALSE)</f>
        <v>Sung Pak</v>
      </c>
      <c r="M7973" s="2">
        <f>MATCH(orders[[#This Row],[Product ID]],'BD product'!A:A,0)</f>
        <v>1423</v>
      </c>
      <c r="N7973" s="2" t="str" cm="1">
        <f t="array" ref="N7973">INDEX('BD product'!A:D,M7973,2)</f>
        <v>Technology</v>
      </c>
    </row>
    <row r="7974" spans="1:14" x14ac:dyDescent="0.3">
      <c r="A7974" s="3" t="s">
        <v>8385</v>
      </c>
      <c r="B7974" s="4">
        <v>42232</v>
      </c>
      <c r="C7974" s="12" t="str">
        <f t="shared" si="124"/>
        <v>2015/08</v>
      </c>
      <c r="D7974" s="4">
        <v>42236</v>
      </c>
      <c r="E7974" s="3" t="s">
        <v>21</v>
      </c>
      <c r="F7974" s="3" t="s">
        <v>1260</v>
      </c>
      <c r="G7974" s="3" t="s">
        <v>4301</v>
      </c>
      <c r="H7974" s="5">
        <v>10368</v>
      </c>
      <c r="I7974" s="2">
        <v>2</v>
      </c>
      <c r="J7974" s="2">
        <v>2</v>
      </c>
      <c r="K7974" s="2">
        <v>3.6288</v>
      </c>
      <c r="L7974" s="18" t="str">
        <f>VLOOKUP(F7974,'BD customers'!$1:$1048576,2,FALSE)</f>
        <v>Sung Pak</v>
      </c>
      <c r="M7974" s="2">
        <f>MATCH(orders[[#This Row],[Product ID]],'BD product'!A:A,0)</f>
        <v>1292</v>
      </c>
      <c r="N7974" s="2" t="str" cm="1">
        <f t="array" ref="N7974">INDEX('BD product'!A:D,M7974,2)</f>
        <v>Office Supplies</v>
      </c>
    </row>
    <row r="7975" spans="1:14" x14ac:dyDescent="0.3">
      <c r="A7975" s="3" t="s">
        <v>8385</v>
      </c>
      <c r="B7975" s="4">
        <v>42232</v>
      </c>
      <c r="C7975" s="12" t="str">
        <f t="shared" si="124"/>
        <v>2015/08</v>
      </c>
      <c r="D7975" s="4">
        <v>42236</v>
      </c>
      <c r="E7975" s="3" t="s">
        <v>21</v>
      </c>
      <c r="F7975" s="3" t="s">
        <v>1260</v>
      </c>
      <c r="G7975" s="3" t="s">
        <v>539</v>
      </c>
      <c r="H7975" s="5">
        <v>2724</v>
      </c>
      <c r="I7975" s="2">
        <v>2</v>
      </c>
      <c r="J7975" s="2">
        <v>7</v>
      </c>
      <c r="K7975" s="2">
        <v>-1.9068000000000001</v>
      </c>
      <c r="L7975" s="18" t="str">
        <f>VLOOKUP(F7975,'BD customers'!$1:$1048576,2,FALSE)</f>
        <v>Sung Pak</v>
      </c>
      <c r="M7975" s="2">
        <f>MATCH(orders[[#This Row],[Product ID]],'BD product'!A:A,0)</f>
        <v>111</v>
      </c>
      <c r="N7975" s="2" t="str" cm="1">
        <f t="array" ref="N7975">INDEX('BD product'!A:D,M7975,2)</f>
        <v>Office Supplies</v>
      </c>
    </row>
    <row r="7976" spans="1:14" x14ac:dyDescent="0.3">
      <c r="A7976" s="3" t="s">
        <v>8385</v>
      </c>
      <c r="B7976" s="4">
        <v>42232</v>
      </c>
      <c r="C7976" s="12" t="str">
        <f t="shared" si="124"/>
        <v>2015/08</v>
      </c>
      <c r="D7976" s="4">
        <v>42236</v>
      </c>
      <c r="E7976" s="3" t="s">
        <v>21</v>
      </c>
      <c r="F7976" s="3" t="s">
        <v>1260</v>
      </c>
      <c r="G7976" s="3" t="s">
        <v>3550</v>
      </c>
      <c r="H7976" s="5">
        <v>254352</v>
      </c>
      <c r="I7976" s="2">
        <v>3</v>
      </c>
      <c r="J7976" s="2">
        <v>2</v>
      </c>
      <c r="K7976" s="2">
        <v>0</v>
      </c>
      <c r="L7976" s="18" t="str">
        <f>VLOOKUP(F7976,'BD customers'!$1:$1048576,2,FALSE)</f>
        <v>Sung Pak</v>
      </c>
      <c r="M7976" s="2">
        <f>MATCH(orders[[#This Row],[Product ID]],'BD product'!A:A,0)</f>
        <v>1062</v>
      </c>
      <c r="N7976" s="2" t="str" cm="1">
        <f t="array" ref="N7976">INDEX('BD product'!A:D,M7976,2)</f>
        <v>Furniture</v>
      </c>
    </row>
    <row r="7977" spans="1:14" x14ac:dyDescent="0.3">
      <c r="A7977" s="3" t="s">
        <v>8385</v>
      </c>
      <c r="B7977" s="4">
        <v>42232</v>
      </c>
      <c r="C7977" s="12" t="str">
        <f t="shared" si="124"/>
        <v>2015/08</v>
      </c>
      <c r="D7977" s="4">
        <v>42236</v>
      </c>
      <c r="E7977" s="3" t="s">
        <v>21</v>
      </c>
      <c r="F7977" s="3" t="s">
        <v>1260</v>
      </c>
      <c r="G7977" s="3" t="s">
        <v>2892</v>
      </c>
      <c r="H7977" s="5">
        <v>3762</v>
      </c>
      <c r="I7977" s="2">
        <v>3</v>
      </c>
      <c r="J7977" s="2">
        <v>7</v>
      </c>
      <c r="K7977" s="2">
        <v>-2.7587999999999999</v>
      </c>
      <c r="L7977" s="18" t="str">
        <f>VLOOKUP(F7977,'BD customers'!$1:$1048576,2,FALSE)</f>
        <v>Sung Pak</v>
      </c>
      <c r="M7977" s="2">
        <f>MATCH(orders[[#This Row],[Product ID]],'BD product'!A:A,0)</f>
        <v>809</v>
      </c>
      <c r="N7977" s="2" t="str" cm="1">
        <f t="array" ref="N7977">INDEX('BD product'!A:D,M7977,2)</f>
        <v>Office Supplies</v>
      </c>
    </row>
    <row r="7978" spans="1:14" x14ac:dyDescent="0.3">
      <c r="A7978" s="3" t="s">
        <v>8385</v>
      </c>
      <c r="B7978" s="4">
        <v>42232</v>
      </c>
      <c r="C7978" s="12" t="str">
        <f t="shared" si="124"/>
        <v>2015/08</v>
      </c>
      <c r="D7978" s="4">
        <v>42236</v>
      </c>
      <c r="E7978" s="3" t="s">
        <v>21</v>
      </c>
      <c r="F7978" s="3" t="s">
        <v>1260</v>
      </c>
      <c r="G7978" s="3" t="s">
        <v>3427</v>
      </c>
      <c r="H7978" s="5">
        <v>10272</v>
      </c>
      <c r="I7978" s="2">
        <v>3</v>
      </c>
      <c r="J7978" s="2">
        <v>2</v>
      </c>
      <c r="K7978" s="2">
        <v>3.2099999999999997E-2</v>
      </c>
      <c r="L7978" s="18" t="str">
        <f>VLOOKUP(F7978,'BD customers'!$1:$1048576,2,FALSE)</f>
        <v>Sung Pak</v>
      </c>
      <c r="M7978" s="2">
        <f>MATCH(orders[[#This Row],[Product ID]],'BD product'!A:A,0)</f>
        <v>1014</v>
      </c>
      <c r="N7978" s="2" t="str" cm="1">
        <f t="array" ref="N7978">INDEX('BD product'!A:D,M7978,2)</f>
        <v>Office Supplies</v>
      </c>
    </row>
    <row r="7979" spans="1:14" x14ac:dyDescent="0.3">
      <c r="A7979" s="3" t="s">
        <v>8386</v>
      </c>
      <c r="B7979" s="4">
        <v>41790</v>
      </c>
      <c r="C7979" s="12" t="str">
        <f t="shared" si="124"/>
        <v>2014/05</v>
      </c>
      <c r="D7979" s="4">
        <v>41795</v>
      </c>
      <c r="E7979" s="3" t="s">
        <v>21</v>
      </c>
      <c r="F7979" s="3" t="s">
        <v>4317</v>
      </c>
      <c r="G7979" s="3" t="s">
        <v>1707</v>
      </c>
      <c r="H7979" s="5">
        <v>65997</v>
      </c>
      <c r="I7979" s="2">
        <v>3</v>
      </c>
      <c r="J7979" s="2">
        <v>0</v>
      </c>
      <c r="K7979" s="2">
        <v>19.799099999999999</v>
      </c>
      <c r="L7979" s="18" t="str">
        <f>VLOOKUP(F7979,'BD customers'!$1:$1048576,2,FALSE)</f>
        <v>Jim Karlsson</v>
      </c>
      <c r="M7979" s="2">
        <f>MATCH(orders[[#This Row],[Product ID]],'BD product'!A:A,0)</f>
        <v>422</v>
      </c>
      <c r="N7979" s="2" t="str" cm="1">
        <f t="array" ref="N7979">INDEX('BD product'!A:D,M7979,2)</f>
        <v>Technology</v>
      </c>
    </row>
    <row r="7980" spans="1:14" x14ac:dyDescent="0.3">
      <c r="A7980" s="3" t="s">
        <v>8386</v>
      </c>
      <c r="B7980" s="4">
        <v>41790</v>
      </c>
      <c r="C7980" s="12" t="str">
        <f t="shared" si="124"/>
        <v>2014/05</v>
      </c>
      <c r="D7980" s="4">
        <v>41795</v>
      </c>
      <c r="E7980" s="3" t="s">
        <v>21</v>
      </c>
      <c r="F7980" s="3" t="s">
        <v>4317</v>
      </c>
      <c r="G7980" s="3" t="s">
        <v>2072</v>
      </c>
      <c r="H7980" s="5">
        <v>11373</v>
      </c>
      <c r="I7980" s="2">
        <v>3</v>
      </c>
      <c r="J7980" s="2">
        <v>0</v>
      </c>
      <c r="K7980" s="2">
        <v>32.981699999999996</v>
      </c>
      <c r="L7980" s="18" t="str">
        <f>VLOOKUP(F7980,'BD customers'!$1:$1048576,2,FALSE)</f>
        <v>Jim Karlsson</v>
      </c>
      <c r="M7980" s="2">
        <f>MATCH(orders[[#This Row],[Product ID]],'BD product'!A:A,0)</f>
        <v>531</v>
      </c>
      <c r="N7980" s="2" t="str" cm="1">
        <f t="array" ref="N7980">INDEX('BD product'!A:D,M7980,2)</f>
        <v>Technology</v>
      </c>
    </row>
    <row r="7981" spans="1:14" x14ac:dyDescent="0.3">
      <c r="A7981" s="3" t="s">
        <v>8387</v>
      </c>
      <c r="B7981" s="4">
        <v>42243</v>
      </c>
      <c r="C7981" s="12" t="str">
        <f t="shared" si="124"/>
        <v>2015/08</v>
      </c>
      <c r="D7981" s="4">
        <v>42247</v>
      </c>
      <c r="E7981" s="3" t="s">
        <v>21</v>
      </c>
      <c r="F7981" s="3" t="s">
        <v>2897</v>
      </c>
      <c r="G7981" s="3" t="s">
        <v>3944</v>
      </c>
      <c r="H7981" s="5">
        <v>5104</v>
      </c>
      <c r="I7981" s="2">
        <v>1</v>
      </c>
      <c r="J7981" s="2">
        <v>2</v>
      </c>
      <c r="K7981" s="2">
        <v>1.6588000000000001</v>
      </c>
      <c r="L7981" s="18" t="str">
        <f>VLOOKUP(F7981,'BD customers'!$1:$1048576,2,FALSE)</f>
        <v>Chad Cunningham</v>
      </c>
      <c r="M7981" s="2">
        <f>MATCH(orders[[#This Row],[Product ID]],'BD product'!A:A,0)</f>
        <v>1208</v>
      </c>
      <c r="N7981" s="2" t="str" cm="1">
        <f t="array" ref="N7981">INDEX('BD product'!A:D,M7981,2)</f>
        <v>Office Supplies</v>
      </c>
    </row>
    <row r="7982" spans="1:14" x14ac:dyDescent="0.3">
      <c r="A7982" s="3" t="s">
        <v>8388</v>
      </c>
      <c r="B7982" s="4">
        <v>41642</v>
      </c>
      <c r="C7982" s="12" t="str">
        <f t="shared" si="124"/>
        <v>2014/01</v>
      </c>
      <c r="D7982" s="4">
        <v>41646</v>
      </c>
      <c r="E7982" s="3" t="s">
        <v>21</v>
      </c>
      <c r="F7982" s="3" t="s">
        <v>267</v>
      </c>
      <c r="G7982" s="3" t="s">
        <v>5475</v>
      </c>
      <c r="H7982" s="5">
        <v>16448</v>
      </c>
      <c r="I7982" s="2">
        <v>2</v>
      </c>
      <c r="J7982" s="2">
        <v>2</v>
      </c>
      <c r="K7982" s="2">
        <v>5.5511999999999997</v>
      </c>
      <c r="L7982" s="18" t="str">
        <f>VLOOKUP(F7982,'BD customers'!$1:$1048576,2,FALSE)</f>
        <v>Darren Powers</v>
      </c>
      <c r="M7982" s="2">
        <f>MATCH(orders[[#This Row],[Product ID]],'BD product'!A:A,0)</f>
        <v>1538</v>
      </c>
      <c r="N7982" s="2" t="str" cm="1">
        <f t="array" ref="N7982">INDEX('BD product'!A:D,M7982,2)</f>
        <v>Office Supplies</v>
      </c>
    </row>
    <row r="7983" spans="1:14" x14ac:dyDescent="0.3">
      <c r="A7983" s="3" t="s">
        <v>8389</v>
      </c>
      <c r="B7983" s="4">
        <v>41892</v>
      </c>
      <c r="C7983" s="12" t="str">
        <f t="shared" si="124"/>
        <v>2014/09</v>
      </c>
      <c r="D7983" s="4">
        <v>41895</v>
      </c>
      <c r="E7983" s="3" t="s">
        <v>64</v>
      </c>
      <c r="F7983" s="3" t="s">
        <v>133</v>
      </c>
      <c r="G7983" s="3" t="s">
        <v>2175</v>
      </c>
      <c r="H7983" s="5">
        <v>8192</v>
      </c>
      <c r="I7983" s="2">
        <v>4</v>
      </c>
      <c r="J7983" s="2">
        <v>0</v>
      </c>
      <c r="K7983" s="2">
        <v>22.118400000000001</v>
      </c>
      <c r="L7983" s="18" t="str">
        <f>VLOOKUP(F7983,'BD customers'!$1:$1048576,2,FALSE)</f>
        <v>Sandra Flanagan</v>
      </c>
      <c r="M7983" s="2">
        <f>MATCH(orders[[#This Row],[Product ID]],'BD product'!A:A,0)</f>
        <v>566</v>
      </c>
      <c r="N7983" s="2" t="str" cm="1">
        <f t="array" ref="N7983">INDEX('BD product'!A:D,M7983,2)</f>
        <v>Office Supplies</v>
      </c>
    </row>
    <row r="7984" spans="1:14" x14ac:dyDescent="0.3">
      <c r="A7984" s="3" t="s">
        <v>8389</v>
      </c>
      <c r="B7984" s="4">
        <v>41892</v>
      </c>
      <c r="C7984" s="12" t="str">
        <f t="shared" si="124"/>
        <v>2014/09</v>
      </c>
      <c r="D7984" s="4">
        <v>41895</v>
      </c>
      <c r="E7984" s="3" t="s">
        <v>64</v>
      </c>
      <c r="F7984" s="3" t="s">
        <v>133</v>
      </c>
      <c r="G7984" s="3" t="s">
        <v>3769</v>
      </c>
      <c r="H7984" s="5">
        <v>2549</v>
      </c>
      <c r="I7984" s="2">
        <v>5</v>
      </c>
      <c r="J7984" s="2">
        <v>0</v>
      </c>
      <c r="K7984" s="2">
        <v>0.76470000000000005</v>
      </c>
      <c r="L7984" s="18" t="str">
        <f>VLOOKUP(F7984,'BD customers'!$1:$1048576,2,FALSE)</f>
        <v>Sandra Flanagan</v>
      </c>
      <c r="M7984" s="2">
        <f>MATCH(orders[[#This Row],[Product ID]],'BD product'!A:A,0)</f>
        <v>1156</v>
      </c>
      <c r="N7984" s="2" t="str" cm="1">
        <f t="array" ref="N7984">INDEX('BD product'!A:D,M7984,2)</f>
        <v>Furniture</v>
      </c>
    </row>
    <row r="7985" spans="1:14" x14ac:dyDescent="0.3">
      <c r="A7985" s="3" t="s">
        <v>8390</v>
      </c>
      <c r="B7985" s="4">
        <v>42757</v>
      </c>
      <c r="C7985" s="12" t="str">
        <f t="shared" si="124"/>
        <v>2017/01</v>
      </c>
      <c r="D7985" s="4">
        <v>42760</v>
      </c>
      <c r="E7985" s="3" t="s">
        <v>11</v>
      </c>
      <c r="F7985" s="3" t="s">
        <v>3884</v>
      </c>
      <c r="G7985" s="3" t="s">
        <v>4033</v>
      </c>
      <c r="H7985" s="5">
        <v>1512</v>
      </c>
      <c r="I7985" s="2">
        <v>5</v>
      </c>
      <c r="J7985" s="2">
        <v>2</v>
      </c>
      <c r="K7985" s="2">
        <v>0.4914</v>
      </c>
      <c r="L7985" s="18" t="str">
        <f>VLOOKUP(F7985,'BD customers'!$1:$1048576,2,FALSE)</f>
        <v>Edward Hooks</v>
      </c>
      <c r="M7985" s="2">
        <f>MATCH(orders[[#This Row],[Product ID]],'BD product'!A:A,0)</f>
        <v>1230</v>
      </c>
      <c r="N7985" s="2" t="str" cm="1">
        <f t="array" ref="N7985">INDEX('BD product'!A:D,M7985,2)</f>
        <v>Office Supplies</v>
      </c>
    </row>
    <row r="7986" spans="1:14" x14ac:dyDescent="0.3">
      <c r="A7986" s="3" t="s">
        <v>8390</v>
      </c>
      <c r="B7986" s="4">
        <v>42757</v>
      </c>
      <c r="C7986" s="12" t="str">
        <f t="shared" si="124"/>
        <v>2017/01</v>
      </c>
      <c r="D7986" s="4">
        <v>42760</v>
      </c>
      <c r="E7986" s="3" t="s">
        <v>11</v>
      </c>
      <c r="F7986" s="3" t="s">
        <v>3884</v>
      </c>
      <c r="G7986" s="3" t="s">
        <v>5903</v>
      </c>
      <c r="H7986" s="5">
        <v>7872</v>
      </c>
      <c r="I7986" s="2">
        <v>3</v>
      </c>
      <c r="J7986" s="2">
        <v>2</v>
      </c>
      <c r="K7986" s="2">
        <v>0.88560000000000005</v>
      </c>
      <c r="L7986" s="18" t="str">
        <f>VLOOKUP(F7986,'BD customers'!$1:$1048576,2,FALSE)</f>
        <v>Edward Hooks</v>
      </c>
      <c r="M7986" s="2">
        <f>MATCH(orders[[#This Row],[Product ID]],'BD product'!A:A,0)</f>
        <v>1611</v>
      </c>
      <c r="N7986" s="2" t="str" cm="1">
        <f t="array" ref="N7986">INDEX('BD product'!A:D,M7986,2)</f>
        <v>Office Supplies</v>
      </c>
    </row>
    <row r="7987" spans="1:14" x14ac:dyDescent="0.3">
      <c r="A7987" s="3" t="s">
        <v>8391</v>
      </c>
      <c r="B7987" s="4">
        <v>42481</v>
      </c>
      <c r="C7987" s="12" t="str">
        <f t="shared" si="124"/>
        <v>2016/04</v>
      </c>
      <c r="D7987" s="4">
        <v>42484</v>
      </c>
      <c r="E7987" s="3" t="s">
        <v>64</v>
      </c>
      <c r="F7987" s="3" t="s">
        <v>408</v>
      </c>
      <c r="G7987" s="3" t="s">
        <v>1119</v>
      </c>
      <c r="H7987" s="5">
        <v>832</v>
      </c>
      <c r="I7987" s="2">
        <v>5</v>
      </c>
      <c r="J7987" s="2">
        <v>2</v>
      </c>
      <c r="K7987" s="2">
        <v>0.28079999999999999</v>
      </c>
      <c r="L7987" s="18" t="str">
        <f>VLOOKUP(F7987,'BD customers'!$1:$1048576,2,FALSE)</f>
        <v>Duane Noonan</v>
      </c>
      <c r="M7987" s="2">
        <f>MATCH(orders[[#This Row],[Product ID]],'BD product'!A:A,0)</f>
        <v>257</v>
      </c>
      <c r="N7987" s="2" t="str" cm="1">
        <f t="array" ref="N7987">INDEX('BD product'!A:D,M7987,2)</f>
        <v>Office Supplies</v>
      </c>
    </row>
    <row r="7988" spans="1:14" x14ac:dyDescent="0.3">
      <c r="A7988" s="3" t="s">
        <v>8392</v>
      </c>
      <c r="B7988" s="4">
        <v>42571</v>
      </c>
      <c r="C7988" s="12" t="str">
        <f t="shared" si="124"/>
        <v>2016/07</v>
      </c>
      <c r="D7988" s="4">
        <v>42574</v>
      </c>
      <c r="E7988" s="3" t="s">
        <v>11</v>
      </c>
      <c r="F7988" s="3" t="s">
        <v>2424</v>
      </c>
      <c r="G7988" s="3" t="s">
        <v>2958</v>
      </c>
      <c r="H7988" s="5">
        <v>8995</v>
      </c>
      <c r="I7988" s="2">
        <v>5</v>
      </c>
      <c r="J7988" s="2">
        <v>0</v>
      </c>
      <c r="K7988" s="2">
        <v>4.3175999999999997</v>
      </c>
      <c r="L7988" s="18" t="str">
        <f>VLOOKUP(F7988,'BD customers'!$1:$1048576,2,FALSE)</f>
        <v>Pauline Johnson</v>
      </c>
      <c r="M7988" s="2">
        <f>MATCH(orders[[#This Row],[Product ID]],'BD product'!A:A,0)</f>
        <v>833</v>
      </c>
      <c r="N7988" s="2" t="str" cm="1">
        <f t="array" ref="N7988">INDEX('BD product'!A:D,M7988,2)</f>
        <v>Technology</v>
      </c>
    </row>
    <row r="7989" spans="1:14" x14ac:dyDescent="0.3">
      <c r="A7989" s="3" t="s">
        <v>8393</v>
      </c>
      <c r="B7989" s="4">
        <v>42605</v>
      </c>
      <c r="C7989" s="12" t="str">
        <f t="shared" si="124"/>
        <v>2016/08</v>
      </c>
      <c r="D7989" s="4">
        <v>42611</v>
      </c>
      <c r="E7989" s="3" t="s">
        <v>21</v>
      </c>
      <c r="F7989" s="3" t="s">
        <v>181</v>
      </c>
      <c r="G7989" s="3" t="s">
        <v>5974</v>
      </c>
      <c r="H7989" s="5">
        <v>252</v>
      </c>
      <c r="I7989" s="2">
        <v>4</v>
      </c>
      <c r="J7989" s="2">
        <v>0</v>
      </c>
      <c r="K7989" s="2">
        <v>1.1592</v>
      </c>
      <c r="L7989" s="18" t="str">
        <f>VLOOKUP(F7989,'BD customers'!$1:$1048576,2,FALSE)</f>
        <v>Matt Abelman</v>
      </c>
      <c r="M7989" s="2">
        <f>MATCH(orders[[#This Row],[Product ID]],'BD product'!A:A,0)</f>
        <v>1623</v>
      </c>
      <c r="N7989" s="2" t="str" cm="1">
        <f t="array" ref="N7989">INDEX('BD product'!A:D,M7989,2)</f>
        <v>Office Supplies</v>
      </c>
    </row>
    <row r="7990" spans="1:14" x14ac:dyDescent="0.3">
      <c r="A7990" s="3" t="s">
        <v>8393</v>
      </c>
      <c r="B7990" s="4">
        <v>42605</v>
      </c>
      <c r="C7990" s="12" t="str">
        <f t="shared" si="124"/>
        <v>2016/08</v>
      </c>
      <c r="D7990" s="4">
        <v>42611</v>
      </c>
      <c r="E7990" s="3" t="s">
        <v>21</v>
      </c>
      <c r="F7990" s="3" t="s">
        <v>181</v>
      </c>
      <c r="G7990" s="3" t="s">
        <v>5778</v>
      </c>
      <c r="H7990" s="5">
        <v>3759</v>
      </c>
      <c r="I7990" s="2">
        <v>3</v>
      </c>
      <c r="J7990" s="2">
        <v>0</v>
      </c>
      <c r="K7990" s="2">
        <v>17.667300000000001</v>
      </c>
      <c r="L7990" s="18" t="str">
        <f>VLOOKUP(F7990,'BD customers'!$1:$1048576,2,FALSE)</f>
        <v>Matt Abelman</v>
      </c>
      <c r="M7990" s="2">
        <f>MATCH(orders[[#This Row],[Product ID]],'BD product'!A:A,0)</f>
        <v>1588</v>
      </c>
      <c r="N7990" s="2" t="str" cm="1">
        <f t="array" ref="N7990">INDEX('BD product'!A:D,M7990,2)</f>
        <v>Office Supplies</v>
      </c>
    </row>
    <row r="7991" spans="1:14" x14ac:dyDescent="0.3">
      <c r="A7991" s="3" t="s">
        <v>8393</v>
      </c>
      <c r="B7991" s="4">
        <v>42605</v>
      </c>
      <c r="C7991" s="12" t="str">
        <f t="shared" si="124"/>
        <v>2016/08</v>
      </c>
      <c r="D7991" s="4">
        <v>42611</v>
      </c>
      <c r="E7991" s="3" t="s">
        <v>21</v>
      </c>
      <c r="F7991" s="3" t="s">
        <v>181</v>
      </c>
      <c r="G7991" s="3" t="s">
        <v>1395</v>
      </c>
      <c r="H7991" s="5">
        <v>1497</v>
      </c>
      <c r="I7991" s="2">
        <v>1</v>
      </c>
      <c r="J7991" s="2">
        <v>0</v>
      </c>
      <c r="K7991" s="2">
        <v>4.1916000000000002</v>
      </c>
      <c r="L7991" s="18" t="str">
        <f>VLOOKUP(F7991,'BD customers'!$1:$1048576,2,FALSE)</f>
        <v>Matt Abelman</v>
      </c>
      <c r="M7991" s="2">
        <f>MATCH(orders[[#This Row],[Product ID]],'BD product'!A:A,0)</f>
        <v>330</v>
      </c>
      <c r="N7991" s="2" t="str" cm="1">
        <f t="array" ref="N7991">INDEX('BD product'!A:D,M7991,2)</f>
        <v>Office Supplies</v>
      </c>
    </row>
    <row r="7992" spans="1:14" x14ac:dyDescent="0.3">
      <c r="A7992" s="3" t="s">
        <v>8393</v>
      </c>
      <c r="B7992" s="4">
        <v>42605</v>
      </c>
      <c r="C7992" s="12" t="str">
        <f t="shared" si="124"/>
        <v>2016/08</v>
      </c>
      <c r="D7992" s="4">
        <v>42611</v>
      </c>
      <c r="E7992" s="3" t="s">
        <v>21</v>
      </c>
      <c r="F7992" s="3" t="s">
        <v>181</v>
      </c>
      <c r="G7992" s="3" t="s">
        <v>4893</v>
      </c>
      <c r="H7992" s="5">
        <v>198</v>
      </c>
      <c r="I7992" s="2">
        <v>2</v>
      </c>
      <c r="J7992" s="2">
        <v>0</v>
      </c>
      <c r="K7992" s="2">
        <v>8.9099999999999999E-2</v>
      </c>
      <c r="L7992" s="18" t="str">
        <f>VLOOKUP(F7992,'BD customers'!$1:$1048576,2,FALSE)</f>
        <v>Matt Abelman</v>
      </c>
      <c r="M7992" s="2">
        <f>MATCH(orders[[#This Row],[Product ID]],'BD product'!A:A,0)</f>
        <v>1432</v>
      </c>
      <c r="N7992" s="2" t="str" cm="1">
        <f t="array" ref="N7992">INDEX('BD product'!A:D,M7992,2)</f>
        <v>Technology</v>
      </c>
    </row>
    <row r="7993" spans="1:14" x14ac:dyDescent="0.3">
      <c r="A7993" s="3" t="s">
        <v>8394</v>
      </c>
      <c r="B7993" s="4">
        <v>42535</v>
      </c>
      <c r="C7993" s="12" t="str">
        <f t="shared" si="124"/>
        <v>2016/06</v>
      </c>
      <c r="D7993" s="4">
        <v>42538</v>
      </c>
      <c r="E7993" s="3" t="s">
        <v>64</v>
      </c>
      <c r="F7993" s="3" t="s">
        <v>5721</v>
      </c>
      <c r="G7993" s="3" t="s">
        <v>3916</v>
      </c>
      <c r="H7993" s="5">
        <v>39936</v>
      </c>
      <c r="I7993" s="2">
        <v>4</v>
      </c>
      <c r="J7993" s="2">
        <v>7</v>
      </c>
      <c r="K7993" s="2">
        <v>-2.6623999999999999</v>
      </c>
      <c r="L7993" s="18" t="str">
        <f>VLOOKUP(F7993,'BD customers'!$1:$1048576,2,FALSE)</f>
        <v>Vivian Mathis</v>
      </c>
      <c r="M7993" s="2">
        <f>MATCH(orders[[#This Row],[Product ID]],'BD product'!A:A,0)</f>
        <v>1199</v>
      </c>
      <c r="N7993" s="2" t="str" cm="1">
        <f t="array" ref="N7993">INDEX('BD product'!A:D,M7993,2)</f>
        <v>Office Supplies</v>
      </c>
    </row>
    <row r="7994" spans="1:14" x14ac:dyDescent="0.3">
      <c r="A7994" s="3" t="s">
        <v>8394</v>
      </c>
      <c r="B7994" s="4">
        <v>42535</v>
      </c>
      <c r="C7994" s="12" t="str">
        <f t="shared" si="124"/>
        <v>2016/06</v>
      </c>
      <c r="D7994" s="4">
        <v>42538</v>
      </c>
      <c r="E7994" s="3" t="s">
        <v>64</v>
      </c>
      <c r="F7994" s="3" t="s">
        <v>5721</v>
      </c>
      <c r="G7994" s="3" t="s">
        <v>5701</v>
      </c>
      <c r="H7994" s="5">
        <v>18464</v>
      </c>
      <c r="I7994" s="2">
        <v>2</v>
      </c>
      <c r="J7994" s="2">
        <v>2</v>
      </c>
      <c r="K7994" s="2">
        <v>0.23080000000000001</v>
      </c>
      <c r="L7994" s="18" t="str">
        <f>VLOOKUP(F7994,'BD customers'!$1:$1048576,2,FALSE)</f>
        <v>Vivian Mathis</v>
      </c>
      <c r="M7994" s="2">
        <f>MATCH(orders[[#This Row],[Product ID]],'BD product'!A:A,0)</f>
        <v>1577</v>
      </c>
      <c r="N7994" s="2" t="str" cm="1">
        <f t="array" ref="N7994">INDEX('BD product'!A:D,M7994,2)</f>
        <v>Technology</v>
      </c>
    </row>
    <row r="7995" spans="1:14" x14ac:dyDescent="0.3">
      <c r="A7995" s="3" t="s">
        <v>8395</v>
      </c>
      <c r="B7995" s="4">
        <v>42328</v>
      </c>
      <c r="C7995" s="12" t="str">
        <f t="shared" si="124"/>
        <v>2015/11</v>
      </c>
      <c r="D7995" s="4">
        <v>42331</v>
      </c>
      <c r="E7995" s="3" t="s">
        <v>11</v>
      </c>
      <c r="F7995" s="3" t="s">
        <v>879</v>
      </c>
      <c r="G7995" s="3" t="s">
        <v>1307</v>
      </c>
      <c r="H7995" s="5">
        <v>4896</v>
      </c>
      <c r="I7995" s="2">
        <v>3</v>
      </c>
      <c r="J7995" s="2">
        <v>7</v>
      </c>
      <c r="K7995" s="2">
        <v>-3.4272</v>
      </c>
      <c r="L7995" s="18" t="str">
        <f>VLOOKUP(F7995,'BD customers'!$1:$1048576,2,FALSE)</f>
        <v>Michelle Moray</v>
      </c>
      <c r="M7995" s="2">
        <f>MATCH(orders[[#This Row],[Product ID]],'BD product'!A:A,0)</f>
        <v>306</v>
      </c>
      <c r="N7995" s="2" t="str" cm="1">
        <f t="array" ref="N7995">INDEX('BD product'!A:D,M7995,2)</f>
        <v>Office Supplies</v>
      </c>
    </row>
    <row r="7996" spans="1:14" x14ac:dyDescent="0.3">
      <c r="A7996" s="3" t="s">
        <v>8395</v>
      </c>
      <c r="B7996" s="4">
        <v>42328</v>
      </c>
      <c r="C7996" s="12" t="str">
        <f t="shared" si="124"/>
        <v>2015/11</v>
      </c>
      <c r="D7996" s="4">
        <v>42331</v>
      </c>
      <c r="E7996" s="3" t="s">
        <v>11</v>
      </c>
      <c r="F7996" s="3" t="s">
        <v>879</v>
      </c>
      <c r="G7996" s="3" t="s">
        <v>1357</v>
      </c>
      <c r="H7996" s="5">
        <v>145764</v>
      </c>
      <c r="I7996" s="2">
        <v>6</v>
      </c>
      <c r="J7996" s="2">
        <v>7</v>
      </c>
      <c r="K7996" s="2">
        <v>-247.7988</v>
      </c>
      <c r="L7996" s="18" t="str">
        <f>VLOOKUP(F7996,'BD customers'!$1:$1048576,2,FALSE)</f>
        <v>Michelle Moray</v>
      </c>
      <c r="M7996" s="2">
        <f>MATCH(orders[[#This Row],[Product ID]],'BD product'!A:A,0)</f>
        <v>319</v>
      </c>
      <c r="N7996" s="2" t="str" cm="1">
        <f t="array" ref="N7996">INDEX('BD product'!A:D,M7996,2)</f>
        <v>Furniture</v>
      </c>
    </row>
    <row r="7997" spans="1:14" x14ac:dyDescent="0.3">
      <c r="A7997" s="3" t="s">
        <v>8395</v>
      </c>
      <c r="B7997" s="4">
        <v>42328</v>
      </c>
      <c r="C7997" s="12" t="str">
        <f t="shared" si="124"/>
        <v>2015/11</v>
      </c>
      <c r="D7997" s="4">
        <v>42331</v>
      </c>
      <c r="E7997" s="3" t="s">
        <v>11</v>
      </c>
      <c r="F7997" s="3" t="s">
        <v>879</v>
      </c>
      <c r="G7997" s="3" t="s">
        <v>3272</v>
      </c>
      <c r="H7997" s="5">
        <v>9612</v>
      </c>
      <c r="I7997" s="2">
        <v>6</v>
      </c>
      <c r="J7997" s="2">
        <v>7</v>
      </c>
      <c r="K7997" s="2">
        <v>-7.3692000000000002</v>
      </c>
      <c r="L7997" s="18" t="str">
        <f>VLOOKUP(F7997,'BD customers'!$1:$1048576,2,FALSE)</f>
        <v>Michelle Moray</v>
      </c>
      <c r="M7997" s="2">
        <f>MATCH(orders[[#This Row],[Product ID]],'BD product'!A:A,0)</f>
        <v>953</v>
      </c>
      <c r="N7997" s="2" t="str" cm="1">
        <f t="array" ref="N7997">INDEX('BD product'!A:D,M7997,2)</f>
        <v>Office Supplies</v>
      </c>
    </row>
    <row r="7998" spans="1:14" x14ac:dyDescent="0.3">
      <c r="A7998" s="3" t="s">
        <v>8396</v>
      </c>
      <c r="B7998" s="4">
        <v>43042</v>
      </c>
      <c r="C7998" s="12" t="str">
        <f t="shared" si="124"/>
        <v>2017/11</v>
      </c>
      <c r="D7998" s="4">
        <v>43044</v>
      </c>
      <c r="E7998" s="3" t="s">
        <v>64</v>
      </c>
      <c r="F7998" s="3" t="s">
        <v>4484</v>
      </c>
      <c r="G7998" s="3" t="s">
        <v>1063</v>
      </c>
      <c r="H7998" s="5">
        <v>19975</v>
      </c>
      <c r="I7998" s="2">
        <v>5</v>
      </c>
      <c r="J7998" s="2">
        <v>0</v>
      </c>
      <c r="K7998" s="2">
        <v>0.87890000000000001</v>
      </c>
      <c r="L7998" s="18" t="str">
        <f>VLOOKUP(F7998,'BD customers'!$1:$1048576,2,FALSE)</f>
        <v>Clay Rozendal</v>
      </c>
      <c r="M7998" s="2">
        <f>MATCH(orders[[#This Row],[Product ID]],'BD product'!A:A,0)</f>
        <v>242</v>
      </c>
      <c r="N7998" s="2" t="str" cm="1">
        <f t="array" ref="N7998">INDEX('BD product'!A:D,M7998,2)</f>
        <v>Technology</v>
      </c>
    </row>
    <row r="7999" spans="1:14" x14ac:dyDescent="0.3">
      <c r="A7999" s="3" t="s">
        <v>8396</v>
      </c>
      <c r="B7999" s="4">
        <v>43042</v>
      </c>
      <c r="C7999" s="12" t="str">
        <f t="shared" si="124"/>
        <v>2017/11</v>
      </c>
      <c r="D7999" s="4">
        <v>43044</v>
      </c>
      <c r="E7999" s="3" t="s">
        <v>64</v>
      </c>
      <c r="F7999" s="3" t="s">
        <v>4484</v>
      </c>
      <c r="G7999" s="3" t="s">
        <v>2326</v>
      </c>
      <c r="H7999" s="5">
        <v>1673184</v>
      </c>
      <c r="I7999" s="2">
        <v>12</v>
      </c>
      <c r="J7999" s="2">
        <v>2</v>
      </c>
      <c r="K7999" s="2">
        <v>20.9148</v>
      </c>
      <c r="L7999" s="18" t="str">
        <f>VLOOKUP(F7999,'BD customers'!$1:$1048576,2,FALSE)</f>
        <v>Clay Rozendal</v>
      </c>
      <c r="M7999" s="2">
        <f>MATCH(orders[[#This Row],[Product ID]],'BD product'!A:A,0)</f>
        <v>618</v>
      </c>
      <c r="N7999" s="2" t="str" cm="1">
        <f t="array" ref="N7999">INDEX('BD product'!A:D,M7999,2)</f>
        <v>Furniture</v>
      </c>
    </row>
    <row r="8000" spans="1:14" x14ac:dyDescent="0.3">
      <c r="A8000" s="3" t="s">
        <v>8397</v>
      </c>
      <c r="B8000" s="4">
        <v>41763</v>
      </c>
      <c r="C8000" s="12" t="str">
        <f t="shared" si="124"/>
        <v>2014/05</v>
      </c>
      <c r="D8000" s="4">
        <v>41766</v>
      </c>
      <c r="E8000" s="3" t="s">
        <v>64</v>
      </c>
      <c r="F8000" s="3" t="s">
        <v>6134</v>
      </c>
      <c r="G8000" s="3" t="s">
        <v>3006</v>
      </c>
      <c r="H8000" s="5">
        <v>1218</v>
      </c>
      <c r="I8000" s="2">
        <v>7</v>
      </c>
      <c r="J8000" s="2">
        <v>0</v>
      </c>
      <c r="K8000" s="2">
        <v>3.8976000000000002</v>
      </c>
      <c r="L8000" s="18" t="str">
        <f>VLOOKUP(F8000,'BD customers'!$1:$1048576,2,FALSE)</f>
        <v>Bill Shonely</v>
      </c>
      <c r="M8000" s="2">
        <f>MATCH(orders[[#This Row],[Product ID]],'BD product'!A:A,0)</f>
        <v>854</v>
      </c>
      <c r="N8000" s="2" t="str" cm="1">
        <f t="array" ref="N8000">INDEX('BD product'!A:D,M8000,2)</f>
        <v>Furniture</v>
      </c>
    </row>
    <row r="8001" spans="1:14" x14ac:dyDescent="0.3">
      <c r="A8001" s="3" t="s">
        <v>8397</v>
      </c>
      <c r="B8001" s="4">
        <v>41763</v>
      </c>
      <c r="C8001" s="12" t="str">
        <f t="shared" si="124"/>
        <v>2014/05</v>
      </c>
      <c r="D8001" s="4">
        <v>41766</v>
      </c>
      <c r="E8001" s="3" t="s">
        <v>64</v>
      </c>
      <c r="F8001" s="3" t="s">
        <v>6134</v>
      </c>
      <c r="G8001" s="3" t="s">
        <v>1423</v>
      </c>
      <c r="H8001" s="5">
        <v>5768</v>
      </c>
      <c r="I8001" s="2">
        <v>4</v>
      </c>
      <c r="J8001" s="2">
        <v>0</v>
      </c>
      <c r="K8001" s="2">
        <v>19.034400000000002</v>
      </c>
      <c r="L8001" s="18" t="str">
        <f>VLOOKUP(F8001,'BD customers'!$1:$1048576,2,FALSE)</f>
        <v>Bill Shonely</v>
      </c>
      <c r="M8001" s="2">
        <f>MATCH(orders[[#This Row],[Product ID]],'BD product'!A:A,0)</f>
        <v>338</v>
      </c>
      <c r="N8001" s="2" t="str" cm="1">
        <f t="array" ref="N8001">INDEX('BD product'!A:D,M8001,2)</f>
        <v>Office Supplies</v>
      </c>
    </row>
    <row r="8002" spans="1:14" x14ac:dyDescent="0.3">
      <c r="A8002" s="3" t="s">
        <v>8398</v>
      </c>
      <c r="B8002" s="4">
        <v>42316</v>
      </c>
      <c r="C8002" s="12" t="str">
        <f t="shared" ref="C8002:C8065" si="125">TEXT(B8002,"aaaa/mm")</f>
        <v>2015/11</v>
      </c>
      <c r="D8002" s="4">
        <v>42320</v>
      </c>
      <c r="E8002" s="3" t="s">
        <v>21</v>
      </c>
      <c r="F8002" s="3" t="s">
        <v>352</v>
      </c>
      <c r="G8002" s="3" t="s">
        <v>2822</v>
      </c>
      <c r="H8002" s="5">
        <v>26396</v>
      </c>
      <c r="I8002" s="2">
        <v>4</v>
      </c>
      <c r="J8002" s="2">
        <v>0</v>
      </c>
      <c r="K8002" s="2">
        <v>76.548400000000001</v>
      </c>
      <c r="L8002" s="18" t="str">
        <f>VLOOKUP(F8002,'BD customers'!$1:$1048576,2,FALSE)</f>
        <v>Rob Dowd</v>
      </c>
      <c r="M8002" s="2">
        <f>MATCH(orders[[#This Row],[Product ID]],'BD product'!A:A,0)</f>
        <v>783</v>
      </c>
      <c r="N8002" s="2" t="str" cm="1">
        <f t="array" ref="N8002">INDEX('BD product'!A:D,M8002,2)</f>
        <v>Technology</v>
      </c>
    </row>
    <row r="8003" spans="1:14" x14ac:dyDescent="0.3">
      <c r="A8003" s="3" t="s">
        <v>8399</v>
      </c>
      <c r="B8003" s="4">
        <v>42350</v>
      </c>
      <c r="C8003" s="12" t="str">
        <f t="shared" si="125"/>
        <v>2015/12</v>
      </c>
      <c r="D8003" s="4">
        <v>42353</v>
      </c>
      <c r="E8003" s="3" t="s">
        <v>64</v>
      </c>
      <c r="F8003" s="3" t="s">
        <v>356</v>
      </c>
      <c r="G8003" s="3" t="s">
        <v>3719</v>
      </c>
      <c r="H8003" s="5">
        <v>29994</v>
      </c>
      <c r="I8003" s="2">
        <v>6</v>
      </c>
      <c r="J8003" s="2">
        <v>0</v>
      </c>
      <c r="K8003" s="2">
        <v>128.9742</v>
      </c>
      <c r="L8003" s="18" t="str">
        <f>VLOOKUP(F8003,'BD customers'!$1:$1048576,2,FALSE)</f>
        <v>Karen Daniels</v>
      </c>
      <c r="M8003" s="2">
        <f>MATCH(orders[[#This Row],[Product ID]],'BD product'!A:A,0)</f>
        <v>1137</v>
      </c>
      <c r="N8003" s="2" t="str" cm="1">
        <f t="array" ref="N8003">INDEX('BD product'!A:D,M8003,2)</f>
        <v>Technology</v>
      </c>
    </row>
    <row r="8004" spans="1:14" x14ac:dyDescent="0.3">
      <c r="A8004" s="3" t="s">
        <v>8399</v>
      </c>
      <c r="B8004" s="4">
        <v>42350</v>
      </c>
      <c r="C8004" s="12" t="str">
        <f t="shared" si="125"/>
        <v>2015/12</v>
      </c>
      <c r="D8004" s="4">
        <v>42353</v>
      </c>
      <c r="E8004" s="3" t="s">
        <v>64</v>
      </c>
      <c r="F8004" s="3" t="s">
        <v>356</v>
      </c>
      <c r="G8004" s="3" t="s">
        <v>1391</v>
      </c>
      <c r="H8004" s="5">
        <v>2576</v>
      </c>
      <c r="I8004" s="2">
        <v>7</v>
      </c>
      <c r="J8004" s="2">
        <v>0</v>
      </c>
      <c r="K8004" s="2">
        <v>0.51519999999999999</v>
      </c>
      <c r="L8004" s="18" t="str">
        <f>VLOOKUP(F8004,'BD customers'!$1:$1048576,2,FALSE)</f>
        <v>Karen Daniels</v>
      </c>
      <c r="M8004" s="2">
        <f>MATCH(orders[[#This Row],[Product ID]],'BD product'!A:A,0)</f>
        <v>329</v>
      </c>
      <c r="N8004" s="2" t="str" cm="1">
        <f t="array" ref="N8004">INDEX('BD product'!A:D,M8004,2)</f>
        <v>Office Supplies</v>
      </c>
    </row>
    <row r="8005" spans="1:14" x14ac:dyDescent="0.3">
      <c r="A8005" s="3" t="s">
        <v>8400</v>
      </c>
      <c r="B8005" s="4">
        <v>41974</v>
      </c>
      <c r="C8005" s="12" t="str">
        <f t="shared" si="125"/>
        <v>2014/12</v>
      </c>
      <c r="D8005" s="4">
        <v>41976</v>
      </c>
      <c r="E8005" s="3" t="s">
        <v>64</v>
      </c>
      <c r="F8005" s="3" t="s">
        <v>5958</v>
      </c>
      <c r="G8005" s="3" t="s">
        <v>5984</v>
      </c>
      <c r="H8005" s="5">
        <v>2719</v>
      </c>
      <c r="I8005" s="2">
        <v>2</v>
      </c>
      <c r="J8005" s="2">
        <v>0</v>
      </c>
      <c r="K8005" s="2">
        <v>7.8851000000000004</v>
      </c>
      <c r="L8005" s="18" t="str">
        <f>VLOOKUP(F8005,'BD customers'!$1:$1048576,2,FALSE)</f>
        <v>Anna Andreadi</v>
      </c>
      <c r="M8005" s="2">
        <f>MATCH(orders[[#This Row],[Product ID]],'BD product'!A:A,0)</f>
        <v>1625</v>
      </c>
      <c r="N8005" s="2" t="str" cm="1">
        <f t="array" ref="N8005">INDEX('BD product'!A:D,M8005,2)</f>
        <v>Technology</v>
      </c>
    </row>
    <row r="8006" spans="1:14" x14ac:dyDescent="0.3">
      <c r="A8006" s="3" t="s">
        <v>8400</v>
      </c>
      <c r="B8006" s="4">
        <v>41974</v>
      </c>
      <c r="C8006" s="12" t="str">
        <f t="shared" si="125"/>
        <v>2014/12</v>
      </c>
      <c r="D8006" s="4">
        <v>41976</v>
      </c>
      <c r="E8006" s="3" t="s">
        <v>64</v>
      </c>
      <c r="F8006" s="3" t="s">
        <v>5958</v>
      </c>
      <c r="G8006" s="3" t="s">
        <v>2515</v>
      </c>
      <c r="H8006" s="5">
        <v>4584</v>
      </c>
      <c r="I8006" s="2">
        <v>3</v>
      </c>
      <c r="J8006" s="2">
        <v>0</v>
      </c>
      <c r="K8006" s="2">
        <v>15.585599999999999</v>
      </c>
      <c r="L8006" s="18" t="str">
        <f>VLOOKUP(F8006,'BD customers'!$1:$1048576,2,FALSE)</f>
        <v>Anna Andreadi</v>
      </c>
      <c r="M8006" s="2">
        <f>MATCH(orders[[#This Row],[Product ID]],'BD product'!A:A,0)</f>
        <v>679</v>
      </c>
      <c r="N8006" s="2" t="str" cm="1">
        <f t="array" ref="N8006">INDEX('BD product'!A:D,M8006,2)</f>
        <v>Furniture</v>
      </c>
    </row>
    <row r="8007" spans="1:14" x14ac:dyDescent="0.3">
      <c r="A8007" s="3" t="s">
        <v>8400</v>
      </c>
      <c r="B8007" s="4">
        <v>41974</v>
      </c>
      <c r="C8007" s="12" t="str">
        <f t="shared" si="125"/>
        <v>2014/12</v>
      </c>
      <c r="D8007" s="4">
        <v>41976</v>
      </c>
      <c r="E8007" s="3" t="s">
        <v>64</v>
      </c>
      <c r="F8007" s="3" t="s">
        <v>5958</v>
      </c>
      <c r="G8007" s="3" t="s">
        <v>3065</v>
      </c>
      <c r="H8007" s="5">
        <v>982</v>
      </c>
      <c r="I8007" s="2">
        <v>2</v>
      </c>
      <c r="J8007" s="2">
        <v>0</v>
      </c>
      <c r="K8007" s="2">
        <v>3.2406000000000001</v>
      </c>
      <c r="L8007" s="18" t="str">
        <f>VLOOKUP(F8007,'BD customers'!$1:$1048576,2,FALSE)</f>
        <v>Anna Andreadi</v>
      </c>
      <c r="M8007" s="2">
        <f>MATCH(orders[[#This Row],[Product ID]],'BD product'!A:A,0)</f>
        <v>877</v>
      </c>
      <c r="N8007" s="2" t="str" cm="1">
        <f t="array" ref="N8007">INDEX('BD product'!A:D,M8007,2)</f>
        <v>Furniture</v>
      </c>
    </row>
    <row r="8008" spans="1:14" x14ac:dyDescent="0.3">
      <c r="A8008" s="3" t="s">
        <v>8401</v>
      </c>
      <c r="B8008" s="4">
        <v>42650</v>
      </c>
      <c r="C8008" s="12" t="str">
        <f t="shared" si="125"/>
        <v>2016/10</v>
      </c>
      <c r="D8008" s="4">
        <v>42654</v>
      </c>
      <c r="E8008" s="3" t="s">
        <v>21</v>
      </c>
      <c r="F8008" s="3" t="s">
        <v>2147</v>
      </c>
      <c r="G8008" s="3" t="s">
        <v>5290</v>
      </c>
      <c r="H8008" s="5">
        <v>9336</v>
      </c>
      <c r="I8008" s="2">
        <v>12</v>
      </c>
      <c r="J8008" s="2">
        <v>0</v>
      </c>
      <c r="K8008" s="2">
        <v>0.93359999999999999</v>
      </c>
      <c r="L8008" s="18" t="str">
        <f>VLOOKUP(F8008,'BD customers'!$1:$1048576,2,FALSE)</f>
        <v>Mick Crebagga</v>
      </c>
      <c r="M8008" s="2">
        <f>MATCH(orders[[#This Row],[Product ID]],'BD product'!A:A,0)</f>
        <v>1508</v>
      </c>
      <c r="N8008" s="2" t="str" cm="1">
        <f t="array" ref="N8008">INDEX('BD product'!A:D,M8008,2)</f>
        <v>Office Supplies</v>
      </c>
    </row>
    <row r="8009" spans="1:14" x14ac:dyDescent="0.3">
      <c r="A8009" s="3" t="s">
        <v>8402</v>
      </c>
      <c r="B8009" s="4">
        <v>42325</v>
      </c>
      <c r="C8009" s="12" t="str">
        <f t="shared" si="125"/>
        <v>2015/11</v>
      </c>
      <c r="D8009" s="4">
        <v>42332</v>
      </c>
      <c r="E8009" s="3" t="s">
        <v>21</v>
      </c>
      <c r="F8009" s="3" t="s">
        <v>5958</v>
      </c>
      <c r="G8009" s="3" t="s">
        <v>1190</v>
      </c>
      <c r="H8009" s="5">
        <v>54124</v>
      </c>
      <c r="I8009" s="2">
        <v>4</v>
      </c>
      <c r="J8009" s="2">
        <v>0</v>
      </c>
      <c r="K8009" s="2">
        <v>5.4123999999999999</v>
      </c>
      <c r="L8009" s="18" t="str">
        <f>VLOOKUP(F8009,'BD customers'!$1:$1048576,2,FALSE)</f>
        <v>Anna Andreadi</v>
      </c>
      <c r="M8009" s="2">
        <f>MATCH(orders[[#This Row],[Product ID]],'BD product'!A:A,0)</f>
        <v>275</v>
      </c>
      <c r="N8009" s="2" t="str" cm="1">
        <f t="array" ref="N8009">INDEX('BD product'!A:D,M8009,2)</f>
        <v>Office Supplies</v>
      </c>
    </row>
    <row r="8010" spans="1:14" x14ac:dyDescent="0.3">
      <c r="A8010" s="3" t="s">
        <v>8402</v>
      </c>
      <c r="B8010" s="4">
        <v>42325</v>
      </c>
      <c r="C8010" s="12" t="str">
        <f t="shared" si="125"/>
        <v>2015/11</v>
      </c>
      <c r="D8010" s="4">
        <v>42332</v>
      </c>
      <c r="E8010" s="3" t="s">
        <v>21</v>
      </c>
      <c r="F8010" s="3" t="s">
        <v>5958</v>
      </c>
      <c r="G8010" s="3" t="s">
        <v>1133</v>
      </c>
      <c r="H8010" s="5">
        <v>10632</v>
      </c>
      <c r="I8010" s="2">
        <v>3</v>
      </c>
      <c r="J8010" s="2">
        <v>0</v>
      </c>
      <c r="K8010" s="2">
        <v>49.970399999999998</v>
      </c>
      <c r="L8010" s="18" t="str">
        <f>VLOOKUP(F8010,'BD customers'!$1:$1048576,2,FALSE)</f>
        <v>Anna Andreadi</v>
      </c>
      <c r="M8010" s="2">
        <f>MATCH(orders[[#This Row],[Product ID]],'BD product'!A:A,0)</f>
        <v>260</v>
      </c>
      <c r="N8010" s="2" t="str" cm="1">
        <f t="array" ref="N8010">INDEX('BD product'!A:D,M8010,2)</f>
        <v>Office Supplies</v>
      </c>
    </row>
    <row r="8011" spans="1:14" x14ac:dyDescent="0.3">
      <c r="A8011" s="3" t="s">
        <v>8402</v>
      </c>
      <c r="B8011" s="4">
        <v>42325</v>
      </c>
      <c r="C8011" s="12" t="str">
        <f t="shared" si="125"/>
        <v>2015/11</v>
      </c>
      <c r="D8011" s="4">
        <v>42332</v>
      </c>
      <c r="E8011" s="3" t="s">
        <v>21</v>
      </c>
      <c r="F8011" s="3" t="s">
        <v>5958</v>
      </c>
      <c r="G8011" s="3" t="s">
        <v>7774</v>
      </c>
      <c r="H8011" s="5">
        <v>13239</v>
      </c>
      <c r="I8011" s="2">
        <v>5</v>
      </c>
      <c r="J8011" s="2">
        <v>0</v>
      </c>
      <c r="K8011" s="2">
        <v>38.393099999999997</v>
      </c>
      <c r="L8011" s="18" t="str">
        <f>VLOOKUP(F8011,'BD customers'!$1:$1048576,2,FALSE)</f>
        <v>Anna Andreadi</v>
      </c>
      <c r="M8011" s="2">
        <f>MATCH(orders[[#This Row],[Product ID]],'BD product'!A:A,0)</f>
        <v>1804</v>
      </c>
      <c r="N8011" s="2" t="str" cm="1">
        <f t="array" ref="N8011">INDEX('BD product'!A:D,M8011,2)</f>
        <v>Furniture</v>
      </c>
    </row>
    <row r="8012" spans="1:14" x14ac:dyDescent="0.3">
      <c r="A8012" s="3" t="s">
        <v>8403</v>
      </c>
      <c r="B8012" s="4">
        <v>41715</v>
      </c>
      <c r="C8012" s="12" t="str">
        <f t="shared" si="125"/>
        <v>2014/03</v>
      </c>
      <c r="D8012" s="4">
        <v>41718</v>
      </c>
      <c r="E8012" s="3" t="s">
        <v>11</v>
      </c>
      <c r="F8012" s="3" t="s">
        <v>1845</v>
      </c>
      <c r="G8012" s="3" t="s">
        <v>3280</v>
      </c>
      <c r="H8012" s="5">
        <v>126624</v>
      </c>
      <c r="I8012" s="2">
        <v>6</v>
      </c>
      <c r="J8012" s="2">
        <v>2</v>
      </c>
      <c r="K8012" s="2">
        <v>41.152799999999999</v>
      </c>
      <c r="L8012" s="18" t="str">
        <f>VLOOKUP(F8012,'BD customers'!$1:$1048576,2,FALSE)</f>
        <v>Quincy Jones</v>
      </c>
      <c r="M8012" s="2">
        <f>MATCH(orders[[#This Row],[Product ID]],'BD product'!A:A,0)</f>
        <v>956</v>
      </c>
      <c r="N8012" s="2" t="str" cm="1">
        <f t="array" ref="N8012">INDEX('BD product'!A:D,M8012,2)</f>
        <v>Office Supplies</v>
      </c>
    </row>
    <row r="8013" spans="1:14" x14ac:dyDescent="0.3">
      <c r="A8013" s="3" t="s">
        <v>8404</v>
      </c>
      <c r="B8013" s="4">
        <v>42175</v>
      </c>
      <c r="C8013" s="12" t="str">
        <f t="shared" si="125"/>
        <v>2015/06</v>
      </c>
      <c r="D8013" s="4">
        <v>42178</v>
      </c>
      <c r="E8013" s="3" t="s">
        <v>64</v>
      </c>
      <c r="F8013" s="3" t="s">
        <v>4270</v>
      </c>
      <c r="G8013" s="3" t="s">
        <v>7823</v>
      </c>
      <c r="H8013" s="5">
        <v>125944</v>
      </c>
      <c r="I8013" s="2">
        <v>7</v>
      </c>
      <c r="J8013" s="2">
        <v>2</v>
      </c>
      <c r="K8013" s="2">
        <v>1.5743</v>
      </c>
      <c r="L8013" s="18" t="str">
        <f>VLOOKUP(F8013,'BD customers'!$1:$1048576,2,FALSE)</f>
        <v>Justin MacKendrick</v>
      </c>
      <c r="M8013" s="2">
        <f>MATCH(orders[[#This Row],[Product ID]],'BD product'!A:A,0)</f>
        <v>1806</v>
      </c>
      <c r="N8013" s="2" t="str" cm="1">
        <f t="array" ref="N8013">INDEX('BD product'!A:D,M8013,2)</f>
        <v>Technology</v>
      </c>
    </row>
    <row r="8014" spans="1:14" x14ac:dyDescent="0.3">
      <c r="A8014" s="3" t="s">
        <v>8405</v>
      </c>
      <c r="B8014" s="4">
        <v>42880</v>
      </c>
      <c r="C8014" s="12" t="str">
        <f t="shared" si="125"/>
        <v>2017/05</v>
      </c>
      <c r="D8014" s="4">
        <v>42880</v>
      </c>
      <c r="E8014" s="3" t="s">
        <v>41</v>
      </c>
      <c r="F8014" s="3" t="s">
        <v>4136</v>
      </c>
      <c r="G8014" s="3" t="s">
        <v>3115</v>
      </c>
      <c r="H8014" s="5">
        <v>66392</v>
      </c>
      <c r="I8014" s="2">
        <v>5</v>
      </c>
      <c r="J8014" s="2">
        <v>2</v>
      </c>
      <c r="K8014" s="2">
        <v>20.747499999999999</v>
      </c>
      <c r="L8014" s="18" t="str">
        <f>VLOOKUP(F8014,'BD customers'!$1:$1048576,2,FALSE)</f>
        <v>Trudy Brown</v>
      </c>
      <c r="M8014" s="2">
        <f>MATCH(orders[[#This Row],[Product ID]],'BD product'!A:A,0)</f>
        <v>898</v>
      </c>
      <c r="N8014" s="2" t="str" cm="1">
        <f t="array" ref="N8014">INDEX('BD product'!A:D,M8014,2)</f>
        <v>Office Supplies</v>
      </c>
    </row>
    <row r="8015" spans="1:14" x14ac:dyDescent="0.3">
      <c r="A8015" s="3" t="s">
        <v>8405</v>
      </c>
      <c r="B8015" s="4">
        <v>42880</v>
      </c>
      <c r="C8015" s="12" t="str">
        <f t="shared" si="125"/>
        <v>2017/05</v>
      </c>
      <c r="D8015" s="4">
        <v>42880</v>
      </c>
      <c r="E8015" s="3" t="s">
        <v>41</v>
      </c>
      <c r="F8015" s="3" t="s">
        <v>4136</v>
      </c>
      <c r="G8015" s="3" t="s">
        <v>256</v>
      </c>
      <c r="H8015" s="5">
        <v>1200</v>
      </c>
      <c r="I8015" s="2">
        <v>8</v>
      </c>
      <c r="J8015" s="2">
        <v>0</v>
      </c>
      <c r="K8015" s="2">
        <v>1.32E-2</v>
      </c>
      <c r="L8015" s="18" t="str">
        <f>VLOOKUP(F8015,'BD customers'!$1:$1048576,2,FALSE)</f>
        <v>Trudy Brown</v>
      </c>
      <c r="M8015" s="2">
        <f>MATCH(orders[[#This Row],[Product ID]],'BD product'!A:A,0)</f>
        <v>48</v>
      </c>
      <c r="N8015" s="2" t="str" cm="1">
        <f t="array" ref="N8015">INDEX('BD product'!A:D,M8015,2)</f>
        <v>Technology</v>
      </c>
    </row>
    <row r="8016" spans="1:14" x14ac:dyDescent="0.3">
      <c r="A8016" s="3" t="s">
        <v>8405</v>
      </c>
      <c r="B8016" s="4">
        <v>42880</v>
      </c>
      <c r="C8016" s="12" t="str">
        <f t="shared" si="125"/>
        <v>2017/05</v>
      </c>
      <c r="D8016" s="4">
        <v>42880</v>
      </c>
      <c r="E8016" s="3" t="s">
        <v>41</v>
      </c>
      <c r="F8016" s="3" t="s">
        <v>4136</v>
      </c>
      <c r="G8016" s="3" t="s">
        <v>4424</v>
      </c>
      <c r="H8016" s="5">
        <v>329</v>
      </c>
      <c r="I8016" s="2">
        <v>1</v>
      </c>
      <c r="J8016" s="2">
        <v>0</v>
      </c>
      <c r="K8016" s="2">
        <v>1.4804999999999999</v>
      </c>
      <c r="L8016" s="18" t="str">
        <f>VLOOKUP(F8016,'BD customers'!$1:$1048576,2,FALSE)</f>
        <v>Trudy Brown</v>
      </c>
      <c r="M8016" s="2">
        <f>MATCH(orders[[#This Row],[Product ID]],'BD product'!A:A,0)</f>
        <v>1323</v>
      </c>
      <c r="N8016" s="2" t="str" cm="1">
        <f t="array" ref="N8016">INDEX('BD product'!A:D,M8016,2)</f>
        <v>Office Supplies</v>
      </c>
    </row>
    <row r="8017" spans="1:14" x14ac:dyDescent="0.3">
      <c r="A8017" s="3" t="s">
        <v>8405</v>
      </c>
      <c r="B8017" s="4">
        <v>42880</v>
      </c>
      <c r="C8017" s="12" t="str">
        <f t="shared" si="125"/>
        <v>2017/05</v>
      </c>
      <c r="D8017" s="4">
        <v>42880</v>
      </c>
      <c r="E8017" s="3" t="s">
        <v>41</v>
      </c>
      <c r="F8017" s="3" t="s">
        <v>4136</v>
      </c>
      <c r="G8017" s="3" t="s">
        <v>2120</v>
      </c>
      <c r="H8017" s="5">
        <v>1884</v>
      </c>
      <c r="I8017" s="2">
        <v>3</v>
      </c>
      <c r="J8017" s="2">
        <v>0</v>
      </c>
      <c r="K8017" s="2">
        <v>6.0288000000000004</v>
      </c>
      <c r="L8017" s="18" t="str">
        <f>VLOOKUP(F8017,'BD customers'!$1:$1048576,2,FALSE)</f>
        <v>Trudy Brown</v>
      </c>
      <c r="M8017" s="2">
        <f>MATCH(orders[[#This Row],[Product ID]],'BD product'!A:A,0)</f>
        <v>547</v>
      </c>
      <c r="N8017" s="2" t="str" cm="1">
        <f t="array" ref="N8017">INDEX('BD product'!A:D,M8017,2)</f>
        <v>Furniture</v>
      </c>
    </row>
    <row r="8018" spans="1:14" x14ac:dyDescent="0.3">
      <c r="A8018" s="3" t="s">
        <v>8406</v>
      </c>
      <c r="B8018" s="4">
        <v>41891</v>
      </c>
      <c r="C8018" s="12" t="str">
        <f t="shared" si="125"/>
        <v>2014/09</v>
      </c>
      <c r="D8018" s="4">
        <v>41893</v>
      </c>
      <c r="E8018" s="3" t="s">
        <v>64</v>
      </c>
      <c r="F8018" s="3" t="s">
        <v>678</v>
      </c>
      <c r="G8018" s="3" t="s">
        <v>4384</v>
      </c>
      <c r="H8018" s="5">
        <v>60672</v>
      </c>
      <c r="I8018" s="2">
        <v>6</v>
      </c>
      <c r="J8018" s="2">
        <v>2</v>
      </c>
      <c r="K8018" s="2">
        <v>12.892799999999999</v>
      </c>
      <c r="L8018" s="18" t="str">
        <f>VLOOKUP(F8018,'BD customers'!$1:$1048576,2,FALSE)</f>
        <v>Nicole Fjeld</v>
      </c>
      <c r="M8018" s="2">
        <f>MATCH(orders[[#This Row],[Product ID]],'BD product'!A:A,0)</f>
        <v>1310</v>
      </c>
      <c r="N8018" s="2" t="str" cm="1">
        <f t="array" ref="N8018">INDEX('BD product'!A:D,M8018,2)</f>
        <v>Furniture</v>
      </c>
    </row>
    <row r="8019" spans="1:14" x14ac:dyDescent="0.3">
      <c r="A8019" s="3" t="s">
        <v>8406</v>
      </c>
      <c r="B8019" s="4">
        <v>41891</v>
      </c>
      <c r="C8019" s="12" t="str">
        <f t="shared" si="125"/>
        <v>2014/09</v>
      </c>
      <c r="D8019" s="4">
        <v>41893</v>
      </c>
      <c r="E8019" s="3" t="s">
        <v>64</v>
      </c>
      <c r="F8019" s="3" t="s">
        <v>678</v>
      </c>
      <c r="G8019" s="3" t="s">
        <v>3408</v>
      </c>
      <c r="H8019" s="5">
        <v>30816</v>
      </c>
      <c r="I8019" s="2">
        <v>9</v>
      </c>
      <c r="J8019" s="2">
        <v>2</v>
      </c>
      <c r="K8019" s="2">
        <v>2.6964000000000001</v>
      </c>
      <c r="L8019" s="18" t="str">
        <f>VLOOKUP(F8019,'BD customers'!$1:$1048576,2,FALSE)</f>
        <v>Nicole Fjeld</v>
      </c>
      <c r="M8019" s="2">
        <f>MATCH(orders[[#This Row],[Product ID]],'BD product'!A:A,0)</f>
        <v>1007</v>
      </c>
      <c r="N8019" s="2" t="str" cm="1">
        <f t="array" ref="N8019">INDEX('BD product'!A:D,M8019,2)</f>
        <v>Office Supplies</v>
      </c>
    </row>
    <row r="8020" spans="1:14" x14ac:dyDescent="0.3">
      <c r="A8020" s="3" t="s">
        <v>8407</v>
      </c>
      <c r="B8020" s="4">
        <v>43025</v>
      </c>
      <c r="C8020" s="12" t="str">
        <f t="shared" si="125"/>
        <v>2017/10</v>
      </c>
      <c r="D8020" s="4">
        <v>43027</v>
      </c>
      <c r="E8020" s="3" t="s">
        <v>11</v>
      </c>
      <c r="F8020" s="3" t="s">
        <v>623</v>
      </c>
      <c r="G8020" s="3" t="s">
        <v>896</v>
      </c>
      <c r="H8020" s="5">
        <v>52792</v>
      </c>
      <c r="I8020" s="2">
        <v>1</v>
      </c>
      <c r="J8020" s="2">
        <v>2</v>
      </c>
      <c r="K8020" s="2">
        <v>4.6193</v>
      </c>
      <c r="L8020" s="18" t="str">
        <f>VLOOKUP(F8020,'BD customers'!$1:$1048576,2,FALSE)</f>
        <v>Barry FranzÃ¶sisch</v>
      </c>
      <c r="M8020" s="2">
        <f>MATCH(orders[[#This Row],[Product ID]],'BD product'!A:A,0)</f>
        <v>196</v>
      </c>
      <c r="N8020" s="2" t="str" cm="1">
        <f t="array" ref="N8020">INDEX('BD product'!A:D,M8020,2)</f>
        <v>Technology</v>
      </c>
    </row>
    <row r="8021" spans="1:14" x14ac:dyDescent="0.3">
      <c r="A8021" s="3" t="s">
        <v>8408</v>
      </c>
      <c r="B8021" s="4">
        <v>43041</v>
      </c>
      <c r="C8021" s="12" t="str">
        <f t="shared" si="125"/>
        <v>2017/11</v>
      </c>
      <c r="D8021" s="4">
        <v>43044</v>
      </c>
      <c r="E8021" s="3" t="s">
        <v>64</v>
      </c>
      <c r="F8021" s="3" t="s">
        <v>702</v>
      </c>
      <c r="G8021" s="3" t="s">
        <v>5924</v>
      </c>
      <c r="H8021" s="5">
        <v>839</v>
      </c>
      <c r="I8021" s="2">
        <v>10</v>
      </c>
      <c r="J8021" s="2">
        <v>0</v>
      </c>
      <c r="K8021" s="2">
        <v>2.0975000000000001</v>
      </c>
      <c r="L8021" s="18" t="str">
        <f>VLOOKUP(F8021,'BD customers'!$1:$1048576,2,FALSE)</f>
        <v>Nora Paige</v>
      </c>
      <c r="M8021" s="2">
        <f>MATCH(orders[[#This Row],[Product ID]],'BD product'!A:A,0)</f>
        <v>1614</v>
      </c>
      <c r="N8021" s="2" t="str" cm="1">
        <f t="array" ref="N8021">INDEX('BD product'!A:D,M8021,2)</f>
        <v>Office Supplies</v>
      </c>
    </row>
    <row r="8022" spans="1:14" x14ac:dyDescent="0.3">
      <c r="A8022" s="3" t="s">
        <v>8408</v>
      </c>
      <c r="B8022" s="4">
        <v>43041</v>
      </c>
      <c r="C8022" s="12" t="str">
        <f t="shared" si="125"/>
        <v>2017/11</v>
      </c>
      <c r="D8022" s="4">
        <v>43044</v>
      </c>
      <c r="E8022" s="3" t="s">
        <v>64</v>
      </c>
      <c r="F8022" s="3" t="s">
        <v>702</v>
      </c>
      <c r="G8022" s="3" t="s">
        <v>3439</v>
      </c>
      <c r="H8022" s="5">
        <v>1176</v>
      </c>
      <c r="I8022" s="2">
        <v>2</v>
      </c>
      <c r="J8022" s="2">
        <v>0</v>
      </c>
      <c r="K8022" s="2">
        <v>5.7624000000000004</v>
      </c>
      <c r="L8022" s="18" t="str">
        <f>VLOOKUP(F8022,'BD customers'!$1:$1048576,2,FALSE)</f>
        <v>Nora Paige</v>
      </c>
      <c r="M8022" s="2">
        <f>MATCH(orders[[#This Row],[Product ID]],'BD product'!A:A,0)</f>
        <v>1019</v>
      </c>
      <c r="N8022" s="2" t="str" cm="1">
        <f t="array" ref="N8022">INDEX('BD product'!A:D,M8022,2)</f>
        <v>Office Supplies</v>
      </c>
    </row>
    <row r="8023" spans="1:14" x14ac:dyDescent="0.3">
      <c r="A8023" s="3" t="s">
        <v>8409</v>
      </c>
      <c r="B8023" s="4">
        <v>41841</v>
      </c>
      <c r="C8023" s="12" t="str">
        <f t="shared" si="125"/>
        <v>2014/07</v>
      </c>
      <c r="D8023" s="4">
        <v>41845</v>
      </c>
      <c r="E8023" s="3" t="s">
        <v>21</v>
      </c>
      <c r="F8023" s="3" t="s">
        <v>2485</v>
      </c>
      <c r="G8023" s="3" t="s">
        <v>4124</v>
      </c>
      <c r="H8023" s="5">
        <v>4992</v>
      </c>
      <c r="I8023" s="2">
        <v>3</v>
      </c>
      <c r="J8023" s="2">
        <v>8</v>
      </c>
      <c r="K8023" s="2">
        <v>-12.979200000000001</v>
      </c>
      <c r="L8023" s="18" t="str">
        <f>VLOOKUP(F8023,'BD customers'!$1:$1048576,2,FALSE)</f>
        <v>Harry Marie</v>
      </c>
      <c r="M8023" s="2">
        <f>MATCH(orders[[#This Row],[Product ID]],'BD product'!A:A,0)</f>
        <v>1254</v>
      </c>
      <c r="N8023" s="2" t="str" cm="1">
        <f t="array" ref="N8023">INDEX('BD product'!A:D,M8023,2)</f>
        <v>Office Supplies</v>
      </c>
    </row>
    <row r="8024" spans="1:14" x14ac:dyDescent="0.3">
      <c r="A8024" s="3" t="s">
        <v>8409</v>
      </c>
      <c r="B8024" s="4">
        <v>41841</v>
      </c>
      <c r="C8024" s="12" t="str">
        <f t="shared" si="125"/>
        <v>2014/07</v>
      </c>
      <c r="D8024" s="4">
        <v>41845</v>
      </c>
      <c r="E8024" s="3" t="s">
        <v>21</v>
      </c>
      <c r="F8024" s="3" t="s">
        <v>2485</v>
      </c>
      <c r="G8024" s="3" t="s">
        <v>6275</v>
      </c>
      <c r="H8024" s="5">
        <v>8792</v>
      </c>
      <c r="I8024" s="2">
        <v>5</v>
      </c>
      <c r="J8024" s="2">
        <v>2</v>
      </c>
      <c r="K8024" s="2">
        <v>2.9672999999999998</v>
      </c>
      <c r="L8024" s="18" t="str">
        <f>VLOOKUP(F8024,'BD customers'!$1:$1048576,2,FALSE)</f>
        <v>Harry Marie</v>
      </c>
      <c r="M8024" s="2">
        <f>MATCH(orders[[#This Row],[Product ID]],'BD product'!A:A,0)</f>
        <v>1666</v>
      </c>
      <c r="N8024" s="2" t="str" cm="1">
        <f t="array" ref="N8024">INDEX('BD product'!A:D,M8024,2)</f>
        <v>Office Supplies</v>
      </c>
    </row>
    <row r="8025" spans="1:14" x14ac:dyDescent="0.3">
      <c r="A8025" s="3" t="s">
        <v>8409</v>
      </c>
      <c r="B8025" s="4">
        <v>41841</v>
      </c>
      <c r="C8025" s="12" t="str">
        <f t="shared" si="125"/>
        <v>2014/07</v>
      </c>
      <c r="D8025" s="4">
        <v>41845</v>
      </c>
      <c r="E8025" s="3" t="s">
        <v>21</v>
      </c>
      <c r="F8025" s="3" t="s">
        <v>2485</v>
      </c>
      <c r="G8025" s="3" t="s">
        <v>1982</v>
      </c>
      <c r="H8025" s="5">
        <v>65793</v>
      </c>
      <c r="I8025" s="2">
        <v>5</v>
      </c>
      <c r="J8025" s="2">
        <v>3</v>
      </c>
      <c r="K8025" s="2">
        <v>-0.93989999999999996</v>
      </c>
      <c r="L8025" s="18" t="str">
        <f>VLOOKUP(F8025,'BD customers'!$1:$1048576,2,FALSE)</f>
        <v>Harry Marie</v>
      </c>
      <c r="M8025" s="2">
        <f>MATCH(orders[[#This Row],[Product ID]],'BD product'!A:A,0)</f>
        <v>501</v>
      </c>
      <c r="N8025" s="2" t="str" cm="1">
        <f t="array" ref="N8025">INDEX('BD product'!A:D,M8025,2)</f>
        <v>Furniture</v>
      </c>
    </row>
    <row r="8026" spans="1:14" x14ac:dyDescent="0.3">
      <c r="A8026" s="3" t="s">
        <v>8409</v>
      </c>
      <c r="B8026" s="4">
        <v>41841</v>
      </c>
      <c r="C8026" s="12" t="str">
        <f t="shared" si="125"/>
        <v>2014/07</v>
      </c>
      <c r="D8026" s="4">
        <v>41845</v>
      </c>
      <c r="E8026" s="3" t="s">
        <v>21</v>
      </c>
      <c r="F8026" s="3" t="s">
        <v>2485</v>
      </c>
      <c r="G8026" s="3" t="s">
        <v>5754</v>
      </c>
      <c r="H8026" s="5">
        <v>1044</v>
      </c>
      <c r="I8026" s="2">
        <v>1</v>
      </c>
      <c r="J8026" s="2">
        <v>8</v>
      </c>
      <c r="K8026" s="2">
        <v>-0.1827</v>
      </c>
      <c r="L8026" s="18" t="str">
        <f>VLOOKUP(F8026,'BD customers'!$1:$1048576,2,FALSE)</f>
        <v>Harry Marie</v>
      </c>
      <c r="M8026" s="2">
        <f>MATCH(orders[[#This Row],[Product ID]],'BD product'!A:A,0)</f>
        <v>1583</v>
      </c>
      <c r="N8026" s="2" t="str" cm="1">
        <f t="array" ref="N8026">INDEX('BD product'!A:D,M8026,2)</f>
        <v>Office Supplies</v>
      </c>
    </row>
    <row r="8027" spans="1:14" x14ac:dyDescent="0.3">
      <c r="A8027" s="3" t="s">
        <v>8410</v>
      </c>
      <c r="B8027" s="4">
        <v>42258</v>
      </c>
      <c r="C8027" s="12" t="str">
        <f t="shared" si="125"/>
        <v>2015/09</v>
      </c>
      <c r="D8027" s="4">
        <v>42262</v>
      </c>
      <c r="E8027" s="3" t="s">
        <v>11</v>
      </c>
      <c r="F8027" s="3" t="s">
        <v>6901</v>
      </c>
      <c r="G8027" s="3" t="s">
        <v>7827</v>
      </c>
      <c r="H8027" s="5">
        <v>21068</v>
      </c>
      <c r="I8027" s="2">
        <v>2</v>
      </c>
      <c r="J8027" s="2">
        <v>0</v>
      </c>
      <c r="K8027" s="2">
        <v>50.563200000000002</v>
      </c>
      <c r="L8027" s="18" t="str">
        <f>VLOOKUP(F8027,'BD customers'!$1:$1048576,2,FALSE)</f>
        <v>Don Miller</v>
      </c>
      <c r="M8027" s="2">
        <f>MATCH(orders[[#This Row],[Product ID]],'BD product'!A:A,0)</f>
        <v>1807</v>
      </c>
      <c r="N8027" s="2" t="str" cm="1">
        <f t="array" ref="N8027">INDEX('BD product'!A:D,M8027,2)</f>
        <v>Furniture</v>
      </c>
    </row>
    <row r="8028" spans="1:14" x14ac:dyDescent="0.3">
      <c r="A8028" s="3" t="s">
        <v>8410</v>
      </c>
      <c r="B8028" s="4">
        <v>42258</v>
      </c>
      <c r="C8028" s="12" t="str">
        <f t="shared" si="125"/>
        <v>2015/09</v>
      </c>
      <c r="D8028" s="4">
        <v>42262</v>
      </c>
      <c r="E8028" s="3" t="s">
        <v>11</v>
      </c>
      <c r="F8028" s="3" t="s">
        <v>6901</v>
      </c>
      <c r="G8028" s="3" t="s">
        <v>8102</v>
      </c>
      <c r="H8028" s="5">
        <v>788</v>
      </c>
      <c r="I8028" s="2">
        <v>1</v>
      </c>
      <c r="J8028" s="2">
        <v>0</v>
      </c>
      <c r="K8028" s="2">
        <v>0.15759999999999999</v>
      </c>
      <c r="L8028" s="18" t="str">
        <f>VLOOKUP(F8028,'BD customers'!$1:$1048576,2,FALSE)</f>
        <v>Don Miller</v>
      </c>
      <c r="M8028" s="2">
        <f>MATCH(orders[[#This Row],[Product ID]],'BD product'!A:A,0)</f>
        <v>1821</v>
      </c>
      <c r="N8028" s="2" t="str" cm="1">
        <f t="array" ref="N8028">INDEX('BD product'!A:D,M8028,2)</f>
        <v>Office Supplies</v>
      </c>
    </row>
    <row r="8029" spans="1:14" x14ac:dyDescent="0.3">
      <c r="A8029" s="3" t="s">
        <v>8410</v>
      </c>
      <c r="B8029" s="4">
        <v>42258</v>
      </c>
      <c r="C8029" s="12" t="str">
        <f t="shared" si="125"/>
        <v>2015/09</v>
      </c>
      <c r="D8029" s="4">
        <v>42262</v>
      </c>
      <c r="E8029" s="3" t="s">
        <v>11</v>
      </c>
      <c r="F8029" s="3" t="s">
        <v>6901</v>
      </c>
      <c r="G8029" s="3" t="s">
        <v>435</v>
      </c>
      <c r="H8029" s="5">
        <v>1999</v>
      </c>
      <c r="I8029" s="2">
        <v>1</v>
      </c>
      <c r="J8029" s="2">
        <v>0</v>
      </c>
      <c r="K8029" s="2">
        <v>6.7965999999999998</v>
      </c>
      <c r="L8029" s="18" t="str">
        <f>VLOOKUP(F8029,'BD customers'!$1:$1048576,2,FALSE)</f>
        <v>Don Miller</v>
      </c>
      <c r="M8029" s="2">
        <f>MATCH(orders[[#This Row],[Product ID]],'BD product'!A:A,0)</f>
        <v>86</v>
      </c>
      <c r="N8029" s="2" t="str" cm="1">
        <f t="array" ref="N8029">INDEX('BD product'!A:D,M8029,2)</f>
        <v>Technology</v>
      </c>
    </row>
    <row r="8030" spans="1:14" x14ac:dyDescent="0.3">
      <c r="A8030" s="3" t="s">
        <v>8410</v>
      </c>
      <c r="B8030" s="4">
        <v>42258</v>
      </c>
      <c r="C8030" s="12" t="str">
        <f t="shared" si="125"/>
        <v>2015/09</v>
      </c>
      <c r="D8030" s="4">
        <v>42262</v>
      </c>
      <c r="E8030" s="3" t="s">
        <v>11</v>
      </c>
      <c r="F8030" s="3" t="s">
        <v>6901</v>
      </c>
      <c r="G8030" s="3" t="s">
        <v>6268</v>
      </c>
      <c r="H8030" s="5">
        <v>77268</v>
      </c>
      <c r="I8030" s="2">
        <v>4</v>
      </c>
      <c r="J8030" s="2">
        <v>0</v>
      </c>
      <c r="K8030" s="2">
        <v>108.1752</v>
      </c>
      <c r="L8030" s="18" t="str">
        <f>VLOOKUP(F8030,'BD customers'!$1:$1048576,2,FALSE)</f>
        <v>Don Miller</v>
      </c>
      <c r="M8030" s="2">
        <f>MATCH(orders[[#This Row],[Product ID]],'BD product'!A:A,0)</f>
        <v>1664</v>
      </c>
      <c r="N8030" s="2" t="str" cm="1">
        <f t="array" ref="N8030">INDEX('BD product'!A:D,M8030,2)</f>
        <v>Office Supplies</v>
      </c>
    </row>
    <row r="8031" spans="1:14" x14ac:dyDescent="0.3">
      <c r="A8031" s="3" t="s">
        <v>8411</v>
      </c>
      <c r="B8031" s="4">
        <v>42664</v>
      </c>
      <c r="C8031" s="12" t="str">
        <f t="shared" si="125"/>
        <v>2016/10</v>
      </c>
      <c r="D8031" s="4">
        <v>42668</v>
      </c>
      <c r="E8031" s="3" t="s">
        <v>21</v>
      </c>
      <c r="F8031" s="3" t="s">
        <v>933</v>
      </c>
      <c r="G8031" s="3" t="s">
        <v>819</v>
      </c>
      <c r="H8031" s="5">
        <v>10608</v>
      </c>
      <c r="I8031" s="2">
        <v>6</v>
      </c>
      <c r="J8031" s="2">
        <v>2</v>
      </c>
      <c r="K8031" s="2">
        <v>-0.92820000000000003</v>
      </c>
      <c r="L8031" s="18" t="str">
        <f>VLOOKUP(F8031,'BD customers'!$1:$1048576,2,FALSE)</f>
        <v>Jill Fjeld</v>
      </c>
      <c r="M8031" s="2">
        <f>MATCH(orders[[#This Row],[Product ID]],'BD product'!A:A,0)</f>
        <v>178</v>
      </c>
      <c r="N8031" s="2" t="str" cm="1">
        <f t="array" ref="N8031">INDEX('BD product'!A:D,M8031,2)</f>
        <v>Technology</v>
      </c>
    </row>
    <row r="8032" spans="1:14" x14ac:dyDescent="0.3">
      <c r="A8032" s="3" t="s">
        <v>8412</v>
      </c>
      <c r="B8032" s="4">
        <v>42376</v>
      </c>
      <c r="C8032" s="12" t="str">
        <f t="shared" si="125"/>
        <v>2016/01</v>
      </c>
      <c r="D8032" s="4">
        <v>42380</v>
      </c>
      <c r="E8032" s="3" t="s">
        <v>21</v>
      </c>
      <c r="F8032" s="3" t="s">
        <v>2949</v>
      </c>
      <c r="G8032" s="3" t="s">
        <v>3411</v>
      </c>
      <c r="H8032" s="5">
        <v>23076</v>
      </c>
      <c r="I8032" s="2">
        <v>3</v>
      </c>
      <c r="J8032" s="2">
        <v>6</v>
      </c>
      <c r="K8032" s="2">
        <v>-10.9611</v>
      </c>
      <c r="L8032" s="18" t="str">
        <f>VLOOKUP(F8032,'BD customers'!$1:$1048576,2,FALSE)</f>
        <v>Neoma Murray</v>
      </c>
      <c r="M8032" s="2">
        <f>MATCH(orders[[#This Row],[Product ID]],'BD product'!A:A,0)</f>
        <v>1008</v>
      </c>
      <c r="N8032" s="2" t="str" cm="1">
        <f t="array" ref="N8032">INDEX('BD product'!A:D,M8032,2)</f>
        <v>Furniture</v>
      </c>
    </row>
    <row r="8033" spans="1:14" x14ac:dyDescent="0.3">
      <c r="A8033" s="3" t="s">
        <v>8412</v>
      </c>
      <c r="B8033" s="4">
        <v>42376</v>
      </c>
      <c r="C8033" s="12" t="str">
        <f t="shared" si="125"/>
        <v>2016/01</v>
      </c>
      <c r="D8033" s="4">
        <v>42380</v>
      </c>
      <c r="E8033" s="3" t="s">
        <v>21</v>
      </c>
      <c r="F8033" s="3" t="s">
        <v>2949</v>
      </c>
      <c r="G8033" s="3" t="s">
        <v>2728</v>
      </c>
      <c r="H8033" s="5">
        <v>2592</v>
      </c>
      <c r="I8033" s="2">
        <v>5</v>
      </c>
      <c r="J8033" s="2">
        <v>2</v>
      </c>
      <c r="K8033" s="2">
        <v>0.90720000000000001</v>
      </c>
      <c r="L8033" s="18" t="str">
        <f>VLOOKUP(F8033,'BD customers'!$1:$1048576,2,FALSE)</f>
        <v>Neoma Murray</v>
      </c>
      <c r="M8033" s="2">
        <f>MATCH(orders[[#This Row],[Product ID]],'BD product'!A:A,0)</f>
        <v>749</v>
      </c>
      <c r="N8033" s="2" t="str" cm="1">
        <f t="array" ref="N8033">INDEX('BD product'!A:D,M8033,2)</f>
        <v>Office Supplies</v>
      </c>
    </row>
    <row r="8034" spans="1:14" x14ac:dyDescent="0.3">
      <c r="A8034" s="3" t="s">
        <v>8413</v>
      </c>
      <c r="B8034" s="4">
        <v>42180</v>
      </c>
      <c r="C8034" s="12" t="str">
        <f t="shared" si="125"/>
        <v>2015/06</v>
      </c>
      <c r="D8034" s="4">
        <v>42183</v>
      </c>
      <c r="E8034" s="3" t="s">
        <v>64</v>
      </c>
      <c r="F8034" s="3" t="s">
        <v>4288</v>
      </c>
      <c r="G8034" s="3" t="s">
        <v>2528</v>
      </c>
      <c r="H8034" s="5">
        <v>47952</v>
      </c>
      <c r="I8034" s="2">
        <v>3</v>
      </c>
      <c r="J8034" s="2">
        <v>2</v>
      </c>
      <c r="K8034" s="2">
        <v>16.183800000000002</v>
      </c>
      <c r="L8034" s="18" t="str">
        <f>VLOOKUP(F8034,'BD customers'!$1:$1048576,2,FALSE)</f>
        <v>Mark Van Huff</v>
      </c>
      <c r="M8034" s="2">
        <f>MATCH(orders[[#This Row],[Product ID]],'BD product'!A:A,0)</f>
        <v>683</v>
      </c>
      <c r="N8034" s="2" t="str" cm="1">
        <f t="array" ref="N8034">INDEX('BD product'!A:D,M8034,2)</f>
        <v>Office Supplies</v>
      </c>
    </row>
    <row r="8035" spans="1:14" x14ac:dyDescent="0.3">
      <c r="A8035" s="3" t="s">
        <v>8413</v>
      </c>
      <c r="B8035" s="4">
        <v>42180</v>
      </c>
      <c r="C8035" s="12" t="str">
        <f t="shared" si="125"/>
        <v>2015/06</v>
      </c>
      <c r="D8035" s="4">
        <v>42183</v>
      </c>
      <c r="E8035" s="3" t="s">
        <v>64</v>
      </c>
      <c r="F8035" s="3" t="s">
        <v>4288</v>
      </c>
      <c r="G8035" s="3" t="s">
        <v>6516</v>
      </c>
      <c r="H8035" s="5">
        <v>984</v>
      </c>
      <c r="I8035" s="2">
        <v>2</v>
      </c>
      <c r="J8035" s="2">
        <v>8</v>
      </c>
      <c r="K8035" s="2">
        <v>-0.14760000000000001</v>
      </c>
      <c r="L8035" s="18" t="str">
        <f>VLOOKUP(F8035,'BD customers'!$1:$1048576,2,FALSE)</f>
        <v>Mark Van Huff</v>
      </c>
      <c r="M8035" s="2">
        <f>MATCH(orders[[#This Row],[Product ID]],'BD product'!A:A,0)</f>
        <v>1701</v>
      </c>
      <c r="N8035" s="2" t="str" cm="1">
        <f t="array" ref="N8035">INDEX('BD product'!A:D,M8035,2)</f>
        <v>Office Supplies</v>
      </c>
    </row>
    <row r="8036" spans="1:14" x14ac:dyDescent="0.3">
      <c r="A8036" s="3" t="s">
        <v>8413</v>
      </c>
      <c r="B8036" s="4">
        <v>42180</v>
      </c>
      <c r="C8036" s="12" t="str">
        <f t="shared" si="125"/>
        <v>2015/06</v>
      </c>
      <c r="D8036" s="4">
        <v>42183</v>
      </c>
      <c r="E8036" s="3" t="s">
        <v>64</v>
      </c>
      <c r="F8036" s="3" t="s">
        <v>4288</v>
      </c>
      <c r="G8036" s="3" t="s">
        <v>4660</v>
      </c>
      <c r="H8036" s="5">
        <v>75384</v>
      </c>
      <c r="I8036" s="2">
        <v>9</v>
      </c>
      <c r="J8036" s="2">
        <v>6</v>
      </c>
      <c r="K8036" s="2">
        <v>-20.730599999999999</v>
      </c>
      <c r="L8036" s="18" t="str">
        <f>VLOOKUP(F8036,'BD customers'!$1:$1048576,2,FALSE)</f>
        <v>Mark Van Huff</v>
      </c>
      <c r="M8036" s="2">
        <f>MATCH(orders[[#This Row],[Product ID]],'BD product'!A:A,0)</f>
        <v>1379</v>
      </c>
      <c r="N8036" s="2" t="str" cm="1">
        <f t="array" ref="N8036">INDEX('BD product'!A:D,M8036,2)</f>
        <v>Furniture</v>
      </c>
    </row>
    <row r="8037" spans="1:14" x14ac:dyDescent="0.3">
      <c r="A8037" s="3" t="s">
        <v>8413</v>
      </c>
      <c r="B8037" s="4">
        <v>42180</v>
      </c>
      <c r="C8037" s="12" t="str">
        <f t="shared" si="125"/>
        <v>2015/06</v>
      </c>
      <c r="D8037" s="4">
        <v>42183</v>
      </c>
      <c r="E8037" s="3" t="s">
        <v>64</v>
      </c>
      <c r="F8037" s="3" t="s">
        <v>4288</v>
      </c>
      <c r="G8037" s="3" t="s">
        <v>2724</v>
      </c>
      <c r="H8037" s="5">
        <v>4608</v>
      </c>
      <c r="I8037" s="2">
        <v>2</v>
      </c>
      <c r="J8037" s="2">
        <v>2</v>
      </c>
      <c r="K8037" s="2">
        <v>1.6704000000000001</v>
      </c>
      <c r="L8037" s="18" t="str">
        <f>VLOOKUP(F8037,'BD customers'!$1:$1048576,2,FALSE)</f>
        <v>Mark Van Huff</v>
      </c>
      <c r="M8037" s="2">
        <f>MATCH(orders[[#This Row],[Product ID]],'BD product'!A:A,0)</f>
        <v>747</v>
      </c>
      <c r="N8037" s="2" t="str" cm="1">
        <f t="array" ref="N8037">INDEX('BD product'!A:D,M8037,2)</f>
        <v>Office Supplies</v>
      </c>
    </row>
    <row r="8038" spans="1:14" x14ac:dyDescent="0.3">
      <c r="A8038" s="3" t="s">
        <v>8414</v>
      </c>
      <c r="B8038" s="4">
        <v>42267</v>
      </c>
      <c r="C8038" s="12" t="str">
        <f t="shared" si="125"/>
        <v>2015/09</v>
      </c>
      <c r="D8038" s="4">
        <v>42269</v>
      </c>
      <c r="E8038" s="3" t="s">
        <v>64</v>
      </c>
      <c r="F8038" s="3" t="s">
        <v>109</v>
      </c>
      <c r="G8038" s="3" t="s">
        <v>4648</v>
      </c>
      <c r="H8038" s="5">
        <v>3768</v>
      </c>
      <c r="I8038" s="2">
        <v>6</v>
      </c>
      <c r="J8038" s="2">
        <v>0</v>
      </c>
      <c r="K8038" s="2">
        <v>1.6956</v>
      </c>
      <c r="L8038" s="18" t="str">
        <f>VLOOKUP(F8038,'BD customers'!$1:$1048576,2,FALSE)</f>
        <v>Alejandro Grove</v>
      </c>
      <c r="M8038" s="2">
        <f>MATCH(orders[[#This Row],[Product ID]],'BD product'!A:A,0)</f>
        <v>1377</v>
      </c>
      <c r="N8038" s="2" t="str" cm="1">
        <f t="array" ref="N8038">INDEX('BD product'!A:D,M8038,2)</f>
        <v>Office Supplies</v>
      </c>
    </row>
    <row r="8039" spans="1:14" x14ac:dyDescent="0.3">
      <c r="A8039" s="3" t="s">
        <v>8415</v>
      </c>
      <c r="B8039" s="4">
        <v>42926</v>
      </c>
      <c r="C8039" s="12" t="str">
        <f t="shared" si="125"/>
        <v>2017/07</v>
      </c>
      <c r="D8039" s="4">
        <v>42930</v>
      </c>
      <c r="E8039" s="3" t="s">
        <v>21</v>
      </c>
      <c r="F8039" s="3" t="s">
        <v>4983</v>
      </c>
      <c r="G8039" s="3" t="s">
        <v>7801</v>
      </c>
      <c r="H8039" s="5">
        <v>4191</v>
      </c>
      <c r="I8039" s="2">
        <v>3</v>
      </c>
      <c r="J8039" s="2">
        <v>0</v>
      </c>
      <c r="K8039" s="2">
        <v>10.896599999999999</v>
      </c>
      <c r="L8039" s="18" t="str">
        <f>VLOOKUP(F8039,'BD customers'!$1:$1048576,2,FALSE)</f>
        <v>Beth Fritzler</v>
      </c>
      <c r="M8039" s="2">
        <f>MATCH(orders[[#This Row],[Product ID]],'BD product'!A:A,0)</f>
        <v>1805</v>
      </c>
      <c r="N8039" s="2" t="str" cm="1">
        <f t="array" ref="N8039">INDEX('BD product'!A:D,M8039,2)</f>
        <v>Office Supplies</v>
      </c>
    </row>
    <row r="8040" spans="1:14" x14ac:dyDescent="0.3">
      <c r="A8040" s="3" t="s">
        <v>8416</v>
      </c>
      <c r="B8040" s="4">
        <v>42916</v>
      </c>
      <c r="C8040" s="12" t="str">
        <f t="shared" si="125"/>
        <v>2017/06</v>
      </c>
      <c r="D8040" s="4">
        <v>42918</v>
      </c>
      <c r="E8040" s="3" t="s">
        <v>11</v>
      </c>
      <c r="F8040" s="3" t="s">
        <v>3814</v>
      </c>
      <c r="G8040" s="3" t="s">
        <v>3656</v>
      </c>
      <c r="H8040" s="5">
        <v>435999</v>
      </c>
      <c r="I8040" s="2">
        <v>3</v>
      </c>
      <c r="J8040" s="2">
        <v>15</v>
      </c>
      <c r="K8040" s="2">
        <v>5.1294000000000004</v>
      </c>
      <c r="L8040" s="18" t="str">
        <f>VLOOKUP(F8040,'BD customers'!$1:$1048576,2,FALSE)</f>
        <v>John Castell</v>
      </c>
      <c r="M8040" s="2">
        <f>MATCH(orders[[#This Row],[Product ID]],'BD product'!A:A,0)</f>
        <v>1108</v>
      </c>
      <c r="N8040" s="2" t="str" cm="1">
        <f t="array" ref="N8040">INDEX('BD product'!A:D,M8040,2)</f>
        <v>Furniture</v>
      </c>
    </row>
    <row r="8041" spans="1:14" x14ac:dyDescent="0.3">
      <c r="A8041" s="3" t="s">
        <v>8417</v>
      </c>
      <c r="B8041" s="4">
        <v>42968</v>
      </c>
      <c r="C8041" s="12" t="str">
        <f t="shared" si="125"/>
        <v>2017/08</v>
      </c>
      <c r="D8041" s="4">
        <v>42972</v>
      </c>
      <c r="E8041" s="3" t="s">
        <v>11</v>
      </c>
      <c r="F8041" s="3" t="s">
        <v>5351</v>
      </c>
      <c r="G8041" s="3" t="s">
        <v>779</v>
      </c>
      <c r="H8041" s="5">
        <v>388704</v>
      </c>
      <c r="I8041" s="2">
        <v>6</v>
      </c>
      <c r="J8041" s="2">
        <v>2</v>
      </c>
      <c r="K8041" s="2">
        <v>38.870399999999997</v>
      </c>
      <c r="L8041" s="18" t="str">
        <f>VLOOKUP(F8041,'BD customers'!$1:$1048576,2,FALSE)</f>
        <v>Candace McMahon</v>
      </c>
      <c r="M8041" s="2">
        <f>MATCH(orders[[#This Row],[Product ID]],'BD product'!A:A,0)</f>
        <v>169</v>
      </c>
      <c r="N8041" s="2" t="str" cm="1">
        <f t="array" ref="N8041">INDEX('BD product'!A:D,M8041,2)</f>
        <v>Furniture</v>
      </c>
    </row>
    <row r="8042" spans="1:14" x14ac:dyDescent="0.3">
      <c r="A8042" s="3" t="s">
        <v>8417</v>
      </c>
      <c r="B8042" s="4">
        <v>42968</v>
      </c>
      <c r="C8042" s="12" t="str">
        <f t="shared" si="125"/>
        <v>2017/08</v>
      </c>
      <c r="D8042" s="4">
        <v>42972</v>
      </c>
      <c r="E8042" s="3" t="s">
        <v>11</v>
      </c>
      <c r="F8042" s="3" t="s">
        <v>5351</v>
      </c>
      <c r="G8042" s="3" t="s">
        <v>2342</v>
      </c>
      <c r="H8042" s="5">
        <v>57258</v>
      </c>
      <c r="I8042" s="2">
        <v>6</v>
      </c>
      <c r="J8042" s="2">
        <v>0</v>
      </c>
      <c r="K8042" s="2">
        <v>34.354799999999997</v>
      </c>
      <c r="L8042" s="18" t="str">
        <f>VLOOKUP(F8042,'BD customers'!$1:$1048576,2,FALSE)</f>
        <v>Candace McMahon</v>
      </c>
      <c r="M8042" s="2">
        <f>MATCH(orders[[#This Row],[Product ID]],'BD product'!A:A,0)</f>
        <v>623</v>
      </c>
      <c r="N8042" s="2" t="str" cm="1">
        <f t="array" ref="N8042">INDEX('BD product'!A:D,M8042,2)</f>
        <v>Office Supplies</v>
      </c>
    </row>
    <row r="8043" spans="1:14" x14ac:dyDescent="0.3">
      <c r="A8043" s="3" t="s">
        <v>8417</v>
      </c>
      <c r="B8043" s="4">
        <v>42968</v>
      </c>
      <c r="C8043" s="12" t="str">
        <f t="shared" si="125"/>
        <v>2017/08</v>
      </c>
      <c r="D8043" s="4">
        <v>42972</v>
      </c>
      <c r="E8043" s="3" t="s">
        <v>11</v>
      </c>
      <c r="F8043" s="3" t="s">
        <v>5351</v>
      </c>
      <c r="G8043" s="3" t="s">
        <v>4537</v>
      </c>
      <c r="H8043" s="5">
        <v>3318</v>
      </c>
      <c r="I8043" s="2">
        <v>2</v>
      </c>
      <c r="J8043" s="2">
        <v>0</v>
      </c>
      <c r="K8043" s="2">
        <v>1.1613</v>
      </c>
      <c r="L8043" s="18" t="str">
        <f>VLOOKUP(F8043,'BD customers'!$1:$1048576,2,FALSE)</f>
        <v>Candace McMahon</v>
      </c>
      <c r="M8043" s="2">
        <f>MATCH(orders[[#This Row],[Product ID]],'BD product'!A:A,0)</f>
        <v>1352</v>
      </c>
      <c r="N8043" s="2" t="str" cm="1">
        <f t="array" ref="N8043">INDEX('BD product'!A:D,M8043,2)</f>
        <v>Technology</v>
      </c>
    </row>
    <row r="8044" spans="1:14" x14ac:dyDescent="0.3">
      <c r="A8044" s="3" t="s">
        <v>8418</v>
      </c>
      <c r="B8044" s="4">
        <v>42805</v>
      </c>
      <c r="C8044" s="12" t="str">
        <f t="shared" si="125"/>
        <v>2017/03</v>
      </c>
      <c r="D8044" s="4">
        <v>42809</v>
      </c>
      <c r="E8044" s="3" t="s">
        <v>21</v>
      </c>
      <c r="F8044" s="3" t="s">
        <v>1635</v>
      </c>
      <c r="G8044" s="3" t="s">
        <v>1659</v>
      </c>
      <c r="H8044" s="5">
        <v>6388</v>
      </c>
      <c r="I8044" s="2">
        <v>4</v>
      </c>
      <c r="J8044" s="2">
        <v>0</v>
      </c>
      <c r="K8044" s="2">
        <v>24.9132</v>
      </c>
      <c r="L8044" s="18" t="str">
        <f>VLOOKUP(F8044,'BD customers'!$1:$1048576,2,FALSE)</f>
        <v>Paul Van Hugh</v>
      </c>
      <c r="M8044" s="2">
        <f>MATCH(orders[[#This Row],[Product ID]],'BD product'!A:A,0)</f>
        <v>406</v>
      </c>
      <c r="N8044" s="2" t="str" cm="1">
        <f t="array" ref="N8044">INDEX('BD product'!A:D,M8044,2)</f>
        <v>Technology</v>
      </c>
    </row>
    <row r="8045" spans="1:14" x14ac:dyDescent="0.3">
      <c r="A8045" s="3" t="s">
        <v>8418</v>
      </c>
      <c r="B8045" s="4">
        <v>42805</v>
      </c>
      <c r="C8045" s="12" t="str">
        <f t="shared" si="125"/>
        <v>2017/03</v>
      </c>
      <c r="D8045" s="4">
        <v>42809</v>
      </c>
      <c r="E8045" s="3" t="s">
        <v>21</v>
      </c>
      <c r="F8045" s="3" t="s">
        <v>1635</v>
      </c>
      <c r="G8045" s="3" t="s">
        <v>8419</v>
      </c>
      <c r="H8045" s="5">
        <v>2672</v>
      </c>
      <c r="I8045" s="2">
        <v>1</v>
      </c>
      <c r="J8045" s="2">
        <v>0</v>
      </c>
      <c r="K8045" s="2">
        <v>11.7568</v>
      </c>
      <c r="L8045" s="18" t="str">
        <f>VLOOKUP(F8045,'BD customers'!$1:$1048576,2,FALSE)</f>
        <v>Paul Van Hugh</v>
      </c>
      <c r="M8045" s="2">
        <f>MATCH(orders[[#This Row],[Product ID]],'BD product'!A:A,0)</f>
        <v>1833</v>
      </c>
      <c r="N8045" s="2" t="str" cm="1">
        <f t="array" ref="N8045">INDEX('BD product'!A:D,M8045,2)</f>
        <v>Furniture</v>
      </c>
    </row>
    <row r="8046" spans="1:14" x14ac:dyDescent="0.3">
      <c r="A8046" s="3" t="s">
        <v>8421</v>
      </c>
      <c r="B8046" s="4">
        <v>42993</v>
      </c>
      <c r="C8046" s="12" t="str">
        <f t="shared" si="125"/>
        <v>2017/09</v>
      </c>
      <c r="D8046" s="4">
        <v>42995</v>
      </c>
      <c r="E8046" s="3" t="s">
        <v>11</v>
      </c>
      <c r="F8046" s="3" t="s">
        <v>7201</v>
      </c>
      <c r="G8046" s="3" t="s">
        <v>515</v>
      </c>
      <c r="H8046" s="5">
        <v>295056</v>
      </c>
      <c r="I8046" s="2">
        <v>9</v>
      </c>
      <c r="J8046" s="2">
        <v>2</v>
      </c>
      <c r="K8046" s="2">
        <v>106.95780000000001</v>
      </c>
      <c r="L8046" s="18" t="str">
        <f>VLOOKUP(F8046,'BD customers'!$1:$1048576,2,FALSE)</f>
        <v>Doug O'Connell</v>
      </c>
      <c r="M8046" s="2">
        <f>MATCH(orders[[#This Row],[Product ID]],'BD product'!A:A,0)</f>
        <v>104</v>
      </c>
      <c r="N8046" s="2" t="str" cm="1">
        <f t="array" ref="N8046">INDEX('BD product'!A:D,M8046,2)</f>
        <v>Office Supplies</v>
      </c>
    </row>
    <row r="8047" spans="1:14" x14ac:dyDescent="0.3">
      <c r="A8047" s="3" t="s">
        <v>8422</v>
      </c>
      <c r="B8047" s="4">
        <v>42633</v>
      </c>
      <c r="C8047" s="12" t="str">
        <f t="shared" si="125"/>
        <v>2016/09</v>
      </c>
      <c r="D8047" s="4">
        <v>42637</v>
      </c>
      <c r="E8047" s="3" t="s">
        <v>21</v>
      </c>
      <c r="F8047" s="3" t="s">
        <v>3342</v>
      </c>
      <c r="G8047" s="3" t="s">
        <v>3763</v>
      </c>
      <c r="H8047" s="5">
        <v>39325</v>
      </c>
      <c r="I8047" s="2">
        <v>5</v>
      </c>
      <c r="J8047" s="2">
        <v>0</v>
      </c>
      <c r="K8047" s="2">
        <v>129.77250000000001</v>
      </c>
      <c r="L8047" s="18" t="str">
        <f>VLOOKUP(F8047,'BD customers'!$1:$1048576,2,FALSE)</f>
        <v>Helen Abelman</v>
      </c>
      <c r="M8047" s="2">
        <f>MATCH(orders[[#This Row],[Product ID]],'BD product'!A:A,0)</f>
        <v>1154</v>
      </c>
      <c r="N8047" s="2" t="str" cm="1">
        <f t="array" ref="N8047">INDEX('BD product'!A:D,M8047,2)</f>
        <v>Office Supplies</v>
      </c>
    </row>
    <row r="8048" spans="1:14" x14ac:dyDescent="0.3">
      <c r="A8048" s="3" t="s">
        <v>8423</v>
      </c>
      <c r="B8048" s="4">
        <v>42719</v>
      </c>
      <c r="C8048" s="12" t="str">
        <f t="shared" si="125"/>
        <v>2016/12</v>
      </c>
      <c r="D8048" s="4">
        <v>42721</v>
      </c>
      <c r="E8048" s="3" t="s">
        <v>11</v>
      </c>
      <c r="F8048" s="3" t="s">
        <v>1221</v>
      </c>
      <c r="G8048" s="3" t="s">
        <v>6516</v>
      </c>
      <c r="H8048" s="5">
        <v>2214</v>
      </c>
      <c r="I8048" s="2">
        <v>3</v>
      </c>
      <c r="J8048" s="2">
        <v>7</v>
      </c>
      <c r="K8048" s="2">
        <v>-0.14760000000000001</v>
      </c>
      <c r="L8048" s="18" t="str">
        <f>VLOOKUP(F8048,'BD customers'!$1:$1048576,2,FALSE)</f>
        <v>Shahid Hopkins</v>
      </c>
      <c r="M8048" s="2">
        <f>MATCH(orders[[#This Row],[Product ID]],'BD product'!A:A,0)</f>
        <v>1701</v>
      </c>
      <c r="N8048" s="2" t="str" cm="1">
        <f t="array" ref="N8048">INDEX('BD product'!A:D,M8048,2)</f>
        <v>Office Supplies</v>
      </c>
    </row>
    <row r="8049" spans="1:14" x14ac:dyDescent="0.3">
      <c r="A8049" s="3" t="s">
        <v>8424</v>
      </c>
      <c r="B8049" s="4">
        <v>43042</v>
      </c>
      <c r="C8049" s="12" t="str">
        <f t="shared" si="125"/>
        <v>2017/11</v>
      </c>
      <c r="D8049" s="4">
        <v>43045</v>
      </c>
      <c r="E8049" s="3" t="s">
        <v>11</v>
      </c>
      <c r="F8049" s="3" t="s">
        <v>4270</v>
      </c>
      <c r="G8049" s="3" t="s">
        <v>3362</v>
      </c>
      <c r="H8049" s="5">
        <v>16272</v>
      </c>
      <c r="I8049" s="2">
        <v>3</v>
      </c>
      <c r="J8049" s="2">
        <v>2</v>
      </c>
      <c r="K8049" s="2">
        <v>5.2884000000000002</v>
      </c>
      <c r="L8049" s="18" t="str">
        <f>VLOOKUP(F8049,'BD customers'!$1:$1048576,2,FALSE)</f>
        <v>Justin MacKendrick</v>
      </c>
      <c r="M8049" s="2">
        <f>MATCH(orders[[#This Row],[Product ID]],'BD product'!A:A,0)</f>
        <v>989</v>
      </c>
      <c r="N8049" s="2" t="str" cm="1">
        <f t="array" ref="N8049">INDEX('BD product'!A:D,M8049,2)</f>
        <v>Office Supplies</v>
      </c>
    </row>
    <row r="8050" spans="1:14" x14ac:dyDescent="0.3">
      <c r="A8050" s="3" t="s">
        <v>8425</v>
      </c>
      <c r="B8050" s="4">
        <v>42554</v>
      </c>
      <c r="C8050" s="12" t="str">
        <f t="shared" si="125"/>
        <v>2016/07</v>
      </c>
      <c r="D8050" s="4">
        <v>42558</v>
      </c>
      <c r="E8050" s="3" t="s">
        <v>21</v>
      </c>
      <c r="F8050" s="3" t="s">
        <v>298</v>
      </c>
      <c r="G8050" s="3" t="s">
        <v>6790</v>
      </c>
      <c r="H8050" s="5">
        <v>70686</v>
      </c>
      <c r="I8050" s="2">
        <v>7</v>
      </c>
      <c r="J8050" s="2">
        <v>0</v>
      </c>
      <c r="K8050" s="2">
        <v>197.92080000000001</v>
      </c>
      <c r="L8050" s="18" t="str">
        <f>VLOOKUP(F8050,'BD customers'!$1:$1048576,2,FALSE)</f>
        <v>Dean Katz</v>
      </c>
      <c r="M8050" s="2">
        <f>MATCH(orders[[#This Row],[Product ID]],'BD product'!A:A,0)</f>
        <v>1727</v>
      </c>
      <c r="N8050" s="2" t="str" cm="1">
        <f t="array" ref="N8050">INDEX('BD product'!A:D,M8050,2)</f>
        <v>Office Supplies</v>
      </c>
    </row>
    <row r="8051" spans="1:14" x14ac:dyDescent="0.3">
      <c r="A8051" s="3" t="s">
        <v>8426</v>
      </c>
      <c r="B8051" s="4">
        <v>41908</v>
      </c>
      <c r="C8051" s="12" t="str">
        <f t="shared" si="125"/>
        <v>2014/09</v>
      </c>
      <c r="D8051" s="4">
        <v>41912</v>
      </c>
      <c r="E8051" s="3" t="s">
        <v>21</v>
      </c>
      <c r="F8051" s="3" t="s">
        <v>8157</v>
      </c>
      <c r="G8051" s="3" t="s">
        <v>599</v>
      </c>
      <c r="H8051" s="5">
        <v>597</v>
      </c>
      <c r="I8051" s="2">
        <v>5</v>
      </c>
      <c r="J8051" s="2">
        <v>7</v>
      </c>
      <c r="K8051" s="2">
        <v>-0.4577</v>
      </c>
      <c r="L8051" s="18" t="str">
        <f>VLOOKUP(F8051,'BD customers'!$1:$1048576,2,FALSE)</f>
        <v>Craig Molinari</v>
      </c>
      <c r="M8051" s="2">
        <f>MATCH(orders[[#This Row],[Product ID]],'BD product'!A:A,0)</f>
        <v>124</v>
      </c>
      <c r="N8051" s="2" t="str" cm="1">
        <f t="array" ref="N8051">INDEX('BD product'!A:D,M8051,2)</f>
        <v>Office Supplies</v>
      </c>
    </row>
    <row r="8052" spans="1:14" x14ac:dyDescent="0.3">
      <c r="A8052" s="3" t="s">
        <v>8426</v>
      </c>
      <c r="B8052" s="4">
        <v>41908</v>
      </c>
      <c r="C8052" s="12" t="str">
        <f t="shared" si="125"/>
        <v>2014/09</v>
      </c>
      <c r="D8052" s="4">
        <v>41912</v>
      </c>
      <c r="E8052" s="3" t="s">
        <v>21</v>
      </c>
      <c r="F8052" s="3" t="s">
        <v>8157</v>
      </c>
      <c r="G8052" s="3" t="s">
        <v>2736</v>
      </c>
      <c r="H8052" s="5">
        <v>21184</v>
      </c>
      <c r="I8052" s="2">
        <v>1</v>
      </c>
      <c r="J8052" s="2">
        <v>2</v>
      </c>
      <c r="K8052" s="2">
        <v>4.7664</v>
      </c>
      <c r="L8052" s="18" t="str">
        <f>VLOOKUP(F8052,'BD customers'!$1:$1048576,2,FALSE)</f>
        <v>Craig Molinari</v>
      </c>
      <c r="M8052" s="2">
        <f>MATCH(orders[[#This Row],[Product ID]],'BD product'!A:A,0)</f>
        <v>752</v>
      </c>
      <c r="N8052" s="2" t="str" cm="1">
        <f t="array" ref="N8052">INDEX('BD product'!A:D,M8052,2)</f>
        <v>Furniture</v>
      </c>
    </row>
    <row r="8053" spans="1:14" x14ac:dyDescent="0.3">
      <c r="A8053" s="3" t="s">
        <v>8426</v>
      </c>
      <c r="B8053" s="4">
        <v>41908</v>
      </c>
      <c r="C8053" s="12" t="str">
        <f t="shared" si="125"/>
        <v>2014/09</v>
      </c>
      <c r="D8053" s="4">
        <v>41912</v>
      </c>
      <c r="E8053" s="3" t="s">
        <v>21</v>
      </c>
      <c r="F8053" s="3" t="s">
        <v>8157</v>
      </c>
      <c r="G8053" s="3" t="s">
        <v>130</v>
      </c>
      <c r="H8053" s="5">
        <v>41376</v>
      </c>
      <c r="I8053" s="2">
        <v>6</v>
      </c>
      <c r="J8053" s="2">
        <v>2</v>
      </c>
      <c r="K8053" s="2">
        <v>3.1032000000000002</v>
      </c>
      <c r="L8053" s="18" t="str">
        <f>VLOOKUP(F8053,'BD customers'!$1:$1048576,2,FALSE)</f>
        <v>Craig Molinari</v>
      </c>
      <c r="M8053" s="2">
        <f>MATCH(orders[[#This Row],[Product ID]],'BD product'!A:A,0)</f>
        <v>24</v>
      </c>
      <c r="N8053" s="2" t="str" cm="1">
        <f t="array" ref="N8053">INDEX('BD product'!A:D,M8053,2)</f>
        <v>Office Supplies</v>
      </c>
    </row>
    <row r="8054" spans="1:14" x14ac:dyDescent="0.3">
      <c r="A8054" s="3" t="s">
        <v>8427</v>
      </c>
      <c r="B8054" s="4">
        <v>41834</v>
      </c>
      <c r="C8054" s="12" t="str">
        <f t="shared" si="125"/>
        <v>2014/07</v>
      </c>
      <c r="D8054" s="4">
        <v>41837</v>
      </c>
      <c r="E8054" s="3" t="s">
        <v>11</v>
      </c>
      <c r="F8054" s="3" t="s">
        <v>30</v>
      </c>
      <c r="G8054" s="3" t="s">
        <v>3074</v>
      </c>
      <c r="H8054" s="5">
        <v>1794</v>
      </c>
      <c r="I8054" s="2">
        <v>3</v>
      </c>
      <c r="J8054" s="2">
        <v>0</v>
      </c>
      <c r="K8054" s="2">
        <v>0.44850000000000001</v>
      </c>
      <c r="L8054" s="18" t="str">
        <f>VLOOKUP(F8054,'BD customers'!$1:$1048576,2,FALSE)</f>
        <v>Barbara Fisher</v>
      </c>
      <c r="M8054" s="2">
        <f>MATCH(orders[[#This Row],[Product ID]],'BD product'!A:A,0)</f>
        <v>881</v>
      </c>
      <c r="N8054" s="2" t="str" cm="1">
        <f t="array" ref="N8054">INDEX('BD product'!A:D,M8054,2)</f>
        <v>Office Supplies</v>
      </c>
    </row>
    <row r="8055" spans="1:14" x14ac:dyDescent="0.3">
      <c r="A8055" s="3" t="s">
        <v>8428</v>
      </c>
      <c r="B8055" s="4">
        <v>43006</v>
      </c>
      <c r="C8055" s="12" t="str">
        <f t="shared" si="125"/>
        <v>2017/09</v>
      </c>
      <c r="D8055" s="4">
        <v>43013</v>
      </c>
      <c r="E8055" s="3" t="s">
        <v>21</v>
      </c>
      <c r="F8055" s="3" t="s">
        <v>171</v>
      </c>
      <c r="G8055" s="3" t="s">
        <v>2301</v>
      </c>
      <c r="H8055" s="5">
        <v>2655</v>
      </c>
      <c r="I8055" s="2">
        <v>1</v>
      </c>
      <c r="J8055" s="2">
        <v>7</v>
      </c>
      <c r="K8055" s="2">
        <v>-1.8585</v>
      </c>
      <c r="L8055" s="18" t="str">
        <f>VLOOKUP(F8055,'BD customers'!$1:$1048576,2,FALSE)</f>
        <v>Sylvia Foulston</v>
      </c>
      <c r="M8055" s="2">
        <f>MATCH(orders[[#This Row],[Product ID]],'BD product'!A:A,0)</f>
        <v>610</v>
      </c>
      <c r="N8055" s="2" t="str" cm="1">
        <f t="array" ref="N8055">INDEX('BD product'!A:D,M8055,2)</f>
        <v>Office Supplies</v>
      </c>
    </row>
    <row r="8056" spans="1:14" x14ac:dyDescent="0.3">
      <c r="A8056" s="3" t="s">
        <v>8429</v>
      </c>
      <c r="B8056" s="4">
        <v>42244</v>
      </c>
      <c r="C8056" s="12" t="str">
        <f t="shared" si="125"/>
        <v>2015/08</v>
      </c>
      <c r="D8056" s="4">
        <v>42251</v>
      </c>
      <c r="E8056" s="3" t="s">
        <v>21</v>
      </c>
      <c r="F8056" s="3" t="s">
        <v>542</v>
      </c>
      <c r="G8056" s="3" t="s">
        <v>2033</v>
      </c>
      <c r="H8056" s="5">
        <v>89235</v>
      </c>
      <c r="I8056" s="2">
        <v>5</v>
      </c>
      <c r="J8056" s="2">
        <v>0</v>
      </c>
      <c r="K8056" s="2">
        <v>26.770499999999998</v>
      </c>
      <c r="L8056" s="18" t="str">
        <f>VLOOKUP(F8056,'BD customers'!$1:$1048576,2,FALSE)</f>
        <v>Cassandra Brandow</v>
      </c>
      <c r="M8056" s="2">
        <f>MATCH(orders[[#This Row],[Product ID]],'BD product'!A:A,0)</f>
        <v>520</v>
      </c>
      <c r="N8056" s="2" t="str" cm="1">
        <f t="array" ref="N8056">INDEX('BD product'!A:D,M8056,2)</f>
        <v>Office Supplies</v>
      </c>
    </row>
    <row r="8057" spans="1:14" x14ac:dyDescent="0.3">
      <c r="A8057" s="3" t="s">
        <v>8429</v>
      </c>
      <c r="B8057" s="4">
        <v>42244</v>
      </c>
      <c r="C8057" s="12" t="str">
        <f t="shared" si="125"/>
        <v>2015/08</v>
      </c>
      <c r="D8057" s="4">
        <v>42251</v>
      </c>
      <c r="E8057" s="3" t="s">
        <v>21</v>
      </c>
      <c r="F8057" s="3" t="s">
        <v>542</v>
      </c>
      <c r="G8057" s="3" t="s">
        <v>915</v>
      </c>
      <c r="H8057" s="5">
        <v>307666</v>
      </c>
      <c r="I8057" s="2">
        <v>2</v>
      </c>
      <c r="J8057" s="2">
        <v>15</v>
      </c>
      <c r="K8057" s="2">
        <v>28.956800000000001</v>
      </c>
      <c r="L8057" s="18" t="str">
        <f>VLOOKUP(F8057,'BD customers'!$1:$1048576,2,FALSE)</f>
        <v>Cassandra Brandow</v>
      </c>
      <c r="M8057" s="2">
        <f>MATCH(orders[[#This Row],[Product ID]],'BD product'!A:A,0)</f>
        <v>201</v>
      </c>
      <c r="N8057" s="2" t="str" cm="1">
        <f t="array" ref="N8057">INDEX('BD product'!A:D,M8057,2)</f>
        <v>Furniture</v>
      </c>
    </row>
    <row r="8058" spans="1:14" x14ac:dyDescent="0.3">
      <c r="A8058" s="3" t="s">
        <v>8429</v>
      </c>
      <c r="B8058" s="4">
        <v>42244</v>
      </c>
      <c r="C8058" s="12" t="str">
        <f t="shared" si="125"/>
        <v>2015/08</v>
      </c>
      <c r="D8058" s="4">
        <v>42251</v>
      </c>
      <c r="E8058" s="3" t="s">
        <v>21</v>
      </c>
      <c r="F8058" s="3" t="s">
        <v>542</v>
      </c>
      <c r="G8058" s="3" t="s">
        <v>1836</v>
      </c>
      <c r="H8058" s="5">
        <v>72882</v>
      </c>
      <c r="I8058" s="2">
        <v>9</v>
      </c>
      <c r="J8058" s="2">
        <v>0</v>
      </c>
      <c r="K8058" s="2">
        <v>29.152799999999999</v>
      </c>
      <c r="L8058" s="18" t="str">
        <f>VLOOKUP(F8058,'BD customers'!$1:$1048576,2,FALSE)</f>
        <v>Cassandra Brandow</v>
      </c>
      <c r="M8058" s="2">
        <f>MATCH(orders[[#This Row],[Product ID]],'BD product'!A:A,0)</f>
        <v>461</v>
      </c>
      <c r="N8058" s="2" t="str" cm="1">
        <f t="array" ref="N8058">INDEX('BD product'!A:D,M8058,2)</f>
        <v>Office Supplies</v>
      </c>
    </row>
    <row r="8059" spans="1:14" x14ac:dyDescent="0.3">
      <c r="A8059" s="3" t="s">
        <v>8429</v>
      </c>
      <c r="B8059" s="4">
        <v>42244</v>
      </c>
      <c r="C8059" s="12" t="str">
        <f t="shared" si="125"/>
        <v>2015/08</v>
      </c>
      <c r="D8059" s="4">
        <v>42251</v>
      </c>
      <c r="E8059" s="3" t="s">
        <v>21</v>
      </c>
      <c r="F8059" s="3" t="s">
        <v>542</v>
      </c>
      <c r="G8059" s="3" t="s">
        <v>4491</v>
      </c>
      <c r="H8059" s="5">
        <v>4136</v>
      </c>
      <c r="I8059" s="2">
        <v>5</v>
      </c>
      <c r="J8059" s="2">
        <v>2</v>
      </c>
      <c r="K8059" s="2">
        <v>1.3958999999999999</v>
      </c>
      <c r="L8059" s="18" t="str">
        <f>VLOOKUP(F8059,'BD customers'!$1:$1048576,2,FALSE)</f>
        <v>Cassandra Brandow</v>
      </c>
      <c r="M8059" s="2">
        <f>MATCH(orders[[#This Row],[Product ID]],'BD product'!A:A,0)</f>
        <v>1341</v>
      </c>
      <c r="N8059" s="2" t="str" cm="1">
        <f t="array" ref="N8059">INDEX('BD product'!A:D,M8059,2)</f>
        <v>Office Supplies</v>
      </c>
    </row>
    <row r="8060" spans="1:14" x14ac:dyDescent="0.3">
      <c r="A8060" s="3" t="s">
        <v>8429</v>
      </c>
      <c r="B8060" s="4">
        <v>42244</v>
      </c>
      <c r="C8060" s="12" t="str">
        <f t="shared" si="125"/>
        <v>2015/08</v>
      </c>
      <c r="D8060" s="4">
        <v>42251</v>
      </c>
      <c r="E8060" s="3" t="s">
        <v>21</v>
      </c>
      <c r="F8060" s="3" t="s">
        <v>542</v>
      </c>
      <c r="G8060" s="3" t="s">
        <v>2958</v>
      </c>
      <c r="H8060" s="5">
        <v>43176</v>
      </c>
      <c r="I8060" s="2">
        <v>3</v>
      </c>
      <c r="J8060" s="2">
        <v>2</v>
      </c>
      <c r="K8060" s="2">
        <v>15.111599999999999</v>
      </c>
      <c r="L8060" s="18" t="str">
        <f>VLOOKUP(F8060,'BD customers'!$1:$1048576,2,FALSE)</f>
        <v>Cassandra Brandow</v>
      </c>
      <c r="M8060" s="2">
        <f>MATCH(orders[[#This Row],[Product ID]],'BD product'!A:A,0)</f>
        <v>833</v>
      </c>
      <c r="N8060" s="2" t="str" cm="1">
        <f t="array" ref="N8060">INDEX('BD product'!A:D,M8060,2)</f>
        <v>Technology</v>
      </c>
    </row>
    <row r="8061" spans="1:14" x14ac:dyDescent="0.3">
      <c r="A8061" s="3" t="s">
        <v>8429</v>
      </c>
      <c r="B8061" s="4">
        <v>42244</v>
      </c>
      <c r="C8061" s="12" t="str">
        <f t="shared" si="125"/>
        <v>2015/08</v>
      </c>
      <c r="D8061" s="4">
        <v>42251</v>
      </c>
      <c r="E8061" s="3" t="s">
        <v>21</v>
      </c>
      <c r="F8061" s="3" t="s">
        <v>542</v>
      </c>
      <c r="G8061" s="3" t="s">
        <v>3485</v>
      </c>
      <c r="H8061" s="5">
        <v>416</v>
      </c>
      <c r="I8061" s="2">
        <v>2</v>
      </c>
      <c r="J8061" s="2">
        <v>0</v>
      </c>
      <c r="K8061" s="2">
        <v>1.7472000000000001</v>
      </c>
      <c r="L8061" s="18" t="str">
        <f>VLOOKUP(F8061,'BD customers'!$1:$1048576,2,FALSE)</f>
        <v>Cassandra Brandow</v>
      </c>
      <c r="M8061" s="2">
        <f>MATCH(orders[[#This Row],[Product ID]],'BD product'!A:A,0)</f>
        <v>1037</v>
      </c>
      <c r="N8061" s="2" t="str" cm="1">
        <f t="array" ref="N8061">INDEX('BD product'!A:D,M8061,2)</f>
        <v>Furniture</v>
      </c>
    </row>
    <row r="8062" spans="1:14" x14ac:dyDescent="0.3">
      <c r="A8062" s="3" t="s">
        <v>8430</v>
      </c>
      <c r="B8062" s="4">
        <v>42267</v>
      </c>
      <c r="C8062" s="12" t="str">
        <f t="shared" si="125"/>
        <v>2015/09</v>
      </c>
      <c r="D8062" s="4">
        <v>42273</v>
      </c>
      <c r="E8062" s="3" t="s">
        <v>21</v>
      </c>
      <c r="F8062" s="3" t="s">
        <v>4052</v>
      </c>
      <c r="G8062" s="3" t="s">
        <v>1339</v>
      </c>
      <c r="H8062" s="5">
        <v>614</v>
      </c>
      <c r="I8062" s="2">
        <v>5</v>
      </c>
      <c r="J8062" s="2">
        <v>0</v>
      </c>
      <c r="K8062" s="2">
        <v>2.8858000000000001</v>
      </c>
      <c r="L8062" s="18" t="str">
        <f>VLOOKUP(F8062,'BD customers'!$1:$1048576,2,FALSE)</f>
        <v>Tamara Chand</v>
      </c>
      <c r="M8062" s="2">
        <f>MATCH(orders[[#This Row],[Product ID]],'BD product'!A:A,0)</f>
        <v>316</v>
      </c>
      <c r="N8062" s="2" t="str" cm="1">
        <f t="array" ref="N8062">INDEX('BD product'!A:D,M8062,2)</f>
        <v>Office Supplies</v>
      </c>
    </row>
    <row r="8063" spans="1:14" x14ac:dyDescent="0.3">
      <c r="A8063" s="3" t="s">
        <v>8430</v>
      </c>
      <c r="B8063" s="4">
        <v>42267</v>
      </c>
      <c r="C8063" s="12" t="str">
        <f t="shared" si="125"/>
        <v>2015/09</v>
      </c>
      <c r="D8063" s="4">
        <v>42273</v>
      </c>
      <c r="E8063" s="3" t="s">
        <v>21</v>
      </c>
      <c r="F8063" s="3" t="s">
        <v>4052</v>
      </c>
      <c r="G8063" s="3" t="s">
        <v>4445</v>
      </c>
      <c r="H8063" s="5">
        <v>24448</v>
      </c>
      <c r="I8063" s="2">
        <v>2</v>
      </c>
      <c r="J8063" s="2">
        <v>2</v>
      </c>
      <c r="K8063" s="2">
        <v>8.8623999999999992</v>
      </c>
      <c r="L8063" s="18" t="str">
        <f>VLOOKUP(F8063,'BD customers'!$1:$1048576,2,FALSE)</f>
        <v>Tamara Chand</v>
      </c>
      <c r="M8063" s="2">
        <f>MATCH(orders[[#This Row],[Product ID]],'BD product'!A:A,0)</f>
        <v>1331</v>
      </c>
      <c r="N8063" s="2" t="str" cm="1">
        <f t="array" ref="N8063">INDEX('BD product'!A:D,M8063,2)</f>
        <v>Office Supplies</v>
      </c>
    </row>
    <row r="8064" spans="1:14" x14ac:dyDescent="0.3">
      <c r="A8064" s="3" t="s">
        <v>8431</v>
      </c>
      <c r="B8064" s="4">
        <v>42681</v>
      </c>
      <c r="C8064" s="12" t="str">
        <f t="shared" si="125"/>
        <v>2016/11</v>
      </c>
      <c r="D8064" s="4">
        <v>42683</v>
      </c>
      <c r="E8064" s="3" t="s">
        <v>64</v>
      </c>
      <c r="F8064" s="3" t="s">
        <v>3984</v>
      </c>
      <c r="G8064" s="3" t="s">
        <v>2003</v>
      </c>
      <c r="H8064" s="5">
        <v>26396</v>
      </c>
      <c r="I8064" s="2">
        <v>4</v>
      </c>
      <c r="J8064" s="2">
        <v>0</v>
      </c>
      <c r="K8064" s="2">
        <v>71.269199999999998</v>
      </c>
      <c r="L8064" s="18" t="str">
        <f>VLOOKUP(F8064,'BD customers'!$1:$1048576,2,FALSE)</f>
        <v>Luke Weiss</v>
      </c>
      <c r="M8064" s="2">
        <f>MATCH(orders[[#This Row],[Product ID]],'BD product'!A:A,0)</f>
        <v>508</v>
      </c>
      <c r="N8064" s="2" t="str" cm="1">
        <f t="array" ref="N8064">INDEX('BD product'!A:D,M8064,2)</f>
        <v>Technology</v>
      </c>
    </row>
    <row r="8065" spans="1:14" x14ac:dyDescent="0.3">
      <c r="A8065" s="3" t="s">
        <v>8431</v>
      </c>
      <c r="B8065" s="4">
        <v>42681</v>
      </c>
      <c r="C8065" s="12" t="str">
        <f t="shared" si="125"/>
        <v>2016/11</v>
      </c>
      <c r="D8065" s="4">
        <v>42683</v>
      </c>
      <c r="E8065" s="3" t="s">
        <v>64</v>
      </c>
      <c r="F8065" s="3" t="s">
        <v>3984</v>
      </c>
      <c r="G8065" s="3" t="s">
        <v>3959</v>
      </c>
      <c r="H8065" s="5">
        <v>35997</v>
      </c>
      <c r="I8065" s="2">
        <v>3</v>
      </c>
      <c r="J8065" s="2">
        <v>0</v>
      </c>
      <c r="K8065" s="2">
        <v>100.7916</v>
      </c>
      <c r="L8065" s="18" t="str">
        <f>VLOOKUP(F8065,'BD customers'!$1:$1048576,2,FALSE)</f>
        <v>Luke Weiss</v>
      </c>
      <c r="M8065" s="2">
        <f>MATCH(orders[[#This Row],[Product ID]],'BD product'!A:A,0)</f>
        <v>1213</v>
      </c>
      <c r="N8065" s="2" t="str" cm="1">
        <f t="array" ref="N8065">INDEX('BD product'!A:D,M8065,2)</f>
        <v>Technology</v>
      </c>
    </row>
    <row r="8066" spans="1:14" x14ac:dyDescent="0.3">
      <c r="A8066" s="3" t="s">
        <v>8431</v>
      </c>
      <c r="B8066" s="4">
        <v>42681</v>
      </c>
      <c r="C8066" s="12" t="str">
        <f t="shared" ref="C8066:C8129" si="126">TEXT(B8066,"aaaa/mm")</f>
        <v>2016/11</v>
      </c>
      <c r="D8066" s="4">
        <v>42683</v>
      </c>
      <c r="E8066" s="3" t="s">
        <v>64</v>
      </c>
      <c r="F8066" s="3" t="s">
        <v>3984</v>
      </c>
      <c r="G8066" s="3" t="s">
        <v>4528</v>
      </c>
      <c r="H8066" s="5">
        <v>1296</v>
      </c>
      <c r="I8066" s="2">
        <v>2</v>
      </c>
      <c r="J8066" s="2">
        <v>0</v>
      </c>
      <c r="K8066" s="2">
        <v>6.2207999999999997</v>
      </c>
      <c r="L8066" s="18" t="str">
        <f>VLOOKUP(F8066,'BD customers'!$1:$1048576,2,FALSE)</f>
        <v>Luke Weiss</v>
      </c>
      <c r="M8066" s="2">
        <f>MATCH(orders[[#This Row],[Product ID]],'BD product'!A:A,0)</f>
        <v>1349</v>
      </c>
      <c r="N8066" s="2" t="str" cm="1">
        <f t="array" ref="N8066">INDEX('BD product'!A:D,M8066,2)</f>
        <v>Office Supplies</v>
      </c>
    </row>
    <row r="8067" spans="1:14" x14ac:dyDescent="0.3">
      <c r="A8067" s="3" t="s">
        <v>8431</v>
      </c>
      <c r="B8067" s="4">
        <v>42681</v>
      </c>
      <c r="C8067" s="12" t="str">
        <f t="shared" si="126"/>
        <v>2016/11</v>
      </c>
      <c r="D8067" s="4">
        <v>42683</v>
      </c>
      <c r="E8067" s="3" t="s">
        <v>64</v>
      </c>
      <c r="F8067" s="3" t="s">
        <v>3984</v>
      </c>
      <c r="G8067" s="3" t="s">
        <v>226</v>
      </c>
      <c r="H8067" s="5">
        <v>11682</v>
      </c>
      <c r="I8067" s="2">
        <v>3</v>
      </c>
      <c r="J8067" s="2">
        <v>0</v>
      </c>
      <c r="K8067" s="2">
        <v>0.58409999999999995</v>
      </c>
      <c r="L8067" s="18" t="str">
        <f>VLOOKUP(F8067,'BD customers'!$1:$1048576,2,FALSE)</f>
        <v>Luke Weiss</v>
      </c>
      <c r="M8067" s="2">
        <f>MATCH(orders[[#This Row],[Product ID]],'BD product'!A:A,0)</f>
        <v>43</v>
      </c>
      <c r="N8067" s="2" t="str" cm="1">
        <f t="array" ref="N8067">INDEX('BD product'!A:D,M8067,2)</f>
        <v>Office Supplies</v>
      </c>
    </row>
    <row r="8068" spans="1:14" x14ac:dyDescent="0.3">
      <c r="A8068" s="3" t="s">
        <v>8431</v>
      </c>
      <c r="B8068" s="4">
        <v>42681</v>
      </c>
      <c r="C8068" s="12" t="str">
        <f t="shared" si="126"/>
        <v>2016/11</v>
      </c>
      <c r="D8068" s="4">
        <v>42683</v>
      </c>
      <c r="E8068" s="3" t="s">
        <v>64</v>
      </c>
      <c r="F8068" s="3" t="s">
        <v>3984</v>
      </c>
      <c r="G8068" s="3" t="s">
        <v>5805</v>
      </c>
      <c r="H8068" s="5">
        <v>276784</v>
      </c>
      <c r="I8068" s="2">
        <v>2</v>
      </c>
      <c r="J8068" s="2">
        <v>2</v>
      </c>
      <c r="K8068" s="2">
        <v>89.954800000000006</v>
      </c>
      <c r="L8068" s="18" t="str">
        <f>VLOOKUP(F8068,'BD customers'!$1:$1048576,2,FALSE)</f>
        <v>Luke Weiss</v>
      </c>
      <c r="M8068" s="2">
        <f>MATCH(orders[[#This Row],[Product ID]],'BD product'!A:A,0)</f>
        <v>1593</v>
      </c>
      <c r="N8068" s="2" t="str" cm="1">
        <f t="array" ref="N8068">INDEX('BD product'!A:D,M8068,2)</f>
        <v>Office Supplies</v>
      </c>
    </row>
    <row r="8069" spans="1:14" x14ac:dyDescent="0.3">
      <c r="A8069" s="3" t="s">
        <v>8432</v>
      </c>
      <c r="B8069" s="4">
        <v>42297</v>
      </c>
      <c r="C8069" s="12" t="str">
        <f t="shared" si="126"/>
        <v>2015/10</v>
      </c>
      <c r="D8069" s="4">
        <v>42301</v>
      </c>
      <c r="E8069" s="3" t="s">
        <v>21</v>
      </c>
      <c r="F8069" s="3" t="s">
        <v>2847</v>
      </c>
      <c r="G8069" s="3" t="s">
        <v>1735</v>
      </c>
      <c r="H8069" s="5">
        <v>23997</v>
      </c>
      <c r="I8069" s="2">
        <v>3</v>
      </c>
      <c r="J8069" s="2">
        <v>0</v>
      </c>
      <c r="K8069" s="2">
        <v>86.389200000000002</v>
      </c>
      <c r="L8069" s="18" t="str">
        <f>VLOOKUP(F8069,'BD customers'!$1:$1048576,2,FALSE)</f>
        <v>Noel Staavos</v>
      </c>
      <c r="M8069" s="2">
        <f>MATCH(orders[[#This Row],[Product ID]],'BD product'!A:A,0)</f>
        <v>430</v>
      </c>
      <c r="N8069" s="2" t="str" cm="1">
        <f t="array" ref="N8069">INDEX('BD product'!A:D,M8069,2)</f>
        <v>Technology</v>
      </c>
    </row>
    <row r="8070" spans="1:14" x14ac:dyDescent="0.3">
      <c r="A8070" s="3" t="s">
        <v>8432</v>
      </c>
      <c r="B8070" s="4">
        <v>42297</v>
      </c>
      <c r="C8070" s="12" t="str">
        <f t="shared" si="126"/>
        <v>2015/10</v>
      </c>
      <c r="D8070" s="4">
        <v>42301</v>
      </c>
      <c r="E8070" s="3" t="s">
        <v>21</v>
      </c>
      <c r="F8070" s="3" t="s">
        <v>2847</v>
      </c>
      <c r="G8070" s="3" t="s">
        <v>5657</v>
      </c>
      <c r="H8070" s="5">
        <v>1602</v>
      </c>
      <c r="I8070" s="2">
        <v>6</v>
      </c>
      <c r="J8070" s="2">
        <v>0</v>
      </c>
      <c r="K8070" s="2">
        <v>6.0876000000000001</v>
      </c>
      <c r="L8070" s="18" t="str">
        <f>VLOOKUP(F8070,'BD customers'!$1:$1048576,2,FALSE)</f>
        <v>Noel Staavos</v>
      </c>
      <c r="M8070" s="2">
        <f>MATCH(orders[[#This Row],[Product ID]],'BD product'!A:A,0)</f>
        <v>1567</v>
      </c>
      <c r="N8070" s="2" t="str" cm="1">
        <f t="array" ref="N8070">INDEX('BD product'!A:D,M8070,2)</f>
        <v>Furniture</v>
      </c>
    </row>
    <row r="8071" spans="1:14" x14ac:dyDescent="0.3">
      <c r="A8071" s="3" t="s">
        <v>8433</v>
      </c>
      <c r="B8071" s="4">
        <v>42736</v>
      </c>
      <c r="C8071" s="12" t="str">
        <f t="shared" si="126"/>
        <v>2017/01</v>
      </c>
      <c r="D8071" s="4">
        <v>42740</v>
      </c>
      <c r="E8071" s="3" t="s">
        <v>21</v>
      </c>
      <c r="F8071" s="3" t="s">
        <v>518</v>
      </c>
      <c r="G8071" s="3" t="s">
        <v>1702</v>
      </c>
      <c r="H8071" s="5">
        <v>45456</v>
      </c>
      <c r="I8071" s="2">
        <v>5</v>
      </c>
      <c r="J8071" s="2">
        <v>2</v>
      </c>
      <c r="K8071" s="2">
        <v>-10.7958</v>
      </c>
      <c r="L8071" s="18" t="str">
        <f>VLOOKUP(F8071,'BD customers'!$1:$1048576,2,FALSE)</f>
        <v>Janet Martin</v>
      </c>
      <c r="M8071" s="2">
        <f>MATCH(orders[[#This Row],[Product ID]],'BD product'!A:A,0)</f>
        <v>420</v>
      </c>
      <c r="N8071" s="2" t="str" cm="1">
        <f t="array" ref="N8071">INDEX('BD product'!A:D,M8071,2)</f>
        <v>Office Supplies</v>
      </c>
    </row>
    <row r="8072" spans="1:14" x14ac:dyDescent="0.3">
      <c r="A8072" s="3" t="s">
        <v>8433</v>
      </c>
      <c r="B8072" s="4">
        <v>42736</v>
      </c>
      <c r="C8072" s="12" t="str">
        <f t="shared" si="126"/>
        <v>2017/01</v>
      </c>
      <c r="D8072" s="4">
        <v>42740</v>
      </c>
      <c r="E8072" s="3" t="s">
        <v>21</v>
      </c>
      <c r="F8072" s="3" t="s">
        <v>518</v>
      </c>
      <c r="G8072" s="3" t="s">
        <v>5033</v>
      </c>
      <c r="H8072" s="5">
        <v>14142</v>
      </c>
      <c r="I8072" s="2">
        <v>5</v>
      </c>
      <c r="J8072" s="2">
        <v>6</v>
      </c>
      <c r="K8072" s="2">
        <v>-187.38149999999999</v>
      </c>
      <c r="L8072" s="18" t="str">
        <f>VLOOKUP(F8072,'BD customers'!$1:$1048576,2,FALSE)</f>
        <v>Janet Martin</v>
      </c>
      <c r="M8072" s="2">
        <f>MATCH(orders[[#This Row],[Product ID]],'BD product'!A:A,0)</f>
        <v>1456</v>
      </c>
      <c r="N8072" s="2" t="str" cm="1">
        <f t="array" ref="N8072">INDEX('BD product'!A:D,M8072,2)</f>
        <v>Furniture</v>
      </c>
    </row>
    <row r="8073" spans="1:14" x14ac:dyDescent="0.3">
      <c r="A8073" s="3" t="s">
        <v>8433</v>
      </c>
      <c r="B8073" s="4">
        <v>42736</v>
      </c>
      <c r="C8073" s="12" t="str">
        <f t="shared" si="126"/>
        <v>2017/01</v>
      </c>
      <c r="D8073" s="4">
        <v>42740</v>
      </c>
      <c r="E8073" s="3" t="s">
        <v>21</v>
      </c>
      <c r="F8073" s="3" t="s">
        <v>518</v>
      </c>
      <c r="G8073" s="3" t="s">
        <v>2390</v>
      </c>
      <c r="H8073" s="5">
        <v>310744</v>
      </c>
      <c r="I8073" s="2">
        <v>4</v>
      </c>
      <c r="J8073" s="2">
        <v>3</v>
      </c>
      <c r="K8073" s="2">
        <v>-26.635200000000001</v>
      </c>
      <c r="L8073" s="18" t="str">
        <f>VLOOKUP(F8073,'BD customers'!$1:$1048576,2,FALSE)</f>
        <v>Janet Martin</v>
      </c>
      <c r="M8073" s="2">
        <f>MATCH(orders[[#This Row],[Product ID]],'BD product'!A:A,0)</f>
        <v>639</v>
      </c>
      <c r="N8073" s="2" t="str" cm="1">
        <f t="array" ref="N8073">INDEX('BD product'!A:D,M8073,2)</f>
        <v>Furniture</v>
      </c>
    </row>
    <row r="8074" spans="1:14" x14ac:dyDescent="0.3">
      <c r="A8074" s="3" t="s">
        <v>8433</v>
      </c>
      <c r="B8074" s="4">
        <v>42736</v>
      </c>
      <c r="C8074" s="12" t="str">
        <f t="shared" si="126"/>
        <v>2017/01</v>
      </c>
      <c r="D8074" s="4">
        <v>42740</v>
      </c>
      <c r="E8074" s="3" t="s">
        <v>21</v>
      </c>
      <c r="F8074" s="3" t="s">
        <v>518</v>
      </c>
      <c r="G8074" s="3" t="s">
        <v>2600</v>
      </c>
      <c r="H8074" s="5">
        <v>12736</v>
      </c>
      <c r="I8074" s="2">
        <v>4</v>
      </c>
      <c r="J8074" s="2">
        <v>2</v>
      </c>
      <c r="K8074" s="2">
        <v>2.2288000000000001</v>
      </c>
      <c r="L8074" s="18" t="str">
        <f>VLOOKUP(F8074,'BD customers'!$1:$1048576,2,FALSE)</f>
        <v>Janet Martin</v>
      </c>
      <c r="M8074" s="2">
        <f>MATCH(orders[[#This Row],[Product ID]],'BD product'!A:A,0)</f>
        <v>705</v>
      </c>
      <c r="N8074" s="2" t="str" cm="1">
        <f t="array" ref="N8074">INDEX('BD product'!A:D,M8074,2)</f>
        <v>Office Supplies</v>
      </c>
    </row>
    <row r="8075" spans="1:14" x14ac:dyDescent="0.3">
      <c r="A8075" s="3" t="s">
        <v>8433</v>
      </c>
      <c r="B8075" s="4">
        <v>42736</v>
      </c>
      <c r="C8075" s="12" t="str">
        <f t="shared" si="126"/>
        <v>2017/01</v>
      </c>
      <c r="D8075" s="4">
        <v>42740</v>
      </c>
      <c r="E8075" s="3" t="s">
        <v>21</v>
      </c>
      <c r="F8075" s="3" t="s">
        <v>518</v>
      </c>
      <c r="G8075" s="3" t="s">
        <v>2356</v>
      </c>
      <c r="H8075" s="5">
        <v>647</v>
      </c>
      <c r="I8075" s="2">
        <v>5</v>
      </c>
      <c r="J8075" s="2">
        <v>8</v>
      </c>
      <c r="K8075" s="2">
        <v>-0.97050000000000003</v>
      </c>
      <c r="L8075" s="18" t="str">
        <f>VLOOKUP(F8075,'BD customers'!$1:$1048576,2,FALSE)</f>
        <v>Janet Martin</v>
      </c>
      <c r="M8075" s="2">
        <f>MATCH(orders[[#This Row],[Product ID]],'BD product'!A:A,0)</f>
        <v>627</v>
      </c>
      <c r="N8075" s="2" t="str" cm="1">
        <f t="array" ref="N8075">INDEX('BD product'!A:D,M8075,2)</f>
        <v>Office Supplies</v>
      </c>
    </row>
    <row r="8076" spans="1:14" x14ac:dyDescent="0.3">
      <c r="A8076" s="3" t="s">
        <v>8433</v>
      </c>
      <c r="B8076" s="4">
        <v>42736</v>
      </c>
      <c r="C8076" s="12" t="str">
        <f t="shared" si="126"/>
        <v>2017/01</v>
      </c>
      <c r="D8076" s="4">
        <v>42740</v>
      </c>
      <c r="E8076" s="3" t="s">
        <v>21</v>
      </c>
      <c r="F8076" s="3" t="s">
        <v>518</v>
      </c>
      <c r="G8076" s="3" t="s">
        <v>863</v>
      </c>
      <c r="H8076" s="5">
        <v>13748</v>
      </c>
      <c r="I8076" s="2">
        <v>14</v>
      </c>
      <c r="J8076" s="2">
        <v>8</v>
      </c>
      <c r="K8076" s="2">
        <v>-22.684200000000001</v>
      </c>
      <c r="L8076" s="18" t="str">
        <f>VLOOKUP(F8076,'BD customers'!$1:$1048576,2,FALSE)</f>
        <v>Janet Martin</v>
      </c>
      <c r="M8076" s="2">
        <f>MATCH(orders[[#This Row],[Product ID]],'BD product'!A:A,0)</f>
        <v>187</v>
      </c>
      <c r="N8076" s="2" t="str" cm="1">
        <f t="array" ref="N8076">INDEX('BD product'!A:D,M8076,2)</f>
        <v>Office Supplies</v>
      </c>
    </row>
    <row r="8077" spans="1:14" x14ac:dyDescent="0.3">
      <c r="A8077" s="3" t="s">
        <v>8433</v>
      </c>
      <c r="B8077" s="4">
        <v>42736</v>
      </c>
      <c r="C8077" s="12" t="str">
        <f t="shared" si="126"/>
        <v>2017/01</v>
      </c>
      <c r="D8077" s="4">
        <v>42740</v>
      </c>
      <c r="E8077" s="3" t="s">
        <v>21</v>
      </c>
      <c r="F8077" s="3" t="s">
        <v>518</v>
      </c>
      <c r="G8077" s="3" t="s">
        <v>2021</v>
      </c>
      <c r="H8077" s="5">
        <v>15224</v>
      </c>
      <c r="I8077" s="2">
        <v>2</v>
      </c>
      <c r="J8077" s="2">
        <v>8</v>
      </c>
      <c r="K8077" s="2">
        <v>-38.821199999999997</v>
      </c>
      <c r="L8077" s="18" t="str">
        <f>VLOOKUP(F8077,'BD customers'!$1:$1048576,2,FALSE)</f>
        <v>Janet Martin</v>
      </c>
      <c r="M8077" s="2">
        <f>MATCH(orders[[#This Row],[Product ID]],'BD product'!A:A,0)</f>
        <v>515</v>
      </c>
      <c r="N8077" s="2" t="str" cm="1">
        <f t="array" ref="N8077">INDEX('BD product'!A:D,M8077,2)</f>
        <v>Office Supplies</v>
      </c>
    </row>
    <row r="8078" spans="1:14" x14ac:dyDescent="0.3">
      <c r="A8078" s="3" t="s">
        <v>8434</v>
      </c>
      <c r="B8078" s="4">
        <v>42178</v>
      </c>
      <c r="C8078" s="12" t="str">
        <f t="shared" si="126"/>
        <v>2015/06</v>
      </c>
      <c r="D8078" s="4">
        <v>42184</v>
      </c>
      <c r="E8078" s="3" t="s">
        <v>21</v>
      </c>
      <c r="F8078" s="3" t="s">
        <v>4123</v>
      </c>
      <c r="G8078" s="3" t="s">
        <v>2421</v>
      </c>
      <c r="H8078" s="5">
        <v>2742</v>
      </c>
      <c r="I8078" s="2">
        <v>3</v>
      </c>
      <c r="J8078" s="2">
        <v>0</v>
      </c>
      <c r="K8078" s="2">
        <v>9.3228000000000009</v>
      </c>
      <c r="L8078" s="18" t="str">
        <f>VLOOKUP(F8078,'BD customers'!$1:$1048576,2,FALSE)</f>
        <v>Randy Ferguson</v>
      </c>
      <c r="M8078" s="2">
        <f>MATCH(orders[[#This Row],[Product ID]],'BD product'!A:A,0)</f>
        <v>647</v>
      </c>
      <c r="N8078" s="2" t="str" cm="1">
        <f t="array" ref="N8078">INDEX('BD product'!A:D,M8078,2)</f>
        <v>Furniture</v>
      </c>
    </row>
    <row r="8079" spans="1:14" x14ac:dyDescent="0.3">
      <c r="A8079" s="3" t="s">
        <v>8434</v>
      </c>
      <c r="B8079" s="4">
        <v>42178</v>
      </c>
      <c r="C8079" s="12" t="str">
        <f t="shared" si="126"/>
        <v>2015/06</v>
      </c>
      <c r="D8079" s="4">
        <v>42184</v>
      </c>
      <c r="E8079" s="3" t="s">
        <v>21</v>
      </c>
      <c r="F8079" s="3" t="s">
        <v>4123</v>
      </c>
      <c r="G8079" s="3" t="s">
        <v>3115</v>
      </c>
      <c r="H8079" s="5">
        <v>16598</v>
      </c>
      <c r="I8079" s="2">
        <v>1</v>
      </c>
      <c r="J8079" s="2">
        <v>0</v>
      </c>
      <c r="K8079" s="2">
        <v>7.4691000000000001</v>
      </c>
      <c r="L8079" s="18" t="str">
        <f>VLOOKUP(F8079,'BD customers'!$1:$1048576,2,FALSE)</f>
        <v>Randy Ferguson</v>
      </c>
      <c r="M8079" s="2">
        <f>MATCH(orders[[#This Row],[Product ID]],'BD product'!A:A,0)</f>
        <v>898</v>
      </c>
      <c r="N8079" s="2" t="str" cm="1">
        <f t="array" ref="N8079">INDEX('BD product'!A:D,M8079,2)</f>
        <v>Office Supplies</v>
      </c>
    </row>
    <row r="8080" spans="1:14" x14ac:dyDescent="0.3">
      <c r="A8080" s="3" t="s">
        <v>8434</v>
      </c>
      <c r="B8080" s="4">
        <v>42178</v>
      </c>
      <c r="C8080" s="12" t="str">
        <f t="shared" si="126"/>
        <v>2015/06</v>
      </c>
      <c r="D8080" s="4">
        <v>42184</v>
      </c>
      <c r="E8080" s="3" t="s">
        <v>21</v>
      </c>
      <c r="F8080" s="3" t="s">
        <v>4123</v>
      </c>
      <c r="G8080" s="3" t="s">
        <v>4632</v>
      </c>
      <c r="H8080" s="5">
        <v>750</v>
      </c>
      <c r="I8080" s="2">
        <v>3</v>
      </c>
      <c r="J8080" s="2">
        <v>0</v>
      </c>
      <c r="K8080" s="2">
        <v>1.7999999999999999E-2</v>
      </c>
      <c r="L8080" s="18" t="str">
        <f>VLOOKUP(F8080,'BD customers'!$1:$1048576,2,FALSE)</f>
        <v>Randy Ferguson</v>
      </c>
      <c r="M8080" s="2">
        <f>MATCH(orders[[#This Row],[Product ID]],'BD product'!A:A,0)</f>
        <v>1373</v>
      </c>
      <c r="N8080" s="2" t="str" cm="1">
        <f t="array" ref="N8080">INDEX('BD product'!A:D,M8080,2)</f>
        <v>Technology</v>
      </c>
    </row>
    <row r="8081" spans="1:14" x14ac:dyDescent="0.3">
      <c r="A8081" s="3" t="s">
        <v>8435</v>
      </c>
      <c r="B8081" s="4">
        <v>42696</v>
      </c>
      <c r="C8081" s="12" t="str">
        <f t="shared" si="126"/>
        <v>2016/11</v>
      </c>
      <c r="D8081" s="4">
        <v>42701</v>
      </c>
      <c r="E8081" s="3" t="s">
        <v>21</v>
      </c>
      <c r="F8081" s="3" t="s">
        <v>2339</v>
      </c>
      <c r="G8081" s="3" t="s">
        <v>1298</v>
      </c>
      <c r="H8081" s="5">
        <v>134272</v>
      </c>
      <c r="I8081" s="2">
        <v>8</v>
      </c>
      <c r="J8081" s="2">
        <v>2</v>
      </c>
      <c r="K8081" s="2">
        <v>46.995199999999997</v>
      </c>
      <c r="L8081" s="18" t="str">
        <f>VLOOKUP(F8081,'BD customers'!$1:$1048576,2,FALSE)</f>
        <v>Cathy Armstrong</v>
      </c>
      <c r="M8081" s="2">
        <f>MATCH(orders[[#This Row],[Product ID]],'BD product'!A:A,0)</f>
        <v>303</v>
      </c>
      <c r="N8081" s="2" t="str" cm="1">
        <f t="array" ref="N8081">INDEX('BD product'!A:D,M8081,2)</f>
        <v>Office Supplies</v>
      </c>
    </row>
    <row r="8082" spans="1:14" x14ac:dyDescent="0.3">
      <c r="A8082" s="3" t="s">
        <v>8436</v>
      </c>
      <c r="B8082" s="4">
        <v>42303</v>
      </c>
      <c r="C8082" s="12" t="str">
        <f t="shared" si="126"/>
        <v>2015/10</v>
      </c>
      <c r="D8082" s="4">
        <v>42309</v>
      </c>
      <c r="E8082" s="3" t="s">
        <v>21</v>
      </c>
      <c r="F8082" s="3" t="s">
        <v>1080</v>
      </c>
      <c r="G8082" s="3" t="s">
        <v>3219</v>
      </c>
      <c r="H8082" s="5">
        <v>146544</v>
      </c>
      <c r="I8082" s="2">
        <v>6</v>
      </c>
      <c r="J8082" s="2">
        <v>2</v>
      </c>
      <c r="K8082" s="2">
        <v>47.626800000000003</v>
      </c>
      <c r="L8082" s="18" t="str">
        <f>VLOOKUP(F8082,'BD customers'!$1:$1048576,2,FALSE)</f>
        <v>Kristen Hastings</v>
      </c>
      <c r="M8082" s="2">
        <f>MATCH(orders[[#This Row],[Product ID]],'BD product'!A:A,0)</f>
        <v>935</v>
      </c>
      <c r="N8082" s="2" t="str" cm="1">
        <f t="array" ref="N8082">INDEX('BD product'!A:D,M8082,2)</f>
        <v>Office Supplies</v>
      </c>
    </row>
    <row r="8083" spans="1:14" x14ac:dyDescent="0.3">
      <c r="A8083" s="3" t="s">
        <v>8436</v>
      </c>
      <c r="B8083" s="4">
        <v>42303</v>
      </c>
      <c r="C8083" s="12" t="str">
        <f t="shared" si="126"/>
        <v>2015/10</v>
      </c>
      <c r="D8083" s="4">
        <v>42309</v>
      </c>
      <c r="E8083" s="3" t="s">
        <v>21</v>
      </c>
      <c r="F8083" s="3" t="s">
        <v>1080</v>
      </c>
      <c r="G8083" s="3" t="s">
        <v>7218</v>
      </c>
      <c r="H8083" s="5">
        <v>131904</v>
      </c>
      <c r="I8083" s="2">
        <v>3</v>
      </c>
      <c r="J8083" s="2">
        <v>2</v>
      </c>
      <c r="K8083" s="2">
        <v>47.815199999999997</v>
      </c>
      <c r="L8083" s="18" t="str">
        <f>VLOOKUP(F8083,'BD customers'!$1:$1048576,2,FALSE)</f>
        <v>Kristen Hastings</v>
      </c>
      <c r="M8083" s="2">
        <f>MATCH(orders[[#This Row],[Product ID]],'BD product'!A:A,0)</f>
        <v>1768</v>
      </c>
      <c r="N8083" s="2" t="str" cm="1">
        <f t="array" ref="N8083">INDEX('BD product'!A:D,M8083,2)</f>
        <v>Office Supplies</v>
      </c>
    </row>
    <row r="8084" spans="1:14" x14ac:dyDescent="0.3">
      <c r="A8084" s="3" t="s">
        <v>8436</v>
      </c>
      <c r="B8084" s="4">
        <v>42303</v>
      </c>
      <c r="C8084" s="12" t="str">
        <f t="shared" si="126"/>
        <v>2015/10</v>
      </c>
      <c r="D8084" s="4">
        <v>42309</v>
      </c>
      <c r="E8084" s="3" t="s">
        <v>21</v>
      </c>
      <c r="F8084" s="3" t="s">
        <v>1080</v>
      </c>
      <c r="G8084" s="3" t="s">
        <v>2114</v>
      </c>
      <c r="H8084" s="5">
        <v>20388</v>
      </c>
      <c r="I8084" s="2">
        <v>5</v>
      </c>
      <c r="J8084" s="2">
        <v>2</v>
      </c>
      <c r="K8084" s="2">
        <v>2.0388000000000002</v>
      </c>
      <c r="L8084" s="18" t="str">
        <f>VLOOKUP(F8084,'BD customers'!$1:$1048576,2,FALSE)</f>
        <v>Kristen Hastings</v>
      </c>
      <c r="M8084" s="2">
        <f>MATCH(orders[[#This Row],[Product ID]],'BD product'!A:A,0)</f>
        <v>545</v>
      </c>
      <c r="N8084" s="2" t="str" cm="1">
        <f t="array" ref="N8084">INDEX('BD product'!A:D,M8084,2)</f>
        <v>Office Supplies</v>
      </c>
    </row>
    <row r="8085" spans="1:14" x14ac:dyDescent="0.3">
      <c r="A8085" s="3" t="s">
        <v>8436</v>
      </c>
      <c r="B8085" s="4">
        <v>42303</v>
      </c>
      <c r="C8085" s="12" t="str">
        <f t="shared" si="126"/>
        <v>2015/10</v>
      </c>
      <c r="D8085" s="4">
        <v>42309</v>
      </c>
      <c r="E8085" s="3" t="s">
        <v>21</v>
      </c>
      <c r="F8085" s="3" t="s">
        <v>1080</v>
      </c>
      <c r="G8085" s="3" t="s">
        <v>4264</v>
      </c>
      <c r="H8085" s="5">
        <v>14301</v>
      </c>
      <c r="I8085" s="2">
        <v>7</v>
      </c>
      <c r="J8085" s="2">
        <v>7</v>
      </c>
      <c r="K8085" s="2">
        <v>-10.487399999999999</v>
      </c>
      <c r="L8085" s="18" t="str">
        <f>VLOOKUP(F8085,'BD customers'!$1:$1048576,2,FALSE)</f>
        <v>Kristen Hastings</v>
      </c>
      <c r="M8085" s="2">
        <f>MATCH(orders[[#This Row],[Product ID]],'BD product'!A:A,0)</f>
        <v>1284</v>
      </c>
      <c r="N8085" s="2" t="str" cm="1">
        <f t="array" ref="N8085">INDEX('BD product'!A:D,M8085,2)</f>
        <v>Office Supplies</v>
      </c>
    </row>
    <row r="8086" spans="1:14" x14ac:dyDescent="0.3">
      <c r="A8086" s="3" t="s">
        <v>8436</v>
      </c>
      <c r="B8086" s="4">
        <v>42303</v>
      </c>
      <c r="C8086" s="12" t="str">
        <f t="shared" si="126"/>
        <v>2015/10</v>
      </c>
      <c r="D8086" s="4">
        <v>42309</v>
      </c>
      <c r="E8086" s="3" t="s">
        <v>21</v>
      </c>
      <c r="F8086" s="3" t="s">
        <v>1080</v>
      </c>
      <c r="G8086" s="3" t="s">
        <v>1758</v>
      </c>
      <c r="H8086" s="5">
        <v>71864</v>
      </c>
      <c r="I8086" s="2">
        <v>10</v>
      </c>
      <c r="J8086" s="2">
        <v>2</v>
      </c>
      <c r="K8086" s="2">
        <v>-16.1694</v>
      </c>
      <c r="L8086" s="18" t="str">
        <f>VLOOKUP(F8086,'BD customers'!$1:$1048576,2,FALSE)</f>
        <v>Kristen Hastings</v>
      </c>
      <c r="M8086" s="2">
        <f>MATCH(orders[[#This Row],[Product ID]],'BD product'!A:A,0)</f>
        <v>437</v>
      </c>
      <c r="N8086" s="2" t="str" cm="1">
        <f t="array" ref="N8086">INDEX('BD product'!A:D,M8086,2)</f>
        <v>Office Supplies</v>
      </c>
    </row>
    <row r="8087" spans="1:14" x14ac:dyDescent="0.3">
      <c r="A8087" s="3" t="s">
        <v>8437</v>
      </c>
      <c r="B8087" s="4">
        <v>42663</v>
      </c>
      <c r="C8087" s="12" t="str">
        <f t="shared" si="126"/>
        <v>2016/10</v>
      </c>
      <c r="D8087" s="4">
        <v>42669</v>
      </c>
      <c r="E8087" s="3" t="s">
        <v>21</v>
      </c>
      <c r="F8087" s="3" t="s">
        <v>8438</v>
      </c>
      <c r="G8087" s="3" t="s">
        <v>1614</v>
      </c>
      <c r="H8087" s="5">
        <v>611</v>
      </c>
      <c r="I8087" s="2">
        <v>5</v>
      </c>
      <c r="J8087" s="2">
        <v>0</v>
      </c>
      <c r="K8087" s="2">
        <v>0.18329999999999999</v>
      </c>
      <c r="L8087" s="18" t="str">
        <f>VLOOKUP(F8087,'BD customers'!$1:$1048576,2,FALSE)</f>
        <v>Lindsay Castell</v>
      </c>
      <c r="M8087" s="2">
        <f>MATCH(orders[[#This Row],[Product ID]],'BD product'!A:A,0)</f>
        <v>392</v>
      </c>
      <c r="N8087" s="2" t="str" cm="1">
        <f t="array" ref="N8087">INDEX('BD product'!A:D,M8087,2)</f>
        <v>Furniture</v>
      </c>
    </row>
    <row r="8088" spans="1:14" x14ac:dyDescent="0.3">
      <c r="A8088" s="3" t="s">
        <v>8439</v>
      </c>
      <c r="B8088" s="4">
        <v>42853</v>
      </c>
      <c r="C8088" s="12" t="str">
        <f t="shared" si="126"/>
        <v>2017/04</v>
      </c>
      <c r="D8088" s="4">
        <v>42857</v>
      </c>
      <c r="E8088" s="3" t="s">
        <v>21</v>
      </c>
      <c r="F8088" s="3" t="s">
        <v>5288</v>
      </c>
      <c r="G8088" s="3" t="s">
        <v>4197</v>
      </c>
      <c r="H8088" s="5">
        <v>2808</v>
      </c>
      <c r="I8088" s="2">
        <v>3</v>
      </c>
      <c r="J8088" s="2">
        <v>2</v>
      </c>
      <c r="K8088" s="2">
        <v>0.52649999999999997</v>
      </c>
      <c r="L8088" s="18" t="str">
        <f>VLOOKUP(F8088,'BD customers'!$1:$1048576,2,FALSE)</f>
        <v>Jack Lebron</v>
      </c>
      <c r="M8088" s="2">
        <f>MATCH(orders[[#This Row],[Product ID]],'BD product'!A:A,0)</f>
        <v>1269</v>
      </c>
      <c r="N8088" s="2" t="str" cm="1">
        <f t="array" ref="N8088">INDEX('BD product'!A:D,M8088,2)</f>
        <v>Office Supplies</v>
      </c>
    </row>
    <row r="8089" spans="1:14" x14ac:dyDescent="0.3">
      <c r="A8089" s="3" t="s">
        <v>8440</v>
      </c>
      <c r="B8089" s="4">
        <v>42642</v>
      </c>
      <c r="C8089" s="12" t="str">
        <f t="shared" si="126"/>
        <v>2016/09</v>
      </c>
      <c r="D8089" s="4">
        <v>42644</v>
      </c>
      <c r="E8089" s="3" t="s">
        <v>11</v>
      </c>
      <c r="F8089" s="3" t="s">
        <v>5133</v>
      </c>
      <c r="G8089" s="3" t="s">
        <v>2970</v>
      </c>
      <c r="H8089" s="5">
        <v>10496</v>
      </c>
      <c r="I8089" s="2">
        <v>4</v>
      </c>
      <c r="J8089" s="2">
        <v>2</v>
      </c>
      <c r="K8089" s="2">
        <v>1.1808000000000001</v>
      </c>
      <c r="L8089" s="18" t="str">
        <f>VLOOKUP(F8089,'BD customers'!$1:$1048576,2,FALSE)</f>
        <v>Dario Medina</v>
      </c>
      <c r="M8089" s="2">
        <f>MATCH(orders[[#This Row],[Product ID]],'BD product'!A:A,0)</f>
        <v>838</v>
      </c>
      <c r="N8089" s="2" t="str" cm="1">
        <f t="array" ref="N8089">INDEX('BD product'!A:D,M8089,2)</f>
        <v>Office Supplies</v>
      </c>
    </row>
    <row r="8090" spans="1:14" x14ac:dyDescent="0.3">
      <c r="A8090" s="3" t="s">
        <v>8441</v>
      </c>
      <c r="B8090" s="4">
        <v>42195</v>
      </c>
      <c r="C8090" s="12" t="str">
        <f t="shared" si="126"/>
        <v>2015/07</v>
      </c>
      <c r="D8090" s="4">
        <v>42199</v>
      </c>
      <c r="E8090" s="3" t="s">
        <v>21</v>
      </c>
      <c r="F8090" s="3" t="s">
        <v>438</v>
      </c>
      <c r="G8090" s="3" t="s">
        <v>2559</v>
      </c>
      <c r="H8090" s="5">
        <v>3992</v>
      </c>
      <c r="I8090" s="2">
        <v>2</v>
      </c>
      <c r="J8090" s="2">
        <v>2</v>
      </c>
      <c r="K8090" s="2">
        <v>1.2974000000000001</v>
      </c>
      <c r="L8090" s="18" t="str">
        <f>VLOOKUP(F8090,'BD customers'!$1:$1048576,2,FALSE)</f>
        <v>Mike Vittorini</v>
      </c>
      <c r="M8090" s="2">
        <f>MATCH(orders[[#This Row],[Product ID]],'BD product'!A:A,0)</f>
        <v>693</v>
      </c>
      <c r="N8090" s="2" t="str" cm="1">
        <f t="array" ref="N8090">INDEX('BD product'!A:D,M8090,2)</f>
        <v>Office Supplies</v>
      </c>
    </row>
    <row r="8091" spans="1:14" x14ac:dyDescent="0.3">
      <c r="A8091" s="3" t="s">
        <v>8442</v>
      </c>
      <c r="B8091" s="4">
        <v>42223</v>
      </c>
      <c r="C8091" s="12" t="str">
        <f t="shared" si="126"/>
        <v>2015/08</v>
      </c>
      <c r="D8091" s="4">
        <v>42225</v>
      </c>
      <c r="E8091" s="3" t="s">
        <v>64</v>
      </c>
      <c r="F8091" s="3" t="s">
        <v>2847</v>
      </c>
      <c r="G8091" s="3" t="s">
        <v>130</v>
      </c>
      <c r="H8091" s="5">
        <v>7758</v>
      </c>
      <c r="I8091" s="2">
        <v>9</v>
      </c>
      <c r="J8091" s="2">
        <v>0</v>
      </c>
      <c r="K8091" s="2">
        <v>20.1708</v>
      </c>
      <c r="L8091" s="18" t="str">
        <f>VLOOKUP(F8091,'BD customers'!$1:$1048576,2,FALSE)</f>
        <v>Noel Staavos</v>
      </c>
      <c r="M8091" s="2">
        <f>MATCH(orders[[#This Row],[Product ID]],'BD product'!A:A,0)</f>
        <v>24</v>
      </c>
      <c r="N8091" s="2" t="str" cm="1">
        <f t="array" ref="N8091">INDEX('BD product'!A:D,M8091,2)</f>
        <v>Office Supplies</v>
      </c>
    </row>
    <row r="8092" spans="1:14" x14ac:dyDescent="0.3">
      <c r="A8092" s="3" t="s">
        <v>8443</v>
      </c>
      <c r="B8092" s="4">
        <v>41980</v>
      </c>
      <c r="C8092" s="12" t="str">
        <f t="shared" si="126"/>
        <v>2014/12</v>
      </c>
      <c r="D8092" s="4">
        <v>41986</v>
      </c>
      <c r="E8092" s="3" t="s">
        <v>21</v>
      </c>
      <c r="F8092" s="3" t="s">
        <v>2403</v>
      </c>
      <c r="G8092" s="3" t="s">
        <v>4860</v>
      </c>
      <c r="H8092" s="5">
        <v>26936</v>
      </c>
      <c r="I8092" s="2">
        <v>7</v>
      </c>
      <c r="J8092" s="2">
        <v>0</v>
      </c>
      <c r="K8092" s="2">
        <v>70.033600000000007</v>
      </c>
      <c r="L8092" s="18" t="str">
        <f>VLOOKUP(F8092,'BD customers'!$1:$1048576,2,FALSE)</f>
        <v>Ann Steele</v>
      </c>
      <c r="M8092" s="2">
        <f>MATCH(orders[[#This Row],[Product ID]],'BD product'!A:A,0)</f>
        <v>1426</v>
      </c>
      <c r="N8092" s="2" t="str" cm="1">
        <f t="array" ref="N8092">INDEX('BD product'!A:D,M8092,2)</f>
        <v>Office Supplies</v>
      </c>
    </row>
    <row r="8093" spans="1:14" x14ac:dyDescent="0.3">
      <c r="A8093" s="3" t="s">
        <v>8444</v>
      </c>
      <c r="B8093" s="4">
        <v>42348</v>
      </c>
      <c r="C8093" s="12" t="str">
        <f t="shared" si="126"/>
        <v>2015/12</v>
      </c>
      <c r="D8093" s="4">
        <v>42352</v>
      </c>
      <c r="E8093" s="3" t="s">
        <v>21</v>
      </c>
      <c r="F8093" s="3" t="s">
        <v>554</v>
      </c>
      <c r="G8093" s="3" t="s">
        <v>2724</v>
      </c>
      <c r="H8093" s="5">
        <v>576</v>
      </c>
      <c r="I8093" s="2">
        <v>2</v>
      </c>
      <c r="J8093" s="2">
        <v>0</v>
      </c>
      <c r="K8093" s="2">
        <v>2.8224</v>
      </c>
      <c r="L8093" s="18" t="str">
        <f>VLOOKUP(F8093,'BD customers'!$1:$1048576,2,FALSE)</f>
        <v>Meg Tillman</v>
      </c>
      <c r="M8093" s="2">
        <f>MATCH(orders[[#This Row],[Product ID]],'BD product'!A:A,0)</f>
        <v>747</v>
      </c>
      <c r="N8093" s="2" t="str" cm="1">
        <f t="array" ref="N8093">INDEX('BD product'!A:D,M8093,2)</f>
        <v>Office Supplies</v>
      </c>
    </row>
    <row r="8094" spans="1:14" x14ac:dyDescent="0.3">
      <c r="A8094" s="3" t="s">
        <v>8445</v>
      </c>
      <c r="B8094" s="4">
        <v>43047</v>
      </c>
      <c r="C8094" s="12" t="str">
        <f t="shared" si="126"/>
        <v>2017/11</v>
      </c>
      <c r="D8094" s="4">
        <v>43052</v>
      </c>
      <c r="E8094" s="3" t="s">
        <v>11</v>
      </c>
      <c r="F8094" s="3" t="s">
        <v>5117</v>
      </c>
      <c r="G8094" s="3" t="s">
        <v>3241</v>
      </c>
      <c r="H8094" s="5">
        <v>1099</v>
      </c>
      <c r="I8094" s="2">
        <v>5</v>
      </c>
      <c r="J8094" s="2">
        <v>0</v>
      </c>
      <c r="K8094" s="2">
        <v>0.32969999999999999</v>
      </c>
      <c r="L8094" s="18" t="str">
        <f>VLOOKUP(F8094,'BD customers'!$1:$1048576,2,FALSE)</f>
        <v>Sharelle Roach</v>
      </c>
      <c r="M8094" s="2">
        <f>MATCH(orders[[#This Row],[Product ID]],'BD product'!A:A,0)</f>
        <v>942</v>
      </c>
      <c r="N8094" s="2" t="str" cm="1">
        <f t="array" ref="N8094">INDEX('BD product'!A:D,M8094,2)</f>
        <v>Office Supplies</v>
      </c>
    </row>
    <row r="8095" spans="1:14" x14ac:dyDescent="0.3">
      <c r="A8095" s="3" t="s">
        <v>8446</v>
      </c>
      <c r="B8095" s="4">
        <v>42943</v>
      </c>
      <c r="C8095" s="12" t="str">
        <f t="shared" si="126"/>
        <v>2017/07</v>
      </c>
      <c r="D8095" s="4">
        <v>42948</v>
      </c>
      <c r="E8095" s="3" t="s">
        <v>11</v>
      </c>
      <c r="F8095" s="3" t="s">
        <v>4231</v>
      </c>
      <c r="G8095" s="3" t="s">
        <v>2710</v>
      </c>
      <c r="H8095" s="5">
        <v>2388</v>
      </c>
      <c r="I8095" s="2">
        <v>3</v>
      </c>
      <c r="J8095" s="2">
        <v>0</v>
      </c>
      <c r="K8095" s="2">
        <v>10.507199999999999</v>
      </c>
      <c r="L8095" s="18" t="str">
        <f>VLOOKUP(F8095,'BD customers'!$1:$1048576,2,FALSE)</f>
        <v>Dennis Kane</v>
      </c>
      <c r="M8095" s="2">
        <f>MATCH(orders[[#This Row],[Product ID]],'BD product'!A:A,0)</f>
        <v>742</v>
      </c>
      <c r="N8095" s="2" t="str" cm="1">
        <f t="array" ref="N8095">INDEX('BD product'!A:D,M8095,2)</f>
        <v>Furniture</v>
      </c>
    </row>
    <row r="8096" spans="1:14" x14ac:dyDescent="0.3">
      <c r="A8096" s="3" t="s">
        <v>8446</v>
      </c>
      <c r="B8096" s="4">
        <v>42943</v>
      </c>
      <c r="C8096" s="12" t="str">
        <f t="shared" si="126"/>
        <v>2017/07</v>
      </c>
      <c r="D8096" s="4">
        <v>42948</v>
      </c>
      <c r="E8096" s="3" t="s">
        <v>11</v>
      </c>
      <c r="F8096" s="3" t="s">
        <v>4231</v>
      </c>
      <c r="G8096" s="3" t="s">
        <v>4129</v>
      </c>
      <c r="H8096" s="5">
        <v>262</v>
      </c>
      <c r="I8096" s="2">
        <v>4</v>
      </c>
      <c r="J8096" s="2">
        <v>0</v>
      </c>
      <c r="K8096" s="2">
        <v>1.2052</v>
      </c>
      <c r="L8096" s="18" t="str">
        <f>VLOOKUP(F8096,'BD customers'!$1:$1048576,2,FALSE)</f>
        <v>Dennis Kane</v>
      </c>
      <c r="M8096" s="2">
        <f>MATCH(orders[[#This Row],[Product ID]],'BD product'!A:A,0)</f>
        <v>1256</v>
      </c>
      <c r="N8096" s="2" t="str" cm="1">
        <f t="array" ref="N8096">INDEX('BD product'!A:D,M8096,2)</f>
        <v>Office Supplies</v>
      </c>
    </row>
    <row r="8097" spans="1:14" x14ac:dyDescent="0.3">
      <c r="A8097" s="3" t="s">
        <v>8446</v>
      </c>
      <c r="B8097" s="4">
        <v>42943</v>
      </c>
      <c r="C8097" s="12" t="str">
        <f t="shared" si="126"/>
        <v>2017/07</v>
      </c>
      <c r="D8097" s="4">
        <v>42948</v>
      </c>
      <c r="E8097" s="3" t="s">
        <v>11</v>
      </c>
      <c r="F8097" s="3" t="s">
        <v>4231</v>
      </c>
      <c r="G8097" s="3" t="s">
        <v>4301</v>
      </c>
      <c r="H8097" s="5">
        <v>1296</v>
      </c>
      <c r="I8097" s="2">
        <v>2</v>
      </c>
      <c r="J8097" s="2">
        <v>0</v>
      </c>
      <c r="K8097" s="2">
        <v>6.2207999999999997</v>
      </c>
      <c r="L8097" s="18" t="str">
        <f>VLOOKUP(F8097,'BD customers'!$1:$1048576,2,FALSE)</f>
        <v>Dennis Kane</v>
      </c>
      <c r="M8097" s="2">
        <f>MATCH(orders[[#This Row],[Product ID]],'BD product'!A:A,0)</f>
        <v>1292</v>
      </c>
      <c r="N8097" s="2" t="str" cm="1">
        <f t="array" ref="N8097">INDEX('BD product'!A:D,M8097,2)</f>
        <v>Office Supplies</v>
      </c>
    </row>
    <row r="8098" spans="1:14" x14ac:dyDescent="0.3">
      <c r="A8098" s="3" t="s">
        <v>8446</v>
      </c>
      <c r="B8098" s="4">
        <v>42943</v>
      </c>
      <c r="C8098" s="12" t="str">
        <f t="shared" si="126"/>
        <v>2017/07</v>
      </c>
      <c r="D8098" s="4">
        <v>42948</v>
      </c>
      <c r="E8098" s="3" t="s">
        <v>11</v>
      </c>
      <c r="F8098" s="3" t="s">
        <v>4231</v>
      </c>
      <c r="G8098" s="3" t="s">
        <v>1766</v>
      </c>
      <c r="H8098" s="5">
        <v>23495</v>
      </c>
      <c r="I8098" s="2">
        <v>5</v>
      </c>
      <c r="J8098" s="2">
        <v>0</v>
      </c>
      <c r="K8098" s="2">
        <v>3.2892999999999999</v>
      </c>
      <c r="L8098" s="18" t="str">
        <f>VLOOKUP(F8098,'BD customers'!$1:$1048576,2,FALSE)</f>
        <v>Dennis Kane</v>
      </c>
      <c r="M8098" s="2">
        <f>MATCH(orders[[#This Row],[Product ID]],'BD product'!A:A,0)</f>
        <v>439</v>
      </c>
      <c r="N8098" s="2" t="str" cm="1">
        <f t="array" ref="N8098">INDEX('BD product'!A:D,M8098,2)</f>
        <v>Technology</v>
      </c>
    </row>
    <row r="8099" spans="1:14" x14ac:dyDescent="0.3">
      <c r="A8099" s="3" t="s">
        <v>8447</v>
      </c>
      <c r="B8099" s="4">
        <v>43097</v>
      </c>
      <c r="C8099" s="12" t="str">
        <f t="shared" si="126"/>
        <v>2017/12</v>
      </c>
      <c r="D8099" s="4">
        <v>43101</v>
      </c>
      <c r="E8099" s="3" t="s">
        <v>21</v>
      </c>
      <c r="F8099" s="3" t="s">
        <v>4348</v>
      </c>
      <c r="G8099" s="3" t="s">
        <v>1622</v>
      </c>
      <c r="H8099" s="5">
        <v>11825</v>
      </c>
      <c r="I8099" s="2">
        <v>5</v>
      </c>
      <c r="J8099" s="2">
        <v>0</v>
      </c>
      <c r="K8099" s="2">
        <v>34.292499999999997</v>
      </c>
      <c r="L8099" s="18" t="str">
        <f>VLOOKUP(F8099,'BD customers'!$1:$1048576,2,FALSE)</f>
        <v>Susan Vittorini</v>
      </c>
      <c r="M8099" s="2">
        <f>MATCH(orders[[#This Row],[Product ID]],'BD product'!A:A,0)</f>
        <v>394</v>
      </c>
      <c r="N8099" s="2" t="str" cm="1">
        <f t="array" ref="N8099">INDEX('BD product'!A:D,M8099,2)</f>
        <v>Office Supplies</v>
      </c>
    </row>
    <row r="8100" spans="1:14" x14ac:dyDescent="0.3">
      <c r="A8100" s="3" t="s">
        <v>8447</v>
      </c>
      <c r="B8100" s="4">
        <v>43097</v>
      </c>
      <c r="C8100" s="12" t="str">
        <f t="shared" si="126"/>
        <v>2017/12</v>
      </c>
      <c r="D8100" s="4">
        <v>43101</v>
      </c>
      <c r="E8100" s="3" t="s">
        <v>21</v>
      </c>
      <c r="F8100" s="3" t="s">
        <v>4348</v>
      </c>
      <c r="G8100" s="3" t="s">
        <v>4914</v>
      </c>
      <c r="H8100" s="5">
        <v>428</v>
      </c>
      <c r="I8100" s="2">
        <v>1</v>
      </c>
      <c r="J8100" s="2">
        <v>0</v>
      </c>
      <c r="K8100" s="2">
        <v>0.19259999999999999</v>
      </c>
      <c r="L8100" s="18" t="str">
        <f>VLOOKUP(F8100,'BD customers'!$1:$1048576,2,FALSE)</f>
        <v>Susan Vittorini</v>
      </c>
      <c r="M8100" s="2">
        <f>MATCH(orders[[#This Row],[Product ID]],'BD product'!A:A,0)</f>
        <v>1435</v>
      </c>
      <c r="N8100" s="2" t="str" cm="1">
        <f t="array" ref="N8100">INDEX('BD product'!A:D,M8100,2)</f>
        <v>Office Supplies</v>
      </c>
    </row>
    <row r="8101" spans="1:14" x14ac:dyDescent="0.3">
      <c r="A8101" s="3" t="s">
        <v>8448</v>
      </c>
      <c r="B8101" s="4">
        <v>42439</v>
      </c>
      <c r="C8101" s="12" t="str">
        <f t="shared" si="126"/>
        <v>2016/03</v>
      </c>
      <c r="D8101" s="4">
        <v>42442</v>
      </c>
      <c r="E8101" s="3" t="s">
        <v>64</v>
      </c>
      <c r="F8101" s="3" t="s">
        <v>4002</v>
      </c>
      <c r="G8101" s="3" t="s">
        <v>3509</v>
      </c>
      <c r="H8101" s="5">
        <v>2685</v>
      </c>
      <c r="I8101" s="2">
        <v>3</v>
      </c>
      <c r="J8101" s="2">
        <v>0</v>
      </c>
      <c r="K8101" s="2">
        <v>5.1014999999999997</v>
      </c>
      <c r="L8101" s="18" t="str">
        <f>VLOOKUP(F8101,'BD customers'!$1:$1048576,2,FALSE)</f>
        <v>Rick Huthwaite</v>
      </c>
      <c r="M8101" s="2">
        <f>MATCH(orders[[#This Row],[Product ID]],'BD product'!A:A,0)</f>
        <v>1046</v>
      </c>
      <c r="N8101" s="2" t="str" cm="1">
        <f t="array" ref="N8101">INDEX('BD product'!A:D,M8101,2)</f>
        <v>Technology</v>
      </c>
    </row>
    <row r="8102" spans="1:14" x14ac:dyDescent="0.3">
      <c r="A8102" s="3" t="s">
        <v>8448</v>
      </c>
      <c r="B8102" s="4">
        <v>42439</v>
      </c>
      <c r="C8102" s="12" t="str">
        <f t="shared" si="126"/>
        <v>2016/03</v>
      </c>
      <c r="D8102" s="4">
        <v>42442</v>
      </c>
      <c r="E8102" s="3" t="s">
        <v>64</v>
      </c>
      <c r="F8102" s="3" t="s">
        <v>4002</v>
      </c>
      <c r="G8102" s="3" t="s">
        <v>8449</v>
      </c>
      <c r="H8102" s="5">
        <v>33576</v>
      </c>
      <c r="I8102" s="2">
        <v>3</v>
      </c>
      <c r="J8102" s="2">
        <v>2</v>
      </c>
      <c r="K8102" s="2">
        <v>3.7772999999999999</v>
      </c>
      <c r="L8102" s="18" t="str">
        <f>VLOOKUP(F8102,'BD customers'!$1:$1048576,2,FALSE)</f>
        <v>Rick Huthwaite</v>
      </c>
      <c r="M8102" s="2">
        <f>MATCH(orders[[#This Row],[Product ID]],'BD product'!A:A,0)</f>
        <v>1834</v>
      </c>
      <c r="N8102" s="2" t="str" cm="1">
        <f t="array" ref="N8102">INDEX('BD product'!A:D,M8102,2)</f>
        <v>Technology</v>
      </c>
    </row>
    <row r="8103" spans="1:14" x14ac:dyDescent="0.3">
      <c r="A8103" s="3" t="s">
        <v>8451</v>
      </c>
      <c r="B8103" s="4">
        <v>42146</v>
      </c>
      <c r="C8103" s="12" t="str">
        <f t="shared" si="126"/>
        <v>2015/05</v>
      </c>
      <c r="D8103" s="4">
        <v>42150</v>
      </c>
      <c r="E8103" s="3" t="s">
        <v>21</v>
      </c>
      <c r="F8103" s="3" t="s">
        <v>7052</v>
      </c>
      <c r="G8103" s="3" t="s">
        <v>2332</v>
      </c>
      <c r="H8103" s="5">
        <v>826</v>
      </c>
      <c r="I8103" s="2">
        <v>2</v>
      </c>
      <c r="J8103" s="2">
        <v>0</v>
      </c>
      <c r="K8103" s="2">
        <v>3.7995999999999999</v>
      </c>
      <c r="L8103" s="18" t="str">
        <f>VLOOKUP(F8103,'BD customers'!$1:$1048576,2,FALSE)</f>
        <v>Sarah Brown</v>
      </c>
      <c r="M8103" s="2">
        <f>MATCH(orders[[#This Row],[Product ID]],'BD product'!A:A,0)</f>
        <v>619</v>
      </c>
      <c r="N8103" s="2" t="str" cm="1">
        <f t="array" ref="N8103">INDEX('BD product'!A:D,M8103,2)</f>
        <v>Office Supplies</v>
      </c>
    </row>
    <row r="8104" spans="1:14" x14ac:dyDescent="0.3">
      <c r="A8104" s="3" t="s">
        <v>8451</v>
      </c>
      <c r="B8104" s="4">
        <v>42146</v>
      </c>
      <c r="C8104" s="12" t="str">
        <f t="shared" si="126"/>
        <v>2015/05</v>
      </c>
      <c r="D8104" s="4">
        <v>42150</v>
      </c>
      <c r="E8104" s="3" t="s">
        <v>21</v>
      </c>
      <c r="F8104" s="3" t="s">
        <v>7052</v>
      </c>
      <c r="G8104" s="3" t="s">
        <v>2488</v>
      </c>
      <c r="H8104" s="5">
        <v>297332</v>
      </c>
      <c r="I8104" s="2">
        <v>7</v>
      </c>
      <c r="J8104" s="2">
        <v>2</v>
      </c>
      <c r="K8104" s="2">
        <v>334.49849999999998</v>
      </c>
      <c r="L8104" s="18" t="str">
        <f>VLOOKUP(F8104,'BD customers'!$1:$1048576,2,FALSE)</f>
        <v>Sarah Brown</v>
      </c>
      <c r="M8104" s="2">
        <f>MATCH(orders[[#This Row],[Product ID]],'BD product'!A:A,0)</f>
        <v>670</v>
      </c>
      <c r="N8104" s="2" t="str" cm="1">
        <f t="array" ref="N8104">INDEX('BD product'!A:D,M8104,2)</f>
        <v>Technology</v>
      </c>
    </row>
    <row r="8105" spans="1:14" x14ac:dyDescent="0.3">
      <c r="A8105" s="3" t="s">
        <v>8451</v>
      </c>
      <c r="B8105" s="4">
        <v>42146</v>
      </c>
      <c r="C8105" s="12" t="str">
        <f t="shared" si="126"/>
        <v>2015/05</v>
      </c>
      <c r="D8105" s="4">
        <v>42150</v>
      </c>
      <c r="E8105" s="3" t="s">
        <v>21</v>
      </c>
      <c r="F8105" s="3" t="s">
        <v>7052</v>
      </c>
      <c r="G8105" s="3" t="s">
        <v>1395</v>
      </c>
      <c r="H8105" s="5">
        <v>10479</v>
      </c>
      <c r="I8105" s="2">
        <v>7</v>
      </c>
      <c r="J8105" s="2">
        <v>0</v>
      </c>
      <c r="K8105" s="2">
        <v>29.341200000000001</v>
      </c>
      <c r="L8105" s="18" t="str">
        <f>VLOOKUP(F8105,'BD customers'!$1:$1048576,2,FALSE)</f>
        <v>Sarah Brown</v>
      </c>
      <c r="M8105" s="2">
        <f>MATCH(orders[[#This Row],[Product ID]],'BD product'!A:A,0)</f>
        <v>330</v>
      </c>
      <c r="N8105" s="2" t="str" cm="1">
        <f t="array" ref="N8105">INDEX('BD product'!A:D,M8105,2)</f>
        <v>Office Supplies</v>
      </c>
    </row>
    <row r="8106" spans="1:14" x14ac:dyDescent="0.3">
      <c r="A8106" s="3" t="s">
        <v>8451</v>
      </c>
      <c r="B8106" s="4">
        <v>42146</v>
      </c>
      <c r="C8106" s="12" t="str">
        <f t="shared" si="126"/>
        <v>2015/05</v>
      </c>
      <c r="D8106" s="4">
        <v>42150</v>
      </c>
      <c r="E8106" s="3" t="s">
        <v>21</v>
      </c>
      <c r="F8106" s="3" t="s">
        <v>7052</v>
      </c>
      <c r="G8106" s="3" t="s">
        <v>1288</v>
      </c>
      <c r="H8106" s="5">
        <v>775728</v>
      </c>
      <c r="I8106" s="2">
        <v>6</v>
      </c>
      <c r="J8106" s="2">
        <v>2</v>
      </c>
      <c r="K8106" s="2">
        <v>58.179600000000001</v>
      </c>
      <c r="L8106" s="18" t="str">
        <f>VLOOKUP(F8106,'BD customers'!$1:$1048576,2,FALSE)</f>
        <v>Sarah Brown</v>
      </c>
      <c r="M8106" s="2">
        <f>MATCH(orders[[#This Row],[Product ID]],'BD product'!A:A,0)</f>
        <v>299</v>
      </c>
      <c r="N8106" s="2" t="str" cm="1">
        <f t="array" ref="N8106">INDEX('BD product'!A:D,M8106,2)</f>
        <v>Technology</v>
      </c>
    </row>
    <row r="8107" spans="1:14" x14ac:dyDescent="0.3">
      <c r="A8107" s="3" t="s">
        <v>8452</v>
      </c>
      <c r="B8107" s="4">
        <v>42783</v>
      </c>
      <c r="C8107" s="12" t="str">
        <f t="shared" si="126"/>
        <v>2017/02</v>
      </c>
      <c r="D8107" s="4">
        <v>42785</v>
      </c>
      <c r="E8107" s="3" t="s">
        <v>64</v>
      </c>
      <c r="F8107" s="3" t="s">
        <v>6068</v>
      </c>
      <c r="G8107" s="3" t="s">
        <v>1705</v>
      </c>
      <c r="H8107" s="5">
        <v>890664</v>
      </c>
      <c r="I8107" s="2">
        <v>1</v>
      </c>
      <c r="J8107" s="2">
        <v>32</v>
      </c>
      <c r="K8107" s="2">
        <v>-17.0274</v>
      </c>
      <c r="L8107" s="18" t="str">
        <f>VLOOKUP(F8107,'BD customers'!$1:$1048576,2,FALSE)</f>
        <v>Cyra Reiten</v>
      </c>
      <c r="M8107" s="2">
        <f>MATCH(orders[[#This Row],[Product ID]],'BD product'!A:A,0)</f>
        <v>421</v>
      </c>
      <c r="N8107" s="2" t="str" cm="1">
        <f t="array" ref="N8107">INDEX('BD product'!A:D,M8107,2)</f>
        <v>Furniture</v>
      </c>
    </row>
    <row r="8108" spans="1:14" x14ac:dyDescent="0.3">
      <c r="A8108" s="3" t="s">
        <v>8452</v>
      </c>
      <c r="B8108" s="4">
        <v>42783</v>
      </c>
      <c r="C8108" s="12" t="str">
        <f t="shared" si="126"/>
        <v>2017/02</v>
      </c>
      <c r="D8108" s="4">
        <v>42785</v>
      </c>
      <c r="E8108" s="3" t="s">
        <v>64</v>
      </c>
      <c r="F8108" s="3" t="s">
        <v>6068</v>
      </c>
      <c r="G8108" s="3" t="s">
        <v>8453</v>
      </c>
      <c r="H8108" s="5">
        <v>17544</v>
      </c>
      <c r="I8108" s="2">
        <v>6</v>
      </c>
      <c r="J8108" s="2">
        <v>2</v>
      </c>
      <c r="K8108" s="2">
        <v>5.2632000000000003</v>
      </c>
      <c r="L8108" s="18" t="str">
        <f>VLOOKUP(F8108,'BD customers'!$1:$1048576,2,FALSE)</f>
        <v>Cyra Reiten</v>
      </c>
      <c r="M8108" s="2">
        <f>MATCH(orders[[#This Row],[Product ID]],'BD product'!A:A,0)</f>
        <v>1835</v>
      </c>
      <c r="N8108" s="2" t="str" cm="1">
        <f t="array" ref="N8108">INDEX('BD product'!A:D,M8108,2)</f>
        <v>Office Supplies</v>
      </c>
    </row>
    <row r="8109" spans="1:14" x14ac:dyDescent="0.3">
      <c r="A8109" s="3" t="s">
        <v>8452</v>
      </c>
      <c r="B8109" s="4">
        <v>42783</v>
      </c>
      <c r="C8109" s="12" t="str">
        <f t="shared" si="126"/>
        <v>2017/02</v>
      </c>
      <c r="D8109" s="4">
        <v>42785</v>
      </c>
      <c r="E8109" s="3" t="s">
        <v>64</v>
      </c>
      <c r="F8109" s="3" t="s">
        <v>6068</v>
      </c>
      <c r="G8109" s="3" t="s">
        <v>3584</v>
      </c>
      <c r="H8109" s="5">
        <v>438336</v>
      </c>
      <c r="I8109" s="2">
        <v>4</v>
      </c>
      <c r="J8109" s="2">
        <v>2</v>
      </c>
      <c r="K8109" s="2">
        <v>-87.667199999999994</v>
      </c>
      <c r="L8109" s="18" t="str">
        <f>VLOOKUP(F8109,'BD customers'!$1:$1048576,2,FALSE)</f>
        <v>Cyra Reiten</v>
      </c>
      <c r="M8109" s="2">
        <f>MATCH(orders[[#This Row],[Product ID]],'BD product'!A:A,0)</f>
        <v>1077</v>
      </c>
      <c r="N8109" s="2" t="str" cm="1">
        <f t="array" ref="N8109">INDEX('BD product'!A:D,M8109,2)</f>
        <v>Technology</v>
      </c>
    </row>
    <row r="8110" spans="1:14" x14ac:dyDescent="0.3">
      <c r="A8110" s="3" t="s">
        <v>8455</v>
      </c>
      <c r="B8110" s="4">
        <v>43077</v>
      </c>
      <c r="C8110" s="12" t="str">
        <f t="shared" si="126"/>
        <v>2017/12</v>
      </c>
      <c r="D8110" s="4">
        <v>43084</v>
      </c>
      <c r="E8110" s="3" t="s">
        <v>21</v>
      </c>
      <c r="F8110" s="3" t="s">
        <v>1023</v>
      </c>
      <c r="G8110" s="3" t="s">
        <v>1610</v>
      </c>
      <c r="H8110" s="5">
        <v>215544</v>
      </c>
      <c r="I8110" s="2">
        <v>4</v>
      </c>
      <c r="J8110" s="2">
        <v>3</v>
      </c>
      <c r="K8110" s="2">
        <v>-58.504800000000003</v>
      </c>
      <c r="L8110" s="18" t="str">
        <f>VLOOKUP(F8110,'BD customers'!$1:$1048576,2,FALSE)</f>
        <v>Emily Grady</v>
      </c>
      <c r="M8110" s="2">
        <f>MATCH(orders[[#This Row],[Product ID]],'BD product'!A:A,0)</f>
        <v>391</v>
      </c>
      <c r="N8110" s="2" t="str" cm="1">
        <f t="array" ref="N8110">INDEX('BD product'!A:D,M8110,2)</f>
        <v>Furniture</v>
      </c>
    </row>
    <row r="8111" spans="1:14" x14ac:dyDescent="0.3">
      <c r="A8111" s="3" t="s">
        <v>8456</v>
      </c>
      <c r="B8111" s="4">
        <v>43057</v>
      </c>
      <c r="C8111" s="12" t="str">
        <f t="shared" si="126"/>
        <v>2017/11</v>
      </c>
      <c r="D8111" s="4">
        <v>43062</v>
      </c>
      <c r="E8111" s="3" t="s">
        <v>21</v>
      </c>
      <c r="F8111" s="3" t="s">
        <v>5536</v>
      </c>
      <c r="G8111" s="3" t="s">
        <v>7098</v>
      </c>
      <c r="H8111" s="5">
        <v>55584</v>
      </c>
      <c r="I8111" s="2">
        <v>6</v>
      </c>
      <c r="J8111" s="2">
        <v>2</v>
      </c>
      <c r="K8111" s="2">
        <v>2.0844</v>
      </c>
      <c r="L8111" s="18" t="str">
        <f>VLOOKUP(F8111,'BD customers'!$1:$1048576,2,FALSE)</f>
        <v>Russell D'Ascenzo</v>
      </c>
      <c r="M8111" s="2">
        <f>MATCH(orders[[#This Row],[Product ID]],'BD product'!A:A,0)</f>
        <v>1760</v>
      </c>
      <c r="N8111" s="2" t="str" cm="1">
        <f t="array" ref="N8111">INDEX('BD product'!A:D,M8111,2)</f>
        <v>Office Supplies</v>
      </c>
    </row>
    <row r="8112" spans="1:14" x14ac:dyDescent="0.3">
      <c r="A8112" s="3" t="s">
        <v>8456</v>
      </c>
      <c r="B8112" s="4">
        <v>43057</v>
      </c>
      <c r="C8112" s="12" t="str">
        <f t="shared" si="126"/>
        <v>2017/11</v>
      </c>
      <c r="D8112" s="4">
        <v>43062</v>
      </c>
      <c r="E8112" s="3" t="s">
        <v>21</v>
      </c>
      <c r="F8112" s="3" t="s">
        <v>5536</v>
      </c>
      <c r="G8112" s="3" t="s">
        <v>5043</v>
      </c>
      <c r="H8112" s="5">
        <v>127386</v>
      </c>
      <c r="I8112" s="2">
        <v>2</v>
      </c>
      <c r="J8112" s="2">
        <v>3</v>
      </c>
      <c r="K8112" s="2">
        <v>-25.4772</v>
      </c>
      <c r="L8112" s="18" t="str">
        <f>VLOOKUP(F8112,'BD customers'!$1:$1048576,2,FALSE)</f>
        <v>Russell D'Ascenzo</v>
      </c>
      <c r="M8112" s="2">
        <f>MATCH(orders[[#This Row],[Product ID]],'BD product'!A:A,0)</f>
        <v>1457</v>
      </c>
      <c r="N8112" s="2" t="str" cm="1">
        <f t="array" ref="N8112">INDEX('BD product'!A:D,M8112,2)</f>
        <v>Furniture</v>
      </c>
    </row>
    <row r="8113" spans="1:14" x14ac:dyDescent="0.3">
      <c r="A8113" s="3" t="s">
        <v>8457</v>
      </c>
      <c r="B8113" s="4">
        <v>42705</v>
      </c>
      <c r="C8113" s="12" t="str">
        <f t="shared" si="126"/>
        <v>2016/12</v>
      </c>
      <c r="D8113" s="4">
        <v>42707</v>
      </c>
      <c r="E8113" s="3" t="s">
        <v>11</v>
      </c>
      <c r="F8113" s="3" t="s">
        <v>4564</v>
      </c>
      <c r="G8113" s="3" t="s">
        <v>1890</v>
      </c>
      <c r="H8113" s="5">
        <v>24843</v>
      </c>
      <c r="I8113" s="2">
        <v>5</v>
      </c>
      <c r="J8113" s="2">
        <v>3</v>
      </c>
      <c r="K8113" s="2">
        <v>-1.7745</v>
      </c>
      <c r="L8113" s="18" t="str">
        <f>VLOOKUP(F8113,'BD customers'!$1:$1048576,2,FALSE)</f>
        <v>John Murray</v>
      </c>
      <c r="M8113" s="2">
        <f>MATCH(orders[[#This Row],[Product ID]],'BD product'!A:A,0)</f>
        <v>476</v>
      </c>
      <c r="N8113" s="2" t="str" cm="1">
        <f t="array" ref="N8113">INDEX('BD product'!A:D,M8113,2)</f>
        <v>Furniture</v>
      </c>
    </row>
    <row r="8114" spans="1:14" x14ac:dyDescent="0.3">
      <c r="A8114" s="3" t="s">
        <v>8457</v>
      </c>
      <c r="B8114" s="4">
        <v>42705</v>
      </c>
      <c r="C8114" s="12" t="str">
        <f t="shared" si="126"/>
        <v>2016/12</v>
      </c>
      <c r="D8114" s="4">
        <v>42707</v>
      </c>
      <c r="E8114" s="3" t="s">
        <v>11</v>
      </c>
      <c r="F8114" s="3" t="s">
        <v>4564</v>
      </c>
      <c r="G8114" s="3" t="s">
        <v>3230</v>
      </c>
      <c r="H8114" s="5">
        <v>11648</v>
      </c>
      <c r="I8114" s="2">
        <v>4</v>
      </c>
      <c r="J8114" s="2">
        <v>8</v>
      </c>
      <c r="K8114" s="2">
        <v>-30.8672</v>
      </c>
      <c r="L8114" s="18" t="str">
        <f>VLOOKUP(F8114,'BD customers'!$1:$1048576,2,FALSE)</f>
        <v>John Murray</v>
      </c>
      <c r="M8114" s="2">
        <f>MATCH(orders[[#This Row],[Product ID]],'BD product'!A:A,0)</f>
        <v>939</v>
      </c>
      <c r="N8114" s="2" t="str" cm="1">
        <f t="array" ref="N8114">INDEX('BD product'!A:D,M8114,2)</f>
        <v>Office Supplies</v>
      </c>
    </row>
    <row r="8115" spans="1:14" x14ac:dyDescent="0.3">
      <c r="A8115" s="3" t="s">
        <v>8457</v>
      </c>
      <c r="B8115" s="4">
        <v>42705</v>
      </c>
      <c r="C8115" s="12" t="str">
        <f t="shared" si="126"/>
        <v>2016/12</v>
      </c>
      <c r="D8115" s="4">
        <v>42707</v>
      </c>
      <c r="E8115" s="3" t="s">
        <v>11</v>
      </c>
      <c r="F8115" s="3" t="s">
        <v>4564</v>
      </c>
      <c r="G8115" s="3" t="s">
        <v>961</v>
      </c>
      <c r="H8115" s="5">
        <v>85246</v>
      </c>
      <c r="I8115" s="2">
        <v>2</v>
      </c>
      <c r="J8115" s="2">
        <v>3</v>
      </c>
      <c r="K8115" s="2">
        <v>-1.2178</v>
      </c>
      <c r="L8115" s="18" t="str">
        <f>VLOOKUP(F8115,'BD customers'!$1:$1048576,2,FALSE)</f>
        <v>John Murray</v>
      </c>
      <c r="M8115" s="2">
        <f>MATCH(orders[[#This Row],[Product ID]],'BD product'!A:A,0)</f>
        <v>214</v>
      </c>
      <c r="N8115" s="2" t="str" cm="1">
        <f t="array" ref="N8115">INDEX('BD product'!A:D,M8115,2)</f>
        <v>Furniture</v>
      </c>
    </row>
    <row r="8116" spans="1:14" x14ac:dyDescent="0.3">
      <c r="A8116" s="3" t="s">
        <v>8458</v>
      </c>
      <c r="B8116" s="4">
        <v>43011</v>
      </c>
      <c r="C8116" s="12" t="str">
        <f t="shared" si="126"/>
        <v>2017/10</v>
      </c>
      <c r="D8116" s="4">
        <v>43015</v>
      </c>
      <c r="E8116" s="3" t="s">
        <v>11</v>
      </c>
      <c r="F8116" s="3" t="s">
        <v>2320</v>
      </c>
      <c r="G8116" s="3" t="s">
        <v>3195</v>
      </c>
      <c r="H8116" s="5">
        <v>2064</v>
      </c>
      <c r="I8116" s="2">
        <v>5</v>
      </c>
      <c r="J8116" s="2">
        <v>2</v>
      </c>
      <c r="K8116" s="2">
        <v>0.23219999999999999</v>
      </c>
      <c r="L8116" s="18" t="str">
        <f>VLOOKUP(F8116,'BD customers'!$1:$1048576,2,FALSE)</f>
        <v>Laurel Workman</v>
      </c>
      <c r="M8116" s="2">
        <f>MATCH(orders[[#This Row],[Product ID]],'BD product'!A:A,0)</f>
        <v>925</v>
      </c>
      <c r="N8116" s="2" t="str" cm="1">
        <f t="array" ref="N8116">INDEX('BD product'!A:D,M8116,2)</f>
        <v>Office Supplies</v>
      </c>
    </row>
    <row r="8117" spans="1:14" x14ac:dyDescent="0.3">
      <c r="A8117" s="3" t="s">
        <v>8459</v>
      </c>
      <c r="B8117" s="4">
        <v>42976</v>
      </c>
      <c r="C8117" s="12" t="str">
        <f t="shared" si="126"/>
        <v>2017/08</v>
      </c>
      <c r="D8117" s="4">
        <v>42982</v>
      </c>
      <c r="E8117" s="3" t="s">
        <v>21</v>
      </c>
      <c r="F8117" s="3" t="s">
        <v>1145</v>
      </c>
      <c r="G8117" s="3" t="s">
        <v>8019</v>
      </c>
      <c r="H8117" s="5">
        <v>14802</v>
      </c>
      <c r="I8117" s="2">
        <v>3</v>
      </c>
      <c r="J8117" s="2">
        <v>0</v>
      </c>
      <c r="K8117" s="2">
        <v>41.445599999999999</v>
      </c>
      <c r="L8117" s="18" t="str">
        <f>VLOOKUP(F8117,'BD customers'!$1:$1048576,2,FALSE)</f>
        <v>Rick Wilson</v>
      </c>
      <c r="M8117" s="2">
        <f>MATCH(orders[[#This Row],[Product ID]],'BD product'!A:A,0)</f>
        <v>1819</v>
      </c>
      <c r="N8117" s="2" t="str" cm="1">
        <f t="array" ref="N8117">INDEX('BD product'!A:D,M8117,2)</f>
        <v>Furniture</v>
      </c>
    </row>
    <row r="8118" spans="1:14" x14ac:dyDescent="0.3">
      <c r="A8118" s="3" t="s">
        <v>8460</v>
      </c>
      <c r="B8118" s="4">
        <v>43063</v>
      </c>
      <c r="C8118" s="12" t="str">
        <f t="shared" si="126"/>
        <v>2017/11</v>
      </c>
      <c r="D8118" s="4">
        <v>43063</v>
      </c>
      <c r="E8118" s="3" t="s">
        <v>41</v>
      </c>
      <c r="F8118" s="3" t="s">
        <v>1619</v>
      </c>
      <c r="G8118" s="3" t="s">
        <v>4305</v>
      </c>
      <c r="H8118" s="5">
        <v>3329</v>
      </c>
      <c r="I8118" s="2">
        <v>1</v>
      </c>
      <c r="J8118" s="2">
        <v>0</v>
      </c>
      <c r="K8118" s="2">
        <v>7.9896000000000003</v>
      </c>
      <c r="L8118" s="18" t="str">
        <f>VLOOKUP(F8118,'BD customers'!$1:$1048576,2,FALSE)</f>
        <v>Brooke Gillingham</v>
      </c>
      <c r="M8118" s="2">
        <f>MATCH(orders[[#This Row],[Product ID]],'BD product'!A:A,0)</f>
        <v>1293</v>
      </c>
      <c r="N8118" s="2" t="str" cm="1">
        <f t="array" ref="N8118">INDEX('BD product'!A:D,M8118,2)</f>
        <v>Office Supplies</v>
      </c>
    </row>
    <row r="8119" spans="1:14" x14ac:dyDescent="0.3">
      <c r="A8119" s="3" t="s">
        <v>8461</v>
      </c>
      <c r="B8119" s="4">
        <v>42916</v>
      </c>
      <c r="C8119" s="12" t="str">
        <f t="shared" si="126"/>
        <v>2017/06</v>
      </c>
      <c r="D8119" s="4">
        <v>42921</v>
      </c>
      <c r="E8119" s="3" t="s">
        <v>21</v>
      </c>
      <c r="F8119" s="3" t="s">
        <v>4602</v>
      </c>
      <c r="G8119" s="3" t="s">
        <v>3702</v>
      </c>
      <c r="H8119" s="5">
        <v>20495</v>
      </c>
      <c r="I8119" s="2">
        <v>5</v>
      </c>
      <c r="J8119" s="2">
        <v>0</v>
      </c>
      <c r="K8119" s="2">
        <v>100.4255</v>
      </c>
      <c r="L8119" s="18" t="str">
        <f>VLOOKUP(F8119,'BD customers'!$1:$1048576,2,FALSE)</f>
        <v>Thomas Thornton</v>
      </c>
      <c r="M8119" s="2">
        <f>MATCH(orders[[#This Row],[Product ID]],'BD product'!A:A,0)</f>
        <v>1129</v>
      </c>
      <c r="N8119" s="2" t="str" cm="1">
        <f t="array" ref="N8119">INDEX('BD product'!A:D,M8119,2)</f>
        <v>Office Supplies</v>
      </c>
    </row>
    <row r="8120" spans="1:14" x14ac:dyDescent="0.3">
      <c r="A8120" s="3" t="s">
        <v>8462</v>
      </c>
      <c r="B8120" s="4">
        <v>42938</v>
      </c>
      <c r="C8120" s="12" t="str">
        <f t="shared" si="126"/>
        <v>2017/07</v>
      </c>
      <c r="D8120" s="4">
        <v>42943</v>
      </c>
      <c r="E8120" s="3" t="s">
        <v>21</v>
      </c>
      <c r="F8120" s="3" t="s">
        <v>302</v>
      </c>
      <c r="G8120" s="3" t="s">
        <v>1982</v>
      </c>
      <c r="H8120" s="5">
        <v>526344</v>
      </c>
      <c r="I8120" s="2">
        <v>4</v>
      </c>
      <c r="J8120" s="2">
        <v>3</v>
      </c>
      <c r="K8120" s="2">
        <v>-7.5191999999999997</v>
      </c>
      <c r="L8120" s="18" t="str">
        <f>VLOOKUP(F8120,'BD customers'!$1:$1048576,2,FALSE)</f>
        <v>Eric Barreto</v>
      </c>
      <c r="M8120" s="2">
        <f>MATCH(orders[[#This Row],[Product ID]],'BD product'!A:A,0)</f>
        <v>501</v>
      </c>
      <c r="N8120" s="2" t="str" cm="1">
        <f t="array" ref="N8120">INDEX('BD product'!A:D,M8120,2)</f>
        <v>Furniture</v>
      </c>
    </row>
    <row r="8121" spans="1:14" x14ac:dyDescent="0.3">
      <c r="A8121" s="3" t="s">
        <v>8463</v>
      </c>
      <c r="B8121" s="4">
        <v>42685</v>
      </c>
      <c r="C8121" s="12" t="str">
        <f t="shared" si="126"/>
        <v>2016/11</v>
      </c>
      <c r="D8121" s="4">
        <v>42690</v>
      </c>
      <c r="E8121" s="3" t="s">
        <v>21</v>
      </c>
      <c r="F8121" s="3" t="s">
        <v>1570</v>
      </c>
      <c r="G8121" s="3" t="s">
        <v>533</v>
      </c>
      <c r="H8121" s="5">
        <v>4196</v>
      </c>
      <c r="I8121" s="2">
        <v>2</v>
      </c>
      <c r="J8121" s="2">
        <v>0</v>
      </c>
      <c r="K8121" s="2">
        <v>10.909599999999999</v>
      </c>
      <c r="L8121" s="18" t="str">
        <f>VLOOKUP(F8121,'BD customers'!$1:$1048576,2,FALSE)</f>
        <v>Liz Pelletier</v>
      </c>
      <c r="M8121" s="2">
        <f>MATCH(orders[[#This Row],[Product ID]],'BD product'!A:A,0)</f>
        <v>109</v>
      </c>
      <c r="N8121" s="2" t="str" cm="1">
        <f t="array" ref="N8121">INDEX('BD product'!A:D,M8121,2)</f>
        <v>Furniture</v>
      </c>
    </row>
    <row r="8122" spans="1:14" x14ac:dyDescent="0.3">
      <c r="A8122" s="3" t="s">
        <v>8463</v>
      </c>
      <c r="B8122" s="4">
        <v>42685</v>
      </c>
      <c r="C8122" s="12" t="str">
        <f t="shared" si="126"/>
        <v>2016/11</v>
      </c>
      <c r="D8122" s="4">
        <v>42690</v>
      </c>
      <c r="E8122" s="3" t="s">
        <v>21</v>
      </c>
      <c r="F8122" s="3" t="s">
        <v>1570</v>
      </c>
      <c r="G8122" s="3" t="s">
        <v>1982</v>
      </c>
      <c r="H8122" s="5">
        <v>451152</v>
      </c>
      <c r="I8122" s="2">
        <v>3</v>
      </c>
      <c r="J8122" s="2">
        <v>2</v>
      </c>
      <c r="K8122" s="2">
        <v>0</v>
      </c>
      <c r="L8122" s="18" t="str">
        <f>VLOOKUP(F8122,'BD customers'!$1:$1048576,2,FALSE)</f>
        <v>Liz Pelletier</v>
      </c>
      <c r="M8122" s="2">
        <f>MATCH(orders[[#This Row],[Product ID]],'BD product'!A:A,0)</f>
        <v>501</v>
      </c>
      <c r="N8122" s="2" t="str" cm="1">
        <f t="array" ref="N8122">INDEX('BD product'!A:D,M8122,2)</f>
        <v>Furniture</v>
      </c>
    </row>
    <row r="8123" spans="1:14" x14ac:dyDescent="0.3">
      <c r="A8123" s="3" t="s">
        <v>8463</v>
      </c>
      <c r="B8123" s="4">
        <v>42685</v>
      </c>
      <c r="C8123" s="12" t="str">
        <f t="shared" si="126"/>
        <v>2016/11</v>
      </c>
      <c r="D8123" s="4">
        <v>42690</v>
      </c>
      <c r="E8123" s="3" t="s">
        <v>21</v>
      </c>
      <c r="F8123" s="3" t="s">
        <v>1570</v>
      </c>
      <c r="G8123" s="3" t="s">
        <v>815</v>
      </c>
      <c r="H8123" s="5">
        <v>31504</v>
      </c>
      <c r="I8123" s="2">
        <v>11</v>
      </c>
      <c r="J8123" s="2">
        <v>2</v>
      </c>
      <c r="K8123" s="2">
        <v>11.026400000000001</v>
      </c>
      <c r="L8123" s="18" t="str">
        <f>VLOOKUP(F8123,'BD customers'!$1:$1048576,2,FALSE)</f>
        <v>Liz Pelletier</v>
      </c>
      <c r="M8123" s="2">
        <f>MATCH(orders[[#This Row],[Product ID]],'BD product'!A:A,0)</f>
        <v>177</v>
      </c>
      <c r="N8123" s="2" t="str" cm="1">
        <f t="array" ref="N8123">INDEX('BD product'!A:D,M8123,2)</f>
        <v>Office Supplies</v>
      </c>
    </row>
    <row r="8124" spans="1:14" x14ac:dyDescent="0.3">
      <c r="A8124" s="3" t="s">
        <v>8464</v>
      </c>
      <c r="B8124" s="4">
        <v>41982</v>
      </c>
      <c r="C8124" s="12" t="str">
        <f t="shared" si="126"/>
        <v>2014/12</v>
      </c>
      <c r="D8124" s="4">
        <v>41988</v>
      </c>
      <c r="E8124" s="3" t="s">
        <v>21</v>
      </c>
      <c r="F8124" s="3" t="s">
        <v>1965</v>
      </c>
      <c r="G8124" s="3" t="s">
        <v>579</v>
      </c>
      <c r="H8124" s="5">
        <v>30672</v>
      </c>
      <c r="I8124" s="2">
        <v>3</v>
      </c>
      <c r="J8124" s="2">
        <v>2</v>
      </c>
      <c r="K8124" s="2">
        <v>0.95850000000000002</v>
      </c>
      <c r="L8124" s="18" t="str">
        <f>VLOOKUP(F8124,'BD customers'!$1:$1048576,2,FALSE)</f>
        <v>Frank Preis</v>
      </c>
      <c r="M8124" s="2">
        <f>MATCH(orders[[#This Row],[Product ID]],'BD product'!A:A,0)</f>
        <v>120</v>
      </c>
      <c r="N8124" s="2" t="str" cm="1">
        <f t="array" ref="N8124">INDEX('BD product'!A:D,M8124,2)</f>
        <v>Office Supplies</v>
      </c>
    </row>
    <row r="8125" spans="1:14" x14ac:dyDescent="0.3">
      <c r="A8125" s="3" t="s">
        <v>8464</v>
      </c>
      <c r="B8125" s="4">
        <v>41982</v>
      </c>
      <c r="C8125" s="12" t="str">
        <f t="shared" si="126"/>
        <v>2014/12</v>
      </c>
      <c r="D8125" s="4">
        <v>41988</v>
      </c>
      <c r="E8125" s="3" t="s">
        <v>21</v>
      </c>
      <c r="F8125" s="3" t="s">
        <v>1965</v>
      </c>
      <c r="G8125" s="3" t="s">
        <v>3588</v>
      </c>
      <c r="H8125" s="5">
        <v>1079976</v>
      </c>
      <c r="I8125" s="2">
        <v>4</v>
      </c>
      <c r="J8125" s="2">
        <v>4</v>
      </c>
      <c r="K8125" s="2">
        <v>125.99720000000001</v>
      </c>
      <c r="L8125" s="18" t="str">
        <f>VLOOKUP(F8125,'BD customers'!$1:$1048576,2,FALSE)</f>
        <v>Frank Preis</v>
      </c>
      <c r="M8125" s="2">
        <f>MATCH(orders[[#This Row],[Product ID]],'BD product'!A:A,0)</f>
        <v>1079</v>
      </c>
      <c r="N8125" s="2" t="str" cm="1">
        <f t="array" ref="N8125">INDEX('BD product'!A:D,M8125,2)</f>
        <v>Technology</v>
      </c>
    </row>
    <row r="8126" spans="1:14" x14ac:dyDescent="0.3">
      <c r="A8126" s="3" t="s">
        <v>8465</v>
      </c>
      <c r="B8126" s="4">
        <v>42985</v>
      </c>
      <c r="C8126" s="12" t="str">
        <f t="shared" si="126"/>
        <v>2017/09</v>
      </c>
      <c r="D8126" s="4">
        <v>42990</v>
      </c>
      <c r="E8126" s="3" t="s">
        <v>21</v>
      </c>
      <c r="F8126" s="3" t="s">
        <v>1782</v>
      </c>
      <c r="G8126" s="3" t="s">
        <v>957</v>
      </c>
      <c r="H8126" s="5">
        <v>161568</v>
      </c>
      <c r="I8126" s="2">
        <v>2</v>
      </c>
      <c r="J8126" s="2">
        <v>2</v>
      </c>
      <c r="K8126" s="2">
        <v>-28.2744</v>
      </c>
      <c r="L8126" s="18" t="str">
        <f>VLOOKUP(F8126,'BD customers'!$1:$1048576,2,FALSE)</f>
        <v>Joseph Airdo</v>
      </c>
      <c r="M8126" s="2">
        <f>MATCH(orders[[#This Row],[Product ID]],'BD product'!A:A,0)</f>
        <v>213</v>
      </c>
      <c r="N8126" s="2" t="str" cm="1">
        <f t="array" ref="N8126">INDEX('BD product'!A:D,M8126,2)</f>
        <v>Furniture</v>
      </c>
    </row>
    <row r="8127" spans="1:14" x14ac:dyDescent="0.3">
      <c r="A8127" s="3" t="s">
        <v>8466</v>
      </c>
      <c r="B8127" s="4">
        <v>42041</v>
      </c>
      <c r="C8127" s="12" t="str">
        <f t="shared" si="126"/>
        <v>2015/02</v>
      </c>
      <c r="D8127" s="4">
        <v>42048</v>
      </c>
      <c r="E8127" s="3" t="s">
        <v>21</v>
      </c>
      <c r="F8127" s="3" t="s">
        <v>7323</v>
      </c>
      <c r="G8127" s="3" t="s">
        <v>2782</v>
      </c>
      <c r="H8127" s="5">
        <v>2934</v>
      </c>
      <c r="I8127" s="2">
        <v>3</v>
      </c>
      <c r="J8127" s="2">
        <v>8</v>
      </c>
      <c r="K8127" s="2">
        <v>-4.9878</v>
      </c>
      <c r="L8127" s="18" t="str">
        <f>VLOOKUP(F8127,'BD customers'!$1:$1048576,2,FALSE)</f>
        <v>Trudy Schmidt</v>
      </c>
      <c r="M8127" s="2">
        <f>MATCH(orders[[#This Row],[Product ID]],'BD product'!A:A,0)</f>
        <v>768</v>
      </c>
      <c r="N8127" s="2" t="str" cm="1">
        <f t="array" ref="N8127">INDEX('BD product'!A:D,M8127,2)</f>
        <v>Office Supplies</v>
      </c>
    </row>
    <row r="8128" spans="1:14" x14ac:dyDescent="0.3">
      <c r="A8128" s="3" t="s">
        <v>8466</v>
      </c>
      <c r="B8128" s="4">
        <v>42041</v>
      </c>
      <c r="C8128" s="12" t="str">
        <f t="shared" si="126"/>
        <v>2015/02</v>
      </c>
      <c r="D8128" s="4">
        <v>42048</v>
      </c>
      <c r="E8128" s="3" t="s">
        <v>21</v>
      </c>
      <c r="F8128" s="3" t="s">
        <v>7323</v>
      </c>
      <c r="G8128" s="3" t="s">
        <v>519</v>
      </c>
      <c r="H8128" s="5">
        <v>18528</v>
      </c>
      <c r="I8128" s="2">
        <v>2</v>
      </c>
      <c r="J8128" s="2">
        <v>2</v>
      </c>
      <c r="K8128" s="2">
        <v>4.4004000000000003</v>
      </c>
      <c r="L8128" s="18" t="str">
        <f>VLOOKUP(F8128,'BD customers'!$1:$1048576,2,FALSE)</f>
        <v>Trudy Schmidt</v>
      </c>
      <c r="M8128" s="2">
        <f>MATCH(orders[[#This Row],[Product ID]],'BD product'!A:A,0)</f>
        <v>105</v>
      </c>
      <c r="N8128" s="2" t="str" cm="1">
        <f t="array" ref="N8128">INDEX('BD product'!A:D,M8128,2)</f>
        <v>Technology</v>
      </c>
    </row>
    <row r="8129" spans="1:14" x14ac:dyDescent="0.3">
      <c r="A8129" s="3" t="s">
        <v>8466</v>
      </c>
      <c r="B8129" s="4">
        <v>42041</v>
      </c>
      <c r="C8129" s="12" t="str">
        <f t="shared" si="126"/>
        <v>2015/02</v>
      </c>
      <c r="D8129" s="4">
        <v>42048</v>
      </c>
      <c r="E8129" s="3" t="s">
        <v>21</v>
      </c>
      <c r="F8129" s="3" t="s">
        <v>7323</v>
      </c>
      <c r="G8129" s="3" t="s">
        <v>4587</v>
      </c>
      <c r="H8129" s="5">
        <v>670752</v>
      </c>
      <c r="I8129" s="2">
        <v>3</v>
      </c>
      <c r="J8129" s="2">
        <v>2</v>
      </c>
      <c r="K8129" s="2">
        <v>-12.576599999999999</v>
      </c>
      <c r="L8129" s="18" t="str">
        <f>VLOOKUP(F8129,'BD customers'!$1:$1048576,2,FALSE)</f>
        <v>Trudy Schmidt</v>
      </c>
      <c r="M8129" s="2">
        <f>MATCH(orders[[#This Row],[Product ID]],'BD product'!A:A,0)</f>
        <v>1364</v>
      </c>
      <c r="N8129" s="2" t="str" cm="1">
        <f t="array" ref="N8129">INDEX('BD product'!A:D,M8129,2)</f>
        <v>Office Supplies</v>
      </c>
    </row>
    <row r="8130" spans="1:14" x14ac:dyDescent="0.3">
      <c r="A8130" s="3" t="s">
        <v>8467</v>
      </c>
      <c r="B8130" s="4">
        <v>42973</v>
      </c>
      <c r="C8130" s="12" t="str">
        <f t="shared" ref="C8130:C8193" si="127">TEXT(B8130,"aaaa/mm")</f>
        <v>2017/08</v>
      </c>
      <c r="D8130" s="4">
        <v>42979</v>
      </c>
      <c r="E8130" s="3" t="s">
        <v>21</v>
      </c>
      <c r="F8130" s="3" t="s">
        <v>267</v>
      </c>
      <c r="G8130" s="3" t="s">
        <v>2268</v>
      </c>
      <c r="H8130" s="5">
        <v>6496</v>
      </c>
      <c r="I8130" s="2">
        <v>5</v>
      </c>
      <c r="J8130" s="2">
        <v>6</v>
      </c>
      <c r="K8130" s="2">
        <v>-4.3848000000000003</v>
      </c>
      <c r="L8130" s="18" t="str">
        <f>VLOOKUP(F8130,'BD customers'!$1:$1048576,2,FALSE)</f>
        <v>Darren Powers</v>
      </c>
      <c r="M8130" s="2">
        <f>MATCH(orders[[#This Row],[Product ID]],'BD product'!A:A,0)</f>
        <v>598</v>
      </c>
      <c r="N8130" s="2" t="str" cm="1">
        <f t="array" ref="N8130">INDEX('BD product'!A:D,M8130,2)</f>
        <v>Furniture</v>
      </c>
    </row>
    <row r="8131" spans="1:14" x14ac:dyDescent="0.3">
      <c r="A8131" s="3" t="s">
        <v>8468</v>
      </c>
      <c r="B8131" s="4">
        <v>41840</v>
      </c>
      <c r="C8131" s="12" t="str">
        <f t="shared" si="127"/>
        <v>2014/07</v>
      </c>
      <c r="D8131" s="4">
        <v>41843</v>
      </c>
      <c r="E8131" s="3" t="s">
        <v>64</v>
      </c>
      <c r="F8131" s="3" t="s">
        <v>95</v>
      </c>
      <c r="G8131" s="3" t="s">
        <v>3177</v>
      </c>
      <c r="H8131" s="5">
        <v>4194</v>
      </c>
      <c r="I8131" s="2">
        <v>2</v>
      </c>
      <c r="J8131" s="2">
        <v>0</v>
      </c>
      <c r="K8131" s="2">
        <v>15.0984</v>
      </c>
      <c r="L8131" s="18" t="str">
        <f>VLOOKUP(F8131,'BD customers'!$1:$1048576,2,FALSE)</f>
        <v>Jonathan Doherty</v>
      </c>
      <c r="M8131" s="2">
        <f>MATCH(orders[[#This Row],[Product ID]],'BD product'!A:A,0)</f>
        <v>919</v>
      </c>
      <c r="N8131" s="2" t="str" cm="1">
        <f t="array" ref="N8131">INDEX('BD product'!A:D,M8131,2)</f>
        <v>Technology</v>
      </c>
    </row>
    <row r="8132" spans="1:14" x14ac:dyDescent="0.3">
      <c r="A8132" s="3" t="s">
        <v>8468</v>
      </c>
      <c r="B8132" s="4">
        <v>41840</v>
      </c>
      <c r="C8132" s="12" t="str">
        <f t="shared" si="127"/>
        <v>2014/07</v>
      </c>
      <c r="D8132" s="4">
        <v>41843</v>
      </c>
      <c r="E8132" s="3" t="s">
        <v>64</v>
      </c>
      <c r="F8132" s="3" t="s">
        <v>95</v>
      </c>
      <c r="G8132" s="3" t="s">
        <v>4323</v>
      </c>
      <c r="H8132" s="5">
        <v>1196</v>
      </c>
      <c r="I8132" s="2">
        <v>2</v>
      </c>
      <c r="J8132" s="2">
        <v>0</v>
      </c>
      <c r="K8132" s="2">
        <v>5.8604000000000003</v>
      </c>
      <c r="L8132" s="18" t="str">
        <f>VLOOKUP(F8132,'BD customers'!$1:$1048576,2,FALSE)</f>
        <v>Jonathan Doherty</v>
      </c>
      <c r="M8132" s="2">
        <f>MATCH(orders[[#This Row],[Product ID]],'BD product'!A:A,0)</f>
        <v>1298</v>
      </c>
      <c r="N8132" s="2" t="str" cm="1">
        <f t="array" ref="N8132">INDEX('BD product'!A:D,M8132,2)</f>
        <v>Office Supplies</v>
      </c>
    </row>
    <row r="8133" spans="1:14" x14ac:dyDescent="0.3">
      <c r="A8133" s="3" t="s">
        <v>8468</v>
      </c>
      <c r="B8133" s="4">
        <v>41840</v>
      </c>
      <c r="C8133" s="12" t="str">
        <f t="shared" si="127"/>
        <v>2014/07</v>
      </c>
      <c r="D8133" s="4">
        <v>41843</v>
      </c>
      <c r="E8133" s="3" t="s">
        <v>64</v>
      </c>
      <c r="F8133" s="3" t="s">
        <v>95</v>
      </c>
      <c r="G8133" s="3" t="s">
        <v>5903</v>
      </c>
      <c r="H8133" s="5">
        <v>1312</v>
      </c>
      <c r="I8133" s="2">
        <v>4</v>
      </c>
      <c r="J8133" s="2">
        <v>0</v>
      </c>
      <c r="K8133" s="2">
        <v>3.8048000000000002</v>
      </c>
      <c r="L8133" s="18" t="str">
        <f>VLOOKUP(F8133,'BD customers'!$1:$1048576,2,FALSE)</f>
        <v>Jonathan Doherty</v>
      </c>
      <c r="M8133" s="2">
        <f>MATCH(orders[[#This Row],[Product ID]],'BD product'!A:A,0)</f>
        <v>1611</v>
      </c>
      <c r="N8133" s="2" t="str" cm="1">
        <f t="array" ref="N8133">INDEX('BD product'!A:D,M8133,2)</f>
        <v>Office Supplies</v>
      </c>
    </row>
    <row r="8134" spans="1:14" x14ac:dyDescent="0.3">
      <c r="A8134" s="3" t="s">
        <v>8468</v>
      </c>
      <c r="B8134" s="4">
        <v>41840</v>
      </c>
      <c r="C8134" s="12" t="str">
        <f t="shared" si="127"/>
        <v>2014/07</v>
      </c>
      <c r="D8134" s="4">
        <v>41843</v>
      </c>
      <c r="E8134" s="3" t="s">
        <v>64</v>
      </c>
      <c r="F8134" s="3" t="s">
        <v>95</v>
      </c>
      <c r="G8134" s="3" t="s">
        <v>2033</v>
      </c>
      <c r="H8134" s="5">
        <v>53541</v>
      </c>
      <c r="I8134" s="2">
        <v>3</v>
      </c>
      <c r="J8134" s="2">
        <v>0</v>
      </c>
      <c r="K8134" s="2">
        <v>16.0623</v>
      </c>
      <c r="L8134" s="18" t="str">
        <f>VLOOKUP(F8134,'BD customers'!$1:$1048576,2,FALSE)</f>
        <v>Jonathan Doherty</v>
      </c>
      <c r="M8134" s="2">
        <f>MATCH(orders[[#This Row],[Product ID]],'BD product'!A:A,0)</f>
        <v>520</v>
      </c>
      <c r="N8134" s="2" t="str" cm="1">
        <f t="array" ref="N8134">INDEX('BD product'!A:D,M8134,2)</f>
        <v>Office Supplies</v>
      </c>
    </row>
    <row r="8135" spans="1:14" x14ac:dyDescent="0.3">
      <c r="A8135" s="3" t="s">
        <v>8469</v>
      </c>
      <c r="B8135" s="4">
        <v>42285</v>
      </c>
      <c r="C8135" s="12" t="str">
        <f t="shared" si="127"/>
        <v>2015/10</v>
      </c>
      <c r="D8135" s="4">
        <v>42290</v>
      </c>
      <c r="E8135" s="3" t="s">
        <v>21</v>
      </c>
      <c r="F8135" s="3" t="s">
        <v>187</v>
      </c>
      <c r="G8135" s="3" t="s">
        <v>379</v>
      </c>
      <c r="H8135" s="5">
        <v>7278</v>
      </c>
      <c r="I8135" s="2">
        <v>3</v>
      </c>
      <c r="J8135" s="2">
        <v>6</v>
      </c>
      <c r="K8135" s="2">
        <v>-70.960499999999996</v>
      </c>
      <c r="L8135" s="18" t="str">
        <f>VLOOKUP(F8135,'BD customers'!$1:$1048576,2,FALSE)</f>
        <v>Gene Hale</v>
      </c>
      <c r="M8135" s="2">
        <f>MATCH(orders[[#This Row],[Product ID]],'BD product'!A:A,0)</f>
        <v>73</v>
      </c>
      <c r="N8135" s="2" t="str" cm="1">
        <f t="array" ref="N8135">INDEX('BD product'!A:D,M8135,2)</f>
        <v>Furniture</v>
      </c>
    </row>
    <row r="8136" spans="1:14" x14ac:dyDescent="0.3">
      <c r="A8136" s="3" t="s">
        <v>8470</v>
      </c>
      <c r="B8136" s="4">
        <v>42051</v>
      </c>
      <c r="C8136" s="12" t="str">
        <f t="shared" si="127"/>
        <v>2015/02</v>
      </c>
      <c r="D8136" s="4">
        <v>42056</v>
      </c>
      <c r="E8136" s="3" t="s">
        <v>21</v>
      </c>
      <c r="F8136" s="3" t="s">
        <v>352</v>
      </c>
      <c r="G8136" s="3" t="s">
        <v>1339</v>
      </c>
      <c r="H8136" s="5">
        <v>3684</v>
      </c>
      <c r="I8136" s="2">
        <v>3</v>
      </c>
      <c r="J8136" s="2">
        <v>0</v>
      </c>
      <c r="K8136" s="2">
        <v>17.314800000000002</v>
      </c>
      <c r="L8136" s="18" t="str">
        <f>VLOOKUP(F8136,'BD customers'!$1:$1048576,2,FALSE)</f>
        <v>Rob Dowd</v>
      </c>
      <c r="M8136" s="2">
        <f>MATCH(orders[[#This Row],[Product ID]],'BD product'!A:A,0)</f>
        <v>316</v>
      </c>
      <c r="N8136" s="2" t="str" cm="1">
        <f t="array" ref="N8136">INDEX('BD product'!A:D,M8136,2)</f>
        <v>Office Supplies</v>
      </c>
    </row>
    <row r="8137" spans="1:14" x14ac:dyDescent="0.3">
      <c r="A8137" s="3" t="s">
        <v>8470</v>
      </c>
      <c r="B8137" s="4">
        <v>42051</v>
      </c>
      <c r="C8137" s="12" t="str">
        <f t="shared" si="127"/>
        <v>2015/02</v>
      </c>
      <c r="D8137" s="4">
        <v>42056</v>
      </c>
      <c r="E8137" s="3" t="s">
        <v>21</v>
      </c>
      <c r="F8137" s="3" t="s">
        <v>352</v>
      </c>
      <c r="G8137" s="3" t="s">
        <v>272</v>
      </c>
      <c r="H8137" s="5">
        <v>8771</v>
      </c>
      <c r="I8137" s="2">
        <v>7</v>
      </c>
      <c r="J8137" s="2">
        <v>0</v>
      </c>
      <c r="K8137" s="2">
        <v>41.223700000000001</v>
      </c>
      <c r="L8137" s="18" t="str">
        <f>VLOOKUP(F8137,'BD customers'!$1:$1048576,2,FALSE)</f>
        <v>Rob Dowd</v>
      </c>
      <c r="M8137" s="2">
        <f>MATCH(orders[[#This Row],[Product ID]],'BD product'!A:A,0)</f>
        <v>51</v>
      </c>
      <c r="N8137" s="2" t="str" cm="1">
        <f t="array" ref="N8137">INDEX('BD product'!A:D,M8137,2)</f>
        <v>Office Supplies</v>
      </c>
    </row>
    <row r="8138" spans="1:14" x14ac:dyDescent="0.3">
      <c r="A8138" s="3" t="s">
        <v>8471</v>
      </c>
      <c r="B8138" s="4">
        <v>42594</v>
      </c>
      <c r="C8138" s="12" t="str">
        <f t="shared" si="127"/>
        <v>2016/08</v>
      </c>
      <c r="D8138" s="4">
        <v>42598</v>
      </c>
      <c r="E8138" s="3" t="s">
        <v>21</v>
      </c>
      <c r="F8138" s="3" t="s">
        <v>5442</v>
      </c>
      <c r="G8138" s="3" t="s">
        <v>1202</v>
      </c>
      <c r="H8138" s="5">
        <v>5622925</v>
      </c>
      <c r="I8138" s="2">
        <v>7</v>
      </c>
      <c r="J8138" s="2">
        <v>45</v>
      </c>
      <c r="K8138" s="2">
        <v>-255.58750000000001</v>
      </c>
      <c r="L8138" s="18" t="str">
        <f>VLOOKUP(F8138,'BD customers'!$1:$1048576,2,FALSE)</f>
        <v>Cindy Schnelling</v>
      </c>
      <c r="M8138" s="2">
        <f>MATCH(orders[[#This Row],[Product ID]],'BD product'!A:A,0)</f>
        <v>279</v>
      </c>
      <c r="N8138" s="2" t="str" cm="1">
        <f t="array" ref="N8138">INDEX('BD product'!A:D,M8138,2)</f>
        <v>Furniture</v>
      </c>
    </row>
    <row r="8139" spans="1:14" x14ac:dyDescent="0.3">
      <c r="A8139" s="3" t="s">
        <v>8472</v>
      </c>
      <c r="B8139" s="4">
        <v>41952</v>
      </c>
      <c r="C8139" s="12" t="str">
        <f t="shared" si="127"/>
        <v>2014/11</v>
      </c>
      <c r="D8139" s="4">
        <v>41956</v>
      </c>
      <c r="E8139" s="3" t="s">
        <v>21</v>
      </c>
      <c r="F8139" s="3" t="s">
        <v>5173</v>
      </c>
      <c r="G8139" s="3" t="s">
        <v>1162</v>
      </c>
      <c r="H8139" s="5">
        <v>5652</v>
      </c>
      <c r="I8139" s="2">
        <v>9</v>
      </c>
      <c r="J8139" s="2">
        <v>0</v>
      </c>
      <c r="K8139" s="2">
        <v>21.477599999999999</v>
      </c>
      <c r="L8139" s="18" t="str">
        <f>VLOOKUP(F8139,'BD customers'!$1:$1048576,2,FALSE)</f>
        <v>Benjamin Farhat</v>
      </c>
      <c r="M8139" s="2">
        <f>MATCH(orders[[#This Row],[Product ID]],'BD product'!A:A,0)</f>
        <v>269</v>
      </c>
      <c r="N8139" s="2" t="str" cm="1">
        <f t="array" ref="N8139">INDEX('BD product'!A:D,M8139,2)</f>
        <v>Furniture</v>
      </c>
    </row>
    <row r="8140" spans="1:14" x14ac:dyDescent="0.3">
      <c r="A8140" s="3" t="s">
        <v>8473</v>
      </c>
      <c r="B8140" s="4">
        <v>42569</v>
      </c>
      <c r="C8140" s="12" t="str">
        <f t="shared" si="127"/>
        <v>2016/07</v>
      </c>
      <c r="D8140" s="4">
        <v>42573</v>
      </c>
      <c r="E8140" s="3" t="s">
        <v>21</v>
      </c>
      <c r="F8140" s="3" t="s">
        <v>544</v>
      </c>
      <c r="G8140" s="3" t="s">
        <v>2939</v>
      </c>
      <c r="H8140" s="5">
        <v>11264</v>
      </c>
      <c r="I8140" s="2">
        <v>8</v>
      </c>
      <c r="J8140" s="2">
        <v>2</v>
      </c>
      <c r="K8140" s="2">
        <v>1.2672000000000001</v>
      </c>
      <c r="L8140" s="18" t="str">
        <f>VLOOKUP(F8140,'BD customers'!$1:$1048576,2,FALSE)</f>
        <v>Neil Knudson</v>
      </c>
      <c r="M8140" s="2">
        <f>MATCH(orders[[#This Row],[Product ID]],'BD product'!A:A,0)</f>
        <v>826</v>
      </c>
      <c r="N8140" s="2" t="str" cm="1">
        <f t="array" ref="N8140">INDEX('BD product'!A:D,M8140,2)</f>
        <v>Office Supplies</v>
      </c>
    </row>
    <row r="8141" spans="1:14" x14ac:dyDescent="0.3">
      <c r="A8141" s="3" t="s">
        <v>8473</v>
      </c>
      <c r="B8141" s="4">
        <v>42569</v>
      </c>
      <c r="C8141" s="12" t="str">
        <f t="shared" si="127"/>
        <v>2016/07</v>
      </c>
      <c r="D8141" s="4">
        <v>42573</v>
      </c>
      <c r="E8141" s="3" t="s">
        <v>21</v>
      </c>
      <c r="F8141" s="3" t="s">
        <v>544</v>
      </c>
      <c r="G8141" s="3" t="s">
        <v>2982</v>
      </c>
      <c r="H8141" s="5">
        <v>28408</v>
      </c>
      <c r="I8141" s="2">
        <v>10</v>
      </c>
      <c r="J8141" s="2">
        <v>2</v>
      </c>
      <c r="K8141" s="2">
        <v>2.4857</v>
      </c>
      <c r="L8141" s="18" t="str">
        <f>VLOOKUP(F8141,'BD customers'!$1:$1048576,2,FALSE)</f>
        <v>Neil Knudson</v>
      </c>
      <c r="M8141" s="2">
        <f>MATCH(orders[[#This Row],[Product ID]],'BD product'!A:A,0)</f>
        <v>843</v>
      </c>
      <c r="N8141" s="2" t="str" cm="1">
        <f t="array" ref="N8141">INDEX('BD product'!A:D,M8141,2)</f>
        <v>Office Supplies</v>
      </c>
    </row>
    <row r="8142" spans="1:14" x14ac:dyDescent="0.3">
      <c r="A8142" s="3" t="s">
        <v>8473</v>
      </c>
      <c r="B8142" s="4">
        <v>42569</v>
      </c>
      <c r="C8142" s="12" t="str">
        <f t="shared" si="127"/>
        <v>2016/07</v>
      </c>
      <c r="D8142" s="4">
        <v>42573</v>
      </c>
      <c r="E8142" s="3" t="s">
        <v>21</v>
      </c>
      <c r="F8142" s="3" t="s">
        <v>544</v>
      </c>
      <c r="G8142" s="3" t="s">
        <v>2303</v>
      </c>
      <c r="H8142" s="5">
        <v>18496</v>
      </c>
      <c r="I8142" s="2">
        <v>4</v>
      </c>
      <c r="J8142" s="2">
        <v>2</v>
      </c>
      <c r="K8142" s="2">
        <v>6.7047999999999996</v>
      </c>
      <c r="L8142" s="18" t="str">
        <f>VLOOKUP(F8142,'BD customers'!$1:$1048576,2,FALSE)</f>
        <v>Neil Knudson</v>
      </c>
      <c r="M8142" s="2">
        <f>MATCH(orders[[#This Row],[Product ID]],'BD product'!A:A,0)</f>
        <v>611</v>
      </c>
      <c r="N8142" s="2" t="str" cm="1">
        <f t="array" ref="N8142">INDEX('BD product'!A:D,M8142,2)</f>
        <v>Office Supplies</v>
      </c>
    </row>
    <row r="8143" spans="1:14" x14ac:dyDescent="0.3">
      <c r="A8143" s="3" t="s">
        <v>8474</v>
      </c>
      <c r="B8143" s="4">
        <v>42405</v>
      </c>
      <c r="C8143" s="12" t="str">
        <f t="shared" si="127"/>
        <v>2016/02</v>
      </c>
      <c r="D8143" s="4">
        <v>42410</v>
      </c>
      <c r="E8143" s="3" t="s">
        <v>21</v>
      </c>
      <c r="F8143" s="3" t="s">
        <v>4496</v>
      </c>
      <c r="G8143" s="3" t="s">
        <v>2297</v>
      </c>
      <c r="H8143" s="5">
        <v>1473</v>
      </c>
      <c r="I8143" s="2">
        <v>3</v>
      </c>
      <c r="J8143" s="2">
        <v>0</v>
      </c>
      <c r="K8143" s="2">
        <v>7.2176999999999998</v>
      </c>
      <c r="L8143" s="18" t="str">
        <f>VLOOKUP(F8143,'BD customers'!$1:$1048576,2,FALSE)</f>
        <v>Annie Zypern</v>
      </c>
      <c r="M8143" s="2">
        <f>MATCH(orders[[#This Row],[Product ID]],'BD product'!A:A,0)</f>
        <v>609</v>
      </c>
      <c r="N8143" s="2" t="str" cm="1">
        <f t="array" ref="N8143">INDEX('BD product'!A:D,M8143,2)</f>
        <v>Office Supplies</v>
      </c>
    </row>
    <row r="8144" spans="1:14" x14ac:dyDescent="0.3">
      <c r="A8144" s="3" t="s">
        <v>8474</v>
      </c>
      <c r="B8144" s="4">
        <v>42405</v>
      </c>
      <c r="C8144" s="12" t="str">
        <f t="shared" si="127"/>
        <v>2016/02</v>
      </c>
      <c r="D8144" s="4">
        <v>42410</v>
      </c>
      <c r="E8144" s="3" t="s">
        <v>21</v>
      </c>
      <c r="F8144" s="3" t="s">
        <v>4496</v>
      </c>
      <c r="G8144" s="3" t="s">
        <v>2931</v>
      </c>
      <c r="H8144" s="5">
        <v>18654</v>
      </c>
      <c r="I8144" s="2">
        <v>3</v>
      </c>
      <c r="J8144" s="2">
        <v>0</v>
      </c>
      <c r="K8144" s="2">
        <v>50.3658</v>
      </c>
      <c r="L8144" s="18" t="str">
        <f>VLOOKUP(F8144,'BD customers'!$1:$1048576,2,FALSE)</f>
        <v>Annie Zypern</v>
      </c>
      <c r="M8144" s="2">
        <f>MATCH(orders[[#This Row],[Product ID]],'BD product'!A:A,0)</f>
        <v>823</v>
      </c>
      <c r="N8144" s="2" t="str" cm="1">
        <f t="array" ref="N8144">INDEX('BD product'!A:D,M8144,2)</f>
        <v>Office Supplies</v>
      </c>
    </row>
    <row r="8145" spans="1:14" x14ac:dyDescent="0.3">
      <c r="A8145" s="3" t="s">
        <v>8474</v>
      </c>
      <c r="B8145" s="4">
        <v>42405</v>
      </c>
      <c r="C8145" s="12" t="str">
        <f t="shared" si="127"/>
        <v>2016/02</v>
      </c>
      <c r="D8145" s="4">
        <v>42410</v>
      </c>
      <c r="E8145" s="3" t="s">
        <v>21</v>
      </c>
      <c r="F8145" s="3" t="s">
        <v>4496</v>
      </c>
      <c r="G8145" s="3" t="s">
        <v>2326</v>
      </c>
      <c r="H8145" s="5">
        <v>557728</v>
      </c>
      <c r="I8145" s="2">
        <v>4</v>
      </c>
      <c r="J8145" s="2">
        <v>2</v>
      </c>
      <c r="K8145" s="2">
        <v>6.9715999999999996</v>
      </c>
      <c r="L8145" s="18" t="str">
        <f>VLOOKUP(F8145,'BD customers'!$1:$1048576,2,FALSE)</f>
        <v>Annie Zypern</v>
      </c>
      <c r="M8145" s="2">
        <f>MATCH(orders[[#This Row],[Product ID]],'BD product'!A:A,0)</f>
        <v>618</v>
      </c>
      <c r="N8145" s="2" t="str" cm="1">
        <f t="array" ref="N8145">INDEX('BD product'!A:D,M8145,2)</f>
        <v>Furniture</v>
      </c>
    </row>
    <row r="8146" spans="1:14" x14ac:dyDescent="0.3">
      <c r="A8146" s="3" t="s">
        <v>8474</v>
      </c>
      <c r="B8146" s="4">
        <v>42405</v>
      </c>
      <c r="C8146" s="12" t="str">
        <f t="shared" si="127"/>
        <v>2016/02</v>
      </c>
      <c r="D8146" s="4">
        <v>42410</v>
      </c>
      <c r="E8146" s="3" t="s">
        <v>21</v>
      </c>
      <c r="F8146" s="3" t="s">
        <v>4496</v>
      </c>
      <c r="G8146" s="3" t="s">
        <v>673</v>
      </c>
      <c r="H8146" s="5">
        <v>159968</v>
      </c>
      <c r="I8146" s="2">
        <v>4</v>
      </c>
      <c r="J8146" s="2">
        <v>2</v>
      </c>
      <c r="K8146" s="2">
        <v>-31.993600000000001</v>
      </c>
      <c r="L8146" s="18" t="str">
        <f>VLOOKUP(F8146,'BD customers'!$1:$1048576,2,FALSE)</f>
        <v>Annie Zypern</v>
      </c>
      <c r="M8146" s="2">
        <f>MATCH(orders[[#This Row],[Product ID]],'BD product'!A:A,0)</f>
        <v>142</v>
      </c>
      <c r="N8146" s="2" t="str" cm="1">
        <f t="array" ref="N8146">INDEX('BD product'!A:D,M8146,2)</f>
        <v>Technology</v>
      </c>
    </row>
    <row r="8147" spans="1:14" x14ac:dyDescent="0.3">
      <c r="A8147" s="3" t="s">
        <v>8475</v>
      </c>
      <c r="B8147" s="4">
        <v>41810</v>
      </c>
      <c r="C8147" s="12" t="str">
        <f t="shared" si="127"/>
        <v>2014/06</v>
      </c>
      <c r="D8147" s="4">
        <v>41817</v>
      </c>
      <c r="E8147" s="3" t="s">
        <v>21</v>
      </c>
      <c r="F8147" s="3" t="s">
        <v>2918</v>
      </c>
      <c r="G8147" s="3" t="s">
        <v>3763</v>
      </c>
      <c r="H8147" s="5">
        <v>4719</v>
      </c>
      <c r="I8147" s="2">
        <v>6</v>
      </c>
      <c r="J8147" s="2">
        <v>0</v>
      </c>
      <c r="K8147" s="2">
        <v>15.572699999999999</v>
      </c>
      <c r="L8147" s="18" t="str">
        <f>VLOOKUP(F8147,'BD customers'!$1:$1048576,2,FALSE)</f>
        <v>Corey-Lock</v>
      </c>
      <c r="M8147" s="2">
        <f>MATCH(orders[[#This Row],[Product ID]],'BD product'!A:A,0)</f>
        <v>1154</v>
      </c>
      <c r="N8147" s="2" t="str" cm="1">
        <f t="array" ref="N8147">INDEX('BD product'!A:D,M8147,2)</f>
        <v>Office Supplies</v>
      </c>
    </row>
    <row r="8148" spans="1:14" x14ac:dyDescent="0.3">
      <c r="A8148" s="3" t="s">
        <v>8475</v>
      </c>
      <c r="B8148" s="4">
        <v>41810</v>
      </c>
      <c r="C8148" s="12" t="str">
        <f t="shared" si="127"/>
        <v>2014/06</v>
      </c>
      <c r="D8148" s="4">
        <v>41817</v>
      </c>
      <c r="E8148" s="3" t="s">
        <v>21</v>
      </c>
      <c r="F8148" s="3" t="s">
        <v>2918</v>
      </c>
      <c r="G8148" s="3" t="s">
        <v>4226</v>
      </c>
      <c r="H8148" s="5">
        <v>352</v>
      </c>
      <c r="I8148" s="2">
        <v>2</v>
      </c>
      <c r="J8148" s="2">
        <v>0</v>
      </c>
      <c r="K8148" s="2">
        <v>1.6896</v>
      </c>
      <c r="L8148" s="18" t="str">
        <f>VLOOKUP(F8148,'BD customers'!$1:$1048576,2,FALSE)</f>
        <v>Corey-Lock</v>
      </c>
      <c r="M8148" s="2">
        <f>MATCH(orders[[#This Row],[Product ID]],'BD product'!A:A,0)</f>
        <v>1275</v>
      </c>
      <c r="N8148" s="2" t="str" cm="1">
        <f t="array" ref="N8148">INDEX('BD product'!A:D,M8148,2)</f>
        <v>Office Supplies</v>
      </c>
    </row>
    <row r="8149" spans="1:14" x14ac:dyDescent="0.3">
      <c r="A8149" s="3" t="s">
        <v>8476</v>
      </c>
      <c r="B8149" s="4">
        <v>42895</v>
      </c>
      <c r="C8149" s="12" t="str">
        <f t="shared" si="127"/>
        <v>2017/06</v>
      </c>
      <c r="D8149" s="4">
        <v>42900</v>
      </c>
      <c r="E8149" s="3" t="s">
        <v>21</v>
      </c>
      <c r="F8149" s="3" t="s">
        <v>55</v>
      </c>
      <c r="G8149" s="3" t="s">
        <v>182</v>
      </c>
      <c r="H8149" s="5">
        <v>4912</v>
      </c>
      <c r="I8149" s="2">
        <v>4</v>
      </c>
      <c r="J8149" s="2">
        <v>0</v>
      </c>
      <c r="K8149" s="2">
        <v>23.086400000000001</v>
      </c>
      <c r="L8149" s="18" t="str">
        <f>VLOOKUP(F8149,'BD customers'!$1:$1048576,2,FALSE)</f>
        <v>Anna Gayman</v>
      </c>
      <c r="M8149" s="2">
        <f>MATCH(orders[[#This Row],[Product ID]],'BD product'!A:A,0)</f>
        <v>35</v>
      </c>
      <c r="N8149" s="2" t="str" cm="1">
        <f t="array" ref="N8149">INDEX('BD product'!A:D,M8149,2)</f>
        <v>Office Supplies</v>
      </c>
    </row>
    <row r="8150" spans="1:14" x14ac:dyDescent="0.3">
      <c r="A8150" s="3" t="s">
        <v>8477</v>
      </c>
      <c r="B8150" s="4">
        <v>42731</v>
      </c>
      <c r="C8150" s="12" t="str">
        <f t="shared" si="127"/>
        <v>2016/12</v>
      </c>
      <c r="D8150" s="4">
        <v>42735</v>
      </c>
      <c r="E8150" s="3" t="s">
        <v>21</v>
      </c>
      <c r="F8150" s="3" t="s">
        <v>5055</v>
      </c>
      <c r="G8150" s="3" t="s">
        <v>2724</v>
      </c>
      <c r="H8150" s="5">
        <v>2016</v>
      </c>
      <c r="I8150" s="2">
        <v>7</v>
      </c>
      <c r="J8150" s="2">
        <v>0</v>
      </c>
      <c r="K8150" s="2">
        <v>9.8783999999999992</v>
      </c>
      <c r="L8150" s="18" t="str">
        <f>VLOOKUP(F8150,'BD customers'!$1:$1048576,2,FALSE)</f>
        <v>Eugene Moren</v>
      </c>
      <c r="M8150" s="2">
        <f>MATCH(orders[[#This Row],[Product ID]],'BD product'!A:A,0)</f>
        <v>747</v>
      </c>
      <c r="N8150" s="2" t="str" cm="1">
        <f t="array" ref="N8150">INDEX('BD product'!A:D,M8150,2)</f>
        <v>Office Supplies</v>
      </c>
    </row>
    <row r="8151" spans="1:14" x14ac:dyDescent="0.3">
      <c r="A8151" s="3" t="s">
        <v>8478</v>
      </c>
      <c r="B8151" s="4">
        <v>41665</v>
      </c>
      <c r="C8151" s="12" t="str">
        <f t="shared" si="127"/>
        <v>2014/01</v>
      </c>
      <c r="D8151" s="4">
        <v>41668</v>
      </c>
      <c r="E8151" s="3" t="s">
        <v>64</v>
      </c>
      <c r="F8151" s="3" t="s">
        <v>4942</v>
      </c>
      <c r="G8151" s="3" t="s">
        <v>3272</v>
      </c>
      <c r="H8151" s="5">
        <v>1068</v>
      </c>
      <c r="I8151" s="2">
        <v>2</v>
      </c>
      <c r="J8151" s="2">
        <v>0</v>
      </c>
      <c r="K8151" s="2">
        <v>5.0195999999999996</v>
      </c>
      <c r="L8151" s="18" t="str">
        <f>VLOOKUP(F8151,'BD customers'!$1:$1048576,2,FALSE)</f>
        <v>Carol Adams</v>
      </c>
      <c r="M8151" s="2">
        <f>MATCH(orders[[#This Row],[Product ID]],'BD product'!A:A,0)</f>
        <v>953</v>
      </c>
      <c r="N8151" s="2" t="str" cm="1">
        <f t="array" ref="N8151">INDEX('BD product'!A:D,M8151,2)</f>
        <v>Office Supplies</v>
      </c>
    </row>
    <row r="8152" spans="1:14" x14ac:dyDescent="0.3">
      <c r="A8152" s="3" t="s">
        <v>8478</v>
      </c>
      <c r="B8152" s="4">
        <v>41665</v>
      </c>
      <c r="C8152" s="12" t="str">
        <f t="shared" si="127"/>
        <v>2014/01</v>
      </c>
      <c r="D8152" s="4">
        <v>41668</v>
      </c>
      <c r="E8152" s="3" t="s">
        <v>64</v>
      </c>
      <c r="F8152" s="3" t="s">
        <v>4942</v>
      </c>
      <c r="G8152" s="3" t="s">
        <v>2373</v>
      </c>
      <c r="H8152" s="5">
        <v>14196</v>
      </c>
      <c r="I8152" s="2">
        <v>2</v>
      </c>
      <c r="J8152" s="2">
        <v>0</v>
      </c>
      <c r="K8152" s="2">
        <v>39.748800000000003</v>
      </c>
      <c r="L8152" s="18" t="str">
        <f>VLOOKUP(F8152,'BD customers'!$1:$1048576,2,FALSE)</f>
        <v>Carol Adams</v>
      </c>
      <c r="M8152" s="2">
        <f>MATCH(orders[[#This Row],[Product ID]],'BD product'!A:A,0)</f>
        <v>633</v>
      </c>
      <c r="N8152" s="2" t="str" cm="1">
        <f t="array" ref="N8152">INDEX('BD product'!A:D,M8152,2)</f>
        <v>Furniture</v>
      </c>
    </row>
    <row r="8153" spans="1:14" x14ac:dyDescent="0.3">
      <c r="A8153" s="3" t="s">
        <v>8479</v>
      </c>
      <c r="B8153" s="4">
        <v>42817</v>
      </c>
      <c r="C8153" s="12" t="str">
        <f t="shared" si="127"/>
        <v>2017/03</v>
      </c>
      <c r="D8153" s="4">
        <v>42819</v>
      </c>
      <c r="E8153" s="3" t="s">
        <v>64</v>
      </c>
      <c r="F8153" s="3" t="s">
        <v>1637</v>
      </c>
      <c r="G8153" s="3" t="s">
        <v>2650</v>
      </c>
      <c r="H8153" s="5">
        <v>3248</v>
      </c>
      <c r="I8153" s="2">
        <v>2</v>
      </c>
      <c r="J8153" s="2">
        <v>0</v>
      </c>
      <c r="K8153" s="2">
        <v>0.48720000000000002</v>
      </c>
      <c r="L8153" s="18" t="str">
        <f>VLOOKUP(F8153,'BD customers'!$1:$1048576,2,FALSE)</f>
        <v>Raymond Buch</v>
      </c>
      <c r="M8153" s="2">
        <f>MATCH(orders[[#This Row],[Product ID]],'BD product'!A:A,0)</f>
        <v>722</v>
      </c>
      <c r="N8153" s="2" t="str" cm="1">
        <f t="array" ref="N8153">INDEX('BD product'!A:D,M8153,2)</f>
        <v>Office Supplies</v>
      </c>
    </row>
    <row r="8154" spans="1:14" x14ac:dyDescent="0.3">
      <c r="A8154" s="3" t="s">
        <v>8479</v>
      </c>
      <c r="B8154" s="4">
        <v>42817</v>
      </c>
      <c r="C8154" s="12" t="str">
        <f t="shared" si="127"/>
        <v>2017/03</v>
      </c>
      <c r="D8154" s="4">
        <v>42819</v>
      </c>
      <c r="E8154" s="3" t="s">
        <v>64</v>
      </c>
      <c r="F8154" s="3" t="s">
        <v>1637</v>
      </c>
      <c r="G8154" s="3" t="s">
        <v>1916</v>
      </c>
      <c r="H8154" s="5">
        <v>2004</v>
      </c>
      <c r="I8154" s="2">
        <v>3</v>
      </c>
      <c r="J8154" s="2">
        <v>0</v>
      </c>
      <c r="K8154" s="2">
        <v>9.6191999999999993</v>
      </c>
      <c r="L8154" s="18" t="str">
        <f>VLOOKUP(F8154,'BD customers'!$1:$1048576,2,FALSE)</f>
        <v>Raymond Buch</v>
      </c>
      <c r="M8154" s="2">
        <f>MATCH(orders[[#This Row],[Product ID]],'BD product'!A:A,0)</f>
        <v>483</v>
      </c>
      <c r="N8154" s="2" t="str" cm="1">
        <f t="array" ref="N8154">INDEX('BD product'!A:D,M8154,2)</f>
        <v>Office Supplies</v>
      </c>
    </row>
    <row r="8155" spans="1:14" x14ac:dyDescent="0.3">
      <c r="A8155" s="3" t="s">
        <v>8479</v>
      </c>
      <c r="B8155" s="4">
        <v>42817</v>
      </c>
      <c r="C8155" s="12" t="str">
        <f t="shared" si="127"/>
        <v>2017/03</v>
      </c>
      <c r="D8155" s="4">
        <v>42819</v>
      </c>
      <c r="E8155" s="3" t="s">
        <v>64</v>
      </c>
      <c r="F8155" s="3" t="s">
        <v>1637</v>
      </c>
      <c r="G8155" s="3" t="s">
        <v>4705</v>
      </c>
      <c r="H8155" s="5">
        <v>1399996</v>
      </c>
      <c r="I8155" s="2">
        <v>4</v>
      </c>
      <c r="J8155" s="2">
        <v>0</v>
      </c>
      <c r="K8155" s="2">
        <v>6719.9808000000003</v>
      </c>
      <c r="L8155" s="18" t="str">
        <f>VLOOKUP(F8155,'BD customers'!$1:$1048576,2,FALSE)</f>
        <v>Raymond Buch</v>
      </c>
      <c r="M8155" s="2">
        <f>MATCH(orders[[#This Row],[Product ID]],'BD product'!A:A,0)</f>
        <v>1390</v>
      </c>
      <c r="N8155" s="2" t="str" cm="1">
        <f t="array" ref="N8155">INDEX('BD product'!A:D,M8155,2)</f>
        <v>Technology</v>
      </c>
    </row>
    <row r="8156" spans="1:14" x14ac:dyDescent="0.3">
      <c r="A8156" s="3" t="s">
        <v>8480</v>
      </c>
      <c r="B8156" s="4">
        <v>42814</v>
      </c>
      <c r="C8156" s="12" t="str">
        <f t="shared" si="127"/>
        <v>2017/03</v>
      </c>
      <c r="D8156" s="4">
        <v>42818</v>
      </c>
      <c r="E8156" s="3" t="s">
        <v>21</v>
      </c>
      <c r="F8156" s="3" t="s">
        <v>6193</v>
      </c>
      <c r="G8156" s="3" t="s">
        <v>3926</v>
      </c>
      <c r="H8156" s="5">
        <v>2380</v>
      </c>
      <c r="I8156" s="2">
        <v>2</v>
      </c>
      <c r="J8156" s="2">
        <v>0</v>
      </c>
      <c r="K8156" s="2">
        <v>0.38080000000000003</v>
      </c>
      <c r="L8156" s="18" t="str">
        <f>VLOOKUP(F8156,'BD customers'!$1:$1048576,2,FALSE)</f>
        <v>Roger Demir</v>
      </c>
      <c r="M8156" s="2">
        <f>MATCH(orders[[#This Row],[Product ID]],'BD product'!A:A,0)</f>
        <v>1202</v>
      </c>
      <c r="N8156" s="2" t="str" cm="1">
        <f t="array" ref="N8156">INDEX('BD product'!A:D,M8156,2)</f>
        <v>Technology</v>
      </c>
    </row>
    <row r="8157" spans="1:14" x14ac:dyDescent="0.3">
      <c r="A8157" s="3" t="s">
        <v>8480</v>
      </c>
      <c r="B8157" s="4">
        <v>42814</v>
      </c>
      <c r="C8157" s="12" t="str">
        <f t="shared" si="127"/>
        <v>2017/03</v>
      </c>
      <c r="D8157" s="4">
        <v>42818</v>
      </c>
      <c r="E8157" s="3" t="s">
        <v>21</v>
      </c>
      <c r="F8157" s="3" t="s">
        <v>6193</v>
      </c>
      <c r="G8157" s="3" t="s">
        <v>3472</v>
      </c>
      <c r="H8157" s="5">
        <v>6196</v>
      </c>
      <c r="I8157" s="2">
        <v>2</v>
      </c>
      <c r="J8157" s="2">
        <v>0</v>
      </c>
      <c r="K8157" s="2">
        <v>2.7881999999999998</v>
      </c>
      <c r="L8157" s="18" t="str">
        <f>VLOOKUP(F8157,'BD customers'!$1:$1048576,2,FALSE)</f>
        <v>Roger Demir</v>
      </c>
      <c r="M8157" s="2">
        <f>MATCH(orders[[#This Row],[Product ID]],'BD product'!A:A,0)</f>
        <v>1032</v>
      </c>
      <c r="N8157" s="2" t="str" cm="1">
        <f t="array" ref="N8157">INDEX('BD product'!A:D,M8157,2)</f>
        <v>Office Supplies</v>
      </c>
    </row>
    <row r="8158" spans="1:14" x14ac:dyDescent="0.3">
      <c r="A8158" s="3" t="s">
        <v>8481</v>
      </c>
      <c r="B8158" s="4">
        <v>42647</v>
      </c>
      <c r="C8158" s="12" t="str">
        <f t="shared" si="127"/>
        <v>2016/10</v>
      </c>
      <c r="D8158" s="4">
        <v>42652</v>
      </c>
      <c r="E8158" s="3" t="s">
        <v>21</v>
      </c>
      <c r="F8158" s="3" t="s">
        <v>911</v>
      </c>
      <c r="G8158" s="3" t="s">
        <v>3333</v>
      </c>
      <c r="H8158" s="5">
        <v>239372</v>
      </c>
      <c r="I8158" s="2">
        <v>2</v>
      </c>
      <c r="J8158" s="2">
        <v>3</v>
      </c>
      <c r="K8158" s="2">
        <v>-23.937200000000001</v>
      </c>
      <c r="L8158" s="18" t="str">
        <f>VLOOKUP(F8158,'BD customers'!$1:$1048576,2,FALSE)</f>
        <v>Melanie Seite</v>
      </c>
      <c r="M8158" s="2">
        <f>MATCH(orders[[#This Row],[Product ID]],'BD product'!A:A,0)</f>
        <v>977</v>
      </c>
      <c r="N8158" s="2" t="str" cm="1">
        <f t="array" ref="N8158">INDEX('BD product'!A:D,M8158,2)</f>
        <v>Furniture</v>
      </c>
    </row>
    <row r="8159" spans="1:14" x14ac:dyDescent="0.3">
      <c r="A8159" s="3" t="s">
        <v>8482</v>
      </c>
      <c r="B8159" s="4">
        <v>42692</v>
      </c>
      <c r="C8159" s="12" t="str">
        <f t="shared" si="127"/>
        <v>2016/11</v>
      </c>
      <c r="D8159" s="4">
        <v>42696</v>
      </c>
      <c r="E8159" s="3" t="s">
        <v>21</v>
      </c>
      <c r="F8159" s="3" t="s">
        <v>290</v>
      </c>
      <c r="G8159" s="3" t="s">
        <v>3926</v>
      </c>
      <c r="H8159" s="5">
        <v>5950</v>
      </c>
      <c r="I8159" s="2">
        <v>5</v>
      </c>
      <c r="J8159" s="2">
        <v>0</v>
      </c>
      <c r="K8159" s="2">
        <v>9.5200000000000007E-2</v>
      </c>
      <c r="L8159" s="18" t="str">
        <f>VLOOKUP(F8159,'BD customers'!$1:$1048576,2,FALSE)</f>
        <v>Patrick Gardner</v>
      </c>
      <c r="M8159" s="2">
        <f>MATCH(orders[[#This Row],[Product ID]],'BD product'!A:A,0)</f>
        <v>1202</v>
      </c>
      <c r="N8159" s="2" t="str" cm="1">
        <f t="array" ref="N8159">INDEX('BD product'!A:D,M8159,2)</f>
        <v>Technology</v>
      </c>
    </row>
    <row r="8160" spans="1:14" x14ac:dyDescent="0.3">
      <c r="A8160" s="3" t="s">
        <v>8483</v>
      </c>
      <c r="B8160" s="4">
        <v>43095</v>
      </c>
      <c r="C8160" s="12" t="str">
        <f t="shared" si="127"/>
        <v>2017/12</v>
      </c>
      <c r="D8160" s="4">
        <v>43101</v>
      </c>
      <c r="E8160" s="3" t="s">
        <v>21</v>
      </c>
      <c r="F8160" s="3" t="s">
        <v>1860</v>
      </c>
      <c r="G8160" s="3" t="s">
        <v>4271</v>
      </c>
      <c r="H8160" s="5">
        <v>16032</v>
      </c>
      <c r="I8160" s="2">
        <v>3</v>
      </c>
      <c r="J8160" s="2">
        <v>2</v>
      </c>
      <c r="K8160" s="2">
        <v>5.6112000000000002</v>
      </c>
      <c r="L8160" s="18" t="str">
        <f>VLOOKUP(F8160,'BD customers'!$1:$1048576,2,FALSE)</f>
        <v>Karen Bern</v>
      </c>
      <c r="M8160" s="2">
        <f>MATCH(orders[[#This Row],[Product ID]],'BD product'!A:A,0)</f>
        <v>1285</v>
      </c>
      <c r="N8160" s="2" t="str" cm="1">
        <f t="array" ref="N8160">INDEX('BD product'!A:D,M8160,2)</f>
        <v>Office Supplies</v>
      </c>
    </row>
    <row r="8161" spans="1:14" x14ac:dyDescent="0.3">
      <c r="A8161" s="3" t="s">
        <v>8484</v>
      </c>
      <c r="B8161" s="4">
        <v>42438</v>
      </c>
      <c r="C8161" s="12" t="str">
        <f t="shared" si="127"/>
        <v>2016/03</v>
      </c>
      <c r="D8161" s="4">
        <v>42442</v>
      </c>
      <c r="E8161" s="3" t="s">
        <v>21</v>
      </c>
      <c r="F8161" s="3" t="s">
        <v>489</v>
      </c>
      <c r="G8161" s="3" t="s">
        <v>1063</v>
      </c>
      <c r="H8161" s="5">
        <v>19975</v>
      </c>
      <c r="I8161" s="2">
        <v>5</v>
      </c>
      <c r="J8161" s="2">
        <v>0</v>
      </c>
      <c r="K8161" s="2">
        <v>0.87890000000000001</v>
      </c>
      <c r="L8161" s="18" t="str">
        <f>VLOOKUP(F8161,'BD customers'!$1:$1048576,2,FALSE)</f>
        <v>Rick Bensley</v>
      </c>
      <c r="M8161" s="2">
        <f>MATCH(orders[[#This Row],[Product ID]],'BD product'!A:A,0)</f>
        <v>242</v>
      </c>
      <c r="N8161" s="2" t="str" cm="1">
        <f t="array" ref="N8161">INDEX('BD product'!A:D,M8161,2)</f>
        <v>Technology</v>
      </c>
    </row>
    <row r="8162" spans="1:14" x14ac:dyDescent="0.3">
      <c r="A8162" s="3" t="s">
        <v>8485</v>
      </c>
      <c r="B8162" s="4">
        <v>42416</v>
      </c>
      <c r="C8162" s="12" t="str">
        <f t="shared" si="127"/>
        <v>2016/02</v>
      </c>
      <c r="D8162" s="4">
        <v>42420</v>
      </c>
      <c r="E8162" s="3" t="s">
        <v>21</v>
      </c>
      <c r="F8162" s="3" t="s">
        <v>788</v>
      </c>
      <c r="G8162" s="3" t="s">
        <v>7078</v>
      </c>
      <c r="H8162" s="5">
        <v>22796</v>
      </c>
      <c r="I8162" s="2">
        <v>2</v>
      </c>
      <c r="J8162" s="2">
        <v>0</v>
      </c>
      <c r="K8162" s="2">
        <v>36.473599999999998</v>
      </c>
      <c r="L8162" s="18" t="str">
        <f>VLOOKUP(F8162,'BD customers'!$1:$1048576,2,FALSE)</f>
        <v>John Dryer</v>
      </c>
      <c r="M8162" s="2">
        <f>MATCH(orders[[#This Row],[Product ID]],'BD product'!A:A,0)</f>
        <v>1758</v>
      </c>
      <c r="N8162" s="2" t="str" cm="1">
        <f t="array" ref="N8162">INDEX('BD product'!A:D,M8162,2)</f>
        <v>Furniture</v>
      </c>
    </row>
    <row r="8163" spans="1:14" x14ac:dyDescent="0.3">
      <c r="A8163" s="3" t="s">
        <v>8486</v>
      </c>
      <c r="B8163" s="4">
        <v>42275</v>
      </c>
      <c r="C8163" s="12" t="str">
        <f t="shared" si="127"/>
        <v>2015/09</v>
      </c>
      <c r="D8163" s="4">
        <v>42280</v>
      </c>
      <c r="E8163" s="3" t="s">
        <v>11</v>
      </c>
      <c r="F8163" s="3" t="s">
        <v>2832</v>
      </c>
      <c r="G8163" s="3" t="s">
        <v>1687</v>
      </c>
      <c r="H8163" s="5">
        <v>29352</v>
      </c>
      <c r="I8163" s="2">
        <v>6</v>
      </c>
      <c r="J8163" s="2">
        <v>0</v>
      </c>
      <c r="K8163" s="2">
        <v>76.315200000000004</v>
      </c>
      <c r="L8163" s="18" t="str">
        <f>VLOOKUP(F8163,'BD customers'!$1:$1048576,2,FALSE)</f>
        <v>Jennifer Jackson</v>
      </c>
      <c r="M8163" s="2">
        <f>MATCH(orders[[#This Row],[Product ID]],'BD product'!A:A,0)</f>
        <v>416</v>
      </c>
      <c r="N8163" s="2" t="str" cm="1">
        <f t="array" ref="N8163">INDEX('BD product'!A:D,M8163,2)</f>
        <v>Office Supplies</v>
      </c>
    </row>
    <row r="8164" spans="1:14" x14ac:dyDescent="0.3">
      <c r="A8164" s="3" t="s">
        <v>8486</v>
      </c>
      <c r="B8164" s="4">
        <v>42275</v>
      </c>
      <c r="C8164" s="12" t="str">
        <f t="shared" si="127"/>
        <v>2015/09</v>
      </c>
      <c r="D8164" s="4">
        <v>42280</v>
      </c>
      <c r="E8164" s="3" t="s">
        <v>11</v>
      </c>
      <c r="F8164" s="3" t="s">
        <v>2832</v>
      </c>
      <c r="G8164" s="3" t="s">
        <v>1464</v>
      </c>
      <c r="H8164" s="5">
        <v>30798</v>
      </c>
      <c r="I8164" s="2">
        <v>2</v>
      </c>
      <c r="J8164" s="2">
        <v>0</v>
      </c>
      <c r="K8164" s="2">
        <v>89.3142</v>
      </c>
      <c r="L8164" s="18" t="str">
        <f>VLOOKUP(F8164,'BD customers'!$1:$1048576,2,FALSE)</f>
        <v>Jennifer Jackson</v>
      </c>
      <c r="M8164" s="2">
        <f>MATCH(orders[[#This Row],[Product ID]],'BD product'!A:A,0)</f>
        <v>350</v>
      </c>
      <c r="N8164" s="2" t="str" cm="1">
        <f t="array" ref="N8164">INDEX('BD product'!A:D,M8164,2)</f>
        <v>Technology</v>
      </c>
    </row>
    <row r="8165" spans="1:14" x14ac:dyDescent="0.3">
      <c r="A8165" s="3" t="s">
        <v>8487</v>
      </c>
      <c r="B8165" s="4">
        <v>42310</v>
      </c>
      <c r="C8165" s="12" t="str">
        <f t="shared" si="127"/>
        <v>2015/11</v>
      </c>
      <c r="D8165" s="4">
        <v>42314</v>
      </c>
      <c r="E8165" s="3" t="s">
        <v>21</v>
      </c>
      <c r="F8165" s="3" t="s">
        <v>2048</v>
      </c>
      <c r="G8165" s="3" t="s">
        <v>4635</v>
      </c>
      <c r="H8165" s="5">
        <v>9696</v>
      </c>
      <c r="I8165" s="2">
        <v>6</v>
      </c>
      <c r="J8165" s="2">
        <v>0</v>
      </c>
      <c r="K8165" s="2">
        <v>3.3936000000000002</v>
      </c>
      <c r="L8165" s="18" t="str">
        <f>VLOOKUP(F8165,'BD customers'!$1:$1048576,2,FALSE)</f>
        <v>Liz Thompson</v>
      </c>
      <c r="M8165" s="2">
        <f>MATCH(orders[[#This Row],[Product ID]],'BD product'!A:A,0)</f>
        <v>1374</v>
      </c>
      <c r="N8165" s="2" t="str" cm="1">
        <f t="array" ref="N8165">INDEX('BD product'!A:D,M8165,2)</f>
        <v>Furniture</v>
      </c>
    </row>
    <row r="8166" spans="1:14" x14ac:dyDescent="0.3">
      <c r="A8166" s="3" t="s">
        <v>8487</v>
      </c>
      <c r="B8166" s="4">
        <v>42310</v>
      </c>
      <c r="C8166" s="12" t="str">
        <f t="shared" si="127"/>
        <v>2015/11</v>
      </c>
      <c r="D8166" s="4">
        <v>42314</v>
      </c>
      <c r="E8166" s="3" t="s">
        <v>21</v>
      </c>
      <c r="F8166" s="3" t="s">
        <v>2048</v>
      </c>
      <c r="G8166" s="3" t="s">
        <v>1298</v>
      </c>
      <c r="H8166" s="5">
        <v>117488</v>
      </c>
      <c r="I8166" s="2">
        <v>7</v>
      </c>
      <c r="J8166" s="2">
        <v>2</v>
      </c>
      <c r="K8166" s="2">
        <v>41.120800000000003</v>
      </c>
      <c r="L8166" s="18" t="str">
        <f>VLOOKUP(F8166,'BD customers'!$1:$1048576,2,FALSE)</f>
        <v>Liz Thompson</v>
      </c>
      <c r="M8166" s="2">
        <f>MATCH(orders[[#This Row],[Product ID]],'BD product'!A:A,0)</f>
        <v>303</v>
      </c>
      <c r="N8166" s="2" t="str" cm="1">
        <f t="array" ref="N8166">INDEX('BD product'!A:D,M8166,2)</f>
        <v>Office Supplies</v>
      </c>
    </row>
    <row r="8167" spans="1:14" x14ac:dyDescent="0.3">
      <c r="A8167" s="3" t="s">
        <v>8487</v>
      </c>
      <c r="B8167" s="4">
        <v>42310</v>
      </c>
      <c r="C8167" s="12" t="str">
        <f t="shared" si="127"/>
        <v>2015/11</v>
      </c>
      <c r="D8167" s="4">
        <v>42314</v>
      </c>
      <c r="E8167" s="3" t="s">
        <v>21</v>
      </c>
      <c r="F8167" s="3" t="s">
        <v>2048</v>
      </c>
      <c r="G8167" s="3" t="s">
        <v>2252</v>
      </c>
      <c r="H8167" s="5">
        <v>11952</v>
      </c>
      <c r="I8167" s="2">
        <v>3</v>
      </c>
      <c r="J8167" s="2">
        <v>2</v>
      </c>
      <c r="K8167" s="2">
        <v>4.1832000000000003</v>
      </c>
      <c r="L8167" s="18" t="str">
        <f>VLOOKUP(F8167,'BD customers'!$1:$1048576,2,FALSE)</f>
        <v>Liz Thompson</v>
      </c>
      <c r="M8167" s="2">
        <f>MATCH(orders[[#This Row],[Product ID]],'BD product'!A:A,0)</f>
        <v>593</v>
      </c>
      <c r="N8167" s="2" t="str" cm="1">
        <f t="array" ref="N8167">INDEX('BD product'!A:D,M8167,2)</f>
        <v>Office Supplies</v>
      </c>
    </row>
    <row r="8168" spans="1:14" x14ac:dyDescent="0.3">
      <c r="A8168" s="3" t="s">
        <v>8487</v>
      </c>
      <c r="B8168" s="4">
        <v>42310</v>
      </c>
      <c r="C8168" s="12" t="str">
        <f t="shared" si="127"/>
        <v>2015/11</v>
      </c>
      <c r="D8168" s="4">
        <v>42314</v>
      </c>
      <c r="E8168" s="3" t="s">
        <v>21</v>
      </c>
      <c r="F8168" s="3" t="s">
        <v>2048</v>
      </c>
      <c r="G8168" s="3" t="s">
        <v>4639</v>
      </c>
      <c r="H8168" s="5">
        <v>512499</v>
      </c>
      <c r="I8168" s="2">
        <v>3</v>
      </c>
      <c r="J8168" s="2">
        <v>15</v>
      </c>
      <c r="K8168" s="2">
        <v>-3.0146999999999999</v>
      </c>
      <c r="L8168" s="18" t="str">
        <f>VLOOKUP(F8168,'BD customers'!$1:$1048576,2,FALSE)</f>
        <v>Liz Thompson</v>
      </c>
      <c r="M8168" s="2">
        <f>MATCH(orders[[#This Row],[Product ID]],'BD product'!A:A,0)</f>
        <v>1375</v>
      </c>
      <c r="N8168" s="2" t="str" cm="1">
        <f t="array" ref="N8168">INDEX('BD product'!A:D,M8168,2)</f>
        <v>Furniture</v>
      </c>
    </row>
    <row r="8169" spans="1:14" x14ac:dyDescent="0.3">
      <c r="A8169" s="3" t="s">
        <v>8488</v>
      </c>
      <c r="B8169" s="4">
        <v>42582</v>
      </c>
      <c r="C8169" s="12" t="str">
        <f t="shared" si="127"/>
        <v>2016/07</v>
      </c>
      <c r="D8169" s="4">
        <v>42587</v>
      </c>
      <c r="E8169" s="3" t="s">
        <v>21</v>
      </c>
      <c r="F8169" s="3" t="s">
        <v>5490</v>
      </c>
      <c r="G8169" s="3" t="s">
        <v>2232</v>
      </c>
      <c r="H8169" s="5">
        <v>863128</v>
      </c>
      <c r="I8169" s="2">
        <v>7</v>
      </c>
      <c r="J8169" s="2">
        <v>2</v>
      </c>
      <c r="K8169" s="2">
        <v>-32.3673</v>
      </c>
      <c r="L8169" s="18" t="str">
        <f>VLOOKUP(F8169,'BD customers'!$1:$1048576,2,FALSE)</f>
        <v>Anna HÃ¤berlin</v>
      </c>
      <c r="M8169" s="2">
        <f>MATCH(orders[[#This Row],[Product ID]],'BD product'!A:A,0)</f>
        <v>586</v>
      </c>
      <c r="N8169" s="2" t="str" cm="1">
        <f t="array" ref="N8169">INDEX('BD product'!A:D,M8169,2)</f>
        <v>Furniture</v>
      </c>
    </row>
    <row r="8170" spans="1:14" x14ac:dyDescent="0.3">
      <c r="A8170" s="3" t="s">
        <v>8489</v>
      </c>
      <c r="B8170" s="4">
        <v>43045</v>
      </c>
      <c r="C8170" s="12" t="str">
        <f t="shared" si="127"/>
        <v>2017/11</v>
      </c>
      <c r="D8170" s="4">
        <v>43052</v>
      </c>
      <c r="E8170" s="3" t="s">
        <v>21</v>
      </c>
      <c r="F8170" s="3" t="s">
        <v>1048</v>
      </c>
      <c r="G8170" s="3" t="s">
        <v>1328</v>
      </c>
      <c r="H8170" s="5">
        <v>203686</v>
      </c>
      <c r="I8170" s="2">
        <v>7</v>
      </c>
      <c r="J8170" s="2">
        <v>0</v>
      </c>
      <c r="K8170" s="2">
        <v>366.63479999999998</v>
      </c>
      <c r="L8170" s="18" t="str">
        <f>VLOOKUP(F8170,'BD customers'!$1:$1048576,2,FALSE)</f>
        <v>Adam Bellavance</v>
      </c>
      <c r="M8170" s="2">
        <f>MATCH(orders[[#This Row],[Product ID]],'BD product'!A:A,0)</f>
        <v>311</v>
      </c>
      <c r="N8170" s="2" t="str" cm="1">
        <f t="array" ref="N8170">INDEX('BD product'!A:D,M8170,2)</f>
        <v>Furniture</v>
      </c>
    </row>
    <row r="8171" spans="1:14" x14ac:dyDescent="0.3">
      <c r="A8171" s="3" t="s">
        <v>8489</v>
      </c>
      <c r="B8171" s="4">
        <v>43045</v>
      </c>
      <c r="C8171" s="12" t="str">
        <f t="shared" si="127"/>
        <v>2017/11</v>
      </c>
      <c r="D8171" s="4">
        <v>43052</v>
      </c>
      <c r="E8171" s="3" t="s">
        <v>21</v>
      </c>
      <c r="F8171" s="3" t="s">
        <v>1048</v>
      </c>
      <c r="G8171" s="3" t="s">
        <v>1292</v>
      </c>
      <c r="H8171" s="5">
        <v>449568</v>
      </c>
      <c r="I8171" s="2">
        <v>2</v>
      </c>
      <c r="J8171" s="2">
        <v>2</v>
      </c>
      <c r="K8171" s="2">
        <v>-73.0548</v>
      </c>
      <c r="L8171" s="18" t="str">
        <f>VLOOKUP(F8171,'BD customers'!$1:$1048576,2,FALSE)</f>
        <v>Adam Bellavance</v>
      </c>
      <c r="M8171" s="2">
        <f>MATCH(orders[[#This Row],[Product ID]],'BD product'!A:A,0)</f>
        <v>301</v>
      </c>
      <c r="N8171" s="2" t="str" cm="1">
        <f t="array" ref="N8171">INDEX('BD product'!A:D,M8171,2)</f>
        <v>Furniture</v>
      </c>
    </row>
    <row r="8172" spans="1:14" x14ac:dyDescent="0.3">
      <c r="A8172" s="3" t="s">
        <v>8489</v>
      </c>
      <c r="B8172" s="4">
        <v>43045</v>
      </c>
      <c r="C8172" s="12" t="str">
        <f t="shared" si="127"/>
        <v>2017/11</v>
      </c>
      <c r="D8172" s="4">
        <v>43052</v>
      </c>
      <c r="E8172" s="3" t="s">
        <v>21</v>
      </c>
      <c r="F8172" s="3" t="s">
        <v>1048</v>
      </c>
      <c r="G8172" s="3" t="s">
        <v>1903</v>
      </c>
      <c r="H8172" s="5">
        <v>10896</v>
      </c>
      <c r="I8172" s="2">
        <v>3</v>
      </c>
      <c r="J8172" s="2">
        <v>0</v>
      </c>
      <c r="K8172" s="2">
        <v>3.2688000000000001</v>
      </c>
      <c r="L8172" s="18" t="str">
        <f>VLOOKUP(F8172,'BD customers'!$1:$1048576,2,FALSE)</f>
        <v>Adam Bellavance</v>
      </c>
      <c r="M8172" s="2">
        <f>MATCH(orders[[#This Row],[Product ID]],'BD product'!A:A,0)</f>
        <v>479</v>
      </c>
      <c r="N8172" s="2" t="str" cm="1">
        <f t="array" ref="N8172">INDEX('BD product'!A:D,M8172,2)</f>
        <v>Technology</v>
      </c>
    </row>
    <row r="8173" spans="1:14" x14ac:dyDescent="0.3">
      <c r="A8173" s="3" t="s">
        <v>8490</v>
      </c>
      <c r="B8173" s="4">
        <v>42414</v>
      </c>
      <c r="C8173" s="12" t="str">
        <f t="shared" si="127"/>
        <v>2016/02</v>
      </c>
      <c r="D8173" s="4">
        <v>42419</v>
      </c>
      <c r="E8173" s="3" t="s">
        <v>21</v>
      </c>
      <c r="F8173" s="3" t="s">
        <v>2095</v>
      </c>
      <c r="G8173" s="3" t="s">
        <v>3339</v>
      </c>
      <c r="H8173" s="5">
        <v>26418</v>
      </c>
      <c r="I8173" s="2">
        <v>7</v>
      </c>
      <c r="J8173" s="2">
        <v>0</v>
      </c>
      <c r="K8173" s="2">
        <v>68.686800000000005</v>
      </c>
      <c r="L8173" s="18" t="str">
        <f>VLOOKUP(F8173,'BD customers'!$1:$1048576,2,FALSE)</f>
        <v>Fred McMath</v>
      </c>
      <c r="M8173" s="2">
        <f>MATCH(orders[[#This Row],[Product ID]],'BD product'!A:A,0)</f>
        <v>980</v>
      </c>
      <c r="N8173" s="2" t="str" cm="1">
        <f t="array" ref="N8173">INDEX('BD product'!A:D,M8173,2)</f>
        <v>Office Supplies</v>
      </c>
    </row>
    <row r="8174" spans="1:14" x14ac:dyDescent="0.3">
      <c r="A8174" s="3" t="s">
        <v>8491</v>
      </c>
      <c r="B8174" s="4">
        <v>41829</v>
      </c>
      <c r="C8174" s="12" t="str">
        <f t="shared" si="127"/>
        <v>2014/07</v>
      </c>
      <c r="D8174" s="4">
        <v>41833</v>
      </c>
      <c r="E8174" s="3" t="s">
        <v>21</v>
      </c>
      <c r="F8174" s="3" t="s">
        <v>5253</v>
      </c>
      <c r="G8174" s="3" t="s">
        <v>4597</v>
      </c>
      <c r="H8174" s="5">
        <v>288</v>
      </c>
      <c r="I8174" s="2">
        <v>1</v>
      </c>
      <c r="J8174" s="2">
        <v>0</v>
      </c>
      <c r="K8174" s="2">
        <v>1.4112</v>
      </c>
      <c r="L8174" s="18" t="str">
        <f>VLOOKUP(F8174,'BD customers'!$1:$1048576,2,FALSE)</f>
        <v>Gary Hansen</v>
      </c>
      <c r="M8174" s="2">
        <f>MATCH(orders[[#This Row],[Product ID]],'BD product'!A:A,0)</f>
        <v>1365</v>
      </c>
      <c r="N8174" s="2" t="str" cm="1">
        <f t="array" ref="N8174">INDEX('BD product'!A:D,M8174,2)</f>
        <v>Office Supplies</v>
      </c>
    </row>
    <row r="8175" spans="1:14" x14ac:dyDescent="0.3">
      <c r="A8175" s="3" t="s">
        <v>8491</v>
      </c>
      <c r="B8175" s="4">
        <v>41829</v>
      </c>
      <c r="C8175" s="12" t="str">
        <f t="shared" si="127"/>
        <v>2014/07</v>
      </c>
      <c r="D8175" s="4">
        <v>41833</v>
      </c>
      <c r="E8175" s="3" t="s">
        <v>21</v>
      </c>
      <c r="F8175" s="3" t="s">
        <v>5253</v>
      </c>
      <c r="G8175" s="3" t="s">
        <v>242</v>
      </c>
      <c r="H8175" s="5">
        <v>41904</v>
      </c>
      <c r="I8175" s="2">
        <v>6</v>
      </c>
      <c r="J8175" s="2">
        <v>2</v>
      </c>
      <c r="K8175" s="2">
        <v>14.1426</v>
      </c>
      <c r="L8175" s="18" t="str">
        <f>VLOOKUP(F8175,'BD customers'!$1:$1048576,2,FALSE)</f>
        <v>Gary Hansen</v>
      </c>
      <c r="M8175" s="2">
        <f>MATCH(orders[[#This Row],[Product ID]],'BD product'!A:A,0)</f>
        <v>46</v>
      </c>
      <c r="N8175" s="2" t="str" cm="1">
        <f t="array" ref="N8175">INDEX('BD product'!A:D,M8175,2)</f>
        <v>Office Supplies</v>
      </c>
    </row>
    <row r="8176" spans="1:14" x14ac:dyDescent="0.3">
      <c r="A8176" s="3" t="s">
        <v>8491</v>
      </c>
      <c r="B8176" s="4">
        <v>41829</v>
      </c>
      <c r="C8176" s="12" t="str">
        <f t="shared" si="127"/>
        <v>2014/07</v>
      </c>
      <c r="D8176" s="4">
        <v>41833</v>
      </c>
      <c r="E8176" s="3" t="s">
        <v>21</v>
      </c>
      <c r="F8176" s="3" t="s">
        <v>5253</v>
      </c>
      <c r="G8176" s="3" t="s">
        <v>3918</v>
      </c>
      <c r="H8176" s="5">
        <v>2392</v>
      </c>
      <c r="I8176" s="2">
        <v>4</v>
      </c>
      <c r="J8176" s="2">
        <v>0</v>
      </c>
      <c r="K8176" s="2">
        <v>4.0663999999999998</v>
      </c>
      <c r="L8176" s="18" t="str">
        <f>VLOOKUP(F8176,'BD customers'!$1:$1048576,2,FALSE)</f>
        <v>Gary Hansen</v>
      </c>
      <c r="M8176" s="2">
        <f>MATCH(orders[[#This Row],[Product ID]],'BD product'!A:A,0)</f>
        <v>1200</v>
      </c>
      <c r="N8176" s="2" t="str" cm="1">
        <f t="array" ref="N8176">INDEX('BD product'!A:D,M8176,2)</f>
        <v>Office Supplies</v>
      </c>
    </row>
    <row r="8177" spans="1:14" x14ac:dyDescent="0.3">
      <c r="A8177" s="3" t="s">
        <v>8492</v>
      </c>
      <c r="B8177" s="4">
        <v>42399</v>
      </c>
      <c r="C8177" s="12" t="str">
        <f t="shared" si="127"/>
        <v>2016/01</v>
      </c>
      <c r="D8177" s="4">
        <v>42404</v>
      </c>
      <c r="E8177" s="3" t="s">
        <v>21</v>
      </c>
      <c r="F8177" s="3" t="s">
        <v>8493</v>
      </c>
      <c r="G8177" s="3" t="s">
        <v>323</v>
      </c>
      <c r="H8177" s="5">
        <v>156512</v>
      </c>
      <c r="I8177" s="2">
        <v>4</v>
      </c>
      <c r="J8177" s="2">
        <v>2</v>
      </c>
      <c r="K8177" s="2">
        <v>52.822800000000001</v>
      </c>
      <c r="L8177" s="18" t="str">
        <f>VLOOKUP(F8177,'BD customers'!$1:$1048576,2,FALSE)</f>
        <v>Harold Engle</v>
      </c>
      <c r="M8177" s="2">
        <f>MATCH(orders[[#This Row],[Product ID]],'BD product'!A:A,0)</f>
        <v>64</v>
      </c>
      <c r="N8177" s="2" t="str" cm="1">
        <f t="array" ref="N8177">INDEX('BD product'!A:D,M8177,2)</f>
        <v>Office Supplies</v>
      </c>
    </row>
    <row r="8178" spans="1:14" x14ac:dyDescent="0.3">
      <c r="A8178" s="3" t="s">
        <v>8494</v>
      </c>
      <c r="B8178" s="4">
        <v>42635</v>
      </c>
      <c r="C8178" s="12" t="str">
        <f t="shared" si="127"/>
        <v>2016/09</v>
      </c>
      <c r="D8178" s="4">
        <v>42638</v>
      </c>
      <c r="E8178" s="3" t="s">
        <v>64</v>
      </c>
      <c r="F8178" s="3" t="s">
        <v>1249</v>
      </c>
      <c r="G8178" s="3" t="s">
        <v>415</v>
      </c>
      <c r="H8178" s="5">
        <v>12834</v>
      </c>
      <c r="I8178" s="2">
        <v>6</v>
      </c>
      <c r="J8178" s="2">
        <v>0</v>
      </c>
      <c r="K8178" s="2">
        <v>37.218600000000002</v>
      </c>
      <c r="L8178" s="18" t="str">
        <f>VLOOKUP(F8178,'BD customers'!$1:$1048576,2,FALSE)</f>
        <v>Sam Zeldin</v>
      </c>
      <c r="M8178" s="2">
        <f>MATCH(orders[[#This Row],[Product ID]],'BD product'!A:A,0)</f>
        <v>82</v>
      </c>
      <c r="N8178" s="2" t="str" cm="1">
        <f t="array" ref="N8178">INDEX('BD product'!A:D,M8178,2)</f>
        <v>Office Supplies</v>
      </c>
    </row>
    <row r="8179" spans="1:14" x14ac:dyDescent="0.3">
      <c r="A8179" s="3" t="s">
        <v>8495</v>
      </c>
      <c r="B8179" s="4">
        <v>43091</v>
      </c>
      <c r="C8179" s="12" t="str">
        <f t="shared" si="127"/>
        <v>2017/12</v>
      </c>
      <c r="D8179" s="4">
        <v>43093</v>
      </c>
      <c r="E8179" s="3" t="s">
        <v>64</v>
      </c>
      <c r="F8179" s="3" t="s">
        <v>3249</v>
      </c>
      <c r="G8179" s="3" t="s">
        <v>5402</v>
      </c>
      <c r="H8179" s="5">
        <v>47495</v>
      </c>
      <c r="I8179" s="2">
        <v>5</v>
      </c>
      <c r="J8179" s="2">
        <v>0</v>
      </c>
      <c r="K8179" s="2">
        <v>14.2485</v>
      </c>
      <c r="L8179" s="18" t="str">
        <f>VLOOKUP(F8179,'BD customers'!$1:$1048576,2,FALSE)</f>
        <v>Chad McGuire</v>
      </c>
      <c r="M8179" s="2">
        <f>MATCH(orders[[#This Row],[Product ID]],'BD product'!A:A,0)</f>
        <v>1525</v>
      </c>
      <c r="N8179" s="2" t="str" cm="1">
        <f t="array" ref="N8179">INDEX('BD product'!A:D,M8179,2)</f>
        <v>Technology</v>
      </c>
    </row>
    <row r="8180" spans="1:14" x14ac:dyDescent="0.3">
      <c r="A8180" s="3" t="s">
        <v>8496</v>
      </c>
      <c r="B8180" s="4">
        <v>42615</v>
      </c>
      <c r="C8180" s="12" t="str">
        <f t="shared" si="127"/>
        <v>2016/09</v>
      </c>
      <c r="D8180" s="4">
        <v>42621</v>
      </c>
      <c r="E8180" s="3" t="s">
        <v>21</v>
      </c>
      <c r="F8180" s="3" t="s">
        <v>4263</v>
      </c>
      <c r="G8180" s="3" t="s">
        <v>2323</v>
      </c>
      <c r="H8180" s="5">
        <v>99998</v>
      </c>
      <c r="I8180" s="2">
        <v>2</v>
      </c>
      <c r="J8180" s="2">
        <v>0</v>
      </c>
      <c r="K8180" s="2">
        <v>44.999099999999999</v>
      </c>
      <c r="L8180" s="18" t="str">
        <f>VLOOKUP(F8180,'BD customers'!$1:$1048576,2,FALSE)</f>
        <v>Toby Gnade</v>
      </c>
      <c r="M8180" s="2">
        <f>MATCH(orders[[#This Row],[Product ID]],'BD product'!A:A,0)</f>
        <v>617</v>
      </c>
      <c r="N8180" s="2" t="str" cm="1">
        <f t="array" ref="N8180">INDEX('BD product'!A:D,M8180,2)</f>
        <v>Technology</v>
      </c>
    </row>
    <row r="8181" spans="1:14" x14ac:dyDescent="0.3">
      <c r="A8181" s="3" t="s">
        <v>8497</v>
      </c>
      <c r="B8181" s="4">
        <v>42218</v>
      </c>
      <c r="C8181" s="12" t="str">
        <f t="shared" si="127"/>
        <v>2015/08</v>
      </c>
      <c r="D8181" s="4">
        <v>42222</v>
      </c>
      <c r="E8181" s="3" t="s">
        <v>21</v>
      </c>
      <c r="F8181" s="3" t="s">
        <v>1887</v>
      </c>
      <c r="G8181" s="3" t="s">
        <v>5764</v>
      </c>
      <c r="H8181" s="5">
        <v>2775</v>
      </c>
      <c r="I8181" s="2">
        <v>4</v>
      </c>
      <c r="J8181" s="2">
        <v>5</v>
      </c>
      <c r="K8181" s="2">
        <v>-0.18870000000000001</v>
      </c>
      <c r="L8181" s="18" t="str">
        <f>VLOOKUP(F8181,'BD customers'!$1:$1048576,2,FALSE)</f>
        <v>Darren Koutras</v>
      </c>
      <c r="M8181" s="2">
        <f>MATCH(orders[[#This Row],[Product ID]],'BD product'!A:A,0)</f>
        <v>1584</v>
      </c>
      <c r="N8181" s="2" t="str" cm="1">
        <f t="array" ref="N8181">INDEX('BD product'!A:D,M8181,2)</f>
        <v>Furniture</v>
      </c>
    </row>
    <row r="8182" spans="1:14" x14ac:dyDescent="0.3">
      <c r="A8182" s="3" t="s">
        <v>8498</v>
      </c>
      <c r="B8182" s="4">
        <v>42329</v>
      </c>
      <c r="C8182" s="12" t="str">
        <f t="shared" si="127"/>
        <v>2015/11</v>
      </c>
      <c r="D8182" s="4">
        <v>42333</v>
      </c>
      <c r="E8182" s="3" t="s">
        <v>21</v>
      </c>
      <c r="F8182" s="3" t="s">
        <v>6674</v>
      </c>
      <c r="G8182" s="3" t="s">
        <v>3324</v>
      </c>
      <c r="H8182" s="5">
        <v>1252704</v>
      </c>
      <c r="I8182" s="2">
        <v>8</v>
      </c>
      <c r="J8182" s="2">
        <v>4</v>
      </c>
      <c r="K8182" s="2">
        <v>-480.20319999999998</v>
      </c>
      <c r="L8182" s="18" t="str">
        <f>VLOOKUP(F8182,'BD customers'!$1:$1048576,2,FALSE)</f>
        <v>Shahid Shariari</v>
      </c>
      <c r="M8182" s="2">
        <f>MATCH(orders[[#This Row],[Product ID]],'BD product'!A:A,0)</f>
        <v>973</v>
      </c>
      <c r="N8182" s="2" t="str" cm="1">
        <f t="array" ref="N8182">INDEX('BD product'!A:D,M8182,2)</f>
        <v>Furniture</v>
      </c>
    </row>
    <row r="8183" spans="1:14" x14ac:dyDescent="0.3">
      <c r="A8183" s="3" t="s">
        <v>8498</v>
      </c>
      <c r="B8183" s="4">
        <v>42329</v>
      </c>
      <c r="C8183" s="12" t="str">
        <f t="shared" si="127"/>
        <v>2015/11</v>
      </c>
      <c r="D8183" s="4">
        <v>42333</v>
      </c>
      <c r="E8183" s="3" t="s">
        <v>21</v>
      </c>
      <c r="F8183" s="3" t="s">
        <v>6674</v>
      </c>
      <c r="G8183" s="3" t="s">
        <v>2541</v>
      </c>
      <c r="H8183" s="5">
        <v>11097</v>
      </c>
      <c r="I8183" s="2">
        <v>5</v>
      </c>
      <c r="J8183" s="2">
        <v>4</v>
      </c>
      <c r="K8183" s="2">
        <v>-24.043500000000002</v>
      </c>
      <c r="L8183" s="18" t="str">
        <f>VLOOKUP(F8183,'BD customers'!$1:$1048576,2,FALSE)</f>
        <v>Shahid Shariari</v>
      </c>
      <c r="M8183" s="2">
        <f>MATCH(orders[[#This Row],[Product ID]],'BD product'!A:A,0)</f>
        <v>689</v>
      </c>
      <c r="N8183" s="2" t="str" cm="1">
        <f t="array" ref="N8183">INDEX('BD product'!A:D,M8183,2)</f>
        <v>Technology</v>
      </c>
    </row>
    <row r="8184" spans="1:14" x14ac:dyDescent="0.3">
      <c r="A8184" s="3" t="s">
        <v>8499</v>
      </c>
      <c r="B8184" s="4">
        <v>42873</v>
      </c>
      <c r="C8184" s="12" t="str">
        <f t="shared" si="127"/>
        <v>2017/05</v>
      </c>
      <c r="D8184" s="4">
        <v>42877</v>
      </c>
      <c r="E8184" s="3" t="s">
        <v>21</v>
      </c>
      <c r="F8184" s="3" t="s">
        <v>4361</v>
      </c>
      <c r="G8184" s="3" t="s">
        <v>3771</v>
      </c>
      <c r="H8184" s="5">
        <v>22608</v>
      </c>
      <c r="I8184" s="2">
        <v>3</v>
      </c>
      <c r="J8184" s="2">
        <v>6</v>
      </c>
      <c r="K8184" s="2">
        <v>-10.1736</v>
      </c>
      <c r="L8184" s="18" t="str">
        <f>VLOOKUP(F8184,'BD customers'!$1:$1048576,2,FALSE)</f>
        <v>Brendan Murry</v>
      </c>
      <c r="M8184" s="2">
        <f>MATCH(orders[[#This Row],[Product ID]],'BD product'!A:A,0)</f>
        <v>1157</v>
      </c>
      <c r="N8184" s="2" t="str" cm="1">
        <f t="array" ref="N8184">INDEX('BD product'!A:D,M8184,2)</f>
        <v>Furniture</v>
      </c>
    </row>
    <row r="8185" spans="1:14" x14ac:dyDescent="0.3">
      <c r="A8185" s="3" t="s">
        <v>8499</v>
      </c>
      <c r="B8185" s="4">
        <v>42873</v>
      </c>
      <c r="C8185" s="12" t="str">
        <f t="shared" si="127"/>
        <v>2017/05</v>
      </c>
      <c r="D8185" s="4">
        <v>42877</v>
      </c>
      <c r="E8185" s="3" t="s">
        <v>21</v>
      </c>
      <c r="F8185" s="3" t="s">
        <v>4361</v>
      </c>
      <c r="G8185" s="3" t="s">
        <v>1226</v>
      </c>
      <c r="H8185" s="5">
        <v>1892</v>
      </c>
      <c r="I8185" s="2">
        <v>1</v>
      </c>
      <c r="J8185" s="2">
        <v>6</v>
      </c>
      <c r="K8185" s="2">
        <v>-0.99329999999999996</v>
      </c>
      <c r="L8185" s="18" t="str">
        <f>VLOOKUP(F8185,'BD customers'!$1:$1048576,2,FALSE)</f>
        <v>Brendan Murry</v>
      </c>
      <c r="M8185" s="2">
        <f>MATCH(orders[[#This Row],[Product ID]],'BD product'!A:A,0)</f>
        <v>285</v>
      </c>
      <c r="N8185" s="2" t="str" cm="1">
        <f t="array" ref="N8185">INDEX('BD product'!A:D,M8185,2)</f>
        <v>Furniture</v>
      </c>
    </row>
    <row r="8186" spans="1:14" x14ac:dyDescent="0.3">
      <c r="A8186" s="3" t="s">
        <v>8500</v>
      </c>
      <c r="B8186" s="4">
        <v>42939</v>
      </c>
      <c r="C8186" s="12" t="str">
        <f t="shared" si="127"/>
        <v>2017/07</v>
      </c>
      <c r="D8186" s="4">
        <v>42943</v>
      </c>
      <c r="E8186" s="3" t="s">
        <v>21</v>
      </c>
      <c r="F8186" s="3" t="s">
        <v>1788</v>
      </c>
      <c r="G8186" s="3" t="s">
        <v>3280</v>
      </c>
      <c r="H8186" s="5">
        <v>63312</v>
      </c>
      <c r="I8186" s="2">
        <v>3</v>
      </c>
      <c r="J8186" s="2">
        <v>2</v>
      </c>
      <c r="K8186" s="2">
        <v>20.5764</v>
      </c>
      <c r="L8186" s="18" t="str">
        <f>VLOOKUP(F8186,'BD customers'!$1:$1048576,2,FALSE)</f>
        <v>Maribeth Yedwab</v>
      </c>
      <c r="M8186" s="2">
        <f>MATCH(orders[[#This Row],[Product ID]],'BD product'!A:A,0)</f>
        <v>956</v>
      </c>
      <c r="N8186" s="2" t="str" cm="1">
        <f t="array" ref="N8186">INDEX('BD product'!A:D,M8186,2)</f>
        <v>Office Supplies</v>
      </c>
    </row>
    <row r="8187" spans="1:14" x14ac:dyDescent="0.3">
      <c r="A8187" s="3" t="s">
        <v>8501</v>
      </c>
      <c r="B8187" s="4">
        <v>42260</v>
      </c>
      <c r="C8187" s="12" t="str">
        <f t="shared" si="127"/>
        <v>2015/09</v>
      </c>
      <c r="D8187" s="4">
        <v>42264</v>
      </c>
      <c r="E8187" s="3" t="s">
        <v>11</v>
      </c>
      <c r="F8187" s="3" t="s">
        <v>1310</v>
      </c>
      <c r="G8187" s="3" t="s">
        <v>3818</v>
      </c>
      <c r="H8187" s="5">
        <v>7824</v>
      </c>
      <c r="I8187" s="2">
        <v>1</v>
      </c>
      <c r="J8187" s="2">
        <v>2</v>
      </c>
      <c r="K8187" s="2">
        <v>0.29339999999999999</v>
      </c>
      <c r="L8187" s="18" t="str">
        <f>VLOOKUP(F8187,'BD customers'!$1:$1048576,2,FALSE)</f>
        <v>Arthur Gainer</v>
      </c>
      <c r="M8187" s="2">
        <f>MATCH(orders[[#This Row],[Product ID]],'BD product'!A:A,0)</f>
        <v>1172</v>
      </c>
      <c r="N8187" s="2" t="str" cm="1">
        <f t="array" ref="N8187">INDEX('BD product'!A:D,M8187,2)</f>
        <v>Office Supplies</v>
      </c>
    </row>
    <row r="8188" spans="1:14" x14ac:dyDescent="0.3">
      <c r="A8188" s="3" t="s">
        <v>8501</v>
      </c>
      <c r="B8188" s="4">
        <v>42260</v>
      </c>
      <c r="C8188" s="12" t="str">
        <f t="shared" si="127"/>
        <v>2015/09</v>
      </c>
      <c r="D8188" s="4">
        <v>42264</v>
      </c>
      <c r="E8188" s="3" t="s">
        <v>11</v>
      </c>
      <c r="F8188" s="3" t="s">
        <v>1310</v>
      </c>
      <c r="G8188" s="3" t="s">
        <v>763</v>
      </c>
      <c r="H8188" s="5">
        <v>170072</v>
      </c>
      <c r="I8188" s="2">
        <v>4</v>
      </c>
      <c r="J8188" s="2">
        <v>3</v>
      </c>
      <c r="K8188" s="2">
        <v>-1.2148000000000001</v>
      </c>
      <c r="L8188" s="18" t="str">
        <f>VLOOKUP(F8188,'BD customers'!$1:$1048576,2,FALSE)</f>
        <v>Arthur Gainer</v>
      </c>
      <c r="M8188" s="2">
        <f>MATCH(orders[[#This Row],[Product ID]],'BD product'!A:A,0)</f>
        <v>165</v>
      </c>
      <c r="N8188" s="2" t="str" cm="1">
        <f t="array" ref="N8188">INDEX('BD product'!A:D,M8188,2)</f>
        <v>Furniture</v>
      </c>
    </row>
    <row r="8189" spans="1:14" x14ac:dyDescent="0.3">
      <c r="A8189" s="3" t="s">
        <v>8502</v>
      </c>
      <c r="B8189" s="4">
        <v>42714</v>
      </c>
      <c r="C8189" s="12" t="str">
        <f t="shared" si="127"/>
        <v>2016/12</v>
      </c>
      <c r="D8189" s="4">
        <v>42720</v>
      </c>
      <c r="E8189" s="3" t="s">
        <v>21</v>
      </c>
      <c r="F8189" s="3" t="s">
        <v>736</v>
      </c>
      <c r="G8189" s="3" t="s">
        <v>759</v>
      </c>
      <c r="H8189" s="5">
        <v>6282</v>
      </c>
      <c r="I8189" s="2">
        <v>9</v>
      </c>
      <c r="J8189" s="2">
        <v>0</v>
      </c>
      <c r="K8189" s="2">
        <v>29.525400000000001</v>
      </c>
      <c r="L8189" s="18" t="str">
        <f>VLOOKUP(F8189,'BD customers'!$1:$1048576,2,FALSE)</f>
        <v>Bart Watters</v>
      </c>
      <c r="M8189" s="2">
        <f>MATCH(orders[[#This Row],[Product ID]],'BD product'!A:A,0)</f>
        <v>163</v>
      </c>
      <c r="N8189" s="2" t="str" cm="1">
        <f t="array" ref="N8189">INDEX('BD product'!A:D,M8189,2)</f>
        <v>Office Supplies</v>
      </c>
    </row>
    <row r="8190" spans="1:14" x14ac:dyDescent="0.3">
      <c r="A8190" s="3" t="s">
        <v>8503</v>
      </c>
      <c r="B8190" s="4">
        <v>42279</v>
      </c>
      <c r="C8190" s="12" t="str">
        <f t="shared" si="127"/>
        <v>2015/10</v>
      </c>
      <c r="D8190" s="4">
        <v>42282</v>
      </c>
      <c r="E8190" s="3" t="s">
        <v>11</v>
      </c>
      <c r="F8190" s="3" t="s">
        <v>42</v>
      </c>
      <c r="G8190" s="3" t="s">
        <v>2524</v>
      </c>
      <c r="H8190" s="5">
        <v>1944</v>
      </c>
      <c r="I8190" s="2">
        <v>3</v>
      </c>
      <c r="J8190" s="2">
        <v>0</v>
      </c>
      <c r="K8190" s="2">
        <v>9.3312000000000008</v>
      </c>
      <c r="L8190" s="18" t="str">
        <f>VLOOKUP(F8190,'BD customers'!$1:$1048576,2,FALSE)</f>
        <v>Sheri Gordon</v>
      </c>
      <c r="M8190" s="2">
        <f>MATCH(orders[[#This Row],[Product ID]],'BD product'!A:A,0)</f>
        <v>682</v>
      </c>
      <c r="N8190" s="2" t="str" cm="1">
        <f t="array" ref="N8190">INDEX('BD product'!A:D,M8190,2)</f>
        <v>Office Supplies</v>
      </c>
    </row>
    <row r="8191" spans="1:14" x14ac:dyDescent="0.3">
      <c r="A8191" s="3" t="s">
        <v>8503</v>
      </c>
      <c r="B8191" s="4">
        <v>42279</v>
      </c>
      <c r="C8191" s="12" t="str">
        <f t="shared" si="127"/>
        <v>2015/10</v>
      </c>
      <c r="D8191" s="4">
        <v>42282</v>
      </c>
      <c r="E8191" s="3" t="s">
        <v>11</v>
      </c>
      <c r="F8191" s="3" t="s">
        <v>42</v>
      </c>
      <c r="G8191" s="3" t="s">
        <v>2810</v>
      </c>
      <c r="H8191" s="5">
        <v>738</v>
      </c>
      <c r="I8191" s="2">
        <v>1</v>
      </c>
      <c r="J8191" s="2">
        <v>0</v>
      </c>
      <c r="K8191" s="2">
        <v>3.6162000000000001</v>
      </c>
      <c r="L8191" s="18" t="str">
        <f>VLOOKUP(F8191,'BD customers'!$1:$1048576,2,FALSE)</f>
        <v>Sheri Gordon</v>
      </c>
      <c r="M8191" s="2">
        <f>MATCH(orders[[#This Row],[Product ID]],'BD product'!A:A,0)</f>
        <v>779</v>
      </c>
      <c r="N8191" s="2" t="str" cm="1">
        <f t="array" ref="N8191">INDEX('BD product'!A:D,M8191,2)</f>
        <v>Office Supplies</v>
      </c>
    </row>
    <row r="8192" spans="1:14" x14ac:dyDescent="0.3">
      <c r="A8192" s="3" t="s">
        <v>8504</v>
      </c>
      <c r="B8192" s="4">
        <v>43056</v>
      </c>
      <c r="C8192" s="12" t="str">
        <f t="shared" si="127"/>
        <v>2017/11</v>
      </c>
      <c r="D8192" s="4">
        <v>43060</v>
      </c>
      <c r="E8192" s="3" t="s">
        <v>21</v>
      </c>
      <c r="F8192" s="3" t="s">
        <v>4971</v>
      </c>
      <c r="G8192" s="3" t="s">
        <v>2961</v>
      </c>
      <c r="H8192" s="5">
        <v>3888</v>
      </c>
      <c r="I8192" s="2">
        <v>6</v>
      </c>
      <c r="J8192" s="2">
        <v>0</v>
      </c>
      <c r="K8192" s="2">
        <v>18.662400000000002</v>
      </c>
      <c r="L8192" s="18" t="str">
        <f>VLOOKUP(F8192,'BD customers'!$1:$1048576,2,FALSE)</f>
        <v>Christopher Conant</v>
      </c>
      <c r="M8192" s="2">
        <f>MATCH(orders[[#This Row],[Product ID]],'BD product'!A:A,0)</f>
        <v>834</v>
      </c>
      <c r="N8192" s="2" t="str" cm="1">
        <f t="array" ref="N8192">INDEX('BD product'!A:D,M8192,2)</f>
        <v>Office Supplies</v>
      </c>
    </row>
    <row r="8193" spans="1:14" x14ac:dyDescent="0.3">
      <c r="A8193" s="3" t="s">
        <v>8504</v>
      </c>
      <c r="B8193" s="4">
        <v>43056</v>
      </c>
      <c r="C8193" s="12" t="str">
        <f t="shared" si="127"/>
        <v>2017/11</v>
      </c>
      <c r="D8193" s="4">
        <v>43060</v>
      </c>
      <c r="E8193" s="3" t="s">
        <v>21</v>
      </c>
      <c r="F8193" s="3" t="s">
        <v>4971</v>
      </c>
      <c r="G8193" s="3" t="s">
        <v>1162</v>
      </c>
      <c r="H8193" s="5">
        <v>18776</v>
      </c>
      <c r="I8193" s="2">
        <v>4</v>
      </c>
      <c r="J8193" s="2">
        <v>0</v>
      </c>
      <c r="K8193" s="2">
        <v>76.9816</v>
      </c>
      <c r="L8193" s="18" t="str">
        <f>VLOOKUP(F8193,'BD customers'!$1:$1048576,2,FALSE)</f>
        <v>Christopher Conant</v>
      </c>
      <c r="M8193" s="2">
        <f>MATCH(orders[[#This Row],[Product ID]],'BD product'!A:A,0)</f>
        <v>269</v>
      </c>
      <c r="N8193" s="2" t="str" cm="1">
        <f t="array" ref="N8193">INDEX('BD product'!A:D,M8193,2)</f>
        <v>Furniture</v>
      </c>
    </row>
    <row r="8194" spans="1:14" x14ac:dyDescent="0.3">
      <c r="A8194" s="3" t="s">
        <v>8505</v>
      </c>
      <c r="B8194" s="4">
        <v>42338</v>
      </c>
      <c r="C8194" s="12" t="str">
        <f t="shared" ref="C8194:C8257" si="128">TEXT(B8194,"aaaa/mm")</f>
        <v>2015/11</v>
      </c>
      <c r="D8194" s="4">
        <v>42341</v>
      </c>
      <c r="E8194" s="3" t="s">
        <v>64</v>
      </c>
      <c r="F8194" s="3" t="s">
        <v>1255</v>
      </c>
      <c r="G8194" s="3" t="s">
        <v>2316</v>
      </c>
      <c r="H8194" s="5">
        <v>6048</v>
      </c>
      <c r="I8194" s="2">
        <v>7</v>
      </c>
      <c r="J8194" s="2">
        <v>7</v>
      </c>
      <c r="K8194" s="2">
        <v>-4.2336</v>
      </c>
      <c r="L8194" s="18" t="str">
        <f>VLOOKUP(F8194,'BD customers'!$1:$1048576,2,FALSE)</f>
        <v>Lena Radford</v>
      </c>
      <c r="M8194" s="2">
        <f>MATCH(orders[[#This Row],[Product ID]],'BD product'!A:A,0)</f>
        <v>616</v>
      </c>
      <c r="N8194" s="2" t="str" cm="1">
        <f t="array" ref="N8194">INDEX('BD product'!A:D,M8194,2)</f>
        <v>Office Supplies</v>
      </c>
    </row>
    <row r="8195" spans="1:14" x14ac:dyDescent="0.3">
      <c r="A8195" s="3" t="s">
        <v>8505</v>
      </c>
      <c r="B8195" s="4">
        <v>42338</v>
      </c>
      <c r="C8195" s="12" t="str">
        <f t="shared" si="128"/>
        <v>2015/11</v>
      </c>
      <c r="D8195" s="4">
        <v>42341</v>
      </c>
      <c r="E8195" s="3" t="s">
        <v>64</v>
      </c>
      <c r="F8195" s="3" t="s">
        <v>1255</v>
      </c>
      <c r="G8195" s="3" t="s">
        <v>4581</v>
      </c>
      <c r="H8195" s="5">
        <v>98352</v>
      </c>
      <c r="I8195" s="2">
        <v>3</v>
      </c>
      <c r="J8195" s="2">
        <v>2</v>
      </c>
      <c r="K8195" s="2">
        <v>9.8352000000000004</v>
      </c>
      <c r="L8195" s="18" t="str">
        <f>VLOOKUP(F8195,'BD customers'!$1:$1048576,2,FALSE)</f>
        <v>Lena Radford</v>
      </c>
      <c r="M8195" s="2">
        <f>MATCH(orders[[#This Row],[Product ID]],'BD product'!A:A,0)</f>
        <v>1362</v>
      </c>
      <c r="N8195" s="2" t="str" cm="1">
        <f t="array" ref="N8195">INDEX('BD product'!A:D,M8195,2)</f>
        <v>Office Supplies</v>
      </c>
    </row>
    <row r="8196" spans="1:14" x14ac:dyDescent="0.3">
      <c r="A8196" s="3" t="s">
        <v>8505</v>
      </c>
      <c r="B8196" s="4">
        <v>42338</v>
      </c>
      <c r="C8196" s="12" t="str">
        <f t="shared" si="128"/>
        <v>2015/11</v>
      </c>
      <c r="D8196" s="4">
        <v>42341</v>
      </c>
      <c r="E8196" s="3" t="s">
        <v>64</v>
      </c>
      <c r="F8196" s="3" t="s">
        <v>1255</v>
      </c>
      <c r="G8196" s="3" t="s">
        <v>993</v>
      </c>
      <c r="H8196" s="5">
        <v>335744</v>
      </c>
      <c r="I8196" s="2">
        <v>2</v>
      </c>
      <c r="J8196" s="2">
        <v>2</v>
      </c>
      <c r="K8196" s="2">
        <v>25.180800000000001</v>
      </c>
      <c r="L8196" s="18" t="str">
        <f>VLOOKUP(F8196,'BD customers'!$1:$1048576,2,FALSE)</f>
        <v>Lena Radford</v>
      </c>
      <c r="M8196" s="2">
        <f>MATCH(orders[[#This Row],[Product ID]],'BD product'!A:A,0)</f>
        <v>222</v>
      </c>
      <c r="N8196" s="2" t="str" cm="1">
        <f t="array" ref="N8196">INDEX('BD product'!A:D,M8196,2)</f>
        <v>Furniture</v>
      </c>
    </row>
    <row r="8197" spans="1:14" x14ac:dyDescent="0.3">
      <c r="A8197" s="3" t="s">
        <v>8506</v>
      </c>
      <c r="B8197" s="4">
        <v>42344</v>
      </c>
      <c r="C8197" s="12" t="str">
        <f t="shared" si="128"/>
        <v>2015/12</v>
      </c>
      <c r="D8197" s="4">
        <v>42349</v>
      </c>
      <c r="E8197" s="3" t="s">
        <v>11</v>
      </c>
      <c r="F8197" s="3" t="s">
        <v>89</v>
      </c>
      <c r="G8197" s="3" t="s">
        <v>3539</v>
      </c>
      <c r="H8197" s="5">
        <v>896</v>
      </c>
      <c r="I8197" s="2">
        <v>2</v>
      </c>
      <c r="J8197" s="2">
        <v>0</v>
      </c>
      <c r="K8197" s="2">
        <v>4.3903999999999996</v>
      </c>
      <c r="L8197" s="18" t="str">
        <f>VLOOKUP(F8197,'BD customers'!$1:$1048576,2,FALSE)</f>
        <v>David Bremer</v>
      </c>
      <c r="M8197" s="2">
        <f>MATCH(orders[[#This Row],[Product ID]],'BD product'!A:A,0)</f>
        <v>1058</v>
      </c>
      <c r="N8197" s="2" t="str" cm="1">
        <f t="array" ref="N8197">INDEX('BD product'!A:D,M8197,2)</f>
        <v>Office Supplies</v>
      </c>
    </row>
    <row r="8198" spans="1:14" x14ac:dyDescent="0.3">
      <c r="A8198" s="3" t="s">
        <v>8507</v>
      </c>
      <c r="B8198" s="4">
        <v>42983</v>
      </c>
      <c r="C8198" s="12" t="str">
        <f t="shared" si="128"/>
        <v>2017/09</v>
      </c>
      <c r="D8198" s="4">
        <v>42987</v>
      </c>
      <c r="E8198" s="3" t="s">
        <v>21</v>
      </c>
      <c r="F8198" s="3" t="s">
        <v>3229</v>
      </c>
      <c r="G8198" s="3" t="s">
        <v>3708</v>
      </c>
      <c r="H8198" s="5">
        <v>89568</v>
      </c>
      <c r="I8198" s="2">
        <v>4</v>
      </c>
      <c r="J8198" s="2">
        <v>2</v>
      </c>
      <c r="K8198" s="2">
        <v>-1.1195999999999999</v>
      </c>
      <c r="L8198" s="18" t="str">
        <f>VLOOKUP(F8198,'BD customers'!$1:$1048576,2,FALSE)</f>
        <v>Liz Preis</v>
      </c>
      <c r="M8198" s="2">
        <f>MATCH(orders[[#This Row],[Product ID]],'BD product'!A:A,0)</f>
        <v>1132</v>
      </c>
      <c r="N8198" s="2" t="str" cm="1">
        <f t="array" ref="N8198">INDEX('BD product'!A:D,M8198,2)</f>
        <v>Technology</v>
      </c>
    </row>
    <row r="8199" spans="1:14" x14ac:dyDescent="0.3">
      <c r="A8199" s="3" t="s">
        <v>8507</v>
      </c>
      <c r="B8199" s="4">
        <v>42983</v>
      </c>
      <c r="C8199" s="12" t="str">
        <f t="shared" si="128"/>
        <v>2017/09</v>
      </c>
      <c r="D8199" s="4">
        <v>42987</v>
      </c>
      <c r="E8199" s="3" t="s">
        <v>21</v>
      </c>
      <c r="F8199" s="3" t="s">
        <v>3229</v>
      </c>
      <c r="G8199" s="3" t="s">
        <v>2426</v>
      </c>
      <c r="H8199" s="5">
        <v>7196</v>
      </c>
      <c r="I8199" s="2">
        <v>5</v>
      </c>
      <c r="J8199" s="2">
        <v>2</v>
      </c>
      <c r="K8199" s="2">
        <v>0.71960000000000002</v>
      </c>
      <c r="L8199" s="18" t="str">
        <f>VLOOKUP(F8199,'BD customers'!$1:$1048576,2,FALSE)</f>
        <v>Liz Preis</v>
      </c>
      <c r="M8199" s="2">
        <f>MATCH(orders[[#This Row],[Product ID]],'BD product'!A:A,0)</f>
        <v>648</v>
      </c>
      <c r="N8199" s="2" t="str" cm="1">
        <f t="array" ref="N8199">INDEX('BD product'!A:D,M8199,2)</f>
        <v>Office Supplies</v>
      </c>
    </row>
    <row r="8200" spans="1:14" x14ac:dyDescent="0.3">
      <c r="A8200" s="3" t="s">
        <v>8507</v>
      </c>
      <c r="B8200" s="4">
        <v>42983</v>
      </c>
      <c r="C8200" s="12" t="str">
        <f t="shared" si="128"/>
        <v>2017/09</v>
      </c>
      <c r="D8200" s="4">
        <v>42987</v>
      </c>
      <c r="E8200" s="3" t="s">
        <v>21</v>
      </c>
      <c r="F8200" s="3" t="s">
        <v>3229</v>
      </c>
      <c r="G8200" s="3" t="s">
        <v>2234</v>
      </c>
      <c r="H8200" s="5">
        <v>15552</v>
      </c>
      <c r="I8200" s="2">
        <v>3</v>
      </c>
      <c r="J8200" s="2">
        <v>2</v>
      </c>
      <c r="K8200" s="2">
        <v>5.4432</v>
      </c>
      <c r="L8200" s="18" t="str">
        <f>VLOOKUP(F8200,'BD customers'!$1:$1048576,2,FALSE)</f>
        <v>Liz Preis</v>
      </c>
      <c r="M8200" s="2">
        <f>MATCH(orders[[#This Row],[Product ID]],'BD product'!A:A,0)</f>
        <v>587</v>
      </c>
      <c r="N8200" s="2" t="str" cm="1">
        <f t="array" ref="N8200">INDEX('BD product'!A:D,M8200,2)</f>
        <v>Office Supplies</v>
      </c>
    </row>
    <row r="8201" spans="1:14" x14ac:dyDescent="0.3">
      <c r="A8201" s="3" t="s">
        <v>8508</v>
      </c>
      <c r="B8201" s="4">
        <v>42849</v>
      </c>
      <c r="C8201" s="12" t="str">
        <f t="shared" si="128"/>
        <v>2017/04</v>
      </c>
      <c r="D8201" s="4">
        <v>42855</v>
      </c>
      <c r="E8201" s="3" t="s">
        <v>21</v>
      </c>
      <c r="F8201" s="3" t="s">
        <v>4152</v>
      </c>
      <c r="G8201" s="3" t="s">
        <v>3696</v>
      </c>
      <c r="H8201" s="5">
        <v>1043</v>
      </c>
      <c r="I8201" s="2">
        <v>5</v>
      </c>
      <c r="J8201" s="2">
        <v>8</v>
      </c>
      <c r="K8201" s="2">
        <v>-18.252500000000001</v>
      </c>
      <c r="L8201" s="18" t="str">
        <f>VLOOKUP(F8201,'BD customers'!$1:$1048576,2,FALSE)</f>
        <v>Art Ferguson</v>
      </c>
      <c r="M8201" s="2">
        <f>MATCH(orders[[#This Row],[Product ID]],'BD product'!A:A,0)</f>
        <v>1126</v>
      </c>
      <c r="N8201" s="2" t="str" cm="1">
        <f t="array" ref="N8201">INDEX('BD product'!A:D,M8201,2)</f>
        <v>Office Supplies</v>
      </c>
    </row>
    <row r="8202" spans="1:14" x14ac:dyDescent="0.3">
      <c r="A8202" s="3" t="s">
        <v>8508</v>
      </c>
      <c r="B8202" s="4">
        <v>42849</v>
      </c>
      <c r="C8202" s="12" t="str">
        <f t="shared" si="128"/>
        <v>2017/04</v>
      </c>
      <c r="D8202" s="4">
        <v>42855</v>
      </c>
      <c r="E8202" s="3" t="s">
        <v>21</v>
      </c>
      <c r="F8202" s="3" t="s">
        <v>4152</v>
      </c>
      <c r="G8202" s="3" t="s">
        <v>381</v>
      </c>
      <c r="H8202" s="5">
        <v>72784</v>
      </c>
      <c r="I8202" s="2">
        <v>1</v>
      </c>
      <c r="J8202" s="2">
        <v>2</v>
      </c>
      <c r="K8202" s="2">
        <v>-1.8196000000000001</v>
      </c>
      <c r="L8202" s="18" t="str">
        <f>VLOOKUP(F8202,'BD customers'!$1:$1048576,2,FALSE)</f>
        <v>Art Ferguson</v>
      </c>
      <c r="M8202" s="2">
        <f>MATCH(orders[[#This Row],[Product ID]],'BD product'!A:A,0)</f>
        <v>74</v>
      </c>
      <c r="N8202" s="2" t="str" cm="1">
        <f t="array" ref="N8202">INDEX('BD product'!A:D,M8202,2)</f>
        <v>Office Supplies</v>
      </c>
    </row>
    <row r="8203" spans="1:14" x14ac:dyDescent="0.3">
      <c r="A8203" s="3" t="s">
        <v>8509</v>
      </c>
      <c r="B8203" s="4">
        <v>42316</v>
      </c>
      <c r="C8203" s="12" t="str">
        <f t="shared" si="128"/>
        <v>2015/11</v>
      </c>
      <c r="D8203" s="4">
        <v>42316</v>
      </c>
      <c r="E8203" s="3" t="s">
        <v>41</v>
      </c>
      <c r="F8203" s="3" t="s">
        <v>631</v>
      </c>
      <c r="G8203" s="3" t="s">
        <v>6366</v>
      </c>
      <c r="H8203" s="5">
        <v>6715</v>
      </c>
      <c r="I8203" s="2">
        <v>5</v>
      </c>
      <c r="J8203" s="2">
        <v>0</v>
      </c>
      <c r="K8203" s="2">
        <v>16.787500000000001</v>
      </c>
      <c r="L8203" s="18" t="str">
        <f>VLOOKUP(F8203,'BD customers'!$1:$1048576,2,FALSE)</f>
        <v>Keith Dawkins</v>
      </c>
      <c r="M8203" s="2">
        <f>MATCH(orders[[#This Row],[Product ID]],'BD product'!A:A,0)</f>
        <v>1680</v>
      </c>
      <c r="N8203" s="2" t="str" cm="1">
        <f t="array" ref="N8203">INDEX('BD product'!A:D,M8203,2)</f>
        <v>Office Supplies</v>
      </c>
    </row>
    <row r="8204" spans="1:14" x14ac:dyDescent="0.3">
      <c r="A8204" s="3" t="s">
        <v>8509</v>
      </c>
      <c r="B8204" s="4">
        <v>42316</v>
      </c>
      <c r="C8204" s="12" t="str">
        <f t="shared" si="128"/>
        <v>2015/11</v>
      </c>
      <c r="D8204" s="4">
        <v>42316</v>
      </c>
      <c r="E8204" s="3" t="s">
        <v>41</v>
      </c>
      <c r="F8204" s="3" t="s">
        <v>631</v>
      </c>
      <c r="G8204" s="3" t="s">
        <v>3131</v>
      </c>
      <c r="H8204" s="5">
        <v>54998</v>
      </c>
      <c r="I8204" s="2">
        <v>2</v>
      </c>
      <c r="J8204" s="2">
        <v>0</v>
      </c>
      <c r="K8204" s="2">
        <v>142.9948</v>
      </c>
      <c r="L8204" s="18" t="str">
        <f>VLOOKUP(F8204,'BD customers'!$1:$1048576,2,FALSE)</f>
        <v>Keith Dawkins</v>
      </c>
      <c r="M8204" s="2">
        <f>MATCH(orders[[#This Row],[Product ID]],'BD product'!A:A,0)</f>
        <v>905</v>
      </c>
      <c r="N8204" s="2" t="str" cm="1">
        <f t="array" ref="N8204">INDEX('BD product'!A:D,M8204,2)</f>
        <v>Technology</v>
      </c>
    </row>
    <row r="8205" spans="1:14" x14ac:dyDescent="0.3">
      <c r="A8205" s="3" t="s">
        <v>8509</v>
      </c>
      <c r="B8205" s="4">
        <v>42316</v>
      </c>
      <c r="C8205" s="12" t="str">
        <f t="shared" si="128"/>
        <v>2015/11</v>
      </c>
      <c r="D8205" s="4">
        <v>42316</v>
      </c>
      <c r="E8205" s="3" t="s">
        <v>41</v>
      </c>
      <c r="F8205" s="3" t="s">
        <v>631</v>
      </c>
      <c r="G8205" s="3" t="s">
        <v>7749</v>
      </c>
      <c r="H8205" s="5">
        <v>1182</v>
      </c>
      <c r="I8205" s="2">
        <v>3</v>
      </c>
      <c r="J8205" s="2">
        <v>0</v>
      </c>
      <c r="K8205" s="2">
        <v>0.4728</v>
      </c>
      <c r="L8205" s="18" t="str">
        <f>VLOOKUP(F8205,'BD customers'!$1:$1048576,2,FALSE)</f>
        <v>Keith Dawkins</v>
      </c>
      <c r="M8205" s="2">
        <f>MATCH(orders[[#This Row],[Product ID]],'BD product'!A:A,0)</f>
        <v>1802</v>
      </c>
      <c r="N8205" s="2" t="str" cm="1">
        <f t="array" ref="N8205">INDEX('BD product'!A:D,M8205,2)</f>
        <v>Furniture</v>
      </c>
    </row>
    <row r="8206" spans="1:14" x14ac:dyDescent="0.3">
      <c r="A8206" s="3" t="s">
        <v>8509</v>
      </c>
      <c r="B8206" s="4">
        <v>42316</v>
      </c>
      <c r="C8206" s="12" t="str">
        <f t="shared" si="128"/>
        <v>2015/11</v>
      </c>
      <c r="D8206" s="4">
        <v>42316</v>
      </c>
      <c r="E8206" s="3" t="s">
        <v>41</v>
      </c>
      <c r="F8206" s="3" t="s">
        <v>631</v>
      </c>
      <c r="G8206" s="3" t="s">
        <v>6660</v>
      </c>
      <c r="H8206" s="5">
        <v>46438</v>
      </c>
      <c r="I8206" s="2">
        <v>4</v>
      </c>
      <c r="J8206" s="2">
        <v>0</v>
      </c>
      <c r="K8206" s="2">
        <v>222.9024</v>
      </c>
      <c r="L8206" s="18" t="str">
        <f>VLOOKUP(F8206,'BD customers'!$1:$1048576,2,FALSE)</f>
        <v>Keith Dawkins</v>
      </c>
      <c r="M8206" s="2">
        <f>MATCH(orders[[#This Row],[Product ID]],'BD product'!A:A,0)</f>
        <v>1717</v>
      </c>
      <c r="N8206" s="2" t="str" cm="1">
        <f t="array" ref="N8206">INDEX('BD product'!A:D,M8206,2)</f>
        <v>Technology</v>
      </c>
    </row>
    <row r="8207" spans="1:14" x14ac:dyDescent="0.3">
      <c r="A8207" s="3" t="s">
        <v>8509</v>
      </c>
      <c r="B8207" s="4">
        <v>42316</v>
      </c>
      <c r="C8207" s="12" t="str">
        <f t="shared" si="128"/>
        <v>2015/11</v>
      </c>
      <c r="D8207" s="4">
        <v>42316</v>
      </c>
      <c r="E8207" s="3" t="s">
        <v>41</v>
      </c>
      <c r="F8207" s="3" t="s">
        <v>631</v>
      </c>
      <c r="G8207" s="3" t="s">
        <v>2351</v>
      </c>
      <c r="H8207" s="5">
        <v>577764</v>
      </c>
      <c r="I8207" s="2">
        <v>2</v>
      </c>
      <c r="J8207" s="2">
        <v>1</v>
      </c>
      <c r="K8207" s="2">
        <v>115.5528</v>
      </c>
      <c r="L8207" s="18" t="str">
        <f>VLOOKUP(F8207,'BD customers'!$1:$1048576,2,FALSE)</f>
        <v>Keith Dawkins</v>
      </c>
      <c r="M8207" s="2">
        <f>MATCH(orders[[#This Row],[Product ID]],'BD product'!A:A,0)</f>
        <v>625</v>
      </c>
      <c r="N8207" s="2" t="str" cm="1">
        <f t="array" ref="N8207">INDEX('BD product'!A:D,M8207,2)</f>
        <v>Furniture</v>
      </c>
    </row>
    <row r="8208" spans="1:14" x14ac:dyDescent="0.3">
      <c r="A8208" s="3" t="s">
        <v>8510</v>
      </c>
      <c r="B8208" s="4">
        <v>42120</v>
      </c>
      <c r="C8208" s="12" t="str">
        <f t="shared" si="128"/>
        <v>2015/04</v>
      </c>
      <c r="D8208" s="4">
        <v>42124</v>
      </c>
      <c r="E8208" s="3" t="s">
        <v>21</v>
      </c>
      <c r="F8208" s="3" t="s">
        <v>1454</v>
      </c>
      <c r="G8208" s="3" t="s">
        <v>33</v>
      </c>
      <c r="H8208" s="5">
        <v>1915155</v>
      </c>
      <c r="I8208" s="2">
        <v>1</v>
      </c>
      <c r="J8208" s="2">
        <v>45</v>
      </c>
      <c r="K8208" s="2">
        <v>-76.606200000000001</v>
      </c>
      <c r="L8208" s="18" t="str">
        <f>VLOOKUP(F8208,'BD customers'!$1:$1048576,2,FALSE)</f>
        <v>Sue Ann Reed</v>
      </c>
      <c r="M8208" s="2">
        <f>MATCH(orders[[#This Row],[Product ID]],'BD product'!A:A,0)</f>
        <v>5</v>
      </c>
      <c r="N8208" s="2" t="str" cm="1">
        <f t="array" ref="N8208">INDEX('BD product'!A:D,M8208,2)</f>
        <v>Furniture</v>
      </c>
    </row>
    <row r="8209" spans="1:14" x14ac:dyDescent="0.3">
      <c r="A8209" s="3" t="s">
        <v>8510</v>
      </c>
      <c r="B8209" s="4">
        <v>42120</v>
      </c>
      <c r="C8209" s="12" t="str">
        <f t="shared" si="128"/>
        <v>2015/04</v>
      </c>
      <c r="D8209" s="4">
        <v>42124</v>
      </c>
      <c r="E8209" s="3" t="s">
        <v>21</v>
      </c>
      <c r="F8209" s="3" t="s">
        <v>1454</v>
      </c>
      <c r="G8209" s="3" t="s">
        <v>1456</v>
      </c>
      <c r="H8209" s="5">
        <v>2624</v>
      </c>
      <c r="I8209" s="2">
        <v>1</v>
      </c>
      <c r="J8209" s="2">
        <v>2</v>
      </c>
      <c r="K8209" s="2">
        <v>0.4264</v>
      </c>
      <c r="L8209" s="18" t="str">
        <f>VLOOKUP(F8209,'BD customers'!$1:$1048576,2,FALSE)</f>
        <v>Sue Ann Reed</v>
      </c>
      <c r="M8209" s="2">
        <f>MATCH(orders[[#This Row],[Product ID]],'BD product'!A:A,0)</f>
        <v>348</v>
      </c>
      <c r="N8209" s="2" t="str" cm="1">
        <f t="array" ref="N8209">INDEX('BD product'!A:D,M8209,2)</f>
        <v>Office Supplies</v>
      </c>
    </row>
    <row r="8210" spans="1:14" x14ac:dyDescent="0.3">
      <c r="A8210" s="3" t="s">
        <v>8511</v>
      </c>
      <c r="B8210" s="4">
        <v>42267</v>
      </c>
      <c r="C8210" s="12" t="str">
        <f t="shared" si="128"/>
        <v>2015/09</v>
      </c>
      <c r="D8210" s="4">
        <v>42271</v>
      </c>
      <c r="E8210" s="3" t="s">
        <v>21</v>
      </c>
      <c r="F8210" s="3" t="s">
        <v>7065</v>
      </c>
      <c r="G8210" s="3" t="s">
        <v>2563</v>
      </c>
      <c r="H8210" s="5">
        <v>1369764</v>
      </c>
      <c r="I8210" s="2">
        <v>6</v>
      </c>
      <c r="J8210" s="2">
        <v>7</v>
      </c>
      <c r="K8210" s="2">
        <v>-91.317599999999999</v>
      </c>
      <c r="L8210" s="18" t="str">
        <f>VLOOKUP(F8210,'BD customers'!$1:$1048576,2,FALSE)</f>
        <v>Barry Gonzalez</v>
      </c>
      <c r="M8210" s="2">
        <f>MATCH(orders[[#This Row],[Product ID]],'BD product'!A:A,0)</f>
        <v>694</v>
      </c>
      <c r="N8210" s="2" t="str" cm="1">
        <f t="array" ref="N8210">INDEX('BD product'!A:D,M8210,2)</f>
        <v>Office Supplies</v>
      </c>
    </row>
    <row r="8211" spans="1:14" x14ac:dyDescent="0.3">
      <c r="A8211" s="3" t="s">
        <v>8511</v>
      </c>
      <c r="B8211" s="4">
        <v>42267</v>
      </c>
      <c r="C8211" s="12" t="str">
        <f t="shared" si="128"/>
        <v>2015/09</v>
      </c>
      <c r="D8211" s="4">
        <v>42271</v>
      </c>
      <c r="E8211" s="3" t="s">
        <v>21</v>
      </c>
      <c r="F8211" s="3" t="s">
        <v>7065</v>
      </c>
      <c r="G8211" s="3" t="s">
        <v>900</v>
      </c>
      <c r="H8211" s="5">
        <v>294368</v>
      </c>
      <c r="I8211" s="2">
        <v>4</v>
      </c>
      <c r="J8211" s="2">
        <v>2</v>
      </c>
      <c r="K8211" s="2">
        <v>-58.873600000000003</v>
      </c>
      <c r="L8211" s="18" t="str">
        <f>VLOOKUP(F8211,'BD customers'!$1:$1048576,2,FALSE)</f>
        <v>Barry Gonzalez</v>
      </c>
      <c r="M8211" s="2">
        <f>MATCH(orders[[#This Row],[Product ID]],'BD product'!A:A,0)</f>
        <v>198</v>
      </c>
      <c r="N8211" s="2" t="str" cm="1">
        <f t="array" ref="N8211">INDEX('BD product'!A:D,M8211,2)</f>
        <v>Office Supplies</v>
      </c>
    </row>
    <row r="8212" spans="1:14" x14ac:dyDescent="0.3">
      <c r="A8212" s="3" t="s">
        <v>8512</v>
      </c>
      <c r="B8212" s="4">
        <v>42985</v>
      </c>
      <c r="C8212" s="12" t="str">
        <f t="shared" si="128"/>
        <v>2017/09</v>
      </c>
      <c r="D8212" s="4">
        <v>42990</v>
      </c>
      <c r="E8212" s="3" t="s">
        <v>21</v>
      </c>
      <c r="F8212" s="3" t="s">
        <v>5133</v>
      </c>
      <c r="G8212" s="3" t="s">
        <v>1888</v>
      </c>
      <c r="H8212" s="5">
        <v>81568</v>
      </c>
      <c r="I8212" s="2">
        <v>2</v>
      </c>
      <c r="J8212" s="2">
        <v>2</v>
      </c>
      <c r="K8212" s="2">
        <v>7.1372</v>
      </c>
      <c r="L8212" s="18" t="str">
        <f>VLOOKUP(F8212,'BD customers'!$1:$1048576,2,FALSE)</f>
        <v>Dario Medina</v>
      </c>
      <c r="M8212" s="2">
        <f>MATCH(orders[[#This Row],[Product ID]],'BD product'!A:A,0)</f>
        <v>475</v>
      </c>
      <c r="N8212" s="2" t="str" cm="1">
        <f t="array" ref="N8212">INDEX('BD product'!A:D,M8212,2)</f>
        <v>Office Supplies</v>
      </c>
    </row>
    <row r="8213" spans="1:14" x14ac:dyDescent="0.3">
      <c r="A8213" s="3" t="s">
        <v>8513</v>
      </c>
      <c r="B8213" s="4">
        <v>42681</v>
      </c>
      <c r="C8213" s="12" t="str">
        <f t="shared" si="128"/>
        <v>2016/11</v>
      </c>
      <c r="D8213" s="4">
        <v>42686</v>
      </c>
      <c r="E8213" s="3" t="s">
        <v>21</v>
      </c>
      <c r="F8213" s="3" t="s">
        <v>455</v>
      </c>
      <c r="G8213" s="3" t="s">
        <v>8514</v>
      </c>
      <c r="H8213" s="5">
        <v>4446</v>
      </c>
      <c r="I8213" s="2">
        <v>5</v>
      </c>
      <c r="J8213" s="2">
        <v>6</v>
      </c>
      <c r="K8213" s="2">
        <v>-1.7784</v>
      </c>
      <c r="L8213" s="18" t="str">
        <f>VLOOKUP(F8213,'BD customers'!$1:$1048576,2,FALSE)</f>
        <v>Michael Chen</v>
      </c>
      <c r="M8213" s="2">
        <f>MATCH(orders[[#This Row],[Product ID]],'BD product'!A:A,0)</f>
        <v>1836</v>
      </c>
      <c r="N8213" s="2" t="str" cm="1">
        <f t="array" ref="N8213">INDEX('BD product'!A:D,M8213,2)</f>
        <v>Furniture</v>
      </c>
    </row>
    <row r="8214" spans="1:14" x14ac:dyDescent="0.3">
      <c r="A8214" s="3" t="s">
        <v>8513</v>
      </c>
      <c r="B8214" s="4">
        <v>42681</v>
      </c>
      <c r="C8214" s="12" t="str">
        <f t="shared" si="128"/>
        <v>2016/11</v>
      </c>
      <c r="D8214" s="4">
        <v>42686</v>
      </c>
      <c r="E8214" s="3" t="s">
        <v>21</v>
      </c>
      <c r="F8214" s="3" t="s">
        <v>455</v>
      </c>
      <c r="G8214" s="3" t="s">
        <v>2084</v>
      </c>
      <c r="H8214" s="5">
        <v>314088</v>
      </c>
      <c r="I8214" s="2">
        <v>3</v>
      </c>
      <c r="J8214" s="2">
        <v>2</v>
      </c>
      <c r="K8214" s="2">
        <v>19.630500000000001</v>
      </c>
      <c r="L8214" s="18" t="str">
        <f>VLOOKUP(F8214,'BD customers'!$1:$1048576,2,FALSE)</f>
        <v>Michael Chen</v>
      </c>
      <c r="M8214" s="2">
        <f>MATCH(orders[[#This Row],[Product ID]],'BD product'!A:A,0)</f>
        <v>535</v>
      </c>
      <c r="N8214" s="2" t="str" cm="1">
        <f t="array" ref="N8214">INDEX('BD product'!A:D,M8214,2)</f>
        <v>Office Supplies</v>
      </c>
    </row>
    <row r="8215" spans="1:14" x14ac:dyDescent="0.3">
      <c r="A8215" s="3" t="s">
        <v>8516</v>
      </c>
      <c r="B8215" s="4">
        <v>42272</v>
      </c>
      <c r="C8215" s="12" t="str">
        <f t="shared" si="128"/>
        <v>2015/09</v>
      </c>
      <c r="D8215" s="4">
        <v>42279</v>
      </c>
      <c r="E8215" s="3" t="s">
        <v>21</v>
      </c>
      <c r="F8215" s="3" t="s">
        <v>350</v>
      </c>
      <c r="G8215" s="3" t="s">
        <v>3607</v>
      </c>
      <c r="H8215" s="5">
        <v>6336</v>
      </c>
      <c r="I8215" s="2">
        <v>4</v>
      </c>
      <c r="J8215" s="2">
        <v>7</v>
      </c>
      <c r="K8215" s="2">
        <v>-4.6463999999999999</v>
      </c>
      <c r="L8215" s="18" t="str">
        <f>VLOOKUP(F8215,'BD customers'!$1:$1048576,2,FALSE)</f>
        <v>Marina Lichtenstein</v>
      </c>
      <c r="M8215" s="2">
        <f>MATCH(orders[[#This Row],[Product ID]],'BD product'!A:A,0)</f>
        <v>1087</v>
      </c>
      <c r="N8215" s="2" t="str" cm="1">
        <f t="array" ref="N8215">INDEX('BD product'!A:D,M8215,2)</f>
        <v>Office Supplies</v>
      </c>
    </row>
    <row r="8216" spans="1:14" x14ac:dyDescent="0.3">
      <c r="A8216" s="3" t="s">
        <v>8516</v>
      </c>
      <c r="B8216" s="4">
        <v>42272</v>
      </c>
      <c r="C8216" s="12" t="str">
        <f t="shared" si="128"/>
        <v>2015/09</v>
      </c>
      <c r="D8216" s="4">
        <v>42279</v>
      </c>
      <c r="E8216" s="3" t="s">
        <v>21</v>
      </c>
      <c r="F8216" s="3" t="s">
        <v>350</v>
      </c>
      <c r="G8216" s="3" t="s">
        <v>4760</v>
      </c>
      <c r="H8216" s="5">
        <v>1048</v>
      </c>
      <c r="I8216" s="2">
        <v>1</v>
      </c>
      <c r="J8216" s="2">
        <v>2</v>
      </c>
      <c r="K8216" s="2">
        <v>0.37990000000000002</v>
      </c>
      <c r="L8216" s="18" t="str">
        <f>VLOOKUP(F8216,'BD customers'!$1:$1048576,2,FALSE)</f>
        <v>Marina Lichtenstein</v>
      </c>
      <c r="M8216" s="2">
        <f>MATCH(orders[[#This Row],[Product ID]],'BD product'!A:A,0)</f>
        <v>1404</v>
      </c>
      <c r="N8216" s="2" t="str" cm="1">
        <f t="array" ref="N8216">INDEX('BD product'!A:D,M8216,2)</f>
        <v>Office Supplies</v>
      </c>
    </row>
    <row r="8217" spans="1:14" x14ac:dyDescent="0.3">
      <c r="A8217" s="3" t="s">
        <v>8516</v>
      </c>
      <c r="B8217" s="4">
        <v>42272</v>
      </c>
      <c r="C8217" s="12" t="str">
        <f t="shared" si="128"/>
        <v>2015/09</v>
      </c>
      <c r="D8217" s="4">
        <v>42279</v>
      </c>
      <c r="E8217" s="3" t="s">
        <v>21</v>
      </c>
      <c r="F8217" s="3" t="s">
        <v>350</v>
      </c>
      <c r="G8217" s="3" t="s">
        <v>4178</v>
      </c>
      <c r="H8217" s="5">
        <v>2469</v>
      </c>
      <c r="I8217" s="2">
        <v>1</v>
      </c>
      <c r="J8217" s="2">
        <v>7</v>
      </c>
      <c r="K8217" s="2">
        <v>-1.8106</v>
      </c>
      <c r="L8217" s="18" t="str">
        <f>VLOOKUP(F8217,'BD customers'!$1:$1048576,2,FALSE)</f>
        <v>Marina Lichtenstein</v>
      </c>
      <c r="M8217" s="2">
        <f>MATCH(orders[[#This Row],[Product ID]],'BD product'!A:A,0)</f>
        <v>1265</v>
      </c>
      <c r="N8217" s="2" t="str" cm="1">
        <f t="array" ref="N8217">INDEX('BD product'!A:D,M8217,2)</f>
        <v>Office Supplies</v>
      </c>
    </row>
    <row r="8218" spans="1:14" x14ac:dyDescent="0.3">
      <c r="A8218" s="3" t="s">
        <v>8516</v>
      </c>
      <c r="B8218" s="4">
        <v>42272</v>
      </c>
      <c r="C8218" s="12" t="str">
        <f t="shared" si="128"/>
        <v>2015/09</v>
      </c>
      <c r="D8218" s="4">
        <v>42279</v>
      </c>
      <c r="E8218" s="3" t="s">
        <v>21</v>
      </c>
      <c r="F8218" s="3" t="s">
        <v>350</v>
      </c>
      <c r="G8218" s="3" t="s">
        <v>1307</v>
      </c>
      <c r="H8218" s="5">
        <v>3264</v>
      </c>
      <c r="I8218" s="2">
        <v>2</v>
      </c>
      <c r="J8218" s="2">
        <v>7</v>
      </c>
      <c r="K8218" s="2">
        <v>-2.2848000000000002</v>
      </c>
      <c r="L8218" s="18" t="str">
        <f>VLOOKUP(F8218,'BD customers'!$1:$1048576,2,FALSE)</f>
        <v>Marina Lichtenstein</v>
      </c>
      <c r="M8218" s="2">
        <f>MATCH(orders[[#This Row],[Product ID]],'BD product'!A:A,0)</f>
        <v>306</v>
      </c>
      <c r="N8218" s="2" t="str" cm="1">
        <f t="array" ref="N8218">INDEX('BD product'!A:D,M8218,2)</f>
        <v>Office Supplies</v>
      </c>
    </row>
    <row r="8219" spans="1:14" x14ac:dyDescent="0.3">
      <c r="A8219" s="3" t="s">
        <v>8517</v>
      </c>
      <c r="B8219" s="4">
        <v>41915</v>
      </c>
      <c r="C8219" s="12" t="str">
        <f t="shared" si="128"/>
        <v>2014/10</v>
      </c>
      <c r="D8219" s="4">
        <v>41919</v>
      </c>
      <c r="E8219" s="3" t="s">
        <v>21</v>
      </c>
      <c r="F8219" s="3" t="s">
        <v>5536</v>
      </c>
      <c r="G8219" s="3" t="s">
        <v>3615</v>
      </c>
      <c r="H8219" s="5">
        <v>4344</v>
      </c>
      <c r="I8219" s="2">
        <v>3</v>
      </c>
      <c r="J8219" s="2">
        <v>2</v>
      </c>
      <c r="K8219" s="2">
        <v>0.86880000000000002</v>
      </c>
      <c r="L8219" s="18" t="str">
        <f>VLOOKUP(F8219,'BD customers'!$1:$1048576,2,FALSE)</f>
        <v>Russell D'Ascenzo</v>
      </c>
      <c r="M8219" s="2">
        <f>MATCH(orders[[#This Row],[Product ID]],'BD product'!A:A,0)</f>
        <v>1090</v>
      </c>
      <c r="N8219" s="2" t="str" cm="1">
        <f t="array" ref="N8219">INDEX('BD product'!A:D,M8219,2)</f>
        <v>Office Supplies</v>
      </c>
    </row>
    <row r="8220" spans="1:14" x14ac:dyDescent="0.3">
      <c r="A8220" s="3" t="s">
        <v>8517</v>
      </c>
      <c r="B8220" s="4">
        <v>41915</v>
      </c>
      <c r="C8220" s="12" t="str">
        <f t="shared" si="128"/>
        <v>2014/10</v>
      </c>
      <c r="D8220" s="4">
        <v>41919</v>
      </c>
      <c r="E8220" s="3" t="s">
        <v>21</v>
      </c>
      <c r="F8220" s="3" t="s">
        <v>5536</v>
      </c>
      <c r="G8220" s="3" t="s">
        <v>3624</v>
      </c>
      <c r="H8220" s="5">
        <v>31776</v>
      </c>
      <c r="I8220" s="2">
        <v>3</v>
      </c>
      <c r="J8220" s="2">
        <v>6</v>
      </c>
      <c r="K8220" s="2">
        <v>-19.0656</v>
      </c>
      <c r="L8220" s="18" t="str">
        <f>VLOOKUP(F8220,'BD customers'!$1:$1048576,2,FALSE)</f>
        <v>Russell D'Ascenzo</v>
      </c>
      <c r="M8220" s="2">
        <f>MATCH(orders[[#This Row],[Product ID]],'BD product'!A:A,0)</f>
        <v>1094</v>
      </c>
      <c r="N8220" s="2" t="str" cm="1">
        <f t="array" ref="N8220">INDEX('BD product'!A:D,M8220,2)</f>
        <v>Furniture</v>
      </c>
    </row>
    <row r="8221" spans="1:14" x14ac:dyDescent="0.3">
      <c r="A8221" s="3" t="s">
        <v>8517</v>
      </c>
      <c r="B8221" s="4">
        <v>41915</v>
      </c>
      <c r="C8221" s="12" t="str">
        <f t="shared" si="128"/>
        <v>2014/10</v>
      </c>
      <c r="D8221" s="4">
        <v>41919</v>
      </c>
      <c r="E8221" s="3" t="s">
        <v>21</v>
      </c>
      <c r="F8221" s="3" t="s">
        <v>5536</v>
      </c>
      <c r="G8221" s="3" t="s">
        <v>2409</v>
      </c>
      <c r="H8221" s="5">
        <v>4928</v>
      </c>
      <c r="I8221" s="2">
        <v>2</v>
      </c>
      <c r="J8221" s="2">
        <v>2</v>
      </c>
      <c r="K8221" s="2">
        <v>1.7248000000000001</v>
      </c>
      <c r="L8221" s="18" t="str">
        <f>VLOOKUP(F8221,'BD customers'!$1:$1048576,2,FALSE)</f>
        <v>Russell D'Ascenzo</v>
      </c>
      <c r="M8221" s="2">
        <f>MATCH(orders[[#This Row],[Product ID]],'BD product'!A:A,0)</f>
        <v>643</v>
      </c>
      <c r="N8221" s="2" t="str" cm="1">
        <f t="array" ref="N8221">INDEX('BD product'!A:D,M8221,2)</f>
        <v>Office Supplies</v>
      </c>
    </row>
    <row r="8222" spans="1:14" x14ac:dyDescent="0.3">
      <c r="A8222" s="3" t="s">
        <v>8517</v>
      </c>
      <c r="B8222" s="4">
        <v>41915</v>
      </c>
      <c r="C8222" s="12" t="str">
        <f t="shared" si="128"/>
        <v>2014/10</v>
      </c>
      <c r="D8222" s="4">
        <v>41919</v>
      </c>
      <c r="E8222" s="3" t="s">
        <v>21</v>
      </c>
      <c r="F8222" s="3" t="s">
        <v>5536</v>
      </c>
      <c r="G8222" s="3" t="s">
        <v>496</v>
      </c>
      <c r="H8222" s="5">
        <v>1788</v>
      </c>
      <c r="I8222" s="2">
        <v>3</v>
      </c>
      <c r="J8222" s="2">
        <v>8</v>
      </c>
      <c r="K8222" s="2">
        <v>-3.0396000000000001</v>
      </c>
      <c r="L8222" s="18" t="str">
        <f>VLOOKUP(F8222,'BD customers'!$1:$1048576,2,FALSE)</f>
        <v>Russell D'Ascenzo</v>
      </c>
      <c r="M8222" s="2">
        <f>MATCH(orders[[#This Row],[Product ID]],'BD product'!A:A,0)</f>
        <v>100</v>
      </c>
      <c r="N8222" s="2" t="str" cm="1">
        <f t="array" ref="N8222">INDEX('BD product'!A:D,M8222,2)</f>
        <v>Office Supplies</v>
      </c>
    </row>
    <row r="8223" spans="1:14" x14ac:dyDescent="0.3">
      <c r="A8223" s="3" t="s">
        <v>8517</v>
      </c>
      <c r="B8223" s="4">
        <v>41915</v>
      </c>
      <c r="C8223" s="12" t="str">
        <f t="shared" si="128"/>
        <v>2014/10</v>
      </c>
      <c r="D8223" s="4">
        <v>41919</v>
      </c>
      <c r="E8223" s="3" t="s">
        <v>21</v>
      </c>
      <c r="F8223" s="3" t="s">
        <v>5536</v>
      </c>
      <c r="G8223" s="3" t="s">
        <v>8518</v>
      </c>
      <c r="H8223" s="5">
        <v>15072</v>
      </c>
      <c r="I8223" s="2">
        <v>4</v>
      </c>
      <c r="J8223" s="2">
        <v>2</v>
      </c>
      <c r="K8223" s="2">
        <v>-0.37680000000000002</v>
      </c>
      <c r="L8223" s="18" t="str">
        <f>VLOOKUP(F8223,'BD customers'!$1:$1048576,2,FALSE)</f>
        <v>Russell D'Ascenzo</v>
      </c>
      <c r="M8223" s="2">
        <f>MATCH(orders[[#This Row],[Product ID]],'BD product'!A:A,0)</f>
        <v>1837</v>
      </c>
      <c r="N8223" s="2" t="str" cm="1">
        <f t="array" ref="N8223">INDEX('BD product'!A:D,M8223,2)</f>
        <v>Office Supplies</v>
      </c>
    </row>
    <row r="8224" spans="1:14" x14ac:dyDescent="0.3">
      <c r="A8224" s="3" t="s">
        <v>8520</v>
      </c>
      <c r="B8224" s="4">
        <v>41688</v>
      </c>
      <c r="C8224" s="12" t="str">
        <f t="shared" si="128"/>
        <v>2014/02</v>
      </c>
      <c r="D8224" s="4">
        <v>41694</v>
      </c>
      <c r="E8224" s="3" t="s">
        <v>21</v>
      </c>
      <c r="F8224" s="3" t="s">
        <v>6629</v>
      </c>
      <c r="G8224" s="3" t="s">
        <v>5597</v>
      </c>
      <c r="H8224" s="5">
        <v>12624</v>
      </c>
      <c r="I8224" s="2">
        <v>2</v>
      </c>
      <c r="J8224" s="2">
        <v>2</v>
      </c>
      <c r="K8224" s="2">
        <v>-2.5247999999999999</v>
      </c>
      <c r="L8224" s="18" t="str">
        <f>VLOOKUP(F8224,'BD customers'!$1:$1048576,2,FALSE)</f>
        <v>Aaron Bergman</v>
      </c>
      <c r="M8224" s="2">
        <f>MATCH(orders[[#This Row],[Product ID]],'BD product'!A:A,0)</f>
        <v>1557</v>
      </c>
      <c r="N8224" s="2" t="str" cm="1">
        <f t="array" ref="N8224">INDEX('BD product'!A:D,M8224,2)</f>
        <v>Office Supplies</v>
      </c>
    </row>
    <row r="8225" spans="1:14" x14ac:dyDescent="0.3">
      <c r="A8225" s="3" t="s">
        <v>8521</v>
      </c>
      <c r="B8225" s="4">
        <v>42533</v>
      </c>
      <c r="C8225" s="12" t="str">
        <f t="shared" si="128"/>
        <v>2016/06</v>
      </c>
      <c r="D8225" s="4">
        <v>42537</v>
      </c>
      <c r="E8225" s="3" t="s">
        <v>21</v>
      </c>
      <c r="F8225" s="3" t="s">
        <v>292</v>
      </c>
      <c r="G8225" s="3" t="s">
        <v>3833</v>
      </c>
      <c r="H8225" s="5">
        <v>18588</v>
      </c>
      <c r="I8225" s="2">
        <v>6</v>
      </c>
      <c r="J8225" s="2">
        <v>0</v>
      </c>
      <c r="K8225" s="2">
        <v>8.3645999999999994</v>
      </c>
      <c r="L8225" s="18" t="str">
        <f>VLOOKUP(F8225,'BD customers'!$1:$1048576,2,FALSE)</f>
        <v>Erin Ashbrook</v>
      </c>
      <c r="M8225" s="2">
        <f>MATCH(orders[[#This Row],[Product ID]],'BD product'!A:A,0)</f>
        <v>1176</v>
      </c>
      <c r="N8225" s="2" t="str" cm="1">
        <f t="array" ref="N8225">INDEX('BD product'!A:D,M8225,2)</f>
        <v>Office Supplies</v>
      </c>
    </row>
    <row r="8226" spans="1:14" x14ac:dyDescent="0.3">
      <c r="A8226" s="3" t="s">
        <v>8521</v>
      </c>
      <c r="B8226" s="4">
        <v>42533</v>
      </c>
      <c r="C8226" s="12" t="str">
        <f t="shared" si="128"/>
        <v>2016/06</v>
      </c>
      <c r="D8226" s="4">
        <v>42537</v>
      </c>
      <c r="E8226" s="3" t="s">
        <v>21</v>
      </c>
      <c r="F8226" s="3" t="s">
        <v>292</v>
      </c>
      <c r="G8226" s="3" t="s">
        <v>4919</v>
      </c>
      <c r="H8226" s="5">
        <v>1296</v>
      </c>
      <c r="I8226" s="2">
        <v>2</v>
      </c>
      <c r="J8226" s="2">
        <v>0</v>
      </c>
      <c r="K8226" s="2">
        <v>6.2207999999999997</v>
      </c>
      <c r="L8226" s="18" t="str">
        <f>VLOOKUP(F8226,'BD customers'!$1:$1048576,2,FALSE)</f>
        <v>Erin Ashbrook</v>
      </c>
      <c r="M8226" s="2">
        <f>MATCH(orders[[#This Row],[Product ID]],'BD product'!A:A,0)</f>
        <v>1436</v>
      </c>
      <c r="N8226" s="2" t="str" cm="1">
        <f t="array" ref="N8226">INDEX('BD product'!A:D,M8226,2)</f>
        <v>Office Supplies</v>
      </c>
    </row>
    <row r="8227" spans="1:14" x14ac:dyDescent="0.3">
      <c r="A8227" s="3" t="s">
        <v>8522</v>
      </c>
      <c r="B8227" s="4">
        <v>43040</v>
      </c>
      <c r="C8227" s="12" t="str">
        <f t="shared" si="128"/>
        <v>2017/11</v>
      </c>
      <c r="D8227" s="4">
        <v>43043</v>
      </c>
      <c r="E8227" s="3" t="s">
        <v>11</v>
      </c>
      <c r="F8227" s="3" t="s">
        <v>133</v>
      </c>
      <c r="G8227" s="3" t="s">
        <v>1192</v>
      </c>
      <c r="H8227" s="5">
        <v>1897</v>
      </c>
      <c r="I8227" s="2">
        <v>10</v>
      </c>
      <c r="J8227" s="2">
        <v>0</v>
      </c>
      <c r="K8227" s="2">
        <v>9.1056000000000008</v>
      </c>
      <c r="L8227" s="18" t="str">
        <f>VLOOKUP(F8227,'BD customers'!$1:$1048576,2,FALSE)</f>
        <v>Sandra Flanagan</v>
      </c>
      <c r="M8227" s="2">
        <f>MATCH(orders[[#This Row],[Product ID]],'BD product'!A:A,0)</f>
        <v>276</v>
      </c>
      <c r="N8227" s="2" t="str" cm="1">
        <f t="array" ref="N8227">INDEX('BD product'!A:D,M8227,2)</f>
        <v>Office Supplies</v>
      </c>
    </row>
    <row r="8228" spans="1:14" x14ac:dyDescent="0.3">
      <c r="A8228" s="3" t="s">
        <v>8522</v>
      </c>
      <c r="B8228" s="4">
        <v>43040</v>
      </c>
      <c r="C8228" s="12" t="str">
        <f t="shared" si="128"/>
        <v>2017/11</v>
      </c>
      <c r="D8228" s="4">
        <v>43043</v>
      </c>
      <c r="E8228" s="3" t="s">
        <v>11</v>
      </c>
      <c r="F8228" s="3" t="s">
        <v>133</v>
      </c>
      <c r="G8228" s="3" t="s">
        <v>5399</v>
      </c>
      <c r="H8228" s="5">
        <v>4099</v>
      </c>
      <c r="I8228" s="2">
        <v>1</v>
      </c>
      <c r="J8228" s="2">
        <v>0</v>
      </c>
      <c r="K8228" s="2">
        <v>20.085100000000001</v>
      </c>
      <c r="L8228" s="18" t="str">
        <f>VLOOKUP(F8228,'BD customers'!$1:$1048576,2,FALSE)</f>
        <v>Sandra Flanagan</v>
      </c>
      <c r="M8228" s="2">
        <f>MATCH(orders[[#This Row],[Product ID]],'BD product'!A:A,0)</f>
        <v>1524</v>
      </c>
      <c r="N8228" s="2" t="str" cm="1">
        <f t="array" ref="N8228">INDEX('BD product'!A:D,M8228,2)</f>
        <v>Office Supplies</v>
      </c>
    </row>
    <row r="8229" spans="1:14" x14ac:dyDescent="0.3">
      <c r="A8229" s="3" t="s">
        <v>8523</v>
      </c>
      <c r="B8229" s="4">
        <v>42464</v>
      </c>
      <c r="C8229" s="12" t="str">
        <f t="shared" si="128"/>
        <v>2016/04</v>
      </c>
      <c r="D8229" s="4">
        <v>42468</v>
      </c>
      <c r="E8229" s="3" t="s">
        <v>11</v>
      </c>
      <c r="F8229" s="3" t="s">
        <v>4350</v>
      </c>
      <c r="G8229" s="3" t="s">
        <v>1909</v>
      </c>
      <c r="H8229" s="5">
        <v>8264</v>
      </c>
      <c r="I8229" s="2">
        <v>2</v>
      </c>
      <c r="J8229" s="2">
        <v>0</v>
      </c>
      <c r="K8229" s="2">
        <v>7.4375999999999998</v>
      </c>
      <c r="L8229" s="18" t="str">
        <f>VLOOKUP(F8229,'BD customers'!$1:$1048576,2,FALSE)</f>
        <v>Becky Castell</v>
      </c>
      <c r="M8229" s="2">
        <f>MATCH(orders[[#This Row],[Product ID]],'BD product'!A:A,0)</f>
        <v>481</v>
      </c>
      <c r="N8229" s="2" t="str" cm="1">
        <f t="array" ref="N8229">INDEX('BD product'!A:D,M8229,2)</f>
        <v>Furniture</v>
      </c>
    </row>
    <row r="8230" spans="1:14" x14ac:dyDescent="0.3">
      <c r="A8230" s="3" t="s">
        <v>8523</v>
      </c>
      <c r="B8230" s="4">
        <v>42464</v>
      </c>
      <c r="C8230" s="12" t="str">
        <f t="shared" si="128"/>
        <v>2016/04</v>
      </c>
      <c r="D8230" s="4">
        <v>42468</v>
      </c>
      <c r="E8230" s="3" t="s">
        <v>11</v>
      </c>
      <c r="F8230" s="3" t="s">
        <v>4350</v>
      </c>
      <c r="G8230" s="3" t="s">
        <v>791</v>
      </c>
      <c r="H8230" s="5">
        <v>3102</v>
      </c>
      <c r="I8230" s="2">
        <v>2</v>
      </c>
      <c r="J8230" s="2">
        <v>0</v>
      </c>
      <c r="K8230" s="2">
        <v>8.0652000000000008</v>
      </c>
      <c r="L8230" s="18" t="str">
        <f>VLOOKUP(F8230,'BD customers'!$1:$1048576,2,FALSE)</f>
        <v>Becky Castell</v>
      </c>
      <c r="M8230" s="2">
        <f>MATCH(orders[[#This Row],[Product ID]],'BD product'!A:A,0)</f>
        <v>172</v>
      </c>
      <c r="N8230" s="2" t="str" cm="1">
        <f t="array" ref="N8230">INDEX('BD product'!A:D,M8230,2)</f>
        <v>Office Supplies</v>
      </c>
    </row>
    <row r="8231" spans="1:14" x14ac:dyDescent="0.3">
      <c r="A8231" s="3" t="s">
        <v>8523</v>
      </c>
      <c r="B8231" s="4">
        <v>42464</v>
      </c>
      <c r="C8231" s="12" t="str">
        <f t="shared" si="128"/>
        <v>2016/04</v>
      </c>
      <c r="D8231" s="4">
        <v>42468</v>
      </c>
      <c r="E8231" s="3" t="s">
        <v>11</v>
      </c>
      <c r="F8231" s="3" t="s">
        <v>4350</v>
      </c>
      <c r="G8231" s="3" t="s">
        <v>3437</v>
      </c>
      <c r="H8231" s="5">
        <v>8997</v>
      </c>
      <c r="I8231" s="2">
        <v>3</v>
      </c>
      <c r="J8231" s="2">
        <v>0</v>
      </c>
      <c r="K8231" s="2">
        <v>37.787399999999998</v>
      </c>
      <c r="L8231" s="18" t="str">
        <f>VLOOKUP(F8231,'BD customers'!$1:$1048576,2,FALSE)</f>
        <v>Becky Castell</v>
      </c>
      <c r="M8231" s="2">
        <f>MATCH(orders[[#This Row],[Product ID]],'BD product'!A:A,0)</f>
        <v>1018</v>
      </c>
      <c r="N8231" s="2" t="str" cm="1">
        <f t="array" ref="N8231">INDEX('BD product'!A:D,M8231,2)</f>
        <v>Technology</v>
      </c>
    </row>
    <row r="8232" spans="1:14" x14ac:dyDescent="0.3">
      <c r="A8232" s="3" t="s">
        <v>8524</v>
      </c>
      <c r="B8232" s="4">
        <v>42551</v>
      </c>
      <c r="C8232" s="12" t="str">
        <f t="shared" si="128"/>
        <v>2016/06</v>
      </c>
      <c r="D8232" s="4">
        <v>42553</v>
      </c>
      <c r="E8232" s="3" t="s">
        <v>11</v>
      </c>
      <c r="F8232" s="3" t="s">
        <v>162</v>
      </c>
      <c r="G8232" s="3" t="s">
        <v>1535</v>
      </c>
      <c r="H8232" s="5">
        <v>3597</v>
      </c>
      <c r="I8232" s="2">
        <v>3</v>
      </c>
      <c r="J8232" s="2">
        <v>0</v>
      </c>
      <c r="K8232" s="2">
        <v>9.7119</v>
      </c>
      <c r="L8232" s="18" t="str">
        <f>VLOOKUP(F8232,'BD customers'!$1:$1048576,2,FALSE)</f>
        <v>Philip Fox</v>
      </c>
      <c r="M8232" s="2">
        <f>MATCH(orders[[#This Row],[Product ID]],'BD product'!A:A,0)</f>
        <v>371</v>
      </c>
      <c r="N8232" s="2" t="str" cm="1">
        <f t="array" ref="N8232">INDEX('BD product'!A:D,M8232,2)</f>
        <v>Office Supplies</v>
      </c>
    </row>
    <row r="8233" spans="1:14" x14ac:dyDescent="0.3">
      <c r="A8233" s="3" t="s">
        <v>8524</v>
      </c>
      <c r="B8233" s="4">
        <v>42551</v>
      </c>
      <c r="C8233" s="12" t="str">
        <f t="shared" si="128"/>
        <v>2016/06</v>
      </c>
      <c r="D8233" s="4">
        <v>42553</v>
      </c>
      <c r="E8233" s="3" t="s">
        <v>11</v>
      </c>
      <c r="F8233" s="3" t="s">
        <v>162</v>
      </c>
      <c r="G8233" s="3" t="s">
        <v>915</v>
      </c>
      <c r="H8233" s="5">
        <v>126686</v>
      </c>
      <c r="I8233" s="2">
        <v>7</v>
      </c>
      <c r="J8233" s="2">
        <v>0</v>
      </c>
      <c r="K8233" s="2">
        <v>291.37779999999998</v>
      </c>
      <c r="L8233" s="18" t="str">
        <f>VLOOKUP(F8233,'BD customers'!$1:$1048576,2,FALSE)</f>
        <v>Philip Fox</v>
      </c>
      <c r="M8233" s="2">
        <f>MATCH(orders[[#This Row],[Product ID]],'BD product'!A:A,0)</f>
        <v>201</v>
      </c>
      <c r="N8233" s="2" t="str" cm="1">
        <f t="array" ref="N8233">INDEX('BD product'!A:D,M8233,2)</f>
        <v>Furniture</v>
      </c>
    </row>
    <row r="8234" spans="1:14" x14ac:dyDescent="0.3">
      <c r="A8234" s="3" t="s">
        <v>8525</v>
      </c>
      <c r="B8234" s="4">
        <v>41904</v>
      </c>
      <c r="C8234" s="12" t="str">
        <f t="shared" si="128"/>
        <v>2014/09</v>
      </c>
      <c r="D8234" s="4">
        <v>41910</v>
      </c>
      <c r="E8234" s="3" t="s">
        <v>21</v>
      </c>
      <c r="F8234" s="3" t="s">
        <v>2653</v>
      </c>
      <c r="G8234" s="3" t="s">
        <v>1290</v>
      </c>
      <c r="H8234" s="5">
        <v>16945</v>
      </c>
      <c r="I8234" s="2">
        <v>5</v>
      </c>
      <c r="J8234" s="2">
        <v>0</v>
      </c>
      <c r="K8234" s="2">
        <v>42.362499999999997</v>
      </c>
      <c r="L8234" s="18" t="str">
        <f>VLOOKUP(F8234,'BD customers'!$1:$1048576,2,FALSE)</f>
        <v>Sanjit Engle</v>
      </c>
      <c r="M8234" s="2">
        <f>MATCH(orders[[#This Row],[Product ID]],'BD product'!A:A,0)</f>
        <v>300</v>
      </c>
      <c r="N8234" s="2" t="str" cm="1">
        <f t="array" ref="N8234">INDEX('BD product'!A:D,M8234,2)</f>
        <v>Office Supplies</v>
      </c>
    </row>
    <row r="8235" spans="1:14" x14ac:dyDescent="0.3">
      <c r="A8235" s="3" t="s">
        <v>8525</v>
      </c>
      <c r="B8235" s="4">
        <v>41904</v>
      </c>
      <c r="C8235" s="12" t="str">
        <f t="shared" si="128"/>
        <v>2014/09</v>
      </c>
      <c r="D8235" s="4">
        <v>41910</v>
      </c>
      <c r="E8235" s="3" t="s">
        <v>21</v>
      </c>
      <c r="F8235" s="3" t="s">
        <v>2653</v>
      </c>
      <c r="G8235" s="3" t="s">
        <v>5321</v>
      </c>
      <c r="H8235" s="5">
        <v>4068</v>
      </c>
      <c r="I8235" s="2">
        <v>2</v>
      </c>
      <c r="J8235" s="2">
        <v>0</v>
      </c>
      <c r="K8235" s="2">
        <v>0.40679999999999999</v>
      </c>
      <c r="L8235" s="18" t="str">
        <f>VLOOKUP(F8235,'BD customers'!$1:$1048576,2,FALSE)</f>
        <v>Sanjit Engle</v>
      </c>
      <c r="M8235" s="2">
        <f>MATCH(orders[[#This Row],[Product ID]],'BD product'!A:A,0)</f>
        <v>1514</v>
      </c>
      <c r="N8235" s="2" t="str" cm="1">
        <f t="array" ref="N8235">INDEX('BD product'!A:D,M8235,2)</f>
        <v>Office Supplies</v>
      </c>
    </row>
    <row r="8236" spans="1:14" x14ac:dyDescent="0.3">
      <c r="A8236" s="3" t="s">
        <v>8526</v>
      </c>
      <c r="B8236" s="4">
        <v>42856</v>
      </c>
      <c r="C8236" s="12" t="str">
        <f t="shared" si="128"/>
        <v>2017/05</v>
      </c>
      <c r="D8236" s="4">
        <v>42861</v>
      </c>
      <c r="E8236" s="3" t="s">
        <v>21</v>
      </c>
      <c r="F8236" s="3" t="s">
        <v>1534</v>
      </c>
      <c r="G8236" s="3" t="s">
        <v>6507</v>
      </c>
      <c r="H8236" s="5">
        <v>3328</v>
      </c>
      <c r="I8236" s="2">
        <v>2</v>
      </c>
      <c r="J8236" s="2">
        <v>2</v>
      </c>
      <c r="K8236" s="2">
        <v>4.1599999999999998E-2</v>
      </c>
      <c r="L8236" s="18" t="str">
        <f>VLOOKUP(F8236,'BD customers'!$1:$1048576,2,FALSE)</f>
        <v>Caroline Jumper</v>
      </c>
      <c r="M8236" s="2">
        <f>MATCH(orders[[#This Row],[Product ID]],'BD product'!A:A,0)</f>
        <v>1700</v>
      </c>
      <c r="N8236" s="2" t="str" cm="1">
        <f t="array" ref="N8236">INDEX('BD product'!A:D,M8236,2)</f>
        <v>Office Supplies</v>
      </c>
    </row>
    <row r="8237" spans="1:14" x14ac:dyDescent="0.3">
      <c r="A8237" s="3" t="s">
        <v>8526</v>
      </c>
      <c r="B8237" s="4">
        <v>42856</v>
      </c>
      <c r="C8237" s="12" t="str">
        <f t="shared" si="128"/>
        <v>2017/05</v>
      </c>
      <c r="D8237" s="4">
        <v>42861</v>
      </c>
      <c r="E8237" s="3" t="s">
        <v>21</v>
      </c>
      <c r="F8237" s="3" t="s">
        <v>1534</v>
      </c>
      <c r="G8237" s="3" t="s">
        <v>1677</v>
      </c>
      <c r="H8237" s="5">
        <v>933262</v>
      </c>
      <c r="I8237" s="2">
        <v>4</v>
      </c>
      <c r="J8237" s="2">
        <v>45</v>
      </c>
      <c r="K8237" s="2">
        <v>-458.14679999999998</v>
      </c>
      <c r="L8237" s="18" t="str">
        <f>VLOOKUP(F8237,'BD customers'!$1:$1048576,2,FALSE)</f>
        <v>Caroline Jumper</v>
      </c>
      <c r="M8237" s="2">
        <f>MATCH(orders[[#This Row],[Product ID]],'BD product'!A:A,0)</f>
        <v>413</v>
      </c>
      <c r="N8237" s="2" t="str" cm="1">
        <f t="array" ref="N8237">INDEX('BD product'!A:D,M8237,2)</f>
        <v>Furniture</v>
      </c>
    </row>
    <row r="8238" spans="1:14" x14ac:dyDescent="0.3">
      <c r="A8238" s="3" t="s">
        <v>8526</v>
      </c>
      <c r="B8238" s="4">
        <v>42856</v>
      </c>
      <c r="C8238" s="12" t="str">
        <f t="shared" si="128"/>
        <v>2017/05</v>
      </c>
      <c r="D8238" s="4">
        <v>42861</v>
      </c>
      <c r="E8238" s="3" t="s">
        <v>21</v>
      </c>
      <c r="F8238" s="3" t="s">
        <v>1534</v>
      </c>
      <c r="G8238" s="3" t="s">
        <v>1923</v>
      </c>
      <c r="H8238" s="5">
        <v>280392</v>
      </c>
      <c r="I8238" s="2">
        <v>5</v>
      </c>
      <c r="J8238" s="2">
        <v>2</v>
      </c>
      <c r="K8238" s="2">
        <v>0</v>
      </c>
      <c r="L8238" s="18" t="str">
        <f>VLOOKUP(F8238,'BD customers'!$1:$1048576,2,FALSE)</f>
        <v>Caroline Jumper</v>
      </c>
      <c r="M8238" s="2">
        <f>MATCH(orders[[#This Row],[Product ID]],'BD product'!A:A,0)</f>
        <v>485</v>
      </c>
      <c r="N8238" s="2" t="str" cm="1">
        <f t="array" ref="N8238">INDEX('BD product'!A:D,M8238,2)</f>
        <v>Furniture</v>
      </c>
    </row>
    <row r="8239" spans="1:14" x14ac:dyDescent="0.3">
      <c r="A8239" s="3" t="s">
        <v>8527</v>
      </c>
      <c r="B8239" s="4">
        <v>43028</v>
      </c>
      <c r="C8239" s="12" t="str">
        <f t="shared" si="128"/>
        <v>2017/10</v>
      </c>
      <c r="D8239" s="4">
        <v>43028</v>
      </c>
      <c r="E8239" s="3" t="s">
        <v>41</v>
      </c>
      <c r="F8239" s="3" t="s">
        <v>5257</v>
      </c>
      <c r="G8239" s="3" t="s">
        <v>1589</v>
      </c>
      <c r="H8239" s="5">
        <v>4768</v>
      </c>
      <c r="I8239" s="2">
        <v>2</v>
      </c>
      <c r="J8239" s="2">
        <v>2</v>
      </c>
      <c r="K8239" s="2">
        <v>-0.77480000000000004</v>
      </c>
      <c r="L8239" s="18" t="str">
        <f>VLOOKUP(F8239,'BD customers'!$1:$1048576,2,FALSE)</f>
        <v>Pete Takahito</v>
      </c>
      <c r="M8239" s="2">
        <f>MATCH(orders[[#This Row],[Product ID]],'BD product'!A:A,0)</f>
        <v>385</v>
      </c>
      <c r="N8239" s="2" t="str" cm="1">
        <f t="array" ref="N8239">INDEX('BD product'!A:D,M8239,2)</f>
        <v>Office Supplies</v>
      </c>
    </row>
    <row r="8240" spans="1:14" x14ac:dyDescent="0.3">
      <c r="A8240" s="3" t="s">
        <v>8527</v>
      </c>
      <c r="B8240" s="4">
        <v>43028</v>
      </c>
      <c r="C8240" s="12" t="str">
        <f t="shared" si="128"/>
        <v>2017/10</v>
      </c>
      <c r="D8240" s="4">
        <v>43028</v>
      </c>
      <c r="E8240" s="3" t="s">
        <v>41</v>
      </c>
      <c r="F8240" s="3" t="s">
        <v>5257</v>
      </c>
      <c r="G8240" s="3" t="s">
        <v>4370</v>
      </c>
      <c r="H8240" s="5">
        <v>6672</v>
      </c>
      <c r="I8240" s="2">
        <v>1</v>
      </c>
      <c r="J8240" s="2">
        <v>2</v>
      </c>
      <c r="K8240" s="2">
        <v>0.25019999999999998</v>
      </c>
      <c r="L8240" s="18" t="str">
        <f>VLOOKUP(F8240,'BD customers'!$1:$1048576,2,FALSE)</f>
        <v>Pete Takahito</v>
      </c>
      <c r="M8240" s="2">
        <f>MATCH(orders[[#This Row],[Product ID]],'BD product'!A:A,0)</f>
        <v>1307</v>
      </c>
      <c r="N8240" s="2" t="str" cm="1">
        <f t="array" ref="N8240">INDEX('BD product'!A:D,M8240,2)</f>
        <v>Office Supplies</v>
      </c>
    </row>
    <row r="8241" spans="1:14" x14ac:dyDescent="0.3">
      <c r="A8241" s="3" t="s">
        <v>8527</v>
      </c>
      <c r="B8241" s="4">
        <v>43028</v>
      </c>
      <c r="C8241" s="12" t="str">
        <f t="shared" si="128"/>
        <v>2017/10</v>
      </c>
      <c r="D8241" s="4">
        <v>43028</v>
      </c>
      <c r="E8241" s="3" t="s">
        <v>41</v>
      </c>
      <c r="F8241" s="3" t="s">
        <v>5257</v>
      </c>
      <c r="G8241" s="3" t="s">
        <v>3553</v>
      </c>
      <c r="H8241" s="5">
        <v>4448</v>
      </c>
      <c r="I8241" s="2">
        <v>2</v>
      </c>
      <c r="J8241" s="2">
        <v>2</v>
      </c>
      <c r="K8241" s="2">
        <v>0.11119999999999999</v>
      </c>
      <c r="L8241" s="18" t="str">
        <f>VLOOKUP(F8241,'BD customers'!$1:$1048576,2,FALSE)</f>
        <v>Pete Takahito</v>
      </c>
      <c r="M8241" s="2">
        <f>MATCH(orders[[#This Row],[Product ID]],'BD product'!A:A,0)</f>
        <v>1063</v>
      </c>
      <c r="N8241" s="2" t="str" cm="1">
        <f t="array" ref="N8241">INDEX('BD product'!A:D,M8241,2)</f>
        <v>Office Supplies</v>
      </c>
    </row>
    <row r="8242" spans="1:14" x14ac:dyDescent="0.3">
      <c r="A8242" s="3" t="s">
        <v>8527</v>
      </c>
      <c r="B8242" s="4">
        <v>43028</v>
      </c>
      <c r="C8242" s="12" t="str">
        <f t="shared" si="128"/>
        <v>2017/10</v>
      </c>
      <c r="D8242" s="4">
        <v>43028</v>
      </c>
      <c r="E8242" s="3" t="s">
        <v>41</v>
      </c>
      <c r="F8242" s="3" t="s">
        <v>5257</v>
      </c>
      <c r="G8242" s="3" t="s">
        <v>6182</v>
      </c>
      <c r="H8242" s="5">
        <v>43936</v>
      </c>
      <c r="I8242" s="2">
        <v>4</v>
      </c>
      <c r="J8242" s="2">
        <v>2</v>
      </c>
      <c r="K8242" s="2">
        <v>6.0411999999999999</v>
      </c>
      <c r="L8242" s="18" t="str">
        <f>VLOOKUP(F8242,'BD customers'!$1:$1048576,2,FALSE)</f>
        <v>Pete Takahito</v>
      </c>
      <c r="M8242" s="2">
        <f>MATCH(orders[[#This Row],[Product ID]],'BD product'!A:A,0)</f>
        <v>1651</v>
      </c>
      <c r="N8242" s="2" t="str" cm="1">
        <f t="array" ref="N8242">INDEX('BD product'!A:D,M8242,2)</f>
        <v>Furniture</v>
      </c>
    </row>
    <row r="8243" spans="1:14" x14ac:dyDescent="0.3">
      <c r="A8243" s="3" t="s">
        <v>8528</v>
      </c>
      <c r="B8243" s="4">
        <v>41883</v>
      </c>
      <c r="C8243" s="12" t="str">
        <f t="shared" si="128"/>
        <v>2014/09</v>
      </c>
      <c r="D8243" s="4">
        <v>41887</v>
      </c>
      <c r="E8243" s="3" t="s">
        <v>21</v>
      </c>
      <c r="F8243" s="3" t="s">
        <v>255</v>
      </c>
      <c r="G8243" s="3" t="s">
        <v>2616</v>
      </c>
      <c r="H8243" s="5">
        <v>23744</v>
      </c>
      <c r="I8243" s="2">
        <v>2</v>
      </c>
      <c r="J8243" s="2">
        <v>2</v>
      </c>
      <c r="K8243" s="2">
        <v>8.3103999999999996</v>
      </c>
      <c r="L8243" s="18" t="str">
        <f>VLOOKUP(F8243,'BD customers'!$1:$1048576,2,FALSE)</f>
        <v>Lena Hernandez</v>
      </c>
      <c r="M8243" s="2">
        <f>MATCH(orders[[#This Row],[Product ID]],'BD product'!A:A,0)</f>
        <v>710</v>
      </c>
      <c r="N8243" s="2" t="str" cm="1">
        <f t="array" ref="N8243">INDEX('BD product'!A:D,M8243,2)</f>
        <v>Office Supplies</v>
      </c>
    </row>
    <row r="8244" spans="1:14" x14ac:dyDescent="0.3">
      <c r="A8244" s="3" t="s">
        <v>8528</v>
      </c>
      <c r="B8244" s="4">
        <v>41883</v>
      </c>
      <c r="C8244" s="12" t="str">
        <f t="shared" si="128"/>
        <v>2014/09</v>
      </c>
      <c r="D8244" s="4">
        <v>41887</v>
      </c>
      <c r="E8244" s="3" t="s">
        <v>21</v>
      </c>
      <c r="F8244" s="3" t="s">
        <v>255</v>
      </c>
      <c r="G8244" s="3" t="s">
        <v>3926</v>
      </c>
      <c r="H8244" s="5">
        <v>3570</v>
      </c>
      <c r="I8244" s="2">
        <v>3</v>
      </c>
      <c r="J8244" s="2">
        <v>0</v>
      </c>
      <c r="K8244" s="2">
        <v>0.57120000000000004</v>
      </c>
      <c r="L8244" s="18" t="str">
        <f>VLOOKUP(F8244,'BD customers'!$1:$1048576,2,FALSE)</f>
        <v>Lena Hernandez</v>
      </c>
      <c r="M8244" s="2">
        <f>MATCH(orders[[#This Row],[Product ID]],'BD product'!A:A,0)</f>
        <v>1202</v>
      </c>
      <c r="N8244" s="2" t="str" cm="1">
        <f t="array" ref="N8244">INDEX('BD product'!A:D,M8244,2)</f>
        <v>Technology</v>
      </c>
    </row>
    <row r="8245" spans="1:14" x14ac:dyDescent="0.3">
      <c r="A8245" s="3" t="s">
        <v>8529</v>
      </c>
      <c r="B8245" s="4">
        <v>41863</v>
      </c>
      <c r="C8245" s="12" t="str">
        <f t="shared" si="128"/>
        <v>2014/08</v>
      </c>
      <c r="D8245" s="4">
        <v>41867</v>
      </c>
      <c r="E8245" s="3" t="s">
        <v>21</v>
      </c>
      <c r="F8245" s="3" t="s">
        <v>4094</v>
      </c>
      <c r="G8245" s="3" t="s">
        <v>4838</v>
      </c>
      <c r="H8245" s="5">
        <v>806336</v>
      </c>
      <c r="I8245" s="2">
        <v>8</v>
      </c>
      <c r="J8245" s="2">
        <v>2</v>
      </c>
      <c r="K8245" s="2">
        <v>5.0396000000000001</v>
      </c>
      <c r="L8245" s="18" t="str">
        <f>VLOOKUP(F8245,'BD customers'!$1:$1048576,2,FALSE)</f>
        <v>Ben Wallace</v>
      </c>
      <c r="M8245" s="2">
        <f>MATCH(orders[[#This Row],[Product ID]],'BD product'!A:A,0)</f>
        <v>1421</v>
      </c>
      <c r="N8245" s="2" t="str" cm="1">
        <f t="array" ref="N8245">INDEX('BD product'!A:D,M8245,2)</f>
        <v>Technology</v>
      </c>
    </row>
    <row r="8246" spans="1:14" x14ac:dyDescent="0.3">
      <c r="A8246" s="3" t="s">
        <v>8529</v>
      </c>
      <c r="B8246" s="4">
        <v>41863</v>
      </c>
      <c r="C8246" s="12" t="str">
        <f t="shared" si="128"/>
        <v>2014/08</v>
      </c>
      <c r="D8246" s="4">
        <v>41867</v>
      </c>
      <c r="E8246" s="3" t="s">
        <v>21</v>
      </c>
      <c r="F8246" s="3" t="s">
        <v>4094</v>
      </c>
      <c r="G8246" s="3" t="s">
        <v>3747</v>
      </c>
      <c r="H8246" s="5">
        <v>8544</v>
      </c>
      <c r="I8246" s="2">
        <v>3</v>
      </c>
      <c r="J8246" s="2">
        <v>0</v>
      </c>
      <c r="K8246" s="2">
        <v>31.6128</v>
      </c>
      <c r="L8246" s="18" t="str">
        <f>VLOOKUP(F8246,'BD customers'!$1:$1048576,2,FALSE)</f>
        <v>Ben Wallace</v>
      </c>
      <c r="M8246" s="2">
        <f>MATCH(orders[[#This Row],[Product ID]],'BD product'!A:A,0)</f>
        <v>1148</v>
      </c>
      <c r="N8246" s="2" t="str" cm="1">
        <f t="array" ref="N8246">INDEX('BD product'!A:D,M8246,2)</f>
        <v>Furniture</v>
      </c>
    </row>
    <row r="8247" spans="1:14" x14ac:dyDescent="0.3">
      <c r="A8247" s="3" t="s">
        <v>8530</v>
      </c>
      <c r="B8247" s="4">
        <v>41870</v>
      </c>
      <c r="C8247" s="12" t="str">
        <f t="shared" si="128"/>
        <v>2014/08</v>
      </c>
      <c r="D8247" s="4">
        <v>41874</v>
      </c>
      <c r="E8247" s="3" t="s">
        <v>21</v>
      </c>
      <c r="F8247" s="3" t="s">
        <v>6134</v>
      </c>
      <c r="G8247" s="3" t="s">
        <v>737</v>
      </c>
      <c r="H8247" s="5">
        <v>34491</v>
      </c>
      <c r="I8247" s="2">
        <v>3</v>
      </c>
      <c r="J8247" s="2">
        <v>0</v>
      </c>
      <c r="K8247" s="2">
        <v>10.347300000000001</v>
      </c>
      <c r="L8247" s="18" t="str">
        <f>VLOOKUP(F8247,'BD customers'!$1:$1048576,2,FALSE)</f>
        <v>Bill Shonely</v>
      </c>
      <c r="M8247" s="2">
        <f>MATCH(orders[[#This Row],[Product ID]],'BD product'!A:A,0)</f>
        <v>158</v>
      </c>
      <c r="N8247" s="2" t="str" cm="1">
        <f t="array" ref="N8247">INDEX('BD product'!A:D,M8247,2)</f>
        <v>Office Supplies</v>
      </c>
    </row>
    <row r="8248" spans="1:14" x14ac:dyDescent="0.3">
      <c r="A8248" s="3" t="s">
        <v>8531</v>
      </c>
      <c r="B8248" s="4">
        <v>42134</v>
      </c>
      <c r="C8248" s="12" t="str">
        <f t="shared" si="128"/>
        <v>2015/05</v>
      </c>
      <c r="D8248" s="4">
        <v>42134</v>
      </c>
      <c r="E8248" s="3" t="s">
        <v>41</v>
      </c>
      <c r="F8248" s="3" t="s">
        <v>3542</v>
      </c>
      <c r="G8248" s="3" t="s">
        <v>2152</v>
      </c>
      <c r="H8248" s="5">
        <v>7097</v>
      </c>
      <c r="I8248" s="2">
        <v>5</v>
      </c>
      <c r="J8248" s="2">
        <v>8</v>
      </c>
      <c r="K8248" s="2">
        <v>-19.161899999999999</v>
      </c>
      <c r="L8248" s="18" t="str">
        <f>VLOOKUP(F8248,'BD customers'!$1:$1048576,2,FALSE)</f>
        <v>Dennis Pardue</v>
      </c>
      <c r="M8248" s="2">
        <f>MATCH(orders[[#This Row],[Product ID]],'BD product'!A:A,0)</f>
        <v>556</v>
      </c>
      <c r="N8248" s="2" t="str" cm="1">
        <f t="array" ref="N8248">INDEX('BD product'!A:D,M8248,2)</f>
        <v>Office Supplies</v>
      </c>
    </row>
    <row r="8249" spans="1:14" x14ac:dyDescent="0.3">
      <c r="A8249" s="3" t="s">
        <v>8531</v>
      </c>
      <c r="B8249" s="4">
        <v>42134</v>
      </c>
      <c r="C8249" s="12" t="str">
        <f t="shared" si="128"/>
        <v>2015/05</v>
      </c>
      <c r="D8249" s="4">
        <v>42134</v>
      </c>
      <c r="E8249" s="3" t="s">
        <v>41</v>
      </c>
      <c r="F8249" s="3" t="s">
        <v>3542</v>
      </c>
      <c r="G8249" s="3" t="s">
        <v>4084</v>
      </c>
      <c r="H8249" s="5">
        <v>36784</v>
      </c>
      <c r="I8249" s="2">
        <v>2</v>
      </c>
      <c r="J8249" s="2">
        <v>2</v>
      </c>
      <c r="K8249" s="2">
        <v>3.6783999999999999</v>
      </c>
      <c r="L8249" s="18" t="str">
        <f>VLOOKUP(F8249,'BD customers'!$1:$1048576,2,FALSE)</f>
        <v>Dennis Pardue</v>
      </c>
      <c r="M8249" s="2">
        <f>MATCH(orders[[#This Row],[Product ID]],'BD product'!A:A,0)</f>
        <v>1245</v>
      </c>
      <c r="N8249" s="2" t="str" cm="1">
        <f t="array" ref="N8249">INDEX('BD product'!A:D,M8249,2)</f>
        <v>Office Supplies</v>
      </c>
    </row>
    <row r="8250" spans="1:14" x14ac:dyDescent="0.3">
      <c r="A8250" s="3" t="s">
        <v>8532</v>
      </c>
      <c r="B8250" s="4">
        <v>42500</v>
      </c>
      <c r="C8250" s="12" t="str">
        <f t="shared" si="128"/>
        <v>2016/05</v>
      </c>
      <c r="D8250" s="4">
        <v>42503</v>
      </c>
      <c r="E8250" s="3" t="s">
        <v>11</v>
      </c>
      <c r="F8250" s="3" t="s">
        <v>423</v>
      </c>
      <c r="G8250" s="3" t="s">
        <v>2428</v>
      </c>
      <c r="H8250" s="5">
        <v>743988</v>
      </c>
      <c r="I8250" s="2">
        <v>2</v>
      </c>
      <c r="J8250" s="2">
        <v>4</v>
      </c>
      <c r="K8250" s="2">
        <v>-12.399800000000001</v>
      </c>
      <c r="L8250" s="18" t="str">
        <f>VLOOKUP(F8250,'BD customers'!$1:$1048576,2,FALSE)</f>
        <v>Christopher Schild</v>
      </c>
      <c r="M8250" s="2">
        <f>MATCH(orders[[#This Row],[Product ID]],'BD product'!A:A,0)</f>
        <v>649</v>
      </c>
      <c r="N8250" s="2" t="str" cm="1">
        <f t="array" ref="N8250">INDEX('BD product'!A:D,M8250,2)</f>
        <v>Technology</v>
      </c>
    </row>
    <row r="8251" spans="1:14" x14ac:dyDescent="0.3">
      <c r="A8251" s="3" t="s">
        <v>8533</v>
      </c>
      <c r="B8251" s="4">
        <v>42068</v>
      </c>
      <c r="C8251" s="12" t="str">
        <f t="shared" si="128"/>
        <v>2015/03</v>
      </c>
      <c r="D8251" s="4">
        <v>42072</v>
      </c>
      <c r="E8251" s="3" t="s">
        <v>11</v>
      </c>
      <c r="F8251" s="3" t="s">
        <v>1742</v>
      </c>
      <c r="G8251" s="3" t="s">
        <v>3161</v>
      </c>
      <c r="H8251" s="5">
        <v>11212</v>
      </c>
      <c r="I8251" s="2">
        <v>2</v>
      </c>
      <c r="J8251" s="2">
        <v>8</v>
      </c>
      <c r="K8251" s="2">
        <v>-1.6818</v>
      </c>
      <c r="L8251" s="18" t="str">
        <f>VLOOKUP(F8251,'BD customers'!$1:$1048576,2,FALSE)</f>
        <v>Maribeth Schnelling</v>
      </c>
      <c r="M8251" s="2">
        <f>MATCH(orders[[#This Row],[Product ID]],'BD product'!A:A,0)</f>
        <v>914</v>
      </c>
      <c r="N8251" s="2" t="str" cm="1">
        <f t="array" ref="N8251">INDEX('BD product'!A:D,M8251,2)</f>
        <v>Office Supplies</v>
      </c>
    </row>
    <row r="8252" spans="1:14" x14ac:dyDescent="0.3">
      <c r="A8252" s="3" t="s">
        <v>8533</v>
      </c>
      <c r="B8252" s="4">
        <v>42068</v>
      </c>
      <c r="C8252" s="12" t="str">
        <f t="shared" si="128"/>
        <v>2015/03</v>
      </c>
      <c r="D8252" s="4">
        <v>42072</v>
      </c>
      <c r="E8252" s="3" t="s">
        <v>11</v>
      </c>
      <c r="F8252" s="3" t="s">
        <v>1742</v>
      </c>
      <c r="G8252" s="3" t="s">
        <v>1384</v>
      </c>
      <c r="H8252" s="5">
        <v>4712</v>
      </c>
      <c r="I8252" s="2">
        <v>2</v>
      </c>
      <c r="J8252" s="2">
        <v>6</v>
      </c>
      <c r="K8252" s="2">
        <v>-1.8848</v>
      </c>
      <c r="L8252" s="18" t="str">
        <f>VLOOKUP(F8252,'BD customers'!$1:$1048576,2,FALSE)</f>
        <v>Maribeth Schnelling</v>
      </c>
      <c r="M8252" s="2">
        <f>MATCH(orders[[#This Row],[Product ID]],'BD product'!A:A,0)</f>
        <v>327</v>
      </c>
      <c r="N8252" s="2" t="str" cm="1">
        <f t="array" ref="N8252">INDEX('BD product'!A:D,M8252,2)</f>
        <v>Furniture</v>
      </c>
    </row>
    <row r="8253" spans="1:14" x14ac:dyDescent="0.3">
      <c r="A8253" s="3" t="s">
        <v>8533</v>
      </c>
      <c r="B8253" s="4">
        <v>42068</v>
      </c>
      <c r="C8253" s="12" t="str">
        <f t="shared" si="128"/>
        <v>2015/03</v>
      </c>
      <c r="D8253" s="4">
        <v>42072</v>
      </c>
      <c r="E8253" s="3" t="s">
        <v>11</v>
      </c>
      <c r="F8253" s="3" t="s">
        <v>1742</v>
      </c>
      <c r="G8253" s="3" t="s">
        <v>3659</v>
      </c>
      <c r="H8253" s="5">
        <v>18098</v>
      </c>
      <c r="I8253" s="2">
        <v>5</v>
      </c>
      <c r="J8253" s="2">
        <v>8</v>
      </c>
      <c r="K8253" s="2">
        <v>-47.0548</v>
      </c>
      <c r="L8253" s="18" t="str">
        <f>VLOOKUP(F8253,'BD customers'!$1:$1048576,2,FALSE)</f>
        <v>Maribeth Schnelling</v>
      </c>
      <c r="M8253" s="2">
        <f>MATCH(orders[[#This Row],[Product ID]],'BD product'!A:A,0)</f>
        <v>1109</v>
      </c>
      <c r="N8253" s="2" t="str" cm="1">
        <f t="array" ref="N8253">INDEX('BD product'!A:D,M8253,2)</f>
        <v>Office Supplies</v>
      </c>
    </row>
    <row r="8254" spans="1:14" x14ac:dyDescent="0.3">
      <c r="A8254" s="3" t="s">
        <v>8533</v>
      </c>
      <c r="B8254" s="4">
        <v>42068</v>
      </c>
      <c r="C8254" s="12" t="str">
        <f t="shared" si="128"/>
        <v>2015/03</v>
      </c>
      <c r="D8254" s="4">
        <v>42072</v>
      </c>
      <c r="E8254" s="3" t="s">
        <v>11</v>
      </c>
      <c r="F8254" s="3" t="s">
        <v>1742</v>
      </c>
      <c r="G8254" s="3" t="s">
        <v>575</v>
      </c>
      <c r="H8254" s="5">
        <v>60416</v>
      </c>
      <c r="I8254" s="2">
        <v>2</v>
      </c>
      <c r="J8254" s="2">
        <v>2</v>
      </c>
      <c r="K8254" s="2">
        <v>6.0415999999999999</v>
      </c>
      <c r="L8254" s="18" t="str">
        <f>VLOOKUP(F8254,'BD customers'!$1:$1048576,2,FALSE)</f>
        <v>Maribeth Schnelling</v>
      </c>
      <c r="M8254" s="2">
        <f>MATCH(orders[[#This Row],[Product ID]],'BD product'!A:A,0)</f>
        <v>119</v>
      </c>
      <c r="N8254" s="2" t="str" cm="1">
        <f t="array" ref="N8254">INDEX('BD product'!A:D,M8254,2)</f>
        <v>Office Supplies</v>
      </c>
    </row>
    <row r="8255" spans="1:14" x14ac:dyDescent="0.3">
      <c r="A8255" s="3" t="s">
        <v>8534</v>
      </c>
      <c r="B8255" s="4">
        <v>42959</v>
      </c>
      <c r="C8255" s="12" t="str">
        <f t="shared" si="128"/>
        <v>2017/08</v>
      </c>
      <c r="D8255" s="4">
        <v>42966</v>
      </c>
      <c r="E8255" s="3" t="s">
        <v>21</v>
      </c>
      <c r="F8255" s="3" t="s">
        <v>5934</v>
      </c>
      <c r="G8255" s="3" t="s">
        <v>4441</v>
      </c>
      <c r="H8255" s="5">
        <v>29999</v>
      </c>
      <c r="I8255" s="2">
        <v>1</v>
      </c>
      <c r="J8255" s="2">
        <v>0</v>
      </c>
      <c r="K8255" s="2">
        <v>8.9997000000000007</v>
      </c>
      <c r="L8255" s="18" t="str">
        <f>VLOOKUP(F8255,'BD customers'!$1:$1048576,2,FALSE)</f>
        <v>Dana Kaydos</v>
      </c>
      <c r="M8255" s="2">
        <f>MATCH(orders[[#This Row],[Product ID]],'BD product'!A:A,0)</f>
        <v>1329</v>
      </c>
      <c r="N8255" s="2" t="str" cm="1">
        <f t="array" ref="N8255">INDEX('BD product'!A:D,M8255,2)</f>
        <v>Technology</v>
      </c>
    </row>
    <row r="8256" spans="1:14" x14ac:dyDescent="0.3">
      <c r="A8256" s="3" t="s">
        <v>8534</v>
      </c>
      <c r="B8256" s="4">
        <v>42959</v>
      </c>
      <c r="C8256" s="12" t="str">
        <f t="shared" si="128"/>
        <v>2017/08</v>
      </c>
      <c r="D8256" s="4">
        <v>42966</v>
      </c>
      <c r="E8256" s="3" t="s">
        <v>21</v>
      </c>
      <c r="F8256" s="3" t="s">
        <v>5934</v>
      </c>
      <c r="G8256" s="3" t="s">
        <v>6392</v>
      </c>
      <c r="H8256" s="5">
        <v>19216</v>
      </c>
      <c r="I8256" s="2">
        <v>4</v>
      </c>
      <c r="J8256" s="2">
        <v>0</v>
      </c>
      <c r="K8256" s="2">
        <v>92.236800000000002</v>
      </c>
      <c r="L8256" s="18" t="str">
        <f>VLOOKUP(F8256,'BD customers'!$1:$1048576,2,FALSE)</f>
        <v>Dana Kaydos</v>
      </c>
      <c r="M8256" s="2">
        <f>MATCH(orders[[#This Row],[Product ID]],'BD product'!A:A,0)</f>
        <v>1686</v>
      </c>
      <c r="N8256" s="2" t="str" cm="1">
        <f t="array" ref="N8256">INDEX('BD product'!A:D,M8256,2)</f>
        <v>Office Supplies</v>
      </c>
    </row>
    <row r="8257" spans="1:14" x14ac:dyDescent="0.3">
      <c r="A8257" s="3" t="s">
        <v>8534</v>
      </c>
      <c r="B8257" s="4">
        <v>42959</v>
      </c>
      <c r="C8257" s="12" t="str">
        <f t="shared" si="128"/>
        <v>2017/08</v>
      </c>
      <c r="D8257" s="4">
        <v>42966</v>
      </c>
      <c r="E8257" s="3" t="s">
        <v>21</v>
      </c>
      <c r="F8257" s="3" t="s">
        <v>5934</v>
      </c>
      <c r="G8257" s="3" t="s">
        <v>2072</v>
      </c>
      <c r="H8257" s="5">
        <v>242624</v>
      </c>
      <c r="I8257" s="2">
        <v>8</v>
      </c>
      <c r="J8257" s="2">
        <v>2</v>
      </c>
      <c r="K8257" s="2">
        <v>27.295200000000001</v>
      </c>
      <c r="L8257" s="18" t="str">
        <f>VLOOKUP(F8257,'BD customers'!$1:$1048576,2,FALSE)</f>
        <v>Dana Kaydos</v>
      </c>
      <c r="M8257" s="2">
        <f>MATCH(orders[[#This Row],[Product ID]],'BD product'!A:A,0)</f>
        <v>531</v>
      </c>
      <c r="N8257" s="2" t="str" cm="1">
        <f t="array" ref="N8257">INDEX('BD product'!A:D,M8257,2)</f>
        <v>Technology</v>
      </c>
    </row>
    <row r="8258" spans="1:14" x14ac:dyDescent="0.3">
      <c r="A8258" s="3" t="s">
        <v>8534</v>
      </c>
      <c r="B8258" s="4">
        <v>42959</v>
      </c>
      <c r="C8258" s="12" t="str">
        <f t="shared" ref="C8258:C8321" si="129">TEXT(B8258,"aaaa/mm")</f>
        <v>2017/08</v>
      </c>
      <c r="D8258" s="4">
        <v>42966</v>
      </c>
      <c r="E8258" s="3" t="s">
        <v>21</v>
      </c>
      <c r="F8258" s="3" t="s">
        <v>5934</v>
      </c>
      <c r="G8258" s="3" t="s">
        <v>1030</v>
      </c>
      <c r="H8258" s="5">
        <v>4674</v>
      </c>
      <c r="I8258" s="2">
        <v>3</v>
      </c>
      <c r="J8258" s="2">
        <v>0</v>
      </c>
      <c r="K8258" s="2">
        <v>1.1685000000000001</v>
      </c>
      <c r="L8258" s="18" t="str">
        <f>VLOOKUP(F8258,'BD customers'!$1:$1048576,2,FALSE)</f>
        <v>Dana Kaydos</v>
      </c>
      <c r="M8258" s="2">
        <f>MATCH(orders[[#This Row],[Product ID]],'BD product'!A:A,0)</f>
        <v>232</v>
      </c>
      <c r="N8258" s="2" t="str" cm="1">
        <f t="array" ref="N8258">INDEX('BD product'!A:D,M8258,2)</f>
        <v>Office Supplies</v>
      </c>
    </row>
    <row r="8259" spans="1:14" x14ac:dyDescent="0.3">
      <c r="A8259" s="3" t="s">
        <v>8534</v>
      </c>
      <c r="B8259" s="4">
        <v>42959</v>
      </c>
      <c r="C8259" s="12" t="str">
        <f t="shared" si="129"/>
        <v>2017/08</v>
      </c>
      <c r="D8259" s="4">
        <v>42966</v>
      </c>
      <c r="E8259" s="3" t="s">
        <v>21</v>
      </c>
      <c r="F8259" s="3" t="s">
        <v>5934</v>
      </c>
      <c r="G8259" s="3" t="s">
        <v>5170</v>
      </c>
      <c r="H8259" s="5">
        <v>17495</v>
      </c>
      <c r="I8259" s="2">
        <v>5</v>
      </c>
      <c r="J8259" s="2">
        <v>0</v>
      </c>
      <c r="K8259" s="2">
        <v>12.246499999999999</v>
      </c>
      <c r="L8259" s="18" t="str">
        <f>VLOOKUP(F8259,'BD customers'!$1:$1048576,2,FALSE)</f>
        <v>Dana Kaydos</v>
      </c>
      <c r="M8259" s="2">
        <f>MATCH(orders[[#This Row],[Product ID]],'BD product'!A:A,0)</f>
        <v>1483</v>
      </c>
      <c r="N8259" s="2" t="str" cm="1">
        <f t="array" ref="N8259">INDEX('BD product'!A:D,M8259,2)</f>
        <v>Technology</v>
      </c>
    </row>
    <row r="8260" spans="1:14" x14ac:dyDescent="0.3">
      <c r="A8260" s="3" t="s">
        <v>8534</v>
      </c>
      <c r="B8260" s="4">
        <v>42959</v>
      </c>
      <c r="C8260" s="12" t="str">
        <f t="shared" si="129"/>
        <v>2017/08</v>
      </c>
      <c r="D8260" s="4">
        <v>42966</v>
      </c>
      <c r="E8260" s="3" t="s">
        <v>21</v>
      </c>
      <c r="F8260" s="3" t="s">
        <v>5934</v>
      </c>
      <c r="G8260" s="3" t="s">
        <v>7547</v>
      </c>
      <c r="H8260" s="5">
        <v>100704</v>
      </c>
      <c r="I8260" s="2">
        <v>6</v>
      </c>
      <c r="J8260" s="2">
        <v>2</v>
      </c>
      <c r="K8260" s="2">
        <v>3.7764000000000002</v>
      </c>
      <c r="L8260" s="18" t="str">
        <f>VLOOKUP(F8260,'BD customers'!$1:$1048576,2,FALSE)</f>
        <v>Dana Kaydos</v>
      </c>
      <c r="M8260" s="2">
        <f>MATCH(orders[[#This Row],[Product ID]],'BD product'!A:A,0)</f>
        <v>1788</v>
      </c>
      <c r="N8260" s="2" t="str" cm="1">
        <f t="array" ref="N8260">INDEX('BD product'!A:D,M8260,2)</f>
        <v>Office Supplies</v>
      </c>
    </row>
    <row r="8261" spans="1:14" x14ac:dyDescent="0.3">
      <c r="A8261" s="3" t="s">
        <v>8535</v>
      </c>
      <c r="B8261" s="4">
        <v>42547</v>
      </c>
      <c r="C8261" s="12" t="str">
        <f t="shared" si="129"/>
        <v>2016/06</v>
      </c>
      <c r="D8261" s="4">
        <v>42547</v>
      </c>
      <c r="E8261" s="3" t="s">
        <v>41</v>
      </c>
      <c r="F8261" s="3" t="s">
        <v>1382</v>
      </c>
      <c r="G8261" s="3" t="s">
        <v>1797</v>
      </c>
      <c r="H8261" s="5">
        <v>36891</v>
      </c>
      <c r="I8261" s="2">
        <v>9</v>
      </c>
      <c r="J8261" s="2">
        <v>0</v>
      </c>
      <c r="K8261" s="2">
        <v>180.76589999999999</v>
      </c>
      <c r="L8261" s="18" t="str">
        <f>VLOOKUP(F8261,'BD customers'!$1:$1048576,2,FALSE)</f>
        <v>Skye Norling</v>
      </c>
      <c r="M8261" s="2">
        <f>MATCH(orders[[#This Row],[Product ID]],'BD product'!A:A,0)</f>
        <v>449</v>
      </c>
      <c r="N8261" s="2" t="str" cm="1">
        <f t="array" ref="N8261">INDEX('BD product'!A:D,M8261,2)</f>
        <v>Office Supplies</v>
      </c>
    </row>
    <row r="8262" spans="1:14" x14ac:dyDescent="0.3">
      <c r="A8262" s="3" t="s">
        <v>8535</v>
      </c>
      <c r="B8262" s="4">
        <v>42547</v>
      </c>
      <c r="C8262" s="12" t="str">
        <f t="shared" si="129"/>
        <v>2016/06</v>
      </c>
      <c r="D8262" s="4">
        <v>42547</v>
      </c>
      <c r="E8262" s="3" t="s">
        <v>41</v>
      </c>
      <c r="F8262" s="3" t="s">
        <v>1382</v>
      </c>
      <c r="G8262" s="3" t="s">
        <v>1599</v>
      </c>
      <c r="H8262" s="5">
        <v>802</v>
      </c>
      <c r="I8262" s="2">
        <v>1</v>
      </c>
      <c r="J8262" s="2">
        <v>0</v>
      </c>
      <c r="K8262" s="2">
        <v>3.7694000000000001</v>
      </c>
      <c r="L8262" s="18" t="str">
        <f>VLOOKUP(F8262,'BD customers'!$1:$1048576,2,FALSE)</f>
        <v>Skye Norling</v>
      </c>
      <c r="M8262" s="2">
        <f>MATCH(orders[[#This Row],[Product ID]],'BD product'!A:A,0)</f>
        <v>387</v>
      </c>
      <c r="N8262" s="2" t="str" cm="1">
        <f t="array" ref="N8262">INDEX('BD product'!A:D,M8262,2)</f>
        <v>Office Supplies</v>
      </c>
    </row>
    <row r="8263" spans="1:14" x14ac:dyDescent="0.3">
      <c r="A8263" s="3" t="s">
        <v>8535</v>
      </c>
      <c r="B8263" s="4">
        <v>42547</v>
      </c>
      <c r="C8263" s="12" t="str">
        <f t="shared" si="129"/>
        <v>2016/06</v>
      </c>
      <c r="D8263" s="4">
        <v>42547</v>
      </c>
      <c r="E8263" s="3" t="s">
        <v>41</v>
      </c>
      <c r="F8263" s="3" t="s">
        <v>1382</v>
      </c>
      <c r="G8263" s="3" t="s">
        <v>4552</v>
      </c>
      <c r="H8263" s="5">
        <v>17104</v>
      </c>
      <c r="I8263" s="2">
        <v>4</v>
      </c>
      <c r="J8263" s="2">
        <v>0</v>
      </c>
      <c r="K8263" s="2">
        <v>44.470399999999998</v>
      </c>
      <c r="L8263" s="18" t="str">
        <f>VLOOKUP(F8263,'BD customers'!$1:$1048576,2,FALSE)</f>
        <v>Skye Norling</v>
      </c>
      <c r="M8263" s="2">
        <f>MATCH(orders[[#This Row],[Product ID]],'BD product'!A:A,0)</f>
        <v>1356</v>
      </c>
      <c r="N8263" s="2" t="str" cm="1">
        <f t="array" ref="N8263">INDEX('BD product'!A:D,M8263,2)</f>
        <v>Office Supplies</v>
      </c>
    </row>
    <row r="8264" spans="1:14" x14ac:dyDescent="0.3">
      <c r="A8264" s="3" t="s">
        <v>8536</v>
      </c>
      <c r="B8264" s="4">
        <v>42719</v>
      </c>
      <c r="C8264" s="12" t="str">
        <f t="shared" si="129"/>
        <v>2016/12</v>
      </c>
      <c r="D8264" s="4">
        <v>42723</v>
      </c>
      <c r="E8264" s="3" t="s">
        <v>21</v>
      </c>
      <c r="F8264" s="3" t="s">
        <v>5154</v>
      </c>
      <c r="G8264" s="3" t="s">
        <v>1486</v>
      </c>
      <c r="H8264" s="5">
        <v>1944</v>
      </c>
      <c r="I8264" s="2">
        <v>3</v>
      </c>
      <c r="J8264" s="2">
        <v>0</v>
      </c>
      <c r="K8264" s="2">
        <v>9.3312000000000008</v>
      </c>
      <c r="L8264" s="18" t="str">
        <f>VLOOKUP(F8264,'BD customers'!$1:$1048576,2,FALSE)</f>
        <v>Tony Chapman</v>
      </c>
      <c r="M8264" s="2">
        <f>MATCH(orders[[#This Row],[Product ID]],'BD product'!A:A,0)</f>
        <v>355</v>
      </c>
      <c r="N8264" s="2" t="str" cm="1">
        <f t="array" ref="N8264">INDEX('BD product'!A:D,M8264,2)</f>
        <v>Office Supplies</v>
      </c>
    </row>
    <row r="8265" spans="1:14" x14ac:dyDescent="0.3">
      <c r="A8265" s="3" t="s">
        <v>8537</v>
      </c>
      <c r="B8265" s="4">
        <v>42260</v>
      </c>
      <c r="C8265" s="12" t="str">
        <f t="shared" si="129"/>
        <v>2015/09</v>
      </c>
      <c r="D8265" s="4">
        <v>42264</v>
      </c>
      <c r="E8265" s="3" t="s">
        <v>21</v>
      </c>
      <c r="F8265" s="3" t="s">
        <v>3997</v>
      </c>
      <c r="G8265" s="3" t="s">
        <v>2382</v>
      </c>
      <c r="H8265" s="5">
        <v>13092</v>
      </c>
      <c r="I8265" s="2">
        <v>4</v>
      </c>
      <c r="J8265" s="2">
        <v>7</v>
      </c>
      <c r="K8265" s="2">
        <v>-10.0372</v>
      </c>
      <c r="L8265" s="18" t="str">
        <f>VLOOKUP(F8265,'BD customers'!$1:$1048576,2,FALSE)</f>
        <v>Anne McFarland</v>
      </c>
      <c r="M8265" s="2">
        <f>MATCH(orders[[#This Row],[Product ID]],'BD product'!A:A,0)</f>
        <v>636</v>
      </c>
      <c r="N8265" s="2" t="str" cm="1">
        <f t="array" ref="N8265">INDEX('BD product'!A:D,M8265,2)</f>
        <v>Office Supplies</v>
      </c>
    </row>
    <row r="8266" spans="1:14" x14ac:dyDescent="0.3">
      <c r="A8266" s="3" t="s">
        <v>8538</v>
      </c>
      <c r="B8266" s="4">
        <v>42003</v>
      </c>
      <c r="C8266" s="12" t="str">
        <f t="shared" si="129"/>
        <v>2014/12</v>
      </c>
      <c r="D8266" s="4">
        <v>42008</v>
      </c>
      <c r="E8266" s="3" t="s">
        <v>21</v>
      </c>
      <c r="F8266" s="3" t="s">
        <v>1757</v>
      </c>
      <c r="G8266" s="3" t="s">
        <v>8539</v>
      </c>
      <c r="H8266" s="5">
        <v>12294</v>
      </c>
      <c r="I8266" s="2">
        <v>3</v>
      </c>
      <c r="J8266" s="2">
        <v>0</v>
      </c>
      <c r="K8266" s="2">
        <v>3.0735000000000001</v>
      </c>
      <c r="L8266" s="18" t="str">
        <f>VLOOKUP(F8266,'BD customers'!$1:$1048576,2,FALSE)</f>
        <v>Astrea Jones</v>
      </c>
      <c r="M8266" s="2">
        <f>MATCH(orders[[#This Row],[Product ID]],'BD product'!A:A,0)</f>
        <v>1838</v>
      </c>
      <c r="N8266" s="2" t="str" cm="1">
        <f t="array" ref="N8266">INDEX('BD product'!A:D,M8266,2)</f>
        <v>Office Supplies</v>
      </c>
    </row>
    <row r="8267" spans="1:14" x14ac:dyDescent="0.3">
      <c r="A8267" s="3" t="s">
        <v>8538</v>
      </c>
      <c r="B8267" s="4">
        <v>42003</v>
      </c>
      <c r="C8267" s="12" t="str">
        <f t="shared" si="129"/>
        <v>2014/12</v>
      </c>
      <c r="D8267" s="4">
        <v>42008</v>
      </c>
      <c r="E8267" s="3" t="s">
        <v>21</v>
      </c>
      <c r="F8267" s="3" t="s">
        <v>1757</v>
      </c>
      <c r="G8267" s="3" t="s">
        <v>3019</v>
      </c>
      <c r="H8267" s="5">
        <v>35448</v>
      </c>
      <c r="I8267" s="2">
        <v>7</v>
      </c>
      <c r="J8267" s="2">
        <v>2</v>
      </c>
      <c r="K8267" s="2">
        <v>12.8499</v>
      </c>
      <c r="L8267" s="18" t="str">
        <f>VLOOKUP(F8267,'BD customers'!$1:$1048576,2,FALSE)</f>
        <v>Astrea Jones</v>
      </c>
      <c r="M8267" s="2">
        <f>MATCH(orders[[#This Row],[Product ID]],'BD product'!A:A,0)</f>
        <v>860</v>
      </c>
      <c r="N8267" s="2" t="str" cm="1">
        <f t="array" ref="N8267">INDEX('BD product'!A:D,M8267,2)</f>
        <v>Office Supplies</v>
      </c>
    </row>
    <row r="8268" spans="1:14" x14ac:dyDescent="0.3">
      <c r="A8268" s="3" t="s">
        <v>8541</v>
      </c>
      <c r="B8268" s="4">
        <v>41758</v>
      </c>
      <c r="C8268" s="12" t="str">
        <f t="shared" si="129"/>
        <v>2014/04</v>
      </c>
      <c r="D8268" s="4">
        <v>41763</v>
      </c>
      <c r="E8268" s="3" t="s">
        <v>21</v>
      </c>
      <c r="F8268" s="3" t="s">
        <v>2709</v>
      </c>
      <c r="G8268" s="3" t="s">
        <v>1751</v>
      </c>
      <c r="H8268" s="5">
        <v>1998</v>
      </c>
      <c r="I8268" s="2">
        <v>2</v>
      </c>
      <c r="J8268" s="2">
        <v>0</v>
      </c>
      <c r="K8268" s="2">
        <v>5.1947999999999999</v>
      </c>
      <c r="L8268" s="18" t="str">
        <f>VLOOKUP(F8268,'BD customers'!$1:$1048576,2,FALSE)</f>
        <v>Katherine Hughes</v>
      </c>
      <c r="M8268" s="2">
        <f>MATCH(orders[[#This Row],[Product ID]],'BD product'!A:A,0)</f>
        <v>435</v>
      </c>
      <c r="N8268" s="2" t="str" cm="1">
        <f t="array" ref="N8268">INDEX('BD product'!A:D,M8268,2)</f>
        <v>Technology</v>
      </c>
    </row>
    <row r="8269" spans="1:14" x14ac:dyDescent="0.3">
      <c r="A8269" s="3" t="s">
        <v>8542</v>
      </c>
      <c r="B8269" s="4">
        <v>42765</v>
      </c>
      <c r="C8269" s="12" t="str">
        <f t="shared" si="129"/>
        <v>2017/01</v>
      </c>
      <c r="D8269" s="4">
        <v>42772</v>
      </c>
      <c r="E8269" s="3" t="s">
        <v>21</v>
      </c>
      <c r="F8269" s="3" t="s">
        <v>3229</v>
      </c>
      <c r="G8269" s="3" t="s">
        <v>5764</v>
      </c>
      <c r="H8269" s="5">
        <v>69375</v>
      </c>
      <c r="I8269" s="2">
        <v>1</v>
      </c>
      <c r="J8269" s="2">
        <v>5</v>
      </c>
      <c r="K8269" s="2">
        <v>-4.7175000000000002</v>
      </c>
      <c r="L8269" s="18" t="str">
        <f>VLOOKUP(F8269,'BD customers'!$1:$1048576,2,FALSE)</f>
        <v>Liz Preis</v>
      </c>
      <c r="M8269" s="2">
        <f>MATCH(orders[[#This Row],[Product ID]],'BD product'!A:A,0)</f>
        <v>1584</v>
      </c>
      <c r="N8269" s="2" t="str" cm="1">
        <f t="array" ref="N8269">INDEX('BD product'!A:D,M8269,2)</f>
        <v>Furniture</v>
      </c>
    </row>
    <row r="8270" spans="1:14" x14ac:dyDescent="0.3">
      <c r="A8270" s="3" t="s">
        <v>8542</v>
      </c>
      <c r="B8270" s="4">
        <v>42765</v>
      </c>
      <c r="C8270" s="12" t="str">
        <f t="shared" si="129"/>
        <v>2017/01</v>
      </c>
      <c r="D8270" s="4">
        <v>42772</v>
      </c>
      <c r="E8270" s="3" t="s">
        <v>21</v>
      </c>
      <c r="F8270" s="3" t="s">
        <v>3229</v>
      </c>
      <c r="G8270" s="3" t="s">
        <v>2160</v>
      </c>
      <c r="H8270" s="5">
        <v>3168</v>
      </c>
      <c r="I8270" s="2">
        <v>4</v>
      </c>
      <c r="J8270" s="2">
        <v>2</v>
      </c>
      <c r="K8270" s="2">
        <v>0.2772</v>
      </c>
      <c r="L8270" s="18" t="str">
        <f>VLOOKUP(F8270,'BD customers'!$1:$1048576,2,FALSE)</f>
        <v>Liz Preis</v>
      </c>
      <c r="M8270" s="2">
        <f>MATCH(orders[[#This Row],[Product ID]],'BD product'!A:A,0)</f>
        <v>560</v>
      </c>
      <c r="N8270" s="2" t="str" cm="1">
        <f t="array" ref="N8270">INDEX('BD product'!A:D,M8270,2)</f>
        <v>Office Supplies</v>
      </c>
    </row>
    <row r="8271" spans="1:14" x14ac:dyDescent="0.3">
      <c r="A8271" s="3" t="s">
        <v>8542</v>
      </c>
      <c r="B8271" s="4">
        <v>42765</v>
      </c>
      <c r="C8271" s="12" t="str">
        <f t="shared" si="129"/>
        <v>2017/01</v>
      </c>
      <c r="D8271" s="4">
        <v>42772</v>
      </c>
      <c r="E8271" s="3" t="s">
        <v>21</v>
      </c>
      <c r="F8271" s="3" t="s">
        <v>3229</v>
      </c>
      <c r="G8271" s="3" t="s">
        <v>6671</v>
      </c>
      <c r="H8271" s="5">
        <v>2003168</v>
      </c>
      <c r="I8271" s="2">
        <v>4</v>
      </c>
      <c r="J8271" s="2">
        <v>2</v>
      </c>
      <c r="K8271" s="2">
        <v>25.0396</v>
      </c>
      <c r="L8271" s="18" t="str">
        <f>VLOOKUP(F8271,'BD customers'!$1:$1048576,2,FALSE)</f>
        <v>Liz Preis</v>
      </c>
      <c r="M8271" s="2">
        <f>MATCH(orders[[#This Row],[Product ID]],'BD product'!A:A,0)</f>
        <v>1720</v>
      </c>
      <c r="N8271" s="2" t="str" cm="1">
        <f t="array" ref="N8271">INDEX('BD product'!A:D,M8271,2)</f>
        <v>Technology</v>
      </c>
    </row>
    <row r="8272" spans="1:14" x14ac:dyDescent="0.3">
      <c r="A8272" s="3" t="s">
        <v>8542</v>
      </c>
      <c r="B8272" s="4">
        <v>42765</v>
      </c>
      <c r="C8272" s="12" t="str">
        <f t="shared" si="129"/>
        <v>2017/01</v>
      </c>
      <c r="D8272" s="4">
        <v>42772</v>
      </c>
      <c r="E8272" s="3" t="s">
        <v>21</v>
      </c>
      <c r="F8272" s="3" t="s">
        <v>3229</v>
      </c>
      <c r="G8272" s="3" t="s">
        <v>1068</v>
      </c>
      <c r="H8272" s="5">
        <v>9344</v>
      </c>
      <c r="I8272" s="2">
        <v>2</v>
      </c>
      <c r="J8272" s="2">
        <v>2</v>
      </c>
      <c r="K8272" s="2">
        <v>3.1536</v>
      </c>
      <c r="L8272" s="18" t="str">
        <f>VLOOKUP(F8272,'BD customers'!$1:$1048576,2,FALSE)</f>
        <v>Liz Preis</v>
      </c>
      <c r="M8272" s="2">
        <f>MATCH(orders[[#This Row],[Product ID]],'BD product'!A:A,0)</f>
        <v>243</v>
      </c>
      <c r="N8272" s="2" t="str" cm="1">
        <f t="array" ref="N8272">INDEX('BD product'!A:D,M8272,2)</f>
        <v>Office Supplies</v>
      </c>
    </row>
    <row r="8273" spans="1:14" x14ac:dyDescent="0.3">
      <c r="A8273" s="3" t="s">
        <v>8543</v>
      </c>
      <c r="B8273" s="4">
        <v>42729</v>
      </c>
      <c r="C8273" s="12" t="str">
        <f t="shared" si="129"/>
        <v>2016/12</v>
      </c>
      <c r="D8273" s="4">
        <v>42735</v>
      </c>
      <c r="E8273" s="3" t="s">
        <v>21</v>
      </c>
      <c r="F8273" s="3" t="s">
        <v>3915</v>
      </c>
      <c r="G8273" s="3" t="s">
        <v>1665</v>
      </c>
      <c r="H8273" s="5">
        <v>2563056</v>
      </c>
      <c r="I8273" s="2">
        <v>8</v>
      </c>
      <c r="J8273" s="2">
        <v>1</v>
      </c>
      <c r="K8273" s="2">
        <v>313.26240000000001</v>
      </c>
      <c r="L8273" s="18" t="str">
        <f>VLOOKUP(F8273,'BD customers'!$1:$1048576,2,FALSE)</f>
        <v>Joe Elijah</v>
      </c>
      <c r="M8273" s="2">
        <f>MATCH(orders[[#This Row],[Product ID]],'BD product'!A:A,0)</f>
        <v>408</v>
      </c>
      <c r="N8273" s="2" t="str" cm="1">
        <f t="array" ref="N8273">INDEX('BD product'!A:D,M8273,2)</f>
        <v>Furniture</v>
      </c>
    </row>
    <row r="8274" spans="1:14" x14ac:dyDescent="0.3">
      <c r="A8274" s="3" t="s">
        <v>8544</v>
      </c>
      <c r="B8274" s="4">
        <v>42663</v>
      </c>
      <c r="C8274" s="12" t="str">
        <f t="shared" si="129"/>
        <v>2016/10</v>
      </c>
      <c r="D8274" s="4">
        <v>42668</v>
      </c>
      <c r="E8274" s="3" t="s">
        <v>21</v>
      </c>
      <c r="F8274" s="3" t="s">
        <v>643</v>
      </c>
      <c r="G8274" s="3" t="s">
        <v>6595</v>
      </c>
      <c r="H8274" s="5">
        <v>387136</v>
      </c>
      <c r="I8274" s="2">
        <v>4</v>
      </c>
      <c r="J8274" s="2">
        <v>2</v>
      </c>
      <c r="K8274" s="2">
        <v>4.8391999999999999</v>
      </c>
      <c r="L8274" s="18" t="str">
        <f>VLOOKUP(F8274,'BD customers'!$1:$1048576,2,FALSE)</f>
        <v>Muhammed Yedwab</v>
      </c>
      <c r="M8274" s="2">
        <f>MATCH(orders[[#This Row],[Product ID]],'BD product'!A:A,0)</f>
        <v>1710</v>
      </c>
      <c r="N8274" s="2" t="str" cm="1">
        <f t="array" ref="N8274">INDEX('BD product'!A:D,M8274,2)</f>
        <v>Furniture</v>
      </c>
    </row>
    <row r="8275" spans="1:14" x14ac:dyDescent="0.3">
      <c r="A8275" s="3" t="s">
        <v>8545</v>
      </c>
      <c r="B8275" s="4">
        <v>42168</v>
      </c>
      <c r="C8275" s="12" t="str">
        <f t="shared" si="129"/>
        <v>2015/06</v>
      </c>
      <c r="D8275" s="4">
        <v>42170</v>
      </c>
      <c r="E8275" s="3" t="s">
        <v>11</v>
      </c>
      <c r="F8275" s="3" t="s">
        <v>6940</v>
      </c>
      <c r="G8275" s="3" t="s">
        <v>3408</v>
      </c>
      <c r="H8275" s="5">
        <v>3424</v>
      </c>
      <c r="I8275" s="2">
        <v>1</v>
      </c>
      <c r="J8275" s="2">
        <v>2</v>
      </c>
      <c r="K8275" s="2">
        <v>0.29959999999999998</v>
      </c>
      <c r="L8275" s="18" t="str">
        <f>VLOOKUP(F8275,'BD customers'!$1:$1048576,2,FALSE)</f>
        <v>Frank Carlisle</v>
      </c>
      <c r="M8275" s="2">
        <f>MATCH(orders[[#This Row],[Product ID]],'BD product'!A:A,0)</f>
        <v>1007</v>
      </c>
      <c r="N8275" s="2" t="str" cm="1">
        <f t="array" ref="N8275">INDEX('BD product'!A:D,M8275,2)</f>
        <v>Office Supplies</v>
      </c>
    </row>
    <row r="8276" spans="1:14" x14ac:dyDescent="0.3">
      <c r="A8276" s="3" t="s">
        <v>8546</v>
      </c>
      <c r="B8276" s="4">
        <v>42916</v>
      </c>
      <c r="C8276" s="12" t="str">
        <f t="shared" si="129"/>
        <v>2017/06</v>
      </c>
      <c r="D8276" s="4">
        <v>42920</v>
      </c>
      <c r="E8276" s="3" t="s">
        <v>21</v>
      </c>
      <c r="F8276" s="3" t="s">
        <v>2631</v>
      </c>
      <c r="G8276" s="3" t="s">
        <v>5013</v>
      </c>
      <c r="H8276" s="5">
        <v>108542</v>
      </c>
      <c r="I8276" s="2">
        <v>7</v>
      </c>
      <c r="J8276" s="2">
        <v>0</v>
      </c>
      <c r="K8276" s="2">
        <v>282.20920000000001</v>
      </c>
      <c r="L8276" s="18" t="str">
        <f>VLOOKUP(F8276,'BD customers'!$1:$1048576,2,FALSE)</f>
        <v>Neil Ducich</v>
      </c>
      <c r="M8276" s="2">
        <f>MATCH(orders[[#This Row],[Product ID]],'BD product'!A:A,0)</f>
        <v>1451</v>
      </c>
      <c r="N8276" s="2" t="str" cm="1">
        <f t="array" ref="N8276">INDEX('BD product'!A:D,M8276,2)</f>
        <v>Office Supplies</v>
      </c>
    </row>
    <row r="8277" spans="1:14" x14ac:dyDescent="0.3">
      <c r="A8277" s="3" t="s">
        <v>8547</v>
      </c>
      <c r="B8277" s="4">
        <v>42181</v>
      </c>
      <c r="C8277" s="12" t="str">
        <f t="shared" si="129"/>
        <v>2015/06</v>
      </c>
      <c r="D8277" s="4">
        <v>42185</v>
      </c>
      <c r="E8277" s="3" t="s">
        <v>21</v>
      </c>
      <c r="F8277" s="3" t="s">
        <v>6424</v>
      </c>
      <c r="G8277" s="3" t="s">
        <v>501</v>
      </c>
      <c r="H8277" s="5">
        <v>43056</v>
      </c>
      <c r="I8277" s="2">
        <v>9</v>
      </c>
      <c r="J8277" s="2">
        <v>2</v>
      </c>
      <c r="K8277" s="2">
        <v>15.607799999999999</v>
      </c>
      <c r="L8277" s="18" t="str">
        <f>VLOOKUP(F8277,'BD customers'!$1:$1048576,2,FALSE)</f>
        <v>Dennis Bolton</v>
      </c>
      <c r="M8277" s="2">
        <f>MATCH(orders[[#This Row],[Product ID]],'BD product'!A:A,0)</f>
        <v>101</v>
      </c>
      <c r="N8277" s="2" t="str" cm="1">
        <f t="array" ref="N8277">INDEX('BD product'!A:D,M8277,2)</f>
        <v>Office Supplies</v>
      </c>
    </row>
    <row r="8278" spans="1:14" x14ac:dyDescent="0.3">
      <c r="A8278" s="3" t="s">
        <v>8548</v>
      </c>
      <c r="B8278" s="4">
        <v>42421</v>
      </c>
      <c r="C8278" s="12" t="str">
        <f t="shared" si="129"/>
        <v>2016/02</v>
      </c>
      <c r="D8278" s="4">
        <v>42425</v>
      </c>
      <c r="E8278" s="3" t="s">
        <v>21</v>
      </c>
      <c r="F8278" s="3" t="s">
        <v>8438</v>
      </c>
      <c r="G8278" s="3" t="s">
        <v>2892</v>
      </c>
      <c r="H8278" s="5">
        <v>3762</v>
      </c>
      <c r="I8278" s="2">
        <v>3</v>
      </c>
      <c r="J8278" s="2">
        <v>7</v>
      </c>
      <c r="K8278" s="2">
        <v>-2.7587999999999999</v>
      </c>
      <c r="L8278" s="18" t="str">
        <f>VLOOKUP(F8278,'BD customers'!$1:$1048576,2,FALSE)</f>
        <v>Lindsay Castell</v>
      </c>
      <c r="M8278" s="2">
        <f>MATCH(orders[[#This Row],[Product ID]],'BD product'!A:A,0)</f>
        <v>809</v>
      </c>
      <c r="N8278" s="2" t="str" cm="1">
        <f t="array" ref="N8278">INDEX('BD product'!A:D,M8278,2)</f>
        <v>Office Supplies</v>
      </c>
    </row>
    <row r="8279" spans="1:14" x14ac:dyDescent="0.3">
      <c r="A8279" s="3" t="s">
        <v>8548</v>
      </c>
      <c r="B8279" s="4">
        <v>42421</v>
      </c>
      <c r="C8279" s="12" t="str">
        <f t="shared" si="129"/>
        <v>2016/02</v>
      </c>
      <c r="D8279" s="4">
        <v>42425</v>
      </c>
      <c r="E8279" s="3" t="s">
        <v>21</v>
      </c>
      <c r="F8279" s="3" t="s">
        <v>8438</v>
      </c>
      <c r="G8279" s="3" t="s">
        <v>3185</v>
      </c>
      <c r="H8279" s="5">
        <v>3486</v>
      </c>
      <c r="I8279" s="2">
        <v>2</v>
      </c>
      <c r="J8279" s="2">
        <v>7</v>
      </c>
      <c r="K8279" s="2">
        <v>-2.6726000000000001</v>
      </c>
      <c r="L8279" s="18" t="str">
        <f>VLOOKUP(F8279,'BD customers'!$1:$1048576,2,FALSE)</f>
        <v>Lindsay Castell</v>
      </c>
      <c r="M8279" s="2">
        <f>MATCH(orders[[#This Row],[Product ID]],'BD product'!A:A,0)</f>
        <v>922</v>
      </c>
      <c r="N8279" s="2" t="str" cm="1">
        <f t="array" ref="N8279">INDEX('BD product'!A:D,M8279,2)</f>
        <v>Office Supplies</v>
      </c>
    </row>
    <row r="8280" spans="1:14" x14ac:dyDescent="0.3">
      <c r="A8280" s="3" t="s">
        <v>8548</v>
      </c>
      <c r="B8280" s="4">
        <v>42421</v>
      </c>
      <c r="C8280" s="12" t="str">
        <f t="shared" si="129"/>
        <v>2016/02</v>
      </c>
      <c r="D8280" s="4">
        <v>42425</v>
      </c>
      <c r="E8280" s="3" t="s">
        <v>21</v>
      </c>
      <c r="F8280" s="3" t="s">
        <v>8438</v>
      </c>
      <c r="G8280" s="3" t="s">
        <v>2692</v>
      </c>
      <c r="H8280" s="5">
        <v>432456</v>
      </c>
      <c r="I8280" s="2">
        <v>3</v>
      </c>
      <c r="J8280" s="2">
        <v>2</v>
      </c>
      <c r="K8280" s="2">
        <v>32.434199999999997</v>
      </c>
      <c r="L8280" s="18" t="str">
        <f>VLOOKUP(F8280,'BD customers'!$1:$1048576,2,FALSE)</f>
        <v>Lindsay Castell</v>
      </c>
      <c r="M8280" s="2">
        <f>MATCH(orders[[#This Row],[Product ID]],'BD product'!A:A,0)</f>
        <v>736</v>
      </c>
      <c r="N8280" s="2" t="str" cm="1">
        <f t="array" ref="N8280">INDEX('BD product'!A:D,M8280,2)</f>
        <v>Office Supplies</v>
      </c>
    </row>
    <row r="8281" spans="1:14" x14ac:dyDescent="0.3">
      <c r="A8281" s="3" t="s">
        <v>8549</v>
      </c>
      <c r="B8281" s="4">
        <v>42847</v>
      </c>
      <c r="C8281" s="12" t="str">
        <f t="shared" si="129"/>
        <v>2017/04</v>
      </c>
      <c r="D8281" s="4">
        <v>42851</v>
      </c>
      <c r="E8281" s="3" t="s">
        <v>21</v>
      </c>
      <c r="F8281" s="3" t="s">
        <v>1530</v>
      </c>
      <c r="G8281" s="3" t="s">
        <v>3141</v>
      </c>
      <c r="H8281" s="5">
        <v>67506</v>
      </c>
      <c r="I8281" s="2">
        <v>3</v>
      </c>
      <c r="J8281" s="2">
        <v>0</v>
      </c>
      <c r="K8281" s="2">
        <v>87.757800000000003</v>
      </c>
      <c r="L8281" s="18" t="str">
        <f>VLOOKUP(F8281,'BD customers'!$1:$1048576,2,FALSE)</f>
        <v>Bruce Degenhardt</v>
      </c>
      <c r="M8281" s="2">
        <f>MATCH(orders[[#This Row],[Product ID]],'BD product'!A:A,0)</f>
        <v>908</v>
      </c>
      <c r="N8281" s="2" t="str" cm="1">
        <f t="array" ref="N8281">INDEX('BD product'!A:D,M8281,2)</f>
        <v>Office Supplies</v>
      </c>
    </row>
    <row r="8282" spans="1:14" x14ac:dyDescent="0.3">
      <c r="A8282" s="3" t="s">
        <v>8550</v>
      </c>
      <c r="B8282" s="4">
        <v>42864</v>
      </c>
      <c r="C8282" s="12" t="str">
        <f t="shared" si="129"/>
        <v>2017/05</v>
      </c>
      <c r="D8282" s="4">
        <v>42865</v>
      </c>
      <c r="E8282" s="3" t="s">
        <v>64</v>
      </c>
      <c r="F8282" s="3" t="s">
        <v>1773</v>
      </c>
      <c r="G8282" s="3" t="s">
        <v>559</v>
      </c>
      <c r="H8282" s="5">
        <v>65232</v>
      </c>
      <c r="I8282" s="2">
        <v>3</v>
      </c>
      <c r="J8282" s="2">
        <v>2</v>
      </c>
      <c r="K8282" s="2">
        <v>22.015799999999999</v>
      </c>
      <c r="L8282" s="18" t="str">
        <f>VLOOKUP(F8282,'BD customers'!$1:$1048576,2,FALSE)</f>
        <v>Matt Connell</v>
      </c>
      <c r="M8282" s="2">
        <f>MATCH(orders[[#This Row],[Product ID]],'BD product'!A:A,0)</f>
        <v>115</v>
      </c>
      <c r="N8282" s="2" t="str" cm="1">
        <f t="array" ref="N8282">INDEX('BD product'!A:D,M8282,2)</f>
        <v>Office Supplies</v>
      </c>
    </row>
    <row r="8283" spans="1:14" x14ac:dyDescent="0.3">
      <c r="A8283" s="3" t="s">
        <v>8550</v>
      </c>
      <c r="B8283" s="4">
        <v>42864</v>
      </c>
      <c r="C8283" s="12" t="str">
        <f t="shared" si="129"/>
        <v>2017/05</v>
      </c>
      <c r="D8283" s="4">
        <v>42865</v>
      </c>
      <c r="E8283" s="3" t="s">
        <v>64</v>
      </c>
      <c r="F8283" s="3" t="s">
        <v>1773</v>
      </c>
      <c r="G8283" s="3" t="s">
        <v>3042</v>
      </c>
      <c r="H8283" s="5">
        <v>2070</v>
      </c>
      <c r="I8283" s="2">
        <v>3</v>
      </c>
      <c r="J8283" s="2">
        <v>2</v>
      </c>
      <c r="K8283" s="2">
        <v>2.5874999999999999</v>
      </c>
      <c r="L8283" s="18" t="str">
        <f>VLOOKUP(F8283,'BD customers'!$1:$1048576,2,FALSE)</f>
        <v>Matt Connell</v>
      </c>
      <c r="M8283" s="2">
        <f>MATCH(orders[[#This Row],[Product ID]],'BD product'!A:A,0)</f>
        <v>868</v>
      </c>
      <c r="N8283" s="2" t="str" cm="1">
        <f t="array" ref="N8283">INDEX('BD product'!A:D,M8283,2)</f>
        <v>Furniture</v>
      </c>
    </row>
    <row r="8284" spans="1:14" x14ac:dyDescent="0.3">
      <c r="A8284" s="3" t="s">
        <v>8551</v>
      </c>
      <c r="B8284" s="4">
        <v>42359</v>
      </c>
      <c r="C8284" s="12" t="str">
        <f t="shared" si="129"/>
        <v>2015/12</v>
      </c>
      <c r="D8284" s="4">
        <v>42364</v>
      </c>
      <c r="E8284" s="3" t="s">
        <v>11</v>
      </c>
      <c r="F8284" s="3" t="s">
        <v>1249</v>
      </c>
      <c r="G8284" s="3" t="s">
        <v>2993</v>
      </c>
      <c r="H8284" s="5">
        <v>60053</v>
      </c>
      <c r="I8284" s="2">
        <v>2</v>
      </c>
      <c r="J8284" s="2">
        <v>3</v>
      </c>
      <c r="K8284" s="2">
        <v>13.7264</v>
      </c>
      <c r="L8284" s="18" t="str">
        <f>VLOOKUP(F8284,'BD customers'!$1:$1048576,2,FALSE)</f>
        <v>Sam Zeldin</v>
      </c>
      <c r="M8284" s="2">
        <f>MATCH(orders[[#This Row],[Product ID]],'BD product'!A:A,0)</f>
        <v>848</v>
      </c>
      <c r="N8284" s="2" t="str" cm="1">
        <f t="array" ref="N8284">INDEX('BD product'!A:D,M8284,2)</f>
        <v>Technology</v>
      </c>
    </row>
    <row r="8285" spans="1:14" x14ac:dyDescent="0.3">
      <c r="A8285" s="3" t="s">
        <v>8551</v>
      </c>
      <c r="B8285" s="4">
        <v>42359</v>
      </c>
      <c r="C8285" s="12" t="str">
        <f t="shared" si="129"/>
        <v>2015/12</v>
      </c>
      <c r="D8285" s="4">
        <v>42364</v>
      </c>
      <c r="E8285" s="3" t="s">
        <v>11</v>
      </c>
      <c r="F8285" s="3" t="s">
        <v>1249</v>
      </c>
      <c r="G8285" s="3" t="s">
        <v>2670</v>
      </c>
      <c r="H8285" s="5">
        <v>59904</v>
      </c>
      <c r="I8285" s="2">
        <v>2</v>
      </c>
      <c r="J8285" s="2">
        <v>2</v>
      </c>
      <c r="K8285" s="2">
        <v>14.2272</v>
      </c>
      <c r="L8285" s="18" t="str">
        <f>VLOOKUP(F8285,'BD customers'!$1:$1048576,2,FALSE)</f>
        <v>Sam Zeldin</v>
      </c>
      <c r="M8285" s="2">
        <f>MATCH(orders[[#This Row],[Product ID]],'BD product'!A:A,0)</f>
        <v>728</v>
      </c>
      <c r="N8285" s="2" t="str" cm="1">
        <f t="array" ref="N8285">INDEX('BD product'!A:D,M8285,2)</f>
        <v>Office Supplies</v>
      </c>
    </row>
    <row r="8286" spans="1:14" x14ac:dyDescent="0.3">
      <c r="A8286" s="3" t="s">
        <v>8551</v>
      </c>
      <c r="B8286" s="4">
        <v>42359</v>
      </c>
      <c r="C8286" s="12" t="str">
        <f t="shared" si="129"/>
        <v>2015/12</v>
      </c>
      <c r="D8286" s="4">
        <v>42364</v>
      </c>
      <c r="E8286" s="3" t="s">
        <v>11</v>
      </c>
      <c r="F8286" s="3" t="s">
        <v>1249</v>
      </c>
      <c r="G8286" s="3" t="s">
        <v>2790</v>
      </c>
      <c r="H8286" s="5">
        <v>63744</v>
      </c>
      <c r="I8286" s="2">
        <v>8</v>
      </c>
      <c r="J8286" s="2">
        <v>2</v>
      </c>
      <c r="K8286" s="2">
        <v>13.5456</v>
      </c>
      <c r="L8286" s="18" t="str">
        <f>VLOOKUP(F8286,'BD customers'!$1:$1048576,2,FALSE)</f>
        <v>Sam Zeldin</v>
      </c>
      <c r="M8286" s="2">
        <f>MATCH(orders[[#This Row],[Product ID]],'BD product'!A:A,0)</f>
        <v>771</v>
      </c>
      <c r="N8286" s="2" t="str" cm="1">
        <f t="array" ref="N8286">INDEX('BD product'!A:D,M8286,2)</f>
        <v>Technology</v>
      </c>
    </row>
    <row r="8287" spans="1:14" x14ac:dyDescent="0.3">
      <c r="A8287" s="3" t="s">
        <v>8551</v>
      </c>
      <c r="B8287" s="4">
        <v>42359</v>
      </c>
      <c r="C8287" s="12" t="str">
        <f t="shared" si="129"/>
        <v>2015/12</v>
      </c>
      <c r="D8287" s="4">
        <v>42364</v>
      </c>
      <c r="E8287" s="3" t="s">
        <v>11</v>
      </c>
      <c r="F8287" s="3" t="s">
        <v>1249</v>
      </c>
      <c r="G8287" s="3" t="s">
        <v>1927</v>
      </c>
      <c r="H8287" s="5">
        <v>51756</v>
      </c>
      <c r="I8287" s="2">
        <v>3</v>
      </c>
      <c r="J8287" s="2">
        <v>6</v>
      </c>
      <c r="K8287" s="2">
        <v>-33.641399999999997</v>
      </c>
      <c r="L8287" s="18" t="str">
        <f>VLOOKUP(F8287,'BD customers'!$1:$1048576,2,FALSE)</f>
        <v>Sam Zeldin</v>
      </c>
      <c r="M8287" s="2">
        <f>MATCH(orders[[#This Row],[Product ID]],'BD product'!A:A,0)</f>
        <v>486</v>
      </c>
      <c r="N8287" s="2" t="str" cm="1">
        <f t="array" ref="N8287">INDEX('BD product'!A:D,M8287,2)</f>
        <v>Furniture</v>
      </c>
    </row>
    <row r="8288" spans="1:14" x14ac:dyDescent="0.3">
      <c r="A8288" s="3" t="s">
        <v>8552</v>
      </c>
      <c r="B8288" s="4">
        <v>41863</v>
      </c>
      <c r="C8288" s="12" t="str">
        <f t="shared" si="129"/>
        <v>2014/08</v>
      </c>
      <c r="D8288" s="4">
        <v>41867</v>
      </c>
      <c r="E8288" s="3" t="s">
        <v>21</v>
      </c>
      <c r="F8288" s="3" t="s">
        <v>5809</v>
      </c>
      <c r="G8288" s="3" t="s">
        <v>7732</v>
      </c>
      <c r="H8288" s="5">
        <v>31104</v>
      </c>
      <c r="I8288" s="2">
        <v>6</v>
      </c>
      <c r="J8288" s="2">
        <v>2</v>
      </c>
      <c r="K8288" s="2">
        <v>10.8864</v>
      </c>
      <c r="L8288" s="18" t="str">
        <f>VLOOKUP(F8288,'BD customers'!$1:$1048576,2,FALSE)</f>
        <v>Duane Huffman</v>
      </c>
      <c r="M8288" s="2">
        <f>MATCH(orders[[#This Row],[Product ID]],'BD product'!A:A,0)</f>
        <v>1800</v>
      </c>
      <c r="N8288" s="2" t="str" cm="1">
        <f t="array" ref="N8288">INDEX('BD product'!A:D,M8288,2)</f>
        <v>Office Supplies</v>
      </c>
    </row>
    <row r="8289" spans="1:14" x14ac:dyDescent="0.3">
      <c r="A8289" s="3" t="s">
        <v>8552</v>
      </c>
      <c r="B8289" s="4">
        <v>41863</v>
      </c>
      <c r="C8289" s="12" t="str">
        <f t="shared" si="129"/>
        <v>2014/08</v>
      </c>
      <c r="D8289" s="4">
        <v>41867</v>
      </c>
      <c r="E8289" s="3" t="s">
        <v>21</v>
      </c>
      <c r="F8289" s="3" t="s">
        <v>5809</v>
      </c>
      <c r="G8289" s="3" t="s">
        <v>1535</v>
      </c>
      <c r="H8289" s="5">
        <v>4796</v>
      </c>
      <c r="I8289" s="2">
        <v>5</v>
      </c>
      <c r="J8289" s="2">
        <v>2</v>
      </c>
      <c r="K8289" s="2">
        <v>4.1965000000000003</v>
      </c>
      <c r="L8289" s="18" t="str">
        <f>VLOOKUP(F8289,'BD customers'!$1:$1048576,2,FALSE)</f>
        <v>Duane Huffman</v>
      </c>
      <c r="M8289" s="2">
        <f>MATCH(orders[[#This Row],[Product ID]],'BD product'!A:A,0)</f>
        <v>371</v>
      </c>
      <c r="N8289" s="2" t="str" cm="1">
        <f t="array" ref="N8289">INDEX('BD product'!A:D,M8289,2)</f>
        <v>Office Supplies</v>
      </c>
    </row>
    <row r="8290" spans="1:14" x14ac:dyDescent="0.3">
      <c r="A8290" s="3" t="s">
        <v>8552</v>
      </c>
      <c r="B8290" s="4">
        <v>41863</v>
      </c>
      <c r="C8290" s="12" t="str">
        <f t="shared" si="129"/>
        <v>2014/08</v>
      </c>
      <c r="D8290" s="4">
        <v>41867</v>
      </c>
      <c r="E8290" s="3" t="s">
        <v>21</v>
      </c>
      <c r="F8290" s="3" t="s">
        <v>5809</v>
      </c>
      <c r="G8290" s="3" t="s">
        <v>2654</v>
      </c>
      <c r="H8290" s="5">
        <v>158928</v>
      </c>
      <c r="I8290" s="2">
        <v>7</v>
      </c>
      <c r="J8290" s="2">
        <v>2</v>
      </c>
      <c r="K8290" s="2">
        <v>41.718600000000002</v>
      </c>
      <c r="L8290" s="18" t="str">
        <f>VLOOKUP(F8290,'BD customers'!$1:$1048576,2,FALSE)</f>
        <v>Duane Huffman</v>
      </c>
      <c r="M8290" s="2">
        <f>MATCH(orders[[#This Row],[Product ID]],'BD product'!A:A,0)</f>
        <v>723</v>
      </c>
      <c r="N8290" s="2" t="str" cm="1">
        <f t="array" ref="N8290">INDEX('BD product'!A:D,M8290,2)</f>
        <v>Technology</v>
      </c>
    </row>
    <row r="8291" spans="1:14" x14ac:dyDescent="0.3">
      <c r="A8291" s="3" t="s">
        <v>8552</v>
      </c>
      <c r="B8291" s="4">
        <v>41863</v>
      </c>
      <c r="C8291" s="12" t="str">
        <f t="shared" si="129"/>
        <v>2014/08</v>
      </c>
      <c r="D8291" s="4">
        <v>41867</v>
      </c>
      <c r="E8291" s="3" t="s">
        <v>21</v>
      </c>
      <c r="F8291" s="3" t="s">
        <v>5809</v>
      </c>
      <c r="G8291" s="3" t="s">
        <v>4436</v>
      </c>
      <c r="H8291" s="5">
        <v>211248</v>
      </c>
      <c r="I8291" s="2">
        <v>6</v>
      </c>
      <c r="J8291" s="2">
        <v>2</v>
      </c>
      <c r="K8291" s="2">
        <v>15.8436</v>
      </c>
      <c r="L8291" s="18" t="str">
        <f>VLOOKUP(F8291,'BD customers'!$1:$1048576,2,FALSE)</f>
        <v>Duane Huffman</v>
      </c>
      <c r="M8291" s="2">
        <f>MATCH(orders[[#This Row],[Product ID]],'BD product'!A:A,0)</f>
        <v>1326</v>
      </c>
      <c r="N8291" s="2" t="str" cm="1">
        <f t="array" ref="N8291">INDEX('BD product'!A:D,M8291,2)</f>
        <v>Office Supplies</v>
      </c>
    </row>
    <row r="8292" spans="1:14" x14ac:dyDescent="0.3">
      <c r="A8292" s="3" t="s">
        <v>8552</v>
      </c>
      <c r="B8292" s="4">
        <v>41863</v>
      </c>
      <c r="C8292" s="12" t="str">
        <f t="shared" si="129"/>
        <v>2014/08</v>
      </c>
      <c r="D8292" s="4">
        <v>41867</v>
      </c>
      <c r="E8292" s="3" t="s">
        <v>21</v>
      </c>
      <c r="F8292" s="3" t="s">
        <v>5809</v>
      </c>
      <c r="G8292" s="3" t="s">
        <v>5665</v>
      </c>
      <c r="H8292" s="5">
        <v>5552</v>
      </c>
      <c r="I8292" s="2">
        <v>2</v>
      </c>
      <c r="J8292" s="2">
        <v>2</v>
      </c>
      <c r="K8292" s="2">
        <v>-0.1041</v>
      </c>
      <c r="L8292" s="18" t="str">
        <f>VLOOKUP(F8292,'BD customers'!$1:$1048576,2,FALSE)</f>
        <v>Duane Huffman</v>
      </c>
      <c r="M8292" s="2">
        <f>MATCH(orders[[#This Row],[Product ID]],'BD product'!A:A,0)</f>
        <v>1569</v>
      </c>
      <c r="N8292" s="2" t="str" cm="1">
        <f t="array" ref="N8292">INDEX('BD product'!A:D,M8292,2)</f>
        <v>Office Supplies</v>
      </c>
    </row>
    <row r="8293" spans="1:14" x14ac:dyDescent="0.3">
      <c r="A8293" s="3" t="s">
        <v>8552</v>
      </c>
      <c r="B8293" s="4">
        <v>41863</v>
      </c>
      <c r="C8293" s="12" t="str">
        <f t="shared" si="129"/>
        <v>2014/08</v>
      </c>
      <c r="D8293" s="4">
        <v>41867</v>
      </c>
      <c r="E8293" s="3" t="s">
        <v>21</v>
      </c>
      <c r="F8293" s="3" t="s">
        <v>5809</v>
      </c>
      <c r="G8293" s="3" t="s">
        <v>3730</v>
      </c>
      <c r="H8293" s="5">
        <v>2952</v>
      </c>
      <c r="I8293" s="2">
        <v>1</v>
      </c>
      <c r="J8293" s="2">
        <v>2</v>
      </c>
      <c r="K8293" s="2">
        <v>0.99629999999999996</v>
      </c>
      <c r="L8293" s="18" t="str">
        <f>VLOOKUP(F8293,'BD customers'!$1:$1048576,2,FALSE)</f>
        <v>Duane Huffman</v>
      </c>
      <c r="M8293" s="2">
        <f>MATCH(orders[[#This Row],[Product ID]],'BD product'!A:A,0)</f>
        <v>1141</v>
      </c>
      <c r="N8293" s="2" t="str" cm="1">
        <f t="array" ref="N8293">INDEX('BD product'!A:D,M8293,2)</f>
        <v>Office Supplies</v>
      </c>
    </row>
    <row r="8294" spans="1:14" x14ac:dyDescent="0.3">
      <c r="A8294" s="3" t="s">
        <v>8553</v>
      </c>
      <c r="B8294" s="4">
        <v>42349</v>
      </c>
      <c r="C8294" s="12" t="str">
        <f t="shared" si="129"/>
        <v>2015/12</v>
      </c>
      <c r="D8294" s="4">
        <v>42353</v>
      </c>
      <c r="E8294" s="3" t="s">
        <v>21</v>
      </c>
      <c r="F8294" s="3" t="s">
        <v>215</v>
      </c>
      <c r="G8294" s="3" t="s">
        <v>4874</v>
      </c>
      <c r="H8294" s="5">
        <v>10332</v>
      </c>
      <c r="I8294" s="2">
        <v>3</v>
      </c>
      <c r="J8294" s="2">
        <v>7</v>
      </c>
      <c r="K8294" s="2">
        <v>-7.5768000000000004</v>
      </c>
      <c r="L8294" s="18" t="str">
        <f>VLOOKUP(F8294,'BD customers'!$1:$1048576,2,FALSE)</f>
        <v>Lena Creighton</v>
      </c>
      <c r="M8294" s="2">
        <f>MATCH(orders[[#This Row],[Product ID]],'BD product'!A:A,0)</f>
        <v>1428</v>
      </c>
      <c r="N8294" s="2" t="str" cm="1">
        <f t="array" ref="N8294">INDEX('BD product'!A:D,M8294,2)</f>
        <v>Office Supplies</v>
      </c>
    </row>
    <row r="8295" spans="1:14" x14ac:dyDescent="0.3">
      <c r="A8295" s="3" t="s">
        <v>8554</v>
      </c>
      <c r="B8295" s="4">
        <v>43042</v>
      </c>
      <c r="C8295" s="12" t="str">
        <f t="shared" si="129"/>
        <v>2017/11</v>
      </c>
      <c r="D8295" s="4">
        <v>43046</v>
      </c>
      <c r="E8295" s="3" t="s">
        <v>21</v>
      </c>
      <c r="F8295" s="3" t="s">
        <v>5487</v>
      </c>
      <c r="G8295" s="3" t="s">
        <v>3965</v>
      </c>
      <c r="H8295" s="5">
        <v>18368</v>
      </c>
      <c r="I8295" s="2">
        <v>4</v>
      </c>
      <c r="J8295" s="2">
        <v>2</v>
      </c>
      <c r="K8295" s="2">
        <v>5.9695999999999998</v>
      </c>
      <c r="L8295" s="18" t="str">
        <f>VLOOKUP(F8295,'BD customers'!$1:$1048576,2,FALSE)</f>
        <v>Jack O'Briant</v>
      </c>
      <c r="M8295" s="2">
        <f>MATCH(orders[[#This Row],[Product ID]],'BD product'!A:A,0)</f>
        <v>1214</v>
      </c>
      <c r="N8295" s="2" t="str" cm="1">
        <f t="array" ref="N8295">INDEX('BD product'!A:D,M8295,2)</f>
        <v>Office Supplies</v>
      </c>
    </row>
    <row r="8296" spans="1:14" x14ac:dyDescent="0.3">
      <c r="A8296" s="3" t="s">
        <v>8555</v>
      </c>
      <c r="B8296" s="4">
        <v>42807</v>
      </c>
      <c r="C8296" s="12" t="str">
        <f t="shared" si="129"/>
        <v>2017/03</v>
      </c>
      <c r="D8296" s="4">
        <v>42811</v>
      </c>
      <c r="E8296" s="3" t="s">
        <v>21</v>
      </c>
      <c r="F8296" s="3" t="s">
        <v>554</v>
      </c>
      <c r="G8296" s="3" t="s">
        <v>3881</v>
      </c>
      <c r="H8296" s="5">
        <v>2999</v>
      </c>
      <c r="I8296" s="2">
        <v>2</v>
      </c>
      <c r="J8296" s="2">
        <v>0</v>
      </c>
      <c r="K8296" s="2">
        <v>7.4974999999999996</v>
      </c>
      <c r="L8296" s="18" t="str">
        <f>VLOOKUP(F8296,'BD customers'!$1:$1048576,2,FALSE)</f>
        <v>Meg Tillman</v>
      </c>
      <c r="M8296" s="2">
        <f>MATCH(orders[[#This Row],[Product ID]],'BD product'!A:A,0)</f>
        <v>1189</v>
      </c>
      <c r="N8296" s="2" t="str" cm="1">
        <f t="array" ref="N8296">INDEX('BD product'!A:D,M8296,2)</f>
        <v>Technology</v>
      </c>
    </row>
    <row r="8297" spans="1:14" x14ac:dyDescent="0.3">
      <c r="A8297" s="3" t="s">
        <v>8556</v>
      </c>
      <c r="B8297" s="4">
        <v>42520</v>
      </c>
      <c r="C8297" s="12" t="str">
        <f t="shared" si="129"/>
        <v>2016/05</v>
      </c>
      <c r="D8297" s="4">
        <v>42524</v>
      </c>
      <c r="E8297" s="3" t="s">
        <v>21</v>
      </c>
      <c r="F8297" s="3" t="s">
        <v>2581</v>
      </c>
      <c r="G8297" s="3" t="s">
        <v>551</v>
      </c>
      <c r="H8297" s="5">
        <v>2655</v>
      </c>
      <c r="I8297" s="2">
        <v>9</v>
      </c>
      <c r="J8297" s="2">
        <v>0</v>
      </c>
      <c r="K8297" s="2">
        <v>1.2744</v>
      </c>
      <c r="L8297" s="18" t="str">
        <f>VLOOKUP(F8297,'BD customers'!$1:$1048576,2,FALSE)</f>
        <v>Edward Becker</v>
      </c>
      <c r="M8297" s="2">
        <f>MATCH(orders[[#This Row],[Product ID]],'BD product'!A:A,0)</f>
        <v>113</v>
      </c>
      <c r="N8297" s="2" t="str" cm="1">
        <f t="array" ref="N8297">INDEX('BD product'!A:D,M8297,2)</f>
        <v>Office Supplies</v>
      </c>
    </row>
    <row r="8298" spans="1:14" x14ac:dyDescent="0.3">
      <c r="A8298" s="3" t="s">
        <v>8556</v>
      </c>
      <c r="B8298" s="4">
        <v>42520</v>
      </c>
      <c r="C8298" s="12" t="str">
        <f t="shared" si="129"/>
        <v>2016/05</v>
      </c>
      <c r="D8298" s="4">
        <v>42524</v>
      </c>
      <c r="E8298" s="3" t="s">
        <v>21</v>
      </c>
      <c r="F8298" s="3" t="s">
        <v>2581</v>
      </c>
      <c r="G8298" s="3" t="s">
        <v>919</v>
      </c>
      <c r="H8298" s="5">
        <v>11198</v>
      </c>
      <c r="I8298" s="2">
        <v>2</v>
      </c>
      <c r="J8298" s="2">
        <v>0</v>
      </c>
      <c r="K8298" s="2">
        <v>26.8752</v>
      </c>
      <c r="L8298" s="18" t="str">
        <f>VLOOKUP(F8298,'BD customers'!$1:$1048576,2,FALSE)</f>
        <v>Edward Becker</v>
      </c>
      <c r="M8298" s="2">
        <f>MATCH(orders[[#This Row],[Product ID]],'BD product'!A:A,0)</f>
        <v>203</v>
      </c>
      <c r="N8298" s="2" t="str" cm="1">
        <f t="array" ref="N8298">INDEX('BD product'!A:D,M8298,2)</f>
        <v>Technology</v>
      </c>
    </row>
    <row r="8299" spans="1:14" x14ac:dyDescent="0.3">
      <c r="A8299" s="3" t="s">
        <v>8557</v>
      </c>
      <c r="B8299" s="4">
        <v>42190</v>
      </c>
      <c r="C8299" s="12" t="str">
        <f t="shared" si="129"/>
        <v>2015/07</v>
      </c>
      <c r="D8299" s="4">
        <v>42196</v>
      </c>
      <c r="E8299" s="3" t="s">
        <v>21</v>
      </c>
      <c r="F8299" s="3" t="s">
        <v>1469</v>
      </c>
      <c r="G8299" s="3" t="s">
        <v>4718</v>
      </c>
      <c r="H8299" s="5">
        <v>4928</v>
      </c>
      <c r="I8299" s="2">
        <v>2</v>
      </c>
      <c r="J8299" s="2">
        <v>2</v>
      </c>
      <c r="K8299" s="2">
        <v>0.73919999999999997</v>
      </c>
      <c r="L8299" s="18" t="str">
        <f>VLOOKUP(F8299,'BD customers'!$1:$1048576,2,FALSE)</f>
        <v>Roland Schwarz</v>
      </c>
      <c r="M8299" s="2">
        <f>MATCH(orders[[#This Row],[Product ID]],'BD product'!A:A,0)</f>
        <v>1394</v>
      </c>
      <c r="N8299" s="2" t="str" cm="1">
        <f t="array" ref="N8299">INDEX('BD product'!A:D,M8299,2)</f>
        <v>Furniture</v>
      </c>
    </row>
    <row r="8300" spans="1:14" x14ac:dyDescent="0.3">
      <c r="A8300" s="3" t="s">
        <v>8557</v>
      </c>
      <c r="B8300" s="4">
        <v>42190</v>
      </c>
      <c r="C8300" s="12" t="str">
        <f t="shared" si="129"/>
        <v>2015/07</v>
      </c>
      <c r="D8300" s="4">
        <v>42196</v>
      </c>
      <c r="E8300" s="3" t="s">
        <v>21</v>
      </c>
      <c r="F8300" s="3" t="s">
        <v>1469</v>
      </c>
      <c r="G8300" s="3" t="s">
        <v>2297</v>
      </c>
      <c r="H8300" s="5">
        <v>11784</v>
      </c>
      <c r="I8300" s="2">
        <v>3</v>
      </c>
      <c r="J8300" s="2">
        <v>2</v>
      </c>
      <c r="K8300" s="2">
        <v>4.2717000000000001</v>
      </c>
      <c r="L8300" s="18" t="str">
        <f>VLOOKUP(F8300,'BD customers'!$1:$1048576,2,FALSE)</f>
        <v>Roland Schwarz</v>
      </c>
      <c r="M8300" s="2">
        <f>MATCH(orders[[#This Row],[Product ID]],'BD product'!A:A,0)</f>
        <v>609</v>
      </c>
      <c r="N8300" s="2" t="str" cm="1">
        <f t="array" ref="N8300">INDEX('BD product'!A:D,M8300,2)</f>
        <v>Office Supplies</v>
      </c>
    </row>
    <row r="8301" spans="1:14" x14ac:dyDescent="0.3">
      <c r="A8301" s="3" t="s">
        <v>8558</v>
      </c>
      <c r="B8301" s="4">
        <v>41709</v>
      </c>
      <c r="C8301" s="12" t="str">
        <f t="shared" si="129"/>
        <v>2014/03</v>
      </c>
      <c r="D8301" s="4">
        <v>41713</v>
      </c>
      <c r="E8301" s="3" t="s">
        <v>21</v>
      </c>
      <c r="F8301" s="3" t="s">
        <v>4154</v>
      </c>
      <c r="G8301" s="3" t="s">
        <v>5825</v>
      </c>
      <c r="H8301" s="5">
        <v>798</v>
      </c>
      <c r="I8301" s="2">
        <v>3</v>
      </c>
      <c r="J8301" s="2">
        <v>0</v>
      </c>
      <c r="K8301" s="2">
        <v>2.0748000000000002</v>
      </c>
      <c r="L8301" s="18" t="str">
        <f>VLOOKUP(F8301,'BD customers'!$1:$1048576,2,FALSE)</f>
        <v>Richard Bierner</v>
      </c>
      <c r="M8301" s="2">
        <f>MATCH(orders[[#This Row],[Product ID]],'BD product'!A:A,0)</f>
        <v>1598</v>
      </c>
      <c r="N8301" s="2" t="str" cm="1">
        <f t="array" ref="N8301">INDEX('BD product'!A:D,M8301,2)</f>
        <v>Office Supplies</v>
      </c>
    </row>
    <row r="8302" spans="1:14" x14ac:dyDescent="0.3">
      <c r="A8302" s="3" t="s">
        <v>8559</v>
      </c>
      <c r="B8302" s="4">
        <v>42114</v>
      </c>
      <c r="C8302" s="12" t="str">
        <f t="shared" si="129"/>
        <v>2015/04</v>
      </c>
      <c r="D8302" s="4">
        <v>42118</v>
      </c>
      <c r="E8302" s="3" t="s">
        <v>21</v>
      </c>
      <c r="F8302" s="3" t="s">
        <v>1944</v>
      </c>
      <c r="G8302" s="3" t="s">
        <v>1034</v>
      </c>
      <c r="H8302" s="5">
        <v>18096</v>
      </c>
      <c r="I8302" s="2">
        <v>2</v>
      </c>
      <c r="J8302" s="2">
        <v>0</v>
      </c>
      <c r="K8302" s="2">
        <v>8.1432000000000002</v>
      </c>
      <c r="L8302" s="18" t="str">
        <f>VLOOKUP(F8302,'BD customers'!$1:$1048576,2,FALSE)</f>
        <v>Olvera Toch</v>
      </c>
      <c r="M8302" s="2">
        <f>MATCH(orders[[#This Row],[Product ID]],'BD product'!A:A,0)</f>
        <v>233</v>
      </c>
      <c r="N8302" s="2" t="str" cm="1">
        <f t="array" ref="N8302">INDEX('BD product'!A:D,M8302,2)</f>
        <v>Office Supplies</v>
      </c>
    </row>
    <row r="8303" spans="1:14" x14ac:dyDescent="0.3">
      <c r="A8303" s="3" t="s">
        <v>8560</v>
      </c>
      <c r="B8303" s="4">
        <v>42942</v>
      </c>
      <c r="C8303" s="12" t="str">
        <f t="shared" si="129"/>
        <v>2017/07</v>
      </c>
      <c r="D8303" s="4">
        <v>42948</v>
      </c>
      <c r="E8303" s="3" t="s">
        <v>21</v>
      </c>
      <c r="F8303" s="3" t="s">
        <v>1713</v>
      </c>
      <c r="G8303" s="3" t="s">
        <v>6933</v>
      </c>
      <c r="H8303" s="5">
        <v>164995</v>
      </c>
      <c r="I8303" s="2">
        <v>5</v>
      </c>
      <c r="J8303" s="2">
        <v>0</v>
      </c>
      <c r="K8303" s="2">
        <v>6.5998000000000001</v>
      </c>
      <c r="L8303" s="18" t="str">
        <f>VLOOKUP(F8303,'BD customers'!$1:$1048576,2,FALSE)</f>
        <v>George Zrebassa</v>
      </c>
      <c r="M8303" s="2">
        <f>MATCH(orders[[#This Row],[Product ID]],'BD product'!A:A,0)</f>
        <v>1740</v>
      </c>
      <c r="N8303" s="2" t="str" cm="1">
        <f t="array" ref="N8303">INDEX('BD product'!A:D,M8303,2)</f>
        <v>Technology</v>
      </c>
    </row>
    <row r="8304" spans="1:14" x14ac:dyDescent="0.3">
      <c r="A8304" s="3" t="s">
        <v>8560</v>
      </c>
      <c r="B8304" s="4">
        <v>42942</v>
      </c>
      <c r="C8304" s="12" t="str">
        <f t="shared" si="129"/>
        <v>2017/07</v>
      </c>
      <c r="D8304" s="4">
        <v>42948</v>
      </c>
      <c r="E8304" s="3" t="s">
        <v>21</v>
      </c>
      <c r="F8304" s="3" t="s">
        <v>1713</v>
      </c>
      <c r="G8304" s="3" t="s">
        <v>2468</v>
      </c>
      <c r="H8304" s="5">
        <v>362352</v>
      </c>
      <c r="I8304" s="2">
        <v>3</v>
      </c>
      <c r="J8304" s="2">
        <v>2</v>
      </c>
      <c r="K8304" s="2">
        <v>4.5293999999999999</v>
      </c>
      <c r="L8304" s="18" t="str">
        <f>VLOOKUP(F8304,'BD customers'!$1:$1048576,2,FALSE)</f>
        <v>George Zrebassa</v>
      </c>
      <c r="M8304" s="2">
        <f>MATCH(orders[[#This Row],[Product ID]],'BD product'!A:A,0)</f>
        <v>664</v>
      </c>
      <c r="N8304" s="2" t="str" cm="1">
        <f t="array" ref="N8304">INDEX('BD product'!A:D,M8304,2)</f>
        <v>Furniture</v>
      </c>
    </row>
    <row r="8305" spans="1:14" x14ac:dyDescent="0.3">
      <c r="A8305" s="3" t="s">
        <v>8561</v>
      </c>
      <c r="B8305" s="4">
        <v>41943</v>
      </c>
      <c r="C8305" s="12" t="str">
        <f t="shared" si="129"/>
        <v>2014/10</v>
      </c>
      <c r="D8305" s="4">
        <v>41945</v>
      </c>
      <c r="E8305" s="3" t="s">
        <v>11</v>
      </c>
      <c r="F8305" s="3" t="s">
        <v>4755</v>
      </c>
      <c r="G8305" s="3" t="s">
        <v>2045</v>
      </c>
      <c r="H8305" s="5">
        <v>73584</v>
      </c>
      <c r="I8305" s="2">
        <v>2</v>
      </c>
      <c r="J8305" s="2">
        <v>2</v>
      </c>
      <c r="K8305" s="2">
        <v>8.2782</v>
      </c>
      <c r="L8305" s="18" t="str">
        <f>VLOOKUP(F8305,'BD customers'!$1:$1048576,2,FALSE)</f>
        <v>Nancy Lomonaco</v>
      </c>
      <c r="M8305" s="2">
        <f>MATCH(orders[[#This Row],[Product ID]],'BD product'!A:A,0)</f>
        <v>523</v>
      </c>
      <c r="N8305" s="2" t="str" cm="1">
        <f t="array" ref="N8305">INDEX('BD product'!A:D,M8305,2)</f>
        <v>Technology</v>
      </c>
    </row>
    <row r="8306" spans="1:14" x14ac:dyDescent="0.3">
      <c r="A8306" s="3" t="s">
        <v>8562</v>
      </c>
      <c r="B8306" s="4">
        <v>43042</v>
      </c>
      <c r="C8306" s="12" t="str">
        <f t="shared" si="129"/>
        <v>2017/11</v>
      </c>
      <c r="D8306" s="4">
        <v>43048</v>
      </c>
      <c r="E8306" s="3" t="s">
        <v>21</v>
      </c>
      <c r="F8306" s="3" t="s">
        <v>5343</v>
      </c>
      <c r="G8306" s="3" t="s">
        <v>7015</v>
      </c>
      <c r="H8306" s="5">
        <v>486368</v>
      </c>
      <c r="I8306" s="2">
        <v>4</v>
      </c>
      <c r="J8306" s="2">
        <v>2</v>
      </c>
      <c r="K8306" s="2">
        <v>36.477600000000002</v>
      </c>
      <c r="L8306" s="18" t="str">
        <f>VLOOKUP(F8306,'BD customers'!$1:$1048576,2,FALSE)</f>
        <v>Bruce Geld</v>
      </c>
      <c r="M8306" s="2">
        <f>MATCH(orders[[#This Row],[Product ID]],'BD product'!A:A,0)</f>
        <v>1748</v>
      </c>
      <c r="N8306" s="2" t="str" cm="1">
        <f t="array" ref="N8306">INDEX('BD product'!A:D,M8306,2)</f>
        <v>Furniture</v>
      </c>
    </row>
    <row r="8307" spans="1:14" x14ac:dyDescent="0.3">
      <c r="A8307" s="3" t="s">
        <v>8563</v>
      </c>
      <c r="B8307" s="4">
        <v>42593</v>
      </c>
      <c r="C8307" s="12" t="str">
        <f t="shared" si="129"/>
        <v>2016/08</v>
      </c>
      <c r="D8307" s="4">
        <v>42598</v>
      </c>
      <c r="E8307" s="3" t="s">
        <v>21</v>
      </c>
      <c r="F8307" s="3" t="s">
        <v>1738</v>
      </c>
      <c r="G8307" s="3" t="s">
        <v>2524</v>
      </c>
      <c r="H8307" s="5">
        <v>324</v>
      </c>
      <c r="I8307" s="2">
        <v>5</v>
      </c>
      <c r="J8307" s="2">
        <v>0</v>
      </c>
      <c r="K8307" s="2">
        <v>1.5551999999999999</v>
      </c>
      <c r="L8307" s="18" t="str">
        <f>VLOOKUP(F8307,'BD customers'!$1:$1048576,2,FALSE)</f>
        <v>Michelle Tran</v>
      </c>
      <c r="M8307" s="2">
        <f>MATCH(orders[[#This Row],[Product ID]],'BD product'!A:A,0)</f>
        <v>682</v>
      </c>
      <c r="N8307" s="2" t="str" cm="1">
        <f t="array" ref="N8307">INDEX('BD product'!A:D,M8307,2)</f>
        <v>Office Supplies</v>
      </c>
    </row>
    <row r="8308" spans="1:14" x14ac:dyDescent="0.3">
      <c r="A8308" s="3" t="s">
        <v>8563</v>
      </c>
      <c r="B8308" s="4">
        <v>42593</v>
      </c>
      <c r="C8308" s="12" t="str">
        <f t="shared" si="129"/>
        <v>2016/08</v>
      </c>
      <c r="D8308" s="4">
        <v>42598</v>
      </c>
      <c r="E8308" s="3" t="s">
        <v>21</v>
      </c>
      <c r="F8308" s="3" t="s">
        <v>1738</v>
      </c>
      <c r="G8308" s="3" t="s">
        <v>2190</v>
      </c>
      <c r="H8308" s="5">
        <v>4186</v>
      </c>
      <c r="I8308" s="2">
        <v>7</v>
      </c>
      <c r="J8308" s="2">
        <v>0</v>
      </c>
      <c r="K8308" s="2">
        <v>19.255600000000001</v>
      </c>
      <c r="L8308" s="18" t="str">
        <f>VLOOKUP(F8308,'BD customers'!$1:$1048576,2,FALSE)</f>
        <v>Michelle Tran</v>
      </c>
      <c r="M8308" s="2">
        <f>MATCH(orders[[#This Row],[Product ID]],'BD product'!A:A,0)</f>
        <v>572</v>
      </c>
      <c r="N8308" s="2" t="str" cm="1">
        <f t="array" ref="N8308">INDEX('BD product'!A:D,M8308,2)</f>
        <v>Office Supplies</v>
      </c>
    </row>
    <row r="8309" spans="1:14" x14ac:dyDescent="0.3">
      <c r="A8309" s="3" t="s">
        <v>8563</v>
      </c>
      <c r="B8309" s="4">
        <v>42593</v>
      </c>
      <c r="C8309" s="12" t="str">
        <f t="shared" si="129"/>
        <v>2016/08</v>
      </c>
      <c r="D8309" s="4">
        <v>42598</v>
      </c>
      <c r="E8309" s="3" t="s">
        <v>21</v>
      </c>
      <c r="F8309" s="3" t="s">
        <v>1738</v>
      </c>
      <c r="G8309" s="3" t="s">
        <v>5642</v>
      </c>
      <c r="H8309" s="5">
        <v>7756</v>
      </c>
      <c r="I8309" s="2">
        <v>2</v>
      </c>
      <c r="J8309" s="2">
        <v>0</v>
      </c>
      <c r="K8309" s="2">
        <v>35.677599999999998</v>
      </c>
      <c r="L8309" s="18" t="str">
        <f>VLOOKUP(F8309,'BD customers'!$1:$1048576,2,FALSE)</f>
        <v>Michelle Tran</v>
      </c>
      <c r="M8309" s="2">
        <f>MATCH(orders[[#This Row],[Product ID]],'BD product'!A:A,0)</f>
        <v>1563</v>
      </c>
      <c r="N8309" s="2" t="str" cm="1">
        <f t="array" ref="N8309">INDEX('BD product'!A:D,M8309,2)</f>
        <v>Office Supplies</v>
      </c>
    </row>
    <row r="8310" spans="1:14" x14ac:dyDescent="0.3">
      <c r="A8310" s="3" t="s">
        <v>8564</v>
      </c>
      <c r="B8310" s="4">
        <v>42576</v>
      </c>
      <c r="C8310" s="12" t="str">
        <f t="shared" si="129"/>
        <v>2016/07</v>
      </c>
      <c r="D8310" s="4">
        <v>42576</v>
      </c>
      <c r="E8310" s="3" t="s">
        <v>41</v>
      </c>
      <c r="F8310" s="3" t="s">
        <v>4350</v>
      </c>
      <c r="G8310" s="3" t="s">
        <v>3457</v>
      </c>
      <c r="H8310" s="5">
        <v>3717</v>
      </c>
      <c r="I8310" s="2">
        <v>9</v>
      </c>
      <c r="J8310" s="2">
        <v>0</v>
      </c>
      <c r="K8310" s="2">
        <v>1.1151</v>
      </c>
      <c r="L8310" s="18" t="str">
        <f>VLOOKUP(F8310,'BD customers'!$1:$1048576,2,FALSE)</f>
        <v>Becky Castell</v>
      </c>
      <c r="M8310" s="2">
        <f>MATCH(orders[[#This Row],[Product ID]],'BD product'!A:A,0)</f>
        <v>1026</v>
      </c>
      <c r="N8310" s="2" t="str" cm="1">
        <f t="array" ref="N8310">INDEX('BD product'!A:D,M8310,2)</f>
        <v>Office Supplies</v>
      </c>
    </row>
    <row r="8311" spans="1:14" x14ac:dyDescent="0.3">
      <c r="A8311" s="3" t="s">
        <v>8565</v>
      </c>
      <c r="B8311" s="4">
        <v>41699</v>
      </c>
      <c r="C8311" s="12" t="str">
        <f t="shared" si="129"/>
        <v>2014/03</v>
      </c>
      <c r="D8311" s="4">
        <v>41705</v>
      </c>
      <c r="E8311" s="3" t="s">
        <v>21</v>
      </c>
      <c r="F8311" s="3" t="s">
        <v>146</v>
      </c>
      <c r="G8311" s="3" t="s">
        <v>4247</v>
      </c>
      <c r="H8311" s="5">
        <v>137352</v>
      </c>
      <c r="I8311" s="2">
        <v>3</v>
      </c>
      <c r="J8311" s="2">
        <v>2</v>
      </c>
      <c r="K8311" s="2">
        <v>8.5845000000000002</v>
      </c>
      <c r="L8311" s="18" t="str">
        <f>VLOOKUP(F8311,'BD customers'!$1:$1048576,2,FALSE)</f>
        <v>Giulietta Weimer</v>
      </c>
      <c r="M8311" s="2">
        <f>MATCH(orders[[#This Row],[Product ID]],'BD product'!A:A,0)</f>
        <v>1279</v>
      </c>
      <c r="N8311" s="2" t="str" cm="1">
        <f t="array" ref="N8311">INDEX('BD product'!A:D,M8311,2)</f>
        <v>Office Supplies</v>
      </c>
    </row>
    <row r="8312" spans="1:14" x14ac:dyDescent="0.3">
      <c r="A8312" s="3" t="s">
        <v>8565</v>
      </c>
      <c r="B8312" s="4">
        <v>41699</v>
      </c>
      <c r="C8312" s="12" t="str">
        <f t="shared" si="129"/>
        <v>2014/03</v>
      </c>
      <c r="D8312" s="4">
        <v>41705</v>
      </c>
      <c r="E8312" s="3" t="s">
        <v>21</v>
      </c>
      <c r="F8312" s="3" t="s">
        <v>146</v>
      </c>
      <c r="G8312" s="3" t="s">
        <v>4313</v>
      </c>
      <c r="H8312" s="5">
        <v>376509</v>
      </c>
      <c r="I8312" s="2">
        <v>3</v>
      </c>
      <c r="J8312" s="2">
        <v>3</v>
      </c>
      <c r="K8312" s="2">
        <v>-43.029600000000002</v>
      </c>
      <c r="L8312" s="18" t="str">
        <f>VLOOKUP(F8312,'BD customers'!$1:$1048576,2,FALSE)</f>
        <v>Giulietta Weimer</v>
      </c>
      <c r="M8312" s="2">
        <f>MATCH(orders[[#This Row],[Product ID]],'BD product'!A:A,0)</f>
        <v>1296</v>
      </c>
      <c r="N8312" s="2" t="str" cm="1">
        <f t="array" ref="N8312">INDEX('BD product'!A:D,M8312,2)</f>
        <v>Furniture</v>
      </c>
    </row>
    <row r="8313" spans="1:14" x14ac:dyDescent="0.3">
      <c r="A8313" s="3" t="s">
        <v>8566</v>
      </c>
      <c r="B8313" s="4">
        <v>42761</v>
      </c>
      <c r="C8313" s="12" t="str">
        <f t="shared" si="129"/>
        <v>2017/01</v>
      </c>
      <c r="D8313" s="4">
        <v>42766</v>
      </c>
      <c r="E8313" s="3" t="s">
        <v>21</v>
      </c>
      <c r="F8313" s="3" t="s">
        <v>1895</v>
      </c>
      <c r="G8313" s="3" t="s">
        <v>573</v>
      </c>
      <c r="H8313" s="5">
        <v>6272</v>
      </c>
      <c r="I8313" s="2">
        <v>4</v>
      </c>
      <c r="J8313" s="2">
        <v>0</v>
      </c>
      <c r="K8313" s="2">
        <v>24.460799999999999</v>
      </c>
      <c r="L8313" s="18" t="str">
        <f>VLOOKUP(F8313,'BD customers'!$1:$1048576,2,FALSE)</f>
        <v>Bradley Drucker</v>
      </c>
      <c r="M8313" s="2">
        <f>MATCH(orders[[#This Row],[Product ID]],'BD product'!A:A,0)</f>
        <v>118</v>
      </c>
      <c r="N8313" s="2" t="str" cm="1">
        <f t="array" ref="N8313">INDEX('BD product'!A:D,M8313,2)</f>
        <v>Furniture</v>
      </c>
    </row>
    <row r="8314" spans="1:14" x14ac:dyDescent="0.3">
      <c r="A8314" s="3" t="s">
        <v>8566</v>
      </c>
      <c r="B8314" s="4">
        <v>42761</v>
      </c>
      <c r="C8314" s="12" t="str">
        <f t="shared" si="129"/>
        <v>2017/01</v>
      </c>
      <c r="D8314" s="4">
        <v>42766</v>
      </c>
      <c r="E8314" s="3" t="s">
        <v>21</v>
      </c>
      <c r="F8314" s="3" t="s">
        <v>1895</v>
      </c>
      <c r="G8314" s="3" t="s">
        <v>5060</v>
      </c>
      <c r="H8314" s="5">
        <v>293993</v>
      </c>
      <c r="I8314" s="2">
        <v>7</v>
      </c>
      <c r="J8314" s="2">
        <v>0</v>
      </c>
      <c r="K8314" s="2">
        <v>764.3818</v>
      </c>
      <c r="L8314" s="18" t="str">
        <f>VLOOKUP(F8314,'BD customers'!$1:$1048576,2,FALSE)</f>
        <v>Bradley Drucker</v>
      </c>
      <c r="M8314" s="2">
        <f>MATCH(orders[[#This Row],[Product ID]],'BD product'!A:A,0)</f>
        <v>1463</v>
      </c>
      <c r="N8314" s="2" t="str" cm="1">
        <f t="array" ref="N8314">INDEX('BD product'!A:D,M8314,2)</f>
        <v>Technology</v>
      </c>
    </row>
    <row r="8315" spans="1:14" x14ac:dyDescent="0.3">
      <c r="A8315" s="3" t="s">
        <v>8567</v>
      </c>
      <c r="B8315" s="4">
        <v>41832</v>
      </c>
      <c r="C8315" s="12" t="str">
        <f t="shared" si="129"/>
        <v>2014/07</v>
      </c>
      <c r="D8315" s="4">
        <v>41836</v>
      </c>
      <c r="E8315" s="3" t="s">
        <v>21</v>
      </c>
      <c r="F8315" s="3" t="s">
        <v>1635</v>
      </c>
      <c r="G8315" s="3" t="s">
        <v>3015</v>
      </c>
      <c r="H8315" s="5">
        <v>512358</v>
      </c>
      <c r="I8315" s="2">
        <v>3</v>
      </c>
      <c r="J8315" s="2">
        <v>3</v>
      </c>
      <c r="K8315" s="2">
        <v>-14.6388</v>
      </c>
      <c r="L8315" s="18" t="str">
        <f>VLOOKUP(F8315,'BD customers'!$1:$1048576,2,FALSE)</f>
        <v>Paul Van Hugh</v>
      </c>
      <c r="M8315" s="2">
        <f>MATCH(orders[[#This Row],[Product ID]],'BD product'!A:A,0)</f>
        <v>858</v>
      </c>
      <c r="N8315" s="2" t="str" cm="1">
        <f t="array" ref="N8315">INDEX('BD product'!A:D,M8315,2)</f>
        <v>Furniture</v>
      </c>
    </row>
    <row r="8316" spans="1:14" x14ac:dyDescent="0.3">
      <c r="A8316" s="3" t="s">
        <v>8567</v>
      </c>
      <c r="B8316" s="4">
        <v>41832</v>
      </c>
      <c r="C8316" s="12" t="str">
        <f t="shared" si="129"/>
        <v>2014/07</v>
      </c>
      <c r="D8316" s="4">
        <v>41836</v>
      </c>
      <c r="E8316" s="3" t="s">
        <v>21</v>
      </c>
      <c r="F8316" s="3" t="s">
        <v>1635</v>
      </c>
      <c r="G8316" s="3" t="s">
        <v>2990</v>
      </c>
      <c r="H8316" s="5">
        <v>3488</v>
      </c>
      <c r="I8316" s="2">
        <v>2</v>
      </c>
      <c r="J8316" s="2">
        <v>2</v>
      </c>
      <c r="K8316" s="2">
        <v>0.56679999999999997</v>
      </c>
      <c r="L8316" s="18" t="str">
        <f>VLOOKUP(F8316,'BD customers'!$1:$1048576,2,FALSE)</f>
        <v>Paul Van Hugh</v>
      </c>
      <c r="M8316" s="2">
        <f>MATCH(orders[[#This Row],[Product ID]],'BD product'!A:A,0)</f>
        <v>847</v>
      </c>
      <c r="N8316" s="2" t="str" cm="1">
        <f t="array" ref="N8316">INDEX('BD product'!A:D,M8316,2)</f>
        <v>Office Supplies</v>
      </c>
    </row>
    <row r="8317" spans="1:14" x14ac:dyDescent="0.3">
      <c r="A8317" s="3" t="s">
        <v>8567</v>
      </c>
      <c r="B8317" s="4">
        <v>41832</v>
      </c>
      <c r="C8317" s="12" t="str">
        <f t="shared" si="129"/>
        <v>2014/07</v>
      </c>
      <c r="D8317" s="4">
        <v>41836</v>
      </c>
      <c r="E8317" s="3" t="s">
        <v>21</v>
      </c>
      <c r="F8317" s="3" t="s">
        <v>1635</v>
      </c>
      <c r="G8317" s="3" t="s">
        <v>2600</v>
      </c>
      <c r="H8317" s="5">
        <v>22288</v>
      </c>
      <c r="I8317" s="2">
        <v>7</v>
      </c>
      <c r="J8317" s="2">
        <v>2</v>
      </c>
      <c r="K8317" s="2">
        <v>3.9003999999999999</v>
      </c>
      <c r="L8317" s="18" t="str">
        <f>VLOOKUP(F8317,'BD customers'!$1:$1048576,2,FALSE)</f>
        <v>Paul Van Hugh</v>
      </c>
      <c r="M8317" s="2">
        <f>MATCH(orders[[#This Row],[Product ID]],'BD product'!A:A,0)</f>
        <v>705</v>
      </c>
      <c r="N8317" s="2" t="str" cm="1">
        <f t="array" ref="N8317">INDEX('BD product'!A:D,M8317,2)</f>
        <v>Office Supplies</v>
      </c>
    </row>
    <row r="8318" spans="1:14" x14ac:dyDescent="0.3">
      <c r="A8318" s="3" t="s">
        <v>8567</v>
      </c>
      <c r="B8318" s="4">
        <v>41832</v>
      </c>
      <c r="C8318" s="12" t="str">
        <f t="shared" si="129"/>
        <v>2014/07</v>
      </c>
      <c r="D8318" s="4">
        <v>41836</v>
      </c>
      <c r="E8318" s="3" t="s">
        <v>21</v>
      </c>
      <c r="F8318" s="3" t="s">
        <v>1635</v>
      </c>
      <c r="G8318" s="3" t="s">
        <v>628</v>
      </c>
      <c r="H8318" s="5">
        <v>16032</v>
      </c>
      <c r="I8318" s="2">
        <v>3</v>
      </c>
      <c r="J8318" s="2">
        <v>2</v>
      </c>
      <c r="K8318" s="2">
        <v>5.6112000000000002</v>
      </c>
      <c r="L8318" s="18" t="str">
        <f>VLOOKUP(F8318,'BD customers'!$1:$1048576,2,FALSE)</f>
        <v>Paul Van Hugh</v>
      </c>
      <c r="M8318" s="2">
        <f>MATCH(orders[[#This Row],[Product ID]],'BD product'!A:A,0)</f>
        <v>130</v>
      </c>
      <c r="N8318" s="2" t="str" cm="1">
        <f t="array" ref="N8318">INDEX('BD product'!A:D,M8318,2)</f>
        <v>Office Supplies</v>
      </c>
    </row>
    <row r="8319" spans="1:14" x14ac:dyDescent="0.3">
      <c r="A8319" s="3" t="s">
        <v>8568</v>
      </c>
      <c r="B8319" s="4">
        <v>42836</v>
      </c>
      <c r="C8319" s="12" t="str">
        <f t="shared" si="129"/>
        <v>2017/04</v>
      </c>
      <c r="D8319" s="4">
        <v>42841</v>
      </c>
      <c r="E8319" s="3" t="s">
        <v>21</v>
      </c>
      <c r="F8319" s="3" t="s">
        <v>362</v>
      </c>
      <c r="G8319" s="3" t="s">
        <v>3153</v>
      </c>
      <c r="H8319" s="5">
        <v>1752</v>
      </c>
      <c r="I8319" s="2">
        <v>1</v>
      </c>
      <c r="J8319" s="2">
        <v>2</v>
      </c>
      <c r="K8319" s="2">
        <v>0.15329999999999999</v>
      </c>
      <c r="L8319" s="18" t="str">
        <f>VLOOKUP(F8319,'BD customers'!$1:$1048576,2,FALSE)</f>
        <v>Henry MacAllister</v>
      </c>
      <c r="M8319" s="2">
        <f>MATCH(orders[[#This Row],[Product ID]],'BD product'!A:A,0)</f>
        <v>911</v>
      </c>
      <c r="N8319" s="2" t="str" cm="1">
        <f t="array" ref="N8319">INDEX('BD product'!A:D,M8319,2)</f>
        <v>Office Supplies</v>
      </c>
    </row>
    <row r="8320" spans="1:14" x14ac:dyDescent="0.3">
      <c r="A8320" s="3" t="s">
        <v>8568</v>
      </c>
      <c r="B8320" s="4">
        <v>42836</v>
      </c>
      <c r="C8320" s="12" t="str">
        <f t="shared" si="129"/>
        <v>2017/04</v>
      </c>
      <c r="D8320" s="4">
        <v>42841</v>
      </c>
      <c r="E8320" s="3" t="s">
        <v>21</v>
      </c>
      <c r="F8320" s="3" t="s">
        <v>362</v>
      </c>
      <c r="G8320" s="3" t="s">
        <v>3954</v>
      </c>
      <c r="H8320" s="5">
        <v>20992</v>
      </c>
      <c r="I8320" s="2">
        <v>8</v>
      </c>
      <c r="J8320" s="2">
        <v>2</v>
      </c>
      <c r="K8320" s="2">
        <v>2.3616000000000001</v>
      </c>
      <c r="L8320" s="18" t="str">
        <f>VLOOKUP(F8320,'BD customers'!$1:$1048576,2,FALSE)</f>
        <v>Henry MacAllister</v>
      </c>
      <c r="M8320" s="2">
        <f>MATCH(orders[[#This Row],[Product ID]],'BD product'!A:A,0)</f>
        <v>1212</v>
      </c>
      <c r="N8320" s="2" t="str" cm="1">
        <f t="array" ref="N8320">INDEX('BD product'!A:D,M8320,2)</f>
        <v>Office Supplies</v>
      </c>
    </row>
    <row r="8321" spans="1:14" x14ac:dyDescent="0.3">
      <c r="A8321" s="3" t="s">
        <v>8569</v>
      </c>
      <c r="B8321" s="4">
        <v>43052</v>
      </c>
      <c r="C8321" s="12" t="str">
        <f t="shared" si="129"/>
        <v>2017/11</v>
      </c>
      <c r="D8321" s="4">
        <v>43057</v>
      </c>
      <c r="E8321" s="3" t="s">
        <v>21</v>
      </c>
      <c r="F8321" s="3" t="s">
        <v>412</v>
      </c>
      <c r="G8321" s="3" t="s">
        <v>2284</v>
      </c>
      <c r="H8321" s="5">
        <v>1121</v>
      </c>
      <c r="I8321" s="2">
        <v>1</v>
      </c>
      <c r="J8321" s="2">
        <v>0</v>
      </c>
      <c r="K8321" s="2">
        <v>0.33629999999999999</v>
      </c>
      <c r="L8321" s="18" t="str">
        <f>VLOOKUP(F8321,'BD customers'!$1:$1048576,2,FALSE)</f>
        <v>Erin Mull</v>
      </c>
      <c r="M8321" s="2">
        <f>MATCH(orders[[#This Row],[Product ID]],'BD product'!A:A,0)</f>
        <v>604</v>
      </c>
      <c r="N8321" s="2" t="str" cm="1">
        <f t="array" ref="N8321">INDEX('BD product'!A:D,M8321,2)</f>
        <v>Office Supplies</v>
      </c>
    </row>
    <row r="8322" spans="1:14" x14ac:dyDescent="0.3">
      <c r="A8322" s="3" t="s">
        <v>8570</v>
      </c>
      <c r="B8322" s="4">
        <v>42343</v>
      </c>
      <c r="C8322" s="12" t="str">
        <f t="shared" ref="C8322:C8385" si="130">TEXT(B8322,"aaaa/mm")</f>
        <v>2015/12</v>
      </c>
      <c r="D8322" s="4">
        <v>42344</v>
      </c>
      <c r="E8322" s="3" t="s">
        <v>64</v>
      </c>
      <c r="F8322" s="3" t="s">
        <v>133</v>
      </c>
      <c r="G8322" s="3" t="s">
        <v>5137</v>
      </c>
      <c r="H8322" s="5">
        <v>4504</v>
      </c>
      <c r="I8322" s="2">
        <v>2</v>
      </c>
      <c r="J8322" s="2">
        <v>2</v>
      </c>
      <c r="K8322" s="2">
        <v>0.45040000000000002</v>
      </c>
      <c r="L8322" s="18" t="str">
        <f>VLOOKUP(F8322,'BD customers'!$1:$1048576,2,FALSE)</f>
        <v>Sandra Flanagan</v>
      </c>
      <c r="M8322" s="2">
        <f>MATCH(orders[[#This Row],[Product ID]],'BD product'!A:A,0)</f>
        <v>1475</v>
      </c>
      <c r="N8322" s="2" t="str" cm="1">
        <f t="array" ref="N8322">INDEX('BD product'!A:D,M8322,2)</f>
        <v>Office Supplies</v>
      </c>
    </row>
    <row r="8323" spans="1:14" x14ac:dyDescent="0.3">
      <c r="A8323" s="3" t="s">
        <v>8571</v>
      </c>
      <c r="B8323" s="4">
        <v>42639</v>
      </c>
      <c r="C8323" s="12" t="str">
        <f t="shared" si="130"/>
        <v>2016/09</v>
      </c>
      <c r="D8323" s="4">
        <v>42644</v>
      </c>
      <c r="E8323" s="3" t="s">
        <v>21</v>
      </c>
      <c r="F8323" s="3" t="s">
        <v>4523</v>
      </c>
      <c r="G8323" s="3" t="s">
        <v>3185</v>
      </c>
      <c r="H8323" s="5">
        <v>15624</v>
      </c>
      <c r="I8323" s="2">
        <v>2</v>
      </c>
      <c r="J8323" s="2">
        <v>8</v>
      </c>
      <c r="K8323" s="2">
        <v>-24.9984</v>
      </c>
      <c r="L8323" s="18" t="str">
        <f>VLOOKUP(F8323,'BD customers'!$1:$1048576,2,FALSE)</f>
        <v>Shahid Collister</v>
      </c>
      <c r="M8323" s="2">
        <f>MATCH(orders[[#This Row],[Product ID]],'BD product'!A:A,0)</f>
        <v>922</v>
      </c>
      <c r="N8323" s="2" t="str" cm="1">
        <f t="array" ref="N8323">INDEX('BD product'!A:D,M8323,2)</f>
        <v>Office Supplies</v>
      </c>
    </row>
    <row r="8324" spans="1:14" x14ac:dyDescent="0.3">
      <c r="A8324" s="3" t="s">
        <v>8572</v>
      </c>
      <c r="B8324" s="4">
        <v>42693</v>
      </c>
      <c r="C8324" s="12" t="str">
        <f t="shared" si="130"/>
        <v>2016/11</v>
      </c>
      <c r="D8324" s="4">
        <v>42699</v>
      </c>
      <c r="E8324" s="3" t="s">
        <v>21</v>
      </c>
      <c r="F8324" s="3" t="s">
        <v>1864</v>
      </c>
      <c r="G8324" s="3" t="s">
        <v>5371</v>
      </c>
      <c r="H8324" s="5">
        <v>874</v>
      </c>
      <c r="I8324" s="2">
        <v>2</v>
      </c>
      <c r="J8324" s="2">
        <v>0</v>
      </c>
      <c r="K8324" s="2">
        <v>2.2724000000000002</v>
      </c>
      <c r="L8324" s="18" t="str">
        <f>VLOOKUP(F8324,'BD customers'!$1:$1048576,2,FALSE)</f>
        <v>Natalie DeCherney</v>
      </c>
      <c r="M8324" s="2">
        <f>MATCH(orders[[#This Row],[Product ID]],'BD product'!A:A,0)</f>
        <v>1520</v>
      </c>
      <c r="N8324" s="2" t="str" cm="1">
        <f t="array" ref="N8324">INDEX('BD product'!A:D,M8324,2)</f>
        <v>Office Supplies</v>
      </c>
    </row>
    <row r="8325" spans="1:14" x14ac:dyDescent="0.3">
      <c r="A8325" s="3" t="s">
        <v>8572</v>
      </c>
      <c r="B8325" s="4">
        <v>42693</v>
      </c>
      <c r="C8325" s="12" t="str">
        <f t="shared" si="130"/>
        <v>2016/11</v>
      </c>
      <c r="D8325" s="4">
        <v>42699</v>
      </c>
      <c r="E8325" s="3" t="s">
        <v>21</v>
      </c>
      <c r="F8325" s="3" t="s">
        <v>1864</v>
      </c>
      <c r="G8325" s="3" t="s">
        <v>1714</v>
      </c>
      <c r="H8325" s="5">
        <v>4475</v>
      </c>
      <c r="I8325" s="2">
        <v>5</v>
      </c>
      <c r="J8325" s="2">
        <v>0</v>
      </c>
      <c r="K8325" s="2">
        <v>2.0585</v>
      </c>
      <c r="L8325" s="18" t="str">
        <f>VLOOKUP(F8325,'BD customers'!$1:$1048576,2,FALSE)</f>
        <v>Natalie DeCherney</v>
      </c>
      <c r="M8325" s="2">
        <f>MATCH(orders[[#This Row],[Product ID]],'BD product'!A:A,0)</f>
        <v>424</v>
      </c>
      <c r="N8325" s="2" t="str" cm="1">
        <f t="array" ref="N8325">INDEX('BD product'!A:D,M8325,2)</f>
        <v>Office Supplies</v>
      </c>
    </row>
    <row r="8326" spans="1:14" x14ac:dyDescent="0.3">
      <c r="A8326" s="3" t="s">
        <v>8573</v>
      </c>
      <c r="B8326" s="4">
        <v>42986</v>
      </c>
      <c r="C8326" s="12" t="str">
        <f t="shared" si="130"/>
        <v>2017/09</v>
      </c>
      <c r="D8326" s="4">
        <v>42987</v>
      </c>
      <c r="E8326" s="3" t="s">
        <v>64</v>
      </c>
      <c r="F8326" s="3" t="s">
        <v>6940</v>
      </c>
      <c r="G8326" s="3" t="s">
        <v>1709</v>
      </c>
      <c r="H8326" s="5">
        <v>6168</v>
      </c>
      <c r="I8326" s="2">
        <v>5</v>
      </c>
      <c r="J8326" s="2">
        <v>2</v>
      </c>
      <c r="K8326" s="2">
        <v>0.53969999999999996</v>
      </c>
      <c r="L8326" s="18" t="str">
        <f>VLOOKUP(F8326,'BD customers'!$1:$1048576,2,FALSE)</f>
        <v>Frank Carlisle</v>
      </c>
      <c r="M8326" s="2">
        <f>MATCH(orders[[#This Row],[Product ID]],'BD product'!A:A,0)</f>
        <v>423</v>
      </c>
      <c r="N8326" s="2" t="str" cm="1">
        <f t="array" ref="N8326">INDEX('BD product'!A:D,M8326,2)</f>
        <v>Office Supplies</v>
      </c>
    </row>
    <row r="8327" spans="1:14" x14ac:dyDescent="0.3">
      <c r="A8327" s="3" t="s">
        <v>8573</v>
      </c>
      <c r="B8327" s="4">
        <v>42986</v>
      </c>
      <c r="C8327" s="12" t="str">
        <f t="shared" si="130"/>
        <v>2017/09</v>
      </c>
      <c r="D8327" s="4">
        <v>42987</v>
      </c>
      <c r="E8327" s="3" t="s">
        <v>64</v>
      </c>
      <c r="F8327" s="3" t="s">
        <v>6940</v>
      </c>
      <c r="G8327" s="3" t="s">
        <v>3353</v>
      </c>
      <c r="H8327" s="5">
        <v>158376</v>
      </c>
      <c r="I8327" s="2">
        <v>3</v>
      </c>
      <c r="J8327" s="2">
        <v>2</v>
      </c>
      <c r="K8327" s="2">
        <v>13.857900000000001</v>
      </c>
      <c r="L8327" s="18" t="str">
        <f>VLOOKUP(F8327,'BD customers'!$1:$1048576,2,FALSE)</f>
        <v>Frank Carlisle</v>
      </c>
      <c r="M8327" s="2">
        <f>MATCH(orders[[#This Row],[Product ID]],'BD product'!A:A,0)</f>
        <v>986</v>
      </c>
      <c r="N8327" s="2" t="str" cm="1">
        <f t="array" ref="N8327">INDEX('BD product'!A:D,M8327,2)</f>
        <v>Technology</v>
      </c>
    </row>
    <row r="8328" spans="1:14" x14ac:dyDescent="0.3">
      <c r="A8328" s="3" t="s">
        <v>8574</v>
      </c>
      <c r="B8328" s="4">
        <v>42937</v>
      </c>
      <c r="C8328" s="12" t="str">
        <f t="shared" si="130"/>
        <v>2017/07</v>
      </c>
      <c r="D8328" s="4">
        <v>42940</v>
      </c>
      <c r="E8328" s="3" t="s">
        <v>11</v>
      </c>
      <c r="F8328" s="3" t="s">
        <v>1161</v>
      </c>
      <c r="G8328" s="3" t="s">
        <v>815</v>
      </c>
      <c r="H8328" s="5">
        <v>2864</v>
      </c>
      <c r="I8328" s="2">
        <v>4</v>
      </c>
      <c r="J8328" s="2">
        <v>8</v>
      </c>
      <c r="K8328" s="2">
        <v>-4.5823999999999998</v>
      </c>
      <c r="L8328" s="18" t="str">
        <f>VLOOKUP(F8328,'BD customers'!$1:$1048576,2,FALSE)</f>
        <v>Kelly Lampkin</v>
      </c>
      <c r="M8328" s="2">
        <f>MATCH(orders[[#This Row],[Product ID]],'BD product'!A:A,0)</f>
        <v>177</v>
      </c>
      <c r="N8328" s="2" t="str" cm="1">
        <f t="array" ref="N8328">INDEX('BD product'!A:D,M8328,2)</f>
        <v>Office Supplies</v>
      </c>
    </row>
    <row r="8329" spans="1:14" x14ac:dyDescent="0.3">
      <c r="A8329" s="3" t="s">
        <v>8574</v>
      </c>
      <c r="B8329" s="4">
        <v>42937</v>
      </c>
      <c r="C8329" s="12" t="str">
        <f t="shared" si="130"/>
        <v>2017/07</v>
      </c>
      <c r="D8329" s="4">
        <v>42940</v>
      </c>
      <c r="E8329" s="3" t="s">
        <v>11</v>
      </c>
      <c r="F8329" s="3" t="s">
        <v>1161</v>
      </c>
      <c r="G8329" s="3" t="s">
        <v>3595</v>
      </c>
      <c r="H8329" s="5">
        <v>94192</v>
      </c>
      <c r="I8329" s="2">
        <v>7</v>
      </c>
      <c r="J8329" s="2">
        <v>8</v>
      </c>
      <c r="K8329" s="2">
        <v>-16.483599999999999</v>
      </c>
      <c r="L8329" s="18" t="str">
        <f>VLOOKUP(F8329,'BD customers'!$1:$1048576,2,FALSE)</f>
        <v>Kelly Lampkin</v>
      </c>
      <c r="M8329" s="2">
        <f>MATCH(orders[[#This Row],[Product ID]],'BD product'!A:A,0)</f>
        <v>1082</v>
      </c>
      <c r="N8329" s="2" t="str" cm="1">
        <f t="array" ref="N8329">INDEX('BD product'!A:D,M8329,2)</f>
        <v>Office Supplies</v>
      </c>
    </row>
    <row r="8330" spans="1:14" x14ac:dyDescent="0.3">
      <c r="A8330" s="3" t="s">
        <v>8575</v>
      </c>
      <c r="B8330" s="4">
        <v>43014</v>
      </c>
      <c r="C8330" s="12" t="str">
        <f t="shared" si="130"/>
        <v>2017/10</v>
      </c>
      <c r="D8330" s="4">
        <v>43019</v>
      </c>
      <c r="E8330" s="3" t="s">
        <v>21</v>
      </c>
      <c r="F8330" s="3" t="s">
        <v>1732</v>
      </c>
      <c r="G8330" s="3" t="s">
        <v>3528</v>
      </c>
      <c r="H8330" s="5">
        <v>1437</v>
      </c>
      <c r="I8330" s="2">
        <v>3</v>
      </c>
      <c r="J8330" s="2">
        <v>0</v>
      </c>
      <c r="K8330" s="2">
        <v>6.8975999999999997</v>
      </c>
      <c r="L8330" s="18" t="str">
        <f>VLOOKUP(F8330,'BD customers'!$1:$1048576,2,FALSE)</f>
        <v>Xylona Preis</v>
      </c>
      <c r="M8330" s="2">
        <f>MATCH(orders[[#This Row],[Product ID]],'BD product'!A:A,0)</f>
        <v>1054</v>
      </c>
      <c r="N8330" s="2" t="str" cm="1">
        <f t="array" ref="N8330">INDEX('BD product'!A:D,M8330,2)</f>
        <v>Office Supplies</v>
      </c>
    </row>
    <row r="8331" spans="1:14" x14ac:dyDescent="0.3">
      <c r="A8331" s="3" t="s">
        <v>8575</v>
      </c>
      <c r="B8331" s="4">
        <v>43014</v>
      </c>
      <c r="C8331" s="12" t="str">
        <f t="shared" si="130"/>
        <v>2017/10</v>
      </c>
      <c r="D8331" s="4">
        <v>43019</v>
      </c>
      <c r="E8331" s="3" t="s">
        <v>21</v>
      </c>
      <c r="F8331" s="3" t="s">
        <v>1732</v>
      </c>
      <c r="G8331" s="3" t="s">
        <v>3330</v>
      </c>
      <c r="H8331" s="5">
        <v>648</v>
      </c>
      <c r="I8331" s="2">
        <v>1</v>
      </c>
      <c r="J8331" s="2">
        <v>0</v>
      </c>
      <c r="K8331" s="2">
        <v>3.1103999999999998</v>
      </c>
      <c r="L8331" s="18" t="str">
        <f>VLOOKUP(F8331,'BD customers'!$1:$1048576,2,FALSE)</f>
        <v>Xylona Preis</v>
      </c>
      <c r="M8331" s="2">
        <f>MATCH(orders[[#This Row],[Product ID]],'BD product'!A:A,0)</f>
        <v>976</v>
      </c>
      <c r="N8331" s="2" t="str" cm="1">
        <f t="array" ref="N8331">INDEX('BD product'!A:D,M8331,2)</f>
        <v>Office Supplies</v>
      </c>
    </row>
    <row r="8332" spans="1:14" x14ac:dyDescent="0.3">
      <c r="A8332" s="3" t="s">
        <v>8576</v>
      </c>
      <c r="B8332" s="4">
        <v>43046</v>
      </c>
      <c r="C8332" s="12" t="str">
        <f t="shared" si="130"/>
        <v>2017/11</v>
      </c>
      <c r="D8332" s="4">
        <v>43050</v>
      </c>
      <c r="E8332" s="3" t="s">
        <v>21</v>
      </c>
      <c r="F8332" s="3" t="s">
        <v>1965</v>
      </c>
      <c r="G8332" s="3" t="s">
        <v>8577</v>
      </c>
      <c r="H8332" s="5">
        <v>788</v>
      </c>
      <c r="I8332" s="2">
        <v>4</v>
      </c>
      <c r="J8332" s="2">
        <v>0</v>
      </c>
      <c r="K8332" s="2">
        <v>2.5215999999999998</v>
      </c>
      <c r="L8332" s="18" t="str">
        <f>VLOOKUP(F8332,'BD customers'!$1:$1048576,2,FALSE)</f>
        <v>Frank Preis</v>
      </c>
      <c r="M8332" s="2">
        <f>MATCH(orders[[#This Row],[Product ID]],'BD product'!A:A,0)</f>
        <v>1839</v>
      </c>
      <c r="N8332" s="2" t="str" cm="1">
        <f t="array" ref="N8332">INDEX('BD product'!A:D,M8332,2)</f>
        <v>Technology</v>
      </c>
    </row>
    <row r="8333" spans="1:14" x14ac:dyDescent="0.3">
      <c r="A8333" s="3" t="s">
        <v>8579</v>
      </c>
      <c r="B8333" s="4">
        <v>42438</v>
      </c>
      <c r="C8333" s="12" t="str">
        <f t="shared" si="130"/>
        <v>2016/03</v>
      </c>
      <c r="D8333" s="4">
        <v>42441</v>
      </c>
      <c r="E8333" s="3" t="s">
        <v>64</v>
      </c>
      <c r="F8333" s="3" t="s">
        <v>2408</v>
      </c>
      <c r="G8333" s="3" t="s">
        <v>2284</v>
      </c>
      <c r="H8333" s="5">
        <v>1121</v>
      </c>
      <c r="I8333" s="2">
        <v>1</v>
      </c>
      <c r="J8333" s="2">
        <v>0</v>
      </c>
      <c r="K8333" s="2">
        <v>0.33629999999999999</v>
      </c>
      <c r="L8333" s="18" t="str">
        <f>VLOOKUP(F8333,'BD customers'!$1:$1048576,2,FALSE)</f>
        <v>Pamela Stobb</v>
      </c>
      <c r="M8333" s="2">
        <f>MATCH(orders[[#This Row],[Product ID]],'BD product'!A:A,0)</f>
        <v>604</v>
      </c>
      <c r="N8333" s="2" t="str" cm="1">
        <f t="array" ref="N8333">INDEX('BD product'!A:D,M8333,2)</f>
        <v>Office Supplies</v>
      </c>
    </row>
    <row r="8334" spans="1:14" x14ac:dyDescent="0.3">
      <c r="A8334" s="3" t="s">
        <v>8579</v>
      </c>
      <c r="B8334" s="4">
        <v>42438</v>
      </c>
      <c r="C8334" s="12" t="str">
        <f t="shared" si="130"/>
        <v>2016/03</v>
      </c>
      <c r="D8334" s="4">
        <v>42441</v>
      </c>
      <c r="E8334" s="3" t="s">
        <v>64</v>
      </c>
      <c r="F8334" s="3" t="s">
        <v>2408</v>
      </c>
      <c r="G8334" s="3" t="s">
        <v>1890</v>
      </c>
      <c r="H8334" s="5">
        <v>3549</v>
      </c>
      <c r="I8334" s="2">
        <v>5</v>
      </c>
      <c r="J8334" s="2">
        <v>0</v>
      </c>
      <c r="K8334" s="2">
        <v>8.8725000000000005</v>
      </c>
      <c r="L8334" s="18" t="str">
        <f>VLOOKUP(F8334,'BD customers'!$1:$1048576,2,FALSE)</f>
        <v>Pamela Stobb</v>
      </c>
      <c r="M8334" s="2">
        <f>MATCH(orders[[#This Row],[Product ID]],'BD product'!A:A,0)</f>
        <v>476</v>
      </c>
      <c r="N8334" s="2" t="str" cm="1">
        <f t="array" ref="N8334">INDEX('BD product'!A:D,M8334,2)</f>
        <v>Furniture</v>
      </c>
    </row>
    <row r="8335" spans="1:14" x14ac:dyDescent="0.3">
      <c r="A8335" s="3" t="s">
        <v>8579</v>
      </c>
      <c r="B8335" s="4">
        <v>42438</v>
      </c>
      <c r="C8335" s="12" t="str">
        <f t="shared" si="130"/>
        <v>2016/03</v>
      </c>
      <c r="D8335" s="4">
        <v>42441</v>
      </c>
      <c r="E8335" s="3" t="s">
        <v>64</v>
      </c>
      <c r="F8335" s="3" t="s">
        <v>2408</v>
      </c>
      <c r="G8335" s="3" t="s">
        <v>7398</v>
      </c>
      <c r="H8335" s="5">
        <v>1794</v>
      </c>
      <c r="I8335" s="2">
        <v>3</v>
      </c>
      <c r="J8335" s="2">
        <v>0</v>
      </c>
      <c r="K8335" s="2">
        <v>8.7905999999999995</v>
      </c>
      <c r="L8335" s="18" t="str">
        <f>VLOOKUP(F8335,'BD customers'!$1:$1048576,2,FALSE)</f>
        <v>Pamela Stobb</v>
      </c>
      <c r="M8335" s="2">
        <f>MATCH(orders[[#This Row],[Product ID]],'BD product'!A:A,0)</f>
        <v>1778</v>
      </c>
      <c r="N8335" s="2" t="str" cm="1">
        <f t="array" ref="N8335">INDEX('BD product'!A:D,M8335,2)</f>
        <v>Office Supplies</v>
      </c>
    </row>
    <row r="8336" spans="1:14" x14ac:dyDescent="0.3">
      <c r="A8336" s="3" t="s">
        <v>8579</v>
      </c>
      <c r="B8336" s="4">
        <v>42438</v>
      </c>
      <c r="C8336" s="12" t="str">
        <f t="shared" si="130"/>
        <v>2016/03</v>
      </c>
      <c r="D8336" s="4">
        <v>42441</v>
      </c>
      <c r="E8336" s="3" t="s">
        <v>64</v>
      </c>
      <c r="F8336" s="3" t="s">
        <v>2408</v>
      </c>
      <c r="G8336" s="3" t="s">
        <v>2188</v>
      </c>
      <c r="H8336" s="5">
        <v>518</v>
      </c>
      <c r="I8336" s="2">
        <v>4</v>
      </c>
      <c r="J8336" s="2">
        <v>0</v>
      </c>
      <c r="K8336" s="2">
        <v>0.2331</v>
      </c>
      <c r="L8336" s="18" t="str">
        <f>VLOOKUP(F8336,'BD customers'!$1:$1048576,2,FALSE)</f>
        <v>Pamela Stobb</v>
      </c>
      <c r="M8336" s="2">
        <f>MATCH(orders[[#This Row],[Product ID]],'BD product'!A:A,0)</f>
        <v>571</v>
      </c>
      <c r="N8336" s="2" t="str" cm="1">
        <f t="array" ref="N8336">INDEX('BD product'!A:D,M8336,2)</f>
        <v>Office Supplies</v>
      </c>
    </row>
    <row r="8337" spans="1:14" x14ac:dyDescent="0.3">
      <c r="A8337" s="3" t="s">
        <v>8580</v>
      </c>
      <c r="B8337" s="4">
        <v>42868</v>
      </c>
      <c r="C8337" s="12" t="str">
        <f t="shared" si="130"/>
        <v>2017/05</v>
      </c>
      <c r="D8337" s="4">
        <v>42873</v>
      </c>
      <c r="E8337" s="3" t="s">
        <v>11</v>
      </c>
      <c r="F8337" s="3" t="s">
        <v>1646</v>
      </c>
      <c r="G8337" s="3" t="s">
        <v>3916</v>
      </c>
      <c r="H8337" s="5">
        <v>29952</v>
      </c>
      <c r="I8337" s="2">
        <v>9</v>
      </c>
      <c r="J8337" s="2">
        <v>0</v>
      </c>
      <c r="K8337" s="2">
        <v>1.4976</v>
      </c>
      <c r="L8337" s="18" t="str">
        <f>VLOOKUP(F8337,'BD customers'!$1:$1048576,2,FALSE)</f>
        <v>Carl Weiss</v>
      </c>
      <c r="M8337" s="2">
        <f>MATCH(orders[[#This Row],[Product ID]],'BD product'!A:A,0)</f>
        <v>1199</v>
      </c>
      <c r="N8337" s="2" t="str" cm="1">
        <f t="array" ref="N8337">INDEX('BD product'!A:D,M8337,2)</f>
        <v>Office Supplies</v>
      </c>
    </row>
    <row r="8338" spans="1:14" x14ac:dyDescent="0.3">
      <c r="A8338" s="3" t="s">
        <v>8581</v>
      </c>
      <c r="B8338" s="4">
        <v>42553</v>
      </c>
      <c r="C8338" s="12" t="str">
        <f t="shared" si="130"/>
        <v>2016/07</v>
      </c>
      <c r="D8338" s="4">
        <v>42559</v>
      </c>
      <c r="E8338" s="3" t="s">
        <v>21</v>
      </c>
      <c r="F8338" s="3" t="s">
        <v>2709</v>
      </c>
      <c r="G8338" s="3" t="s">
        <v>8582</v>
      </c>
      <c r="H8338" s="5">
        <v>77</v>
      </c>
      <c r="I8338" s="2">
        <v>2</v>
      </c>
      <c r="J8338" s="2">
        <v>0</v>
      </c>
      <c r="K8338" s="2">
        <v>0.31569999999999998</v>
      </c>
      <c r="L8338" s="18" t="str">
        <f>VLOOKUP(F8338,'BD customers'!$1:$1048576,2,FALSE)</f>
        <v>Katherine Hughes</v>
      </c>
      <c r="M8338" s="2">
        <f>MATCH(orders[[#This Row],[Product ID]],'BD product'!A:A,0)</f>
        <v>1840</v>
      </c>
      <c r="N8338" s="2" t="str" cm="1">
        <f t="array" ref="N8338">INDEX('BD product'!A:D,M8338,2)</f>
        <v>Office Supplies</v>
      </c>
    </row>
    <row r="8339" spans="1:14" x14ac:dyDescent="0.3">
      <c r="A8339" s="3" t="s">
        <v>8584</v>
      </c>
      <c r="B8339" s="4">
        <v>42000</v>
      </c>
      <c r="C8339" s="12" t="str">
        <f t="shared" si="130"/>
        <v>2014/12</v>
      </c>
      <c r="D8339" s="4">
        <v>42007</v>
      </c>
      <c r="E8339" s="3" t="s">
        <v>21</v>
      </c>
      <c r="F8339" s="3" t="s">
        <v>4052</v>
      </c>
      <c r="G8339" s="3" t="s">
        <v>7954</v>
      </c>
      <c r="H8339" s="5">
        <v>2392</v>
      </c>
      <c r="I8339" s="2">
        <v>4</v>
      </c>
      <c r="J8339" s="2">
        <v>0</v>
      </c>
      <c r="K8339" s="2">
        <v>11.720800000000001</v>
      </c>
      <c r="L8339" s="18" t="str">
        <f>VLOOKUP(F8339,'BD customers'!$1:$1048576,2,FALSE)</f>
        <v>Tamara Chand</v>
      </c>
      <c r="M8339" s="2">
        <f>MATCH(orders[[#This Row],[Product ID]],'BD product'!A:A,0)</f>
        <v>1815</v>
      </c>
      <c r="N8339" s="2" t="str" cm="1">
        <f t="array" ref="N8339">INDEX('BD product'!A:D,M8339,2)</f>
        <v>Office Supplies</v>
      </c>
    </row>
    <row r="8340" spans="1:14" x14ac:dyDescent="0.3">
      <c r="A8340" s="3" t="s">
        <v>8584</v>
      </c>
      <c r="B8340" s="4">
        <v>42000</v>
      </c>
      <c r="C8340" s="12" t="str">
        <f t="shared" si="130"/>
        <v>2014/12</v>
      </c>
      <c r="D8340" s="4">
        <v>42007</v>
      </c>
      <c r="E8340" s="3" t="s">
        <v>21</v>
      </c>
      <c r="F8340" s="3" t="s">
        <v>4052</v>
      </c>
      <c r="G8340" s="3" t="s">
        <v>2790</v>
      </c>
      <c r="H8340" s="5">
        <v>4980</v>
      </c>
      <c r="I8340" s="2">
        <v>5</v>
      </c>
      <c r="J8340" s="2">
        <v>0</v>
      </c>
      <c r="K8340" s="2">
        <v>1.8426</v>
      </c>
      <c r="L8340" s="18" t="str">
        <f>VLOOKUP(F8340,'BD customers'!$1:$1048576,2,FALSE)</f>
        <v>Tamara Chand</v>
      </c>
      <c r="M8340" s="2">
        <f>MATCH(orders[[#This Row],[Product ID]],'BD product'!A:A,0)</f>
        <v>771</v>
      </c>
      <c r="N8340" s="2" t="str" cm="1">
        <f t="array" ref="N8340">INDEX('BD product'!A:D,M8340,2)</f>
        <v>Technology</v>
      </c>
    </row>
    <row r="8341" spans="1:14" x14ac:dyDescent="0.3">
      <c r="A8341" s="3" t="s">
        <v>8585</v>
      </c>
      <c r="B8341" s="4">
        <v>42838</v>
      </c>
      <c r="C8341" s="12" t="str">
        <f t="shared" si="130"/>
        <v>2017/04</v>
      </c>
      <c r="D8341" s="4">
        <v>42842</v>
      </c>
      <c r="E8341" s="3" t="s">
        <v>21</v>
      </c>
      <c r="F8341" s="3" t="s">
        <v>847</v>
      </c>
      <c r="G8341" s="3" t="s">
        <v>3951</v>
      </c>
      <c r="H8341" s="5">
        <v>436704</v>
      </c>
      <c r="I8341" s="2">
        <v>6</v>
      </c>
      <c r="J8341" s="2">
        <v>2</v>
      </c>
      <c r="K8341" s="2">
        <v>-38.211599999999997</v>
      </c>
      <c r="L8341" s="18" t="str">
        <f>VLOOKUP(F8341,'BD customers'!$1:$1048576,2,FALSE)</f>
        <v>Yana Sorensen</v>
      </c>
      <c r="M8341" s="2">
        <f>MATCH(orders[[#This Row],[Product ID]],'BD product'!A:A,0)</f>
        <v>1211</v>
      </c>
      <c r="N8341" s="2" t="str" cm="1">
        <f t="array" ref="N8341">INDEX('BD product'!A:D,M8341,2)</f>
        <v>Furniture</v>
      </c>
    </row>
    <row r="8342" spans="1:14" x14ac:dyDescent="0.3">
      <c r="A8342" s="3" t="s">
        <v>8586</v>
      </c>
      <c r="B8342" s="4">
        <v>41957</v>
      </c>
      <c r="C8342" s="12" t="str">
        <f t="shared" si="130"/>
        <v>2014/11</v>
      </c>
      <c r="D8342" s="4">
        <v>41963</v>
      </c>
      <c r="E8342" s="3" t="s">
        <v>21</v>
      </c>
      <c r="F8342" s="3" t="s">
        <v>672</v>
      </c>
      <c r="G8342" s="3" t="s">
        <v>3421</v>
      </c>
      <c r="H8342" s="5">
        <v>324</v>
      </c>
      <c r="I8342" s="2">
        <v>5</v>
      </c>
      <c r="J8342" s="2">
        <v>0</v>
      </c>
      <c r="K8342" s="2">
        <v>1.5551999999999999</v>
      </c>
      <c r="L8342" s="18" t="str">
        <f>VLOOKUP(F8342,'BD customers'!$1:$1048576,2,FALSE)</f>
        <v>Chris Cortes</v>
      </c>
      <c r="M8342" s="2">
        <f>MATCH(orders[[#This Row],[Product ID]],'BD product'!A:A,0)</f>
        <v>1011</v>
      </c>
      <c r="N8342" s="2" t="str" cm="1">
        <f t="array" ref="N8342">INDEX('BD product'!A:D,M8342,2)</f>
        <v>Office Supplies</v>
      </c>
    </row>
    <row r="8343" spans="1:14" x14ac:dyDescent="0.3">
      <c r="A8343" s="3" t="s">
        <v>8587</v>
      </c>
      <c r="B8343" s="4">
        <v>42897</v>
      </c>
      <c r="C8343" s="12" t="str">
        <f t="shared" si="130"/>
        <v>2017/06</v>
      </c>
      <c r="D8343" s="4">
        <v>42900</v>
      </c>
      <c r="E8343" s="3" t="s">
        <v>64</v>
      </c>
      <c r="F8343" s="3" t="s">
        <v>117</v>
      </c>
      <c r="G8343" s="3" t="s">
        <v>2175</v>
      </c>
      <c r="H8343" s="5">
        <v>6144</v>
      </c>
      <c r="I8343" s="2">
        <v>3</v>
      </c>
      <c r="J8343" s="2">
        <v>0</v>
      </c>
      <c r="K8343" s="2">
        <v>16.588799999999999</v>
      </c>
      <c r="L8343" s="18" t="str">
        <f>VLOOKUP(F8343,'BD customers'!$1:$1048576,2,FALSE)</f>
        <v>Zuschuss Donatelli</v>
      </c>
      <c r="M8343" s="2">
        <f>MATCH(orders[[#This Row],[Product ID]],'BD product'!A:A,0)</f>
        <v>566</v>
      </c>
      <c r="N8343" s="2" t="str" cm="1">
        <f t="array" ref="N8343">INDEX('BD product'!A:D,M8343,2)</f>
        <v>Office Supplies</v>
      </c>
    </row>
    <row r="8344" spans="1:14" x14ac:dyDescent="0.3">
      <c r="A8344" s="3" t="s">
        <v>8588</v>
      </c>
      <c r="B8344" s="4">
        <v>42699</v>
      </c>
      <c r="C8344" s="12" t="str">
        <f t="shared" si="130"/>
        <v>2016/11</v>
      </c>
      <c r="D8344" s="4">
        <v>42704</v>
      </c>
      <c r="E8344" s="3" t="s">
        <v>21</v>
      </c>
      <c r="F8344" s="3" t="s">
        <v>2231</v>
      </c>
      <c r="G8344" s="3" t="s">
        <v>1872</v>
      </c>
      <c r="H8344" s="5">
        <v>7336</v>
      </c>
      <c r="I8344" s="2">
        <v>7</v>
      </c>
      <c r="J8344" s="2">
        <v>0</v>
      </c>
      <c r="K8344" s="2">
        <v>19.807200000000002</v>
      </c>
      <c r="L8344" s="18" t="str">
        <f>VLOOKUP(F8344,'BD customers'!$1:$1048576,2,FALSE)</f>
        <v>Jay Kimmel</v>
      </c>
      <c r="M8344" s="2">
        <f>MATCH(orders[[#This Row],[Product ID]],'BD product'!A:A,0)</f>
        <v>472</v>
      </c>
      <c r="N8344" s="2" t="str" cm="1">
        <f t="array" ref="N8344">INDEX('BD product'!A:D,M8344,2)</f>
        <v>Office Supplies</v>
      </c>
    </row>
    <row r="8345" spans="1:14" x14ac:dyDescent="0.3">
      <c r="A8345" s="3" t="s">
        <v>8589</v>
      </c>
      <c r="B8345" s="4">
        <v>41719</v>
      </c>
      <c r="C8345" s="12" t="str">
        <f t="shared" si="130"/>
        <v>2014/03</v>
      </c>
      <c r="D8345" s="4">
        <v>41723</v>
      </c>
      <c r="E8345" s="3" t="s">
        <v>21</v>
      </c>
      <c r="F8345" s="3" t="s">
        <v>810</v>
      </c>
      <c r="G8345" s="3" t="s">
        <v>913</v>
      </c>
      <c r="H8345" s="5">
        <v>592</v>
      </c>
      <c r="I8345" s="2">
        <v>5</v>
      </c>
      <c r="J8345" s="2">
        <v>2</v>
      </c>
      <c r="K8345" s="2">
        <v>2.2200000000000001E-2</v>
      </c>
      <c r="L8345" s="18" t="str">
        <f>VLOOKUP(F8345,'BD customers'!$1:$1048576,2,FALSE)</f>
        <v>Gary McGarr</v>
      </c>
      <c r="M8345" s="2">
        <f>MATCH(orders[[#This Row],[Product ID]],'BD product'!A:A,0)</f>
        <v>200</v>
      </c>
      <c r="N8345" s="2" t="str" cm="1">
        <f t="array" ref="N8345">INDEX('BD product'!A:D,M8345,2)</f>
        <v>Office Supplies</v>
      </c>
    </row>
    <row r="8346" spans="1:14" x14ac:dyDescent="0.3">
      <c r="A8346" s="3" t="s">
        <v>8589</v>
      </c>
      <c r="B8346" s="4">
        <v>41719</v>
      </c>
      <c r="C8346" s="12" t="str">
        <f t="shared" si="130"/>
        <v>2014/03</v>
      </c>
      <c r="D8346" s="4">
        <v>41723</v>
      </c>
      <c r="E8346" s="3" t="s">
        <v>21</v>
      </c>
      <c r="F8346" s="3" t="s">
        <v>810</v>
      </c>
      <c r="G8346" s="3" t="s">
        <v>3397</v>
      </c>
      <c r="H8346" s="5">
        <v>32952</v>
      </c>
      <c r="I8346" s="2">
        <v>3</v>
      </c>
      <c r="J8346" s="2">
        <v>2</v>
      </c>
      <c r="K8346" s="2">
        <v>6.5903999999999998</v>
      </c>
      <c r="L8346" s="18" t="str">
        <f>VLOOKUP(F8346,'BD customers'!$1:$1048576,2,FALSE)</f>
        <v>Gary McGarr</v>
      </c>
      <c r="M8346" s="2">
        <f>MATCH(orders[[#This Row],[Product ID]],'BD product'!A:A,0)</f>
        <v>1003</v>
      </c>
      <c r="N8346" s="2" t="str" cm="1">
        <f t="array" ref="N8346">INDEX('BD product'!A:D,M8346,2)</f>
        <v>Furniture</v>
      </c>
    </row>
    <row r="8347" spans="1:14" x14ac:dyDescent="0.3">
      <c r="A8347" s="3" t="s">
        <v>8589</v>
      </c>
      <c r="B8347" s="4">
        <v>41719</v>
      </c>
      <c r="C8347" s="12" t="str">
        <f t="shared" si="130"/>
        <v>2014/03</v>
      </c>
      <c r="D8347" s="4">
        <v>41723</v>
      </c>
      <c r="E8347" s="3" t="s">
        <v>21</v>
      </c>
      <c r="F8347" s="3" t="s">
        <v>810</v>
      </c>
      <c r="G8347" s="3" t="s">
        <v>5043</v>
      </c>
      <c r="H8347" s="5">
        <v>218376</v>
      </c>
      <c r="I8347" s="2">
        <v>3</v>
      </c>
      <c r="J8347" s="2">
        <v>2</v>
      </c>
      <c r="K8347" s="2">
        <v>-10.918799999999999</v>
      </c>
      <c r="L8347" s="18" t="str">
        <f>VLOOKUP(F8347,'BD customers'!$1:$1048576,2,FALSE)</f>
        <v>Gary McGarr</v>
      </c>
      <c r="M8347" s="2">
        <f>MATCH(orders[[#This Row],[Product ID]],'BD product'!A:A,0)</f>
        <v>1457</v>
      </c>
      <c r="N8347" s="2" t="str" cm="1">
        <f t="array" ref="N8347">INDEX('BD product'!A:D,M8347,2)</f>
        <v>Furniture</v>
      </c>
    </row>
    <row r="8348" spans="1:14" x14ac:dyDescent="0.3">
      <c r="A8348" s="3" t="s">
        <v>8590</v>
      </c>
      <c r="B8348" s="4">
        <v>42124</v>
      </c>
      <c r="C8348" s="12" t="str">
        <f t="shared" si="130"/>
        <v>2015/04</v>
      </c>
      <c r="D8348" s="4">
        <v>42128</v>
      </c>
      <c r="E8348" s="3" t="s">
        <v>21</v>
      </c>
      <c r="F8348" s="3" t="s">
        <v>2775</v>
      </c>
      <c r="G8348" s="3" t="s">
        <v>886</v>
      </c>
      <c r="H8348" s="5">
        <v>314</v>
      </c>
      <c r="I8348" s="2">
        <v>5</v>
      </c>
      <c r="J8348" s="2">
        <v>0</v>
      </c>
      <c r="K8348" s="2">
        <v>1.3188</v>
      </c>
      <c r="L8348" s="18" t="str">
        <f>VLOOKUP(F8348,'BD customers'!$1:$1048576,2,FALSE)</f>
        <v>Jane Waco</v>
      </c>
      <c r="M8348" s="2">
        <f>MATCH(orders[[#This Row],[Product ID]],'BD product'!A:A,0)</f>
        <v>193</v>
      </c>
      <c r="N8348" s="2" t="str" cm="1">
        <f t="array" ref="N8348">INDEX('BD product'!A:D,M8348,2)</f>
        <v>Furniture</v>
      </c>
    </row>
    <row r="8349" spans="1:14" x14ac:dyDescent="0.3">
      <c r="A8349" s="3" t="s">
        <v>8590</v>
      </c>
      <c r="B8349" s="4">
        <v>42124</v>
      </c>
      <c r="C8349" s="12" t="str">
        <f t="shared" si="130"/>
        <v>2015/04</v>
      </c>
      <c r="D8349" s="4">
        <v>42128</v>
      </c>
      <c r="E8349" s="3" t="s">
        <v>21</v>
      </c>
      <c r="F8349" s="3" t="s">
        <v>2775</v>
      </c>
      <c r="G8349" s="3" t="s">
        <v>5070</v>
      </c>
      <c r="H8349" s="5">
        <v>948</v>
      </c>
      <c r="I8349" s="2">
        <v>1</v>
      </c>
      <c r="J8349" s="2">
        <v>0</v>
      </c>
      <c r="K8349" s="2">
        <v>0.37919999999999998</v>
      </c>
      <c r="L8349" s="18" t="str">
        <f>VLOOKUP(F8349,'BD customers'!$1:$1048576,2,FALSE)</f>
        <v>Jane Waco</v>
      </c>
      <c r="M8349" s="2">
        <f>MATCH(orders[[#This Row],[Product ID]],'BD product'!A:A,0)</f>
        <v>1464</v>
      </c>
      <c r="N8349" s="2" t="str" cm="1">
        <f t="array" ref="N8349">INDEX('BD product'!A:D,M8349,2)</f>
        <v>Furniture</v>
      </c>
    </row>
    <row r="8350" spans="1:14" x14ac:dyDescent="0.3">
      <c r="A8350" s="3" t="s">
        <v>8590</v>
      </c>
      <c r="B8350" s="4">
        <v>42124</v>
      </c>
      <c r="C8350" s="12" t="str">
        <f t="shared" si="130"/>
        <v>2015/04</v>
      </c>
      <c r="D8350" s="4">
        <v>42128</v>
      </c>
      <c r="E8350" s="3" t="s">
        <v>21</v>
      </c>
      <c r="F8350" s="3" t="s">
        <v>2775</v>
      </c>
      <c r="G8350" s="3" t="s">
        <v>3445</v>
      </c>
      <c r="H8350" s="5">
        <v>2095</v>
      </c>
      <c r="I8350" s="2">
        <v>10</v>
      </c>
      <c r="J8350" s="2">
        <v>0</v>
      </c>
      <c r="K8350" s="2">
        <v>0.58660000000000001</v>
      </c>
      <c r="L8350" s="18" t="str">
        <f>VLOOKUP(F8350,'BD customers'!$1:$1048576,2,FALSE)</f>
        <v>Jane Waco</v>
      </c>
      <c r="M8350" s="2">
        <f>MATCH(orders[[#This Row],[Product ID]],'BD product'!A:A,0)</f>
        <v>1022</v>
      </c>
      <c r="N8350" s="2" t="str" cm="1">
        <f t="array" ref="N8350">INDEX('BD product'!A:D,M8350,2)</f>
        <v>Technology</v>
      </c>
    </row>
    <row r="8351" spans="1:14" x14ac:dyDescent="0.3">
      <c r="A8351" s="3" t="s">
        <v>8590</v>
      </c>
      <c r="B8351" s="4">
        <v>42124</v>
      </c>
      <c r="C8351" s="12" t="str">
        <f t="shared" si="130"/>
        <v>2015/04</v>
      </c>
      <c r="D8351" s="4">
        <v>42128</v>
      </c>
      <c r="E8351" s="3" t="s">
        <v>21</v>
      </c>
      <c r="F8351" s="3" t="s">
        <v>2775</v>
      </c>
      <c r="G8351" s="3" t="s">
        <v>6726</v>
      </c>
      <c r="H8351" s="5">
        <v>243</v>
      </c>
      <c r="I8351" s="2">
        <v>5</v>
      </c>
      <c r="J8351" s="2">
        <v>0</v>
      </c>
      <c r="K8351" s="2">
        <v>1.0448999999999999</v>
      </c>
      <c r="L8351" s="18" t="str">
        <f>VLOOKUP(F8351,'BD customers'!$1:$1048576,2,FALSE)</f>
        <v>Jane Waco</v>
      </c>
      <c r="M8351" s="2">
        <f>MATCH(orders[[#This Row],[Product ID]],'BD product'!A:A,0)</f>
        <v>1723</v>
      </c>
      <c r="N8351" s="2" t="str" cm="1">
        <f t="array" ref="N8351">INDEX('BD product'!A:D,M8351,2)</f>
        <v>Furniture</v>
      </c>
    </row>
    <row r="8352" spans="1:14" x14ac:dyDescent="0.3">
      <c r="A8352" s="3" t="s">
        <v>8590</v>
      </c>
      <c r="B8352" s="4">
        <v>42124</v>
      </c>
      <c r="C8352" s="12" t="str">
        <f t="shared" si="130"/>
        <v>2015/04</v>
      </c>
      <c r="D8352" s="4">
        <v>42128</v>
      </c>
      <c r="E8352" s="3" t="s">
        <v>21</v>
      </c>
      <c r="F8352" s="3" t="s">
        <v>2775</v>
      </c>
      <c r="G8352" s="3" t="s">
        <v>3586</v>
      </c>
      <c r="H8352" s="5">
        <v>648</v>
      </c>
      <c r="I8352" s="2">
        <v>1</v>
      </c>
      <c r="J8352" s="2">
        <v>0</v>
      </c>
      <c r="K8352" s="2">
        <v>3.1103999999999998</v>
      </c>
      <c r="L8352" s="18" t="str">
        <f>VLOOKUP(F8352,'BD customers'!$1:$1048576,2,FALSE)</f>
        <v>Jane Waco</v>
      </c>
      <c r="M8352" s="2">
        <f>MATCH(orders[[#This Row],[Product ID]],'BD product'!A:A,0)</f>
        <v>1078</v>
      </c>
      <c r="N8352" s="2" t="str" cm="1">
        <f t="array" ref="N8352">INDEX('BD product'!A:D,M8352,2)</f>
        <v>Office Supplies</v>
      </c>
    </row>
    <row r="8353" spans="1:14" x14ac:dyDescent="0.3">
      <c r="A8353" s="3" t="s">
        <v>8591</v>
      </c>
      <c r="B8353" s="4">
        <v>42858</v>
      </c>
      <c r="C8353" s="12" t="str">
        <f t="shared" si="130"/>
        <v>2017/05</v>
      </c>
      <c r="D8353" s="4">
        <v>42863</v>
      </c>
      <c r="E8353" s="3" t="s">
        <v>21</v>
      </c>
      <c r="F8353" s="3" t="s">
        <v>4694</v>
      </c>
      <c r="G8353" s="3" t="s">
        <v>7086</v>
      </c>
      <c r="H8353" s="5">
        <v>32448</v>
      </c>
      <c r="I8353" s="2">
        <v>2</v>
      </c>
      <c r="J8353" s="2">
        <v>2</v>
      </c>
      <c r="K8353" s="2">
        <v>7.3007999999999997</v>
      </c>
      <c r="L8353" s="18" t="str">
        <f>VLOOKUP(F8353,'BD customers'!$1:$1048576,2,FALSE)</f>
        <v>Bill Overfelt</v>
      </c>
      <c r="M8353" s="2">
        <f>MATCH(orders[[#This Row],[Product ID]],'BD product'!A:A,0)</f>
        <v>1759</v>
      </c>
      <c r="N8353" s="2" t="str" cm="1">
        <f t="array" ref="N8353">INDEX('BD product'!A:D,M8353,2)</f>
        <v>Furniture</v>
      </c>
    </row>
    <row r="8354" spans="1:14" x14ac:dyDescent="0.3">
      <c r="A8354" s="3" t="s">
        <v>8591</v>
      </c>
      <c r="B8354" s="4">
        <v>42858</v>
      </c>
      <c r="C8354" s="12" t="str">
        <f t="shared" si="130"/>
        <v>2017/05</v>
      </c>
      <c r="D8354" s="4">
        <v>42863</v>
      </c>
      <c r="E8354" s="3" t="s">
        <v>21</v>
      </c>
      <c r="F8354" s="3" t="s">
        <v>4694</v>
      </c>
      <c r="G8354" s="3" t="s">
        <v>2637</v>
      </c>
      <c r="H8354" s="5">
        <v>26388</v>
      </c>
      <c r="I8354" s="2">
        <v>4</v>
      </c>
      <c r="J8354" s="2">
        <v>7</v>
      </c>
      <c r="K8354" s="2">
        <v>-1.7592000000000001</v>
      </c>
      <c r="L8354" s="18" t="str">
        <f>VLOOKUP(F8354,'BD customers'!$1:$1048576,2,FALSE)</f>
        <v>Bill Overfelt</v>
      </c>
      <c r="M8354" s="2">
        <f>MATCH(orders[[#This Row],[Product ID]],'BD product'!A:A,0)</f>
        <v>717</v>
      </c>
      <c r="N8354" s="2" t="str" cm="1">
        <f t="array" ref="N8354">INDEX('BD product'!A:D,M8354,2)</f>
        <v>Office Supplies</v>
      </c>
    </row>
    <row r="8355" spans="1:14" x14ac:dyDescent="0.3">
      <c r="A8355" s="3" t="s">
        <v>8591</v>
      </c>
      <c r="B8355" s="4">
        <v>42858</v>
      </c>
      <c r="C8355" s="12" t="str">
        <f t="shared" si="130"/>
        <v>2017/05</v>
      </c>
      <c r="D8355" s="4">
        <v>42863</v>
      </c>
      <c r="E8355" s="3" t="s">
        <v>21</v>
      </c>
      <c r="F8355" s="3" t="s">
        <v>4694</v>
      </c>
      <c r="G8355" s="3" t="s">
        <v>950</v>
      </c>
      <c r="H8355" s="5">
        <v>37347</v>
      </c>
      <c r="I8355" s="2">
        <v>5</v>
      </c>
      <c r="J8355" s="2">
        <v>4</v>
      </c>
      <c r="K8355" s="2">
        <v>-11.2041</v>
      </c>
      <c r="L8355" s="18" t="str">
        <f>VLOOKUP(F8355,'BD customers'!$1:$1048576,2,FALSE)</f>
        <v>Bill Overfelt</v>
      </c>
      <c r="M8355" s="2">
        <f>MATCH(orders[[#This Row],[Product ID]],'BD product'!A:A,0)</f>
        <v>211</v>
      </c>
      <c r="N8355" s="2" t="str" cm="1">
        <f t="array" ref="N8355">INDEX('BD product'!A:D,M8355,2)</f>
        <v>Furniture</v>
      </c>
    </row>
    <row r="8356" spans="1:14" x14ac:dyDescent="0.3">
      <c r="A8356" s="3" t="s">
        <v>8591</v>
      </c>
      <c r="B8356" s="4">
        <v>42858</v>
      </c>
      <c r="C8356" s="12" t="str">
        <f t="shared" si="130"/>
        <v>2017/05</v>
      </c>
      <c r="D8356" s="4">
        <v>42863</v>
      </c>
      <c r="E8356" s="3" t="s">
        <v>21</v>
      </c>
      <c r="F8356" s="3" t="s">
        <v>4694</v>
      </c>
      <c r="G8356" s="3" t="s">
        <v>3781</v>
      </c>
      <c r="H8356" s="5">
        <v>642</v>
      </c>
      <c r="I8356" s="2">
        <v>5</v>
      </c>
      <c r="J8356" s="2">
        <v>7</v>
      </c>
      <c r="K8356" s="2">
        <v>-0.44940000000000002</v>
      </c>
      <c r="L8356" s="18" t="str">
        <f>VLOOKUP(F8356,'BD customers'!$1:$1048576,2,FALSE)</f>
        <v>Bill Overfelt</v>
      </c>
      <c r="M8356" s="2">
        <f>MATCH(orders[[#This Row],[Product ID]],'BD product'!A:A,0)</f>
        <v>1162</v>
      </c>
      <c r="N8356" s="2" t="str" cm="1">
        <f t="array" ref="N8356">INDEX('BD product'!A:D,M8356,2)</f>
        <v>Office Supplies</v>
      </c>
    </row>
    <row r="8357" spans="1:14" x14ac:dyDescent="0.3">
      <c r="A8357" s="3" t="s">
        <v>8591</v>
      </c>
      <c r="B8357" s="4">
        <v>42858</v>
      </c>
      <c r="C8357" s="12" t="str">
        <f t="shared" si="130"/>
        <v>2017/05</v>
      </c>
      <c r="D8357" s="4">
        <v>42863</v>
      </c>
      <c r="E8357" s="3" t="s">
        <v>21</v>
      </c>
      <c r="F8357" s="3" t="s">
        <v>4694</v>
      </c>
      <c r="G8357" s="3" t="s">
        <v>2458</v>
      </c>
      <c r="H8357" s="5">
        <v>80</v>
      </c>
      <c r="I8357" s="2">
        <v>2</v>
      </c>
      <c r="J8357" s="2">
        <v>2</v>
      </c>
      <c r="K8357" s="2">
        <v>2.8E-3</v>
      </c>
      <c r="L8357" s="18" t="str">
        <f>VLOOKUP(F8357,'BD customers'!$1:$1048576,2,FALSE)</f>
        <v>Bill Overfelt</v>
      </c>
      <c r="M8357" s="2">
        <f>MATCH(orders[[#This Row],[Product ID]],'BD product'!A:A,0)</f>
        <v>661</v>
      </c>
      <c r="N8357" s="2" t="str" cm="1">
        <f t="array" ref="N8357">INDEX('BD product'!A:D,M8357,2)</f>
        <v>Office Supplies</v>
      </c>
    </row>
    <row r="8358" spans="1:14" x14ac:dyDescent="0.3">
      <c r="A8358" s="3" t="s">
        <v>8592</v>
      </c>
      <c r="B8358" s="4">
        <v>42608</v>
      </c>
      <c r="C8358" s="12" t="str">
        <f t="shared" si="130"/>
        <v>2016/08</v>
      </c>
      <c r="D8358" s="4">
        <v>42612</v>
      </c>
      <c r="E8358" s="3" t="s">
        <v>21</v>
      </c>
      <c r="F8358" s="3" t="s">
        <v>1732</v>
      </c>
      <c r="G8358" s="3" t="s">
        <v>4308</v>
      </c>
      <c r="H8358" s="5">
        <v>18654</v>
      </c>
      <c r="I8358" s="2">
        <v>3</v>
      </c>
      <c r="J8358" s="2">
        <v>0</v>
      </c>
      <c r="K8358" s="2">
        <v>41.038800000000002</v>
      </c>
      <c r="L8358" s="18" t="str">
        <f>VLOOKUP(F8358,'BD customers'!$1:$1048576,2,FALSE)</f>
        <v>Xylona Preis</v>
      </c>
      <c r="M8358" s="2">
        <f>MATCH(orders[[#This Row],[Product ID]],'BD product'!A:A,0)</f>
        <v>1294</v>
      </c>
      <c r="N8358" s="2" t="str" cm="1">
        <f t="array" ref="N8358">INDEX('BD product'!A:D,M8358,2)</f>
        <v>Furniture</v>
      </c>
    </row>
    <row r="8359" spans="1:14" x14ac:dyDescent="0.3">
      <c r="A8359" s="3" t="s">
        <v>8593</v>
      </c>
      <c r="B8359" s="4">
        <v>41740</v>
      </c>
      <c r="C8359" s="12" t="str">
        <f t="shared" si="130"/>
        <v>2014/04</v>
      </c>
      <c r="D8359" s="4">
        <v>41747</v>
      </c>
      <c r="E8359" s="3" t="s">
        <v>21</v>
      </c>
      <c r="F8359" s="3" t="s">
        <v>879</v>
      </c>
      <c r="G8359" s="3" t="s">
        <v>1112</v>
      </c>
      <c r="H8359" s="5">
        <v>8708</v>
      </c>
      <c r="I8359" s="2">
        <v>7</v>
      </c>
      <c r="J8359" s="2">
        <v>0</v>
      </c>
      <c r="K8359" s="2">
        <v>24.382400000000001</v>
      </c>
      <c r="L8359" s="18" t="str">
        <f>VLOOKUP(F8359,'BD customers'!$1:$1048576,2,FALSE)</f>
        <v>Michelle Moray</v>
      </c>
      <c r="M8359" s="2">
        <f>MATCH(orders[[#This Row],[Product ID]],'BD product'!A:A,0)</f>
        <v>255</v>
      </c>
      <c r="N8359" s="2" t="str" cm="1">
        <f t="array" ref="N8359">INDEX('BD product'!A:D,M8359,2)</f>
        <v>Office Supplies</v>
      </c>
    </row>
    <row r="8360" spans="1:14" x14ac:dyDescent="0.3">
      <c r="A8360" s="3" t="s">
        <v>8593</v>
      </c>
      <c r="B8360" s="4">
        <v>41740</v>
      </c>
      <c r="C8360" s="12" t="str">
        <f t="shared" si="130"/>
        <v>2014/04</v>
      </c>
      <c r="D8360" s="4">
        <v>41747</v>
      </c>
      <c r="E8360" s="3" t="s">
        <v>21</v>
      </c>
      <c r="F8360" s="3" t="s">
        <v>879</v>
      </c>
      <c r="G8360" s="3" t="s">
        <v>2003</v>
      </c>
      <c r="H8360" s="5">
        <v>105584</v>
      </c>
      <c r="I8360" s="2">
        <v>2</v>
      </c>
      <c r="J8360" s="2">
        <v>2</v>
      </c>
      <c r="K8360" s="2">
        <v>9.2385999999999999</v>
      </c>
      <c r="L8360" s="18" t="str">
        <f>VLOOKUP(F8360,'BD customers'!$1:$1048576,2,FALSE)</f>
        <v>Michelle Moray</v>
      </c>
      <c r="M8360" s="2">
        <f>MATCH(orders[[#This Row],[Product ID]],'BD product'!A:A,0)</f>
        <v>508</v>
      </c>
      <c r="N8360" s="2" t="str" cm="1">
        <f t="array" ref="N8360">INDEX('BD product'!A:D,M8360,2)</f>
        <v>Technology</v>
      </c>
    </row>
    <row r="8361" spans="1:14" x14ac:dyDescent="0.3">
      <c r="A8361" s="3" t="s">
        <v>8593</v>
      </c>
      <c r="B8361" s="4">
        <v>41740</v>
      </c>
      <c r="C8361" s="12" t="str">
        <f t="shared" si="130"/>
        <v>2014/04</v>
      </c>
      <c r="D8361" s="4">
        <v>41747</v>
      </c>
      <c r="E8361" s="3" t="s">
        <v>21</v>
      </c>
      <c r="F8361" s="3" t="s">
        <v>879</v>
      </c>
      <c r="G8361" s="3" t="s">
        <v>5374</v>
      </c>
      <c r="H8361" s="5">
        <v>21744</v>
      </c>
      <c r="I8361" s="2">
        <v>6</v>
      </c>
      <c r="J8361" s="2">
        <v>0</v>
      </c>
      <c r="K8361" s="2">
        <v>91.324799999999996</v>
      </c>
      <c r="L8361" s="18" t="str">
        <f>VLOOKUP(F8361,'BD customers'!$1:$1048576,2,FALSE)</f>
        <v>Michelle Moray</v>
      </c>
      <c r="M8361" s="2">
        <f>MATCH(orders[[#This Row],[Product ID]],'BD product'!A:A,0)</f>
        <v>1521</v>
      </c>
      <c r="N8361" s="2" t="str" cm="1">
        <f t="array" ref="N8361">INDEX('BD product'!A:D,M8361,2)</f>
        <v>Technology</v>
      </c>
    </row>
    <row r="8362" spans="1:14" x14ac:dyDescent="0.3">
      <c r="A8362" s="3" t="s">
        <v>8594</v>
      </c>
      <c r="B8362" s="4">
        <v>42737</v>
      </c>
      <c r="C8362" s="12" t="str">
        <f t="shared" si="130"/>
        <v>2017/01</v>
      </c>
      <c r="D8362" s="4">
        <v>42739</v>
      </c>
      <c r="E8362" s="3" t="s">
        <v>11</v>
      </c>
      <c r="F8362" s="3" t="s">
        <v>7323</v>
      </c>
      <c r="G8362" s="3" t="s">
        <v>3500</v>
      </c>
      <c r="H8362" s="5">
        <v>31744</v>
      </c>
      <c r="I8362" s="2">
        <v>2</v>
      </c>
      <c r="J8362" s="2">
        <v>2</v>
      </c>
      <c r="K8362" s="2">
        <v>0.39679999999999999</v>
      </c>
      <c r="L8362" s="18" t="str">
        <f>VLOOKUP(F8362,'BD customers'!$1:$1048576,2,FALSE)</f>
        <v>Trudy Schmidt</v>
      </c>
      <c r="M8362" s="2">
        <f>MATCH(orders[[#This Row],[Product ID]],'BD product'!A:A,0)</f>
        <v>1043</v>
      </c>
      <c r="N8362" s="2" t="str" cm="1">
        <f t="array" ref="N8362">INDEX('BD product'!A:D,M8362,2)</f>
        <v>Office Supplies</v>
      </c>
    </row>
    <row r="8363" spans="1:14" x14ac:dyDescent="0.3">
      <c r="A8363" s="3" t="s">
        <v>8594</v>
      </c>
      <c r="B8363" s="4">
        <v>42737</v>
      </c>
      <c r="C8363" s="12" t="str">
        <f t="shared" si="130"/>
        <v>2017/01</v>
      </c>
      <c r="D8363" s="4">
        <v>42739</v>
      </c>
      <c r="E8363" s="3" t="s">
        <v>11</v>
      </c>
      <c r="F8363" s="3" t="s">
        <v>7323</v>
      </c>
      <c r="G8363" s="3" t="s">
        <v>8248</v>
      </c>
      <c r="H8363" s="5">
        <v>5432</v>
      </c>
      <c r="I8363" s="2">
        <v>2</v>
      </c>
      <c r="J8363" s="2">
        <v>8</v>
      </c>
      <c r="K8363" s="2">
        <v>-0.1358</v>
      </c>
      <c r="L8363" s="18" t="str">
        <f>VLOOKUP(F8363,'BD customers'!$1:$1048576,2,FALSE)</f>
        <v>Trudy Schmidt</v>
      </c>
      <c r="M8363" s="2">
        <f>MATCH(orders[[#This Row],[Product ID]],'BD product'!A:A,0)</f>
        <v>1827</v>
      </c>
      <c r="N8363" s="2" t="str" cm="1">
        <f t="array" ref="N8363">INDEX('BD product'!A:D,M8363,2)</f>
        <v>Office Supplies</v>
      </c>
    </row>
    <row r="8364" spans="1:14" x14ac:dyDescent="0.3">
      <c r="A8364" s="3" t="s">
        <v>8594</v>
      </c>
      <c r="B8364" s="4">
        <v>42737</v>
      </c>
      <c r="C8364" s="12" t="str">
        <f t="shared" si="130"/>
        <v>2017/01</v>
      </c>
      <c r="D8364" s="4">
        <v>42739</v>
      </c>
      <c r="E8364" s="3" t="s">
        <v>11</v>
      </c>
      <c r="F8364" s="3" t="s">
        <v>7323</v>
      </c>
      <c r="G8364" s="3" t="s">
        <v>3324</v>
      </c>
      <c r="H8364" s="5">
        <v>91343</v>
      </c>
      <c r="I8364" s="2">
        <v>5</v>
      </c>
      <c r="J8364" s="2">
        <v>3</v>
      </c>
      <c r="K8364" s="2">
        <v>-16.963699999999999</v>
      </c>
      <c r="L8364" s="18" t="str">
        <f>VLOOKUP(F8364,'BD customers'!$1:$1048576,2,FALSE)</f>
        <v>Trudy Schmidt</v>
      </c>
      <c r="M8364" s="2">
        <f>MATCH(orders[[#This Row],[Product ID]],'BD product'!A:A,0)</f>
        <v>973</v>
      </c>
      <c r="N8364" s="2" t="str" cm="1">
        <f t="array" ref="N8364">INDEX('BD product'!A:D,M8364,2)</f>
        <v>Furniture</v>
      </c>
    </row>
    <row r="8365" spans="1:14" x14ac:dyDescent="0.3">
      <c r="A8365" s="3" t="s">
        <v>8594</v>
      </c>
      <c r="B8365" s="4">
        <v>42737</v>
      </c>
      <c r="C8365" s="12" t="str">
        <f t="shared" si="130"/>
        <v>2017/01</v>
      </c>
      <c r="D8365" s="4">
        <v>42739</v>
      </c>
      <c r="E8365" s="3" t="s">
        <v>11</v>
      </c>
      <c r="F8365" s="3" t="s">
        <v>7323</v>
      </c>
      <c r="G8365" s="3" t="s">
        <v>5013</v>
      </c>
      <c r="H8365" s="5">
        <v>372144</v>
      </c>
      <c r="I8365" s="2">
        <v>3</v>
      </c>
      <c r="J8365" s="2">
        <v>2</v>
      </c>
      <c r="K8365" s="2">
        <v>27.910799999999998</v>
      </c>
      <c r="L8365" s="18" t="str">
        <f>VLOOKUP(F8365,'BD customers'!$1:$1048576,2,FALSE)</f>
        <v>Trudy Schmidt</v>
      </c>
      <c r="M8365" s="2">
        <f>MATCH(orders[[#This Row],[Product ID]],'BD product'!A:A,0)</f>
        <v>1451</v>
      </c>
      <c r="N8365" s="2" t="str" cm="1">
        <f t="array" ref="N8365">INDEX('BD product'!A:D,M8365,2)</f>
        <v>Office Supplies</v>
      </c>
    </row>
    <row r="8366" spans="1:14" x14ac:dyDescent="0.3">
      <c r="A8366" s="3" t="s">
        <v>8595</v>
      </c>
      <c r="B8366" s="4">
        <v>42853</v>
      </c>
      <c r="C8366" s="12" t="str">
        <f t="shared" si="130"/>
        <v>2017/04</v>
      </c>
      <c r="D8366" s="4">
        <v>42857</v>
      </c>
      <c r="E8366" s="3" t="s">
        <v>21</v>
      </c>
      <c r="F8366" s="3" t="s">
        <v>3736</v>
      </c>
      <c r="G8366" s="3" t="s">
        <v>3751</v>
      </c>
      <c r="H8366" s="5">
        <v>751984</v>
      </c>
      <c r="I8366" s="2">
        <v>2</v>
      </c>
      <c r="J8366" s="2">
        <v>2</v>
      </c>
      <c r="K8366" s="2">
        <v>84.598200000000006</v>
      </c>
      <c r="L8366" s="18" t="str">
        <f>VLOOKUP(F8366,'BD customers'!$1:$1048576,2,FALSE)</f>
        <v>Janet Lee</v>
      </c>
      <c r="M8366" s="2">
        <f>MATCH(orders[[#This Row],[Product ID]],'BD product'!A:A,0)</f>
        <v>1149</v>
      </c>
      <c r="N8366" s="2" t="str" cm="1">
        <f t="array" ref="N8366">INDEX('BD product'!A:D,M8366,2)</f>
        <v>Technology</v>
      </c>
    </row>
    <row r="8367" spans="1:14" x14ac:dyDescent="0.3">
      <c r="A8367" s="3" t="s">
        <v>8596</v>
      </c>
      <c r="B8367" s="4">
        <v>42765</v>
      </c>
      <c r="C8367" s="12" t="str">
        <f t="shared" si="130"/>
        <v>2017/01</v>
      </c>
      <c r="D8367" s="4">
        <v>42768</v>
      </c>
      <c r="E8367" s="3" t="s">
        <v>64</v>
      </c>
      <c r="F8367" s="3" t="s">
        <v>1249</v>
      </c>
      <c r="G8367" s="3" t="s">
        <v>56</v>
      </c>
      <c r="H8367" s="5">
        <v>604768</v>
      </c>
      <c r="I8367" s="2">
        <v>4</v>
      </c>
      <c r="J8367" s="2">
        <v>2</v>
      </c>
      <c r="K8367" s="2">
        <v>60.476799999999997</v>
      </c>
      <c r="L8367" s="18" t="str">
        <f>VLOOKUP(F8367,'BD customers'!$1:$1048576,2,FALSE)</f>
        <v>Sam Zeldin</v>
      </c>
      <c r="M8367" s="2">
        <f>MATCH(orders[[#This Row],[Product ID]],'BD product'!A:A,0)</f>
        <v>9</v>
      </c>
      <c r="N8367" s="2" t="str" cm="1">
        <f t="array" ref="N8367">INDEX('BD product'!A:D,M8367,2)</f>
        <v>Technology</v>
      </c>
    </row>
    <row r="8368" spans="1:14" x14ac:dyDescent="0.3">
      <c r="A8368" s="3" t="s">
        <v>8597</v>
      </c>
      <c r="B8368" s="4">
        <v>41889</v>
      </c>
      <c r="C8368" s="12" t="str">
        <f t="shared" si="130"/>
        <v>2014/09</v>
      </c>
      <c r="D8368" s="4">
        <v>41894</v>
      </c>
      <c r="E8368" s="3" t="s">
        <v>11</v>
      </c>
      <c r="F8368" s="3" t="s">
        <v>6663</v>
      </c>
      <c r="G8368" s="3" t="s">
        <v>8598</v>
      </c>
      <c r="H8368" s="5">
        <v>2736</v>
      </c>
      <c r="I8368" s="2">
        <v>4</v>
      </c>
      <c r="J8368" s="2">
        <v>0</v>
      </c>
      <c r="K8368" s="2">
        <v>7.3872</v>
      </c>
      <c r="L8368" s="18" t="str">
        <f>VLOOKUP(F8368,'BD customers'!$1:$1048576,2,FALSE)</f>
        <v>Lisa Ryan</v>
      </c>
      <c r="M8368" s="2">
        <f>MATCH(orders[[#This Row],[Product ID]],'BD product'!A:A,0)</f>
        <v>1841</v>
      </c>
      <c r="N8368" s="2" t="str" cm="1">
        <f t="array" ref="N8368">INDEX('BD product'!A:D,M8368,2)</f>
        <v>Office Supplies</v>
      </c>
    </row>
    <row r="8369" spans="1:14" x14ac:dyDescent="0.3">
      <c r="A8369" s="3" t="s">
        <v>8597</v>
      </c>
      <c r="B8369" s="4">
        <v>41889</v>
      </c>
      <c r="C8369" s="12" t="str">
        <f t="shared" si="130"/>
        <v>2014/09</v>
      </c>
      <c r="D8369" s="4">
        <v>41894</v>
      </c>
      <c r="E8369" s="3" t="s">
        <v>11</v>
      </c>
      <c r="F8369" s="3" t="s">
        <v>6663</v>
      </c>
      <c r="G8369" s="3" t="s">
        <v>5475</v>
      </c>
      <c r="H8369" s="5">
        <v>2056</v>
      </c>
      <c r="I8369" s="2">
        <v>2</v>
      </c>
      <c r="J8369" s="2">
        <v>0</v>
      </c>
      <c r="K8369" s="2">
        <v>9.6631999999999998</v>
      </c>
      <c r="L8369" s="18" t="str">
        <f>VLOOKUP(F8369,'BD customers'!$1:$1048576,2,FALSE)</f>
        <v>Lisa Ryan</v>
      </c>
      <c r="M8369" s="2">
        <f>MATCH(orders[[#This Row],[Product ID]],'BD product'!A:A,0)</f>
        <v>1538</v>
      </c>
      <c r="N8369" s="2" t="str" cm="1">
        <f t="array" ref="N8369">INDEX('BD product'!A:D,M8369,2)</f>
        <v>Office Supplies</v>
      </c>
    </row>
    <row r="8370" spans="1:14" x14ac:dyDescent="0.3">
      <c r="A8370" s="3" t="s">
        <v>8597</v>
      </c>
      <c r="B8370" s="4">
        <v>41889</v>
      </c>
      <c r="C8370" s="12" t="str">
        <f t="shared" si="130"/>
        <v>2014/09</v>
      </c>
      <c r="D8370" s="4">
        <v>41894</v>
      </c>
      <c r="E8370" s="3" t="s">
        <v>11</v>
      </c>
      <c r="F8370" s="3" t="s">
        <v>6663</v>
      </c>
      <c r="G8370" s="3" t="s">
        <v>7547</v>
      </c>
      <c r="H8370" s="5">
        <v>8392</v>
      </c>
      <c r="I8370" s="2">
        <v>5</v>
      </c>
      <c r="J8370" s="2">
        <v>2</v>
      </c>
      <c r="K8370" s="2">
        <v>0.31469999999999998</v>
      </c>
      <c r="L8370" s="18" t="str">
        <f>VLOOKUP(F8370,'BD customers'!$1:$1048576,2,FALSE)</f>
        <v>Lisa Ryan</v>
      </c>
      <c r="M8370" s="2">
        <f>MATCH(orders[[#This Row],[Product ID]],'BD product'!A:A,0)</f>
        <v>1788</v>
      </c>
      <c r="N8370" s="2" t="str" cm="1">
        <f t="array" ref="N8370">INDEX('BD product'!A:D,M8370,2)</f>
        <v>Office Supplies</v>
      </c>
    </row>
    <row r="8371" spans="1:14" x14ac:dyDescent="0.3">
      <c r="A8371" s="3" t="s">
        <v>8600</v>
      </c>
      <c r="B8371" s="4">
        <v>42532</v>
      </c>
      <c r="C8371" s="12" t="str">
        <f t="shared" si="130"/>
        <v>2016/06</v>
      </c>
      <c r="D8371" s="4">
        <v>42537</v>
      </c>
      <c r="E8371" s="3" t="s">
        <v>21</v>
      </c>
      <c r="F8371" s="3" t="s">
        <v>2064</v>
      </c>
      <c r="G8371" s="3" t="s">
        <v>969</v>
      </c>
      <c r="H8371" s="5">
        <v>902712</v>
      </c>
      <c r="I8371" s="2">
        <v>3</v>
      </c>
      <c r="J8371" s="2">
        <v>2</v>
      </c>
      <c r="K8371" s="2">
        <v>33.851700000000001</v>
      </c>
      <c r="L8371" s="18" t="str">
        <f>VLOOKUP(F8371,'BD customers'!$1:$1048576,2,FALSE)</f>
        <v>Seth Vernon</v>
      </c>
      <c r="M8371" s="2">
        <f>MATCH(orders[[#This Row],[Product ID]],'BD product'!A:A,0)</f>
        <v>217</v>
      </c>
      <c r="N8371" s="2" t="str" cm="1">
        <f t="array" ref="N8371">INDEX('BD product'!A:D,M8371,2)</f>
        <v>Furniture</v>
      </c>
    </row>
    <row r="8372" spans="1:14" x14ac:dyDescent="0.3">
      <c r="A8372" s="3" t="s">
        <v>8601</v>
      </c>
      <c r="B8372" s="4">
        <v>42660</v>
      </c>
      <c r="C8372" s="12" t="str">
        <f t="shared" si="130"/>
        <v>2016/10</v>
      </c>
      <c r="D8372" s="4">
        <v>42664</v>
      </c>
      <c r="E8372" s="3" t="s">
        <v>21</v>
      </c>
      <c r="F8372" s="3" t="s">
        <v>3297</v>
      </c>
      <c r="G8372" s="3" t="s">
        <v>6102</v>
      </c>
      <c r="H8372" s="5">
        <v>120666</v>
      </c>
      <c r="I8372" s="2">
        <v>2</v>
      </c>
      <c r="J8372" s="2">
        <v>15</v>
      </c>
      <c r="K8372" s="2">
        <v>2.1294</v>
      </c>
      <c r="L8372" s="18" t="str">
        <f>VLOOKUP(F8372,'BD customers'!$1:$1048576,2,FALSE)</f>
        <v>Michael Granlund</v>
      </c>
      <c r="M8372" s="2">
        <f>MATCH(orders[[#This Row],[Product ID]],'BD product'!A:A,0)</f>
        <v>1640</v>
      </c>
      <c r="N8372" s="2" t="str" cm="1">
        <f t="array" ref="N8372">INDEX('BD product'!A:D,M8372,2)</f>
        <v>Furniture</v>
      </c>
    </row>
    <row r="8373" spans="1:14" x14ac:dyDescent="0.3">
      <c r="A8373" s="3" t="s">
        <v>8602</v>
      </c>
      <c r="B8373" s="4">
        <v>42000</v>
      </c>
      <c r="C8373" s="12" t="str">
        <f t="shared" si="130"/>
        <v>2014/12</v>
      </c>
      <c r="D8373" s="4">
        <v>42003</v>
      </c>
      <c r="E8373" s="3" t="s">
        <v>64</v>
      </c>
      <c r="F8373" s="3" t="s">
        <v>5771</v>
      </c>
      <c r="G8373" s="3" t="s">
        <v>1791</v>
      </c>
      <c r="H8373" s="5">
        <v>4984</v>
      </c>
      <c r="I8373" s="2">
        <v>1</v>
      </c>
      <c r="J8373" s="2">
        <v>8</v>
      </c>
      <c r="K8373" s="2">
        <v>-8.4727999999999994</v>
      </c>
      <c r="L8373" s="18" t="str">
        <f>VLOOKUP(F8373,'BD customers'!$1:$1048576,2,FALSE)</f>
        <v>Nathan Cano</v>
      </c>
      <c r="M8373" s="2">
        <f>MATCH(orders[[#This Row],[Product ID]],'BD product'!A:A,0)</f>
        <v>446</v>
      </c>
      <c r="N8373" s="2" t="str" cm="1">
        <f t="array" ref="N8373">INDEX('BD product'!A:D,M8373,2)</f>
        <v>Office Supplies</v>
      </c>
    </row>
    <row r="8374" spans="1:14" x14ac:dyDescent="0.3">
      <c r="A8374" s="3" t="s">
        <v>8603</v>
      </c>
      <c r="B8374" s="4">
        <v>42698</v>
      </c>
      <c r="C8374" s="12" t="str">
        <f t="shared" si="130"/>
        <v>2016/11</v>
      </c>
      <c r="D8374" s="4">
        <v>42705</v>
      </c>
      <c r="E8374" s="3" t="s">
        <v>21</v>
      </c>
      <c r="F8374" s="3" t="s">
        <v>4821</v>
      </c>
      <c r="G8374" s="3" t="s">
        <v>3138</v>
      </c>
      <c r="H8374" s="5">
        <v>8226</v>
      </c>
      <c r="I8374" s="2">
        <v>3</v>
      </c>
      <c r="J8374" s="2">
        <v>0</v>
      </c>
      <c r="K8374" s="2">
        <v>33.726599999999998</v>
      </c>
      <c r="L8374" s="18" t="str">
        <f>VLOOKUP(F8374,'BD customers'!$1:$1048576,2,FALSE)</f>
        <v>Steve Carroll</v>
      </c>
      <c r="M8374" s="2">
        <f>MATCH(orders[[#This Row],[Product ID]],'BD product'!A:A,0)</f>
        <v>907</v>
      </c>
      <c r="N8374" s="2" t="str" cm="1">
        <f t="array" ref="N8374">INDEX('BD product'!A:D,M8374,2)</f>
        <v>Furniture</v>
      </c>
    </row>
    <row r="8375" spans="1:14" x14ac:dyDescent="0.3">
      <c r="A8375" s="3" t="s">
        <v>8604</v>
      </c>
      <c r="B8375" s="4">
        <v>42684</v>
      </c>
      <c r="C8375" s="12" t="str">
        <f t="shared" si="130"/>
        <v>2016/11</v>
      </c>
      <c r="D8375" s="4">
        <v>42687</v>
      </c>
      <c r="E8375" s="3" t="s">
        <v>64</v>
      </c>
      <c r="F8375" s="3" t="s">
        <v>1769</v>
      </c>
      <c r="G8375" s="3" t="s">
        <v>3572</v>
      </c>
      <c r="H8375" s="5">
        <v>2974</v>
      </c>
      <c r="I8375" s="2">
        <v>1</v>
      </c>
      <c r="J8375" s="2">
        <v>0</v>
      </c>
      <c r="K8375" s="2">
        <v>0.4461</v>
      </c>
      <c r="L8375" s="18" t="str">
        <f>VLOOKUP(F8375,'BD customers'!$1:$1048576,2,FALSE)</f>
        <v>Rose O'Brian</v>
      </c>
      <c r="M8375" s="2">
        <f>MATCH(orders[[#This Row],[Product ID]],'BD product'!A:A,0)</f>
        <v>1071</v>
      </c>
      <c r="N8375" s="2" t="str" cm="1">
        <f t="array" ref="N8375">INDEX('BD product'!A:D,M8375,2)</f>
        <v>Office Supplies</v>
      </c>
    </row>
    <row r="8376" spans="1:14" x14ac:dyDescent="0.3">
      <c r="A8376" s="3" t="s">
        <v>8605</v>
      </c>
      <c r="B8376" s="4">
        <v>42009</v>
      </c>
      <c r="C8376" s="12" t="str">
        <f t="shared" si="130"/>
        <v>2015/01</v>
      </c>
      <c r="D8376" s="4">
        <v>42014</v>
      </c>
      <c r="E8376" s="3" t="s">
        <v>21</v>
      </c>
      <c r="F8376" s="3" t="s">
        <v>2494</v>
      </c>
      <c r="G8376" s="3" t="s">
        <v>3230</v>
      </c>
      <c r="H8376" s="5">
        <v>8736</v>
      </c>
      <c r="I8376" s="2">
        <v>6</v>
      </c>
      <c r="J8376" s="2">
        <v>0</v>
      </c>
      <c r="K8376" s="2">
        <v>23.587199999999999</v>
      </c>
      <c r="L8376" s="18" t="str">
        <f>VLOOKUP(F8376,'BD customers'!$1:$1048576,2,FALSE)</f>
        <v>James Lanier</v>
      </c>
      <c r="M8376" s="2">
        <f>MATCH(orders[[#This Row],[Product ID]],'BD product'!A:A,0)</f>
        <v>939</v>
      </c>
      <c r="N8376" s="2" t="str" cm="1">
        <f t="array" ref="N8376">INDEX('BD product'!A:D,M8376,2)</f>
        <v>Office Supplies</v>
      </c>
    </row>
    <row r="8377" spans="1:14" x14ac:dyDescent="0.3">
      <c r="A8377" s="3" t="s">
        <v>8605</v>
      </c>
      <c r="B8377" s="4">
        <v>42009</v>
      </c>
      <c r="C8377" s="12" t="str">
        <f t="shared" si="130"/>
        <v>2015/01</v>
      </c>
      <c r="D8377" s="4">
        <v>42014</v>
      </c>
      <c r="E8377" s="3" t="s">
        <v>21</v>
      </c>
      <c r="F8377" s="3" t="s">
        <v>2494</v>
      </c>
      <c r="G8377" s="3" t="s">
        <v>2503</v>
      </c>
      <c r="H8377" s="5">
        <v>5616</v>
      </c>
      <c r="I8377" s="2">
        <v>6</v>
      </c>
      <c r="J8377" s="2">
        <v>2</v>
      </c>
      <c r="K8377" s="2">
        <v>0.17549999999999999</v>
      </c>
      <c r="L8377" s="18" t="str">
        <f>VLOOKUP(F8377,'BD customers'!$1:$1048576,2,FALSE)</f>
        <v>James Lanier</v>
      </c>
      <c r="M8377" s="2">
        <f>MATCH(orders[[#This Row],[Product ID]],'BD product'!A:A,0)</f>
        <v>675</v>
      </c>
      <c r="N8377" s="2" t="str" cm="1">
        <f t="array" ref="N8377">INDEX('BD product'!A:D,M8377,2)</f>
        <v>Office Supplies</v>
      </c>
    </row>
    <row r="8378" spans="1:14" x14ac:dyDescent="0.3">
      <c r="A8378" s="3" t="s">
        <v>8606</v>
      </c>
      <c r="B8378" s="4">
        <v>42815</v>
      </c>
      <c r="C8378" s="12" t="str">
        <f t="shared" si="130"/>
        <v>2017/03</v>
      </c>
      <c r="D8378" s="4">
        <v>42821</v>
      </c>
      <c r="E8378" s="3" t="s">
        <v>21</v>
      </c>
      <c r="F8378" s="3" t="s">
        <v>1366</v>
      </c>
      <c r="G8378" s="3" t="s">
        <v>4883</v>
      </c>
      <c r="H8378" s="5">
        <v>64384</v>
      </c>
      <c r="I8378" s="2">
        <v>1</v>
      </c>
      <c r="J8378" s="2">
        <v>2</v>
      </c>
      <c r="K8378" s="2">
        <v>0.80479999999999996</v>
      </c>
      <c r="L8378" s="18" t="str">
        <f>VLOOKUP(F8378,'BD customers'!$1:$1048576,2,FALSE)</f>
        <v>Pauline Webber</v>
      </c>
      <c r="M8378" s="2">
        <f>MATCH(orders[[#This Row],[Product ID]],'BD product'!A:A,0)</f>
        <v>1431</v>
      </c>
      <c r="N8378" s="2" t="str" cm="1">
        <f t="array" ref="N8378">INDEX('BD product'!A:D,M8378,2)</f>
        <v>Office Supplies</v>
      </c>
    </row>
    <row r="8379" spans="1:14" x14ac:dyDescent="0.3">
      <c r="A8379" s="3" t="s">
        <v>8607</v>
      </c>
      <c r="B8379" s="4">
        <v>42320</v>
      </c>
      <c r="C8379" s="12" t="str">
        <f t="shared" si="130"/>
        <v>2015/11</v>
      </c>
      <c r="D8379" s="4">
        <v>42326</v>
      </c>
      <c r="E8379" s="3" t="s">
        <v>21</v>
      </c>
      <c r="F8379" s="3" t="s">
        <v>6524</v>
      </c>
      <c r="G8379" s="3" t="s">
        <v>3057</v>
      </c>
      <c r="H8379" s="5">
        <v>64784</v>
      </c>
      <c r="I8379" s="2">
        <v>1</v>
      </c>
      <c r="J8379" s="2">
        <v>2</v>
      </c>
      <c r="K8379" s="2">
        <v>-14.5764</v>
      </c>
      <c r="L8379" s="18" t="str">
        <f>VLOOKUP(F8379,'BD customers'!$1:$1048576,2,FALSE)</f>
        <v>Monica Federle</v>
      </c>
      <c r="M8379" s="2">
        <f>MATCH(orders[[#This Row],[Product ID]],'BD product'!A:A,0)</f>
        <v>873</v>
      </c>
      <c r="N8379" s="2" t="str" cm="1">
        <f t="array" ref="N8379">INDEX('BD product'!A:D,M8379,2)</f>
        <v>Office Supplies</v>
      </c>
    </row>
    <row r="8380" spans="1:14" x14ac:dyDescent="0.3">
      <c r="A8380" s="3" t="s">
        <v>8607</v>
      </c>
      <c r="B8380" s="4">
        <v>42320</v>
      </c>
      <c r="C8380" s="12" t="str">
        <f t="shared" si="130"/>
        <v>2015/11</v>
      </c>
      <c r="D8380" s="4">
        <v>42326</v>
      </c>
      <c r="E8380" s="3" t="s">
        <v>21</v>
      </c>
      <c r="F8380" s="3" t="s">
        <v>6524</v>
      </c>
      <c r="G8380" s="3" t="s">
        <v>991</v>
      </c>
      <c r="H8380" s="5">
        <v>15552</v>
      </c>
      <c r="I8380" s="2">
        <v>3</v>
      </c>
      <c r="J8380" s="2">
        <v>2</v>
      </c>
      <c r="K8380" s="2">
        <v>5.6375999999999999</v>
      </c>
      <c r="L8380" s="18" t="str">
        <f>VLOOKUP(F8380,'BD customers'!$1:$1048576,2,FALSE)</f>
        <v>Monica Federle</v>
      </c>
      <c r="M8380" s="2">
        <f>MATCH(orders[[#This Row],[Product ID]],'BD product'!A:A,0)</f>
        <v>221</v>
      </c>
      <c r="N8380" s="2" t="str" cm="1">
        <f t="array" ref="N8380">INDEX('BD product'!A:D,M8380,2)</f>
        <v>Office Supplies</v>
      </c>
    </row>
    <row r="8381" spans="1:14" x14ac:dyDescent="0.3">
      <c r="A8381" s="3" t="s">
        <v>8607</v>
      </c>
      <c r="B8381" s="4">
        <v>42320</v>
      </c>
      <c r="C8381" s="12" t="str">
        <f t="shared" si="130"/>
        <v>2015/11</v>
      </c>
      <c r="D8381" s="4">
        <v>42326</v>
      </c>
      <c r="E8381" s="3" t="s">
        <v>21</v>
      </c>
      <c r="F8381" s="3" t="s">
        <v>6524</v>
      </c>
      <c r="G8381" s="3" t="s">
        <v>3096</v>
      </c>
      <c r="H8381" s="5">
        <v>223888</v>
      </c>
      <c r="I8381" s="2">
        <v>7</v>
      </c>
      <c r="J8381" s="2">
        <v>2</v>
      </c>
      <c r="K8381" s="2">
        <v>6.9965000000000002</v>
      </c>
      <c r="L8381" s="18" t="str">
        <f>VLOOKUP(F8381,'BD customers'!$1:$1048576,2,FALSE)</f>
        <v>Monica Federle</v>
      </c>
      <c r="M8381" s="2">
        <f>MATCH(orders[[#This Row],[Product ID]],'BD product'!A:A,0)</f>
        <v>891</v>
      </c>
      <c r="N8381" s="2" t="str" cm="1">
        <f t="array" ref="N8381">INDEX('BD product'!A:D,M8381,2)</f>
        <v>Office Supplies</v>
      </c>
    </row>
    <row r="8382" spans="1:14" x14ac:dyDescent="0.3">
      <c r="A8382" s="3" t="s">
        <v>8608</v>
      </c>
      <c r="B8382" s="4">
        <v>41891</v>
      </c>
      <c r="C8382" s="12" t="str">
        <f t="shared" si="130"/>
        <v>2014/09</v>
      </c>
      <c r="D8382" s="4">
        <v>41896</v>
      </c>
      <c r="E8382" s="3" t="s">
        <v>11</v>
      </c>
      <c r="F8382" s="3" t="s">
        <v>672</v>
      </c>
      <c r="G8382" s="3" t="s">
        <v>2598</v>
      </c>
      <c r="H8382" s="5">
        <v>10896</v>
      </c>
      <c r="I8382" s="2">
        <v>3</v>
      </c>
      <c r="J8382" s="2">
        <v>2</v>
      </c>
      <c r="K8382" s="2">
        <v>0.34050000000000002</v>
      </c>
      <c r="L8382" s="18" t="str">
        <f>VLOOKUP(F8382,'BD customers'!$1:$1048576,2,FALSE)</f>
        <v>Chris Cortes</v>
      </c>
      <c r="M8382" s="2">
        <f>MATCH(orders[[#This Row],[Product ID]],'BD product'!A:A,0)</f>
        <v>704</v>
      </c>
      <c r="N8382" s="2" t="str" cm="1">
        <f t="array" ref="N8382">INDEX('BD product'!A:D,M8382,2)</f>
        <v>Office Supplies</v>
      </c>
    </row>
    <row r="8383" spans="1:14" x14ac:dyDescent="0.3">
      <c r="A8383" s="3" t="s">
        <v>8609</v>
      </c>
      <c r="B8383" s="4">
        <v>42446</v>
      </c>
      <c r="C8383" s="12" t="str">
        <f t="shared" si="130"/>
        <v>2016/03</v>
      </c>
      <c r="D8383" s="4">
        <v>42448</v>
      </c>
      <c r="E8383" s="3" t="s">
        <v>11</v>
      </c>
      <c r="F8383" s="3" t="s">
        <v>4951</v>
      </c>
      <c r="G8383" s="3" t="s">
        <v>2012</v>
      </c>
      <c r="H8383" s="5">
        <v>84784</v>
      </c>
      <c r="I8383" s="2">
        <v>2</v>
      </c>
      <c r="J8383" s="2">
        <v>2</v>
      </c>
      <c r="K8383" s="2">
        <v>-20.136199999999999</v>
      </c>
      <c r="L8383" s="18" t="str">
        <f>VLOOKUP(F8383,'BD customers'!$1:$1048576,2,FALSE)</f>
        <v>Anna Chung</v>
      </c>
      <c r="M8383" s="2">
        <f>MATCH(orders[[#This Row],[Product ID]],'BD product'!A:A,0)</f>
        <v>511</v>
      </c>
      <c r="N8383" s="2" t="str" cm="1">
        <f t="array" ref="N8383">INDEX('BD product'!A:D,M8383,2)</f>
        <v>Technology</v>
      </c>
    </row>
    <row r="8384" spans="1:14" x14ac:dyDescent="0.3">
      <c r="A8384" s="3" t="s">
        <v>8610</v>
      </c>
      <c r="B8384" s="4">
        <v>42408</v>
      </c>
      <c r="C8384" s="12" t="str">
        <f t="shared" si="130"/>
        <v>2016/02</v>
      </c>
      <c r="D8384" s="4">
        <v>42415</v>
      </c>
      <c r="E8384" s="3" t="s">
        <v>21</v>
      </c>
      <c r="F8384" s="3" t="s">
        <v>7395</v>
      </c>
      <c r="G8384" s="3" t="s">
        <v>3042</v>
      </c>
      <c r="H8384" s="5">
        <v>2415</v>
      </c>
      <c r="I8384" s="2">
        <v>4</v>
      </c>
      <c r="J8384" s="2">
        <v>3</v>
      </c>
      <c r="K8384" s="2">
        <v>0</v>
      </c>
      <c r="L8384" s="18" t="str">
        <f>VLOOKUP(F8384,'BD customers'!$1:$1048576,2,FALSE)</f>
        <v>Mark Haberlin</v>
      </c>
      <c r="M8384" s="2">
        <f>MATCH(orders[[#This Row],[Product ID]],'BD product'!A:A,0)</f>
        <v>868</v>
      </c>
      <c r="N8384" s="2" t="str" cm="1">
        <f t="array" ref="N8384">INDEX('BD product'!A:D,M8384,2)</f>
        <v>Furniture</v>
      </c>
    </row>
    <row r="8385" spans="1:14" x14ac:dyDescent="0.3">
      <c r="A8385" s="3" t="s">
        <v>8611</v>
      </c>
      <c r="B8385" s="4">
        <v>42700</v>
      </c>
      <c r="C8385" s="12" t="str">
        <f t="shared" si="130"/>
        <v>2016/11</v>
      </c>
      <c r="D8385" s="4">
        <v>42702</v>
      </c>
      <c r="E8385" s="3" t="s">
        <v>64</v>
      </c>
      <c r="F8385" s="3" t="s">
        <v>3640</v>
      </c>
      <c r="G8385" s="3" t="s">
        <v>2894</v>
      </c>
      <c r="H8385" s="5">
        <v>5997</v>
      </c>
      <c r="I8385" s="2">
        <v>3</v>
      </c>
      <c r="J8385" s="2">
        <v>0</v>
      </c>
      <c r="K8385" s="2">
        <v>14.9925</v>
      </c>
      <c r="L8385" s="18" t="str">
        <f>VLOOKUP(F8385,'BD customers'!$1:$1048576,2,FALSE)</f>
        <v>Cynthia Delaney</v>
      </c>
      <c r="M8385" s="2">
        <f>MATCH(orders[[#This Row],[Product ID]],'BD product'!A:A,0)</f>
        <v>810</v>
      </c>
      <c r="N8385" s="2" t="str" cm="1">
        <f t="array" ref="N8385">INDEX('BD product'!A:D,M8385,2)</f>
        <v>Technology</v>
      </c>
    </row>
    <row r="8386" spans="1:14" x14ac:dyDescent="0.3">
      <c r="A8386" s="3" t="s">
        <v>8611</v>
      </c>
      <c r="B8386" s="4">
        <v>42700</v>
      </c>
      <c r="C8386" s="12" t="str">
        <f t="shared" ref="C8386:C8449" si="131">TEXT(B8386,"aaaa/mm")</f>
        <v>2016/11</v>
      </c>
      <c r="D8386" s="4">
        <v>42702</v>
      </c>
      <c r="E8386" s="3" t="s">
        <v>64</v>
      </c>
      <c r="F8386" s="3" t="s">
        <v>3640</v>
      </c>
      <c r="G8386" s="3" t="s">
        <v>4271</v>
      </c>
      <c r="H8386" s="5">
        <v>1336</v>
      </c>
      <c r="I8386" s="2">
        <v>2</v>
      </c>
      <c r="J8386" s="2">
        <v>0</v>
      </c>
      <c r="K8386" s="2">
        <v>6.4127999999999998</v>
      </c>
      <c r="L8386" s="18" t="str">
        <f>VLOOKUP(F8386,'BD customers'!$1:$1048576,2,FALSE)</f>
        <v>Cynthia Delaney</v>
      </c>
      <c r="M8386" s="2">
        <f>MATCH(orders[[#This Row],[Product ID]],'BD product'!A:A,0)</f>
        <v>1285</v>
      </c>
      <c r="N8386" s="2" t="str" cm="1">
        <f t="array" ref="N8386">INDEX('BD product'!A:D,M8386,2)</f>
        <v>Office Supplies</v>
      </c>
    </row>
    <row r="8387" spans="1:14" x14ac:dyDescent="0.3">
      <c r="A8387" s="3" t="s">
        <v>8612</v>
      </c>
      <c r="B8387" s="4">
        <v>42982</v>
      </c>
      <c r="C8387" s="12" t="str">
        <f t="shared" si="131"/>
        <v>2017/09</v>
      </c>
      <c r="D8387" s="4">
        <v>42986</v>
      </c>
      <c r="E8387" s="3" t="s">
        <v>21</v>
      </c>
      <c r="F8387" s="3" t="s">
        <v>532</v>
      </c>
      <c r="G8387" s="3" t="s">
        <v>3859</v>
      </c>
      <c r="H8387" s="5">
        <v>11808</v>
      </c>
      <c r="I8387" s="2">
        <v>3</v>
      </c>
      <c r="J8387" s="2">
        <v>2</v>
      </c>
      <c r="K8387" s="2">
        <v>4.1327999999999996</v>
      </c>
      <c r="L8387" s="18" t="str">
        <f>VLOOKUP(F8387,'BD customers'!$1:$1048576,2,FALSE)</f>
        <v>Cynthia Voltz</v>
      </c>
      <c r="M8387" s="2">
        <f>MATCH(orders[[#This Row],[Product ID]],'BD product'!A:A,0)</f>
        <v>1183</v>
      </c>
      <c r="N8387" s="2" t="str" cm="1">
        <f t="array" ref="N8387">INDEX('BD product'!A:D,M8387,2)</f>
        <v>Office Supplies</v>
      </c>
    </row>
    <row r="8388" spans="1:14" x14ac:dyDescent="0.3">
      <c r="A8388" s="3" t="s">
        <v>8613</v>
      </c>
      <c r="B8388" s="4">
        <v>42152</v>
      </c>
      <c r="C8388" s="12" t="str">
        <f t="shared" si="131"/>
        <v>2015/05</v>
      </c>
      <c r="D8388" s="4">
        <v>42158</v>
      </c>
      <c r="E8388" s="3" t="s">
        <v>21</v>
      </c>
      <c r="F8388" s="3" t="s">
        <v>4136</v>
      </c>
      <c r="G8388" s="3" t="s">
        <v>2650</v>
      </c>
      <c r="H8388" s="5">
        <v>1624</v>
      </c>
      <c r="I8388" s="2">
        <v>1</v>
      </c>
      <c r="J8388" s="2">
        <v>0</v>
      </c>
      <c r="K8388" s="2">
        <v>0.24360000000000001</v>
      </c>
      <c r="L8388" s="18" t="str">
        <f>VLOOKUP(F8388,'BD customers'!$1:$1048576,2,FALSE)</f>
        <v>Trudy Brown</v>
      </c>
      <c r="M8388" s="2">
        <f>MATCH(orders[[#This Row],[Product ID]],'BD product'!A:A,0)</f>
        <v>722</v>
      </c>
      <c r="N8388" s="2" t="str" cm="1">
        <f t="array" ref="N8388">INDEX('BD product'!A:D,M8388,2)</f>
        <v>Office Supplies</v>
      </c>
    </row>
    <row r="8389" spans="1:14" x14ac:dyDescent="0.3">
      <c r="A8389" s="3" t="s">
        <v>8613</v>
      </c>
      <c r="B8389" s="4">
        <v>42152</v>
      </c>
      <c r="C8389" s="12" t="str">
        <f t="shared" si="131"/>
        <v>2015/05</v>
      </c>
      <c r="D8389" s="4">
        <v>42158</v>
      </c>
      <c r="E8389" s="3" t="s">
        <v>21</v>
      </c>
      <c r="F8389" s="3" t="s">
        <v>4136</v>
      </c>
      <c r="G8389" s="3" t="s">
        <v>825</v>
      </c>
      <c r="H8389" s="5">
        <v>7755</v>
      </c>
      <c r="I8389" s="2">
        <v>5</v>
      </c>
      <c r="J8389" s="2">
        <v>0</v>
      </c>
      <c r="K8389" s="2">
        <v>2.1714000000000002</v>
      </c>
      <c r="L8389" s="18" t="str">
        <f>VLOOKUP(F8389,'BD customers'!$1:$1048576,2,FALSE)</f>
        <v>Trudy Brown</v>
      </c>
      <c r="M8389" s="2">
        <f>MATCH(orders[[#This Row],[Product ID]],'BD product'!A:A,0)</f>
        <v>179</v>
      </c>
      <c r="N8389" s="2" t="str" cm="1">
        <f t="array" ref="N8389">INDEX('BD product'!A:D,M8389,2)</f>
        <v>Office Supplies</v>
      </c>
    </row>
    <row r="8390" spans="1:14" x14ac:dyDescent="0.3">
      <c r="A8390" s="3" t="s">
        <v>8614</v>
      </c>
      <c r="B8390" s="4">
        <v>41944</v>
      </c>
      <c r="C8390" s="12" t="str">
        <f t="shared" si="131"/>
        <v>2014/11</v>
      </c>
      <c r="D8390" s="4">
        <v>41948</v>
      </c>
      <c r="E8390" s="3" t="s">
        <v>21</v>
      </c>
      <c r="F8390" s="3" t="s">
        <v>2856</v>
      </c>
      <c r="G8390" s="3" t="s">
        <v>2021</v>
      </c>
      <c r="H8390" s="5">
        <v>7612</v>
      </c>
      <c r="I8390" s="2">
        <v>2</v>
      </c>
      <c r="J8390" s="2">
        <v>0</v>
      </c>
      <c r="K8390" s="2">
        <v>22.0748</v>
      </c>
      <c r="L8390" s="18" t="str">
        <f>VLOOKUP(F8390,'BD customers'!$1:$1048576,2,FALSE)</f>
        <v>Deirdre Greer</v>
      </c>
      <c r="M8390" s="2">
        <f>MATCH(orders[[#This Row],[Product ID]],'BD product'!A:A,0)</f>
        <v>515</v>
      </c>
      <c r="N8390" s="2" t="str" cm="1">
        <f t="array" ref="N8390">INDEX('BD product'!A:D,M8390,2)</f>
        <v>Office Supplies</v>
      </c>
    </row>
    <row r="8391" spans="1:14" x14ac:dyDescent="0.3">
      <c r="A8391" s="3" t="s">
        <v>8615</v>
      </c>
      <c r="B8391" s="4">
        <v>42731</v>
      </c>
      <c r="C8391" s="12" t="str">
        <f t="shared" si="131"/>
        <v>2016/12</v>
      </c>
      <c r="D8391" s="4">
        <v>42734</v>
      </c>
      <c r="E8391" s="3" t="s">
        <v>64</v>
      </c>
      <c r="F8391" s="3" t="s">
        <v>2258</v>
      </c>
      <c r="G8391" s="3" t="s">
        <v>547</v>
      </c>
      <c r="H8391" s="5">
        <v>17184</v>
      </c>
      <c r="I8391" s="2">
        <v>6</v>
      </c>
      <c r="J8391" s="2">
        <v>2</v>
      </c>
      <c r="K8391" s="2">
        <v>6.2291999999999996</v>
      </c>
      <c r="L8391" s="18" t="str">
        <f>VLOOKUP(F8391,'BD customers'!$1:$1048576,2,FALSE)</f>
        <v>Ross DeVincentis</v>
      </c>
      <c r="M8391" s="2">
        <f>MATCH(orders[[#This Row],[Product ID]],'BD product'!A:A,0)</f>
        <v>112</v>
      </c>
      <c r="N8391" s="2" t="str" cm="1">
        <f t="array" ref="N8391">INDEX('BD product'!A:D,M8391,2)</f>
        <v>Office Supplies</v>
      </c>
    </row>
    <row r="8392" spans="1:14" x14ac:dyDescent="0.3">
      <c r="A8392" s="3" t="s">
        <v>8616</v>
      </c>
      <c r="B8392" s="4">
        <v>43073</v>
      </c>
      <c r="C8392" s="12" t="str">
        <f t="shared" si="131"/>
        <v>2017/12</v>
      </c>
      <c r="D8392" s="4">
        <v>43075</v>
      </c>
      <c r="E8392" s="3" t="s">
        <v>64</v>
      </c>
      <c r="F8392" s="3" t="s">
        <v>721</v>
      </c>
      <c r="G8392" s="3" t="s">
        <v>3439</v>
      </c>
      <c r="H8392" s="5">
        <v>1176</v>
      </c>
      <c r="I8392" s="2">
        <v>2</v>
      </c>
      <c r="J8392" s="2">
        <v>0</v>
      </c>
      <c r="K8392" s="2">
        <v>5.7624000000000004</v>
      </c>
      <c r="L8392" s="18" t="str">
        <f>VLOOKUP(F8392,'BD customers'!$1:$1048576,2,FALSE)</f>
        <v>Chris Selesnick</v>
      </c>
      <c r="M8392" s="2">
        <f>MATCH(orders[[#This Row],[Product ID]],'BD product'!A:A,0)</f>
        <v>1019</v>
      </c>
      <c r="N8392" s="2" t="str" cm="1">
        <f t="array" ref="N8392">INDEX('BD product'!A:D,M8392,2)</f>
        <v>Office Supplies</v>
      </c>
    </row>
    <row r="8393" spans="1:14" x14ac:dyDescent="0.3">
      <c r="A8393" s="3" t="s">
        <v>8617</v>
      </c>
      <c r="B8393" s="4">
        <v>43092</v>
      </c>
      <c r="C8393" s="12" t="str">
        <f t="shared" si="131"/>
        <v>2017/12</v>
      </c>
      <c r="D8393" s="4">
        <v>43099</v>
      </c>
      <c r="E8393" s="3" t="s">
        <v>21</v>
      </c>
      <c r="F8393" s="3" t="s">
        <v>5090</v>
      </c>
      <c r="G8393" s="3" t="s">
        <v>3397</v>
      </c>
      <c r="H8393" s="5">
        <v>2746</v>
      </c>
      <c r="I8393" s="2">
        <v>2</v>
      </c>
      <c r="J8393" s="2">
        <v>0</v>
      </c>
      <c r="K8393" s="2">
        <v>9.8856000000000002</v>
      </c>
      <c r="L8393" s="18" t="str">
        <f>VLOOKUP(F8393,'BD customers'!$1:$1048576,2,FALSE)</f>
        <v>Julia Barnett</v>
      </c>
      <c r="M8393" s="2">
        <f>MATCH(orders[[#This Row],[Product ID]],'BD product'!A:A,0)</f>
        <v>1003</v>
      </c>
      <c r="N8393" s="2" t="str" cm="1">
        <f t="array" ref="N8393">INDEX('BD product'!A:D,M8393,2)</f>
        <v>Furniture</v>
      </c>
    </row>
    <row r="8394" spans="1:14" x14ac:dyDescent="0.3">
      <c r="A8394" s="3" t="s">
        <v>8618</v>
      </c>
      <c r="B8394" s="4">
        <v>42705</v>
      </c>
      <c r="C8394" s="12" t="str">
        <f t="shared" si="131"/>
        <v>2016/12</v>
      </c>
      <c r="D8394" s="4">
        <v>42710</v>
      </c>
      <c r="E8394" s="3" t="s">
        <v>11</v>
      </c>
      <c r="F8394" s="3" t="s">
        <v>3118</v>
      </c>
      <c r="G8394" s="3" t="s">
        <v>6354</v>
      </c>
      <c r="H8394" s="5">
        <v>13794</v>
      </c>
      <c r="I8394" s="2">
        <v>3</v>
      </c>
      <c r="J8394" s="2">
        <v>0</v>
      </c>
      <c r="K8394" s="2">
        <v>35.864400000000003</v>
      </c>
      <c r="L8394" s="18" t="str">
        <f>VLOOKUP(F8394,'BD customers'!$1:$1048576,2,FALSE)</f>
        <v>Eva Jacobs</v>
      </c>
      <c r="M8394" s="2">
        <f>MATCH(orders[[#This Row],[Product ID]],'BD product'!A:A,0)</f>
        <v>1678</v>
      </c>
      <c r="N8394" s="2" t="str" cm="1">
        <f t="array" ref="N8394">INDEX('BD product'!A:D,M8394,2)</f>
        <v>Technology</v>
      </c>
    </row>
    <row r="8395" spans="1:14" x14ac:dyDescent="0.3">
      <c r="A8395" s="3" t="s">
        <v>8618</v>
      </c>
      <c r="B8395" s="4">
        <v>42705</v>
      </c>
      <c r="C8395" s="12" t="str">
        <f t="shared" si="131"/>
        <v>2016/12</v>
      </c>
      <c r="D8395" s="4">
        <v>42710</v>
      </c>
      <c r="E8395" s="3" t="s">
        <v>11</v>
      </c>
      <c r="F8395" s="3" t="s">
        <v>3118</v>
      </c>
      <c r="G8395" s="3" t="s">
        <v>4668</v>
      </c>
      <c r="H8395" s="5">
        <v>11115</v>
      </c>
      <c r="I8395" s="2">
        <v>5</v>
      </c>
      <c r="J8395" s="2">
        <v>0</v>
      </c>
      <c r="K8395" s="2">
        <v>4.8906000000000001</v>
      </c>
      <c r="L8395" s="18" t="str">
        <f>VLOOKUP(F8395,'BD customers'!$1:$1048576,2,FALSE)</f>
        <v>Eva Jacobs</v>
      </c>
      <c r="M8395" s="2">
        <f>MATCH(orders[[#This Row],[Product ID]],'BD product'!A:A,0)</f>
        <v>1382</v>
      </c>
      <c r="N8395" s="2" t="str" cm="1">
        <f t="array" ref="N8395">INDEX('BD product'!A:D,M8395,2)</f>
        <v>Furniture</v>
      </c>
    </row>
    <row r="8396" spans="1:14" x14ac:dyDescent="0.3">
      <c r="A8396" s="3" t="s">
        <v>8618</v>
      </c>
      <c r="B8396" s="4">
        <v>42705</v>
      </c>
      <c r="C8396" s="12" t="str">
        <f t="shared" si="131"/>
        <v>2016/12</v>
      </c>
      <c r="D8396" s="4">
        <v>42710</v>
      </c>
      <c r="E8396" s="3" t="s">
        <v>11</v>
      </c>
      <c r="F8396" s="3" t="s">
        <v>3118</v>
      </c>
      <c r="G8396" s="3" t="s">
        <v>1017</v>
      </c>
      <c r="H8396" s="5">
        <v>90195</v>
      </c>
      <c r="I8396" s="2">
        <v>3</v>
      </c>
      <c r="J8396" s="2">
        <v>0</v>
      </c>
      <c r="K8396" s="2">
        <v>297.64350000000002</v>
      </c>
      <c r="L8396" s="18" t="str">
        <f>VLOOKUP(F8396,'BD customers'!$1:$1048576,2,FALSE)</f>
        <v>Eva Jacobs</v>
      </c>
      <c r="M8396" s="2">
        <f>MATCH(orders[[#This Row],[Product ID]],'BD product'!A:A,0)</f>
        <v>229</v>
      </c>
      <c r="N8396" s="2" t="str" cm="1">
        <f t="array" ref="N8396">INDEX('BD product'!A:D,M8396,2)</f>
        <v>Office Supplies</v>
      </c>
    </row>
    <row r="8397" spans="1:14" x14ac:dyDescent="0.3">
      <c r="A8397" s="3" t="s">
        <v>8618</v>
      </c>
      <c r="B8397" s="4">
        <v>42705</v>
      </c>
      <c r="C8397" s="12" t="str">
        <f t="shared" si="131"/>
        <v>2016/12</v>
      </c>
      <c r="D8397" s="4">
        <v>42710</v>
      </c>
      <c r="E8397" s="3" t="s">
        <v>11</v>
      </c>
      <c r="F8397" s="3" t="s">
        <v>3118</v>
      </c>
      <c r="G8397" s="3" t="s">
        <v>2326</v>
      </c>
      <c r="H8397" s="5">
        <v>366009</v>
      </c>
      <c r="I8397" s="2">
        <v>3</v>
      </c>
      <c r="J8397" s="2">
        <v>3</v>
      </c>
      <c r="K8397" s="2">
        <v>-47.058300000000003</v>
      </c>
      <c r="L8397" s="18" t="str">
        <f>VLOOKUP(F8397,'BD customers'!$1:$1048576,2,FALSE)</f>
        <v>Eva Jacobs</v>
      </c>
      <c r="M8397" s="2">
        <f>MATCH(orders[[#This Row],[Product ID]],'BD product'!A:A,0)</f>
        <v>618</v>
      </c>
      <c r="N8397" s="2" t="str" cm="1">
        <f t="array" ref="N8397">INDEX('BD product'!A:D,M8397,2)</f>
        <v>Furniture</v>
      </c>
    </row>
    <row r="8398" spans="1:14" x14ac:dyDescent="0.3">
      <c r="A8398" s="3" t="s">
        <v>8619</v>
      </c>
      <c r="B8398" s="4">
        <v>41820</v>
      </c>
      <c r="C8398" s="12" t="str">
        <f t="shared" si="131"/>
        <v>2014/06</v>
      </c>
      <c r="D8398" s="4">
        <v>41820</v>
      </c>
      <c r="E8398" s="3" t="s">
        <v>41</v>
      </c>
      <c r="F8398" s="3" t="s">
        <v>340</v>
      </c>
      <c r="G8398" s="3" t="s">
        <v>761</v>
      </c>
      <c r="H8398" s="5">
        <v>310688</v>
      </c>
      <c r="I8398" s="2">
        <v>7</v>
      </c>
      <c r="J8398" s="2">
        <v>2</v>
      </c>
      <c r="K8398" s="2">
        <v>108.74079999999999</v>
      </c>
      <c r="L8398" s="18" t="str">
        <f>VLOOKUP(F8398,'BD customers'!$1:$1048576,2,FALSE)</f>
        <v>Brian DeCherney</v>
      </c>
      <c r="M8398" s="2">
        <f>MATCH(orders[[#This Row],[Product ID]],'BD product'!A:A,0)</f>
        <v>164</v>
      </c>
      <c r="N8398" s="2" t="str" cm="1">
        <f t="array" ref="N8398">INDEX('BD product'!A:D,M8398,2)</f>
        <v>Office Supplies</v>
      </c>
    </row>
    <row r="8399" spans="1:14" x14ac:dyDescent="0.3">
      <c r="A8399" s="3" t="s">
        <v>8620</v>
      </c>
      <c r="B8399" s="4">
        <v>41885</v>
      </c>
      <c r="C8399" s="12" t="str">
        <f t="shared" si="131"/>
        <v>2014/09</v>
      </c>
      <c r="D8399" s="4">
        <v>41886</v>
      </c>
      <c r="E8399" s="3" t="s">
        <v>64</v>
      </c>
      <c r="F8399" s="3" t="s">
        <v>69</v>
      </c>
      <c r="G8399" s="3" t="s">
        <v>6923</v>
      </c>
      <c r="H8399" s="5">
        <v>768</v>
      </c>
      <c r="I8399" s="2">
        <v>5</v>
      </c>
      <c r="J8399" s="2">
        <v>8</v>
      </c>
      <c r="K8399" s="2">
        <v>-0.1152</v>
      </c>
      <c r="L8399" s="18" t="str">
        <f>VLOOKUP(F8399,'BD customers'!$1:$1048576,2,FALSE)</f>
        <v>Mathew Reese</v>
      </c>
      <c r="M8399" s="2">
        <f>MATCH(orders[[#This Row],[Product ID]],'BD product'!A:A,0)</f>
        <v>1738</v>
      </c>
      <c r="N8399" s="2" t="str" cm="1">
        <f t="array" ref="N8399">INDEX('BD product'!A:D,M8399,2)</f>
        <v>Office Supplies</v>
      </c>
    </row>
    <row r="8400" spans="1:14" x14ac:dyDescent="0.3">
      <c r="A8400" s="3" t="s">
        <v>8621</v>
      </c>
      <c r="B8400" s="4">
        <v>43041</v>
      </c>
      <c r="C8400" s="12" t="str">
        <f t="shared" si="131"/>
        <v>2017/11</v>
      </c>
      <c r="D8400" s="4">
        <v>43046</v>
      </c>
      <c r="E8400" s="3" t="s">
        <v>11</v>
      </c>
      <c r="F8400" s="3" t="s">
        <v>5117</v>
      </c>
      <c r="G8400" s="3" t="s">
        <v>3163</v>
      </c>
      <c r="H8400" s="5">
        <v>155372</v>
      </c>
      <c r="I8400" s="2">
        <v>2</v>
      </c>
      <c r="J8400" s="2">
        <v>3</v>
      </c>
      <c r="K8400" s="2">
        <v>-35.513599999999997</v>
      </c>
      <c r="L8400" s="18" t="str">
        <f>VLOOKUP(F8400,'BD customers'!$1:$1048576,2,FALSE)</f>
        <v>Sharelle Roach</v>
      </c>
      <c r="M8400" s="2">
        <f>MATCH(orders[[#This Row],[Product ID]],'BD product'!A:A,0)</f>
        <v>915</v>
      </c>
      <c r="N8400" s="2" t="str" cm="1">
        <f t="array" ref="N8400">INDEX('BD product'!A:D,M8400,2)</f>
        <v>Furniture</v>
      </c>
    </row>
    <row r="8401" spans="1:14" x14ac:dyDescent="0.3">
      <c r="A8401" s="3" t="s">
        <v>8622</v>
      </c>
      <c r="B8401" s="4">
        <v>42107</v>
      </c>
      <c r="C8401" s="12" t="str">
        <f t="shared" si="131"/>
        <v>2015/04</v>
      </c>
      <c r="D8401" s="4">
        <v>42112</v>
      </c>
      <c r="E8401" s="3" t="s">
        <v>21</v>
      </c>
      <c r="F8401" s="3" t="s">
        <v>3610</v>
      </c>
      <c r="G8401" s="3" t="s">
        <v>3474</v>
      </c>
      <c r="H8401" s="5">
        <v>10744</v>
      </c>
      <c r="I8401" s="2">
        <v>1</v>
      </c>
      <c r="J8401" s="2">
        <v>2</v>
      </c>
      <c r="K8401" s="2">
        <v>0.80579999999999996</v>
      </c>
      <c r="L8401" s="18" t="str">
        <f>VLOOKUP(F8401,'BD customers'!$1:$1048576,2,FALSE)</f>
        <v>Thea Hendricks</v>
      </c>
      <c r="M8401" s="2">
        <f>MATCH(orders[[#This Row],[Product ID]],'BD product'!A:A,0)</f>
        <v>1033</v>
      </c>
      <c r="N8401" s="2" t="str" cm="1">
        <f t="array" ref="N8401">INDEX('BD product'!A:D,M8401,2)</f>
        <v>Office Supplies</v>
      </c>
    </row>
    <row r="8402" spans="1:14" x14ac:dyDescent="0.3">
      <c r="A8402" s="3" t="s">
        <v>8623</v>
      </c>
      <c r="B8402" s="4">
        <v>42343</v>
      </c>
      <c r="C8402" s="12" t="str">
        <f t="shared" si="131"/>
        <v>2015/12</v>
      </c>
      <c r="D8402" s="4">
        <v>42347</v>
      </c>
      <c r="E8402" s="3" t="s">
        <v>11</v>
      </c>
      <c r="F8402" s="3" t="s">
        <v>4646</v>
      </c>
      <c r="G8402" s="3" t="s">
        <v>3185</v>
      </c>
      <c r="H8402" s="5">
        <v>2324</v>
      </c>
      <c r="I8402" s="2">
        <v>5</v>
      </c>
      <c r="J8402" s="2">
        <v>2</v>
      </c>
      <c r="K8402" s="2">
        <v>7.8434999999999997</v>
      </c>
      <c r="L8402" s="18" t="str">
        <f>VLOOKUP(F8402,'BD customers'!$1:$1048576,2,FALSE)</f>
        <v>Brian Derr</v>
      </c>
      <c r="M8402" s="2">
        <f>MATCH(orders[[#This Row],[Product ID]],'BD product'!A:A,0)</f>
        <v>922</v>
      </c>
      <c r="N8402" s="2" t="str" cm="1">
        <f t="array" ref="N8402">INDEX('BD product'!A:D,M8402,2)</f>
        <v>Office Supplies</v>
      </c>
    </row>
    <row r="8403" spans="1:14" x14ac:dyDescent="0.3">
      <c r="A8403" s="3" t="s">
        <v>8623</v>
      </c>
      <c r="B8403" s="4">
        <v>42343</v>
      </c>
      <c r="C8403" s="12" t="str">
        <f t="shared" si="131"/>
        <v>2015/12</v>
      </c>
      <c r="D8403" s="4">
        <v>42347</v>
      </c>
      <c r="E8403" s="3" t="s">
        <v>11</v>
      </c>
      <c r="F8403" s="3" t="s">
        <v>4646</v>
      </c>
      <c r="G8403" s="3" t="s">
        <v>5451</v>
      </c>
      <c r="H8403" s="5">
        <v>164646</v>
      </c>
      <c r="I8403" s="2">
        <v>3</v>
      </c>
      <c r="J8403" s="2">
        <v>1</v>
      </c>
      <c r="K8403" s="2">
        <v>12.8058</v>
      </c>
      <c r="L8403" s="18" t="str">
        <f>VLOOKUP(F8403,'BD customers'!$1:$1048576,2,FALSE)</f>
        <v>Brian Derr</v>
      </c>
      <c r="M8403" s="2">
        <f>MATCH(orders[[#This Row],[Product ID]],'BD product'!A:A,0)</f>
        <v>1536</v>
      </c>
      <c r="N8403" s="2" t="str" cm="1">
        <f t="array" ref="N8403">INDEX('BD product'!A:D,M8403,2)</f>
        <v>Furniture</v>
      </c>
    </row>
    <row r="8404" spans="1:14" x14ac:dyDescent="0.3">
      <c r="A8404" s="3" t="s">
        <v>8623</v>
      </c>
      <c r="B8404" s="4">
        <v>42343</v>
      </c>
      <c r="C8404" s="12" t="str">
        <f t="shared" si="131"/>
        <v>2015/12</v>
      </c>
      <c r="D8404" s="4">
        <v>42347</v>
      </c>
      <c r="E8404" s="3" t="s">
        <v>11</v>
      </c>
      <c r="F8404" s="3" t="s">
        <v>4646</v>
      </c>
      <c r="G8404" s="3" t="s">
        <v>2744</v>
      </c>
      <c r="H8404" s="5">
        <v>2268</v>
      </c>
      <c r="I8404" s="2">
        <v>2</v>
      </c>
      <c r="J8404" s="2">
        <v>0</v>
      </c>
      <c r="K8404" s="2">
        <v>11.113200000000001</v>
      </c>
      <c r="L8404" s="18" t="str">
        <f>VLOOKUP(F8404,'BD customers'!$1:$1048576,2,FALSE)</f>
        <v>Brian Derr</v>
      </c>
      <c r="M8404" s="2">
        <f>MATCH(orders[[#This Row],[Product ID]],'BD product'!A:A,0)</f>
        <v>754</v>
      </c>
      <c r="N8404" s="2" t="str" cm="1">
        <f t="array" ref="N8404">INDEX('BD product'!A:D,M8404,2)</f>
        <v>Office Supplies</v>
      </c>
    </row>
    <row r="8405" spans="1:14" x14ac:dyDescent="0.3">
      <c r="A8405" s="3" t="s">
        <v>8624</v>
      </c>
      <c r="B8405" s="4">
        <v>42401</v>
      </c>
      <c r="C8405" s="12" t="str">
        <f t="shared" si="131"/>
        <v>2016/02</v>
      </c>
      <c r="D8405" s="4">
        <v>42407</v>
      </c>
      <c r="E8405" s="3" t="s">
        <v>21</v>
      </c>
      <c r="F8405" s="3" t="s">
        <v>3148</v>
      </c>
      <c r="G8405" s="3" t="s">
        <v>691</v>
      </c>
      <c r="H8405" s="5">
        <v>10552</v>
      </c>
      <c r="I8405" s="2">
        <v>4</v>
      </c>
      <c r="J8405" s="2">
        <v>0</v>
      </c>
      <c r="K8405" s="2">
        <v>48.539200000000001</v>
      </c>
      <c r="L8405" s="18" t="str">
        <f>VLOOKUP(F8405,'BD customers'!$1:$1048576,2,FALSE)</f>
        <v>Suzanne McNair</v>
      </c>
      <c r="M8405" s="2">
        <f>MATCH(orders[[#This Row],[Product ID]],'BD product'!A:A,0)</f>
        <v>147</v>
      </c>
      <c r="N8405" s="2" t="str" cm="1">
        <f t="array" ref="N8405">INDEX('BD product'!A:D,M8405,2)</f>
        <v>Office Supplies</v>
      </c>
    </row>
    <row r="8406" spans="1:14" x14ac:dyDescent="0.3">
      <c r="A8406" s="3" t="s">
        <v>8625</v>
      </c>
      <c r="B8406" s="4">
        <v>42924</v>
      </c>
      <c r="C8406" s="12" t="str">
        <f t="shared" si="131"/>
        <v>2017/07</v>
      </c>
      <c r="D8406" s="4">
        <v>42928</v>
      </c>
      <c r="E8406" s="3" t="s">
        <v>21</v>
      </c>
      <c r="F8406" s="3" t="s">
        <v>8493</v>
      </c>
      <c r="G8406" s="3" t="s">
        <v>5156</v>
      </c>
      <c r="H8406" s="5">
        <v>8392</v>
      </c>
      <c r="I8406" s="2">
        <v>4</v>
      </c>
      <c r="J8406" s="2">
        <v>0</v>
      </c>
      <c r="K8406" s="2">
        <v>5.8743999999999996</v>
      </c>
      <c r="L8406" s="18" t="str">
        <f>VLOOKUP(F8406,'BD customers'!$1:$1048576,2,FALSE)</f>
        <v>Harold Engle</v>
      </c>
      <c r="M8406" s="2">
        <f>MATCH(orders[[#This Row],[Product ID]],'BD product'!A:A,0)</f>
        <v>1480</v>
      </c>
      <c r="N8406" s="2" t="str" cm="1">
        <f t="array" ref="N8406">INDEX('BD product'!A:D,M8406,2)</f>
        <v>Furniture</v>
      </c>
    </row>
    <row r="8407" spans="1:14" x14ac:dyDescent="0.3">
      <c r="A8407" s="3" t="s">
        <v>8625</v>
      </c>
      <c r="B8407" s="4">
        <v>42924</v>
      </c>
      <c r="C8407" s="12" t="str">
        <f t="shared" si="131"/>
        <v>2017/07</v>
      </c>
      <c r="D8407" s="4">
        <v>42928</v>
      </c>
      <c r="E8407" s="3" t="s">
        <v>21</v>
      </c>
      <c r="F8407" s="3" t="s">
        <v>8493</v>
      </c>
      <c r="G8407" s="3" t="s">
        <v>2654</v>
      </c>
      <c r="H8407" s="5">
        <v>1419</v>
      </c>
      <c r="I8407" s="2">
        <v>5</v>
      </c>
      <c r="J8407" s="2">
        <v>0</v>
      </c>
      <c r="K8407" s="2">
        <v>5.8178999999999998</v>
      </c>
      <c r="L8407" s="18" t="str">
        <f>VLOOKUP(F8407,'BD customers'!$1:$1048576,2,FALSE)</f>
        <v>Harold Engle</v>
      </c>
      <c r="M8407" s="2">
        <f>MATCH(orders[[#This Row],[Product ID]],'BD product'!A:A,0)</f>
        <v>723</v>
      </c>
      <c r="N8407" s="2" t="str" cm="1">
        <f t="array" ref="N8407">INDEX('BD product'!A:D,M8407,2)</f>
        <v>Technology</v>
      </c>
    </row>
    <row r="8408" spans="1:14" x14ac:dyDescent="0.3">
      <c r="A8408" s="3" t="s">
        <v>8625</v>
      </c>
      <c r="B8408" s="4">
        <v>42924</v>
      </c>
      <c r="C8408" s="12" t="str">
        <f t="shared" si="131"/>
        <v>2017/07</v>
      </c>
      <c r="D8408" s="4">
        <v>42928</v>
      </c>
      <c r="E8408" s="3" t="s">
        <v>21</v>
      </c>
      <c r="F8408" s="3" t="s">
        <v>8493</v>
      </c>
      <c r="G8408" s="3" t="s">
        <v>7757</v>
      </c>
      <c r="H8408" s="5">
        <v>3998</v>
      </c>
      <c r="I8408" s="2">
        <v>2</v>
      </c>
      <c r="J8408" s="2">
        <v>0</v>
      </c>
      <c r="K8408" s="2">
        <v>9.1953999999999994</v>
      </c>
      <c r="L8408" s="18" t="str">
        <f>VLOOKUP(F8408,'BD customers'!$1:$1048576,2,FALSE)</f>
        <v>Harold Engle</v>
      </c>
      <c r="M8408" s="2">
        <f>MATCH(orders[[#This Row],[Product ID]],'BD product'!A:A,0)</f>
        <v>1803</v>
      </c>
      <c r="N8408" s="2" t="str" cm="1">
        <f t="array" ref="N8408">INDEX('BD product'!A:D,M8408,2)</f>
        <v>Furniture</v>
      </c>
    </row>
    <row r="8409" spans="1:14" x14ac:dyDescent="0.3">
      <c r="A8409" s="3" t="s">
        <v>8625</v>
      </c>
      <c r="B8409" s="4">
        <v>42924</v>
      </c>
      <c r="C8409" s="12" t="str">
        <f t="shared" si="131"/>
        <v>2017/07</v>
      </c>
      <c r="D8409" s="4">
        <v>42928</v>
      </c>
      <c r="E8409" s="3" t="s">
        <v>21</v>
      </c>
      <c r="F8409" s="3" t="s">
        <v>8493</v>
      </c>
      <c r="G8409" s="3" t="s">
        <v>3457</v>
      </c>
      <c r="H8409" s="5">
        <v>2891</v>
      </c>
      <c r="I8409" s="2">
        <v>7</v>
      </c>
      <c r="J8409" s="2">
        <v>0</v>
      </c>
      <c r="K8409" s="2">
        <v>0.86729999999999996</v>
      </c>
      <c r="L8409" s="18" t="str">
        <f>VLOOKUP(F8409,'BD customers'!$1:$1048576,2,FALSE)</f>
        <v>Harold Engle</v>
      </c>
      <c r="M8409" s="2">
        <f>MATCH(orders[[#This Row],[Product ID]],'BD product'!A:A,0)</f>
        <v>1026</v>
      </c>
      <c r="N8409" s="2" t="str" cm="1">
        <f t="array" ref="N8409">INDEX('BD product'!A:D,M8409,2)</f>
        <v>Office Supplies</v>
      </c>
    </row>
    <row r="8410" spans="1:14" x14ac:dyDescent="0.3">
      <c r="A8410" s="3" t="s">
        <v>8625</v>
      </c>
      <c r="B8410" s="4">
        <v>42924</v>
      </c>
      <c r="C8410" s="12" t="str">
        <f t="shared" si="131"/>
        <v>2017/07</v>
      </c>
      <c r="D8410" s="4">
        <v>42928</v>
      </c>
      <c r="E8410" s="3" t="s">
        <v>21</v>
      </c>
      <c r="F8410" s="3" t="s">
        <v>8493</v>
      </c>
      <c r="G8410" s="3" t="s">
        <v>7055</v>
      </c>
      <c r="H8410" s="5">
        <v>17495</v>
      </c>
      <c r="I8410" s="2">
        <v>5</v>
      </c>
      <c r="J8410" s="2">
        <v>0</v>
      </c>
      <c r="K8410" s="2">
        <v>4.5487000000000002</v>
      </c>
      <c r="L8410" s="18" t="str">
        <f>VLOOKUP(F8410,'BD customers'!$1:$1048576,2,FALSE)</f>
        <v>Harold Engle</v>
      </c>
      <c r="M8410" s="2">
        <f>MATCH(orders[[#This Row],[Product ID]],'BD product'!A:A,0)</f>
        <v>1755</v>
      </c>
      <c r="N8410" s="2" t="str" cm="1">
        <f t="array" ref="N8410">INDEX('BD product'!A:D,M8410,2)</f>
        <v>Office Supplies</v>
      </c>
    </row>
    <row r="8411" spans="1:14" x14ac:dyDescent="0.3">
      <c r="A8411" s="3" t="s">
        <v>8626</v>
      </c>
      <c r="B8411" s="4">
        <v>42349</v>
      </c>
      <c r="C8411" s="12" t="str">
        <f t="shared" si="131"/>
        <v>2015/12</v>
      </c>
      <c r="D8411" s="4">
        <v>42355</v>
      </c>
      <c r="E8411" s="3" t="s">
        <v>21</v>
      </c>
      <c r="F8411" s="3" t="s">
        <v>784</v>
      </c>
      <c r="G8411" s="3" t="s">
        <v>2446</v>
      </c>
      <c r="H8411" s="5">
        <v>110528</v>
      </c>
      <c r="I8411" s="2">
        <v>4</v>
      </c>
      <c r="J8411" s="2">
        <v>2</v>
      </c>
      <c r="K8411" s="2">
        <v>38.684800000000003</v>
      </c>
      <c r="L8411" s="18" t="str">
        <f>VLOOKUP(F8411,'BD customers'!$1:$1048576,2,FALSE)</f>
        <v>Jim Kriz</v>
      </c>
      <c r="M8411" s="2">
        <f>MATCH(orders[[#This Row],[Product ID]],'BD product'!A:A,0)</f>
        <v>657</v>
      </c>
      <c r="N8411" s="2" t="str" cm="1">
        <f t="array" ref="N8411">INDEX('BD product'!A:D,M8411,2)</f>
        <v>Office Supplies</v>
      </c>
    </row>
    <row r="8412" spans="1:14" x14ac:dyDescent="0.3">
      <c r="A8412" s="3" t="s">
        <v>8627</v>
      </c>
      <c r="B8412" s="4">
        <v>42689</v>
      </c>
      <c r="C8412" s="12" t="str">
        <f t="shared" si="131"/>
        <v>2016/11</v>
      </c>
      <c r="D8412" s="4">
        <v>42689</v>
      </c>
      <c r="E8412" s="3" t="s">
        <v>41</v>
      </c>
      <c r="F8412" s="3" t="s">
        <v>235</v>
      </c>
      <c r="G8412" s="3" t="s">
        <v>565</v>
      </c>
      <c r="H8412" s="5">
        <v>630024</v>
      </c>
      <c r="I8412" s="2">
        <v>4</v>
      </c>
      <c r="J8412" s="2">
        <v>4</v>
      </c>
      <c r="K8412" s="2">
        <v>-199.5076</v>
      </c>
      <c r="L8412" s="18" t="str">
        <f>VLOOKUP(F8412,'BD customers'!$1:$1048576,2,FALSE)</f>
        <v>Odella Nelson</v>
      </c>
      <c r="M8412" s="2">
        <f>MATCH(orders[[#This Row],[Product ID]],'BD product'!A:A,0)</f>
        <v>116</v>
      </c>
      <c r="N8412" s="2" t="str" cm="1">
        <f t="array" ref="N8412">INDEX('BD product'!A:D,M8412,2)</f>
        <v>Furniture</v>
      </c>
    </row>
    <row r="8413" spans="1:14" x14ac:dyDescent="0.3">
      <c r="A8413" s="3" t="s">
        <v>8628</v>
      </c>
      <c r="B8413" s="4">
        <v>42499</v>
      </c>
      <c r="C8413" s="12" t="str">
        <f t="shared" si="131"/>
        <v>2016/05</v>
      </c>
      <c r="D8413" s="4">
        <v>42502</v>
      </c>
      <c r="E8413" s="3" t="s">
        <v>11</v>
      </c>
      <c r="F8413" s="3" t="s">
        <v>3610</v>
      </c>
      <c r="G8413" s="3" t="s">
        <v>844</v>
      </c>
      <c r="H8413" s="5">
        <v>2786</v>
      </c>
      <c r="I8413" s="2">
        <v>7</v>
      </c>
      <c r="J8413" s="2">
        <v>0</v>
      </c>
      <c r="K8413" s="2">
        <v>9.1937999999999995</v>
      </c>
      <c r="L8413" s="18" t="str">
        <f>VLOOKUP(F8413,'BD customers'!$1:$1048576,2,FALSE)</f>
        <v>Thea Hendricks</v>
      </c>
      <c r="M8413" s="2">
        <f>MATCH(orders[[#This Row],[Product ID]],'BD product'!A:A,0)</f>
        <v>183</v>
      </c>
      <c r="N8413" s="2" t="str" cm="1">
        <f t="array" ref="N8413">INDEX('BD product'!A:D,M8413,2)</f>
        <v>Office Supplies</v>
      </c>
    </row>
    <row r="8414" spans="1:14" x14ac:dyDescent="0.3">
      <c r="A8414" s="3" t="s">
        <v>8629</v>
      </c>
      <c r="B8414" s="4">
        <v>42804</v>
      </c>
      <c r="C8414" s="12" t="str">
        <f t="shared" si="131"/>
        <v>2017/03</v>
      </c>
      <c r="D8414" s="4">
        <v>42808</v>
      </c>
      <c r="E8414" s="3" t="s">
        <v>21</v>
      </c>
      <c r="F8414" s="3" t="s">
        <v>1775</v>
      </c>
      <c r="G8414" s="3" t="s">
        <v>2282</v>
      </c>
      <c r="H8414" s="5">
        <v>933408</v>
      </c>
      <c r="I8414" s="2">
        <v>4</v>
      </c>
      <c r="J8414" s="2">
        <v>3</v>
      </c>
      <c r="K8414" s="2">
        <v>-173.34719999999999</v>
      </c>
      <c r="L8414" s="18" t="str">
        <f>VLOOKUP(F8414,'BD customers'!$1:$1048576,2,FALSE)</f>
        <v>Maribeth Dona</v>
      </c>
      <c r="M8414" s="2">
        <f>MATCH(orders[[#This Row],[Product ID]],'BD product'!A:A,0)</f>
        <v>603</v>
      </c>
      <c r="N8414" s="2" t="str" cm="1">
        <f t="array" ref="N8414">INDEX('BD product'!A:D,M8414,2)</f>
        <v>Furniture</v>
      </c>
    </row>
    <row r="8415" spans="1:14" x14ac:dyDescent="0.3">
      <c r="A8415" s="3" t="s">
        <v>8630</v>
      </c>
      <c r="B8415" s="4">
        <v>42721</v>
      </c>
      <c r="C8415" s="12" t="str">
        <f t="shared" si="131"/>
        <v>2016/12</v>
      </c>
      <c r="D8415" s="4">
        <v>42725</v>
      </c>
      <c r="E8415" s="3" t="s">
        <v>21</v>
      </c>
      <c r="F8415" s="3" t="s">
        <v>572</v>
      </c>
      <c r="G8415" s="3" t="s">
        <v>3902</v>
      </c>
      <c r="H8415" s="5">
        <v>5184</v>
      </c>
      <c r="I8415" s="2">
        <v>10</v>
      </c>
      <c r="J8415" s="2">
        <v>2</v>
      </c>
      <c r="K8415" s="2">
        <v>1.8144</v>
      </c>
      <c r="L8415" s="18" t="str">
        <f>VLOOKUP(F8415,'BD customers'!$1:$1048576,2,FALSE)</f>
        <v>Adam Hart</v>
      </c>
      <c r="M8415" s="2">
        <f>MATCH(orders[[#This Row],[Product ID]],'BD product'!A:A,0)</f>
        <v>1195</v>
      </c>
      <c r="N8415" s="2" t="str" cm="1">
        <f t="array" ref="N8415">INDEX('BD product'!A:D,M8415,2)</f>
        <v>Office Supplies</v>
      </c>
    </row>
    <row r="8416" spans="1:14" x14ac:dyDescent="0.3">
      <c r="A8416" s="3" t="s">
        <v>8630</v>
      </c>
      <c r="B8416" s="4">
        <v>42721</v>
      </c>
      <c r="C8416" s="12" t="str">
        <f t="shared" si="131"/>
        <v>2016/12</v>
      </c>
      <c r="D8416" s="4">
        <v>42725</v>
      </c>
      <c r="E8416" s="3" t="s">
        <v>21</v>
      </c>
      <c r="F8416" s="3" t="s">
        <v>572</v>
      </c>
      <c r="G8416" s="3" t="s">
        <v>5939</v>
      </c>
      <c r="H8416" s="5">
        <v>1656</v>
      </c>
      <c r="I8416" s="2">
        <v>3</v>
      </c>
      <c r="J8416" s="2">
        <v>2</v>
      </c>
      <c r="K8416" s="2">
        <v>-6.2100000000000002E-2</v>
      </c>
      <c r="L8416" s="18" t="str">
        <f>VLOOKUP(F8416,'BD customers'!$1:$1048576,2,FALSE)</f>
        <v>Adam Hart</v>
      </c>
      <c r="M8416" s="2">
        <f>MATCH(orders[[#This Row],[Product ID]],'BD product'!A:A,0)</f>
        <v>1617</v>
      </c>
      <c r="N8416" s="2" t="str" cm="1">
        <f t="array" ref="N8416">INDEX('BD product'!A:D,M8416,2)</f>
        <v>Technology</v>
      </c>
    </row>
    <row r="8417" spans="1:14" x14ac:dyDescent="0.3">
      <c r="A8417" s="3" t="s">
        <v>8631</v>
      </c>
      <c r="B8417" s="4">
        <v>42831</v>
      </c>
      <c r="C8417" s="12" t="str">
        <f t="shared" si="131"/>
        <v>2017/04</v>
      </c>
      <c r="D8417" s="4">
        <v>42837</v>
      </c>
      <c r="E8417" s="3" t="s">
        <v>21</v>
      </c>
      <c r="F8417" s="3" t="s">
        <v>1492</v>
      </c>
      <c r="G8417" s="3" t="s">
        <v>1133</v>
      </c>
      <c r="H8417" s="5">
        <v>10632</v>
      </c>
      <c r="I8417" s="2">
        <v>3</v>
      </c>
      <c r="J8417" s="2">
        <v>0</v>
      </c>
      <c r="K8417" s="2">
        <v>49.970399999999998</v>
      </c>
      <c r="L8417" s="18" t="str">
        <f>VLOOKUP(F8417,'BD customers'!$1:$1048576,2,FALSE)</f>
        <v>Max Ludwig</v>
      </c>
      <c r="M8417" s="2">
        <f>MATCH(orders[[#This Row],[Product ID]],'BD product'!A:A,0)</f>
        <v>260</v>
      </c>
      <c r="N8417" s="2" t="str" cm="1">
        <f t="array" ref="N8417">INDEX('BD product'!A:D,M8417,2)</f>
        <v>Office Supplies</v>
      </c>
    </row>
    <row r="8418" spans="1:14" x14ac:dyDescent="0.3">
      <c r="A8418" s="3" t="s">
        <v>8632</v>
      </c>
      <c r="B8418" s="4">
        <v>42864</v>
      </c>
      <c r="C8418" s="12" t="str">
        <f t="shared" si="131"/>
        <v>2017/05</v>
      </c>
      <c r="D8418" s="4">
        <v>42866</v>
      </c>
      <c r="E8418" s="3" t="s">
        <v>64</v>
      </c>
      <c r="F8418" s="3" t="s">
        <v>5349</v>
      </c>
      <c r="G8418" s="3" t="s">
        <v>2886</v>
      </c>
      <c r="H8418" s="5">
        <v>14792</v>
      </c>
      <c r="I8418" s="2">
        <v>5</v>
      </c>
      <c r="J8418" s="2">
        <v>2</v>
      </c>
      <c r="K8418" s="2">
        <v>4.6224999999999996</v>
      </c>
      <c r="L8418" s="18" t="str">
        <f>VLOOKUP(F8418,'BD customers'!$1:$1048576,2,FALSE)</f>
        <v>Laurel Beltran</v>
      </c>
      <c r="M8418" s="2">
        <f>MATCH(orders[[#This Row],[Product ID]],'BD product'!A:A,0)</f>
        <v>807</v>
      </c>
      <c r="N8418" s="2" t="str" cm="1">
        <f t="array" ref="N8418">INDEX('BD product'!A:D,M8418,2)</f>
        <v>Office Supplies</v>
      </c>
    </row>
    <row r="8419" spans="1:14" x14ac:dyDescent="0.3">
      <c r="A8419" s="3" t="s">
        <v>8632</v>
      </c>
      <c r="B8419" s="4">
        <v>42864</v>
      </c>
      <c r="C8419" s="12" t="str">
        <f t="shared" si="131"/>
        <v>2017/05</v>
      </c>
      <c r="D8419" s="4">
        <v>42866</v>
      </c>
      <c r="E8419" s="3" t="s">
        <v>64</v>
      </c>
      <c r="F8419" s="3" t="s">
        <v>5349</v>
      </c>
      <c r="G8419" s="3" t="s">
        <v>295</v>
      </c>
      <c r="H8419" s="5">
        <v>10428</v>
      </c>
      <c r="I8419" s="2">
        <v>3</v>
      </c>
      <c r="J8419" s="2">
        <v>0</v>
      </c>
      <c r="K8419" s="2">
        <v>0.26069999999999999</v>
      </c>
      <c r="L8419" s="18" t="str">
        <f>VLOOKUP(F8419,'BD customers'!$1:$1048576,2,FALSE)</f>
        <v>Laurel Beltran</v>
      </c>
      <c r="M8419" s="2">
        <f>MATCH(orders[[#This Row],[Product ID]],'BD product'!A:A,0)</f>
        <v>56</v>
      </c>
      <c r="N8419" s="2" t="str" cm="1">
        <f t="array" ref="N8419">INDEX('BD product'!A:D,M8419,2)</f>
        <v>Office Supplies</v>
      </c>
    </row>
    <row r="8420" spans="1:14" x14ac:dyDescent="0.3">
      <c r="A8420" s="3" t="s">
        <v>8632</v>
      </c>
      <c r="B8420" s="4">
        <v>42864</v>
      </c>
      <c r="C8420" s="12" t="str">
        <f t="shared" si="131"/>
        <v>2017/05</v>
      </c>
      <c r="D8420" s="4">
        <v>42866</v>
      </c>
      <c r="E8420" s="3" t="s">
        <v>64</v>
      </c>
      <c r="F8420" s="3" t="s">
        <v>5349</v>
      </c>
      <c r="G8420" s="3" t="s">
        <v>2704</v>
      </c>
      <c r="H8420" s="5">
        <v>28685</v>
      </c>
      <c r="I8420" s="2">
        <v>1</v>
      </c>
      <c r="J8420" s="2">
        <v>0</v>
      </c>
      <c r="K8420" s="2">
        <v>6.3106999999999998</v>
      </c>
      <c r="L8420" s="18" t="str">
        <f>VLOOKUP(F8420,'BD customers'!$1:$1048576,2,FALSE)</f>
        <v>Laurel Beltran</v>
      </c>
      <c r="M8420" s="2">
        <f>MATCH(orders[[#This Row],[Product ID]],'BD product'!A:A,0)</f>
        <v>740</v>
      </c>
      <c r="N8420" s="2" t="str" cm="1">
        <f t="array" ref="N8420">INDEX('BD product'!A:D,M8420,2)</f>
        <v>Furniture</v>
      </c>
    </row>
    <row r="8421" spans="1:14" x14ac:dyDescent="0.3">
      <c r="A8421" s="3" t="s">
        <v>8632</v>
      </c>
      <c r="B8421" s="4">
        <v>42864</v>
      </c>
      <c r="C8421" s="12" t="str">
        <f t="shared" si="131"/>
        <v>2017/05</v>
      </c>
      <c r="D8421" s="4">
        <v>42866</v>
      </c>
      <c r="E8421" s="3" t="s">
        <v>64</v>
      </c>
      <c r="F8421" s="3" t="s">
        <v>5349</v>
      </c>
      <c r="G8421" s="3" t="s">
        <v>7205</v>
      </c>
      <c r="H8421" s="5">
        <v>6696</v>
      </c>
      <c r="I8421" s="2">
        <v>4</v>
      </c>
      <c r="J8421" s="2">
        <v>0</v>
      </c>
      <c r="K8421" s="2">
        <v>2.6783999999999999</v>
      </c>
      <c r="L8421" s="18" t="str">
        <f>VLOOKUP(F8421,'BD customers'!$1:$1048576,2,FALSE)</f>
        <v>Laurel Beltran</v>
      </c>
      <c r="M8421" s="2">
        <f>MATCH(orders[[#This Row],[Product ID]],'BD product'!A:A,0)</f>
        <v>1766</v>
      </c>
      <c r="N8421" s="2" t="str" cm="1">
        <f t="array" ref="N8421">INDEX('BD product'!A:D,M8421,2)</f>
        <v>Office Supplies</v>
      </c>
    </row>
    <row r="8422" spans="1:14" x14ac:dyDescent="0.3">
      <c r="A8422" s="3" t="s">
        <v>8632</v>
      </c>
      <c r="B8422" s="4">
        <v>42864</v>
      </c>
      <c r="C8422" s="12" t="str">
        <f t="shared" si="131"/>
        <v>2017/05</v>
      </c>
      <c r="D8422" s="4">
        <v>42866</v>
      </c>
      <c r="E8422" s="3" t="s">
        <v>64</v>
      </c>
      <c r="F8422" s="3" t="s">
        <v>5349</v>
      </c>
      <c r="G8422" s="3" t="s">
        <v>4481</v>
      </c>
      <c r="H8422" s="5">
        <v>19998</v>
      </c>
      <c r="I8422" s="2">
        <v>2</v>
      </c>
      <c r="J8422" s="2">
        <v>0</v>
      </c>
      <c r="K8422" s="2">
        <v>87.991200000000006</v>
      </c>
      <c r="L8422" s="18" t="str">
        <f>VLOOKUP(F8422,'BD customers'!$1:$1048576,2,FALSE)</f>
        <v>Laurel Beltran</v>
      </c>
      <c r="M8422" s="2">
        <f>MATCH(orders[[#This Row],[Product ID]],'BD product'!A:A,0)</f>
        <v>1338</v>
      </c>
      <c r="N8422" s="2" t="str" cm="1">
        <f t="array" ref="N8422">INDEX('BD product'!A:D,M8422,2)</f>
        <v>Technology</v>
      </c>
    </row>
    <row r="8423" spans="1:14" x14ac:dyDescent="0.3">
      <c r="A8423" s="3" t="s">
        <v>8633</v>
      </c>
      <c r="B8423" s="4">
        <v>43020</v>
      </c>
      <c r="C8423" s="12" t="str">
        <f t="shared" si="131"/>
        <v>2017/10</v>
      </c>
      <c r="D8423" s="4">
        <v>43024</v>
      </c>
      <c r="E8423" s="3" t="s">
        <v>21</v>
      </c>
      <c r="F8423" s="3" t="s">
        <v>702</v>
      </c>
      <c r="G8423" s="3" t="s">
        <v>256</v>
      </c>
      <c r="H8423" s="5">
        <v>450</v>
      </c>
      <c r="I8423" s="2">
        <v>3</v>
      </c>
      <c r="J8423" s="2">
        <v>0</v>
      </c>
      <c r="K8423" s="2">
        <v>4.9500000000000002E-2</v>
      </c>
      <c r="L8423" s="18" t="str">
        <f>VLOOKUP(F8423,'BD customers'!$1:$1048576,2,FALSE)</f>
        <v>Nora Paige</v>
      </c>
      <c r="M8423" s="2">
        <f>MATCH(orders[[#This Row],[Product ID]],'BD product'!A:A,0)</f>
        <v>48</v>
      </c>
      <c r="N8423" s="2" t="str" cm="1">
        <f t="array" ref="N8423">INDEX('BD product'!A:D,M8423,2)</f>
        <v>Technology</v>
      </c>
    </row>
    <row r="8424" spans="1:14" x14ac:dyDescent="0.3">
      <c r="A8424" s="3" t="s">
        <v>8633</v>
      </c>
      <c r="B8424" s="4">
        <v>43020</v>
      </c>
      <c r="C8424" s="12" t="str">
        <f t="shared" si="131"/>
        <v>2017/10</v>
      </c>
      <c r="D8424" s="4">
        <v>43024</v>
      </c>
      <c r="E8424" s="3" t="s">
        <v>21</v>
      </c>
      <c r="F8424" s="3" t="s">
        <v>702</v>
      </c>
      <c r="G8424" s="3" t="s">
        <v>547</v>
      </c>
      <c r="H8424" s="5">
        <v>179</v>
      </c>
      <c r="I8424" s="2">
        <v>5</v>
      </c>
      <c r="J8424" s="2">
        <v>0</v>
      </c>
      <c r="K8424" s="2">
        <v>0.87709999999999999</v>
      </c>
      <c r="L8424" s="18" t="str">
        <f>VLOOKUP(F8424,'BD customers'!$1:$1048576,2,FALSE)</f>
        <v>Nora Paige</v>
      </c>
      <c r="M8424" s="2">
        <f>MATCH(orders[[#This Row],[Product ID]],'BD product'!A:A,0)</f>
        <v>112</v>
      </c>
      <c r="N8424" s="2" t="str" cm="1">
        <f t="array" ref="N8424">INDEX('BD product'!A:D,M8424,2)</f>
        <v>Office Supplies</v>
      </c>
    </row>
    <row r="8425" spans="1:14" x14ac:dyDescent="0.3">
      <c r="A8425" s="3" t="s">
        <v>8633</v>
      </c>
      <c r="B8425" s="4">
        <v>43020</v>
      </c>
      <c r="C8425" s="12" t="str">
        <f t="shared" si="131"/>
        <v>2017/10</v>
      </c>
      <c r="D8425" s="4">
        <v>43024</v>
      </c>
      <c r="E8425" s="3" t="s">
        <v>21</v>
      </c>
      <c r="F8425" s="3" t="s">
        <v>702</v>
      </c>
      <c r="G8425" s="3" t="s">
        <v>6205</v>
      </c>
      <c r="H8425" s="5">
        <v>4048</v>
      </c>
      <c r="I8425" s="2">
        <v>2</v>
      </c>
      <c r="J8425" s="2">
        <v>0</v>
      </c>
      <c r="K8425" s="2">
        <v>17.406400000000001</v>
      </c>
      <c r="L8425" s="18" t="str">
        <f>VLOOKUP(F8425,'BD customers'!$1:$1048576,2,FALSE)</f>
        <v>Nora Paige</v>
      </c>
      <c r="M8425" s="2">
        <f>MATCH(orders[[#This Row],[Product ID]],'BD product'!A:A,0)</f>
        <v>1655</v>
      </c>
      <c r="N8425" s="2" t="str" cm="1">
        <f t="array" ref="N8425">INDEX('BD product'!A:D,M8425,2)</f>
        <v>Furniture</v>
      </c>
    </row>
    <row r="8426" spans="1:14" x14ac:dyDescent="0.3">
      <c r="A8426" s="3" t="s">
        <v>8633</v>
      </c>
      <c r="B8426" s="4">
        <v>43020</v>
      </c>
      <c r="C8426" s="12" t="str">
        <f t="shared" si="131"/>
        <v>2017/10</v>
      </c>
      <c r="D8426" s="4">
        <v>43024</v>
      </c>
      <c r="E8426" s="3" t="s">
        <v>21</v>
      </c>
      <c r="F8426" s="3" t="s">
        <v>702</v>
      </c>
      <c r="G8426" s="3" t="s">
        <v>4740</v>
      </c>
      <c r="H8426" s="5">
        <v>21549</v>
      </c>
      <c r="I8426" s="2">
        <v>5</v>
      </c>
      <c r="J8426" s="2">
        <v>0</v>
      </c>
      <c r="K8426" s="2">
        <v>12.929399999999999</v>
      </c>
      <c r="L8426" s="18" t="str">
        <f>VLOOKUP(F8426,'BD customers'!$1:$1048576,2,FALSE)</f>
        <v>Nora Paige</v>
      </c>
      <c r="M8426" s="2">
        <f>MATCH(orders[[#This Row],[Product ID]],'BD product'!A:A,0)</f>
        <v>1400</v>
      </c>
      <c r="N8426" s="2" t="str" cm="1">
        <f t="array" ref="N8426">INDEX('BD product'!A:D,M8426,2)</f>
        <v>Furniture</v>
      </c>
    </row>
    <row r="8427" spans="1:14" x14ac:dyDescent="0.3">
      <c r="A8427" s="3" t="s">
        <v>8634</v>
      </c>
      <c r="B8427" s="4">
        <v>42610</v>
      </c>
      <c r="C8427" s="12" t="str">
        <f t="shared" si="131"/>
        <v>2016/08</v>
      </c>
      <c r="D8427" s="4">
        <v>42612</v>
      </c>
      <c r="E8427" s="3" t="s">
        <v>64</v>
      </c>
      <c r="F8427" s="3" t="s">
        <v>2581</v>
      </c>
      <c r="G8427" s="3" t="s">
        <v>6923</v>
      </c>
      <c r="H8427" s="5">
        <v>18432</v>
      </c>
      <c r="I8427" s="2">
        <v>8</v>
      </c>
      <c r="J8427" s="2">
        <v>7</v>
      </c>
      <c r="K8427" s="2">
        <v>-1.2287999999999999</v>
      </c>
      <c r="L8427" s="18" t="str">
        <f>VLOOKUP(F8427,'BD customers'!$1:$1048576,2,FALSE)</f>
        <v>Edward Becker</v>
      </c>
      <c r="M8427" s="2">
        <f>MATCH(orders[[#This Row],[Product ID]],'BD product'!A:A,0)</f>
        <v>1738</v>
      </c>
      <c r="N8427" s="2" t="str" cm="1">
        <f t="array" ref="N8427">INDEX('BD product'!A:D,M8427,2)</f>
        <v>Office Supplies</v>
      </c>
    </row>
    <row r="8428" spans="1:14" x14ac:dyDescent="0.3">
      <c r="A8428" s="3" t="s">
        <v>8635</v>
      </c>
      <c r="B8428" s="4">
        <v>42279</v>
      </c>
      <c r="C8428" s="12" t="str">
        <f t="shared" si="131"/>
        <v>2015/10</v>
      </c>
      <c r="D8428" s="4">
        <v>42284</v>
      </c>
      <c r="E8428" s="3" t="s">
        <v>21</v>
      </c>
      <c r="F8428" s="3" t="s">
        <v>1321</v>
      </c>
      <c r="G8428" s="3" t="s">
        <v>8598</v>
      </c>
      <c r="H8428" s="5">
        <v>10944</v>
      </c>
      <c r="I8428" s="2">
        <v>2</v>
      </c>
      <c r="J8428" s="2">
        <v>2</v>
      </c>
      <c r="K8428" s="2">
        <v>0.95760000000000001</v>
      </c>
      <c r="L8428" s="18" t="str">
        <f>VLOOKUP(F8428,'BD customers'!$1:$1048576,2,FALSE)</f>
        <v>Resi PÃ¶lking</v>
      </c>
      <c r="M8428" s="2">
        <f>MATCH(orders[[#This Row],[Product ID]],'BD product'!A:A,0)</f>
        <v>1841</v>
      </c>
      <c r="N8428" s="2" t="str" cm="1">
        <f t="array" ref="N8428">INDEX('BD product'!A:D,M8428,2)</f>
        <v>Office Supplies</v>
      </c>
    </row>
    <row r="8429" spans="1:14" x14ac:dyDescent="0.3">
      <c r="A8429" s="3" t="s">
        <v>8636</v>
      </c>
      <c r="B8429" s="4">
        <v>43062</v>
      </c>
      <c r="C8429" s="12" t="str">
        <f t="shared" si="131"/>
        <v>2017/11</v>
      </c>
      <c r="D8429" s="4">
        <v>43064</v>
      </c>
      <c r="E8429" s="3" t="s">
        <v>64</v>
      </c>
      <c r="F8429" s="3" t="s">
        <v>905</v>
      </c>
      <c r="G8429" s="3" t="s">
        <v>1918</v>
      </c>
      <c r="H8429" s="5">
        <v>436</v>
      </c>
      <c r="I8429" s="2">
        <v>2</v>
      </c>
      <c r="J8429" s="2">
        <v>0</v>
      </c>
      <c r="K8429" s="2">
        <v>0.1744</v>
      </c>
      <c r="L8429" s="18" t="str">
        <f>VLOOKUP(F8429,'BD customers'!$1:$1048576,2,FALSE)</f>
        <v>Dan Campbell</v>
      </c>
      <c r="M8429" s="2">
        <f>MATCH(orders[[#This Row],[Product ID]],'BD product'!A:A,0)</f>
        <v>484</v>
      </c>
      <c r="N8429" s="2" t="str" cm="1">
        <f t="array" ref="N8429">INDEX('BD product'!A:D,M8429,2)</f>
        <v>Office Supplies</v>
      </c>
    </row>
    <row r="8430" spans="1:14" x14ac:dyDescent="0.3">
      <c r="A8430" s="3" t="s">
        <v>8637</v>
      </c>
      <c r="B8430" s="4">
        <v>43051</v>
      </c>
      <c r="C8430" s="12" t="str">
        <f t="shared" si="131"/>
        <v>2017/11</v>
      </c>
      <c r="D8430" s="4">
        <v>43055</v>
      </c>
      <c r="E8430" s="3" t="s">
        <v>21</v>
      </c>
      <c r="F8430" s="3" t="s">
        <v>1281</v>
      </c>
      <c r="G8430" s="3" t="s">
        <v>4843</v>
      </c>
      <c r="H8430" s="5">
        <v>62352</v>
      </c>
      <c r="I8430" s="2">
        <v>6</v>
      </c>
      <c r="J8430" s="2">
        <v>2</v>
      </c>
      <c r="K8430" s="2">
        <v>-10.9116</v>
      </c>
      <c r="L8430" s="18" t="str">
        <f>VLOOKUP(F8430,'BD customers'!$1:$1048576,2,FALSE)</f>
        <v>Don Jones</v>
      </c>
      <c r="M8430" s="2">
        <f>MATCH(orders[[#This Row],[Product ID]],'BD product'!A:A,0)</f>
        <v>1423</v>
      </c>
      <c r="N8430" s="2" t="str" cm="1">
        <f t="array" ref="N8430">INDEX('BD product'!A:D,M8430,2)</f>
        <v>Technology</v>
      </c>
    </row>
    <row r="8431" spans="1:14" x14ac:dyDescent="0.3">
      <c r="A8431" s="3" t="s">
        <v>8638</v>
      </c>
      <c r="B8431" s="4">
        <v>42723</v>
      </c>
      <c r="C8431" s="12" t="str">
        <f t="shared" si="131"/>
        <v>2016/12</v>
      </c>
      <c r="D8431" s="4">
        <v>42725</v>
      </c>
      <c r="E8431" s="3" t="s">
        <v>11</v>
      </c>
      <c r="F8431" s="3" t="s">
        <v>536</v>
      </c>
      <c r="G8431" s="3" t="s">
        <v>5828</v>
      </c>
      <c r="H8431" s="5">
        <v>30392</v>
      </c>
      <c r="I8431" s="2">
        <v>5</v>
      </c>
      <c r="J8431" s="2">
        <v>2</v>
      </c>
      <c r="K8431" s="2">
        <v>-3.0392000000000001</v>
      </c>
      <c r="L8431" s="18" t="str">
        <f>VLOOKUP(F8431,'BD customers'!$1:$1048576,2,FALSE)</f>
        <v>Clay Ludtke</v>
      </c>
      <c r="M8431" s="2">
        <f>MATCH(orders[[#This Row],[Product ID]],'BD product'!A:A,0)</f>
        <v>1599</v>
      </c>
      <c r="N8431" s="2" t="str" cm="1">
        <f t="array" ref="N8431">INDEX('BD product'!A:D,M8431,2)</f>
        <v>Furniture</v>
      </c>
    </row>
    <row r="8432" spans="1:14" x14ac:dyDescent="0.3">
      <c r="A8432" s="3" t="s">
        <v>8639</v>
      </c>
      <c r="B8432" s="4">
        <v>41728</v>
      </c>
      <c r="C8432" s="12" t="str">
        <f t="shared" si="131"/>
        <v>2014/03</v>
      </c>
      <c r="D8432" s="4">
        <v>41734</v>
      </c>
      <c r="E8432" s="3" t="s">
        <v>21</v>
      </c>
      <c r="F8432" s="3" t="s">
        <v>822</v>
      </c>
      <c r="G8432" s="3" t="s">
        <v>2158</v>
      </c>
      <c r="H8432" s="5">
        <v>1293</v>
      </c>
      <c r="I8432" s="2">
        <v>2</v>
      </c>
      <c r="J8432" s="2">
        <v>0</v>
      </c>
      <c r="K8432" s="2">
        <v>0.64649999999999996</v>
      </c>
      <c r="L8432" s="18" t="str">
        <f>VLOOKUP(F8432,'BD customers'!$1:$1048576,2,FALSE)</f>
        <v>Nat Carroll</v>
      </c>
      <c r="M8432" s="2">
        <f>MATCH(orders[[#This Row],[Product ID]],'BD product'!A:A,0)</f>
        <v>559</v>
      </c>
      <c r="N8432" s="2" t="str" cm="1">
        <f t="array" ref="N8432">INDEX('BD product'!A:D,M8432,2)</f>
        <v>Office Supplies</v>
      </c>
    </row>
    <row r="8433" spans="1:14" x14ac:dyDescent="0.3">
      <c r="A8433" s="3" t="s">
        <v>8640</v>
      </c>
      <c r="B8433" s="4">
        <v>43047</v>
      </c>
      <c r="C8433" s="12" t="str">
        <f t="shared" si="131"/>
        <v>2017/11</v>
      </c>
      <c r="D8433" s="4">
        <v>43052</v>
      </c>
      <c r="E8433" s="3" t="s">
        <v>21</v>
      </c>
      <c r="F8433" s="3" t="s">
        <v>4686</v>
      </c>
      <c r="G8433" s="3" t="s">
        <v>3138</v>
      </c>
      <c r="H8433" s="5">
        <v>2742</v>
      </c>
      <c r="I8433" s="2">
        <v>10</v>
      </c>
      <c r="J8433" s="2">
        <v>0</v>
      </c>
      <c r="K8433" s="2">
        <v>11.2422</v>
      </c>
      <c r="L8433" s="18" t="str">
        <f>VLOOKUP(F8433,'BD customers'!$1:$1048576,2,FALSE)</f>
        <v>Kean Nguyen</v>
      </c>
      <c r="M8433" s="2">
        <f>MATCH(orders[[#This Row],[Product ID]],'BD product'!A:A,0)</f>
        <v>907</v>
      </c>
      <c r="N8433" s="2" t="str" cm="1">
        <f t="array" ref="N8433">INDEX('BD product'!A:D,M8433,2)</f>
        <v>Furniture</v>
      </c>
    </row>
    <row r="8434" spans="1:14" x14ac:dyDescent="0.3">
      <c r="A8434" s="3" t="s">
        <v>8641</v>
      </c>
      <c r="B8434" s="4">
        <v>41896</v>
      </c>
      <c r="C8434" s="12" t="str">
        <f t="shared" si="131"/>
        <v>2014/09</v>
      </c>
      <c r="D8434" s="4">
        <v>41900</v>
      </c>
      <c r="E8434" s="3" t="s">
        <v>11</v>
      </c>
      <c r="F8434" s="3" t="s">
        <v>4397</v>
      </c>
      <c r="G8434" s="3" t="s">
        <v>3319</v>
      </c>
      <c r="H8434" s="5">
        <v>6048</v>
      </c>
      <c r="I8434" s="2">
        <v>4</v>
      </c>
      <c r="J8434" s="2">
        <v>2</v>
      </c>
      <c r="K8434" s="2">
        <v>-1.3608</v>
      </c>
      <c r="L8434" s="18" t="str">
        <f>VLOOKUP(F8434,'BD customers'!$1:$1048576,2,FALSE)</f>
        <v>Scott Cohen</v>
      </c>
      <c r="M8434" s="2">
        <f>MATCH(orders[[#This Row],[Product ID]],'BD product'!A:A,0)</f>
        <v>971</v>
      </c>
      <c r="N8434" s="2" t="str" cm="1">
        <f t="array" ref="N8434">INDEX('BD product'!A:D,M8434,2)</f>
        <v>Office Supplies</v>
      </c>
    </row>
    <row r="8435" spans="1:14" x14ac:dyDescent="0.3">
      <c r="A8435" s="3" t="s">
        <v>8641</v>
      </c>
      <c r="B8435" s="4">
        <v>41896</v>
      </c>
      <c r="C8435" s="12" t="str">
        <f t="shared" si="131"/>
        <v>2014/09</v>
      </c>
      <c r="D8435" s="4">
        <v>41900</v>
      </c>
      <c r="E8435" s="3" t="s">
        <v>11</v>
      </c>
      <c r="F8435" s="3" t="s">
        <v>4397</v>
      </c>
      <c r="G8435" s="3" t="s">
        <v>5444</v>
      </c>
      <c r="H8435" s="5">
        <v>6848</v>
      </c>
      <c r="I8435" s="2">
        <v>2</v>
      </c>
      <c r="J8435" s="2">
        <v>2</v>
      </c>
      <c r="K8435" s="2">
        <v>2.1399999999999999E-2</v>
      </c>
      <c r="L8435" s="18" t="str">
        <f>VLOOKUP(F8435,'BD customers'!$1:$1048576,2,FALSE)</f>
        <v>Scott Cohen</v>
      </c>
      <c r="M8435" s="2">
        <f>MATCH(orders[[#This Row],[Product ID]],'BD product'!A:A,0)</f>
        <v>1534</v>
      </c>
      <c r="N8435" s="2" t="str" cm="1">
        <f t="array" ref="N8435">INDEX('BD product'!A:D,M8435,2)</f>
        <v>Office Supplies</v>
      </c>
    </row>
    <row r="8436" spans="1:14" x14ac:dyDescent="0.3">
      <c r="A8436" s="3" t="s">
        <v>8641</v>
      </c>
      <c r="B8436" s="4">
        <v>41896</v>
      </c>
      <c r="C8436" s="12" t="str">
        <f t="shared" si="131"/>
        <v>2014/09</v>
      </c>
      <c r="D8436" s="4">
        <v>41900</v>
      </c>
      <c r="E8436" s="3" t="s">
        <v>11</v>
      </c>
      <c r="F8436" s="3" t="s">
        <v>4397</v>
      </c>
      <c r="G8436" s="3" t="s">
        <v>5099</v>
      </c>
      <c r="H8436" s="5">
        <v>996</v>
      </c>
      <c r="I8436" s="2">
        <v>5</v>
      </c>
      <c r="J8436" s="2">
        <v>6</v>
      </c>
      <c r="K8436" s="2">
        <v>-0.67230000000000001</v>
      </c>
      <c r="L8436" s="18" t="str">
        <f>VLOOKUP(F8436,'BD customers'!$1:$1048576,2,FALSE)</f>
        <v>Scott Cohen</v>
      </c>
      <c r="M8436" s="2">
        <f>MATCH(orders[[#This Row],[Product ID]],'BD product'!A:A,0)</f>
        <v>1469</v>
      </c>
      <c r="N8436" s="2" t="str" cm="1">
        <f t="array" ref="N8436">INDEX('BD product'!A:D,M8436,2)</f>
        <v>Furniture</v>
      </c>
    </row>
    <row r="8437" spans="1:14" x14ac:dyDescent="0.3">
      <c r="A8437" s="3" t="s">
        <v>8641</v>
      </c>
      <c r="B8437" s="4">
        <v>41896</v>
      </c>
      <c r="C8437" s="12" t="str">
        <f t="shared" si="131"/>
        <v>2014/09</v>
      </c>
      <c r="D8437" s="4">
        <v>41900</v>
      </c>
      <c r="E8437" s="3" t="s">
        <v>11</v>
      </c>
      <c r="F8437" s="3" t="s">
        <v>4397</v>
      </c>
      <c r="G8437" s="3" t="s">
        <v>482</v>
      </c>
      <c r="H8437" s="5">
        <v>8552</v>
      </c>
      <c r="I8437" s="2">
        <v>2</v>
      </c>
      <c r="J8437" s="2">
        <v>8</v>
      </c>
      <c r="K8437" s="2">
        <v>-13.683199999999999</v>
      </c>
      <c r="L8437" s="18" t="str">
        <f>VLOOKUP(F8437,'BD customers'!$1:$1048576,2,FALSE)</f>
        <v>Scott Cohen</v>
      </c>
      <c r="M8437" s="2">
        <f>MATCH(orders[[#This Row],[Product ID]],'BD product'!A:A,0)</f>
        <v>96</v>
      </c>
      <c r="N8437" s="2" t="str" cm="1">
        <f t="array" ref="N8437">INDEX('BD product'!A:D,M8437,2)</f>
        <v>Office Supplies</v>
      </c>
    </row>
    <row r="8438" spans="1:14" x14ac:dyDescent="0.3">
      <c r="A8438" s="3" t="s">
        <v>8642</v>
      </c>
      <c r="B8438" s="4">
        <v>42267</v>
      </c>
      <c r="C8438" s="12" t="str">
        <f t="shared" si="131"/>
        <v>2015/09</v>
      </c>
      <c r="D8438" s="4">
        <v>42273</v>
      </c>
      <c r="E8438" s="3" t="s">
        <v>21</v>
      </c>
      <c r="F8438" s="3" t="s">
        <v>3997</v>
      </c>
      <c r="G8438" s="3" t="s">
        <v>5258</v>
      </c>
      <c r="H8438" s="5">
        <v>45584</v>
      </c>
      <c r="I8438" s="2">
        <v>11</v>
      </c>
      <c r="J8438" s="2">
        <v>2</v>
      </c>
      <c r="K8438" s="2">
        <v>16.5242</v>
      </c>
      <c r="L8438" s="18" t="str">
        <f>VLOOKUP(F8438,'BD customers'!$1:$1048576,2,FALSE)</f>
        <v>Anne McFarland</v>
      </c>
      <c r="M8438" s="2">
        <f>MATCH(orders[[#This Row],[Product ID]],'BD product'!A:A,0)</f>
        <v>1501</v>
      </c>
      <c r="N8438" s="2" t="str" cm="1">
        <f t="array" ref="N8438">INDEX('BD product'!A:D,M8438,2)</f>
        <v>Office Supplies</v>
      </c>
    </row>
    <row r="8439" spans="1:14" x14ac:dyDescent="0.3">
      <c r="A8439" s="3" t="s">
        <v>8643</v>
      </c>
      <c r="B8439" s="4">
        <v>42348</v>
      </c>
      <c r="C8439" s="12" t="str">
        <f t="shared" si="131"/>
        <v>2015/12</v>
      </c>
      <c r="D8439" s="4">
        <v>42354</v>
      </c>
      <c r="E8439" s="3" t="s">
        <v>21</v>
      </c>
      <c r="F8439" s="3" t="s">
        <v>2779</v>
      </c>
      <c r="G8439" s="3" t="s">
        <v>4603</v>
      </c>
      <c r="H8439" s="5">
        <v>25488</v>
      </c>
      <c r="I8439" s="2">
        <v>2</v>
      </c>
      <c r="J8439" s="2">
        <v>2</v>
      </c>
      <c r="K8439" s="2">
        <v>4.4603999999999999</v>
      </c>
      <c r="L8439" s="18" t="str">
        <f>VLOOKUP(F8439,'BD customers'!$1:$1048576,2,FALSE)</f>
        <v>Ryan Akin</v>
      </c>
      <c r="M8439" s="2">
        <f>MATCH(orders[[#This Row],[Product ID]],'BD product'!A:A,0)</f>
        <v>1367</v>
      </c>
      <c r="N8439" s="2" t="str" cm="1">
        <f t="array" ref="N8439">INDEX('BD product'!A:D,M8439,2)</f>
        <v>Technology</v>
      </c>
    </row>
    <row r="8440" spans="1:14" x14ac:dyDescent="0.3">
      <c r="A8440" s="3" t="s">
        <v>8644</v>
      </c>
      <c r="B8440" s="4">
        <v>41787</v>
      </c>
      <c r="C8440" s="12" t="str">
        <f t="shared" si="131"/>
        <v>2014/05</v>
      </c>
      <c r="D8440" s="4">
        <v>41791</v>
      </c>
      <c r="E8440" s="3" t="s">
        <v>21</v>
      </c>
      <c r="F8440" s="3" t="s">
        <v>4075</v>
      </c>
      <c r="G8440" s="3" t="s">
        <v>6095</v>
      </c>
      <c r="H8440" s="5">
        <v>13696</v>
      </c>
      <c r="I8440" s="2">
        <v>4</v>
      </c>
      <c r="J8440" s="2">
        <v>2</v>
      </c>
      <c r="K8440" s="2">
        <v>0.51359999999999995</v>
      </c>
      <c r="L8440" s="18" t="str">
        <f>VLOOKUP(F8440,'BD customers'!$1:$1048576,2,FALSE)</f>
        <v>Magdelene Morse</v>
      </c>
      <c r="M8440" s="2">
        <f>MATCH(orders[[#This Row],[Product ID]],'BD product'!A:A,0)</f>
        <v>1638</v>
      </c>
      <c r="N8440" s="2" t="str" cm="1">
        <f t="array" ref="N8440">INDEX('BD product'!A:D,M8440,2)</f>
        <v>Office Supplies</v>
      </c>
    </row>
    <row r="8441" spans="1:14" x14ac:dyDescent="0.3">
      <c r="A8441" s="3" t="s">
        <v>8645</v>
      </c>
      <c r="B8441" s="4">
        <v>42808</v>
      </c>
      <c r="C8441" s="12" t="str">
        <f t="shared" si="131"/>
        <v>2017/03</v>
      </c>
      <c r="D8441" s="4">
        <v>42811</v>
      </c>
      <c r="E8441" s="3" t="s">
        <v>11</v>
      </c>
      <c r="F8441" s="3" t="s">
        <v>1816</v>
      </c>
      <c r="G8441" s="3" t="s">
        <v>6308</v>
      </c>
      <c r="H8441" s="5">
        <v>49616</v>
      </c>
      <c r="I8441" s="2">
        <v>2</v>
      </c>
      <c r="J8441" s="2">
        <v>2</v>
      </c>
      <c r="K8441" s="2">
        <v>4.9615999999999998</v>
      </c>
      <c r="L8441" s="18" t="str">
        <f>VLOOKUP(F8441,'BD customers'!$1:$1048576,2,FALSE)</f>
        <v>Brad Norvell</v>
      </c>
      <c r="M8441" s="2">
        <f>MATCH(orders[[#This Row],[Product ID]],'BD product'!A:A,0)</f>
        <v>1672</v>
      </c>
      <c r="N8441" s="2" t="str" cm="1">
        <f t="array" ref="N8441">INDEX('BD product'!A:D,M8441,2)</f>
        <v>Technology</v>
      </c>
    </row>
    <row r="8442" spans="1:14" x14ac:dyDescent="0.3">
      <c r="A8442" s="3" t="s">
        <v>8646</v>
      </c>
      <c r="B8442" s="4">
        <v>42712</v>
      </c>
      <c r="C8442" s="12" t="str">
        <f t="shared" si="131"/>
        <v>2016/12</v>
      </c>
      <c r="D8442" s="4">
        <v>42716</v>
      </c>
      <c r="E8442" s="3" t="s">
        <v>11</v>
      </c>
      <c r="F8442" s="3" t="s">
        <v>5090</v>
      </c>
      <c r="G8442" s="3" t="s">
        <v>1097</v>
      </c>
      <c r="H8442" s="5">
        <v>10584</v>
      </c>
      <c r="I8442" s="2">
        <v>3</v>
      </c>
      <c r="J8442" s="2">
        <v>2</v>
      </c>
      <c r="K8442" s="2">
        <v>3.4398</v>
      </c>
      <c r="L8442" s="18" t="str">
        <f>VLOOKUP(F8442,'BD customers'!$1:$1048576,2,FALSE)</f>
        <v>Julia Barnett</v>
      </c>
      <c r="M8442" s="2">
        <f>MATCH(orders[[#This Row],[Product ID]],'BD product'!A:A,0)</f>
        <v>251</v>
      </c>
      <c r="N8442" s="2" t="str" cm="1">
        <f t="array" ref="N8442">INDEX('BD product'!A:D,M8442,2)</f>
        <v>Office Supplies</v>
      </c>
    </row>
    <row r="8443" spans="1:14" x14ac:dyDescent="0.3">
      <c r="A8443" s="3" t="s">
        <v>8647</v>
      </c>
      <c r="B8443" s="4">
        <v>42861</v>
      </c>
      <c r="C8443" s="12" t="str">
        <f t="shared" si="131"/>
        <v>2017/05</v>
      </c>
      <c r="D8443" s="4">
        <v>42865</v>
      </c>
      <c r="E8443" s="3" t="s">
        <v>21</v>
      </c>
      <c r="F8443" s="3" t="s">
        <v>1312</v>
      </c>
      <c r="G8443" s="3" t="s">
        <v>691</v>
      </c>
      <c r="H8443" s="5">
        <v>84416</v>
      </c>
      <c r="I8443" s="2">
        <v>4</v>
      </c>
      <c r="J8443" s="2">
        <v>2</v>
      </c>
      <c r="K8443" s="2">
        <v>27.435199999999998</v>
      </c>
      <c r="L8443" s="18" t="str">
        <f>VLOOKUP(F8443,'BD customers'!$1:$1048576,2,FALSE)</f>
        <v>Doug Bickford</v>
      </c>
      <c r="M8443" s="2">
        <f>MATCH(orders[[#This Row],[Product ID]],'BD product'!A:A,0)</f>
        <v>147</v>
      </c>
      <c r="N8443" s="2" t="str" cm="1">
        <f t="array" ref="N8443">INDEX('BD product'!A:D,M8443,2)</f>
        <v>Office Supplies</v>
      </c>
    </row>
    <row r="8444" spans="1:14" x14ac:dyDescent="0.3">
      <c r="A8444" s="3" t="s">
        <v>8648</v>
      </c>
      <c r="B8444" s="4">
        <v>42435</v>
      </c>
      <c r="C8444" s="12" t="str">
        <f t="shared" si="131"/>
        <v>2016/03</v>
      </c>
      <c r="D8444" s="4">
        <v>42439</v>
      </c>
      <c r="E8444" s="3" t="s">
        <v>21</v>
      </c>
      <c r="F8444" s="3" t="s">
        <v>5090</v>
      </c>
      <c r="G8444" s="3" t="s">
        <v>3145</v>
      </c>
      <c r="H8444" s="5">
        <v>43194</v>
      </c>
      <c r="I8444" s="2">
        <v>2</v>
      </c>
      <c r="J8444" s="2">
        <v>4</v>
      </c>
      <c r="K8444" s="2">
        <v>-0.71989999999999998</v>
      </c>
      <c r="L8444" s="18" t="str">
        <f>VLOOKUP(F8444,'BD customers'!$1:$1048576,2,FALSE)</f>
        <v>Julia Barnett</v>
      </c>
      <c r="M8444" s="2">
        <f>MATCH(orders[[#This Row],[Product ID]],'BD product'!A:A,0)</f>
        <v>909</v>
      </c>
      <c r="N8444" s="2" t="str" cm="1">
        <f t="array" ref="N8444">INDEX('BD product'!A:D,M8444,2)</f>
        <v>Technology</v>
      </c>
    </row>
    <row r="8445" spans="1:14" x14ac:dyDescent="0.3">
      <c r="A8445" s="3" t="s">
        <v>8648</v>
      </c>
      <c r="B8445" s="4">
        <v>42435</v>
      </c>
      <c r="C8445" s="12" t="str">
        <f t="shared" si="131"/>
        <v>2016/03</v>
      </c>
      <c r="D8445" s="4">
        <v>42439</v>
      </c>
      <c r="E8445" s="3" t="s">
        <v>21</v>
      </c>
      <c r="F8445" s="3" t="s">
        <v>5090</v>
      </c>
      <c r="G8445" s="3" t="s">
        <v>4264</v>
      </c>
      <c r="H8445" s="5">
        <v>2043</v>
      </c>
      <c r="I8445" s="2">
        <v>1</v>
      </c>
      <c r="J8445" s="2">
        <v>7</v>
      </c>
      <c r="K8445" s="2">
        <v>-1.4982</v>
      </c>
      <c r="L8445" s="18" t="str">
        <f>VLOOKUP(F8445,'BD customers'!$1:$1048576,2,FALSE)</f>
        <v>Julia Barnett</v>
      </c>
      <c r="M8445" s="2">
        <f>MATCH(orders[[#This Row],[Product ID]],'BD product'!A:A,0)</f>
        <v>1284</v>
      </c>
      <c r="N8445" s="2" t="str" cm="1">
        <f t="array" ref="N8445">INDEX('BD product'!A:D,M8445,2)</f>
        <v>Office Supplies</v>
      </c>
    </row>
    <row r="8446" spans="1:14" x14ac:dyDescent="0.3">
      <c r="A8446" s="3" t="s">
        <v>8648</v>
      </c>
      <c r="B8446" s="4">
        <v>42435</v>
      </c>
      <c r="C8446" s="12" t="str">
        <f t="shared" si="131"/>
        <v>2016/03</v>
      </c>
      <c r="D8446" s="4">
        <v>42439</v>
      </c>
      <c r="E8446" s="3" t="s">
        <v>21</v>
      </c>
      <c r="F8446" s="3" t="s">
        <v>5090</v>
      </c>
      <c r="G8446" s="3" t="s">
        <v>2072</v>
      </c>
      <c r="H8446" s="5">
        <v>68238</v>
      </c>
      <c r="I8446" s="2">
        <v>3</v>
      </c>
      <c r="J8446" s="2">
        <v>4</v>
      </c>
      <c r="K8446" s="2">
        <v>-12.510300000000001</v>
      </c>
      <c r="L8446" s="18" t="str">
        <f>VLOOKUP(F8446,'BD customers'!$1:$1048576,2,FALSE)</f>
        <v>Julia Barnett</v>
      </c>
      <c r="M8446" s="2">
        <f>MATCH(orders[[#This Row],[Product ID]],'BD product'!A:A,0)</f>
        <v>531</v>
      </c>
      <c r="N8446" s="2" t="str" cm="1">
        <f t="array" ref="N8446">INDEX('BD product'!A:D,M8446,2)</f>
        <v>Technology</v>
      </c>
    </row>
    <row r="8447" spans="1:14" x14ac:dyDescent="0.3">
      <c r="A8447" s="3" t="s">
        <v>8649</v>
      </c>
      <c r="B8447" s="4">
        <v>43031</v>
      </c>
      <c r="C8447" s="12" t="str">
        <f t="shared" si="131"/>
        <v>2017/10</v>
      </c>
      <c r="D8447" s="4">
        <v>43032</v>
      </c>
      <c r="E8447" s="3" t="s">
        <v>64</v>
      </c>
      <c r="F8447" s="3" t="s">
        <v>572</v>
      </c>
      <c r="G8447" s="3" t="s">
        <v>3337</v>
      </c>
      <c r="H8447" s="5">
        <v>240744</v>
      </c>
      <c r="I8447" s="2">
        <v>4</v>
      </c>
      <c r="J8447" s="2">
        <v>3</v>
      </c>
      <c r="K8447" s="2">
        <v>-13.7568</v>
      </c>
      <c r="L8447" s="18" t="str">
        <f>VLOOKUP(F8447,'BD customers'!$1:$1048576,2,FALSE)</f>
        <v>Adam Hart</v>
      </c>
      <c r="M8447" s="2">
        <f>MATCH(orders[[#This Row],[Product ID]],'BD product'!A:A,0)</f>
        <v>979</v>
      </c>
      <c r="N8447" s="2" t="str" cm="1">
        <f t="array" ref="N8447">INDEX('BD product'!A:D,M8447,2)</f>
        <v>Furniture</v>
      </c>
    </row>
    <row r="8448" spans="1:14" x14ac:dyDescent="0.3">
      <c r="A8448" s="3" t="s">
        <v>8649</v>
      </c>
      <c r="B8448" s="4">
        <v>43031</v>
      </c>
      <c r="C8448" s="12" t="str">
        <f t="shared" si="131"/>
        <v>2017/10</v>
      </c>
      <c r="D8448" s="4">
        <v>43032</v>
      </c>
      <c r="E8448" s="3" t="s">
        <v>64</v>
      </c>
      <c r="F8448" s="3" t="s">
        <v>572</v>
      </c>
      <c r="G8448" s="3" t="s">
        <v>5050</v>
      </c>
      <c r="H8448" s="5">
        <v>350</v>
      </c>
      <c r="I8448" s="2">
        <v>4</v>
      </c>
      <c r="J8448" s="2">
        <v>0</v>
      </c>
      <c r="K8448" s="2">
        <v>1.47E-2</v>
      </c>
      <c r="L8448" s="18" t="str">
        <f>VLOOKUP(F8448,'BD customers'!$1:$1048576,2,FALSE)</f>
        <v>Adam Hart</v>
      </c>
      <c r="M8448" s="2">
        <f>MATCH(orders[[#This Row],[Product ID]],'BD product'!A:A,0)</f>
        <v>1459</v>
      </c>
      <c r="N8448" s="2" t="str" cm="1">
        <f t="array" ref="N8448">INDEX('BD product'!A:D,M8448,2)</f>
        <v>Furniture</v>
      </c>
    </row>
    <row r="8449" spans="1:14" x14ac:dyDescent="0.3">
      <c r="A8449" s="3" t="s">
        <v>8649</v>
      </c>
      <c r="B8449" s="4">
        <v>43031</v>
      </c>
      <c r="C8449" s="12" t="str">
        <f t="shared" si="131"/>
        <v>2017/10</v>
      </c>
      <c r="D8449" s="4">
        <v>43032</v>
      </c>
      <c r="E8449" s="3" t="s">
        <v>64</v>
      </c>
      <c r="F8449" s="3" t="s">
        <v>572</v>
      </c>
      <c r="G8449" s="3" t="s">
        <v>7827</v>
      </c>
      <c r="H8449" s="5">
        <v>21068</v>
      </c>
      <c r="I8449" s="2">
        <v>2</v>
      </c>
      <c r="J8449" s="2">
        <v>0</v>
      </c>
      <c r="K8449" s="2">
        <v>50.563200000000002</v>
      </c>
      <c r="L8449" s="18" t="str">
        <f>VLOOKUP(F8449,'BD customers'!$1:$1048576,2,FALSE)</f>
        <v>Adam Hart</v>
      </c>
      <c r="M8449" s="2">
        <f>MATCH(orders[[#This Row],[Product ID]],'BD product'!A:A,0)</f>
        <v>1807</v>
      </c>
      <c r="N8449" s="2" t="str" cm="1">
        <f t="array" ref="N8449">INDEX('BD product'!A:D,M8449,2)</f>
        <v>Furniture</v>
      </c>
    </row>
    <row r="8450" spans="1:14" x14ac:dyDescent="0.3">
      <c r="A8450" s="3" t="s">
        <v>8649</v>
      </c>
      <c r="B8450" s="4">
        <v>43031</v>
      </c>
      <c r="C8450" s="12" t="str">
        <f t="shared" ref="C8450:C8513" si="132">TEXT(B8450,"aaaa/mm")</f>
        <v>2017/10</v>
      </c>
      <c r="D8450" s="4">
        <v>43032</v>
      </c>
      <c r="E8450" s="3" t="s">
        <v>64</v>
      </c>
      <c r="F8450" s="3" t="s">
        <v>572</v>
      </c>
      <c r="G8450" s="3" t="s">
        <v>1420</v>
      </c>
      <c r="H8450" s="5">
        <v>637896</v>
      </c>
      <c r="I8450" s="2">
        <v>3</v>
      </c>
      <c r="J8450" s="2">
        <v>3</v>
      </c>
      <c r="K8450" s="2">
        <v>-127.5792</v>
      </c>
      <c r="L8450" s="18" t="str">
        <f>VLOOKUP(F8450,'BD customers'!$1:$1048576,2,FALSE)</f>
        <v>Adam Hart</v>
      </c>
      <c r="M8450" s="2">
        <f>MATCH(orders[[#This Row],[Product ID]],'BD product'!A:A,0)</f>
        <v>337</v>
      </c>
      <c r="N8450" s="2" t="str" cm="1">
        <f t="array" ref="N8450">INDEX('BD product'!A:D,M8450,2)</f>
        <v>Furniture</v>
      </c>
    </row>
    <row r="8451" spans="1:14" x14ac:dyDescent="0.3">
      <c r="A8451" s="3" t="s">
        <v>8649</v>
      </c>
      <c r="B8451" s="4">
        <v>43031</v>
      </c>
      <c r="C8451" s="12" t="str">
        <f t="shared" si="132"/>
        <v>2017/10</v>
      </c>
      <c r="D8451" s="4">
        <v>43032</v>
      </c>
      <c r="E8451" s="3" t="s">
        <v>64</v>
      </c>
      <c r="F8451" s="3" t="s">
        <v>572</v>
      </c>
      <c r="G8451" s="3" t="s">
        <v>1514</v>
      </c>
      <c r="H8451" s="5">
        <v>4344</v>
      </c>
      <c r="I8451" s="2">
        <v>8</v>
      </c>
      <c r="J8451" s="2">
        <v>0</v>
      </c>
      <c r="K8451" s="2">
        <v>21.285599999999999</v>
      </c>
      <c r="L8451" s="18" t="str">
        <f>VLOOKUP(F8451,'BD customers'!$1:$1048576,2,FALSE)</f>
        <v>Adam Hart</v>
      </c>
      <c r="M8451" s="2">
        <f>MATCH(orders[[#This Row],[Product ID]],'BD product'!A:A,0)</f>
        <v>364</v>
      </c>
      <c r="N8451" s="2" t="str" cm="1">
        <f t="array" ref="N8451">INDEX('BD product'!A:D,M8451,2)</f>
        <v>Office Supplies</v>
      </c>
    </row>
    <row r="8452" spans="1:14" x14ac:dyDescent="0.3">
      <c r="A8452" s="3" t="s">
        <v>8649</v>
      </c>
      <c r="B8452" s="4">
        <v>43031</v>
      </c>
      <c r="C8452" s="12" t="str">
        <f t="shared" si="132"/>
        <v>2017/10</v>
      </c>
      <c r="D8452" s="4">
        <v>43032</v>
      </c>
      <c r="E8452" s="3" t="s">
        <v>64</v>
      </c>
      <c r="F8452" s="3" t="s">
        <v>572</v>
      </c>
      <c r="G8452" s="3" t="s">
        <v>3661</v>
      </c>
      <c r="H8452" s="5">
        <v>222</v>
      </c>
      <c r="I8452" s="2">
        <v>1</v>
      </c>
      <c r="J8452" s="2">
        <v>0</v>
      </c>
      <c r="K8452" s="2">
        <v>6.6600000000000006E-2</v>
      </c>
      <c r="L8452" s="18" t="str">
        <f>VLOOKUP(F8452,'BD customers'!$1:$1048576,2,FALSE)</f>
        <v>Adam Hart</v>
      </c>
      <c r="M8452" s="2">
        <f>MATCH(orders[[#This Row],[Product ID]],'BD product'!A:A,0)</f>
        <v>1110</v>
      </c>
      <c r="N8452" s="2" t="str" cm="1">
        <f t="array" ref="N8452">INDEX('BD product'!A:D,M8452,2)</f>
        <v>Office Supplies</v>
      </c>
    </row>
    <row r="8453" spans="1:14" x14ac:dyDescent="0.3">
      <c r="A8453" s="3" t="s">
        <v>8650</v>
      </c>
      <c r="B8453" s="4">
        <v>41757</v>
      </c>
      <c r="C8453" s="12" t="str">
        <f t="shared" si="132"/>
        <v>2014/04</v>
      </c>
      <c r="D8453" s="4">
        <v>41759</v>
      </c>
      <c r="E8453" s="3" t="s">
        <v>64</v>
      </c>
      <c r="F8453" s="3" t="s">
        <v>3287</v>
      </c>
      <c r="G8453" s="3" t="s">
        <v>5060</v>
      </c>
      <c r="H8453" s="5">
        <v>167996</v>
      </c>
      <c r="I8453" s="2">
        <v>5</v>
      </c>
      <c r="J8453" s="2">
        <v>2</v>
      </c>
      <c r="K8453" s="2">
        <v>12.5997</v>
      </c>
      <c r="L8453" s="18" t="str">
        <f>VLOOKUP(F8453,'BD customers'!$1:$1048576,2,FALSE)</f>
        <v>Arianne Irving</v>
      </c>
      <c r="M8453" s="2">
        <f>MATCH(orders[[#This Row],[Product ID]],'BD product'!A:A,0)</f>
        <v>1463</v>
      </c>
      <c r="N8453" s="2" t="str" cm="1">
        <f t="array" ref="N8453">INDEX('BD product'!A:D,M8453,2)</f>
        <v>Technology</v>
      </c>
    </row>
    <row r="8454" spans="1:14" x14ac:dyDescent="0.3">
      <c r="A8454" s="3" t="s">
        <v>8651</v>
      </c>
      <c r="B8454" s="4">
        <v>42478</v>
      </c>
      <c r="C8454" s="12" t="str">
        <f t="shared" si="132"/>
        <v>2016/04</v>
      </c>
      <c r="D8454" s="4">
        <v>42483</v>
      </c>
      <c r="E8454" s="3" t="s">
        <v>21</v>
      </c>
      <c r="F8454" s="3" t="s">
        <v>6993</v>
      </c>
      <c r="G8454" s="3" t="s">
        <v>2905</v>
      </c>
      <c r="H8454" s="5">
        <v>344372</v>
      </c>
      <c r="I8454" s="2">
        <v>4</v>
      </c>
      <c r="J8454" s="2">
        <v>3</v>
      </c>
      <c r="K8454" s="2">
        <v>-93.472399999999993</v>
      </c>
      <c r="L8454" s="18" t="str">
        <f>VLOOKUP(F8454,'BD customers'!$1:$1048576,2,FALSE)</f>
        <v>Thea Hudgings</v>
      </c>
      <c r="M8454" s="2">
        <f>MATCH(orders[[#This Row],[Product ID]],'BD product'!A:A,0)</f>
        <v>814</v>
      </c>
      <c r="N8454" s="2" t="str" cm="1">
        <f t="array" ref="N8454">INDEX('BD product'!A:D,M8454,2)</f>
        <v>Furniture</v>
      </c>
    </row>
    <row r="8455" spans="1:14" x14ac:dyDescent="0.3">
      <c r="A8455" s="3" t="s">
        <v>8651</v>
      </c>
      <c r="B8455" s="4">
        <v>42478</v>
      </c>
      <c r="C8455" s="12" t="str">
        <f t="shared" si="132"/>
        <v>2016/04</v>
      </c>
      <c r="D8455" s="4">
        <v>42483</v>
      </c>
      <c r="E8455" s="3" t="s">
        <v>21</v>
      </c>
      <c r="F8455" s="3" t="s">
        <v>6993</v>
      </c>
      <c r="G8455" s="3" t="s">
        <v>1934</v>
      </c>
      <c r="H8455" s="5">
        <v>1554936</v>
      </c>
      <c r="I8455" s="2">
        <v>3</v>
      </c>
      <c r="J8455" s="2">
        <v>2</v>
      </c>
      <c r="K8455" s="2">
        <v>77.746799999999993</v>
      </c>
      <c r="L8455" s="18" t="str">
        <f>VLOOKUP(F8455,'BD customers'!$1:$1048576,2,FALSE)</f>
        <v>Thea Hudgings</v>
      </c>
      <c r="M8455" s="2">
        <f>MATCH(orders[[#This Row],[Product ID]],'BD product'!A:A,0)</f>
        <v>488</v>
      </c>
      <c r="N8455" s="2" t="str" cm="1">
        <f t="array" ref="N8455">INDEX('BD product'!A:D,M8455,2)</f>
        <v>Office Supplies</v>
      </c>
    </row>
    <row r="8456" spans="1:14" x14ac:dyDescent="0.3">
      <c r="A8456" s="3" t="s">
        <v>8651</v>
      </c>
      <c r="B8456" s="4">
        <v>42478</v>
      </c>
      <c r="C8456" s="12" t="str">
        <f t="shared" si="132"/>
        <v>2016/04</v>
      </c>
      <c r="D8456" s="4">
        <v>42483</v>
      </c>
      <c r="E8456" s="3" t="s">
        <v>21</v>
      </c>
      <c r="F8456" s="3" t="s">
        <v>6993</v>
      </c>
      <c r="G8456" s="3" t="s">
        <v>4204</v>
      </c>
      <c r="H8456" s="5">
        <v>12788</v>
      </c>
      <c r="I8456" s="2">
        <v>5</v>
      </c>
      <c r="J8456" s="2">
        <v>6</v>
      </c>
      <c r="K8456" s="2">
        <v>-6.7137000000000002</v>
      </c>
      <c r="L8456" s="18" t="str">
        <f>VLOOKUP(F8456,'BD customers'!$1:$1048576,2,FALSE)</f>
        <v>Thea Hudgings</v>
      </c>
      <c r="M8456" s="2">
        <f>MATCH(orders[[#This Row],[Product ID]],'BD product'!A:A,0)</f>
        <v>1270</v>
      </c>
      <c r="N8456" s="2" t="str" cm="1">
        <f t="array" ref="N8456">INDEX('BD product'!A:D,M8456,2)</f>
        <v>Furniture</v>
      </c>
    </row>
    <row r="8457" spans="1:14" x14ac:dyDescent="0.3">
      <c r="A8457" s="3" t="s">
        <v>8652</v>
      </c>
      <c r="B8457" s="4">
        <v>42512</v>
      </c>
      <c r="C8457" s="12" t="str">
        <f t="shared" si="132"/>
        <v>2016/05</v>
      </c>
      <c r="D8457" s="4">
        <v>42519</v>
      </c>
      <c r="E8457" s="3" t="s">
        <v>21</v>
      </c>
      <c r="F8457" s="3" t="s">
        <v>3035</v>
      </c>
      <c r="G8457" s="3" t="s">
        <v>892</v>
      </c>
      <c r="H8457" s="5">
        <v>222384</v>
      </c>
      <c r="I8457" s="2">
        <v>2</v>
      </c>
      <c r="J8457" s="2">
        <v>2</v>
      </c>
      <c r="K8457" s="2">
        <v>22.238399999999999</v>
      </c>
      <c r="L8457" s="18" t="str">
        <f>VLOOKUP(F8457,'BD customers'!$1:$1048576,2,FALSE)</f>
        <v>Jim Epp</v>
      </c>
      <c r="M8457" s="2">
        <f>MATCH(orders[[#This Row],[Product ID]],'BD product'!A:A,0)</f>
        <v>194</v>
      </c>
      <c r="N8457" s="2" t="str" cm="1">
        <f t="array" ref="N8457">INDEX('BD product'!A:D,M8457,2)</f>
        <v>Technology</v>
      </c>
    </row>
    <row r="8458" spans="1:14" x14ac:dyDescent="0.3">
      <c r="A8458" s="3" t="s">
        <v>8653</v>
      </c>
      <c r="B8458" s="4">
        <v>42883</v>
      </c>
      <c r="C8458" s="12" t="str">
        <f t="shared" si="132"/>
        <v>2017/05</v>
      </c>
      <c r="D8458" s="4">
        <v>42888</v>
      </c>
      <c r="E8458" s="3" t="s">
        <v>11</v>
      </c>
      <c r="F8458" s="3" t="s">
        <v>1135</v>
      </c>
      <c r="G8458" s="3" t="s">
        <v>335</v>
      </c>
      <c r="H8458" s="5">
        <v>106869</v>
      </c>
      <c r="I8458" s="2">
        <v>3</v>
      </c>
      <c r="J8458" s="2">
        <v>3</v>
      </c>
      <c r="K8458" s="2">
        <v>-29.007300000000001</v>
      </c>
      <c r="L8458" s="18" t="str">
        <f>VLOOKUP(F8458,'BD customers'!$1:$1048576,2,FALSE)</f>
        <v>Tiffany House</v>
      </c>
      <c r="M8458" s="2">
        <f>MATCH(orders[[#This Row],[Product ID]],'BD product'!A:A,0)</f>
        <v>66</v>
      </c>
      <c r="N8458" s="2" t="str" cm="1">
        <f t="array" ref="N8458">INDEX('BD product'!A:D,M8458,2)</f>
        <v>Furniture</v>
      </c>
    </row>
    <row r="8459" spans="1:14" x14ac:dyDescent="0.3">
      <c r="A8459" s="3" t="s">
        <v>8653</v>
      </c>
      <c r="B8459" s="4">
        <v>42883</v>
      </c>
      <c r="C8459" s="12" t="str">
        <f t="shared" si="132"/>
        <v>2017/05</v>
      </c>
      <c r="D8459" s="4">
        <v>42888</v>
      </c>
      <c r="E8459" s="3" t="s">
        <v>11</v>
      </c>
      <c r="F8459" s="3" t="s">
        <v>1135</v>
      </c>
      <c r="G8459" s="3" t="s">
        <v>3369</v>
      </c>
      <c r="H8459" s="5">
        <v>3564</v>
      </c>
      <c r="I8459" s="2">
        <v>3</v>
      </c>
      <c r="J8459" s="2">
        <v>8</v>
      </c>
      <c r="K8459" s="2">
        <v>-0.62370000000000003</v>
      </c>
      <c r="L8459" s="18" t="str">
        <f>VLOOKUP(F8459,'BD customers'!$1:$1048576,2,FALSE)</f>
        <v>Tiffany House</v>
      </c>
      <c r="M8459" s="2">
        <f>MATCH(orders[[#This Row],[Product ID]],'BD product'!A:A,0)</f>
        <v>992</v>
      </c>
      <c r="N8459" s="2" t="str" cm="1">
        <f t="array" ref="N8459">INDEX('BD product'!A:D,M8459,2)</f>
        <v>Office Supplies</v>
      </c>
    </row>
    <row r="8460" spans="1:14" x14ac:dyDescent="0.3">
      <c r="A8460" s="3" t="s">
        <v>8654</v>
      </c>
      <c r="B8460" s="4">
        <v>41876</v>
      </c>
      <c r="C8460" s="12" t="str">
        <f t="shared" si="132"/>
        <v>2014/08</v>
      </c>
      <c r="D8460" s="4">
        <v>41880</v>
      </c>
      <c r="E8460" s="3" t="s">
        <v>21</v>
      </c>
      <c r="F8460" s="3" t="s">
        <v>3915</v>
      </c>
      <c r="G8460" s="3" t="s">
        <v>3781</v>
      </c>
      <c r="H8460" s="5">
        <v>2568</v>
      </c>
      <c r="I8460" s="2">
        <v>3</v>
      </c>
      <c r="J8460" s="2">
        <v>8</v>
      </c>
      <c r="K8460" s="2">
        <v>-3.9803999999999999</v>
      </c>
      <c r="L8460" s="18" t="str">
        <f>VLOOKUP(F8460,'BD customers'!$1:$1048576,2,FALSE)</f>
        <v>Joe Elijah</v>
      </c>
      <c r="M8460" s="2">
        <f>MATCH(orders[[#This Row],[Product ID]],'BD product'!A:A,0)</f>
        <v>1162</v>
      </c>
      <c r="N8460" s="2" t="str" cm="1">
        <f t="array" ref="N8460">INDEX('BD product'!A:D,M8460,2)</f>
        <v>Office Supplies</v>
      </c>
    </row>
    <row r="8461" spans="1:14" x14ac:dyDescent="0.3">
      <c r="A8461" s="3" t="s">
        <v>8654</v>
      </c>
      <c r="B8461" s="4">
        <v>41876</v>
      </c>
      <c r="C8461" s="12" t="str">
        <f t="shared" si="132"/>
        <v>2014/08</v>
      </c>
      <c r="D8461" s="4">
        <v>41880</v>
      </c>
      <c r="E8461" s="3" t="s">
        <v>21</v>
      </c>
      <c r="F8461" s="3" t="s">
        <v>3915</v>
      </c>
      <c r="G8461" s="3" t="s">
        <v>1433</v>
      </c>
      <c r="H8461" s="5">
        <v>12384</v>
      </c>
      <c r="I8461" s="2">
        <v>3</v>
      </c>
      <c r="J8461" s="2">
        <v>8</v>
      </c>
      <c r="K8461" s="2">
        <v>-19.814399999999999</v>
      </c>
      <c r="L8461" s="18" t="str">
        <f>VLOOKUP(F8461,'BD customers'!$1:$1048576,2,FALSE)</f>
        <v>Joe Elijah</v>
      </c>
      <c r="M8461" s="2">
        <f>MATCH(orders[[#This Row],[Product ID]],'BD product'!A:A,0)</f>
        <v>342</v>
      </c>
      <c r="N8461" s="2" t="str" cm="1">
        <f t="array" ref="N8461">INDEX('BD product'!A:D,M8461,2)</f>
        <v>Office Supplies</v>
      </c>
    </row>
    <row r="8462" spans="1:14" x14ac:dyDescent="0.3">
      <c r="A8462" s="3" t="s">
        <v>8655</v>
      </c>
      <c r="B8462" s="4">
        <v>41881</v>
      </c>
      <c r="C8462" s="12" t="str">
        <f t="shared" si="132"/>
        <v>2014/08</v>
      </c>
      <c r="D8462" s="4">
        <v>41886</v>
      </c>
      <c r="E8462" s="3" t="s">
        <v>21</v>
      </c>
      <c r="F8462" s="3" t="s">
        <v>756</v>
      </c>
      <c r="G8462" s="3" t="s">
        <v>3078</v>
      </c>
      <c r="H8462" s="5">
        <v>253</v>
      </c>
      <c r="I8462" s="2">
        <v>5</v>
      </c>
      <c r="J8462" s="2">
        <v>0</v>
      </c>
      <c r="K8462" s="2">
        <v>1.1891</v>
      </c>
      <c r="L8462" s="18" t="str">
        <f>VLOOKUP(F8462,'BD customers'!$1:$1048576,2,FALSE)</f>
        <v>Annie Thurman</v>
      </c>
      <c r="M8462" s="2">
        <f>MATCH(orders[[#This Row],[Product ID]],'BD product'!A:A,0)</f>
        <v>883</v>
      </c>
      <c r="N8462" s="2" t="str" cm="1">
        <f t="array" ref="N8462">INDEX('BD product'!A:D,M8462,2)</f>
        <v>Office Supplies</v>
      </c>
    </row>
    <row r="8463" spans="1:14" x14ac:dyDescent="0.3">
      <c r="A8463" s="3" t="s">
        <v>8655</v>
      </c>
      <c r="B8463" s="4">
        <v>41881</v>
      </c>
      <c r="C8463" s="12" t="str">
        <f t="shared" si="132"/>
        <v>2014/08</v>
      </c>
      <c r="D8463" s="4">
        <v>41886</v>
      </c>
      <c r="E8463" s="3" t="s">
        <v>21</v>
      </c>
      <c r="F8463" s="3" t="s">
        <v>756</v>
      </c>
      <c r="G8463" s="3" t="s">
        <v>3158</v>
      </c>
      <c r="H8463" s="5">
        <v>9594</v>
      </c>
      <c r="I8463" s="2">
        <v>3</v>
      </c>
      <c r="J8463" s="2">
        <v>0</v>
      </c>
      <c r="K8463" s="2">
        <v>0.95940000000000003</v>
      </c>
      <c r="L8463" s="18" t="str">
        <f>VLOOKUP(F8463,'BD customers'!$1:$1048576,2,FALSE)</f>
        <v>Annie Thurman</v>
      </c>
      <c r="M8463" s="2">
        <f>MATCH(orders[[#This Row],[Product ID]],'BD product'!A:A,0)</f>
        <v>913</v>
      </c>
      <c r="N8463" s="2" t="str" cm="1">
        <f t="array" ref="N8463">INDEX('BD product'!A:D,M8463,2)</f>
        <v>Office Supplies</v>
      </c>
    </row>
    <row r="8464" spans="1:14" x14ac:dyDescent="0.3">
      <c r="A8464" s="3" t="s">
        <v>8656</v>
      </c>
      <c r="B8464" s="4">
        <v>42250</v>
      </c>
      <c r="C8464" s="12" t="str">
        <f t="shared" si="132"/>
        <v>2015/09</v>
      </c>
      <c r="D8464" s="4">
        <v>42254</v>
      </c>
      <c r="E8464" s="3" t="s">
        <v>11</v>
      </c>
      <c r="F8464" s="3" t="s">
        <v>4174</v>
      </c>
      <c r="G8464" s="3" t="s">
        <v>5572</v>
      </c>
      <c r="H8464" s="5">
        <v>75</v>
      </c>
      <c r="I8464" s="2">
        <v>2</v>
      </c>
      <c r="J8464" s="2">
        <v>0</v>
      </c>
      <c r="K8464" s="2">
        <v>3.5999999999999999E-3</v>
      </c>
      <c r="L8464" s="18" t="str">
        <f>VLOOKUP(F8464,'BD customers'!$1:$1048576,2,FALSE)</f>
        <v>John Huston</v>
      </c>
      <c r="M8464" s="2">
        <f>MATCH(orders[[#This Row],[Product ID]],'BD product'!A:A,0)</f>
        <v>1552</v>
      </c>
      <c r="N8464" s="2" t="str" cm="1">
        <f t="array" ref="N8464">INDEX('BD product'!A:D,M8464,2)</f>
        <v>Office Supplies</v>
      </c>
    </row>
    <row r="8465" spans="1:14" x14ac:dyDescent="0.3">
      <c r="A8465" s="3" t="s">
        <v>8657</v>
      </c>
      <c r="B8465" s="4">
        <v>41726</v>
      </c>
      <c r="C8465" s="12" t="str">
        <f t="shared" si="132"/>
        <v>2014/03</v>
      </c>
      <c r="D8465" s="4">
        <v>41730</v>
      </c>
      <c r="E8465" s="3" t="s">
        <v>21</v>
      </c>
      <c r="F8465" s="3" t="s">
        <v>4925</v>
      </c>
      <c r="G8465" s="3" t="s">
        <v>801</v>
      </c>
      <c r="H8465" s="5">
        <v>302376</v>
      </c>
      <c r="I8465" s="2">
        <v>3</v>
      </c>
      <c r="J8465" s="2">
        <v>2</v>
      </c>
      <c r="K8465" s="2">
        <v>22.6782</v>
      </c>
      <c r="L8465" s="18" t="str">
        <f>VLOOKUP(F8465,'BD customers'!$1:$1048576,2,FALSE)</f>
        <v>Daniel Raglin</v>
      </c>
      <c r="M8465" s="2">
        <f>MATCH(orders[[#This Row],[Product ID]],'BD product'!A:A,0)</f>
        <v>174</v>
      </c>
      <c r="N8465" s="2" t="str" cm="1">
        <f t="array" ref="N8465">INDEX('BD product'!A:D,M8465,2)</f>
        <v>Technology</v>
      </c>
    </row>
    <row r="8466" spans="1:14" x14ac:dyDescent="0.3">
      <c r="A8466" s="3" t="s">
        <v>8658</v>
      </c>
      <c r="B8466" s="4">
        <v>42134</v>
      </c>
      <c r="C8466" s="12" t="str">
        <f t="shared" si="132"/>
        <v>2015/05</v>
      </c>
      <c r="D8466" s="4">
        <v>42139</v>
      </c>
      <c r="E8466" s="3" t="s">
        <v>21</v>
      </c>
      <c r="F8466" s="3" t="s">
        <v>1941</v>
      </c>
      <c r="G8466" s="3" t="s">
        <v>3946</v>
      </c>
      <c r="H8466" s="5">
        <v>46688</v>
      </c>
      <c r="I8466" s="2">
        <v>4</v>
      </c>
      <c r="J8466" s="2">
        <v>2</v>
      </c>
      <c r="K8466" s="2">
        <v>-0.2918</v>
      </c>
      <c r="L8466" s="18" t="str">
        <f>VLOOKUP(F8466,'BD customers'!$1:$1048576,2,FALSE)</f>
        <v>Alan Barnes</v>
      </c>
      <c r="M8466" s="2">
        <f>MATCH(orders[[#This Row],[Product ID]],'BD product'!A:A,0)</f>
        <v>1209</v>
      </c>
      <c r="N8466" s="2" t="str" cm="1">
        <f t="array" ref="N8466">INDEX('BD product'!A:D,M8466,2)</f>
        <v>Technology</v>
      </c>
    </row>
    <row r="8467" spans="1:14" x14ac:dyDescent="0.3">
      <c r="A8467" s="3" t="s">
        <v>8659</v>
      </c>
      <c r="B8467" s="4">
        <v>42103</v>
      </c>
      <c r="C8467" s="12" t="str">
        <f t="shared" si="132"/>
        <v>2015/04</v>
      </c>
      <c r="D8467" s="4">
        <v>42108</v>
      </c>
      <c r="E8467" s="3" t="s">
        <v>21</v>
      </c>
      <c r="F8467" s="3" t="s">
        <v>2147</v>
      </c>
      <c r="G8467" s="3" t="s">
        <v>3918</v>
      </c>
      <c r="H8467" s="5">
        <v>1794</v>
      </c>
      <c r="I8467" s="2">
        <v>3</v>
      </c>
      <c r="J8467" s="2">
        <v>0</v>
      </c>
      <c r="K8467" s="2">
        <v>3.0497999999999998</v>
      </c>
      <c r="L8467" s="18" t="str">
        <f>VLOOKUP(F8467,'BD customers'!$1:$1048576,2,FALSE)</f>
        <v>Mick Crebagga</v>
      </c>
      <c r="M8467" s="2">
        <f>MATCH(orders[[#This Row],[Product ID]],'BD product'!A:A,0)</f>
        <v>1200</v>
      </c>
      <c r="N8467" s="2" t="str" cm="1">
        <f t="array" ref="N8467">INDEX('BD product'!A:D,M8467,2)</f>
        <v>Office Supplies</v>
      </c>
    </row>
    <row r="8468" spans="1:14" x14ac:dyDescent="0.3">
      <c r="A8468" s="3" t="s">
        <v>8660</v>
      </c>
      <c r="B8468" s="4">
        <v>42103</v>
      </c>
      <c r="C8468" s="12" t="str">
        <f t="shared" si="132"/>
        <v>2015/04</v>
      </c>
      <c r="D8468" s="4">
        <v>42108</v>
      </c>
      <c r="E8468" s="3" t="s">
        <v>21</v>
      </c>
      <c r="F8468" s="3" t="s">
        <v>3310</v>
      </c>
      <c r="G8468" s="3" t="s">
        <v>2082</v>
      </c>
      <c r="H8468" s="5">
        <v>37014</v>
      </c>
      <c r="I8468" s="2">
        <v>3</v>
      </c>
      <c r="J8468" s="2">
        <v>0</v>
      </c>
      <c r="K8468" s="2">
        <v>144.3546</v>
      </c>
      <c r="L8468" s="18" t="str">
        <f>VLOOKUP(F8468,'BD customers'!$1:$1048576,2,FALSE)</f>
        <v>Ivan Gibson</v>
      </c>
      <c r="M8468" s="2">
        <f>MATCH(orders[[#This Row],[Product ID]],'BD product'!A:A,0)</f>
        <v>534</v>
      </c>
      <c r="N8468" s="2" t="str" cm="1">
        <f t="array" ref="N8468">INDEX('BD product'!A:D,M8468,2)</f>
        <v>Office Supplies</v>
      </c>
    </row>
    <row r="8469" spans="1:14" x14ac:dyDescent="0.3">
      <c r="A8469" s="3" t="s">
        <v>8661</v>
      </c>
      <c r="B8469" s="4">
        <v>42632</v>
      </c>
      <c r="C8469" s="12" t="str">
        <f t="shared" si="132"/>
        <v>2016/09</v>
      </c>
      <c r="D8469" s="4">
        <v>42636</v>
      </c>
      <c r="E8469" s="3" t="s">
        <v>21</v>
      </c>
      <c r="F8469" s="3" t="s">
        <v>1269</v>
      </c>
      <c r="G8469" s="3" t="s">
        <v>405</v>
      </c>
      <c r="H8469" s="5">
        <v>8928</v>
      </c>
      <c r="I8469" s="2">
        <v>2</v>
      </c>
      <c r="J8469" s="2">
        <v>2</v>
      </c>
      <c r="K8469" s="2">
        <v>3.1248</v>
      </c>
      <c r="L8469" s="18" t="str">
        <f>VLOOKUP(F8469,'BD customers'!$1:$1048576,2,FALSE)</f>
        <v>Frank Hawley</v>
      </c>
      <c r="M8469" s="2">
        <f>MATCH(orders[[#This Row],[Product ID]],'BD product'!A:A,0)</f>
        <v>80</v>
      </c>
      <c r="N8469" s="2" t="str" cm="1">
        <f t="array" ref="N8469">INDEX('BD product'!A:D,M8469,2)</f>
        <v>Office Supplies</v>
      </c>
    </row>
    <row r="8470" spans="1:14" x14ac:dyDescent="0.3">
      <c r="A8470" s="3" t="s">
        <v>8662</v>
      </c>
      <c r="B8470" s="4">
        <v>42685</v>
      </c>
      <c r="C8470" s="12" t="str">
        <f t="shared" si="132"/>
        <v>2016/11</v>
      </c>
      <c r="D8470" s="4">
        <v>42691</v>
      </c>
      <c r="E8470" s="3" t="s">
        <v>21</v>
      </c>
      <c r="F8470" s="3" t="s">
        <v>1430</v>
      </c>
      <c r="G8470" s="3" t="s">
        <v>4334</v>
      </c>
      <c r="H8470" s="5">
        <v>267894</v>
      </c>
      <c r="I8470" s="2">
        <v>6</v>
      </c>
      <c r="J8470" s="2">
        <v>0</v>
      </c>
      <c r="K8470" s="2">
        <v>241.1046</v>
      </c>
      <c r="L8470" s="18" t="str">
        <f>VLOOKUP(F8470,'BD customers'!$1:$1048576,2,FALSE)</f>
        <v>Alejandro Savely</v>
      </c>
      <c r="M8470" s="2">
        <f>MATCH(orders[[#This Row],[Product ID]],'BD product'!A:A,0)</f>
        <v>1301</v>
      </c>
      <c r="N8470" s="2" t="str" cm="1">
        <f t="array" ref="N8470">INDEX('BD product'!A:D,M8470,2)</f>
        <v>Furniture</v>
      </c>
    </row>
    <row r="8471" spans="1:14" x14ac:dyDescent="0.3">
      <c r="A8471" s="3" t="s">
        <v>8663</v>
      </c>
      <c r="B8471" s="4">
        <v>42848</v>
      </c>
      <c r="C8471" s="12" t="str">
        <f t="shared" si="132"/>
        <v>2017/04</v>
      </c>
      <c r="D8471" s="4">
        <v>42852</v>
      </c>
      <c r="E8471" s="3" t="s">
        <v>21</v>
      </c>
      <c r="F8471" s="3" t="s">
        <v>475</v>
      </c>
      <c r="G8471" s="3" t="s">
        <v>1525</v>
      </c>
      <c r="H8471" s="5">
        <v>387136</v>
      </c>
      <c r="I8471" s="2">
        <v>4</v>
      </c>
      <c r="J8471" s="2">
        <v>2</v>
      </c>
      <c r="K8471" s="2">
        <v>-14.5176</v>
      </c>
      <c r="L8471" s="18" t="str">
        <f>VLOOKUP(F8471,'BD customers'!$1:$1048576,2,FALSE)</f>
        <v>Parhena Norris</v>
      </c>
      <c r="M8471" s="2">
        <f>MATCH(orders[[#This Row],[Product ID]],'BD product'!A:A,0)</f>
        <v>368</v>
      </c>
      <c r="N8471" s="2" t="str" cm="1">
        <f t="array" ref="N8471">INDEX('BD product'!A:D,M8471,2)</f>
        <v>Furniture</v>
      </c>
    </row>
    <row r="8472" spans="1:14" x14ac:dyDescent="0.3">
      <c r="A8472" s="3" t="s">
        <v>8663</v>
      </c>
      <c r="B8472" s="4">
        <v>42848</v>
      </c>
      <c r="C8472" s="12" t="str">
        <f t="shared" si="132"/>
        <v>2017/04</v>
      </c>
      <c r="D8472" s="4">
        <v>42852</v>
      </c>
      <c r="E8472" s="3" t="s">
        <v>21</v>
      </c>
      <c r="F8472" s="3" t="s">
        <v>475</v>
      </c>
      <c r="G8472" s="3" t="s">
        <v>2654</v>
      </c>
      <c r="H8472" s="5">
        <v>45408</v>
      </c>
      <c r="I8472" s="2">
        <v>2</v>
      </c>
      <c r="J8472" s="2">
        <v>2</v>
      </c>
      <c r="K8472" s="2">
        <v>11.919600000000001</v>
      </c>
      <c r="L8472" s="18" t="str">
        <f>VLOOKUP(F8472,'BD customers'!$1:$1048576,2,FALSE)</f>
        <v>Parhena Norris</v>
      </c>
      <c r="M8472" s="2">
        <f>MATCH(orders[[#This Row],[Product ID]],'BD product'!A:A,0)</f>
        <v>723</v>
      </c>
      <c r="N8472" s="2" t="str" cm="1">
        <f t="array" ref="N8472">INDEX('BD product'!A:D,M8472,2)</f>
        <v>Technology</v>
      </c>
    </row>
    <row r="8473" spans="1:14" x14ac:dyDescent="0.3">
      <c r="A8473" s="3" t="s">
        <v>8663</v>
      </c>
      <c r="B8473" s="4">
        <v>42848</v>
      </c>
      <c r="C8473" s="12" t="str">
        <f t="shared" si="132"/>
        <v>2017/04</v>
      </c>
      <c r="D8473" s="4">
        <v>42852</v>
      </c>
      <c r="E8473" s="3" t="s">
        <v>21</v>
      </c>
      <c r="F8473" s="3" t="s">
        <v>475</v>
      </c>
      <c r="G8473" s="3" t="s">
        <v>5408</v>
      </c>
      <c r="H8473" s="5">
        <v>77952</v>
      </c>
      <c r="I8473" s="2">
        <v>3</v>
      </c>
      <c r="J8473" s="2">
        <v>2</v>
      </c>
      <c r="K8473" s="2">
        <v>-11.6928</v>
      </c>
      <c r="L8473" s="18" t="str">
        <f>VLOOKUP(F8473,'BD customers'!$1:$1048576,2,FALSE)</f>
        <v>Parhena Norris</v>
      </c>
      <c r="M8473" s="2">
        <f>MATCH(orders[[#This Row],[Product ID]],'BD product'!A:A,0)</f>
        <v>1527</v>
      </c>
      <c r="N8473" s="2" t="str" cm="1">
        <f t="array" ref="N8473">INDEX('BD product'!A:D,M8473,2)</f>
        <v>Furniture</v>
      </c>
    </row>
    <row r="8474" spans="1:14" x14ac:dyDescent="0.3">
      <c r="A8474" s="3" t="s">
        <v>8663</v>
      </c>
      <c r="B8474" s="4">
        <v>42848</v>
      </c>
      <c r="C8474" s="12" t="str">
        <f t="shared" si="132"/>
        <v>2017/04</v>
      </c>
      <c r="D8474" s="4">
        <v>42852</v>
      </c>
      <c r="E8474" s="3" t="s">
        <v>21</v>
      </c>
      <c r="F8474" s="3" t="s">
        <v>475</v>
      </c>
      <c r="G8474" s="3" t="s">
        <v>4519</v>
      </c>
      <c r="H8474" s="5">
        <v>30</v>
      </c>
      <c r="I8474" s="2">
        <v>1</v>
      </c>
      <c r="J8474" s="2">
        <v>2</v>
      </c>
      <c r="K8474" s="2">
        <v>1.0500000000000001E-2</v>
      </c>
      <c r="L8474" s="18" t="str">
        <f>VLOOKUP(F8474,'BD customers'!$1:$1048576,2,FALSE)</f>
        <v>Parhena Norris</v>
      </c>
      <c r="M8474" s="2">
        <f>MATCH(orders[[#This Row],[Product ID]],'BD product'!A:A,0)</f>
        <v>1347</v>
      </c>
      <c r="N8474" s="2" t="str" cm="1">
        <f t="array" ref="N8474">INDEX('BD product'!A:D,M8474,2)</f>
        <v>Office Supplies</v>
      </c>
    </row>
    <row r="8475" spans="1:14" x14ac:dyDescent="0.3">
      <c r="A8475" s="3" t="s">
        <v>8664</v>
      </c>
      <c r="B8475" s="4">
        <v>42299</v>
      </c>
      <c r="C8475" s="12" t="str">
        <f t="shared" si="132"/>
        <v>2015/10</v>
      </c>
      <c r="D8475" s="4">
        <v>42303</v>
      </c>
      <c r="E8475" s="3" t="s">
        <v>11</v>
      </c>
      <c r="F8475" s="3" t="s">
        <v>1592</v>
      </c>
      <c r="G8475" s="3" t="s">
        <v>1112</v>
      </c>
      <c r="H8475" s="5">
        <v>9952</v>
      </c>
      <c r="I8475" s="2">
        <v>1</v>
      </c>
      <c r="J8475" s="2">
        <v>2</v>
      </c>
      <c r="K8475" s="2">
        <v>0.99519999999999997</v>
      </c>
      <c r="L8475" s="18" t="str">
        <f>VLOOKUP(F8475,'BD customers'!$1:$1048576,2,FALSE)</f>
        <v>Gene McClure</v>
      </c>
      <c r="M8475" s="2">
        <f>MATCH(orders[[#This Row],[Product ID]],'BD product'!A:A,0)</f>
        <v>255</v>
      </c>
      <c r="N8475" s="2" t="str" cm="1">
        <f t="array" ref="N8475">INDEX('BD product'!A:D,M8475,2)</f>
        <v>Office Supplies</v>
      </c>
    </row>
    <row r="8476" spans="1:14" x14ac:dyDescent="0.3">
      <c r="A8476" s="3" t="s">
        <v>8665</v>
      </c>
      <c r="B8476" s="4">
        <v>42834</v>
      </c>
      <c r="C8476" s="12" t="str">
        <f t="shared" si="132"/>
        <v>2017/04</v>
      </c>
      <c r="D8476" s="4">
        <v>42839</v>
      </c>
      <c r="E8476" s="3" t="s">
        <v>21</v>
      </c>
      <c r="F8476" s="3" t="s">
        <v>3788</v>
      </c>
      <c r="G8476" s="3" t="s">
        <v>1479</v>
      </c>
      <c r="H8476" s="5">
        <v>37896</v>
      </c>
      <c r="I8476" s="2">
        <v>4</v>
      </c>
      <c r="J8476" s="2">
        <v>7</v>
      </c>
      <c r="K8476" s="2">
        <v>-29.053599999999999</v>
      </c>
      <c r="L8476" s="18" t="str">
        <f>VLOOKUP(F8476,'BD customers'!$1:$1048576,2,FALSE)</f>
        <v>Noah Childs</v>
      </c>
      <c r="M8476" s="2">
        <f>MATCH(orders[[#This Row],[Product ID]],'BD product'!A:A,0)</f>
        <v>353</v>
      </c>
      <c r="N8476" s="2" t="str" cm="1">
        <f t="array" ref="N8476">INDEX('BD product'!A:D,M8476,2)</f>
        <v>Office Supplies</v>
      </c>
    </row>
    <row r="8477" spans="1:14" x14ac:dyDescent="0.3">
      <c r="A8477" s="3" t="s">
        <v>8665</v>
      </c>
      <c r="B8477" s="4">
        <v>42834</v>
      </c>
      <c r="C8477" s="12" t="str">
        <f t="shared" si="132"/>
        <v>2017/04</v>
      </c>
      <c r="D8477" s="4">
        <v>42839</v>
      </c>
      <c r="E8477" s="3" t="s">
        <v>21</v>
      </c>
      <c r="F8477" s="3" t="s">
        <v>3788</v>
      </c>
      <c r="G8477" s="3" t="s">
        <v>5399</v>
      </c>
      <c r="H8477" s="5">
        <v>65584</v>
      </c>
      <c r="I8477" s="2">
        <v>2</v>
      </c>
      <c r="J8477" s="2">
        <v>2</v>
      </c>
      <c r="K8477" s="2">
        <v>23.7742</v>
      </c>
      <c r="L8477" s="18" t="str">
        <f>VLOOKUP(F8477,'BD customers'!$1:$1048576,2,FALSE)</f>
        <v>Noah Childs</v>
      </c>
      <c r="M8477" s="2">
        <f>MATCH(orders[[#This Row],[Product ID]],'BD product'!A:A,0)</f>
        <v>1524</v>
      </c>
      <c r="N8477" s="2" t="str" cm="1">
        <f t="array" ref="N8477">INDEX('BD product'!A:D,M8477,2)</f>
        <v>Office Supplies</v>
      </c>
    </row>
    <row r="8478" spans="1:14" x14ac:dyDescent="0.3">
      <c r="A8478" s="3" t="s">
        <v>8666</v>
      </c>
      <c r="B8478" s="4">
        <v>43035</v>
      </c>
      <c r="C8478" s="12" t="str">
        <f t="shared" si="132"/>
        <v>2017/10</v>
      </c>
      <c r="D8478" s="4">
        <v>43040</v>
      </c>
      <c r="E8478" s="3" t="s">
        <v>21</v>
      </c>
      <c r="F8478" s="3" t="s">
        <v>680</v>
      </c>
      <c r="G8478" s="3" t="s">
        <v>5635</v>
      </c>
      <c r="H8478" s="5">
        <v>44784</v>
      </c>
      <c r="I8478" s="2">
        <v>1</v>
      </c>
      <c r="J8478" s="2">
        <v>2</v>
      </c>
      <c r="K8478" s="2">
        <v>16.234200000000001</v>
      </c>
      <c r="L8478" s="18" t="str">
        <f>VLOOKUP(F8478,'BD customers'!$1:$1048576,2,FALSE)</f>
        <v>Tamara Willingham</v>
      </c>
      <c r="M8478" s="2">
        <f>MATCH(orders[[#This Row],[Product ID]],'BD product'!A:A,0)</f>
        <v>1560</v>
      </c>
      <c r="N8478" s="2" t="str" cm="1">
        <f t="array" ref="N8478">INDEX('BD product'!A:D,M8478,2)</f>
        <v>Office Supplies</v>
      </c>
    </row>
    <row r="8479" spans="1:14" x14ac:dyDescent="0.3">
      <c r="A8479" s="3" t="s">
        <v>8667</v>
      </c>
      <c r="B8479" s="4">
        <v>42307</v>
      </c>
      <c r="C8479" s="12" t="str">
        <f t="shared" si="132"/>
        <v>2015/10</v>
      </c>
      <c r="D8479" s="4">
        <v>42307</v>
      </c>
      <c r="E8479" s="3" t="s">
        <v>41</v>
      </c>
      <c r="F8479" s="3" t="s">
        <v>623</v>
      </c>
      <c r="G8479" s="3" t="s">
        <v>8668</v>
      </c>
      <c r="H8479" s="5">
        <v>10358</v>
      </c>
      <c r="I8479" s="2">
        <v>4</v>
      </c>
      <c r="J8479" s="2">
        <v>0</v>
      </c>
      <c r="K8479" s="2">
        <v>26.930800000000001</v>
      </c>
      <c r="L8479" s="18" t="str">
        <f>VLOOKUP(F8479,'BD customers'!$1:$1048576,2,FALSE)</f>
        <v>Barry FranzÃ¶sisch</v>
      </c>
      <c r="M8479" s="2">
        <f>MATCH(orders[[#This Row],[Product ID]],'BD product'!A:A,0)</f>
        <v>1842</v>
      </c>
      <c r="N8479" s="2" t="str" cm="1">
        <f t="array" ref="N8479">INDEX('BD product'!A:D,M8479,2)</f>
        <v>Technology</v>
      </c>
    </row>
    <row r="8480" spans="1:14" x14ac:dyDescent="0.3">
      <c r="A8480" s="3" t="s">
        <v>8670</v>
      </c>
      <c r="B8480" s="4">
        <v>43087</v>
      </c>
      <c r="C8480" s="12" t="str">
        <f t="shared" si="132"/>
        <v>2017/12</v>
      </c>
      <c r="D8480" s="4">
        <v>43093</v>
      </c>
      <c r="E8480" s="3" t="s">
        <v>21</v>
      </c>
      <c r="F8480" s="3" t="s">
        <v>1398</v>
      </c>
      <c r="G8480" s="3" t="s">
        <v>2497</v>
      </c>
      <c r="H8480" s="5">
        <v>576</v>
      </c>
      <c r="I8480" s="2">
        <v>2</v>
      </c>
      <c r="J8480" s="2">
        <v>0</v>
      </c>
      <c r="K8480" s="2">
        <v>1.6704000000000001</v>
      </c>
      <c r="L8480" s="18" t="str">
        <f>VLOOKUP(F8480,'BD customers'!$1:$1048576,2,FALSE)</f>
        <v>Tonja Turnell</v>
      </c>
      <c r="M8480" s="2">
        <f>MATCH(orders[[#This Row],[Product ID]],'BD product'!A:A,0)</f>
        <v>673</v>
      </c>
      <c r="N8480" s="2" t="str" cm="1">
        <f t="array" ref="N8480">INDEX('BD product'!A:D,M8480,2)</f>
        <v>Office Supplies</v>
      </c>
    </row>
    <row r="8481" spans="1:14" x14ac:dyDescent="0.3">
      <c r="A8481" s="3" t="s">
        <v>8671</v>
      </c>
      <c r="B8481" s="4">
        <v>42441</v>
      </c>
      <c r="C8481" s="12" t="str">
        <f t="shared" si="132"/>
        <v>2016/03</v>
      </c>
      <c r="D8481" s="4">
        <v>42445</v>
      </c>
      <c r="E8481" s="3" t="s">
        <v>21</v>
      </c>
      <c r="F8481" s="3" t="s">
        <v>4107</v>
      </c>
      <c r="G8481" s="3" t="s">
        <v>6076</v>
      </c>
      <c r="H8481" s="5">
        <v>1998</v>
      </c>
      <c r="I8481" s="2">
        <v>2</v>
      </c>
      <c r="J8481" s="2">
        <v>0</v>
      </c>
      <c r="K8481" s="2">
        <v>0.89910000000000001</v>
      </c>
      <c r="L8481" s="18" t="str">
        <f>VLOOKUP(F8481,'BD customers'!$1:$1048576,2,FALSE)</f>
        <v>Scot Wooten</v>
      </c>
      <c r="M8481" s="2">
        <f>MATCH(orders[[#This Row],[Product ID]],'BD product'!A:A,0)</f>
        <v>1635</v>
      </c>
      <c r="N8481" s="2" t="str" cm="1">
        <f t="array" ref="N8481">INDEX('BD product'!A:D,M8481,2)</f>
        <v>Office Supplies</v>
      </c>
    </row>
    <row r="8482" spans="1:14" x14ac:dyDescent="0.3">
      <c r="A8482" s="3" t="s">
        <v>8672</v>
      </c>
      <c r="B8482" s="4">
        <v>41841</v>
      </c>
      <c r="C8482" s="12" t="str">
        <f t="shared" si="132"/>
        <v>2014/07</v>
      </c>
      <c r="D8482" s="4">
        <v>41847</v>
      </c>
      <c r="E8482" s="3" t="s">
        <v>21</v>
      </c>
      <c r="F8482" s="3" t="s">
        <v>290</v>
      </c>
      <c r="G8482" s="3" t="s">
        <v>7202</v>
      </c>
      <c r="H8482" s="5">
        <v>3598</v>
      </c>
      <c r="I8482" s="2">
        <v>2</v>
      </c>
      <c r="J8482" s="2">
        <v>0</v>
      </c>
      <c r="K8482" s="2">
        <v>10.074400000000001</v>
      </c>
      <c r="L8482" s="18" t="str">
        <f>VLOOKUP(F8482,'BD customers'!$1:$1048576,2,FALSE)</f>
        <v>Patrick Gardner</v>
      </c>
      <c r="M8482" s="2">
        <f>MATCH(orders[[#This Row],[Product ID]],'BD product'!A:A,0)</f>
        <v>1765</v>
      </c>
      <c r="N8482" s="2" t="str" cm="1">
        <f t="array" ref="N8482">INDEX('BD product'!A:D,M8482,2)</f>
        <v>Technology</v>
      </c>
    </row>
    <row r="8483" spans="1:14" x14ac:dyDescent="0.3">
      <c r="A8483" s="3" t="s">
        <v>8673</v>
      </c>
      <c r="B8483" s="4">
        <v>42514</v>
      </c>
      <c r="C8483" s="12" t="str">
        <f t="shared" si="132"/>
        <v>2016/05</v>
      </c>
      <c r="D8483" s="4">
        <v>42518</v>
      </c>
      <c r="E8483" s="3" t="s">
        <v>21</v>
      </c>
      <c r="F8483" s="3" t="s">
        <v>3542</v>
      </c>
      <c r="G8483" s="3" t="s">
        <v>3197</v>
      </c>
      <c r="H8483" s="5">
        <v>16656</v>
      </c>
      <c r="I8483" s="2">
        <v>3</v>
      </c>
      <c r="J8483" s="2">
        <v>2</v>
      </c>
      <c r="K8483" s="2">
        <v>3.3311999999999999</v>
      </c>
      <c r="L8483" s="18" t="str">
        <f>VLOOKUP(F8483,'BD customers'!$1:$1048576,2,FALSE)</f>
        <v>Dennis Pardue</v>
      </c>
      <c r="M8483" s="2">
        <f>MATCH(orders[[#This Row],[Product ID]],'BD product'!A:A,0)</f>
        <v>926</v>
      </c>
      <c r="N8483" s="2" t="str" cm="1">
        <f t="array" ref="N8483">INDEX('BD product'!A:D,M8483,2)</f>
        <v>Office Supplies</v>
      </c>
    </row>
    <row r="8484" spans="1:14" x14ac:dyDescent="0.3">
      <c r="A8484" s="3" t="s">
        <v>8674</v>
      </c>
      <c r="B8484" s="4">
        <v>42777</v>
      </c>
      <c r="C8484" s="12" t="str">
        <f t="shared" si="132"/>
        <v>2017/02</v>
      </c>
      <c r="D8484" s="4">
        <v>42781</v>
      </c>
      <c r="E8484" s="3" t="s">
        <v>21</v>
      </c>
      <c r="F8484" s="3" t="s">
        <v>1281</v>
      </c>
      <c r="G8484" s="3" t="s">
        <v>1945</v>
      </c>
      <c r="H8484" s="5">
        <v>207</v>
      </c>
      <c r="I8484" s="2">
        <v>2</v>
      </c>
      <c r="J8484" s="2">
        <v>0</v>
      </c>
      <c r="K8484" s="2">
        <v>0.99360000000000004</v>
      </c>
      <c r="L8484" s="18" t="str">
        <f>VLOOKUP(F8484,'BD customers'!$1:$1048576,2,FALSE)</f>
        <v>Don Jones</v>
      </c>
      <c r="M8484" s="2">
        <f>MATCH(orders[[#This Row],[Product ID]],'BD product'!A:A,0)</f>
        <v>490</v>
      </c>
      <c r="N8484" s="2" t="str" cm="1">
        <f t="array" ref="N8484">INDEX('BD product'!A:D,M8484,2)</f>
        <v>Office Supplies</v>
      </c>
    </row>
    <row r="8485" spans="1:14" x14ac:dyDescent="0.3">
      <c r="A8485" s="3" t="s">
        <v>8675</v>
      </c>
      <c r="B8485" s="4">
        <v>42633</v>
      </c>
      <c r="C8485" s="12" t="str">
        <f t="shared" si="132"/>
        <v>2016/09</v>
      </c>
      <c r="D8485" s="4">
        <v>42637</v>
      </c>
      <c r="E8485" s="3" t="s">
        <v>21</v>
      </c>
      <c r="F8485" s="3" t="s">
        <v>4682</v>
      </c>
      <c r="G8485" s="3" t="s">
        <v>5822</v>
      </c>
      <c r="H8485" s="5">
        <v>837</v>
      </c>
      <c r="I8485" s="2">
        <v>5</v>
      </c>
      <c r="J8485" s="2">
        <v>0</v>
      </c>
      <c r="K8485" s="2">
        <v>4.1013000000000002</v>
      </c>
      <c r="L8485" s="18" t="str">
        <f>VLOOKUP(F8485,'BD customers'!$1:$1048576,2,FALSE)</f>
        <v>Edward Nazzal</v>
      </c>
      <c r="M8485" s="2">
        <f>MATCH(orders[[#This Row],[Product ID]],'BD product'!A:A,0)</f>
        <v>1597</v>
      </c>
      <c r="N8485" s="2" t="str" cm="1">
        <f t="array" ref="N8485">INDEX('BD product'!A:D,M8485,2)</f>
        <v>Office Supplies</v>
      </c>
    </row>
    <row r="8486" spans="1:14" x14ac:dyDescent="0.3">
      <c r="A8486" s="3" t="s">
        <v>8676</v>
      </c>
      <c r="B8486" s="4">
        <v>43002</v>
      </c>
      <c r="C8486" s="12" t="str">
        <f t="shared" si="132"/>
        <v>2017/09</v>
      </c>
      <c r="D8486" s="4">
        <v>43002</v>
      </c>
      <c r="E8486" s="3" t="s">
        <v>41</v>
      </c>
      <c r="F8486" s="3" t="s">
        <v>1540</v>
      </c>
      <c r="G8486" s="3" t="s">
        <v>2167</v>
      </c>
      <c r="H8486" s="5">
        <v>1998</v>
      </c>
      <c r="I8486" s="2">
        <v>10</v>
      </c>
      <c r="J8486" s="2">
        <v>0</v>
      </c>
      <c r="K8486" s="2">
        <v>7.1928000000000001</v>
      </c>
      <c r="L8486" s="18" t="str">
        <f>VLOOKUP(F8486,'BD customers'!$1:$1048576,2,FALSE)</f>
        <v>Philip Brown</v>
      </c>
      <c r="M8486" s="2">
        <f>MATCH(orders[[#This Row],[Product ID]],'BD product'!A:A,0)</f>
        <v>563</v>
      </c>
      <c r="N8486" s="2" t="str" cm="1">
        <f t="array" ref="N8486">INDEX('BD product'!A:D,M8486,2)</f>
        <v>Furniture</v>
      </c>
    </row>
    <row r="8487" spans="1:14" x14ac:dyDescent="0.3">
      <c r="A8487" s="3" t="s">
        <v>8677</v>
      </c>
      <c r="B8487" s="4">
        <v>42821</v>
      </c>
      <c r="C8487" s="12" t="str">
        <f t="shared" si="132"/>
        <v>2017/03</v>
      </c>
      <c r="D8487" s="4">
        <v>42825</v>
      </c>
      <c r="E8487" s="3" t="s">
        <v>21</v>
      </c>
      <c r="F8487" s="3" t="s">
        <v>8678</v>
      </c>
      <c r="G8487" s="3" t="s">
        <v>4184</v>
      </c>
      <c r="H8487" s="5">
        <v>4568</v>
      </c>
      <c r="I8487" s="2">
        <v>2</v>
      </c>
      <c r="J8487" s="2">
        <v>0</v>
      </c>
      <c r="K8487" s="2">
        <v>21.012799999999999</v>
      </c>
      <c r="L8487" s="18" t="str">
        <f>VLOOKUP(F8487,'BD customers'!$1:$1048576,2,FALSE)</f>
        <v>Brendan Dodson</v>
      </c>
      <c r="M8487" s="2">
        <f>MATCH(orders[[#This Row],[Product ID]],'BD product'!A:A,0)</f>
        <v>1266</v>
      </c>
      <c r="N8487" s="2" t="str" cm="1">
        <f t="array" ref="N8487">INDEX('BD product'!A:D,M8487,2)</f>
        <v>Office Supplies</v>
      </c>
    </row>
    <row r="8488" spans="1:14" x14ac:dyDescent="0.3">
      <c r="A8488" s="3" t="s">
        <v>8677</v>
      </c>
      <c r="B8488" s="4">
        <v>42821</v>
      </c>
      <c r="C8488" s="12" t="str">
        <f t="shared" si="132"/>
        <v>2017/03</v>
      </c>
      <c r="D8488" s="4">
        <v>42825</v>
      </c>
      <c r="E8488" s="3" t="s">
        <v>21</v>
      </c>
      <c r="F8488" s="3" t="s">
        <v>8678</v>
      </c>
      <c r="G8488" s="3" t="s">
        <v>761</v>
      </c>
      <c r="H8488" s="5">
        <v>11096</v>
      </c>
      <c r="I8488" s="2">
        <v>2</v>
      </c>
      <c r="J8488" s="2">
        <v>0</v>
      </c>
      <c r="K8488" s="2">
        <v>53.260800000000003</v>
      </c>
      <c r="L8488" s="18" t="str">
        <f>VLOOKUP(F8488,'BD customers'!$1:$1048576,2,FALSE)</f>
        <v>Brendan Dodson</v>
      </c>
      <c r="M8488" s="2">
        <f>MATCH(orders[[#This Row],[Product ID]],'BD product'!A:A,0)</f>
        <v>164</v>
      </c>
      <c r="N8488" s="2" t="str" cm="1">
        <f t="array" ref="N8488">INDEX('BD product'!A:D,M8488,2)</f>
        <v>Office Supplies</v>
      </c>
    </row>
    <row r="8489" spans="1:14" x14ac:dyDescent="0.3">
      <c r="A8489" s="3" t="s">
        <v>8677</v>
      </c>
      <c r="B8489" s="4">
        <v>42821</v>
      </c>
      <c r="C8489" s="12" t="str">
        <f t="shared" si="132"/>
        <v>2017/03</v>
      </c>
      <c r="D8489" s="4">
        <v>42825</v>
      </c>
      <c r="E8489" s="3" t="s">
        <v>21</v>
      </c>
      <c r="F8489" s="3" t="s">
        <v>8678</v>
      </c>
      <c r="G8489" s="3" t="s">
        <v>6951</v>
      </c>
      <c r="H8489" s="5">
        <v>1194</v>
      </c>
      <c r="I8489" s="2">
        <v>3</v>
      </c>
      <c r="J8489" s="2">
        <v>0</v>
      </c>
      <c r="K8489" s="2">
        <v>5.9700000000000003E-2</v>
      </c>
      <c r="L8489" s="18" t="str">
        <f>VLOOKUP(F8489,'BD customers'!$1:$1048576,2,FALSE)</f>
        <v>Brendan Dodson</v>
      </c>
      <c r="M8489" s="2">
        <f>MATCH(orders[[#This Row],[Product ID]],'BD product'!A:A,0)</f>
        <v>1743</v>
      </c>
      <c r="N8489" s="2" t="str" cm="1">
        <f t="array" ref="N8489">INDEX('BD product'!A:D,M8489,2)</f>
        <v>Office Supplies</v>
      </c>
    </row>
    <row r="8490" spans="1:14" x14ac:dyDescent="0.3">
      <c r="A8490" s="3" t="s">
        <v>8679</v>
      </c>
      <c r="B8490" s="4">
        <v>42402</v>
      </c>
      <c r="C8490" s="12" t="str">
        <f t="shared" si="132"/>
        <v>2016/02</v>
      </c>
      <c r="D8490" s="4">
        <v>42404</v>
      </c>
      <c r="E8490" s="3" t="s">
        <v>11</v>
      </c>
      <c r="F8490" s="3" t="s">
        <v>2653</v>
      </c>
      <c r="G8490" s="3" t="s">
        <v>6027</v>
      </c>
      <c r="H8490" s="5">
        <v>874995</v>
      </c>
      <c r="I8490" s="2">
        <v>5</v>
      </c>
      <c r="J8490" s="2">
        <v>0</v>
      </c>
      <c r="K8490" s="2">
        <v>279.9984</v>
      </c>
      <c r="L8490" s="18" t="str">
        <f>VLOOKUP(F8490,'BD customers'!$1:$1048576,2,FALSE)</f>
        <v>Sanjit Engle</v>
      </c>
      <c r="M8490" s="2">
        <f>MATCH(orders[[#This Row],[Product ID]],'BD product'!A:A,0)</f>
        <v>1631</v>
      </c>
      <c r="N8490" s="2" t="str" cm="1">
        <f t="array" ref="N8490">INDEX('BD product'!A:D,M8490,2)</f>
        <v>Technology</v>
      </c>
    </row>
    <row r="8491" spans="1:14" x14ac:dyDescent="0.3">
      <c r="A8491" s="3" t="s">
        <v>8679</v>
      </c>
      <c r="B8491" s="4">
        <v>42402</v>
      </c>
      <c r="C8491" s="12" t="str">
        <f t="shared" si="132"/>
        <v>2016/02</v>
      </c>
      <c r="D8491" s="4">
        <v>42404</v>
      </c>
      <c r="E8491" s="3" t="s">
        <v>11</v>
      </c>
      <c r="F8491" s="3" t="s">
        <v>2653</v>
      </c>
      <c r="G8491" s="3" t="s">
        <v>1091</v>
      </c>
      <c r="H8491" s="5">
        <v>364</v>
      </c>
      <c r="I8491" s="2">
        <v>8</v>
      </c>
      <c r="J8491" s="2">
        <v>0</v>
      </c>
      <c r="K8491" s="2">
        <v>1.8200000000000001E-2</v>
      </c>
      <c r="L8491" s="18" t="str">
        <f>VLOOKUP(F8491,'BD customers'!$1:$1048576,2,FALSE)</f>
        <v>Sanjit Engle</v>
      </c>
      <c r="M8491" s="2">
        <f>MATCH(orders[[#This Row],[Product ID]],'BD product'!A:A,0)</f>
        <v>250</v>
      </c>
      <c r="N8491" s="2" t="str" cm="1">
        <f t="array" ref="N8491">INDEX('BD product'!A:D,M8491,2)</f>
        <v>Office Supplies</v>
      </c>
    </row>
    <row r="8492" spans="1:14" x14ac:dyDescent="0.3">
      <c r="A8492" s="3" t="s">
        <v>8679</v>
      </c>
      <c r="B8492" s="4">
        <v>42402</v>
      </c>
      <c r="C8492" s="12" t="str">
        <f t="shared" si="132"/>
        <v>2016/02</v>
      </c>
      <c r="D8492" s="4">
        <v>42404</v>
      </c>
      <c r="E8492" s="3" t="s">
        <v>11</v>
      </c>
      <c r="F8492" s="3" t="s">
        <v>2653</v>
      </c>
      <c r="G8492" s="3" t="s">
        <v>5657</v>
      </c>
      <c r="H8492" s="5">
        <v>1869</v>
      </c>
      <c r="I8492" s="2">
        <v>7</v>
      </c>
      <c r="J8492" s="2">
        <v>0</v>
      </c>
      <c r="K8492" s="2">
        <v>7.1021999999999998</v>
      </c>
      <c r="L8492" s="18" t="str">
        <f>VLOOKUP(F8492,'BD customers'!$1:$1048576,2,FALSE)</f>
        <v>Sanjit Engle</v>
      </c>
      <c r="M8492" s="2">
        <f>MATCH(orders[[#This Row],[Product ID]],'BD product'!A:A,0)</f>
        <v>1567</v>
      </c>
      <c r="N8492" s="2" t="str" cm="1">
        <f t="array" ref="N8492">INDEX('BD product'!A:D,M8492,2)</f>
        <v>Furniture</v>
      </c>
    </row>
    <row r="8493" spans="1:14" x14ac:dyDescent="0.3">
      <c r="A8493" s="3" t="s">
        <v>8680</v>
      </c>
      <c r="B8493" s="4">
        <v>42923</v>
      </c>
      <c r="C8493" s="12" t="str">
        <f t="shared" si="132"/>
        <v>2017/07</v>
      </c>
      <c r="D8493" s="4">
        <v>42927</v>
      </c>
      <c r="E8493" s="3" t="s">
        <v>21</v>
      </c>
      <c r="F8493" s="3" t="s">
        <v>756</v>
      </c>
      <c r="G8493" s="3" t="s">
        <v>3592</v>
      </c>
      <c r="H8493" s="5">
        <v>594</v>
      </c>
      <c r="I8493" s="2">
        <v>3</v>
      </c>
      <c r="J8493" s="2">
        <v>0</v>
      </c>
      <c r="K8493" s="2">
        <v>0.1188</v>
      </c>
      <c r="L8493" s="18" t="str">
        <f>VLOOKUP(F8493,'BD customers'!$1:$1048576,2,FALSE)</f>
        <v>Annie Thurman</v>
      </c>
      <c r="M8493" s="2">
        <f>MATCH(orders[[#This Row],[Product ID]],'BD product'!A:A,0)</f>
        <v>1081</v>
      </c>
      <c r="N8493" s="2" t="str" cm="1">
        <f t="array" ref="N8493">INDEX('BD product'!A:D,M8493,2)</f>
        <v>Office Supplies</v>
      </c>
    </row>
    <row r="8494" spans="1:14" x14ac:dyDescent="0.3">
      <c r="A8494" s="3" t="s">
        <v>8681</v>
      </c>
      <c r="B8494" s="4">
        <v>42300</v>
      </c>
      <c r="C8494" s="12" t="str">
        <f t="shared" si="132"/>
        <v>2015/10</v>
      </c>
      <c r="D8494" s="4">
        <v>42305</v>
      </c>
      <c r="E8494" s="3" t="s">
        <v>21</v>
      </c>
      <c r="F8494" s="3" t="s">
        <v>271</v>
      </c>
      <c r="G8494" s="3" t="s">
        <v>5784</v>
      </c>
      <c r="H8494" s="5">
        <v>60736</v>
      </c>
      <c r="I8494" s="2">
        <v>8</v>
      </c>
      <c r="J8494" s="2">
        <v>2</v>
      </c>
      <c r="K8494" s="2">
        <v>20.4984</v>
      </c>
      <c r="L8494" s="18" t="str">
        <f>VLOOKUP(F8494,'BD customers'!$1:$1048576,2,FALSE)</f>
        <v>Craig Carroll</v>
      </c>
      <c r="M8494" s="2">
        <f>MATCH(orders[[#This Row],[Product ID]],'BD product'!A:A,0)</f>
        <v>1589</v>
      </c>
      <c r="N8494" s="2" t="str" cm="1">
        <f t="array" ref="N8494">INDEX('BD product'!A:D,M8494,2)</f>
        <v>Office Supplies</v>
      </c>
    </row>
    <row r="8495" spans="1:14" x14ac:dyDescent="0.3">
      <c r="A8495" s="3" t="s">
        <v>8681</v>
      </c>
      <c r="B8495" s="4">
        <v>42300</v>
      </c>
      <c r="C8495" s="12" t="str">
        <f t="shared" si="132"/>
        <v>2015/10</v>
      </c>
      <c r="D8495" s="4">
        <v>42305</v>
      </c>
      <c r="E8495" s="3" t="s">
        <v>21</v>
      </c>
      <c r="F8495" s="3" t="s">
        <v>271</v>
      </c>
      <c r="G8495" s="3" t="s">
        <v>6415</v>
      </c>
      <c r="H8495" s="5">
        <v>479976</v>
      </c>
      <c r="I8495" s="2">
        <v>3</v>
      </c>
      <c r="J8495" s="2">
        <v>2</v>
      </c>
      <c r="K8495" s="2">
        <v>161.99189999999999</v>
      </c>
      <c r="L8495" s="18" t="str">
        <f>VLOOKUP(F8495,'BD customers'!$1:$1048576,2,FALSE)</f>
        <v>Craig Carroll</v>
      </c>
      <c r="M8495" s="2">
        <f>MATCH(orders[[#This Row],[Product ID]],'BD product'!A:A,0)</f>
        <v>1689</v>
      </c>
      <c r="N8495" s="2" t="str" cm="1">
        <f t="array" ref="N8495">INDEX('BD product'!A:D,M8495,2)</f>
        <v>Technology</v>
      </c>
    </row>
    <row r="8496" spans="1:14" x14ac:dyDescent="0.3">
      <c r="A8496" s="3" t="s">
        <v>8681</v>
      </c>
      <c r="B8496" s="4">
        <v>42300</v>
      </c>
      <c r="C8496" s="12" t="str">
        <f t="shared" si="132"/>
        <v>2015/10</v>
      </c>
      <c r="D8496" s="4">
        <v>42305</v>
      </c>
      <c r="E8496" s="3" t="s">
        <v>21</v>
      </c>
      <c r="F8496" s="3" t="s">
        <v>271</v>
      </c>
      <c r="G8496" s="3" t="s">
        <v>3392</v>
      </c>
      <c r="H8496" s="5">
        <v>608</v>
      </c>
      <c r="I8496" s="2">
        <v>1</v>
      </c>
      <c r="J8496" s="2">
        <v>8</v>
      </c>
      <c r="K8496" s="2">
        <v>-1.0336000000000001</v>
      </c>
      <c r="L8496" s="18" t="str">
        <f>VLOOKUP(F8496,'BD customers'!$1:$1048576,2,FALSE)</f>
        <v>Craig Carroll</v>
      </c>
      <c r="M8496" s="2">
        <f>MATCH(orders[[#This Row],[Product ID]],'BD product'!A:A,0)</f>
        <v>1001</v>
      </c>
      <c r="N8496" s="2" t="str" cm="1">
        <f t="array" ref="N8496">INDEX('BD product'!A:D,M8496,2)</f>
        <v>Office Supplies</v>
      </c>
    </row>
    <row r="8497" spans="1:14" x14ac:dyDescent="0.3">
      <c r="A8497" s="3" t="s">
        <v>8682</v>
      </c>
      <c r="B8497" s="4">
        <v>42706</v>
      </c>
      <c r="C8497" s="12" t="str">
        <f t="shared" si="132"/>
        <v>2016/12</v>
      </c>
      <c r="D8497" s="4">
        <v>42712</v>
      </c>
      <c r="E8497" s="3" t="s">
        <v>21</v>
      </c>
      <c r="F8497" s="3" t="s">
        <v>1205</v>
      </c>
      <c r="G8497" s="3" t="s">
        <v>5939</v>
      </c>
      <c r="H8497" s="5">
        <v>1656</v>
      </c>
      <c r="I8497" s="2">
        <v>3</v>
      </c>
      <c r="J8497" s="2">
        <v>2</v>
      </c>
      <c r="K8497" s="2">
        <v>-6.2100000000000002E-2</v>
      </c>
      <c r="L8497" s="18" t="str">
        <f>VLOOKUP(F8497,'BD customers'!$1:$1048576,2,FALSE)</f>
        <v>Alan Schoenberger</v>
      </c>
      <c r="M8497" s="2">
        <f>MATCH(orders[[#This Row],[Product ID]],'BD product'!A:A,0)</f>
        <v>1617</v>
      </c>
      <c r="N8497" s="2" t="str" cm="1">
        <f t="array" ref="N8497">INDEX('BD product'!A:D,M8497,2)</f>
        <v>Technology</v>
      </c>
    </row>
    <row r="8498" spans="1:14" x14ac:dyDescent="0.3">
      <c r="A8498" s="3" t="s">
        <v>8683</v>
      </c>
      <c r="B8498" s="4">
        <v>41703</v>
      </c>
      <c r="C8498" s="12" t="str">
        <f t="shared" si="132"/>
        <v>2014/03</v>
      </c>
      <c r="D8498" s="4">
        <v>41706</v>
      </c>
      <c r="E8498" s="3" t="s">
        <v>11</v>
      </c>
      <c r="F8498" s="3" t="s">
        <v>241</v>
      </c>
      <c r="G8498" s="3" t="s">
        <v>1638</v>
      </c>
      <c r="H8498" s="5">
        <v>5952</v>
      </c>
      <c r="I8498" s="2">
        <v>3</v>
      </c>
      <c r="J8498" s="2">
        <v>0</v>
      </c>
      <c r="K8498" s="2">
        <v>15.475199999999999</v>
      </c>
      <c r="L8498" s="18" t="str">
        <f>VLOOKUP(F8498,'BD customers'!$1:$1048576,2,FALSE)</f>
        <v>Aimee Bixby</v>
      </c>
      <c r="M8498" s="2">
        <f>MATCH(orders[[#This Row],[Product ID]],'BD product'!A:A,0)</f>
        <v>399</v>
      </c>
      <c r="N8498" s="2" t="str" cm="1">
        <f t="array" ref="N8498">INDEX('BD product'!A:D,M8498,2)</f>
        <v>Office Supplies</v>
      </c>
    </row>
    <row r="8499" spans="1:14" x14ac:dyDescent="0.3">
      <c r="A8499" s="3" t="s">
        <v>8683</v>
      </c>
      <c r="B8499" s="4">
        <v>41703</v>
      </c>
      <c r="C8499" s="12" t="str">
        <f t="shared" si="132"/>
        <v>2014/03</v>
      </c>
      <c r="D8499" s="4">
        <v>41706</v>
      </c>
      <c r="E8499" s="3" t="s">
        <v>11</v>
      </c>
      <c r="F8499" s="3" t="s">
        <v>241</v>
      </c>
      <c r="G8499" s="3" t="s">
        <v>1156</v>
      </c>
      <c r="H8499" s="5">
        <v>47997</v>
      </c>
      <c r="I8499" s="2">
        <v>3</v>
      </c>
      <c r="J8499" s="2">
        <v>0</v>
      </c>
      <c r="K8499" s="2">
        <v>177.5889</v>
      </c>
      <c r="L8499" s="18" t="str">
        <f>VLOOKUP(F8499,'BD customers'!$1:$1048576,2,FALSE)</f>
        <v>Aimee Bixby</v>
      </c>
      <c r="M8499" s="2">
        <f>MATCH(orders[[#This Row],[Product ID]],'BD product'!A:A,0)</f>
        <v>267</v>
      </c>
      <c r="N8499" s="2" t="str" cm="1">
        <f t="array" ref="N8499">INDEX('BD product'!A:D,M8499,2)</f>
        <v>Technology</v>
      </c>
    </row>
    <row r="8500" spans="1:14" x14ac:dyDescent="0.3">
      <c r="A8500" s="3" t="s">
        <v>8683</v>
      </c>
      <c r="B8500" s="4">
        <v>41703</v>
      </c>
      <c r="C8500" s="12" t="str">
        <f t="shared" si="132"/>
        <v>2014/03</v>
      </c>
      <c r="D8500" s="4">
        <v>41706</v>
      </c>
      <c r="E8500" s="3" t="s">
        <v>11</v>
      </c>
      <c r="F8500" s="3" t="s">
        <v>241</v>
      </c>
      <c r="G8500" s="3" t="s">
        <v>2460</v>
      </c>
      <c r="H8500" s="5">
        <v>1862</v>
      </c>
      <c r="I8500" s="2">
        <v>2</v>
      </c>
      <c r="J8500" s="2">
        <v>0</v>
      </c>
      <c r="K8500" s="2">
        <v>5.3997999999999999</v>
      </c>
      <c r="L8500" s="18" t="str">
        <f>VLOOKUP(F8500,'BD customers'!$1:$1048576,2,FALSE)</f>
        <v>Aimee Bixby</v>
      </c>
      <c r="M8500" s="2">
        <f>MATCH(orders[[#This Row],[Product ID]],'BD product'!A:A,0)</f>
        <v>662</v>
      </c>
      <c r="N8500" s="2" t="str" cm="1">
        <f t="array" ref="N8500">INDEX('BD product'!A:D,M8500,2)</f>
        <v>Office Supplies</v>
      </c>
    </row>
    <row r="8501" spans="1:14" x14ac:dyDescent="0.3">
      <c r="A8501" s="3" t="s">
        <v>8683</v>
      </c>
      <c r="B8501" s="4">
        <v>41703</v>
      </c>
      <c r="C8501" s="12" t="str">
        <f t="shared" si="132"/>
        <v>2014/03</v>
      </c>
      <c r="D8501" s="4">
        <v>41706</v>
      </c>
      <c r="E8501" s="3" t="s">
        <v>11</v>
      </c>
      <c r="F8501" s="3" t="s">
        <v>241</v>
      </c>
      <c r="G8501" s="3" t="s">
        <v>4491</v>
      </c>
      <c r="H8501" s="5">
        <v>49632</v>
      </c>
      <c r="I8501" s="2">
        <v>6</v>
      </c>
      <c r="J8501" s="2">
        <v>2</v>
      </c>
      <c r="K8501" s="2">
        <v>16.750800000000002</v>
      </c>
      <c r="L8501" s="18" t="str">
        <f>VLOOKUP(F8501,'BD customers'!$1:$1048576,2,FALSE)</f>
        <v>Aimee Bixby</v>
      </c>
      <c r="M8501" s="2">
        <f>MATCH(orders[[#This Row],[Product ID]],'BD product'!A:A,0)</f>
        <v>1341</v>
      </c>
      <c r="N8501" s="2" t="str" cm="1">
        <f t="array" ref="N8501">INDEX('BD product'!A:D,M8501,2)</f>
        <v>Office Supplies</v>
      </c>
    </row>
    <row r="8502" spans="1:14" x14ac:dyDescent="0.3">
      <c r="A8502" s="3" t="s">
        <v>8683</v>
      </c>
      <c r="B8502" s="4">
        <v>41703</v>
      </c>
      <c r="C8502" s="12" t="str">
        <f t="shared" si="132"/>
        <v>2014/03</v>
      </c>
      <c r="D8502" s="4">
        <v>41706</v>
      </c>
      <c r="E8502" s="3" t="s">
        <v>11</v>
      </c>
      <c r="F8502" s="3" t="s">
        <v>241</v>
      </c>
      <c r="G8502" s="3" t="s">
        <v>3870</v>
      </c>
      <c r="H8502" s="5">
        <v>9782</v>
      </c>
      <c r="I8502" s="2">
        <v>2</v>
      </c>
      <c r="J8502" s="2">
        <v>0</v>
      </c>
      <c r="K8502" s="2">
        <v>45.9754</v>
      </c>
      <c r="L8502" s="18" t="str">
        <f>VLOOKUP(F8502,'BD customers'!$1:$1048576,2,FALSE)</f>
        <v>Aimee Bixby</v>
      </c>
      <c r="M8502" s="2">
        <f>MATCH(orders[[#This Row],[Product ID]],'BD product'!A:A,0)</f>
        <v>1186</v>
      </c>
      <c r="N8502" s="2" t="str" cm="1">
        <f t="array" ref="N8502">INDEX('BD product'!A:D,M8502,2)</f>
        <v>Office Supplies</v>
      </c>
    </row>
    <row r="8503" spans="1:14" x14ac:dyDescent="0.3">
      <c r="A8503" s="3" t="s">
        <v>8684</v>
      </c>
      <c r="B8503" s="4">
        <v>42064</v>
      </c>
      <c r="C8503" s="12" t="str">
        <f t="shared" si="132"/>
        <v>2015/03</v>
      </c>
      <c r="D8503" s="4">
        <v>42066</v>
      </c>
      <c r="E8503" s="3" t="s">
        <v>11</v>
      </c>
      <c r="F8503" s="3" t="s">
        <v>5460</v>
      </c>
      <c r="G8503" s="3" t="s">
        <v>1751</v>
      </c>
      <c r="H8503" s="5">
        <v>15984</v>
      </c>
      <c r="I8503" s="2">
        <v>2</v>
      </c>
      <c r="J8503" s="2">
        <v>2</v>
      </c>
      <c r="K8503" s="2">
        <v>1.1988000000000001</v>
      </c>
      <c r="L8503" s="18" t="str">
        <f>VLOOKUP(F8503,'BD customers'!$1:$1048576,2,FALSE)</f>
        <v>Dave Hallsten</v>
      </c>
      <c r="M8503" s="2">
        <f>MATCH(orders[[#This Row],[Product ID]],'BD product'!A:A,0)</f>
        <v>435</v>
      </c>
      <c r="N8503" s="2" t="str" cm="1">
        <f t="array" ref="N8503">INDEX('BD product'!A:D,M8503,2)</f>
        <v>Technology</v>
      </c>
    </row>
    <row r="8504" spans="1:14" x14ac:dyDescent="0.3">
      <c r="A8504" s="3" t="s">
        <v>8684</v>
      </c>
      <c r="B8504" s="4">
        <v>42064</v>
      </c>
      <c r="C8504" s="12" t="str">
        <f t="shared" si="132"/>
        <v>2015/03</v>
      </c>
      <c r="D8504" s="4">
        <v>42066</v>
      </c>
      <c r="E8504" s="3" t="s">
        <v>11</v>
      </c>
      <c r="F8504" s="3" t="s">
        <v>5460</v>
      </c>
      <c r="G8504" s="3" t="s">
        <v>1610</v>
      </c>
      <c r="H8504" s="5">
        <v>184752</v>
      </c>
      <c r="I8504" s="2">
        <v>3</v>
      </c>
      <c r="J8504" s="2">
        <v>2</v>
      </c>
      <c r="K8504" s="2">
        <v>-20.784600000000001</v>
      </c>
      <c r="L8504" s="18" t="str">
        <f>VLOOKUP(F8504,'BD customers'!$1:$1048576,2,FALSE)</f>
        <v>Dave Hallsten</v>
      </c>
      <c r="M8504" s="2">
        <f>MATCH(orders[[#This Row],[Product ID]],'BD product'!A:A,0)</f>
        <v>391</v>
      </c>
      <c r="N8504" s="2" t="str" cm="1">
        <f t="array" ref="N8504">INDEX('BD product'!A:D,M8504,2)</f>
        <v>Furniture</v>
      </c>
    </row>
    <row r="8505" spans="1:14" x14ac:dyDescent="0.3">
      <c r="A8505" s="3" t="s">
        <v>8685</v>
      </c>
      <c r="B8505" s="4">
        <v>41690</v>
      </c>
      <c r="C8505" s="12" t="str">
        <f t="shared" si="132"/>
        <v>2014/02</v>
      </c>
      <c r="D8505" s="4">
        <v>41694</v>
      </c>
      <c r="E8505" s="3" t="s">
        <v>21</v>
      </c>
      <c r="F8505" s="3" t="s">
        <v>360</v>
      </c>
      <c r="G8505" s="3" t="s">
        <v>5520</v>
      </c>
      <c r="H8505" s="5">
        <v>1296</v>
      </c>
      <c r="I8505" s="2">
        <v>2</v>
      </c>
      <c r="J8505" s="2">
        <v>0</v>
      </c>
      <c r="K8505" s="2">
        <v>6.2207999999999997</v>
      </c>
      <c r="L8505" s="18" t="str">
        <f>VLOOKUP(F8505,'BD customers'!$1:$1048576,2,FALSE)</f>
        <v>Steven Roelle</v>
      </c>
      <c r="M8505" s="2">
        <f>MATCH(orders[[#This Row],[Product ID]],'BD product'!A:A,0)</f>
        <v>1543</v>
      </c>
      <c r="N8505" s="2" t="str" cm="1">
        <f t="array" ref="N8505">INDEX('BD product'!A:D,M8505,2)</f>
        <v>Office Supplies</v>
      </c>
    </row>
    <row r="8506" spans="1:14" x14ac:dyDescent="0.3">
      <c r="A8506" s="3" t="s">
        <v>8686</v>
      </c>
      <c r="B8506" s="4">
        <v>42492</v>
      </c>
      <c r="C8506" s="12" t="str">
        <f t="shared" si="132"/>
        <v>2016/05</v>
      </c>
      <c r="D8506" s="4">
        <v>42496</v>
      </c>
      <c r="E8506" s="3" t="s">
        <v>21</v>
      </c>
      <c r="F8506" s="3" t="s">
        <v>6468</v>
      </c>
      <c r="G8506" s="3" t="s">
        <v>5775</v>
      </c>
      <c r="H8506" s="5">
        <v>366744</v>
      </c>
      <c r="I8506" s="2">
        <v>4</v>
      </c>
      <c r="J8506" s="2">
        <v>3</v>
      </c>
      <c r="K8506" s="2">
        <v>-110.0232</v>
      </c>
      <c r="L8506" s="18" t="str">
        <f>VLOOKUP(F8506,'BD customers'!$1:$1048576,2,FALSE)</f>
        <v>Nick Radford</v>
      </c>
      <c r="M8506" s="2">
        <f>MATCH(orders[[#This Row],[Product ID]],'BD product'!A:A,0)</f>
        <v>1587</v>
      </c>
      <c r="N8506" s="2" t="str" cm="1">
        <f t="array" ref="N8506">INDEX('BD product'!A:D,M8506,2)</f>
        <v>Furniture</v>
      </c>
    </row>
    <row r="8507" spans="1:14" x14ac:dyDescent="0.3">
      <c r="A8507" s="3" t="s">
        <v>8687</v>
      </c>
      <c r="B8507" s="4">
        <v>42437</v>
      </c>
      <c r="C8507" s="12" t="str">
        <f t="shared" si="132"/>
        <v>2016/03</v>
      </c>
      <c r="D8507" s="4">
        <v>42441</v>
      </c>
      <c r="E8507" s="3" t="s">
        <v>21</v>
      </c>
      <c r="F8507" s="3" t="s">
        <v>1028</v>
      </c>
      <c r="G8507" s="3" t="s">
        <v>3859</v>
      </c>
      <c r="H8507" s="5">
        <v>8856</v>
      </c>
      <c r="I8507" s="2">
        <v>9</v>
      </c>
      <c r="J8507" s="2">
        <v>8</v>
      </c>
      <c r="K8507" s="2">
        <v>-14.169600000000001</v>
      </c>
      <c r="L8507" s="18" t="str">
        <f>VLOOKUP(F8507,'BD customers'!$1:$1048576,2,FALSE)</f>
        <v>Sanjit Jacobs</v>
      </c>
      <c r="M8507" s="2">
        <f>MATCH(orders[[#This Row],[Product ID]],'BD product'!A:A,0)</f>
        <v>1183</v>
      </c>
      <c r="N8507" s="2" t="str" cm="1">
        <f t="array" ref="N8507">INDEX('BD product'!A:D,M8507,2)</f>
        <v>Office Supplies</v>
      </c>
    </row>
    <row r="8508" spans="1:14" x14ac:dyDescent="0.3">
      <c r="A8508" s="3" t="s">
        <v>8687</v>
      </c>
      <c r="B8508" s="4">
        <v>42437</v>
      </c>
      <c r="C8508" s="12" t="str">
        <f t="shared" si="132"/>
        <v>2016/03</v>
      </c>
      <c r="D8508" s="4">
        <v>42441</v>
      </c>
      <c r="E8508" s="3" t="s">
        <v>21</v>
      </c>
      <c r="F8508" s="3" t="s">
        <v>1028</v>
      </c>
      <c r="G8508" s="3" t="s">
        <v>317</v>
      </c>
      <c r="H8508" s="5">
        <v>2796</v>
      </c>
      <c r="I8508" s="2">
        <v>5</v>
      </c>
      <c r="J8508" s="2">
        <v>2</v>
      </c>
      <c r="K8508" s="2">
        <v>0.83879999999999999</v>
      </c>
      <c r="L8508" s="18" t="str">
        <f>VLOOKUP(F8508,'BD customers'!$1:$1048576,2,FALSE)</f>
        <v>Sanjit Jacobs</v>
      </c>
      <c r="M8508" s="2">
        <f>MATCH(orders[[#This Row],[Product ID]],'BD product'!A:A,0)</f>
        <v>62</v>
      </c>
      <c r="N8508" s="2" t="str" cm="1">
        <f t="array" ref="N8508">INDEX('BD product'!A:D,M8508,2)</f>
        <v>Technology</v>
      </c>
    </row>
    <row r="8509" spans="1:14" x14ac:dyDescent="0.3">
      <c r="A8509" s="3" t="s">
        <v>8687</v>
      </c>
      <c r="B8509" s="4">
        <v>42437</v>
      </c>
      <c r="C8509" s="12" t="str">
        <f t="shared" si="132"/>
        <v>2016/03</v>
      </c>
      <c r="D8509" s="4">
        <v>42441</v>
      </c>
      <c r="E8509" s="3" t="s">
        <v>21</v>
      </c>
      <c r="F8509" s="3" t="s">
        <v>1028</v>
      </c>
      <c r="G8509" s="3" t="s">
        <v>6499</v>
      </c>
      <c r="H8509" s="5">
        <v>146352</v>
      </c>
      <c r="I8509" s="2">
        <v>3</v>
      </c>
      <c r="J8509" s="2">
        <v>2</v>
      </c>
      <c r="K8509" s="2">
        <v>49.393799999999999</v>
      </c>
      <c r="L8509" s="18" t="str">
        <f>VLOOKUP(F8509,'BD customers'!$1:$1048576,2,FALSE)</f>
        <v>Sanjit Jacobs</v>
      </c>
      <c r="M8509" s="2">
        <f>MATCH(orders[[#This Row],[Product ID]],'BD product'!A:A,0)</f>
        <v>1699</v>
      </c>
      <c r="N8509" s="2" t="str" cm="1">
        <f t="array" ref="N8509">INDEX('BD product'!A:D,M8509,2)</f>
        <v>Office Supplies</v>
      </c>
    </row>
    <row r="8510" spans="1:14" x14ac:dyDescent="0.3">
      <c r="A8510" s="3" t="s">
        <v>8688</v>
      </c>
      <c r="B8510" s="4">
        <v>42349</v>
      </c>
      <c r="C8510" s="12" t="str">
        <f t="shared" si="132"/>
        <v>2015/12</v>
      </c>
      <c r="D8510" s="4">
        <v>42352</v>
      </c>
      <c r="E8510" s="3" t="s">
        <v>64</v>
      </c>
      <c r="F8510" s="3" t="s">
        <v>457</v>
      </c>
      <c r="G8510" s="3" t="s">
        <v>2842</v>
      </c>
      <c r="H8510" s="5">
        <v>17523</v>
      </c>
      <c r="I8510" s="2">
        <v>11</v>
      </c>
      <c r="J8510" s="2">
        <v>0</v>
      </c>
      <c r="K8510" s="2">
        <v>61.330500000000001</v>
      </c>
      <c r="L8510" s="18" t="str">
        <f>VLOOKUP(F8510,'BD customers'!$1:$1048576,2,FALSE)</f>
        <v>Cynthia Arntzen</v>
      </c>
      <c r="M8510" s="2">
        <f>MATCH(orders[[#This Row],[Product ID]],'BD product'!A:A,0)</f>
        <v>790</v>
      </c>
      <c r="N8510" s="2" t="str" cm="1">
        <f t="array" ref="N8510">INDEX('BD product'!A:D,M8510,2)</f>
        <v>Technology</v>
      </c>
    </row>
    <row r="8511" spans="1:14" x14ac:dyDescent="0.3">
      <c r="A8511" s="3" t="s">
        <v>8688</v>
      </c>
      <c r="B8511" s="4">
        <v>42349</v>
      </c>
      <c r="C8511" s="12" t="str">
        <f t="shared" si="132"/>
        <v>2015/12</v>
      </c>
      <c r="D8511" s="4">
        <v>42352</v>
      </c>
      <c r="E8511" s="3" t="s">
        <v>64</v>
      </c>
      <c r="F8511" s="3" t="s">
        <v>457</v>
      </c>
      <c r="G8511" s="3" t="s">
        <v>4838</v>
      </c>
      <c r="H8511" s="5">
        <v>12599</v>
      </c>
      <c r="I8511" s="2">
        <v>1</v>
      </c>
      <c r="J8511" s="2">
        <v>0</v>
      </c>
      <c r="K8511" s="2">
        <v>31.497499999999999</v>
      </c>
      <c r="L8511" s="18" t="str">
        <f>VLOOKUP(F8511,'BD customers'!$1:$1048576,2,FALSE)</f>
        <v>Cynthia Arntzen</v>
      </c>
      <c r="M8511" s="2">
        <f>MATCH(orders[[#This Row],[Product ID]],'BD product'!A:A,0)</f>
        <v>1421</v>
      </c>
      <c r="N8511" s="2" t="str" cm="1">
        <f t="array" ref="N8511">INDEX('BD product'!A:D,M8511,2)</f>
        <v>Technology</v>
      </c>
    </row>
    <row r="8512" spans="1:14" x14ac:dyDescent="0.3">
      <c r="A8512" s="3" t="s">
        <v>8688</v>
      </c>
      <c r="B8512" s="4">
        <v>42349</v>
      </c>
      <c r="C8512" s="12" t="str">
        <f t="shared" si="132"/>
        <v>2015/12</v>
      </c>
      <c r="D8512" s="4">
        <v>42352</v>
      </c>
      <c r="E8512" s="3" t="s">
        <v>64</v>
      </c>
      <c r="F8512" s="3" t="s">
        <v>457</v>
      </c>
      <c r="G8512" s="3" t="s">
        <v>3453</v>
      </c>
      <c r="H8512" s="5">
        <v>230</v>
      </c>
      <c r="I8512" s="2">
        <v>2</v>
      </c>
      <c r="J8512" s="2">
        <v>0</v>
      </c>
      <c r="K8512" s="2">
        <v>0.10349999999999999</v>
      </c>
      <c r="L8512" s="18" t="str">
        <f>VLOOKUP(F8512,'BD customers'!$1:$1048576,2,FALSE)</f>
        <v>Cynthia Arntzen</v>
      </c>
      <c r="M8512" s="2">
        <f>MATCH(orders[[#This Row],[Product ID]],'BD product'!A:A,0)</f>
        <v>1025</v>
      </c>
      <c r="N8512" s="2" t="str" cm="1">
        <f t="array" ref="N8512">INDEX('BD product'!A:D,M8512,2)</f>
        <v>Office Supplies</v>
      </c>
    </row>
    <row r="8513" spans="1:14" x14ac:dyDescent="0.3">
      <c r="A8513" s="3" t="s">
        <v>8689</v>
      </c>
      <c r="B8513" s="4">
        <v>42726</v>
      </c>
      <c r="C8513" s="12" t="str">
        <f t="shared" si="132"/>
        <v>2016/12</v>
      </c>
      <c r="D8513" s="4">
        <v>42730</v>
      </c>
      <c r="E8513" s="3" t="s">
        <v>21</v>
      </c>
      <c r="F8513" s="3" t="s">
        <v>215</v>
      </c>
      <c r="G8513" s="3" t="s">
        <v>4742</v>
      </c>
      <c r="H8513" s="5">
        <v>25584</v>
      </c>
      <c r="I8513" s="2">
        <v>2</v>
      </c>
      <c r="J8513" s="2">
        <v>2</v>
      </c>
      <c r="K8513" s="2">
        <v>8.9543999999999997</v>
      </c>
      <c r="L8513" s="18" t="str">
        <f>VLOOKUP(F8513,'BD customers'!$1:$1048576,2,FALSE)</f>
        <v>Lena Creighton</v>
      </c>
      <c r="M8513" s="2">
        <f>MATCH(orders[[#This Row],[Product ID]],'BD product'!A:A,0)</f>
        <v>1401</v>
      </c>
      <c r="N8513" s="2" t="str" cm="1">
        <f t="array" ref="N8513">INDEX('BD product'!A:D,M8513,2)</f>
        <v>Office Supplies</v>
      </c>
    </row>
    <row r="8514" spans="1:14" x14ac:dyDescent="0.3">
      <c r="A8514" s="3" t="s">
        <v>8690</v>
      </c>
      <c r="B8514" s="4">
        <v>42402</v>
      </c>
      <c r="C8514" s="12" t="str">
        <f t="shared" ref="C8514:C8577" si="133">TEXT(B8514,"aaaa/mm")</f>
        <v>2016/02</v>
      </c>
      <c r="D8514" s="4">
        <v>42408</v>
      </c>
      <c r="E8514" s="3" t="s">
        <v>21</v>
      </c>
      <c r="F8514" s="3" t="s">
        <v>2847</v>
      </c>
      <c r="G8514" s="3" t="s">
        <v>2702</v>
      </c>
      <c r="H8514" s="5">
        <v>73784</v>
      </c>
      <c r="I8514" s="2">
        <v>2</v>
      </c>
      <c r="J8514" s="2">
        <v>6</v>
      </c>
      <c r="K8514" s="2">
        <v>-77.473200000000006</v>
      </c>
      <c r="L8514" s="18" t="str">
        <f>VLOOKUP(F8514,'BD customers'!$1:$1048576,2,FALSE)</f>
        <v>Noel Staavos</v>
      </c>
      <c r="M8514" s="2">
        <f>MATCH(orders[[#This Row],[Product ID]],'BD product'!A:A,0)</f>
        <v>739</v>
      </c>
      <c r="N8514" s="2" t="str" cm="1">
        <f t="array" ref="N8514">INDEX('BD product'!A:D,M8514,2)</f>
        <v>Furniture</v>
      </c>
    </row>
    <row r="8515" spans="1:14" x14ac:dyDescent="0.3">
      <c r="A8515" s="3" t="s">
        <v>8691</v>
      </c>
      <c r="B8515" s="4">
        <v>42891</v>
      </c>
      <c r="C8515" s="12" t="str">
        <f t="shared" si="133"/>
        <v>2017/06</v>
      </c>
      <c r="D8515" s="4">
        <v>42895</v>
      </c>
      <c r="E8515" s="3" t="s">
        <v>21</v>
      </c>
      <c r="F8515" s="3" t="s">
        <v>2847</v>
      </c>
      <c r="G8515" s="3" t="s">
        <v>4301</v>
      </c>
      <c r="H8515" s="5">
        <v>20736</v>
      </c>
      <c r="I8515" s="2">
        <v>4</v>
      </c>
      <c r="J8515" s="2">
        <v>2</v>
      </c>
      <c r="K8515" s="2">
        <v>7.2576000000000001</v>
      </c>
      <c r="L8515" s="18" t="str">
        <f>VLOOKUP(F8515,'BD customers'!$1:$1048576,2,FALSE)</f>
        <v>Noel Staavos</v>
      </c>
      <c r="M8515" s="2">
        <f>MATCH(orders[[#This Row],[Product ID]],'BD product'!A:A,0)</f>
        <v>1292</v>
      </c>
      <c r="N8515" s="2" t="str" cm="1">
        <f t="array" ref="N8515">INDEX('BD product'!A:D,M8515,2)</f>
        <v>Office Supplies</v>
      </c>
    </row>
    <row r="8516" spans="1:14" x14ac:dyDescent="0.3">
      <c r="A8516" s="3" t="s">
        <v>8692</v>
      </c>
      <c r="B8516" s="4">
        <v>42237</v>
      </c>
      <c r="C8516" s="12" t="str">
        <f t="shared" si="133"/>
        <v>2015/08</v>
      </c>
      <c r="D8516" s="4">
        <v>42242</v>
      </c>
      <c r="E8516" s="3" t="s">
        <v>21</v>
      </c>
      <c r="F8516" s="3" t="s">
        <v>1686</v>
      </c>
      <c r="G8516" s="3" t="s">
        <v>1068</v>
      </c>
      <c r="H8516" s="5">
        <v>1752</v>
      </c>
      <c r="I8516" s="2">
        <v>3</v>
      </c>
      <c r="J8516" s="2">
        <v>0</v>
      </c>
      <c r="K8516" s="2">
        <v>8.2344000000000008</v>
      </c>
      <c r="L8516" s="18" t="str">
        <f>VLOOKUP(F8516,'BD customers'!$1:$1048576,2,FALSE)</f>
        <v>Henry Goldwyn</v>
      </c>
      <c r="M8516" s="2">
        <f>MATCH(orders[[#This Row],[Product ID]],'BD product'!A:A,0)</f>
        <v>243</v>
      </c>
      <c r="N8516" s="2" t="str" cm="1">
        <f t="array" ref="N8516">INDEX('BD product'!A:D,M8516,2)</f>
        <v>Office Supplies</v>
      </c>
    </row>
    <row r="8517" spans="1:14" x14ac:dyDescent="0.3">
      <c r="A8517" s="3" t="s">
        <v>8692</v>
      </c>
      <c r="B8517" s="4">
        <v>42237</v>
      </c>
      <c r="C8517" s="12" t="str">
        <f t="shared" si="133"/>
        <v>2015/08</v>
      </c>
      <c r="D8517" s="4">
        <v>42242</v>
      </c>
      <c r="E8517" s="3" t="s">
        <v>21</v>
      </c>
      <c r="F8517" s="3" t="s">
        <v>1686</v>
      </c>
      <c r="G8517" s="3" t="s">
        <v>409</v>
      </c>
      <c r="H8517" s="5">
        <v>3576</v>
      </c>
      <c r="I8517" s="2">
        <v>12</v>
      </c>
      <c r="J8517" s="2">
        <v>0</v>
      </c>
      <c r="K8517" s="2">
        <v>10.0128</v>
      </c>
      <c r="L8517" s="18" t="str">
        <f>VLOOKUP(F8517,'BD customers'!$1:$1048576,2,FALSE)</f>
        <v>Henry Goldwyn</v>
      </c>
      <c r="M8517" s="2">
        <f>MATCH(orders[[#This Row],[Product ID]],'BD product'!A:A,0)</f>
        <v>81</v>
      </c>
      <c r="N8517" s="2" t="str" cm="1">
        <f t="array" ref="N8517">INDEX('BD product'!A:D,M8517,2)</f>
        <v>Office Supplies</v>
      </c>
    </row>
    <row r="8518" spans="1:14" x14ac:dyDescent="0.3">
      <c r="A8518" s="3" t="s">
        <v>8693</v>
      </c>
      <c r="B8518" s="4">
        <v>42467</v>
      </c>
      <c r="C8518" s="12" t="str">
        <f t="shared" si="133"/>
        <v>2016/04</v>
      </c>
      <c r="D8518" s="4">
        <v>42471</v>
      </c>
      <c r="E8518" s="3" t="s">
        <v>21</v>
      </c>
      <c r="F8518" s="3" t="s">
        <v>1987</v>
      </c>
      <c r="G8518" s="3" t="s">
        <v>51</v>
      </c>
      <c r="H8518" s="5">
        <v>364</v>
      </c>
      <c r="I8518" s="2">
        <v>2</v>
      </c>
      <c r="J8518" s="2">
        <v>0</v>
      </c>
      <c r="K8518" s="2">
        <v>0.98280000000000001</v>
      </c>
      <c r="L8518" s="18" t="str">
        <f>VLOOKUP(F8518,'BD customers'!$1:$1048576,2,FALSE)</f>
        <v>Sarah Foster</v>
      </c>
      <c r="M8518" s="2">
        <f>MATCH(orders[[#This Row],[Product ID]],'BD product'!A:A,0)</f>
        <v>8</v>
      </c>
      <c r="N8518" s="2" t="str" cm="1">
        <f t="array" ref="N8518">INDEX('BD product'!A:D,M8518,2)</f>
        <v>Office Supplies</v>
      </c>
    </row>
    <row r="8519" spans="1:14" x14ac:dyDescent="0.3">
      <c r="A8519" s="3" t="s">
        <v>8694</v>
      </c>
      <c r="B8519" s="4">
        <v>42890</v>
      </c>
      <c r="C8519" s="12" t="str">
        <f t="shared" si="133"/>
        <v>2017/06</v>
      </c>
      <c r="D8519" s="4">
        <v>42893</v>
      </c>
      <c r="E8519" s="3" t="s">
        <v>11</v>
      </c>
      <c r="F8519" s="3" t="s">
        <v>412</v>
      </c>
      <c r="G8519" s="3" t="s">
        <v>4384</v>
      </c>
      <c r="H8519" s="5">
        <v>30336</v>
      </c>
      <c r="I8519" s="2">
        <v>6</v>
      </c>
      <c r="J8519" s="2">
        <v>6</v>
      </c>
      <c r="K8519" s="2">
        <v>-17.443200000000001</v>
      </c>
      <c r="L8519" s="18" t="str">
        <f>VLOOKUP(F8519,'BD customers'!$1:$1048576,2,FALSE)</f>
        <v>Erin Mull</v>
      </c>
      <c r="M8519" s="2">
        <f>MATCH(orders[[#This Row],[Product ID]],'BD product'!A:A,0)</f>
        <v>1310</v>
      </c>
      <c r="N8519" s="2" t="str" cm="1">
        <f t="array" ref="N8519">INDEX('BD product'!A:D,M8519,2)</f>
        <v>Furniture</v>
      </c>
    </row>
    <row r="8520" spans="1:14" x14ac:dyDescent="0.3">
      <c r="A8520" s="3" t="s">
        <v>8695</v>
      </c>
      <c r="B8520" s="4">
        <v>43073</v>
      </c>
      <c r="C8520" s="12" t="str">
        <f t="shared" si="133"/>
        <v>2017/12</v>
      </c>
      <c r="D8520" s="4">
        <v>43079</v>
      </c>
      <c r="E8520" s="3" t="s">
        <v>21</v>
      </c>
      <c r="F8520" s="3" t="s">
        <v>7201</v>
      </c>
      <c r="G8520" s="3" t="s">
        <v>8222</v>
      </c>
      <c r="H8520" s="5">
        <v>1299</v>
      </c>
      <c r="I8520" s="2">
        <v>1</v>
      </c>
      <c r="J8520" s="2">
        <v>0</v>
      </c>
      <c r="K8520" s="2">
        <v>1.5588</v>
      </c>
      <c r="L8520" s="18" t="str">
        <f>VLOOKUP(F8520,'BD customers'!$1:$1048576,2,FALSE)</f>
        <v>Doug O'Connell</v>
      </c>
      <c r="M8520" s="2">
        <f>MATCH(orders[[#This Row],[Product ID]],'BD product'!A:A,0)</f>
        <v>1825</v>
      </c>
      <c r="N8520" s="2" t="str" cm="1">
        <f t="array" ref="N8520">INDEX('BD product'!A:D,M8520,2)</f>
        <v>Furniture</v>
      </c>
    </row>
    <row r="8521" spans="1:14" x14ac:dyDescent="0.3">
      <c r="A8521" s="3" t="s">
        <v>8695</v>
      </c>
      <c r="B8521" s="4">
        <v>43073</v>
      </c>
      <c r="C8521" s="12" t="str">
        <f t="shared" si="133"/>
        <v>2017/12</v>
      </c>
      <c r="D8521" s="4">
        <v>43079</v>
      </c>
      <c r="E8521" s="3" t="s">
        <v>21</v>
      </c>
      <c r="F8521" s="3" t="s">
        <v>7201</v>
      </c>
      <c r="G8521" s="3" t="s">
        <v>763</v>
      </c>
      <c r="H8521" s="5">
        <v>18222</v>
      </c>
      <c r="I8521" s="2">
        <v>3</v>
      </c>
      <c r="J8521" s="2">
        <v>0</v>
      </c>
      <c r="K8521" s="2">
        <v>4.5555000000000003</v>
      </c>
      <c r="L8521" s="18" t="str">
        <f>VLOOKUP(F8521,'BD customers'!$1:$1048576,2,FALSE)</f>
        <v>Doug O'Connell</v>
      </c>
      <c r="M8521" s="2">
        <f>MATCH(orders[[#This Row],[Product ID]],'BD product'!A:A,0)</f>
        <v>165</v>
      </c>
      <c r="N8521" s="2" t="str" cm="1">
        <f t="array" ref="N8521">INDEX('BD product'!A:D,M8521,2)</f>
        <v>Furniture</v>
      </c>
    </row>
    <row r="8522" spans="1:14" x14ac:dyDescent="0.3">
      <c r="A8522" s="3" t="s">
        <v>8695</v>
      </c>
      <c r="B8522" s="4">
        <v>43073</v>
      </c>
      <c r="C8522" s="12" t="str">
        <f t="shared" si="133"/>
        <v>2017/12</v>
      </c>
      <c r="D8522" s="4">
        <v>43079</v>
      </c>
      <c r="E8522" s="3" t="s">
        <v>21</v>
      </c>
      <c r="F8522" s="3" t="s">
        <v>7201</v>
      </c>
      <c r="G8522" s="3" t="s">
        <v>957</v>
      </c>
      <c r="H8522" s="5">
        <v>30294</v>
      </c>
      <c r="I8522" s="2">
        <v>3</v>
      </c>
      <c r="J8522" s="2">
        <v>0</v>
      </c>
      <c r="K8522" s="2">
        <v>18.176400000000001</v>
      </c>
      <c r="L8522" s="18" t="str">
        <f>VLOOKUP(F8522,'BD customers'!$1:$1048576,2,FALSE)</f>
        <v>Doug O'Connell</v>
      </c>
      <c r="M8522" s="2">
        <f>MATCH(orders[[#This Row],[Product ID]],'BD product'!A:A,0)</f>
        <v>213</v>
      </c>
      <c r="N8522" s="2" t="str" cm="1">
        <f t="array" ref="N8522">INDEX('BD product'!A:D,M8522,2)</f>
        <v>Furniture</v>
      </c>
    </row>
    <row r="8523" spans="1:14" x14ac:dyDescent="0.3">
      <c r="A8523" s="3" t="s">
        <v>8696</v>
      </c>
      <c r="B8523" s="4">
        <v>42380</v>
      </c>
      <c r="C8523" s="12" t="str">
        <f t="shared" si="133"/>
        <v>2016/01</v>
      </c>
      <c r="D8523" s="4">
        <v>42384</v>
      </c>
      <c r="E8523" s="3" t="s">
        <v>21</v>
      </c>
      <c r="F8523" s="3" t="s">
        <v>205</v>
      </c>
      <c r="G8523" s="3" t="s">
        <v>3065</v>
      </c>
      <c r="H8523" s="5">
        <v>54992</v>
      </c>
      <c r="I8523" s="2">
        <v>14</v>
      </c>
      <c r="J8523" s="2">
        <v>2</v>
      </c>
      <c r="K8523" s="2">
        <v>8.9361999999999995</v>
      </c>
      <c r="L8523" s="18" t="str">
        <f>VLOOKUP(F8523,'BD customers'!$1:$1048576,2,FALSE)</f>
        <v>Mark Packer</v>
      </c>
      <c r="M8523" s="2">
        <f>MATCH(orders[[#This Row],[Product ID]],'BD product'!A:A,0)</f>
        <v>877</v>
      </c>
      <c r="N8523" s="2" t="str" cm="1">
        <f t="array" ref="N8523">INDEX('BD product'!A:D,M8523,2)</f>
        <v>Furniture</v>
      </c>
    </row>
    <row r="8524" spans="1:14" x14ac:dyDescent="0.3">
      <c r="A8524" s="3" t="s">
        <v>8697</v>
      </c>
      <c r="B8524" s="4">
        <v>42461</v>
      </c>
      <c r="C8524" s="12" t="str">
        <f t="shared" si="133"/>
        <v>2016/04</v>
      </c>
      <c r="D8524" s="4">
        <v>42467</v>
      </c>
      <c r="E8524" s="3" t="s">
        <v>21</v>
      </c>
      <c r="F8524" s="3" t="s">
        <v>643</v>
      </c>
      <c r="G8524" s="3" t="s">
        <v>2820</v>
      </c>
      <c r="H8524" s="5">
        <v>1299</v>
      </c>
      <c r="I8524" s="2">
        <v>1</v>
      </c>
      <c r="J8524" s="2">
        <v>0</v>
      </c>
      <c r="K8524" s="2">
        <v>0.25979999999999998</v>
      </c>
      <c r="L8524" s="18" t="str">
        <f>VLOOKUP(F8524,'BD customers'!$1:$1048576,2,FALSE)</f>
        <v>Muhammed Yedwab</v>
      </c>
      <c r="M8524" s="2">
        <f>MATCH(orders[[#This Row],[Product ID]],'BD product'!A:A,0)</f>
        <v>782</v>
      </c>
      <c r="N8524" s="2" t="str" cm="1">
        <f t="array" ref="N8524">INDEX('BD product'!A:D,M8524,2)</f>
        <v>Technology</v>
      </c>
    </row>
    <row r="8525" spans="1:14" x14ac:dyDescent="0.3">
      <c r="A8525" s="3" t="s">
        <v>8698</v>
      </c>
      <c r="B8525" s="4">
        <v>42999</v>
      </c>
      <c r="C8525" s="12" t="str">
        <f t="shared" si="133"/>
        <v>2017/09</v>
      </c>
      <c r="D8525" s="4">
        <v>43003</v>
      </c>
      <c r="E8525" s="3" t="s">
        <v>21</v>
      </c>
      <c r="F8525" s="3" t="s">
        <v>1312</v>
      </c>
      <c r="G8525" s="3" t="s">
        <v>1015</v>
      </c>
      <c r="H8525" s="5">
        <v>5586</v>
      </c>
      <c r="I8525" s="2">
        <v>7</v>
      </c>
      <c r="J8525" s="2">
        <v>0</v>
      </c>
      <c r="K8525" s="2">
        <v>0.27929999999999999</v>
      </c>
      <c r="L8525" s="18" t="str">
        <f>VLOOKUP(F8525,'BD customers'!$1:$1048576,2,FALSE)</f>
        <v>Doug Bickford</v>
      </c>
      <c r="M8525" s="2">
        <f>MATCH(orders[[#This Row],[Product ID]],'BD product'!A:A,0)</f>
        <v>228</v>
      </c>
      <c r="N8525" s="2" t="str" cm="1">
        <f t="array" ref="N8525">INDEX('BD product'!A:D,M8525,2)</f>
        <v>Office Supplies</v>
      </c>
    </row>
    <row r="8526" spans="1:14" x14ac:dyDescent="0.3">
      <c r="A8526" s="3" t="s">
        <v>8699</v>
      </c>
      <c r="B8526" s="4">
        <v>42810</v>
      </c>
      <c r="C8526" s="12" t="str">
        <f t="shared" si="133"/>
        <v>2017/03</v>
      </c>
      <c r="D8526" s="4">
        <v>42810</v>
      </c>
      <c r="E8526" s="3" t="s">
        <v>41</v>
      </c>
      <c r="F8526" s="3" t="s">
        <v>5912</v>
      </c>
      <c r="G8526" s="3" t="s">
        <v>3380</v>
      </c>
      <c r="H8526" s="5">
        <v>44376</v>
      </c>
      <c r="I8526" s="2">
        <v>2</v>
      </c>
      <c r="J8526" s="2">
        <v>4</v>
      </c>
      <c r="K8526" s="2">
        <v>-0.73960000000000004</v>
      </c>
      <c r="L8526" s="18" t="str">
        <f>VLOOKUP(F8526,'BD customers'!$1:$1048576,2,FALSE)</f>
        <v>Susan Pistek</v>
      </c>
      <c r="M8526" s="2">
        <f>MATCH(orders[[#This Row],[Product ID]],'BD product'!A:A,0)</f>
        <v>997</v>
      </c>
      <c r="N8526" s="2" t="str" cm="1">
        <f t="array" ref="N8526">INDEX('BD product'!A:D,M8526,2)</f>
        <v>Technology</v>
      </c>
    </row>
    <row r="8527" spans="1:14" x14ac:dyDescent="0.3">
      <c r="A8527" s="3" t="s">
        <v>8699</v>
      </c>
      <c r="B8527" s="4">
        <v>42810</v>
      </c>
      <c r="C8527" s="12" t="str">
        <f t="shared" si="133"/>
        <v>2017/03</v>
      </c>
      <c r="D8527" s="4">
        <v>42810</v>
      </c>
      <c r="E8527" s="3" t="s">
        <v>41</v>
      </c>
      <c r="F8527" s="3" t="s">
        <v>5912</v>
      </c>
      <c r="G8527" s="3" t="s">
        <v>6375</v>
      </c>
      <c r="H8527" s="5">
        <v>51264</v>
      </c>
      <c r="I8527" s="2">
        <v>6</v>
      </c>
      <c r="J8527" s="2">
        <v>2</v>
      </c>
      <c r="K8527" s="2">
        <v>7.6896000000000004</v>
      </c>
      <c r="L8527" s="18" t="str">
        <f>VLOOKUP(F8527,'BD customers'!$1:$1048576,2,FALSE)</f>
        <v>Susan Pistek</v>
      </c>
      <c r="M8527" s="2">
        <f>MATCH(orders[[#This Row],[Product ID]],'BD product'!A:A,0)</f>
        <v>1682</v>
      </c>
      <c r="N8527" s="2" t="str" cm="1">
        <f t="array" ref="N8527">INDEX('BD product'!A:D,M8527,2)</f>
        <v>Furniture</v>
      </c>
    </row>
    <row r="8528" spans="1:14" x14ac:dyDescent="0.3">
      <c r="A8528" s="3" t="s">
        <v>8699</v>
      </c>
      <c r="B8528" s="4">
        <v>42810</v>
      </c>
      <c r="C8528" s="12" t="str">
        <f t="shared" si="133"/>
        <v>2017/03</v>
      </c>
      <c r="D8528" s="4">
        <v>42810</v>
      </c>
      <c r="E8528" s="3" t="s">
        <v>41</v>
      </c>
      <c r="F8528" s="3" t="s">
        <v>5912</v>
      </c>
      <c r="G8528" s="3" t="s">
        <v>363</v>
      </c>
      <c r="H8528" s="5">
        <v>5193</v>
      </c>
      <c r="I8528" s="2">
        <v>3</v>
      </c>
      <c r="J8528" s="2">
        <v>7</v>
      </c>
      <c r="K8528" s="2">
        <v>-0.34620000000000001</v>
      </c>
      <c r="L8528" s="18" t="str">
        <f>VLOOKUP(F8528,'BD customers'!$1:$1048576,2,FALSE)</f>
        <v>Susan Pistek</v>
      </c>
      <c r="M8528" s="2">
        <f>MATCH(orders[[#This Row],[Product ID]],'BD product'!A:A,0)</f>
        <v>70</v>
      </c>
      <c r="N8528" s="2" t="str" cm="1">
        <f t="array" ref="N8528">INDEX('BD product'!A:D,M8528,2)</f>
        <v>Office Supplies</v>
      </c>
    </row>
    <row r="8529" spans="1:14" x14ac:dyDescent="0.3">
      <c r="A8529" s="3" t="s">
        <v>8699</v>
      </c>
      <c r="B8529" s="4">
        <v>42810</v>
      </c>
      <c r="C8529" s="12" t="str">
        <f t="shared" si="133"/>
        <v>2017/03</v>
      </c>
      <c r="D8529" s="4">
        <v>42810</v>
      </c>
      <c r="E8529" s="3" t="s">
        <v>41</v>
      </c>
      <c r="F8529" s="3" t="s">
        <v>5912</v>
      </c>
      <c r="G8529" s="3" t="s">
        <v>1671</v>
      </c>
      <c r="H8529" s="5">
        <v>159984</v>
      </c>
      <c r="I8529" s="2">
        <v>2</v>
      </c>
      <c r="J8529" s="2">
        <v>2</v>
      </c>
      <c r="K8529" s="2">
        <v>43.995600000000003</v>
      </c>
      <c r="L8529" s="18" t="str">
        <f>VLOOKUP(F8529,'BD customers'!$1:$1048576,2,FALSE)</f>
        <v>Susan Pistek</v>
      </c>
      <c r="M8529" s="2">
        <f>MATCH(orders[[#This Row],[Product ID]],'BD product'!A:A,0)</f>
        <v>411</v>
      </c>
      <c r="N8529" s="2" t="str" cm="1">
        <f t="array" ref="N8529">INDEX('BD product'!A:D,M8529,2)</f>
        <v>Technology</v>
      </c>
    </row>
    <row r="8530" spans="1:14" x14ac:dyDescent="0.3">
      <c r="A8530" s="3" t="s">
        <v>8699</v>
      </c>
      <c r="B8530" s="4">
        <v>42810</v>
      </c>
      <c r="C8530" s="12" t="str">
        <f t="shared" si="133"/>
        <v>2017/03</v>
      </c>
      <c r="D8530" s="4">
        <v>42810</v>
      </c>
      <c r="E8530" s="3" t="s">
        <v>41</v>
      </c>
      <c r="F8530" s="3" t="s">
        <v>5912</v>
      </c>
      <c r="G8530" s="3" t="s">
        <v>1290</v>
      </c>
      <c r="H8530" s="5">
        <v>54224</v>
      </c>
      <c r="I8530" s="2">
        <v>2</v>
      </c>
      <c r="J8530" s="2">
        <v>2</v>
      </c>
      <c r="K8530" s="2">
        <v>0.33889999999999998</v>
      </c>
      <c r="L8530" s="18" t="str">
        <f>VLOOKUP(F8530,'BD customers'!$1:$1048576,2,FALSE)</f>
        <v>Susan Pistek</v>
      </c>
      <c r="M8530" s="2">
        <f>MATCH(orders[[#This Row],[Product ID]],'BD product'!A:A,0)</f>
        <v>300</v>
      </c>
      <c r="N8530" s="2" t="str" cm="1">
        <f t="array" ref="N8530">INDEX('BD product'!A:D,M8530,2)</f>
        <v>Office Supplies</v>
      </c>
    </row>
    <row r="8531" spans="1:14" x14ac:dyDescent="0.3">
      <c r="A8531" s="3" t="s">
        <v>8700</v>
      </c>
      <c r="B8531" s="4">
        <v>43049</v>
      </c>
      <c r="C8531" s="12" t="str">
        <f t="shared" si="133"/>
        <v>2017/11</v>
      </c>
      <c r="D8531" s="4">
        <v>43056</v>
      </c>
      <c r="E8531" s="3" t="s">
        <v>21</v>
      </c>
      <c r="F8531" s="3" t="s">
        <v>3391</v>
      </c>
      <c r="G8531" s="3" t="s">
        <v>4414</v>
      </c>
      <c r="H8531" s="5">
        <v>241424</v>
      </c>
      <c r="I8531" s="2">
        <v>2</v>
      </c>
      <c r="J8531" s="2">
        <v>2</v>
      </c>
      <c r="K8531" s="2">
        <v>-36.2136</v>
      </c>
      <c r="L8531" s="18" t="str">
        <f>VLOOKUP(F8531,'BD customers'!$1:$1048576,2,FALSE)</f>
        <v>Maria Etezadi</v>
      </c>
      <c r="M8531" s="2">
        <f>MATCH(orders[[#This Row],[Product ID]],'BD product'!A:A,0)</f>
        <v>1320</v>
      </c>
      <c r="N8531" s="2" t="str" cm="1">
        <f t="array" ref="N8531">INDEX('BD product'!A:D,M8531,2)</f>
        <v>Furniture</v>
      </c>
    </row>
    <row r="8532" spans="1:14" x14ac:dyDescent="0.3">
      <c r="A8532" s="3" t="s">
        <v>8701</v>
      </c>
      <c r="B8532" s="4">
        <v>42704</v>
      </c>
      <c r="C8532" s="12" t="str">
        <f t="shared" si="133"/>
        <v>2016/11</v>
      </c>
      <c r="D8532" s="4">
        <v>42710</v>
      </c>
      <c r="E8532" s="3" t="s">
        <v>21</v>
      </c>
      <c r="F8532" s="3" t="s">
        <v>875</v>
      </c>
      <c r="G8532" s="3" t="s">
        <v>4370</v>
      </c>
      <c r="H8532" s="5">
        <v>3336</v>
      </c>
      <c r="I8532" s="2">
        <v>4</v>
      </c>
      <c r="J8532" s="2">
        <v>0</v>
      </c>
      <c r="K8532" s="2">
        <v>0.1668</v>
      </c>
      <c r="L8532" s="18" t="str">
        <f>VLOOKUP(F8532,'BD customers'!$1:$1048576,2,FALSE)</f>
        <v>Bruce Stewart</v>
      </c>
      <c r="M8532" s="2">
        <f>MATCH(orders[[#This Row],[Product ID]],'BD product'!A:A,0)</f>
        <v>1307</v>
      </c>
      <c r="N8532" s="2" t="str" cm="1">
        <f t="array" ref="N8532">INDEX('BD product'!A:D,M8532,2)</f>
        <v>Office Supplies</v>
      </c>
    </row>
    <row r="8533" spans="1:14" x14ac:dyDescent="0.3">
      <c r="A8533" s="3" t="s">
        <v>8701</v>
      </c>
      <c r="B8533" s="4">
        <v>42704</v>
      </c>
      <c r="C8533" s="12" t="str">
        <f t="shared" si="133"/>
        <v>2016/11</v>
      </c>
      <c r="D8533" s="4">
        <v>42710</v>
      </c>
      <c r="E8533" s="3" t="s">
        <v>21</v>
      </c>
      <c r="F8533" s="3" t="s">
        <v>875</v>
      </c>
      <c r="G8533" s="3" t="s">
        <v>1363</v>
      </c>
      <c r="H8533" s="5">
        <v>1376</v>
      </c>
      <c r="I8533" s="2">
        <v>2</v>
      </c>
      <c r="J8533" s="2">
        <v>0</v>
      </c>
      <c r="K8533" s="2">
        <v>6.3296000000000001</v>
      </c>
      <c r="L8533" s="18" t="str">
        <f>VLOOKUP(F8533,'BD customers'!$1:$1048576,2,FALSE)</f>
        <v>Bruce Stewart</v>
      </c>
      <c r="M8533" s="2">
        <f>MATCH(orders[[#This Row],[Product ID]],'BD product'!A:A,0)</f>
        <v>322</v>
      </c>
      <c r="N8533" s="2" t="str" cm="1">
        <f t="array" ref="N8533">INDEX('BD product'!A:D,M8533,2)</f>
        <v>Office Supplies</v>
      </c>
    </row>
    <row r="8534" spans="1:14" x14ac:dyDescent="0.3">
      <c r="A8534" s="3" t="s">
        <v>8701</v>
      </c>
      <c r="B8534" s="4">
        <v>42704</v>
      </c>
      <c r="C8534" s="12" t="str">
        <f t="shared" si="133"/>
        <v>2016/11</v>
      </c>
      <c r="D8534" s="4">
        <v>42710</v>
      </c>
      <c r="E8534" s="3" t="s">
        <v>21</v>
      </c>
      <c r="F8534" s="3" t="s">
        <v>875</v>
      </c>
      <c r="G8534" s="3" t="s">
        <v>3506</v>
      </c>
      <c r="H8534" s="5">
        <v>49686</v>
      </c>
      <c r="I8534" s="2">
        <v>7</v>
      </c>
      <c r="J8534" s="2">
        <v>0</v>
      </c>
      <c r="K8534" s="2">
        <v>2.4843000000000002</v>
      </c>
      <c r="L8534" s="18" t="str">
        <f>VLOOKUP(F8534,'BD customers'!$1:$1048576,2,FALSE)</f>
        <v>Bruce Stewart</v>
      </c>
      <c r="M8534" s="2">
        <f>MATCH(orders[[#This Row],[Product ID]],'BD product'!A:A,0)</f>
        <v>1045</v>
      </c>
      <c r="N8534" s="2" t="str" cm="1">
        <f t="array" ref="N8534">INDEX('BD product'!A:D,M8534,2)</f>
        <v>Office Supplies</v>
      </c>
    </row>
    <row r="8535" spans="1:14" x14ac:dyDescent="0.3">
      <c r="A8535" s="3" t="s">
        <v>8701</v>
      </c>
      <c r="B8535" s="4">
        <v>42704</v>
      </c>
      <c r="C8535" s="12" t="str">
        <f t="shared" si="133"/>
        <v>2016/11</v>
      </c>
      <c r="D8535" s="4">
        <v>42710</v>
      </c>
      <c r="E8535" s="3" t="s">
        <v>21</v>
      </c>
      <c r="F8535" s="3" t="s">
        <v>875</v>
      </c>
      <c r="G8535" s="3" t="s">
        <v>376</v>
      </c>
      <c r="H8535" s="5">
        <v>38997</v>
      </c>
      <c r="I8535" s="2">
        <v>3</v>
      </c>
      <c r="J8535" s="2">
        <v>0</v>
      </c>
      <c r="K8535" s="2">
        <v>35.097299999999997</v>
      </c>
      <c r="L8535" s="18" t="str">
        <f>VLOOKUP(F8535,'BD customers'!$1:$1048576,2,FALSE)</f>
        <v>Bruce Stewart</v>
      </c>
      <c r="M8535" s="2">
        <f>MATCH(orders[[#This Row],[Product ID]],'BD product'!A:A,0)</f>
        <v>72</v>
      </c>
      <c r="N8535" s="2" t="str" cm="1">
        <f t="array" ref="N8535">INDEX('BD product'!A:D,M8535,2)</f>
        <v>Furniture</v>
      </c>
    </row>
    <row r="8536" spans="1:14" x14ac:dyDescent="0.3">
      <c r="A8536" s="3" t="s">
        <v>8702</v>
      </c>
      <c r="B8536" s="4">
        <v>42017</v>
      </c>
      <c r="C8536" s="12" t="str">
        <f t="shared" si="133"/>
        <v>2015/01</v>
      </c>
      <c r="D8536" s="4">
        <v>42019</v>
      </c>
      <c r="E8536" s="3" t="s">
        <v>11</v>
      </c>
      <c r="F8536" s="3" t="s">
        <v>6608</v>
      </c>
      <c r="G8536" s="3" t="s">
        <v>2297</v>
      </c>
      <c r="H8536" s="5">
        <v>982</v>
      </c>
      <c r="I8536" s="2">
        <v>2</v>
      </c>
      <c r="J8536" s="2">
        <v>0</v>
      </c>
      <c r="K8536" s="2">
        <v>4.8117999999999999</v>
      </c>
      <c r="L8536" s="18" t="str">
        <f>VLOOKUP(F8536,'BD customers'!$1:$1048576,2,FALSE)</f>
        <v>Karen Seio</v>
      </c>
      <c r="M8536" s="2">
        <f>MATCH(orders[[#This Row],[Product ID]],'BD product'!A:A,0)</f>
        <v>609</v>
      </c>
      <c r="N8536" s="2" t="str" cm="1">
        <f t="array" ref="N8536">INDEX('BD product'!A:D,M8536,2)</f>
        <v>Office Supplies</v>
      </c>
    </row>
    <row r="8537" spans="1:14" x14ac:dyDescent="0.3">
      <c r="A8537" s="3" t="s">
        <v>8703</v>
      </c>
      <c r="B8537" s="4">
        <v>41775</v>
      </c>
      <c r="C8537" s="12" t="str">
        <f t="shared" si="133"/>
        <v>2014/05</v>
      </c>
      <c r="D8537" s="4">
        <v>41779</v>
      </c>
      <c r="E8537" s="3" t="s">
        <v>21</v>
      </c>
      <c r="F8537" s="3" t="s">
        <v>5326</v>
      </c>
      <c r="G8537" s="3" t="s">
        <v>3931</v>
      </c>
      <c r="H8537" s="5">
        <v>564</v>
      </c>
      <c r="I8537" s="2">
        <v>3</v>
      </c>
      <c r="J8537" s="2">
        <v>0</v>
      </c>
      <c r="K8537" s="2">
        <v>0.33839999999999998</v>
      </c>
      <c r="L8537" s="18" t="str">
        <f>VLOOKUP(F8537,'BD customers'!$1:$1048576,2,FALSE)</f>
        <v>Cindy Chapman</v>
      </c>
      <c r="M8537" s="2">
        <f>MATCH(orders[[#This Row],[Product ID]],'BD product'!A:A,0)</f>
        <v>1204</v>
      </c>
      <c r="N8537" s="2" t="str" cm="1">
        <f t="array" ref="N8537">INDEX('BD product'!A:D,M8537,2)</f>
        <v>Technology</v>
      </c>
    </row>
    <row r="8538" spans="1:14" x14ac:dyDescent="0.3">
      <c r="A8538" s="3" t="s">
        <v>8704</v>
      </c>
      <c r="B8538" s="4">
        <v>42162</v>
      </c>
      <c r="C8538" s="12" t="str">
        <f t="shared" si="133"/>
        <v>2015/06</v>
      </c>
      <c r="D8538" s="4">
        <v>42166</v>
      </c>
      <c r="E8538" s="3" t="s">
        <v>21</v>
      </c>
      <c r="F8538" s="3" t="s">
        <v>8705</v>
      </c>
      <c r="G8538" s="3" t="s">
        <v>2833</v>
      </c>
      <c r="H8538" s="5">
        <v>18312</v>
      </c>
      <c r="I8538" s="2">
        <v>4</v>
      </c>
      <c r="J8538" s="2">
        <v>7</v>
      </c>
      <c r="K8538" s="2">
        <v>-1.2208000000000001</v>
      </c>
      <c r="L8538" s="18" t="str">
        <f>VLOOKUP(F8538,'BD customers'!$1:$1048576,2,FALSE)</f>
        <v>Harold Dahlen</v>
      </c>
      <c r="M8538" s="2">
        <f>MATCH(orders[[#This Row],[Product ID]],'BD product'!A:A,0)</f>
        <v>787</v>
      </c>
      <c r="N8538" s="2" t="str" cm="1">
        <f t="array" ref="N8538">INDEX('BD product'!A:D,M8538,2)</f>
        <v>Office Supplies</v>
      </c>
    </row>
    <row r="8539" spans="1:14" x14ac:dyDescent="0.3">
      <c r="A8539" s="3" t="s">
        <v>8704</v>
      </c>
      <c r="B8539" s="4">
        <v>42162</v>
      </c>
      <c r="C8539" s="12" t="str">
        <f t="shared" si="133"/>
        <v>2015/06</v>
      </c>
      <c r="D8539" s="4">
        <v>42166</v>
      </c>
      <c r="E8539" s="3" t="s">
        <v>21</v>
      </c>
      <c r="F8539" s="3" t="s">
        <v>8705</v>
      </c>
      <c r="G8539" s="3" t="s">
        <v>5585</v>
      </c>
      <c r="H8539" s="5">
        <v>2592</v>
      </c>
      <c r="I8539" s="2">
        <v>5</v>
      </c>
      <c r="J8539" s="2">
        <v>2</v>
      </c>
      <c r="K8539" s="2">
        <v>0.90720000000000001</v>
      </c>
      <c r="L8539" s="18" t="str">
        <f>VLOOKUP(F8539,'BD customers'!$1:$1048576,2,FALSE)</f>
        <v>Harold Dahlen</v>
      </c>
      <c r="M8539" s="2">
        <f>MATCH(orders[[#This Row],[Product ID]],'BD product'!A:A,0)</f>
        <v>1555</v>
      </c>
      <c r="N8539" s="2" t="str" cm="1">
        <f t="array" ref="N8539">INDEX('BD product'!A:D,M8539,2)</f>
        <v>Office Supplies</v>
      </c>
    </row>
    <row r="8540" spans="1:14" x14ac:dyDescent="0.3">
      <c r="A8540" s="3" t="s">
        <v>8704</v>
      </c>
      <c r="B8540" s="4">
        <v>42162</v>
      </c>
      <c r="C8540" s="12" t="str">
        <f t="shared" si="133"/>
        <v>2015/06</v>
      </c>
      <c r="D8540" s="4">
        <v>42166</v>
      </c>
      <c r="E8540" s="3" t="s">
        <v>21</v>
      </c>
      <c r="F8540" s="3" t="s">
        <v>8705</v>
      </c>
      <c r="G8540" s="3" t="s">
        <v>4798</v>
      </c>
      <c r="H8540" s="5">
        <v>8016</v>
      </c>
      <c r="I8540" s="2">
        <v>3</v>
      </c>
      <c r="J8540" s="2">
        <v>2</v>
      </c>
      <c r="K8540" s="2">
        <v>0.1002</v>
      </c>
      <c r="L8540" s="18" t="str">
        <f>VLOOKUP(F8540,'BD customers'!$1:$1048576,2,FALSE)</f>
        <v>Harold Dahlen</v>
      </c>
      <c r="M8540" s="2">
        <f>MATCH(orders[[#This Row],[Product ID]],'BD product'!A:A,0)</f>
        <v>1414</v>
      </c>
      <c r="N8540" s="2" t="str" cm="1">
        <f t="array" ref="N8540">INDEX('BD product'!A:D,M8540,2)</f>
        <v>Office Supplies</v>
      </c>
    </row>
    <row r="8541" spans="1:14" x14ac:dyDescent="0.3">
      <c r="A8541" s="3" t="s">
        <v>8706</v>
      </c>
      <c r="B8541" s="4">
        <v>42803</v>
      </c>
      <c r="C8541" s="12" t="str">
        <f t="shared" si="133"/>
        <v>2017/03</v>
      </c>
      <c r="D8541" s="4">
        <v>42807</v>
      </c>
      <c r="E8541" s="3" t="s">
        <v>21</v>
      </c>
      <c r="F8541" s="3" t="s">
        <v>459</v>
      </c>
      <c r="G8541" s="3" t="s">
        <v>4441</v>
      </c>
      <c r="H8541" s="5">
        <v>479984</v>
      </c>
      <c r="I8541" s="2">
        <v>2</v>
      </c>
      <c r="J8541" s="2">
        <v>2</v>
      </c>
      <c r="K8541" s="2">
        <v>5.9997999999999996</v>
      </c>
      <c r="L8541" s="18" t="str">
        <f>VLOOKUP(F8541,'BD customers'!$1:$1048576,2,FALSE)</f>
        <v>Karl Braun</v>
      </c>
      <c r="M8541" s="2">
        <f>MATCH(orders[[#This Row],[Product ID]],'BD product'!A:A,0)</f>
        <v>1329</v>
      </c>
      <c r="N8541" s="2" t="str" cm="1">
        <f t="array" ref="N8541">INDEX('BD product'!A:D,M8541,2)</f>
        <v>Technology</v>
      </c>
    </row>
    <row r="8542" spans="1:14" x14ac:dyDescent="0.3">
      <c r="A8542" s="3" t="s">
        <v>8706</v>
      </c>
      <c r="B8542" s="4">
        <v>42803</v>
      </c>
      <c r="C8542" s="12" t="str">
        <f t="shared" si="133"/>
        <v>2017/03</v>
      </c>
      <c r="D8542" s="4">
        <v>42807</v>
      </c>
      <c r="E8542" s="3" t="s">
        <v>21</v>
      </c>
      <c r="F8542" s="3" t="s">
        <v>459</v>
      </c>
      <c r="G8542" s="3" t="s">
        <v>60</v>
      </c>
      <c r="H8542" s="5">
        <v>3084</v>
      </c>
      <c r="I8542" s="2">
        <v>5</v>
      </c>
      <c r="J8542" s="2">
        <v>2</v>
      </c>
      <c r="K8542" s="2">
        <v>9.6374999999999993</v>
      </c>
      <c r="L8542" s="18" t="str">
        <f>VLOOKUP(F8542,'BD customers'!$1:$1048576,2,FALSE)</f>
        <v>Karl Braun</v>
      </c>
      <c r="M8542" s="2">
        <f>MATCH(orders[[#This Row],[Product ID]],'BD product'!A:A,0)</f>
        <v>10</v>
      </c>
      <c r="N8542" s="2" t="str" cm="1">
        <f t="array" ref="N8542">INDEX('BD product'!A:D,M8542,2)</f>
        <v>Office Supplies</v>
      </c>
    </row>
    <row r="8543" spans="1:14" x14ac:dyDescent="0.3">
      <c r="A8543" s="3" t="s">
        <v>8707</v>
      </c>
      <c r="B8543" s="4">
        <v>42360</v>
      </c>
      <c r="C8543" s="12" t="str">
        <f t="shared" si="133"/>
        <v>2015/12</v>
      </c>
      <c r="D8543" s="4">
        <v>42361</v>
      </c>
      <c r="E8543" s="3" t="s">
        <v>64</v>
      </c>
      <c r="F8543" s="3" t="s">
        <v>2237</v>
      </c>
      <c r="G8543" s="3" t="s">
        <v>4007</v>
      </c>
      <c r="H8543" s="5">
        <v>33568</v>
      </c>
      <c r="I8543" s="2">
        <v>2</v>
      </c>
      <c r="J8543" s="2">
        <v>2</v>
      </c>
      <c r="K8543" s="2">
        <v>1.6783999999999999</v>
      </c>
      <c r="L8543" s="18" t="str">
        <f>VLOOKUP(F8543,'BD customers'!$1:$1048576,2,FALSE)</f>
        <v>Harold Ryan</v>
      </c>
      <c r="M8543" s="2">
        <f>MATCH(orders[[#This Row],[Product ID]],'BD product'!A:A,0)</f>
        <v>1224</v>
      </c>
      <c r="N8543" s="2" t="str" cm="1">
        <f t="array" ref="N8543">INDEX('BD product'!A:D,M8543,2)</f>
        <v>Office Supplies</v>
      </c>
    </row>
    <row r="8544" spans="1:14" x14ac:dyDescent="0.3">
      <c r="A8544" s="3" t="s">
        <v>8707</v>
      </c>
      <c r="B8544" s="4">
        <v>42360</v>
      </c>
      <c r="C8544" s="12" t="str">
        <f t="shared" si="133"/>
        <v>2015/12</v>
      </c>
      <c r="D8544" s="4">
        <v>42361</v>
      </c>
      <c r="E8544" s="3" t="s">
        <v>64</v>
      </c>
      <c r="F8544" s="3" t="s">
        <v>2237</v>
      </c>
      <c r="G8544" s="3" t="s">
        <v>3042</v>
      </c>
      <c r="H8544" s="5">
        <v>422625</v>
      </c>
      <c r="I8544" s="2">
        <v>7</v>
      </c>
      <c r="J8544" s="2">
        <v>3</v>
      </c>
      <c r="K8544" s="2">
        <v>0</v>
      </c>
      <c r="L8544" s="18" t="str">
        <f>VLOOKUP(F8544,'BD customers'!$1:$1048576,2,FALSE)</f>
        <v>Harold Ryan</v>
      </c>
      <c r="M8544" s="2">
        <f>MATCH(orders[[#This Row],[Product ID]],'BD product'!A:A,0)</f>
        <v>868</v>
      </c>
      <c r="N8544" s="2" t="str" cm="1">
        <f t="array" ref="N8544">INDEX('BD product'!A:D,M8544,2)</f>
        <v>Furniture</v>
      </c>
    </row>
    <row r="8545" spans="1:14" x14ac:dyDescent="0.3">
      <c r="A8545" s="3" t="s">
        <v>8708</v>
      </c>
      <c r="B8545" s="4">
        <v>41857</v>
      </c>
      <c r="C8545" s="12" t="str">
        <f t="shared" si="133"/>
        <v>2014/08</v>
      </c>
      <c r="D8545" s="4">
        <v>41862</v>
      </c>
      <c r="E8545" s="3" t="s">
        <v>21</v>
      </c>
      <c r="F8545" s="3" t="s">
        <v>4136</v>
      </c>
      <c r="G8545" s="3" t="s">
        <v>1671</v>
      </c>
      <c r="H8545" s="5">
        <v>19998</v>
      </c>
      <c r="I8545" s="2">
        <v>2</v>
      </c>
      <c r="J8545" s="2">
        <v>0</v>
      </c>
      <c r="K8545" s="2">
        <v>83.991600000000005</v>
      </c>
      <c r="L8545" s="18" t="str">
        <f>VLOOKUP(F8545,'BD customers'!$1:$1048576,2,FALSE)</f>
        <v>Trudy Brown</v>
      </c>
      <c r="M8545" s="2">
        <f>MATCH(orders[[#This Row],[Product ID]],'BD product'!A:A,0)</f>
        <v>411</v>
      </c>
      <c r="N8545" s="2" t="str" cm="1">
        <f t="array" ref="N8545">INDEX('BD product'!A:D,M8545,2)</f>
        <v>Technology</v>
      </c>
    </row>
    <row r="8546" spans="1:14" x14ac:dyDescent="0.3">
      <c r="A8546" s="3" t="s">
        <v>8709</v>
      </c>
      <c r="B8546" s="4">
        <v>42456</v>
      </c>
      <c r="C8546" s="12" t="str">
        <f t="shared" si="133"/>
        <v>2016/03</v>
      </c>
      <c r="D8546" s="4">
        <v>42460</v>
      </c>
      <c r="E8546" s="3" t="s">
        <v>21</v>
      </c>
      <c r="F8546" s="3" t="s">
        <v>947</v>
      </c>
      <c r="G8546" s="3" t="s">
        <v>6205</v>
      </c>
      <c r="H8546" s="5">
        <v>2024</v>
      </c>
      <c r="I8546" s="2">
        <v>1</v>
      </c>
      <c r="J8546" s="2">
        <v>0</v>
      </c>
      <c r="K8546" s="2">
        <v>8.7032000000000007</v>
      </c>
      <c r="L8546" s="18" t="str">
        <f>VLOOKUP(F8546,'BD customers'!$1:$1048576,2,FALSE)</f>
        <v>David Smith</v>
      </c>
      <c r="M8546" s="2">
        <f>MATCH(orders[[#This Row],[Product ID]],'BD product'!A:A,0)</f>
        <v>1655</v>
      </c>
      <c r="N8546" s="2" t="str" cm="1">
        <f t="array" ref="N8546">INDEX('BD product'!A:D,M8546,2)</f>
        <v>Furniture</v>
      </c>
    </row>
    <row r="8547" spans="1:14" x14ac:dyDescent="0.3">
      <c r="A8547" s="3" t="s">
        <v>8709</v>
      </c>
      <c r="B8547" s="4">
        <v>42456</v>
      </c>
      <c r="C8547" s="12" t="str">
        <f t="shared" si="133"/>
        <v>2016/03</v>
      </c>
      <c r="D8547" s="4">
        <v>42460</v>
      </c>
      <c r="E8547" s="3" t="s">
        <v>21</v>
      </c>
      <c r="F8547" s="3" t="s">
        <v>947</v>
      </c>
      <c r="G8547" s="3" t="s">
        <v>5916</v>
      </c>
      <c r="H8547" s="5">
        <v>3992</v>
      </c>
      <c r="I8547" s="2">
        <v>4</v>
      </c>
      <c r="J8547" s="2">
        <v>0</v>
      </c>
      <c r="K8547" s="2">
        <v>11.1776</v>
      </c>
      <c r="L8547" s="18" t="str">
        <f>VLOOKUP(F8547,'BD customers'!$1:$1048576,2,FALSE)</f>
        <v>David Smith</v>
      </c>
      <c r="M8547" s="2">
        <f>MATCH(orders[[#This Row],[Product ID]],'BD product'!A:A,0)</f>
        <v>1613</v>
      </c>
      <c r="N8547" s="2" t="str" cm="1">
        <f t="array" ref="N8547">INDEX('BD product'!A:D,M8547,2)</f>
        <v>Furniture</v>
      </c>
    </row>
    <row r="8548" spans="1:14" x14ac:dyDescent="0.3">
      <c r="A8548" s="3" t="s">
        <v>8709</v>
      </c>
      <c r="B8548" s="4">
        <v>42456</v>
      </c>
      <c r="C8548" s="12" t="str">
        <f t="shared" si="133"/>
        <v>2016/03</v>
      </c>
      <c r="D8548" s="4">
        <v>42460</v>
      </c>
      <c r="E8548" s="3" t="s">
        <v>21</v>
      </c>
      <c r="F8548" s="3" t="s">
        <v>947</v>
      </c>
      <c r="G8548" s="3" t="s">
        <v>5410</v>
      </c>
      <c r="H8548" s="5">
        <v>3254</v>
      </c>
      <c r="I8548" s="2">
        <v>2</v>
      </c>
      <c r="J8548" s="2">
        <v>0</v>
      </c>
      <c r="K8548" s="2">
        <v>15.944599999999999</v>
      </c>
      <c r="L8548" s="18" t="str">
        <f>VLOOKUP(F8548,'BD customers'!$1:$1048576,2,FALSE)</f>
        <v>David Smith</v>
      </c>
      <c r="M8548" s="2">
        <f>MATCH(orders[[#This Row],[Product ID]],'BD product'!A:A,0)</f>
        <v>1528</v>
      </c>
      <c r="N8548" s="2" t="str" cm="1">
        <f t="array" ref="N8548">INDEX('BD product'!A:D,M8548,2)</f>
        <v>Office Supplies</v>
      </c>
    </row>
    <row r="8549" spans="1:14" x14ac:dyDescent="0.3">
      <c r="A8549" s="3" t="s">
        <v>8710</v>
      </c>
      <c r="B8549" s="4">
        <v>42343</v>
      </c>
      <c r="C8549" s="12" t="str">
        <f t="shared" si="133"/>
        <v>2015/12</v>
      </c>
      <c r="D8549" s="4">
        <v>42348</v>
      </c>
      <c r="E8549" s="3" t="s">
        <v>21</v>
      </c>
      <c r="F8549" s="3" t="s">
        <v>2611</v>
      </c>
      <c r="G8549" s="3" t="s">
        <v>908</v>
      </c>
      <c r="H8549" s="5">
        <v>390</v>
      </c>
      <c r="I8549" s="2">
        <v>3</v>
      </c>
      <c r="J8549" s="2">
        <v>0</v>
      </c>
      <c r="K8549" s="2">
        <v>0.17549999999999999</v>
      </c>
      <c r="L8549" s="18" t="str">
        <f>VLOOKUP(F8549,'BD customers'!$1:$1048576,2,FALSE)</f>
        <v>George Bell</v>
      </c>
      <c r="M8549" s="2">
        <f>MATCH(orders[[#This Row],[Product ID]],'BD product'!A:A,0)</f>
        <v>199</v>
      </c>
      <c r="N8549" s="2" t="str" cm="1">
        <f t="array" ref="N8549">INDEX('BD product'!A:D,M8549,2)</f>
        <v>Technology</v>
      </c>
    </row>
    <row r="8550" spans="1:14" x14ac:dyDescent="0.3">
      <c r="A8550" s="3" t="s">
        <v>8710</v>
      </c>
      <c r="B8550" s="4">
        <v>42343</v>
      </c>
      <c r="C8550" s="12" t="str">
        <f t="shared" si="133"/>
        <v>2015/12</v>
      </c>
      <c r="D8550" s="4">
        <v>42348</v>
      </c>
      <c r="E8550" s="3" t="s">
        <v>21</v>
      </c>
      <c r="F8550" s="3" t="s">
        <v>2611</v>
      </c>
      <c r="G8550" s="3" t="s">
        <v>2915</v>
      </c>
      <c r="H8550" s="5">
        <v>126</v>
      </c>
      <c r="I8550" s="2">
        <v>4</v>
      </c>
      <c r="J8550" s="2">
        <v>0</v>
      </c>
      <c r="K8550" s="2">
        <v>0.6048</v>
      </c>
      <c r="L8550" s="18" t="str">
        <f>VLOOKUP(F8550,'BD customers'!$1:$1048576,2,FALSE)</f>
        <v>George Bell</v>
      </c>
      <c r="M8550" s="2">
        <f>MATCH(orders[[#This Row],[Product ID]],'BD product'!A:A,0)</f>
        <v>818</v>
      </c>
      <c r="N8550" s="2" t="str" cm="1">
        <f t="array" ref="N8550">INDEX('BD product'!A:D,M8550,2)</f>
        <v>Office Supplies</v>
      </c>
    </row>
    <row r="8551" spans="1:14" x14ac:dyDescent="0.3">
      <c r="A8551" s="3" t="s">
        <v>8711</v>
      </c>
      <c r="B8551" s="4">
        <v>42258</v>
      </c>
      <c r="C8551" s="12" t="str">
        <f t="shared" si="133"/>
        <v>2015/09</v>
      </c>
      <c r="D8551" s="4">
        <v>42259</v>
      </c>
      <c r="E8551" s="3" t="s">
        <v>64</v>
      </c>
      <c r="F8551" s="3" t="s">
        <v>2611</v>
      </c>
      <c r="G8551" s="3" t="s">
        <v>1785</v>
      </c>
      <c r="H8551" s="5">
        <v>2464</v>
      </c>
      <c r="I8551" s="2">
        <v>4</v>
      </c>
      <c r="J8551" s="2">
        <v>2</v>
      </c>
      <c r="K8551" s="2">
        <v>0.40039999999999998</v>
      </c>
      <c r="L8551" s="18" t="str">
        <f>VLOOKUP(F8551,'BD customers'!$1:$1048576,2,FALSE)</f>
        <v>George Bell</v>
      </c>
      <c r="M8551" s="2">
        <f>MATCH(orders[[#This Row],[Product ID]],'BD product'!A:A,0)</f>
        <v>444</v>
      </c>
      <c r="N8551" s="2" t="str" cm="1">
        <f t="array" ref="N8551">INDEX('BD product'!A:D,M8551,2)</f>
        <v>Furniture</v>
      </c>
    </row>
    <row r="8552" spans="1:14" x14ac:dyDescent="0.3">
      <c r="A8552" s="3" t="s">
        <v>8712</v>
      </c>
      <c r="B8552" s="4">
        <v>42202</v>
      </c>
      <c r="C8552" s="12" t="str">
        <f t="shared" si="133"/>
        <v>2015/07</v>
      </c>
      <c r="D8552" s="4">
        <v>42209</v>
      </c>
      <c r="E8552" s="3" t="s">
        <v>21</v>
      </c>
      <c r="F8552" s="3" t="s">
        <v>1368</v>
      </c>
      <c r="G8552" s="3" t="s">
        <v>7695</v>
      </c>
      <c r="H8552" s="5">
        <v>6264</v>
      </c>
      <c r="I8552" s="2">
        <v>3</v>
      </c>
      <c r="J8552" s="2">
        <v>2</v>
      </c>
      <c r="K8552" s="2">
        <v>2.0358000000000001</v>
      </c>
      <c r="L8552" s="18" t="str">
        <f>VLOOKUP(F8552,'BD customers'!$1:$1048576,2,FALSE)</f>
        <v>Victoria Brennan</v>
      </c>
      <c r="M8552" s="2">
        <f>MATCH(orders[[#This Row],[Product ID]],'BD product'!A:A,0)</f>
        <v>1798</v>
      </c>
      <c r="N8552" s="2" t="str" cm="1">
        <f t="array" ref="N8552">INDEX('BD product'!A:D,M8552,2)</f>
        <v>Office Supplies</v>
      </c>
    </row>
    <row r="8553" spans="1:14" x14ac:dyDescent="0.3">
      <c r="A8553" s="3" t="s">
        <v>8712</v>
      </c>
      <c r="B8553" s="4">
        <v>42202</v>
      </c>
      <c r="C8553" s="12" t="str">
        <f t="shared" si="133"/>
        <v>2015/07</v>
      </c>
      <c r="D8553" s="4">
        <v>42209</v>
      </c>
      <c r="E8553" s="3" t="s">
        <v>21</v>
      </c>
      <c r="F8553" s="3" t="s">
        <v>1368</v>
      </c>
      <c r="G8553" s="3" t="s">
        <v>1931</v>
      </c>
      <c r="H8553" s="5">
        <v>14432</v>
      </c>
      <c r="I8553" s="2">
        <v>4</v>
      </c>
      <c r="J8553" s="2">
        <v>2</v>
      </c>
      <c r="K8553" s="2">
        <v>3.4276</v>
      </c>
      <c r="L8553" s="18" t="str">
        <f>VLOOKUP(F8553,'BD customers'!$1:$1048576,2,FALSE)</f>
        <v>Victoria Brennan</v>
      </c>
      <c r="M8553" s="2">
        <f>MATCH(orders[[#This Row],[Product ID]],'BD product'!A:A,0)</f>
        <v>487</v>
      </c>
      <c r="N8553" s="2" t="str" cm="1">
        <f t="array" ref="N8553">INDEX('BD product'!A:D,M8553,2)</f>
        <v>Office Supplies</v>
      </c>
    </row>
    <row r="8554" spans="1:14" x14ac:dyDescent="0.3">
      <c r="A8554" s="3" t="s">
        <v>8713</v>
      </c>
      <c r="B8554" s="4">
        <v>41789</v>
      </c>
      <c r="C8554" s="12" t="str">
        <f t="shared" si="133"/>
        <v>2014/05</v>
      </c>
      <c r="D8554" s="4">
        <v>41793</v>
      </c>
      <c r="E8554" s="3" t="s">
        <v>21</v>
      </c>
      <c r="F8554" s="3" t="s">
        <v>3089</v>
      </c>
      <c r="G8554" s="3" t="s">
        <v>3003</v>
      </c>
      <c r="H8554" s="5">
        <v>719976</v>
      </c>
      <c r="I8554" s="2">
        <v>3</v>
      </c>
      <c r="J8554" s="2">
        <v>2</v>
      </c>
      <c r="K8554" s="2">
        <v>134.99549999999999</v>
      </c>
      <c r="L8554" s="18" t="str">
        <f>VLOOKUP(F8554,'BD customers'!$1:$1048576,2,FALSE)</f>
        <v>Mark Cousins</v>
      </c>
      <c r="M8554" s="2">
        <f>MATCH(orders[[#This Row],[Product ID]],'BD product'!A:A,0)</f>
        <v>853</v>
      </c>
      <c r="N8554" s="2" t="str" cm="1">
        <f t="array" ref="N8554">INDEX('BD product'!A:D,M8554,2)</f>
        <v>Technology</v>
      </c>
    </row>
    <row r="8555" spans="1:14" x14ac:dyDescent="0.3">
      <c r="A8555" s="3" t="s">
        <v>8714</v>
      </c>
      <c r="B8555" s="4">
        <v>43052</v>
      </c>
      <c r="C8555" s="12" t="str">
        <f t="shared" si="133"/>
        <v>2017/11</v>
      </c>
      <c r="D8555" s="4">
        <v>43059</v>
      </c>
      <c r="E8555" s="3" t="s">
        <v>21</v>
      </c>
      <c r="F8555" s="3" t="s">
        <v>542</v>
      </c>
      <c r="G8555" s="3" t="s">
        <v>2595</v>
      </c>
      <c r="H8555" s="5">
        <v>23992</v>
      </c>
      <c r="I8555" s="2">
        <v>8</v>
      </c>
      <c r="J8555" s="2">
        <v>0</v>
      </c>
      <c r="K8555" s="2">
        <v>2.3992</v>
      </c>
      <c r="L8555" s="18" t="str">
        <f>VLOOKUP(F8555,'BD customers'!$1:$1048576,2,FALSE)</f>
        <v>Cassandra Brandow</v>
      </c>
      <c r="M8555" s="2">
        <f>MATCH(orders[[#This Row],[Product ID]],'BD product'!A:A,0)</f>
        <v>703</v>
      </c>
      <c r="N8555" s="2" t="str" cm="1">
        <f t="array" ref="N8555">INDEX('BD product'!A:D,M8555,2)</f>
        <v>Technology</v>
      </c>
    </row>
    <row r="8556" spans="1:14" x14ac:dyDescent="0.3">
      <c r="A8556" s="3" t="s">
        <v>8715</v>
      </c>
      <c r="B8556" s="4">
        <v>42713</v>
      </c>
      <c r="C8556" s="12" t="str">
        <f t="shared" si="133"/>
        <v>2016/12</v>
      </c>
      <c r="D8556" s="4">
        <v>42715</v>
      </c>
      <c r="E8556" s="3" t="s">
        <v>64</v>
      </c>
      <c r="F8556" s="3" t="s">
        <v>2506</v>
      </c>
      <c r="G8556" s="3" t="s">
        <v>3394</v>
      </c>
      <c r="H8556" s="5">
        <v>105686</v>
      </c>
      <c r="I8556" s="2">
        <v>7</v>
      </c>
      <c r="J8556" s="2">
        <v>0</v>
      </c>
      <c r="K8556" s="2">
        <v>15.8529</v>
      </c>
      <c r="L8556" s="18" t="str">
        <f>VLOOKUP(F8556,'BD customers'!$1:$1048576,2,FALSE)</f>
        <v>Paul MacIntyre</v>
      </c>
      <c r="M8556" s="2">
        <f>MATCH(orders[[#This Row],[Product ID]],'BD product'!A:A,0)</f>
        <v>1002</v>
      </c>
      <c r="N8556" s="2" t="str" cm="1">
        <f t="array" ref="N8556">INDEX('BD product'!A:D,M8556,2)</f>
        <v>Furniture</v>
      </c>
    </row>
    <row r="8557" spans="1:14" x14ac:dyDescent="0.3">
      <c r="A8557" s="3" t="s">
        <v>8716</v>
      </c>
      <c r="B8557" s="4">
        <v>42085</v>
      </c>
      <c r="C8557" s="12" t="str">
        <f t="shared" si="133"/>
        <v>2015/03</v>
      </c>
      <c r="D8557" s="4">
        <v>42085</v>
      </c>
      <c r="E8557" s="3" t="s">
        <v>41</v>
      </c>
      <c r="F8557" s="3" t="s">
        <v>2101</v>
      </c>
      <c r="G8557" s="3" t="s">
        <v>1735</v>
      </c>
      <c r="H8557" s="5">
        <v>447944</v>
      </c>
      <c r="I8557" s="2">
        <v>7</v>
      </c>
      <c r="J8557" s="2">
        <v>2</v>
      </c>
      <c r="K8557" s="2">
        <v>89.588800000000006</v>
      </c>
      <c r="L8557" s="18" t="str">
        <f>VLOOKUP(F8557,'BD customers'!$1:$1048576,2,FALSE)</f>
        <v>Debra Catini</v>
      </c>
      <c r="M8557" s="2">
        <f>MATCH(orders[[#This Row],[Product ID]],'BD product'!A:A,0)</f>
        <v>430</v>
      </c>
      <c r="N8557" s="2" t="str" cm="1">
        <f t="array" ref="N8557">INDEX('BD product'!A:D,M8557,2)</f>
        <v>Technology</v>
      </c>
    </row>
    <row r="8558" spans="1:14" x14ac:dyDescent="0.3">
      <c r="A8558" s="3" t="s">
        <v>8716</v>
      </c>
      <c r="B8558" s="4">
        <v>42085</v>
      </c>
      <c r="C8558" s="12" t="str">
        <f t="shared" si="133"/>
        <v>2015/03</v>
      </c>
      <c r="D8558" s="4">
        <v>42085</v>
      </c>
      <c r="E8558" s="3" t="s">
        <v>41</v>
      </c>
      <c r="F8558" s="3" t="s">
        <v>2101</v>
      </c>
      <c r="G8558" s="3" t="s">
        <v>7041</v>
      </c>
      <c r="H8558" s="5">
        <v>150408</v>
      </c>
      <c r="I8558" s="2">
        <v>9</v>
      </c>
      <c r="J8558" s="2">
        <v>2</v>
      </c>
      <c r="K8558" s="2">
        <v>-33.841799999999999</v>
      </c>
      <c r="L8558" s="18" t="str">
        <f>VLOOKUP(F8558,'BD customers'!$1:$1048576,2,FALSE)</f>
        <v>Debra Catini</v>
      </c>
      <c r="M8558" s="2">
        <f>MATCH(orders[[#This Row],[Product ID]],'BD product'!A:A,0)</f>
        <v>1753</v>
      </c>
      <c r="N8558" s="2" t="str" cm="1">
        <f t="array" ref="N8558">INDEX('BD product'!A:D,M8558,2)</f>
        <v>Office Supplies</v>
      </c>
    </row>
    <row r="8559" spans="1:14" x14ac:dyDescent="0.3">
      <c r="A8559" s="3" t="s">
        <v>8717</v>
      </c>
      <c r="B8559" s="4">
        <v>42727</v>
      </c>
      <c r="C8559" s="12" t="str">
        <f t="shared" si="133"/>
        <v>2016/12</v>
      </c>
      <c r="D8559" s="4">
        <v>42730</v>
      </c>
      <c r="E8559" s="3" t="s">
        <v>11</v>
      </c>
      <c r="F8559" s="3" t="s">
        <v>479</v>
      </c>
      <c r="G8559" s="3" t="s">
        <v>3048</v>
      </c>
      <c r="H8559" s="5">
        <v>453576</v>
      </c>
      <c r="I8559" s="2">
        <v>3</v>
      </c>
      <c r="J8559" s="2">
        <v>2</v>
      </c>
      <c r="K8559" s="2">
        <v>39.687899999999999</v>
      </c>
      <c r="L8559" s="18" t="str">
        <f>VLOOKUP(F8559,'BD customers'!$1:$1048576,2,FALSE)</f>
        <v>Laura Armstrong</v>
      </c>
      <c r="M8559" s="2">
        <f>MATCH(orders[[#This Row],[Product ID]],'BD product'!A:A,0)</f>
        <v>869</v>
      </c>
      <c r="N8559" s="2" t="str" cm="1">
        <f t="array" ref="N8559">INDEX('BD product'!A:D,M8559,2)</f>
        <v>Technology</v>
      </c>
    </row>
    <row r="8560" spans="1:14" x14ac:dyDescent="0.3">
      <c r="A8560" s="3" t="s">
        <v>8717</v>
      </c>
      <c r="B8560" s="4">
        <v>42727</v>
      </c>
      <c r="C8560" s="12" t="str">
        <f t="shared" si="133"/>
        <v>2016/12</v>
      </c>
      <c r="D8560" s="4">
        <v>42730</v>
      </c>
      <c r="E8560" s="3" t="s">
        <v>11</v>
      </c>
      <c r="F8560" s="3" t="s">
        <v>479</v>
      </c>
      <c r="G8560" s="3" t="s">
        <v>5974</v>
      </c>
      <c r="H8560" s="5">
        <v>4536</v>
      </c>
      <c r="I8560" s="2">
        <v>9</v>
      </c>
      <c r="J8560" s="2">
        <v>2</v>
      </c>
      <c r="K8560" s="2">
        <v>1.4742</v>
      </c>
      <c r="L8560" s="18" t="str">
        <f>VLOOKUP(F8560,'BD customers'!$1:$1048576,2,FALSE)</f>
        <v>Laura Armstrong</v>
      </c>
      <c r="M8560" s="2">
        <f>MATCH(orders[[#This Row],[Product ID]],'BD product'!A:A,0)</f>
        <v>1623</v>
      </c>
      <c r="N8560" s="2" t="str" cm="1">
        <f t="array" ref="N8560">INDEX('BD product'!A:D,M8560,2)</f>
        <v>Office Supplies</v>
      </c>
    </row>
    <row r="8561" spans="1:14" x14ac:dyDescent="0.3">
      <c r="A8561" s="3" t="s">
        <v>8717</v>
      </c>
      <c r="B8561" s="4">
        <v>42727</v>
      </c>
      <c r="C8561" s="12" t="str">
        <f t="shared" si="133"/>
        <v>2016/12</v>
      </c>
      <c r="D8561" s="4">
        <v>42730</v>
      </c>
      <c r="E8561" s="3" t="s">
        <v>11</v>
      </c>
      <c r="F8561" s="3" t="s">
        <v>479</v>
      </c>
      <c r="G8561" s="3" t="s">
        <v>3893</v>
      </c>
      <c r="H8561" s="5">
        <v>28788</v>
      </c>
      <c r="I8561" s="2">
        <v>3</v>
      </c>
      <c r="J8561" s="2">
        <v>2</v>
      </c>
      <c r="K8561" s="2">
        <v>3.5985</v>
      </c>
      <c r="L8561" s="18" t="str">
        <f>VLOOKUP(F8561,'BD customers'!$1:$1048576,2,FALSE)</f>
        <v>Laura Armstrong</v>
      </c>
      <c r="M8561" s="2">
        <f>MATCH(orders[[#This Row],[Product ID]],'BD product'!A:A,0)</f>
        <v>1193</v>
      </c>
      <c r="N8561" s="2" t="str" cm="1">
        <f t="array" ref="N8561">INDEX('BD product'!A:D,M8561,2)</f>
        <v>Technology</v>
      </c>
    </row>
    <row r="8562" spans="1:14" x14ac:dyDescent="0.3">
      <c r="A8562" s="3" t="s">
        <v>8717</v>
      </c>
      <c r="B8562" s="4">
        <v>42727</v>
      </c>
      <c r="C8562" s="12" t="str">
        <f t="shared" si="133"/>
        <v>2016/12</v>
      </c>
      <c r="D8562" s="4">
        <v>42730</v>
      </c>
      <c r="E8562" s="3" t="s">
        <v>11</v>
      </c>
      <c r="F8562" s="3" t="s">
        <v>479</v>
      </c>
      <c r="G8562" s="3" t="s">
        <v>5335</v>
      </c>
      <c r="H8562" s="5">
        <v>13188</v>
      </c>
      <c r="I8562" s="2">
        <v>3</v>
      </c>
      <c r="J8562" s="2">
        <v>2</v>
      </c>
      <c r="K8562" s="2">
        <v>14.836499999999999</v>
      </c>
      <c r="L8562" s="18" t="str">
        <f>VLOOKUP(F8562,'BD customers'!$1:$1048576,2,FALSE)</f>
        <v>Laura Armstrong</v>
      </c>
      <c r="M8562" s="2">
        <f>MATCH(orders[[#This Row],[Product ID]],'BD product'!A:A,0)</f>
        <v>1516</v>
      </c>
      <c r="N8562" s="2" t="str" cm="1">
        <f t="array" ref="N8562">INDEX('BD product'!A:D,M8562,2)</f>
        <v>Technology</v>
      </c>
    </row>
    <row r="8563" spans="1:14" x14ac:dyDescent="0.3">
      <c r="A8563" s="3" t="s">
        <v>8717</v>
      </c>
      <c r="B8563" s="4">
        <v>42727</v>
      </c>
      <c r="C8563" s="12" t="str">
        <f t="shared" si="133"/>
        <v>2016/12</v>
      </c>
      <c r="D8563" s="4">
        <v>42730</v>
      </c>
      <c r="E8563" s="3" t="s">
        <v>11</v>
      </c>
      <c r="F8563" s="3" t="s">
        <v>479</v>
      </c>
      <c r="G8563" s="3" t="s">
        <v>1632</v>
      </c>
      <c r="H8563" s="5">
        <v>2328</v>
      </c>
      <c r="I8563" s="2">
        <v>2</v>
      </c>
      <c r="J8563" s="2">
        <v>6</v>
      </c>
      <c r="K8563" s="2">
        <v>-0.75660000000000005</v>
      </c>
      <c r="L8563" s="18" t="str">
        <f>VLOOKUP(F8563,'BD customers'!$1:$1048576,2,FALSE)</f>
        <v>Laura Armstrong</v>
      </c>
      <c r="M8563" s="2">
        <f>MATCH(orders[[#This Row],[Product ID]],'BD product'!A:A,0)</f>
        <v>398</v>
      </c>
      <c r="N8563" s="2" t="str" cm="1">
        <f t="array" ref="N8563">INDEX('BD product'!A:D,M8563,2)</f>
        <v>Furniture</v>
      </c>
    </row>
    <row r="8564" spans="1:14" x14ac:dyDescent="0.3">
      <c r="A8564" s="3" t="s">
        <v>8718</v>
      </c>
      <c r="B8564" s="4">
        <v>42462</v>
      </c>
      <c r="C8564" s="12" t="str">
        <f t="shared" si="133"/>
        <v>2016/04</v>
      </c>
      <c r="D8564" s="4">
        <v>42466</v>
      </c>
      <c r="E8564" s="3" t="s">
        <v>11</v>
      </c>
      <c r="F8564" s="3" t="s">
        <v>2107</v>
      </c>
      <c r="G8564" s="3" t="s">
        <v>3403</v>
      </c>
      <c r="H8564" s="5">
        <v>14549</v>
      </c>
      <c r="I8564" s="2">
        <v>5</v>
      </c>
      <c r="J8564" s="2">
        <v>0</v>
      </c>
      <c r="K8564" s="2">
        <v>37.827399999999997</v>
      </c>
      <c r="L8564" s="18" t="str">
        <f>VLOOKUP(F8564,'BD customers'!$1:$1048576,2,FALSE)</f>
        <v>Denny Joy</v>
      </c>
      <c r="M8564" s="2">
        <f>MATCH(orders[[#This Row],[Product ID]],'BD product'!A:A,0)</f>
        <v>1005</v>
      </c>
      <c r="N8564" s="2" t="str" cm="1">
        <f t="array" ref="N8564">INDEX('BD product'!A:D,M8564,2)</f>
        <v>Furniture</v>
      </c>
    </row>
    <row r="8565" spans="1:14" x14ac:dyDescent="0.3">
      <c r="A8565" s="3" t="s">
        <v>8719</v>
      </c>
      <c r="B8565" s="4">
        <v>42855</v>
      </c>
      <c r="C8565" s="12" t="str">
        <f t="shared" si="133"/>
        <v>2017/04</v>
      </c>
      <c r="D8565" s="4">
        <v>42859</v>
      </c>
      <c r="E8565" s="3" t="s">
        <v>21</v>
      </c>
      <c r="F8565" s="3" t="s">
        <v>1723</v>
      </c>
      <c r="G8565" s="3" t="s">
        <v>3328</v>
      </c>
      <c r="H8565" s="5">
        <v>4842</v>
      </c>
      <c r="I8565" s="2">
        <v>3</v>
      </c>
      <c r="J8565" s="2">
        <v>7</v>
      </c>
      <c r="K8565" s="2">
        <v>-3.5508000000000002</v>
      </c>
      <c r="L8565" s="18" t="str">
        <f>VLOOKUP(F8565,'BD customers'!$1:$1048576,2,FALSE)</f>
        <v>Mick Hernandez</v>
      </c>
      <c r="M8565" s="2">
        <f>MATCH(orders[[#This Row],[Product ID]],'BD product'!A:A,0)</f>
        <v>975</v>
      </c>
      <c r="N8565" s="2" t="str" cm="1">
        <f t="array" ref="N8565">INDEX('BD product'!A:D,M8565,2)</f>
        <v>Office Supplies</v>
      </c>
    </row>
    <row r="8566" spans="1:14" x14ac:dyDescent="0.3">
      <c r="A8566" s="3" t="s">
        <v>8719</v>
      </c>
      <c r="B8566" s="4">
        <v>42855</v>
      </c>
      <c r="C8566" s="12" t="str">
        <f t="shared" si="133"/>
        <v>2017/04</v>
      </c>
      <c r="D8566" s="4">
        <v>42859</v>
      </c>
      <c r="E8566" s="3" t="s">
        <v>21</v>
      </c>
      <c r="F8566" s="3" t="s">
        <v>1723</v>
      </c>
      <c r="G8566" s="3" t="s">
        <v>7188</v>
      </c>
      <c r="H8566" s="5">
        <v>220704</v>
      </c>
      <c r="I8566" s="2">
        <v>6</v>
      </c>
      <c r="J8566" s="2">
        <v>2</v>
      </c>
      <c r="K8566" s="2">
        <v>-8.2764000000000006</v>
      </c>
      <c r="L8566" s="18" t="str">
        <f>VLOOKUP(F8566,'BD customers'!$1:$1048576,2,FALSE)</f>
        <v>Mick Hernandez</v>
      </c>
      <c r="M8566" s="2">
        <f>MATCH(orders[[#This Row],[Product ID]],'BD product'!A:A,0)</f>
        <v>1764</v>
      </c>
      <c r="N8566" s="2" t="str" cm="1">
        <f t="array" ref="N8566">INDEX('BD product'!A:D,M8566,2)</f>
        <v>Furniture</v>
      </c>
    </row>
    <row r="8567" spans="1:14" x14ac:dyDescent="0.3">
      <c r="A8567" s="3" t="s">
        <v>8720</v>
      </c>
      <c r="B8567" s="4">
        <v>42691</v>
      </c>
      <c r="C8567" s="12" t="str">
        <f t="shared" si="133"/>
        <v>2016/11</v>
      </c>
      <c r="D8567" s="4">
        <v>42692</v>
      </c>
      <c r="E8567" s="3" t="s">
        <v>64</v>
      </c>
      <c r="F8567" s="3" t="s">
        <v>7065</v>
      </c>
      <c r="G8567" s="3" t="s">
        <v>5168</v>
      </c>
      <c r="H8567" s="5">
        <v>67176</v>
      </c>
      <c r="I8567" s="2">
        <v>3</v>
      </c>
      <c r="J8567" s="2">
        <v>2</v>
      </c>
      <c r="K8567" s="2">
        <v>6.7176</v>
      </c>
      <c r="L8567" s="18" t="str">
        <f>VLOOKUP(F8567,'BD customers'!$1:$1048576,2,FALSE)</f>
        <v>Barry Gonzalez</v>
      </c>
      <c r="M8567" s="2">
        <f>MATCH(orders[[#This Row],[Product ID]],'BD product'!A:A,0)</f>
        <v>1482</v>
      </c>
      <c r="N8567" s="2" t="str" cm="1">
        <f t="array" ref="N8567">INDEX('BD product'!A:D,M8567,2)</f>
        <v>Technology</v>
      </c>
    </row>
    <row r="8568" spans="1:14" x14ac:dyDescent="0.3">
      <c r="A8568" s="3" t="s">
        <v>8720</v>
      </c>
      <c r="B8568" s="4">
        <v>42691</v>
      </c>
      <c r="C8568" s="12" t="str">
        <f t="shared" si="133"/>
        <v>2016/11</v>
      </c>
      <c r="D8568" s="4">
        <v>42692</v>
      </c>
      <c r="E8568" s="3" t="s">
        <v>64</v>
      </c>
      <c r="F8568" s="3" t="s">
        <v>7065</v>
      </c>
      <c r="G8568" s="3" t="s">
        <v>4724</v>
      </c>
      <c r="H8568" s="5">
        <v>15232</v>
      </c>
      <c r="I8568" s="2">
        <v>4</v>
      </c>
      <c r="J8568" s="2">
        <v>2</v>
      </c>
      <c r="K8568" s="2">
        <v>5.5216000000000003</v>
      </c>
      <c r="L8568" s="18" t="str">
        <f>VLOOKUP(F8568,'BD customers'!$1:$1048576,2,FALSE)</f>
        <v>Barry Gonzalez</v>
      </c>
      <c r="M8568" s="2">
        <f>MATCH(orders[[#This Row],[Product ID]],'BD product'!A:A,0)</f>
        <v>1395</v>
      </c>
      <c r="N8568" s="2" t="str" cm="1">
        <f t="array" ref="N8568">INDEX('BD product'!A:D,M8568,2)</f>
        <v>Office Supplies</v>
      </c>
    </row>
    <row r="8569" spans="1:14" x14ac:dyDescent="0.3">
      <c r="A8569" s="3" t="s">
        <v>8721</v>
      </c>
      <c r="B8569" s="4">
        <v>42684</v>
      </c>
      <c r="C8569" s="12" t="str">
        <f t="shared" si="133"/>
        <v>2016/11</v>
      </c>
      <c r="D8569" s="4">
        <v>42686</v>
      </c>
      <c r="E8569" s="3" t="s">
        <v>64</v>
      </c>
      <c r="F8569" s="3" t="s">
        <v>2064</v>
      </c>
      <c r="G8569" s="3" t="s">
        <v>4301</v>
      </c>
      <c r="H8569" s="5">
        <v>31104</v>
      </c>
      <c r="I8569" s="2">
        <v>6</v>
      </c>
      <c r="J8569" s="2">
        <v>2</v>
      </c>
      <c r="K8569" s="2">
        <v>10.8864</v>
      </c>
      <c r="L8569" s="18" t="str">
        <f>VLOOKUP(F8569,'BD customers'!$1:$1048576,2,FALSE)</f>
        <v>Seth Vernon</v>
      </c>
      <c r="M8569" s="2">
        <f>MATCH(orders[[#This Row],[Product ID]],'BD product'!A:A,0)</f>
        <v>1292</v>
      </c>
      <c r="N8569" s="2" t="str" cm="1">
        <f t="array" ref="N8569">INDEX('BD product'!A:D,M8569,2)</f>
        <v>Office Supplies</v>
      </c>
    </row>
    <row r="8570" spans="1:14" x14ac:dyDescent="0.3">
      <c r="A8570" s="3" t="s">
        <v>8722</v>
      </c>
      <c r="B8570" s="4">
        <v>42710</v>
      </c>
      <c r="C8570" s="12" t="str">
        <f t="shared" si="133"/>
        <v>2016/12</v>
      </c>
      <c r="D8570" s="4">
        <v>42716</v>
      </c>
      <c r="E8570" s="3" t="s">
        <v>21</v>
      </c>
      <c r="F8570" s="3" t="s">
        <v>2521</v>
      </c>
      <c r="G8570" s="3" t="s">
        <v>5805</v>
      </c>
      <c r="H8570" s="5">
        <v>968744</v>
      </c>
      <c r="I8570" s="2">
        <v>7</v>
      </c>
      <c r="J8570" s="2">
        <v>2</v>
      </c>
      <c r="K8570" s="2">
        <v>314.84179999999998</v>
      </c>
      <c r="L8570" s="18" t="str">
        <f>VLOOKUP(F8570,'BD customers'!$1:$1048576,2,FALSE)</f>
        <v>Dave Poirier</v>
      </c>
      <c r="M8570" s="2">
        <f>MATCH(orders[[#This Row],[Product ID]],'BD product'!A:A,0)</f>
        <v>1593</v>
      </c>
      <c r="N8570" s="2" t="str" cm="1">
        <f t="array" ref="N8570">INDEX('BD product'!A:D,M8570,2)</f>
        <v>Office Supplies</v>
      </c>
    </row>
    <row r="8571" spans="1:14" x14ac:dyDescent="0.3">
      <c r="A8571" s="3" t="s">
        <v>8722</v>
      </c>
      <c r="B8571" s="4">
        <v>42710</v>
      </c>
      <c r="C8571" s="12" t="str">
        <f t="shared" si="133"/>
        <v>2016/12</v>
      </c>
      <c r="D8571" s="4">
        <v>42716</v>
      </c>
      <c r="E8571" s="3" t="s">
        <v>21</v>
      </c>
      <c r="F8571" s="3" t="s">
        <v>2521</v>
      </c>
      <c r="G8571" s="3" t="s">
        <v>482</v>
      </c>
      <c r="H8571" s="5">
        <v>222352</v>
      </c>
      <c r="I8571" s="2">
        <v>13</v>
      </c>
      <c r="J8571" s="2">
        <v>2</v>
      </c>
      <c r="K8571" s="2">
        <v>77.8232</v>
      </c>
      <c r="L8571" s="18" t="str">
        <f>VLOOKUP(F8571,'BD customers'!$1:$1048576,2,FALSE)</f>
        <v>Dave Poirier</v>
      </c>
      <c r="M8571" s="2">
        <f>MATCH(orders[[#This Row],[Product ID]],'BD product'!A:A,0)</f>
        <v>96</v>
      </c>
      <c r="N8571" s="2" t="str" cm="1">
        <f t="array" ref="N8571">INDEX('BD product'!A:D,M8571,2)</f>
        <v>Office Supplies</v>
      </c>
    </row>
    <row r="8572" spans="1:14" x14ac:dyDescent="0.3">
      <c r="A8572" s="3" t="s">
        <v>8722</v>
      </c>
      <c r="B8572" s="4">
        <v>42710</v>
      </c>
      <c r="C8572" s="12" t="str">
        <f t="shared" si="133"/>
        <v>2016/12</v>
      </c>
      <c r="D8572" s="4">
        <v>42716</v>
      </c>
      <c r="E8572" s="3" t="s">
        <v>21</v>
      </c>
      <c r="F8572" s="3" t="s">
        <v>2521</v>
      </c>
      <c r="G8572" s="3" t="s">
        <v>3003</v>
      </c>
      <c r="H8572" s="5">
        <v>479984</v>
      </c>
      <c r="I8572" s="2">
        <v>2</v>
      </c>
      <c r="J8572" s="2">
        <v>2</v>
      </c>
      <c r="K8572" s="2">
        <v>8.9997000000000007</v>
      </c>
      <c r="L8572" s="18" t="str">
        <f>VLOOKUP(F8572,'BD customers'!$1:$1048576,2,FALSE)</f>
        <v>Dave Poirier</v>
      </c>
      <c r="M8572" s="2">
        <f>MATCH(orders[[#This Row],[Product ID]],'BD product'!A:A,0)</f>
        <v>853</v>
      </c>
      <c r="N8572" s="2" t="str" cm="1">
        <f t="array" ref="N8572">INDEX('BD product'!A:D,M8572,2)</f>
        <v>Technology</v>
      </c>
    </row>
    <row r="8573" spans="1:14" x14ac:dyDescent="0.3">
      <c r="A8573" s="3" t="s">
        <v>8723</v>
      </c>
      <c r="B8573" s="4">
        <v>42463</v>
      </c>
      <c r="C8573" s="12" t="str">
        <f t="shared" si="133"/>
        <v>2016/04</v>
      </c>
      <c r="D8573" s="4">
        <v>42463</v>
      </c>
      <c r="E8573" s="3" t="s">
        <v>41</v>
      </c>
      <c r="F8573" s="3" t="s">
        <v>360</v>
      </c>
      <c r="G8573" s="3" t="s">
        <v>3681</v>
      </c>
      <c r="H8573" s="5">
        <v>10272</v>
      </c>
      <c r="I8573" s="2">
        <v>3</v>
      </c>
      <c r="J8573" s="2">
        <v>2</v>
      </c>
      <c r="K8573" s="2">
        <v>3.2099999999999997E-2</v>
      </c>
      <c r="L8573" s="18" t="str">
        <f>VLOOKUP(F8573,'BD customers'!$1:$1048576,2,FALSE)</f>
        <v>Steven Roelle</v>
      </c>
      <c r="M8573" s="2">
        <f>MATCH(orders[[#This Row],[Product ID]],'BD product'!A:A,0)</f>
        <v>1119</v>
      </c>
      <c r="N8573" s="2" t="str" cm="1">
        <f t="array" ref="N8573">INDEX('BD product'!A:D,M8573,2)</f>
        <v>Office Supplies</v>
      </c>
    </row>
    <row r="8574" spans="1:14" x14ac:dyDescent="0.3">
      <c r="A8574" s="3" t="s">
        <v>8724</v>
      </c>
      <c r="B8574" s="4">
        <v>41971</v>
      </c>
      <c r="C8574" s="12" t="str">
        <f t="shared" si="133"/>
        <v>2014/11</v>
      </c>
      <c r="D8574" s="4">
        <v>41975</v>
      </c>
      <c r="E8574" s="3" t="s">
        <v>21</v>
      </c>
      <c r="F8574" s="3" t="s">
        <v>1197</v>
      </c>
      <c r="G8574" s="3" t="s">
        <v>3626</v>
      </c>
      <c r="H8574" s="5">
        <v>99885</v>
      </c>
      <c r="I8574" s="2">
        <v>5</v>
      </c>
      <c r="J8574" s="2">
        <v>4</v>
      </c>
      <c r="K8574" s="2">
        <v>-1.9977</v>
      </c>
      <c r="L8574" s="18" t="str">
        <f>VLOOKUP(F8574,'BD customers'!$1:$1048576,2,FALSE)</f>
        <v>Brian Thompson</v>
      </c>
      <c r="M8574" s="2">
        <f>MATCH(orders[[#This Row],[Product ID]],'BD product'!A:A,0)</f>
        <v>1095</v>
      </c>
      <c r="N8574" s="2" t="str" cm="1">
        <f t="array" ref="N8574">INDEX('BD product'!A:D,M8574,2)</f>
        <v>Technology</v>
      </c>
    </row>
    <row r="8575" spans="1:14" x14ac:dyDescent="0.3">
      <c r="A8575" s="3" t="s">
        <v>8725</v>
      </c>
      <c r="B8575" s="4">
        <v>42297</v>
      </c>
      <c r="C8575" s="12" t="str">
        <f t="shared" si="133"/>
        <v>2015/10</v>
      </c>
      <c r="D8575" s="4">
        <v>42299</v>
      </c>
      <c r="E8575" s="3" t="s">
        <v>64</v>
      </c>
      <c r="F8575" s="3" t="s">
        <v>3433</v>
      </c>
      <c r="G8575" s="3" t="s">
        <v>182</v>
      </c>
      <c r="H8575" s="5">
        <v>2456</v>
      </c>
      <c r="I8575" s="2">
        <v>2</v>
      </c>
      <c r="J8575" s="2">
        <v>0</v>
      </c>
      <c r="K8575" s="2">
        <v>11.543200000000001</v>
      </c>
      <c r="L8575" s="18" t="str">
        <f>VLOOKUP(F8575,'BD customers'!$1:$1048576,2,FALSE)</f>
        <v>Maxwell Schwartz</v>
      </c>
      <c r="M8575" s="2">
        <f>MATCH(orders[[#This Row],[Product ID]],'BD product'!A:A,0)</f>
        <v>35</v>
      </c>
      <c r="N8575" s="2" t="str" cm="1">
        <f t="array" ref="N8575">INDEX('BD product'!A:D,M8575,2)</f>
        <v>Office Supplies</v>
      </c>
    </row>
    <row r="8576" spans="1:14" x14ac:dyDescent="0.3">
      <c r="A8576" s="3" t="s">
        <v>8726</v>
      </c>
      <c r="B8576" s="4">
        <v>41901</v>
      </c>
      <c r="C8576" s="12" t="str">
        <f t="shared" si="133"/>
        <v>2014/09</v>
      </c>
      <c r="D8576" s="4">
        <v>41901</v>
      </c>
      <c r="E8576" s="3" t="s">
        <v>41</v>
      </c>
      <c r="F8576" s="3" t="s">
        <v>784</v>
      </c>
      <c r="G8576" s="3" t="s">
        <v>3319</v>
      </c>
      <c r="H8576" s="5">
        <v>567</v>
      </c>
      <c r="I8576" s="2">
        <v>3</v>
      </c>
      <c r="J8576" s="2">
        <v>0</v>
      </c>
      <c r="K8576" s="2">
        <v>0.1134</v>
      </c>
      <c r="L8576" s="18" t="str">
        <f>VLOOKUP(F8576,'BD customers'!$1:$1048576,2,FALSE)</f>
        <v>Jim Kriz</v>
      </c>
      <c r="M8576" s="2">
        <f>MATCH(orders[[#This Row],[Product ID]],'BD product'!A:A,0)</f>
        <v>971</v>
      </c>
      <c r="N8576" s="2" t="str" cm="1">
        <f t="array" ref="N8576">INDEX('BD product'!A:D,M8576,2)</f>
        <v>Office Supplies</v>
      </c>
    </row>
    <row r="8577" spans="1:14" x14ac:dyDescent="0.3">
      <c r="A8577" s="3" t="s">
        <v>8727</v>
      </c>
      <c r="B8577" s="4">
        <v>42974</v>
      </c>
      <c r="C8577" s="12" t="str">
        <f t="shared" si="133"/>
        <v>2017/08</v>
      </c>
      <c r="D8577" s="4">
        <v>42977</v>
      </c>
      <c r="E8577" s="3" t="s">
        <v>11</v>
      </c>
      <c r="F8577" s="3" t="s">
        <v>3271</v>
      </c>
      <c r="G8577" s="3" t="s">
        <v>2181</v>
      </c>
      <c r="H8577" s="5">
        <v>14336</v>
      </c>
      <c r="I8577" s="2">
        <v>4</v>
      </c>
      <c r="J8577" s="2">
        <v>2</v>
      </c>
      <c r="K8577" s="2">
        <v>8.9599999999999999E-2</v>
      </c>
      <c r="L8577" s="18" t="str">
        <f>VLOOKUP(F8577,'BD customers'!$1:$1048576,2,FALSE)</f>
        <v>Shui Tom</v>
      </c>
      <c r="M8577" s="2">
        <f>MATCH(orders[[#This Row],[Product ID]],'BD product'!A:A,0)</f>
        <v>568</v>
      </c>
      <c r="N8577" s="2" t="str" cm="1">
        <f t="array" ref="N8577">INDEX('BD product'!A:D,M8577,2)</f>
        <v>Office Supplies</v>
      </c>
    </row>
    <row r="8578" spans="1:14" x14ac:dyDescent="0.3">
      <c r="A8578" s="3" t="s">
        <v>8728</v>
      </c>
      <c r="B8578" s="4">
        <v>42919</v>
      </c>
      <c r="C8578" s="12" t="str">
        <f t="shared" ref="C8578:C8641" si="134">TEXT(B8578,"aaaa/mm")</f>
        <v>2017/07</v>
      </c>
      <c r="D8578" s="4">
        <v>42920</v>
      </c>
      <c r="E8578" s="3" t="s">
        <v>64</v>
      </c>
      <c r="F8578" s="3" t="s">
        <v>5396</v>
      </c>
      <c r="G8578" s="3" t="s">
        <v>2717</v>
      </c>
      <c r="H8578" s="5">
        <v>1023</v>
      </c>
      <c r="I8578" s="2">
        <v>1</v>
      </c>
      <c r="J8578" s="2">
        <v>0</v>
      </c>
      <c r="K8578" s="2">
        <v>2.6598000000000002</v>
      </c>
      <c r="L8578" s="18" t="str">
        <f>VLOOKUP(F8578,'BD customers'!$1:$1048576,2,FALSE)</f>
        <v>Tony Sayre</v>
      </c>
      <c r="M8578" s="2">
        <f>MATCH(orders[[#This Row],[Product ID]],'BD product'!A:A,0)</f>
        <v>745</v>
      </c>
      <c r="N8578" s="2" t="str" cm="1">
        <f t="array" ref="N8578">INDEX('BD product'!A:D,M8578,2)</f>
        <v>Furniture</v>
      </c>
    </row>
    <row r="8579" spans="1:14" x14ac:dyDescent="0.3">
      <c r="A8579" s="3" t="s">
        <v>8729</v>
      </c>
      <c r="B8579" s="4">
        <v>43091</v>
      </c>
      <c r="C8579" s="12" t="str">
        <f t="shared" si="134"/>
        <v>2017/12</v>
      </c>
      <c r="D8579" s="4">
        <v>43095</v>
      </c>
      <c r="E8579" s="3" t="s">
        <v>21</v>
      </c>
      <c r="F8579" s="3" t="s">
        <v>937</v>
      </c>
      <c r="G8579" s="3" t="s">
        <v>1420</v>
      </c>
      <c r="H8579" s="5">
        <v>60752</v>
      </c>
      <c r="I8579" s="2">
        <v>2</v>
      </c>
      <c r="J8579" s="2">
        <v>0</v>
      </c>
      <c r="K8579" s="2">
        <v>97.203199999999995</v>
      </c>
      <c r="L8579" s="18" t="str">
        <f>VLOOKUP(F8579,'BD customers'!$1:$1048576,2,FALSE)</f>
        <v>Charlotte Melton</v>
      </c>
      <c r="M8579" s="2">
        <f>MATCH(orders[[#This Row],[Product ID]],'BD product'!A:A,0)</f>
        <v>337</v>
      </c>
      <c r="N8579" s="2" t="str" cm="1">
        <f t="array" ref="N8579">INDEX('BD product'!A:D,M8579,2)</f>
        <v>Furniture</v>
      </c>
    </row>
    <row r="8580" spans="1:14" x14ac:dyDescent="0.3">
      <c r="A8580" s="3" t="s">
        <v>8729</v>
      </c>
      <c r="B8580" s="4">
        <v>43091</v>
      </c>
      <c r="C8580" s="12" t="str">
        <f t="shared" si="134"/>
        <v>2017/12</v>
      </c>
      <c r="D8580" s="4">
        <v>43095</v>
      </c>
      <c r="E8580" s="3" t="s">
        <v>21</v>
      </c>
      <c r="F8580" s="3" t="s">
        <v>937</v>
      </c>
      <c r="G8580" s="3" t="s">
        <v>1030</v>
      </c>
      <c r="H8580" s="5">
        <v>3116</v>
      </c>
      <c r="I8580" s="2">
        <v>2</v>
      </c>
      <c r="J8580" s="2">
        <v>0</v>
      </c>
      <c r="K8580" s="2">
        <v>7.7899999999999997E-2</v>
      </c>
      <c r="L8580" s="18" t="str">
        <f>VLOOKUP(F8580,'BD customers'!$1:$1048576,2,FALSE)</f>
        <v>Charlotte Melton</v>
      </c>
      <c r="M8580" s="2">
        <f>MATCH(orders[[#This Row],[Product ID]],'BD product'!A:A,0)</f>
        <v>232</v>
      </c>
      <c r="N8580" s="2" t="str" cm="1">
        <f t="array" ref="N8580">INDEX('BD product'!A:D,M8580,2)</f>
        <v>Office Supplies</v>
      </c>
    </row>
    <row r="8581" spans="1:14" x14ac:dyDescent="0.3">
      <c r="A8581" s="3" t="s">
        <v>8730</v>
      </c>
      <c r="B8581" s="4">
        <v>42731</v>
      </c>
      <c r="C8581" s="12" t="str">
        <f t="shared" si="134"/>
        <v>2016/12</v>
      </c>
      <c r="D8581" s="4">
        <v>42737</v>
      </c>
      <c r="E8581" s="3" t="s">
        <v>21</v>
      </c>
      <c r="F8581" s="3" t="s">
        <v>1230</v>
      </c>
      <c r="G8581" s="3" t="s">
        <v>7695</v>
      </c>
      <c r="H8581" s="5">
        <v>261</v>
      </c>
      <c r="I8581" s="2">
        <v>1</v>
      </c>
      <c r="J8581" s="2">
        <v>0</v>
      </c>
      <c r="K8581" s="2">
        <v>1.2005999999999999</v>
      </c>
      <c r="L8581" s="18" t="str">
        <f>VLOOKUP(F8581,'BD customers'!$1:$1048576,2,FALSE)</f>
        <v>Joni Wasserman</v>
      </c>
      <c r="M8581" s="2">
        <f>MATCH(orders[[#This Row],[Product ID]],'BD product'!A:A,0)</f>
        <v>1798</v>
      </c>
      <c r="N8581" s="2" t="str" cm="1">
        <f t="array" ref="N8581">INDEX('BD product'!A:D,M8581,2)</f>
        <v>Office Supplies</v>
      </c>
    </row>
    <row r="8582" spans="1:14" x14ac:dyDescent="0.3">
      <c r="A8582" s="3" t="s">
        <v>8731</v>
      </c>
      <c r="B8582" s="4">
        <v>41779</v>
      </c>
      <c r="C8582" s="12" t="str">
        <f t="shared" si="134"/>
        <v>2014/05</v>
      </c>
      <c r="D8582" s="4">
        <v>41781</v>
      </c>
      <c r="E8582" s="3" t="s">
        <v>11</v>
      </c>
      <c r="F8582" s="3" t="s">
        <v>4022</v>
      </c>
      <c r="G8582" s="3" t="s">
        <v>7476</v>
      </c>
      <c r="H8582" s="5">
        <v>10332</v>
      </c>
      <c r="I8582" s="2">
        <v>3</v>
      </c>
      <c r="J8582" s="2">
        <v>6</v>
      </c>
      <c r="K8582" s="2">
        <v>-5.9409000000000001</v>
      </c>
      <c r="L8582" s="18" t="str">
        <f>VLOOKUP(F8582,'BD customers'!$1:$1048576,2,FALSE)</f>
        <v>Matt Collister</v>
      </c>
      <c r="M8582" s="2">
        <f>MATCH(orders[[#This Row],[Product ID]],'BD product'!A:A,0)</f>
        <v>1783</v>
      </c>
      <c r="N8582" s="2" t="str" cm="1">
        <f t="array" ref="N8582">INDEX('BD product'!A:D,M8582,2)</f>
        <v>Furniture</v>
      </c>
    </row>
    <row r="8583" spans="1:14" x14ac:dyDescent="0.3">
      <c r="A8583" s="3" t="s">
        <v>8731</v>
      </c>
      <c r="B8583" s="4">
        <v>41779</v>
      </c>
      <c r="C8583" s="12" t="str">
        <f t="shared" si="134"/>
        <v>2014/05</v>
      </c>
      <c r="D8583" s="4">
        <v>41781</v>
      </c>
      <c r="E8583" s="3" t="s">
        <v>11</v>
      </c>
      <c r="F8583" s="3" t="s">
        <v>4022</v>
      </c>
      <c r="G8583" s="3" t="s">
        <v>2681</v>
      </c>
      <c r="H8583" s="5">
        <v>10368</v>
      </c>
      <c r="I8583" s="2">
        <v>2</v>
      </c>
      <c r="J8583" s="2">
        <v>2</v>
      </c>
      <c r="K8583" s="2">
        <v>3.6288</v>
      </c>
      <c r="L8583" s="18" t="str">
        <f>VLOOKUP(F8583,'BD customers'!$1:$1048576,2,FALSE)</f>
        <v>Matt Collister</v>
      </c>
      <c r="M8583" s="2">
        <f>MATCH(orders[[#This Row],[Product ID]],'BD product'!A:A,0)</f>
        <v>732</v>
      </c>
      <c r="N8583" s="2" t="str" cm="1">
        <f t="array" ref="N8583">INDEX('BD product'!A:D,M8583,2)</f>
        <v>Office Supplies</v>
      </c>
    </row>
    <row r="8584" spans="1:14" x14ac:dyDescent="0.3">
      <c r="A8584" s="3" t="s">
        <v>8731</v>
      </c>
      <c r="B8584" s="4">
        <v>41779</v>
      </c>
      <c r="C8584" s="12" t="str">
        <f t="shared" si="134"/>
        <v>2014/05</v>
      </c>
      <c r="D8584" s="4">
        <v>41781</v>
      </c>
      <c r="E8584" s="3" t="s">
        <v>11</v>
      </c>
      <c r="F8584" s="3" t="s">
        <v>4022</v>
      </c>
      <c r="G8584" s="3" t="s">
        <v>4843</v>
      </c>
      <c r="H8584" s="5">
        <v>20784</v>
      </c>
      <c r="I8584" s="2">
        <v>2</v>
      </c>
      <c r="J8584" s="2">
        <v>2</v>
      </c>
      <c r="K8584" s="2">
        <v>-3.6372</v>
      </c>
      <c r="L8584" s="18" t="str">
        <f>VLOOKUP(F8584,'BD customers'!$1:$1048576,2,FALSE)</f>
        <v>Matt Collister</v>
      </c>
      <c r="M8584" s="2">
        <f>MATCH(orders[[#This Row],[Product ID]],'BD product'!A:A,0)</f>
        <v>1423</v>
      </c>
      <c r="N8584" s="2" t="str" cm="1">
        <f t="array" ref="N8584">INDEX('BD product'!A:D,M8584,2)</f>
        <v>Technology</v>
      </c>
    </row>
    <row r="8585" spans="1:14" x14ac:dyDescent="0.3">
      <c r="A8585" s="3" t="s">
        <v>8731</v>
      </c>
      <c r="B8585" s="4">
        <v>41779</v>
      </c>
      <c r="C8585" s="12" t="str">
        <f t="shared" si="134"/>
        <v>2014/05</v>
      </c>
      <c r="D8585" s="4">
        <v>41781</v>
      </c>
      <c r="E8585" s="3" t="s">
        <v>11</v>
      </c>
      <c r="F8585" s="3" t="s">
        <v>4022</v>
      </c>
      <c r="G8585" s="3" t="s">
        <v>7205</v>
      </c>
      <c r="H8585" s="5">
        <v>6696</v>
      </c>
      <c r="I8585" s="2">
        <v>5</v>
      </c>
      <c r="J8585" s="2">
        <v>2</v>
      </c>
      <c r="K8585" s="2">
        <v>-1.3391999999999999</v>
      </c>
      <c r="L8585" s="18" t="str">
        <f>VLOOKUP(F8585,'BD customers'!$1:$1048576,2,FALSE)</f>
        <v>Matt Collister</v>
      </c>
      <c r="M8585" s="2">
        <f>MATCH(orders[[#This Row],[Product ID]],'BD product'!A:A,0)</f>
        <v>1766</v>
      </c>
      <c r="N8585" s="2" t="str" cm="1">
        <f t="array" ref="N8585">INDEX('BD product'!A:D,M8585,2)</f>
        <v>Office Supplies</v>
      </c>
    </row>
    <row r="8586" spans="1:14" x14ac:dyDescent="0.3">
      <c r="A8586" s="3" t="s">
        <v>8732</v>
      </c>
      <c r="B8586" s="4">
        <v>41674</v>
      </c>
      <c r="C8586" s="12" t="str">
        <f t="shared" si="134"/>
        <v>2014/02</v>
      </c>
      <c r="D8586" s="4">
        <v>41678</v>
      </c>
      <c r="E8586" s="3" t="s">
        <v>11</v>
      </c>
      <c r="F8586" s="3" t="s">
        <v>7395</v>
      </c>
      <c r="G8586" s="3" t="s">
        <v>2952</v>
      </c>
      <c r="H8586" s="5">
        <v>17248</v>
      </c>
      <c r="I8586" s="2">
        <v>2</v>
      </c>
      <c r="J8586" s="2">
        <v>2</v>
      </c>
      <c r="K8586" s="2">
        <v>6.0368000000000004</v>
      </c>
      <c r="L8586" s="18" t="str">
        <f>VLOOKUP(F8586,'BD customers'!$1:$1048576,2,FALSE)</f>
        <v>Mark Haberlin</v>
      </c>
      <c r="M8586" s="2">
        <f>MATCH(orders[[#This Row],[Product ID]],'BD product'!A:A,0)</f>
        <v>830</v>
      </c>
      <c r="N8586" s="2" t="str" cm="1">
        <f t="array" ref="N8586">INDEX('BD product'!A:D,M8586,2)</f>
        <v>Office Supplies</v>
      </c>
    </row>
    <row r="8587" spans="1:14" x14ac:dyDescent="0.3">
      <c r="A8587" s="3" t="s">
        <v>8733</v>
      </c>
      <c r="B8587" s="4">
        <v>43078</v>
      </c>
      <c r="C8587" s="12" t="str">
        <f t="shared" si="134"/>
        <v>2017/12</v>
      </c>
      <c r="D8587" s="4">
        <v>43084</v>
      </c>
      <c r="E8587" s="3" t="s">
        <v>21</v>
      </c>
      <c r="F8587" s="3" t="s">
        <v>6193</v>
      </c>
      <c r="G8587" s="3" t="s">
        <v>3607</v>
      </c>
      <c r="H8587" s="5">
        <v>11088</v>
      </c>
      <c r="I8587" s="2">
        <v>7</v>
      </c>
      <c r="J8587" s="2">
        <v>7</v>
      </c>
      <c r="K8587" s="2">
        <v>-8.1311999999999998</v>
      </c>
      <c r="L8587" s="18" t="str">
        <f>VLOOKUP(F8587,'BD customers'!$1:$1048576,2,FALSE)</f>
        <v>Roger Demir</v>
      </c>
      <c r="M8587" s="2">
        <f>MATCH(orders[[#This Row],[Product ID]],'BD product'!A:A,0)</f>
        <v>1087</v>
      </c>
      <c r="N8587" s="2" t="str" cm="1">
        <f t="array" ref="N8587">INDEX('BD product'!A:D,M8587,2)</f>
        <v>Office Supplies</v>
      </c>
    </row>
    <row r="8588" spans="1:14" x14ac:dyDescent="0.3">
      <c r="A8588" s="3" t="s">
        <v>8734</v>
      </c>
      <c r="B8588" s="4">
        <v>42927</v>
      </c>
      <c r="C8588" s="12" t="str">
        <f t="shared" si="134"/>
        <v>2017/07</v>
      </c>
      <c r="D8588" s="4">
        <v>42934</v>
      </c>
      <c r="E8588" s="3" t="s">
        <v>21</v>
      </c>
      <c r="F8588" s="3" t="s">
        <v>1860</v>
      </c>
      <c r="G8588" s="3" t="s">
        <v>979</v>
      </c>
      <c r="H8588" s="5">
        <v>128745</v>
      </c>
      <c r="I8588" s="2">
        <v>5</v>
      </c>
      <c r="J8588" s="2">
        <v>0</v>
      </c>
      <c r="K8588" s="2">
        <v>244.6155</v>
      </c>
      <c r="L8588" s="18" t="str">
        <f>VLOOKUP(F8588,'BD customers'!$1:$1048576,2,FALSE)</f>
        <v>Karen Bern</v>
      </c>
      <c r="M8588" s="2">
        <f>MATCH(orders[[#This Row],[Product ID]],'BD product'!A:A,0)</f>
        <v>219</v>
      </c>
      <c r="N8588" s="2" t="str" cm="1">
        <f t="array" ref="N8588">INDEX('BD product'!A:D,M8588,2)</f>
        <v>Technology</v>
      </c>
    </row>
    <row r="8589" spans="1:14" x14ac:dyDescent="0.3">
      <c r="A8589" s="3" t="s">
        <v>8734</v>
      </c>
      <c r="B8589" s="4">
        <v>42927</v>
      </c>
      <c r="C8589" s="12" t="str">
        <f t="shared" si="134"/>
        <v>2017/07</v>
      </c>
      <c r="D8589" s="4">
        <v>42934</v>
      </c>
      <c r="E8589" s="3" t="s">
        <v>21</v>
      </c>
      <c r="F8589" s="3" t="s">
        <v>1860</v>
      </c>
      <c r="G8589" s="3" t="s">
        <v>2683</v>
      </c>
      <c r="H8589" s="5">
        <v>1681</v>
      </c>
      <c r="I8589" s="2">
        <v>5</v>
      </c>
      <c r="J8589" s="2">
        <v>0</v>
      </c>
      <c r="K8589" s="2">
        <v>4.3705999999999996</v>
      </c>
      <c r="L8589" s="18" t="str">
        <f>VLOOKUP(F8589,'BD customers'!$1:$1048576,2,FALSE)</f>
        <v>Karen Bern</v>
      </c>
      <c r="M8589" s="2">
        <f>MATCH(orders[[#This Row],[Product ID]],'BD product'!A:A,0)</f>
        <v>733</v>
      </c>
      <c r="N8589" s="2" t="str" cm="1">
        <f t="array" ref="N8589">INDEX('BD product'!A:D,M8589,2)</f>
        <v>Office Supplies</v>
      </c>
    </row>
    <row r="8590" spans="1:14" x14ac:dyDescent="0.3">
      <c r="A8590" s="3" t="s">
        <v>8735</v>
      </c>
      <c r="B8590" s="4">
        <v>42139</v>
      </c>
      <c r="C8590" s="12" t="str">
        <f t="shared" si="134"/>
        <v>2015/05</v>
      </c>
      <c r="D8590" s="4">
        <v>42146</v>
      </c>
      <c r="E8590" s="3" t="s">
        <v>21</v>
      </c>
      <c r="F8590" s="3" t="s">
        <v>5591</v>
      </c>
      <c r="G8590" s="3" t="s">
        <v>2192</v>
      </c>
      <c r="H8590" s="5">
        <v>51968</v>
      </c>
      <c r="I8590" s="2">
        <v>2</v>
      </c>
      <c r="J8590" s="2">
        <v>2</v>
      </c>
      <c r="K8590" s="2">
        <v>-10.393599999999999</v>
      </c>
      <c r="L8590" s="18" t="str">
        <f>VLOOKUP(F8590,'BD customers'!$1:$1048576,2,FALSE)</f>
        <v>Fred Chung</v>
      </c>
      <c r="M8590" s="2">
        <f>MATCH(orders[[#This Row],[Product ID]],'BD product'!A:A,0)</f>
        <v>573</v>
      </c>
      <c r="N8590" s="2" t="str" cm="1">
        <f t="array" ref="N8590">INDEX('BD product'!A:D,M8590,2)</f>
        <v>Office Supplies</v>
      </c>
    </row>
    <row r="8591" spans="1:14" x14ac:dyDescent="0.3">
      <c r="A8591" s="3" t="s">
        <v>8736</v>
      </c>
      <c r="B8591" s="4">
        <v>42764</v>
      </c>
      <c r="C8591" s="12" t="str">
        <f t="shared" si="134"/>
        <v>2017/01</v>
      </c>
      <c r="D8591" s="4">
        <v>42767</v>
      </c>
      <c r="E8591" s="3" t="s">
        <v>64</v>
      </c>
      <c r="F8591" s="3" t="s">
        <v>1014</v>
      </c>
      <c r="G8591" s="3" t="s">
        <v>409</v>
      </c>
      <c r="H8591" s="5">
        <v>4768</v>
      </c>
      <c r="I8591" s="2">
        <v>2</v>
      </c>
      <c r="J8591" s="2">
        <v>2</v>
      </c>
      <c r="K8591" s="2">
        <v>0.4768</v>
      </c>
      <c r="L8591" s="18" t="str">
        <f>VLOOKUP(F8591,'BD customers'!$1:$1048576,2,FALSE)</f>
        <v>Bryan Davis</v>
      </c>
      <c r="M8591" s="2">
        <f>MATCH(orders[[#This Row],[Product ID]],'BD product'!A:A,0)</f>
        <v>81</v>
      </c>
      <c r="N8591" s="2" t="str" cm="1">
        <f t="array" ref="N8591">INDEX('BD product'!A:D,M8591,2)</f>
        <v>Office Supplies</v>
      </c>
    </row>
    <row r="8592" spans="1:14" x14ac:dyDescent="0.3">
      <c r="A8592" s="3" t="s">
        <v>8737</v>
      </c>
      <c r="B8592" s="4">
        <v>43007</v>
      </c>
      <c r="C8592" s="12" t="str">
        <f t="shared" si="134"/>
        <v>2017/09</v>
      </c>
      <c r="D8592" s="4">
        <v>43009</v>
      </c>
      <c r="E8592" s="3" t="s">
        <v>64</v>
      </c>
      <c r="F8592" s="3" t="s">
        <v>862</v>
      </c>
      <c r="G8592" s="3" t="s">
        <v>5314</v>
      </c>
      <c r="H8592" s="5">
        <v>798</v>
      </c>
      <c r="I8592" s="2">
        <v>3</v>
      </c>
      <c r="J8592" s="2">
        <v>0</v>
      </c>
      <c r="K8592" s="2">
        <v>3.9102000000000001</v>
      </c>
      <c r="L8592" s="18" t="str">
        <f>VLOOKUP(F8592,'BD customers'!$1:$1048576,2,FALSE)</f>
        <v>Fred Hopkins</v>
      </c>
      <c r="M8592" s="2">
        <f>MATCH(orders[[#This Row],[Product ID]],'BD product'!A:A,0)</f>
        <v>1512</v>
      </c>
      <c r="N8592" s="2" t="str" cm="1">
        <f t="array" ref="N8592">INDEX('BD product'!A:D,M8592,2)</f>
        <v>Office Supplies</v>
      </c>
    </row>
    <row r="8593" spans="1:14" x14ac:dyDescent="0.3">
      <c r="A8593" s="3" t="s">
        <v>8738</v>
      </c>
      <c r="B8593" s="4">
        <v>42848</v>
      </c>
      <c r="C8593" s="12" t="str">
        <f t="shared" si="134"/>
        <v>2017/04</v>
      </c>
      <c r="D8593" s="4">
        <v>42851</v>
      </c>
      <c r="E8593" s="3" t="s">
        <v>64</v>
      </c>
      <c r="F8593" s="3" t="s">
        <v>32</v>
      </c>
      <c r="G8593" s="3" t="s">
        <v>3499</v>
      </c>
      <c r="H8593" s="5">
        <v>18688</v>
      </c>
      <c r="I8593" s="2">
        <v>2</v>
      </c>
      <c r="J8593" s="2">
        <v>2</v>
      </c>
      <c r="K8593" s="2">
        <v>0.70079999999999998</v>
      </c>
      <c r="L8593" s="18" t="str">
        <f>VLOOKUP(F8593,'BD customers'!$1:$1048576,2,FALSE)</f>
        <v>Sean O'Donnell</v>
      </c>
      <c r="M8593" s="2">
        <f>MATCH(orders[[#This Row],[Product ID]],'BD product'!A:A,0)</f>
        <v>1042</v>
      </c>
      <c r="N8593" s="2" t="str" cm="1">
        <f t="array" ref="N8593">INDEX('BD product'!A:D,M8593,2)</f>
        <v>Office Supplies</v>
      </c>
    </row>
    <row r="8594" spans="1:14" x14ac:dyDescent="0.3">
      <c r="A8594" s="3" t="s">
        <v>8738</v>
      </c>
      <c r="B8594" s="4">
        <v>42848</v>
      </c>
      <c r="C8594" s="12" t="str">
        <f t="shared" si="134"/>
        <v>2017/04</v>
      </c>
      <c r="D8594" s="4">
        <v>42851</v>
      </c>
      <c r="E8594" s="3" t="s">
        <v>64</v>
      </c>
      <c r="F8594" s="3" t="s">
        <v>32</v>
      </c>
      <c r="G8594" s="3" t="s">
        <v>6726</v>
      </c>
      <c r="H8594" s="5">
        <v>11664</v>
      </c>
      <c r="I8594" s="2">
        <v>3</v>
      </c>
      <c r="J8594" s="2">
        <v>2</v>
      </c>
      <c r="K8594" s="2">
        <v>3.3534000000000002</v>
      </c>
      <c r="L8594" s="18" t="str">
        <f>VLOOKUP(F8594,'BD customers'!$1:$1048576,2,FALSE)</f>
        <v>Sean O'Donnell</v>
      </c>
      <c r="M8594" s="2">
        <f>MATCH(orders[[#This Row],[Product ID]],'BD product'!A:A,0)</f>
        <v>1723</v>
      </c>
      <c r="N8594" s="2" t="str" cm="1">
        <f t="array" ref="N8594">INDEX('BD product'!A:D,M8594,2)</f>
        <v>Furniture</v>
      </c>
    </row>
    <row r="8595" spans="1:14" x14ac:dyDescent="0.3">
      <c r="A8595" s="3" t="s">
        <v>8739</v>
      </c>
      <c r="B8595" s="4">
        <v>43048</v>
      </c>
      <c r="C8595" s="12" t="str">
        <f t="shared" si="134"/>
        <v>2017/11</v>
      </c>
      <c r="D8595" s="4">
        <v>43052</v>
      </c>
      <c r="E8595" s="3" t="s">
        <v>21</v>
      </c>
      <c r="F8595" s="3" t="s">
        <v>2123</v>
      </c>
      <c r="G8595" s="3" t="s">
        <v>1735</v>
      </c>
      <c r="H8595" s="5">
        <v>191976</v>
      </c>
      <c r="I8595" s="2">
        <v>3</v>
      </c>
      <c r="J8595" s="2">
        <v>2</v>
      </c>
      <c r="K8595" s="2">
        <v>38.395200000000003</v>
      </c>
      <c r="L8595" s="18" t="str">
        <f>VLOOKUP(F8595,'BD customers'!$1:$1048576,2,FALSE)</f>
        <v>Peter McVee</v>
      </c>
      <c r="M8595" s="2">
        <f>MATCH(orders[[#This Row],[Product ID]],'BD product'!A:A,0)</f>
        <v>430</v>
      </c>
      <c r="N8595" s="2" t="str" cm="1">
        <f t="array" ref="N8595">INDEX('BD product'!A:D,M8595,2)</f>
        <v>Technology</v>
      </c>
    </row>
    <row r="8596" spans="1:14" x14ac:dyDescent="0.3">
      <c r="A8596" s="3" t="s">
        <v>8739</v>
      </c>
      <c r="B8596" s="4">
        <v>43048</v>
      </c>
      <c r="C8596" s="12" t="str">
        <f t="shared" si="134"/>
        <v>2017/11</v>
      </c>
      <c r="D8596" s="4">
        <v>43052</v>
      </c>
      <c r="E8596" s="3" t="s">
        <v>21</v>
      </c>
      <c r="F8596" s="3" t="s">
        <v>2123</v>
      </c>
      <c r="G8596" s="3" t="s">
        <v>7835</v>
      </c>
      <c r="H8596" s="5">
        <v>499168</v>
      </c>
      <c r="I8596" s="2">
        <v>4</v>
      </c>
      <c r="J8596" s="2">
        <v>2</v>
      </c>
      <c r="K8596" s="2">
        <v>3.1198000000000001</v>
      </c>
      <c r="L8596" s="18" t="str">
        <f>VLOOKUP(F8596,'BD customers'!$1:$1048576,2,FALSE)</f>
        <v>Peter McVee</v>
      </c>
      <c r="M8596" s="2">
        <f>MATCH(orders[[#This Row],[Product ID]],'BD product'!A:A,0)</f>
        <v>1809</v>
      </c>
      <c r="N8596" s="2" t="str" cm="1">
        <f t="array" ref="N8596">INDEX('BD product'!A:D,M8596,2)</f>
        <v>Technology</v>
      </c>
    </row>
    <row r="8597" spans="1:14" x14ac:dyDescent="0.3">
      <c r="A8597" s="3" t="s">
        <v>8740</v>
      </c>
      <c r="B8597" s="4">
        <v>41764</v>
      </c>
      <c r="C8597" s="12" t="str">
        <f t="shared" si="134"/>
        <v>2014/05</v>
      </c>
      <c r="D8597" s="4">
        <v>41766</v>
      </c>
      <c r="E8597" s="3" t="s">
        <v>64</v>
      </c>
      <c r="F8597" s="3" t="s">
        <v>2052</v>
      </c>
      <c r="G8597" s="3" t="s">
        <v>3369</v>
      </c>
      <c r="H8597" s="5">
        <v>1188</v>
      </c>
      <c r="I8597" s="2">
        <v>2</v>
      </c>
      <c r="J8597" s="2">
        <v>0</v>
      </c>
      <c r="K8597" s="2">
        <v>0.53459999999999996</v>
      </c>
      <c r="L8597" s="18" t="str">
        <f>VLOOKUP(F8597,'BD customers'!$1:$1048576,2,FALSE)</f>
        <v>Giulietta Dortch</v>
      </c>
      <c r="M8597" s="2">
        <f>MATCH(orders[[#This Row],[Product ID]],'BD product'!A:A,0)</f>
        <v>992</v>
      </c>
      <c r="N8597" s="2" t="str" cm="1">
        <f t="array" ref="N8597">INDEX('BD product'!A:D,M8597,2)</f>
        <v>Office Supplies</v>
      </c>
    </row>
    <row r="8598" spans="1:14" x14ac:dyDescent="0.3">
      <c r="A8598" s="3" t="s">
        <v>8740</v>
      </c>
      <c r="B8598" s="4">
        <v>41764</v>
      </c>
      <c r="C8598" s="12" t="str">
        <f t="shared" si="134"/>
        <v>2014/05</v>
      </c>
      <c r="D8598" s="4">
        <v>41766</v>
      </c>
      <c r="E8598" s="3" t="s">
        <v>64</v>
      </c>
      <c r="F8598" s="3" t="s">
        <v>2052</v>
      </c>
      <c r="G8598" s="3" t="s">
        <v>1133</v>
      </c>
      <c r="H8598" s="5">
        <v>3544</v>
      </c>
      <c r="I8598" s="2">
        <v>1</v>
      </c>
      <c r="J8598" s="2">
        <v>0</v>
      </c>
      <c r="K8598" s="2">
        <v>16.6568</v>
      </c>
      <c r="L8598" s="18" t="str">
        <f>VLOOKUP(F8598,'BD customers'!$1:$1048576,2,FALSE)</f>
        <v>Giulietta Dortch</v>
      </c>
      <c r="M8598" s="2">
        <f>MATCH(orders[[#This Row],[Product ID]],'BD product'!A:A,0)</f>
        <v>260</v>
      </c>
      <c r="N8598" s="2" t="str" cm="1">
        <f t="array" ref="N8598">INDEX('BD product'!A:D,M8598,2)</f>
        <v>Office Supplies</v>
      </c>
    </row>
    <row r="8599" spans="1:14" x14ac:dyDescent="0.3">
      <c r="A8599" s="3" t="s">
        <v>8741</v>
      </c>
      <c r="B8599" s="4">
        <v>42670</v>
      </c>
      <c r="C8599" s="12" t="str">
        <f t="shared" si="134"/>
        <v>2016/10</v>
      </c>
      <c r="D8599" s="4">
        <v>42674</v>
      </c>
      <c r="E8599" s="3" t="s">
        <v>21</v>
      </c>
      <c r="F8599" s="3" t="s">
        <v>528</v>
      </c>
      <c r="G8599" s="3" t="s">
        <v>7547</v>
      </c>
      <c r="H8599" s="5">
        <v>67136</v>
      </c>
      <c r="I8599" s="2">
        <v>4</v>
      </c>
      <c r="J8599" s="2">
        <v>2</v>
      </c>
      <c r="K8599" s="2">
        <v>2.5175999999999998</v>
      </c>
      <c r="L8599" s="18" t="str">
        <f>VLOOKUP(F8599,'BD customers'!$1:$1048576,2,FALSE)</f>
        <v>Pete Armstrong</v>
      </c>
      <c r="M8599" s="2">
        <f>MATCH(orders[[#This Row],[Product ID]],'BD product'!A:A,0)</f>
        <v>1788</v>
      </c>
      <c r="N8599" s="2" t="str" cm="1">
        <f t="array" ref="N8599">INDEX('BD product'!A:D,M8599,2)</f>
        <v>Office Supplies</v>
      </c>
    </row>
    <row r="8600" spans="1:14" x14ac:dyDescent="0.3">
      <c r="A8600" s="3" t="s">
        <v>8742</v>
      </c>
      <c r="B8600" s="4">
        <v>41969</v>
      </c>
      <c r="C8600" s="12" t="str">
        <f t="shared" si="134"/>
        <v>2014/11</v>
      </c>
      <c r="D8600" s="4">
        <v>41974</v>
      </c>
      <c r="E8600" s="3" t="s">
        <v>21</v>
      </c>
      <c r="F8600" s="3" t="s">
        <v>4574</v>
      </c>
      <c r="G8600" s="3" t="s">
        <v>2739</v>
      </c>
      <c r="H8600" s="5">
        <v>432</v>
      </c>
      <c r="I8600" s="2">
        <v>3</v>
      </c>
      <c r="J8600" s="2">
        <v>2</v>
      </c>
      <c r="K8600" s="2">
        <v>0.1512</v>
      </c>
      <c r="L8600" s="18" t="str">
        <f>VLOOKUP(F8600,'BD customers'!$1:$1048576,2,FALSE)</f>
        <v>Luke Schmidt</v>
      </c>
      <c r="M8600" s="2">
        <f>MATCH(orders[[#This Row],[Product ID]],'BD product'!A:A,0)</f>
        <v>753</v>
      </c>
      <c r="N8600" s="2" t="str" cm="1">
        <f t="array" ref="N8600">INDEX('BD product'!A:D,M8600,2)</f>
        <v>Office Supplies</v>
      </c>
    </row>
    <row r="8601" spans="1:14" x14ac:dyDescent="0.3">
      <c r="A8601" s="3" t="s">
        <v>8742</v>
      </c>
      <c r="B8601" s="4">
        <v>41969</v>
      </c>
      <c r="C8601" s="12" t="str">
        <f t="shared" si="134"/>
        <v>2014/11</v>
      </c>
      <c r="D8601" s="4">
        <v>41974</v>
      </c>
      <c r="E8601" s="3" t="s">
        <v>21</v>
      </c>
      <c r="F8601" s="3" t="s">
        <v>4574</v>
      </c>
      <c r="G8601" s="3" t="s">
        <v>3459</v>
      </c>
      <c r="H8601" s="5">
        <v>1494</v>
      </c>
      <c r="I8601" s="2">
        <v>3</v>
      </c>
      <c r="J8601" s="2">
        <v>0</v>
      </c>
      <c r="K8601" s="2">
        <v>7.0217999999999998</v>
      </c>
      <c r="L8601" s="18" t="str">
        <f>VLOOKUP(F8601,'BD customers'!$1:$1048576,2,FALSE)</f>
        <v>Luke Schmidt</v>
      </c>
      <c r="M8601" s="2">
        <f>MATCH(orders[[#This Row],[Product ID]],'BD product'!A:A,0)</f>
        <v>1027</v>
      </c>
      <c r="N8601" s="2" t="str" cm="1">
        <f t="array" ref="N8601">INDEX('BD product'!A:D,M8601,2)</f>
        <v>Office Supplies</v>
      </c>
    </row>
    <row r="8602" spans="1:14" x14ac:dyDescent="0.3">
      <c r="A8602" s="3" t="s">
        <v>8742</v>
      </c>
      <c r="B8602" s="4">
        <v>41969</v>
      </c>
      <c r="C8602" s="12" t="str">
        <f t="shared" si="134"/>
        <v>2014/11</v>
      </c>
      <c r="D8602" s="4">
        <v>41974</v>
      </c>
      <c r="E8602" s="3" t="s">
        <v>21</v>
      </c>
      <c r="F8602" s="3" t="s">
        <v>4574</v>
      </c>
      <c r="G8602" s="3" t="s">
        <v>4194</v>
      </c>
      <c r="H8602" s="5">
        <v>4054</v>
      </c>
      <c r="I8602" s="2">
        <v>2</v>
      </c>
      <c r="J8602" s="2">
        <v>0</v>
      </c>
      <c r="K8602" s="2">
        <v>11.3512</v>
      </c>
      <c r="L8602" s="18" t="str">
        <f>VLOOKUP(F8602,'BD customers'!$1:$1048576,2,FALSE)</f>
        <v>Luke Schmidt</v>
      </c>
      <c r="M8602" s="2">
        <f>MATCH(orders[[#This Row],[Product ID]],'BD product'!A:A,0)</f>
        <v>1268</v>
      </c>
      <c r="N8602" s="2" t="str" cm="1">
        <f t="array" ref="N8602">INDEX('BD product'!A:D,M8602,2)</f>
        <v>Office Supplies</v>
      </c>
    </row>
    <row r="8603" spans="1:14" x14ac:dyDescent="0.3">
      <c r="A8603" s="3" t="s">
        <v>8742</v>
      </c>
      <c r="B8603" s="4">
        <v>41969</v>
      </c>
      <c r="C8603" s="12" t="str">
        <f t="shared" si="134"/>
        <v>2014/11</v>
      </c>
      <c r="D8603" s="4">
        <v>41974</v>
      </c>
      <c r="E8603" s="3" t="s">
        <v>21</v>
      </c>
      <c r="F8603" s="3" t="s">
        <v>4574</v>
      </c>
      <c r="G8603" s="3" t="s">
        <v>4408</v>
      </c>
      <c r="H8603" s="5">
        <v>7312</v>
      </c>
      <c r="I8603" s="2">
        <v>1</v>
      </c>
      <c r="J8603" s="2">
        <v>2</v>
      </c>
      <c r="K8603" s="2">
        <v>2.5592000000000001</v>
      </c>
      <c r="L8603" s="18" t="str">
        <f>VLOOKUP(F8603,'BD customers'!$1:$1048576,2,FALSE)</f>
        <v>Luke Schmidt</v>
      </c>
      <c r="M8603" s="2">
        <f>MATCH(orders[[#This Row],[Product ID]],'BD product'!A:A,0)</f>
        <v>1318</v>
      </c>
      <c r="N8603" s="2" t="str" cm="1">
        <f t="array" ref="N8603">INDEX('BD product'!A:D,M8603,2)</f>
        <v>Office Supplies</v>
      </c>
    </row>
    <row r="8604" spans="1:14" x14ac:dyDescent="0.3">
      <c r="A8604" s="3" t="s">
        <v>8743</v>
      </c>
      <c r="B8604" s="4">
        <v>42004</v>
      </c>
      <c r="C8604" s="12" t="str">
        <f t="shared" si="134"/>
        <v>2014/12</v>
      </c>
      <c r="D8604" s="4">
        <v>42004</v>
      </c>
      <c r="E8604" s="3" t="s">
        <v>41</v>
      </c>
      <c r="F8604" s="3" t="s">
        <v>2494</v>
      </c>
      <c r="G8604" s="3" t="s">
        <v>5233</v>
      </c>
      <c r="H8604" s="5">
        <v>475944</v>
      </c>
      <c r="I8604" s="2">
        <v>7</v>
      </c>
      <c r="J8604" s="2">
        <v>2</v>
      </c>
      <c r="K8604" s="2">
        <v>5.9493</v>
      </c>
      <c r="L8604" s="18" t="str">
        <f>VLOOKUP(F8604,'BD customers'!$1:$1048576,2,FALSE)</f>
        <v>James Lanier</v>
      </c>
      <c r="M8604" s="2">
        <f>MATCH(orders[[#This Row],[Product ID]],'BD product'!A:A,0)</f>
        <v>1497</v>
      </c>
      <c r="N8604" s="2" t="str" cm="1">
        <f t="array" ref="N8604">INDEX('BD product'!A:D,M8604,2)</f>
        <v>Technology</v>
      </c>
    </row>
    <row r="8605" spans="1:14" x14ac:dyDescent="0.3">
      <c r="A8605" s="3" t="s">
        <v>8744</v>
      </c>
      <c r="B8605" s="4">
        <v>42372</v>
      </c>
      <c r="C8605" s="12" t="str">
        <f t="shared" si="134"/>
        <v>2016/01</v>
      </c>
      <c r="D8605" s="4">
        <v>42377</v>
      </c>
      <c r="E8605" s="3" t="s">
        <v>21</v>
      </c>
      <c r="F8605" s="3" t="s">
        <v>1074</v>
      </c>
      <c r="G8605" s="3" t="s">
        <v>3931</v>
      </c>
      <c r="H8605" s="5">
        <v>3008</v>
      </c>
      <c r="I8605" s="2">
        <v>2</v>
      </c>
      <c r="J8605" s="2">
        <v>2</v>
      </c>
      <c r="K8605" s="2">
        <v>-0.52639999999999998</v>
      </c>
      <c r="L8605" s="18" t="str">
        <f>VLOOKUP(F8605,'BD customers'!$1:$1048576,2,FALSE)</f>
        <v>Christine Abelman</v>
      </c>
      <c r="M8605" s="2">
        <f>MATCH(orders[[#This Row],[Product ID]],'BD product'!A:A,0)</f>
        <v>1204</v>
      </c>
      <c r="N8605" s="2" t="str" cm="1">
        <f t="array" ref="N8605">INDEX('BD product'!A:D,M8605,2)</f>
        <v>Technology</v>
      </c>
    </row>
    <row r="8606" spans="1:14" x14ac:dyDescent="0.3">
      <c r="A8606" s="3" t="s">
        <v>8744</v>
      </c>
      <c r="B8606" s="4">
        <v>42372</v>
      </c>
      <c r="C8606" s="12" t="str">
        <f t="shared" si="134"/>
        <v>2016/01</v>
      </c>
      <c r="D8606" s="4">
        <v>42377</v>
      </c>
      <c r="E8606" s="3" t="s">
        <v>21</v>
      </c>
      <c r="F8606" s="3" t="s">
        <v>1074</v>
      </c>
      <c r="G8606" s="3" t="s">
        <v>5939</v>
      </c>
      <c r="H8606" s="5">
        <v>1656</v>
      </c>
      <c r="I8606" s="2">
        <v>3</v>
      </c>
      <c r="J8606" s="2">
        <v>2</v>
      </c>
      <c r="K8606" s="2">
        <v>-6.2100000000000002E-2</v>
      </c>
      <c r="L8606" s="18" t="str">
        <f>VLOOKUP(F8606,'BD customers'!$1:$1048576,2,FALSE)</f>
        <v>Christine Abelman</v>
      </c>
      <c r="M8606" s="2">
        <f>MATCH(orders[[#This Row],[Product ID]],'BD product'!A:A,0)</f>
        <v>1617</v>
      </c>
      <c r="N8606" s="2" t="str" cm="1">
        <f t="array" ref="N8606">INDEX('BD product'!A:D,M8606,2)</f>
        <v>Technology</v>
      </c>
    </row>
    <row r="8607" spans="1:14" x14ac:dyDescent="0.3">
      <c r="A8607" s="3" t="s">
        <v>8744</v>
      </c>
      <c r="B8607" s="4">
        <v>42372</v>
      </c>
      <c r="C8607" s="12" t="str">
        <f t="shared" si="134"/>
        <v>2016/01</v>
      </c>
      <c r="D8607" s="4">
        <v>42377</v>
      </c>
      <c r="E8607" s="3" t="s">
        <v>21</v>
      </c>
      <c r="F8607" s="3" t="s">
        <v>1074</v>
      </c>
      <c r="G8607" s="3" t="s">
        <v>4787</v>
      </c>
      <c r="H8607" s="5">
        <v>18096</v>
      </c>
      <c r="I8607" s="2">
        <v>5</v>
      </c>
      <c r="J8607" s="2">
        <v>2</v>
      </c>
      <c r="K8607" s="2">
        <v>1.3572</v>
      </c>
      <c r="L8607" s="18" t="str">
        <f>VLOOKUP(F8607,'BD customers'!$1:$1048576,2,FALSE)</f>
        <v>Christine Abelman</v>
      </c>
      <c r="M8607" s="2">
        <f>MATCH(orders[[#This Row],[Product ID]],'BD product'!A:A,0)</f>
        <v>1411</v>
      </c>
      <c r="N8607" s="2" t="str" cm="1">
        <f t="array" ref="N8607">INDEX('BD product'!A:D,M8607,2)</f>
        <v>Technology</v>
      </c>
    </row>
    <row r="8608" spans="1:14" x14ac:dyDescent="0.3">
      <c r="A8608" s="3" t="s">
        <v>8745</v>
      </c>
      <c r="B8608" s="4">
        <v>42965</v>
      </c>
      <c r="C8608" s="12" t="str">
        <f t="shared" si="134"/>
        <v>2017/08</v>
      </c>
      <c r="D8608" s="4">
        <v>42969</v>
      </c>
      <c r="E8608" s="3" t="s">
        <v>21</v>
      </c>
      <c r="F8608" s="3" t="s">
        <v>1920</v>
      </c>
      <c r="G8608" s="3" t="s">
        <v>2183</v>
      </c>
      <c r="H8608" s="5">
        <v>2318</v>
      </c>
      <c r="I8608" s="2">
        <v>2</v>
      </c>
      <c r="J8608" s="2">
        <v>0</v>
      </c>
      <c r="K8608" s="2">
        <v>7.6494</v>
      </c>
      <c r="L8608" s="18" t="str">
        <f>VLOOKUP(F8608,'BD customers'!$1:$1048576,2,FALSE)</f>
        <v>Charles McCrossin</v>
      </c>
      <c r="M8608" s="2">
        <f>MATCH(orders[[#This Row],[Product ID]],'BD product'!A:A,0)</f>
        <v>569</v>
      </c>
      <c r="N8608" s="2" t="str" cm="1">
        <f t="array" ref="N8608">INDEX('BD product'!A:D,M8608,2)</f>
        <v>Technology</v>
      </c>
    </row>
    <row r="8609" spans="1:14" x14ac:dyDescent="0.3">
      <c r="A8609" s="3" t="s">
        <v>8746</v>
      </c>
      <c r="B8609" s="4">
        <v>41794</v>
      </c>
      <c r="C8609" s="12" t="str">
        <f t="shared" si="134"/>
        <v>2014/06</v>
      </c>
      <c r="D8609" s="4">
        <v>41799</v>
      </c>
      <c r="E8609" s="3" t="s">
        <v>21</v>
      </c>
      <c r="F8609" s="3" t="s">
        <v>4236</v>
      </c>
      <c r="G8609" s="3" t="s">
        <v>3747</v>
      </c>
      <c r="H8609" s="5">
        <v>5696</v>
      </c>
      <c r="I8609" s="2">
        <v>2</v>
      </c>
      <c r="J8609" s="2">
        <v>0</v>
      </c>
      <c r="K8609" s="2">
        <v>21.075199999999999</v>
      </c>
      <c r="L8609" s="18" t="str">
        <f>VLOOKUP(F8609,'BD customers'!$1:$1048576,2,FALSE)</f>
        <v>Bobby Trafton</v>
      </c>
      <c r="M8609" s="2">
        <f>MATCH(orders[[#This Row],[Product ID]],'BD product'!A:A,0)</f>
        <v>1148</v>
      </c>
      <c r="N8609" s="2" t="str" cm="1">
        <f t="array" ref="N8609">INDEX('BD product'!A:D,M8609,2)</f>
        <v>Furniture</v>
      </c>
    </row>
    <row r="8610" spans="1:14" x14ac:dyDescent="0.3">
      <c r="A8610" s="3" t="s">
        <v>8746</v>
      </c>
      <c r="B8610" s="4">
        <v>41794</v>
      </c>
      <c r="C8610" s="12" t="str">
        <f t="shared" si="134"/>
        <v>2014/06</v>
      </c>
      <c r="D8610" s="4">
        <v>41799</v>
      </c>
      <c r="E8610" s="3" t="s">
        <v>21</v>
      </c>
      <c r="F8610" s="3" t="s">
        <v>4236</v>
      </c>
      <c r="G8610" s="3" t="s">
        <v>3483</v>
      </c>
      <c r="H8610" s="5">
        <v>1556</v>
      </c>
      <c r="I8610" s="2">
        <v>4</v>
      </c>
      <c r="J8610" s="2">
        <v>0</v>
      </c>
      <c r="K8610" s="2">
        <v>4.0456000000000003</v>
      </c>
      <c r="L8610" s="18" t="str">
        <f>VLOOKUP(F8610,'BD customers'!$1:$1048576,2,FALSE)</f>
        <v>Bobby Trafton</v>
      </c>
      <c r="M8610" s="2">
        <f>MATCH(orders[[#This Row],[Product ID]],'BD product'!A:A,0)</f>
        <v>1036</v>
      </c>
      <c r="N8610" s="2" t="str" cm="1">
        <f t="array" ref="N8610">INDEX('BD product'!A:D,M8610,2)</f>
        <v>Office Supplies</v>
      </c>
    </row>
    <row r="8611" spans="1:14" x14ac:dyDescent="0.3">
      <c r="A8611" s="3" t="s">
        <v>8746</v>
      </c>
      <c r="B8611" s="4">
        <v>41794</v>
      </c>
      <c r="C8611" s="12" t="str">
        <f t="shared" si="134"/>
        <v>2014/06</v>
      </c>
      <c r="D8611" s="4">
        <v>41799</v>
      </c>
      <c r="E8611" s="3" t="s">
        <v>21</v>
      </c>
      <c r="F8611" s="3" t="s">
        <v>4236</v>
      </c>
      <c r="G8611" s="3" t="s">
        <v>2240</v>
      </c>
      <c r="H8611" s="5">
        <v>353568</v>
      </c>
      <c r="I8611" s="2">
        <v>2</v>
      </c>
      <c r="J8611" s="2">
        <v>2</v>
      </c>
      <c r="K8611" s="2">
        <v>-4.4196</v>
      </c>
      <c r="L8611" s="18" t="str">
        <f>VLOOKUP(F8611,'BD customers'!$1:$1048576,2,FALSE)</f>
        <v>Bobby Trafton</v>
      </c>
      <c r="M8611" s="2">
        <f>MATCH(orders[[#This Row],[Product ID]],'BD product'!A:A,0)</f>
        <v>589</v>
      </c>
      <c r="N8611" s="2" t="str" cm="1">
        <f t="array" ref="N8611">INDEX('BD product'!A:D,M8611,2)</f>
        <v>Furniture</v>
      </c>
    </row>
    <row r="8612" spans="1:14" x14ac:dyDescent="0.3">
      <c r="A8612" s="3" t="s">
        <v>8746</v>
      </c>
      <c r="B8612" s="4">
        <v>41794</v>
      </c>
      <c r="C8612" s="12" t="str">
        <f t="shared" si="134"/>
        <v>2014/06</v>
      </c>
      <c r="D8612" s="4">
        <v>41799</v>
      </c>
      <c r="E8612" s="3" t="s">
        <v>21</v>
      </c>
      <c r="F8612" s="3" t="s">
        <v>4236</v>
      </c>
      <c r="G8612" s="3" t="s">
        <v>2792</v>
      </c>
      <c r="H8612" s="5">
        <v>1396</v>
      </c>
      <c r="I8612" s="2">
        <v>2</v>
      </c>
      <c r="J8612" s="2">
        <v>0</v>
      </c>
      <c r="K8612" s="2">
        <v>6.7008000000000001</v>
      </c>
      <c r="L8612" s="18" t="str">
        <f>VLOOKUP(F8612,'BD customers'!$1:$1048576,2,FALSE)</f>
        <v>Bobby Trafton</v>
      </c>
      <c r="M8612" s="2">
        <f>MATCH(orders[[#This Row],[Product ID]],'BD product'!A:A,0)</f>
        <v>772</v>
      </c>
      <c r="N8612" s="2" t="str" cm="1">
        <f t="array" ref="N8612">INDEX('BD product'!A:D,M8612,2)</f>
        <v>Furniture</v>
      </c>
    </row>
    <row r="8613" spans="1:14" x14ac:dyDescent="0.3">
      <c r="A8613" s="3" t="s">
        <v>8747</v>
      </c>
      <c r="B8613" s="4">
        <v>43052</v>
      </c>
      <c r="C8613" s="12" t="str">
        <f t="shared" si="134"/>
        <v>2017/11</v>
      </c>
      <c r="D8613" s="4">
        <v>43056</v>
      </c>
      <c r="E8613" s="3" t="s">
        <v>11</v>
      </c>
      <c r="F8613" s="3" t="s">
        <v>2653</v>
      </c>
      <c r="G8613" s="3" t="s">
        <v>4537</v>
      </c>
      <c r="H8613" s="5">
        <v>8295</v>
      </c>
      <c r="I8613" s="2">
        <v>5</v>
      </c>
      <c r="J8613" s="2">
        <v>0</v>
      </c>
      <c r="K8613" s="2">
        <v>29.032499999999999</v>
      </c>
      <c r="L8613" s="18" t="str">
        <f>VLOOKUP(F8613,'BD customers'!$1:$1048576,2,FALSE)</f>
        <v>Sanjit Engle</v>
      </c>
      <c r="M8613" s="2">
        <f>MATCH(orders[[#This Row],[Product ID]],'BD product'!A:A,0)</f>
        <v>1352</v>
      </c>
      <c r="N8613" s="2" t="str" cm="1">
        <f t="array" ref="N8613">INDEX('BD product'!A:D,M8613,2)</f>
        <v>Technology</v>
      </c>
    </row>
    <row r="8614" spans="1:14" x14ac:dyDescent="0.3">
      <c r="A8614" s="3" t="s">
        <v>8748</v>
      </c>
      <c r="B8614" s="4">
        <v>42397</v>
      </c>
      <c r="C8614" s="12" t="str">
        <f t="shared" si="134"/>
        <v>2016/01</v>
      </c>
      <c r="D8614" s="4">
        <v>42401</v>
      </c>
      <c r="E8614" s="3" t="s">
        <v>11</v>
      </c>
      <c r="F8614" s="3" t="s">
        <v>1686</v>
      </c>
      <c r="G8614" s="3" t="s">
        <v>1638</v>
      </c>
      <c r="H8614" s="5">
        <v>3968</v>
      </c>
      <c r="I8614" s="2">
        <v>2</v>
      </c>
      <c r="J8614" s="2">
        <v>0</v>
      </c>
      <c r="K8614" s="2">
        <v>10.316800000000001</v>
      </c>
      <c r="L8614" s="18" t="str">
        <f>VLOOKUP(F8614,'BD customers'!$1:$1048576,2,FALSE)</f>
        <v>Henry Goldwyn</v>
      </c>
      <c r="M8614" s="2">
        <f>MATCH(orders[[#This Row],[Product ID]],'BD product'!A:A,0)</f>
        <v>399</v>
      </c>
      <c r="N8614" s="2" t="str" cm="1">
        <f t="array" ref="N8614">INDEX('BD product'!A:D,M8614,2)</f>
        <v>Office Supplies</v>
      </c>
    </row>
    <row r="8615" spans="1:14" x14ac:dyDescent="0.3">
      <c r="A8615" s="3" t="s">
        <v>8749</v>
      </c>
      <c r="B8615" s="4">
        <v>42683</v>
      </c>
      <c r="C8615" s="12" t="str">
        <f t="shared" si="134"/>
        <v>2016/11</v>
      </c>
      <c r="D8615" s="4">
        <v>42688</v>
      </c>
      <c r="E8615" s="3" t="s">
        <v>21</v>
      </c>
      <c r="F8615" s="3" t="s">
        <v>162</v>
      </c>
      <c r="G8615" s="3" t="s">
        <v>1156</v>
      </c>
      <c r="H8615" s="5">
        <v>47997</v>
      </c>
      <c r="I8615" s="2">
        <v>3</v>
      </c>
      <c r="J8615" s="2">
        <v>0</v>
      </c>
      <c r="K8615" s="2">
        <v>177.5889</v>
      </c>
      <c r="L8615" s="18" t="str">
        <f>VLOOKUP(F8615,'BD customers'!$1:$1048576,2,FALSE)</f>
        <v>Philip Fox</v>
      </c>
      <c r="M8615" s="2">
        <f>MATCH(orders[[#This Row],[Product ID]],'BD product'!A:A,0)</f>
        <v>267</v>
      </c>
      <c r="N8615" s="2" t="str" cm="1">
        <f t="array" ref="N8615">INDEX('BD product'!A:D,M8615,2)</f>
        <v>Technology</v>
      </c>
    </row>
    <row r="8616" spans="1:14" x14ac:dyDescent="0.3">
      <c r="A8616" s="3" t="s">
        <v>8750</v>
      </c>
      <c r="B8616" s="4">
        <v>42623</v>
      </c>
      <c r="C8616" s="12" t="str">
        <f t="shared" si="134"/>
        <v>2016/09</v>
      </c>
      <c r="D8616" s="4">
        <v>42627</v>
      </c>
      <c r="E8616" s="3" t="s">
        <v>21</v>
      </c>
      <c r="F8616" s="3" t="s">
        <v>1014</v>
      </c>
      <c r="G8616" s="3" t="s">
        <v>6160</v>
      </c>
      <c r="H8616" s="5">
        <v>738</v>
      </c>
      <c r="I8616" s="2">
        <v>2</v>
      </c>
      <c r="J8616" s="2">
        <v>0</v>
      </c>
      <c r="K8616" s="2">
        <v>3.4685999999999999</v>
      </c>
      <c r="L8616" s="18" t="str">
        <f>VLOOKUP(F8616,'BD customers'!$1:$1048576,2,FALSE)</f>
        <v>Bryan Davis</v>
      </c>
      <c r="M8616" s="2">
        <f>MATCH(orders[[#This Row],[Product ID]],'BD product'!A:A,0)</f>
        <v>1649</v>
      </c>
      <c r="N8616" s="2" t="str" cm="1">
        <f t="array" ref="N8616">INDEX('BD product'!A:D,M8616,2)</f>
        <v>Office Supplies</v>
      </c>
    </row>
    <row r="8617" spans="1:14" x14ac:dyDescent="0.3">
      <c r="A8617" s="3" t="s">
        <v>8750</v>
      </c>
      <c r="B8617" s="4">
        <v>42623</v>
      </c>
      <c r="C8617" s="12" t="str">
        <f t="shared" si="134"/>
        <v>2016/09</v>
      </c>
      <c r="D8617" s="4">
        <v>42627</v>
      </c>
      <c r="E8617" s="3" t="s">
        <v>21</v>
      </c>
      <c r="F8617" s="3" t="s">
        <v>1014</v>
      </c>
      <c r="G8617" s="3" t="s">
        <v>3369</v>
      </c>
      <c r="H8617" s="5">
        <v>14256</v>
      </c>
      <c r="I8617" s="2">
        <v>3</v>
      </c>
      <c r="J8617" s="2">
        <v>2</v>
      </c>
      <c r="K8617" s="2">
        <v>0.44550000000000001</v>
      </c>
      <c r="L8617" s="18" t="str">
        <f>VLOOKUP(F8617,'BD customers'!$1:$1048576,2,FALSE)</f>
        <v>Bryan Davis</v>
      </c>
      <c r="M8617" s="2">
        <f>MATCH(orders[[#This Row],[Product ID]],'BD product'!A:A,0)</f>
        <v>992</v>
      </c>
      <c r="N8617" s="2" t="str" cm="1">
        <f t="array" ref="N8617">INDEX('BD product'!A:D,M8617,2)</f>
        <v>Office Supplies</v>
      </c>
    </row>
    <row r="8618" spans="1:14" x14ac:dyDescent="0.3">
      <c r="A8618" s="3" t="s">
        <v>8750</v>
      </c>
      <c r="B8618" s="4">
        <v>42623</v>
      </c>
      <c r="C8618" s="12" t="str">
        <f t="shared" si="134"/>
        <v>2016/09</v>
      </c>
      <c r="D8618" s="4">
        <v>42627</v>
      </c>
      <c r="E8618" s="3" t="s">
        <v>21</v>
      </c>
      <c r="F8618" s="3" t="s">
        <v>1014</v>
      </c>
      <c r="G8618" s="3" t="s">
        <v>2976</v>
      </c>
      <c r="H8618" s="5">
        <v>8198</v>
      </c>
      <c r="I8618" s="2">
        <v>2</v>
      </c>
      <c r="J8618" s="2">
        <v>0</v>
      </c>
      <c r="K8618" s="2">
        <v>40.170200000000001</v>
      </c>
      <c r="L8618" s="18" t="str">
        <f>VLOOKUP(F8618,'BD customers'!$1:$1048576,2,FALSE)</f>
        <v>Bryan Davis</v>
      </c>
      <c r="M8618" s="2">
        <f>MATCH(orders[[#This Row],[Product ID]],'BD product'!A:A,0)</f>
        <v>841</v>
      </c>
      <c r="N8618" s="2" t="str" cm="1">
        <f t="array" ref="N8618">INDEX('BD product'!A:D,M8618,2)</f>
        <v>Office Supplies</v>
      </c>
    </row>
    <row r="8619" spans="1:14" x14ac:dyDescent="0.3">
      <c r="A8619" s="3" t="s">
        <v>8750</v>
      </c>
      <c r="B8619" s="4">
        <v>42623</v>
      </c>
      <c r="C8619" s="12" t="str">
        <f t="shared" si="134"/>
        <v>2016/09</v>
      </c>
      <c r="D8619" s="4">
        <v>42627</v>
      </c>
      <c r="E8619" s="3" t="s">
        <v>21</v>
      </c>
      <c r="F8619" s="3" t="s">
        <v>1014</v>
      </c>
      <c r="G8619" s="3" t="s">
        <v>2677</v>
      </c>
      <c r="H8619" s="5">
        <v>39624</v>
      </c>
      <c r="I8619" s="2">
        <v>3</v>
      </c>
      <c r="J8619" s="2">
        <v>2</v>
      </c>
      <c r="K8619" s="2">
        <v>13.868399999999999</v>
      </c>
      <c r="L8619" s="18" t="str">
        <f>VLOOKUP(F8619,'BD customers'!$1:$1048576,2,FALSE)</f>
        <v>Bryan Davis</v>
      </c>
      <c r="M8619" s="2">
        <f>MATCH(orders[[#This Row],[Product ID]],'BD product'!A:A,0)</f>
        <v>731</v>
      </c>
      <c r="N8619" s="2" t="str" cm="1">
        <f t="array" ref="N8619">INDEX('BD product'!A:D,M8619,2)</f>
        <v>Office Supplies</v>
      </c>
    </row>
    <row r="8620" spans="1:14" x14ac:dyDescent="0.3">
      <c r="A8620" s="3" t="s">
        <v>8751</v>
      </c>
      <c r="B8620" s="4">
        <v>42797</v>
      </c>
      <c r="C8620" s="12" t="str">
        <f t="shared" si="134"/>
        <v>2017/03</v>
      </c>
      <c r="D8620" s="4">
        <v>42802</v>
      </c>
      <c r="E8620" s="3" t="s">
        <v>21</v>
      </c>
      <c r="F8620" s="3" t="s">
        <v>2903</v>
      </c>
      <c r="G8620" s="3" t="s">
        <v>2648</v>
      </c>
      <c r="H8620" s="5">
        <v>399672</v>
      </c>
      <c r="I8620" s="2">
        <v>7</v>
      </c>
      <c r="J8620" s="2">
        <v>2</v>
      </c>
      <c r="K8620" s="2">
        <v>-14.9877</v>
      </c>
      <c r="L8620" s="18" t="str">
        <f>VLOOKUP(F8620,'BD customers'!$1:$1048576,2,FALSE)</f>
        <v>Bill Tyler</v>
      </c>
      <c r="M8620" s="2">
        <f>MATCH(orders[[#This Row],[Product ID]],'BD product'!A:A,0)</f>
        <v>721</v>
      </c>
      <c r="N8620" s="2" t="str" cm="1">
        <f t="array" ref="N8620">INDEX('BD product'!A:D,M8620,2)</f>
        <v>Furniture</v>
      </c>
    </row>
    <row r="8621" spans="1:14" x14ac:dyDescent="0.3">
      <c r="A8621" s="3" t="s">
        <v>8752</v>
      </c>
      <c r="B8621" s="4">
        <v>42986</v>
      </c>
      <c r="C8621" s="12" t="str">
        <f t="shared" si="134"/>
        <v>2017/09</v>
      </c>
      <c r="D8621" s="4">
        <v>42991</v>
      </c>
      <c r="E8621" s="3" t="s">
        <v>11</v>
      </c>
      <c r="F8621" s="3" t="s">
        <v>2502</v>
      </c>
      <c r="G8621" s="3" t="s">
        <v>5669</v>
      </c>
      <c r="H8621" s="5">
        <v>6512</v>
      </c>
      <c r="I8621" s="2">
        <v>4</v>
      </c>
      <c r="J8621" s="2">
        <v>0</v>
      </c>
      <c r="K8621" s="2">
        <v>16.9312</v>
      </c>
      <c r="L8621" s="18" t="str">
        <f>VLOOKUP(F8621,'BD customers'!$1:$1048576,2,FALSE)</f>
        <v>Eudokia Martin</v>
      </c>
      <c r="M8621" s="2">
        <f>MATCH(orders[[#This Row],[Product ID]],'BD product'!A:A,0)</f>
        <v>1571</v>
      </c>
      <c r="N8621" s="2" t="str" cm="1">
        <f t="array" ref="N8621">INDEX('BD product'!A:D,M8621,2)</f>
        <v>Office Supplies</v>
      </c>
    </row>
    <row r="8622" spans="1:14" x14ac:dyDescent="0.3">
      <c r="A8622" s="3" t="s">
        <v>8753</v>
      </c>
      <c r="B8622" s="4">
        <v>43045</v>
      </c>
      <c r="C8622" s="12" t="str">
        <f t="shared" si="134"/>
        <v>2017/11</v>
      </c>
      <c r="D8622" s="4">
        <v>43048</v>
      </c>
      <c r="E8622" s="3" t="s">
        <v>11</v>
      </c>
      <c r="F8622" s="3" t="s">
        <v>5433</v>
      </c>
      <c r="G8622" s="3" t="s">
        <v>2515</v>
      </c>
      <c r="H8622" s="5">
        <v>3056</v>
      </c>
      <c r="I8622" s="2">
        <v>5</v>
      </c>
      <c r="J8622" s="2">
        <v>6</v>
      </c>
      <c r="K8622" s="2">
        <v>-1.9863999999999999</v>
      </c>
      <c r="L8622" s="18" t="str">
        <f>VLOOKUP(F8622,'BD customers'!$1:$1048576,2,FALSE)</f>
        <v>Liz Carlisle</v>
      </c>
      <c r="M8622" s="2">
        <f>MATCH(orders[[#This Row],[Product ID]],'BD product'!A:A,0)</f>
        <v>679</v>
      </c>
      <c r="N8622" s="2" t="str" cm="1">
        <f t="array" ref="N8622">INDEX('BD product'!A:D,M8622,2)</f>
        <v>Furniture</v>
      </c>
    </row>
    <row r="8623" spans="1:14" x14ac:dyDescent="0.3">
      <c r="A8623" s="3" t="s">
        <v>8754</v>
      </c>
      <c r="B8623" s="4">
        <v>42868</v>
      </c>
      <c r="C8623" s="12" t="str">
        <f t="shared" si="134"/>
        <v>2017/05</v>
      </c>
      <c r="D8623" s="4">
        <v>42873</v>
      </c>
      <c r="E8623" s="3" t="s">
        <v>21</v>
      </c>
      <c r="F8623" s="3" t="s">
        <v>1269</v>
      </c>
      <c r="G8623" s="3" t="s">
        <v>486</v>
      </c>
      <c r="H8623" s="5">
        <v>20768</v>
      </c>
      <c r="I8623" s="2">
        <v>2</v>
      </c>
      <c r="J8623" s="2">
        <v>2</v>
      </c>
      <c r="K8623" s="2">
        <v>2.3363999999999998</v>
      </c>
      <c r="L8623" s="18" t="str">
        <f>VLOOKUP(F8623,'BD customers'!$1:$1048576,2,FALSE)</f>
        <v>Frank Hawley</v>
      </c>
      <c r="M8623" s="2">
        <f>MATCH(orders[[#This Row],[Product ID]],'BD product'!A:A,0)</f>
        <v>97</v>
      </c>
      <c r="N8623" s="2" t="str" cm="1">
        <f t="array" ref="N8623">INDEX('BD product'!A:D,M8623,2)</f>
        <v>Office Supplies</v>
      </c>
    </row>
    <row r="8624" spans="1:14" x14ac:dyDescent="0.3">
      <c r="A8624" s="3" t="s">
        <v>8755</v>
      </c>
      <c r="B8624" s="4">
        <v>42701</v>
      </c>
      <c r="C8624" s="12" t="str">
        <f t="shared" si="134"/>
        <v>2016/11</v>
      </c>
      <c r="D8624" s="4">
        <v>42705</v>
      </c>
      <c r="E8624" s="3" t="s">
        <v>21</v>
      </c>
      <c r="F8624" s="3" t="s">
        <v>4654</v>
      </c>
      <c r="G8624" s="3" t="s">
        <v>1112</v>
      </c>
      <c r="H8624" s="5">
        <v>39808</v>
      </c>
      <c r="I8624" s="2">
        <v>4</v>
      </c>
      <c r="J8624" s="2">
        <v>2</v>
      </c>
      <c r="K8624" s="2">
        <v>3.9807999999999999</v>
      </c>
      <c r="L8624" s="18" t="str">
        <f>VLOOKUP(F8624,'BD customers'!$1:$1048576,2,FALSE)</f>
        <v>Chris McAfee</v>
      </c>
      <c r="M8624" s="2">
        <f>MATCH(orders[[#This Row],[Product ID]],'BD product'!A:A,0)</f>
        <v>255</v>
      </c>
      <c r="N8624" s="2" t="str" cm="1">
        <f t="array" ref="N8624">INDEX('BD product'!A:D,M8624,2)</f>
        <v>Office Supplies</v>
      </c>
    </row>
    <row r="8625" spans="1:14" x14ac:dyDescent="0.3">
      <c r="A8625" s="3" t="s">
        <v>8756</v>
      </c>
      <c r="B8625" s="4">
        <v>42321</v>
      </c>
      <c r="C8625" s="12" t="str">
        <f t="shared" si="134"/>
        <v>2015/11</v>
      </c>
      <c r="D8625" s="4">
        <v>42326</v>
      </c>
      <c r="E8625" s="3" t="s">
        <v>21</v>
      </c>
      <c r="F8625" s="3" t="s">
        <v>2095</v>
      </c>
      <c r="G8625" s="3" t="s">
        <v>3595</v>
      </c>
      <c r="H8625" s="5">
        <v>121104</v>
      </c>
      <c r="I8625" s="2">
        <v>6</v>
      </c>
      <c r="J8625" s="2">
        <v>7</v>
      </c>
      <c r="K8625" s="2">
        <v>-1.0092000000000001</v>
      </c>
      <c r="L8625" s="18" t="str">
        <f>VLOOKUP(F8625,'BD customers'!$1:$1048576,2,FALSE)</f>
        <v>Fred McMath</v>
      </c>
      <c r="M8625" s="2">
        <f>MATCH(orders[[#This Row],[Product ID]],'BD product'!A:A,0)</f>
        <v>1082</v>
      </c>
      <c r="N8625" s="2" t="str" cm="1">
        <f t="array" ref="N8625">INDEX('BD product'!A:D,M8625,2)</f>
        <v>Office Supplies</v>
      </c>
    </row>
    <row r="8626" spans="1:14" x14ac:dyDescent="0.3">
      <c r="A8626" s="3" t="s">
        <v>8756</v>
      </c>
      <c r="B8626" s="4">
        <v>42321</v>
      </c>
      <c r="C8626" s="12" t="str">
        <f t="shared" si="134"/>
        <v>2015/11</v>
      </c>
      <c r="D8626" s="4">
        <v>42326</v>
      </c>
      <c r="E8626" s="3" t="s">
        <v>21</v>
      </c>
      <c r="F8626" s="3" t="s">
        <v>2095</v>
      </c>
      <c r="G8626" s="3" t="s">
        <v>3708</v>
      </c>
      <c r="H8626" s="5">
        <v>11196</v>
      </c>
      <c r="I8626" s="2">
        <v>5</v>
      </c>
      <c r="J8626" s="2">
        <v>2</v>
      </c>
      <c r="K8626" s="2">
        <v>-1.3995</v>
      </c>
      <c r="L8626" s="18" t="str">
        <f>VLOOKUP(F8626,'BD customers'!$1:$1048576,2,FALSE)</f>
        <v>Fred McMath</v>
      </c>
      <c r="M8626" s="2">
        <f>MATCH(orders[[#This Row],[Product ID]],'BD product'!A:A,0)</f>
        <v>1132</v>
      </c>
      <c r="N8626" s="2" t="str" cm="1">
        <f t="array" ref="N8626">INDEX('BD product'!A:D,M8626,2)</f>
        <v>Technology</v>
      </c>
    </row>
    <row r="8627" spans="1:14" x14ac:dyDescent="0.3">
      <c r="A8627" s="3" t="s">
        <v>8757</v>
      </c>
      <c r="B8627" s="4">
        <v>42346</v>
      </c>
      <c r="C8627" s="12" t="str">
        <f t="shared" si="134"/>
        <v>2015/12</v>
      </c>
      <c r="D8627" s="4">
        <v>42350</v>
      </c>
      <c r="E8627" s="3" t="s">
        <v>21</v>
      </c>
      <c r="F8627" s="3" t="s">
        <v>1686</v>
      </c>
      <c r="G8627" s="3" t="s">
        <v>3998</v>
      </c>
      <c r="H8627" s="5">
        <v>15696</v>
      </c>
      <c r="I8627" s="2">
        <v>3</v>
      </c>
      <c r="J8627" s="2">
        <v>2</v>
      </c>
      <c r="K8627" s="2">
        <v>5.1012000000000004</v>
      </c>
      <c r="L8627" s="18" t="str">
        <f>VLOOKUP(F8627,'BD customers'!$1:$1048576,2,FALSE)</f>
        <v>Henry Goldwyn</v>
      </c>
      <c r="M8627" s="2">
        <f>MATCH(orders[[#This Row],[Product ID]],'BD product'!A:A,0)</f>
        <v>1223</v>
      </c>
      <c r="N8627" s="2" t="str" cm="1">
        <f t="array" ref="N8627">INDEX('BD product'!A:D,M8627,2)</f>
        <v>Office Supplies</v>
      </c>
    </row>
    <row r="8628" spans="1:14" x14ac:dyDescent="0.3">
      <c r="A8628" s="3" t="s">
        <v>8758</v>
      </c>
      <c r="B8628" s="4">
        <v>42254</v>
      </c>
      <c r="C8628" s="12" t="str">
        <f t="shared" si="134"/>
        <v>2015/09</v>
      </c>
      <c r="D8628" s="4">
        <v>42259</v>
      </c>
      <c r="E8628" s="3" t="s">
        <v>21</v>
      </c>
      <c r="F8628" s="3" t="s">
        <v>1251</v>
      </c>
      <c r="G8628" s="3" t="s">
        <v>4101</v>
      </c>
      <c r="H8628" s="5">
        <v>7026</v>
      </c>
      <c r="I8628" s="2">
        <v>3</v>
      </c>
      <c r="J8628" s="2">
        <v>0</v>
      </c>
      <c r="K8628" s="2">
        <v>18.970199999999998</v>
      </c>
      <c r="L8628" s="18" t="str">
        <f>VLOOKUP(F8628,'BD customers'!$1:$1048576,2,FALSE)</f>
        <v>Andy Gerbode</v>
      </c>
      <c r="M8628" s="2">
        <f>MATCH(orders[[#This Row],[Product ID]],'BD product'!A:A,0)</f>
        <v>1249</v>
      </c>
      <c r="N8628" s="2" t="str" cm="1">
        <f t="array" ref="N8628">INDEX('BD product'!A:D,M8628,2)</f>
        <v>Office Supplies</v>
      </c>
    </row>
    <row r="8629" spans="1:14" x14ac:dyDescent="0.3">
      <c r="A8629" s="3" t="s">
        <v>8758</v>
      </c>
      <c r="B8629" s="4">
        <v>42254</v>
      </c>
      <c r="C8629" s="12" t="str">
        <f t="shared" si="134"/>
        <v>2015/09</v>
      </c>
      <c r="D8629" s="4">
        <v>42259</v>
      </c>
      <c r="E8629" s="3" t="s">
        <v>21</v>
      </c>
      <c r="F8629" s="3" t="s">
        <v>1251</v>
      </c>
      <c r="G8629" s="3" t="s">
        <v>5529</v>
      </c>
      <c r="H8629" s="5">
        <v>900</v>
      </c>
      <c r="I8629" s="2">
        <v>5</v>
      </c>
      <c r="J8629" s="2">
        <v>0</v>
      </c>
      <c r="K8629" s="2">
        <v>1.6199999999999999E-2</v>
      </c>
      <c r="L8629" s="18" t="str">
        <f>VLOOKUP(F8629,'BD customers'!$1:$1048576,2,FALSE)</f>
        <v>Andy Gerbode</v>
      </c>
      <c r="M8629" s="2">
        <f>MATCH(orders[[#This Row],[Product ID]],'BD product'!A:A,0)</f>
        <v>1544</v>
      </c>
      <c r="N8629" s="2" t="str" cm="1">
        <f t="array" ref="N8629">INDEX('BD product'!A:D,M8629,2)</f>
        <v>Technology</v>
      </c>
    </row>
    <row r="8630" spans="1:14" x14ac:dyDescent="0.3">
      <c r="A8630" s="3" t="s">
        <v>8758</v>
      </c>
      <c r="B8630" s="4">
        <v>42254</v>
      </c>
      <c r="C8630" s="12" t="str">
        <f t="shared" si="134"/>
        <v>2015/09</v>
      </c>
      <c r="D8630" s="4">
        <v>42259</v>
      </c>
      <c r="E8630" s="3" t="s">
        <v>21</v>
      </c>
      <c r="F8630" s="3" t="s">
        <v>1251</v>
      </c>
      <c r="G8630" s="3" t="s">
        <v>2092</v>
      </c>
      <c r="H8630" s="5">
        <v>6096</v>
      </c>
      <c r="I8630" s="2">
        <v>2</v>
      </c>
      <c r="J8630" s="2">
        <v>2</v>
      </c>
      <c r="K8630" s="2">
        <v>2.0573999999999999</v>
      </c>
      <c r="L8630" s="18" t="str">
        <f>VLOOKUP(F8630,'BD customers'!$1:$1048576,2,FALSE)</f>
        <v>Andy Gerbode</v>
      </c>
      <c r="M8630" s="2">
        <f>MATCH(orders[[#This Row],[Product ID]],'BD product'!A:A,0)</f>
        <v>538</v>
      </c>
      <c r="N8630" s="2" t="str" cm="1">
        <f t="array" ref="N8630">INDEX('BD product'!A:D,M8630,2)</f>
        <v>Office Supplies</v>
      </c>
    </row>
    <row r="8631" spans="1:14" x14ac:dyDescent="0.3">
      <c r="A8631" s="3" t="s">
        <v>8758</v>
      </c>
      <c r="B8631" s="4">
        <v>42254</v>
      </c>
      <c r="C8631" s="12" t="str">
        <f t="shared" si="134"/>
        <v>2015/09</v>
      </c>
      <c r="D8631" s="4">
        <v>42259</v>
      </c>
      <c r="E8631" s="3" t="s">
        <v>21</v>
      </c>
      <c r="F8631" s="3" t="s">
        <v>1251</v>
      </c>
      <c r="G8631" s="3" t="s">
        <v>4674</v>
      </c>
      <c r="H8631" s="5">
        <v>481176</v>
      </c>
      <c r="I8631" s="2">
        <v>2</v>
      </c>
      <c r="J8631" s="2">
        <v>4</v>
      </c>
      <c r="K8631" s="2">
        <v>-12.029400000000001</v>
      </c>
      <c r="L8631" s="18" t="str">
        <f>VLOOKUP(F8631,'BD customers'!$1:$1048576,2,FALSE)</f>
        <v>Andy Gerbode</v>
      </c>
      <c r="M8631" s="2">
        <f>MATCH(orders[[#This Row],[Product ID]],'BD product'!A:A,0)</f>
        <v>1384</v>
      </c>
      <c r="N8631" s="2" t="str" cm="1">
        <f t="array" ref="N8631">INDEX('BD product'!A:D,M8631,2)</f>
        <v>Furniture</v>
      </c>
    </row>
    <row r="8632" spans="1:14" x14ac:dyDescent="0.3">
      <c r="A8632" s="3" t="s">
        <v>8758</v>
      </c>
      <c r="B8632" s="4">
        <v>42254</v>
      </c>
      <c r="C8632" s="12" t="str">
        <f t="shared" si="134"/>
        <v>2015/09</v>
      </c>
      <c r="D8632" s="4">
        <v>42259</v>
      </c>
      <c r="E8632" s="3" t="s">
        <v>21</v>
      </c>
      <c r="F8632" s="3" t="s">
        <v>1251</v>
      </c>
      <c r="G8632" s="3" t="s">
        <v>2884</v>
      </c>
      <c r="H8632" s="5">
        <v>724</v>
      </c>
      <c r="I8632" s="2">
        <v>4</v>
      </c>
      <c r="J8632" s="2">
        <v>0</v>
      </c>
      <c r="K8632" s="2">
        <v>2.3892000000000002</v>
      </c>
      <c r="L8632" s="18" t="str">
        <f>VLOOKUP(F8632,'BD customers'!$1:$1048576,2,FALSE)</f>
        <v>Andy Gerbode</v>
      </c>
      <c r="M8632" s="2">
        <f>MATCH(orders[[#This Row],[Product ID]],'BD product'!A:A,0)</f>
        <v>806</v>
      </c>
      <c r="N8632" s="2" t="str" cm="1">
        <f t="array" ref="N8632">INDEX('BD product'!A:D,M8632,2)</f>
        <v>Office Supplies</v>
      </c>
    </row>
    <row r="8633" spans="1:14" x14ac:dyDescent="0.3">
      <c r="A8633" s="3" t="s">
        <v>8759</v>
      </c>
      <c r="B8633" s="4">
        <v>42579</v>
      </c>
      <c r="C8633" s="12" t="str">
        <f t="shared" si="134"/>
        <v>2016/07</v>
      </c>
      <c r="D8633" s="4">
        <v>42580</v>
      </c>
      <c r="E8633" s="3" t="s">
        <v>64</v>
      </c>
      <c r="F8633" s="3" t="s">
        <v>1944</v>
      </c>
      <c r="G8633" s="3" t="s">
        <v>2373</v>
      </c>
      <c r="H8633" s="5">
        <v>17745</v>
      </c>
      <c r="I8633" s="2">
        <v>5</v>
      </c>
      <c r="J8633" s="2">
        <v>5</v>
      </c>
      <c r="K8633" s="2">
        <v>-7.8078000000000003</v>
      </c>
      <c r="L8633" s="18" t="str">
        <f>VLOOKUP(F8633,'BD customers'!$1:$1048576,2,FALSE)</f>
        <v>Olvera Toch</v>
      </c>
      <c r="M8633" s="2">
        <f>MATCH(orders[[#This Row],[Product ID]],'BD product'!A:A,0)</f>
        <v>633</v>
      </c>
      <c r="N8633" s="2" t="str" cm="1">
        <f t="array" ref="N8633">INDEX('BD product'!A:D,M8633,2)</f>
        <v>Furniture</v>
      </c>
    </row>
    <row r="8634" spans="1:14" x14ac:dyDescent="0.3">
      <c r="A8634" s="3" t="s">
        <v>8759</v>
      </c>
      <c r="B8634" s="4">
        <v>42579</v>
      </c>
      <c r="C8634" s="12" t="str">
        <f t="shared" si="134"/>
        <v>2016/07</v>
      </c>
      <c r="D8634" s="4">
        <v>42580</v>
      </c>
      <c r="E8634" s="3" t="s">
        <v>64</v>
      </c>
      <c r="F8634" s="3" t="s">
        <v>1944</v>
      </c>
      <c r="G8634" s="3" t="s">
        <v>2563</v>
      </c>
      <c r="H8634" s="5">
        <v>1369764</v>
      </c>
      <c r="I8634" s="2">
        <v>6</v>
      </c>
      <c r="J8634" s="2">
        <v>7</v>
      </c>
      <c r="K8634" s="2">
        <v>-91.317599999999999</v>
      </c>
      <c r="L8634" s="18" t="str">
        <f>VLOOKUP(F8634,'BD customers'!$1:$1048576,2,FALSE)</f>
        <v>Olvera Toch</v>
      </c>
      <c r="M8634" s="2">
        <f>MATCH(orders[[#This Row],[Product ID]],'BD product'!A:A,0)</f>
        <v>694</v>
      </c>
      <c r="N8634" s="2" t="str" cm="1">
        <f t="array" ref="N8634">INDEX('BD product'!A:D,M8634,2)</f>
        <v>Office Supplies</v>
      </c>
    </row>
    <row r="8635" spans="1:14" x14ac:dyDescent="0.3">
      <c r="A8635" s="3" t="s">
        <v>8759</v>
      </c>
      <c r="B8635" s="4">
        <v>42579</v>
      </c>
      <c r="C8635" s="12" t="str">
        <f t="shared" si="134"/>
        <v>2016/07</v>
      </c>
      <c r="D8635" s="4">
        <v>42580</v>
      </c>
      <c r="E8635" s="3" t="s">
        <v>64</v>
      </c>
      <c r="F8635" s="3" t="s">
        <v>1944</v>
      </c>
      <c r="G8635" s="3" t="s">
        <v>6386</v>
      </c>
      <c r="H8635" s="5">
        <v>948</v>
      </c>
      <c r="I8635" s="2">
        <v>3</v>
      </c>
      <c r="J8635" s="2">
        <v>2</v>
      </c>
      <c r="K8635" s="2">
        <v>7.1099999999999997E-2</v>
      </c>
      <c r="L8635" s="18" t="str">
        <f>VLOOKUP(F8635,'BD customers'!$1:$1048576,2,FALSE)</f>
        <v>Olvera Toch</v>
      </c>
      <c r="M8635" s="2">
        <f>MATCH(orders[[#This Row],[Product ID]],'BD product'!A:A,0)</f>
        <v>1685</v>
      </c>
      <c r="N8635" s="2" t="str" cm="1">
        <f t="array" ref="N8635">INDEX('BD product'!A:D,M8635,2)</f>
        <v>Office Supplies</v>
      </c>
    </row>
    <row r="8636" spans="1:14" x14ac:dyDescent="0.3">
      <c r="A8636" s="3" t="s">
        <v>8760</v>
      </c>
      <c r="B8636" s="4">
        <v>42972</v>
      </c>
      <c r="C8636" s="12" t="str">
        <f t="shared" si="134"/>
        <v>2017/08</v>
      </c>
      <c r="D8636" s="4">
        <v>42976</v>
      </c>
      <c r="E8636" s="3" t="s">
        <v>21</v>
      </c>
      <c r="F8636" s="3" t="s">
        <v>2064</v>
      </c>
      <c r="G8636" s="3" t="s">
        <v>13</v>
      </c>
      <c r="H8636" s="5">
        <v>13098</v>
      </c>
      <c r="I8636" s="2">
        <v>2</v>
      </c>
      <c r="J8636" s="2">
        <v>5</v>
      </c>
      <c r="K8636" s="2">
        <v>-89.066400000000002</v>
      </c>
      <c r="L8636" s="18" t="str">
        <f>VLOOKUP(F8636,'BD customers'!$1:$1048576,2,FALSE)</f>
        <v>Seth Vernon</v>
      </c>
      <c r="M8636" s="2">
        <f>MATCH(orders[[#This Row],[Product ID]],'BD product'!A:A,0)</f>
        <v>2</v>
      </c>
      <c r="N8636" s="2" t="str" cm="1">
        <f t="array" ref="N8636">INDEX('BD product'!A:D,M8636,2)</f>
        <v>Furniture</v>
      </c>
    </row>
    <row r="8637" spans="1:14" x14ac:dyDescent="0.3">
      <c r="A8637" s="3" t="s">
        <v>8761</v>
      </c>
      <c r="B8637" s="4">
        <v>41759</v>
      </c>
      <c r="C8637" s="12" t="str">
        <f t="shared" si="134"/>
        <v>2014/04</v>
      </c>
      <c r="D8637" s="4">
        <v>41761</v>
      </c>
      <c r="E8637" s="3" t="s">
        <v>64</v>
      </c>
      <c r="F8637" s="3" t="s">
        <v>4270</v>
      </c>
      <c r="G8637" s="3" t="s">
        <v>7055</v>
      </c>
      <c r="H8637" s="5">
        <v>17495</v>
      </c>
      <c r="I8637" s="2">
        <v>5</v>
      </c>
      <c r="J8637" s="2">
        <v>0</v>
      </c>
      <c r="K8637" s="2">
        <v>4.5487000000000002</v>
      </c>
      <c r="L8637" s="18" t="str">
        <f>VLOOKUP(F8637,'BD customers'!$1:$1048576,2,FALSE)</f>
        <v>Justin MacKendrick</v>
      </c>
      <c r="M8637" s="2">
        <f>MATCH(orders[[#This Row],[Product ID]],'BD product'!A:A,0)</f>
        <v>1755</v>
      </c>
      <c r="N8637" s="2" t="str" cm="1">
        <f t="array" ref="N8637">INDEX('BD product'!A:D,M8637,2)</f>
        <v>Office Supplies</v>
      </c>
    </row>
    <row r="8638" spans="1:14" x14ac:dyDescent="0.3">
      <c r="A8638" s="3" t="s">
        <v>8761</v>
      </c>
      <c r="B8638" s="4">
        <v>41759</v>
      </c>
      <c r="C8638" s="12" t="str">
        <f t="shared" si="134"/>
        <v>2014/04</v>
      </c>
      <c r="D8638" s="4">
        <v>41761</v>
      </c>
      <c r="E8638" s="3" t="s">
        <v>64</v>
      </c>
      <c r="F8638" s="3" t="s">
        <v>4270</v>
      </c>
      <c r="G8638" s="3" t="s">
        <v>2125</v>
      </c>
      <c r="H8638" s="5">
        <v>8260</v>
      </c>
      <c r="I8638" s="2">
        <v>5</v>
      </c>
      <c r="J8638" s="2">
        <v>0</v>
      </c>
      <c r="K8638" s="2">
        <v>2.1476000000000002</v>
      </c>
      <c r="L8638" s="18" t="str">
        <f>VLOOKUP(F8638,'BD customers'!$1:$1048576,2,FALSE)</f>
        <v>Justin MacKendrick</v>
      </c>
      <c r="M8638" s="2">
        <f>MATCH(orders[[#This Row],[Product ID]],'BD product'!A:A,0)</f>
        <v>548</v>
      </c>
      <c r="N8638" s="2" t="str" cm="1">
        <f t="array" ref="N8638">INDEX('BD product'!A:D,M8638,2)</f>
        <v>Office Supplies</v>
      </c>
    </row>
    <row r="8639" spans="1:14" x14ac:dyDescent="0.3">
      <c r="A8639" s="3" t="s">
        <v>8762</v>
      </c>
      <c r="B8639" s="4">
        <v>42852</v>
      </c>
      <c r="C8639" s="12" t="str">
        <f t="shared" si="134"/>
        <v>2017/04</v>
      </c>
      <c r="D8639" s="4">
        <v>42857</v>
      </c>
      <c r="E8639" s="3" t="s">
        <v>21</v>
      </c>
      <c r="F8639" s="3" t="s">
        <v>362</v>
      </c>
      <c r="G8639" s="3" t="s">
        <v>329</v>
      </c>
      <c r="H8639" s="5">
        <v>13958</v>
      </c>
      <c r="I8639" s="2">
        <v>7</v>
      </c>
      <c r="J8639" s="2">
        <v>0</v>
      </c>
      <c r="K8639" s="2">
        <v>39.0824</v>
      </c>
      <c r="L8639" s="18" t="str">
        <f>VLOOKUP(F8639,'BD customers'!$1:$1048576,2,FALSE)</f>
        <v>Henry MacAllister</v>
      </c>
      <c r="M8639" s="2">
        <f>MATCH(orders[[#This Row],[Product ID]],'BD product'!A:A,0)</f>
        <v>65</v>
      </c>
      <c r="N8639" s="2" t="str" cm="1">
        <f t="array" ref="N8639">INDEX('BD product'!A:D,M8639,2)</f>
        <v>Furniture</v>
      </c>
    </row>
    <row r="8640" spans="1:14" x14ac:dyDescent="0.3">
      <c r="A8640" s="3" t="s">
        <v>8763</v>
      </c>
      <c r="B8640" s="4">
        <v>42939</v>
      </c>
      <c r="C8640" s="12" t="str">
        <f t="shared" si="134"/>
        <v>2017/07</v>
      </c>
      <c r="D8640" s="4">
        <v>42940</v>
      </c>
      <c r="E8640" s="3" t="s">
        <v>64</v>
      </c>
      <c r="F8640" s="3" t="s">
        <v>1344</v>
      </c>
      <c r="G8640" s="3" t="s">
        <v>3654</v>
      </c>
      <c r="H8640" s="5">
        <v>39995</v>
      </c>
      <c r="I8640" s="2">
        <v>5</v>
      </c>
      <c r="J8640" s="2">
        <v>0</v>
      </c>
      <c r="K8640" s="2">
        <v>14.398199999999999</v>
      </c>
      <c r="L8640" s="18" t="str">
        <f>VLOOKUP(F8640,'BD customers'!$1:$1048576,2,FALSE)</f>
        <v>Philisse Overcash</v>
      </c>
      <c r="M8640" s="2">
        <f>MATCH(orders[[#This Row],[Product ID]],'BD product'!A:A,0)</f>
        <v>1107</v>
      </c>
      <c r="N8640" s="2" t="str" cm="1">
        <f t="array" ref="N8640">INDEX('BD product'!A:D,M8640,2)</f>
        <v>Technology</v>
      </c>
    </row>
    <row r="8641" spans="1:14" x14ac:dyDescent="0.3">
      <c r="A8641" s="3" t="s">
        <v>8764</v>
      </c>
      <c r="B8641" s="4">
        <v>41986</v>
      </c>
      <c r="C8641" s="12" t="str">
        <f t="shared" si="134"/>
        <v>2014/12</v>
      </c>
      <c r="D8641" s="4">
        <v>41988</v>
      </c>
      <c r="E8641" s="3" t="s">
        <v>11</v>
      </c>
      <c r="F8641" s="3" t="s">
        <v>1169</v>
      </c>
      <c r="G8641" s="3" t="s">
        <v>3199</v>
      </c>
      <c r="H8641" s="5">
        <v>1239</v>
      </c>
      <c r="I8641" s="2">
        <v>3</v>
      </c>
      <c r="J8641" s="2">
        <v>0</v>
      </c>
      <c r="K8641" s="2">
        <v>5.8232999999999997</v>
      </c>
      <c r="L8641" s="18" t="str">
        <f>VLOOKUP(F8641,'BD customers'!$1:$1048576,2,FALSE)</f>
        <v>Kimberly Carter</v>
      </c>
      <c r="M8641" s="2">
        <f>MATCH(orders[[#This Row],[Product ID]],'BD product'!A:A,0)</f>
        <v>927</v>
      </c>
      <c r="N8641" s="2" t="str" cm="1">
        <f t="array" ref="N8641">INDEX('BD product'!A:D,M8641,2)</f>
        <v>Office Supplies</v>
      </c>
    </row>
    <row r="8642" spans="1:14" x14ac:dyDescent="0.3">
      <c r="A8642" s="3" t="s">
        <v>8765</v>
      </c>
      <c r="B8642" s="4">
        <v>42747</v>
      </c>
      <c r="C8642" s="12" t="str">
        <f t="shared" ref="C8642:C8705" si="135">TEXT(B8642,"aaaa/mm")</f>
        <v>2017/01</v>
      </c>
      <c r="D8642" s="4">
        <v>42751</v>
      </c>
      <c r="E8642" s="3" t="s">
        <v>21</v>
      </c>
      <c r="F8642" s="3" t="s">
        <v>89</v>
      </c>
      <c r="G8642" s="3" t="s">
        <v>2563</v>
      </c>
      <c r="H8642" s="5">
        <v>76098</v>
      </c>
      <c r="I8642" s="2">
        <v>5</v>
      </c>
      <c r="J8642" s="2">
        <v>8</v>
      </c>
      <c r="K8642" s="2">
        <v>-11.4147</v>
      </c>
      <c r="L8642" s="18" t="str">
        <f>VLOOKUP(F8642,'BD customers'!$1:$1048576,2,FALSE)</f>
        <v>David Bremer</v>
      </c>
      <c r="M8642" s="2">
        <f>MATCH(orders[[#This Row],[Product ID]],'BD product'!A:A,0)</f>
        <v>694</v>
      </c>
      <c r="N8642" s="2" t="str" cm="1">
        <f t="array" ref="N8642">INDEX('BD product'!A:D,M8642,2)</f>
        <v>Office Supplies</v>
      </c>
    </row>
    <row r="8643" spans="1:14" x14ac:dyDescent="0.3">
      <c r="A8643" s="3" t="s">
        <v>8766</v>
      </c>
      <c r="B8643" s="4">
        <v>43071</v>
      </c>
      <c r="C8643" s="12" t="str">
        <f t="shared" si="135"/>
        <v>2017/12</v>
      </c>
      <c r="D8643" s="4">
        <v>43071</v>
      </c>
      <c r="E8643" s="3" t="s">
        <v>41</v>
      </c>
      <c r="F8643" s="3" t="s">
        <v>4348</v>
      </c>
      <c r="G8643" s="3" t="s">
        <v>1789</v>
      </c>
      <c r="H8643" s="5">
        <v>6786</v>
      </c>
      <c r="I8643" s="2">
        <v>6</v>
      </c>
      <c r="J8643" s="2">
        <v>7</v>
      </c>
      <c r="K8643" s="2">
        <v>-0.45240000000000002</v>
      </c>
      <c r="L8643" s="18" t="str">
        <f>VLOOKUP(F8643,'BD customers'!$1:$1048576,2,FALSE)</f>
        <v>Susan Vittorini</v>
      </c>
      <c r="M8643" s="2">
        <f>MATCH(orders[[#This Row],[Product ID]],'BD product'!A:A,0)</f>
        <v>445</v>
      </c>
      <c r="N8643" s="2" t="str" cm="1">
        <f t="array" ref="N8643">INDEX('BD product'!A:D,M8643,2)</f>
        <v>Office Supplies</v>
      </c>
    </row>
    <row r="8644" spans="1:14" x14ac:dyDescent="0.3">
      <c r="A8644" s="3" t="s">
        <v>8767</v>
      </c>
      <c r="B8644" s="4">
        <v>42316</v>
      </c>
      <c r="C8644" s="12" t="str">
        <f t="shared" si="135"/>
        <v>2015/11</v>
      </c>
      <c r="D8644" s="4">
        <v>42323</v>
      </c>
      <c r="E8644" s="3" t="s">
        <v>21</v>
      </c>
      <c r="F8644" s="3" t="s">
        <v>2847</v>
      </c>
      <c r="G8644" s="3" t="s">
        <v>1276</v>
      </c>
      <c r="H8644" s="5">
        <v>31504</v>
      </c>
      <c r="I8644" s="2">
        <v>11</v>
      </c>
      <c r="J8644" s="2">
        <v>2</v>
      </c>
      <c r="K8644" s="2">
        <v>1.1814</v>
      </c>
      <c r="L8644" s="18" t="str">
        <f>VLOOKUP(F8644,'BD customers'!$1:$1048576,2,FALSE)</f>
        <v>Noel Staavos</v>
      </c>
      <c r="M8644" s="2">
        <f>MATCH(orders[[#This Row],[Product ID]],'BD product'!A:A,0)</f>
        <v>296</v>
      </c>
      <c r="N8644" s="2" t="str" cm="1">
        <f t="array" ref="N8644">INDEX('BD product'!A:D,M8644,2)</f>
        <v>Office Supplies</v>
      </c>
    </row>
    <row r="8645" spans="1:14" x14ac:dyDescent="0.3">
      <c r="A8645" s="3" t="s">
        <v>8767</v>
      </c>
      <c r="B8645" s="4">
        <v>42316</v>
      </c>
      <c r="C8645" s="12" t="str">
        <f t="shared" si="135"/>
        <v>2015/11</v>
      </c>
      <c r="D8645" s="4">
        <v>42323</v>
      </c>
      <c r="E8645" s="3" t="s">
        <v>21</v>
      </c>
      <c r="F8645" s="3" t="s">
        <v>2847</v>
      </c>
      <c r="G8645" s="3" t="s">
        <v>5974</v>
      </c>
      <c r="H8645" s="5">
        <v>504</v>
      </c>
      <c r="I8645" s="2">
        <v>1</v>
      </c>
      <c r="J8645" s="2">
        <v>2</v>
      </c>
      <c r="K8645" s="2">
        <v>0.1638</v>
      </c>
      <c r="L8645" s="18" t="str">
        <f>VLOOKUP(F8645,'BD customers'!$1:$1048576,2,FALSE)</f>
        <v>Noel Staavos</v>
      </c>
      <c r="M8645" s="2">
        <f>MATCH(orders[[#This Row],[Product ID]],'BD product'!A:A,0)</f>
        <v>1623</v>
      </c>
      <c r="N8645" s="2" t="str" cm="1">
        <f t="array" ref="N8645">INDEX('BD product'!A:D,M8645,2)</f>
        <v>Office Supplies</v>
      </c>
    </row>
    <row r="8646" spans="1:14" x14ac:dyDescent="0.3">
      <c r="A8646" s="3" t="s">
        <v>8767</v>
      </c>
      <c r="B8646" s="4">
        <v>42316</v>
      </c>
      <c r="C8646" s="12" t="str">
        <f t="shared" si="135"/>
        <v>2015/11</v>
      </c>
      <c r="D8646" s="4">
        <v>42323</v>
      </c>
      <c r="E8646" s="3" t="s">
        <v>21</v>
      </c>
      <c r="F8646" s="3" t="s">
        <v>2847</v>
      </c>
      <c r="G8646" s="3" t="s">
        <v>1681</v>
      </c>
      <c r="H8646" s="5">
        <v>39879</v>
      </c>
      <c r="I8646" s="2">
        <v>7</v>
      </c>
      <c r="J8646" s="2">
        <v>7</v>
      </c>
      <c r="K8646" s="2">
        <v>-29.244599999999998</v>
      </c>
      <c r="L8646" s="18" t="str">
        <f>VLOOKUP(F8646,'BD customers'!$1:$1048576,2,FALSE)</f>
        <v>Noel Staavos</v>
      </c>
      <c r="M8646" s="2">
        <f>MATCH(orders[[#This Row],[Product ID]],'BD product'!A:A,0)</f>
        <v>414</v>
      </c>
      <c r="N8646" s="2" t="str" cm="1">
        <f t="array" ref="N8646">INDEX('BD product'!A:D,M8646,2)</f>
        <v>Office Supplies</v>
      </c>
    </row>
    <row r="8647" spans="1:14" x14ac:dyDescent="0.3">
      <c r="A8647" s="3" t="s">
        <v>8767</v>
      </c>
      <c r="B8647" s="4">
        <v>42316</v>
      </c>
      <c r="C8647" s="12" t="str">
        <f t="shared" si="135"/>
        <v>2015/11</v>
      </c>
      <c r="D8647" s="4">
        <v>42323</v>
      </c>
      <c r="E8647" s="3" t="s">
        <v>21</v>
      </c>
      <c r="F8647" s="3" t="s">
        <v>2847</v>
      </c>
      <c r="G8647" s="3" t="s">
        <v>1384</v>
      </c>
      <c r="H8647" s="5">
        <v>4712</v>
      </c>
      <c r="I8647" s="2">
        <v>1</v>
      </c>
      <c r="J8647" s="2">
        <v>2</v>
      </c>
      <c r="K8647" s="2">
        <v>1.4136</v>
      </c>
      <c r="L8647" s="18" t="str">
        <f>VLOOKUP(F8647,'BD customers'!$1:$1048576,2,FALSE)</f>
        <v>Noel Staavos</v>
      </c>
      <c r="M8647" s="2">
        <f>MATCH(orders[[#This Row],[Product ID]],'BD product'!A:A,0)</f>
        <v>327</v>
      </c>
      <c r="N8647" s="2" t="str" cm="1">
        <f t="array" ref="N8647">INDEX('BD product'!A:D,M8647,2)</f>
        <v>Furniture</v>
      </c>
    </row>
    <row r="8648" spans="1:14" x14ac:dyDescent="0.3">
      <c r="A8648" s="3" t="s">
        <v>8768</v>
      </c>
      <c r="B8648" s="4">
        <v>42699</v>
      </c>
      <c r="C8648" s="12" t="str">
        <f t="shared" si="135"/>
        <v>2016/11</v>
      </c>
      <c r="D8648" s="4">
        <v>42703</v>
      </c>
      <c r="E8648" s="3" t="s">
        <v>21</v>
      </c>
      <c r="F8648" s="3" t="s">
        <v>5513</v>
      </c>
      <c r="G8648" s="3" t="s">
        <v>779</v>
      </c>
      <c r="H8648" s="5">
        <v>194352</v>
      </c>
      <c r="I8648" s="2">
        <v>3</v>
      </c>
      <c r="J8648" s="2">
        <v>2</v>
      </c>
      <c r="K8648" s="2">
        <v>19.435199999999998</v>
      </c>
      <c r="L8648" s="18" t="str">
        <f>VLOOKUP(F8648,'BD customers'!$1:$1048576,2,FALSE)</f>
        <v>Mark Hamilton</v>
      </c>
      <c r="M8648" s="2">
        <f>MATCH(orders[[#This Row],[Product ID]],'BD product'!A:A,0)</f>
        <v>169</v>
      </c>
      <c r="N8648" s="2" t="str" cm="1">
        <f t="array" ref="N8648">INDEX('BD product'!A:D,M8648,2)</f>
        <v>Furniture</v>
      </c>
    </row>
    <row r="8649" spans="1:14" x14ac:dyDescent="0.3">
      <c r="A8649" s="3" t="s">
        <v>8769</v>
      </c>
      <c r="B8649" s="4">
        <v>42343</v>
      </c>
      <c r="C8649" s="12" t="str">
        <f t="shared" si="135"/>
        <v>2015/12</v>
      </c>
      <c r="D8649" s="4">
        <v>42346</v>
      </c>
      <c r="E8649" s="3" t="s">
        <v>64</v>
      </c>
      <c r="F8649" s="3" t="s">
        <v>4757</v>
      </c>
      <c r="G8649" s="3" t="s">
        <v>961</v>
      </c>
      <c r="H8649" s="5">
        <v>97424</v>
      </c>
      <c r="I8649" s="2">
        <v>2</v>
      </c>
      <c r="J8649" s="2">
        <v>2</v>
      </c>
      <c r="K8649" s="2">
        <v>10.9602</v>
      </c>
      <c r="L8649" s="18" t="str">
        <f>VLOOKUP(F8649,'BD customers'!$1:$1048576,2,FALSE)</f>
        <v>Rick Reed</v>
      </c>
      <c r="M8649" s="2">
        <f>MATCH(orders[[#This Row],[Product ID]],'BD product'!A:A,0)</f>
        <v>214</v>
      </c>
      <c r="N8649" s="2" t="str" cm="1">
        <f t="array" ref="N8649">INDEX('BD product'!A:D,M8649,2)</f>
        <v>Furniture</v>
      </c>
    </row>
    <row r="8650" spans="1:14" x14ac:dyDescent="0.3">
      <c r="A8650" s="3" t="s">
        <v>8770</v>
      </c>
      <c r="B8650" s="4">
        <v>42580</v>
      </c>
      <c r="C8650" s="12" t="str">
        <f t="shared" si="135"/>
        <v>2016/07</v>
      </c>
      <c r="D8650" s="4">
        <v>42585</v>
      </c>
      <c r="E8650" s="3" t="s">
        <v>21</v>
      </c>
      <c r="F8650" s="3" t="s">
        <v>4855</v>
      </c>
      <c r="G8650" s="3" t="s">
        <v>2646</v>
      </c>
      <c r="H8650" s="5">
        <v>70476</v>
      </c>
      <c r="I8650" s="2">
        <v>5</v>
      </c>
      <c r="J8650" s="2">
        <v>2</v>
      </c>
      <c r="K8650" s="2">
        <v>26.4285</v>
      </c>
      <c r="L8650" s="18" t="str">
        <f>VLOOKUP(F8650,'BD customers'!$1:$1048576,2,FALSE)</f>
        <v>Ritsa Hightower</v>
      </c>
      <c r="M8650" s="2">
        <f>MATCH(orders[[#This Row],[Product ID]],'BD product'!A:A,0)</f>
        <v>720</v>
      </c>
      <c r="N8650" s="2" t="str" cm="1">
        <f t="array" ref="N8650">INDEX('BD product'!A:D,M8650,2)</f>
        <v>Office Supplies</v>
      </c>
    </row>
    <row r="8651" spans="1:14" x14ac:dyDescent="0.3">
      <c r="A8651" s="3" t="s">
        <v>8770</v>
      </c>
      <c r="B8651" s="4">
        <v>42580</v>
      </c>
      <c r="C8651" s="12" t="str">
        <f t="shared" si="135"/>
        <v>2016/07</v>
      </c>
      <c r="D8651" s="4">
        <v>42585</v>
      </c>
      <c r="E8651" s="3" t="s">
        <v>21</v>
      </c>
      <c r="F8651" s="3" t="s">
        <v>4855</v>
      </c>
      <c r="G8651" s="3" t="s">
        <v>1881</v>
      </c>
      <c r="H8651" s="5">
        <v>27396</v>
      </c>
      <c r="I8651" s="2">
        <v>3</v>
      </c>
      <c r="J8651" s="2">
        <v>7</v>
      </c>
      <c r="K8651" s="2">
        <v>-20.090399999999999</v>
      </c>
      <c r="L8651" s="18" t="str">
        <f>VLOOKUP(F8651,'BD customers'!$1:$1048576,2,FALSE)</f>
        <v>Ritsa Hightower</v>
      </c>
      <c r="M8651" s="2">
        <f>MATCH(orders[[#This Row],[Product ID]],'BD product'!A:A,0)</f>
        <v>473</v>
      </c>
      <c r="N8651" s="2" t="str" cm="1">
        <f t="array" ref="N8651">INDEX('BD product'!A:D,M8651,2)</f>
        <v>Office Supplies</v>
      </c>
    </row>
    <row r="8652" spans="1:14" x14ac:dyDescent="0.3">
      <c r="A8652" s="3" t="s">
        <v>8771</v>
      </c>
      <c r="B8652" s="4">
        <v>41895</v>
      </c>
      <c r="C8652" s="12" t="str">
        <f t="shared" si="135"/>
        <v>2014/09</v>
      </c>
      <c r="D8652" s="4">
        <v>41895</v>
      </c>
      <c r="E8652" s="3" t="s">
        <v>41</v>
      </c>
      <c r="F8652" s="3" t="s">
        <v>1321</v>
      </c>
      <c r="G8652" s="3" t="s">
        <v>6571</v>
      </c>
      <c r="H8652" s="5">
        <v>57</v>
      </c>
      <c r="I8652" s="2">
        <v>5</v>
      </c>
      <c r="J8652" s="2">
        <v>0</v>
      </c>
      <c r="K8652" s="2">
        <v>0.26790000000000003</v>
      </c>
      <c r="L8652" s="18" t="str">
        <f>VLOOKUP(F8652,'BD customers'!$1:$1048576,2,FALSE)</f>
        <v>Resi PÃ¶lking</v>
      </c>
      <c r="M8652" s="2">
        <f>MATCH(orders[[#This Row],[Product ID]],'BD product'!A:A,0)</f>
        <v>1707</v>
      </c>
      <c r="N8652" s="2" t="str" cm="1">
        <f t="array" ref="N8652">INDEX('BD product'!A:D,M8652,2)</f>
        <v>Office Supplies</v>
      </c>
    </row>
    <row r="8653" spans="1:14" x14ac:dyDescent="0.3">
      <c r="A8653" s="3" t="s">
        <v>8771</v>
      </c>
      <c r="B8653" s="4">
        <v>41895</v>
      </c>
      <c r="C8653" s="12" t="str">
        <f t="shared" si="135"/>
        <v>2014/09</v>
      </c>
      <c r="D8653" s="4">
        <v>41895</v>
      </c>
      <c r="E8653" s="3" t="s">
        <v>41</v>
      </c>
      <c r="F8653" s="3" t="s">
        <v>1321</v>
      </c>
      <c r="G8653" s="3" t="s">
        <v>1226</v>
      </c>
      <c r="H8653" s="5">
        <v>1419</v>
      </c>
      <c r="I8653" s="2">
        <v>3</v>
      </c>
      <c r="J8653" s="2">
        <v>0</v>
      </c>
      <c r="K8653" s="2">
        <v>5.5340999999999996</v>
      </c>
      <c r="L8653" s="18" t="str">
        <f>VLOOKUP(F8653,'BD customers'!$1:$1048576,2,FALSE)</f>
        <v>Resi PÃ¶lking</v>
      </c>
      <c r="M8653" s="2">
        <f>MATCH(orders[[#This Row],[Product ID]],'BD product'!A:A,0)</f>
        <v>285</v>
      </c>
      <c r="N8653" s="2" t="str" cm="1">
        <f t="array" ref="N8653">INDEX('BD product'!A:D,M8653,2)</f>
        <v>Furniture</v>
      </c>
    </row>
    <row r="8654" spans="1:14" x14ac:dyDescent="0.3">
      <c r="A8654" s="3" t="s">
        <v>8771</v>
      </c>
      <c r="B8654" s="4">
        <v>41895</v>
      </c>
      <c r="C8654" s="12" t="str">
        <f t="shared" si="135"/>
        <v>2014/09</v>
      </c>
      <c r="D8654" s="4">
        <v>41895</v>
      </c>
      <c r="E8654" s="3" t="s">
        <v>41</v>
      </c>
      <c r="F8654" s="3" t="s">
        <v>1321</v>
      </c>
      <c r="G8654" s="3" t="s">
        <v>1993</v>
      </c>
      <c r="H8654" s="5">
        <v>73</v>
      </c>
      <c r="I8654" s="2">
        <v>2</v>
      </c>
      <c r="J8654" s="2">
        <v>0</v>
      </c>
      <c r="K8654" s="2">
        <v>2.1899999999999999E-2</v>
      </c>
      <c r="L8654" s="18" t="str">
        <f>VLOOKUP(F8654,'BD customers'!$1:$1048576,2,FALSE)</f>
        <v>Resi PÃ¶lking</v>
      </c>
      <c r="M8654" s="2">
        <f>MATCH(orders[[#This Row],[Product ID]],'BD product'!A:A,0)</f>
        <v>505</v>
      </c>
      <c r="N8654" s="2" t="str" cm="1">
        <f t="array" ref="N8654">INDEX('BD product'!A:D,M8654,2)</f>
        <v>Office Supplies</v>
      </c>
    </row>
    <row r="8655" spans="1:14" x14ac:dyDescent="0.3">
      <c r="A8655" s="3" t="s">
        <v>8771</v>
      </c>
      <c r="B8655" s="4">
        <v>41895</v>
      </c>
      <c r="C8655" s="12" t="str">
        <f t="shared" si="135"/>
        <v>2014/09</v>
      </c>
      <c r="D8655" s="4">
        <v>41895</v>
      </c>
      <c r="E8655" s="3" t="s">
        <v>41</v>
      </c>
      <c r="F8655" s="3" t="s">
        <v>1321</v>
      </c>
      <c r="G8655" s="3" t="s">
        <v>2249</v>
      </c>
      <c r="H8655" s="5">
        <v>19998</v>
      </c>
      <c r="I8655" s="2">
        <v>2</v>
      </c>
      <c r="J8655" s="2">
        <v>0</v>
      </c>
      <c r="K8655" s="2">
        <v>75.992400000000004</v>
      </c>
      <c r="L8655" s="18" t="str">
        <f>VLOOKUP(F8655,'BD customers'!$1:$1048576,2,FALSE)</f>
        <v>Resi PÃ¶lking</v>
      </c>
      <c r="M8655" s="2">
        <f>MATCH(orders[[#This Row],[Product ID]],'BD product'!A:A,0)</f>
        <v>592</v>
      </c>
      <c r="N8655" s="2" t="str" cm="1">
        <f t="array" ref="N8655">INDEX('BD product'!A:D,M8655,2)</f>
        <v>Technology</v>
      </c>
    </row>
    <row r="8656" spans="1:14" x14ac:dyDescent="0.3">
      <c r="A8656" s="3" t="s">
        <v>8771</v>
      </c>
      <c r="B8656" s="4">
        <v>41895</v>
      </c>
      <c r="C8656" s="12" t="str">
        <f t="shared" si="135"/>
        <v>2014/09</v>
      </c>
      <c r="D8656" s="4">
        <v>41895</v>
      </c>
      <c r="E8656" s="3" t="s">
        <v>41</v>
      </c>
      <c r="F8656" s="3" t="s">
        <v>1321</v>
      </c>
      <c r="G8656" s="3" t="s">
        <v>5374</v>
      </c>
      <c r="H8656" s="5">
        <v>14496</v>
      </c>
      <c r="I8656" s="2">
        <v>4</v>
      </c>
      <c r="J8656" s="2">
        <v>0</v>
      </c>
      <c r="K8656" s="2">
        <v>60.883200000000002</v>
      </c>
      <c r="L8656" s="18" t="str">
        <f>VLOOKUP(F8656,'BD customers'!$1:$1048576,2,FALSE)</f>
        <v>Resi PÃ¶lking</v>
      </c>
      <c r="M8656" s="2">
        <f>MATCH(orders[[#This Row],[Product ID]],'BD product'!A:A,0)</f>
        <v>1521</v>
      </c>
      <c r="N8656" s="2" t="str" cm="1">
        <f t="array" ref="N8656">INDEX('BD product'!A:D,M8656,2)</f>
        <v>Technology</v>
      </c>
    </row>
    <row r="8657" spans="1:14" x14ac:dyDescent="0.3">
      <c r="A8657" s="3" t="s">
        <v>8771</v>
      </c>
      <c r="B8657" s="4">
        <v>41895</v>
      </c>
      <c r="C8657" s="12" t="str">
        <f t="shared" si="135"/>
        <v>2014/09</v>
      </c>
      <c r="D8657" s="4">
        <v>41895</v>
      </c>
      <c r="E8657" s="3" t="s">
        <v>41</v>
      </c>
      <c r="F8657" s="3" t="s">
        <v>1321</v>
      </c>
      <c r="G8657" s="3" t="s">
        <v>3430</v>
      </c>
      <c r="H8657" s="5">
        <v>1180</v>
      </c>
      <c r="I8657" s="2">
        <v>2</v>
      </c>
      <c r="J8657" s="2">
        <v>0</v>
      </c>
      <c r="K8657" s="2">
        <v>0.2006</v>
      </c>
      <c r="L8657" s="18" t="str">
        <f>VLOOKUP(F8657,'BD customers'!$1:$1048576,2,FALSE)</f>
        <v>Resi PÃ¶lking</v>
      </c>
      <c r="M8657" s="2">
        <f>MATCH(orders[[#This Row],[Product ID]],'BD product'!A:A,0)</f>
        <v>1015</v>
      </c>
      <c r="N8657" s="2" t="str" cm="1">
        <f t="array" ref="N8657">INDEX('BD product'!A:D,M8657,2)</f>
        <v>Technology</v>
      </c>
    </row>
    <row r="8658" spans="1:14" x14ac:dyDescent="0.3">
      <c r="A8658" s="3" t="s">
        <v>8771</v>
      </c>
      <c r="B8658" s="4">
        <v>41895</v>
      </c>
      <c r="C8658" s="12" t="str">
        <f t="shared" si="135"/>
        <v>2014/09</v>
      </c>
      <c r="D8658" s="4">
        <v>41895</v>
      </c>
      <c r="E8658" s="3" t="s">
        <v>41</v>
      </c>
      <c r="F8658" s="3" t="s">
        <v>1321</v>
      </c>
      <c r="G8658" s="3" t="s">
        <v>4936</v>
      </c>
      <c r="H8658" s="5">
        <v>4894</v>
      </c>
      <c r="I8658" s="2">
        <v>1</v>
      </c>
      <c r="J8658" s="2">
        <v>0</v>
      </c>
      <c r="K8658" s="2">
        <v>0.2447</v>
      </c>
      <c r="L8658" s="18" t="str">
        <f>VLOOKUP(F8658,'BD customers'!$1:$1048576,2,FALSE)</f>
        <v>Resi PÃ¶lking</v>
      </c>
      <c r="M8658" s="2">
        <f>MATCH(orders[[#This Row],[Product ID]],'BD product'!A:A,0)</f>
        <v>1440</v>
      </c>
      <c r="N8658" s="2" t="str" cm="1">
        <f t="array" ref="N8658">INDEX('BD product'!A:D,M8658,2)</f>
        <v>Office Supplies</v>
      </c>
    </row>
    <row r="8659" spans="1:14" x14ac:dyDescent="0.3">
      <c r="A8659" s="3" t="s">
        <v>8771</v>
      </c>
      <c r="B8659" s="4">
        <v>41895</v>
      </c>
      <c r="C8659" s="12" t="str">
        <f t="shared" si="135"/>
        <v>2014/09</v>
      </c>
      <c r="D8659" s="4">
        <v>41895</v>
      </c>
      <c r="E8659" s="3" t="s">
        <v>41</v>
      </c>
      <c r="F8659" s="3" t="s">
        <v>1321</v>
      </c>
      <c r="G8659" s="3" t="s">
        <v>3929</v>
      </c>
      <c r="H8659" s="5">
        <v>2266</v>
      </c>
      <c r="I8659" s="2">
        <v>2</v>
      </c>
      <c r="J8659" s="2">
        <v>0</v>
      </c>
      <c r="K8659" s="2">
        <v>9.7438000000000002</v>
      </c>
      <c r="L8659" s="18" t="str">
        <f>VLOOKUP(F8659,'BD customers'!$1:$1048576,2,FALSE)</f>
        <v>Resi PÃ¶lking</v>
      </c>
      <c r="M8659" s="2">
        <f>MATCH(orders[[#This Row],[Product ID]],'BD product'!A:A,0)</f>
        <v>1203</v>
      </c>
      <c r="N8659" s="2" t="str" cm="1">
        <f t="array" ref="N8659">INDEX('BD product'!A:D,M8659,2)</f>
        <v>Office Supplies</v>
      </c>
    </row>
    <row r="8660" spans="1:14" x14ac:dyDescent="0.3">
      <c r="A8660" s="3" t="s">
        <v>8772</v>
      </c>
      <c r="B8660" s="4">
        <v>42542</v>
      </c>
      <c r="C8660" s="12" t="str">
        <f t="shared" si="135"/>
        <v>2016/06</v>
      </c>
      <c r="D8660" s="4">
        <v>42546</v>
      </c>
      <c r="E8660" s="3" t="s">
        <v>21</v>
      </c>
      <c r="F8660" s="3" t="s">
        <v>388</v>
      </c>
      <c r="G8660" s="3" t="s">
        <v>2892</v>
      </c>
      <c r="H8660" s="5">
        <v>836</v>
      </c>
      <c r="I8660" s="2">
        <v>1</v>
      </c>
      <c r="J8660" s="2">
        <v>8</v>
      </c>
      <c r="K8660" s="2">
        <v>-1.3375999999999999</v>
      </c>
      <c r="L8660" s="18" t="str">
        <f>VLOOKUP(F8660,'BD customers'!$1:$1048576,2,FALSE)</f>
        <v>Ken Brennan</v>
      </c>
      <c r="M8660" s="2">
        <f>MATCH(orders[[#This Row],[Product ID]],'BD product'!A:A,0)</f>
        <v>809</v>
      </c>
      <c r="N8660" s="2" t="str" cm="1">
        <f t="array" ref="N8660">INDEX('BD product'!A:D,M8660,2)</f>
        <v>Office Supplies</v>
      </c>
    </row>
    <row r="8661" spans="1:14" x14ac:dyDescent="0.3">
      <c r="A8661" s="3" t="s">
        <v>8773</v>
      </c>
      <c r="B8661" s="4">
        <v>42616</v>
      </c>
      <c r="C8661" s="12" t="str">
        <f t="shared" si="135"/>
        <v>2016/09</v>
      </c>
      <c r="D8661" s="4">
        <v>42621</v>
      </c>
      <c r="E8661" s="3" t="s">
        <v>21</v>
      </c>
      <c r="F8661" s="3" t="s">
        <v>4229</v>
      </c>
      <c r="G8661" s="3" t="s">
        <v>4785</v>
      </c>
      <c r="H8661" s="5">
        <v>3096</v>
      </c>
      <c r="I8661" s="2">
        <v>6</v>
      </c>
      <c r="J8661" s="2">
        <v>2</v>
      </c>
      <c r="K8661" s="2">
        <v>1.1223000000000001</v>
      </c>
      <c r="L8661" s="18" t="str">
        <f>VLOOKUP(F8661,'BD customers'!$1:$1048576,2,FALSE)</f>
        <v>Matt Hagelstein</v>
      </c>
      <c r="M8661" s="2">
        <f>MATCH(orders[[#This Row],[Product ID]],'BD product'!A:A,0)</f>
        <v>1410</v>
      </c>
      <c r="N8661" s="2" t="str" cm="1">
        <f t="array" ref="N8661">INDEX('BD product'!A:D,M8661,2)</f>
        <v>Office Supplies</v>
      </c>
    </row>
    <row r="8662" spans="1:14" x14ac:dyDescent="0.3">
      <c r="A8662" s="3" t="s">
        <v>8774</v>
      </c>
      <c r="B8662" s="4">
        <v>43064</v>
      </c>
      <c r="C8662" s="12" t="str">
        <f t="shared" si="135"/>
        <v>2017/11</v>
      </c>
      <c r="D8662" s="4">
        <v>43069</v>
      </c>
      <c r="E8662" s="3" t="s">
        <v>21</v>
      </c>
      <c r="F8662" s="3" t="s">
        <v>1961</v>
      </c>
      <c r="G8662" s="3" t="s">
        <v>3650</v>
      </c>
      <c r="H8662" s="5">
        <v>72392</v>
      </c>
      <c r="I8662" s="2">
        <v>5</v>
      </c>
      <c r="J8662" s="2">
        <v>2</v>
      </c>
      <c r="K8662" s="2">
        <v>-8.1440999999999999</v>
      </c>
      <c r="L8662" s="18" t="str">
        <f>VLOOKUP(F8662,'BD customers'!$1:$1048576,2,FALSE)</f>
        <v>Henia Zydlo</v>
      </c>
      <c r="M8662" s="2">
        <f>MATCH(orders[[#This Row],[Product ID]],'BD product'!A:A,0)</f>
        <v>1105</v>
      </c>
      <c r="N8662" s="2" t="str" cm="1">
        <f t="array" ref="N8662">INDEX('BD product'!A:D,M8662,2)</f>
        <v>Furniture</v>
      </c>
    </row>
    <row r="8663" spans="1:14" x14ac:dyDescent="0.3">
      <c r="A8663" s="3" t="s">
        <v>8775</v>
      </c>
      <c r="B8663" s="4">
        <v>42136</v>
      </c>
      <c r="C8663" s="12" t="str">
        <f t="shared" si="135"/>
        <v>2015/05</v>
      </c>
      <c r="D8663" s="4">
        <v>42141</v>
      </c>
      <c r="E8663" s="3" t="s">
        <v>21</v>
      </c>
      <c r="F8663" s="3" t="s">
        <v>2575</v>
      </c>
      <c r="G8663" s="3" t="s">
        <v>6182</v>
      </c>
      <c r="H8663" s="5">
        <v>21968</v>
      </c>
      <c r="I8663" s="2">
        <v>4</v>
      </c>
      <c r="J8663" s="2">
        <v>6</v>
      </c>
      <c r="K8663" s="2">
        <v>-15.9268</v>
      </c>
      <c r="L8663" s="18" t="str">
        <f>VLOOKUP(F8663,'BD customers'!$1:$1048576,2,FALSE)</f>
        <v>James Galang</v>
      </c>
      <c r="M8663" s="2">
        <f>MATCH(orders[[#This Row],[Product ID]],'BD product'!A:A,0)</f>
        <v>1651</v>
      </c>
      <c r="N8663" s="2" t="str" cm="1">
        <f t="array" ref="N8663">INDEX('BD product'!A:D,M8663,2)</f>
        <v>Furniture</v>
      </c>
    </row>
    <row r="8664" spans="1:14" x14ac:dyDescent="0.3">
      <c r="A8664" s="3" t="s">
        <v>8775</v>
      </c>
      <c r="B8664" s="4">
        <v>42136</v>
      </c>
      <c r="C8664" s="12" t="str">
        <f t="shared" si="135"/>
        <v>2015/05</v>
      </c>
      <c r="D8664" s="4">
        <v>42141</v>
      </c>
      <c r="E8664" s="3" t="s">
        <v>21</v>
      </c>
      <c r="F8664" s="3" t="s">
        <v>2575</v>
      </c>
      <c r="G8664" s="3" t="s">
        <v>3290</v>
      </c>
      <c r="H8664" s="5">
        <v>619152</v>
      </c>
      <c r="I8664" s="2">
        <v>6</v>
      </c>
      <c r="J8664" s="2">
        <v>2</v>
      </c>
      <c r="K8664" s="2">
        <v>69.654600000000002</v>
      </c>
      <c r="L8664" s="18" t="str">
        <f>VLOOKUP(F8664,'BD customers'!$1:$1048576,2,FALSE)</f>
        <v>James Galang</v>
      </c>
      <c r="M8664" s="2">
        <f>MATCH(orders[[#This Row],[Product ID]],'BD product'!A:A,0)</f>
        <v>959</v>
      </c>
      <c r="N8664" s="2" t="str" cm="1">
        <f t="array" ref="N8664">INDEX('BD product'!A:D,M8664,2)</f>
        <v>Technology</v>
      </c>
    </row>
    <row r="8665" spans="1:14" x14ac:dyDescent="0.3">
      <c r="A8665" s="3" t="s">
        <v>8775</v>
      </c>
      <c r="B8665" s="4">
        <v>42136</v>
      </c>
      <c r="C8665" s="12" t="str">
        <f t="shared" si="135"/>
        <v>2015/05</v>
      </c>
      <c r="D8665" s="4">
        <v>42141</v>
      </c>
      <c r="E8665" s="3" t="s">
        <v>21</v>
      </c>
      <c r="F8665" s="3" t="s">
        <v>2575</v>
      </c>
      <c r="G8665" s="3" t="s">
        <v>2280</v>
      </c>
      <c r="H8665" s="5">
        <v>127904</v>
      </c>
      <c r="I8665" s="2">
        <v>7</v>
      </c>
      <c r="J8665" s="2">
        <v>2</v>
      </c>
      <c r="K8665" s="2">
        <v>41.568800000000003</v>
      </c>
      <c r="L8665" s="18" t="str">
        <f>VLOOKUP(F8665,'BD customers'!$1:$1048576,2,FALSE)</f>
        <v>James Galang</v>
      </c>
      <c r="M8665" s="2">
        <f>MATCH(orders[[#This Row],[Product ID]],'BD product'!A:A,0)</f>
        <v>602</v>
      </c>
      <c r="N8665" s="2" t="str" cm="1">
        <f t="array" ref="N8665">INDEX('BD product'!A:D,M8665,2)</f>
        <v>Office Supplies</v>
      </c>
    </row>
    <row r="8666" spans="1:14" x14ac:dyDescent="0.3">
      <c r="A8666" s="3" t="s">
        <v>8776</v>
      </c>
      <c r="B8666" s="4">
        <v>42824</v>
      </c>
      <c r="C8666" s="12" t="str">
        <f t="shared" si="135"/>
        <v>2017/03</v>
      </c>
      <c r="D8666" s="4">
        <v>42826</v>
      </c>
      <c r="E8666" s="3" t="s">
        <v>11</v>
      </c>
      <c r="F8666" s="3" t="s">
        <v>1941</v>
      </c>
      <c r="G8666" s="3" t="s">
        <v>3771</v>
      </c>
      <c r="H8666" s="5">
        <v>942</v>
      </c>
      <c r="I8666" s="2">
        <v>5</v>
      </c>
      <c r="J8666" s="2">
        <v>0</v>
      </c>
      <c r="K8666" s="2">
        <v>3.9563999999999999</v>
      </c>
      <c r="L8666" s="18" t="str">
        <f>VLOOKUP(F8666,'BD customers'!$1:$1048576,2,FALSE)</f>
        <v>Alan Barnes</v>
      </c>
      <c r="M8666" s="2">
        <f>MATCH(orders[[#This Row],[Product ID]],'BD product'!A:A,0)</f>
        <v>1157</v>
      </c>
      <c r="N8666" s="2" t="str" cm="1">
        <f t="array" ref="N8666">INDEX('BD product'!A:D,M8666,2)</f>
        <v>Furniture</v>
      </c>
    </row>
    <row r="8667" spans="1:14" x14ac:dyDescent="0.3">
      <c r="A8667" s="3" t="s">
        <v>8777</v>
      </c>
      <c r="B8667" s="4">
        <v>42691</v>
      </c>
      <c r="C8667" s="12" t="str">
        <f t="shared" si="135"/>
        <v>2016/11</v>
      </c>
      <c r="D8667" s="4">
        <v>42692</v>
      </c>
      <c r="E8667" s="3" t="s">
        <v>64</v>
      </c>
      <c r="F8667" s="3" t="s">
        <v>5508</v>
      </c>
      <c r="G8667" s="3" t="s">
        <v>2160</v>
      </c>
      <c r="H8667" s="5">
        <v>495</v>
      </c>
      <c r="I8667" s="2">
        <v>5</v>
      </c>
      <c r="J8667" s="2">
        <v>0</v>
      </c>
      <c r="K8667" s="2">
        <v>1.3365</v>
      </c>
      <c r="L8667" s="18" t="str">
        <f>VLOOKUP(F8667,'BD customers'!$1:$1048576,2,FALSE)</f>
        <v>Heather Jas</v>
      </c>
      <c r="M8667" s="2">
        <f>MATCH(orders[[#This Row],[Product ID]],'BD product'!A:A,0)</f>
        <v>560</v>
      </c>
      <c r="N8667" s="2" t="str" cm="1">
        <f t="array" ref="N8667">INDEX('BD product'!A:D,M8667,2)</f>
        <v>Office Supplies</v>
      </c>
    </row>
    <row r="8668" spans="1:14" x14ac:dyDescent="0.3">
      <c r="A8668" s="3" t="s">
        <v>8778</v>
      </c>
      <c r="B8668" s="4">
        <v>42734</v>
      </c>
      <c r="C8668" s="12" t="str">
        <f t="shared" si="135"/>
        <v>2016/12</v>
      </c>
      <c r="D8668" s="4">
        <v>42737</v>
      </c>
      <c r="E8668" s="3" t="s">
        <v>64</v>
      </c>
      <c r="F8668" s="3" t="s">
        <v>8779</v>
      </c>
      <c r="G8668" s="3" t="s">
        <v>5640</v>
      </c>
      <c r="H8668" s="5">
        <v>1652</v>
      </c>
      <c r="I8668" s="2">
        <v>5</v>
      </c>
      <c r="J8668" s="2">
        <v>2</v>
      </c>
      <c r="K8668" s="2">
        <v>0.16520000000000001</v>
      </c>
      <c r="L8668" s="18" t="str">
        <f>VLOOKUP(F8668,'BD customers'!$1:$1048576,2,FALSE)</f>
        <v>Carl Jackson</v>
      </c>
      <c r="M8668" s="2">
        <f>MATCH(orders[[#This Row],[Product ID]],'BD product'!A:A,0)</f>
        <v>1562</v>
      </c>
      <c r="N8668" s="2" t="str" cm="1">
        <f t="array" ref="N8668">INDEX('BD product'!A:D,M8668,2)</f>
        <v>Office Supplies</v>
      </c>
    </row>
    <row r="8669" spans="1:14" x14ac:dyDescent="0.3">
      <c r="A8669" s="3" t="s">
        <v>8780</v>
      </c>
      <c r="B8669" s="4">
        <v>42726</v>
      </c>
      <c r="C8669" s="12" t="str">
        <f t="shared" si="135"/>
        <v>2016/12</v>
      </c>
      <c r="D8669" s="4">
        <v>42728</v>
      </c>
      <c r="E8669" s="3" t="s">
        <v>11</v>
      </c>
      <c r="F8669" s="3" t="s">
        <v>3265</v>
      </c>
      <c r="G8669" s="3" t="s">
        <v>724</v>
      </c>
      <c r="H8669" s="5">
        <v>5536</v>
      </c>
      <c r="I8669" s="2">
        <v>4</v>
      </c>
      <c r="J8669" s="2">
        <v>2</v>
      </c>
      <c r="K8669" s="2">
        <v>1.9376</v>
      </c>
      <c r="L8669" s="18" t="str">
        <f>VLOOKUP(F8669,'BD customers'!$1:$1048576,2,FALSE)</f>
        <v>Emily Ducich</v>
      </c>
      <c r="M8669" s="2">
        <f>MATCH(orders[[#This Row],[Product ID]],'BD product'!A:A,0)</f>
        <v>155</v>
      </c>
      <c r="N8669" s="2" t="str" cm="1">
        <f t="array" ref="N8669">INDEX('BD product'!A:D,M8669,2)</f>
        <v>Office Supplies</v>
      </c>
    </row>
    <row r="8670" spans="1:14" x14ac:dyDescent="0.3">
      <c r="A8670" s="3" t="s">
        <v>8780</v>
      </c>
      <c r="B8670" s="4">
        <v>42726</v>
      </c>
      <c r="C8670" s="12" t="str">
        <f t="shared" si="135"/>
        <v>2016/12</v>
      </c>
      <c r="D8670" s="4">
        <v>42728</v>
      </c>
      <c r="E8670" s="3" t="s">
        <v>11</v>
      </c>
      <c r="F8670" s="3" t="s">
        <v>3265</v>
      </c>
      <c r="G8670" s="3" t="s">
        <v>6543</v>
      </c>
      <c r="H8670" s="5">
        <v>1156</v>
      </c>
      <c r="I8670" s="2">
        <v>1</v>
      </c>
      <c r="J8670" s="2">
        <v>2</v>
      </c>
      <c r="K8670" s="2">
        <v>0.37569999999999998</v>
      </c>
      <c r="L8670" s="18" t="str">
        <f>VLOOKUP(F8670,'BD customers'!$1:$1048576,2,FALSE)</f>
        <v>Emily Ducich</v>
      </c>
      <c r="M8670" s="2">
        <f>MATCH(orders[[#This Row],[Product ID]],'BD product'!A:A,0)</f>
        <v>1705</v>
      </c>
      <c r="N8670" s="2" t="str" cm="1">
        <f t="array" ref="N8670">INDEX('BD product'!A:D,M8670,2)</f>
        <v>Technology</v>
      </c>
    </row>
    <row r="8671" spans="1:14" x14ac:dyDescent="0.3">
      <c r="A8671" s="3" t="s">
        <v>8781</v>
      </c>
      <c r="B8671" s="4">
        <v>42358</v>
      </c>
      <c r="C8671" s="12" t="str">
        <f t="shared" si="135"/>
        <v>2015/12</v>
      </c>
      <c r="D8671" s="4">
        <v>42363</v>
      </c>
      <c r="E8671" s="3" t="s">
        <v>11</v>
      </c>
      <c r="F8671" s="3" t="s">
        <v>3287</v>
      </c>
      <c r="G8671" s="3" t="s">
        <v>3677</v>
      </c>
      <c r="H8671" s="5">
        <v>1712</v>
      </c>
      <c r="I8671" s="2">
        <v>4</v>
      </c>
      <c r="J8671" s="2">
        <v>0</v>
      </c>
      <c r="K8671" s="2">
        <v>0.77039999999999997</v>
      </c>
      <c r="L8671" s="18" t="str">
        <f>VLOOKUP(F8671,'BD customers'!$1:$1048576,2,FALSE)</f>
        <v>Arianne Irving</v>
      </c>
      <c r="M8671" s="2">
        <f>MATCH(orders[[#This Row],[Product ID]],'BD product'!A:A,0)</f>
        <v>1117</v>
      </c>
      <c r="N8671" s="2" t="str" cm="1">
        <f t="array" ref="N8671">INDEX('BD product'!A:D,M8671,2)</f>
        <v>Office Supplies</v>
      </c>
    </row>
    <row r="8672" spans="1:14" x14ac:dyDescent="0.3">
      <c r="A8672" s="3" t="s">
        <v>8782</v>
      </c>
      <c r="B8672" s="4">
        <v>42000</v>
      </c>
      <c r="C8672" s="12" t="str">
        <f t="shared" si="135"/>
        <v>2014/12</v>
      </c>
      <c r="D8672" s="4">
        <v>42005</v>
      </c>
      <c r="E8672" s="3" t="s">
        <v>11</v>
      </c>
      <c r="F8672" s="3" t="s">
        <v>459</v>
      </c>
      <c r="G8672" s="3" t="s">
        <v>5828</v>
      </c>
      <c r="H8672" s="5">
        <v>182352</v>
      </c>
      <c r="I8672" s="2">
        <v>3</v>
      </c>
      <c r="J8672" s="2">
        <v>2</v>
      </c>
      <c r="K8672" s="2">
        <v>-18.235199999999999</v>
      </c>
      <c r="L8672" s="18" t="str">
        <f>VLOOKUP(F8672,'BD customers'!$1:$1048576,2,FALSE)</f>
        <v>Karl Braun</v>
      </c>
      <c r="M8672" s="2">
        <f>MATCH(orders[[#This Row],[Product ID]],'BD product'!A:A,0)</f>
        <v>1599</v>
      </c>
      <c r="N8672" s="2" t="str" cm="1">
        <f t="array" ref="N8672">INDEX('BD product'!A:D,M8672,2)</f>
        <v>Furniture</v>
      </c>
    </row>
    <row r="8673" spans="1:14" x14ac:dyDescent="0.3">
      <c r="A8673" s="3" t="s">
        <v>8782</v>
      </c>
      <c r="B8673" s="4">
        <v>42000</v>
      </c>
      <c r="C8673" s="12" t="str">
        <f t="shared" si="135"/>
        <v>2014/12</v>
      </c>
      <c r="D8673" s="4">
        <v>42005</v>
      </c>
      <c r="E8673" s="3" t="s">
        <v>11</v>
      </c>
      <c r="F8673" s="3" t="s">
        <v>459</v>
      </c>
      <c r="G8673" s="3" t="s">
        <v>1049</v>
      </c>
      <c r="H8673" s="5">
        <v>11816</v>
      </c>
      <c r="I8673" s="2">
        <v>2</v>
      </c>
      <c r="J8673" s="2">
        <v>2</v>
      </c>
      <c r="K8673" s="2">
        <v>-2.5108999999999999</v>
      </c>
      <c r="L8673" s="18" t="str">
        <f>VLOOKUP(F8673,'BD customers'!$1:$1048576,2,FALSE)</f>
        <v>Karl Braun</v>
      </c>
      <c r="M8673" s="2">
        <f>MATCH(orders[[#This Row],[Product ID]],'BD product'!A:A,0)</f>
        <v>237</v>
      </c>
      <c r="N8673" s="2" t="str" cm="1">
        <f t="array" ref="N8673">INDEX('BD product'!A:D,M8673,2)</f>
        <v>Office Supplies</v>
      </c>
    </row>
    <row r="8674" spans="1:14" x14ac:dyDescent="0.3">
      <c r="A8674" s="3" t="s">
        <v>8783</v>
      </c>
      <c r="B8674" s="4">
        <v>42782</v>
      </c>
      <c r="C8674" s="12" t="str">
        <f t="shared" si="135"/>
        <v>2017/02</v>
      </c>
      <c r="D8674" s="4">
        <v>42787</v>
      </c>
      <c r="E8674" s="3" t="s">
        <v>21</v>
      </c>
      <c r="F8674" s="3" t="s">
        <v>3979</v>
      </c>
      <c r="G8674" s="3" t="s">
        <v>1181</v>
      </c>
      <c r="H8674" s="5">
        <v>18368</v>
      </c>
      <c r="I8674" s="2">
        <v>2</v>
      </c>
      <c r="J8674" s="2">
        <v>2</v>
      </c>
      <c r="K8674" s="2">
        <v>6.1992000000000003</v>
      </c>
      <c r="L8674" s="18" t="str">
        <f>VLOOKUP(F8674,'BD customers'!$1:$1048576,2,FALSE)</f>
        <v>Joy Smith</v>
      </c>
      <c r="M8674" s="2">
        <f>MATCH(orders[[#This Row],[Product ID]],'BD product'!A:A,0)</f>
        <v>273</v>
      </c>
      <c r="N8674" s="2" t="str" cm="1">
        <f t="array" ref="N8674">INDEX('BD product'!A:D,M8674,2)</f>
        <v>Office Supplies</v>
      </c>
    </row>
    <row r="8675" spans="1:14" x14ac:dyDescent="0.3">
      <c r="A8675" s="3" t="s">
        <v>8783</v>
      </c>
      <c r="B8675" s="4">
        <v>42782</v>
      </c>
      <c r="C8675" s="12" t="str">
        <f t="shared" si="135"/>
        <v>2017/02</v>
      </c>
      <c r="D8675" s="4">
        <v>42787</v>
      </c>
      <c r="E8675" s="3" t="s">
        <v>21</v>
      </c>
      <c r="F8675" s="3" t="s">
        <v>3979</v>
      </c>
      <c r="G8675" s="3" t="s">
        <v>587</v>
      </c>
      <c r="H8675" s="5">
        <v>600558</v>
      </c>
      <c r="I8675" s="2">
        <v>3</v>
      </c>
      <c r="J8675" s="2">
        <v>3</v>
      </c>
      <c r="K8675" s="2">
        <v>-8.5793999999999997</v>
      </c>
      <c r="L8675" s="18" t="str">
        <f>VLOOKUP(F8675,'BD customers'!$1:$1048576,2,FALSE)</f>
        <v>Joy Smith</v>
      </c>
      <c r="M8675" s="2">
        <f>MATCH(orders[[#This Row],[Product ID]],'BD product'!A:A,0)</f>
        <v>122</v>
      </c>
      <c r="N8675" s="2" t="str" cm="1">
        <f t="array" ref="N8675">INDEX('BD product'!A:D,M8675,2)</f>
        <v>Furniture</v>
      </c>
    </row>
    <row r="8676" spans="1:14" x14ac:dyDescent="0.3">
      <c r="A8676" s="3" t="s">
        <v>8783</v>
      </c>
      <c r="B8676" s="4">
        <v>42782</v>
      </c>
      <c r="C8676" s="12" t="str">
        <f t="shared" si="135"/>
        <v>2017/02</v>
      </c>
      <c r="D8676" s="4">
        <v>42787</v>
      </c>
      <c r="E8676" s="3" t="s">
        <v>21</v>
      </c>
      <c r="F8676" s="3" t="s">
        <v>3979</v>
      </c>
      <c r="G8676" s="3" t="s">
        <v>894</v>
      </c>
      <c r="H8676" s="5">
        <v>50352</v>
      </c>
      <c r="I8676" s="2">
        <v>3</v>
      </c>
      <c r="J8676" s="2">
        <v>2</v>
      </c>
      <c r="K8676" s="2">
        <v>-8.1821999999999999</v>
      </c>
      <c r="L8676" s="18" t="str">
        <f>VLOOKUP(F8676,'BD customers'!$1:$1048576,2,FALSE)</f>
        <v>Joy Smith</v>
      </c>
      <c r="M8676" s="2">
        <f>MATCH(orders[[#This Row],[Product ID]],'BD product'!A:A,0)</f>
        <v>195</v>
      </c>
      <c r="N8676" s="2" t="str" cm="1">
        <f t="array" ref="N8676">INDEX('BD product'!A:D,M8676,2)</f>
        <v>Office Supplies</v>
      </c>
    </row>
    <row r="8677" spans="1:14" x14ac:dyDescent="0.3">
      <c r="A8677" s="3" t="s">
        <v>8783</v>
      </c>
      <c r="B8677" s="4">
        <v>42782</v>
      </c>
      <c r="C8677" s="12" t="str">
        <f t="shared" si="135"/>
        <v>2017/02</v>
      </c>
      <c r="D8677" s="4">
        <v>42787</v>
      </c>
      <c r="E8677" s="3" t="s">
        <v>21</v>
      </c>
      <c r="F8677" s="3" t="s">
        <v>3979</v>
      </c>
      <c r="G8677" s="3" t="s">
        <v>2019</v>
      </c>
      <c r="H8677" s="5">
        <v>28032</v>
      </c>
      <c r="I8677" s="2">
        <v>6</v>
      </c>
      <c r="J8677" s="2">
        <v>2</v>
      </c>
      <c r="K8677" s="2">
        <v>0.35039999999999999</v>
      </c>
      <c r="L8677" s="18" t="str">
        <f>VLOOKUP(F8677,'BD customers'!$1:$1048576,2,FALSE)</f>
        <v>Joy Smith</v>
      </c>
      <c r="M8677" s="2">
        <f>MATCH(orders[[#This Row],[Product ID]],'BD product'!A:A,0)</f>
        <v>514</v>
      </c>
      <c r="N8677" s="2" t="str" cm="1">
        <f t="array" ref="N8677">INDEX('BD product'!A:D,M8677,2)</f>
        <v>Office Supplies</v>
      </c>
    </row>
    <row r="8678" spans="1:14" x14ac:dyDescent="0.3">
      <c r="A8678" s="3" t="s">
        <v>8783</v>
      </c>
      <c r="B8678" s="4">
        <v>42782</v>
      </c>
      <c r="C8678" s="12" t="str">
        <f t="shared" si="135"/>
        <v>2017/02</v>
      </c>
      <c r="D8678" s="4">
        <v>42787</v>
      </c>
      <c r="E8678" s="3" t="s">
        <v>21</v>
      </c>
      <c r="F8678" s="3" t="s">
        <v>3979</v>
      </c>
      <c r="G8678" s="3" t="s">
        <v>3411</v>
      </c>
      <c r="H8678" s="5">
        <v>7692</v>
      </c>
      <c r="I8678" s="2">
        <v>1</v>
      </c>
      <c r="J8678" s="2">
        <v>6</v>
      </c>
      <c r="K8678" s="2">
        <v>-3.6537000000000002</v>
      </c>
      <c r="L8678" s="18" t="str">
        <f>VLOOKUP(F8678,'BD customers'!$1:$1048576,2,FALSE)</f>
        <v>Joy Smith</v>
      </c>
      <c r="M8678" s="2">
        <f>MATCH(orders[[#This Row],[Product ID]],'BD product'!A:A,0)</f>
        <v>1008</v>
      </c>
      <c r="N8678" s="2" t="str" cm="1">
        <f t="array" ref="N8678">INDEX('BD product'!A:D,M8678,2)</f>
        <v>Furniture</v>
      </c>
    </row>
    <row r="8679" spans="1:14" x14ac:dyDescent="0.3">
      <c r="A8679" s="3" t="s">
        <v>8784</v>
      </c>
      <c r="B8679" s="4">
        <v>43032</v>
      </c>
      <c r="C8679" s="12" t="str">
        <f t="shared" si="135"/>
        <v>2017/10</v>
      </c>
      <c r="D8679" s="4">
        <v>43034</v>
      </c>
      <c r="E8679" s="3" t="s">
        <v>64</v>
      </c>
      <c r="F8679" s="3" t="s">
        <v>1287</v>
      </c>
      <c r="G8679" s="3" t="s">
        <v>3679</v>
      </c>
      <c r="H8679" s="5">
        <v>517405</v>
      </c>
      <c r="I8679" s="2">
        <v>5</v>
      </c>
      <c r="J8679" s="2">
        <v>3</v>
      </c>
      <c r="K8679" s="2">
        <v>-81.3065</v>
      </c>
      <c r="L8679" s="18" t="str">
        <f>VLOOKUP(F8679,'BD customers'!$1:$1048576,2,FALSE)</f>
        <v>Patrick O'Brill</v>
      </c>
      <c r="M8679" s="2">
        <f>MATCH(orders[[#This Row],[Product ID]],'BD product'!A:A,0)</f>
        <v>1118</v>
      </c>
      <c r="N8679" s="2" t="str" cm="1">
        <f t="array" ref="N8679">INDEX('BD product'!A:D,M8679,2)</f>
        <v>Furniture</v>
      </c>
    </row>
    <row r="8680" spans="1:14" x14ac:dyDescent="0.3">
      <c r="A8680" s="3" t="s">
        <v>8785</v>
      </c>
      <c r="B8680" s="4">
        <v>42615</v>
      </c>
      <c r="C8680" s="12" t="str">
        <f t="shared" si="135"/>
        <v>2016/09</v>
      </c>
      <c r="D8680" s="4">
        <v>42620</v>
      </c>
      <c r="E8680" s="3" t="s">
        <v>11</v>
      </c>
      <c r="F8680" s="3" t="s">
        <v>2258</v>
      </c>
      <c r="G8680" s="3" t="s">
        <v>2388</v>
      </c>
      <c r="H8680" s="5">
        <v>8608</v>
      </c>
      <c r="I8680" s="2">
        <v>8</v>
      </c>
      <c r="J8680" s="2">
        <v>8</v>
      </c>
      <c r="K8680" s="2">
        <v>-13.3424</v>
      </c>
      <c r="L8680" s="18" t="str">
        <f>VLOOKUP(F8680,'BD customers'!$1:$1048576,2,FALSE)</f>
        <v>Ross DeVincentis</v>
      </c>
      <c r="M8680" s="2">
        <f>MATCH(orders[[#This Row],[Product ID]],'BD product'!A:A,0)</f>
        <v>638</v>
      </c>
      <c r="N8680" s="2" t="str" cm="1">
        <f t="array" ref="N8680">INDEX('BD product'!A:D,M8680,2)</f>
        <v>Office Supplies</v>
      </c>
    </row>
    <row r="8681" spans="1:14" x14ac:dyDescent="0.3">
      <c r="A8681" s="3" t="s">
        <v>8785</v>
      </c>
      <c r="B8681" s="4">
        <v>42615</v>
      </c>
      <c r="C8681" s="12" t="str">
        <f t="shared" si="135"/>
        <v>2016/09</v>
      </c>
      <c r="D8681" s="4">
        <v>42620</v>
      </c>
      <c r="E8681" s="3" t="s">
        <v>11</v>
      </c>
      <c r="F8681" s="3" t="s">
        <v>2258</v>
      </c>
      <c r="G8681" s="3" t="s">
        <v>2537</v>
      </c>
      <c r="H8681" s="5">
        <v>15956</v>
      </c>
      <c r="I8681" s="2">
        <v>5</v>
      </c>
      <c r="J8681" s="2">
        <v>2</v>
      </c>
      <c r="K8681" s="2">
        <v>33.906500000000001</v>
      </c>
      <c r="L8681" s="18" t="str">
        <f>VLOOKUP(F8681,'BD customers'!$1:$1048576,2,FALSE)</f>
        <v>Ross DeVincentis</v>
      </c>
      <c r="M8681" s="2">
        <f>MATCH(orders[[#This Row],[Product ID]],'BD product'!A:A,0)</f>
        <v>687</v>
      </c>
      <c r="N8681" s="2" t="str" cm="1">
        <f t="array" ref="N8681">INDEX('BD product'!A:D,M8681,2)</f>
        <v>Technology</v>
      </c>
    </row>
    <row r="8682" spans="1:14" x14ac:dyDescent="0.3">
      <c r="A8682" s="3" t="s">
        <v>8786</v>
      </c>
      <c r="B8682" s="4">
        <v>42705</v>
      </c>
      <c r="C8682" s="12" t="str">
        <f t="shared" si="135"/>
        <v>2016/12</v>
      </c>
      <c r="D8682" s="4">
        <v>42707</v>
      </c>
      <c r="E8682" s="3" t="s">
        <v>11</v>
      </c>
      <c r="F8682" s="3" t="s">
        <v>95</v>
      </c>
      <c r="G8682" s="3" t="s">
        <v>1017</v>
      </c>
      <c r="H8682" s="5">
        <v>210455</v>
      </c>
      <c r="I8682" s="2">
        <v>7</v>
      </c>
      <c r="J8682" s="2">
        <v>0</v>
      </c>
      <c r="K8682" s="2">
        <v>694.50149999999996</v>
      </c>
      <c r="L8682" s="18" t="str">
        <f>VLOOKUP(F8682,'BD customers'!$1:$1048576,2,FALSE)</f>
        <v>Jonathan Doherty</v>
      </c>
      <c r="M8682" s="2">
        <f>MATCH(orders[[#This Row],[Product ID]],'BD product'!A:A,0)</f>
        <v>229</v>
      </c>
      <c r="N8682" s="2" t="str" cm="1">
        <f t="array" ref="N8682">INDEX('BD product'!A:D,M8682,2)</f>
        <v>Office Supplies</v>
      </c>
    </row>
    <row r="8683" spans="1:14" x14ac:dyDescent="0.3">
      <c r="A8683" s="3" t="s">
        <v>8786</v>
      </c>
      <c r="B8683" s="4">
        <v>42705</v>
      </c>
      <c r="C8683" s="12" t="str">
        <f t="shared" si="135"/>
        <v>2016/12</v>
      </c>
      <c r="D8683" s="4">
        <v>42707</v>
      </c>
      <c r="E8683" s="3" t="s">
        <v>11</v>
      </c>
      <c r="F8683" s="3" t="s">
        <v>95</v>
      </c>
      <c r="G8683" s="3" t="s">
        <v>2272</v>
      </c>
      <c r="H8683" s="5">
        <v>407</v>
      </c>
      <c r="I8683" s="2">
        <v>5</v>
      </c>
      <c r="J8683" s="2">
        <v>0</v>
      </c>
      <c r="K8683" s="2">
        <v>1.1802999999999999</v>
      </c>
      <c r="L8683" s="18" t="str">
        <f>VLOOKUP(F8683,'BD customers'!$1:$1048576,2,FALSE)</f>
        <v>Jonathan Doherty</v>
      </c>
      <c r="M8683" s="2">
        <f>MATCH(orders[[#This Row],[Product ID]],'BD product'!A:A,0)</f>
        <v>599</v>
      </c>
      <c r="N8683" s="2" t="str" cm="1">
        <f t="array" ref="N8683">INDEX('BD product'!A:D,M8683,2)</f>
        <v>Office Supplies</v>
      </c>
    </row>
    <row r="8684" spans="1:14" x14ac:dyDescent="0.3">
      <c r="A8684" s="3" t="s">
        <v>8787</v>
      </c>
      <c r="B8684" s="4">
        <v>41948</v>
      </c>
      <c r="C8684" s="12" t="str">
        <f t="shared" si="135"/>
        <v>2014/11</v>
      </c>
      <c r="D8684" s="4">
        <v>41953</v>
      </c>
      <c r="E8684" s="3" t="s">
        <v>21</v>
      </c>
      <c r="F8684" s="3" t="s">
        <v>360</v>
      </c>
      <c r="G8684" s="3" t="s">
        <v>4603</v>
      </c>
      <c r="H8684" s="5">
        <v>4779</v>
      </c>
      <c r="I8684" s="2">
        <v>3</v>
      </c>
      <c r="J8684" s="2">
        <v>0</v>
      </c>
      <c r="K8684" s="2">
        <v>16.2486</v>
      </c>
      <c r="L8684" s="18" t="str">
        <f>VLOOKUP(F8684,'BD customers'!$1:$1048576,2,FALSE)</f>
        <v>Steven Roelle</v>
      </c>
      <c r="M8684" s="2">
        <f>MATCH(orders[[#This Row],[Product ID]],'BD product'!A:A,0)</f>
        <v>1367</v>
      </c>
      <c r="N8684" s="2" t="str" cm="1">
        <f t="array" ref="N8684">INDEX('BD product'!A:D,M8684,2)</f>
        <v>Technology</v>
      </c>
    </row>
    <row r="8685" spans="1:14" x14ac:dyDescent="0.3">
      <c r="A8685" s="3" t="s">
        <v>8788</v>
      </c>
      <c r="B8685" s="4">
        <v>43064</v>
      </c>
      <c r="C8685" s="12" t="str">
        <f t="shared" si="135"/>
        <v>2017/11</v>
      </c>
      <c r="D8685" s="4">
        <v>43070</v>
      </c>
      <c r="E8685" s="3" t="s">
        <v>21</v>
      </c>
      <c r="F8685" s="3" t="s">
        <v>2471</v>
      </c>
      <c r="G8685" s="3" t="s">
        <v>2522</v>
      </c>
      <c r="H8685" s="5">
        <v>516</v>
      </c>
      <c r="I8685" s="2">
        <v>2</v>
      </c>
      <c r="J8685" s="2">
        <v>0</v>
      </c>
      <c r="K8685" s="2">
        <v>1.3415999999999999</v>
      </c>
      <c r="L8685" s="18" t="str">
        <f>VLOOKUP(F8685,'BD customers'!$1:$1048576,2,FALSE)</f>
        <v>Tracy Zic</v>
      </c>
      <c r="M8685" s="2">
        <f>MATCH(orders[[#This Row],[Product ID]],'BD product'!A:A,0)</f>
        <v>681</v>
      </c>
      <c r="N8685" s="2" t="str" cm="1">
        <f t="array" ref="N8685">INDEX('BD product'!A:D,M8685,2)</f>
        <v>Office Supplies</v>
      </c>
    </row>
    <row r="8686" spans="1:14" x14ac:dyDescent="0.3">
      <c r="A8686" s="3" t="s">
        <v>8789</v>
      </c>
      <c r="B8686" s="4">
        <v>42720</v>
      </c>
      <c r="C8686" s="12" t="str">
        <f t="shared" si="135"/>
        <v>2016/12</v>
      </c>
      <c r="D8686" s="4">
        <v>42727</v>
      </c>
      <c r="E8686" s="3" t="s">
        <v>21</v>
      </c>
      <c r="F8686" s="3" t="s">
        <v>1387</v>
      </c>
      <c r="G8686" s="3" t="s">
        <v>1733</v>
      </c>
      <c r="H8686" s="5">
        <v>2121</v>
      </c>
      <c r="I8686" s="2">
        <v>7</v>
      </c>
      <c r="J8686" s="2">
        <v>0</v>
      </c>
      <c r="K8686" s="2">
        <v>4.4541000000000004</v>
      </c>
      <c r="L8686" s="18" t="str">
        <f>VLOOKUP(F8686,'BD customers'!$1:$1048576,2,FALSE)</f>
        <v>Tanja Norvell</v>
      </c>
      <c r="M8686" s="2">
        <f>MATCH(orders[[#This Row],[Product ID]],'BD product'!A:A,0)</f>
        <v>429</v>
      </c>
      <c r="N8686" s="2" t="str" cm="1">
        <f t="array" ref="N8686">INDEX('BD product'!A:D,M8686,2)</f>
        <v>Technology</v>
      </c>
    </row>
    <row r="8687" spans="1:14" x14ac:dyDescent="0.3">
      <c r="A8687" s="3" t="s">
        <v>8790</v>
      </c>
      <c r="B8687" s="4">
        <v>43053</v>
      </c>
      <c r="C8687" s="12" t="str">
        <f t="shared" si="135"/>
        <v>2017/11</v>
      </c>
      <c r="D8687" s="4">
        <v>43057</v>
      </c>
      <c r="E8687" s="3" t="s">
        <v>11</v>
      </c>
      <c r="F8687" s="3" t="s">
        <v>1366</v>
      </c>
      <c r="G8687" s="3" t="s">
        <v>4034</v>
      </c>
      <c r="H8687" s="5">
        <v>9636</v>
      </c>
      <c r="I8687" s="2">
        <v>6</v>
      </c>
      <c r="J8687" s="2">
        <v>0</v>
      </c>
      <c r="K8687" s="2">
        <v>25.053599999999999</v>
      </c>
      <c r="L8687" s="18" t="str">
        <f>VLOOKUP(F8687,'BD customers'!$1:$1048576,2,FALSE)</f>
        <v>Pauline Webber</v>
      </c>
      <c r="M8687" s="2">
        <f>MATCH(orders[[#This Row],[Product ID]],'BD product'!A:A,0)</f>
        <v>1231</v>
      </c>
      <c r="N8687" s="2" t="str" cm="1">
        <f t="array" ref="N8687">INDEX('BD product'!A:D,M8687,2)</f>
        <v>Office Supplies</v>
      </c>
    </row>
    <row r="8688" spans="1:14" x14ac:dyDescent="0.3">
      <c r="A8688" s="3" t="s">
        <v>8791</v>
      </c>
      <c r="B8688" s="4">
        <v>42547</v>
      </c>
      <c r="C8688" s="12" t="str">
        <f t="shared" si="135"/>
        <v>2016/06</v>
      </c>
      <c r="D8688" s="4">
        <v>42547</v>
      </c>
      <c r="E8688" s="3" t="s">
        <v>41</v>
      </c>
      <c r="F8688" s="3" t="s">
        <v>572</v>
      </c>
      <c r="G8688" s="3" t="s">
        <v>1683</v>
      </c>
      <c r="H8688" s="5">
        <v>23172</v>
      </c>
      <c r="I8688" s="2">
        <v>2</v>
      </c>
      <c r="J8688" s="2">
        <v>0</v>
      </c>
      <c r="K8688" s="2">
        <v>1.1586000000000001</v>
      </c>
      <c r="L8688" s="18" t="str">
        <f>VLOOKUP(F8688,'BD customers'!$1:$1048576,2,FALSE)</f>
        <v>Adam Hart</v>
      </c>
      <c r="M8688" s="2">
        <f>MATCH(orders[[#This Row],[Product ID]],'BD product'!A:A,0)</f>
        <v>415</v>
      </c>
      <c r="N8688" s="2" t="str" cm="1">
        <f t="array" ref="N8688">INDEX('BD product'!A:D,M8688,2)</f>
        <v>Office Supplies</v>
      </c>
    </row>
    <row r="8689" spans="1:14" x14ac:dyDescent="0.3">
      <c r="A8689" s="3" t="s">
        <v>8791</v>
      </c>
      <c r="B8689" s="4">
        <v>42547</v>
      </c>
      <c r="C8689" s="12" t="str">
        <f t="shared" si="135"/>
        <v>2016/06</v>
      </c>
      <c r="D8689" s="4">
        <v>42547</v>
      </c>
      <c r="E8689" s="3" t="s">
        <v>41</v>
      </c>
      <c r="F8689" s="3" t="s">
        <v>572</v>
      </c>
      <c r="G8689" s="3" t="s">
        <v>1276</v>
      </c>
      <c r="H8689" s="5">
        <v>179</v>
      </c>
      <c r="I8689" s="2">
        <v>5</v>
      </c>
      <c r="J8689" s="2">
        <v>0</v>
      </c>
      <c r="K8689" s="2">
        <v>8.9499999999999996E-2</v>
      </c>
      <c r="L8689" s="18" t="str">
        <f>VLOOKUP(F8689,'BD customers'!$1:$1048576,2,FALSE)</f>
        <v>Adam Hart</v>
      </c>
      <c r="M8689" s="2">
        <f>MATCH(orders[[#This Row],[Product ID]],'BD product'!A:A,0)</f>
        <v>296</v>
      </c>
      <c r="N8689" s="2" t="str" cm="1">
        <f t="array" ref="N8689">INDEX('BD product'!A:D,M8689,2)</f>
        <v>Office Supplies</v>
      </c>
    </row>
    <row r="8690" spans="1:14" x14ac:dyDescent="0.3">
      <c r="A8690" s="3" t="s">
        <v>8791</v>
      </c>
      <c r="B8690" s="4">
        <v>42547</v>
      </c>
      <c r="C8690" s="12" t="str">
        <f t="shared" si="135"/>
        <v>2016/06</v>
      </c>
      <c r="D8690" s="4">
        <v>42547</v>
      </c>
      <c r="E8690" s="3" t="s">
        <v>41</v>
      </c>
      <c r="F8690" s="3" t="s">
        <v>572</v>
      </c>
      <c r="G8690" s="3" t="s">
        <v>3156</v>
      </c>
      <c r="H8690" s="5">
        <v>1248</v>
      </c>
      <c r="I8690" s="2">
        <v>2</v>
      </c>
      <c r="J8690" s="2">
        <v>0</v>
      </c>
      <c r="K8690" s="2">
        <v>0.56159999999999999</v>
      </c>
      <c r="L8690" s="18" t="str">
        <f>VLOOKUP(F8690,'BD customers'!$1:$1048576,2,FALSE)</f>
        <v>Adam Hart</v>
      </c>
      <c r="M8690" s="2">
        <f>MATCH(orders[[#This Row],[Product ID]],'BD product'!A:A,0)</f>
        <v>912</v>
      </c>
      <c r="N8690" s="2" t="str" cm="1">
        <f t="array" ref="N8690">INDEX('BD product'!A:D,M8690,2)</f>
        <v>Office Supplies</v>
      </c>
    </row>
    <row r="8691" spans="1:14" x14ac:dyDescent="0.3">
      <c r="A8691" s="3" t="s">
        <v>8792</v>
      </c>
      <c r="B8691" s="4">
        <v>41999</v>
      </c>
      <c r="C8691" s="12" t="str">
        <f t="shared" si="135"/>
        <v>2014/12</v>
      </c>
      <c r="D8691" s="4">
        <v>42003</v>
      </c>
      <c r="E8691" s="3" t="s">
        <v>21</v>
      </c>
      <c r="F8691" s="3" t="s">
        <v>5069</v>
      </c>
      <c r="G8691" s="3" t="s">
        <v>3974</v>
      </c>
      <c r="H8691" s="5">
        <v>8016</v>
      </c>
      <c r="I8691" s="2">
        <v>3</v>
      </c>
      <c r="J8691" s="2">
        <v>2</v>
      </c>
      <c r="K8691" s="2">
        <v>1.1022000000000001</v>
      </c>
      <c r="L8691" s="18" t="str">
        <f>VLOOKUP(F8691,'BD customers'!$1:$1048576,2,FALSE)</f>
        <v>Andy Yotov</v>
      </c>
      <c r="M8691" s="2">
        <f>MATCH(orders[[#This Row],[Product ID]],'BD product'!A:A,0)</f>
        <v>1218</v>
      </c>
      <c r="N8691" s="2" t="str" cm="1">
        <f t="array" ref="N8691">INDEX('BD product'!A:D,M8691,2)</f>
        <v>Office Supplies</v>
      </c>
    </row>
    <row r="8692" spans="1:14" x14ac:dyDescent="0.3">
      <c r="A8692" s="3" t="s">
        <v>8793</v>
      </c>
      <c r="B8692" s="4">
        <v>42596</v>
      </c>
      <c r="C8692" s="12" t="str">
        <f t="shared" si="135"/>
        <v>2016/08</v>
      </c>
      <c r="D8692" s="4">
        <v>42600</v>
      </c>
      <c r="E8692" s="3" t="s">
        <v>21</v>
      </c>
      <c r="F8692" s="3" t="s">
        <v>686</v>
      </c>
      <c r="G8692" s="3" t="s">
        <v>3435</v>
      </c>
      <c r="H8692" s="5">
        <v>259896</v>
      </c>
      <c r="I8692" s="2">
        <v>2</v>
      </c>
      <c r="J8692" s="2">
        <v>4</v>
      </c>
      <c r="K8692" s="2">
        <v>-56.3108</v>
      </c>
      <c r="L8692" s="18" t="str">
        <f>VLOOKUP(F8692,'BD customers'!$1:$1048576,2,FALSE)</f>
        <v>Stephanie Phelps</v>
      </c>
      <c r="M8692" s="2">
        <f>MATCH(orders[[#This Row],[Product ID]],'BD product'!A:A,0)</f>
        <v>1017</v>
      </c>
      <c r="N8692" s="2" t="str" cm="1">
        <f t="array" ref="N8692">INDEX('BD product'!A:D,M8692,2)</f>
        <v>Technology</v>
      </c>
    </row>
    <row r="8693" spans="1:14" x14ac:dyDescent="0.3">
      <c r="A8693" s="3" t="s">
        <v>8793</v>
      </c>
      <c r="B8693" s="4">
        <v>42596</v>
      </c>
      <c r="C8693" s="12" t="str">
        <f t="shared" si="135"/>
        <v>2016/08</v>
      </c>
      <c r="D8693" s="4">
        <v>42600</v>
      </c>
      <c r="E8693" s="3" t="s">
        <v>21</v>
      </c>
      <c r="F8693" s="3" t="s">
        <v>686</v>
      </c>
      <c r="G8693" s="3" t="s">
        <v>2396</v>
      </c>
      <c r="H8693" s="5">
        <v>247188</v>
      </c>
      <c r="I8693" s="2">
        <v>2</v>
      </c>
      <c r="J8693" s="2">
        <v>4</v>
      </c>
      <c r="K8693" s="2">
        <v>-49.437600000000003</v>
      </c>
      <c r="L8693" s="18" t="str">
        <f>VLOOKUP(F8693,'BD customers'!$1:$1048576,2,FALSE)</f>
        <v>Stephanie Phelps</v>
      </c>
      <c r="M8693" s="2">
        <f>MATCH(orders[[#This Row],[Product ID]],'BD product'!A:A,0)</f>
        <v>640</v>
      </c>
      <c r="N8693" s="2" t="str" cm="1">
        <f t="array" ref="N8693">INDEX('BD product'!A:D,M8693,2)</f>
        <v>Technology</v>
      </c>
    </row>
    <row r="8694" spans="1:14" x14ac:dyDescent="0.3">
      <c r="A8694" s="3" t="s">
        <v>8793</v>
      </c>
      <c r="B8694" s="4">
        <v>42596</v>
      </c>
      <c r="C8694" s="12" t="str">
        <f t="shared" si="135"/>
        <v>2016/08</v>
      </c>
      <c r="D8694" s="4">
        <v>42600</v>
      </c>
      <c r="E8694" s="3" t="s">
        <v>21</v>
      </c>
      <c r="F8694" s="3" t="s">
        <v>686</v>
      </c>
      <c r="G8694" s="3" t="s">
        <v>5304</v>
      </c>
      <c r="H8694" s="5">
        <v>27996</v>
      </c>
      <c r="I8694" s="2">
        <v>5</v>
      </c>
      <c r="J8694" s="2">
        <v>2</v>
      </c>
      <c r="K8694" s="2">
        <v>4.8993000000000002</v>
      </c>
      <c r="L8694" s="18" t="str">
        <f>VLOOKUP(F8694,'BD customers'!$1:$1048576,2,FALSE)</f>
        <v>Stephanie Phelps</v>
      </c>
      <c r="M8694" s="2">
        <f>MATCH(orders[[#This Row],[Product ID]],'BD product'!A:A,0)</f>
        <v>1511</v>
      </c>
      <c r="N8694" s="2" t="str" cm="1">
        <f t="array" ref="N8694">INDEX('BD product'!A:D,M8694,2)</f>
        <v>Technology</v>
      </c>
    </row>
    <row r="8695" spans="1:14" x14ac:dyDescent="0.3">
      <c r="A8695" s="3" t="s">
        <v>8794</v>
      </c>
      <c r="B8695" s="4">
        <v>42667</v>
      </c>
      <c r="C8695" s="12" t="str">
        <f t="shared" si="135"/>
        <v>2016/10</v>
      </c>
      <c r="D8695" s="4">
        <v>42671</v>
      </c>
      <c r="E8695" s="3" t="s">
        <v>21</v>
      </c>
      <c r="F8695" s="3" t="s">
        <v>3265</v>
      </c>
      <c r="G8695" s="3" t="s">
        <v>1272</v>
      </c>
      <c r="H8695" s="5">
        <v>4500</v>
      </c>
      <c r="I8695" s="2">
        <v>5</v>
      </c>
      <c r="J8695" s="2">
        <v>0</v>
      </c>
      <c r="K8695" s="2">
        <v>0.16200000000000001</v>
      </c>
      <c r="L8695" s="18" t="str">
        <f>VLOOKUP(F8695,'BD customers'!$1:$1048576,2,FALSE)</f>
        <v>Emily Ducich</v>
      </c>
      <c r="M8695" s="2">
        <f>MATCH(orders[[#This Row],[Product ID]],'BD product'!A:A,0)</f>
        <v>295</v>
      </c>
      <c r="N8695" s="2" t="str" cm="1">
        <f t="array" ref="N8695">INDEX('BD product'!A:D,M8695,2)</f>
        <v>Technology</v>
      </c>
    </row>
    <row r="8696" spans="1:14" x14ac:dyDescent="0.3">
      <c r="A8696" s="3" t="s">
        <v>8795</v>
      </c>
      <c r="B8696" s="4">
        <v>41874</v>
      </c>
      <c r="C8696" s="12" t="str">
        <f t="shared" si="135"/>
        <v>2014/08</v>
      </c>
      <c r="D8696" s="4">
        <v>41879</v>
      </c>
      <c r="E8696" s="3" t="s">
        <v>11</v>
      </c>
      <c r="F8696" s="3" t="s">
        <v>1214</v>
      </c>
      <c r="G8696" s="3" t="s">
        <v>2130</v>
      </c>
      <c r="H8696" s="5">
        <v>1944</v>
      </c>
      <c r="I8696" s="2">
        <v>3</v>
      </c>
      <c r="J8696" s="2">
        <v>0</v>
      </c>
      <c r="K8696" s="2">
        <v>9.5256000000000007</v>
      </c>
      <c r="L8696" s="18" t="str">
        <f>VLOOKUP(F8696,'BD customers'!$1:$1048576,2,FALSE)</f>
        <v>Corey Roper</v>
      </c>
      <c r="M8696" s="2">
        <f>MATCH(orders[[#This Row],[Product ID]],'BD product'!A:A,0)</f>
        <v>550</v>
      </c>
      <c r="N8696" s="2" t="str" cm="1">
        <f t="array" ref="N8696">INDEX('BD product'!A:D,M8696,2)</f>
        <v>Office Supplies</v>
      </c>
    </row>
    <row r="8697" spans="1:14" x14ac:dyDescent="0.3">
      <c r="A8697" s="3" t="s">
        <v>8796</v>
      </c>
      <c r="B8697" s="4">
        <v>42993</v>
      </c>
      <c r="C8697" s="12" t="str">
        <f t="shared" si="135"/>
        <v>2017/09</v>
      </c>
      <c r="D8697" s="4">
        <v>42995</v>
      </c>
      <c r="E8697" s="3" t="s">
        <v>11</v>
      </c>
      <c r="F8697" s="3" t="s">
        <v>423</v>
      </c>
      <c r="G8697" s="3" t="s">
        <v>969</v>
      </c>
      <c r="H8697" s="5">
        <v>300904</v>
      </c>
      <c r="I8697" s="2">
        <v>1</v>
      </c>
      <c r="J8697" s="2">
        <v>2</v>
      </c>
      <c r="K8697" s="2">
        <v>11.283899999999999</v>
      </c>
      <c r="L8697" s="18" t="str">
        <f>VLOOKUP(F8697,'BD customers'!$1:$1048576,2,FALSE)</f>
        <v>Christopher Schild</v>
      </c>
      <c r="M8697" s="2">
        <f>MATCH(orders[[#This Row],[Product ID]],'BD product'!A:A,0)</f>
        <v>217</v>
      </c>
      <c r="N8697" s="2" t="str" cm="1">
        <f t="array" ref="N8697">INDEX('BD product'!A:D,M8697,2)</f>
        <v>Furniture</v>
      </c>
    </row>
    <row r="8698" spans="1:14" x14ac:dyDescent="0.3">
      <c r="A8698" s="3" t="s">
        <v>8797</v>
      </c>
      <c r="B8698" s="4">
        <v>42901</v>
      </c>
      <c r="C8698" s="12" t="str">
        <f t="shared" si="135"/>
        <v>2017/06</v>
      </c>
      <c r="D8698" s="4">
        <v>42906</v>
      </c>
      <c r="E8698" s="3" t="s">
        <v>21</v>
      </c>
      <c r="F8698" s="3" t="s">
        <v>1245</v>
      </c>
      <c r="G8698" s="3" t="s">
        <v>4250</v>
      </c>
      <c r="H8698" s="5">
        <v>239976</v>
      </c>
      <c r="I8698" s="2">
        <v>3</v>
      </c>
      <c r="J8698" s="2">
        <v>2</v>
      </c>
      <c r="K8698" s="2">
        <v>26.997299999999999</v>
      </c>
      <c r="L8698" s="18" t="str">
        <f>VLOOKUP(F8698,'BD customers'!$1:$1048576,2,FALSE)</f>
        <v>Thomas Seio</v>
      </c>
      <c r="M8698" s="2">
        <f>MATCH(orders[[#This Row],[Product ID]],'BD product'!A:A,0)</f>
        <v>1280</v>
      </c>
      <c r="N8698" s="2" t="str" cm="1">
        <f t="array" ref="N8698">INDEX('BD product'!A:D,M8698,2)</f>
        <v>Technology</v>
      </c>
    </row>
    <row r="8699" spans="1:14" x14ac:dyDescent="0.3">
      <c r="A8699" s="3" t="s">
        <v>8797</v>
      </c>
      <c r="B8699" s="4">
        <v>42901</v>
      </c>
      <c r="C8699" s="12" t="str">
        <f t="shared" si="135"/>
        <v>2017/06</v>
      </c>
      <c r="D8699" s="4">
        <v>42906</v>
      </c>
      <c r="E8699" s="3" t="s">
        <v>21</v>
      </c>
      <c r="F8699" s="3" t="s">
        <v>1245</v>
      </c>
      <c r="G8699" s="3" t="s">
        <v>996</v>
      </c>
      <c r="H8699" s="5">
        <v>31168</v>
      </c>
      <c r="I8699" s="2">
        <v>4</v>
      </c>
      <c r="J8699" s="2">
        <v>2</v>
      </c>
      <c r="K8699" s="2">
        <v>9.3504000000000005</v>
      </c>
      <c r="L8699" s="18" t="str">
        <f>VLOOKUP(F8699,'BD customers'!$1:$1048576,2,FALSE)</f>
        <v>Thomas Seio</v>
      </c>
      <c r="M8699" s="2">
        <f>MATCH(orders[[#This Row],[Product ID]],'BD product'!A:A,0)</f>
        <v>223</v>
      </c>
      <c r="N8699" s="2" t="str" cm="1">
        <f t="array" ref="N8699">INDEX('BD product'!A:D,M8699,2)</f>
        <v>Furniture</v>
      </c>
    </row>
    <row r="8700" spans="1:14" x14ac:dyDescent="0.3">
      <c r="A8700" s="3" t="s">
        <v>8797</v>
      </c>
      <c r="B8700" s="4">
        <v>42901</v>
      </c>
      <c r="C8700" s="12" t="str">
        <f t="shared" si="135"/>
        <v>2017/06</v>
      </c>
      <c r="D8700" s="4">
        <v>42906</v>
      </c>
      <c r="E8700" s="3" t="s">
        <v>21</v>
      </c>
      <c r="F8700" s="3" t="s">
        <v>1245</v>
      </c>
      <c r="G8700" s="3" t="s">
        <v>5423</v>
      </c>
      <c r="H8700" s="5">
        <v>12096</v>
      </c>
      <c r="I8700" s="2">
        <v>2</v>
      </c>
      <c r="J8700" s="2">
        <v>4</v>
      </c>
      <c r="K8700" s="2">
        <v>-2.8224</v>
      </c>
      <c r="L8700" s="18" t="str">
        <f>VLOOKUP(F8700,'BD customers'!$1:$1048576,2,FALSE)</f>
        <v>Thomas Seio</v>
      </c>
      <c r="M8700" s="2">
        <f>MATCH(orders[[#This Row],[Product ID]],'BD product'!A:A,0)</f>
        <v>1531</v>
      </c>
      <c r="N8700" s="2" t="str" cm="1">
        <f t="array" ref="N8700">INDEX('BD product'!A:D,M8700,2)</f>
        <v>Furniture</v>
      </c>
    </row>
    <row r="8701" spans="1:14" x14ac:dyDescent="0.3">
      <c r="A8701" s="3" t="s">
        <v>8797</v>
      </c>
      <c r="B8701" s="4">
        <v>42901</v>
      </c>
      <c r="C8701" s="12" t="str">
        <f t="shared" si="135"/>
        <v>2017/06</v>
      </c>
      <c r="D8701" s="4">
        <v>42906</v>
      </c>
      <c r="E8701" s="3" t="s">
        <v>21</v>
      </c>
      <c r="F8701" s="3" t="s">
        <v>1245</v>
      </c>
      <c r="G8701" s="3" t="s">
        <v>2750</v>
      </c>
      <c r="H8701" s="5">
        <v>2239936</v>
      </c>
      <c r="I8701" s="2">
        <v>8</v>
      </c>
      <c r="J8701" s="2">
        <v>2</v>
      </c>
      <c r="K8701" s="2">
        <v>223.99359999999999</v>
      </c>
      <c r="L8701" s="18" t="str">
        <f>VLOOKUP(F8701,'BD customers'!$1:$1048576,2,FALSE)</f>
        <v>Thomas Seio</v>
      </c>
      <c r="M8701" s="2">
        <f>MATCH(orders[[#This Row],[Product ID]],'BD product'!A:A,0)</f>
        <v>756</v>
      </c>
      <c r="N8701" s="2" t="str" cm="1">
        <f t="array" ref="N8701">INDEX('BD product'!A:D,M8701,2)</f>
        <v>Technology</v>
      </c>
    </row>
    <row r="8702" spans="1:14" x14ac:dyDescent="0.3">
      <c r="A8702" s="3" t="s">
        <v>8797</v>
      </c>
      <c r="B8702" s="4">
        <v>42901</v>
      </c>
      <c r="C8702" s="12" t="str">
        <f t="shared" si="135"/>
        <v>2017/06</v>
      </c>
      <c r="D8702" s="4">
        <v>42906</v>
      </c>
      <c r="E8702" s="3" t="s">
        <v>21</v>
      </c>
      <c r="F8702" s="3" t="s">
        <v>1245</v>
      </c>
      <c r="G8702" s="3" t="s">
        <v>1510</v>
      </c>
      <c r="H8702" s="5">
        <v>76608</v>
      </c>
      <c r="I8702" s="2">
        <v>8</v>
      </c>
      <c r="J8702" s="2">
        <v>2</v>
      </c>
      <c r="K8702" s="2">
        <v>6.7031999999999998</v>
      </c>
      <c r="L8702" s="18" t="str">
        <f>VLOOKUP(F8702,'BD customers'!$1:$1048576,2,FALSE)</f>
        <v>Thomas Seio</v>
      </c>
      <c r="M8702" s="2">
        <f>MATCH(orders[[#This Row],[Product ID]],'BD product'!A:A,0)</f>
        <v>362</v>
      </c>
      <c r="N8702" s="2" t="str" cm="1">
        <f t="array" ref="N8702">INDEX('BD product'!A:D,M8702,2)</f>
        <v>Office Supplies</v>
      </c>
    </row>
    <row r="8703" spans="1:14" x14ac:dyDescent="0.3">
      <c r="A8703" s="3" t="s">
        <v>8797</v>
      </c>
      <c r="B8703" s="4">
        <v>42901</v>
      </c>
      <c r="C8703" s="12" t="str">
        <f t="shared" si="135"/>
        <v>2017/06</v>
      </c>
      <c r="D8703" s="4">
        <v>42906</v>
      </c>
      <c r="E8703" s="3" t="s">
        <v>21</v>
      </c>
      <c r="F8703" s="3" t="s">
        <v>1245</v>
      </c>
      <c r="G8703" s="3" t="s">
        <v>2033</v>
      </c>
      <c r="H8703" s="5">
        <v>142776</v>
      </c>
      <c r="I8703" s="2">
        <v>1</v>
      </c>
      <c r="J8703" s="2">
        <v>2</v>
      </c>
      <c r="K8703" s="2">
        <v>1.7847</v>
      </c>
      <c r="L8703" s="18" t="str">
        <f>VLOOKUP(F8703,'BD customers'!$1:$1048576,2,FALSE)</f>
        <v>Thomas Seio</v>
      </c>
      <c r="M8703" s="2">
        <f>MATCH(orders[[#This Row],[Product ID]],'BD product'!A:A,0)</f>
        <v>520</v>
      </c>
      <c r="N8703" s="2" t="str" cm="1">
        <f t="array" ref="N8703">INDEX('BD product'!A:D,M8703,2)</f>
        <v>Office Supplies</v>
      </c>
    </row>
    <row r="8704" spans="1:14" x14ac:dyDescent="0.3">
      <c r="A8704" s="3" t="s">
        <v>8797</v>
      </c>
      <c r="B8704" s="4">
        <v>42901</v>
      </c>
      <c r="C8704" s="12" t="str">
        <f t="shared" si="135"/>
        <v>2017/06</v>
      </c>
      <c r="D8704" s="4">
        <v>42906</v>
      </c>
      <c r="E8704" s="3" t="s">
        <v>21</v>
      </c>
      <c r="F8704" s="3" t="s">
        <v>1245</v>
      </c>
      <c r="G8704" s="3" t="s">
        <v>8798</v>
      </c>
      <c r="H8704" s="5">
        <v>9136</v>
      </c>
      <c r="I8704" s="2">
        <v>5</v>
      </c>
      <c r="J8704" s="2">
        <v>2</v>
      </c>
      <c r="K8704" s="2">
        <v>2.9691999999999998</v>
      </c>
      <c r="L8704" s="18" t="str">
        <f>VLOOKUP(F8704,'BD customers'!$1:$1048576,2,FALSE)</f>
        <v>Thomas Seio</v>
      </c>
      <c r="M8704" s="2">
        <f>MATCH(orders[[#This Row],[Product ID]],'BD product'!A:A,0)</f>
        <v>1843</v>
      </c>
      <c r="N8704" s="2" t="str" cm="1">
        <f t="array" ref="N8704">INDEX('BD product'!A:D,M8704,2)</f>
        <v>Office Supplies</v>
      </c>
    </row>
    <row r="8705" spans="1:14" x14ac:dyDescent="0.3">
      <c r="A8705" s="3" t="s">
        <v>8800</v>
      </c>
      <c r="B8705" s="4">
        <v>42064</v>
      </c>
      <c r="C8705" s="12" t="str">
        <f t="shared" si="135"/>
        <v>2015/03</v>
      </c>
      <c r="D8705" s="4">
        <v>42068</v>
      </c>
      <c r="E8705" s="3" t="s">
        <v>21</v>
      </c>
      <c r="F8705" s="3" t="s">
        <v>1321</v>
      </c>
      <c r="G8705" s="3" t="s">
        <v>3661</v>
      </c>
      <c r="H8705" s="5">
        <v>3552</v>
      </c>
      <c r="I8705" s="2">
        <v>2</v>
      </c>
      <c r="J8705" s="2">
        <v>2</v>
      </c>
      <c r="K8705" s="2">
        <v>4.4400000000000002E-2</v>
      </c>
      <c r="L8705" s="18" t="str">
        <f>VLOOKUP(F8705,'BD customers'!$1:$1048576,2,FALSE)</f>
        <v>Resi PÃ¶lking</v>
      </c>
      <c r="M8705" s="2">
        <f>MATCH(orders[[#This Row],[Product ID]],'BD product'!A:A,0)</f>
        <v>1110</v>
      </c>
      <c r="N8705" s="2" t="str" cm="1">
        <f t="array" ref="N8705">INDEX('BD product'!A:D,M8705,2)</f>
        <v>Office Supplies</v>
      </c>
    </row>
    <row r="8706" spans="1:14" x14ac:dyDescent="0.3">
      <c r="A8706" s="3" t="s">
        <v>8801</v>
      </c>
      <c r="B8706" s="4">
        <v>42574</v>
      </c>
      <c r="C8706" s="12" t="str">
        <f t="shared" ref="C8706:C8769" si="136">TEXT(B8706,"aaaa/mm")</f>
        <v>2016/07</v>
      </c>
      <c r="D8706" s="4">
        <v>42577</v>
      </c>
      <c r="E8706" s="3" t="s">
        <v>64</v>
      </c>
      <c r="F8706" s="3" t="s">
        <v>4177</v>
      </c>
      <c r="G8706" s="3" t="s">
        <v>7202</v>
      </c>
      <c r="H8706" s="5">
        <v>115136</v>
      </c>
      <c r="I8706" s="2">
        <v>8</v>
      </c>
      <c r="J8706" s="2">
        <v>2</v>
      </c>
      <c r="K8706" s="2">
        <v>11.5136</v>
      </c>
      <c r="L8706" s="18" t="str">
        <f>VLOOKUP(F8706,'BD customers'!$1:$1048576,2,FALSE)</f>
        <v>Ivan Liston</v>
      </c>
      <c r="M8706" s="2">
        <f>MATCH(orders[[#This Row],[Product ID]],'BD product'!A:A,0)</f>
        <v>1765</v>
      </c>
      <c r="N8706" s="2" t="str" cm="1">
        <f t="array" ref="N8706">INDEX('BD product'!A:D,M8706,2)</f>
        <v>Technology</v>
      </c>
    </row>
    <row r="8707" spans="1:14" x14ac:dyDescent="0.3">
      <c r="A8707" s="3" t="s">
        <v>8802</v>
      </c>
      <c r="B8707" s="4">
        <v>41913</v>
      </c>
      <c r="C8707" s="12" t="str">
        <f t="shared" si="136"/>
        <v>2014/10</v>
      </c>
      <c r="D8707" s="4">
        <v>41917</v>
      </c>
      <c r="E8707" s="3" t="s">
        <v>21</v>
      </c>
      <c r="F8707" s="3" t="s">
        <v>6119</v>
      </c>
      <c r="G8707" s="3" t="s">
        <v>8518</v>
      </c>
      <c r="H8707" s="5">
        <v>471</v>
      </c>
      <c r="I8707" s="2">
        <v>1</v>
      </c>
      <c r="J8707" s="2">
        <v>0</v>
      </c>
      <c r="K8707" s="2">
        <v>0</v>
      </c>
      <c r="L8707" s="18" t="str">
        <f>VLOOKUP(F8707,'BD customers'!$1:$1048576,2,FALSE)</f>
        <v>Neil FranzÃ¶sisch</v>
      </c>
      <c r="M8707" s="2">
        <f>MATCH(orders[[#This Row],[Product ID]],'BD product'!A:A,0)</f>
        <v>1837</v>
      </c>
      <c r="N8707" s="2" t="str" cm="1">
        <f t="array" ref="N8707">INDEX('BD product'!A:D,M8707,2)</f>
        <v>Office Supplies</v>
      </c>
    </row>
    <row r="8708" spans="1:14" x14ac:dyDescent="0.3">
      <c r="A8708" s="3" t="s">
        <v>8803</v>
      </c>
      <c r="B8708" s="4">
        <v>41890</v>
      </c>
      <c r="C8708" s="12" t="str">
        <f t="shared" si="136"/>
        <v>2014/09</v>
      </c>
      <c r="D8708" s="4">
        <v>41895</v>
      </c>
      <c r="E8708" s="3" t="s">
        <v>21</v>
      </c>
      <c r="F8708" s="3" t="s">
        <v>328</v>
      </c>
      <c r="G8708" s="3" t="s">
        <v>3372</v>
      </c>
      <c r="H8708" s="5">
        <v>172764</v>
      </c>
      <c r="I8708" s="2">
        <v>2</v>
      </c>
      <c r="J8708" s="2">
        <v>1</v>
      </c>
      <c r="K8708" s="2">
        <v>13.437200000000001</v>
      </c>
      <c r="L8708" s="18" t="str">
        <f>VLOOKUP(F8708,'BD customers'!$1:$1048576,2,FALSE)</f>
        <v>Paul Prost</v>
      </c>
      <c r="M8708" s="2">
        <f>MATCH(orders[[#This Row],[Product ID]],'BD product'!A:A,0)</f>
        <v>994</v>
      </c>
      <c r="N8708" s="2" t="str" cm="1">
        <f t="array" ref="N8708">INDEX('BD product'!A:D,M8708,2)</f>
        <v>Furniture</v>
      </c>
    </row>
    <row r="8709" spans="1:14" x14ac:dyDescent="0.3">
      <c r="A8709" s="3" t="s">
        <v>8803</v>
      </c>
      <c r="B8709" s="4">
        <v>41890</v>
      </c>
      <c r="C8709" s="12" t="str">
        <f t="shared" si="136"/>
        <v>2014/09</v>
      </c>
      <c r="D8709" s="4">
        <v>41895</v>
      </c>
      <c r="E8709" s="3" t="s">
        <v>21</v>
      </c>
      <c r="F8709" s="3" t="s">
        <v>328</v>
      </c>
      <c r="G8709" s="3" t="s">
        <v>4226</v>
      </c>
      <c r="H8709" s="5">
        <v>352</v>
      </c>
      <c r="I8709" s="2">
        <v>2</v>
      </c>
      <c r="J8709" s="2">
        <v>0</v>
      </c>
      <c r="K8709" s="2">
        <v>1.6896</v>
      </c>
      <c r="L8709" s="18" t="str">
        <f>VLOOKUP(F8709,'BD customers'!$1:$1048576,2,FALSE)</f>
        <v>Paul Prost</v>
      </c>
      <c r="M8709" s="2">
        <f>MATCH(orders[[#This Row],[Product ID]],'BD product'!A:A,0)</f>
        <v>1275</v>
      </c>
      <c r="N8709" s="2" t="str" cm="1">
        <f t="array" ref="N8709">INDEX('BD product'!A:D,M8709,2)</f>
        <v>Office Supplies</v>
      </c>
    </row>
    <row r="8710" spans="1:14" x14ac:dyDescent="0.3">
      <c r="A8710" s="3" t="s">
        <v>8804</v>
      </c>
      <c r="B8710" s="4">
        <v>41959</v>
      </c>
      <c r="C8710" s="12" t="str">
        <f t="shared" si="136"/>
        <v>2014/11</v>
      </c>
      <c r="D8710" s="4">
        <v>41961</v>
      </c>
      <c r="E8710" s="3" t="s">
        <v>64</v>
      </c>
      <c r="F8710" s="3" t="s">
        <v>2119</v>
      </c>
      <c r="G8710" s="3" t="s">
        <v>2794</v>
      </c>
      <c r="H8710" s="5">
        <v>79968</v>
      </c>
      <c r="I8710" s="2">
        <v>4</v>
      </c>
      <c r="J8710" s="2">
        <v>2</v>
      </c>
      <c r="K8710" s="2">
        <v>-17.992799999999999</v>
      </c>
      <c r="L8710" s="18" t="str">
        <f>VLOOKUP(F8710,'BD customers'!$1:$1048576,2,FALSE)</f>
        <v>Justin Deggeller</v>
      </c>
      <c r="M8710" s="2">
        <f>MATCH(orders[[#This Row],[Product ID]],'BD product'!A:A,0)</f>
        <v>773</v>
      </c>
      <c r="N8710" s="2" t="str" cm="1">
        <f t="array" ref="N8710">INDEX('BD product'!A:D,M8710,2)</f>
        <v>Technology</v>
      </c>
    </row>
    <row r="8711" spans="1:14" x14ac:dyDescent="0.3">
      <c r="A8711" s="3" t="s">
        <v>8804</v>
      </c>
      <c r="B8711" s="4">
        <v>41959</v>
      </c>
      <c r="C8711" s="12" t="str">
        <f t="shared" si="136"/>
        <v>2014/11</v>
      </c>
      <c r="D8711" s="4">
        <v>41961</v>
      </c>
      <c r="E8711" s="3" t="s">
        <v>64</v>
      </c>
      <c r="F8711" s="3" t="s">
        <v>2119</v>
      </c>
      <c r="G8711" s="3" t="s">
        <v>2201</v>
      </c>
      <c r="H8711" s="5">
        <v>3059745</v>
      </c>
      <c r="I8711" s="2">
        <v>3</v>
      </c>
      <c r="J8711" s="2">
        <v>15</v>
      </c>
      <c r="K8711" s="2">
        <v>25.197900000000001</v>
      </c>
      <c r="L8711" s="18" t="str">
        <f>VLOOKUP(F8711,'BD customers'!$1:$1048576,2,FALSE)</f>
        <v>Justin Deggeller</v>
      </c>
      <c r="M8711" s="2">
        <f>MATCH(orders[[#This Row],[Product ID]],'BD product'!A:A,0)</f>
        <v>576</v>
      </c>
      <c r="N8711" s="2" t="str" cm="1">
        <f t="array" ref="N8711">INDEX('BD product'!A:D,M8711,2)</f>
        <v>Furniture</v>
      </c>
    </row>
    <row r="8712" spans="1:14" x14ac:dyDescent="0.3">
      <c r="A8712" s="3" t="s">
        <v>8804</v>
      </c>
      <c r="B8712" s="4">
        <v>41959</v>
      </c>
      <c r="C8712" s="12" t="str">
        <f t="shared" si="136"/>
        <v>2014/11</v>
      </c>
      <c r="D8712" s="4">
        <v>41961</v>
      </c>
      <c r="E8712" s="3" t="s">
        <v>64</v>
      </c>
      <c r="F8712" s="3" t="s">
        <v>2119</v>
      </c>
      <c r="G8712" s="3" t="s">
        <v>737</v>
      </c>
      <c r="H8712" s="5">
        <v>34491</v>
      </c>
      <c r="I8712" s="2">
        <v>3</v>
      </c>
      <c r="J8712" s="2">
        <v>0</v>
      </c>
      <c r="K8712" s="2">
        <v>10.347300000000001</v>
      </c>
      <c r="L8712" s="18" t="str">
        <f>VLOOKUP(F8712,'BD customers'!$1:$1048576,2,FALSE)</f>
        <v>Justin Deggeller</v>
      </c>
      <c r="M8712" s="2">
        <f>MATCH(orders[[#This Row],[Product ID]],'BD product'!A:A,0)</f>
        <v>158</v>
      </c>
      <c r="N8712" s="2" t="str" cm="1">
        <f t="array" ref="N8712">INDEX('BD product'!A:D,M8712,2)</f>
        <v>Office Supplies</v>
      </c>
    </row>
    <row r="8713" spans="1:14" x14ac:dyDescent="0.3">
      <c r="A8713" s="3" t="s">
        <v>8805</v>
      </c>
      <c r="B8713" s="4">
        <v>41701</v>
      </c>
      <c r="C8713" s="12" t="str">
        <f t="shared" si="136"/>
        <v>2014/03</v>
      </c>
      <c r="D8713" s="4">
        <v>41705</v>
      </c>
      <c r="E8713" s="3" t="s">
        <v>21</v>
      </c>
      <c r="F8713" s="3" t="s">
        <v>3118</v>
      </c>
      <c r="G8713" s="3" t="s">
        <v>3324</v>
      </c>
      <c r="H8713" s="5">
        <v>626352</v>
      </c>
      <c r="I8713" s="2">
        <v>3</v>
      </c>
      <c r="J8713" s="2">
        <v>2</v>
      </c>
      <c r="K8713" s="2">
        <v>-23.488199999999999</v>
      </c>
      <c r="L8713" s="18" t="str">
        <f>VLOOKUP(F8713,'BD customers'!$1:$1048576,2,FALSE)</f>
        <v>Eva Jacobs</v>
      </c>
      <c r="M8713" s="2">
        <f>MATCH(orders[[#This Row],[Product ID]],'BD product'!A:A,0)</f>
        <v>973</v>
      </c>
      <c r="N8713" s="2" t="str" cm="1">
        <f t="array" ref="N8713">INDEX('BD product'!A:D,M8713,2)</f>
        <v>Furniture</v>
      </c>
    </row>
    <row r="8714" spans="1:14" x14ac:dyDescent="0.3">
      <c r="A8714" s="3" t="s">
        <v>8806</v>
      </c>
      <c r="B8714" s="4">
        <v>42341</v>
      </c>
      <c r="C8714" s="12" t="str">
        <f t="shared" si="136"/>
        <v>2015/12</v>
      </c>
      <c r="D8714" s="4">
        <v>42345</v>
      </c>
      <c r="E8714" s="3" t="s">
        <v>21</v>
      </c>
      <c r="F8714" s="3" t="s">
        <v>4505</v>
      </c>
      <c r="G8714" s="3" t="s">
        <v>4103</v>
      </c>
      <c r="H8714" s="5">
        <v>359499</v>
      </c>
      <c r="I8714" s="2">
        <v>3</v>
      </c>
      <c r="J8714" s="2">
        <v>15</v>
      </c>
      <c r="K8714" s="2">
        <v>-29.605799999999999</v>
      </c>
      <c r="L8714" s="18" t="str">
        <f>VLOOKUP(F8714,'BD customers'!$1:$1048576,2,FALSE)</f>
        <v>Pierre Wener</v>
      </c>
      <c r="M8714" s="2">
        <f>MATCH(orders[[#This Row],[Product ID]],'BD product'!A:A,0)</f>
        <v>1250</v>
      </c>
      <c r="N8714" s="2" t="str" cm="1">
        <f t="array" ref="N8714">INDEX('BD product'!A:D,M8714,2)</f>
        <v>Furniture</v>
      </c>
    </row>
    <row r="8715" spans="1:14" x14ac:dyDescent="0.3">
      <c r="A8715" s="3" t="s">
        <v>8807</v>
      </c>
      <c r="B8715" s="4">
        <v>42927</v>
      </c>
      <c r="C8715" s="12" t="str">
        <f t="shared" si="136"/>
        <v>2017/07</v>
      </c>
      <c r="D8715" s="4">
        <v>42932</v>
      </c>
      <c r="E8715" s="3" t="s">
        <v>21</v>
      </c>
      <c r="F8715" s="3" t="s">
        <v>6379</v>
      </c>
      <c r="G8715" s="3" t="s">
        <v>2309</v>
      </c>
      <c r="H8715" s="5">
        <v>71952</v>
      </c>
      <c r="I8715" s="2">
        <v>6</v>
      </c>
      <c r="J8715" s="2">
        <v>2</v>
      </c>
      <c r="K8715" s="2">
        <v>5.3963999999999999</v>
      </c>
      <c r="L8715" s="18" t="str">
        <f>VLOOKUP(F8715,'BD customers'!$1:$1048576,2,FALSE)</f>
        <v>Tom Stivers</v>
      </c>
      <c r="M8715" s="2">
        <f>MATCH(orders[[#This Row],[Product ID]],'BD product'!A:A,0)</f>
        <v>613</v>
      </c>
      <c r="N8715" s="2" t="str" cm="1">
        <f t="array" ref="N8715">INDEX('BD product'!A:D,M8715,2)</f>
        <v>Technology</v>
      </c>
    </row>
    <row r="8716" spans="1:14" x14ac:dyDescent="0.3">
      <c r="A8716" s="3" t="s">
        <v>8807</v>
      </c>
      <c r="B8716" s="4">
        <v>42927</v>
      </c>
      <c r="C8716" s="12" t="str">
        <f t="shared" si="136"/>
        <v>2017/07</v>
      </c>
      <c r="D8716" s="4">
        <v>42932</v>
      </c>
      <c r="E8716" s="3" t="s">
        <v>21</v>
      </c>
      <c r="F8716" s="3" t="s">
        <v>6379</v>
      </c>
      <c r="G8716" s="3" t="s">
        <v>3355</v>
      </c>
      <c r="H8716" s="5">
        <v>298</v>
      </c>
      <c r="I8716" s="2">
        <v>5</v>
      </c>
      <c r="J8716" s="2">
        <v>2</v>
      </c>
      <c r="K8716" s="2">
        <v>9.3125</v>
      </c>
      <c r="L8716" s="18" t="str">
        <f>VLOOKUP(F8716,'BD customers'!$1:$1048576,2,FALSE)</f>
        <v>Tom Stivers</v>
      </c>
      <c r="M8716" s="2">
        <f>MATCH(orders[[#This Row],[Product ID]],'BD product'!A:A,0)</f>
        <v>987</v>
      </c>
      <c r="N8716" s="2" t="str" cm="1">
        <f t="array" ref="N8716">INDEX('BD product'!A:D,M8716,2)</f>
        <v>Office Supplies</v>
      </c>
    </row>
    <row r="8717" spans="1:14" x14ac:dyDescent="0.3">
      <c r="A8717" s="3" t="s">
        <v>8808</v>
      </c>
      <c r="B8717" s="4">
        <v>43055</v>
      </c>
      <c r="C8717" s="12" t="str">
        <f t="shared" si="136"/>
        <v>2017/11</v>
      </c>
      <c r="D8717" s="4">
        <v>43059</v>
      </c>
      <c r="E8717" s="3" t="s">
        <v>11</v>
      </c>
      <c r="F8717" s="3" t="s">
        <v>1165</v>
      </c>
      <c r="G8717" s="3" t="s">
        <v>2057</v>
      </c>
      <c r="H8717" s="5">
        <v>1824</v>
      </c>
      <c r="I8717" s="2">
        <v>1</v>
      </c>
      <c r="J8717" s="2">
        <v>7</v>
      </c>
      <c r="K8717" s="2">
        <v>-1.3984000000000001</v>
      </c>
      <c r="L8717" s="18" t="str">
        <f>VLOOKUP(F8717,'BD customers'!$1:$1048576,2,FALSE)</f>
        <v>Brian Moss</v>
      </c>
      <c r="M8717" s="2">
        <f>MATCH(orders[[#This Row],[Product ID]],'BD product'!A:A,0)</f>
        <v>527</v>
      </c>
      <c r="N8717" s="2" t="str" cm="1">
        <f t="array" ref="N8717">INDEX('BD product'!A:D,M8717,2)</f>
        <v>Office Supplies</v>
      </c>
    </row>
    <row r="8718" spans="1:14" x14ac:dyDescent="0.3">
      <c r="A8718" s="3" t="s">
        <v>8809</v>
      </c>
      <c r="B8718" s="4">
        <v>42533</v>
      </c>
      <c r="C8718" s="12" t="str">
        <f t="shared" si="136"/>
        <v>2016/06</v>
      </c>
      <c r="D8718" s="4">
        <v>42537</v>
      </c>
      <c r="E8718" s="3" t="s">
        <v>11</v>
      </c>
      <c r="F8718" s="3" t="s">
        <v>4211</v>
      </c>
      <c r="G8718" s="3" t="s">
        <v>4883</v>
      </c>
      <c r="H8718" s="5">
        <v>64384</v>
      </c>
      <c r="I8718" s="2">
        <v>4</v>
      </c>
      <c r="J8718" s="2">
        <v>8</v>
      </c>
      <c r="K8718" s="2">
        <v>-1.6095999999999999</v>
      </c>
      <c r="L8718" s="18" t="str">
        <f>VLOOKUP(F8718,'BD customers'!$1:$1048576,2,FALSE)</f>
        <v>Arthur Wiediger</v>
      </c>
      <c r="M8718" s="2">
        <f>MATCH(orders[[#This Row],[Product ID]],'BD product'!A:A,0)</f>
        <v>1431</v>
      </c>
      <c r="N8718" s="2" t="str" cm="1">
        <f t="array" ref="N8718">INDEX('BD product'!A:D,M8718,2)</f>
        <v>Office Supplies</v>
      </c>
    </row>
    <row r="8719" spans="1:14" x14ac:dyDescent="0.3">
      <c r="A8719" s="3" t="s">
        <v>8809</v>
      </c>
      <c r="B8719" s="4">
        <v>42533</v>
      </c>
      <c r="C8719" s="12" t="str">
        <f t="shared" si="136"/>
        <v>2016/06</v>
      </c>
      <c r="D8719" s="4">
        <v>42537</v>
      </c>
      <c r="E8719" s="3" t="s">
        <v>11</v>
      </c>
      <c r="F8719" s="3" t="s">
        <v>4211</v>
      </c>
      <c r="G8719" s="3" t="s">
        <v>2586</v>
      </c>
      <c r="H8719" s="5">
        <v>6984</v>
      </c>
      <c r="I8719" s="2">
        <v>2</v>
      </c>
      <c r="J8719" s="2">
        <v>6</v>
      </c>
      <c r="K8719" s="2">
        <v>-4.5396000000000001</v>
      </c>
      <c r="L8719" s="18" t="str">
        <f>VLOOKUP(F8719,'BD customers'!$1:$1048576,2,FALSE)</f>
        <v>Arthur Wiediger</v>
      </c>
      <c r="M8719" s="2">
        <f>MATCH(orders[[#This Row],[Product ID]],'BD product'!A:A,0)</f>
        <v>700</v>
      </c>
      <c r="N8719" s="2" t="str" cm="1">
        <f t="array" ref="N8719">INDEX('BD product'!A:D,M8719,2)</f>
        <v>Furniture</v>
      </c>
    </row>
    <row r="8720" spans="1:14" x14ac:dyDescent="0.3">
      <c r="A8720" s="3" t="s">
        <v>8809</v>
      </c>
      <c r="B8720" s="4">
        <v>42533</v>
      </c>
      <c r="C8720" s="12" t="str">
        <f t="shared" si="136"/>
        <v>2016/06</v>
      </c>
      <c r="D8720" s="4">
        <v>42537</v>
      </c>
      <c r="E8720" s="3" t="s">
        <v>11</v>
      </c>
      <c r="F8720" s="3" t="s">
        <v>4211</v>
      </c>
      <c r="G8720" s="3" t="s">
        <v>4226</v>
      </c>
      <c r="H8720" s="5">
        <v>11264</v>
      </c>
      <c r="I8720" s="2">
        <v>8</v>
      </c>
      <c r="J8720" s="2">
        <v>2</v>
      </c>
      <c r="K8720" s="2">
        <v>3.9424000000000001</v>
      </c>
      <c r="L8720" s="18" t="str">
        <f>VLOOKUP(F8720,'BD customers'!$1:$1048576,2,FALSE)</f>
        <v>Arthur Wiediger</v>
      </c>
      <c r="M8720" s="2">
        <f>MATCH(orders[[#This Row],[Product ID]],'BD product'!A:A,0)</f>
        <v>1275</v>
      </c>
      <c r="N8720" s="2" t="str" cm="1">
        <f t="array" ref="N8720">INDEX('BD product'!A:D,M8720,2)</f>
        <v>Office Supplies</v>
      </c>
    </row>
    <row r="8721" spans="1:14" x14ac:dyDescent="0.3">
      <c r="A8721" s="3" t="s">
        <v>8809</v>
      </c>
      <c r="B8721" s="4">
        <v>42533</v>
      </c>
      <c r="C8721" s="12" t="str">
        <f t="shared" si="136"/>
        <v>2016/06</v>
      </c>
      <c r="D8721" s="4">
        <v>42537</v>
      </c>
      <c r="E8721" s="3" t="s">
        <v>11</v>
      </c>
      <c r="F8721" s="3" t="s">
        <v>4211</v>
      </c>
      <c r="G8721" s="3" t="s">
        <v>6115</v>
      </c>
      <c r="H8721" s="5">
        <v>15552</v>
      </c>
      <c r="I8721" s="2">
        <v>3</v>
      </c>
      <c r="J8721" s="2">
        <v>2</v>
      </c>
      <c r="K8721" s="2">
        <v>5.6375999999999999</v>
      </c>
      <c r="L8721" s="18" t="str">
        <f>VLOOKUP(F8721,'BD customers'!$1:$1048576,2,FALSE)</f>
        <v>Arthur Wiediger</v>
      </c>
      <c r="M8721" s="2">
        <f>MATCH(orders[[#This Row],[Product ID]],'BD product'!A:A,0)</f>
        <v>1643</v>
      </c>
      <c r="N8721" s="2" t="str" cm="1">
        <f t="array" ref="N8721">INDEX('BD product'!A:D,M8721,2)</f>
        <v>Office Supplies</v>
      </c>
    </row>
    <row r="8722" spans="1:14" x14ac:dyDescent="0.3">
      <c r="A8722" s="3" t="s">
        <v>8809</v>
      </c>
      <c r="B8722" s="4">
        <v>42533</v>
      </c>
      <c r="C8722" s="12" t="str">
        <f t="shared" si="136"/>
        <v>2016/06</v>
      </c>
      <c r="D8722" s="4">
        <v>42537</v>
      </c>
      <c r="E8722" s="3" t="s">
        <v>11</v>
      </c>
      <c r="F8722" s="3" t="s">
        <v>4211</v>
      </c>
      <c r="G8722" s="3" t="s">
        <v>6056</v>
      </c>
      <c r="H8722" s="5">
        <v>379372</v>
      </c>
      <c r="I8722" s="2">
        <v>2</v>
      </c>
      <c r="J8722" s="2">
        <v>3</v>
      </c>
      <c r="K8722" s="2">
        <v>-119.2312</v>
      </c>
      <c r="L8722" s="18" t="str">
        <f>VLOOKUP(F8722,'BD customers'!$1:$1048576,2,FALSE)</f>
        <v>Arthur Wiediger</v>
      </c>
      <c r="M8722" s="2">
        <f>MATCH(orders[[#This Row],[Product ID]],'BD product'!A:A,0)</f>
        <v>1633</v>
      </c>
      <c r="N8722" s="2" t="str" cm="1">
        <f t="array" ref="N8722">INDEX('BD product'!A:D,M8722,2)</f>
        <v>Furniture</v>
      </c>
    </row>
    <row r="8723" spans="1:14" x14ac:dyDescent="0.3">
      <c r="A8723" s="3" t="s">
        <v>8809</v>
      </c>
      <c r="B8723" s="4">
        <v>42533</v>
      </c>
      <c r="C8723" s="12" t="str">
        <f t="shared" si="136"/>
        <v>2016/06</v>
      </c>
      <c r="D8723" s="4">
        <v>42537</v>
      </c>
      <c r="E8723" s="3" t="s">
        <v>11</v>
      </c>
      <c r="F8723" s="3" t="s">
        <v>4211</v>
      </c>
      <c r="G8723" s="3" t="s">
        <v>3890</v>
      </c>
      <c r="H8723" s="5">
        <v>67536</v>
      </c>
      <c r="I8723" s="2">
        <v>9</v>
      </c>
      <c r="J8723" s="2">
        <v>2</v>
      </c>
      <c r="K8723" s="2">
        <v>6.7535999999999996</v>
      </c>
      <c r="L8723" s="18" t="str">
        <f>VLOOKUP(F8723,'BD customers'!$1:$1048576,2,FALSE)</f>
        <v>Arthur Wiediger</v>
      </c>
      <c r="M8723" s="2">
        <f>MATCH(orders[[#This Row],[Product ID]],'BD product'!A:A,0)</f>
        <v>1192</v>
      </c>
      <c r="N8723" s="2" t="str" cm="1">
        <f t="array" ref="N8723">INDEX('BD product'!A:D,M8723,2)</f>
        <v>Office Supplies</v>
      </c>
    </row>
    <row r="8724" spans="1:14" x14ac:dyDescent="0.3">
      <c r="A8724" s="3" t="s">
        <v>8809</v>
      </c>
      <c r="B8724" s="4">
        <v>42533</v>
      </c>
      <c r="C8724" s="12" t="str">
        <f t="shared" si="136"/>
        <v>2016/06</v>
      </c>
      <c r="D8724" s="4">
        <v>42537</v>
      </c>
      <c r="E8724" s="3" t="s">
        <v>11</v>
      </c>
      <c r="F8724" s="3" t="s">
        <v>4211</v>
      </c>
      <c r="G8724" s="3" t="s">
        <v>176</v>
      </c>
      <c r="H8724" s="5">
        <v>1524</v>
      </c>
      <c r="I8724" s="2">
        <v>2</v>
      </c>
      <c r="J8724" s="2">
        <v>8</v>
      </c>
      <c r="K8724" s="2">
        <v>-0.26669999999999999</v>
      </c>
      <c r="L8724" s="18" t="str">
        <f>VLOOKUP(F8724,'BD customers'!$1:$1048576,2,FALSE)</f>
        <v>Arthur Wiediger</v>
      </c>
      <c r="M8724" s="2">
        <f>MATCH(orders[[#This Row],[Product ID]],'BD product'!A:A,0)</f>
        <v>33</v>
      </c>
      <c r="N8724" s="2" t="str" cm="1">
        <f t="array" ref="N8724">INDEX('BD product'!A:D,M8724,2)</f>
        <v>Office Supplies</v>
      </c>
    </row>
    <row r="8725" spans="1:14" x14ac:dyDescent="0.3">
      <c r="A8725" s="3" t="s">
        <v>8810</v>
      </c>
      <c r="B8725" s="4">
        <v>42733</v>
      </c>
      <c r="C8725" s="12" t="str">
        <f t="shared" si="136"/>
        <v>2016/12</v>
      </c>
      <c r="D8725" s="4">
        <v>42735</v>
      </c>
      <c r="E8725" s="3" t="s">
        <v>11</v>
      </c>
      <c r="F8725" s="3" t="s">
        <v>6936</v>
      </c>
      <c r="G8725" s="3" t="s">
        <v>1916</v>
      </c>
      <c r="H8725" s="5">
        <v>37408</v>
      </c>
      <c r="I8725" s="2">
        <v>7</v>
      </c>
      <c r="J8725" s="2">
        <v>2</v>
      </c>
      <c r="K8725" s="2">
        <v>13.0928</v>
      </c>
      <c r="L8725" s="18" t="str">
        <f>VLOOKUP(F8725,'BD customers'!$1:$1048576,2,FALSE)</f>
        <v>Marc Harrigan</v>
      </c>
      <c r="M8725" s="2">
        <f>MATCH(orders[[#This Row],[Product ID]],'BD product'!A:A,0)</f>
        <v>483</v>
      </c>
      <c r="N8725" s="2" t="str" cm="1">
        <f t="array" ref="N8725">INDEX('BD product'!A:D,M8725,2)</f>
        <v>Office Supplies</v>
      </c>
    </row>
    <row r="8726" spans="1:14" x14ac:dyDescent="0.3">
      <c r="A8726" s="3" t="s">
        <v>8810</v>
      </c>
      <c r="B8726" s="4">
        <v>42733</v>
      </c>
      <c r="C8726" s="12" t="str">
        <f t="shared" si="136"/>
        <v>2016/12</v>
      </c>
      <c r="D8726" s="4">
        <v>42735</v>
      </c>
      <c r="E8726" s="3" t="s">
        <v>11</v>
      </c>
      <c r="F8726" s="3" t="s">
        <v>6936</v>
      </c>
      <c r="G8726" s="3" t="s">
        <v>6655</v>
      </c>
      <c r="H8726" s="5">
        <v>25344</v>
      </c>
      <c r="I8726" s="2">
        <v>6</v>
      </c>
      <c r="J8726" s="2">
        <v>2</v>
      </c>
      <c r="K8726" s="2">
        <v>8.8704000000000001</v>
      </c>
      <c r="L8726" s="18" t="str">
        <f>VLOOKUP(F8726,'BD customers'!$1:$1048576,2,FALSE)</f>
        <v>Marc Harrigan</v>
      </c>
      <c r="M8726" s="2">
        <f>MATCH(orders[[#This Row],[Product ID]],'BD product'!A:A,0)</f>
        <v>1716</v>
      </c>
      <c r="N8726" s="2" t="str" cm="1">
        <f t="array" ref="N8726">INDEX('BD product'!A:D,M8726,2)</f>
        <v>Office Supplies</v>
      </c>
    </row>
    <row r="8727" spans="1:14" x14ac:dyDescent="0.3">
      <c r="A8727" s="3" t="s">
        <v>8811</v>
      </c>
      <c r="B8727" s="4">
        <v>42812</v>
      </c>
      <c r="C8727" s="12" t="str">
        <f t="shared" si="136"/>
        <v>2017/03</v>
      </c>
      <c r="D8727" s="4">
        <v>42817</v>
      </c>
      <c r="E8727" s="3" t="s">
        <v>21</v>
      </c>
      <c r="F8727" s="3" t="s">
        <v>300</v>
      </c>
      <c r="G8727" s="3" t="s">
        <v>2534</v>
      </c>
      <c r="H8727" s="5">
        <v>462</v>
      </c>
      <c r="I8727" s="2">
        <v>4</v>
      </c>
      <c r="J8727" s="2">
        <v>0</v>
      </c>
      <c r="K8727" s="2">
        <v>2.1252</v>
      </c>
      <c r="L8727" s="18" t="str">
        <f>VLOOKUP(F8727,'BD customers'!$1:$1048576,2,FALSE)</f>
        <v>Scott Williamson</v>
      </c>
      <c r="M8727" s="2">
        <f>MATCH(orders[[#This Row],[Product ID]],'BD product'!A:A,0)</f>
        <v>686</v>
      </c>
      <c r="N8727" s="2" t="str" cm="1">
        <f t="array" ref="N8727">INDEX('BD product'!A:D,M8727,2)</f>
        <v>Office Supplies</v>
      </c>
    </row>
    <row r="8728" spans="1:14" x14ac:dyDescent="0.3">
      <c r="A8728" s="3" t="s">
        <v>8812</v>
      </c>
      <c r="B8728" s="4">
        <v>42365</v>
      </c>
      <c r="C8728" s="12" t="str">
        <f t="shared" si="136"/>
        <v>2015/12</v>
      </c>
      <c r="D8728" s="4">
        <v>42369</v>
      </c>
      <c r="E8728" s="3" t="s">
        <v>21</v>
      </c>
      <c r="F8728" s="3" t="s">
        <v>1260</v>
      </c>
      <c r="G8728" s="3" t="s">
        <v>8577</v>
      </c>
      <c r="H8728" s="5">
        <v>4728</v>
      </c>
      <c r="I8728" s="2">
        <v>3</v>
      </c>
      <c r="J8728" s="2">
        <v>2</v>
      </c>
      <c r="K8728" s="2">
        <v>0.70920000000000005</v>
      </c>
      <c r="L8728" s="18" t="str">
        <f>VLOOKUP(F8728,'BD customers'!$1:$1048576,2,FALSE)</f>
        <v>Sung Pak</v>
      </c>
      <c r="M8728" s="2">
        <f>MATCH(orders[[#This Row],[Product ID]],'BD product'!A:A,0)</f>
        <v>1839</v>
      </c>
      <c r="N8728" s="2" t="str" cm="1">
        <f t="array" ref="N8728">INDEX('BD product'!A:D,M8728,2)</f>
        <v>Technology</v>
      </c>
    </row>
    <row r="8729" spans="1:14" x14ac:dyDescent="0.3">
      <c r="A8729" s="3" t="s">
        <v>8812</v>
      </c>
      <c r="B8729" s="4">
        <v>42365</v>
      </c>
      <c r="C8729" s="12" t="str">
        <f t="shared" si="136"/>
        <v>2015/12</v>
      </c>
      <c r="D8729" s="4">
        <v>42369</v>
      </c>
      <c r="E8729" s="3" t="s">
        <v>21</v>
      </c>
      <c r="F8729" s="3" t="s">
        <v>1260</v>
      </c>
      <c r="G8729" s="3" t="s">
        <v>8514</v>
      </c>
      <c r="H8729" s="5">
        <v>53352</v>
      </c>
      <c r="I8729" s="2">
        <v>3</v>
      </c>
      <c r="J8729" s="2">
        <v>2</v>
      </c>
      <c r="K8729" s="2">
        <v>16.005600000000001</v>
      </c>
      <c r="L8729" s="18" t="str">
        <f>VLOOKUP(F8729,'BD customers'!$1:$1048576,2,FALSE)</f>
        <v>Sung Pak</v>
      </c>
      <c r="M8729" s="2">
        <f>MATCH(orders[[#This Row],[Product ID]],'BD product'!A:A,0)</f>
        <v>1836</v>
      </c>
      <c r="N8729" s="2" t="str" cm="1">
        <f t="array" ref="N8729">INDEX('BD product'!A:D,M8729,2)</f>
        <v>Furniture</v>
      </c>
    </row>
    <row r="8730" spans="1:14" x14ac:dyDescent="0.3">
      <c r="A8730" s="3" t="s">
        <v>8812</v>
      </c>
      <c r="B8730" s="4">
        <v>42365</v>
      </c>
      <c r="C8730" s="12" t="str">
        <f t="shared" si="136"/>
        <v>2015/12</v>
      </c>
      <c r="D8730" s="4">
        <v>42369</v>
      </c>
      <c r="E8730" s="3" t="s">
        <v>21</v>
      </c>
      <c r="F8730" s="3" t="s">
        <v>1260</v>
      </c>
      <c r="G8730" s="3" t="s">
        <v>6070</v>
      </c>
      <c r="H8730" s="5">
        <v>131104</v>
      </c>
      <c r="I8730" s="2">
        <v>2</v>
      </c>
      <c r="J8730" s="2">
        <v>2</v>
      </c>
      <c r="K8730" s="2">
        <v>0.81940000000000002</v>
      </c>
      <c r="L8730" s="18" t="str">
        <f>VLOOKUP(F8730,'BD customers'!$1:$1048576,2,FALSE)</f>
        <v>Sung Pak</v>
      </c>
      <c r="M8730" s="2">
        <f>MATCH(orders[[#This Row],[Product ID]],'BD product'!A:A,0)</f>
        <v>1634</v>
      </c>
      <c r="N8730" s="2" t="str" cm="1">
        <f t="array" ref="N8730">INDEX('BD product'!A:D,M8730,2)</f>
        <v>Furniture</v>
      </c>
    </row>
    <row r="8731" spans="1:14" x14ac:dyDescent="0.3">
      <c r="A8731" s="3" t="s">
        <v>8812</v>
      </c>
      <c r="B8731" s="4">
        <v>42365</v>
      </c>
      <c r="C8731" s="12" t="str">
        <f t="shared" si="136"/>
        <v>2015/12</v>
      </c>
      <c r="D8731" s="4">
        <v>42369</v>
      </c>
      <c r="E8731" s="3" t="s">
        <v>21</v>
      </c>
      <c r="F8731" s="3" t="s">
        <v>1260</v>
      </c>
      <c r="G8731" s="3" t="s">
        <v>3890</v>
      </c>
      <c r="H8731" s="5">
        <v>22512</v>
      </c>
      <c r="I8731" s="2">
        <v>3</v>
      </c>
      <c r="J8731" s="2">
        <v>2</v>
      </c>
      <c r="K8731" s="2">
        <v>2.2511999999999999</v>
      </c>
      <c r="L8731" s="18" t="str">
        <f>VLOOKUP(F8731,'BD customers'!$1:$1048576,2,FALSE)</f>
        <v>Sung Pak</v>
      </c>
      <c r="M8731" s="2">
        <f>MATCH(orders[[#This Row],[Product ID]],'BD product'!A:A,0)</f>
        <v>1192</v>
      </c>
      <c r="N8731" s="2" t="str" cm="1">
        <f t="array" ref="N8731">INDEX('BD product'!A:D,M8731,2)</f>
        <v>Office Supplies</v>
      </c>
    </row>
    <row r="8732" spans="1:14" x14ac:dyDescent="0.3">
      <c r="A8732" s="3" t="s">
        <v>8812</v>
      </c>
      <c r="B8732" s="4">
        <v>42365</v>
      </c>
      <c r="C8732" s="12" t="str">
        <f t="shared" si="136"/>
        <v>2015/12</v>
      </c>
      <c r="D8732" s="4">
        <v>42369</v>
      </c>
      <c r="E8732" s="3" t="s">
        <v>21</v>
      </c>
      <c r="F8732" s="3" t="s">
        <v>1260</v>
      </c>
      <c r="G8732" s="3" t="s">
        <v>4843</v>
      </c>
      <c r="H8732" s="5">
        <v>72744</v>
      </c>
      <c r="I8732" s="2">
        <v>7</v>
      </c>
      <c r="J8732" s="2">
        <v>2</v>
      </c>
      <c r="K8732" s="2">
        <v>-12.7302</v>
      </c>
      <c r="L8732" s="18" t="str">
        <f>VLOOKUP(F8732,'BD customers'!$1:$1048576,2,FALSE)</f>
        <v>Sung Pak</v>
      </c>
      <c r="M8732" s="2">
        <f>MATCH(orders[[#This Row],[Product ID]],'BD product'!A:A,0)</f>
        <v>1423</v>
      </c>
      <c r="N8732" s="2" t="str" cm="1">
        <f t="array" ref="N8732">INDEX('BD product'!A:D,M8732,2)</f>
        <v>Technology</v>
      </c>
    </row>
    <row r="8733" spans="1:14" x14ac:dyDescent="0.3">
      <c r="A8733" s="3" t="s">
        <v>8813</v>
      </c>
      <c r="B8733" s="4">
        <v>42216</v>
      </c>
      <c r="C8733" s="12" t="str">
        <f t="shared" si="136"/>
        <v>2015/07</v>
      </c>
      <c r="D8733" s="4">
        <v>42222</v>
      </c>
      <c r="E8733" s="3" t="s">
        <v>21</v>
      </c>
      <c r="F8733" s="3" t="s">
        <v>2271</v>
      </c>
      <c r="G8733" s="3" t="s">
        <v>1489</v>
      </c>
      <c r="H8733" s="5">
        <v>5259</v>
      </c>
      <c r="I8733" s="2">
        <v>3</v>
      </c>
      <c r="J8733" s="2">
        <v>0</v>
      </c>
      <c r="K8733" s="2">
        <v>1.5777000000000001</v>
      </c>
      <c r="L8733" s="18" t="str">
        <f>VLOOKUP(F8733,'BD customers'!$1:$1048576,2,FALSE)</f>
        <v>Steve Chapman</v>
      </c>
      <c r="M8733" s="2">
        <f>MATCH(orders[[#This Row],[Product ID]],'BD product'!A:A,0)</f>
        <v>356</v>
      </c>
      <c r="N8733" s="2" t="str" cm="1">
        <f t="array" ref="N8733">INDEX('BD product'!A:D,M8733,2)</f>
        <v>Office Supplies</v>
      </c>
    </row>
    <row r="8734" spans="1:14" x14ac:dyDescent="0.3">
      <c r="A8734" s="3" t="s">
        <v>8814</v>
      </c>
      <c r="B8734" s="4">
        <v>42913</v>
      </c>
      <c r="C8734" s="12" t="str">
        <f t="shared" si="136"/>
        <v>2017/06</v>
      </c>
      <c r="D8734" s="4">
        <v>42915</v>
      </c>
      <c r="E8734" s="3" t="s">
        <v>11</v>
      </c>
      <c r="F8734" s="3" t="s">
        <v>1366</v>
      </c>
      <c r="G8734" s="3" t="s">
        <v>5085</v>
      </c>
      <c r="H8734" s="5">
        <v>1944</v>
      </c>
      <c r="I8734" s="2">
        <v>3</v>
      </c>
      <c r="J8734" s="2">
        <v>0</v>
      </c>
      <c r="K8734" s="2">
        <v>9.3312000000000008</v>
      </c>
      <c r="L8734" s="18" t="str">
        <f>VLOOKUP(F8734,'BD customers'!$1:$1048576,2,FALSE)</f>
        <v>Pauline Webber</v>
      </c>
      <c r="M8734" s="2">
        <f>MATCH(orders[[#This Row],[Product ID]],'BD product'!A:A,0)</f>
        <v>1467</v>
      </c>
      <c r="N8734" s="2" t="str" cm="1">
        <f t="array" ref="N8734">INDEX('BD product'!A:D,M8734,2)</f>
        <v>Office Supplies</v>
      </c>
    </row>
    <row r="8735" spans="1:14" x14ac:dyDescent="0.3">
      <c r="A8735" s="3" t="s">
        <v>8814</v>
      </c>
      <c r="B8735" s="4">
        <v>42913</v>
      </c>
      <c r="C8735" s="12" t="str">
        <f t="shared" si="136"/>
        <v>2017/06</v>
      </c>
      <c r="D8735" s="4">
        <v>42915</v>
      </c>
      <c r="E8735" s="3" t="s">
        <v>11</v>
      </c>
      <c r="F8735" s="3" t="s">
        <v>1366</v>
      </c>
      <c r="G8735" s="3" t="s">
        <v>1810</v>
      </c>
      <c r="H8735" s="5">
        <v>1263</v>
      </c>
      <c r="I8735" s="2">
        <v>3</v>
      </c>
      <c r="J8735" s="2">
        <v>0</v>
      </c>
      <c r="K8735" s="2">
        <v>4.0415999999999999</v>
      </c>
      <c r="L8735" s="18" t="str">
        <f>VLOOKUP(F8735,'BD customers'!$1:$1048576,2,FALSE)</f>
        <v>Pauline Webber</v>
      </c>
      <c r="M8735" s="2">
        <f>MATCH(orders[[#This Row],[Product ID]],'BD product'!A:A,0)</f>
        <v>453</v>
      </c>
      <c r="N8735" s="2" t="str" cm="1">
        <f t="array" ref="N8735">INDEX('BD product'!A:D,M8735,2)</f>
        <v>Furniture</v>
      </c>
    </row>
    <row r="8736" spans="1:14" x14ac:dyDescent="0.3">
      <c r="A8736" s="3" t="s">
        <v>8814</v>
      </c>
      <c r="B8736" s="4">
        <v>42913</v>
      </c>
      <c r="C8736" s="12" t="str">
        <f t="shared" si="136"/>
        <v>2017/06</v>
      </c>
      <c r="D8736" s="4">
        <v>42915</v>
      </c>
      <c r="E8736" s="3" t="s">
        <v>11</v>
      </c>
      <c r="F8736" s="3" t="s">
        <v>1366</v>
      </c>
      <c r="G8736" s="3" t="s">
        <v>979</v>
      </c>
      <c r="H8736" s="5">
        <v>128745</v>
      </c>
      <c r="I8736" s="2">
        <v>5</v>
      </c>
      <c r="J8736" s="2">
        <v>0</v>
      </c>
      <c r="K8736" s="2">
        <v>244.6155</v>
      </c>
      <c r="L8736" s="18" t="str">
        <f>VLOOKUP(F8736,'BD customers'!$1:$1048576,2,FALSE)</f>
        <v>Pauline Webber</v>
      </c>
      <c r="M8736" s="2">
        <f>MATCH(orders[[#This Row],[Product ID]],'BD product'!A:A,0)</f>
        <v>219</v>
      </c>
      <c r="N8736" s="2" t="str" cm="1">
        <f t="array" ref="N8736">INDEX('BD product'!A:D,M8736,2)</f>
        <v>Technology</v>
      </c>
    </row>
    <row r="8737" spans="1:14" x14ac:dyDescent="0.3">
      <c r="A8737" s="3" t="s">
        <v>8815</v>
      </c>
      <c r="B8737" s="4">
        <v>41677</v>
      </c>
      <c r="C8737" s="12" t="str">
        <f t="shared" si="136"/>
        <v>2014/02</v>
      </c>
      <c r="D8737" s="4">
        <v>41680</v>
      </c>
      <c r="E8737" s="3" t="s">
        <v>11</v>
      </c>
      <c r="F8737" s="3" t="s">
        <v>721</v>
      </c>
      <c r="G8737" s="3" t="s">
        <v>2650</v>
      </c>
      <c r="H8737" s="5">
        <v>6496</v>
      </c>
      <c r="I8737" s="2">
        <v>4</v>
      </c>
      <c r="J8737" s="2">
        <v>0</v>
      </c>
      <c r="K8737" s="2">
        <v>0.97440000000000004</v>
      </c>
      <c r="L8737" s="18" t="str">
        <f>VLOOKUP(F8737,'BD customers'!$1:$1048576,2,FALSE)</f>
        <v>Chris Selesnick</v>
      </c>
      <c r="M8737" s="2">
        <f>MATCH(orders[[#This Row],[Product ID]],'BD product'!A:A,0)</f>
        <v>722</v>
      </c>
      <c r="N8737" s="2" t="str" cm="1">
        <f t="array" ref="N8737">INDEX('BD product'!A:D,M8737,2)</f>
        <v>Office Supplies</v>
      </c>
    </row>
    <row r="8738" spans="1:14" x14ac:dyDescent="0.3">
      <c r="A8738" s="3" t="s">
        <v>8816</v>
      </c>
      <c r="B8738" s="4">
        <v>42617</v>
      </c>
      <c r="C8738" s="12" t="str">
        <f t="shared" si="136"/>
        <v>2016/09</v>
      </c>
      <c r="D8738" s="4">
        <v>42622</v>
      </c>
      <c r="E8738" s="3" t="s">
        <v>21</v>
      </c>
      <c r="F8738" s="3" t="s">
        <v>2753</v>
      </c>
      <c r="G8738" s="3" t="s">
        <v>2033</v>
      </c>
      <c r="H8738" s="5">
        <v>53541</v>
      </c>
      <c r="I8738" s="2">
        <v>3</v>
      </c>
      <c r="J8738" s="2">
        <v>0</v>
      </c>
      <c r="K8738" s="2">
        <v>16.0623</v>
      </c>
      <c r="L8738" s="18" t="str">
        <f>VLOOKUP(F8738,'BD customers'!$1:$1048576,2,FALSE)</f>
        <v>Roy Phan</v>
      </c>
      <c r="M8738" s="2">
        <f>MATCH(orders[[#This Row],[Product ID]],'BD product'!A:A,0)</f>
        <v>520</v>
      </c>
      <c r="N8738" s="2" t="str" cm="1">
        <f t="array" ref="N8738">INDEX('BD product'!A:D,M8738,2)</f>
        <v>Office Supplies</v>
      </c>
    </row>
    <row r="8739" spans="1:14" x14ac:dyDescent="0.3">
      <c r="A8739" s="3" t="s">
        <v>8817</v>
      </c>
      <c r="B8739" s="4">
        <v>42831</v>
      </c>
      <c r="C8739" s="12" t="str">
        <f t="shared" si="136"/>
        <v>2017/04</v>
      </c>
      <c r="D8739" s="4">
        <v>42835</v>
      </c>
      <c r="E8739" s="3" t="s">
        <v>21</v>
      </c>
      <c r="F8739" s="3" t="s">
        <v>5927</v>
      </c>
      <c r="G8739" s="3" t="s">
        <v>2890</v>
      </c>
      <c r="H8739" s="5">
        <v>81</v>
      </c>
      <c r="I8739" s="2">
        <v>5</v>
      </c>
      <c r="J8739" s="2">
        <v>7</v>
      </c>
      <c r="K8739" s="2">
        <v>-5.9400000000000001E-2</v>
      </c>
      <c r="L8739" s="18" t="str">
        <f>VLOOKUP(F8739,'BD customers'!$1:$1048576,2,FALSE)</f>
        <v>Charles Sheldon</v>
      </c>
      <c r="M8739" s="2">
        <f>MATCH(orders[[#This Row],[Product ID]],'BD product'!A:A,0)</f>
        <v>808</v>
      </c>
      <c r="N8739" s="2" t="str" cm="1">
        <f t="array" ref="N8739">INDEX('BD product'!A:D,M8739,2)</f>
        <v>Office Supplies</v>
      </c>
    </row>
    <row r="8740" spans="1:14" x14ac:dyDescent="0.3">
      <c r="A8740" s="3" t="s">
        <v>8818</v>
      </c>
      <c r="B8740" s="4">
        <v>43077</v>
      </c>
      <c r="C8740" s="12" t="str">
        <f t="shared" si="136"/>
        <v>2017/12</v>
      </c>
      <c r="D8740" s="4">
        <v>43080</v>
      </c>
      <c r="E8740" s="3" t="s">
        <v>64</v>
      </c>
      <c r="F8740" s="3" t="s">
        <v>723</v>
      </c>
      <c r="G8740" s="3" t="s">
        <v>728</v>
      </c>
      <c r="H8740" s="5">
        <v>13248</v>
      </c>
      <c r="I8740" s="2">
        <v>4</v>
      </c>
      <c r="J8740" s="2">
        <v>2</v>
      </c>
      <c r="K8740" s="2">
        <v>3.6432000000000002</v>
      </c>
      <c r="L8740" s="18" t="str">
        <f>VLOOKUP(F8740,'BD customers'!$1:$1048576,2,FALSE)</f>
        <v>Max Jones</v>
      </c>
      <c r="M8740" s="2">
        <f>MATCH(orders[[#This Row],[Product ID]],'BD product'!A:A,0)</f>
        <v>156</v>
      </c>
      <c r="N8740" s="2" t="str" cm="1">
        <f t="array" ref="N8740">INDEX('BD product'!A:D,M8740,2)</f>
        <v>Office Supplies</v>
      </c>
    </row>
    <row r="8741" spans="1:14" x14ac:dyDescent="0.3">
      <c r="A8741" s="3" t="s">
        <v>8818</v>
      </c>
      <c r="B8741" s="4">
        <v>43077</v>
      </c>
      <c r="C8741" s="12" t="str">
        <f t="shared" si="136"/>
        <v>2017/12</v>
      </c>
      <c r="D8741" s="4">
        <v>43080</v>
      </c>
      <c r="E8741" s="3" t="s">
        <v>64</v>
      </c>
      <c r="F8741" s="3" t="s">
        <v>723</v>
      </c>
      <c r="G8741" s="3" t="s">
        <v>1746</v>
      </c>
      <c r="H8741" s="5">
        <v>83988</v>
      </c>
      <c r="I8741" s="2">
        <v>2</v>
      </c>
      <c r="J8741" s="2">
        <v>4</v>
      </c>
      <c r="K8741" s="2">
        <v>-2.0996999999999999</v>
      </c>
      <c r="L8741" s="18" t="str">
        <f>VLOOKUP(F8741,'BD customers'!$1:$1048576,2,FALSE)</f>
        <v>Max Jones</v>
      </c>
      <c r="M8741" s="2">
        <f>MATCH(orders[[#This Row],[Product ID]],'BD product'!A:A,0)</f>
        <v>433</v>
      </c>
      <c r="N8741" s="2" t="str" cm="1">
        <f t="array" ref="N8741">INDEX('BD product'!A:D,M8741,2)</f>
        <v>Technology</v>
      </c>
    </row>
    <row r="8742" spans="1:14" x14ac:dyDescent="0.3">
      <c r="A8742" s="3" t="s">
        <v>8819</v>
      </c>
      <c r="B8742" s="4">
        <v>42575</v>
      </c>
      <c r="C8742" s="12" t="str">
        <f t="shared" si="136"/>
        <v>2016/07</v>
      </c>
      <c r="D8742" s="4">
        <v>42576</v>
      </c>
      <c r="E8742" s="3" t="s">
        <v>64</v>
      </c>
      <c r="F8742" s="3" t="s">
        <v>2575</v>
      </c>
      <c r="G8742" s="3" t="s">
        <v>3560</v>
      </c>
      <c r="H8742" s="5">
        <v>732</v>
      </c>
      <c r="I8742" s="2">
        <v>5</v>
      </c>
      <c r="J8742" s="2">
        <v>0</v>
      </c>
      <c r="K8742" s="2">
        <v>2.1227999999999998</v>
      </c>
      <c r="L8742" s="18" t="str">
        <f>VLOOKUP(F8742,'BD customers'!$1:$1048576,2,FALSE)</f>
        <v>James Galang</v>
      </c>
      <c r="M8742" s="2">
        <f>MATCH(orders[[#This Row],[Product ID]],'BD product'!A:A,0)</f>
        <v>1066</v>
      </c>
      <c r="N8742" s="2" t="str" cm="1">
        <f t="array" ref="N8742">INDEX('BD product'!A:D,M8742,2)</f>
        <v>Office Supplies</v>
      </c>
    </row>
    <row r="8743" spans="1:14" x14ac:dyDescent="0.3">
      <c r="A8743" s="3" t="s">
        <v>8820</v>
      </c>
      <c r="B8743" s="4">
        <v>42317</v>
      </c>
      <c r="C8743" s="12" t="str">
        <f t="shared" si="136"/>
        <v>2015/11</v>
      </c>
      <c r="D8743" s="4">
        <v>42317</v>
      </c>
      <c r="E8743" s="3" t="s">
        <v>41</v>
      </c>
      <c r="F8743" s="3" t="s">
        <v>2577</v>
      </c>
      <c r="G8743" s="3" t="s">
        <v>815</v>
      </c>
      <c r="H8743" s="5">
        <v>1074</v>
      </c>
      <c r="I8743" s="2">
        <v>3</v>
      </c>
      <c r="J8743" s="2">
        <v>0</v>
      </c>
      <c r="K8743" s="2">
        <v>5.1551999999999998</v>
      </c>
      <c r="L8743" s="18" t="str">
        <f>VLOOKUP(F8743,'BD customers'!$1:$1048576,2,FALSE)</f>
        <v>Anthony Garverick</v>
      </c>
      <c r="M8743" s="2">
        <f>MATCH(orders[[#This Row],[Product ID]],'BD product'!A:A,0)</f>
        <v>177</v>
      </c>
      <c r="N8743" s="2" t="str" cm="1">
        <f t="array" ref="N8743">INDEX('BD product'!A:D,M8743,2)</f>
        <v>Office Supplies</v>
      </c>
    </row>
    <row r="8744" spans="1:14" x14ac:dyDescent="0.3">
      <c r="A8744" s="3" t="s">
        <v>8821</v>
      </c>
      <c r="B8744" s="4">
        <v>42279</v>
      </c>
      <c r="C8744" s="12" t="str">
        <f t="shared" si="136"/>
        <v>2015/10</v>
      </c>
      <c r="D8744" s="4">
        <v>42281</v>
      </c>
      <c r="E8744" s="3" t="s">
        <v>64</v>
      </c>
      <c r="F8744" s="3" t="s">
        <v>1996</v>
      </c>
      <c r="G8744" s="3" t="s">
        <v>476</v>
      </c>
      <c r="H8744" s="5">
        <v>11032</v>
      </c>
      <c r="I8744" s="2">
        <v>1</v>
      </c>
      <c r="J8744" s="2">
        <v>2</v>
      </c>
      <c r="K8744" s="2">
        <v>3.0337999999999998</v>
      </c>
      <c r="L8744" s="18" t="str">
        <f>VLOOKUP(F8744,'BD customers'!$1:$1048576,2,FALSE)</f>
        <v>Chloris Kastensmidt</v>
      </c>
      <c r="M8744" s="2">
        <f>MATCH(orders[[#This Row],[Product ID]],'BD product'!A:A,0)</f>
        <v>95</v>
      </c>
      <c r="N8744" s="2" t="str" cm="1">
        <f t="array" ref="N8744">INDEX('BD product'!A:D,M8744,2)</f>
        <v>Furniture</v>
      </c>
    </row>
    <row r="8745" spans="1:14" x14ac:dyDescent="0.3">
      <c r="A8745" s="3" t="s">
        <v>8821</v>
      </c>
      <c r="B8745" s="4">
        <v>42279</v>
      </c>
      <c r="C8745" s="12" t="str">
        <f t="shared" si="136"/>
        <v>2015/10</v>
      </c>
      <c r="D8745" s="4">
        <v>42281</v>
      </c>
      <c r="E8745" s="3" t="s">
        <v>64</v>
      </c>
      <c r="F8745" s="3" t="s">
        <v>1996</v>
      </c>
      <c r="G8745" s="3" t="s">
        <v>819</v>
      </c>
      <c r="H8745" s="5">
        <v>5304</v>
      </c>
      <c r="I8745" s="2">
        <v>3</v>
      </c>
      <c r="J8745" s="2">
        <v>2</v>
      </c>
      <c r="K8745" s="2">
        <v>-0.46410000000000001</v>
      </c>
      <c r="L8745" s="18" t="str">
        <f>VLOOKUP(F8745,'BD customers'!$1:$1048576,2,FALSE)</f>
        <v>Chloris Kastensmidt</v>
      </c>
      <c r="M8745" s="2">
        <f>MATCH(orders[[#This Row],[Product ID]],'BD product'!A:A,0)</f>
        <v>178</v>
      </c>
      <c r="N8745" s="2" t="str" cm="1">
        <f t="array" ref="N8745">INDEX('BD product'!A:D,M8745,2)</f>
        <v>Technology</v>
      </c>
    </row>
    <row r="8746" spans="1:14" x14ac:dyDescent="0.3">
      <c r="A8746" s="3" t="s">
        <v>8822</v>
      </c>
      <c r="B8746" s="4">
        <v>42330</v>
      </c>
      <c r="C8746" s="12" t="str">
        <f t="shared" si="136"/>
        <v>2015/11</v>
      </c>
      <c r="D8746" s="4">
        <v>42333</v>
      </c>
      <c r="E8746" s="3" t="s">
        <v>11</v>
      </c>
      <c r="F8746" s="3" t="s">
        <v>8705</v>
      </c>
      <c r="G8746" s="3" t="s">
        <v>118</v>
      </c>
      <c r="H8746" s="5">
        <v>1712</v>
      </c>
      <c r="I8746" s="2">
        <v>4</v>
      </c>
      <c r="J8746" s="2">
        <v>0</v>
      </c>
      <c r="K8746" s="2">
        <v>4.9648000000000003</v>
      </c>
      <c r="L8746" s="18" t="str">
        <f>VLOOKUP(F8746,'BD customers'!$1:$1048576,2,FALSE)</f>
        <v>Harold Dahlen</v>
      </c>
      <c r="M8746" s="2">
        <f>MATCH(orders[[#This Row],[Product ID]],'BD product'!A:A,0)</f>
        <v>20</v>
      </c>
      <c r="N8746" s="2" t="str" cm="1">
        <f t="array" ref="N8746">INDEX('BD product'!A:D,M8746,2)</f>
        <v>Office Supplies</v>
      </c>
    </row>
    <row r="8747" spans="1:14" x14ac:dyDescent="0.3">
      <c r="A8747" s="3" t="s">
        <v>8822</v>
      </c>
      <c r="B8747" s="4">
        <v>42330</v>
      </c>
      <c r="C8747" s="12" t="str">
        <f t="shared" si="136"/>
        <v>2015/11</v>
      </c>
      <c r="D8747" s="4">
        <v>42333</v>
      </c>
      <c r="E8747" s="3" t="s">
        <v>11</v>
      </c>
      <c r="F8747" s="3" t="s">
        <v>8705</v>
      </c>
      <c r="G8747" s="3" t="s">
        <v>7536</v>
      </c>
      <c r="H8747" s="5">
        <v>5994</v>
      </c>
      <c r="I8747" s="2">
        <v>3</v>
      </c>
      <c r="J8747" s="2">
        <v>0</v>
      </c>
      <c r="K8747" s="2">
        <v>28.171800000000001</v>
      </c>
      <c r="L8747" s="18" t="str">
        <f>VLOOKUP(F8747,'BD customers'!$1:$1048576,2,FALSE)</f>
        <v>Harold Dahlen</v>
      </c>
      <c r="M8747" s="2">
        <f>MATCH(orders[[#This Row],[Product ID]],'BD product'!A:A,0)</f>
        <v>1787</v>
      </c>
      <c r="N8747" s="2" t="str" cm="1">
        <f t="array" ref="N8747">INDEX('BD product'!A:D,M8747,2)</f>
        <v>Office Supplies</v>
      </c>
    </row>
    <row r="8748" spans="1:14" x14ac:dyDescent="0.3">
      <c r="A8748" s="3" t="s">
        <v>8823</v>
      </c>
      <c r="B8748" s="4">
        <v>42768</v>
      </c>
      <c r="C8748" s="12" t="str">
        <f t="shared" si="136"/>
        <v>2017/02</v>
      </c>
      <c r="D8748" s="4">
        <v>42773</v>
      </c>
      <c r="E8748" s="3" t="s">
        <v>21</v>
      </c>
      <c r="F8748" s="3" t="s">
        <v>4694</v>
      </c>
      <c r="G8748" s="3" t="s">
        <v>2857</v>
      </c>
      <c r="H8748" s="5">
        <v>21058</v>
      </c>
      <c r="I8748" s="2">
        <v>2</v>
      </c>
      <c r="J8748" s="2">
        <v>0</v>
      </c>
      <c r="K8748" s="2">
        <v>12.6348</v>
      </c>
      <c r="L8748" s="18" t="str">
        <f>VLOOKUP(F8748,'BD customers'!$1:$1048576,2,FALSE)</f>
        <v>Bill Overfelt</v>
      </c>
      <c r="M8748" s="2">
        <f>MATCH(orders[[#This Row],[Product ID]],'BD product'!A:A,0)</f>
        <v>795</v>
      </c>
      <c r="N8748" s="2" t="str" cm="1">
        <f t="array" ref="N8748">INDEX('BD product'!A:D,M8748,2)</f>
        <v>Furniture</v>
      </c>
    </row>
    <row r="8749" spans="1:14" x14ac:dyDescent="0.3">
      <c r="A8749" s="3" t="s">
        <v>8823</v>
      </c>
      <c r="B8749" s="4">
        <v>42768</v>
      </c>
      <c r="C8749" s="12" t="str">
        <f t="shared" si="136"/>
        <v>2017/02</v>
      </c>
      <c r="D8749" s="4">
        <v>42773</v>
      </c>
      <c r="E8749" s="3" t="s">
        <v>21</v>
      </c>
      <c r="F8749" s="3" t="s">
        <v>4694</v>
      </c>
      <c r="G8749" s="3" t="s">
        <v>2311</v>
      </c>
      <c r="H8749" s="5">
        <v>3096</v>
      </c>
      <c r="I8749" s="2">
        <v>2</v>
      </c>
      <c r="J8749" s="2">
        <v>2</v>
      </c>
      <c r="K8749" s="2">
        <v>1.0062</v>
      </c>
      <c r="L8749" s="18" t="str">
        <f>VLOOKUP(F8749,'BD customers'!$1:$1048576,2,FALSE)</f>
        <v>Bill Overfelt</v>
      </c>
      <c r="M8749" s="2">
        <f>MATCH(orders[[#This Row],[Product ID]],'BD product'!A:A,0)</f>
        <v>614</v>
      </c>
      <c r="N8749" s="2" t="str" cm="1">
        <f t="array" ref="N8749">INDEX('BD product'!A:D,M8749,2)</f>
        <v>Office Supplies</v>
      </c>
    </row>
    <row r="8750" spans="1:14" x14ac:dyDescent="0.3">
      <c r="A8750" s="3" t="s">
        <v>8823</v>
      </c>
      <c r="B8750" s="4">
        <v>42768</v>
      </c>
      <c r="C8750" s="12" t="str">
        <f t="shared" si="136"/>
        <v>2017/02</v>
      </c>
      <c r="D8750" s="4">
        <v>42773</v>
      </c>
      <c r="E8750" s="3" t="s">
        <v>21</v>
      </c>
      <c r="F8750" s="3" t="s">
        <v>4694</v>
      </c>
      <c r="G8750" s="3" t="s">
        <v>7028</v>
      </c>
      <c r="H8750" s="5">
        <v>239984</v>
      </c>
      <c r="I8750" s="2">
        <v>2</v>
      </c>
      <c r="J8750" s="2">
        <v>2</v>
      </c>
      <c r="K8750" s="2">
        <v>38.997399999999999</v>
      </c>
      <c r="L8750" s="18" t="str">
        <f>VLOOKUP(F8750,'BD customers'!$1:$1048576,2,FALSE)</f>
        <v>Bill Overfelt</v>
      </c>
      <c r="M8750" s="2">
        <f>MATCH(orders[[#This Row],[Product ID]],'BD product'!A:A,0)</f>
        <v>1750</v>
      </c>
      <c r="N8750" s="2" t="str" cm="1">
        <f t="array" ref="N8750">INDEX('BD product'!A:D,M8750,2)</f>
        <v>Technology</v>
      </c>
    </row>
    <row r="8751" spans="1:14" x14ac:dyDescent="0.3">
      <c r="A8751" s="3" t="s">
        <v>8824</v>
      </c>
      <c r="B8751" s="4">
        <v>42171</v>
      </c>
      <c r="C8751" s="12" t="str">
        <f t="shared" si="136"/>
        <v>2015/06</v>
      </c>
      <c r="D8751" s="4">
        <v>42174</v>
      </c>
      <c r="E8751" s="3" t="s">
        <v>64</v>
      </c>
      <c r="F8751" s="3" t="s">
        <v>215</v>
      </c>
      <c r="G8751" s="3" t="s">
        <v>1806</v>
      </c>
      <c r="H8751" s="5">
        <v>3050376</v>
      </c>
      <c r="I8751" s="2">
        <v>3</v>
      </c>
      <c r="J8751" s="2">
        <v>2</v>
      </c>
      <c r="K8751" s="2">
        <v>114.3891</v>
      </c>
      <c r="L8751" s="18" t="str">
        <f>VLOOKUP(F8751,'BD customers'!$1:$1048576,2,FALSE)</f>
        <v>Lena Creighton</v>
      </c>
      <c r="M8751" s="2">
        <f>MATCH(orders[[#This Row],[Product ID]],'BD product'!A:A,0)</f>
        <v>452</v>
      </c>
      <c r="N8751" s="2" t="str" cm="1">
        <f t="array" ref="N8751">INDEX('BD product'!A:D,M8751,2)</f>
        <v>Office Supplies</v>
      </c>
    </row>
    <row r="8752" spans="1:14" x14ac:dyDescent="0.3">
      <c r="A8752" s="3" t="s">
        <v>8824</v>
      </c>
      <c r="B8752" s="4">
        <v>42171</v>
      </c>
      <c r="C8752" s="12" t="str">
        <f t="shared" si="136"/>
        <v>2015/06</v>
      </c>
      <c r="D8752" s="4">
        <v>42174</v>
      </c>
      <c r="E8752" s="3" t="s">
        <v>64</v>
      </c>
      <c r="F8752" s="3" t="s">
        <v>215</v>
      </c>
      <c r="G8752" s="3" t="s">
        <v>3611</v>
      </c>
      <c r="H8752" s="5">
        <v>13398</v>
      </c>
      <c r="I8752" s="2">
        <v>2</v>
      </c>
      <c r="J8752" s="2">
        <v>0</v>
      </c>
      <c r="K8752" s="2">
        <v>3.3494999999999999</v>
      </c>
      <c r="L8752" s="18" t="str">
        <f>VLOOKUP(F8752,'BD customers'!$1:$1048576,2,FALSE)</f>
        <v>Lena Creighton</v>
      </c>
      <c r="M8752" s="2">
        <f>MATCH(orders[[#This Row],[Product ID]],'BD product'!A:A,0)</f>
        <v>1088</v>
      </c>
      <c r="N8752" s="2" t="str" cm="1">
        <f t="array" ref="N8752">INDEX('BD product'!A:D,M8752,2)</f>
        <v>Technology</v>
      </c>
    </row>
    <row r="8753" spans="1:14" x14ac:dyDescent="0.3">
      <c r="A8753" s="3" t="s">
        <v>8825</v>
      </c>
      <c r="B8753" s="4">
        <v>42495</v>
      </c>
      <c r="C8753" s="12" t="str">
        <f t="shared" si="136"/>
        <v>2016/05</v>
      </c>
      <c r="D8753" s="4">
        <v>42499</v>
      </c>
      <c r="E8753" s="3" t="s">
        <v>21</v>
      </c>
      <c r="F8753" s="3" t="s">
        <v>489</v>
      </c>
      <c r="G8753" s="3" t="s">
        <v>8826</v>
      </c>
      <c r="H8753" s="5">
        <v>93248</v>
      </c>
      <c r="I8753" s="2">
        <v>4</v>
      </c>
      <c r="J8753" s="2">
        <v>2</v>
      </c>
      <c r="K8753" s="2">
        <v>31.4712</v>
      </c>
      <c r="L8753" s="18" t="str">
        <f>VLOOKUP(F8753,'BD customers'!$1:$1048576,2,FALSE)</f>
        <v>Rick Bensley</v>
      </c>
      <c r="M8753" s="2">
        <f>MATCH(orders[[#This Row],[Product ID]],'BD product'!A:A,0)</f>
        <v>1844</v>
      </c>
      <c r="N8753" s="2" t="str" cm="1">
        <f t="array" ref="N8753">INDEX('BD product'!A:D,M8753,2)</f>
        <v>Office Supplies</v>
      </c>
    </row>
    <row r="8754" spans="1:14" x14ac:dyDescent="0.3">
      <c r="A8754" s="3" t="s">
        <v>8825</v>
      </c>
      <c r="B8754" s="4">
        <v>42495</v>
      </c>
      <c r="C8754" s="12" t="str">
        <f t="shared" si="136"/>
        <v>2016/05</v>
      </c>
      <c r="D8754" s="4">
        <v>42499</v>
      </c>
      <c r="E8754" s="3" t="s">
        <v>21</v>
      </c>
      <c r="F8754" s="3" t="s">
        <v>489</v>
      </c>
      <c r="G8754" s="3" t="s">
        <v>3898</v>
      </c>
      <c r="H8754" s="5">
        <v>17748</v>
      </c>
      <c r="I8754" s="2">
        <v>3</v>
      </c>
      <c r="J8754" s="2">
        <v>2</v>
      </c>
      <c r="K8754" s="2">
        <v>19.9665</v>
      </c>
      <c r="L8754" s="18" t="str">
        <f>VLOOKUP(F8754,'BD customers'!$1:$1048576,2,FALSE)</f>
        <v>Rick Bensley</v>
      </c>
      <c r="M8754" s="2">
        <f>MATCH(orders[[#This Row],[Product ID]],'BD product'!A:A,0)</f>
        <v>1194</v>
      </c>
      <c r="N8754" s="2" t="str" cm="1">
        <f t="array" ref="N8754">INDEX('BD product'!A:D,M8754,2)</f>
        <v>Technology</v>
      </c>
    </row>
    <row r="8755" spans="1:14" x14ac:dyDescent="0.3">
      <c r="A8755" s="3" t="s">
        <v>8828</v>
      </c>
      <c r="B8755" s="4">
        <v>42987</v>
      </c>
      <c r="C8755" s="12" t="str">
        <f t="shared" si="136"/>
        <v>2017/09</v>
      </c>
      <c r="D8755" s="4">
        <v>42988</v>
      </c>
      <c r="E8755" s="3" t="s">
        <v>64</v>
      </c>
      <c r="F8755" s="3" t="s">
        <v>3943</v>
      </c>
      <c r="G8755" s="3" t="s">
        <v>3730</v>
      </c>
      <c r="H8755" s="5">
        <v>17712</v>
      </c>
      <c r="I8755" s="2">
        <v>6</v>
      </c>
      <c r="J8755" s="2">
        <v>2</v>
      </c>
      <c r="K8755" s="2">
        <v>5.9778000000000002</v>
      </c>
      <c r="L8755" s="18" t="str">
        <f>VLOOKUP(F8755,'BD customers'!$1:$1048576,2,FALSE)</f>
        <v>Joy Daniels</v>
      </c>
      <c r="M8755" s="2">
        <f>MATCH(orders[[#This Row],[Product ID]],'BD product'!A:A,0)</f>
        <v>1141</v>
      </c>
      <c r="N8755" s="2" t="str" cm="1">
        <f t="array" ref="N8755">INDEX('BD product'!A:D,M8755,2)</f>
        <v>Office Supplies</v>
      </c>
    </row>
    <row r="8756" spans="1:14" x14ac:dyDescent="0.3">
      <c r="A8756" s="3" t="s">
        <v>8828</v>
      </c>
      <c r="B8756" s="4">
        <v>42987</v>
      </c>
      <c r="C8756" s="12" t="str">
        <f t="shared" si="136"/>
        <v>2017/09</v>
      </c>
      <c r="D8756" s="4">
        <v>42988</v>
      </c>
      <c r="E8756" s="3" t="s">
        <v>64</v>
      </c>
      <c r="F8756" s="3" t="s">
        <v>3943</v>
      </c>
      <c r="G8756" s="3" t="s">
        <v>2890</v>
      </c>
      <c r="H8756" s="5">
        <v>486</v>
      </c>
      <c r="I8756" s="2">
        <v>3</v>
      </c>
      <c r="J8756" s="2">
        <v>7</v>
      </c>
      <c r="K8756" s="2">
        <v>-0.35639999999999999</v>
      </c>
      <c r="L8756" s="18" t="str">
        <f>VLOOKUP(F8756,'BD customers'!$1:$1048576,2,FALSE)</f>
        <v>Joy Daniels</v>
      </c>
      <c r="M8756" s="2">
        <f>MATCH(orders[[#This Row],[Product ID]],'BD product'!A:A,0)</f>
        <v>808</v>
      </c>
      <c r="N8756" s="2" t="str" cm="1">
        <f t="array" ref="N8756">INDEX('BD product'!A:D,M8756,2)</f>
        <v>Office Supplies</v>
      </c>
    </row>
    <row r="8757" spans="1:14" x14ac:dyDescent="0.3">
      <c r="A8757" s="3" t="s">
        <v>8828</v>
      </c>
      <c r="B8757" s="4">
        <v>42987</v>
      </c>
      <c r="C8757" s="12" t="str">
        <f t="shared" si="136"/>
        <v>2017/09</v>
      </c>
      <c r="D8757" s="4">
        <v>42988</v>
      </c>
      <c r="E8757" s="3" t="s">
        <v>64</v>
      </c>
      <c r="F8757" s="3" t="s">
        <v>3943</v>
      </c>
      <c r="G8757" s="3" t="s">
        <v>3696</v>
      </c>
      <c r="H8757" s="5">
        <v>6258</v>
      </c>
      <c r="I8757" s="2">
        <v>2</v>
      </c>
      <c r="J8757" s="2">
        <v>7</v>
      </c>
      <c r="K8757" s="2">
        <v>-0.52149999999999996</v>
      </c>
      <c r="L8757" s="18" t="str">
        <f>VLOOKUP(F8757,'BD customers'!$1:$1048576,2,FALSE)</f>
        <v>Joy Daniels</v>
      </c>
      <c r="M8757" s="2">
        <f>MATCH(orders[[#This Row],[Product ID]],'BD product'!A:A,0)</f>
        <v>1126</v>
      </c>
      <c r="N8757" s="2" t="str" cm="1">
        <f t="array" ref="N8757">INDEX('BD product'!A:D,M8757,2)</f>
        <v>Office Supplies</v>
      </c>
    </row>
    <row r="8758" spans="1:14" x14ac:dyDescent="0.3">
      <c r="A8758" s="3" t="s">
        <v>8829</v>
      </c>
      <c r="B8758" s="4">
        <v>42573</v>
      </c>
      <c r="C8758" s="12" t="str">
        <f t="shared" si="136"/>
        <v>2016/07</v>
      </c>
      <c r="D8758" s="4">
        <v>42577</v>
      </c>
      <c r="E8758" s="3" t="s">
        <v>21</v>
      </c>
      <c r="F8758" s="3" t="s">
        <v>5695</v>
      </c>
      <c r="G8758" s="3" t="s">
        <v>2142</v>
      </c>
      <c r="H8758" s="5">
        <v>3768</v>
      </c>
      <c r="I8758" s="2">
        <v>2</v>
      </c>
      <c r="J8758" s="2">
        <v>0</v>
      </c>
      <c r="K8758" s="2">
        <v>10.5504</v>
      </c>
      <c r="L8758" s="18" t="str">
        <f>VLOOKUP(F8758,'BD customers'!$1:$1048576,2,FALSE)</f>
        <v>Maureen Fritzler</v>
      </c>
      <c r="M8758" s="2">
        <f>MATCH(orders[[#This Row],[Product ID]],'BD product'!A:A,0)</f>
        <v>553</v>
      </c>
      <c r="N8758" s="2" t="str" cm="1">
        <f t="array" ref="N8758">INDEX('BD product'!A:D,M8758,2)</f>
        <v>Office Supplies</v>
      </c>
    </row>
    <row r="8759" spans="1:14" x14ac:dyDescent="0.3">
      <c r="A8759" s="3" t="s">
        <v>8829</v>
      </c>
      <c r="B8759" s="4">
        <v>42573</v>
      </c>
      <c r="C8759" s="12" t="str">
        <f t="shared" si="136"/>
        <v>2016/07</v>
      </c>
      <c r="D8759" s="4">
        <v>42577</v>
      </c>
      <c r="E8759" s="3" t="s">
        <v>21</v>
      </c>
      <c r="F8759" s="3" t="s">
        <v>5695</v>
      </c>
      <c r="G8759" s="3" t="s">
        <v>1138</v>
      </c>
      <c r="H8759" s="5">
        <v>5184</v>
      </c>
      <c r="I8759" s="2">
        <v>8</v>
      </c>
      <c r="J8759" s="2">
        <v>0</v>
      </c>
      <c r="K8759" s="2">
        <v>24.883199999999999</v>
      </c>
      <c r="L8759" s="18" t="str">
        <f>VLOOKUP(F8759,'BD customers'!$1:$1048576,2,FALSE)</f>
        <v>Maureen Fritzler</v>
      </c>
      <c r="M8759" s="2">
        <f>MATCH(orders[[#This Row],[Product ID]],'BD product'!A:A,0)</f>
        <v>262</v>
      </c>
      <c r="N8759" s="2" t="str" cm="1">
        <f t="array" ref="N8759">INDEX('BD product'!A:D,M8759,2)</f>
        <v>Office Supplies</v>
      </c>
    </row>
    <row r="8760" spans="1:14" x14ac:dyDescent="0.3">
      <c r="A8760" s="3" t="s">
        <v>8829</v>
      </c>
      <c r="B8760" s="4">
        <v>42573</v>
      </c>
      <c r="C8760" s="12" t="str">
        <f t="shared" si="136"/>
        <v>2016/07</v>
      </c>
      <c r="D8760" s="4">
        <v>42577</v>
      </c>
      <c r="E8760" s="3" t="s">
        <v>21</v>
      </c>
      <c r="F8760" s="3" t="s">
        <v>5695</v>
      </c>
      <c r="G8760" s="3" t="s">
        <v>2421</v>
      </c>
      <c r="H8760" s="5">
        <v>2742</v>
      </c>
      <c r="I8760" s="2">
        <v>3</v>
      </c>
      <c r="J8760" s="2">
        <v>0</v>
      </c>
      <c r="K8760" s="2">
        <v>9.3228000000000009</v>
      </c>
      <c r="L8760" s="18" t="str">
        <f>VLOOKUP(F8760,'BD customers'!$1:$1048576,2,FALSE)</f>
        <v>Maureen Fritzler</v>
      </c>
      <c r="M8760" s="2">
        <f>MATCH(orders[[#This Row],[Product ID]],'BD product'!A:A,0)</f>
        <v>647</v>
      </c>
      <c r="N8760" s="2" t="str" cm="1">
        <f t="array" ref="N8760">INDEX('BD product'!A:D,M8760,2)</f>
        <v>Furniture</v>
      </c>
    </row>
    <row r="8761" spans="1:14" x14ac:dyDescent="0.3">
      <c r="A8761" s="3" t="s">
        <v>8829</v>
      </c>
      <c r="B8761" s="4">
        <v>42573</v>
      </c>
      <c r="C8761" s="12" t="str">
        <f t="shared" si="136"/>
        <v>2016/07</v>
      </c>
      <c r="D8761" s="4">
        <v>42577</v>
      </c>
      <c r="E8761" s="3" t="s">
        <v>21</v>
      </c>
      <c r="F8761" s="3" t="s">
        <v>5695</v>
      </c>
      <c r="G8761" s="3" t="s">
        <v>2739</v>
      </c>
      <c r="H8761" s="5">
        <v>54</v>
      </c>
      <c r="I8761" s="2">
        <v>3</v>
      </c>
      <c r="J8761" s="2">
        <v>0</v>
      </c>
      <c r="K8761" s="2">
        <v>0.25919999999999999</v>
      </c>
      <c r="L8761" s="18" t="str">
        <f>VLOOKUP(F8761,'BD customers'!$1:$1048576,2,FALSE)</f>
        <v>Maureen Fritzler</v>
      </c>
      <c r="M8761" s="2">
        <f>MATCH(orders[[#This Row],[Product ID]],'BD product'!A:A,0)</f>
        <v>753</v>
      </c>
      <c r="N8761" s="2" t="str" cm="1">
        <f t="array" ref="N8761">INDEX('BD product'!A:D,M8761,2)</f>
        <v>Office Supplies</v>
      </c>
    </row>
    <row r="8762" spans="1:14" x14ac:dyDescent="0.3">
      <c r="A8762" s="3" t="s">
        <v>8830</v>
      </c>
      <c r="B8762" s="4">
        <v>42400</v>
      </c>
      <c r="C8762" s="12" t="str">
        <f t="shared" si="136"/>
        <v>2016/01</v>
      </c>
      <c r="D8762" s="4">
        <v>42406</v>
      </c>
      <c r="E8762" s="3" t="s">
        <v>21</v>
      </c>
      <c r="F8762" s="3" t="s">
        <v>115</v>
      </c>
      <c r="G8762" s="3" t="s">
        <v>1806</v>
      </c>
      <c r="H8762" s="5">
        <v>127099</v>
      </c>
      <c r="I8762" s="2">
        <v>1</v>
      </c>
      <c r="J8762" s="2">
        <v>0</v>
      </c>
      <c r="K8762" s="2">
        <v>63.549500000000002</v>
      </c>
      <c r="L8762" s="18" t="str">
        <f>VLOOKUP(F8762,'BD customers'!$1:$1048576,2,FALSE)</f>
        <v>Ben Ferrer</v>
      </c>
      <c r="M8762" s="2">
        <f>MATCH(orders[[#This Row],[Product ID]],'BD product'!A:A,0)</f>
        <v>452</v>
      </c>
      <c r="N8762" s="2" t="str" cm="1">
        <f t="array" ref="N8762">INDEX('BD product'!A:D,M8762,2)</f>
        <v>Office Supplies</v>
      </c>
    </row>
    <row r="8763" spans="1:14" x14ac:dyDescent="0.3">
      <c r="A8763" s="3" t="s">
        <v>8830</v>
      </c>
      <c r="B8763" s="4">
        <v>42400</v>
      </c>
      <c r="C8763" s="12" t="str">
        <f t="shared" si="136"/>
        <v>2016/01</v>
      </c>
      <c r="D8763" s="4">
        <v>42406</v>
      </c>
      <c r="E8763" s="3" t="s">
        <v>21</v>
      </c>
      <c r="F8763" s="3" t="s">
        <v>115</v>
      </c>
      <c r="G8763" s="3" t="s">
        <v>4571</v>
      </c>
      <c r="H8763" s="5">
        <v>12536</v>
      </c>
      <c r="I8763" s="2">
        <v>8</v>
      </c>
      <c r="J8763" s="2">
        <v>0</v>
      </c>
      <c r="K8763" s="2">
        <v>58.919199999999996</v>
      </c>
      <c r="L8763" s="18" t="str">
        <f>VLOOKUP(F8763,'BD customers'!$1:$1048576,2,FALSE)</f>
        <v>Ben Ferrer</v>
      </c>
      <c r="M8763" s="2">
        <f>MATCH(orders[[#This Row],[Product ID]],'BD product'!A:A,0)</f>
        <v>1360</v>
      </c>
      <c r="N8763" s="2" t="str" cm="1">
        <f t="array" ref="N8763">INDEX('BD product'!A:D,M8763,2)</f>
        <v>Office Supplies</v>
      </c>
    </row>
    <row r="8764" spans="1:14" x14ac:dyDescent="0.3">
      <c r="A8764" s="3" t="s">
        <v>8831</v>
      </c>
      <c r="B8764" s="4">
        <v>42733</v>
      </c>
      <c r="C8764" s="12" t="str">
        <f t="shared" si="136"/>
        <v>2016/12</v>
      </c>
      <c r="D8764" s="4">
        <v>42737</v>
      </c>
      <c r="E8764" s="3" t="s">
        <v>21</v>
      </c>
      <c r="F8764" s="3" t="s">
        <v>597</v>
      </c>
      <c r="G8764" s="3" t="s">
        <v>2788</v>
      </c>
      <c r="H8764" s="5">
        <v>1403</v>
      </c>
      <c r="I8764" s="2">
        <v>1</v>
      </c>
      <c r="J8764" s="2">
        <v>0</v>
      </c>
      <c r="K8764" s="2">
        <v>4.0686999999999998</v>
      </c>
      <c r="L8764" s="18" t="str">
        <f>VLOOKUP(F8764,'BD customers'!$1:$1048576,2,FALSE)</f>
        <v>Frank Olsen</v>
      </c>
      <c r="M8764" s="2">
        <f>MATCH(orders[[#This Row],[Product ID]],'BD product'!A:A,0)</f>
        <v>770</v>
      </c>
      <c r="N8764" s="2" t="str" cm="1">
        <f t="array" ref="N8764">INDEX('BD product'!A:D,M8764,2)</f>
        <v>Office Supplies</v>
      </c>
    </row>
    <row r="8765" spans="1:14" x14ac:dyDescent="0.3">
      <c r="A8765" s="3" t="s">
        <v>8831</v>
      </c>
      <c r="B8765" s="4">
        <v>42733</v>
      </c>
      <c r="C8765" s="12" t="str">
        <f t="shared" si="136"/>
        <v>2016/12</v>
      </c>
      <c r="D8765" s="4">
        <v>42737</v>
      </c>
      <c r="E8765" s="3" t="s">
        <v>21</v>
      </c>
      <c r="F8765" s="3" t="s">
        <v>597</v>
      </c>
      <c r="G8765" s="3" t="s">
        <v>4545</v>
      </c>
      <c r="H8765" s="5">
        <v>2796</v>
      </c>
      <c r="I8765" s="2">
        <v>2</v>
      </c>
      <c r="J8765" s="2">
        <v>0</v>
      </c>
      <c r="K8765" s="2">
        <v>7.2695999999999996</v>
      </c>
      <c r="L8765" s="18" t="str">
        <f>VLOOKUP(F8765,'BD customers'!$1:$1048576,2,FALSE)</f>
        <v>Frank Olsen</v>
      </c>
      <c r="M8765" s="2">
        <f>MATCH(orders[[#This Row],[Product ID]],'BD product'!A:A,0)</f>
        <v>1354</v>
      </c>
      <c r="N8765" s="2" t="str" cm="1">
        <f t="array" ref="N8765">INDEX('BD product'!A:D,M8765,2)</f>
        <v>Office Supplies</v>
      </c>
    </row>
    <row r="8766" spans="1:14" x14ac:dyDescent="0.3">
      <c r="A8766" s="3" t="s">
        <v>8832</v>
      </c>
      <c r="B8766" s="4">
        <v>42329</v>
      </c>
      <c r="C8766" s="12" t="str">
        <f t="shared" si="136"/>
        <v>2015/11</v>
      </c>
      <c r="D8766" s="4">
        <v>42335</v>
      </c>
      <c r="E8766" s="3" t="s">
        <v>21</v>
      </c>
      <c r="F8766" s="3" t="s">
        <v>1606</v>
      </c>
      <c r="G8766" s="3" t="s">
        <v>3974</v>
      </c>
      <c r="H8766" s="5">
        <v>5344</v>
      </c>
      <c r="I8766" s="2">
        <v>2</v>
      </c>
      <c r="J8766" s="2">
        <v>2</v>
      </c>
      <c r="K8766" s="2">
        <v>0.73480000000000001</v>
      </c>
      <c r="L8766" s="18" t="str">
        <f>VLOOKUP(F8766,'BD customers'!$1:$1048576,2,FALSE)</f>
        <v>Brenda Bowman</v>
      </c>
      <c r="M8766" s="2">
        <f>MATCH(orders[[#This Row],[Product ID]],'BD product'!A:A,0)</f>
        <v>1218</v>
      </c>
      <c r="N8766" s="2" t="str" cm="1">
        <f t="array" ref="N8766">INDEX('BD product'!A:D,M8766,2)</f>
        <v>Office Supplies</v>
      </c>
    </row>
    <row r="8767" spans="1:14" x14ac:dyDescent="0.3">
      <c r="A8767" s="3" t="s">
        <v>8832</v>
      </c>
      <c r="B8767" s="4">
        <v>42329</v>
      </c>
      <c r="C8767" s="12" t="str">
        <f t="shared" si="136"/>
        <v>2015/11</v>
      </c>
      <c r="D8767" s="4">
        <v>42335</v>
      </c>
      <c r="E8767" s="3" t="s">
        <v>21</v>
      </c>
      <c r="F8767" s="3" t="s">
        <v>1606</v>
      </c>
      <c r="G8767" s="3" t="s">
        <v>102</v>
      </c>
      <c r="H8767" s="5">
        <v>1696</v>
      </c>
      <c r="I8767" s="2">
        <v>2</v>
      </c>
      <c r="J8767" s="2">
        <v>8</v>
      </c>
      <c r="K8767" s="2">
        <v>-0.25440000000000002</v>
      </c>
      <c r="L8767" s="18" t="str">
        <f>VLOOKUP(F8767,'BD customers'!$1:$1048576,2,FALSE)</f>
        <v>Brenda Bowman</v>
      </c>
      <c r="M8767" s="2">
        <f>MATCH(orders[[#This Row],[Product ID]],'BD product'!A:A,0)</f>
        <v>17</v>
      </c>
      <c r="N8767" s="2" t="str" cm="1">
        <f t="array" ref="N8767">INDEX('BD product'!A:D,M8767,2)</f>
        <v>Office Supplies</v>
      </c>
    </row>
    <row r="8768" spans="1:14" x14ac:dyDescent="0.3">
      <c r="A8768" s="3" t="s">
        <v>8832</v>
      </c>
      <c r="B8768" s="4">
        <v>42329</v>
      </c>
      <c r="C8768" s="12" t="str">
        <f t="shared" si="136"/>
        <v>2015/11</v>
      </c>
      <c r="D8768" s="4">
        <v>42335</v>
      </c>
      <c r="E8768" s="3" t="s">
        <v>21</v>
      </c>
      <c r="F8768" s="3" t="s">
        <v>1606</v>
      </c>
      <c r="G8768" s="3" t="s">
        <v>8539</v>
      </c>
      <c r="H8768" s="5">
        <v>24588</v>
      </c>
      <c r="I8768" s="2">
        <v>3</v>
      </c>
      <c r="J8768" s="2">
        <v>8</v>
      </c>
      <c r="K8768" s="2">
        <v>-6.7617000000000003</v>
      </c>
      <c r="L8768" s="18" t="str">
        <f>VLOOKUP(F8768,'BD customers'!$1:$1048576,2,FALSE)</f>
        <v>Brenda Bowman</v>
      </c>
      <c r="M8768" s="2">
        <f>MATCH(orders[[#This Row],[Product ID]],'BD product'!A:A,0)</f>
        <v>1838</v>
      </c>
      <c r="N8768" s="2" t="str" cm="1">
        <f t="array" ref="N8768">INDEX('BD product'!A:D,M8768,2)</f>
        <v>Office Supplies</v>
      </c>
    </row>
    <row r="8769" spans="1:14" x14ac:dyDescent="0.3">
      <c r="A8769" s="3" t="s">
        <v>8832</v>
      </c>
      <c r="B8769" s="4">
        <v>42329</v>
      </c>
      <c r="C8769" s="12" t="str">
        <f t="shared" si="136"/>
        <v>2015/11</v>
      </c>
      <c r="D8769" s="4">
        <v>42335</v>
      </c>
      <c r="E8769" s="3" t="s">
        <v>21</v>
      </c>
      <c r="F8769" s="3" t="s">
        <v>1606</v>
      </c>
      <c r="G8769" s="3" t="s">
        <v>1693</v>
      </c>
      <c r="H8769" s="5">
        <v>798</v>
      </c>
      <c r="I8769" s="2">
        <v>5</v>
      </c>
      <c r="J8769" s="2">
        <v>8</v>
      </c>
      <c r="K8769" s="2">
        <v>-1.3167</v>
      </c>
      <c r="L8769" s="18" t="str">
        <f>VLOOKUP(F8769,'BD customers'!$1:$1048576,2,FALSE)</f>
        <v>Brenda Bowman</v>
      </c>
      <c r="M8769" s="2">
        <f>MATCH(orders[[#This Row],[Product ID]],'BD product'!A:A,0)</f>
        <v>418</v>
      </c>
      <c r="N8769" s="2" t="str" cm="1">
        <f t="array" ref="N8769">INDEX('BD product'!A:D,M8769,2)</f>
        <v>Office Supplies</v>
      </c>
    </row>
    <row r="8770" spans="1:14" x14ac:dyDescent="0.3">
      <c r="A8770" s="3" t="s">
        <v>8833</v>
      </c>
      <c r="B8770" s="4">
        <v>42282</v>
      </c>
      <c r="C8770" s="12" t="str">
        <f t="shared" ref="C8770:C8833" si="137">TEXT(B8770,"aaaa/mm")</f>
        <v>2015/10</v>
      </c>
      <c r="D8770" s="4">
        <v>42286</v>
      </c>
      <c r="E8770" s="3" t="s">
        <v>21</v>
      </c>
      <c r="F8770" s="3" t="s">
        <v>4177</v>
      </c>
      <c r="G8770" s="3" t="s">
        <v>1272</v>
      </c>
      <c r="H8770" s="5">
        <v>2880</v>
      </c>
      <c r="I8770" s="2">
        <v>4</v>
      </c>
      <c r="J8770" s="2">
        <v>2</v>
      </c>
      <c r="K8770" s="2">
        <v>5.7599999999999998E-2</v>
      </c>
      <c r="L8770" s="18" t="str">
        <f>VLOOKUP(F8770,'BD customers'!$1:$1048576,2,FALSE)</f>
        <v>Ivan Liston</v>
      </c>
      <c r="M8770" s="2">
        <f>MATCH(orders[[#This Row],[Product ID]],'BD product'!A:A,0)</f>
        <v>295</v>
      </c>
      <c r="N8770" s="2" t="str" cm="1">
        <f t="array" ref="N8770">INDEX('BD product'!A:D,M8770,2)</f>
        <v>Technology</v>
      </c>
    </row>
    <row r="8771" spans="1:14" x14ac:dyDescent="0.3">
      <c r="A8771" s="3" t="s">
        <v>8834</v>
      </c>
      <c r="B8771" s="4">
        <v>42625</v>
      </c>
      <c r="C8771" s="12" t="str">
        <f t="shared" si="137"/>
        <v>2016/09</v>
      </c>
      <c r="D8771" s="4">
        <v>42626</v>
      </c>
      <c r="E8771" s="3" t="s">
        <v>41</v>
      </c>
      <c r="F8771" s="3" t="s">
        <v>1344</v>
      </c>
      <c r="G8771" s="3" t="s">
        <v>7033</v>
      </c>
      <c r="H8771" s="5">
        <v>146952</v>
      </c>
      <c r="I8771" s="2">
        <v>3</v>
      </c>
      <c r="J8771" s="2">
        <v>2</v>
      </c>
      <c r="K8771" s="2">
        <v>9.1844999999999999</v>
      </c>
      <c r="L8771" s="18" t="str">
        <f>VLOOKUP(F8771,'BD customers'!$1:$1048576,2,FALSE)</f>
        <v>Philisse Overcash</v>
      </c>
      <c r="M8771" s="2">
        <f>MATCH(orders[[#This Row],[Product ID]],'BD product'!A:A,0)</f>
        <v>1752</v>
      </c>
      <c r="N8771" s="2" t="str" cm="1">
        <f t="array" ref="N8771">INDEX('BD product'!A:D,M8771,2)</f>
        <v>Technology</v>
      </c>
    </row>
    <row r="8772" spans="1:14" x14ac:dyDescent="0.3">
      <c r="A8772" s="3" t="s">
        <v>8834</v>
      </c>
      <c r="B8772" s="4">
        <v>42625</v>
      </c>
      <c r="C8772" s="12" t="str">
        <f t="shared" si="137"/>
        <v>2016/09</v>
      </c>
      <c r="D8772" s="4">
        <v>42626</v>
      </c>
      <c r="E8772" s="3" t="s">
        <v>41</v>
      </c>
      <c r="F8772" s="3" t="s">
        <v>1344</v>
      </c>
      <c r="G8772" s="3" t="s">
        <v>2853</v>
      </c>
      <c r="H8772" s="5">
        <v>83136</v>
      </c>
      <c r="I8772" s="2">
        <v>4</v>
      </c>
      <c r="J8772" s="2">
        <v>2</v>
      </c>
      <c r="K8772" s="2">
        <v>0.51959999999999995</v>
      </c>
      <c r="L8772" s="18" t="str">
        <f>VLOOKUP(F8772,'BD customers'!$1:$1048576,2,FALSE)</f>
        <v>Philisse Overcash</v>
      </c>
      <c r="M8772" s="2">
        <f>MATCH(orders[[#This Row],[Product ID]],'BD product'!A:A,0)</f>
        <v>794</v>
      </c>
      <c r="N8772" s="2" t="str" cm="1">
        <f t="array" ref="N8772">INDEX('BD product'!A:D,M8772,2)</f>
        <v>Furniture</v>
      </c>
    </row>
    <row r="8773" spans="1:14" x14ac:dyDescent="0.3">
      <c r="A8773" s="3" t="s">
        <v>8835</v>
      </c>
      <c r="B8773" s="4">
        <v>42992</v>
      </c>
      <c r="C8773" s="12" t="str">
        <f t="shared" si="137"/>
        <v>2017/09</v>
      </c>
      <c r="D8773" s="4">
        <v>42995</v>
      </c>
      <c r="E8773" s="3" t="s">
        <v>64</v>
      </c>
      <c r="F8773" s="3" t="s">
        <v>4225</v>
      </c>
      <c r="G8773" s="3" t="s">
        <v>3980</v>
      </c>
      <c r="H8773" s="5">
        <v>942784</v>
      </c>
      <c r="I8773" s="2">
        <v>4</v>
      </c>
      <c r="J8773" s="2">
        <v>2</v>
      </c>
      <c r="K8773" s="2">
        <v>94.278400000000005</v>
      </c>
      <c r="L8773" s="18" t="str">
        <f>VLOOKUP(F8773,'BD customers'!$1:$1048576,2,FALSE)</f>
        <v>Dorothy Badders</v>
      </c>
      <c r="M8773" s="2">
        <f>MATCH(orders[[#This Row],[Product ID]],'BD product'!A:A,0)</f>
        <v>1220</v>
      </c>
      <c r="N8773" s="2" t="str" cm="1">
        <f t="array" ref="N8773">INDEX('BD product'!A:D,M8773,2)</f>
        <v>Office Supplies</v>
      </c>
    </row>
    <row r="8774" spans="1:14" x14ac:dyDescent="0.3">
      <c r="A8774" s="3" t="s">
        <v>8835</v>
      </c>
      <c r="B8774" s="4">
        <v>42992</v>
      </c>
      <c r="C8774" s="12" t="str">
        <f t="shared" si="137"/>
        <v>2017/09</v>
      </c>
      <c r="D8774" s="4">
        <v>42995</v>
      </c>
      <c r="E8774" s="3" t="s">
        <v>64</v>
      </c>
      <c r="F8774" s="3" t="s">
        <v>4225</v>
      </c>
      <c r="G8774" s="3" t="s">
        <v>3472</v>
      </c>
      <c r="H8774" s="5">
        <v>74352</v>
      </c>
      <c r="I8774" s="2">
        <v>3</v>
      </c>
      <c r="J8774" s="2">
        <v>2</v>
      </c>
      <c r="K8774" s="2">
        <v>2.3235000000000001</v>
      </c>
      <c r="L8774" s="18" t="str">
        <f>VLOOKUP(F8774,'BD customers'!$1:$1048576,2,FALSE)</f>
        <v>Dorothy Badders</v>
      </c>
      <c r="M8774" s="2">
        <f>MATCH(orders[[#This Row],[Product ID]],'BD product'!A:A,0)</f>
        <v>1032</v>
      </c>
      <c r="N8774" s="2" t="str" cm="1">
        <f t="array" ref="N8774">INDEX('BD product'!A:D,M8774,2)</f>
        <v>Office Supplies</v>
      </c>
    </row>
    <row r="8775" spans="1:14" x14ac:dyDescent="0.3">
      <c r="A8775" s="3" t="s">
        <v>8836</v>
      </c>
      <c r="B8775" s="4">
        <v>42058</v>
      </c>
      <c r="C8775" s="12" t="str">
        <f t="shared" si="137"/>
        <v>2015/02</v>
      </c>
      <c r="D8775" s="4">
        <v>42063</v>
      </c>
      <c r="E8775" s="3" t="s">
        <v>21</v>
      </c>
      <c r="F8775" s="3" t="s">
        <v>8438</v>
      </c>
      <c r="G8775" s="3" t="s">
        <v>2181</v>
      </c>
      <c r="H8775" s="5">
        <v>2688</v>
      </c>
      <c r="I8775" s="2">
        <v>6</v>
      </c>
      <c r="J8775" s="2">
        <v>0</v>
      </c>
      <c r="K8775" s="2">
        <v>6.7199999999999996E-2</v>
      </c>
      <c r="L8775" s="18" t="str">
        <f>VLOOKUP(F8775,'BD customers'!$1:$1048576,2,FALSE)</f>
        <v>Lindsay Castell</v>
      </c>
      <c r="M8775" s="2">
        <f>MATCH(orders[[#This Row],[Product ID]],'BD product'!A:A,0)</f>
        <v>568</v>
      </c>
      <c r="N8775" s="2" t="str" cm="1">
        <f t="array" ref="N8775">INDEX('BD product'!A:D,M8775,2)</f>
        <v>Office Supplies</v>
      </c>
    </row>
    <row r="8776" spans="1:14" x14ac:dyDescent="0.3">
      <c r="A8776" s="3" t="s">
        <v>8836</v>
      </c>
      <c r="B8776" s="4">
        <v>42058</v>
      </c>
      <c r="C8776" s="12" t="str">
        <f t="shared" si="137"/>
        <v>2015/02</v>
      </c>
      <c r="D8776" s="4">
        <v>42063</v>
      </c>
      <c r="E8776" s="3" t="s">
        <v>21</v>
      </c>
      <c r="F8776" s="3" t="s">
        <v>8438</v>
      </c>
      <c r="G8776" s="3" t="s">
        <v>4264</v>
      </c>
      <c r="H8776" s="5">
        <v>10896</v>
      </c>
      <c r="I8776" s="2">
        <v>2</v>
      </c>
      <c r="J8776" s="2">
        <v>2</v>
      </c>
      <c r="K8776" s="2">
        <v>3.8136000000000001</v>
      </c>
      <c r="L8776" s="18" t="str">
        <f>VLOOKUP(F8776,'BD customers'!$1:$1048576,2,FALSE)</f>
        <v>Lindsay Castell</v>
      </c>
      <c r="M8776" s="2">
        <f>MATCH(orders[[#This Row],[Product ID]],'BD product'!A:A,0)</f>
        <v>1284</v>
      </c>
      <c r="N8776" s="2" t="str" cm="1">
        <f t="array" ref="N8776">INDEX('BD product'!A:D,M8776,2)</f>
        <v>Office Supplies</v>
      </c>
    </row>
    <row r="8777" spans="1:14" x14ac:dyDescent="0.3">
      <c r="A8777" s="3" t="s">
        <v>8837</v>
      </c>
      <c r="B8777" s="4">
        <v>42709</v>
      </c>
      <c r="C8777" s="12" t="str">
        <f t="shared" si="137"/>
        <v>2016/12</v>
      </c>
      <c r="D8777" s="4">
        <v>42713</v>
      </c>
      <c r="E8777" s="3" t="s">
        <v>11</v>
      </c>
      <c r="F8777" s="3" t="s">
        <v>2204</v>
      </c>
      <c r="G8777" s="3" t="s">
        <v>699</v>
      </c>
      <c r="H8777" s="5">
        <v>3536</v>
      </c>
      <c r="I8777" s="2">
        <v>2</v>
      </c>
      <c r="J8777" s="2">
        <v>2</v>
      </c>
      <c r="K8777" s="2">
        <v>0.30940000000000001</v>
      </c>
      <c r="L8777" s="18" t="str">
        <f>VLOOKUP(F8777,'BD customers'!$1:$1048576,2,FALSE)</f>
        <v>Mike Pelletier</v>
      </c>
      <c r="M8777" s="2">
        <f>MATCH(orders[[#This Row],[Product ID]],'BD product'!A:A,0)</f>
        <v>149</v>
      </c>
      <c r="N8777" s="2" t="str" cm="1">
        <f t="array" ref="N8777">INDEX('BD product'!A:D,M8777,2)</f>
        <v>Office Supplies</v>
      </c>
    </row>
    <row r="8778" spans="1:14" x14ac:dyDescent="0.3">
      <c r="A8778" s="3" t="s">
        <v>8838</v>
      </c>
      <c r="B8778" s="4">
        <v>42553</v>
      </c>
      <c r="C8778" s="12" t="str">
        <f t="shared" si="137"/>
        <v>2016/07</v>
      </c>
      <c r="D8778" s="4">
        <v>42554</v>
      </c>
      <c r="E8778" s="3" t="s">
        <v>64</v>
      </c>
      <c r="F8778" s="3" t="s">
        <v>292</v>
      </c>
      <c r="G8778" s="3" t="s">
        <v>2468</v>
      </c>
      <c r="H8778" s="5">
        <v>52843</v>
      </c>
      <c r="I8778" s="2">
        <v>5</v>
      </c>
      <c r="J8778" s="2">
        <v>3</v>
      </c>
      <c r="K8778" s="2">
        <v>0</v>
      </c>
      <c r="L8778" s="18" t="str">
        <f>VLOOKUP(F8778,'BD customers'!$1:$1048576,2,FALSE)</f>
        <v>Erin Ashbrook</v>
      </c>
      <c r="M8778" s="2">
        <f>MATCH(orders[[#This Row],[Product ID]],'BD product'!A:A,0)</f>
        <v>664</v>
      </c>
      <c r="N8778" s="2" t="str" cm="1">
        <f t="array" ref="N8778">INDEX('BD product'!A:D,M8778,2)</f>
        <v>Furniture</v>
      </c>
    </row>
    <row r="8779" spans="1:14" x14ac:dyDescent="0.3">
      <c r="A8779" s="3" t="s">
        <v>8838</v>
      </c>
      <c r="B8779" s="4">
        <v>42553</v>
      </c>
      <c r="C8779" s="12" t="str">
        <f t="shared" si="137"/>
        <v>2016/07</v>
      </c>
      <c r="D8779" s="4">
        <v>42554</v>
      </c>
      <c r="E8779" s="3" t="s">
        <v>64</v>
      </c>
      <c r="F8779" s="3" t="s">
        <v>292</v>
      </c>
      <c r="G8779" s="3" t="s">
        <v>4944</v>
      </c>
      <c r="H8779" s="5">
        <v>41472</v>
      </c>
      <c r="I8779" s="2">
        <v>8</v>
      </c>
      <c r="J8779" s="2">
        <v>2</v>
      </c>
      <c r="K8779" s="2">
        <v>14.5152</v>
      </c>
      <c r="L8779" s="18" t="str">
        <f>VLOOKUP(F8779,'BD customers'!$1:$1048576,2,FALSE)</f>
        <v>Erin Ashbrook</v>
      </c>
      <c r="M8779" s="2">
        <f>MATCH(orders[[#This Row],[Product ID]],'BD product'!A:A,0)</f>
        <v>1442</v>
      </c>
      <c r="N8779" s="2" t="str" cm="1">
        <f t="array" ref="N8779">INDEX('BD product'!A:D,M8779,2)</f>
        <v>Office Supplies</v>
      </c>
    </row>
    <row r="8780" spans="1:14" x14ac:dyDescent="0.3">
      <c r="A8780" s="3" t="s">
        <v>8839</v>
      </c>
      <c r="B8780" s="4">
        <v>43082</v>
      </c>
      <c r="C8780" s="12" t="str">
        <f t="shared" si="137"/>
        <v>2017/12</v>
      </c>
      <c r="D8780" s="4">
        <v>43087</v>
      </c>
      <c r="E8780" s="3" t="s">
        <v>21</v>
      </c>
      <c r="F8780" s="3" t="s">
        <v>1473</v>
      </c>
      <c r="G8780" s="3" t="s">
        <v>2201</v>
      </c>
      <c r="H8780" s="5">
        <v>287976</v>
      </c>
      <c r="I8780" s="2">
        <v>3</v>
      </c>
      <c r="J8780" s="2">
        <v>2</v>
      </c>
      <c r="K8780" s="2">
        <v>7.1993999999999998</v>
      </c>
      <c r="L8780" s="18" t="str">
        <f>VLOOKUP(F8780,'BD customers'!$1:$1048576,2,FALSE)</f>
        <v>Bart Pistole</v>
      </c>
      <c r="M8780" s="2">
        <f>MATCH(orders[[#This Row],[Product ID]],'BD product'!A:A,0)</f>
        <v>576</v>
      </c>
      <c r="N8780" s="2" t="str" cm="1">
        <f t="array" ref="N8780">INDEX('BD product'!A:D,M8780,2)</f>
        <v>Furniture</v>
      </c>
    </row>
    <row r="8781" spans="1:14" x14ac:dyDescent="0.3">
      <c r="A8781" s="3" t="s">
        <v>8840</v>
      </c>
      <c r="B8781" s="4">
        <v>42083</v>
      </c>
      <c r="C8781" s="12" t="str">
        <f t="shared" si="137"/>
        <v>2015/03</v>
      </c>
      <c r="D8781" s="4">
        <v>42085</v>
      </c>
      <c r="E8781" s="3" t="s">
        <v>11</v>
      </c>
      <c r="F8781" s="3" t="s">
        <v>261</v>
      </c>
      <c r="G8781" s="3" t="s">
        <v>2770</v>
      </c>
      <c r="H8781" s="5">
        <v>29304</v>
      </c>
      <c r="I8781" s="2">
        <v>3</v>
      </c>
      <c r="J8781" s="2">
        <v>2</v>
      </c>
      <c r="K8781" s="2">
        <v>2.5640999999999998</v>
      </c>
      <c r="L8781" s="18" t="str">
        <f>VLOOKUP(F8781,'BD customers'!$1:$1048576,2,FALSE)</f>
        <v>Bryan Mills</v>
      </c>
      <c r="M8781" s="2">
        <f>MATCH(orders[[#This Row],[Product ID]],'BD product'!A:A,0)</f>
        <v>764</v>
      </c>
      <c r="N8781" s="2" t="str" cm="1">
        <f t="array" ref="N8781">INDEX('BD product'!A:D,M8781,2)</f>
        <v>Office Supplies</v>
      </c>
    </row>
    <row r="8782" spans="1:14" x14ac:dyDescent="0.3">
      <c r="A8782" s="3" t="s">
        <v>8841</v>
      </c>
      <c r="B8782" s="4">
        <v>42064</v>
      </c>
      <c r="C8782" s="12" t="str">
        <f t="shared" si="137"/>
        <v>2015/03</v>
      </c>
      <c r="D8782" s="4">
        <v>42067</v>
      </c>
      <c r="E8782" s="3" t="s">
        <v>64</v>
      </c>
      <c r="F8782" s="3" t="s">
        <v>8157</v>
      </c>
      <c r="G8782" s="3" t="s">
        <v>4166</v>
      </c>
      <c r="H8782" s="5">
        <v>55328</v>
      </c>
      <c r="I8782" s="2">
        <v>2</v>
      </c>
      <c r="J8782" s="2">
        <v>2</v>
      </c>
      <c r="K8782" s="2">
        <v>6.2244000000000002</v>
      </c>
      <c r="L8782" s="18" t="str">
        <f>VLOOKUP(F8782,'BD customers'!$1:$1048576,2,FALSE)</f>
        <v>Craig Molinari</v>
      </c>
      <c r="M8782" s="2">
        <f>MATCH(orders[[#This Row],[Product ID]],'BD product'!A:A,0)</f>
        <v>1263</v>
      </c>
      <c r="N8782" s="2" t="str" cm="1">
        <f t="array" ref="N8782">INDEX('BD product'!A:D,M8782,2)</f>
        <v>Office Supplies</v>
      </c>
    </row>
    <row r="8783" spans="1:14" x14ac:dyDescent="0.3">
      <c r="A8783" s="3" t="s">
        <v>8841</v>
      </c>
      <c r="B8783" s="4">
        <v>42064</v>
      </c>
      <c r="C8783" s="12" t="str">
        <f t="shared" si="137"/>
        <v>2015/03</v>
      </c>
      <c r="D8783" s="4">
        <v>42067</v>
      </c>
      <c r="E8783" s="3" t="s">
        <v>64</v>
      </c>
      <c r="F8783" s="3" t="s">
        <v>8157</v>
      </c>
      <c r="G8783" s="3" t="s">
        <v>2844</v>
      </c>
      <c r="H8783" s="5">
        <v>12279984</v>
      </c>
      <c r="I8783" s="2">
        <v>6</v>
      </c>
      <c r="J8783" s="2">
        <v>32</v>
      </c>
      <c r="K8783" s="2">
        <v>-36.117600000000003</v>
      </c>
      <c r="L8783" s="18" t="str">
        <f>VLOOKUP(F8783,'BD customers'!$1:$1048576,2,FALSE)</f>
        <v>Craig Molinari</v>
      </c>
      <c r="M8783" s="2">
        <f>MATCH(orders[[#This Row],[Product ID]],'BD product'!A:A,0)</f>
        <v>791</v>
      </c>
      <c r="N8783" s="2" t="str" cm="1">
        <f t="array" ref="N8783">INDEX('BD product'!A:D,M8783,2)</f>
        <v>Furniture</v>
      </c>
    </row>
    <row r="8784" spans="1:14" x14ac:dyDescent="0.3">
      <c r="A8784" s="3" t="s">
        <v>8842</v>
      </c>
      <c r="B8784" s="4">
        <v>42628</v>
      </c>
      <c r="C8784" s="12" t="str">
        <f t="shared" si="137"/>
        <v>2016/09</v>
      </c>
      <c r="D8784" s="4">
        <v>42633</v>
      </c>
      <c r="E8784" s="3" t="s">
        <v>21</v>
      </c>
      <c r="F8784" s="3" t="s">
        <v>2119</v>
      </c>
      <c r="G8784" s="3" t="s">
        <v>3944</v>
      </c>
      <c r="H8784" s="5">
        <v>20416</v>
      </c>
      <c r="I8784" s="2">
        <v>4</v>
      </c>
      <c r="J8784" s="2">
        <v>2</v>
      </c>
      <c r="K8784" s="2">
        <v>6.6352000000000002</v>
      </c>
      <c r="L8784" s="18" t="str">
        <f>VLOOKUP(F8784,'BD customers'!$1:$1048576,2,FALSE)</f>
        <v>Justin Deggeller</v>
      </c>
      <c r="M8784" s="2">
        <f>MATCH(orders[[#This Row],[Product ID]],'BD product'!A:A,0)</f>
        <v>1208</v>
      </c>
      <c r="N8784" s="2" t="str" cm="1">
        <f t="array" ref="N8784">INDEX('BD product'!A:D,M8784,2)</f>
        <v>Office Supplies</v>
      </c>
    </row>
    <row r="8785" spans="1:14" x14ac:dyDescent="0.3">
      <c r="A8785" s="3" t="s">
        <v>8842</v>
      </c>
      <c r="B8785" s="4">
        <v>42628</v>
      </c>
      <c r="C8785" s="12" t="str">
        <f t="shared" si="137"/>
        <v>2016/09</v>
      </c>
      <c r="D8785" s="4">
        <v>42633</v>
      </c>
      <c r="E8785" s="3" t="s">
        <v>21</v>
      </c>
      <c r="F8785" s="3" t="s">
        <v>2119</v>
      </c>
      <c r="G8785" s="3" t="s">
        <v>969</v>
      </c>
      <c r="H8785" s="5">
        <v>112839</v>
      </c>
      <c r="I8785" s="2">
        <v>3</v>
      </c>
      <c r="J8785" s="2">
        <v>0</v>
      </c>
      <c r="K8785" s="2">
        <v>259.52969999999999</v>
      </c>
      <c r="L8785" s="18" t="str">
        <f>VLOOKUP(F8785,'BD customers'!$1:$1048576,2,FALSE)</f>
        <v>Justin Deggeller</v>
      </c>
      <c r="M8785" s="2">
        <f>MATCH(orders[[#This Row],[Product ID]],'BD product'!A:A,0)</f>
        <v>217</v>
      </c>
      <c r="N8785" s="2" t="str" cm="1">
        <f t="array" ref="N8785">INDEX('BD product'!A:D,M8785,2)</f>
        <v>Furniture</v>
      </c>
    </row>
    <row r="8786" spans="1:14" x14ac:dyDescent="0.3">
      <c r="A8786" s="3" t="s">
        <v>8843</v>
      </c>
      <c r="B8786" s="4">
        <v>42811</v>
      </c>
      <c r="C8786" s="12" t="str">
        <f t="shared" si="137"/>
        <v>2017/03</v>
      </c>
      <c r="D8786" s="4">
        <v>42817</v>
      </c>
      <c r="E8786" s="3" t="s">
        <v>21</v>
      </c>
      <c r="F8786" s="3" t="s">
        <v>2403</v>
      </c>
      <c r="G8786" s="3" t="s">
        <v>3877</v>
      </c>
      <c r="H8786" s="5">
        <v>4608</v>
      </c>
      <c r="I8786" s="2">
        <v>2</v>
      </c>
      <c r="J8786" s="2">
        <v>2</v>
      </c>
      <c r="K8786" s="2">
        <v>1.6704000000000001</v>
      </c>
      <c r="L8786" s="18" t="str">
        <f>VLOOKUP(F8786,'BD customers'!$1:$1048576,2,FALSE)</f>
        <v>Ann Steele</v>
      </c>
      <c r="M8786" s="2">
        <f>MATCH(orders[[#This Row],[Product ID]],'BD product'!A:A,0)</f>
        <v>1188</v>
      </c>
      <c r="N8786" s="2" t="str" cm="1">
        <f t="array" ref="N8786">INDEX('BD product'!A:D,M8786,2)</f>
        <v>Office Supplies</v>
      </c>
    </row>
    <row r="8787" spans="1:14" x14ac:dyDescent="0.3">
      <c r="A8787" s="3" t="s">
        <v>8844</v>
      </c>
      <c r="B8787" s="4">
        <v>42883</v>
      </c>
      <c r="C8787" s="12" t="str">
        <f t="shared" si="137"/>
        <v>2017/05</v>
      </c>
      <c r="D8787" s="4">
        <v>42888</v>
      </c>
      <c r="E8787" s="3" t="s">
        <v>21</v>
      </c>
      <c r="F8787" s="3" t="s">
        <v>5351</v>
      </c>
      <c r="G8787" s="3" t="s">
        <v>6448</v>
      </c>
      <c r="H8787" s="5">
        <v>19596</v>
      </c>
      <c r="I8787" s="2">
        <v>5</v>
      </c>
      <c r="J8787" s="2">
        <v>2</v>
      </c>
      <c r="K8787" s="2">
        <v>1.9596</v>
      </c>
      <c r="L8787" s="18" t="str">
        <f>VLOOKUP(F8787,'BD customers'!$1:$1048576,2,FALSE)</f>
        <v>Candace McMahon</v>
      </c>
      <c r="M8787" s="2">
        <f>MATCH(orders[[#This Row],[Product ID]],'BD product'!A:A,0)</f>
        <v>1694</v>
      </c>
      <c r="N8787" s="2" t="str" cm="1">
        <f t="array" ref="N8787">INDEX('BD product'!A:D,M8787,2)</f>
        <v>Technology</v>
      </c>
    </row>
    <row r="8788" spans="1:14" x14ac:dyDescent="0.3">
      <c r="A8788" s="3" t="s">
        <v>8844</v>
      </c>
      <c r="B8788" s="4">
        <v>42883</v>
      </c>
      <c r="C8788" s="12" t="str">
        <f t="shared" si="137"/>
        <v>2017/05</v>
      </c>
      <c r="D8788" s="4">
        <v>42888</v>
      </c>
      <c r="E8788" s="3" t="s">
        <v>21</v>
      </c>
      <c r="F8788" s="3" t="s">
        <v>5351</v>
      </c>
      <c r="G8788" s="3" t="s">
        <v>5176</v>
      </c>
      <c r="H8788" s="5">
        <v>15552</v>
      </c>
      <c r="I8788" s="2">
        <v>3</v>
      </c>
      <c r="J8788" s="2">
        <v>2</v>
      </c>
      <c r="K8788" s="2">
        <v>5.4432</v>
      </c>
      <c r="L8788" s="18" t="str">
        <f>VLOOKUP(F8788,'BD customers'!$1:$1048576,2,FALSE)</f>
        <v>Candace McMahon</v>
      </c>
      <c r="M8788" s="2">
        <f>MATCH(orders[[#This Row],[Product ID]],'BD product'!A:A,0)</f>
        <v>1485</v>
      </c>
      <c r="N8788" s="2" t="str" cm="1">
        <f t="array" ref="N8788">INDEX('BD product'!A:D,M8788,2)</f>
        <v>Office Supplies</v>
      </c>
    </row>
    <row r="8789" spans="1:14" x14ac:dyDescent="0.3">
      <c r="A8789" s="3" t="s">
        <v>8844</v>
      </c>
      <c r="B8789" s="4">
        <v>42883</v>
      </c>
      <c r="C8789" s="12" t="str">
        <f t="shared" si="137"/>
        <v>2017/05</v>
      </c>
      <c r="D8789" s="4">
        <v>42888</v>
      </c>
      <c r="E8789" s="3" t="s">
        <v>21</v>
      </c>
      <c r="F8789" s="3" t="s">
        <v>5351</v>
      </c>
      <c r="G8789" s="3" t="s">
        <v>529</v>
      </c>
      <c r="H8789" s="5">
        <v>271968</v>
      </c>
      <c r="I8789" s="2">
        <v>4</v>
      </c>
      <c r="J8789" s="2">
        <v>2</v>
      </c>
      <c r="K8789" s="2">
        <v>54.393599999999999</v>
      </c>
      <c r="L8789" s="18" t="str">
        <f>VLOOKUP(F8789,'BD customers'!$1:$1048576,2,FALSE)</f>
        <v>Candace McMahon</v>
      </c>
      <c r="M8789" s="2">
        <f>MATCH(orders[[#This Row],[Product ID]],'BD product'!A:A,0)</f>
        <v>108</v>
      </c>
      <c r="N8789" s="2" t="str" cm="1">
        <f t="array" ref="N8789">INDEX('BD product'!A:D,M8789,2)</f>
        <v>Technology</v>
      </c>
    </row>
    <row r="8790" spans="1:14" x14ac:dyDescent="0.3">
      <c r="A8790" s="3" t="s">
        <v>8845</v>
      </c>
      <c r="B8790" s="4">
        <v>42901</v>
      </c>
      <c r="C8790" s="12" t="str">
        <f t="shared" si="137"/>
        <v>2017/06</v>
      </c>
      <c r="D8790" s="4">
        <v>42905</v>
      </c>
      <c r="E8790" s="3" t="s">
        <v>21</v>
      </c>
      <c r="F8790" s="3" t="s">
        <v>3915</v>
      </c>
      <c r="G8790" s="3" t="s">
        <v>3403</v>
      </c>
      <c r="H8790" s="5">
        <v>698352</v>
      </c>
      <c r="I8790" s="2">
        <v>3</v>
      </c>
      <c r="J8790" s="2">
        <v>2</v>
      </c>
      <c r="K8790" s="2">
        <v>52.376399999999997</v>
      </c>
      <c r="L8790" s="18" t="str">
        <f>VLOOKUP(F8790,'BD customers'!$1:$1048576,2,FALSE)</f>
        <v>Joe Elijah</v>
      </c>
      <c r="M8790" s="2">
        <f>MATCH(orders[[#This Row],[Product ID]],'BD product'!A:A,0)</f>
        <v>1005</v>
      </c>
      <c r="N8790" s="2" t="str" cm="1">
        <f t="array" ref="N8790">INDEX('BD product'!A:D,M8790,2)</f>
        <v>Furniture</v>
      </c>
    </row>
    <row r="8791" spans="1:14" x14ac:dyDescent="0.3">
      <c r="A8791" s="3" t="s">
        <v>8845</v>
      </c>
      <c r="B8791" s="4">
        <v>42901</v>
      </c>
      <c r="C8791" s="12" t="str">
        <f t="shared" si="137"/>
        <v>2017/06</v>
      </c>
      <c r="D8791" s="4">
        <v>42905</v>
      </c>
      <c r="E8791" s="3" t="s">
        <v>21</v>
      </c>
      <c r="F8791" s="3" t="s">
        <v>3915</v>
      </c>
      <c r="G8791" s="3" t="s">
        <v>3908</v>
      </c>
      <c r="H8791" s="5">
        <v>77728</v>
      </c>
      <c r="I8791" s="2">
        <v>2</v>
      </c>
      <c r="J8791" s="2">
        <v>2</v>
      </c>
      <c r="K8791" s="2">
        <v>-3.8864000000000001</v>
      </c>
      <c r="L8791" s="18" t="str">
        <f>VLOOKUP(F8791,'BD customers'!$1:$1048576,2,FALSE)</f>
        <v>Joe Elijah</v>
      </c>
      <c r="M8791" s="2">
        <f>MATCH(orders[[#This Row],[Product ID]],'BD product'!A:A,0)</f>
        <v>1197</v>
      </c>
      <c r="N8791" s="2" t="str" cm="1">
        <f t="array" ref="N8791">INDEX('BD product'!A:D,M8791,2)</f>
        <v>Furniture</v>
      </c>
    </row>
    <row r="8792" spans="1:14" x14ac:dyDescent="0.3">
      <c r="A8792" s="3" t="s">
        <v>8846</v>
      </c>
      <c r="B8792" s="4">
        <v>42253</v>
      </c>
      <c r="C8792" s="12" t="str">
        <f t="shared" si="137"/>
        <v>2015/09</v>
      </c>
      <c r="D8792" s="4">
        <v>42259</v>
      </c>
      <c r="E8792" s="3" t="s">
        <v>21</v>
      </c>
      <c r="F8792" s="3" t="s">
        <v>1251</v>
      </c>
      <c r="G8792" s="3" t="s">
        <v>5128</v>
      </c>
      <c r="H8792" s="5">
        <v>4662</v>
      </c>
      <c r="I8792" s="2">
        <v>9</v>
      </c>
      <c r="J8792" s="2">
        <v>0</v>
      </c>
      <c r="K8792" s="2">
        <v>21.4452</v>
      </c>
      <c r="L8792" s="18" t="str">
        <f>VLOOKUP(F8792,'BD customers'!$1:$1048576,2,FALSE)</f>
        <v>Andy Gerbode</v>
      </c>
      <c r="M8792" s="2">
        <f>MATCH(orders[[#This Row],[Product ID]],'BD product'!A:A,0)</f>
        <v>1474</v>
      </c>
      <c r="N8792" s="2" t="str" cm="1">
        <f t="array" ref="N8792">INDEX('BD product'!A:D,M8792,2)</f>
        <v>Office Supplies</v>
      </c>
    </row>
    <row r="8793" spans="1:14" x14ac:dyDescent="0.3">
      <c r="A8793" s="3" t="s">
        <v>8847</v>
      </c>
      <c r="B8793" s="4">
        <v>42812</v>
      </c>
      <c r="C8793" s="12" t="str">
        <f t="shared" si="137"/>
        <v>2017/03</v>
      </c>
      <c r="D8793" s="4">
        <v>42818</v>
      </c>
      <c r="E8793" s="3" t="s">
        <v>21</v>
      </c>
      <c r="F8793" s="3" t="s">
        <v>4602</v>
      </c>
      <c r="G8793" s="3" t="s">
        <v>2474</v>
      </c>
      <c r="H8793" s="5">
        <v>537544</v>
      </c>
      <c r="I8793" s="2">
        <v>7</v>
      </c>
      <c r="J8793" s="2">
        <v>2</v>
      </c>
      <c r="K8793" s="2">
        <v>47.0351</v>
      </c>
      <c r="L8793" s="18" t="str">
        <f>VLOOKUP(F8793,'BD customers'!$1:$1048576,2,FALSE)</f>
        <v>Thomas Thornton</v>
      </c>
      <c r="M8793" s="2">
        <f>MATCH(orders[[#This Row],[Product ID]],'BD product'!A:A,0)</f>
        <v>666</v>
      </c>
      <c r="N8793" s="2" t="str" cm="1">
        <f t="array" ref="N8793">INDEX('BD product'!A:D,M8793,2)</f>
        <v>Technology</v>
      </c>
    </row>
    <row r="8794" spans="1:14" x14ac:dyDescent="0.3">
      <c r="A8794" s="3" t="s">
        <v>8848</v>
      </c>
      <c r="B8794" s="4">
        <v>41992</v>
      </c>
      <c r="C8794" s="12" t="str">
        <f t="shared" si="137"/>
        <v>2014/12</v>
      </c>
      <c r="D8794" s="4">
        <v>41994</v>
      </c>
      <c r="E8794" s="3" t="s">
        <v>64</v>
      </c>
      <c r="F8794" s="3" t="s">
        <v>1473</v>
      </c>
      <c r="G8794" s="3" t="s">
        <v>2197</v>
      </c>
      <c r="H8794" s="5">
        <v>1462</v>
      </c>
      <c r="I8794" s="2">
        <v>2</v>
      </c>
      <c r="J8794" s="2">
        <v>0</v>
      </c>
      <c r="K8794" s="2">
        <v>6.8714000000000004</v>
      </c>
      <c r="L8794" s="18" t="str">
        <f>VLOOKUP(F8794,'BD customers'!$1:$1048576,2,FALSE)</f>
        <v>Bart Pistole</v>
      </c>
      <c r="M8794" s="2">
        <f>MATCH(orders[[#This Row],[Product ID]],'BD product'!A:A,0)</f>
        <v>575</v>
      </c>
      <c r="N8794" s="2" t="str" cm="1">
        <f t="array" ref="N8794">INDEX('BD product'!A:D,M8794,2)</f>
        <v>Office Supplies</v>
      </c>
    </row>
    <row r="8795" spans="1:14" x14ac:dyDescent="0.3">
      <c r="A8795" s="3" t="s">
        <v>8848</v>
      </c>
      <c r="B8795" s="4">
        <v>41992</v>
      </c>
      <c r="C8795" s="12" t="str">
        <f t="shared" si="137"/>
        <v>2014/12</v>
      </c>
      <c r="D8795" s="4">
        <v>41994</v>
      </c>
      <c r="E8795" s="3" t="s">
        <v>64</v>
      </c>
      <c r="F8795" s="3" t="s">
        <v>1473</v>
      </c>
      <c r="G8795" s="3" t="s">
        <v>1931</v>
      </c>
      <c r="H8795" s="5">
        <v>2255</v>
      </c>
      <c r="I8795" s="2">
        <v>5</v>
      </c>
      <c r="J8795" s="2">
        <v>0</v>
      </c>
      <c r="K8795" s="2">
        <v>8.7944999999999993</v>
      </c>
      <c r="L8795" s="18" t="str">
        <f>VLOOKUP(F8795,'BD customers'!$1:$1048576,2,FALSE)</f>
        <v>Bart Pistole</v>
      </c>
      <c r="M8795" s="2">
        <f>MATCH(orders[[#This Row],[Product ID]],'BD product'!A:A,0)</f>
        <v>487</v>
      </c>
      <c r="N8795" s="2" t="str" cm="1">
        <f t="array" ref="N8795">INDEX('BD product'!A:D,M8795,2)</f>
        <v>Office Supplies</v>
      </c>
    </row>
    <row r="8796" spans="1:14" x14ac:dyDescent="0.3">
      <c r="A8796" s="3" t="s">
        <v>8848</v>
      </c>
      <c r="B8796" s="4">
        <v>41992</v>
      </c>
      <c r="C8796" s="12" t="str">
        <f t="shared" si="137"/>
        <v>2014/12</v>
      </c>
      <c r="D8796" s="4">
        <v>41994</v>
      </c>
      <c r="E8796" s="3" t="s">
        <v>64</v>
      </c>
      <c r="F8796" s="3" t="s">
        <v>1473</v>
      </c>
      <c r="G8796" s="3" t="s">
        <v>4278</v>
      </c>
      <c r="H8796" s="5">
        <v>5838</v>
      </c>
      <c r="I8796" s="2">
        <v>5</v>
      </c>
      <c r="J8796" s="2">
        <v>2</v>
      </c>
      <c r="K8796" s="2">
        <v>7.2975000000000003</v>
      </c>
      <c r="L8796" s="18" t="str">
        <f>VLOOKUP(F8796,'BD customers'!$1:$1048576,2,FALSE)</f>
        <v>Bart Pistole</v>
      </c>
      <c r="M8796" s="2">
        <f>MATCH(orders[[#This Row],[Product ID]],'BD product'!A:A,0)</f>
        <v>1287</v>
      </c>
      <c r="N8796" s="2" t="str" cm="1">
        <f t="array" ref="N8796">INDEX('BD product'!A:D,M8796,2)</f>
        <v>Technology</v>
      </c>
    </row>
    <row r="8797" spans="1:14" x14ac:dyDescent="0.3">
      <c r="A8797" s="3" t="s">
        <v>8848</v>
      </c>
      <c r="B8797" s="4">
        <v>41992</v>
      </c>
      <c r="C8797" s="12" t="str">
        <f t="shared" si="137"/>
        <v>2014/12</v>
      </c>
      <c r="D8797" s="4">
        <v>41994</v>
      </c>
      <c r="E8797" s="3" t="s">
        <v>64</v>
      </c>
      <c r="F8797" s="3" t="s">
        <v>1473</v>
      </c>
      <c r="G8797" s="3" t="s">
        <v>2478</v>
      </c>
      <c r="H8797" s="5">
        <v>211168</v>
      </c>
      <c r="I8797" s="2">
        <v>4</v>
      </c>
      <c r="J8797" s="2">
        <v>2</v>
      </c>
      <c r="K8797" s="2">
        <v>15.8376</v>
      </c>
      <c r="L8797" s="18" t="str">
        <f>VLOOKUP(F8797,'BD customers'!$1:$1048576,2,FALSE)</f>
        <v>Bart Pistole</v>
      </c>
      <c r="M8797" s="2">
        <f>MATCH(orders[[#This Row],[Product ID]],'BD product'!A:A,0)</f>
        <v>667</v>
      </c>
      <c r="N8797" s="2" t="str" cm="1">
        <f t="array" ref="N8797">INDEX('BD product'!A:D,M8797,2)</f>
        <v>Technology</v>
      </c>
    </row>
    <row r="8798" spans="1:14" x14ac:dyDescent="0.3">
      <c r="A8798" s="3" t="s">
        <v>8849</v>
      </c>
      <c r="B8798" s="4">
        <v>42558</v>
      </c>
      <c r="C8798" s="12" t="str">
        <f t="shared" si="137"/>
        <v>2016/07</v>
      </c>
      <c r="D8798" s="4">
        <v>42564</v>
      </c>
      <c r="E8798" s="3" t="s">
        <v>21</v>
      </c>
      <c r="F8798" s="3" t="s">
        <v>723</v>
      </c>
      <c r="G8798" s="3" t="s">
        <v>1950</v>
      </c>
      <c r="H8798" s="5">
        <v>1296</v>
      </c>
      <c r="I8798" s="2">
        <v>2</v>
      </c>
      <c r="J8798" s="2">
        <v>0</v>
      </c>
      <c r="K8798" s="2">
        <v>6.2207999999999997</v>
      </c>
      <c r="L8798" s="18" t="str">
        <f>VLOOKUP(F8798,'BD customers'!$1:$1048576,2,FALSE)</f>
        <v>Max Jones</v>
      </c>
      <c r="M8798" s="2">
        <f>MATCH(orders[[#This Row],[Product ID]],'BD product'!A:A,0)</f>
        <v>492</v>
      </c>
      <c r="N8798" s="2" t="str" cm="1">
        <f t="array" ref="N8798">INDEX('BD product'!A:D,M8798,2)</f>
        <v>Office Supplies</v>
      </c>
    </row>
    <row r="8799" spans="1:14" x14ac:dyDescent="0.3">
      <c r="A8799" s="3" t="s">
        <v>8849</v>
      </c>
      <c r="B8799" s="4">
        <v>42558</v>
      </c>
      <c r="C8799" s="12" t="str">
        <f t="shared" si="137"/>
        <v>2016/07</v>
      </c>
      <c r="D8799" s="4">
        <v>42564</v>
      </c>
      <c r="E8799" s="3" t="s">
        <v>21</v>
      </c>
      <c r="F8799" s="3" t="s">
        <v>723</v>
      </c>
      <c r="G8799" s="3" t="s">
        <v>4084</v>
      </c>
      <c r="H8799" s="5">
        <v>4598</v>
      </c>
      <c r="I8799" s="2">
        <v>2</v>
      </c>
      <c r="J8799" s="2">
        <v>0</v>
      </c>
      <c r="K8799" s="2">
        <v>12.8744</v>
      </c>
      <c r="L8799" s="18" t="str">
        <f>VLOOKUP(F8799,'BD customers'!$1:$1048576,2,FALSE)</f>
        <v>Max Jones</v>
      </c>
      <c r="M8799" s="2">
        <f>MATCH(orders[[#This Row],[Product ID]],'BD product'!A:A,0)</f>
        <v>1245</v>
      </c>
      <c r="N8799" s="2" t="str" cm="1">
        <f t="array" ref="N8799">INDEX('BD product'!A:D,M8799,2)</f>
        <v>Office Supplies</v>
      </c>
    </row>
    <row r="8800" spans="1:14" x14ac:dyDescent="0.3">
      <c r="A8800" s="3" t="s">
        <v>8850</v>
      </c>
      <c r="B8800" s="4">
        <v>42466</v>
      </c>
      <c r="C8800" s="12" t="str">
        <f t="shared" si="137"/>
        <v>2016/04</v>
      </c>
      <c r="D8800" s="4">
        <v>42470</v>
      </c>
      <c r="E8800" s="3" t="s">
        <v>21</v>
      </c>
      <c r="F8800" s="3" t="s">
        <v>824</v>
      </c>
      <c r="G8800" s="3" t="s">
        <v>4612</v>
      </c>
      <c r="H8800" s="5">
        <v>129475</v>
      </c>
      <c r="I8800" s="2">
        <v>5</v>
      </c>
      <c r="J8800" s="2">
        <v>0</v>
      </c>
      <c r="K8800" s="2">
        <v>33.663499999999999</v>
      </c>
      <c r="L8800" s="18" t="str">
        <f>VLOOKUP(F8800,'BD customers'!$1:$1048576,2,FALSE)</f>
        <v>Valerie Mitchum</v>
      </c>
      <c r="M8800" s="2">
        <f>MATCH(orders[[#This Row],[Product ID]],'BD product'!A:A,0)</f>
        <v>1369</v>
      </c>
      <c r="N8800" s="2" t="str" cm="1">
        <f t="array" ref="N8800">INDEX('BD product'!A:D,M8800,2)</f>
        <v>Technology</v>
      </c>
    </row>
    <row r="8801" spans="1:14" x14ac:dyDescent="0.3">
      <c r="A8801" s="3" t="s">
        <v>8851</v>
      </c>
      <c r="B8801" s="4">
        <v>41767</v>
      </c>
      <c r="C8801" s="12" t="str">
        <f t="shared" si="137"/>
        <v>2014/05</v>
      </c>
      <c r="D8801" s="4">
        <v>41769</v>
      </c>
      <c r="E8801" s="3" t="s">
        <v>64</v>
      </c>
      <c r="F8801" s="3" t="s">
        <v>1586</v>
      </c>
      <c r="G8801" s="3" t="s">
        <v>1315</v>
      </c>
      <c r="H8801" s="5">
        <v>179997</v>
      </c>
      <c r="I8801" s="2">
        <v>5</v>
      </c>
      <c r="J8801" s="2">
        <v>4</v>
      </c>
      <c r="K8801" s="2">
        <v>23.999600000000001</v>
      </c>
      <c r="L8801" s="18" t="str">
        <f>VLOOKUP(F8801,'BD customers'!$1:$1048576,2,FALSE)</f>
        <v>Kean Thornton</v>
      </c>
      <c r="M8801" s="2">
        <f>MATCH(orders[[#This Row],[Product ID]],'BD product'!A:A,0)</f>
        <v>308</v>
      </c>
      <c r="N8801" s="2" t="str" cm="1">
        <f t="array" ref="N8801">INDEX('BD product'!A:D,M8801,2)</f>
        <v>Technology</v>
      </c>
    </row>
    <row r="8802" spans="1:14" x14ac:dyDescent="0.3">
      <c r="A8802" s="3" t="s">
        <v>8852</v>
      </c>
      <c r="B8802" s="4">
        <v>43062</v>
      </c>
      <c r="C8802" s="12" t="str">
        <f t="shared" si="137"/>
        <v>2017/11</v>
      </c>
      <c r="D8802" s="4">
        <v>43066</v>
      </c>
      <c r="E8802" s="3" t="s">
        <v>21</v>
      </c>
      <c r="F8802" s="3" t="s">
        <v>721</v>
      </c>
      <c r="G8802" s="3" t="s">
        <v>4271</v>
      </c>
      <c r="H8802" s="5">
        <v>10688</v>
      </c>
      <c r="I8802" s="2">
        <v>2</v>
      </c>
      <c r="J8802" s="2">
        <v>2</v>
      </c>
      <c r="K8802" s="2">
        <v>3.7408000000000001</v>
      </c>
      <c r="L8802" s="18" t="str">
        <f>VLOOKUP(F8802,'BD customers'!$1:$1048576,2,FALSE)</f>
        <v>Chris Selesnick</v>
      </c>
      <c r="M8802" s="2">
        <f>MATCH(orders[[#This Row],[Product ID]],'BD product'!A:A,0)</f>
        <v>1285</v>
      </c>
      <c r="N8802" s="2" t="str" cm="1">
        <f t="array" ref="N8802">INDEX('BD product'!A:D,M8802,2)</f>
        <v>Office Supplies</v>
      </c>
    </row>
    <row r="8803" spans="1:14" x14ac:dyDescent="0.3">
      <c r="A8803" s="3" t="s">
        <v>8853</v>
      </c>
      <c r="B8803" s="4">
        <v>42684</v>
      </c>
      <c r="C8803" s="12" t="str">
        <f t="shared" si="137"/>
        <v>2016/11</v>
      </c>
      <c r="D8803" s="4">
        <v>42686</v>
      </c>
      <c r="E8803" s="3" t="s">
        <v>64</v>
      </c>
      <c r="F8803" s="3" t="s">
        <v>6629</v>
      </c>
      <c r="G8803" s="3" t="s">
        <v>6712</v>
      </c>
      <c r="H8803" s="5">
        <v>22198</v>
      </c>
      <c r="I8803" s="2">
        <v>2</v>
      </c>
      <c r="J8803" s="2">
        <v>0</v>
      </c>
      <c r="K8803" s="2">
        <v>62.154400000000003</v>
      </c>
      <c r="L8803" s="18" t="str">
        <f>VLOOKUP(F8803,'BD customers'!$1:$1048576,2,FALSE)</f>
        <v>Aaron Bergman</v>
      </c>
      <c r="M8803" s="2">
        <f>MATCH(orders[[#This Row],[Product ID]],'BD product'!A:A,0)</f>
        <v>1722</v>
      </c>
      <c r="N8803" s="2" t="str" cm="1">
        <f t="array" ref="N8803">INDEX('BD product'!A:D,M8803,2)</f>
        <v>Technology</v>
      </c>
    </row>
    <row r="8804" spans="1:14" x14ac:dyDescent="0.3">
      <c r="A8804" s="3" t="s">
        <v>8853</v>
      </c>
      <c r="B8804" s="4">
        <v>42684</v>
      </c>
      <c r="C8804" s="12" t="str">
        <f t="shared" si="137"/>
        <v>2016/11</v>
      </c>
      <c r="D8804" s="4">
        <v>42686</v>
      </c>
      <c r="E8804" s="3" t="s">
        <v>64</v>
      </c>
      <c r="F8804" s="3" t="s">
        <v>6629</v>
      </c>
      <c r="G8804" s="3" t="s">
        <v>3656</v>
      </c>
      <c r="H8804" s="5">
        <v>34196</v>
      </c>
      <c r="I8804" s="2">
        <v>2</v>
      </c>
      <c r="J8804" s="2">
        <v>0</v>
      </c>
      <c r="K8804" s="2">
        <v>54.7136</v>
      </c>
      <c r="L8804" s="18" t="str">
        <f>VLOOKUP(F8804,'BD customers'!$1:$1048576,2,FALSE)</f>
        <v>Aaron Bergman</v>
      </c>
      <c r="M8804" s="2">
        <f>MATCH(orders[[#This Row],[Product ID]],'BD product'!A:A,0)</f>
        <v>1108</v>
      </c>
      <c r="N8804" s="2" t="str" cm="1">
        <f t="array" ref="N8804">INDEX('BD product'!A:D,M8804,2)</f>
        <v>Furniture</v>
      </c>
    </row>
    <row r="8805" spans="1:14" x14ac:dyDescent="0.3">
      <c r="A8805" s="3" t="s">
        <v>8854</v>
      </c>
      <c r="B8805" s="4">
        <v>42004</v>
      </c>
      <c r="C8805" s="12" t="str">
        <f t="shared" si="137"/>
        <v>2014/12</v>
      </c>
      <c r="D8805" s="4">
        <v>42005</v>
      </c>
      <c r="E8805" s="3" t="s">
        <v>64</v>
      </c>
      <c r="F8805" s="3" t="s">
        <v>5298</v>
      </c>
      <c r="G8805" s="3" t="s">
        <v>2183</v>
      </c>
      <c r="H8805" s="5">
        <v>3477</v>
      </c>
      <c r="I8805" s="2">
        <v>3</v>
      </c>
      <c r="J8805" s="2">
        <v>0</v>
      </c>
      <c r="K8805" s="2">
        <v>11.4741</v>
      </c>
      <c r="L8805" s="18" t="str">
        <f>VLOOKUP(F8805,'BD customers'!$1:$1048576,2,FALSE)</f>
        <v>Aaron Hawkins</v>
      </c>
      <c r="M8805" s="2">
        <f>MATCH(orders[[#This Row],[Product ID]],'BD product'!A:A,0)</f>
        <v>569</v>
      </c>
      <c r="N8805" s="2" t="str" cm="1">
        <f t="array" ref="N8805">INDEX('BD product'!A:D,M8805,2)</f>
        <v>Technology</v>
      </c>
    </row>
    <row r="8806" spans="1:14" x14ac:dyDescent="0.3">
      <c r="A8806" s="3" t="s">
        <v>8854</v>
      </c>
      <c r="B8806" s="4">
        <v>42004</v>
      </c>
      <c r="C8806" s="12" t="str">
        <f t="shared" si="137"/>
        <v>2014/12</v>
      </c>
      <c r="D8806" s="4">
        <v>42005</v>
      </c>
      <c r="E8806" s="3" t="s">
        <v>64</v>
      </c>
      <c r="F8806" s="3" t="s">
        <v>5298</v>
      </c>
      <c r="G8806" s="3" t="s">
        <v>770</v>
      </c>
      <c r="H8806" s="5">
        <v>189</v>
      </c>
      <c r="I8806" s="2">
        <v>3</v>
      </c>
      <c r="J8806" s="2">
        <v>0</v>
      </c>
      <c r="K8806" s="2">
        <v>0.86939999999999995</v>
      </c>
      <c r="L8806" s="18" t="str">
        <f>VLOOKUP(F8806,'BD customers'!$1:$1048576,2,FALSE)</f>
        <v>Aaron Hawkins</v>
      </c>
      <c r="M8806" s="2">
        <f>MATCH(orders[[#This Row],[Product ID]],'BD product'!A:A,0)</f>
        <v>167</v>
      </c>
      <c r="N8806" s="2" t="str" cm="1">
        <f t="array" ref="N8806">INDEX('BD product'!A:D,M8806,2)</f>
        <v>Office Supplies</v>
      </c>
    </row>
    <row r="8807" spans="1:14" x14ac:dyDescent="0.3">
      <c r="A8807" s="3" t="s">
        <v>8855</v>
      </c>
      <c r="B8807" s="4">
        <v>42966</v>
      </c>
      <c r="C8807" s="12" t="str">
        <f t="shared" si="137"/>
        <v>2017/08</v>
      </c>
      <c r="D8807" s="4">
        <v>42970</v>
      </c>
      <c r="E8807" s="3" t="s">
        <v>21</v>
      </c>
      <c r="F8807" s="3" t="s">
        <v>1439</v>
      </c>
      <c r="G8807" s="3" t="s">
        <v>3781</v>
      </c>
      <c r="H8807" s="5">
        <v>10272</v>
      </c>
      <c r="I8807" s="2">
        <v>3</v>
      </c>
      <c r="J8807" s="2">
        <v>2</v>
      </c>
      <c r="K8807" s="2">
        <v>3.7235999999999998</v>
      </c>
      <c r="L8807" s="18" t="str">
        <f>VLOOKUP(F8807,'BD customers'!$1:$1048576,2,FALSE)</f>
        <v>Denny Ordway</v>
      </c>
      <c r="M8807" s="2">
        <f>MATCH(orders[[#This Row],[Product ID]],'BD product'!A:A,0)</f>
        <v>1162</v>
      </c>
      <c r="N8807" s="2" t="str" cm="1">
        <f t="array" ref="N8807">INDEX('BD product'!A:D,M8807,2)</f>
        <v>Office Supplies</v>
      </c>
    </row>
    <row r="8808" spans="1:14" x14ac:dyDescent="0.3">
      <c r="A8808" s="3" t="s">
        <v>8856</v>
      </c>
      <c r="B8808" s="4">
        <v>42625</v>
      </c>
      <c r="C8808" s="12" t="str">
        <f t="shared" si="137"/>
        <v>2016/09</v>
      </c>
      <c r="D8808" s="4">
        <v>42629</v>
      </c>
      <c r="E8808" s="3" t="s">
        <v>21</v>
      </c>
      <c r="F8808" s="3" t="s">
        <v>4022</v>
      </c>
      <c r="G8808" s="3" t="s">
        <v>6534</v>
      </c>
      <c r="H8808" s="5">
        <v>4048</v>
      </c>
      <c r="I8808" s="2">
        <v>2</v>
      </c>
      <c r="J8808" s="2">
        <v>0</v>
      </c>
      <c r="K8808" s="2">
        <v>14.572800000000001</v>
      </c>
      <c r="L8808" s="18" t="str">
        <f>VLOOKUP(F8808,'BD customers'!$1:$1048576,2,FALSE)</f>
        <v>Matt Collister</v>
      </c>
      <c r="M8808" s="2">
        <f>MATCH(orders[[#This Row],[Product ID]],'BD product'!A:A,0)</f>
        <v>1704</v>
      </c>
      <c r="N8808" s="2" t="str" cm="1">
        <f t="array" ref="N8808">INDEX('BD product'!A:D,M8808,2)</f>
        <v>Furniture</v>
      </c>
    </row>
    <row r="8809" spans="1:14" x14ac:dyDescent="0.3">
      <c r="A8809" s="3" t="s">
        <v>8857</v>
      </c>
      <c r="B8809" s="4">
        <v>43034</v>
      </c>
      <c r="C8809" s="12" t="str">
        <f t="shared" si="137"/>
        <v>2017/10</v>
      </c>
      <c r="D8809" s="4">
        <v>43039</v>
      </c>
      <c r="E8809" s="3" t="s">
        <v>21</v>
      </c>
      <c r="F8809" s="3" t="s">
        <v>3137</v>
      </c>
      <c r="G8809" s="3" t="s">
        <v>2886</v>
      </c>
      <c r="H8809" s="5">
        <v>33282</v>
      </c>
      <c r="I8809" s="2">
        <v>3</v>
      </c>
      <c r="J8809" s="2">
        <v>7</v>
      </c>
      <c r="K8809" s="2">
        <v>-2.7734999999999999</v>
      </c>
      <c r="L8809" s="18" t="str">
        <f>VLOOKUP(F8809,'BD customers'!$1:$1048576,2,FALSE)</f>
        <v>Jamie Frazer</v>
      </c>
      <c r="M8809" s="2">
        <f>MATCH(orders[[#This Row],[Product ID]],'BD product'!A:A,0)</f>
        <v>807</v>
      </c>
      <c r="N8809" s="2" t="str" cm="1">
        <f t="array" ref="N8809">INDEX('BD product'!A:D,M8809,2)</f>
        <v>Office Supplies</v>
      </c>
    </row>
    <row r="8810" spans="1:14" x14ac:dyDescent="0.3">
      <c r="A8810" s="3" t="s">
        <v>8857</v>
      </c>
      <c r="B8810" s="4">
        <v>43034</v>
      </c>
      <c r="C8810" s="12" t="str">
        <f t="shared" si="137"/>
        <v>2017/10</v>
      </c>
      <c r="D8810" s="4">
        <v>43039</v>
      </c>
      <c r="E8810" s="3" t="s">
        <v>21</v>
      </c>
      <c r="F8810" s="3" t="s">
        <v>3137</v>
      </c>
      <c r="G8810" s="3" t="s">
        <v>4133</v>
      </c>
      <c r="H8810" s="5">
        <v>11865</v>
      </c>
      <c r="I8810" s="2">
        <v>5</v>
      </c>
      <c r="J8810" s="2">
        <v>4</v>
      </c>
      <c r="K8810" s="2">
        <v>1.9775</v>
      </c>
      <c r="L8810" s="18" t="str">
        <f>VLOOKUP(F8810,'BD customers'!$1:$1048576,2,FALSE)</f>
        <v>Jamie Frazer</v>
      </c>
      <c r="M8810" s="2">
        <f>MATCH(orders[[#This Row],[Product ID]],'BD product'!A:A,0)</f>
        <v>1257</v>
      </c>
      <c r="N8810" s="2" t="str" cm="1">
        <f t="array" ref="N8810">INDEX('BD product'!A:D,M8810,2)</f>
        <v>Technology</v>
      </c>
    </row>
    <row r="8811" spans="1:14" x14ac:dyDescent="0.3">
      <c r="A8811" s="3" t="s">
        <v>8857</v>
      </c>
      <c r="B8811" s="4">
        <v>43034</v>
      </c>
      <c r="C8811" s="12" t="str">
        <f t="shared" si="137"/>
        <v>2017/10</v>
      </c>
      <c r="D8811" s="4">
        <v>43039</v>
      </c>
      <c r="E8811" s="3" t="s">
        <v>21</v>
      </c>
      <c r="F8811" s="3" t="s">
        <v>3137</v>
      </c>
      <c r="G8811" s="3" t="s">
        <v>3217</v>
      </c>
      <c r="H8811" s="5">
        <v>1476</v>
      </c>
      <c r="I8811" s="2">
        <v>5</v>
      </c>
      <c r="J8811" s="2">
        <v>2</v>
      </c>
      <c r="K8811" s="2">
        <v>4.9814999999999996</v>
      </c>
      <c r="L8811" s="18" t="str">
        <f>VLOOKUP(F8811,'BD customers'!$1:$1048576,2,FALSE)</f>
        <v>Jamie Frazer</v>
      </c>
      <c r="M8811" s="2">
        <f>MATCH(orders[[#This Row],[Product ID]],'BD product'!A:A,0)</f>
        <v>934</v>
      </c>
      <c r="N8811" s="2" t="str" cm="1">
        <f t="array" ref="N8811">INDEX('BD product'!A:D,M8811,2)</f>
        <v>Office Supplies</v>
      </c>
    </row>
    <row r="8812" spans="1:14" x14ac:dyDescent="0.3">
      <c r="A8812" s="3" t="s">
        <v>8858</v>
      </c>
      <c r="B8812" s="4">
        <v>42885</v>
      </c>
      <c r="C8812" s="12" t="str">
        <f t="shared" si="137"/>
        <v>2017/05</v>
      </c>
      <c r="D8812" s="4">
        <v>42890</v>
      </c>
      <c r="E8812" s="3" t="s">
        <v>21</v>
      </c>
      <c r="F8812" s="3" t="s">
        <v>3148</v>
      </c>
      <c r="G8812" s="3" t="s">
        <v>3255</v>
      </c>
      <c r="H8812" s="5">
        <v>3752</v>
      </c>
      <c r="I8812" s="2">
        <v>4</v>
      </c>
      <c r="J8812" s="2">
        <v>0</v>
      </c>
      <c r="K8812" s="2">
        <v>18.009599999999999</v>
      </c>
      <c r="L8812" s="18" t="str">
        <f>VLOOKUP(F8812,'BD customers'!$1:$1048576,2,FALSE)</f>
        <v>Suzanne McNair</v>
      </c>
      <c r="M8812" s="2">
        <f>MATCH(orders[[#This Row],[Product ID]],'BD product'!A:A,0)</f>
        <v>947</v>
      </c>
      <c r="N8812" s="2" t="str" cm="1">
        <f t="array" ref="N8812">INDEX('BD product'!A:D,M8812,2)</f>
        <v>Office Supplies</v>
      </c>
    </row>
    <row r="8813" spans="1:14" x14ac:dyDescent="0.3">
      <c r="A8813" s="3" t="s">
        <v>8859</v>
      </c>
      <c r="B8813" s="4">
        <v>42437</v>
      </c>
      <c r="C8813" s="12" t="str">
        <f t="shared" si="137"/>
        <v>2016/03</v>
      </c>
      <c r="D8813" s="4">
        <v>42442</v>
      </c>
      <c r="E8813" s="3" t="s">
        <v>21</v>
      </c>
      <c r="F8813" s="3" t="s">
        <v>686</v>
      </c>
      <c r="G8813" s="3" t="s">
        <v>3741</v>
      </c>
      <c r="H8813" s="5">
        <v>207144</v>
      </c>
      <c r="I8813" s="2">
        <v>3</v>
      </c>
      <c r="J8813" s="2">
        <v>1</v>
      </c>
      <c r="K8813" s="2">
        <v>48.333599999999997</v>
      </c>
      <c r="L8813" s="18" t="str">
        <f>VLOOKUP(F8813,'BD customers'!$1:$1048576,2,FALSE)</f>
        <v>Stephanie Phelps</v>
      </c>
      <c r="M8813" s="2">
        <f>MATCH(orders[[#This Row],[Product ID]],'BD product'!A:A,0)</f>
        <v>1145</v>
      </c>
      <c r="N8813" s="2" t="str" cm="1">
        <f t="array" ref="N8813">INDEX('BD product'!A:D,M8813,2)</f>
        <v>Office Supplies</v>
      </c>
    </row>
    <row r="8814" spans="1:14" x14ac:dyDescent="0.3">
      <c r="A8814" s="3" t="s">
        <v>8859</v>
      </c>
      <c r="B8814" s="4">
        <v>42437</v>
      </c>
      <c r="C8814" s="12" t="str">
        <f t="shared" si="137"/>
        <v>2016/03</v>
      </c>
      <c r="D8814" s="4">
        <v>42442</v>
      </c>
      <c r="E8814" s="3" t="s">
        <v>21</v>
      </c>
      <c r="F8814" s="3" t="s">
        <v>686</v>
      </c>
      <c r="G8814" s="3" t="s">
        <v>5982</v>
      </c>
      <c r="H8814" s="5">
        <v>139</v>
      </c>
      <c r="I8814" s="2">
        <v>5</v>
      </c>
      <c r="J8814" s="2">
        <v>0</v>
      </c>
      <c r="K8814" s="2">
        <v>0.37530000000000002</v>
      </c>
      <c r="L8814" s="18" t="str">
        <f>VLOOKUP(F8814,'BD customers'!$1:$1048576,2,FALSE)</f>
        <v>Stephanie Phelps</v>
      </c>
      <c r="M8814" s="2">
        <f>MATCH(orders[[#This Row],[Product ID]],'BD product'!A:A,0)</f>
        <v>1624</v>
      </c>
      <c r="N8814" s="2" t="str" cm="1">
        <f t="array" ref="N8814">INDEX('BD product'!A:D,M8814,2)</f>
        <v>Office Supplies</v>
      </c>
    </row>
    <row r="8815" spans="1:14" x14ac:dyDescent="0.3">
      <c r="A8815" s="3" t="s">
        <v>8860</v>
      </c>
      <c r="B8815" s="4">
        <v>42211</v>
      </c>
      <c r="C8815" s="12" t="str">
        <f t="shared" si="137"/>
        <v>2015/07</v>
      </c>
      <c r="D8815" s="4">
        <v>42216</v>
      </c>
      <c r="E8815" s="3" t="s">
        <v>21</v>
      </c>
      <c r="F8815" s="3" t="s">
        <v>1547</v>
      </c>
      <c r="G8815" s="3" t="s">
        <v>2390</v>
      </c>
      <c r="H8815" s="5">
        <v>266352</v>
      </c>
      <c r="I8815" s="2">
        <v>3</v>
      </c>
      <c r="J8815" s="2">
        <v>2</v>
      </c>
      <c r="K8815" s="2">
        <v>13.317600000000001</v>
      </c>
      <c r="L8815" s="18" t="str">
        <f>VLOOKUP(F8815,'BD customers'!$1:$1048576,2,FALSE)</f>
        <v>Cyma Kinney</v>
      </c>
      <c r="M8815" s="2">
        <f>MATCH(orders[[#This Row],[Product ID]],'BD product'!A:A,0)</f>
        <v>639</v>
      </c>
      <c r="N8815" s="2" t="str" cm="1">
        <f t="array" ref="N8815">INDEX('BD product'!A:D,M8815,2)</f>
        <v>Furniture</v>
      </c>
    </row>
    <row r="8816" spans="1:14" x14ac:dyDescent="0.3">
      <c r="A8816" s="3" t="s">
        <v>8861</v>
      </c>
      <c r="B8816" s="4">
        <v>42331</v>
      </c>
      <c r="C8816" s="12" t="str">
        <f t="shared" si="137"/>
        <v>2015/11</v>
      </c>
      <c r="D8816" s="4">
        <v>42333</v>
      </c>
      <c r="E8816" s="3" t="s">
        <v>11</v>
      </c>
      <c r="F8816" s="3" t="s">
        <v>4505</v>
      </c>
      <c r="G8816" s="3" t="s">
        <v>1464</v>
      </c>
      <c r="H8816" s="5">
        <v>30798</v>
      </c>
      <c r="I8816" s="2">
        <v>2</v>
      </c>
      <c r="J8816" s="2">
        <v>0</v>
      </c>
      <c r="K8816" s="2">
        <v>89.3142</v>
      </c>
      <c r="L8816" s="18" t="str">
        <f>VLOOKUP(F8816,'BD customers'!$1:$1048576,2,FALSE)</f>
        <v>Pierre Wener</v>
      </c>
      <c r="M8816" s="2">
        <f>MATCH(orders[[#This Row],[Product ID]],'BD product'!A:A,0)</f>
        <v>350</v>
      </c>
      <c r="N8816" s="2" t="str" cm="1">
        <f t="array" ref="N8816">INDEX('BD product'!A:D,M8816,2)</f>
        <v>Technology</v>
      </c>
    </row>
    <row r="8817" spans="1:14" x14ac:dyDescent="0.3">
      <c r="A8817" s="3" t="s">
        <v>8861</v>
      </c>
      <c r="B8817" s="4">
        <v>42331</v>
      </c>
      <c r="C8817" s="12" t="str">
        <f t="shared" si="137"/>
        <v>2015/11</v>
      </c>
      <c r="D8817" s="4">
        <v>42333</v>
      </c>
      <c r="E8817" s="3" t="s">
        <v>11</v>
      </c>
      <c r="F8817" s="3" t="s">
        <v>4505</v>
      </c>
      <c r="G8817" s="3" t="s">
        <v>8862</v>
      </c>
      <c r="H8817" s="5">
        <v>441</v>
      </c>
      <c r="I8817" s="2">
        <v>6</v>
      </c>
      <c r="J8817" s="2">
        <v>0</v>
      </c>
      <c r="K8817" s="2">
        <v>2.0727000000000002</v>
      </c>
      <c r="L8817" s="18" t="str">
        <f>VLOOKUP(F8817,'BD customers'!$1:$1048576,2,FALSE)</f>
        <v>Pierre Wener</v>
      </c>
      <c r="M8817" s="2">
        <f>MATCH(orders[[#This Row],[Product ID]],'BD product'!A:A,0)</f>
        <v>1845</v>
      </c>
      <c r="N8817" s="2" t="str" cm="1">
        <f t="array" ref="N8817">INDEX('BD product'!A:D,M8817,2)</f>
        <v>Office Supplies</v>
      </c>
    </row>
    <row r="8818" spans="1:14" x14ac:dyDescent="0.3">
      <c r="A8818" s="3" t="s">
        <v>8861</v>
      </c>
      <c r="B8818" s="4">
        <v>42331</v>
      </c>
      <c r="C8818" s="12" t="str">
        <f t="shared" si="137"/>
        <v>2015/11</v>
      </c>
      <c r="D8818" s="4">
        <v>42333</v>
      </c>
      <c r="E8818" s="3" t="s">
        <v>11</v>
      </c>
      <c r="F8818" s="3" t="s">
        <v>4505</v>
      </c>
      <c r="G8818" s="3" t="s">
        <v>785</v>
      </c>
      <c r="H8818" s="5">
        <v>1312</v>
      </c>
      <c r="I8818" s="2">
        <v>4</v>
      </c>
      <c r="J8818" s="2">
        <v>0</v>
      </c>
      <c r="K8818" s="2">
        <v>5.6416000000000004</v>
      </c>
      <c r="L8818" s="18" t="str">
        <f>VLOOKUP(F8818,'BD customers'!$1:$1048576,2,FALSE)</f>
        <v>Pierre Wener</v>
      </c>
      <c r="M8818" s="2">
        <f>MATCH(orders[[#This Row],[Product ID]],'BD product'!A:A,0)</f>
        <v>171</v>
      </c>
      <c r="N8818" s="2" t="str" cm="1">
        <f t="array" ref="N8818">INDEX('BD product'!A:D,M8818,2)</f>
        <v>Office Supplies</v>
      </c>
    </row>
    <row r="8819" spans="1:14" x14ac:dyDescent="0.3">
      <c r="A8819" s="3" t="s">
        <v>8861</v>
      </c>
      <c r="B8819" s="4">
        <v>42331</v>
      </c>
      <c r="C8819" s="12" t="str">
        <f t="shared" si="137"/>
        <v>2015/11</v>
      </c>
      <c r="D8819" s="4">
        <v>42333</v>
      </c>
      <c r="E8819" s="3" t="s">
        <v>11</v>
      </c>
      <c r="F8819" s="3" t="s">
        <v>4505</v>
      </c>
      <c r="G8819" s="3" t="s">
        <v>5021</v>
      </c>
      <c r="H8819" s="5">
        <v>1656</v>
      </c>
      <c r="I8819" s="2">
        <v>2</v>
      </c>
      <c r="J8819" s="2">
        <v>0</v>
      </c>
      <c r="K8819" s="2">
        <v>7.7831999999999999</v>
      </c>
      <c r="L8819" s="18" t="str">
        <f>VLOOKUP(F8819,'BD customers'!$1:$1048576,2,FALSE)</f>
        <v>Pierre Wener</v>
      </c>
      <c r="M8819" s="2">
        <f>MATCH(orders[[#This Row],[Product ID]],'BD product'!A:A,0)</f>
        <v>1453</v>
      </c>
      <c r="N8819" s="2" t="str" cm="1">
        <f t="array" ref="N8819">INDEX('BD product'!A:D,M8819,2)</f>
        <v>Office Supplies</v>
      </c>
    </row>
    <row r="8820" spans="1:14" x14ac:dyDescent="0.3">
      <c r="A8820" s="3" t="s">
        <v>8861</v>
      </c>
      <c r="B8820" s="4">
        <v>42331</v>
      </c>
      <c r="C8820" s="12" t="str">
        <f t="shared" si="137"/>
        <v>2015/11</v>
      </c>
      <c r="D8820" s="4">
        <v>42333</v>
      </c>
      <c r="E8820" s="3" t="s">
        <v>11</v>
      </c>
      <c r="F8820" s="3" t="s">
        <v>4505</v>
      </c>
      <c r="G8820" s="3" t="s">
        <v>1950</v>
      </c>
      <c r="H8820" s="5">
        <v>3888</v>
      </c>
      <c r="I8820" s="2">
        <v>6</v>
      </c>
      <c r="J8820" s="2">
        <v>0</v>
      </c>
      <c r="K8820" s="2">
        <v>18.662400000000002</v>
      </c>
      <c r="L8820" s="18" t="str">
        <f>VLOOKUP(F8820,'BD customers'!$1:$1048576,2,FALSE)</f>
        <v>Pierre Wener</v>
      </c>
      <c r="M8820" s="2">
        <f>MATCH(orders[[#This Row],[Product ID]],'BD product'!A:A,0)</f>
        <v>492</v>
      </c>
      <c r="N8820" s="2" t="str" cm="1">
        <f t="array" ref="N8820">INDEX('BD product'!A:D,M8820,2)</f>
        <v>Office Supplies</v>
      </c>
    </row>
    <row r="8821" spans="1:14" x14ac:dyDescent="0.3">
      <c r="A8821" s="3" t="s">
        <v>8864</v>
      </c>
      <c r="B8821" s="4">
        <v>42336</v>
      </c>
      <c r="C8821" s="12" t="str">
        <f t="shared" si="137"/>
        <v>2015/11</v>
      </c>
      <c r="D8821" s="4">
        <v>42340</v>
      </c>
      <c r="E8821" s="3" t="s">
        <v>21</v>
      </c>
      <c r="F8821" s="3" t="s">
        <v>3233</v>
      </c>
      <c r="G8821" s="3" t="s">
        <v>2450</v>
      </c>
      <c r="H8821" s="5">
        <v>33552</v>
      </c>
      <c r="I8821" s="2">
        <v>4</v>
      </c>
      <c r="J8821" s="2">
        <v>2</v>
      </c>
      <c r="K8821" s="2">
        <v>11.7432</v>
      </c>
      <c r="L8821" s="18" t="str">
        <f>VLOOKUP(F8821,'BD customers'!$1:$1048576,2,FALSE)</f>
        <v>Evan Bailliet</v>
      </c>
      <c r="M8821" s="2">
        <f>MATCH(orders[[#This Row],[Product ID]],'BD product'!A:A,0)</f>
        <v>658</v>
      </c>
      <c r="N8821" s="2" t="str" cm="1">
        <f t="array" ref="N8821">INDEX('BD product'!A:D,M8821,2)</f>
        <v>Office Supplies</v>
      </c>
    </row>
    <row r="8822" spans="1:14" x14ac:dyDescent="0.3">
      <c r="A8822" s="3" t="s">
        <v>8865</v>
      </c>
      <c r="B8822" s="4">
        <v>43042</v>
      </c>
      <c r="C8822" s="12" t="str">
        <f t="shared" si="137"/>
        <v>2017/11</v>
      </c>
      <c r="D8822" s="4">
        <v>43046</v>
      </c>
      <c r="E8822" s="3" t="s">
        <v>21</v>
      </c>
      <c r="F8822" s="3" t="s">
        <v>564</v>
      </c>
      <c r="G8822" s="3" t="s">
        <v>1825</v>
      </c>
      <c r="H8822" s="5">
        <v>959984</v>
      </c>
      <c r="I8822" s="2">
        <v>2</v>
      </c>
      <c r="J8822" s="2">
        <v>2</v>
      </c>
      <c r="K8822" s="2">
        <v>311.9948</v>
      </c>
      <c r="L8822" s="18" t="str">
        <f>VLOOKUP(F8822,'BD customers'!$1:$1048576,2,FALSE)</f>
        <v>Dave Kipp</v>
      </c>
      <c r="M8822" s="2">
        <f>MATCH(orders[[#This Row],[Product ID]],'BD product'!A:A,0)</f>
        <v>457</v>
      </c>
      <c r="N8822" s="2" t="str" cm="1">
        <f t="array" ref="N8822">INDEX('BD product'!A:D,M8822,2)</f>
        <v>Technology</v>
      </c>
    </row>
    <row r="8823" spans="1:14" x14ac:dyDescent="0.3">
      <c r="A8823" s="3" t="s">
        <v>8865</v>
      </c>
      <c r="B8823" s="4">
        <v>43042</v>
      </c>
      <c r="C8823" s="12" t="str">
        <f t="shared" si="137"/>
        <v>2017/11</v>
      </c>
      <c r="D8823" s="4">
        <v>43046</v>
      </c>
      <c r="E8823" s="3" t="s">
        <v>21</v>
      </c>
      <c r="F8823" s="3" t="s">
        <v>564</v>
      </c>
      <c r="G8823" s="3" t="s">
        <v>4264</v>
      </c>
      <c r="H8823" s="5">
        <v>4086</v>
      </c>
      <c r="I8823" s="2">
        <v>2</v>
      </c>
      <c r="J8823" s="2">
        <v>7</v>
      </c>
      <c r="K8823" s="2">
        <v>-2.9964</v>
      </c>
      <c r="L8823" s="18" t="str">
        <f>VLOOKUP(F8823,'BD customers'!$1:$1048576,2,FALSE)</f>
        <v>Dave Kipp</v>
      </c>
      <c r="M8823" s="2">
        <f>MATCH(orders[[#This Row],[Product ID]],'BD product'!A:A,0)</f>
        <v>1284</v>
      </c>
      <c r="N8823" s="2" t="str" cm="1">
        <f t="array" ref="N8823">INDEX('BD product'!A:D,M8823,2)</f>
        <v>Office Supplies</v>
      </c>
    </row>
    <row r="8824" spans="1:14" x14ac:dyDescent="0.3">
      <c r="A8824" s="3" t="s">
        <v>8865</v>
      </c>
      <c r="B8824" s="4">
        <v>43042</v>
      </c>
      <c r="C8824" s="12" t="str">
        <f t="shared" si="137"/>
        <v>2017/11</v>
      </c>
      <c r="D8824" s="4">
        <v>43046</v>
      </c>
      <c r="E8824" s="3" t="s">
        <v>21</v>
      </c>
      <c r="F8824" s="3" t="s">
        <v>564</v>
      </c>
      <c r="G8824" s="3" t="s">
        <v>7055</v>
      </c>
      <c r="H8824" s="5">
        <v>55984</v>
      </c>
      <c r="I8824" s="2">
        <v>2</v>
      </c>
      <c r="J8824" s="2">
        <v>2</v>
      </c>
      <c r="K8824" s="2">
        <v>4.1988000000000003</v>
      </c>
      <c r="L8824" s="18" t="str">
        <f>VLOOKUP(F8824,'BD customers'!$1:$1048576,2,FALSE)</f>
        <v>Dave Kipp</v>
      </c>
      <c r="M8824" s="2">
        <f>MATCH(orders[[#This Row],[Product ID]],'BD product'!A:A,0)</f>
        <v>1755</v>
      </c>
      <c r="N8824" s="2" t="str" cm="1">
        <f t="array" ref="N8824">INDEX('BD product'!A:D,M8824,2)</f>
        <v>Office Supplies</v>
      </c>
    </row>
    <row r="8825" spans="1:14" x14ac:dyDescent="0.3">
      <c r="A8825" s="3" t="s">
        <v>8865</v>
      </c>
      <c r="B8825" s="4">
        <v>43042</v>
      </c>
      <c r="C8825" s="12" t="str">
        <f t="shared" si="137"/>
        <v>2017/11</v>
      </c>
      <c r="D8825" s="4">
        <v>43046</v>
      </c>
      <c r="E8825" s="3" t="s">
        <v>21</v>
      </c>
      <c r="F8825" s="3" t="s">
        <v>564</v>
      </c>
      <c r="G8825" s="3" t="s">
        <v>2626</v>
      </c>
      <c r="H8825" s="5">
        <v>10688</v>
      </c>
      <c r="I8825" s="2">
        <v>2</v>
      </c>
      <c r="J8825" s="2">
        <v>2</v>
      </c>
      <c r="K8825" s="2">
        <v>3.7408000000000001</v>
      </c>
      <c r="L8825" s="18" t="str">
        <f>VLOOKUP(F8825,'BD customers'!$1:$1048576,2,FALSE)</f>
        <v>Dave Kipp</v>
      </c>
      <c r="M8825" s="2">
        <f>MATCH(orders[[#This Row],[Product ID]],'BD product'!A:A,0)</f>
        <v>713</v>
      </c>
      <c r="N8825" s="2" t="str" cm="1">
        <f t="array" ref="N8825">INDEX('BD product'!A:D,M8825,2)</f>
        <v>Office Supplies</v>
      </c>
    </row>
    <row r="8826" spans="1:14" x14ac:dyDescent="0.3">
      <c r="A8826" s="3" t="s">
        <v>8866</v>
      </c>
      <c r="B8826" s="4">
        <v>42815</v>
      </c>
      <c r="C8826" s="12" t="str">
        <f t="shared" si="137"/>
        <v>2017/03</v>
      </c>
      <c r="D8826" s="4">
        <v>42817</v>
      </c>
      <c r="E8826" s="3" t="s">
        <v>11</v>
      </c>
      <c r="F8826" s="3" t="s">
        <v>259</v>
      </c>
      <c r="G8826" s="3" t="s">
        <v>1762</v>
      </c>
      <c r="H8826" s="5">
        <v>8856</v>
      </c>
      <c r="I8826" s="2">
        <v>3</v>
      </c>
      <c r="J8826" s="2">
        <v>2</v>
      </c>
      <c r="K8826" s="2">
        <v>2.8782000000000001</v>
      </c>
      <c r="L8826" s="18" t="str">
        <f>VLOOKUP(F8826,'BD customers'!$1:$1048576,2,FALSE)</f>
        <v>Ted Butterfield</v>
      </c>
      <c r="M8826" s="2">
        <f>MATCH(orders[[#This Row],[Product ID]],'BD product'!A:A,0)</f>
        <v>438</v>
      </c>
      <c r="N8826" s="2" t="str" cm="1">
        <f t="array" ref="N8826">INDEX('BD product'!A:D,M8826,2)</f>
        <v>Office Supplies</v>
      </c>
    </row>
    <row r="8827" spans="1:14" x14ac:dyDescent="0.3">
      <c r="A8827" s="3" t="s">
        <v>8867</v>
      </c>
      <c r="B8827" s="4">
        <v>42357</v>
      </c>
      <c r="C8827" s="12" t="str">
        <f t="shared" si="137"/>
        <v>2015/12</v>
      </c>
      <c r="D8827" s="4">
        <v>42360</v>
      </c>
      <c r="E8827" s="3" t="s">
        <v>64</v>
      </c>
      <c r="F8827" s="3" t="s">
        <v>1310</v>
      </c>
      <c r="G8827" s="3" t="s">
        <v>3877</v>
      </c>
      <c r="H8827" s="5">
        <v>6912</v>
      </c>
      <c r="I8827" s="2">
        <v>3</v>
      </c>
      <c r="J8827" s="2">
        <v>2</v>
      </c>
      <c r="K8827" s="2">
        <v>2.5055999999999998</v>
      </c>
      <c r="L8827" s="18" t="str">
        <f>VLOOKUP(F8827,'BD customers'!$1:$1048576,2,FALSE)</f>
        <v>Arthur Gainer</v>
      </c>
      <c r="M8827" s="2">
        <f>MATCH(orders[[#This Row],[Product ID]],'BD product'!A:A,0)</f>
        <v>1188</v>
      </c>
      <c r="N8827" s="2" t="str" cm="1">
        <f t="array" ref="N8827">INDEX('BD product'!A:D,M8827,2)</f>
        <v>Office Supplies</v>
      </c>
    </row>
    <row r="8828" spans="1:14" x14ac:dyDescent="0.3">
      <c r="A8828" s="3" t="s">
        <v>8868</v>
      </c>
      <c r="B8828" s="4">
        <v>41731</v>
      </c>
      <c r="C8828" s="12" t="str">
        <f t="shared" si="137"/>
        <v>2014/04</v>
      </c>
      <c r="D8828" s="4">
        <v>41735</v>
      </c>
      <c r="E8828" s="3" t="s">
        <v>11</v>
      </c>
      <c r="F8828" s="3" t="s">
        <v>5539</v>
      </c>
      <c r="G8828" s="3" t="s">
        <v>1916</v>
      </c>
      <c r="H8828" s="5">
        <v>2672</v>
      </c>
      <c r="I8828" s="2">
        <v>5</v>
      </c>
      <c r="J8828" s="2">
        <v>2</v>
      </c>
      <c r="K8828" s="2">
        <v>0.93520000000000003</v>
      </c>
      <c r="L8828" s="18" t="str">
        <f>VLOOKUP(F8828,'BD customers'!$1:$1048576,2,FALSE)</f>
        <v>Sam Craven</v>
      </c>
      <c r="M8828" s="2">
        <f>MATCH(orders[[#This Row],[Product ID]],'BD product'!A:A,0)</f>
        <v>483</v>
      </c>
      <c r="N8828" s="2" t="str" cm="1">
        <f t="array" ref="N8828">INDEX('BD product'!A:D,M8828,2)</f>
        <v>Office Supplies</v>
      </c>
    </row>
    <row r="8829" spans="1:14" x14ac:dyDescent="0.3">
      <c r="A8829" s="3" t="s">
        <v>8868</v>
      </c>
      <c r="B8829" s="4">
        <v>41731</v>
      </c>
      <c r="C8829" s="12" t="str">
        <f t="shared" si="137"/>
        <v>2014/04</v>
      </c>
      <c r="D8829" s="4">
        <v>41735</v>
      </c>
      <c r="E8829" s="3" t="s">
        <v>11</v>
      </c>
      <c r="F8829" s="3" t="s">
        <v>5539</v>
      </c>
      <c r="G8829" s="3" t="s">
        <v>7361</v>
      </c>
      <c r="H8829" s="5">
        <v>33488</v>
      </c>
      <c r="I8829" s="2">
        <v>7</v>
      </c>
      <c r="J8829" s="2">
        <v>2</v>
      </c>
      <c r="K8829" s="2">
        <v>1.0465</v>
      </c>
      <c r="L8829" s="18" t="str">
        <f>VLOOKUP(F8829,'BD customers'!$1:$1048576,2,FALSE)</f>
        <v>Sam Craven</v>
      </c>
      <c r="M8829" s="2">
        <f>MATCH(orders[[#This Row],[Product ID]],'BD product'!A:A,0)</f>
        <v>1776</v>
      </c>
      <c r="N8829" s="2" t="str" cm="1">
        <f t="array" ref="N8829">INDEX('BD product'!A:D,M8829,2)</f>
        <v>Office Supplies</v>
      </c>
    </row>
    <row r="8830" spans="1:14" x14ac:dyDescent="0.3">
      <c r="A8830" s="3" t="s">
        <v>8869</v>
      </c>
      <c r="B8830" s="4">
        <v>42160</v>
      </c>
      <c r="C8830" s="12" t="str">
        <f t="shared" si="137"/>
        <v>2015/06</v>
      </c>
      <c r="D8830" s="4">
        <v>42164</v>
      </c>
      <c r="E8830" s="3" t="s">
        <v>21</v>
      </c>
      <c r="F8830" s="3" t="s">
        <v>1606</v>
      </c>
      <c r="G8830" s="3" t="s">
        <v>3775</v>
      </c>
      <c r="H8830" s="5">
        <v>1056</v>
      </c>
      <c r="I8830" s="2">
        <v>2</v>
      </c>
      <c r="J8830" s="2">
        <v>0</v>
      </c>
      <c r="K8830" s="2">
        <v>0.47520000000000001</v>
      </c>
      <c r="L8830" s="18" t="str">
        <f>VLOOKUP(F8830,'BD customers'!$1:$1048576,2,FALSE)</f>
        <v>Brenda Bowman</v>
      </c>
      <c r="M8830" s="2">
        <f>MATCH(orders[[#This Row],[Product ID]],'BD product'!A:A,0)</f>
        <v>1159</v>
      </c>
      <c r="N8830" s="2" t="str" cm="1">
        <f t="array" ref="N8830">INDEX('BD product'!A:D,M8830,2)</f>
        <v>Office Supplies</v>
      </c>
    </row>
    <row r="8831" spans="1:14" x14ac:dyDescent="0.3">
      <c r="A8831" s="3" t="s">
        <v>8870</v>
      </c>
      <c r="B8831" s="4">
        <v>41918</v>
      </c>
      <c r="C8831" s="12" t="str">
        <f t="shared" si="137"/>
        <v>2014/10</v>
      </c>
      <c r="D8831" s="4">
        <v>41921</v>
      </c>
      <c r="E8831" s="3" t="s">
        <v>64</v>
      </c>
      <c r="F8831" s="3" t="s">
        <v>7645</v>
      </c>
      <c r="G8831" s="3" t="s">
        <v>6268</v>
      </c>
      <c r="H8831" s="5">
        <v>38634</v>
      </c>
      <c r="I8831" s="2">
        <v>2</v>
      </c>
      <c r="J8831" s="2">
        <v>0</v>
      </c>
      <c r="K8831" s="2">
        <v>54.087600000000002</v>
      </c>
      <c r="L8831" s="18" t="str">
        <f>VLOOKUP(F8831,'BD customers'!$1:$1048576,2,FALSE)</f>
        <v>Victoria Pisteka</v>
      </c>
      <c r="M8831" s="2">
        <f>MATCH(orders[[#This Row],[Product ID]],'BD product'!A:A,0)</f>
        <v>1664</v>
      </c>
      <c r="N8831" s="2" t="str" cm="1">
        <f t="array" ref="N8831">INDEX('BD product'!A:D,M8831,2)</f>
        <v>Office Supplies</v>
      </c>
    </row>
    <row r="8832" spans="1:14" x14ac:dyDescent="0.3">
      <c r="A8832" s="3" t="s">
        <v>8871</v>
      </c>
      <c r="B8832" s="4">
        <v>42603</v>
      </c>
      <c r="C8832" s="12" t="str">
        <f t="shared" si="137"/>
        <v>2016/08</v>
      </c>
      <c r="D8832" s="4">
        <v>42606</v>
      </c>
      <c r="E8832" s="3" t="s">
        <v>11</v>
      </c>
      <c r="F8832" s="3" t="s">
        <v>2680</v>
      </c>
      <c r="G8832" s="3" t="s">
        <v>2892</v>
      </c>
      <c r="H8832" s="5">
        <v>3344</v>
      </c>
      <c r="I8832" s="2">
        <v>10</v>
      </c>
      <c r="J8832" s="2">
        <v>2</v>
      </c>
      <c r="K8832" s="2">
        <v>1.1704000000000001</v>
      </c>
      <c r="L8832" s="18" t="str">
        <f>VLOOKUP(F8832,'BD customers'!$1:$1048576,2,FALSE)</f>
        <v>Rachel Payne</v>
      </c>
      <c r="M8832" s="2">
        <f>MATCH(orders[[#This Row],[Product ID]],'BD product'!A:A,0)</f>
        <v>809</v>
      </c>
      <c r="N8832" s="2" t="str" cm="1">
        <f t="array" ref="N8832">INDEX('BD product'!A:D,M8832,2)</f>
        <v>Office Supplies</v>
      </c>
    </row>
    <row r="8833" spans="1:14" x14ac:dyDescent="0.3">
      <c r="A8833" s="3" t="s">
        <v>8872</v>
      </c>
      <c r="B8833" s="4">
        <v>42323</v>
      </c>
      <c r="C8833" s="12" t="str">
        <f t="shared" si="137"/>
        <v>2015/11</v>
      </c>
      <c r="D8833" s="4">
        <v>42327</v>
      </c>
      <c r="E8833" s="3" t="s">
        <v>21</v>
      </c>
      <c r="F8833" s="3" t="s">
        <v>5809</v>
      </c>
      <c r="G8833" s="3" t="s">
        <v>2167</v>
      </c>
      <c r="H8833" s="5">
        <v>3996</v>
      </c>
      <c r="I8833" s="2">
        <v>2</v>
      </c>
      <c r="J8833" s="2">
        <v>0</v>
      </c>
      <c r="K8833" s="2">
        <v>14.3856</v>
      </c>
      <c r="L8833" s="18" t="str">
        <f>VLOOKUP(F8833,'BD customers'!$1:$1048576,2,FALSE)</f>
        <v>Duane Huffman</v>
      </c>
      <c r="M8833" s="2">
        <f>MATCH(orders[[#This Row],[Product ID]],'BD product'!A:A,0)</f>
        <v>563</v>
      </c>
      <c r="N8833" s="2" t="str" cm="1">
        <f t="array" ref="N8833">INDEX('BD product'!A:D,M8833,2)</f>
        <v>Furniture</v>
      </c>
    </row>
    <row r="8834" spans="1:14" x14ac:dyDescent="0.3">
      <c r="A8834" s="3" t="s">
        <v>8873</v>
      </c>
      <c r="B8834" s="4">
        <v>42177</v>
      </c>
      <c r="C8834" s="12" t="str">
        <f t="shared" ref="C8834:C8897" si="138">TEXT(B8834,"aaaa/mm")</f>
        <v>2015/06</v>
      </c>
      <c r="D8834" s="4">
        <v>42182</v>
      </c>
      <c r="E8834" s="3" t="s">
        <v>21</v>
      </c>
      <c r="F8834" s="3" t="s">
        <v>2011</v>
      </c>
      <c r="G8834" s="3" t="s">
        <v>2563</v>
      </c>
      <c r="H8834" s="5">
        <v>1217568</v>
      </c>
      <c r="I8834" s="2">
        <v>2</v>
      </c>
      <c r="J8834" s="2">
        <v>2</v>
      </c>
      <c r="K8834" s="2">
        <v>45.658799999999999</v>
      </c>
      <c r="L8834" s="18" t="str">
        <f>VLOOKUP(F8834,'BD customers'!$1:$1048576,2,FALSE)</f>
        <v>Shaun Weien</v>
      </c>
      <c r="M8834" s="2">
        <f>MATCH(orders[[#This Row],[Product ID]],'BD product'!A:A,0)</f>
        <v>694</v>
      </c>
      <c r="N8834" s="2" t="str" cm="1">
        <f t="array" ref="N8834">INDEX('BD product'!A:D,M8834,2)</f>
        <v>Office Supplies</v>
      </c>
    </row>
    <row r="8835" spans="1:14" x14ac:dyDescent="0.3">
      <c r="A8835" s="3" t="s">
        <v>8874</v>
      </c>
      <c r="B8835" s="4">
        <v>43002</v>
      </c>
      <c r="C8835" s="12" t="str">
        <f t="shared" si="138"/>
        <v>2017/09</v>
      </c>
      <c r="D8835" s="4">
        <v>43006</v>
      </c>
      <c r="E8835" s="3" t="s">
        <v>21</v>
      </c>
      <c r="F8835" s="3" t="s">
        <v>4169</v>
      </c>
      <c r="G8835" s="3" t="s">
        <v>3441</v>
      </c>
      <c r="H8835" s="5">
        <v>1551</v>
      </c>
      <c r="I8835" s="2">
        <v>1</v>
      </c>
      <c r="J8835" s="2">
        <v>0</v>
      </c>
      <c r="K8835" s="2">
        <v>3.8774999999999999</v>
      </c>
      <c r="L8835" s="18" t="str">
        <f>VLOOKUP(F8835,'BD customers'!$1:$1048576,2,FALSE)</f>
        <v>Karen Ferguson</v>
      </c>
      <c r="M8835" s="2">
        <f>MATCH(orders[[#This Row],[Product ID]],'BD product'!A:A,0)</f>
        <v>1020</v>
      </c>
      <c r="N8835" s="2" t="str" cm="1">
        <f t="array" ref="N8835">INDEX('BD product'!A:D,M8835,2)</f>
        <v>Office Supplies</v>
      </c>
    </row>
    <row r="8836" spans="1:14" x14ac:dyDescent="0.3">
      <c r="A8836" s="3" t="s">
        <v>8874</v>
      </c>
      <c r="B8836" s="4">
        <v>43002</v>
      </c>
      <c r="C8836" s="12" t="str">
        <f t="shared" si="138"/>
        <v>2017/09</v>
      </c>
      <c r="D8836" s="4">
        <v>43006</v>
      </c>
      <c r="E8836" s="3" t="s">
        <v>21</v>
      </c>
      <c r="F8836" s="3" t="s">
        <v>4169</v>
      </c>
      <c r="G8836" s="3" t="s">
        <v>5359</v>
      </c>
      <c r="H8836" s="5">
        <v>899</v>
      </c>
      <c r="I8836" s="2">
        <v>2</v>
      </c>
      <c r="J8836" s="2">
        <v>0</v>
      </c>
      <c r="K8836" s="2">
        <v>2.5171999999999999</v>
      </c>
      <c r="L8836" s="18" t="str">
        <f>VLOOKUP(F8836,'BD customers'!$1:$1048576,2,FALSE)</f>
        <v>Karen Ferguson</v>
      </c>
      <c r="M8836" s="2">
        <f>MATCH(orders[[#This Row],[Product ID]],'BD product'!A:A,0)</f>
        <v>1519</v>
      </c>
      <c r="N8836" s="2" t="str" cm="1">
        <f t="array" ref="N8836">INDEX('BD product'!A:D,M8836,2)</f>
        <v>Technology</v>
      </c>
    </row>
    <row r="8837" spans="1:14" x14ac:dyDescent="0.3">
      <c r="A8837" s="3" t="s">
        <v>8874</v>
      </c>
      <c r="B8837" s="4">
        <v>43002</v>
      </c>
      <c r="C8837" s="12" t="str">
        <f t="shared" si="138"/>
        <v>2017/09</v>
      </c>
      <c r="D8837" s="4">
        <v>43006</v>
      </c>
      <c r="E8837" s="3" t="s">
        <v>21</v>
      </c>
      <c r="F8837" s="3" t="s">
        <v>4169</v>
      </c>
      <c r="G8837" s="3" t="s">
        <v>6954</v>
      </c>
      <c r="H8837" s="5">
        <v>1428</v>
      </c>
      <c r="I8837" s="2">
        <v>4</v>
      </c>
      <c r="J8837" s="2">
        <v>0</v>
      </c>
      <c r="K8837" s="2">
        <v>3.7128000000000001</v>
      </c>
      <c r="L8837" s="18" t="str">
        <f>VLOOKUP(F8837,'BD customers'!$1:$1048576,2,FALSE)</f>
        <v>Karen Ferguson</v>
      </c>
      <c r="M8837" s="2">
        <f>MATCH(orders[[#This Row],[Product ID]],'BD product'!A:A,0)</f>
        <v>1744</v>
      </c>
      <c r="N8837" s="2" t="str" cm="1">
        <f t="array" ref="N8837">INDEX('BD product'!A:D,M8837,2)</f>
        <v>Office Supplies</v>
      </c>
    </row>
    <row r="8838" spans="1:14" x14ac:dyDescent="0.3">
      <c r="A8838" s="3" t="s">
        <v>8874</v>
      </c>
      <c r="B8838" s="4">
        <v>43002</v>
      </c>
      <c r="C8838" s="12" t="str">
        <f t="shared" si="138"/>
        <v>2017/09</v>
      </c>
      <c r="D8838" s="4">
        <v>43006</v>
      </c>
      <c r="E8838" s="3" t="s">
        <v>21</v>
      </c>
      <c r="F8838" s="3" t="s">
        <v>4169</v>
      </c>
      <c r="G8838" s="3" t="s">
        <v>2748</v>
      </c>
      <c r="H8838" s="5">
        <v>1272</v>
      </c>
      <c r="I8838" s="2">
        <v>3</v>
      </c>
      <c r="J8838" s="2">
        <v>0</v>
      </c>
      <c r="K8838" s="2">
        <v>4.9607999999999999</v>
      </c>
      <c r="L8838" s="18" t="str">
        <f>VLOOKUP(F8838,'BD customers'!$1:$1048576,2,FALSE)</f>
        <v>Karen Ferguson</v>
      </c>
      <c r="M8838" s="2">
        <f>MATCH(orders[[#This Row],[Product ID]],'BD product'!A:A,0)</f>
        <v>755</v>
      </c>
      <c r="N8838" s="2" t="str" cm="1">
        <f t="array" ref="N8838">INDEX('BD product'!A:D,M8838,2)</f>
        <v>Office Supplies</v>
      </c>
    </row>
    <row r="8839" spans="1:14" x14ac:dyDescent="0.3">
      <c r="A8839" s="3" t="s">
        <v>8874</v>
      </c>
      <c r="B8839" s="4">
        <v>43002</v>
      </c>
      <c r="C8839" s="12" t="str">
        <f t="shared" si="138"/>
        <v>2017/09</v>
      </c>
      <c r="D8839" s="4">
        <v>43006</v>
      </c>
      <c r="E8839" s="3" t="s">
        <v>21</v>
      </c>
      <c r="F8839" s="3" t="s">
        <v>4169</v>
      </c>
      <c r="G8839" s="3" t="s">
        <v>1522</v>
      </c>
      <c r="H8839" s="5">
        <v>1575</v>
      </c>
      <c r="I8839" s="2">
        <v>5</v>
      </c>
      <c r="J8839" s="2">
        <v>0</v>
      </c>
      <c r="K8839" s="2">
        <v>7.5600000000000001E-2</v>
      </c>
      <c r="L8839" s="18" t="str">
        <f>VLOOKUP(F8839,'BD customers'!$1:$1048576,2,FALSE)</f>
        <v>Karen Ferguson</v>
      </c>
      <c r="M8839" s="2">
        <f>MATCH(orders[[#This Row],[Product ID]],'BD product'!A:A,0)</f>
        <v>367</v>
      </c>
      <c r="N8839" s="2" t="str" cm="1">
        <f t="array" ref="N8839">INDEX('BD product'!A:D,M8839,2)</f>
        <v>Office Supplies</v>
      </c>
    </row>
    <row r="8840" spans="1:14" x14ac:dyDescent="0.3">
      <c r="A8840" s="3" t="s">
        <v>8875</v>
      </c>
      <c r="B8840" s="4">
        <v>41735</v>
      </c>
      <c r="C8840" s="12" t="str">
        <f t="shared" si="138"/>
        <v>2014/04</v>
      </c>
      <c r="D8840" s="4">
        <v>41739</v>
      </c>
      <c r="E8840" s="3" t="s">
        <v>11</v>
      </c>
      <c r="F8840" s="3" t="s">
        <v>1269</v>
      </c>
      <c r="G8840" s="3" t="s">
        <v>5638</v>
      </c>
      <c r="H8840" s="5">
        <v>7095</v>
      </c>
      <c r="I8840" s="2">
        <v>3</v>
      </c>
      <c r="J8840" s="2">
        <v>0</v>
      </c>
      <c r="K8840" s="2">
        <v>1.8447</v>
      </c>
      <c r="L8840" s="18" t="str">
        <f>VLOOKUP(F8840,'BD customers'!$1:$1048576,2,FALSE)</f>
        <v>Frank Hawley</v>
      </c>
      <c r="M8840" s="2">
        <f>MATCH(orders[[#This Row],[Product ID]],'BD product'!A:A,0)</f>
        <v>1561</v>
      </c>
      <c r="N8840" s="2" t="str" cm="1">
        <f t="array" ref="N8840">INDEX('BD product'!A:D,M8840,2)</f>
        <v>Office Supplies</v>
      </c>
    </row>
    <row r="8841" spans="1:14" x14ac:dyDescent="0.3">
      <c r="A8841" s="3" t="s">
        <v>8875</v>
      </c>
      <c r="B8841" s="4">
        <v>41735</v>
      </c>
      <c r="C8841" s="12" t="str">
        <f t="shared" si="138"/>
        <v>2014/04</v>
      </c>
      <c r="D8841" s="4">
        <v>41739</v>
      </c>
      <c r="E8841" s="3" t="s">
        <v>11</v>
      </c>
      <c r="F8841" s="3" t="s">
        <v>1269</v>
      </c>
      <c r="G8841" s="3" t="s">
        <v>515</v>
      </c>
      <c r="H8841" s="5">
        <v>65568</v>
      </c>
      <c r="I8841" s="2">
        <v>2</v>
      </c>
      <c r="J8841" s="2">
        <v>2</v>
      </c>
      <c r="K8841" s="2">
        <v>23.7684</v>
      </c>
      <c r="L8841" s="18" t="str">
        <f>VLOOKUP(F8841,'BD customers'!$1:$1048576,2,FALSE)</f>
        <v>Frank Hawley</v>
      </c>
      <c r="M8841" s="2">
        <f>MATCH(orders[[#This Row],[Product ID]],'BD product'!A:A,0)</f>
        <v>104</v>
      </c>
      <c r="N8841" s="2" t="str" cm="1">
        <f t="array" ref="N8841">INDEX('BD product'!A:D,M8841,2)</f>
        <v>Office Supplies</v>
      </c>
    </row>
    <row r="8842" spans="1:14" x14ac:dyDescent="0.3">
      <c r="A8842" s="3" t="s">
        <v>8875</v>
      </c>
      <c r="B8842" s="4">
        <v>41735</v>
      </c>
      <c r="C8842" s="12" t="str">
        <f t="shared" si="138"/>
        <v>2014/04</v>
      </c>
      <c r="D8842" s="4">
        <v>41739</v>
      </c>
      <c r="E8842" s="3" t="s">
        <v>11</v>
      </c>
      <c r="F8842" s="3" t="s">
        <v>1269</v>
      </c>
      <c r="G8842" s="3" t="s">
        <v>4481</v>
      </c>
      <c r="H8842" s="5">
        <v>29997</v>
      </c>
      <c r="I8842" s="2">
        <v>3</v>
      </c>
      <c r="J8842" s="2">
        <v>0</v>
      </c>
      <c r="K8842" s="2">
        <v>131.98679999999999</v>
      </c>
      <c r="L8842" s="18" t="str">
        <f>VLOOKUP(F8842,'BD customers'!$1:$1048576,2,FALSE)</f>
        <v>Frank Hawley</v>
      </c>
      <c r="M8842" s="2">
        <f>MATCH(orders[[#This Row],[Product ID]],'BD product'!A:A,0)</f>
        <v>1338</v>
      </c>
      <c r="N8842" s="2" t="str" cm="1">
        <f t="array" ref="N8842">INDEX('BD product'!A:D,M8842,2)</f>
        <v>Technology</v>
      </c>
    </row>
    <row r="8843" spans="1:14" x14ac:dyDescent="0.3">
      <c r="A8843" s="3" t="s">
        <v>8876</v>
      </c>
      <c r="B8843" s="4">
        <v>42409</v>
      </c>
      <c r="C8843" s="12" t="str">
        <f t="shared" si="138"/>
        <v>2016/02</v>
      </c>
      <c r="D8843" s="4">
        <v>42413</v>
      </c>
      <c r="E8843" s="3" t="s">
        <v>21</v>
      </c>
      <c r="F8843" s="3" t="s">
        <v>2615</v>
      </c>
      <c r="G8843" s="3" t="s">
        <v>1085</v>
      </c>
      <c r="H8843" s="5">
        <v>8997</v>
      </c>
      <c r="I8843" s="2">
        <v>3</v>
      </c>
      <c r="J8843" s="2">
        <v>0</v>
      </c>
      <c r="K8843" s="2">
        <v>39.586799999999997</v>
      </c>
      <c r="L8843" s="18" t="str">
        <f>VLOOKUP(F8843,'BD customers'!$1:$1048576,2,FALSE)</f>
        <v>Justin Ritter</v>
      </c>
      <c r="M8843" s="2">
        <f>MATCH(orders[[#This Row],[Product ID]],'BD product'!A:A,0)</f>
        <v>248</v>
      </c>
      <c r="N8843" s="2" t="str" cm="1">
        <f t="array" ref="N8843">INDEX('BD product'!A:D,M8843,2)</f>
        <v>Technology</v>
      </c>
    </row>
    <row r="8844" spans="1:14" x14ac:dyDescent="0.3">
      <c r="A8844" s="3" t="s">
        <v>8876</v>
      </c>
      <c r="B8844" s="4">
        <v>42409</v>
      </c>
      <c r="C8844" s="12" t="str">
        <f t="shared" si="138"/>
        <v>2016/02</v>
      </c>
      <c r="D8844" s="4">
        <v>42413</v>
      </c>
      <c r="E8844" s="3" t="s">
        <v>21</v>
      </c>
      <c r="F8844" s="3" t="s">
        <v>2615</v>
      </c>
      <c r="G8844" s="3" t="s">
        <v>2842</v>
      </c>
      <c r="H8844" s="5">
        <v>3186</v>
      </c>
      <c r="I8844" s="2">
        <v>2</v>
      </c>
      <c r="J8844" s="2">
        <v>0</v>
      </c>
      <c r="K8844" s="2">
        <v>1.1151</v>
      </c>
      <c r="L8844" s="18" t="str">
        <f>VLOOKUP(F8844,'BD customers'!$1:$1048576,2,FALSE)</f>
        <v>Justin Ritter</v>
      </c>
      <c r="M8844" s="2">
        <f>MATCH(orders[[#This Row],[Product ID]],'BD product'!A:A,0)</f>
        <v>790</v>
      </c>
      <c r="N8844" s="2" t="str" cm="1">
        <f t="array" ref="N8844">INDEX('BD product'!A:D,M8844,2)</f>
        <v>Technology</v>
      </c>
    </row>
    <row r="8845" spans="1:14" x14ac:dyDescent="0.3">
      <c r="A8845" s="3" t="s">
        <v>8877</v>
      </c>
      <c r="B8845" s="4">
        <v>41961</v>
      </c>
      <c r="C8845" s="12" t="str">
        <f t="shared" si="138"/>
        <v>2014/11</v>
      </c>
      <c r="D8845" s="4">
        <v>41963</v>
      </c>
      <c r="E8845" s="3" t="s">
        <v>11</v>
      </c>
      <c r="F8845" s="3" t="s">
        <v>342</v>
      </c>
      <c r="G8845" s="3" t="s">
        <v>6366</v>
      </c>
      <c r="H8845" s="5">
        <v>6715</v>
      </c>
      <c r="I8845" s="2">
        <v>5</v>
      </c>
      <c r="J8845" s="2">
        <v>0</v>
      </c>
      <c r="K8845" s="2">
        <v>16.787500000000001</v>
      </c>
      <c r="L8845" s="18" t="str">
        <f>VLOOKUP(F8845,'BD customers'!$1:$1048576,2,FALSE)</f>
        <v>Julie Creighton</v>
      </c>
      <c r="M8845" s="2">
        <f>MATCH(orders[[#This Row],[Product ID]],'BD product'!A:A,0)</f>
        <v>1680</v>
      </c>
      <c r="N8845" s="2" t="str" cm="1">
        <f t="array" ref="N8845">INDEX('BD product'!A:D,M8845,2)</f>
        <v>Office Supplies</v>
      </c>
    </row>
    <row r="8846" spans="1:14" x14ac:dyDescent="0.3">
      <c r="A8846" s="3" t="s">
        <v>8878</v>
      </c>
      <c r="B8846" s="4">
        <v>43087</v>
      </c>
      <c r="C8846" s="12" t="str">
        <f t="shared" si="138"/>
        <v>2017/12</v>
      </c>
      <c r="D8846" s="4">
        <v>43092</v>
      </c>
      <c r="E8846" s="3" t="s">
        <v>21</v>
      </c>
      <c r="F8846" s="3" t="s">
        <v>2908</v>
      </c>
      <c r="G8846" s="3" t="s">
        <v>4040</v>
      </c>
      <c r="H8846" s="5">
        <v>7236</v>
      </c>
      <c r="I8846" s="2">
        <v>3</v>
      </c>
      <c r="J8846" s="2">
        <v>7</v>
      </c>
      <c r="K8846" s="2">
        <v>-6.0299999999999999E-2</v>
      </c>
      <c r="L8846" s="18" t="str">
        <f>VLOOKUP(F8846,'BD customers'!$1:$1048576,2,FALSE)</f>
        <v>Beth Paige</v>
      </c>
      <c r="M8846" s="2">
        <f>MATCH(orders[[#This Row],[Product ID]],'BD product'!A:A,0)</f>
        <v>1234</v>
      </c>
      <c r="N8846" s="2" t="str" cm="1">
        <f t="array" ref="N8846">INDEX('BD product'!A:D,M8846,2)</f>
        <v>Office Supplies</v>
      </c>
    </row>
    <row r="8847" spans="1:14" x14ac:dyDescent="0.3">
      <c r="A8847" s="3" t="s">
        <v>8878</v>
      </c>
      <c r="B8847" s="4">
        <v>43087</v>
      </c>
      <c r="C8847" s="12" t="str">
        <f t="shared" si="138"/>
        <v>2017/12</v>
      </c>
      <c r="D8847" s="4">
        <v>43092</v>
      </c>
      <c r="E8847" s="3" t="s">
        <v>21</v>
      </c>
      <c r="F8847" s="3" t="s">
        <v>2908</v>
      </c>
      <c r="G8847" s="3" t="s">
        <v>638</v>
      </c>
      <c r="H8847" s="5">
        <v>4824</v>
      </c>
      <c r="I8847" s="2">
        <v>3</v>
      </c>
      <c r="J8847" s="2">
        <v>2</v>
      </c>
      <c r="K8847" s="2">
        <v>1.7486999999999999</v>
      </c>
      <c r="L8847" s="18" t="str">
        <f>VLOOKUP(F8847,'BD customers'!$1:$1048576,2,FALSE)</f>
        <v>Beth Paige</v>
      </c>
      <c r="M8847" s="2">
        <f>MATCH(orders[[#This Row],[Product ID]],'BD product'!A:A,0)</f>
        <v>133</v>
      </c>
      <c r="N8847" s="2" t="str" cm="1">
        <f t="array" ref="N8847">INDEX('BD product'!A:D,M8847,2)</f>
        <v>Office Supplies</v>
      </c>
    </row>
    <row r="8848" spans="1:14" x14ac:dyDescent="0.3">
      <c r="A8848" s="3" t="s">
        <v>8878</v>
      </c>
      <c r="B8848" s="4">
        <v>43087</v>
      </c>
      <c r="C8848" s="12" t="str">
        <f t="shared" si="138"/>
        <v>2017/12</v>
      </c>
      <c r="D8848" s="4">
        <v>43092</v>
      </c>
      <c r="E8848" s="3" t="s">
        <v>21</v>
      </c>
      <c r="F8848" s="3" t="s">
        <v>2908</v>
      </c>
      <c r="G8848" s="3" t="s">
        <v>1624</v>
      </c>
      <c r="H8848" s="5">
        <v>9136</v>
      </c>
      <c r="I8848" s="2">
        <v>5</v>
      </c>
      <c r="J8848" s="2">
        <v>2</v>
      </c>
      <c r="K8848" s="2">
        <v>2.9691999999999998</v>
      </c>
      <c r="L8848" s="18" t="str">
        <f>VLOOKUP(F8848,'BD customers'!$1:$1048576,2,FALSE)</f>
        <v>Beth Paige</v>
      </c>
      <c r="M8848" s="2">
        <f>MATCH(orders[[#This Row],[Product ID]],'BD product'!A:A,0)</f>
        <v>395</v>
      </c>
      <c r="N8848" s="2" t="str" cm="1">
        <f t="array" ref="N8848">INDEX('BD product'!A:D,M8848,2)</f>
        <v>Office Supplies</v>
      </c>
    </row>
    <row r="8849" spans="1:14" x14ac:dyDescent="0.3">
      <c r="A8849" s="3" t="s">
        <v>8878</v>
      </c>
      <c r="B8849" s="4">
        <v>43087</v>
      </c>
      <c r="C8849" s="12" t="str">
        <f t="shared" si="138"/>
        <v>2017/12</v>
      </c>
      <c r="D8849" s="4">
        <v>43092</v>
      </c>
      <c r="E8849" s="3" t="s">
        <v>21</v>
      </c>
      <c r="F8849" s="3" t="s">
        <v>2908</v>
      </c>
      <c r="G8849" s="3" t="s">
        <v>2658</v>
      </c>
      <c r="H8849" s="5">
        <v>130112</v>
      </c>
      <c r="I8849" s="2">
        <v>2</v>
      </c>
      <c r="J8849" s="2">
        <v>2</v>
      </c>
      <c r="K8849" s="2">
        <v>13.011200000000001</v>
      </c>
      <c r="L8849" s="18" t="str">
        <f>VLOOKUP(F8849,'BD customers'!$1:$1048576,2,FALSE)</f>
        <v>Beth Paige</v>
      </c>
      <c r="M8849" s="2">
        <f>MATCH(orders[[#This Row],[Product ID]],'BD product'!A:A,0)</f>
        <v>725</v>
      </c>
      <c r="N8849" s="2" t="str" cm="1">
        <f t="array" ref="N8849">INDEX('BD product'!A:D,M8849,2)</f>
        <v>Office Supplies</v>
      </c>
    </row>
    <row r="8850" spans="1:14" x14ac:dyDescent="0.3">
      <c r="A8850" s="3" t="s">
        <v>8879</v>
      </c>
      <c r="B8850" s="4">
        <v>42187</v>
      </c>
      <c r="C8850" s="12" t="str">
        <f t="shared" si="138"/>
        <v>2015/07</v>
      </c>
      <c r="D8850" s="4">
        <v>42189</v>
      </c>
      <c r="E8850" s="3" t="s">
        <v>64</v>
      </c>
      <c r="F8850" s="3" t="s">
        <v>1275</v>
      </c>
      <c r="G8850" s="3" t="s">
        <v>3180</v>
      </c>
      <c r="H8850" s="5">
        <v>7424</v>
      </c>
      <c r="I8850" s="2">
        <v>1</v>
      </c>
      <c r="J8850" s="2">
        <v>2</v>
      </c>
      <c r="K8850" s="2">
        <v>0.83520000000000005</v>
      </c>
      <c r="L8850" s="18" t="str">
        <f>VLOOKUP(F8850,'BD customers'!$1:$1048576,2,FALSE)</f>
        <v>Frank Atkinson</v>
      </c>
      <c r="M8850" s="2">
        <f>MATCH(orders[[#This Row],[Product ID]],'BD product'!A:A,0)</f>
        <v>920</v>
      </c>
      <c r="N8850" s="2" t="str" cm="1">
        <f t="array" ref="N8850">INDEX('BD product'!A:D,M8850,2)</f>
        <v>Technology</v>
      </c>
    </row>
    <row r="8851" spans="1:14" x14ac:dyDescent="0.3">
      <c r="A8851" s="3" t="s">
        <v>8879</v>
      </c>
      <c r="B8851" s="4">
        <v>42187</v>
      </c>
      <c r="C8851" s="12" t="str">
        <f t="shared" si="138"/>
        <v>2015/07</v>
      </c>
      <c r="D8851" s="4">
        <v>42189</v>
      </c>
      <c r="E8851" s="3" t="s">
        <v>64</v>
      </c>
      <c r="F8851" s="3" t="s">
        <v>1275</v>
      </c>
      <c r="G8851" s="3" t="s">
        <v>3102</v>
      </c>
      <c r="H8851" s="5">
        <v>15984</v>
      </c>
      <c r="I8851" s="2">
        <v>10</v>
      </c>
      <c r="J8851" s="2">
        <v>2</v>
      </c>
      <c r="K8851" s="2">
        <v>4.5953999999999997</v>
      </c>
      <c r="L8851" s="18" t="str">
        <f>VLOOKUP(F8851,'BD customers'!$1:$1048576,2,FALSE)</f>
        <v>Frank Atkinson</v>
      </c>
      <c r="M8851" s="2">
        <f>MATCH(orders[[#This Row],[Product ID]],'BD product'!A:A,0)</f>
        <v>893</v>
      </c>
      <c r="N8851" s="2" t="str" cm="1">
        <f t="array" ref="N8851">INDEX('BD product'!A:D,M8851,2)</f>
        <v>Furniture</v>
      </c>
    </row>
    <row r="8852" spans="1:14" x14ac:dyDescent="0.3">
      <c r="A8852" s="3" t="s">
        <v>8879</v>
      </c>
      <c r="B8852" s="4">
        <v>42187</v>
      </c>
      <c r="C8852" s="12" t="str">
        <f t="shared" si="138"/>
        <v>2015/07</v>
      </c>
      <c r="D8852" s="4">
        <v>42189</v>
      </c>
      <c r="E8852" s="3" t="s">
        <v>64</v>
      </c>
      <c r="F8852" s="3" t="s">
        <v>1275</v>
      </c>
      <c r="G8852" s="3" t="s">
        <v>2116</v>
      </c>
      <c r="H8852" s="5">
        <v>2892</v>
      </c>
      <c r="I8852" s="2">
        <v>2</v>
      </c>
      <c r="J8852" s="2">
        <v>7</v>
      </c>
      <c r="K8852" s="2">
        <v>-2.3136000000000001</v>
      </c>
      <c r="L8852" s="18" t="str">
        <f>VLOOKUP(F8852,'BD customers'!$1:$1048576,2,FALSE)</f>
        <v>Frank Atkinson</v>
      </c>
      <c r="M8852" s="2">
        <f>MATCH(orders[[#This Row],[Product ID]],'BD product'!A:A,0)</f>
        <v>546</v>
      </c>
      <c r="N8852" s="2" t="str" cm="1">
        <f t="array" ref="N8852">INDEX('BD product'!A:D,M8852,2)</f>
        <v>Office Supplies</v>
      </c>
    </row>
    <row r="8853" spans="1:14" x14ac:dyDescent="0.3">
      <c r="A8853" s="3" t="s">
        <v>8879</v>
      </c>
      <c r="B8853" s="4">
        <v>42187</v>
      </c>
      <c r="C8853" s="12" t="str">
        <f t="shared" si="138"/>
        <v>2015/07</v>
      </c>
      <c r="D8853" s="4">
        <v>42189</v>
      </c>
      <c r="E8853" s="3" t="s">
        <v>64</v>
      </c>
      <c r="F8853" s="3" t="s">
        <v>1275</v>
      </c>
      <c r="G8853" s="3" t="s">
        <v>2612</v>
      </c>
      <c r="H8853" s="5">
        <v>9392</v>
      </c>
      <c r="I8853" s="2">
        <v>2</v>
      </c>
      <c r="J8853" s="2">
        <v>2</v>
      </c>
      <c r="K8853" s="2">
        <v>3.2871999999999999</v>
      </c>
      <c r="L8853" s="18" t="str">
        <f>VLOOKUP(F8853,'BD customers'!$1:$1048576,2,FALSE)</f>
        <v>Frank Atkinson</v>
      </c>
      <c r="M8853" s="2">
        <f>MATCH(orders[[#This Row],[Product ID]],'BD product'!A:A,0)</f>
        <v>709</v>
      </c>
      <c r="N8853" s="2" t="str" cm="1">
        <f t="array" ref="N8853">INDEX('BD product'!A:D,M8853,2)</f>
        <v>Office Supplies</v>
      </c>
    </row>
    <row r="8854" spans="1:14" x14ac:dyDescent="0.3">
      <c r="A8854" s="3" t="s">
        <v>8880</v>
      </c>
      <c r="B8854" s="4">
        <v>41920</v>
      </c>
      <c r="C8854" s="12" t="str">
        <f t="shared" si="138"/>
        <v>2014/10</v>
      </c>
      <c r="D8854" s="4">
        <v>41925</v>
      </c>
      <c r="E8854" s="3" t="s">
        <v>11</v>
      </c>
      <c r="F8854" s="3" t="s">
        <v>408</v>
      </c>
      <c r="G8854" s="3" t="s">
        <v>3443</v>
      </c>
      <c r="H8854" s="5">
        <v>12392</v>
      </c>
      <c r="I8854" s="2">
        <v>4</v>
      </c>
      <c r="J8854" s="2">
        <v>0</v>
      </c>
      <c r="K8854" s="2">
        <v>5.5763999999999996</v>
      </c>
      <c r="L8854" s="18" t="str">
        <f>VLOOKUP(F8854,'BD customers'!$1:$1048576,2,FALSE)</f>
        <v>Duane Noonan</v>
      </c>
      <c r="M8854" s="2">
        <f>MATCH(orders[[#This Row],[Product ID]],'BD product'!A:A,0)</f>
        <v>1021</v>
      </c>
      <c r="N8854" s="2" t="str" cm="1">
        <f t="array" ref="N8854">INDEX('BD product'!A:D,M8854,2)</f>
        <v>Office Supplies</v>
      </c>
    </row>
    <row r="8855" spans="1:14" x14ac:dyDescent="0.3">
      <c r="A8855" s="3" t="s">
        <v>8881</v>
      </c>
      <c r="B8855" s="4">
        <v>42269</v>
      </c>
      <c r="C8855" s="12" t="str">
        <f t="shared" si="138"/>
        <v>2015/09</v>
      </c>
      <c r="D8855" s="4">
        <v>42272</v>
      </c>
      <c r="E8855" s="3" t="s">
        <v>64</v>
      </c>
      <c r="F8855" s="3" t="s">
        <v>597</v>
      </c>
      <c r="G8855" s="3" t="s">
        <v>3938</v>
      </c>
      <c r="H8855" s="5">
        <v>556</v>
      </c>
      <c r="I8855" s="2">
        <v>5</v>
      </c>
      <c r="J8855" s="2">
        <v>2</v>
      </c>
      <c r="K8855" s="2">
        <v>0.62549999999999994</v>
      </c>
      <c r="L8855" s="18" t="str">
        <f>VLOOKUP(F8855,'BD customers'!$1:$1048576,2,FALSE)</f>
        <v>Frank Olsen</v>
      </c>
      <c r="M8855" s="2">
        <f>MATCH(orders[[#This Row],[Product ID]],'BD product'!A:A,0)</f>
        <v>1207</v>
      </c>
      <c r="N8855" s="2" t="str" cm="1">
        <f t="array" ref="N8855">INDEX('BD product'!A:D,M8855,2)</f>
        <v>Office Supplies</v>
      </c>
    </row>
    <row r="8856" spans="1:14" x14ac:dyDescent="0.3">
      <c r="A8856" s="3" t="s">
        <v>8881</v>
      </c>
      <c r="B8856" s="4">
        <v>42269</v>
      </c>
      <c r="C8856" s="12" t="str">
        <f t="shared" si="138"/>
        <v>2015/09</v>
      </c>
      <c r="D8856" s="4">
        <v>42272</v>
      </c>
      <c r="E8856" s="3" t="s">
        <v>64</v>
      </c>
      <c r="F8856" s="3" t="s">
        <v>597</v>
      </c>
      <c r="G8856" s="3" t="s">
        <v>979</v>
      </c>
      <c r="H8856" s="5">
        <v>617976</v>
      </c>
      <c r="I8856" s="2">
        <v>3</v>
      </c>
      <c r="J8856" s="2">
        <v>2</v>
      </c>
      <c r="K8856" s="2">
        <v>-7.7247000000000003</v>
      </c>
      <c r="L8856" s="18" t="str">
        <f>VLOOKUP(F8856,'BD customers'!$1:$1048576,2,FALSE)</f>
        <v>Frank Olsen</v>
      </c>
      <c r="M8856" s="2">
        <f>MATCH(orders[[#This Row],[Product ID]],'BD product'!A:A,0)</f>
        <v>219</v>
      </c>
      <c r="N8856" s="2" t="str" cm="1">
        <f t="array" ref="N8856">INDEX('BD product'!A:D,M8856,2)</f>
        <v>Technology</v>
      </c>
    </row>
    <row r="8857" spans="1:14" x14ac:dyDescent="0.3">
      <c r="A8857" s="3" t="s">
        <v>8882</v>
      </c>
      <c r="B8857" s="4">
        <v>43093</v>
      </c>
      <c r="C8857" s="12" t="str">
        <f t="shared" si="138"/>
        <v>2017/12</v>
      </c>
      <c r="D8857" s="4">
        <v>43099</v>
      </c>
      <c r="E8857" s="3" t="s">
        <v>21</v>
      </c>
      <c r="F8857" s="3" t="s">
        <v>2521</v>
      </c>
      <c r="G8857" s="3" t="s">
        <v>964</v>
      </c>
      <c r="H8857" s="5">
        <v>21312</v>
      </c>
      <c r="I8857" s="2">
        <v>3</v>
      </c>
      <c r="J8857" s="2">
        <v>2</v>
      </c>
      <c r="K8857" s="2">
        <v>0.79920000000000002</v>
      </c>
      <c r="L8857" s="18" t="str">
        <f>VLOOKUP(F8857,'BD customers'!$1:$1048576,2,FALSE)</f>
        <v>Dave Poirier</v>
      </c>
      <c r="M8857" s="2">
        <f>MATCH(orders[[#This Row],[Product ID]],'BD product'!A:A,0)</f>
        <v>215</v>
      </c>
      <c r="N8857" s="2" t="str" cm="1">
        <f t="array" ref="N8857">INDEX('BD product'!A:D,M8857,2)</f>
        <v>Office Supplies</v>
      </c>
    </row>
    <row r="8858" spans="1:14" x14ac:dyDescent="0.3">
      <c r="A8858" s="3" t="s">
        <v>8883</v>
      </c>
      <c r="B8858" s="4">
        <v>43021</v>
      </c>
      <c r="C8858" s="12" t="str">
        <f t="shared" si="138"/>
        <v>2017/10</v>
      </c>
      <c r="D8858" s="4">
        <v>43028</v>
      </c>
      <c r="E8858" s="3" t="s">
        <v>21</v>
      </c>
      <c r="F8858" s="3" t="s">
        <v>2775</v>
      </c>
      <c r="G8858" s="3" t="s">
        <v>1444</v>
      </c>
      <c r="H8858" s="5">
        <v>20994</v>
      </c>
      <c r="I8858" s="2">
        <v>6</v>
      </c>
      <c r="J8858" s="2">
        <v>0</v>
      </c>
      <c r="K8858" s="2">
        <v>39.888599999999997</v>
      </c>
      <c r="L8858" s="18" t="str">
        <f>VLOOKUP(F8858,'BD customers'!$1:$1048576,2,FALSE)</f>
        <v>Jane Waco</v>
      </c>
      <c r="M8858" s="2">
        <f>MATCH(orders[[#This Row],[Product ID]],'BD product'!A:A,0)</f>
        <v>345</v>
      </c>
      <c r="N8858" s="2" t="str" cm="1">
        <f t="array" ref="N8858">INDEX('BD product'!A:D,M8858,2)</f>
        <v>Technology</v>
      </c>
    </row>
    <row r="8859" spans="1:14" x14ac:dyDescent="0.3">
      <c r="A8859" s="3" t="s">
        <v>8883</v>
      </c>
      <c r="B8859" s="4">
        <v>43021</v>
      </c>
      <c r="C8859" s="12" t="str">
        <f t="shared" si="138"/>
        <v>2017/10</v>
      </c>
      <c r="D8859" s="4">
        <v>43028</v>
      </c>
      <c r="E8859" s="3" t="s">
        <v>21</v>
      </c>
      <c r="F8859" s="3" t="s">
        <v>2775</v>
      </c>
      <c r="G8859" s="3" t="s">
        <v>4899</v>
      </c>
      <c r="H8859" s="5">
        <v>31984</v>
      </c>
      <c r="I8859" s="2">
        <v>2</v>
      </c>
      <c r="J8859" s="2">
        <v>2</v>
      </c>
      <c r="K8859" s="2">
        <v>-0.79959999999999998</v>
      </c>
      <c r="L8859" s="18" t="str">
        <f>VLOOKUP(F8859,'BD customers'!$1:$1048576,2,FALSE)</f>
        <v>Jane Waco</v>
      </c>
      <c r="M8859" s="2">
        <f>MATCH(orders[[#This Row],[Product ID]],'BD product'!A:A,0)</f>
        <v>1433</v>
      </c>
      <c r="N8859" s="2" t="str" cm="1">
        <f t="array" ref="N8859">INDEX('BD product'!A:D,M8859,2)</f>
        <v>Technology</v>
      </c>
    </row>
    <row r="8860" spans="1:14" x14ac:dyDescent="0.3">
      <c r="A8860" s="3" t="s">
        <v>8883</v>
      </c>
      <c r="B8860" s="4">
        <v>43021</v>
      </c>
      <c r="C8860" s="12" t="str">
        <f t="shared" si="138"/>
        <v>2017/10</v>
      </c>
      <c r="D8860" s="4">
        <v>43028</v>
      </c>
      <c r="E8860" s="3" t="s">
        <v>21</v>
      </c>
      <c r="F8860" s="3" t="s">
        <v>2775</v>
      </c>
      <c r="G8860" s="3" t="s">
        <v>1806</v>
      </c>
      <c r="H8860" s="5">
        <v>508396</v>
      </c>
      <c r="I8860" s="2">
        <v>5</v>
      </c>
      <c r="J8860" s="2">
        <v>2</v>
      </c>
      <c r="K8860" s="2">
        <v>190.64850000000001</v>
      </c>
      <c r="L8860" s="18" t="str">
        <f>VLOOKUP(F8860,'BD customers'!$1:$1048576,2,FALSE)</f>
        <v>Jane Waco</v>
      </c>
      <c r="M8860" s="2">
        <f>MATCH(orders[[#This Row],[Product ID]],'BD product'!A:A,0)</f>
        <v>452</v>
      </c>
      <c r="N8860" s="2" t="str" cm="1">
        <f t="array" ref="N8860">INDEX('BD product'!A:D,M8860,2)</f>
        <v>Office Supplies</v>
      </c>
    </row>
    <row r="8861" spans="1:14" x14ac:dyDescent="0.3">
      <c r="A8861" s="3" t="s">
        <v>8884</v>
      </c>
      <c r="B8861" s="4">
        <v>42967</v>
      </c>
      <c r="C8861" s="12" t="str">
        <f t="shared" si="138"/>
        <v>2017/08</v>
      </c>
      <c r="D8861" s="4">
        <v>42973</v>
      </c>
      <c r="E8861" s="3" t="s">
        <v>21</v>
      </c>
      <c r="F8861" s="3" t="s">
        <v>1398</v>
      </c>
      <c r="G8861" s="3" t="s">
        <v>5359</v>
      </c>
      <c r="H8861" s="5">
        <v>3596</v>
      </c>
      <c r="I8861" s="2">
        <v>1</v>
      </c>
      <c r="J8861" s="2">
        <v>2</v>
      </c>
      <c r="K8861" s="2">
        <v>0.35959999999999998</v>
      </c>
      <c r="L8861" s="18" t="str">
        <f>VLOOKUP(F8861,'BD customers'!$1:$1048576,2,FALSE)</f>
        <v>Tonja Turnell</v>
      </c>
      <c r="M8861" s="2">
        <f>MATCH(orders[[#This Row],[Product ID]],'BD product'!A:A,0)</f>
        <v>1519</v>
      </c>
      <c r="N8861" s="2" t="str" cm="1">
        <f t="array" ref="N8861">INDEX('BD product'!A:D,M8861,2)</f>
        <v>Technology</v>
      </c>
    </row>
    <row r="8862" spans="1:14" x14ac:dyDescent="0.3">
      <c r="A8862" s="3" t="s">
        <v>8885</v>
      </c>
      <c r="B8862" s="4">
        <v>42258</v>
      </c>
      <c r="C8862" s="12" t="str">
        <f t="shared" si="138"/>
        <v>2015/09</v>
      </c>
      <c r="D8862" s="4">
        <v>42265</v>
      </c>
      <c r="E8862" s="3" t="s">
        <v>21</v>
      </c>
      <c r="F8862" s="3" t="s">
        <v>1382</v>
      </c>
      <c r="G8862" s="3" t="s">
        <v>6220</v>
      </c>
      <c r="H8862" s="5">
        <v>3105</v>
      </c>
      <c r="I8862" s="2">
        <v>3</v>
      </c>
      <c r="J8862" s="2">
        <v>0</v>
      </c>
      <c r="K8862" s="2">
        <v>1.4903999999999999</v>
      </c>
      <c r="L8862" s="18" t="str">
        <f>VLOOKUP(F8862,'BD customers'!$1:$1048576,2,FALSE)</f>
        <v>Skye Norling</v>
      </c>
      <c r="M8862" s="2">
        <f>MATCH(orders[[#This Row],[Product ID]],'BD product'!A:A,0)</f>
        <v>1657</v>
      </c>
      <c r="N8862" s="2" t="str" cm="1">
        <f t="array" ref="N8862">INDEX('BD product'!A:D,M8862,2)</f>
        <v>Office Supplies</v>
      </c>
    </row>
    <row r="8863" spans="1:14" x14ac:dyDescent="0.3">
      <c r="A8863" s="3" t="s">
        <v>8885</v>
      </c>
      <c r="B8863" s="4">
        <v>42258</v>
      </c>
      <c r="C8863" s="12" t="str">
        <f t="shared" si="138"/>
        <v>2015/09</v>
      </c>
      <c r="D8863" s="4">
        <v>42265</v>
      </c>
      <c r="E8863" s="3" t="s">
        <v>21</v>
      </c>
      <c r="F8863" s="3" t="s">
        <v>1382</v>
      </c>
      <c r="G8863" s="3" t="s">
        <v>4532</v>
      </c>
      <c r="H8863" s="5">
        <v>892</v>
      </c>
      <c r="I8863" s="2">
        <v>4</v>
      </c>
      <c r="J8863" s="2">
        <v>0</v>
      </c>
      <c r="K8863" s="2">
        <v>3.9247999999999998</v>
      </c>
      <c r="L8863" s="18" t="str">
        <f>VLOOKUP(F8863,'BD customers'!$1:$1048576,2,FALSE)</f>
        <v>Skye Norling</v>
      </c>
      <c r="M8863" s="2">
        <f>MATCH(orders[[#This Row],[Product ID]],'BD product'!A:A,0)</f>
        <v>1350</v>
      </c>
      <c r="N8863" s="2" t="str" cm="1">
        <f t="array" ref="N8863">INDEX('BD product'!A:D,M8863,2)</f>
        <v>Furniture</v>
      </c>
    </row>
    <row r="8864" spans="1:14" x14ac:dyDescent="0.3">
      <c r="A8864" s="3" t="s">
        <v>8885</v>
      </c>
      <c r="B8864" s="4">
        <v>42258</v>
      </c>
      <c r="C8864" s="12" t="str">
        <f t="shared" si="138"/>
        <v>2015/09</v>
      </c>
      <c r="D8864" s="4">
        <v>42265</v>
      </c>
      <c r="E8864" s="3" t="s">
        <v>21</v>
      </c>
      <c r="F8864" s="3" t="s">
        <v>1382</v>
      </c>
      <c r="G8864" s="3" t="s">
        <v>1173</v>
      </c>
      <c r="H8864" s="5">
        <v>2096</v>
      </c>
      <c r="I8864" s="2">
        <v>4</v>
      </c>
      <c r="J8864" s="2">
        <v>0</v>
      </c>
      <c r="K8864" s="2">
        <v>9.6416000000000004</v>
      </c>
      <c r="L8864" s="18" t="str">
        <f>VLOOKUP(F8864,'BD customers'!$1:$1048576,2,FALSE)</f>
        <v>Skye Norling</v>
      </c>
      <c r="M8864" s="2">
        <f>MATCH(orders[[#This Row],[Product ID]],'BD product'!A:A,0)</f>
        <v>272</v>
      </c>
      <c r="N8864" s="2" t="str" cm="1">
        <f t="array" ref="N8864">INDEX('BD product'!A:D,M8864,2)</f>
        <v>Office Supplies</v>
      </c>
    </row>
    <row r="8865" spans="1:14" x14ac:dyDescent="0.3">
      <c r="A8865" s="3" t="s">
        <v>8885</v>
      </c>
      <c r="B8865" s="4">
        <v>42258</v>
      </c>
      <c r="C8865" s="12" t="str">
        <f t="shared" si="138"/>
        <v>2015/09</v>
      </c>
      <c r="D8865" s="4">
        <v>42265</v>
      </c>
      <c r="E8865" s="3" t="s">
        <v>21</v>
      </c>
      <c r="F8865" s="3" t="s">
        <v>1382</v>
      </c>
      <c r="G8865" s="3" t="s">
        <v>3663</v>
      </c>
      <c r="H8865" s="5">
        <v>11104</v>
      </c>
      <c r="I8865" s="2">
        <v>4</v>
      </c>
      <c r="J8865" s="2">
        <v>0</v>
      </c>
      <c r="K8865" s="2">
        <v>29.980799999999999</v>
      </c>
      <c r="L8865" s="18" t="str">
        <f>VLOOKUP(F8865,'BD customers'!$1:$1048576,2,FALSE)</f>
        <v>Skye Norling</v>
      </c>
      <c r="M8865" s="2">
        <f>MATCH(orders[[#This Row],[Product ID]],'BD product'!A:A,0)</f>
        <v>1111</v>
      </c>
      <c r="N8865" s="2" t="str" cm="1">
        <f t="array" ref="N8865">INDEX('BD product'!A:D,M8865,2)</f>
        <v>Office Supplies</v>
      </c>
    </row>
    <row r="8866" spans="1:14" x14ac:dyDescent="0.3">
      <c r="A8866" s="3" t="s">
        <v>8885</v>
      </c>
      <c r="B8866" s="4">
        <v>42258</v>
      </c>
      <c r="C8866" s="12" t="str">
        <f t="shared" si="138"/>
        <v>2015/09</v>
      </c>
      <c r="D8866" s="4">
        <v>42265</v>
      </c>
      <c r="E8866" s="3" t="s">
        <v>21</v>
      </c>
      <c r="F8866" s="3" t="s">
        <v>1382</v>
      </c>
      <c r="G8866" s="3" t="s">
        <v>6189</v>
      </c>
      <c r="H8866" s="5">
        <v>3888</v>
      </c>
      <c r="I8866" s="2">
        <v>6</v>
      </c>
      <c r="J8866" s="2">
        <v>0</v>
      </c>
      <c r="K8866" s="2">
        <v>18.662400000000002</v>
      </c>
      <c r="L8866" s="18" t="str">
        <f>VLOOKUP(F8866,'BD customers'!$1:$1048576,2,FALSE)</f>
        <v>Skye Norling</v>
      </c>
      <c r="M8866" s="2">
        <f>MATCH(orders[[#This Row],[Product ID]],'BD product'!A:A,0)</f>
        <v>1652</v>
      </c>
      <c r="N8866" s="2" t="str" cm="1">
        <f t="array" ref="N8866">INDEX('BD product'!A:D,M8866,2)</f>
        <v>Office Supplies</v>
      </c>
    </row>
    <row r="8867" spans="1:14" x14ac:dyDescent="0.3">
      <c r="A8867" s="3" t="s">
        <v>8886</v>
      </c>
      <c r="B8867" s="4">
        <v>42358</v>
      </c>
      <c r="C8867" s="12" t="str">
        <f t="shared" si="138"/>
        <v>2015/12</v>
      </c>
      <c r="D8867" s="4">
        <v>42364</v>
      </c>
      <c r="E8867" s="3" t="s">
        <v>21</v>
      </c>
      <c r="F8867" s="3" t="s">
        <v>4564</v>
      </c>
      <c r="G8867" s="3" t="s">
        <v>3935</v>
      </c>
      <c r="H8867" s="5">
        <v>3627</v>
      </c>
      <c r="I8867" s="2">
        <v>3</v>
      </c>
      <c r="J8867" s="2">
        <v>0</v>
      </c>
      <c r="K8867" s="2">
        <v>1.0881000000000001</v>
      </c>
      <c r="L8867" s="18" t="str">
        <f>VLOOKUP(F8867,'BD customers'!$1:$1048576,2,FALSE)</f>
        <v>John Murray</v>
      </c>
      <c r="M8867" s="2">
        <f>MATCH(orders[[#This Row],[Product ID]],'BD product'!A:A,0)</f>
        <v>1206</v>
      </c>
      <c r="N8867" s="2" t="str" cm="1">
        <f t="array" ref="N8867">INDEX('BD product'!A:D,M8867,2)</f>
        <v>Office Supplies</v>
      </c>
    </row>
    <row r="8868" spans="1:14" x14ac:dyDescent="0.3">
      <c r="A8868" s="3" t="s">
        <v>8887</v>
      </c>
      <c r="B8868" s="4">
        <v>41902</v>
      </c>
      <c r="C8868" s="12" t="str">
        <f t="shared" si="138"/>
        <v>2014/09</v>
      </c>
      <c r="D8868" s="4">
        <v>41905</v>
      </c>
      <c r="E8868" s="3" t="s">
        <v>64</v>
      </c>
      <c r="F8868" s="3" t="s">
        <v>7052</v>
      </c>
      <c r="G8868" s="3" t="s">
        <v>5860</v>
      </c>
      <c r="H8868" s="5">
        <v>49343</v>
      </c>
      <c r="I8868" s="2">
        <v>5</v>
      </c>
      <c r="J8868" s="2">
        <v>3</v>
      </c>
      <c r="K8868" s="2">
        <v>-0.70489999999999997</v>
      </c>
      <c r="L8868" s="18" t="str">
        <f>VLOOKUP(F8868,'BD customers'!$1:$1048576,2,FALSE)</f>
        <v>Sarah Brown</v>
      </c>
      <c r="M8868" s="2">
        <f>MATCH(orders[[#This Row],[Product ID]],'BD product'!A:A,0)</f>
        <v>1603</v>
      </c>
      <c r="N8868" s="2" t="str" cm="1">
        <f t="array" ref="N8868">INDEX('BD product'!A:D,M8868,2)</f>
        <v>Furniture</v>
      </c>
    </row>
    <row r="8869" spans="1:14" x14ac:dyDescent="0.3">
      <c r="A8869" s="3" t="s">
        <v>8887</v>
      </c>
      <c r="B8869" s="4">
        <v>41902</v>
      </c>
      <c r="C8869" s="12" t="str">
        <f t="shared" si="138"/>
        <v>2014/09</v>
      </c>
      <c r="D8869" s="4">
        <v>41905</v>
      </c>
      <c r="E8869" s="3" t="s">
        <v>64</v>
      </c>
      <c r="F8869" s="3" t="s">
        <v>7052</v>
      </c>
      <c r="G8869" s="3" t="s">
        <v>3622</v>
      </c>
      <c r="H8869" s="5">
        <v>1112</v>
      </c>
      <c r="I8869" s="2">
        <v>2</v>
      </c>
      <c r="J8869" s="2">
        <v>2</v>
      </c>
      <c r="K8869" s="2">
        <v>0.34749999999999998</v>
      </c>
      <c r="L8869" s="18" t="str">
        <f>VLOOKUP(F8869,'BD customers'!$1:$1048576,2,FALSE)</f>
        <v>Sarah Brown</v>
      </c>
      <c r="M8869" s="2">
        <f>MATCH(orders[[#This Row],[Product ID]],'BD product'!A:A,0)</f>
        <v>1093</v>
      </c>
      <c r="N8869" s="2" t="str" cm="1">
        <f t="array" ref="N8869">INDEX('BD product'!A:D,M8869,2)</f>
        <v>Technology</v>
      </c>
    </row>
    <row r="8870" spans="1:14" x14ac:dyDescent="0.3">
      <c r="A8870" s="3" t="s">
        <v>8888</v>
      </c>
      <c r="B8870" s="4">
        <v>42678</v>
      </c>
      <c r="C8870" s="12" t="str">
        <f t="shared" si="138"/>
        <v>2016/11</v>
      </c>
      <c r="D8870" s="4">
        <v>42682</v>
      </c>
      <c r="E8870" s="3" t="s">
        <v>21</v>
      </c>
      <c r="F8870" s="3" t="s">
        <v>5326</v>
      </c>
      <c r="G8870" s="3" t="s">
        <v>7333</v>
      </c>
      <c r="H8870" s="5">
        <v>6864</v>
      </c>
      <c r="I8870" s="2">
        <v>2</v>
      </c>
      <c r="J8870" s="2">
        <v>2</v>
      </c>
      <c r="K8870" s="2">
        <v>0.7722</v>
      </c>
      <c r="L8870" s="18" t="str">
        <f>VLOOKUP(F8870,'BD customers'!$1:$1048576,2,FALSE)</f>
        <v>Cindy Chapman</v>
      </c>
      <c r="M8870" s="2">
        <f>MATCH(orders[[#This Row],[Product ID]],'BD product'!A:A,0)</f>
        <v>1773</v>
      </c>
      <c r="N8870" s="2" t="str" cm="1">
        <f t="array" ref="N8870">INDEX('BD product'!A:D,M8870,2)</f>
        <v>Technology</v>
      </c>
    </row>
    <row r="8871" spans="1:14" x14ac:dyDescent="0.3">
      <c r="A8871" s="3" t="s">
        <v>8889</v>
      </c>
      <c r="B8871" s="4">
        <v>43070</v>
      </c>
      <c r="C8871" s="12" t="str">
        <f t="shared" si="138"/>
        <v>2017/12</v>
      </c>
      <c r="D8871" s="4">
        <v>43075</v>
      </c>
      <c r="E8871" s="3" t="s">
        <v>21</v>
      </c>
      <c r="F8871" s="3" t="s">
        <v>650</v>
      </c>
      <c r="G8871" s="3" t="s">
        <v>4777</v>
      </c>
      <c r="H8871" s="5">
        <v>1592</v>
      </c>
      <c r="I8871" s="2">
        <v>5</v>
      </c>
      <c r="J8871" s="2">
        <v>2</v>
      </c>
      <c r="K8871" s="2">
        <v>0.5373</v>
      </c>
      <c r="L8871" s="18" t="str">
        <f>VLOOKUP(F8871,'BD customers'!$1:$1048576,2,FALSE)</f>
        <v>Sally Hughsby</v>
      </c>
      <c r="M8871" s="2">
        <f>MATCH(orders[[#This Row],[Product ID]],'BD product'!A:A,0)</f>
        <v>1408</v>
      </c>
      <c r="N8871" s="2" t="str" cm="1">
        <f t="array" ref="N8871">INDEX('BD product'!A:D,M8871,2)</f>
        <v>Office Supplies</v>
      </c>
    </row>
    <row r="8872" spans="1:14" x14ac:dyDescent="0.3">
      <c r="A8872" s="3" t="s">
        <v>8889</v>
      </c>
      <c r="B8872" s="4">
        <v>43070</v>
      </c>
      <c r="C8872" s="12" t="str">
        <f t="shared" si="138"/>
        <v>2017/12</v>
      </c>
      <c r="D8872" s="4">
        <v>43075</v>
      </c>
      <c r="E8872" s="3" t="s">
        <v>21</v>
      </c>
      <c r="F8872" s="3" t="s">
        <v>650</v>
      </c>
      <c r="G8872" s="3" t="s">
        <v>1384</v>
      </c>
      <c r="H8872" s="5">
        <v>7068</v>
      </c>
      <c r="I8872" s="2">
        <v>12</v>
      </c>
      <c r="J8872" s="2">
        <v>0</v>
      </c>
      <c r="K8872" s="2">
        <v>31.0992</v>
      </c>
      <c r="L8872" s="18" t="str">
        <f>VLOOKUP(F8872,'BD customers'!$1:$1048576,2,FALSE)</f>
        <v>Sally Hughsby</v>
      </c>
      <c r="M8872" s="2">
        <f>MATCH(orders[[#This Row],[Product ID]],'BD product'!A:A,0)</f>
        <v>327</v>
      </c>
      <c r="N8872" s="2" t="str" cm="1">
        <f t="array" ref="N8872">INDEX('BD product'!A:D,M8872,2)</f>
        <v>Furniture</v>
      </c>
    </row>
    <row r="8873" spans="1:14" x14ac:dyDescent="0.3">
      <c r="A8873" s="3" t="s">
        <v>8889</v>
      </c>
      <c r="B8873" s="4">
        <v>43070</v>
      </c>
      <c r="C8873" s="12" t="str">
        <f t="shared" si="138"/>
        <v>2017/12</v>
      </c>
      <c r="D8873" s="4">
        <v>43075</v>
      </c>
      <c r="E8873" s="3" t="s">
        <v>21</v>
      </c>
      <c r="F8873" s="3" t="s">
        <v>650</v>
      </c>
      <c r="G8873" s="3" t="s">
        <v>1190</v>
      </c>
      <c r="H8873" s="5">
        <v>54124</v>
      </c>
      <c r="I8873" s="2">
        <v>4</v>
      </c>
      <c r="J8873" s="2">
        <v>0</v>
      </c>
      <c r="K8873" s="2">
        <v>5.4123999999999999</v>
      </c>
      <c r="L8873" s="18" t="str">
        <f>VLOOKUP(F8873,'BD customers'!$1:$1048576,2,FALSE)</f>
        <v>Sally Hughsby</v>
      </c>
      <c r="M8873" s="2">
        <f>MATCH(orders[[#This Row],[Product ID]],'BD product'!A:A,0)</f>
        <v>275</v>
      </c>
      <c r="N8873" s="2" t="str" cm="1">
        <f t="array" ref="N8873">INDEX('BD product'!A:D,M8873,2)</f>
        <v>Office Supplies</v>
      </c>
    </row>
    <row r="8874" spans="1:14" x14ac:dyDescent="0.3">
      <c r="A8874" s="3" t="s">
        <v>8890</v>
      </c>
      <c r="B8874" s="4">
        <v>41922</v>
      </c>
      <c r="C8874" s="12" t="str">
        <f t="shared" si="138"/>
        <v>2014/10</v>
      </c>
      <c r="D8874" s="4">
        <v>41922</v>
      </c>
      <c r="E8874" s="3" t="s">
        <v>41</v>
      </c>
      <c r="F8874" s="3" t="s">
        <v>4154</v>
      </c>
      <c r="G8874" s="3" t="s">
        <v>8891</v>
      </c>
      <c r="H8874" s="5">
        <v>101994</v>
      </c>
      <c r="I8874" s="2">
        <v>2</v>
      </c>
      <c r="J8874" s="2">
        <v>7</v>
      </c>
      <c r="K8874" s="2">
        <v>-71.395799999999994</v>
      </c>
      <c r="L8874" s="18" t="str">
        <f>VLOOKUP(F8874,'BD customers'!$1:$1048576,2,FALSE)</f>
        <v>Richard Bierner</v>
      </c>
      <c r="M8874" s="2">
        <f>MATCH(orders[[#This Row],[Product ID]],'BD product'!A:A,0)</f>
        <v>1846</v>
      </c>
      <c r="N8874" s="2" t="str" cm="1">
        <f t="array" ref="N8874">INDEX('BD product'!A:D,M8874,2)</f>
        <v>Technology</v>
      </c>
    </row>
    <row r="8875" spans="1:14" x14ac:dyDescent="0.3">
      <c r="A8875" s="3" t="s">
        <v>8890</v>
      </c>
      <c r="B8875" s="4">
        <v>41922</v>
      </c>
      <c r="C8875" s="12" t="str">
        <f t="shared" si="138"/>
        <v>2014/10</v>
      </c>
      <c r="D8875" s="4">
        <v>41922</v>
      </c>
      <c r="E8875" s="3" t="s">
        <v>41</v>
      </c>
      <c r="F8875" s="3" t="s">
        <v>4154</v>
      </c>
      <c r="G8875" s="3" t="s">
        <v>1881</v>
      </c>
      <c r="H8875" s="5">
        <v>18264</v>
      </c>
      <c r="I8875" s="2">
        <v>2</v>
      </c>
      <c r="J8875" s="2">
        <v>7</v>
      </c>
      <c r="K8875" s="2">
        <v>-13.393599999999999</v>
      </c>
      <c r="L8875" s="18" t="str">
        <f>VLOOKUP(F8875,'BD customers'!$1:$1048576,2,FALSE)</f>
        <v>Richard Bierner</v>
      </c>
      <c r="M8875" s="2">
        <f>MATCH(orders[[#This Row],[Product ID]],'BD product'!A:A,0)</f>
        <v>473</v>
      </c>
      <c r="N8875" s="2" t="str" cm="1">
        <f t="array" ref="N8875">INDEX('BD product'!A:D,M8875,2)</f>
        <v>Office Supplies</v>
      </c>
    </row>
    <row r="8876" spans="1:14" x14ac:dyDescent="0.3">
      <c r="A8876" s="3" t="s">
        <v>8893</v>
      </c>
      <c r="B8876" s="4">
        <v>43053</v>
      </c>
      <c r="C8876" s="12" t="str">
        <f t="shared" si="138"/>
        <v>2017/11</v>
      </c>
      <c r="D8876" s="4">
        <v>43055</v>
      </c>
      <c r="E8876" s="3" t="s">
        <v>11</v>
      </c>
      <c r="F8876" s="3" t="s">
        <v>4763</v>
      </c>
      <c r="G8876" s="3" t="s">
        <v>2637</v>
      </c>
      <c r="H8876" s="5">
        <v>2199</v>
      </c>
      <c r="I8876" s="2">
        <v>5</v>
      </c>
      <c r="J8876" s="2">
        <v>8</v>
      </c>
      <c r="K8876" s="2">
        <v>-3.2985000000000002</v>
      </c>
      <c r="L8876" s="18" t="str">
        <f>VLOOKUP(F8876,'BD customers'!$1:$1048576,2,FALSE)</f>
        <v>Toby Carlisle</v>
      </c>
      <c r="M8876" s="2">
        <f>MATCH(orders[[#This Row],[Product ID]],'BD product'!A:A,0)</f>
        <v>717</v>
      </c>
      <c r="N8876" s="2" t="str" cm="1">
        <f t="array" ref="N8876">INDEX('BD product'!A:D,M8876,2)</f>
        <v>Office Supplies</v>
      </c>
    </row>
    <row r="8877" spans="1:14" x14ac:dyDescent="0.3">
      <c r="A8877" s="3" t="s">
        <v>8894</v>
      </c>
      <c r="B8877" s="4">
        <v>42595</v>
      </c>
      <c r="C8877" s="12" t="str">
        <f t="shared" si="138"/>
        <v>2016/08</v>
      </c>
      <c r="D8877" s="4">
        <v>42601</v>
      </c>
      <c r="E8877" s="3" t="s">
        <v>21</v>
      </c>
      <c r="F8877" s="3" t="s">
        <v>4011</v>
      </c>
      <c r="G8877" s="3" t="s">
        <v>1683</v>
      </c>
      <c r="H8877" s="5">
        <v>185376</v>
      </c>
      <c r="I8877" s="2">
        <v>2</v>
      </c>
      <c r="J8877" s="2">
        <v>2</v>
      </c>
      <c r="K8877" s="2">
        <v>-3.4758</v>
      </c>
      <c r="L8877" s="18" t="str">
        <f>VLOOKUP(F8877,'BD customers'!$1:$1048576,2,FALSE)</f>
        <v>Carol Triggs</v>
      </c>
      <c r="M8877" s="2">
        <f>MATCH(orders[[#This Row],[Product ID]],'BD product'!A:A,0)</f>
        <v>415</v>
      </c>
      <c r="N8877" s="2" t="str" cm="1">
        <f t="array" ref="N8877">INDEX('BD product'!A:D,M8877,2)</f>
        <v>Office Supplies</v>
      </c>
    </row>
    <row r="8878" spans="1:14" x14ac:dyDescent="0.3">
      <c r="A8878" s="3" t="s">
        <v>8894</v>
      </c>
      <c r="B8878" s="4">
        <v>42595</v>
      </c>
      <c r="C8878" s="12" t="str">
        <f t="shared" si="138"/>
        <v>2016/08</v>
      </c>
      <c r="D8878" s="4">
        <v>42601</v>
      </c>
      <c r="E8878" s="3" t="s">
        <v>21</v>
      </c>
      <c r="F8878" s="3" t="s">
        <v>4011</v>
      </c>
      <c r="G8878" s="3" t="s">
        <v>3980</v>
      </c>
      <c r="H8878" s="5">
        <v>58924</v>
      </c>
      <c r="I8878" s="2">
        <v>1</v>
      </c>
      <c r="J8878" s="2">
        <v>8</v>
      </c>
      <c r="K8878" s="2">
        <v>-153.20240000000001</v>
      </c>
      <c r="L8878" s="18" t="str">
        <f>VLOOKUP(F8878,'BD customers'!$1:$1048576,2,FALSE)</f>
        <v>Carol Triggs</v>
      </c>
      <c r="M8878" s="2">
        <f>MATCH(orders[[#This Row],[Product ID]],'BD product'!A:A,0)</f>
        <v>1220</v>
      </c>
      <c r="N8878" s="2" t="str" cm="1">
        <f t="array" ref="N8878">INDEX('BD product'!A:D,M8878,2)</f>
        <v>Office Supplies</v>
      </c>
    </row>
    <row r="8879" spans="1:14" x14ac:dyDescent="0.3">
      <c r="A8879" s="3" t="s">
        <v>8895</v>
      </c>
      <c r="B8879" s="4">
        <v>42995</v>
      </c>
      <c r="C8879" s="12" t="str">
        <f t="shared" si="138"/>
        <v>2017/09</v>
      </c>
      <c r="D8879" s="4">
        <v>43001</v>
      </c>
      <c r="E8879" s="3" t="s">
        <v>21</v>
      </c>
      <c r="F8879" s="3" t="s">
        <v>500</v>
      </c>
      <c r="G8879" s="3" t="s">
        <v>8896</v>
      </c>
      <c r="H8879" s="5">
        <v>4800</v>
      </c>
      <c r="I8879" s="2">
        <v>4</v>
      </c>
      <c r="J8879" s="2">
        <v>0</v>
      </c>
      <c r="K8879" s="2">
        <v>0.22559999999999999</v>
      </c>
      <c r="L8879" s="18" t="str">
        <f>VLOOKUP(F8879,'BD customers'!$1:$1048576,2,FALSE)</f>
        <v>Gary Zandusky</v>
      </c>
      <c r="M8879" s="2">
        <f>MATCH(orders[[#This Row],[Product ID]],'BD product'!A:A,0)</f>
        <v>1847</v>
      </c>
      <c r="N8879" s="2" t="str" cm="1">
        <f t="array" ref="N8879">INDEX('BD product'!A:D,M8879,2)</f>
        <v>Technology</v>
      </c>
    </row>
    <row r="8880" spans="1:14" x14ac:dyDescent="0.3">
      <c r="A8880" s="3" t="s">
        <v>8895</v>
      </c>
      <c r="B8880" s="4">
        <v>42995</v>
      </c>
      <c r="C8880" s="12" t="str">
        <f t="shared" si="138"/>
        <v>2017/09</v>
      </c>
      <c r="D8880" s="4">
        <v>43001</v>
      </c>
      <c r="E8880" s="3" t="s">
        <v>21</v>
      </c>
      <c r="F8880" s="3" t="s">
        <v>500</v>
      </c>
      <c r="G8880" s="3" t="s">
        <v>395</v>
      </c>
      <c r="H8880" s="5">
        <v>3405</v>
      </c>
      <c r="I8880" s="2">
        <v>3</v>
      </c>
      <c r="J8880" s="2">
        <v>0</v>
      </c>
      <c r="K8880" s="2">
        <v>0.95340000000000003</v>
      </c>
      <c r="L8880" s="18" t="str">
        <f>VLOOKUP(F8880,'BD customers'!$1:$1048576,2,FALSE)</f>
        <v>Gary Zandusky</v>
      </c>
      <c r="M8880" s="2">
        <f>MATCH(orders[[#This Row],[Product ID]],'BD product'!A:A,0)</f>
        <v>77</v>
      </c>
      <c r="N8880" s="2" t="str" cm="1">
        <f t="array" ref="N8880">INDEX('BD product'!A:D,M8880,2)</f>
        <v>Office Supplies</v>
      </c>
    </row>
    <row r="8881" spans="1:14" x14ac:dyDescent="0.3">
      <c r="A8881" s="3" t="s">
        <v>8898</v>
      </c>
      <c r="B8881" s="4">
        <v>42086</v>
      </c>
      <c r="C8881" s="12" t="str">
        <f t="shared" si="138"/>
        <v>2015/03</v>
      </c>
      <c r="D8881" s="4">
        <v>42088</v>
      </c>
      <c r="E8881" s="3" t="s">
        <v>64</v>
      </c>
      <c r="F8881" s="3" t="s">
        <v>690</v>
      </c>
      <c r="G8881" s="3" t="s">
        <v>759</v>
      </c>
      <c r="H8881" s="5">
        <v>19272</v>
      </c>
      <c r="I8881" s="2">
        <v>11</v>
      </c>
      <c r="J8881" s="2">
        <v>0</v>
      </c>
      <c r="K8881" s="2">
        <v>92.505600000000001</v>
      </c>
      <c r="L8881" s="18" t="str">
        <f>VLOOKUP(F8881,'BD customers'!$1:$1048576,2,FALSE)</f>
        <v>Alice McCarthy</v>
      </c>
      <c r="M8881" s="2">
        <f>MATCH(orders[[#This Row],[Product ID]],'BD product'!A:A,0)</f>
        <v>163</v>
      </c>
      <c r="N8881" s="2" t="str" cm="1">
        <f t="array" ref="N8881">INDEX('BD product'!A:D,M8881,2)</f>
        <v>Office Supplies</v>
      </c>
    </row>
    <row r="8882" spans="1:14" x14ac:dyDescent="0.3">
      <c r="A8882" s="3" t="s">
        <v>8898</v>
      </c>
      <c r="B8882" s="4">
        <v>42086</v>
      </c>
      <c r="C8882" s="12" t="str">
        <f t="shared" si="138"/>
        <v>2015/03</v>
      </c>
      <c r="D8882" s="4">
        <v>42088</v>
      </c>
      <c r="E8882" s="3" t="s">
        <v>64</v>
      </c>
      <c r="F8882" s="3" t="s">
        <v>690</v>
      </c>
      <c r="G8882" s="3" t="s">
        <v>3654</v>
      </c>
      <c r="H8882" s="5">
        <v>23997</v>
      </c>
      <c r="I8882" s="2">
        <v>3</v>
      </c>
      <c r="J8882" s="2">
        <v>0</v>
      </c>
      <c r="K8882" s="2">
        <v>86.389200000000002</v>
      </c>
      <c r="L8882" s="18" t="str">
        <f>VLOOKUP(F8882,'BD customers'!$1:$1048576,2,FALSE)</f>
        <v>Alice McCarthy</v>
      </c>
      <c r="M8882" s="2">
        <f>MATCH(orders[[#This Row],[Product ID]],'BD product'!A:A,0)</f>
        <v>1107</v>
      </c>
      <c r="N8882" s="2" t="str" cm="1">
        <f t="array" ref="N8882">INDEX('BD product'!A:D,M8882,2)</f>
        <v>Technology</v>
      </c>
    </row>
    <row r="8883" spans="1:14" x14ac:dyDescent="0.3">
      <c r="A8883" s="3" t="s">
        <v>8899</v>
      </c>
      <c r="B8883" s="4">
        <v>42551</v>
      </c>
      <c r="C8883" s="12" t="str">
        <f t="shared" si="138"/>
        <v>2016/06</v>
      </c>
      <c r="D8883" s="4">
        <v>42554</v>
      </c>
      <c r="E8883" s="3" t="s">
        <v>11</v>
      </c>
      <c r="F8883" s="3" t="s">
        <v>4091</v>
      </c>
      <c r="G8883" s="3" t="s">
        <v>3509</v>
      </c>
      <c r="H8883" s="5">
        <v>5012</v>
      </c>
      <c r="I8883" s="2">
        <v>7</v>
      </c>
      <c r="J8883" s="2">
        <v>2</v>
      </c>
      <c r="K8883" s="2">
        <v>-0.62649999999999995</v>
      </c>
      <c r="L8883" s="18" t="str">
        <f>VLOOKUP(F8883,'BD customers'!$1:$1048576,2,FALSE)</f>
        <v>Adrian Hane</v>
      </c>
      <c r="M8883" s="2">
        <f>MATCH(orders[[#This Row],[Product ID]],'BD product'!A:A,0)</f>
        <v>1046</v>
      </c>
      <c r="N8883" s="2" t="str" cm="1">
        <f t="array" ref="N8883">INDEX('BD product'!A:D,M8883,2)</f>
        <v>Technology</v>
      </c>
    </row>
    <row r="8884" spans="1:14" x14ac:dyDescent="0.3">
      <c r="A8884" s="3" t="s">
        <v>8900</v>
      </c>
      <c r="B8884" s="4">
        <v>43028</v>
      </c>
      <c r="C8884" s="12" t="str">
        <f t="shared" si="138"/>
        <v>2017/10</v>
      </c>
      <c r="D8884" s="4">
        <v>43033</v>
      </c>
      <c r="E8884" s="3" t="s">
        <v>21</v>
      </c>
      <c r="F8884" s="3" t="s">
        <v>643</v>
      </c>
      <c r="G8884" s="3" t="s">
        <v>5626</v>
      </c>
      <c r="H8884" s="5">
        <v>15984</v>
      </c>
      <c r="I8884" s="2">
        <v>2</v>
      </c>
      <c r="J8884" s="2">
        <v>2</v>
      </c>
      <c r="K8884" s="2">
        <v>1.3986000000000001</v>
      </c>
      <c r="L8884" s="18" t="str">
        <f>VLOOKUP(F8884,'BD customers'!$1:$1048576,2,FALSE)</f>
        <v>Muhammed Yedwab</v>
      </c>
      <c r="M8884" s="2">
        <f>MATCH(orders[[#This Row],[Product ID]],'BD product'!A:A,0)</f>
        <v>1559</v>
      </c>
      <c r="N8884" s="2" t="str" cm="1">
        <f t="array" ref="N8884">INDEX('BD product'!A:D,M8884,2)</f>
        <v>Technology</v>
      </c>
    </row>
    <row r="8885" spans="1:14" x14ac:dyDescent="0.3">
      <c r="A8885" s="3" t="s">
        <v>8900</v>
      </c>
      <c r="B8885" s="4">
        <v>43028</v>
      </c>
      <c r="C8885" s="12" t="str">
        <f t="shared" si="138"/>
        <v>2017/10</v>
      </c>
      <c r="D8885" s="4">
        <v>43033</v>
      </c>
      <c r="E8885" s="3" t="s">
        <v>21</v>
      </c>
      <c r="F8885" s="3" t="s">
        <v>643</v>
      </c>
      <c r="G8885" s="3" t="s">
        <v>1832</v>
      </c>
      <c r="H8885" s="5">
        <v>14352</v>
      </c>
      <c r="I8885" s="2">
        <v>3</v>
      </c>
      <c r="J8885" s="2">
        <v>2</v>
      </c>
      <c r="K8885" s="2">
        <v>0.44850000000000001</v>
      </c>
      <c r="L8885" s="18" t="str">
        <f>VLOOKUP(F8885,'BD customers'!$1:$1048576,2,FALSE)</f>
        <v>Muhammed Yedwab</v>
      </c>
      <c r="M8885" s="2">
        <f>MATCH(orders[[#This Row],[Product ID]],'BD product'!A:A,0)</f>
        <v>459</v>
      </c>
      <c r="N8885" s="2" t="str" cm="1">
        <f t="array" ref="N8885">INDEX('BD product'!A:D,M8885,2)</f>
        <v>Office Supplies</v>
      </c>
    </row>
    <row r="8886" spans="1:14" x14ac:dyDescent="0.3">
      <c r="A8886" s="3" t="s">
        <v>8901</v>
      </c>
      <c r="B8886" s="4">
        <v>41876</v>
      </c>
      <c r="C8886" s="12" t="str">
        <f t="shared" si="138"/>
        <v>2014/08</v>
      </c>
      <c r="D8886" s="4">
        <v>41881</v>
      </c>
      <c r="E8886" s="3" t="s">
        <v>21</v>
      </c>
      <c r="F8886" s="3" t="s">
        <v>344</v>
      </c>
      <c r="G8886" s="3" t="s">
        <v>1307</v>
      </c>
      <c r="H8886" s="5">
        <v>6528</v>
      </c>
      <c r="I8886" s="2">
        <v>4</v>
      </c>
      <c r="J8886" s="2">
        <v>7</v>
      </c>
      <c r="K8886" s="2">
        <v>-4.5696000000000003</v>
      </c>
      <c r="L8886" s="18" t="str">
        <f>VLOOKUP(F8886,'BD customers'!$1:$1048576,2,FALSE)</f>
        <v>Brendan Sweed</v>
      </c>
      <c r="M8886" s="2">
        <f>MATCH(orders[[#This Row],[Product ID]],'BD product'!A:A,0)</f>
        <v>306</v>
      </c>
      <c r="N8886" s="2" t="str" cm="1">
        <f t="array" ref="N8886">INDEX('BD product'!A:D,M8886,2)</f>
        <v>Office Supplies</v>
      </c>
    </row>
    <row r="8887" spans="1:14" x14ac:dyDescent="0.3">
      <c r="A8887" s="3" t="s">
        <v>8901</v>
      </c>
      <c r="B8887" s="4">
        <v>41876</v>
      </c>
      <c r="C8887" s="12" t="str">
        <f t="shared" si="138"/>
        <v>2014/08</v>
      </c>
      <c r="D8887" s="4">
        <v>41881</v>
      </c>
      <c r="E8887" s="3" t="s">
        <v>21</v>
      </c>
      <c r="F8887" s="3" t="s">
        <v>344</v>
      </c>
      <c r="G8887" s="3" t="s">
        <v>4391</v>
      </c>
      <c r="H8887" s="5">
        <v>2862</v>
      </c>
      <c r="I8887" s="2">
        <v>3</v>
      </c>
      <c r="J8887" s="2">
        <v>7</v>
      </c>
      <c r="K8887" s="2">
        <v>-2.2896000000000001</v>
      </c>
      <c r="L8887" s="18" t="str">
        <f>VLOOKUP(F8887,'BD customers'!$1:$1048576,2,FALSE)</f>
        <v>Brendan Sweed</v>
      </c>
      <c r="M8887" s="2">
        <f>MATCH(orders[[#This Row],[Product ID]],'BD product'!A:A,0)</f>
        <v>1312</v>
      </c>
      <c r="N8887" s="2" t="str" cm="1">
        <f t="array" ref="N8887">INDEX('BD product'!A:D,M8887,2)</f>
        <v>Office Supplies</v>
      </c>
    </row>
    <row r="8888" spans="1:14" x14ac:dyDescent="0.3">
      <c r="A8888" s="3" t="s">
        <v>8901</v>
      </c>
      <c r="B8888" s="4">
        <v>41876</v>
      </c>
      <c r="C8888" s="12" t="str">
        <f t="shared" si="138"/>
        <v>2014/08</v>
      </c>
      <c r="D8888" s="4">
        <v>41881</v>
      </c>
      <c r="E8888" s="3" t="s">
        <v>21</v>
      </c>
      <c r="F8888" s="3" t="s">
        <v>344</v>
      </c>
      <c r="G8888" s="3" t="s">
        <v>2076</v>
      </c>
      <c r="H8888" s="5">
        <v>20856</v>
      </c>
      <c r="I8888" s="2">
        <v>8</v>
      </c>
      <c r="J8888" s="2">
        <v>7</v>
      </c>
      <c r="K8888" s="2">
        <v>-16.684799999999999</v>
      </c>
      <c r="L8888" s="18" t="str">
        <f>VLOOKUP(F8888,'BD customers'!$1:$1048576,2,FALSE)</f>
        <v>Brendan Sweed</v>
      </c>
      <c r="M8888" s="2">
        <f>MATCH(orders[[#This Row],[Product ID]],'BD product'!A:A,0)</f>
        <v>532</v>
      </c>
      <c r="N8888" s="2" t="str" cm="1">
        <f t="array" ref="N8888">INDEX('BD product'!A:D,M8888,2)</f>
        <v>Office Supplies</v>
      </c>
    </row>
    <row r="8889" spans="1:14" x14ac:dyDescent="0.3">
      <c r="A8889" s="3" t="s">
        <v>8902</v>
      </c>
      <c r="B8889" s="4">
        <v>41847</v>
      </c>
      <c r="C8889" s="12" t="str">
        <f t="shared" si="138"/>
        <v>2014/07</v>
      </c>
      <c r="D8889" s="4">
        <v>41850</v>
      </c>
      <c r="E8889" s="3" t="s">
        <v>11</v>
      </c>
      <c r="F8889" s="3" t="s">
        <v>1096</v>
      </c>
      <c r="G8889" s="3" t="s">
        <v>3246</v>
      </c>
      <c r="H8889" s="5">
        <v>27628</v>
      </c>
      <c r="I8889" s="2">
        <v>2</v>
      </c>
      <c r="J8889" s="2">
        <v>0</v>
      </c>
      <c r="K8889" s="2">
        <v>0</v>
      </c>
      <c r="L8889" s="18" t="str">
        <f>VLOOKUP(F8889,'BD customers'!$1:$1048576,2,FALSE)</f>
        <v>Barry Blumstein</v>
      </c>
      <c r="M8889" s="2">
        <f>MATCH(orders[[#This Row],[Product ID]],'BD product'!A:A,0)</f>
        <v>944</v>
      </c>
      <c r="N8889" s="2" t="str" cm="1">
        <f t="array" ref="N8889">INDEX('BD product'!A:D,M8889,2)</f>
        <v>Office Supplies</v>
      </c>
    </row>
    <row r="8890" spans="1:14" x14ac:dyDescent="0.3">
      <c r="A8890" s="3" t="s">
        <v>8903</v>
      </c>
      <c r="B8890" s="4">
        <v>43070</v>
      </c>
      <c r="C8890" s="12" t="str">
        <f t="shared" si="138"/>
        <v>2017/12</v>
      </c>
      <c r="D8890" s="4">
        <v>43076</v>
      </c>
      <c r="E8890" s="3" t="s">
        <v>21</v>
      </c>
      <c r="F8890" s="3" t="s">
        <v>1492</v>
      </c>
      <c r="G8890" s="3" t="s">
        <v>2227</v>
      </c>
      <c r="H8890" s="5">
        <v>62964</v>
      </c>
      <c r="I8890" s="2">
        <v>9</v>
      </c>
      <c r="J8890" s="2">
        <v>0</v>
      </c>
      <c r="K8890" s="2">
        <v>107.03879999999999</v>
      </c>
      <c r="L8890" s="18" t="str">
        <f>VLOOKUP(F8890,'BD customers'!$1:$1048576,2,FALSE)</f>
        <v>Max Ludwig</v>
      </c>
      <c r="M8890" s="2">
        <f>MATCH(orders[[#This Row],[Product ID]],'BD product'!A:A,0)</f>
        <v>585</v>
      </c>
      <c r="N8890" s="2" t="str" cm="1">
        <f t="array" ref="N8890">INDEX('BD product'!A:D,M8890,2)</f>
        <v>Furniture</v>
      </c>
    </row>
    <row r="8891" spans="1:14" x14ac:dyDescent="0.3">
      <c r="A8891" s="3" t="s">
        <v>8904</v>
      </c>
      <c r="B8891" s="4">
        <v>42660</v>
      </c>
      <c r="C8891" s="12" t="str">
        <f t="shared" si="138"/>
        <v>2016/10</v>
      </c>
      <c r="D8891" s="4">
        <v>42664</v>
      </c>
      <c r="E8891" s="3" t="s">
        <v>11</v>
      </c>
      <c r="F8891" s="3" t="s">
        <v>6940</v>
      </c>
      <c r="G8891" s="3" t="s">
        <v>4466</v>
      </c>
      <c r="H8891" s="5">
        <v>44997</v>
      </c>
      <c r="I8891" s="2">
        <v>3</v>
      </c>
      <c r="J8891" s="2">
        <v>0</v>
      </c>
      <c r="K8891" s="2">
        <v>220.4853</v>
      </c>
      <c r="L8891" s="18" t="str">
        <f>VLOOKUP(F8891,'BD customers'!$1:$1048576,2,FALSE)</f>
        <v>Frank Carlisle</v>
      </c>
      <c r="M8891" s="2">
        <f>MATCH(orders[[#This Row],[Product ID]],'BD product'!A:A,0)</f>
        <v>1336</v>
      </c>
      <c r="N8891" s="2" t="str" cm="1">
        <f t="array" ref="N8891">INDEX('BD product'!A:D,M8891,2)</f>
        <v>Technology</v>
      </c>
    </row>
    <row r="8892" spans="1:14" x14ac:dyDescent="0.3">
      <c r="A8892" s="3" t="s">
        <v>8904</v>
      </c>
      <c r="B8892" s="4">
        <v>42660</v>
      </c>
      <c r="C8892" s="12" t="str">
        <f t="shared" si="138"/>
        <v>2016/10</v>
      </c>
      <c r="D8892" s="4">
        <v>42664</v>
      </c>
      <c r="E8892" s="3" t="s">
        <v>11</v>
      </c>
      <c r="F8892" s="3" t="s">
        <v>6940</v>
      </c>
      <c r="G8892" s="3" t="s">
        <v>4501</v>
      </c>
      <c r="H8892" s="5">
        <v>192759</v>
      </c>
      <c r="I8892" s="2">
        <v>7</v>
      </c>
      <c r="J8892" s="2">
        <v>0</v>
      </c>
      <c r="K8892" s="2">
        <v>751.76009999999997</v>
      </c>
      <c r="L8892" s="18" t="str">
        <f>VLOOKUP(F8892,'BD customers'!$1:$1048576,2,FALSE)</f>
        <v>Frank Carlisle</v>
      </c>
      <c r="M8892" s="2">
        <f>MATCH(orders[[#This Row],[Product ID]],'BD product'!A:A,0)</f>
        <v>1343</v>
      </c>
      <c r="N8892" s="2" t="str" cm="1">
        <f t="array" ref="N8892">INDEX('BD product'!A:D,M8892,2)</f>
        <v>Office Supplies</v>
      </c>
    </row>
    <row r="8893" spans="1:14" x14ac:dyDescent="0.3">
      <c r="A8893" s="3" t="s">
        <v>8905</v>
      </c>
      <c r="B8893" s="4">
        <v>42629</v>
      </c>
      <c r="C8893" s="12" t="str">
        <f t="shared" si="138"/>
        <v>2016/09</v>
      </c>
      <c r="D8893" s="4">
        <v>42631</v>
      </c>
      <c r="E8893" s="3" t="s">
        <v>64</v>
      </c>
      <c r="F8893" s="3" t="s">
        <v>1214</v>
      </c>
      <c r="G8893" s="3" t="s">
        <v>335</v>
      </c>
      <c r="H8893" s="5">
        <v>12178</v>
      </c>
      <c r="I8893" s="2">
        <v>2</v>
      </c>
      <c r="J8893" s="2">
        <v>0</v>
      </c>
      <c r="K8893" s="2">
        <v>3.0445000000000002</v>
      </c>
      <c r="L8893" s="18" t="str">
        <f>VLOOKUP(F8893,'BD customers'!$1:$1048576,2,FALSE)</f>
        <v>Corey Roper</v>
      </c>
      <c r="M8893" s="2">
        <f>MATCH(orders[[#This Row],[Product ID]],'BD product'!A:A,0)</f>
        <v>66</v>
      </c>
      <c r="N8893" s="2" t="str" cm="1">
        <f t="array" ref="N8893">INDEX('BD product'!A:D,M8893,2)</f>
        <v>Furniture</v>
      </c>
    </row>
    <row r="8894" spans="1:14" x14ac:dyDescent="0.3">
      <c r="A8894" s="3" t="s">
        <v>8906</v>
      </c>
      <c r="B8894" s="4">
        <v>42339</v>
      </c>
      <c r="C8894" s="12" t="str">
        <f t="shared" si="138"/>
        <v>2015/12</v>
      </c>
      <c r="D8894" s="4">
        <v>42344</v>
      </c>
      <c r="E8894" s="3" t="s">
        <v>21</v>
      </c>
      <c r="F8894" s="3" t="s">
        <v>8438</v>
      </c>
      <c r="G8894" s="3" t="s">
        <v>3061</v>
      </c>
      <c r="H8894" s="5">
        <v>2676672</v>
      </c>
      <c r="I8894" s="2">
        <v>9</v>
      </c>
      <c r="J8894" s="2">
        <v>2</v>
      </c>
      <c r="K8894" s="2">
        <v>267.66719999999998</v>
      </c>
      <c r="L8894" s="18" t="str">
        <f>VLOOKUP(F8894,'BD customers'!$1:$1048576,2,FALSE)</f>
        <v>Lindsay Castell</v>
      </c>
      <c r="M8894" s="2">
        <f>MATCH(orders[[#This Row],[Product ID]],'BD product'!A:A,0)</f>
        <v>875</v>
      </c>
      <c r="N8894" s="2" t="str" cm="1">
        <f t="array" ref="N8894">INDEX('BD product'!A:D,M8894,2)</f>
        <v>Furniture</v>
      </c>
    </row>
    <row r="8895" spans="1:14" x14ac:dyDescent="0.3">
      <c r="A8895" s="3" t="s">
        <v>8907</v>
      </c>
      <c r="B8895" s="4">
        <v>41856</v>
      </c>
      <c r="C8895" s="12" t="str">
        <f t="shared" si="138"/>
        <v>2014/08</v>
      </c>
      <c r="D8895" s="4">
        <v>41863</v>
      </c>
      <c r="E8895" s="3" t="s">
        <v>21</v>
      </c>
      <c r="F8895" s="3" t="s">
        <v>500</v>
      </c>
      <c r="G8895" s="3" t="s">
        <v>3667</v>
      </c>
      <c r="H8895" s="5">
        <v>48923</v>
      </c>
      <c r="I8895" s="2">
        <v>2</v>
      </c>
      <c r="J8895" s="2">
        <v>3</v>
      </c>
      <c r="K8895" s="2">
        <v>4.1933999999999996</v>
      </c>
      <c r="L8895" s="18" t="str">
        <f>VLOOKUP(F8895,'BD customers'!$1:$1048576,2,FALSE)</f>
        <v>Gary Zandusky</v>
      </c>
      <c r="M8895" s="2">
        <f>MATCH(orders[[#This Row],[Product ID]],'BD product'!A:A,0)</f>
        <v>1112</v>
      </c>
      <c r="N8895" s="2" t="str" cm="1">
        <f t="array" ref="N8895">INDEX('BD product'!A:D,M8895,2)</f>
        <v>Furniture</v>
      </c>
    </row>
    <row r="8896" spans="1:14" x14ac:dyDescent="0.3">
      <c r="A8896" s="3" t="s">
        <v>8908</v>
      </c>
      <c r="B8896" s="4">
        <v>42597</v>
      </c>
      <c r="C8896" s="12" t="str">
        <f t="shared" si="138"/>
        <v>2016/08</v>
      </c>
      <c r="D8896" s="4">
        <v>42604</v>
      </c>
      <c r="E8896" s="3" t="s">
        <v>21</v>
      </c>
      <c r="F8896" s="3" t="s">
        <v>1922</v>
      </c>
      <c r="G8896" s="3" t="s">
        <v>2205</v>
      </c>
      <c r="H8896" s="5">
        <v>31203</v>
      </c>
      <c r="I8896" s="2">
        <v>3</v>
      </c>
      <c r="J8896" s="2">
        <v>0</v>
      </c>
      <c r="K8896" s="2">
        <v>43.684199999999997</v>
      </c>
      <c r="L8896" s="18" t="str">
        <f>VLOOKUP(F8896,'BD customers'!$1:$1048576,2,FALSE)</f>
        <v>Bill Donatelli</v>
      </c>
      <c r="M8896" s="2">
        <f>MATCH(orders[[#This Row],[Product ID]],'BD product'!A:A,0)</f>
        <v>577</v>
      </c>
      <c r="N8896" s="2" t="str" cm="1">
        <f t="array" ref="N8896">INDEX('BD product'!A:D,M8896,2)</f>
        <v>Furniture</v>
      </c>
    </row>
    <row r="8897" spans="1:14" x14ac:dyDescent="0.3">
      <c r="A8897" s="3" t="s">
        <v>8908</v>
      </c>
      <c r="B8897" s="4">
        <v>42597</v>
      </c>
      <c r="C8897" s="12" t="str">
        <f t="shared" si="138"/>
        <v>2016/08</v>
      </c>
      <c r="D8897" s="4">
        <v>42604</v>
      </c>
      <c r="E8897" s="3" t="s">
        <v>21</v>
      </c>
      <c r="F8897" s="3" t="s">
        <v>1922</v>
      </c>
      <c r="G8897" s="3" t="s">
        <v>3918</v>
      </c>
      <c r="H8897" s="5">
        <v>1794</v>
      </c>
      <c r="I8897" s="2">
        <v>3</v>
      </c>
      <c r="J8897" s="2">
        <v>0</v>
      </c>
      <c r="K8897" s="2">
        <v>3.0497999999999998</v>
      </c>
      <c r="L8897" s="18" t="str">
        <f>VLOOKUP(F8897,'BD customers'!$1:$1048576,2,FALSE)</f>
        <v>Bill Donatelli</v>
      </c>
      <c r="M8897" s="2">
        <f>MATCH(orders[[#This Row],[Product ID]],'BD product'!A:A,0)</f>
        <v>1200</v>
      </c>
      <c r="N8897" s="2" t="str" cm="1">
        <f t="array" ref="N8897">INDEX('BD product'!A:D,M8897,2)</f>
        <v>Office Supplies</v>
      </c>
    </row>
    <row r="8898" spans="1:14" x14ac:dyDescent="0.3">
      <c r="A8898" s="3" t="s">
        <v>8908</v>
      </c>
      <c r="B8898" s="4">
        <v>42597</v>
      </c>
      <c r="C8898" s="12" t="str">
        <f t="shared" ref="C8898:C8961" si="139">TEXT(B8898,"aaaa/mm")</f>
        <v>2016/08</v>
      </c>
      <c r="D8898" s="4">
        <v>42604</v>
      </c>
      <c r="E8898" s="3" t="s">
        <v>21</v>
      </c>
      <c r="F8898" s="3" t="s">
        <v>1922</v>
      </c>
      <c r="G8898" s="3" t="s">
        <v>1303</v>
      </c>
      <c r="H8898" s="5">
        <v>1656</v>
      </c>
      <c r="I8898" s="2">
        <v>3</v>
      </c>
      <c r="J8898" s="2">
        <v>2</v>
      </c>
      <c r="K8898" s="2">
        <v>0.10349999999999999</v>
      </c>
      <c r="L8898" s="18" t="str">
        <f>VLOOKUP(F8898,'BD customers'!$1:$1048576,2,FALSE)</f>
        <v>Bill Donatelli</v>
      </c>
      <c r="M8898" s="2">
        <f>MATCH(orders[[#This Row],[Product ID]],'BD product'!A:A,0)</f>
        <v>304</v>
      </c>
      <c r="N8898" s="2" t="str" cm="1">
        <f t="array" ref="N8898">INDEX('BD product'!A:D,M8898,2)</f>
        <v>Technology</v>
      </c>
    </row>
    <row r="8899" spans="1:14" x14ac:dyDescent="0.3">
      <c r="A8899" s="3" t="s">
        <v>8908</v>
      </c>
      <c r="B8899" s="4">
        <v>42597</v>
      </c>
      <c r="C8899" s="12" t="str">
        <f t="shared" si="139"/>
        <v>2016/08</v>
      </c>
      <c r="D8899" s="4">
        <v>42604</v>
      </c>
      <c r="E8899" s="3" t="s">
        <v>21</v>
      </c>
      <c r="F8899" s="3" t="s">
        <v>1922</v>
      </c>
      <c r="G8899" s="3" t="s">
        <v>3255</v>
      </c>
      <c r="H8899" s="5">
        <v>3752</v>
      </c>
      <c r="I8899" s="2">
        <v>4</v>
      </c>
      <c r="J8899" s="2">
        <v>0</v>
      </c>
      <c r="K8899" s="2">
        <v>18.009599999999999</v>
      </c>
      <c r="L8899" s="18" t="str">
        <f>VLOOKUP(F8899,'BD customers'!$1:$1048576,2,FALSE)</f>
        <v>Bill Donatelli</v>
      </c>
      <c r="M8899" s="2">
        <f>MATCH(orders[[#This Row],[Product ID]],'BD product'!A:A,0)</f>
        <v>947</v>
      </c>
      <c r="N8899" s="2" t="str" cm="1">
        <f t="array" ref="N8899">INDEX('BD product'!A:D,M8899,2)</f>
        <v>Office Supplies</v>
      </c>
    </row>
    <row r="8900" spans="1:14" x14ac:dyDescent="0.3">
      <c r="A8900" s="3" t="s">
        <v>8909</v>
      </c>
      <c r="B8900" s="4">
        <v>42223</v>
      </c>
      <c r="C8900" s="12" t="str">
        <f t="shared" si="139"/>
        <v>2015/08</v>
      </c>
      <c r="D8900" s="4">
        <v>42225</v>
      </c>
      <c r="E8900" s="3" t="s">
        <v>11</v>
      </c>
      <c r="F8900" s="3" t="s">
        <v>2502</v>
      </c>
      <c r="G8900" s="3" t="s">
        <v>4772</v>
      </c>
      <c r="H8900" s="5">
        <v>49497</v>
      </c>
      <c r="I8900" s="2">
        <v>3</v>
      </c>
      <c r="J8900" s="2">
        <v>0</v>
      </c>
      <c r="K8900" s="2">
        <v>14.8491</v>
      </c>
      <c r="L8900" s="18" t="str">
        <f>VLOOKUP(F8900,'BD customers'!$1:$1048576,2,FALSE)</f>
        <v>Eudokia Martin</v>
      </c>
      <c r="M8900" s="2">
        <f>MATCH(orders[[#This Row],[Product ID]],'BD product'!A:A,0)</f>
        <v>1407</v>
      </c>
      <c r="N8900" s="2" t="str" cm="1">
        <f t="array" ref="N8900">INDEX('BD product'!A:D,M8900,2)</f>
        <v>Technology</v>
      </c>
    </row>
    <row r="8901" spans="1:14" x14ac:dyDescent="0.3">
      <c r="A8901" s="3" t="s">
        <v>8909</v>
      </c>
      <c r="B8901" s="4">
        <v>42223</v>
      </c>
      <c r="C8901" s="12" t="str">
        <f t="shared" si="139"/>
        <v>2015/08</v>
      </c>
      <c r="D8901" s="4">
        <v>42225</v>
      </c>
      <c r="E8901" s="3" t="s">
        <v>11</v>
      </c>
      <c r="F8901" s="3" t="s">
        <v>2502</v>
      </c>
      <c r="G8901" s="3" t="s">
        <v>4539</v>
      </c>
      <c r="H8901" s="5">
        <v>2506</v>
      </c>
      <c r="I8901" s="2">
        <v>2</v>
      </c>
      <c r="J8901" s="2">
        <v>0</v>
      </c>
      <c r="K8901" s="2">
        <v>11.7782</v>
      </c>
      <c r="L8901" s="18" t="str">
        <f>VLOOKUP(F8901,'BD customers'!$1:$1048576,2,FALSE)</f>
        <v>Eudokia Martin</v>
      </c>
      <c r="M8901" s="2">
        <f>MATCH(orders[[#This Row],[Product ID]],'BD product'!A:A,0)</f>
        <v>1353</v>
      </c>
      <c r="N8901" s="2" t="str" cm="1">
        <f t="array" ref="N8901">INDEX('BD product'!A:D,M8901,2)</f>
        <v>Office Supplies</v>
      </c>
    </row>
    <row r="8902" spans="1:14" x14ac:dyDescent="0.3">
      <c r="A8902" s="3" t="s">
        <v>8910</v>
      </c>
      <c r="B8902" s="4">
        <v>42521</v>
      </c>
      <c r="C8902" s="12" t="str">
        <f t="shared" si="139"/>
        <v>2016/05</v>
      </c>
      <c r="D8902" s="4">
        <v>42525</v>
      </c>
      <c r="E8902" s="3" t="s">
        <v>21</v>
      </c>
      <c r="F8902" s="3" t="s">
        <v>2908</v>
      </c>
      <c r="G8902" s="3" t="s">
        <v>8419</v>
      </c>
      <c r="H8902" s="5">
        <v>32064</v>
      </c>
      <c r="I8902" s="2">
        <v>3</v>
      </c>
      <c r="J8902" s="2">
        <v>6</v>
      </c>
      <c r="K8902" s="2">
        <v>-12.8256</v>
      </c>
      <c r="L8902" s="18" t="str">
        <f>VLOOKUP(F8902,'BD customers'!$1:$1048576,2,FALSE)</f>
        <v>Beth Paige</v>
      </c>
      <c r="M8902" s="2">
        <f>MATCH(orders[[#This Row],[Product ID]],'BD product'!A:A,0)</f>
        <v>1833</v>
      </c>
      <c r="N8902" s="2" t="str" cm="1">
        <f t="array" ref="N8902">INDEX('BD product'!A:D,M8902,2)</f>
        <v>Furniture</v>
      </c>
    </row>
    <row r="8903" spans="1:14" x14ac:dyDescent="0.3">
      <c r="A8903" s="3" t="s">
        <v>8910</v>
      </c>
      <c r="B8903" s="4">
        <v>42521</v>
      </c>
      <c r="C8903" s="12" t="str">
        <f t="shared" si="139"/>
        <v>2016/05</v>
      </c>
      <c r="D8903" s="4">
        <v>42525</v>
      </c>
      <c r="E8903" s="3" t="s">
        <v>21</v>
      </c>
      <c r="F8903" s="3" t="s">
        <v>2908</v>
      </c>
      <c r="G8903" s="3" t="s">
        <v>8336</v>
      </c>
      <c r="H8903" s="5">
        <v>18496</v>
      </c>
      <c r="I8903" s="2">
        <v>4</v>
      </c>
      <c r="J8903" s="2">
        <v>2</v>
      </c>
      <c r="K8903" s="2">
        <v>6.7047999999999996</v>
      </c>
      <c r="L8903" s="18" t="str">
        <f>VLOOKUP(F8903,'BD customers'!$1:$1048576,2,FALSE)</f>
        <v>Beth Paige</v>
      </c>
      <c r="M8903" s="2">
        <f>MATCH(orders[[#This Row],[Product ID]],'BD product'!A:A,0)</f>
        <v>1830</v>
      </c>
      <c r="N8903" s="2" t="str" cm="1">
        <f t="array" ref="N8903">INDEX('BD product'!A:D,M8903,2)</f>
        <v>Office Supplies</v>
      </c>
    </row>
    <row r="8904" spans="1:14" x14ac:dyDescent="0.3">
      <c r="A8904" s="3" t="s">
        <v>8910</v>
      </c>
      <c r="B8904" s="4">
        <v>42521</v>
      </c>
      <c r="C8904" s="12" t="str">
        <f t="shared" si="139"/>
        <v>2016/05</v>
      </c>
      <c r="D8904" s="4">
        <v>42525</v>
      </c>
      <c r="E8904" s="3" t="s">
        <v>21</v>
      </c>
      <c r="F8904" s="3" t="s">
        <v>2908</v>
      </c>
      <c r="G8904" s="3" t="s">
        <v>5043</v>
      </c>
      <c r="H8904" s="5">
        <v>191079</v>
      </c>
      <c r="I8904" s="2">
        <v>3</v>
      </c>
      <c r="J8904" s="2">
        <v>3</v>
      </c>
      <c r="K8904" s="2">
        <v>-38.215800000000002</v>
      </c>
      <c r="L8904" s="18" t="str">
        <f>VLOOKUP(F8904,'BD customers'!$1:$1048576,2,FALSE)</f>
        <v>Beth Paige</v>
      </c>
      <c r="M8904" s="2">
        <f>MATCH(orders[[#This Row],[Product ID]],'BD product'!A:A,0)</f>
        <v>1457</v>
      </c>
      <c r="N8904" s="2" t="str" cm="1">
        <f t="array" ref="N8904">INDEX('BD product'!A:D,M8904,2)</f>
        <v>Furniture</v>
      </c>
    </row>
    <row r="8905" spans="1:14" x14ac:dyDescent="0.3">
      <c r="A8905" s="3" t="s">
        <v>8910</v>
      </c>
      <c r="B8905" s="4">
        <v>42521</v>
      </c>
      <c r="C8905" s="12" t="str">
        <f t="shared" si="139"/>
        <v>2016/05</v>
      </c>
      <c r="D8905" s="4">
        <v>42525</v>
      </c>
      <c r="E8905" s="3" t="s">
        <v>21</v>
      </c>
      <c r="F8905" s="3" t="s">
        <v>2908</v>
      </c>
      <c r="G8905" s="3" t="s">
        <v>2728</v>
      </c>
      <c r="H8905" s="5">
        <v>10368</v>
      </c>
      <c r="I8905" s="2">
        <v>2</v>
      </c>
      <c r="J8905" s="2">
        <v>2</v>
      </c>
      <c r="K8905" s="2">
        <v>3.6288</v>
      </c>
      <c r="L8905" s="18" t="str">
        <f>VLOOKUP(F8905,'BD customers'!$1:$1048576,2,FALSE)</f>
        <v>Beth Paige</v>
      </c>
      <c r="M8905" s="2">
        <f>MATCH(orders[[#This Row],[Product ID]],'BD product'!A:A,0)</f>
        <v>749</v>
      </c>
      <c r="N8905" s="2" t="str" cm="1">
        <f t="array" ref="N8905">INDEX('BD product'!A:D,M8905,2)</f>
        <v>Office Supplies</v>
      </c>
    </row>
    <row r="8906" spans="1:14" x14ac:dyDescent="0.3">
      <c r="A8906" s="3" t="s">
        <v>8911</v>
      </c>
      <c r="B8906" s="4">
        <v>42552</v>
      </c>
      <c r="C8906" s="12" t="str">
        <f t="shared" si="139"/>
        <v>2016/07</v>
      </c>
      <c r="D8906" s="4">
        <v>42552</v>
      </c>
      <c r="E8906" s="3" t="s">
        <v>41</v>
      </c>
      <c r="F8906" s="3" t="s">
        <v>5555</v>
      </c>
      <c r="G8906" s="3" t="s">
        <v>3219</v>
      </c>
      <c r="H8906" s="5">
        <v>3053</v>
      </c>
      <c r="I8906" s="2">
        <v>1</v>
      </c>
      <c r="J8906" s="2">
        <v>0</v>
      </c>
      <c r="K8906" s="2">
        <v>14.043799999999999</v>
      </c>
      <c r="L8906" s="18" t="str">
        <f>VLOOKUP(F8906,'BD customers'!$1:$1048576,2,FALSE)</f>
        <v>Stephanie Ulpright</v>
      </c>
      <c r="M8906" s="2">
        <f>MATCH(orders[[#This Row],[Product ID]],'BD product'!A:A,0)</f>
        <v>935</v>
      </c>
      <c r="N8906" s="2" t="str" cm="1">
        <f t="array" ref="N8906">INDEX('BD product'!A:D,M8906,2)</f>
        <v>Office Supplies</v>
      </c>
    </row>
    <row r="8907" spans="1:14" x14ac:dyDescent="0.3">
      <c r="A8907" s="3" t="s">
        <v>8911</v>
      </c>
      <c r="B8907" s="4">
        <v>42552</v>
      </c>
      <c r="C8907" s="12" t="str">
        <f t="shared" si="139"/>
        <v>2016/07</v>
      </c>
      <c r="D8907" s="4">
        <v>42552</v>
      </c>
      <c r="E8907" s="3" t="s">
        <v>41</v>
      </c>
      <c r="F8907" s="3" t="s">
        <v>5555</v>
      </c>
      <c r="G8907" s="3" t="s">
        <v>4691</v>
      </c>
      <c r="H8907" s="5">
        <v>3084</v>
      </c>
      <c r="I8907" s="2">
        <v>3</v>
      </c>
      <c r="J8907" s="2">
        <v>0</v>
      </c>
      <c r="K8907" s="2">
        <v>0.61680000000000001</v>
      </c>
      <c r="L8907" s="18" t="str">
        <f>VLOOKUP(F8907,'BD customers'!$1:$1048576,2,FALSE)</f>
        <v>Stephanie Ulpright</v>
      </c>
      <c r="M8907" s="2">
        <f>MATCH(orders[[#This Row],[Product ID]],'BD product'!A:A,0)</f>
        <v>1388</v>
      </c>
      <c r="N8907" s="2" t="str" cm="1">
        <f t="array" ref="N8907">INDEX('BD product'!A:D,M8907,2)</f>
        <v>Technology</v>
      </c>
    </row>
    <row r="8908" spans="1:14" x14ac:dyDescent="0.3">
      <c r="A8908" s="3" t="s">
        <v>8911</v>
      </c>
      <c r="B8908" s="4">
        <v>42552</v>
      </c>
      <c r="C8908" s="12" t="str">
        <f t="shared" si="139"/>
        <v>2016/07</v>
      </c>
      <c r="D8908" s="4">
        <v>42552</v>
      </c>
      <c r="E8908" s="3" t="s">
        <v>41</v>
      </c>
      <c r="F8908" s="3" t="s">
        <v>5555</v>
      </c>
      <c r="G8908" s="3" t="s">
        <v>687</v>
      </c>
      <c r="H8908" s="5">
        <v>7506</v>
      </c>
      <c r="I8908" s="2">
        <v>9</v>
      </c>
      <c r="J8908" s="2">
        <v>0</v>
      </c>
      <c r="K8908" s="2">
        <v>3.3776999999999999</v>
      </c>
      <c r="L8908" s="18" t="str">
        <f>VLOOKUP(F8908,'BD customers'!$1:$1048576,2,FALSE)</f>
        <v>Stephanie Ulpright</v>
      </c>
      <c r="M8908" s="2">
        <f>MATCH(orders[[#This Row],[Product ID]],'BD product'!A:A,0)</f>
        <v>146</v>
      </c>
      <c r="N8908" s="2" t="str" cm="1">
        <f t="array" ref="N8908">INDEX('BD product'!A:D,M8908,2)</f>
        <v>Office Supplies</v>
      </c>
    </row>
    <row r="8909" spans="1:14" x14ac:dyDescent="0.3">
      <c r="A8909" s="3" t="s">
        <v>8912</v>
      </c>
      <c r="B8909" s="4">
        <v>42722</v>
      </c>
      <c r="C8909" s="12" t="str">
        <f t="shared" si="139"/>
        <v>2016/12</v>
      </c>
      <c r="D8909" s="4">
        <v>42724</v>
      </c>
      <c r="E8909" s="3" t="s">
        <v>64</v>
      </c>
      <c r="F8909" s="3" t="s">
        <v>5069</v>
      </c>
      <c r="G8909" s="3" t="s">
        <v>837</v>
      </c>
      <c r="H8909" s="5">
        <v>66976</v>
      </c>
      <c r="I8909" s="2">
        <v>7</v>
      </c>
      <c r="J8909" s="2">
        <v>2</v>
      </c>
      <c r="K8909" s="2">
        <v>6.6976000000000004</v>
      </c>
      <c r="L8909" s="18" t="str">
        <f>VLOOKUP(F8909,'BD customers'!$1:$1048576,2,FALSE)</f>
        <v>Andy Yotov</v>
      </c>
      <c r="M8909" s="2">
        <f>MATCH(orders[[#This Row],[Product ID]],'BD product'!A:A,0)</f>
        <v>181</v>
      </c>
      <c r="N8909" s="2" t="str" cm="1">
        <f t="array" ref="N8909">INDEX('BD product'!A:D,M8909,2)</f>
        <v>Technology</v>
      </c>
    </row>
    <row r="8910" spans="1:14" x14ac:dyDescent="0.3">
      <c r="A8910" s="3" t="s">
        <v>8913</v>
      </c>
      <c r="B8910" s="4">
        <v>42030</v>
      </c>
      <c r="C8910" s="12" t="str">
        <f t="shared" si="139"/>
        <v>2015/01</v>
      </c>
      <c r="D8910" s="4">
        <v>42036</v>
      </c>
      <c r="E8910" s="3" t="s">
        <v>21</v>
      </c>
      <c r="F8910" s="3" t="s">
        <v>4352</v>
      </c>
      <c r="G8910" s="3" t="s">
        <v>4233</v>
      </c>
      <c r="H8910" s="5">
        <v>18272</v>
      </c>
      <c r="I8910" s="2">
        <v>8</v>
      </c>
      <c r="J8910" s="2">
        <v>0</v>
      </c>
      <c r="K8910" s="2">
        <v>84.051199999999994</v>
      </c>
      <c r="L8910" s="18" t="str">
        <f>VLOOKUP(F8910,'BD customers'!$1:$1048576,2,FALSE)</f>
        <v>Elizabeth Moffitt</v>
      </c>
      <c r="M8910" s="2">
        <f>MATCH(orders[[#This Row],[Product ID]],'BD product'!A:A,0)</f>
        <v>1276</v>
      </c>
      <c r="N8910" s="2" t="str" cm="1">
        <f t="array" ref="N8910">INDEX('BD product'!A:D,M8910,2)</f>
        <v>Office Supplies</v>
      </c>
    </row>
    <row r="8911" spans="1:14" x14ac:dyDescent="0.3">
      <c r="A8911" s="3" t="s">
        <v>8914</v>
      </c>
      <c r="B8911" s="4">
        <v>43036</v>
      </c>
      <c r="C8911" s="12" t="str">
        <f t="shared" si="139"/>
        <v>2017/10</v>
      </c>
      <c r="D8911" s="4">
        <v>43040</v>
      </c>
      <c r="E8911" s="3" t="s">
        <v>21</v>
      </c>
      <c r="F8911" s="3" t="s">
        <v>1454</v>
      </c>
      <c r="G8911" s="3" t="s">
        <v>703</v>
      </c>
      <c r="H8911" s="5">
        <v>2193</v>
      </c>
      <c r="I8911" s="2">
        <v>3</v>
      </c>
      <c r="J8911" s="2">
        <v>0</v>
      </c>
      <c r="K8911" s="2">
        <v>10.3071</v>
      </c>
      <c r="L8911" s="18" t="str">
        <f>VLOOKUP(F8911,'BD customers'!$1:$1048576,2,FALSE)</f>
        <v>Sue Ann Reed</v>
      </c>
      <c r="M8911" s="2">
        <f>MATCH(orders[[#This Row],[Product ID]],'BD product'!A:A,0)</f>
        <v>150</v>
      </c>
      <c r="N8911" s="2" t="str" cm="1">
        <f t="array" ref="N8911">INDEX('BD product'!A:D,M8911,2)</f>
        <v>Office Supplies</v>
      </c>
    </row>
    <row r="8912" spans="1:14" x14ac:dyDescent="0.3">
      <c r="A8912" s="3" t="s">
        <v>8915</v>
      </c>
      <c r="B8912" s="4">
        <v>43043</v>
      </c>
      <c r="C8912" s="12" t="str">
        <f t="shared" si="139"/>
        <v>2017/11</v>
      </c>
      <c r="D8912" s="4">
        <v>43047</v>
      </c>
      <c r="E8912" s="3" t="s">
        <v>21</v>
      </c>
      <c r="F8912" s="3" t="s">
        <v>2075</v>
      </c>
      <c r="G8912" s="3" t="s">
        <v>1754</v>
      </c>
      <c r="H8912" s="5">
        <v>95976</v>
      </c>
      <c r="I8912" s="2">
        <v>3</v>
      </c>
      <c r="J8912" s="2">
        <v>2</v>
      </c>
      <c r="K8912" s="2">
        <v>15.5961</v>
      </c>
      <c r="L8912" s="18" t="str">
        <f>VLOOKUP(F8912,'BD customers'!$1:$1048576,2,FALSE)</f>
        <v>Christina Anderson</v>
      </c>
      <c r="M8912" s="2">
        <f>MATCH(orders[[#This Row],[Product ID]],'BD product'!A:A,0)</f>
        <v>436</v>
      </c>
      <c r="N8912" s="2" t="str" cm="1">
        <f t="array" ref="N8912">INDEX('BD product'!A:D,M8912,2)</f>
        <v>Technology</v>
      </c>
    </row>
    <row r="8913" spans="1:14" x14ac:dyDescent="0.3">
      <c r="A8913" s="3" t="s">
        <v>8915</v>
      </c>
      <c r="B8913" s="4">
        <v>43043</v>
      </c>
      <c r="C8913" s="12" t="str">
        <f t="shared" si="139"/>
        <v>2017/11</v>
      </c>
      <c r="D8913" s="4">
        <v>43047</v>
      </c>
      <c r="E8913" s="3" t="s">
        <v>21</v>
      </c>
      <c r="F8913" s="3" t="s">
        <v>2075</v>
      </c>
      <c r="G8913" s="3" t="s">
        <v>7428</v>
      </c>
      <c r="H8913" s="5">
        <v>143928</v>
      </c>
      <c r="I8913" s="2">
        <v>9</v>
      </c>
      <c r="J8913" s="2">
        <v>2</v>
      </c>
      <c r="K8913" s="2">
        <v>-32.383800000000001</v>
      </c>
      <c r="L8913" s="18" t="str">
        <f>VLOOKUP(F8913,'BD customers'!$1:$1048576,2,FALSE)</f>
        <v>Christina Anderson</v>
      </c>
      <c r="M8913" s="2">
        <f>MATCH(orders[[#This Row],[Product ID]],'BD product'!A:A,0)</f>
        <v>1779</v>
      </c>
      <c r="N8913" s="2" t="str" cm="1">
        <f t="array" ref="N8913">INDEX('BD product'!A:D,M8913,2)</f>
        <v>Technology</v>
      </c>
    </row>
    <row r="8914" spans="1:14" x14ac:dyDescent="0.3">
      <c r="A8914" s="3" t="s">
        <v>8915</v>
      </c>
      <c r="B8914" s="4">
        <v>43043</v>
      </c>
      <c r="C8914" s="12" t="str">
        <f t="shared" si="139"/>
        <v>2017/11</v>
      </c>
      <c r="D8914" s="4">
        <v>43047</v>
      </c>
      <c r="E8914" s="3" t="s">
        <v>21</v>
      </c>
      <c r="F8914" s="3" t="s">
        <v>2075</v>
      </c>
      <c r="G8914" s="3" t="s">
        <v>3369</v>
      </c>
      <c r="H8914" s="5">
        <v>3564</v>
      </c>
      <c r="I8914" s="2">
        <v>2</v>
      </c>
      <c r="J8914" s="2">
        <v>7</v>
      </c>
      <c r="K8914" s="2">
        <v>-2.9700000000000001E-2</v>
      </c>
      <c r="L8914" s="18" t="str">
        <f>VLOOKUP(F8914,'BD customers'!$1:$1048576,2,FALSE)</f>
        <v>Christina Anderson</v>
      </c>
      <c r="M8914" s="2">
        <f>MATCH(orders[[#This Row],[Product ID]],'BD product'!A:A,0)</f>
        <v>992</v>
      </c>
      <c r="N8914" s="2" t="str" cm="1">
        <f t="array" ref="N8914">INDEX('BD product'!A:D,M8914,2)</f>
        <v>Office Supplies</v>
      </c>
    </row>
    <row r="8915" spans="1:14" x14ac:dyDescent="0.3">
      <c r="A8915" s="3" t="s">
        <v>8915</v>
      </c>
      <c r="B8915" s="4">
        <v>43043</v>
      </c>
      <c r="C8915" s="12" t="str">
        <f t="shared" si="139"/>
        <v>2017/11</v>
      </c>
      <c r="D8915" s="4">
        <v>43047</v>
      </c>
      <c r="E8915" s="3" t="s">
        <v>21</v>
      </c>
      <c r="F8915" s="3" t="s">
        <v>2075</v>
      </c>
      <c r="G8915" s="3" t="s">
        <v>3492</v>
      </c>
      <c r="H8915" s="5">
        <v>4928</v>
      </c>
      <c r="I8915" s="2">
        <v>2</v>
      </c>
      <c r="J8915" s="2">
        <v>2</v>
      </c>
      <c r="K8915" s="2">
        <v>1.7248000000000001</v>
      </c>
      <c r="L8915" s="18" t="str">
        <f>VLOOKUP(F8915,'BD customers'!$1:$1048576,2,FALSE)</f>
        <v>Christina Anderson</v>
      </c>
      <c r="M8915" s="2">
        <f>MATCH(orders[[#This Row],[Product ID]],'BD product'!A:A,0)</f>
        <v>1040</v>
      </c>
      <c r="N8915" s="2" t="str" cm="1">
        <f t="array" ref="N8915">INDEX('BD product'!A:D,M8915,2)</f>
        <v>Office Supplies</v>
      </c>
    </row>
    <row r="8916" spans="1:14" x14ac:dyDescent="0.3">
      <c r="A8916" s="3" t="s">
        <v>8916</v>
      </c>
      <c r="B8916" s="4">
        <v>42499</v>
      </c>
      <c r="C8916" s="12" t="str">
        <f t="shared" si="139"/>
        <v>2016/05</v>
      </c>
      <c r="D8916" s="4">
        <v>42503</v>
      </c>
      <c r="E8916" s="3" t="s">
        <v>21</v>
      </c>
      <c r="F8916" s="3" t="s">
        <v>532</v>
      </c>
      <c r="G8916" s="3" t="s">
        <v>2033</v>
      </c>
      <c r="H8916" s="5">
        <v>856656</v>
      </c>
      <c r="I8916" s="2">
        <v>6</v>
      </c>
      <c r="J8916" s="2">
        <v>2</v>
      </c>
      <c r="K8916" s="2">
        <v>10.7082</v>
      </c>
      <c r="L8916" s="18" t="str">
        <f>VLOOKUP(F8916,'BD customers'!$1:$1048576,2,FALSE)</f>
        <v>Cynthia Voltz</v>
      </c>
      <c r="M8916" s="2">
        <f>MATCH(orders[[#This Row],[Product ID]],'BD product'!A:A,0)</f>
        <v>520</v>
      </c>
      <c r="N8916" s="2" t="str" cm="1">
        <f t="array" ref="N8916">INDEX('BD product'!A:D,M8916,2)</f>
        <v>Office Supplies</v>
      </c>
    </row>
    <row r="8917" spans="1:14" x14ac:dyDescent="0.3">
      <c r="A8917" s="3" t="s">
        <v>8916</v>
      </c>
      <c r="B8917" s="4">
        <v>42499</v>
      </c>
      <c r="C8917" s="12" t="str">
        <f t="shared" si="139"/>
        <v>2016/05</v>
      </c>
      <c r="D8917" s="4">
        <v>42503</v>
      </c>
      <c r="E8917" s="3" t="s">
        <v>21</v>
      </c>
      <c r="F8917" s="3" t="s">
        <v>532</v>
      </c>
      <c r="G8917" s="3" t="s">
        <v>464</v>
      </c>
      <c r="H8917" s="5">
        <v>13184</v>
      </c>
      <c r="I8917" s="2">
        <v>4</v>
      </c>
      <c r="J8917" s="2">
        <v>8</v>
      </c>
      <c r="K8917" s="2">
        <v>-20.435199999999998</v>
      </c>
      <c r="L8917" s="18" t="str">
        <f>VLOOKUP(F8917,'BD customers'!$1:$1048576,2,FALSE)</f>
        <v>Cynthia Voltz</v>
      </c>
      <c r="M8917" s="2">
        <f>MATCH(orders[[#This Row],[Product ID]],'BD product'!A:A,0)</f>
        <v>93</v>
      </c>
      <c r="N8917" s="2" t="str" cm="1">
        <f t="array" ref="N8917">INDEX('BD product'!A:D,M8917,2)</f>
        <v>Office Supplies</v>
      </c>
    </row>
    <row r="8918" spans="1:14" x14ac:dyDescent="0.3">
      <c r="A8918" s="3" t="s">
        <v>8916</v>
      </c>
      <c r="B8918" s="4">
        <v>42499</v>
      </c>
      <c r="C8918" s="12" t="str">
        <f t="shared" si="139"/>
        <v>2016/05</v>
      </c>
      <c r="D8918" s="4">
        <v>42503</v>
      </c>
      <c r="E8918" s="3" t="s">
        <v>21</v>
      </c>
      <c r="F8918" s="3" t="s">
        <v>532</v>
      </c>
      <c r="G8918" s="3" t="s">
        <v>6648</v>
      </c>
      <c r="H8918" s="5">
        <v>48784</v>
      </c>
      <c r="I8918" s="2">
        <v>4</v>
      </c>
      <c r="J8918" s="2">
        <v>8</v>
      </c>
      <c r="K8918" s="2">
        <v>-131.71680000000001</v>
      </c>
      <c r="L8918" s="18" t="str">
        <f>VLOOKUP(F8918,'BD customers'!$1:$1048576,2,FALSE)</f>
        <v>Cynthia Voltz</v>
      </c>
      <c r="M8918" s="2">
        <f>MATCH(orders[[#This Row],[Product ID]],'BD product'!A:A,0)</f>
        <v>1714</v>
      </c>
      <c r="N8918" s="2" t="str" cm="1">
        <f t="array" ref="N8918">INDEX('BD product'!A:D,M8918,2)</f>
        <v>Office Supplies</v>
      </c>
    </row>
    <row r="8919" spans="1:14" x14ac:dyDescent="0.3">
      <c r="A8919" s="3" t="s">
        <v>8916</v>
      </c>
      <c r="B8919" s="4">
        <v>42499</v>
      </c>
      <c r="C8919" s="12" t="str">
        <f t="shared" si="139"/>
        <v>2016/05</v>
      </c>
      <c r="D8919" s="4">
        <v>42503</v>
      </c>
      <c r="E8919" s="3" t="s">
        <v>21</v>
      </c>
      <c r="F8919" s="3" t="s">
        <v>532</v>
      </c>
      <c r="G8919" s="3" t="s">
        <v>655</v>
      </c>
      <c r="H8919" s="5">
        <v>7664</v>
      </c>
      <c r="I8919" s="2">
        <v>2</v>
      </c>
      <c r="J8919" s="2">
        <v>2</v>
      </c>
      <c r="K8919" s="2">
        <v>2.6823999999999999</v>
      </c>
      <c r="L8919" s="18" t="str">
        <f>VLOOKUP(F8919,'BD customers'!$1:$1048576,2,FALSE)</f>
        <v>Cynthia Voltz</v>
      </c>
      <c r="M8919" s="2">
        <f>MATCH(orders[[#This Row],[Product ID]],'BD product'!A:A,0)</f>
        <v>138</v>
      </c>
      <c r="N8919" s="2" t="str" cm="1">
        <f t="array" ref="N8919">INDEX('BD product'!A:D,M8919,2)</f>
        <v>Office Supplies</v>
      </c>
    </row>
    <row r="8920" spans="1:14" x14ac:dyDescent="0.3">
      <c r="A8920" s="3" t="s">
        <v>8916</v>
      </c>
      <c r="B8920" s="4">
        <v>42499</v>
      </c>
      <c r="C8920" s="12" t="str">
        <f t="shared" si="139"/>
        <v>2016/05</v>
      </c>
      <c r="D8920" s="4">
        <v>42503</v>
      </c>
      <c r="E8920" s="3" t="s">
        <v>21</v>
      </c>
      <c r="F8920" s="3" t="s">
        <v>532</v>
      </c>
      <c r="G8920" s="3" t="s">
        <v>3613</v>
      </c>
      <c r="H8920" s="5">
        <v>18528</v>
      </c>
      <c r="I8920" s="2">
        <v>6</v>
      </c>
      <c r="J8920" s="2">
        <v>8</v>
      </c>
      <c r="K8920" s="2">
        <v>-2.7791999999999999</v>
      </c>
      <c r="L8920" s="18" t="str">
        <f>VLOOKUP(F8920,'BD customers'!$1:$1048576,2,FALSE)</f>
        <v>Cynthia Voltz</v>
      </c>
      <c r="M8920" s="2">
        <f>MATCH(orders[[#This Row],[Product ID]],'BD product'!A:A,0)</f>
        <v>1089</v>
      </c>
      <c r="N8920" s="2" t="str" cm="1">
        <f t="array" ref="N8920">INDEX('BD product'!A:D,M8920,2)</f>
        <v>Office Supplies</v>
      </c>
    </row>
    <row r="8921" spans="1:14" x14ac:dyDescent="0.3">
      <c r="A8921" s="3" t="s">
        <v>8917</v>
      </c>
      <c r="B8921" s="4">
        <v>41731</v>
      </c>
      <c r="C8921" s="12" t="str">
        <f t="shared" si="139"/>
        <v>2014/04</v>
      </c>
      <c r="D8921" s="4">
        <v>41737</v>
      </c>
      <c r="E8921" s="3" t="s">
        <v>21</v>
      </c>
      <c r="F8921" s="3" t="s">
        <v>5490</v>
      </c>
      <c r="G8921" s="3" t="s">
        <v>6946</v>
      </c>
      <c r="H8921" s="5">
        <v>17768</v>
      </c>
      <c r="I8921" s="2">
        <v>2</v>
      </c>
      <c r="J8921" s="2">
        <v>0</v>
      </c>
      <c r="K8921" s="2">
        <v>46.196800000000003</v>
      </c>
      <c r="L8921" s="18" t="str">
        <f>VLOOKUP(F8921,'BD customers'!$1:$1048576,2,FALSE)</f>
        <v>Anna HÃ¤berlin</v>
      </c>
      <c r="M8921" s="2">
        <f>MATCH(orders[[#This Row],[Product ID]],'BD product'!A:A,0)</f>
        <v>1742</v>
      </c>
      <c r="N8921" s="2" t="str" cm="1">
        <f t="array" ref="N8921">INDEX('BD product'!A:D,M8921,2)</f>
        <v>Furniture</v>
      </c>
    </row>
    <row r="8922" spans="1:14" x14ac:dyDescent="0.3">
      <c r="A8922" s="3" t="s">
        <v>8918</v>
      </c>
      <c r="B8922" s="4">
        <v>41757</v>
      </c>
      <c r="C8922" s="12" t="str">
        <f t="shared" si="139"/>
        <v>2014/04</v>
      </c>
      <c r="D8922" s="4">
        <v>41762</v>
      </c>
      <c r="E8922" s="3" t="s">
        <v>21</v>
      </c>
      <c r="F8922" s="3" t="s">
        <v>947</v>
      </c>
      <c r="G8922" s="3" t="s">
        <v>3654</v>
      </c>
      <c r="H8922" s="5">
        <v>15998</v>
      </c>
      <c r="I8922" s="2">
        <v>2</v>
      </c>
      <c r="J8922" s="2">
        <v>0</v>
      </c>
      <c r="K8922" s="2">
        <v>57.592799999999997</v>
      </c>
      <c r="L8922" s="18" t="str">
        <f>VLOOKUP(F8922,'BD customers'!$1:$1048576,2,FALSE)</f>
        <v>David Smith</v>
      </c>
      <c r="M8922" s="2">
        <f>MATCH(orders[[#This Row],[Product ID]],'BD product'!A:A,0)</f>
        <v>1107</v>
      </c>
      <c r="N8922" s="2" t="str" cm="1">
        <f t="array" ref="N8922">INDEX('BD product'!A:D,M8922,2)</f>
        <v>Technology</v>
      </c>
    </row>
    <row r="8923" spans="1:14" x14ac:dyDescent="0.3">
      <c r="A8923" s="3" t="s">
        <v>8919</v>
      </c>
      <c r="B8923" s="4">
        <v>42647</v>
      </c>
      <c r="C8923" s="12" t="str">
        <f t="shared" si="139"/>
        <v>2016/10</v>
      </c>
      <c r="D8923" s="4">
        <v>42651</v>
      </c>
      <c r="E8923" s="3" t="s">
        <v>21</v>
      </c>
      <c r="F8923" s="3" t="s">
        <v>5490</v>
      </c>
      <c r="G8923" s="3" t="s">
        <v>5329</v>
      </c>
      <c r="H8923" s="5">
        <v>5268</v>
      </c>
      <c r="I8923" s="2">
        <v>3</v>
      </c>
      <c r="J8923" s="2">
        <v>2</v>
      </c>
      <c r="K8923" s="2">
        <v>1.9755</v>
      </c>
      <c r="L8923" s="18" t="str">
        <f>VLOOKUP(F8923,'BD customers'!$1:$1048576,2,FALSE)</f>
        <v>Anna HÃ¤berlin</v>
      </c>
      <c r="M8923" s="2">
        <f>MATCH(orders[[#This Row],[Product ID]],'BD product'!A:A,0)</f>
        <v>1515</v>
      </c>
      <c r="N8923" s="2" t="str" cm="1">
        <f t="array" ref="N8923">INDEX('BD product'!A:D,M8923,2)</f>
        <v>Technology</v>
      </c>
    </row>
    <row r="8924" spans="1:14" x14ac:dyDescent="0.3">
      <c r="A8924" s="3" t="s">
        <v>8919</v>
      </c>
      <c r="B8924" s="4">
        <v>42647</v>
      </c>
      <c r="C8924" s="12" t="str">
        <f t="shared" si="139"/>
        <v>2016/10</v>
      </c>
      <c r="D8924" s="4">
        <v>42651</v>
      </c>
      <c r="E8924" s="3" t="s">
        <v>21</v>
      </c>
      <c r="F8924" s="3" t="s">
        <v>5490</v>
      </c>
      <c r="G8924" s="3" t="s">
        <v>2772</v>
      </c>
      <c r="H8924" s="5">
        <v>11568</v>
      </c>
      <c r="I8924" s="2">
        <v>3</v>
      </c>
      <c r="J8924" s="2">
        <v>2</v>
      </c>
      <c r="K8924" s="2">
        <v>2.6027999999999998</v>
      </c>
      <c r="L8924" s="18" t="str">
        <f>VLOOKUP(F8924,'BD customers'!$1:$1048576,2,FALSE)</f>
        <v>Anna HÃ¤berlin</v>
      </c>
      <c r="M8924" s="2">
        <f>MATCH(orders[[#This Row],[Product ID]],'BD product'!A:A,0)</f>
        <v>765</v>
      </c>
      <c r="N8924" s="2" t="str" cm="1">
        <f t="array" ref="N8924">INDEX('BD product'!A:D,M8924,2)</f>
        <v>Furniture</v>
      </c>
    </row>
    <row r="8925" spans="1:14" x14ac:dyDescent="0.3">
      <c r="A8925" s="3" t="s">
        <v>8920</v>
      </c>
      <c r="B8925" s="4">
        <v>42897</v>
      </c>
      <c r="C8925" s="12" t="str">
        <f t="shared" si="139"/>
        <v>2017/06</v>
      </c>
      <c r="D8925" s="4">
        <v>42903</v>
      </c>
      <c r="E8925" s="3" t="s">
        <v>21</v>
      </c>
      <c r="F8925" s="3" t="s">
        <v>514</v>
      </c>
      <c r="G8925" s="3" t="s">
        <v>176</v>
      </c>
      <c r="H8925" s="5">
        <v>4572</v>
      </c>
      <c r="I8925" s="2">
        <v>4</v>
      </c>
      <c r="J8925" s="2">
        <v>7</v>
      </c>
      <c r="K8925" s="2">
        <v>-3.8100000000000002E-2</v>
      </c>
      <c r="L8925" s="18" t="str">
        <f>VLOOKUP(F8925,'BD customers'!$1:$1048576,2,FALSE)</f>
        <v>Zuschuss Carroll</v>
      </c>
      <c r="M8925" s="2">
        <f>MATCH(orders[[#This Row],[Product ID]],'BD product'!A:A,0)</f>
        <v>33</v>
      </c>
      <c r="N8925" s="2" t="str" cm="1">
        <f t="array" ref="N8925">INDEX('BD product'!A:D,M8925,2)</f>
        <v>Office Supplies</v>
      </c>
    </row>
    <row r="8926" spans="1:14" x14ac:dyDescent="0.3">
      <c r="A8926" s="3" t="s">
        <v>8921</v>
      </c>
      <c r="B8926" s="4">
        <v>42399</v>
      </c>
      <c r="C8926" s="12" t="str">
        <f t="shared" si="139"/>
        <v>2016/01</v>
      </c>
      <c r="D8926" s="4">
        <v>42403</v>
      </c>
      <c r="E8926" s="3" t="s">
        <v>21</v>
      </c>
      <c r="F8926" s="3" t="s">
        <v>4830</v>
      </c>
      <c r="G8926" s="3" t="s">
        <v>8922</v>
      </c>
      <c r="H8926" s="5">
        <v>1439968</v>
      </c>
      <c r="I8926" s="2">
        <v>4</v>
      </c>
      <c r="J8926" s="2">
        <v>2</v>
      </c>
      <c r="K8926" s="2">
        <v>143.99680000000001</v>
      </c>
      <c r="L8926" s="18" t="str">
        <f>VLOOKUP(F8926,'BD customers'!$1:$1048576,2,FALSE)</f>
        <v>David Flashing</v>
      </c>
      <c r="M8926" s="2">
        <f>MATCH(orders[[#This Row],[Product ID]],'BD product'!A:A,0)</f>
        <v>1848</v>
      </c>
      <c r="N8926" s="2" t="str" cm="1">
        <f t="array" ref="N8926">INDEX('BD product'!A:D,M8926,2)</f>
        <v>Technology</v>
      </c>
    </row>
    <row r="8927" spans="1:14" x14ac:dyDescent="0.3">
      <c r="A8927" s="3" t="s">
        <v>8921</v>
      </c>
      <c r="B8927" s="4">
        <v>42399</v>
      </c>
      <c r="C8927" s="12" t="str">
        <f t="shared" si="139"/>
        <v>2016/01</v>
      </c>
      <c r="D8927" s="4">
        <v>42403</v>
      </c>
      <c r="E8927" s="3" t="s">
        <v>21</v>
      </c>
      <c r="F8927" s="3" t="s">
        <v>4830</v>
      </c>
      <c r="G8927" s="3" t="s">
        <v>2316</v>
      </c>
      <c r="H8927" s="5">
        <v>1728</v>
      </c>
      <c r="I8927" s="2">
        <v>3</v>
      </c>
      <c r="J8927" s="2">
        <v>8</v>
      </c>
      <c r="K8927" s="2">
        <v>-2.6783999999999999</v>
      </c>
      <c r="L8927" s="18" t="str">
        <f>VLOOKUP(F8927,'BD customers'!$1:$1048576,2,FALSE)</f>
        <v>David Flashing</v>
      </c>
      <c r="M8927" s="2">
        <f>MATCH(orders[[#This Row],[Product ID]],'BD product'!A:A,0)</f>
        <v>616</v>
      </c>
      <c r="N8927" s="2" t="str" cm="1">
        <f t="array" ref="N8927">INDEX('BD product'!A:D,M8927,2)</f>
        <v>Office Supplies</v>
      </c>
    </row>
    <row r="8928" spans="1:14" x14ac:dyDescent="0.3">
      <c r="A8928" s="3" t="s">
        <v>8921</v>
      </c>
      <c r="B8928" s="4">
        <v>42399</v>
      </c>
      <c r="C8928" s="12" t="str">
        <f t="shared" si="139"/>
        <v>2016/01</v>
      </c>
      <c r="D8928" s="4">
        <v>42403</v>
      </c>
      <c r="E8928" s="3" t="s">
        <v>21</v>
      </c>
      <c r="F8928" s="3" t="s">
        <v>4830</v>
      </c>
      <c r="G8928" s="3" t="s">
        <v>1947</v>
      </c>
      <c r="H8928" s="5">
        <v>6261</v>
      </c>
      <c r="I8928" s="2">
        <v>3</v>
      </c>
      <c r="J8928" s="2">
        <v>5</v>
      </c>
      <c r="K8928" s="2">
        <v>-53.8446</v>
      </c>
      <c r="L8928" s="18" t="str">
        <f>VLOOKUP(F8928,'BD customers'!$1:$1048576,2,FALSE)</f>
        <v>David Flashing</v>
      </c>
      <c r="M8928" s="2">
        <f>MATCH(orders[[#This Row],[Product ID]],'BD product'!A:A,0)</f>
        <v>491</v>
      </c>
      <c r="N8928" s="2" t="str" cm="1">
        <f t="array" ref="N8928">INDEX('BD product'!A:D,M8928,2)</f>
        <v>Furniture</v>
      </c>
    </row>
    <row r="8929" spans="1:14" x14ac:dyDescent="0.3">
      <c r="A8929" s="3" t="s">
        <v>8924</v>
      </c>
      <c r="B8929" s="4">
        <v>42274</v>
      </c>
      <c r="C8929" s="12" t="str">
        <f t="shared" si="139"/>
        <v>2015/09</v>
      </c>
      <c r="D8929" s="4">
        <v>42276</v>
      </c>
      <c r="E8929" s="3" t="s">
        <v>11</v>
      </c>
      <c r="F8929" s="3" t="s">
        <v>1483</v>
      </c>
      <c r="G8929" s="3" t="s">
        <v>3803</v>
      </c>
      <c r="H8929" s="5">
        <v>992</v>
      </c>
      <c r="I8929" s="2">
        <v>5</v>
      </c>
      <c r="J8929" s="2">
        <v>0</v>
      </c>
      <c r="K8929" s="2">
        <v>2.5792000000000002</v>
      </c>
      <c r="L8929" s="18" t="str">
        <f>VLOOKUP(F8929,'BD customers'!$1:$1048576,2,FALSE)</f>
        <v>Saphhira Shifley</v>
      </c>
      <c r="M8929" s="2">
        <f>MATCH(orders[[#This Row],[Product ID]],'BD product'!A:A,0)</f>
        <v>1169</v>
      </c>
      <c r="N8929" s="2" t="str" cm="1">
        <f t="array" ref="N8929">INDEX('BD product'!A:D,M8929,2)</f>
        <v>Office Supplies</v>
      </c>
    </row>
    <row r="8930" spans="1:14" x14ac:dyDescent="0.3">
      <c r="A8930" s="3" t="s">
        <v>8925</v>
      </c>
      <c r="B8930" s="4">
        <v>42107</v>
      </c>
      <c r="C8930" s="12" t="str">
        <f t="shared" si="139"/>
        <v>2015/04</v>
      </c>
      <c r="D8930" s="4">
        <v>42111</v>
      </c>
      <c r="E8930" s="3" t="s">
        <v>21</v>
      </c>
      <c r="F8930" s="3" t="s">
        <v>1965</v>
      </c>
      <c r="G8930" s="3" t="s">
        <v>2170</v>
      </c>
      <c r="H8930" s="5">
        <v>60998</v>
      </c>
      <c r="I8930" s="2">
        <v>4</v>
      </c>
      <c r="J8930" s="2">
        <v>3</v>
      </c>
      <c r="K8930" s="2">
        <v>-11.328200000000001</v>
      </c>
      <c r="L8930" s="18" t="str">
        <f>VLOOKUP(F8930,'BD customers'!$1:$1048576,2,FALSE)</f>
        <v>Frank Preis</v>
      </c>
      <c r="M8930" s="2">
        <f>MATCH(orders[[#This Row],[Product ID]],'BD product'!A:A,0)</f>
        <v>564</v>
      </c>
      <c r="N8930" s="2" t="str" cm="1">
        <f t="array" ref="N8930">INDEX('BD product'!A:D,M8930,2)</f>
        <v>Furniture</v>
      </c>
    </row>
    <row r="8931" spans="1:14" x14ac:dyDescent="0.3">
      <c r="A8931" s="3" t="s">
        <v>8925</v>
      </c>
      <c r="B8931" s="4">
        <v>42107</v>
      </c>
      <c r="C8931" s="12" t="str">
        <f t="shared" si="139"/>
        <v>2015/04</v>
      </c>
      <c r="D8931" s="4">
        <v>42111</v>
      </c>
      <c r="E8931" s="3" t="s">
        <v>21</v>
      </c>
      <c r="F8931" s="3" t="s">
        <v>1965</v>
      </c>
      <c r="G8931" s="3" t="s">
        <v>3394</v>
      </c>
      <c r="H8931" s="5">
        <v>211372</v>
      </c>
      <c r="I8931" s="2">
        <v>2</v>
      </c>
      <c r="J8931" s="2">
        <v>3</v>
      </c>
      <c r="K8931" s="2">
        <v>-4.5293999999999999</v>
      </c>
      <c r="L8931" s="18" t="str">
        <f>VLOOKUP(F8931,'BD customers'!$1:$1048576,2,FALSE)</f>
        <v>Frank Preis</v>
      </c>
      <c r="M8931" s="2">
        <f>MATCH(orders[[#This Row],[Product ID]],'BD product'!A:A,0)</f>
        <v>1002</v>
      </c>
      <c r="N8931" s="2" t="str" cm="1">
        <f t="array" ref="N8931">INDEX('BD product'!A:D,M8931,2)</f>
        <v>Furniture</v>
      </c>
    </row>
    <row r="8932" spans="1:14" x14ac:dyDescent="0.3">
      <c r="A8932" s="3" t="s">
        <v>8925</v>
      </c>
      <c r="B8932" s="4">
        <v>42107</v>
      </c>
      <c r="C8932" s="12" t="str">
        <f t="shared" si="139"/>
        <v>2015/04</v>
      </c>
      <c r="D8932" s="4">
        <v>42111</v>
      </c>
      <c r="E8932" s="3" t="s">
        <v>21</v>
      </c>
      <c r="F8932" s="3" t="s">
        <v>1965</v>
      </c>
      <c r="G8932" s="3" t="s">
        <v>2967</v>
      </c>
      <c r="H8932" s="5">
        <v>239976</v>
      </c>
      <c r="I8932" s="2">
        <v>3</v>
      </c>
      <c r="J8932" s="2">
        <v>2</v>
      </c>
      <c r="K8932" s="2">
        <v>17.998200000000001</v>
      </c>
      <c r="L8932" s="18" t="str">
        <f>VLOOKUP(F8932,'BD customers'!$1:$1048576,2,FALSE)</f>
        <v>Frank Preis</v>
      </c>
      <c r="M8932" s="2">
        <f>MATCH(orders[[#This Row],[Product ID]],'BD product'!A:A,0)</f>
        <v>837</v>
      </c>
      <c r="N8932" s="2" t="str" cm="1">
        <f t="array" ref="N8932">INDEX('BD product'!A:D,M8932,2)</f>
        <v>Technology</v>
      </c>
    </row>
    <row r="8933" spans="1:14" x14ac:dyDescent="0.3">
      <c r="A8933" s="3" t="s">
        <v>8926</v>
      </c>
      <c r="B8933" s="4">
        <v>43087</v>
      </c>
      <c r="C8933" s="12" t="str">
        <f t="shared" si="139"/>
        <v>2017/12</v>
      </c>
      <c r="D8933" s="4">
        <v>43093</v>
      </c>
      <c r="E8933" s="3" t="s">
        <v>21</v>
      </c>
      <c r="F8933" s="3" t="s">
        <v>8493</v>
      </c>
      <c r="G8933" s="3" t="s">
        <v>7757</v>
      </c>
      <c r="H8933" s="5">
        <v>9995</v>
      </c>
      <c r="I8933" s="2">
        <v>5</v>
      </c>
      <c r="J8933" s="2">
        <v>0</v>
      </c>
      <c r="K8933" s="2">
        <v>22.988499999999998</v>
      </c>
      <c r="L8933" s="18" t="str">
        <f>VLOOKUP(F8933,'BD customers'!$1:$1048576,2,FALSE)</f>
        <v>Harold Engle</v>
      </c>
      <c r="M8933" s="2">
        <f>MATCH(orders[[#This Row],[Product ID]],'BD product'!A:A,0)</f>
        <v>1803</v>
      </c>
      <c r="N8933" s="2" t="str" cm="1">
        <f t="array" ref="N8933">INDEX('BD product'!A:D,M8933,2)</f>
        <v>Furniture</v>
      </c>
    </row>
    <row r="8934" spans="1:14" x14ac:dyDescent="0.3">
      <c r="A8934" s="3" t="s">
        <v>8926</v>
      </c>
      <c r="B8934" s="4">
        <v>43087</v>
      </c>
      <c r="C8934" s="12" t="str">
        <f t="shared" si="139"/>
        <v>2017/12</v>
      </c>
      <c r="D8934" s="4">
        <v>43093</v>
      </c>
      <c r="E8934" s="3" t="s">
        <v>21</v>
      </c>
      <c r="F8934" s="3" t="s">
        <v>8493</v>
      </c>
      <c r="G8934" s="3" t="s">
        <v>5848</v>
      </c>
      <c r="H8934" s="5">
        <v>2934</v>
      </c>
      <c r="I8934" s="2">
        <v>3</v>
      </c>
      <c r="J8934" s="2">
        <v>0</v>
      </c>
      <c r="K8934" s="2">
        <v>10.8558</v>
      </c>
      <c r="L8934" s="18" t="str">
        <f>VLOOKUP(F8934,'BD customers'!$1:$1048576,2,FALSE)</f>
        <v>Harold Engle</v>
      </c>
      <c r="M8934" s="2">
        <f>MATCH(orders[[#This Row],[Product ID]],'BD product'!A:A,0)</f>
        <v>1601</v>
      </c>
      <c r="N8934" s="2" t="str" cm="1">
        <f t="array" ref="N8934">INDEX('BD product'!A:D,M8934,2)</f>
        <v>Technology</v>
      </c>
    </row>
    <row r="8935" spans="1:14" x14ac:dyDescent="0.3">
      <c r="A8935" s="3" t="s">
        <v>8927</v>
      </c>
      <c r="B8935" s="4">
        <v>42443</v>
      </c>
      <c r="C8935" s="12" t="str">
        <f t="shared" si="139"/>
        <v>2016/03</v>
      </c>
      <c r="D8935" s="4">
        <v>42448</v>
      </c>
      <c r="E8935" s="3" t="s">
        <v>21</v>
      </c>
      <c r="F8935" s="3" t="s">
        <v>903</v>
      </c>
      <c r="G8935" s="3" t="s">
        <v>3134</v>
      </c>
      <c r="H8935" s="5">
        <v>1674</v>
      </c>
      <c r="I8935" s="2">
        <v>2</v>
      </c>
      <c r="J8935" s="2">
        <v>0</v>
      </c>
      <c r="K8935" s="2">
        <v>4.3524000000000003</v>
      </c>
      <c r="L8935" s="18" t="str">
        <f>VLOOKUP(F8935,'BD customers'!$1:$1048576,2,FALSE)</f>
        <v>Sibella Parks</v>
      </c>
      <c r="M8935" s="2">
        <f>MATCH(orders[[#This Row],[Product ID]],'BD product'!A:A,0)</f>
        <v>906</v>
      </c>
      <c r="N8935" s="2" t="str" cm="1">
        <f t="array" ref="N8935">INDEX('BD product'!A:D,M8935,2)</f>
        <v>Furniture</v>
      </c>
    </row>
    <row r="8936" spans="1:14" x14ac:dyDescent="0.3">
      <c r="A8936" s="3" t="s">
        <v>8928</v>
      </c>
      <c r="B8936" s="4">
        <v>42974</v>
      </c>
      <c r="C8936" s="12" t="str">
        <f t="shared" si="139"/>
        <v>2017/08</v>
      </c>
      <c r="D8936" s="4">
        <v>42974</v>
      </c>
      <c r="E8936" s="3" t="s">
        <v>41</v>
      </c>
      <c r="F8936" s="3" t="s">
        <v>1225</v>
      </c>
      <c r="G8936" s="3" t="s">
        <v>3775</v>
      </c>
      <c r="H8936" s="5">
        <v>12672</v>
      </c>
      <c r="I8936" s="2">
        <v>3</v>
      </c>
      <c r="J8936" s="2">
        <v>2</v>
      </c>
      <c r="K8936" s="2">
        <v>3.9600000000000003E-2</v>
      </c>
      <c r="L8936" s="18" t="str">
        <f>VLOOKUP(F8936,'BD customers'!$1:$1048576,2,FALSE)</f>
        <v>Ben Peterman</v>
      </c>
      <c r="M8936" s="2">
        <f>MATCH(orders[[#This Row],[Product ID]],'BD product'!A:A,0)</f>
        <v>1159</v>
      </c>
      <c r="N8936" s="2" t="str" cm="1">
        <f t="array" ref="N8936">INDEX('BD product'!A:D,M8936,2)</f>
        <v>Office Supplies</v>
      </c>
    </row>
    <row r="8937" spans="1:14" x14ac:dyDescent="0.3">
      <c r="A8937" s="3" t="s">
        <v>8928</v>
      </c>
      <c r="B8937" s="4">
        <v>42974</v>
      </c>
      <c r="C8937" s="12" t="str">
        <f t="shared" si="139"/>
        <v>2017/08</v>
      </c>
      <c r="D8937" s="4">
        <v>42974</v>
      </c>
      <c r="E8937" s="3" t="s">
        <v>41</v>
      </c>
      <c r="F8937" s="3" t="s">
        <v>1225</v>
      </c>
      <c r="G8937" s="3" t="s">
        <v>1278</v>
      </c>
      <c r="H8937" s="5">
        <v>1119888</v>
      </c>
      <c r="I8937" s="2">
        <v>14</v>
      </c>
      <c r="J8937" s="2">
        <v>2</v>
      </c>
      <c r="K8937" s="2">
        <v>20.997900000000001</v>
      </c>
      <c r="L8937" s="18" t="str">
        <f>VLOOKUP(F8937,'BD customers'!$1:$1048576,2,FALSE)</f>
        <v>Ben Peterman</v>
      </c>
      <c r="M8937" s="2">
        <f>MATCH(orders[[#This Row],[Product ID]],'BD product'!A:A,0)</f>
        <v>297</v>
      </c>
      <c r="N8937" s="2" t="str" cm="1">
        <f t="array" ref="N8937">INDEX('BD product'!A:D,M8937,2)</f>
        <v>Technology</v>
      </c>
    </row>
    <row r="8938" spans="1:14" x14ac:dyDescent="0.3">
      <c r="A8938" s="3" t="s">
        <v>8929</v>
      </c>
      <c r="B8938" s="4">
        <v>42355</v>
      </c>
      <c r="C8938" s="12" t="str">
        <f t="shared" si="139"/>
        <v>2015/12</v>
      </c>
      <c r="D8938" s="4">
        <v>42357</v>
      </c>
      <c r="E8938" s="3" t="s">
        <v>11</v>
      </c>
      <c r="F8938" s="3" t="s">
        <v>434</v>
      </c>
      <c r="G8938" s="3" t="s">
        <v>3110</v>
      </c>
      <c r="H8938" s="5">
        <v>20485</v>
      </c>
      <c r="I8938" s="2">
        <v>5</v>
      </c>
      <c r="J8938" s="2">
        <v>0</v>
      </c>
      <c r="K8938" s="2">
        <v>5.3261000000000003</v>
      </c>
      <c r="L8938" s="18" t="str">
        <f>VLOOKUP(F8938,'BD customers'!$1:$1048576,2,FALSE)</f>
        <v>Paul Gonzalez</v>
      </c>
      <c r="M8938" s="2">
        <f>MATCH(orders[[#This Row],[Product ID]],'BD product'!A:A,0)</f>
        <v>896</v>
      </c>
      <c r="N8938" s="2" t="str" cm="1">
        <f t="array" ref="N8938">INDEX('BD product'!A:D,M8938,2)</f>
        <v>Office Supplies</v>
      </c>
    </row>
    <row r="8939" spans="1:14" x14ac:dyDescent="0.3">
      <c r="A8939" s="3" t="s">
        <v>8929</v>
      </c>
      <c r="B8939" s="4">
        <v>42355</v>
      </c>
      <c r="C8939" s="12" t="str">
        <f t="shared" si="139"/>
        <v>2015/12</v>
      </c>
      <c r="D8939" s="4">
        <v>42357</v>
      </c>
      <c r="E8939" s="3" t="s">
        <v>11</v>
      </c>
      <c r="F8939" s="3" t="s">
        <v>434</v>
      </c>
      <c r="G8939" s="3" t="s">
        <v>5233</v>
      </c>
      <c r="H8939" s="5">
        <v>135984</v>
      </c>
      <c r="I8939" s="2">
        <v>2</v>
      </c>
      <c r="J8939" s="2">
        <v>2</v>
      </c>
      <c r="K8939" s="2">
        <v>1.6998</v>
      </c>
      <c r="L8939" s="18" t="str">
        <f>VLOOKUP(F8939,'BD customers'!$1:$1048576,2,FALSE)</f>
        <v>Paul Gonzalez</v>
      </c>
      <c r="M8939" s="2">
        <f>MATCH(orders[[#This Row],[Product ID]],'BD product'!A:A,0)</f>
        <v>1497</v>
      </c>
      <c r="N8939" s="2" t="str" cm="1">
        <f t="array" ref="N8939">INDEX('BD product'!A:D,M8939,2)</f>
        <v>Technology</v>
      </c>
    </row>
    <row r="8940" spans="1:14" x14ac:dyDescent="0.3">
      <c r="A8940" s="3" t="s">
        <v>8929</v>
      </c>
      <c r="B8940" s="4">
        <v>42355</v>
      </c>
      <c r="C8940" s="12" t="str">
        <f t="shared" si="139"/>
        <v>2015/12</v>
      </c>
      <c r="D8940" s="4">
        <v>42357</v>
      </c>
      <c r="E8940" s="3" t="s">
        <v>11</v>
      </c>
      <c r="F8940" s="3" t="s">
        <v>434</v>
      </c>
      <c r="G8940" s="3" t="s">
        <v>785</v>
      </c>
      <c r="H8940" s="5">
        <v>164</v>
      </c>
      <c r="I8940" s="2">
        <v>5</v>
      </c>
      <c r="J8940" s="2">
        <v>0</v>
      </c>
      <c r="K8940" s="2">
        <v>0.70520000000000005</v>
      </c>
      <c r="L8940" s="18" t="str">
        <f>VLOOKUP(F8940,'BD customers'!$1:$1048576,2,FALSE)</f>
        <v>Paul Gonzalez</v>
      </c>
      <c r="M8940" s="2">
        <f>MATCH(orders[[#This Row],[Product ID]],'BD product'!A:A,0)</f>
        <v>171</v>
      </c>
      <c r="N8940" s="2" t="str" cm="1">
        <f t="array" ref="N8940">INDEX('BD product'!A:D,M8940,2)</f>
        <v>Office Supplies</v>
      </c>
    </row>
    <row r="8941" spans="1:14" x14ac:dyDescent="0.3">
      <c r="A8941" s="3" t="s">
        <v>8929</v>
      </c>
      <c r="B8941" s="4">
        <v>42355</v>
      </c>
      <c r="C8941" s="12" t="str">
        <f t="shared" si="139"/>
        <v>2015/12</v>
      </c>
      <c r="D8941" s="4">
        <v>42357</v>
      </c>
      <c r="E8941" s="3" t="s">
        <v>11</v>
      </c>
      <c r="F8941" s="3" t="s">
        <v>434</v>
      </c>
      <c r="G8941" s="3" t="s">
        <v>3185</v>
      </c>
      <c r="H8941" s="5">
        <v>9296</v>
      </c>
      <c r="I8941" s="2">
        <v>2</v>
      </c>
      <c r="J8941" s="2">
        <v>2</v>
      </c>
      <c r="K8941" s="2">
        <v>3.1374</v>
      </c>
      <c r="L8941" s="18" t="str">
        <f>VLOOKUP(F8941,'BD customers'!$1:$1048576,2,FALSE)</f>
        <v>Paul Gonzalez</v>
      </c>
      <c r="M8941" s="2">
        <f>MATCH(orders[[#This Row],[Product ID]],'BD product'!A:A,0)</f>
        <v>922</v>
      </c>
      <c r="N8941" s="2" t="str" cm="1">
        <f t="array" ref="N8941">INDEX('BD product'!A:D,M8941,2)</f>
        <v>Office Supplies</v>
      </c>
    </row>
    <row r="8942" spans="1:14" x14ac:dyDescent="0.3">
      <c r="A8942" s="3" t="s">
        <v>8930</v>
      </c>
      <c r="B8942" s="4">
        <v>41873</v>
      </c>
      <c r="C8942" s="12" t="str">
        <f t="shared" si="139"/>
        <v>2014/08</v>
      </c>
      <c r="D8942" s="4">
        <v>41875</v>
      </c>
      <c r="E8942" s="3" t="s">
        <v>11</v>
      </c>
      <c r="F8942" s="3" t="s">
        <v>1701</v>
      </c>
      <c r="G8942" s="3" t="s">
        <v>8931</v>
      </c>
      <c r="H8942" s="5">
        <v>7632</v>
      </c>
      <c r="I8942" s="2">
        <v>3</v>
      </c>
      <c r="J8942" s="2">
        <v>2</v>
      </c>
      <c r="K8942" s="2">
        <v>-1.8126</v>
      </c>
      <c r="L8942" s="18" t="str">
        <f>VLOOKUP(F8942,'BD customers'!$1:$1048576,2,FALSE)</f>
        <v>Jeremy Pistek</v>
      </c>
      <c r="M8942" s="2">
        <f>MATCH(orders[[#This Row],[Product ID]],'BD product'!A:A,0)</f>
        <v>1849</v>
      </c>
      <c r="N8942" s="2" t="str" cm="1">
        <f t="array" ref="N8942">INDEX('BD product'!A:D,M8942,2)</f>
        <v>Office Supplies</v>
      </c>
    </row>
    <row r="8943" spans="1:14" x14ac:dyDescent="0.3">
      <c r="A8943" s="3" t="s">
        <v>8933</v>
      </c>
      <c r="B8943" s="4">
        <v>42677</v>
      </c>
      <c r="C8943" s="12" t="str">
        <f t="shared" si="139"/>
        <v>2016/11</v>
      </c>
      <c r="D8943" s="4">
        <v>42679</v>
      </c>
      <c r="E8943" s="3" t="s">
        <v>64</v>
      </c>
      <c r="F8943" s="3" t="s">
        <v>2735</v>
      </c>
      <c r="G8943" s="3" t="s">
        <v>3191</v>
      </c>
      <c r="H8943" s="5">
        <v>4158</v>
      </c>
      <c r="I8943" s="2">
        <v>7</v>
      </c>
      <c r="J8943" s="2">
        <v>7</v>
      </c>
      <c r="K8943" s="2">
        <v>-0.34649999999999997</v>
      </c>
      <c r="L8943" s="18" t="str">
        <f>VLOOKUP(F8943,'BD customers'!$1:$1048576,2,FALSE)</f>
        <v>Natalie Webber</v>
      </c>
      <c r="M8943" s="2">
        <f>MATCH(orders[[#This Row],[Product ID]],'BD product'!A:A,0)</f>
        <v>924</v>
      </c>
      <c r="N8943" s="2" t="str" cm="1">
        <f t="array" ref="N8943">INDEX('BD product'!A:D,M8943,2)</f>
        <v>Office Supplies</v>
      </c>
    </row>
    <row r="8944" spans="1:14" x14ac:dyDescent="0.3">
      <c r="A8944" s="3" t="s">
        <v>8933</v>
      </c>
      <c r="B8944" s="4">
        <v>42677</v>
      </c>
      <c r="C8944" s="12" t="str">
        <f t="shared" si="139"/>
        <v>2016/11</v>
      </c>
      <c r="D8944" s="4">
        <v>42679</v>
      </c>
      <c r="E8944" s="3" t="s">
        <v>64</v>
      </c>
      <c r="F8944" s="3" t="s">
        <v>2735</v>
      </c>
      <c r="G8944" s="3" t="s">
        <v>8934</v>
      </c>
      <c r="H8944" s="5">
        <v>179991</v>
      </c>
      <c r="I8944" s="2">
        <v>3</v>
      </c>
      <c r="J8944" s="2">
        <v>7</v>
      </c>
      <c r="K8944" s="2">
        <v>-251.98740000000001</v>
      </c>
      <c r="L8944" s="18" t="str">
        <f>VLOOKUP(F8944,'BD customers'!$1:$1048576,2,FALSE)</f>
        <v>Natalie Webber</v>
      </c>
      <c r="M8944" s="2">
        <f>MATCH(orders[[#This Row],[Product ID]],'BD product'!A:A,0)</f>
        <v>1850</v>
      </c>
      <c r="N8944" s="2" t="str" cm="1">
        <f t="array" ref="N8944">INDEX('BD product'!A:D,M8944,2)</f>
        <v>Technology</v>
      </c>
    </row>
    <row r="8945" spans="1:14" x14ac:dyDescent="0.3">
      <c r="A8945" s="3" t="s">
        <v>8936</v>
      </c>
      <c r="B8945" s="4">
        <v>43018</v>
      </c>
      <c r="C8945" s="12" t="str">
        <f t="shared" si="139"/>
        <v>2017/10</v>
      </c>
      <c r="D8945" s="4">
        <v>43024</v>
      </c>
      <c r="E8945" s="3" t="s">
        <v>21</v>
      </c>
      <c r="F8945" s="3" t="s">
        <v>4107</v>
      </c>
      <c r="G8945" s="3" t="s">
        <v>7078</v>
      </c>
      <c r="H8945" s="5">
        <v>239358</v>
      </c>
      <c r="I8945" s="2">
        <v>3</v>
      </c>
      <c r="J8945" s="2">
        <v>3</v>
      </c>
      <c r="K8945" s="2">
        <v>-47.871600000000001</v>
      </c>
      <c r="L8945" s="18" t="str">
        <f>VLOOKUP(F8945,'BD customers'!$1:$1048576,2,FALSE)</f>
        <v>Scot Wooten</v>
      </c>
      <c r="M8945" s="2">
        <f>MATCH(orders[[#This Row],[Product ID]],'BD product'!A:A,0)</f>
        <v>1758</v>
      </c>
      <c r="N8945" s="2" t="str" cm="1">
        <f t="array" ref="N8945">INDEX('BD product'!A:D,M8945,2)</f>
        <v>Furniture</v>
      </c>
    </row>
    <row r="8946" spans="1:14" x14ac:dyDescent="0.3">
      <c r="A8946" s="3" t="s">
        <v>8937</v>
      </c>
      <c r="B8946" s="4">
        <v>41980</v>
      </c>
      <c r="C8946" s="12" t="str">
        <f t="shared" si="139"/>
        <v>2014/12</v>
      </c>
      <c r="D8946" s="4">
        <v>41981</v>
      </c>
      <c r="E8946" s="3" t="s">
        <v>64</v>
      </c>
      <c r="F8946" s="3" t="s">
        <v>1346</v>
      </c>
      <c r="G8946" s="3" t="s">
        <v>4738</v>
      </c>
      <c r="H8946" s="5">
        <v>16488</v>
      </c>
      <c r="I8946" s="2">
        <v>3</v>
      </c>
      <c r="J8946" s="2">
        <v>0</v>
      </c>
      <c r="K8946" s="2">
        <v>80.791200000000003</v>
      </c>
      <c r="L8946" s="18" t="str">
        <f>VLOOKUP(F8946,'BD customers'!$1:$1048576,2,FALSE)</f>
        <v>Erica Hernandez</v>
      </c>
      <c r="M8946" s="2">
        <f>MATCH(orders[[#This Row],[Product ID]],'BD product'!A:A,0)</f>
        <v>1399</v>
      </c>
      <c r="N8946" s="2" t="str" cm="1">
        <f t="array" ref="N8946">INDEX('BD product'!A:D,M8946,2)</f>
        <v>Office Supplies</v>
      </c>
    </row>
    <row r="8947" spans="1:14" x14ac:dyDescent="0.3">
      <c r="A8947" s="3" t="s">
        <v>8938</v>
      </c>
      <c r="B8947" s="4">
        <v>41958</v>
      </c>
      <c r="C8947" s="12" t="str">
        <f t="shared" si="139"/>
        <v>2014/11</v>
      </c>
      <c r="D8947" s="4">
        <v>41960</v>
      </c>
      <c r="E8947" s="3" t="s">
        <v>11</v>
      </c>
      <c r="F8947" s="3" t="s">
        <v>4397</v>
      </c>
      <c r="G8947" s="3" t="s">
        <v>1993</v>
      </c>
      <c r="H8947" s="5">
        <v>1095</v>
      </c>
      <c r="I8947" s="2">
        <v>3</v>
      </c>
      <c r="J8947" s="2">
        <v>0</v>
      </c>
      <c r="K8947" s="2">
        <v>0.32850000000000001</v>
      </c>
      <c r="L8947" s="18" t="str">
        <f>VLOOKUP(F8947,'BD customers'!$1:$1048576,2,FALSE)</f>
        <v>Scott Cohen</v>
      </c>
      <c r="M8947" s="2">
        <f>MATCH(orders[[#This Row],[Product ID]],'BD product'!A:A,0)</f>
        <v>505</v>
      </c>
      <c r="N8947" s="2" t="str" cm="1">
        <f t="array" ref="N8947">INDEX('BD product'!A:D,M8947,2)</f>
        <v>Office Supplies</v>
      </c>
    </row>
    <row r="8948" spans="1:14" x14ac:dyDescent="0.3">
      <c r="A8948" s="3" t="s">
        <v>8939</v>
      </c>
      <c r="B8948" s="4">
        <v>43093</v>
      </c>
      <c r="C8948" s="12" t="str">
        <f t="shared" si="139"/>
        <v>2017/12</v>
      </c>
      <c r="D8948" s="4">
        <v>43097</v>
      </c>
      <c r="E8948" s="3" t="s">
        <v>21</v>
      </c>
      <c r="F8948" s="3" t="s">
        <v>5620</v>
      </c>
      <c r="G8948" s="3" t="s">
        <v>3902</v>
      </c>
      <c r="H8948" s="5">
        <v>1944</v>
      </c>
      <c r="I8948" s="2">
        <v>3</v>
      </c>
      <c r="J8948" s="2">
        <v>0</v>
      </c>
      <c r="K8948" s="2">
        <v>9.3312000000000008</v>
      </c>
      <c r="L8948" s="18" t="str">
        <f>VLOOKUP(F8948,'BD customers'!$1:$1048576,2,FALSE)</f>
        <v>Nick Crebassa</v>
      </c>
      <c r="M8948" s="2">
        <f>MATCH(orders[[#This Row],[Product ID]],'BD product'!A:A,0)</f>
        <v>1195</v>
      </c>
      <c r="N8948" s="2" t="str" cm="1">
        <f t="array" ref="N8948">INDEX('BD product'!A:D,M8948,2)</f>
        <v>Office Supplies</v>
      </c>
    </row>
    <row r="8949" spans="1:14" x14ac:dyDescent="0.3">
      <c r="A8949" s="3" t="s">
        <v>8939</v>
      </c>
      <c r="B8949" s="4">
        <v>43093</v>
      </c>
      <c r="C8949" s="12" t="str">
        <f t="shared" si="139"/>
        <v>2017/12</v>
      </c>
      <c r="D8949" s="4">
        <v>43097</v>
      </c>
      <c r="E8949" s="3" t="s">
        <v>21</v>
      </c>
      <c r="F8949" s="3" t="s">
        <v>5620</v>
      </c>
      <c r="G8949" s="3" t="s">
        <v>6516</v>
      </c>
      <c r="H8949" s="5">
        <v>123</v>
      </c>
      <c r="I8949" s="2">
        <v>5</v>
      </c>
      <c r="J8949" s="2">
        <v>0</v>
      </c>
      <c r="K8949" s="2">
        <v>6.1499999999999999E-2</v>
      </c>
      <c r="L8949" s="18" t="str">
        <f>VLOOKUP(F8949,'BD customers'!$1:$1048576,2,FALSE)</f>
        <v>Nick Crebassa</v>
      </c>
      <c r="M8949" s="2">
        <f>MATCH(orders[[#This Row],[Product ID]],'BD product'!A:A,0)</f>
        <v>1701</v>
      </c>
      <c r="N8949" s="2" t="str" cm="1">
        <f t="array" ref="N8949">INDEX('BD product'!A:D,M8949,2)</f>
        <v>Office Supplies</v>
      </c>
    </row>
    <row r="8950" spans="1:14" x14ac:dyDescent="0.3">
      <c r="A8950" s="3" t="s">
        <v>8940</v>
      </c>
      <c r="B8950" s="4">
        <v>41997</v>
      </c>
      <c r="C8950" s="12" t="str">
        <f t="shared" si="139"/>
        <v>2014/12</v>
      </c>
      <c r="D8950" s="4">
        <v>41999</v>
      </c>
      <c r="E8950" s="3" t="s">
        <v>64</v>
      </c>
      <c r="F8950" s="3" t="s">
        <v>3836</v>
      </c>
      <c r="G8950" s="3" t="s">
        <v>7801</v>
      </c>
      <c r="H8950" s="5">
        <v>1397</v>
      </c>
      <c r="I8950" s="2">
        <v>1</v>
      </c>
      <c r="J8950" s="2">
        <v>0</v>
      </c>
      <c r="K8950" s="2">
        <v>3.6322000000000001</v>
      </c>
      <c r="L8950" s="18" t="str">
        <f>VLOOKUP(F8950,'BD customers'!$1:$1048576,2,FALSE)</f>
        <v>Adam Shillingsburg</v>
      </c>
      <c r="M8950" s="2">
        <f>MATCH(orders[[#This Row],[Product ID]],'BD product'!A:A,0)</f>
        <v>1805</v>
      </c>
      <c r="N8950" s="2" t="str" cm="1">
        <f t="array" ref="N8950">INDEX('BD product'!A:D,M8950,2)</f>
        <v>Office Supplies</v>
      </c>
    </row>
    <row r="8951" spans="1:14" x14ac:dyDescent="0.3">
      <c r="A8951" s="3" t="s">
        <v>8941</v>
      </c>
      <c r="B8951" s="4">
        <v>43091</v>
      </c>
      <c r="C8951" s="12" t="str">
        <f t="shared" si="139"/>
        <v>2017/12</v>
      </c>
      <c r="D8951" s="4">
        <v>43097</v>
      </c>
      <c r="E8951" s="3" t="s">
        <v>21</v>
      </c>
      <c r="F8951" s="3" t="s">
        <v>5288</v>
      </c>
      <c r="G8951" s="3" t="s">
        <v>1127</v>
      </c>
      <c r="H8951" s="5">
        <v>934956</v>
      </c>
      <c r="I8951" s="2">
        <v>6</v>
      </c>
      <c r="J8951" s="2">
        <v>4</v>
      </c>
      <c r="K8951" s="2">
        <v>-249.32159999999999</v>
      </c>
      <c r="L8951" s="18" t="str">
        <f>VLOOKUP(F8951,'BD customers'!$1:$1048576,2,FALSE)</f>
        <v>Jack Lebron</v>
      </c>
      <c r="M8951" s="2">
        <f>MATCH(orders[[#This Row],[Product ID]],'BD product'!A:A,0)</f>
        <v>259</v>
      </c>
      <c r="N8951" s="2" t="str" cm="1">
        <f t="array" ref="N8951">INDEX('BD product'!A:D,M8951,2)</f>
        <v>Furniture</v>
      </c>
    </row>
    <row r="8952" spans="1:14" x14ac:dyDescent="0.3">
      <c r="A8952" s="3" t="s">
        <v>8941</v>
      </c>
      <c r="B8952" s="4">
        <v>43091</v>
      </c>
      <c r="C8952" s="12" t="str">
        <f t="shared" si="139"/>
        <v>2017/12</v>
      </c>
      <c r="D8952" s="4">
        <v>43097</v>
      </c>
      <c r="E8952" s="3" t="s">
        <v>21</v>
      </c>
      <c r="F8952" s="3" t="s">
        <v>5288</v>
      </c>
      <c r="G8952" s="3" t="s">
        <v>2941</v>
      </c>
      <c r="H8952" s="5">
        <v>46864</v>
      </c>
      <c r="I8952" s="2">
        <v>2</v>
      </c>
      <c r="J8952" s="2">
        <v>2</v>
      </c>
      <c r="K8952" s="2">
        <v>7.6154000000000002</v>
      </c>
      <c r="L8952" s="18" t="str">
        <f>VLOOKUP(F8952,'BD customers'!$1:$1048576,2,FALSE)</f>
        <v>Jack Lebron</v>
      </c>
      <c r="M8952" s="2">
        <f>MATCH(orders[[#This Row],[Product ID]],'BD product'!A:A,0)</f>
        <v>827</v>
      </c>
      <c r="N8952" s="2" t="str" cm="1">
        <f t="array" ref="N8952">INDEX('BD product'!A:D,M8952,2)</f>
        <v>Technology</v>
      </c>
    </row>
    <row r="8953" spans="1:14" x14ac:dyDescent="0.3">
      <c r="A8953" s="3" t="s">
        <v>8941</v>
      </c>
      <c r="B8953" s="4">
        <v>43091</v>
      </c>
      <c r="C8953" s="12" t="str">
        <f t="shared" si="139"/>
        <v>2017/12</v>
      </c>
      <c r="D8953" s="4">
        <v>43097</v>
      </c>
      <c r="E8953" s="3" t="s">
        <v>21</v>
      </c>
      <c r="F8953" s="3" t="s">
        <v>5288</v>
      </c>
      <c r="G8953" s="3" t="s">
        <v>1560</v>
      </c>
      <c r="H8953" s="5">
        <v>2616</v>
      </c>
      <c r="I8953" s="2">
        <v>3</v>
      </c>
      <c r="J8953" s="2">
        <v>2</v>
      </c>
      <c r="K8953" s="2">
        <v>0.19620000000000001</v>
      </c>
      <c r="L8953" s="18" t="str">
        <f>VLOOKUP(F8953,'BD customers'!$1:$1048576,2,FALSE)</f>
        <v>Jack Lebron</v>
      </c>
      <c r="M8953" s="2">
        <f>MATCH(orders[[#This Row],[Product ID]],'BD product'!A:A,0)</f>
        <v>378</v>
      </c>
      <c r="N8953" s="2" t="str" cm="1">
        <f t="array" ref="N8953">INDEX('BD product'!A:D,M8953,2)</f>
        <v>Office Supplies</v>
      </c>
    </row>
    <row r="8954" spans="1:14" x14ac:dyDescent="0.3">
      <c r="A8954" s="3" t="s">
        <v>8941</v>
      </c>
      <c r="B8954" s="4">
        <v>43091</v>
      </c>
      <c r="C8954" s="12" t="str">
        <f t="shared" si="139"/>
        <v>2017/12</v>
      </c>
      <c r="D8954" s="4">
        <v>43097</v>
      </c>
      <c r="E8954" s="3" t="s">
        <v>21</v>
      </c>
      <c r="F8954" s="3" t="s">
        <v>5288</v>
      </c>
      <c r="G8954" s="3" t="s">
        <v>3457</v>
      </c>
      <c r="H8954" s="5">
        <v>23128</v>
      </c>
      <c r="I8954" s="2">
        <v>7</v>
      </c>
      <c r="J8954" s="2">
        <v>2</v>
      </c>
      <c r="K8954" s="2">
        <v>0.28910000000000002</v>
      </c>
      <c r="L8954" s="18" t="str">
        <f>VLOOKUP(F8954,'BD customers'!$1:$1048576,2,FALSE)</f>
        <v>Jack Lebron</v>
      </c>
      <c r="M8954" s="2">
        <f>MATCH(orders[[#This Row],[Product ID]],'BD product'!A:A,0)</f>
        <v>1026</v>
      </c>
      <c r="N8954" s="2" t="str" cm="1">
        <f t="array" ref="N8954">INDEX('BD product'!A:D,M8954,2)</f>
        <v>Office Supplies</v>
      </c>
    </row>
    <row r="8955" spans="1:14" x14ac:dyDescent="0.3">
      <c r="A8955" s="3" t="s">
        <v>8941</v>
      </c>
      <c r="B8955" s="4">
        <v>43091</v>
      </c>
      <c r="C8955" s="12" t="str">
        <f t="shared" si="139"/>
        <v>2017/12</v>
      </c>
      <c r="D8955" s="4">
        <v>43097</v>
      </c>
      <c r="E8955" s="3" t="s">
        <v>21</v>
      </c>
      <c r="F8955" s="3" t="s">
        <v>5288</v>
      </c>
      <c r="G8955" s="3" t="s">
        <v>2486</v>
      </c>
      <c r="H8955" s="5">
        <v>5924</v>
      </c>
      <c r="I8955" s="2">
        <v>5</v>
      </c>
      <c r="J8955" s="2">
        <v>2</v>
      </c>
      <c r="K8955" s="2">
        <v>1.6291</v>
      </c>
      <c r="L8955" s="18" t="str">
        <f>VLOOKUP(F8955,'BD customers'!$1:$1048576,2,FALSE)</f>
        <v>Jack Lebron</v>
      </c>
      <c r="M8955" s="2">
        <f>MATCH(orders[[#This Row],[Product ID]],'BD product'!A:A,0)</f>
        <v>669</v>
      </c>
      <c r="N8955" s="2" t="str" cm="1">
        <f t="array" ref="N8955">INDEX('BD product'!A:D,M8955,2)</f>
        <v>Office Supplies</v>
      </c>
    </row>
    <row r="8956" spans="1:14" x14ac:dyDescent="0.3">
      <c r="A8956" s="3" t="s">
        <v>8942</v>
      </c>
      <c r="B8956" s="4">
        <v>41859</v>
      </c>
      <c r="C8956" s="12" t="str">
        <f t="shared" si="139"/>
        <v>2014/08</v>
      </c>
      <c r="D8956" s="4">
        <v>41861</v>
      </c>
      <c r="E8956" s="3" t="s">
        <v>11</v>
      </c>
      <c r="F8956" s="3" t="s">
        <v>2785</v>
      </c>
      <c r="G8956" s="3" t="s">
        <v>3908</v>
      </c>
      <c r="H8956" s="5">
        <v>155456</v>
      </c>
      <c r="I8956" s="2">
        <v>4</v>
      </c>
      <c r="J8956" s="2">
        <v>2</v>
      </c>
      <c r="K8956" s="2">
        <v>-7.7728000000000002</v>
      </c>
      <c r="L8956" s="18" t="str">
        <f>VLOOKUP(F8956,'BD customers'!$1:$1048576,2,FALSE)</f>
        <v>Vivek Gonzalez</v>
      </c>
      <c r="M8956" s="2">
        <f>MATCH(orders[[#This Row],[Product ID]],'BD product'!A:A,0)</f>
        <v>1197</v>
      </c>
      <c r="N8956" s="2" t="str" cm="1">
        <f t="array" ref="N8956">INDEX('BD product'!A:D,M8956,2)</f>
        <v>Furniture</v>
      </c>
    </row>
    <row r="8957" spans="1:14" x14ac:dyDescent="0.3">
      <c r="A8957" s="3" t="s">
        <v>8943</v>
      </c>
      <c r="B8957" s="4">
        <v>41902</v>
      </c>
      <c r="C8957" s="12" t="str">
        <f t="shared" si="139"/>
        <v>2014/09</v>
      </c>
      <c r="D8957" s="4">
        <v>41906</v>
      </c>
      <c r="E8957" s="3" t="s">
        <v>21</v>
      </c>
      <c r="F8957" s="3" t="s">
        <v>1686</v>
      </c>
      <c r="G8957" s="3" t="s">
        <v>5444</v>
      </c>
      <c r="H8957" s="5">
        <v>856</v>
      </c>
      <c r="I8957" s="2">
        <v>2</v>
      </c>
      <c r="J8957" s="2">
        <v>0</v>
      </c>
      <c r="K8957" s="2">
        <v>0.38519999999999999</v>
      </c>
      <c r="L8957" s="18" t="str">
        <f>VLOOKUP(F8957,'BD customers'!$1:$1048576,2,FALSE)</f>
        <v>Henry Goldwyn</v>
      </c>
      <c r="M8957" s="2">
        <f>MATCH(orders[[#This Row],[Product ID]],'BD product'!A:A,0)</f>
        <v>1534</v>
      </c>
      <c r="N8957" s="2" t="str" cm="1">
        <f t="array" ref="N8957">INDEX('BD product'!A:D,M8957,2)</f>
        <v>Office Supplies</v>
      </c>
    </row>
    <row r="8958" spans="1:14" x14ac:dyDescent="0.3">
      <c r="A8958" s="3" t="s">
        <v>8944</v>
      </c>
      <c r="B8958" s="4">
        <v>43094</v>
      </c>
      <c r="C8958" s="12" t="str">
        <f t="shared" si="139"/>
        <v>2017/12</v>
      </c>
      <c r="D8958" s="4">
        <v>43097</v>
      </c>
      <c r="E8958" s="3" t="s">
        <v>64</v>
      </c>
      <c r="F8958" s="3" t="s">
        <v>2836</v>
      </c>
      <c r="G8958" s="3" t="s">
        <v>5050</v>
      </c>
      <c r="H8958" s="5">
        <v>210</v>
      </c>
      <c r="I8958" s="2">
        <v>3</v>
      </c>
      <c r="J8958" s="2">
        <v>2</v>
      </c>
      <c r="K8958" s="2">
        <v>0.57750000000000001</v>
      </c>
      <c r="L8958" s="18" t="str">
        <f>VLOOKUP(F8958,'BD customers'!$1:$1048576,2,FALSE)</f>
        <v>Jennifer Halladay</v>
      </c>
      <c r="M8958" s="2">
        <f>MATCH(orders[[#This Row],[Product ID]],'BD product'!A:A,0)</f>
        <v>1459</v>
      </c>
      <c r="N8958" s="2" t="str" cm="1">
        <f t="array" ref="N8958">INDEX('BD product'!A:D,M8958,2)</f>
        <v>Furniture</v>
      </c>
    </row>
    <row r="8959" spans="1:14" x14ac:dyDescent="0.3">
      <c r="A8959" s="3" t="s">
        <v>8944</v>
      </c>
      <c r="B8959" s="4">
        <v>43094</v>
      </c>
      <c r="C8959" s="12" t="str">
        <f t="shared" si="139"/>
        <v>2017/12</v>
      </c>
      <c r="D8959" s="4">
        <v>43097</v>
      </c>
      <c r="E8959" s="3" t="s">
        <v>64</v>
      </c>
      <c r="F8959" s="3" t="s">
        <v>2836</v>
      </c>
      <c r="G8959" s="3" t="s">
        <v>8896</v>
      </c>
      <c r="H8959" s="5">
        <v>1200</v>
      </c>
      <c r="I8959" s="2">
        <v>2</v>
      </c>
      <c r="J8959" s="2">
        <v>5</v>
      </c>
      <c r="K8959" s="2">
        <v>-7.1999999999999998E-3</v>
      </c>
      <c r="L8959" s="18" t="str">
        <f>VLOOKUP(F8959,'BD customers'!$1:$1048576,2,FALSE)</f>
        <v>Jennifer Halladay</v>
      </c>
      <c r="M8959" s="2">
        <f>MATCH(orders[[#This Row],[Product ID]],'BD product'!A:A,0)</f>
        <v>1847</v>
      </c>
      <c r="N8959" s="2" t="str" cm="1">
        <f t="array" ref="N8959">INDEX('BD product'!A:D,M8959,2)</f>
        <v>Technology</v>
      </c>
    </row>
    <row r="8960" spans="1:14" x14ac:dyDescent="0.3">
      <c r="A8960" s="3" t="s">
        <v>8945</v>
      </c>
      <c r="B8960" s="4">
        <v>43064</v>
      </c>
      <c r="C8960" s="12" t="str">
        <f t="shared" si="139"/>
        <v>2017/11</v>
      </c>
      <c r="D8960" s="4">
        <v>43069</v>
      </c>
      <c r="E8960" s="3" t="s">
        <v>21</v>
      </c>
      <c r="F8960" s="3" t="s">
        <v>1769</v>
      </c>
      <c r="G8960" s="3" t="s">
        <v>3210</v>
      </c>
      <c r="H8960" s="5">
        <v>29996</v>
      </c>
      <c r="I8960" s="2">
        <v>5</v>
      </c>
      <c r="J8960" s="2">
        <v>2</v>
      </c>
      <c r="K8960" s="2">
        <v>3.7494999999999998</v>
      </c>
      <c r="L8960" s="18" t="str">
        <f>VLOOKUP(F8960,'BD customers'!$1:$1048576,2,FALSE)</f>
        <v>Rose O'Brian</v>
      </c>
      <c r="M8960" s="2">
        <f>MATCH(orders[[#This Row],[Product ID]],'BD product'!A:A,0)</f>
        <v>931</v>
      </c>
      <c r="N8960" s="2" t="str" cm="1">
        <f t="array" ref="N8960">INDEX('BD product'!A:D,M8960,2)</f>
        <v>Technology</v>
      </c>
    </row>
    <row r="8961" spans="1:14" x14ac:dyDescent="0.3">
      <c r="A8961" s="3" t="s">
        <v>8945</v>
      </c>
      <c r="B8961" s="4">
        <v>43064</v>
      </c>
      <c r="C8961" s="12" t="str">
        <f t="shared" si="139"/>
        <v>2017/11</v>
      </c>
      <c r="D8961" s="4">
        <v>43069</v>
      </c>
      <c r="E8961" s="3" t="s">
        <v>21</v>
      </c>
      <c r="F8961" s="3" t="s">
        <v>1769</v>
      </c>
      <c r="G8961" s="3" t="s">
        <v>5412</v>
      </c>
      <c r="H8961" s="5">
        <v>6784</v>
      </c>
      <c r="I8961" s="2">
        <v>5</v>
      </c>
      <c r="J8961" s="2">
        <v>8</v>
      </c>
      <c r="K8961" s="2">
        <v>-17.977599999999999</v>
      </c>
      <c r="L8961" s="18" t="str">
        <f>VLOOKUP(F8961,'BD customers'!$1:$1048576,2,FALSE)</f>
        <v>Rose O'Brian</v>
      </c>
      <c r="M8961" s="2">
        <f>MATCH(orders[[#This Row],[Product ID]],'BD product'!A:A,0)</f>
        <v>1529</v>
      </c>
      <c r="N8961" s="2" t="str" cm="1">
        <f t="array" ref="N8961">INDEX('BD product'!A:D,M8961,2)</f>
        <v>Office Supplies</v>
      </c>
    </row>
    <row r="8962" spans="1:14" x14ac:dyDescent="0.3">
      <c r="A8962" s="3" t="s">
        <v>8945</v>
      </c>
      <c r="B8962" s="4">
        <v>43064</v>
      </c>
      <c r="C8962" s="12" t="str">
        <f t="shared" ref="C8962:C9025" si="140">TEXT(B8962,"aaaa/mm")</f>
        <v>2017/11</v>
      </c>
      <c r="D8962" s="4">
        <v>43069</v>
      </c>
      <c r="E8962" s="3" t="s">
        <v>21</v>
      </c>
      <c r="F8962" s="3" t="s">
        <v>1769</v>
      </c>
      <c r="G8962" s="3" t="s">
        <v>3015</v>
      </c>
      <c r="H8962" s="5">
        <v>85393</v>
      </c>
      <c r="I8962" s="2">
        <v>5</v>
      </c>
      <c r="J8962" s="2">
        <v>3</v>
      </c>
      <c r="K8962" s="2">
        <v>-2.4398</v>
      </c>
      <c r="L8962" s="18" t="str">
        <f>VLOOKUP(F8962,'BD customers'!$1:$1048576,2,FALSE)</f>
        <v>Rose O'Brian</v>
      </c>
      <c r="M8962" s="2">
        <f>MATCH(orders[[#This Row],[Product ID]],'BD product'!A:A,0)</f>
        <v>858</v>
      </c>
      <c r="N8962" s="2" t="str" cm="1">
        <f t="array" ref="N8962">INDEX('BD product'!A:D,M8962,2)</f>
        <v>Furniture</v>
      </c>
    </row>
    <row r="8963" spans="1:14" x14ac:dyDescent="0.3">
      <c r="A8963" s="3" t="s">
        <v>8945</v>
      </c>
      <c r="B8963" s="4">
        <v>43064</v>
      </c>
      <c r="C8963" s="12" t="str">
        <f t="shared" si="140"/>
        <v>2017/11</v>
      </c>
      <c r="D8963" s="4">
        <v>43069</v>
      </c>
      <c r="E8963" s="3" t="s">
        <v>21</v>
      </c>
      <c r="F8963" s="3" t="s">
        <v>1769</v>
      </c>
      <c r="G8963" s="3" t="s">
        <v>6270</v>
      </c>
      <c r="H8963" s="5">
        <v>18688</v>
      </c>
      <c r="I8963" s="2">
        <v>4</v>
      </c>
      <c r="J8963" s="2">
        <v>2</v>
      </c>
      <c r="K8963" s="2">
        <v>3.7376</v>
      </c>
      <c r="L8963" s="18" t="str">
        <f>VLOOKUP(F8963,'BD customers'!$1:$1048576,2,FALSE)</f>
        <v>Rose O'Brian</v>
      </c>
      <c r="M8963" s="2">
        <f>MATCH(orders[[#This Row],[Product ID]],'BD product'!A:A,0)</f>
        <v>1665</v>
      </c>
      <c r="N8963" s="2" t="str" cm="1">
        <f t="array" ref="N8963">INDEX('BD product'!A:D,M8963,2)</f>
        <v>Office Supplies</v>
      </c>
    </row>
    <row r="8964" spans="1:14" x14ac:dyDescent="0.3">
      <c r="A8964" s="3" t="s">
        <v>8946</v>
      </c>
      <c r="B8964" s="4">
        <v>42679</v>
      </c>
      <c r="C8964" s="12" t="str">
        <f t="shared" si="140"/>
        <v>2016/11</v>
      </c>
      <c r="D8964" s="4">
        <v>42681</v>
      </c>
      <c r="E8964" s="3" t="s">
        <v>64</v>
      </c>
      <c r="F8964" s="3" t="s">
        <v>6539</v>
      </c>
      <c r="G8964" s="3" t="s">
        <v>4625</v>
      </c>
      <c r="H8964" s="5">
        <v>27396</v>
      </c>
      <c r="I8964" s="2">
        <v>2</v>
      </c>
      <c r="J8964" s="2">
        <v>0</v>
      </c>
      <c r="K8964" s="2">
        <v>71.229600000000005</v>
      </c>
      <c r="L8964" s="18" t="str">
        <f>VLOOKUP(F8964,'BD customers'!$1:$1048576,2,FALSE)</f>
        <v>Liz Willingham</v>
      </c>
      <c r="M8964" s="2">
        <f>MATCH(orders[[#This Row],[Product ID]],'BD product'!A:A,0)</f>
        <v>1371</v>
      </c>
      <c r="N8964" s="2" t="str" cm="1">
        <f t="array" ref="N8964">INDEX('BD product'!A:D,M8964,2)</f>
        <v>Furniture</v>
      </c>
    </row>
    <row r="8965" spans="1:14" x14ac:dyDescent="0.3">
      <c r="A8965" s="3" t="s">
        <v>8946</v>
      </c>
      <c r="B8965" s="4">
        <v>42679</v>
      </c>
      <c r="C8965" s="12" t="str">
        <f t="shared" si="140"/>
        <v>2016/11</v>
      </c>
      <c r="D8965" s="4">
        <v>42681</v>
      </c>
      <c r="E8965" s="3" t="s">
        <v>64</v>
      </c>
      <c r="F8965" s="3" t="s">
        <v>6539</v>
      </c>
      <c r="G8965" s="3" t="s">
        <v>2375</v>
      </c>
      <c r="H8965" s="5">
        <v>8997</v>
      </c>
      <c r="I8965" s="2">
        <v>3</v>
      </c>
      <c r="J8965" s="2">
        <v>0</v>
      </c>
      <c r="K8965" s="2">
        <v>18.893699999999999</v>
      </c>
      <c r="L8965" s="18" t="str">
        <f>VLOOKUP(F8965,'BD customers'!$1:$1048576,2,FALSE)</f>
        <v>Liz Willingham</v>
      </c>
      <c r="M8965" s="2">
        <f>MATCH(orders[[#This Row],[Product ID]],'BD product'!A:A,0)</f>
        <v>634</v>
      </c>
      <c r="N8965" s="2" t="str" cm="1">
        <f t="array" ref="N8965">INDEX('BD product'!A:D,M8965,2)</f>
        <v>Technology</v>
      </c>
    </row>
    <row r="8966" spans="1:14" x14ac:dyDescent="0.3">
      <c r="A8966" s="3" t="s">
        <v>8946</v>
      </c>
      <c r="B8966" s="4">
        <v>42679</v>
      </c>
      <c r="C8966" s="12" t="str">
        <f t="shared" si="140"/>
        <v>2016/11</v>
      </c>
      <c r="D8966" s="4">
        <v>42681</v>
      </c>
      <c r="E8966" s="3" t="s">
        <v>64</v>
      </c>
      <c r="F8966" s="3" t="s">
        <v>6539</v>
      </c>
      <c r="G8966" s="3" t="s">
        <v>7979</v>
      </c>
      <c r="H8966" s="5">
        <v>7568</v>
      </c>
      <c r="I8966" s="2">
        <v>5</v>
      </c>
      <c r="J8966" s="2">
        <v>0</v>
      </c>
      <c r="K8966" s="2">
        <v>0.75680000000000003</v>
      </c>
      <c r="L8966" s="18" t="str">
        <f>VLOOKUP(F8966,'BD customers'!$1:$1048576,2,FALSE)</f>
        <v>Liz Willingham</v>
      </c>
      <c r="M8966" s="2">
        <f>MATCH(orders[[#This Row],[Product ID]],'BD product'!A:A,0)</f>
        <v>1816</v>
      </c>
      <c r="N8966" s="2" t="str" cm="1">
        <f t="array" ref="N8966">INDEX('BD product'!A:D,M8966,2)</f>
        <v>Furniture</v>
      </c>
    </row>
    <row r="8967" spans="1:14" x14ac:dyDescent="0.3">
      <c r="A8967" s="3" t="s">
        <v>8947</v>
      </c>
      <c r="B8967" s="4">
        <v>43045</v>
      </c>
      <c r="C8967" s="12" t="str">
        <f t="shared" si="140"/>
        <v>2017/11</v>
      </c>
      <c r="D8967" s="4">
        <v>43051</v>
      </c>
      <c r="E8967" s="3" t="s">
        <v>21</v>
      </c>
      <c r="F8967" s="3" t="s">
        <v>4971</v>
      </c>
      <c r="G8967" s="3" t="s">
        <v>2721</v>
      </c>
      <c r="H8967" s="5">
        <v>1248</v>
      </c>
      <c r="I8967" s="2">
        <v>2</v>
      </c>
      <c r="J8967" s="2">
        <v>8</v>
      </c>
      <c r="K8967" s="2">
        <v>-1.9343999999999999</v>
      </c>
      <c r="L8967" s="18" t="str">
        <f>VLOOKUP(F8967,'BD customers'!$1:$1048576,2,FALSE)</f>
        <v>Christopher Conant</v>
      </c>
      <c r="M8967" s="2">
        <f>MATCH(orders[[#This Row],[Product ID]],'BD product'!A:A,0)</f>
        <v>746</v>
      </c>
      <c r="N8967" s="2" t="str" cm="1">
        <f t="array" ref="N8967">INDEX('BD product'!A:D,M8967,2)</f>
        <v>Office Supplies</v>
      </c>
    </row>
    <row r="8968" spans="1:14" x14ac:dyDescent="0.3">
      <c r="A8968" s="3" t="s">
        <v>8948</v>
      </c>
      <c r="B8968" s="4">
        <v>42677</v>
      </c>
      <c r="C8968" s="12" t="str">
        <f t="shared" si="140"/>
        <v>2016/11</v>
      </c>
      <c r="D8968" s="4">
        <v>42681</v>
      </c>
      <c r="E8968" s="3" t="s">
        <v>21</v>
      </c>
      <c r="F8968" s="3" t="s">
        <v>4867</v>
      </c>
      <c r="G8968" s="3" t="s">
        <v>1272</v>
      </c>
      <c r="H8968" s="5">
        <v>720</v>
      </c>
      <c r="I8968" s="2">
        <v>1</v>
      </c>
      <c r="J8968" s="2">
        <v>2</v>
      </c>
      <c r="K8968" s="2">
        <v>1.44E-2</v>
      </c>
      <c r="L8968" s="18" t="str">
        <f>VLOOKUP(F8968,'BD customers'!$1:$1048576,2,FALSE)</f>
        <v>Julie Prescott</v>
      </c>
      <c r="M8968" s="2">
        <f>MATCH(orders[[#This Row],[Product ID]],'BD product'!A:A,0)</f>
        <v>295</v>
      </c>
      <c r="N8968" s="2" t="str" cm="1">
        <f t="array" ref="N8968">INDEX('BD product'!A:D,M8968,2)</f>
        <v>Technology</v>
      </c>
    </row>
    <row r="8969" spans="1:14" x14ac:dyDescent="0.3">
      <c r="A8969" s="3" t="s">
        <v>8948</v>
      </c>
      <c r="B8969" s="4">
        <v>42677</v>
      </c>
      <c r="C8969" s="12" t="str">
        <f t="shared" si="140"/>
        <v>2016/11</v>
      </c>
      <c r="D8969" s="4">
        <v>42681</v>
      </c>
      <c r="E8969" s="3" t="s">
        <v>21</v>
      </c>
      <c r="F8969" s="3" t="s">
        <v>4867</v>
      </c>
      <c r="G8969" s="3" t="s">
        <v>1541</v>
      </c>
      <c r="H8969" s="5">
        <v>470155</v>
      </c>
      <c r="I8969" s="2">
        <v>7</v>
      </c>
      <c r="J8969" s="2">
        <v>3</v>
      </c>
      <c r="K8969" s="2">
        <v>-1.3432999999999999</v>
      </c>
      <c r="L8969" s="18" t="str">
        <f>VLOOKUP(F8969,'BD customers'!$1:$1048576,2,FALSE)</f>
        <v>Julie Prescott</v>
      </c>
      <c r="M8969" s="2">
        <f>MATCH(orders[[#This Row],[Product ID]],'BD product'!A:A,0)</f>
        <v>372</v>
      </c>
      <c r="N8969" s="2" t="str" cm="1">
        <f t="array" ref="N8969">INDEX('BD product'!A:D,M8969,2)</f>
        <v>Furniture</v>
      </c>
    </row>
    <row r="8970" spans="1:14" x14ac:dyDescent="0.3">
      <c r="A8970" s="3" t="s">
        <v>8949</v>
      </c>
      <c r="B8970" s="4">
        <v>42003</v>
      </c>
      <c r="C8970" s="12" t="str">
        <f t="shared" si="140"/>
        <v>2014/12</v>
      </c>
      <c r="D8970" s="4">
        <v>42005</v>
      </c>
      <c r="E8970" s="3" t="s">
        <v>64</v>
      </c>
      <c r="F8970" s="3" t="s">
        <v>6011</v>
      </c>
      <c r="G8970" s="3" t="s">
        <v>3798</v>
      </c>
      <c r="H8970" s="5">
        <v>39128</v>
      </c>
      <c r="I8970" s="2">
        <v>1</v>
      </c>
      <c r="J8970" s="2">
        <v>2</v>
      </c>
      <c r="K8970" s="2">
        <v>-8.8038000000000007</v>
      </c>
      <c r="L8970" s="18" t="str">
        <f>VLOOKUP(F8970,'BD customers'!$1:$1048576,2,FALSE)</f>
        <v>Dorothy Dickinson</v>
      </c>
      <c r="M8970" s="2">
        <f>MATCH(orders[[#This Row],[Product ID]],'BD product'!A:A,0)</f>
        <v>1168</v>
      </c>
      <c r="N8970" s="2" t="str" cm="1">
        <f t="array" ref="N8970">INDEX('BD product'!A:D,M8970,2)</f>
        <v>Office Supplies</v>
      </c>
    </row>
    <row r="8971" spans="1:14" x14ac:dyDescent="0.3">
      <c r="A8971" s="3" t="s">
        <v>8950</v>
      </c>
      <c r="B8971" s="4">
        <v>43071</v>
      </c>
      <c r="C8971" s="12" t="str">
        <f t="shared" si="140"/>
        <v>2017/12</v>
      </c>
      <c r="D8971" s="4">
        <v>43076</v>
      </c>
      <c r="E8971" s="3" t="s">
        <v>21</v>
      </c>
      <c r="F8971" s="3" t="s">
        <v>231</v>
      </c>
      <c r="G8971" s="3" t="s">
        <v>1800</v>
      </c>
      <c r="H8971" s="5">
        <v>19728</v>
      </c>
      <c r="I8971" s="2">
        <v>9</v>
      </c>
      <c r="J8971" s="2">
        <v>2</v>
      </c>
      <c r="K8971" s="2">
        <v>1.7262</v>
      </c>
      <c r="L8971" s="18" t="str">
        <f>VLOOKUP(F8971,'BD customers'!$1:$1048576,2,FALSE)</f>
        <v>Erin Smith</v>
      </c>
      <c r="M8971" s="2">
        <f>MATCH(orders[[#This Row],[Product ID]],'BD product'!A:A,0)</f>
        <v>450</v>
      </c>
      <c r="N8971" s="2" t="str" cm="1">
        <f t="array" ref="N8971">INDEX('BD product'!A:D,M8971,2)</f>
        <v>Office Supplies</v>
      </c>
    </row>
    <row r="8972" spans="1:14" x14ac:dyDescent="0.3">
      <c r="A8972" s="3" t="s">
        <v>8950</v>
      </c>
      <c r="B8972" s="4">
        <v>43071</v>
      </c>
      <c r="C8972" s="12" t="str">
        <f t="shared" si="140"/>
        <v>2017/12</v>
      </c>
      <c r="D8972" s="4">
        <v>43076</v>
      </c>
      <c r="E8972" s="3" t="s">
        <v>21</v>
      </c>
      <c r="F8972" s="3" t="s">
        <v>231</v>
      </c>
      <c r="G8972" s="3" t="s">
        <v>2656</v>
      </c>
      <c r="H8972" s="5">
        <v>151188</v>
      </c>
      <c r="I8972" s="2">
        <v>2</v>
      </c>
      <c r="J8972" s="2">
        <v>4</v>
      </c>
      <c r="K8972" s="2">
        <v>-2.5198</v>
      </c>
      <c r="L8972" s="18" t="str">
        <f>VLOOKUP(F8972,'BD customers'!$1:$1048576,2,FALSE)</f>
        <v>Erin Smith</v>
      </c>
      <c r="M8972" s="2">
        <f>MATCH(orders[[#This Row],[Product ID]],'BD product'!A:A,0)</f>
        <v>724</v>
      </c>
      <c r="N8972" s="2" t="str" cm="1">
        <f t="array" ref="N8972">INDEX('BD product'!A:D,M8972,2)</f>
        <v>Technology</v>
      </c>
    </row>
    <row r="8973" spans="1:14" x14ac:dyDescent="0.3">
      <c r="A8973" s="3" t="s">
        <v>8951</v>
      </c>
      <c r="B8973" s="4">
        <v>42818</v>
      </c>
      <c r="C8973" s="12" t="str">
        <f t="shared" si="140"/>
        <v>2017/03</v>
      </c>
      <c r="D8973" s="4">
        <v>42822</v>
      </c>
      <c r="E8973" s="3" t="s">
        <v>21</v>
      </c>
      <c r="F8973" s="3" t="s">
        <v>4288</v>
      </c>
      <c r="G8973" s="3" t="s">
        <v>2468</v>
      </c>
      <c r="H8973" s="5">
        <v>271764</v>
      </c>
      <c r="I8973" s="2">
        <v>2</v>
      </c>
      <c r="J8973" s="2">
        <v>1</v>
      </c>
      <c r="K8973" s="2">
        <v>6.0392000000000001</v>
      </c>
      <c r="L8973" s="18" t="str">
        <f>VLOOKUP(F8973,'BD customers'!$1:$1048576,2,FALSE)</f>
        <v>Mark Van Huff</v>
      </c>
      <c r="M8973" s="2">
        <f>MATCH(orders[[#This Row],[Product ID]],'BD product'!A:A,0)</f>
        <v>664</v>
      </c>
      <c r="N8973" s="2" t="str" cm="1">
        <f t="array" ref="N8973">INDEX('BD product'!A:D,M8973,2)</f>
        <v>Furniture</v>
      </c>
    </row>
    <row r="8974" spans="1:14" x14ac:dyDescent="0.3">
      <c r="A8974" s="3" t="s">
        <v>8952</v>
      </c>
      <c r="B8974" s="4">
        <v>41962</v>
      </c>
      <c r="C8974" s="12" t="str">
        <f t="shared" si="140"/>
        <v>2014/11</v>
      </c>
      <c r="D8974" s="4">
        <v>41964</v>
      </c>
      <c r="E8974" s="3" t="s">
        <v>64</v>
      </c>
      <c r="F8974" s="3" t="s">
        <v>717</v>
      </c>
      <c r="G8974" s="3" t="s">
        <v>3617</v>
      </c>
      <c r="H8974" s="5">
        <v>47496</v>
      </c>
      <c r="I8974" s="2">
        <v>1</v>
      </c>
      <c r="J8974" s="2">
        <v>2</v>
      </c>
      <c r="K8974" s="2">
        <v>-1.1874</v>
      </c>
      <c r="L8974" s="18" t="str">
        <f>VLOOKUP(F8974,'BD customers'!$1:$1048576,2,FALSE)</f>
        <v>Ruben Dartt</v>
      </c>
      <c r="M8974" s="2">
        <f>MATCH(orders[[#This Row],[Product ID]],'BD product'!A:A,0)</f>
        <v>1091</v>
      </c>
      <c r="N8974" s="2" t="str" cm="1">
        <f t="array" ref="N8974">INDEX('BD product'!A:D,M8974,2)</f>
        <v>Technology</v>
      </c>
    </row>
    <row r="8975" spans="1:14" x14ac:dyDescent="0.3">
      <c r="A8975" s="3" t="s">
        <v>8953</v>
      </c>
      <c r="B8975" s="4">
        <v>42850</v>
      </c>
      <c r="C8975" s="12" t="str">
        <f t="shared" si="140"/>
        <v>2017/04</v>
      </c>
      <c r="D8975" s="4">
        <v>42852</v>
      </c>
      <c r="E8975" s="3" t="s">
        <v>11</v>
      </c>
      <c r="F8975" s="3" t="s">
        <v>1094</v>
      </c>
      <c r="G8975" s="3" t="s">
        <v>1158</v>
      </c>
      <c r="H8975" s="5">
        <v>344981</v>
      </c>
      <c r="I8975" s="2">
        <v>7</v>
      </c>
      <c r="J8975" s="2">
        <v>15</v>
      </c>
      <c r="K8975" s="2">
        <v>28.4102</v>
      </c>
      <c r="L8975" s="18" t="str">
        <f>VLOOKUP(F8975,'BD customers'!$1:$1048576,2,FALSE)</f>
        <v>Rob Lucas</v>
      </c>
      <c r="M8975" s="2">
        <f>MATCH(orders[[#This Row],[Product ID]],'BD product'!A:A,0)</f>
        <v>268</v>
      </c>
      <c r="N8975" s="2" t="str" cm="1">
        <f t="array" ref="N8975">INDEX('BD product'!A:D,M8975,2)</f>
        <v>Furniture</v>
      </c>
    </row>
    <row r="8976" spans="1:14" x14ac:dyDescent="0.3">
      <c r="A8976" s="3" t="s">
        <v>8954</v>
      </c>
      <c r="B8976" s="4">
        <v>43062</v>
      </c>
      <c r="C8976" s="12" t="str">
        <f t="shared" si="140"/>
        <v>2017/11</v>
      </c>
      <c r="D8976" s="4">
        <v>43065</v>
      </c>
      <c r="E8976" s="3" t="s">
        <v>64</v>
      </c>
      <c r="F8976" s="3" t="s">
        <v>5229</v>
      </c>
      <c r="G8976" s="3" t="s">
        <v>4038</v>
      </c>
      <c r="H8976" s="5">
        <v>36288</v>
      </c>
      <c r="I8976" s="2">
        <v>7</v>
      </c>
      <c r="J8976" s="2">
        <v>2</v>
      </c>
      <c r="K8976" s="2">
        <v>12.700799999999999</v>
      </c>
      <c r="L8976" s="18" t="str">
        <f>VLOOKUP(F8976,'BD customers'!$1:$1048576,2,FALSE)</f>
        <v>Jennifer Patt</v>
      </c>
      <c r="M8976" s="2">
        <f>MATCH(orders[[#This Row],[Product ID]],'BD product'!A:A,0)</f>
        <v>1233</v>
      </c>
      <c r="N8976" s="2" t="str" cm="1">
        <f t="array" ref="N8976">INDEX('BD product'!A:D,M8976,2)</f>
        <v>Office Supplies</v>
      </c>
    </row>
    <row r="8977" spans="1:14" x14ac:dyDescent="0.3">
      <c r="A8977" s="3" t="s">
        <v>8954</v>
      </c>
      <c r="B8977" s="4">
        <v>43062</v>
      </c>
      <c r="C8977" s="12" t="str">
        <f t="shared" si="140"/>
        <v>2017/11</v>
      </c>
      <c r="D8977" s="4">
        <v>43065</v>
      </c>
      <c r="E8977" s="3" t="s">
        <v>64</v>
      </c>
      <c r="F8977" s="3" t="s">
        <v>5229</v>
      </c>
      <c r="G8977" s="3" t="s">
        <v>4936</v>
      </c>
      <c r="H8977" s="5">
        <v>78304</v>
      </c>
      <c r="I8977" s="2">
        <v>2</v>
      </c>
      <c r="J8977" s="2">
        <v>2</v>
      </c>
      <c r="K8977" s="2">
        <v>2.9363999999999999</v>
      </c>
      <c r="L8977" s="18" t="str">
        <f>VLOOKUP(F8977,'BD customers'!$1:$1048576,2,FALSE)</f>
        <v>Jennifer Patt</v>
      </c>
      <c r="M8977" s="2">
        <f>MATCH(orders[[#This Row],[Product ID]],'BD product'!A:A,0)</f>
        <v>1440</v>
      </c>
      <c r="N8977" s="2" t="str" cm="1">
        <f t="array" ref="N8977">INDEX('BD product'!A:D,M8977,2)</f>
        <v>Office Supplies</v>
      </c>
    </row>
    <row r="8978" spans="1:14" x14ac:dyDescent="0.3">
      <c r="A8978" s="3" t="s">
        <v>8954</v>
      </c>
      <c r="B8978" s="4">
        <v>43062</v>
      </c>
      <c r="C8978" s="12" t="str">
        <f t="shared" si="140"/>
        <v>2017/11</v>
      </c>
      <c r="D8978" s="4">
        <v>43065</v>
      </c>
      <c r="E8978" s="3" t="s">
        <v>64</v>
      </c>
      <c r="F8978" s="3" t="s">
        <v>5229</v>
      </c>
      <c r="G8978" s="3" t="s">
        <v>3303</v>
      </c>
      <c r="H8978" s="5">
        <v>127785</v>
      </c>
      <c r="I8978" s="2">
        <v>1</v>
      </c>
      <c r="J8978" s="2">
        <v>3</v>
      </c>
      <c r="K8978" s="2">
        <v>-31.0335</v>
      </c>
      <c r="L8978" s="18" t="str">
        <f>VLOOKUP(F8978,'BD customers'!$1:$1048576,2,FALSE)</f>
        <v>Jennifer Patt</v>
      </c>
      <c r="M8978" s="2">
        <f>MATCH(orders[[#This Row],[Product ID]],'BD product'!A:A,0)</f>
        <v>964</v>
      </c>
      <c r="N8978" s="2" t="str" cm="1">
        <f t="array" ref="N8978">INDEX('BD product'!A:D,M8978,2)</f>
        <v>Furniture</v>
      </c>
    </row>
    <row r="8979" spans="1:14" x14ac:dyDescent="0.3">
      <c r="A8979" s="3" t="s">
        <v>8954</v>
      </c>
      <c r="B8979" s="4">
        <v>43062</v>
      </c>
      <c r="C8979" s="12" t="str">
        <f t="shared" si="140"/>
        <v>2017/11</v>
      </c>
      <c r="D8979" s="4">
        <v>43065</v>
      </c>
      <c r="E8979" s="3" t="s">
        <v>64</v>
      </c>
      <c r="F8979" s="3" t="s">
        <v>5229</v>
      </c>
      <c r="G8979" s="3" t="s">
        <v>2833</v>
      </c>
      <c r="H8979" s="5">
        <v>6104</v>
      </c>
      <c r="I8979" s="2">
        <v>2</v>
      </c>
      <c r="J8979" s="2">
        <v>8</v>
      </c>
      <c r="K8979" s="2">
        <v>-0.91559999999999997</v>
      </c>
      <c r="L8979" s="18" t="str">
        <f>VLOOKUP(F8979,'BD customers'!$1:$1048576,2,FALSE)</f>
        <v>Jennifer Patt</v>
      </c>
      <c r="M8979" s="2">
        <f>MATCH(orders[[#This Row],[Product ID]],'BD product'!A:A,0)</f>
        <v>787</v>
      </c>
      <c r="N8979" s="2" t="str" cm="1">
        <f t="array" ref="N8979">INDEX('BD product'!A:D,M8979,2)</f>
        <v>Office Supplies</v>
      </c>
    </row>
    <row r="8980" spans="1:14" x14ac:dyDescent="0.3">
      <c r="A8980" s="3" t="s">
        <v>8955</v>
      </c>
      <c r="B8980" s="4">
        <v>41946</v>
      </c>
      <c r="C8980" s="12" t="str">
        <f t="shared" si="140"/>
        <v>2014/11</v>
      </c>
      <c r="D8980" s="4">
        <v>41948</v>
      </c>
      <c r="E8980" s="3" t="s">
        <v>11</v>
      </c>
      <c r="F8980" s="3" t="s">
        <v>4957</v>
      </c>
      <c r="G8980" s="3" t="s">
        <v>2316</v>
      </c>
      <c r="H8980" s="5">
        <v>576</v>
      </c>
      <c r="I8980" s="2">
        <v>2</v>
      </c>
      <c r="J8980" s="2">
        <v>0</v>
      </c>
      <c r="K8980" s="2">
        <v>2.8224</v>
      </c>
      <c r="L8980" s="18" t="str">
        <f>VLOOKUP(F8980,'BD customers'!$1:$1048576,2,FALSE)</f>
        <v>Denise Monton</v>
      </c>
      <c r="M8980" s="2">
        <f>MATCH(orders[[#This Row],[Product ID]],'BD product'!A:A,0)</f>
        <v>616</v>
      </c>
      <c r="N8980" s="2" t="str" cm="1">
        <f t="array" ref="N8980">INDEX('BD product'!A:D,M8980,2)</f>
        <v>Office Supplies</v>
      </c>
    </row>
    <row r="8981" spans="1:14" x14ac:dyDescent="0.3">
      <c r="A8981" s="3" t="s">
        <v>8956</v>
      </c>
      <c r="B8981" s="4">
        <v>42296</v>
      </c>
      <c r="C8981" s="12" t="str">
        <f t="shared" si="140"/>
        <v>2015/10</v>
      </c>
      <c r="D8981" s="4">
        <v>42301</v>
      </c>
      <c r="E8981" s="3" t="s">
        <v>11</v>
      </c>
      <c r="F8981" s="3" t="s">
        <v>6505</v>
      </c>
      <c r="G8981" s="3" t="s">
        <v>1914</v>
      </c>
      <c r="H8981" s="5">
        <v>172</v>
      </c>
      <c r="I8981" s="2">
        <v>1</v>
      </c>
      <c r="J8981" s="2">
        <v>8</v>
      </c>
      <c r="K8981" s="2">
        <v>-0.2838</v>
      </c>
      <c r="L8981" s="18" t="str">
        <f>VLOOKUP(F8981,'BD customers'!$1:$1048576,2,FALSE)</f>
        <v>Cari Schnelling</v>
      </c>
      <c r="M8981" s="2">
        <f>MATCH(orders[[#This Row],[Product ID]],'BD product'!A:A,0)</f>
        <v>482</v>
      </c>
      <c r="N8981" s="2" t="str" cm="1">
        <f t="array" ref="N8981">INDEX('BD product'!A:D,M8981,2)</f>
        <v>Office Supplies</v>
      </c>
    </row>
    <row r="8982" spans="1:14" x14ac:dyDescent="0.3">
      <c r="A8982" s="3" t="s">
        <v>8957</v>
      </c>
      <c r="B8982" s="4">
        <v>41676</v>
      </c>
      <c r="C8982" s="12" t="str">
        <f t="shared" si="140"/>
        <v>2014/02</v>
      </c>
      <c r="D8982" s="4">
        <v>41680</v>
      </c>
      <c r="E8982" s="3" t="s">
        <v>11</v>
      </c>
      <c r="F8982" s="3" t="s">
        <v>384</v>
      </c>
      <c r="G8982" s="3" t="s">
        <v>4768</v>
      </c>
      <c r="H8982" s="5">
        <v>8952</v>
      </c>
      <c r="I8982" s="2">
        <v>2</v>
      </c>
      <c r="J8982" s="2">
        <v>8</v>
      </c>
      <c r="K8982" s="2">
        <v>-14.770799999999999</v>
      </c>
      <c r="L8982" s="18" t="str">
        <f>VLOOKUP(F8982,'BD customers'!$1:$1048576,2,FALSE)</f>
        <v>Delfina Latchford</v>
      </c>
      <c r="M8982" s="2">
        <f>MATCH(orders[[#This Row],[Product ID]],'BD product'!A:A,0)</f>
        <v>1405</v>
      </c>
      <c r="N8982" s="2" t="str" cm="1">
        <f t="array" ref="N8982">INDEX('BD product'!A:D,M8982,2)</f>
        <v>Office Supplies</v>
      </c>
    </row>
    <row r="8983" spans="1:14" x14ac:dyDescent="0.3">
      <c r="A8983" s="3" t="s">
        <v>8958</v>
      </c>
      <c r="B8983" s="4">
        <v>42435</v>
      </c>
      <c r="C8983" s="12" t="str">
        <f t="shared" si="140"/>
        <v>2016/03</v>
      </c>
      <c r="D8983" s="4">
        <v>42441</v>
      </c>
      <c r="E8983" s="3" t="s">
        <v>21</v>
      </c>
      <c r="F8983" s="3" t="s">
        <v>506</v>
      </c>
      <c r="G8983" s="3" t="s">
        <v>3483</v>
      </c>
      <c r="H8983" s="5">
        <v>2334</v>
      </c>
      <c r="I8983" s="2">
        <v>3</v>
      </c>
      <c r="J8983" s="2">
        <v>8</v>
      </c>
      <c r="K8983" s="2">
        <v>-6.3018000000000001</v>
      </c>
      <c r="L8983" s="18" t="str">
        <f>VLOOKUP(F8983,'BD customers'!$1:$1048576,2,FALSE)</f>
        <v>Lena Cacioppo</v>
      </c>
      <c r="M8983" s="2">
        <f>MATCH(orders[[#This Row],[Product ID]],'BD product'!A:A,0)</f>
        <v>1036</v>
      </c>
      <c r="N8983" s="2" t="str" cm="1">
        <f t="array" ref="N8983">INDEX('BD product'!A:D,M8983,2)</f>
        <v>Office Supplies</v>
      </c>
    </row>
    <row r="8984" spans="1:14" x14ac:dyDescent="0.3">
      <c r="A8984" s="3" t="s">
        <v>8958</v>
      </c>
      <c r="B8984" s="4">
        <v>42435</v>
      </c>
      <c r="C8984" s="12" t="str">
        <f t="shared" si="140"/>
        <v>2016/03</v>
      </c>
      <c r="D8984" s="4">
        <v>42441</v>
      </c>
      <c r="E8984" s="3" t="s">
        <v>21</v>
      </c>
      <c r="F8984" s="3" t="s">
        <v>506</v>
      </c>
      <c r="G8984" s="3" t="s">
        <v>3055</v>
      </c>
      <c r="H8984" s="5">
        <v>1728</v>
      </c>
      <c r="I8984" s="2">
        <v>4</v>
      </c>
      <c r="J8984" s="2">
        <v>8</v>
      </c>
      <c r="K8984" s="2">
        <v>-2.7648000000000001</v>
      </c>
      <c r="L8984" s="18" t="str">
        <f>VLOOKUP(F8984,'BD customers'!$1:$1048576,2,FALSE)</f>
        <v>Lena Cacioppo</v>
      </c>
      <c r="M8984" s="2">
        <f>MATCH(orders[[#This Row],[Product ID]],'BD product'!A:A,0)</f>
        <v>872</v>
      </c>
      <c r="N8984" s="2" t="str" cm="1">
        <f t="array" ref="N8984">INDEX('BD product'!A:D,M8984,2)</f>
        <v>Office Supplies</v>
      </c>
    </row>
    <row r="8985" spans="1:14" x14ac:dyDescent="0.3">
      <c r="A8985" s="3" t="s">
        <v>8958</v>
      </c>
      <c r="B8985" s="4">
        <v>42435</v>
      </c>
      <c r="C8985" s="12" t="str">
        <f t="shared" si="140"/>
        <v>2016/03</v>
      </c>
      <c r="D8985" s="4">
        <v>42441</v>
      </c>
      <c r="E8985" s="3" t="s">
        <v>21</v>
      </c>
      <c r="F8985" s="3" t="s">
        <v>506</v>
      </c>
      <c r="G8985" s="3" t="s">
        <v>610</v>
      </c>
      <c r="H8985" s="5">
        <v>15904</v>
      </c>
      <c r="I8985" s="2">
        <v>5</v>
      </c>
      <c r="J8985" s="2">
        <v>6</v>
      </c>
      <c r="K8985" s="2">
        <v>-19.482399999999998</v>
      </c>
      <c r="L8985" s="18" t="str">
        <f>VLOOKUP(F8985,'BD customers'!$1:$1048576,2,FALSE)</f>
        <v>Lena Cacioppo</v>
      </c>
      <c r="M8985" s="2">
        <f>MATCH(orders[[#This Row],[Product ID]],'BD product'!A:A,0)</f>
        <v>126</v>
      </c>
      <c r="N8985" s="2" t="str" cm="1">
        <f t="array" ref="N8985">INDEX('BD product'!A:D,M8985,2)</f>
        <v>Furniture</v>
      </c>
    </row>
    <row r="8986" spans="1:14" x14ac:dyDescent="0.3">
      <c r="A8986" s="3" t="s">
        <v>8958</v>
      </c>
      <c r="B8986" s="4">
        <v>42435</v>
      </c>
      <c r="C8986" s="12" t="str">
        <f t="shared" si="140"/>
        <v>2016/03</v>
      </c>
      <c r="D8986" s="4">
        <v>42441</v>
      </c>
      <c r="E8986" s="3" t="s">
        <v>21</v>
      </c>
      <c r="F8986" s="3" t="s">
        <v>506</v>
      </c>
      <c r="G8986" s="3" t="s">
        <v>4506</v>
      </c>
      <c r="H8986" s="5">
        <v>14598</v>
      </c>
      <c r="I8986" s="2">
        <v>2</v>
      </c>
      <c r="J8986" s="2">
        <v>5</v>
      </c>
      <c r="K8986" s="2">
        <v>-99.266400000000004</v>
      </c>
      <c r="L8986" s="18" t="str">
        <f>VLOOKUP(F8986,'BD customers'!$1:$1048576,2,FALSE)</f>
        <v>Lena Cacioppo</v>
      </c>
      <c r="M8986" s="2">
        <f>MATCH(orders[[#This Row],[Product ID]],'BD product'!A:A,0)</f>
        <v>1344</v>
      </c>
      <c r="N8986" s="2" t="str" cm="1">
        <f t="array" ref="N8986">INDEX('BD product'!A:D,M8986,2)</f>
        <v>Furniture</v>
      </c>
    </row>
    <row r="8987" spans="1:14" x14ac:dyDescent="0.3">
      <c r="A8987" s="3" t="s">
        <v>8959</v>
      </c>
      <c r="B8987" s="4">
        <v>42341</v>
      </c>
      <c r="C8987" s="12" t="str">
        <f t="shared" si="140"/>
        <v>2015/12</v>
      </c>
      <c r="D8987" s="4">
        <v>42345</v>
      </c>
      <c r="E8987" s="3" t="s">
        <v>21</v>
      </c>
      <c r="F8987" s="3" t="s">
        <v>1463</v>
      </c>
      <c r="G8987" s="3" t="s">
        <v>2268</v>
      </c>
      <c r="H8987" s="5">
        <v>77952</v>
      </c>
      <c r="I8987" s="2">
        <v>3</v>
      </c>
      <c r="J8987" s="2">
        <v>2</v>
      </c>
      <c r="K8987" s="2">
        <v>12.667199999999999</v>
      </c>
      <c r="L8987" s="18" t="str">
        <f>VLOOKUP(F8987,'BD customers'!$1:$1048576,2,FALSE)</f>
        <v>Jack Garza</v>
      </c>
      <c r="M8987" s="2">
        <f>MATCH(orders[[#This Row],[Product ID]],'BD product'!A:A,0)</f>
        <v>598</v>
      </c>
      <c r="N8987" s="2" t="str" cm="1">
        <f t="array" ref="N8987">INDEX('BD product'!A:D,M8987,2)</f>
        <v>Furniture</v>
      </c>
    </row>
    <row r="8988" spans="1:14" x14ac:dyDescent="0.3">
      <c r="A8988" s="3" t="s">
        <v>8959</v>
      </c>
      <c r="B8988" s="4">
        <v>42341</v>
      </c>
      <c r="C8988" s="12" t="str">
        <f t="shared" si="140"/>
        <v>2015/12</v>
      </c>
      <c r="D8988" s="4">
        <v>42345</v>
      </c>
      <c r="E8988" s="3" t="s">
        <v>21</v>
      </c>
      <c r="F8988" s="3" t="s">
        <v>1463</v>
      </c>
      <c r="G8988" s="3" t="s">
        <v>4082</v>
      </c>
      <c r="H8988" s="5">
        <v>9597</v>
      </c>
      <c r="I8988" s="2">
        <v>5</v>
      </c>
      <c r="J8988" s="2">
        <v>7</v>
      </c>
      <c r="K8988" s="2">
        <v>-7.3577000000000004</v>
      </c>
      <c r="L8988" s="18" t="str">
        <f>VLOOKUP(F8988,'BD customers'!$1:$1048576,2,FALSE)</f>
        <v>Jack Garza</v>
      </c>
      <c r="M8988" s="2">
        <f>MATCH(orders[[#This Row],[Product ID]],'BD product'!A:A,0)</f>
        <v>1244</v>
      </c>
      <c r="N8988" s="2" t="str" cm="1">
        <f t="array" ref="N8988">INDEX('BD product'!A:D,M8988,2)</f>
        <v>Office Supplies</v>
      </c>
    </row>
    <row r="8989" spans="1:14" x14ac:dyDescent="0.3">
      <c r="A8989" s="3" t="s">
        <v>8959</v>
      </c>
      <c r="B8989" s="4">
        <v>42341</v>
      </c>
      <c r="C8989" s="12" t="str">
        <f t="shared" si="140"/>
        <v>2015/12</v>
      </c>
      <c r="D8989" s="4">
        <v>42345</v>
      </c>
      <c r="E8989" s="3" t="s">
        <v>21</v>
      </c>
      <c r="F8989" s="3" t="s">
        <v>1463</v>
      </c>
      <c r="G8989" s="3" t="s">
        <v>896</v>
      </c>
      <c r="H8989" s="5">
        <v>105584</v>
      </c>
      <c r="I8989" s="2">
        <v>2</v>
      </c>
      <c r="J8989" s="2">
        <v>2</v>
      </c>
      <c r="K8989" s="2">
        <v>9.2385999999999999</v>
      </c>
      <c r="L8989" s="18" t="str">
        <f>VLOOKUP(F8989,'BD customers'!$1:$1048576,2,FALSE)</f>
        <v>Jack Garza</v>
      </c>
      <c r="M8989" s="2">
        <f>MATCH(orders[[#This Row],[Product ID]],'BD product'!A:A,0)</f>
        <v>196</v>
      </c>
      <c r="N8989" s="2" t="str" cm="1">
        <f t="array" ref="N8989">INDEX('BD product'!A:D,M8989,2)</f>
        <v>Technology</v>
      </c>
    </row>
    <row r="8990" spans="1:14" x14ac:dyDescent="0.3">
      <c r="A8990" s="3" t="s">
        <v>8959</v>
      </c>
      <c r="B8990" s="4">
        <v>42341</v>
      </c>
      <c r="C8990" s="12" t="str">
        <f t="shared" si="140"/>
        <v>2015/12</v>
      </c>
      <c r="D8990" s="4">
        <v>42345</v>
      </c>
      <c r="E8990" s="3" t="s">
        <v>21</v>
      </c>
      <c r="F8990" s="3" t="s">
        <v>1463</v>
      </c>
      <c r="G8990" s="3" t="s">
        <v>2019</v>
      </c>
      <c r="H8990" s="5">
        <v>9344</v>
      </c>
      <c r="I8990" s="2">
        <v>2</v>
      </c>
      <c r="J8990" s="2">
        <v>2</v>
      </c>
      <c r="K8990" s="2">
        <v>0.1168</v>
      </c>
      <c r="L8990" s="18" t="str">
        <f>VLOOKUP(F8990,'BD customers'!$1:$1048576,2,FALSE)</f>
        <v>Jack Garza</v>
      </c>
      <c r="M8990" s="2">
        <f>MATCH(orders[[#This Row],[Product ID]],'BD product'!A:A,0)</f>
        <v>514</v>
      </c>
      <c r="N8990" s="2" t="str" cm="1">
        <f t="array" ref="N8990">INDEX('BD product'!A:D,M8990,2)</f>
        <v>Office Supplies</v>
      </c>
    </row>
    <row r="8991" spans="1:14" x14ac:dyDescent="0.3">
      <c r="A8991" s="3" t="s">
        <v>8960</v>
      </c>
      <c r="B8991" s="4">
        <v>42362</v>
      </c>
      <c r="C8991" s="12" t="str">
        <f t="shared" si="140"/>
        <v>2015/12</v>
      </c>
      <c r="D8991" s="4">
        <v>42368</v>
      </c>
      <c r="E8991" s="3" t="s">
        <v>21</v>
      </c>
      <c r="F8991" s="3" t="s">
        <v>2485</v>
      </c>
      <c r="G8991" s="3" t="s">
        <v>5685</v>
      </c>
      <c r="H8991" s="5">
        <v>968</v>
      </c>
      <c r="I8991" s="2">
        <v>2</v>
      </c>
      <c r="J8991" s="2">
        <v>0</v>
      </c>
      <c r="K8991" s="2">
        <v>3.7751999999999999</v>
      </c>
      <c r="L8991" s="18" t="str">
        <f>VLOOKUP(F8991,'BD customers'!$1:$1048576,2,FALSE)</f>
        <v>Harry Marie</v>
      </c>
      <c r="M8991" s="2">
        <f>MATCH(orders[[#This Row],[Product ID]],'BD product'!A:A,0)</f>
        <v>1575</v>
      </c>
      <c r="N8991" s="2" t="str" cm="1">
        <f t="array" ref="N8991">INDEX('BD product'!A:D,M8991,2)</f>
        <v>Furniture</v>
      </c>
    </row>
    <row r="8992" spans="1:14" x14ac:dyDescent="0.3">
      <c r="A8992" s="3" t="s">
        <v>8960</v>
      </c>
      <c r="B8992" s="4">
        <v>42362</v>
      </c>
      <c r="C8992" s="12" t="str">
        <f t="shared" si="140"/>
        <v>2015/12</v>
      </c>
      <c r="D8992" s="4">
        <v>42368</v>
      </c>
      <c r="E8992" s="3" t="s">
        <v>21</v>
      </c>
      <c r="F8992" s="3" t="s">
        <v>2485</v>
      </c>
      <c r="G8992" s="3" t="s">
        <v>4310</v>
      </c>
      <c r="H8992" s="5">
        <v>489993</v>
      </c>
      <c r="I8992" s="2">
        <v>7</v>
      </c>
      <c r="J8992" s="2">
        <v>0</v>
      </c>
      <c r="K8992" s="2">
        <v>2302.9670999999998</v>
      </c>
      <c r="L8992" s="18" t="str">
        <f>VLOOKUP(F8992,'BD customers'!$1:$1048576,2,FALSE)</f>
        <v>Harry Marie</v>
      </c>
      <c r="M8992" s="2">
        <f>MATCH(orders[[#This Row],[Product ID]],'BD product'!A:A,0)</f>
        <v>1295</v>
      </c>
      <c r="N8992" s="2" t="str" cm="1">
        <f t="array" ref="N8992">INDEX('BD product'!A:D,M8992,2)</f>
        <v>Technology</v>
      </c>
    </row>
    <row r="8993" spans="1:14" x14ac:dyDescent="0.3">
      <c r="A8993" s="3" t="s">
        <v>8961</v>
      </c>
      <c r="B8993" s="4">
        <v>43009</v>
      </c>
      <c r="C8993" s="12" t="str">
        <f t="shared" si="140"/>
        <v>2017/10</v>
      </c>
      <c r="D8993" s="4">
        <v>43014</v>
      </c>
      <c r="E8993" s="3" t="s">
        <v>21</v>
      </c>
      <c r="F8993" s="3" t="s">
        <v>1387</v>
      </c>
      <c r="G8993" s="3" t="s">
        <v>1436</v>
      </c>
      <c r="H8993" s="5">
        <v>10475</v>
      </c>
      <c r="I8993" s="2">
        <v>5</v>
      </c>
      <c r="J8993" s="2">
        <v>0</v>
      </c>
      <c r="K8993" s="2">
        <v>21.997499999999999</v>
      </c>
      <c r="L8993" s="18" t="str">
        <f>VLOOKUP(F8993,'BD customers'!$1:$1048576,2,FALSE)</f>
        <v>Tanja Norvell</v>
      </c>
      <c r="M8993" s="2">
        <f>MATCH(orders[[#This Row],[Product ID]],'BD product'!A:A,0)</f>
        <v>343</v>
      </c>
      <c r="N8993" s="2" t="str" cm="1">
        <f t="array" ref="N8993">INDEX('BD product'!A:D,M8993,2)</f>
        <v>Technology</v>
      </c>
    </row>
    <row r="8994" spans="1:14" x14ac:dyDescent="0.3">
      <c r="A8994" s="3" t="s">
        <v>8962</v>
      </c>
      <c r="B8994" s="4">
        <v>43024</v>
      </c>
      <c r="C8994" s="12" t="str">
        <f t="shared" si="140"/>
        <v>2017/10</v>
      </c>
      <c r="D8994" s="4">
        <v>43029</v>
      </c>
      <c r="E8994" s="3" t="s">
        <v>21</v>
      </c>
      <c r="F8994" s="3" t="s">
        <v>7645</v>
      </c>
      <c r="G8994" s="3" t="s">
        <v>519</v>
      </c>
      <c r="H8994" s="5">
        <v>18528</v>
      </c>
      <c r="I8994" s="2">
        <v>2</v>
      </c>
      <c r="J8994" s="2">
        <v>2</v>
      </c>
      <c r="K8994" s="2">
        <v>4.4004000000000003</v>
      </c>
      <c r="L8994" s="18" t="str">
        <f>VLOOKUP(F8994,'BD customers'!$1:$1048576,2,FALSE)</f>
        <v>Victoria Pisteka</v>
      </c>
      <c r="M8994" s="2">
        <f>MATCH(orders[[#This Row],[Product ID]],'BD product'!A:A,0)</f>
        <v>105</v>
      </c>
      <c r="N8994" s="2" t="str" cm="1">
        <f t="array" ref="N8994">INDEX('BD product'!A:D,M8994,2)</f>
        <v>Technology</v>
      </c>
    </row>
    <row r="8995" spans="1:14" x14ac:dyDescent="0.3">
      <c r="A8995" s="3" t="s">
        <v>8962</v>
      </c>
      <c r="B8995" s="4">
        <v>43024</v>
      </c>
      <c r="C8995" s="12" t="str">
        <f t="shared" si="140"/>
        <v>2017/10</v>
      </c>
      <c r="D8995" s="4">
        <v>43029</v>
      </c>
      <c r="E8995" s="3" t="s">
        <v>21</v>
      </c>
      <c r="F8995" s="3" t="s">
        <v>7645</v>
      </c>
      <c r="G8995" s="3" t="s">
        <v>4334</v>
      </c>
      <c r="H8995" s="5">
        <v>1875258</v>
      </c>
      <c r="I8995" s="2">
        <v>7</v>
      </c>
      <c r="J8995" s="2">
        <v>4</v>
      </c>
      <c r="K8995" s="2">
        <v>-968.88329999999996</v>
      </c>
      <c r="L8995" s="18" t="str">
        <f>VLOOKUP(F8995,'BD customers'!$1:$1048576,2,FALSE)</f>
        <v>Victoria Pisteka</v>
      </c>
      <c r="M8995" s="2">
        <f>MATCH(orders[[#This Row],[Product ID]],'BD product'!A:A,0)</f>
        <v>1301</v>
      </c>
      <c r="N8995" s="2" t="str" cm="1">
        <f t="array" ref="N8995">INDEX('BD product'!A:D,M8995,2)</f>
        <v>Furniture</v>
      </c>
    </row>
    <row r="8996" spans="1:14" x14ac:dyDescent="0.3">
      <c r="A8996" s="3" t="s">
        <v>8963</v>
      </c>
      <c r="B8996" s="4">
        <v>41866</v>
      </c>
      <c r="C8996" s="12" t="str">
        <f t="shared" si="140"/>
        <v>2014/08</v>
      </c>
      <c r="D8996" s="4">
        <v>41868</v>
      </c>
      <c r="E8996" s="3" t="s">
        <v>64</v>
      </c>
      <c r="F8996" s="3" t="s">
        <v>141</v>
      </c>
      <c r="G8996" s="3" t="s">
        <v>8798</v>
      </c>
      <c r="H8996" s="5">
        <v>9136</v>
      </c>
      <c r="I8996" s="2">
        <v>5</v>
      </c>
      <c r="J8996" s="2">
        <v>2</v>
      </c>
      <c r="K8996" s="2">
        <v>2.9691999999999998</v>
      </c>
      <c r="L8996" s="18" t="str">
        <f>VLOOKUP(F8996,'BD customers'!$1:$1048576,2,FALSE)</f>
        <v>Christine Sundaresam</v>
      </c>
      <c r="M8996" s="2">
        <f>MATCH(orders[[#This Row],[Product ID]],'BD product'!A:A,0)</f>
        <v>1843</v>
      </c>
      <c r="N8996" s="2" t="str" cm="1">
        <f t="array" ref="N8996">INDEX('BD product'!A:D,M8996,2)</f>
        <v>Office Supplies</v>
      </c>
    </row>
    <row r="8997" spans="1:14" x14ac:dyDescent="0.3">
      <c r="A8997" s="3" t="s">
        <v>8963</v>
      </c>
      <c r="B8997" s="4">
        <v>41866</v>
      </c>
      <c r="C8997" s="12" t="str">
        <f t="shared" si="140"/>
        <v>2014/08</v>
      </c>
      <c r="D8997" s="4">
        <v>41868</v>
      </c>
      <c r="E8997" s="3" t="s">
        <v>64</v>
      </c>
      <c r="F8997" s="3" t="s">
        <v>141</v>
      </c>
      <c r="G8997" s="3" t="s">
        <v>2021</v>
      </c>
      <c r="H8997" s="5">
        <v>15224</v>
      </c>
      <c r="I8997" s="2">
        <v>5</v>
      </c>
      <c r="J8997" s="2">
        <v>2</v>
      </c>
      <c r="K8997" s="2">
        <v>1.7126999999999999</v>
      </c>
      <c r="L8997" s="18" t="str">
        <f>VLOOKUP(F8997,'BD customers'!$1:$1048576,2,FALSE)</f>
        <v>Christine Sundaresam</v>
      </c>
      <c r="M8997" s="2">
        <f>MATCH(orders[[#This Row],[Product ID]],'BD product'!A:A,0)</f>
        <v>515</v>
      </c>
      <c r="N8997" s="2" t="str" cm="1">
        <f t="array" ref="N8997">INDEX('BD product'!A:D,M8997,2)</f>
        <v>Office Supplies</v>
      </c>
    </row>
    <row r="8998" spans="1:14" x14ac:dyDescent="0.3">
      <c r="A8998" s="3" t="s">
        <v>8964</v>
      </c>
      <c r="B8998" s="4">
        <v>43050</v>
      </c>
      <c r="C8998" s="12" t="str">
        <f t="shared" si="140"/>
        <v>2017/11</v>
      </c>
      <c r="D8998" s="4">
        <v>43052</v>
      </c>
      <c r="E8998" s="3" t="s">
        <v>64</v>
      </c>
      <c r="F8998" s="3" t="s">
        <v>290</v>
      </c>
      <c r="G8998" s="3" t="s">
        <v>2656</v>
      </c>
      <c r="H8998" s="5">
        <v>35184</v>
      </c>
      <c r="I8998" s="2">
        <v>2</v>
      </c>
      <c r="J8998" s="2">
        <v>2</v>
      </c>
      <c r="K8998" s="2">
        <v>12.314399999999999</v>
      </c>
      <c r="L8998" s="18" t="str">
        <f>VLOOKUP(F8998,'BD customers'!$1:$1048576,2,FALSE)</f>
        <v>Patrick Gardner</v>
      </c>
      <c r="M8998" s="2">
        <f>MATCH(orders[[#This Row],[Product ID]],'BD product'!A:A,0)</f>
        <v>724</v>
      </c>
      <c r="N8998" s="2" t="str" cm="1">
        <f t="array" ref="N8998">INDEX('BD product'!A:D,M8998,2)</f>
        <v>Technology</v>
      </c>
    </row>
    <row r="8999" spans="1:14" x14ac:dyDescent="0.3">
      <c r="A8999" s="3" t="s">
        <v>8965</v>
      </c>
      <c r="B8999" s="4">
        <v>42814</v>
      </c>
      <c r="C8999" s="12" t="str">
        <f t="shared" si="140"/>
        <v>2017/03</v>
      </c>
      <c r="D8999" s="4">
        <v>42814</v>
      </c>
      <c r="E8999" s="3" t="s">
        <v>41</v>
      </c>
      <c r="F8999" s="3" t="s">
        <v>4999</v>
      </c>
      <c r="G8999" s="3" t="s">
        <v>1133</v>
      </c>
      <c r="H8999" s="5">
        <v>56704</v>
      </c>
      <c r="I8999" s="2">
        <v>2</v>
      </c>
      <c r="J8999" s="2">
        <v>2</v>
      </c>
      <c r="K8999" s="2">
        <v>19.137599999999999</v>
      </c>
      <c r="L8999" s="18" t="str">
        <f>VLOOKUP(F8999,'BD customers'!$1:$1048576,2,FALSE)</f>
        <v>Harry Greene</v>
      </c>
      <c r="M8999" s="2">
        <f>MATCH(orders[[#This Row],[Product ID]],'BD product'!A:A,0)</f>
        <v>260</v>
      </c>
      <c r="N8999" s="2" t="str" cm="1">
        <f t="array" ref="N8999">INDEX('BD product'!A:D,M8999,2)</f>
        <v>Office Supplies</v>
      </c>
    </row>
    <row r="9000" spans="1:14" x14ac:dyDescent="0.3">
      <c r="A9000" s="3" t="s">
        <v>8965</v>
      </c>
      <c r="B9000" s="4">
        <v>42814</v>
      </c>
      <c r="C9000" s="12" t="str">
        <f t="shared" si="140"/>
        <v>2017/03</v>
      </c>
      <c r="D9000" s="4">
        <v>42814</v>
      </c>
      <c r="E9000" s="3" t="s">
        <v>41</v>
      </c>
      <c r="F9000" s="3" t="s">
        <v>4999</v>
      </c>
      <c r="G9000" s="3" t="s">
        <v>618</v>
      </c>
      <c r="H9000" s="5">
        <v>274064</v>
      </c>
      <c r="I9000" s="2">
        <v>7</v>
      </c>
      <c r="J9000" s="2">
        <v>2</v>
      </c>
      <c r="K9000" s="2">
        <v>10.2774</v>
      </c>
      <c r="L9000" s="18" t="str">
        <f>VLOOKUP(F9000,'BD customers'!$1:$1048576,2,FALSE)</f>
        <v>Harry Greene</v>
      </c>
      <c r="M9000" s="2">
        <f>MATCH(orders[[#This Row],[Product ID]],'BD product'!A:A,0)</f>
        <v>128</v>
      </c>
      <c r="N9000" s="2" t="str" cm="1">
        <f t="array" ref="N9000">INDEX('BD product'!A:D,M9000,2)</f>
        <v>Office Supplies</v>
      </c>
    </row>
    <row r="9001" spans="1:14" x14ac:dyDescent="0.3">
      <c r="A9001" s="3" t="s">
        <v>8966</v>
      </c>
      <c r="B9001" s="4">
        <v>42868</v>
      </c>
      <c r="C9001" s="12" t="str">
        <f t="shared" si="140"/>
        <v>2017/05</v>
      </c>
      <c r="D9001" s="4">
        <v>42872</v>
      </c>
      <c r="E9001" s="3" t="s">
        <v>21</v>
      </c>
      <c r="F9001" s="3" t="s">
        <v>1723</v>
      </c>
      <c r="G9001" s="3" t="s">
        <v>2108</v>
      </c>
      <c r="H9001" s="5">
        <v>45843</v>
      </c>
      <c r="I9001" s="2">
        <v>5</v>
      </c>
      <c r="J9001" s="2">
        <v>3</v>
      </c>
      <c r="K9001" s="2">
        <v>-12.443099999999999</v>
      </c>
      <c r="L9001" s="18" t="str">
        <f>VLOOKUP(F9001,'BD customers'!$1:$1048576,2,FALSE)</f>
        <v>Mick Hernandez</v>
      </c>
      <c r="M9001" s="2">
        <f>MATCH(orders[[#This Row],[Product ID]],'BD product'!A:A,0)</f>
        <v>543</v>
      </c>
      <c r="N9001" s="2" t="str" cm="1">
        <f t="array" ref="N9001">INDEX('BD product'!A:D,M9001,2)</f>
        <v>Furniture</v>
      </c>
    </row>
    <row r="9002" spans="1:14" x14ac:dyDescent="0.3">
      <c r="A9002" s="3" t="s">
        <v>8967</v>
      </c>
      <c r="B9002" s="4">
        <v>41812</v>
      </c>
      <c r="C9002" s="12" t="str">
        <f t="shared" si="140"/>
        <v>2014/06</v>
      </c>
      <c r="D9002" s="4">
        <v>41812</v>
      </c>
      <c r="E9002" s="3" t="s">
        <v>41</v>
      </c>
      <c r="F9002" s="3" t="s">
        <v>373</v>
      </c>
      <c r="G9002" s="3" t="s">
        <v>4408</v>
      </c>
      <c r="H9002" s="5">
        <v>8226</v>
      </c>
      <c r="I9002" s="2">
        <v>3</v>
      </c>
      <c r="J9002" s="2">
        <v>7</v>
      </c>
      <c r="K9002" s="2">
        <v>-6.0324</v>
      </c>
      <c r="L9002" s="18" t="str">
        <f>VLOOKUP(F9002,'BD customers'!$1:$1048576,2,FALSE)</f>
        <v>Toby Braunhardt</v>
      </c>
      <c r="M9002" s="2">
        <f>MATCH(orders[[#This Row],[Product ID]],'BD product'!A:A,0)</f>
        <v>1318</v>
      </c>
      <c r="N9002" s="2" t="str" cm="1">
        <f t="array" ref="N9002">INDEX('BD product'!A:D,M9002,2)</f>
        <v>Office Supplies</v>
      </c>
    </row>
    <row r="9003" spans="1:14" x14ac:dyDescent="0.3">
      <c r="A9003" s="3" t="s">
        <v>8968</v>
      </c>
      <c r="B9003" s="4">
        <v>41975</v>
      </c>
      <c r="C9003" s="12" t="str">
        <f t="shared" si="140"/>
        <v>2014/12</v>
      </c>
      <c r="D9003" s="4">
        <v>41982</v>
      </c>
      <c r="E9003" s="3" t="s">
        <v>21</v>
      </c>
      <c r="F9003" s="3" t="s">
        <v>4352</v>
      </c>
      <c r="G9003" s="3" t="s">
        <v>6020</v>
      </c>
      <c r="H9003" s="5">
        <v>595</v>
      </c>
      <c r="I9003" s="2">
        <v>1</v>
      </c>
      <c r="J9003" s="2">
        <v>0</v>
      </c>
      <c r="K9003" s="2">
        <v>8.3299999999999999E-2</v>
      </c>
      <c r="L9003" s="18" t="str">
        <f>VLOOKUP(F9003,'BD customers'!$1:$1048576,2,FALSE)</f>
        <v>Elizabeth Moffitt</v>
      </c>
      <c r="M9003" s="2">
        <f>MATCH(orders[[#This Row],[Product ID]],'BD product'!A:A,0)</f>
        <v>1630</v>
      </c>
      <c r="N9003" s="2" t="str" cm="1">
        <f t="array" ref="N9003">INDEX('BD product'!A:D,M9003,2)</f>
        <v>Technology</v>
      </c>
    </row>
    <row r="9004" spans="1:14" x14ac:dyDescent="0.3">
      <c r="A9004" s="3" t="s">
        <v>8968</v>
      </c>
      <c r="B9004" s="4">
        <v>41975</v>
      </c>
      <c r="C9004" s="12" t="str">
        <f t="shared" si="140"/>
        <v>2014/12</v>
      </c>
      <c r="D9004" s="4">
        <v>41982</v>
      </c>
      <c r="E9004" s="3" t="s">
        <v>21</v>
      </c>
      <c r="F9004" s="3" t="s">
        <v>4352</v>
      </c>
      <c r="G9004" s="3" t="s">
        <v>2673</v>
      </c>
      <c r="H9004" s="5">
        <v>1524</v>
      </c>
      <c r="I9004" s="2">
        <v>3</v>
      </c>
      <c r="J9004" s="2">
        <v>0</v>
      </c>
      <c r="K9004" s="2">
        <v>7.1627999999999998</v>
      </c>
      <c r="L9004" s="18" t="str">
        <f>VLOOKUP(F9004,'BD customers'!$1:$1048576,2,FALSE)</f>
        <v>Elizabeth Moffitt</v>
      </c>
      <c r="M9004" s="2">
        <f>MATCH(orders[[#This Row],[Product ID]],'BD product'!A:A,0)</f>
        <v>729</v>
      </c>
      <c r="N9004" s="2" t="str" cm="1">
        <f t="array" ref="N9004">INDEX('BD product'!A:D,M9004,2)</f>
        <v>Office Supplies</v>
      </c>
    </row>
    <row r="9005" spans="1:14" x14ac:dyDescent="0.3">
      <c r="A9005" s="3" t="s">
        <v>8969</v>
      </c>
      <c r="B9005" s="4">
        <v>42099</v>
      </c>
      <c r="C9005" s="12" t="str">
        <f t="shared" si="140"/>
        <v>2015/04</v>
      </c>
      <c r="D9005" s="4">
        <v>42100</v>
      </c>
      <c r="E9005" s="3" t="s">
        <v>41</v>
      </c>
      <c r="F9005" s="3" t="s">
        <v>929</v>
      </c>
      <c r="G9005" s="3" t="s">
        <v>492</v>
      </c>
      <c r="H9005" s="5">
        <v>23994</v>
      </c>
      <c r="I9005" s="2">
        <v>6</v>
      </c>
      <c r="J9005" s="2">
        <v>0</v>
      </c>
      <c r="K9005" s="2">
        <v>26.3934</v>
      </c>
      <c r="L9005" s="18" t="str">
        <f>VLOOKUP(F9005,'BD customers'!$1:$1048576,2,FALSE)</f>
        <v>Jennifer Ferguson</v>
      </c>
      <c r="M9005" s="2">
        <f>MATCH(orders[[#This Row],[Product ID]],'BD product'!A:A,0)</f>
        <v>99</v>
      </c>
      <c r="N9005" s="2" t="str" cm="1">
        <f t="array" ref="N9005">INDEX('BD product'!A:D,M9005,2)</f>
        <v>Technology</v>
      </c>
    </row>
    <row r="9006" spans="1:14" x14ac:dyDescent="0.3">
      <c r="A9006" s="3" t="s">
        <v>8969</v>
      </c>
      <c r="B9006" s="4">
        <v>42099</v>
      </c>
      <c r="C9006" s="12" t="str">
        <f t="shared" si="140"/>
        <v>2015/04</v>
      </c>
      <c r="D9006" s="4">
        <v>42100</v>
      </c>
      <c r="E9006" s="3" t="s">
        <v>41</v>
      </c>
      <c r="F9006" s="3" t="s">
        <v>929</v>
      </c>
      <c r="G9006" s="3" t="s">
        <v>6527</v>
      </c>
      <c r="H9006" s="5">
        <v>2384</v>
      </c>
      <c r="I9006" s="2">
        <v>8</v>
      </c>
      <c r="J9006" s="2">
        <v>0</v>
      </c>
      <c r="K9006" s="2">
        <v>6.4367999999999999</v>
      </c>
      <c r="L9006" s="18" t="str">
        <f>VLOOKUP(F9006,'BD customers'!$1:$1048576,2,FALSE)</f>
        <v>Jennifer Ferguson</v>
      </c>
      <c r="M9006" s="2">
        <f>MATCH(orders[[#This Row],[Product ID]],'BD product'!A:A,0)</f>
        <v>1703</v>
      </c>
      <c r="N9006" s="2" t="str" cm="1">
        <f t="array" ref="N9006">INDEX('BD product'!A:D,M9006,2)</f>
        <v>Office Supplies</v>
      </c>
    </row>
    <row r="9007" spans="1:14" x14ac:dyDescent="0.3">
      <c r="A9007" s="3" t="s">
        <v>8970</v>
      </c>
      <c r="B9007" s="4">
        <v>43057</v>
      </c>
      <c r="C9007" s="12" t="str">
        <f t="shared" si="140"/>
        <v>2017/11</v>
      </c>
      <c r="D9007" s="4">
        <v>43057</v>
      </c>
      <c r="E9007" s="3" t="s">
        <v>41</v>
      </c>
      <c r="F9007" s="3" t="s">
        <v>1467</v>
      </c>
      <c r="G9007" s="3" t="s">
        <v>1709</v>
      </c>
      <c r="H9007" s="5">
        <v>9252</v>
      </c>
      <c r="I9007" s="2">
        <v>6</v>
      </c>
      <c r="J9007" s="2">
        <v>0</v>
      </c>
      <c r="K9007" s="2">
        <v>24.980399999999999</v>
      </c>
      <c r="L9007" s="18" t="str">
        <f>VLOOKUP(F9007,'BD customers'!$1:$1048576,2,FALSE)</f>
        <v>Nona Balk</v>
      </c>
      <c r="M9007" s="2">
        <f>MATCH(orders[[#This Row],[Product ID]],'BD product'!A:A,0)</f>
        <v>423</v>
      </c>
      <c r="N9007" s="2" t="str" cm="1">
        <f t="array" ref="N9007">INDEX('BD product'!A:D,M9007,2)</f>
        <v>Office Supplies</v>
      </c>
    </row>
    <row r="9008" spans="1:14" x14ac:dyDescent="0.3">
      <c r="A9008" s="3" t="s">
        <v>8970</v>
      </c>
      <c r="B9008" s="4">
        <v>43057</v>
      </c>
      <c r="C9008" s="12" t="str">
        <f t="shared" si="140"/>
        <v>2017/11</v>
      </c>
      <c r="D9008" s="4">
        <v>43057</v>
      </c>
      <c r="E9008" s="3" t="s">
        <v>41</v>
      </c>
      <c r="F9008" s="3" t="s">
        <v>1467</v>
      </c>
      <c r="G9008" s="3" t="s">
        <v>575</v>
      </c>
      <c r="H9008" s="5">
        <v>3776</v>
      </c>
      <c r="I9008" s="2">
        <v>1</v>
      </c>
      <c r="J9008" s="2">
        <v>0</v>
      </c>
      <c r="K9008" s="2">
        <v>10.572800000000001</v>
      </c>
      <c r="L9008" s="18" t="str">
        <f>VLOOKUP(F9008,'BD customers'!$1:$1048576,2,FALSE)</f>
        <v>Nona Balk</v>
      </c>
      <c r="M9008" s="2">
        <f>MATCH(orders[[#This Row],[Product ID]],'BD product'!A:A,0)</f>
        <v>119</v>
      </c>
      <c r="N9008" s="2" t="str" cm="1">
        <f t="array" ref="N9008">INDEX('BD product'!A:D,M9008,2)</f>
        <v>Office Supplies</v>
      </c>
    </row>
    <row r="9009" spans="1:14" x14ac:dyDescent="0.3">
      <c r="A9009" s="3" t="s">
        <v>8970</v>
      </c>
      <c r="B9009" s="4">
        <v>43057</v>
      </c>
      <c r="C9009" s="12" t="str">
        <f t="shared" si="140"/>
        <v>2017/11</v>
      </c>
      <c r="D9009" s="4">
        <v>43057</v>
      </c>
      <c r="E9009" s="3" t="s">
        <v>41</v>
      </c>
      <c r="F9009" s="3" t="s">
        <v>1467</v>
      </c>
      <c r="G9009" s="3" t="s">
        <v>6160</v>
      </c>
      <c r="H9009" s="5">
        <v>738</v>
      </c>
      <c r="I9009" s="2">
        <v>2</v>
      </c>
      <c r="J9009" s="2">
        <v>0</v>
      </c>
      <c r="K9009" s="2">
        <v>3.4685999999999999</v>
      </c>
      <c r="L9009" s="18" t="str">
        <f>VLOOKUP(F9009,'BD customers'!$1:$1048576,2,FALSE)</f>
        <v>Nona Balk</v>
      </c>
      <c r="M9009" s="2">
        <f>MATCH(orders[[#This Row],[Product ID]],'BD product'!A:A,0)</f>
        <v>1649</v>
      </c>
      <c r="N9009" s="2" t="str" cm="1">
        <f t="array" ref="N9009">INDEX('BD product'!A:D,M9009,2)</f>
        <v>Office Supplies</v>
      </c>
    </row>
    <row r="9010" spans="1:14" x14ac:dyDescent="0.3">
      <c r="A9010" s="3" t="s">
        <v>8970</v>
      </c>
      <c r="B9010" s="4">
        <v>43057</v>
      </c>
      <c r="C9010" s="12" t="str">
        <f t="shared" si="140"/>
        <v>2017/11</v>
      </c>
      <c r="D9010" s="4">
        <v>43057</v>
      </c>
      <c r="E9010" s="3" t="s">
        <v>41</v>
      </c>
      <c r="F9010" s="3" t="s">
        <v>1467</v>
      </c>
      <c r="G9010" s="3" t="s">
        <v>1632</v>
      </c>
      <c r="H9010" s="5">
        <v>582</v>
      </c>
      <c r="I9010" s="2">
        <v>2</v>
      </c>
      <c r="J9010" s="2">
        <v>0</v>
      </c>
      <c r="K9010" s="2">
        <v>2.7353999999999998</v>
      </c>
      <c r="L9010" s="18" t="str">
        <f>VLOOKUP(F9010,'BD customers'!$1:$1048576,2,FALSE)</f>
        <v>Nona Balk</v>
      </c>
      <c r="M9010" s="2">
        <f>MATCH(orders[[#This Row],[Product ID]],'BD product'!A:A,0)</f>
        <v>398</v>
      </c>
      <c r="N9010" s="2" t="str" cm="1">
        <f t="array" ref="N9010">INDEX('BD product'!A:D,M9010,2)</f>
        <v>Furniture</v>
      </c>
    </row>
    <row r="9011" spans="1:14" x14ac:dyDescent="0.3">
      <c r="A9011" s="3" t="s">
        <v>8971</v>
      </c>
      <c r="B9011" s="4">
        <v>42928</v>
      </c>
      <c r="C9011" s="12" t="str">
        <f t="shared" si="140"/>
        <v>2017/07</v>
      </c>
      <c r="D9011" s="4">
        <v>42934</v>
      </c>
      <c r="E9011" s="3" t="s">
        <v>21</v>
      </c>
      <c r="F9011" s="3" t="s">
        <v>6505</v>
      </c>
      <c r="G9011" s="3" t="s">
        <v>4996</v>
      </c>
      <c r="H9011" s="5">
        <v>3816</v>
      </c>
      <c r="I9011" s="2">
        <v>1</v>
      </c>
      <c r="J9011" s="2">
        <v>2</v>
      </c>
      <c r="K9011" s="2">
        <v>1.1924999999999999</v>
      </c>
      <c r="L9011" s="18" t="str">
        <f>VLOOKUP(F9011,'BD customers'!$1:$1048576,2,FALSE)</f>
        <v>Cari Schnelling</v>
      </c>
      <c r="M9011" s="2">
        <f>MATCH(orders[[#This Row],[Product ID]],'BD product'!A:A,0)</f>
        <v>1448</v>
      </c>
      <c r="N9011" s="2" t="str" cm="1">
        <f t="array" ref="N9011">INDEX('BD product'!A:D,M9011,2)</f>
        <v>Office Supplies</v>
      </c>
    </row>
    <row r="9012" spans="1:14" x14ac:dyDescent="0.3">
      <c r="A9012" s="3" t="s">
        <v>8972</v>
      </c>
      <c r="B9012" s="4">
        <v>42874</v>
      </c>
      <c r="C9012" s="12" t="str">
        <f t="shared" si="140"/>
        <v>2017/05</v>
      </c>
      <c r="D9012" s="4">
        <v>42878</v>
      </c>
      <c r="E9012" s="3" t="s">
        <v>21</v>
      </c>
      <c r="F9012" s="3" t="s">
        <v>2631</v>
      </c>
      <c r="G9012" s="3" t="s">
        <v>5280</v>
      </c>
      <c r="H9012" s="5">
        <v>2616</v>
      </c>
      <c r="I9012" s="2">
        <v>4</v>
      </c>
      <c r="J9012" s="2">
        <v>0</v>
      </c>
      <c r="K9012" s="2">
        <v>12.8184</v>
      </c>
      <c r="L9012" s="18" t="str">
        <f>VLOOKUP(F9012,'BD customers'!$1:$1048576,2,FALSE)</f>
        <v>Neil Ducich</v>
      </c>
      <c r="M9012" s="2">
        <f>MATCH(orders[[#This Row],[Product ID]],'BD product'!A:A,0)</f>
        <v>1506</v>
      </c>
      <c r="N9012" s="2" t="str" cm="1">
        <f t="array" ref="N9012">INDEX('BD product'!A:D,M9012,2)</f>
        <v>Office Supplies</v>
      </c>
    </row>
    <row r="9013" spans="1:14" x14ac:dyDescent="0.3">
      <c r="A9013" s="3" t="s">
        <v>8973</v>
      </c>
      <c r="B9013" s="4">
        <v>42358</v>
      </c>
      <c r="C9013" s="12" t="str">
        <f t="shared" si="140"/>
        <v>2015/12</v>
      </c>
      <c r="D9013" s="4">
        <v>42359</v>
      </c>
      <c r="E9013" s="3" t="s">
        <v>64</v>
      </c>
      <c r="F9013" s="3" t="s">
        <v>3265</v>
      </c>
      <c r="G9013" s="3" t="s">
        <v>2668</v>
      </c>
      <c r="H9013" s="5">
        <v>1008</v>
      </c>
      <c r="I9013" s="2">
        <v>2</v>
      </c>
      <c r="J9013" s="2">
        <v>2</v>
      </c>
      <c r="K9013" s="2">
        <v>0.2142</v>
      </c>
      <c r="L9013" s="18" t="str">
        <f>VLOOKUP(F9013,'BD customers'!$1:$1048576,2,FALSE)</f>
        <v>Emily Ducich</v>
      </c>
      <c r="M9013" s="2">
        <f>MATCH(orders[[#This Row],[Product ID]],'BD product'!A:A,0)</f>
        <v>727</v>
      </c>
      <c r="N9013" s="2" t="str" cm="1">
        <f t="array" ref="N9013">INDEX('BD product'!A:D,M9013,2)</f>
        <v>Technology</v>
      </c>
    </row>
    <row r="9014" spans="1:14" x14ac:dyDescent="0.3">
      <c r="A9014" s="3" t="s">
        <v>8974</v>
      </c>
      <c r="B9014" s="4">
        <v>42421</v>
      </c>
      <c r="C9014" s="12" t="str">
        <f t="shared" si="140"/>
        <v>2016/02</v>
      </c>
      <c r="D9014" s="4">
        <v>42422</v>
      </c>
      <c r="E9014" s="3" t="s">
        <v>64</v>
      </c>
      <c r="F9014" s="3" t="s">
        <v>292</v>
      </c>
      <c r="G9014" s="3" t="s">
        <v>1194</v>
      </c>
      <c r="H9014" s="5">
        <v>1358</v>
      </c>
      <c r="I9014" s="2">
        <v>7</v>
      </c>
      <c r="J9014" s="2">
        <v>0</v>
      </c>
      <c r="K9014" s="2">
        <v>6.6542000000000003</v>
      </c>
      <c r="L9014" s="18" t="str">
        <f>VLOOKUP(F9014,'BD customers'!$1:$1048576,2,FALSE)</f>
        <v>Erin Ashbrook</v>
      </c>
      <c r="M9014" s="2">
        <f>MATCH(orders[[#This Row],[Product ID]],'BD product'!A:A,0)</f>
        <v>277</v>
      </c>
      <c r="N9014" s="2" t="str" cm="1">
        <f t="array" ref="N9014">INDEX('BD product'!A:D,M9014,2)</f>
        <v>Furniture</v>
      </c>
    </row>
    <row r="9015" spans="1:14" x14ac:dyDescent="0.3">
      <c r="A9015" s="3" t="s">
        <v>8975</v>
      </c>
      <c r="B9015" s="4">
        <v>42812</v>
      </c>
      <c r="C9015" s="12" t="str">
        <f t="shared" si="140"/>
        <v>2017/03</v>
      </c>
      <c r="D9015" s="4">
        <v>42816</v>
      </c>
      <c r="E9015" s="3" t="s">
        <v>21</v>
      </c>
      <c r="F9015" s="3" t="s">
        <v>7234</v>
      </c>
      <c r="G9015" s="3" t="s">
        <v>5982</v>
      </c>
      <c r="H9015" s="5">
        <v>139</v>
      </c>
      <c r="I9015" s="2">
        <v>5</v>
      </c>
      <c r="J9015" s="2">
        <v>0</v>
      </c>
      <c r="K9015" s="2">
        <v>0.37530000000000002</v>
      </c>
      <c r="L9015" s="18" t="str">
        <f>VLOOKUP(F9015,'BD customers'!$1:$1048576,2,FALSE)</f>
        <v>Barry Pond</v>
      </c>
      <c r="M9015" s="2">
        <f>MATCH(orders[[#This Row],[Product ID]],'BD product'!A:A,0)</f>
        <v>1624</v>
      </c>
      <c r="N9015" s="2" t="str" cm="1">
        <f t="array" ref="N9015">INDEX('BD product'!A:D,M9015,2)</f>
        <v>Office Supplies</v>
      </c>
    </row>
    <row r="9016" spans="1:14" x14ac:dyDescent="0.3">
      <c r="A9016" s="3" t="s">
        <v>8975</v>
      </c>
      <c r="B9016" s="4">
        <v>42812</v>
      </c>
      <c r="C9016" s="12" t="str">
        <f t="shared" si="140"/>
        <v>2017/03</v>
      </c>
      <c r="D9016" s="4">
        <v>42816</v>
      </c>
      <c r="E9016" s="3" t="s">
        <v>21</v>
      </c>
      <c r="F9016" s="3" t="s">
        <v>7234</v>
      </c>
      <c r="G9016" s="3" t="s">
        <v>2806</v>
      </c>
      <c r="H9016" s="5">
        <v>194</v>
      </c>
      <c r="I9016" s="2">
        <v>5</v>
      </c>
      <c r="J9016" s="2">
        <v>0</v>
      </c>
      <c r="K9016" s="2">
        <v>0.93120000000000003</v>
      </c>
      <c r="L9016" s="18" t="str">
        <f>VLOOKUP(F9016,'BD customers'!$1:$1048576,2,FALSE)</f>
        <v>Barry Pond</v>
      </c>
      <c r="M9016" s="2">
        <f>MATCH(orders[[#This Row],[Product ID]],'BD product'!A:A,0)</f>
        <v>778</v>
      </c>
      <c r="N9016" s="2" t="str" cm="1">
        <f t="array" ref="N9016">INDEX('BD product'!A:D,M9016,2)</f>
        <v>Office Supplies</v>
      </c>
    </row>
    <row r="9017" spans="1:14" x14ac:dyDescent="0.3">
      <c r="A9017" s="3" t="s">
        <v>8976</v>
      </c>
      <c r="B9017" s="4">
        <v>42721</v>
      </c>
      <c r="C9017" s="12" t="str">
        <f t="shared" si="140"/>
        <v>2016/12</v>
      </c>
      <c r="D9017" s="4">
        <v>42727</v>
      </c>
      <c r="E9017" s="3" t="s">
        <v>21</v>
      </c>
      <c r="F9017" s="3" t="s">
        <v>2847</v>
      </c>
      <c r="G9017" s="3" t="s">
        <v>2507</v>
      </c>
      <c r="H9017" s="5">
        <v>13488</v>
      </c>
      <c r="I9017" s="2">
        <v>2</v>
      </c>
      <c r="J9017" s="2">
        <v>2</v>
      </c>
      <c r="K9017" s="2">
        <v>4.3836000000000004</v>
      </c>
      <c r="L9017" s="18" t="str">
        <f>VLOOKUP(F9017,'BD customers'!$1:$1048576,2,FALSE)</f>
        <v>Noel Staavos</v>
      </c>
      <c r="M9017" s="2">
        <f>MATCH(orders[[#This Row],[Product ID]],'BD product'!A:A,0)</f>
        <v>676</v>
      </c>
      <c r="N9017" s="2" t="str" cm="1">
        <f t="array" ref="N9017">INDEX('BD product'!A:D,M9017,2)</f>
        <v>Office Supplies</v>
      </c>
    </row>
    <row r="9018" spans="1:14" x14ac:dyDescent="0.3">
      <c r="A9018" s="3" t="s">
        <v>8976</v>
      </c>
      <c r="B9018" s="4">
        <v>42721</v>
      </c>
      <c r="C9018" s="12" t="str">
        <f t="shared" si="140"/>
        <v>2016/12</v>
      </c>
      <c r="D9018" s="4">
        <v>42727</v>
      </c>
      <c r="E9018" s="3" t="s">
        <v>21</v>
      </c>
      <c r="F9018" s="3" t="s">
        <v>2847</v>
      </c>
      <c r="G9018" s="3" t="s">
        <v>4732</v>
      </c>
      <c r="H9018" s="5">
        <v>11416</v>
      </c>
      <c r="I9018" s="2">
        <v>1</v>
      </c>
      <c r="J9018" s="2">
        <v>2</v>
      </c>
      <c r="K9018" s="2">
        <v>3.8529</v>
      </c>
      <c r="L9018" s="18" t="str">
        <f>VLOOKUP(F9018,'BD customers'!$1:$1048576,2,FALSE)</f>
        <v>Noel Staavos</v>
      </c>
      <c r="M9018" s="2">
        <f>MATCH(orders[[#This Row],[Product ID]],'BD product'!A:A,0)</f>
        <v>1397</v>
      </c>
      <c r="N9018" s="2" t="str" cm="1">
        <f t="array" ref="N9018">INDEX('BD product'!A:D,M9018,2)</f>
        <v>Office Supplies</v>
      </c>
    </row>
    <row r="9019" spans="1:14" x14ac:dyDescent="0.3">
      <c r="A9019" s="3" t="s">
        <v>8977</v>
      </c>
      <c r="B9019" s="4">
        <v>42455</v>
      </c>
      <c r="C9019" s="12" t="str">
        <f t="shared" si="140"/>
        <v>2016/03</v>
      </c>
      <c r="D9019" s="4">
        <v>42457</v>
      </c>
      <c r="E9019" s="3" t="s">
        <v>11</v>
      </c>
      <c r="F9019" s="3" t="s">
        <v>4288</v>
      </c>
      <c r="G9019" s="3" t="s">
        <v>3439</v>
      </c>
      <c r="H9019" s="5">
        <v>1764</v>
      </c>
      <c r="I9019" s="2">
        <v>3</v>
      </c>
      <c r="J9019" s="2">
        <v>0</v>
      </c>
      <c r="K9019" s="2">
        <v>8.6435999999999993</v>
      </c>
      <c r="L9019" s="18" t="str">
        <f>VLOOKUP(F9019,'BD customers'!$1:$1048576,2,FALSE)</f>
        <v>Mark Van Huff</v>
      </c>
      <c r="M9019" s="2">
        <f>MATCH(orders[[#This Row],[Product ID]],'BD product'!A:A,0)</f>
        <v>1019</v>
      </c>
      <c r="N9019" s="2" t="str" cm="1">
        <f t="array" ref="N9019">INDEX('BD product'!A:D,M9019,2)</f>
        <v>Office Supplies</v>
      </c>
    </row>
    <row r="9020" spans="1:14" x14ac:dyDescent="0.3">
      <c r="A9020" s="3" t="s">
        <v>8977</v>
      </c>
      <c r="B9020" s="4">
        <v>42455</v>
      </c>
      <c r="C9020" s="12" t="str">
        <f t="shared" si="140"/>
        <v>2016/03</v>
      </c>
      <c r="D9020" s="4">
        <v>42457</v>
      </c>
      <c r="E9020" s="3" t="s">
        <v>11</v>
      </c>
      <c r="F9020" s="3" t="s">
        <v>4288</v>
      </c>
      <c r="G9020" s="3" t="s">
        <v>124</v>
      </c>
      <c r="H9020" s="5">
        <v>1704</v>
      </c>
      <c r="I9020" s="2">
        <v>3</v>
      </c>
      <c r="J9020" s="2">
        <v>2</v>
      </c>
      <c r="K9020" s="2">
        <v>0.55379999999999996</v>
      </c>
      <c r="L9020" s="18" t="str">
        <f>VLOOKUP(F9020,'BD customers'!$1:$1048576,2,FALSE)</f>
        <v>Mark Van Huff</v>
      </c>
      <c r="M9020" s="2">
        <f>MATCH(orders[[#This Row],[Product ID]],'BD product'!A:A,0)</f>
        <v>22</v>
      </c>
      <c r="N9020" s="2" t="str" cm="1">
        <f t="array" ref="N9020">INDEX('BD product'!A:D,M9020,2)</f>
        <v>Office Supplies</v>
      </c>
    </row>
    <row r="9021" spans="1:14" x14ac:dyDescent="0.3">
      <c r="A9021" s="3" t="s">
        <v>8978</v>
      </c>
      <c r="B9021" s="4">
        <v>41989</v>
      </c>
      <c r="C9021" s="12" t="str">
        <f t="shared" si="140"/>
        <v>2014/12</v>
      </c>
      <c r="D9021" s="4">
        <v>41991</v>
      </c>
      <c r="E9021" s="3" t="s">
        <v>11</v>
      </c>
      <c r="F9021" s="3" t="s">
        <v>891</v>
      </c>
      <c r="G9021" s="3" t="s">
        <v>3294</v>
      </c>
      <c r="H9021" s="5">
        <v>9998</v>
      </c>
      <c r="I9021" s="2">
        <v>2</v>
      </c>
      <c r="J9021" s="2">
        <v>0</v>
      </c>
      <c r="K9021" s="2">
        <v>7.9984000000000002</v>
      </c>
      <c r="L9021" s="18" t="str">
        <f>VLOOKUP(F9021,'BD customers'!$1:$1048576,2,FALSE)</f>
        <v>Laurel Elliston</v>
      </c>
      <c r="M9021" s="2">
        <f>MATCH(orders[[#This Row],[Product ID]],'BD product'!A:A,0)</f>
        <v>961</v>
      </c>
      <c r="N9021" s="2" t="str" cm="1">
        <f t="array" ref="N9021">INDEX('BD product'!A:D,M9021,2)</f>
        <v>Technology</v>
      </c>
    </row>
    <row r="9022" spans="1:14" x14ac:dyDescent="0.3">
      <c r="A9022" s="3" t="s">
        <v>8978</v>
      </c>
      <c r="B9022" s="4">
        <v>41989</v>
      </c>
      <c r="C9022" s="12" t="str">
        <f t="shared" si="140"/>
        <v>2014/12</v>
      </c>
      <c r="D9022" s="4">
        <v>41991</v>
      </c>
      <c r="E9022" s="3" t="s">
        <v>11</v>
      </c>
      <c r="F9022" s="3" t="s">
        <v>891</v>
      </c>
      <c r="G9022" s="3" t="s">
        <v>3065</v>
      </c>
      <c r="H9022" s="5">
        <v>2946</v>
      </c>
      <c r="I9022" s="2">
        <v>6</v>
      </c>
      <c r="J9022" s="2">
        <v>0</v>
      </c>
      <c r="K9022" s="2">
        <v>9.7218</v>
      </c>
      <c r="L9022" s="18" t="str">
        <f>VLOOKUP(F9022,'BD customers'!$1:$1048576,2,FALSE)</f>
        <v>Laurel Elliston</v>
      </c>
      <c r="M9022" s="2">
        <f>MATCH(orders[[#This Row],[Product ID]],'BD product'!A:A,0)</f>
        <v>877</v>
      </c>
      <c r="N9022" s="2" t="str" cm="1">
        <f t="array" ref="N9022">INDEX('BD product'!A:D,M9022,2)</f>
        <v>Furniture</v>
      </c>
    </row>
    <row r="9023" spans="1:14" x14ac:dyDescent="0.3">
      <c r="A9023" s="3" t="s">
        <v>8979</v>
      </c>
      <c r="B9023" s="4">
        <v>42323</v>
      </c>
      <c r="C9023" s="12" t="str">
        <f t="shared" si="140"/>
        <v>2015/11</v>
      </c>
      <c r="D9023" s="4">
        <v>42328</v>
      </c>
      <c r="E9023" s="3" t="s">
        <v>21</v>
      </c>
      <c r="F9023" s="3" t="s">
        <v>7645</v>
      </c>
      <c r="G9023" s="3" t="s">
        <v>3781</v>
      </c>
      <c r="H9023" s="5">
        <v>16692</v>
      </c>
      <c r="I9023" s="2">
        <v>13</v>
      </c>
      <c r="J9023" s="2">
        <v>7</v>
      </c>
      <c r="K9023" s="2">
        <v>-11.6844</v>
      </c>
      <c r="L9023" s="18" t="str">
        <f>VLOOKUP(F9023,'BD customers'!$1:$1048576,2,FALSE)</f>
        <v>Victoria Pisteka</v>
      </c>
      <c r="M9023" s="2">
        <f>MATCH(orders[[#This Row],[Product ID]],'BD product'!A:A,0)</f>
        <v>1162</v>
      </c>
      <c r="N9023" s="2" t="str" cm="1">
        <f t="array" ref="N9023">INDEX('BD product'!A:D,M9023,2)</f>
        <v>Office Supplies</v>
      </c>
    </row>
    <row r="9024" spans="1:14" x14ac:dyDescent="0.3">
      <c r="A9024" s="3" t="s">
        <v>8980</v>
      </c>
      <c r="B9024" s="4">
        <v>42604</v>
      </c>
      <c r="C9024" s="12" t="str">
        <f t="shared" si="140"/>
        <v>2016/08</v>
      </c>
      <c r="D9024" s="4">
        <v>42605</v>
      </c>
      <c r="E9024" s="3" t="s">
        <v>64</v>
      </c>
      <c r="F9024" s="3" t="s">
        <v>5154</v>
      </c>
      <c r="G9024" s="3" t="s">
        <v>2023</v>
      </c>
      <c r="H9024" s="5">
        <v>98328</v>
      </c>
      <c r="I9024" s="2">
        <v>3</v>
      </c>
      <c r="J9024" s="2">
        <v>2</v>
      </c>
      <c r="K9024" s="2">
        <v>9.8328000000000007</v>
      </c>
      <c r="L9024" s="18" t="str">
        <f>VLOOKUP(F9024,'BD customers'!$1:$1048576,2,FALSE)</f>
        <v>Tony Chapman</v>
      </c>
      <c r="M9024" s="2">
        <f>MATCH(orders[[#This Row],[Product ID]],'BD product'!A:A,0)</f>
        <v>516</v>
      </c>
      <c r="N9024" s="2" t="str" cm="1">
        <f t="array" ref="N9024">INDEX('BD product'!A:D,M9024,2)</f>
        <v>Furniture</v>
      </c>
    </row>
    <row r="9025" spans="1:14" x14ac:dyDescent="0.3">
      <c r="A9025" s="3" t="s">
        <v>8981</v>
      </c>
      <c r="B9025" s="4">
        <v>42184</v>
      </c>
      <c r="C9025" s="12" t="str">
        <f t="shared" si="140"/>
        <v>2015/06</v>
      </c>
      <c r="D9025" s="4">
        <v>42187</v>
      </c>
      <c r="E9025" s="3" t="s">
        <v>64</v>
      </c>
      <c r="F9025" s="3" t="s">
        <v>42</v>
      </c>
      <c r="G9025" s="3" t="s">
        <v>2108</v>
      </c>
      <c r="H9025" s="5">
        <v>117882</v>
      </c>
      <c r="I9025" s="2">
        <v>1</v>
      </c>
      <c r="J9025" s="2">
        <v>1</v>
      </c>
      <c r="K9025" s="2">
        <v>1.3098000000000001</v>
      </c>
      <c r="L9025" s="18" t="str">
        <f>VLOOKUP(F9025,'BD customers'!$1:$1048576,2,FALSE)</f>
        <v>Sheri Gordon</v>
      </c>
      <c r="M9025" s="2">
        <f>MATCH(orders[[#This Row],[Product ID]],'BD product'!A:A,0)</f>
        <v>543</v>
      </c>
      <c r="N9025" s="2" t="str" cm="1">
        <f t="array" ref="N9025">INDEX('BD product'!A:D,M9025,2)</f>
        <v>Furniture</v>
      </c>
    </row>
    <row r="9026" spans="1:14" x14ac:dyDescent="0.3">
      <c r="A9026" s="3" t="s">
        <v>8982</v>
      </c>
      <c r="B9026" s="4">
        <v>42547</v>
      </c>
      <c r="C9026" s="12" t="str">
        <f t="shared" ref="C9026:C9089" si="141">TEXT(B9026,"aaaa/mm")</f>
        <v>2016/06</v>
      </c>
      <c r="D9026" s="4">
        <v>42553</v>
      </c>
      <c r="E9026" s="3" t="s">
        <v>21</v>
      </c>
      <c r="F9026" s="3" t="s">
        <v>7645</v>
      </c>
      <c r="G9026" s="3" t="s">
        <v>6489</v>
      </c>
      <c r="H9026" s="5">
        <v>2097</v>
      </c>
      <c r="I9026" s="2">
        <v>3</v>
      </c>
      <c r="J9026" s="2">
        <v>0</v>
      </c>
      <c r="K9026" s="2">
        <v>9.0170999999999992</v>
      </c>
      <c r="L9026" s="18" t="str">
        <f>VLOOKUP(F9026,'BD customers'!$1:$1048576,2,FALSE)</f>
        <v>Victoria Pisteka</v>
      </c>
      <c r="M9026" s="2">
        <f>MATCH(orders[[#This Row],[Product ID]],'BD product'!A:A,0)</f>
        <v>1697</v>
      </c>
      <c r="N9026" s="2" t="str" cm="1">
        <f t="array" ref="N9026">INDEX('BD product'!A:D,M9026,2)</f>
        <v>Technology</v>
      </c>
    </row>
    <row r="9027" spans="1:14" x14ac:dyDescent="0.3">
      <c r="A9027" s="3" t="s">
        <v>8982</v>
      </c>
      <c r="B9027" s="4">
        <v>42547</v>
      </c>
      <c r="C9027" s="12" t="str">
        <f t="shared" si="141"/>
        <v>2016/06</v>
      </c>
      <c r="D9027" s="4">
        <v>42553</v>
      </c>
      <c r="E9027" s="3" t="s">
        <v>21</v>
      </c>
      <c r="F9027" s="3" t="s">
        <v>7645</v>
      </c>
      <c r="G9027" s="3" t="s">
        <v>5170</v>
      </c>
      <c r="H9027" s="5">
        <v>13996</v>
      </c>
      <c r="I9027" s="2">
        <v>4</v>
      </c>
      <c r="J9027" s="2">
        <v>0</v>
      </c>
      <c r="K9027" s="2">
        <v>9.7972000000000001</v>
      </c>
      <c r="L9027" s="18" t="str">
        <f>VLOOKUP(F9027,'BD customers'!$1:$1048576,2,FALSE)</f>
        <v>Victoria Pisteka</v>
      </c>
      <c r="M9027" s="2">
        <f>MATCH(orders[[#This Row],[Product ID]],'BD product'!A:A,0)</f>
        <v>1483</v>
      </c>
      <c r="N9027" s="2" t="str" cm="1">
        <f t="array" ref="N9027">INDEX('BD product'!A:D,M9027,2)</f>
        <v>Technology</v>
      </c>
    </row>
    <row r="9028" spans="1:14" x14ac:dyDescent="0.3">
      <c r="A9028" s="3" t="s">
        <v>8982</v>
      </c>
      <c r="B9028" s="4">
        <v>42547</v>
      </c>
      <c r="C9028" s="12" t="str">
        <f t="shared" si="141"/>
        <v>2016/06</v>
      </c>
      <c r="D9028" s="4">
        <v>42553</v>
      </c>
      <c r="E9028" s="3" t="s">
        <v>21</v>
      </c>
      <c r="F9028" s="3" t="s">
        <v>7645</v>
      </c>
      <c r="G9028" s="3" t="s">
        <v>3345</v>
      </c>
      <c r="H9028" s="5">
        <v>3774</v>
      </c>
      <c r="I9028" s="2">
        <v>3</v>
      </c>
      <c r="J9028" s="2">
        <v>0</v>
      </c>
      <c r="K9028" s="2">
        <v>12.8316</v>
      </c>
      <c r="L9028" s="18" t="str">
        <f>VLOOKUP(F9028,'BD customers'!$1:$1048576,2,FALSE)</f>
        <v>Victoria Pisteka</v>
      </c>
      <c r="M9028" s="2">
        <f>MATCH(orders[[#This Row],[Product ID]],'BD product'!A:A,0)</f>
        <v>982</v>
      </c>
      <c r="N9028" s="2" t="str" cm="1">
        <f t="array" ref="N9028">INDEX('BD product'!A:D,M9028,2)</f>
        <v>Furniture</v>
      </c>
    </row>
    <row r="9029" spans="1:14" x14ac:dyDescent="0.3">
      <c r="A9029" s="3" t="s">
        <v>8983</v>
      </c>
      <c r="B9029" s="4">
        <v>42630</v>
      </c>
      <c r="C9029" s="12" t="str">
        <f t="shared" si="141"/>
        <v>2016/09</v>
      </c>
      <c r="D9029" s="4">
        <v>42635</v>
      </c>
      <c r="E9029" s="3" t="s">
        <v>21</v>
      </c>
      <c r="F9029" s="3" t="s">
        <v>249</v>
      </c>
      <c r="G9029" s="3" t="s">
        <v>2362</v>
      </c>
      <c r="H9029" s="5">
        <v>1482</v>
      </c>
      <c r="I9029" s="2">
        <v>3</v>
      </c>
      <c r="J9029" s="2">
        <v>0</v>
      </c>
      <c r="K9029" s="2">
        <v>6.2244000000000002</v>
      </c>
      <c r="L9029" s="18" t="str">
        <f>VLOOKUP(F9029,'BD customers'!$1:$1048576,2,FALSE)</f>
        <v>Patrick O'Donnell</v>
      </c>
      <c r="M9029" s="2">
        <f>MATCH(orders[[#This Row],[Product ID]],'BD product'!A:A,0)</f>
        <v>629</v>
      </c>
      <c r="N9029" s="2" t="str" cm="1">
        <f t="array" ref="N9029">INDEX('BD product'!A:D,M9029,2)</f>
        <v>Furniture</v>
      </c>
    </row>
    <row r="9030" spans="1:14" x14ac:dyDescent="0.3">
      <c r="A9030" s="3" t="s">
        <v>8983</v>
      </c>
      <c r="B9030" s="4">
        <v>42630</v>
      </c>
      <c r="C9030" s="12" t="str">
        <f t="shared" si="141"/>
        <v>2016/09</v>
      </c>
      <c r="D9030" s="4">
        <v>42635</v>
      </c>
      <c r="E9030" s="3" t="s">
        <v>21</v>
      </c>
      <c r="F9030" s="3" t="s">
        <v>249</v>
      </c>
      <c r="G9030" s="3" t="s">
        <v>1783</v>
      </c>
      <c r="H9030" s="5">
        <v>19182</v>
      </c>
      <c r="I9030" s="2">
        <v>3</v>
      </c>
      <c r="J9030" s="2">
        <v>0</v>
      </c>
      <c r="K9030" s="2">
        <v>61.382399999999997</v>
      </c>
      <c r="L9030" s="18" t="str">
        <f>VLOOKUP(F9030,'BD customers'!$1:$1048576,2,FALSE)</f>
        <v>Patrick O'Donnell</v>
      </c>
      <c r="M9030" s="2">
        <f>MATCH(orders[[#This Row],[Product ID]],'BD product'!A:A,0)</f>
        <v>443</v>
      </c>
      <c r="N9030" s="2" t="str" cm="1">
        <f t="array" ref="N9030">INDEX('BD product'!A:D,M9030,2)</f>
        <v>Furniture</v>
      </c>
    </row>
    <row r="9031" spans="1:14" x14ac:dyDescent="0.3">
      <c r="A9031" s="3" t="s">
        <v>8984</v>
      </c>
      <c r="B9031" s="4">
        <v>41838</v>
      </c>
      <c r="C9031" s="12" t="str">
        <f t="shared" si="141"/>
        <v>2014/07</v>
      </c>
      <c r="D9031" s="4">
        <v>41843</v>
      </c>
      <c r="E9031" s="3" t="s">
        <v>21</v>
      </c>
      <c r="F9031" s="3" t="s">
        <v>5288</v>
      </c>
      <c r="G9031" s="3" t="s">
        <v>2076</v>
      </c>
      <c r="H9031" s="5">
        <v>13904</v>
      </c>
      <c r="I9031" s="2">
        <v>2</v>
      </c>
      <c r="J9031" s="2">
        <v>2</v>
      </c>
      <c r="K9031" s="2">
        <v>4.5187999999999997</v>
      </c>
      <c r="L9031" s="18" t="str">
        <f>VLOOKUP(F9031,'BD customers'!$1:$1048576,2,FALSE)</f>
        <v>Jack Lebron</v>
      </c>
      <c r="M9031" s="2">
        <f>MATCH(orders[[#This Row],[Product ID]],'BD product'!A:A,0)</f>
        <v>532</v>
      </c>
      <c r="N9031" s="2" t="str" cm="1">
        <f t="array" ref="N9031">INDEX('BD product'!A:D,M9031,2)</f>
        <v>Office Supplies</v>
      </c>
    </row>
    <row r="9032" spans="1:14" x14ac:dyDescent="0.3">
      <c r="A9032" s="3" t="s">
        <v>8985</v>
      </c>
      <c r="B9032" s="4">
        <v>42979</v>
      </c>
      <c r="C9032" s="12" t="str">
        <f t="shared" si="141"/>
        <v>2017/09</v>
      </c>
      <c r="D9032" s="4">
        <v>42979</v>
      </c>
      <c r="E9032" s="3" t="s">
        <v>41</v>
      </c>
      <c r="F9032" s="3" t="s">
        <v>1145</v>
      </c>
      <c r="G9032" s="3" t="s">
        <v>3763</v>
      </c>
      <c r="H9032" s="5">
        <v>3146</v>
      </c>
      <c r="I9032" s="2">
        <v>4</v>
      </c>
      <c r="J9032" s="2">
        <v>0</v>
      </c>
      <c r="K9032" s="2">
        <v>10.3818</v>
      </c>
      <c r="L9032" s="18" t="str">
        <f>VLOOKUP(F9032,'BD customers'!$1:$1048576,2,FALSE)</f>
        <v>Rick Wilson</v>
      </c>
      <c r="M9032" s="2">
        <f>MATCH(orders[[#This Row],[Product ID]],'BD product'!A:A,0)</f>
        <v>1154</v>
      </c>
      <c r="N9032" s="2" t="str" cm="1">
        <f t="array" ref="N9032">INDEX('BD product'!A:D,M9032,2)</f>
        <v>Office Supplies</v>
      </c>
    </row>
    <row r="9033" spans="1:14" x14ac:dyDescent="0.3">
      <c r="A9033" s="3" t="s">
        <v>8985</v>
      </c>
      <c r="B9033" s="4">
        <v>42979</v>
      </c>
      <c r="C9033" s="12" t="str">
        <f t="shared" si="141"/>
        <v>2017/09</v>
      </c>
      <c r="D9033" s="4">
        <v>42979</v>
      </c>
      <c r="E9033" s="3" t="s">
        <v>41</v>
      </c>
      <c r="F9033" s="3" t="s">
        <v>1145</v>
      </c>
      <c r="G9033" s="3" t="s">
        <v>1002</v>
      </c>
      <c r="H9033" s="5">
        <v>28356</v>
      </c>
      <c r="I9033" s="2">
        <v>4</v>
      </c>
      <c r="J9033" s="2">
        <v>0</v>
      </c>
      <c r="K9033" s="2">
        <v>45.369599999999998</v>
      </c>
      <c r="L9033" s="18" t="str">
        <f>VLOOKUP(F9033,'BD customers'!$1:$1048576,2,FALSE)</f>
        <v>Rick Wilson</v>
      </c>
      <c r="M9033" s="2">
        <f>MATCH(orders[[#This Row],[Product ID]],'BD product'!A:A,0)</f>
        <v>225</v>
      </c>
      <c r="N9033" s="2" t="str" cm="1">
        <f t="array" ref="N9033">INDEX('BD product'!A:D,M9033,2)</f>
        <v>Furniture</v>
      </c>
    </row>
    <row r="9034" spans="1:14" x14ac:dyDescent="0.3">
      <c r="A9034" s="3" t="s">
        <v>8986</v>
      </c>
      <c r="B9034" s="4">
        <v>42908</v>
      </c>
      <c r="C9034" s="12" t="str">
        <f t="shared" si="141"/>
        <v>2017/06</v>
      </c>
      <c r="D9034" s="4">
        <v>42912</v>
      </c>
      <c r="E9034" s="3" t="s">
        <v>21</v>
      </c>
      <c r="F9034" s="3" t="s">
        <v>489</v>
      </c>
      <c r="G9034" s="3" t="s">
        <v>17</v>
      </c>
      <c r="H9034" s="5">
        <v>48796</v>
      </c>
      <c r="I9034" s="2">
        <v>2</v>
      </c>
      <c r="J9034" s="2">
        <v>0</v>
      </c>
      <c r="K9034" s="2">
        <v>14.6388</v>
      </c>
      <c r="L9034" s="18" t="str">
        <f>VLOOKUP(F9034,'BD customers'!$1:$1048576,2,FALSE)</f>
        <v>Rick Bensley</v>
      </c>
      <c r="M9034" s="2">
        <f>MATCH(orders[[#This Row],[Product ID]],'BD product'!A:A,0)</f>
        <v>3</v>
      </c>
      <c r="N9034" s="2" t="str" cm="1">
        <f t="array" ref="N9034">INDEX('BD product'!A:D,M9034,2)</f>
        <v>Furniture</v>
      </c>
    </row>
    <row r="9035" spans="1:14" x14ac:dyDescent="0.3">
      <c r="A9035" s="3" t="s">
        <v>8987</v>
      </c>
      <c r="B9035" s="4">
        <v>41884</v>
      </c>
      <c r="C9035" s="12" t="str">
        <f t="shared" si="141"/>
        <v>2014/09</v>
      </c>
      <c r="D9035" s="4">
        <v>41889</v>
      </c>
      <c r="E9035" s="3" t="s">
        <v>21</v>
      </c>
      <c r="F9035" s="3" t="s">
        <v>432</v>
      </c>
      <c r="G9035" s="3" t="s">
        <v>3842</v>
      </c>
      <c r="H9035" s="5">
        <v>179398</v>
      </c>
      <c r="I9035" s="2">
        <v>2</v>
      </c>
      <c r="J9035" s="2">
        <v>0</v>
      </c>
      <c r="K9035" s="2">
        <v>843.17060000000004</v>
      </c>
      <c r="L9035" s="18" t="str">
        <f>VLOOKUP(F9035,'BD customers'!$1:$1048576,2,FALSE)</f>
        <v>Sanjit Chand</v>
      </c>
      <c r="M9035" s="2">
        <f>MATCH(orders[[#This Row],[Product ID]],'BD product'!A:A,0)</f>
        <v>1178</v>
      </c>
      <c r="N9035" s="2" t="str" cm="1">
        <f t="array" ref="N9035">INDEX('BD product'!A:D,M9035,2)</f>
        <v>Office Supplies</v>
      </c>
    </row>
    <row r="9036" spans="1:14" x14ac:dyDescent="0.3">
      <c r="A9036" s="3" t="s">
        <v>8988</v>
      </c>
      <c r="B9036" s="4">
        <v>42278</v>
      </c>
      <c r="C9036" s="12" t="str">
        <f t="shared" si="141"/>
        <v>2015/10</v>
      </c>
      <c r="D9036" s="4">
        <v>42282</v>
      </c>
      <c r="E9036" s="3" t="s">
        <v>21</v>
      </c>
      <c r="F9036" s="3" t="s">
        <v>713</v>
      </c>
      <c r="G9036" s="3" t="s">
        <v>4710</v>
      </c>
      <c r="H9036" s="5">
        <v>2992</v>
      </c>
      <c r="I9036" s="2">
        <v>4</v>
      </c>
      <c r="J9036" s="2">
        <v>8</v>
      </c>
      <c r="K9036" s="2">
        <v>-0.44879999999999998</v>
      </c>
      <c r="L9036" s="18" t="str">
        <f>VLOOKUP(F9036,'BD customers'!$1:$1048576,2,FALSE)</f>
        <v>Eric Murdock</v>
      </c>
      <c r="M9036" s="2">
        <f>MATCH(orders[[#This Row],[Product ID]],'BD product'!A:A,0)</f>
        <v>1392</v>
      </c>
      <c r="N9036" s="2" t="str" cm="1">
        <f t="array" ref="N9036">INDEX('BD product'!A:D,M9036,2)</f>
        <v>Office Supplies</v>
      </c>
    </row>
    <row r="9037" spans="1:14" x14ac:dyDescent="0.3">
      <c r="A9037" s="3" t="s">
        <v>8988</v>
      </c>
      <c r="B9037" s="4">
        <v>42278</v>
      </c>
      <c r="C9037" s="12" t="str">
        <f t="shared" si="141"/>
        <v>2015/10</v>
      </c>
      <c r="D9037" s="4">
        <v>42282</v>
      </c>
      <c r="E9037" s="3" t="s">
        <v>21</v>
      </c>
      <c r="F9037" s="3" t="s">
        <v>713</v>
      </c>
      <c r="G9037" s="3" t="s">
        <v>714</v>
      </c>
      <c r="H9037" s="5">
        <v>108768</v>
      </c>
      <c r="I9037" s="2">
        <v>4</v>
      </c>
      <c r="J9037" s="2">
        <v>2</v>
      </c>
      <c r="K9037" s="2">
        <v>2.7191999999999998</v>
      </c>
      <c r="L9037" s="18" t="str">
        <f>VLOOKUP(F9037,'BD customers'!$1:$1048576,2,FALSE)</f>
        <v>Eric Murdock</v>
      </c>
      <c r="M9037" s="2">
        <f>MATCH(orders[[#This Row],[Product ID]],'BD product'!A:A,0)</f>
        <v>153</v>
      </c>
      <c r="N9037" s="2" t="str" cm="1">
        <f t="array" ref="N9037">INDEX('BD product'!A:D,M9037,2)</f>
        <v>Technology</v>
      </c>
    </row>
    <row r="9038" spans="1:14" x14ac:dyDescent="0.3">
      <c r="A9038" s="3" t="s">
        <v>8989</v>
      </c>
      <c r="B9038" s="4">
        <v>42101</v>
      </c>
      <c r="C9038" s="12" t="str">
        <f t="shared" si="141"/>
        <v>2015/04</v>
      </c>
      <c r="D9038" s="4">
        <v>42104</v>
      </c>
      <c r="E9038" s="3" t="s">
        <v>64</v>
      </c>
      <c r="F9038" s="3" t="s">
        <v>1321</v>
      </c>
      <c r="G9038" s="3" t="s">
        <v>3421</v>
      </c>
      <c r="H9038" s="5">
        <v>2592</v>
      </c>
      <c r="I9038" s="2">
        <v>4</v>
      </c>
      <c r="J9038" s="2">
        <v>0</v>
      </c>
      <c r="K9038" s="2">
        <v>12.441599999999999</v>
      </c>
      <c r="L9038" s="18" t="str">
        <f>VLOOKUP(F9038,'BD customers'!$1:$1048576,2,FALSE)</f>
        <v>Resi PÃ¶lking</v>
      </c>
      <c r="M9038" s="2">
        <f>MATCH(orders[[#This Row],[Product ID]],'BD product'!A:A,0)</f>
        <v>1011</v>
      </c>
      <c r="N9038" s="2" t="str" cm="1">
        <f t="array" ref="N9038">INDEX('BD product'!A:D,M9038,2)</f>
        <v>Office Supplies</v>
      </c>
    </row>
    <row r="9039" spans="1:14" x14ac:dyDescent="0.3">
      <c r="A9039" s="3" t="s">
        <v>8989</v>
      </c>
      <c r="B9039" s="4">
        <v>42101</v>
      </c>
      <c r="C9039" s="12" t="str">
        <f t="shared" si="141"/>
        <v>2015/04</v>
      </c>
      <c r="D9039" s="4">
        <v>42104</v>
      </c>
      <c r="E9039" s="3" t="s">
        <v>64</v>
      </c>
      <c r="F9039" s="3" t="s">
        <v>1321</v>
      </c>
      <c r="G9039" s="3" t="s">
        <v>3425</v>
      </c>
      <c r="H9039" s="5">
        <v>2258</v>
      </c>
      <c r="I9039" s="2">
        <v>2</v>
      </c>
      <c r="J9039" s="2">
        <v>0</v>
      </c>
      <c r="K9039" s="2">
        <v>5.8708</v>
      </c>
      <c r="L9039" s="18" t="str">
        <f>VLOOKUP(F9039,'BD customers'!$1:$1048576,2,FALSE)</f>
        <v>Resi PÃ¶lking</v>
      </c>
      <c r="M9039" s="2">
        <f>MATCH(orders[[#This Row],[Product ID]],'BD product'!A:A,0)</f>
        <v>1013</v>
      </c>
      <c r="N9039" s="2" t="str" cm="1">
        <f t="array" ref="N9039">INDEX('BD product'!A:D,M9039,2)</f>
        <v>Office Supplies</v>
      </c>
    </row>
    <row r="9040" spans="1:14" x14ac:dyDescent="0.3">
      <c r="A9040" s="3" t="s">
        <v>8990</v>
      </c>
      <c r="B9040" s="4">
        <v>43060</v>
      </c>
      <c r="C9040" s="12" t="str">
        <f t="shared" si="141"/>
        <v>2017/11</v>
      </c>
      <c r="D9040" s="4">
        <v>43060</v>
      </c>
      <c r="E9040" s="3" t="s">
        <v>41</v>
      </c>
      <c r="F9040" s="3" t="s">
        <v>1961</v>
      </c>
      <c r="G9040" s="3" t="s">
        <v>1842</v>
      </c>
      <c r="H9040" s="5">
        <v>55176</v>
      </c>
      <c r="I9040" s="2">
        <v>3</v>
      </c>
      <c r="J9040" s="2">
        <v>2</v>
      </c>
      <c r="K9040" s="2">
        <v>-12.4146</v>
      </c>
      <c r="L9040" s="18" t="str">
        <f>VLOOKUP(F9040,'BD customers'!$1:$1048576,2,FALSE)</f>
        <v>Henia Zydlo</v>
      </c>
      <c r="M9040" s="2">
        <f>MATCH(orders[[#This Row],[Product ID]],'BD product'!A:A,0)</f>
        <v>463</v>
      </c>
      <c r="N9040" s="2" t="str" cm="1">
        <f t="array" ref="N9040">INDEX('BD product'!A:D,M9040,2)</f>
        <v>Technology</v>
      </c>
    </row>
    <row r="9041" spans="1:14" x14ac:dyDescent="0.3">
      <c r="A9041" s="3" t="s">
        <v>8991</v>
      </c>
      <c r="B9041" s="4">
        <v>42721</v>
      </c>
      <c r="C9041" s="12" t="str">
        <f t="shared" si="141"/>
        <v>2016/12</v>
      </c>
      <c r="D9041" s="4">
        <v>42725</v>
      </c>
      <c r="E9041" s="3" t="s">
        <v>21</v>
      </c>
      <c r="F9041" s="3" t="s">
        <v>2700</v>
      </c>
      <c r="G9041" s="3" t="s">
        <v>2563</v>
      </c>
      <c r="H9041" s="5">
        <v>989274</v>
      </c>
      <c r="I9041" s="2">
        <v>13</v>
      </c>
      <c r="J9041" s="2">
        <v>0</v>
      </c>
      <c r="K9041" s="2">
        <v>49.463700000000003</v>
      </c>
      <c r="L9041" s="18" t="str">
        <f>VLOOKUP(F9041,'BD customers'!$1:$1048576,2,FALSE)</f>
        <v>Adrian Barton</v>
      </c>
      <c r="M9041" s="2">
        <f>MATCH(orders[[#This Row],[Product ID]],'BD product'!A:A,0)</f>
        <v>694</v>
      </c>
      <c r="N9041" s="2" t="str" cm="1">
        <f t="array" ref="N9041">INDEX('BD product'!A:D,M9041,2)</f>
        <v>Office Supplies</v>
      </c>
    </row>
    <row r="9042" spans="1:14" x14ac:dyDescent="0.3">
      <c r="A9042" s="3" t="s">
        <v>8992</v>
      </c>
      <c r="B9042" s="4">
        <v>41901</v>
      </c>
      <c r="C9042" s="12" t="str">
        <f t="shared" si="141"/>
        <v>2014/09</v>
      </c>
      <c r="D9042" s="4">
        <v>41906</v>
      </c>
      <c r="E9042" s="3" t="s">
        <v>21</v>
      </c>
      <c r="F9042" s="3" t="s">
        <v>2631</v>
      </c>
      <c r="G9042" s="3" t="s">
        <v>3679</v>
      </c>
      <c r="H9042" s="5">
        <v>73915</v>
      </c>
      <c r="I9042" s="2">
        <v>1</v>
      </c>
      <c r="J9042" s="2">
        <v>5</v>
      </c>
      <c r="K9042" s="2">
        <v>-45.827300000000001</v>
      </c>
      <c r="L9042" s="18" t="str">
        <f>VLOOKUP(F9042,'BD customers'!$1:$1048576,2,FALSE)</f>
        <v>Neil Ducich</v>
      </c>
      <c r="M9042" s="2">
        <f>MATCH(orders[[#This Row],[Product ID]],'BD product'!A:A,0)</f>
        <v>1118</v>
      </c>
      <c r="N9042" s="2" t="str" cm="1">
        <f t="array" ref="N9042">INDEX('BD product'!A:D,M9042,2)</f>
        <v>Furniture</v>
      </c>
    </row>
    <row r="9043" spans="1:14" x14ac:dyDescent="0.3">
      <c r="A9043" s="3" t="s">
        <v>8993</v>
      </c>
      <c r="B9043" s="4">
        <v>41910</v>
      </c>
      <c r="C9043" s="12" t="str">
        <f t="shared" si="141"/>
        <v>2014/09</v>
      </c>
      <c r="D9043" s="4">
        <v>41915</v>
      </c>
      <c r="E9043" s="3" t="s">
        <v>21</v>
      </c>
      <c r="F9043" s="3" t="s">
        <v>1732</v>
      </c>
      <c r="G9043" s="3" t="s">
        <v>7827</v>
      </c>
      <c r="H9043" s="5">
        <v>337088</v>
      </c>
      <c r="I9043" s="2">
        <v>4</v>
      </c>
      <c r="J9043" s="2">
        <v>2</v>
      </c>
      <c r="K9043" s="2">
        <v>16.854399999999998</v>
      </c>
      <c r="L9043" s="18" t="str">
        <f>VLOOKUP(F9043,'BD customers'!$1:$1048576,2,FALSE)</f>
        <v>Xylona Preis</v>
      </c>
      <c r="M9043" s="2">
        <f>MATCH(orders[[#This Row],[Product ID]],'BD product'!A:A,0)</f>
        <v>1807</v>
      </c>
      <c r="N9043" s="2" t="str" cm="1">
        <f t="array" ref="N9043">INDEX('BD product'!A:D,M9043,2)</f>
        <v>Furniture</v>
      </c>
    </row>
    <row r="9044" spans="1:14" x14ac:dyDescent="0.3">
      <c r="A9044" s="3" t="s">
        <v>8994</v>
      </c>
      <c r="B9044" s="4">
        <v>42269</v>
      </c>
      <c r="C9044" s="12" t="str">
        <f t="shared" si="141"/>
        <v>2015/09</v>
      </c>
      <c r="D9044" s="4">
        <v>42273</v>
      </c>
      <c r="E9044" s="3" t="s">
        <v>11</v>
      </c>
      <c r="F9044" s="3" t="s">
        <v>1416</v>
      </c>
      <c r="G9044" s="3" t="s">
        <v>2175</v>
      </c>
      <c r="H9044" s="5">
        <v>6144</v>
      </c>
      <c r="I9044" s="2">
        <v>3</v>
      </c>
      <c r="J9044" s="2">
        <v>0</v>
      </c>
      <c r="K9044" s="2">
        <v>16.588799999999999</v>
      </c>
      <c r="L9044" s="18" t="str">
        <f>VLOOKUP(F9044,'BD customers'!$1:$1048576,2,FALSE)</f>
        <v>Muhammed MacIntyre</v>
      </c>
      <c r="M9044" s="2">
        <f>MATCH(orders[[#This Row],[Product ID]],'BD product'!A:A,0)</f>
        <v>566</v>
      </c>
      <c r="N9044" s="2" t="str" cm="1">
        <f t="array" ref="N9044">INDEX('BD product'!A:D,M9044,2)</f>
        <v>Office Supplies</v>
      </c>
    </row>
    <row r="9045" spans="1:14" x14ac:dyDescent="0.3">
      <c r="A9045" s="3" t="s">
        <v>8995</v>
      </c>
      <c r="B9045" s="4">
        <v>42681</v>
      </c>
      <c r="C9045" s="12" t="str">
        <f t="shared" si="141"/>
        <v>2016/11</v>
      </c>
      <c r="D9045" s="4">
        <v>42687</v>
      </c>
      <c r="E9045" s="3" t="s">
        <v>21</v>
      </c>
      <c r="F9045" s="3" t="s">
        <v>350</v>
      </c>
      <c r="G9045" s="3" t="s">
        <v>1406</v>
      </c>
      <c r="H9045" s="5">
        <v>47997</v>
      </c>
      <c r="I9045" s="2">
        <v>3</v>
      </c>
      <c r="J9045" s="2">
        <v>0</v>
      </c>
      <c r="K9045" s="2">
        <v>163.18979999999999</v>
      </c>
      <c r="L9045" s="18" t="str">
        <f>VLOOKUP(F9045,'BD customers'!$1:$1048576,2,FALSE)</f>
        <v>Marina Lichtenstein</v>
      </c>
      <c r="M9045" s="2">
        <f>MATCH(orders[[#This Row],[Product ID]],'BD product'!A:A,0)</f>
        <v>333</v>
      </c>
      <c r="N9045" s="2" t="str" cm="1">
        <f t="array" ref="N9045">INDEX('BD product'!A:D,M9045,2)</f>
        <v>Technology</v>
      </c>
    </row>
    <row r="9046" spans="1:14" x14ac:dyDescent="0.3">
      <c r="A9046" s="3" t="s">
        <v>8996</v>
      </c>
      <c r="B9046" s="4">
        <v>43085</v>
      </c>
      <c r="C9046" s="12" t="str">
        <f t="shared" si="141"/>
        <v>2017/12</v>
      </c>
      <c r="D9046" s="4">
        <v>43089</v>
      </c>
      <c r="E9046" s="3" t="s">
        <v>11</v>
      </c>
      <c r="F9046" s="3" t="s">
        <v>2553</v>
      </c>
      <c r="G9046" s="3" t="s">
        <v>4710</v>
      </c>
      <c r="H9046" s="5">
        <v>5984</v>
      </c>
      <c r="I9046" s="2">
        <v>2</v>
      </c>
      <c r="J9046" s="2">
        <v>2</v>
      </c>
      <c r="K9046" s="2">
        <v>0.22439999999999999</v>
      </c>
      <c r="L9046" s="18" t="str">
        <f>VLOOKUP(F9046,'BD customers'!$1:$1048576,2,FALSE)</f>
        <v>Kalyca Meade</v>
      </c>
      <c r="M9046" s="2">
        <f>MATCH(orders[[#This Row],[Product ID]],'BD product'!A:A,0)</f>
        <v>1392</v>
      </c>
      <c r="N9046" s="2" t="str" cm="1">
        <f t="array" ref="N9046">INDEX('BD product'!A:D,M9046,2)</f>
        <v>Office Supplies</v>
      </c>
    </row>
    <row r="9047" spans="1:14" x14ac:dyDescent="0.3">
      <c r="A9047" s="3" t="s">
        <v>8996</v>
      </c>
      <c r="B9047" s="4">
        <v>43085</v>
      </c>
      <c r="C9047" s="12" t="str">
        <f t="shared" si="141"/>
        <v>2017/12</v>
      </c>
      <c r="D9047" s="4">
        <v>43089</v>
      </c>
      <c r="E9047" s="3" t="s">
        <v>11</v>
      </c>
      <c r="F9047" s="3" t="s">
        <v>2553</v>
      </c>
      <c r="G9047" s="3" t="s">
        <v>4357</v>
      </c>
      <c r="H9047" s="5">
        <v>18995</v>
      </c>
      <c r="I9047" s="2">
        <v>5</v>
      </c>
      <c r="J9047" s="2">
        <v>0</v>
      </c>
      <c r="K9047" s="2">
        <v>4.5587999999999997</v>
      </c>
      <c r="L9047" s="18" t="str">
        <f>VLOOKUP(F9047,'BD customers'!$1:$1048576,2,FALSE)</f>
        <v>Kalyca Meade</v>
      </c>
      <c r="M9047" s="2">
        <f>MATCH(orders[[#This Row],[Product ID]],'BD product'!A:A,0)</f>
        <v>1304</v>
      </c>
      <c r="N9047" s="2" t="str" cm="1">
        <f t="array" ref="N9047">INDEX('BD product'!A:D,M9047,2)</f>
        <v>Technology</v>
      </c>
    </row>
    <row r="9048" spans="1:14" x14ac:dyDescent="0.3">
      <c r="A9048" s="3" t="s">
        <v>8996</v>
      </c>
      <c r="B9048" s="4">
        <v>43085</v>
      </c>
      <c r="C9048" s="12" t="str">
        <f t="shared" si="141"/>
        <v>2017/12</v>
      </c>
      <c r="D9048" s="4">
        <v>43089</v>
      </c>
      <c r="E9048" s="3" t="s">
        <v>11</v>
      </c>
      <c r="F9048" s="3" t="s">
        <v>2553</v>
      </c>
      <c r="G9048" s="3" t="s">
        <v>2375</v>
      </c>
      <c r="H9048" s="5">
        <v>14995</v>
      </c>
      <c r="I9048" s="2">
        <v>5</v>
      </c>
      <c r="J9048" s="2">
        <v>0</v>
      </c>
      <c r="K9048" s="2">
        <v>31.4895</v>
      </c>
      <c r="L9048" s="18" t="str">
        <f>VLOOKUP(F9048,'BD customers'!$1:$1048576,2,FALSE)</f>
        <v>Kalyca Meade</v>
      </c>
      <c r="M9048" s="2">
        <f>MATCH(orders[[#This Row],[Product ID]],'BD product'!A:A,0)</f>
        <v>634</v>
      </c>
      <c r="N9048" s="2" t="str" cm="1">
        <f t="array" ref="N9048">INDEX('BD product'!A:D,M9048,2)</f>
        <v>Technology</v>
      </c>
    </row>
    <row r="9049" spans="1:14" x14ac:dyDescent="0.3">
      <c r="A9049" s="3" t="s">
        <v>8996</v>
      </c>
      <c r="B9049" s="4">
        <v>43085</v>
      </c>
      <c r="C9049" s="12" t="str">
        <f t="shared" si="141"/>
        <v>2017/12</v>
      </c>
      <c r="D9049" s="4">
        <v>43089</v>
      </c>
      <c r="E9049" s="3" t="s">
        <v>11</v>
      </c>
      <c r="F9049" s="3" t="s">
        <v>2553</v>
      </c>
      <c r="G9049" s="3" t="s">
        <v>2762</v>
      </c>
      <c r="H9049" s="5">
        <v>2995</v>
      </c>
      <c r="I9049" s="2">
        <v>5</v>
      </c>
      <c r="J9049" s="2">
        <v>0</v>
      </c>
      <c r="K9049" s="2">
        <v>8.6854999999999993</v>
      </c>
      <c r="L9049" s="18" t="str">
        <f>VLOOKUP(F9049,'BD customers'!$1:$1048576,2,FALSE)</f>
        <v>Kalyca Meade</v>
      </c>
      <c r="M9049" s="2">
        <f>MATCH(orders[[#This Row],[Product ID]],'BD product'!A:A,0)</f>
        <v>760</v>
      </c>
      <c r="N9049" s="2" t="str" cm="1">
        <f t="array" ref="N9049">INDEX('BD product'!A:D,M9049,2)</f>
        <v>Office Supplies</v>
      </c>
    </row>
    <row r="9050" spans="1:14" x14ac:dyDescent="0.3">
      <c r="A9050" s="3" t="s">
        <v>8996</v>
      </c>
      <c r="B9050" s="4">
        <v>43085</v>
      </c>
      <c r="C9050" s="12" t="str">
        <f t="shared" si="141"/>
        <v>2017/12</v>
      </c>
      <c r="D9050" s="4">
        <v>43089</v>
      </c>
      <c r="E9050" s="3" t="s">
        <v>11</v>
      </c>
      <c r="F9050" s="3" t="s">
        <v>2553</v>
      </c>
      <c r="G9050" s="3" t="s">
        <v>7148</v>
      </c>
      <c r="H9050" s="5">
        <v>444</v>
      </c>
      <c r="I9050" s="2">
        <v>3</v>
      </c>
      <c r="J9050" s="2">
        <v>0</v>
      </c>
      <c r="K9050" s="2">
        <v>2.2200000000000001E-2</v>
      </c>
      <c r="L9050" s="18" t="str">
        <f>VLOOKUP(F9050,'BD customers'!$1:$1048576,2,FALSE)</f>
        <v>Kalyca Meade</v>
      </c>
      <c r="M9050" s="2">
        <f>MATCH(orders[[#This Row],[Product ID]],'BD product'!A:A,0)</f>
        <v>1762</v>
      </c>
      <c r="N9050" s="2" t="str" cm="1">
        <f t="array" ref="N9050">INDEX('BD product'!A:D,M9050,2)</f>
        <v>Office Supplies</v>
      </c>
    </row>
    <row r="9051" spans="1:14" x14ac:dyDescent="0.3">
      <c r="A9051" s="3" t="s">
        <v>8997</v>
      </c>
      <c r="B9051" s="4">
        <v>41903</v>
      </c>
      <c r="C9051" s="12" t="str">
        <f t="shared" si="141"/>
        <v>2014/09</v>
      </c>
      <c r="D9051" s="4">
        <v>41907</v>
      </c>
      <c r="E9051" s="3" t="s">
        <v>21</v>
      </c>
      <c r="F9051" s="3" t="s">
        <v>1234</v>
      </c>
      <c r="G9051" s="3" t="s">
        <v>2481</v>
      </c>
      <c r="H9051" s="5">
        <v>6603</v>
      </c>
      <c r="I9051" s="2">
        <v>3</v>
      </c>
      <c r="J9051" s="2">
        <v>0</v>
      </c>
      <c r="K9051" s="2">
        <v>17.1678</v>
      </c>
      <c r="L9051" s="18" t="str">
        <f>VLOOKUP(F9051,'BD customers'!$1:$1048576,2,FALSE)</f>
        <v>Sara Luxemburg</v>
      </c>
      <c r="M9051" s="2">
        <f>MATCH(orders[[#This Row],[Product ID]],'BD product'!A:A,0)</f>
        <v>668</v>
      </c>
      <c r="N9051" s="2" t="str" cm="1">
        <f t="array" ref="N9051">INDEX('BD product'!A:D,M9051,2)</f>
        <v>Office Supplies</v>
      </c>
    </row>
    <row r="9052" spans="1:14" x14ac:dyDescent="0.3">
      <c r="A9052" s="3" t="s">
        <v>8998</v>
      </c>
      <c r="B9052" s="4">
        <v>42142</v>
      </c>
      <c r="C9052" s="12" t="str">
        <f t="shared" si="141"/>
        <v>2015/05</v>
      </c>
      <c r="D9052" s="4">
        <v>42146</v>
      </c>
      <c r="E9052" s="3" t="s">
        <v>21</v>
      </c>
      <c r="F9052" s="3" t="s">
        <v>2545</v>
      </c>
      <c r="G9052" s="3" t="s">
        <v>1514</v>
      </c>
      <c r="H9052" s="5">
        <v>1086</v>
      </c>
      <c r="I9052" s="2">
        <v>2</v>
      </c>
      <c r="J9052" s="2">
        <v>0</v>
      </c>
      <c r="K9052" s="2">
        <v>5.3213999999999997</v>
      </c>
      <c r="L9052" s="18" t="str">
        <f>VLOOKUP(F9052,'BD customers'!$1:$1048576,2,FALSE)</f>
        <v>Anthony Jacobs</v>
      </c>
      <c r="M9052" s="2">
        <f>MATCH(orders[[#This Row],[Product ID]],'BD product'!A:A,0)</f>
        <v>364</v>
      </c>
      <c r="N9052" s="2" t="str" cm="1">
        <f t="array" ref="N9052">INDEX('BD product'!A:D,M9052,2)</f>
        <v>Office Supplies</v>
      </c>
    </row>
    <row r="9053" spans="1:14" x14ac:dyDescent="0.3">
      <c r="A9053" s="3" t="s">
        <v>8999</v>
      </c>
      <c r="B9053" s="4">
        <v>41724</v>
      </c>
      <c r="C9053" s="12" t="str">
        <f t="shared" si="141"/>
        <v>2014/03</v>
      </c>
      <c r="D9053" s="4">
        <v>41729</v>
      </c>
      <c r="E9053" s="3" t="s">
        <v>11</v>
      </c>
      <c r="F9053" s="3" t="s">
        <v>556</v>
      </c>
      <c r="G9053" s="3" t="s">
        <v>4097</v>
      </c>
      <c r="H9053" s="5">
        <v>336</v>
      </c>
      <c r="I9053" s="2">
        <v>2</v>
      </c>
      <c r="J9053" s="2">
        <v>0</v>
      </c>
      <c r="K9053" s="2">
        <v>8.3999999999999995E-3</v>
      </c>
      <c r="L9053" s="18" t="str">
        <f>VLOOKUP(F9053,'BD customers'!$1:$1048576,2,FALSE)</f>
        <v>Damala Kotsonis</v>
      </c>
      <c r="M9053" s="2">
        <f>MATCH(orders[[#This Row],[Product ID]],'BD product'!A:A,0)</f>
        <v>1247</v>
      </c>
      <c r="N9053" s="2" t="str" cm="1">
        <f t="array" ref="N9053">INDEX('BD product'!A:D,M9053,2)</f>
        <v>Office Supplies</v>
      </c>
    </row>
    <row r="9054" spans="1:14" x14ac:dyDescent="0.3">
      <c r="A9054" s="3" t="s">
        <v>8999</v>
      </c>
      <c r="B9054" s="4">
        <v>41724</v>
      </c>
      <c r="C9054" s="12" t="str">
        <f t="shared" si="141"/>
        <v>2014/03</v>
      </c>
      <c r="D9054" s="4">
        <v>41729</v>
      </c>
      <c r="E9054" s="3" t="s">
        <v>11</v>
      </c>
      <c r="F9054" s="3" t="s">
        <v>556</v>
      </c>
      <c r="G9054" s="3" t="s">
        <v>242</v>
      </c>
      <c r="H9054" s="5">
        <v>27936</v>
      </c>
      <c r="I9054" s="2">
        <v>4</v>
      </c>
      <c r="J9054" s="2">
        <v>2</v>
      </c>
      <c r="K9054" s="2">
        <v>9.4283999999999999</v>
      </c>
      <c r="L9054" s="18" t="str">
        <f>VLOOKUP(F9054,'BD customers'!$1:$1048576,2,FALSE)</f>
        <v>Damala Kotsonis</v>
      </c>
      <c r="M9054" s="2">
        <f>MATCH(orders[[#This Row],[Product ID]],'BD product'!A:A,0)</f>
        <v>46</v>
      </c>
      <c r="N9054" s="2" t="str" cm="1">
        <f t="array" ref="N9054">INDEX('BD product'!A:D,M9054,2)</f>
        <v>Office Supplies</v>
      </c>
    </row>
    <row r="9055" spans="1:14" x14ac:dyDescent="0.3">
      <c r="A9055" s="3" t="s">
        <v>8999</v>
      </c>
      <c r="B9055" s="4">
        <v>41724</v>
      </c>
      <c r="C9055" s="12" t="str">
        <f t="shared" si="141"/>
        <v>2014/03</v>
      </c>
      <c r="D9055" s="4">
        <v>41729</v>
      </c>
      <c r="E9055" s="3" t="s">
        <v>11</v>
      </c>
      <c r="F9055" s="3" t="s">
        <v>556</v>
      </c>
      <c r="G9055" s="3" t="s">
        <v>7202</v>
      </c>
      <c r="H9055" s="5">
        <v>28784</v>
      </c>
      <c r="I9055" s="2">
        <v>2</v>
      </c>
      <c r="J9055" s="2">
        <v>2</v>
      </c>
      <c r="K9055" s="2">
        <v>2.8784000000000001</v>
      </c>
      <c r="L9055" s="18" t="str">
        <f>VLOOKUP(F9055,'BD customers'!$1:$1048576,2,FALSE)</f>
        <v>Damala Kotsonis</v>
      </c>
      <c r="M9055" s="2">
        <f>MATCH(orders[[#This Row],[Product ID]],'BD product'!A:A,0)</f>
        <v>1765</v>
      </c>
      <c r="N9055" s="2" t="str" cm="1">
        <f t="array" ref="N9055">INDEX('BD product'!A:D,M9055,2)</f>
        <v>Technology</v>
      </c>
    </row>
    <row r="9056" spans="1:14" x14ac:dyDescent="0.3">
      <c r="A9056" s="3" t="s">
        <v>9000</v>
      </c>
      <c r="B9056" s="4">
        <v>43000</v>
      </c>
      <c r="C9056" s="12" t="str">
        <f t="shared" si="141"/>
        <v>2017/09</v>
      </c>
      <c r="D9056" s="4">
        <v>43006</v>
      </c>
      <c r="E9056" s="3" t="s">
        <v>21</v>
      </c>
      <c r="F9056" s="3" t="s">
        <v>2527</v>
      </c>
      <c r="G9056" s="3" t="s">
        <v>646</v>
      </c>
      <c r="H9056" s="5">
        <v>2196</v>
      </c>
      <c r="I9056" s="2">
        <v>2</v>
      </c>
      <c r="J9056" s="2">
        <v>0</v>
      </c>
      <c r="K9056" s="2">
        <v>6.1487999999999996</v>
      </c>
      <c r="L9056" s="18" t="str">
        <f>VLOOKUP(F9056,'BD customers'!$1:$1048576,2,FALSE)</f>
        <v>Berenike Kampe</v>
      </c>
      <c r="M9056" s="2">
        <f>MATCH(orders[[#This Row],[Product ID]],'BD product'!A:A,0)</f>
        <v>135</v>
      </c>
      <c r="N9056" s="2" t="str" cm="1">
        <f t="array" ref="N9056">INDEX('BD product'!A:D,M9056,2)</f>
        <v>Office Supplies</v>
      </c>
    </row>
    <row r="9057" spans="1:14" x14ac:dyDescent="0.3">
      <c r="A9057" s="3" t="s">
        <v>9001</v>
      </c>
      <c r="B9057" s="4">
        <v>42259</v>
      </c>
      <c r="C9057" s="12" t="str">
        <f t="shared" si="141"/>
        <v>2015/09</v>
      </c>
      <c r="D9057" s="4">
        <v>42264</v>
      </c>
      <c r="E9057" s="3" t="s">
        <v>11</v>
      </c>
      <c r="F9057" s="3" t="s">
        <v>1044</v>
      </c>
      <c r="G9057" s="3" t="s">
        <v>3175</v>
      </c>
      <c r="H9057" s="5">
        <v>2198</v>
      </c>
      <c r="I9057" s="2">
        <v>2</v>
      </c>
      <c r="J9057" s="2">
        <v>0</v>
      </c>
      <c r="K9057" s="2">
        <v>8.5722000000000005</v>
      </c>
      <c r="L9057" s="18" t="str">
        <f>VLOOKUP(F9057,'BD customers'!$1:$1048576,2,FALSE)</f>
        <v>Craig Carreira</v>
      </c>
      <c r="M9057" s="2">
        <f>MATCH(orders[[#This Row],[Product ID]],'BD product'!A:A,0)</f>
        <v>918</v>
      </c>
      <c r="N9057" s="2" t="str" cm="1">
        <f t="array" ref="N9057">INDEX('BD product'!A:D,M9057,2)</f>
        <v>Technology</v>
      </c>
    </row>
    <row r="9058" spans="1:14" x14ac:dyDescent="0.3">
      <c r="A9058" s="3" t="s">
        <v>9002</v>
      </c>
      <c r="B9058" s="4">
        <v>42310</v>
      </c>
      <c r="C9058" s="12" t="str">
        <f t="shared" si="141"/>
        <v>2015/11</v>
      </c>
      <c r="D9058" s="4">
        <v>42312</v>
      </c>
      <c r="E9058" s="3" t="s">
        <v>64</v>
      </c>
      <c r="F9058" s="3" t="s">
        <v>3265</v>
      </c>
      <c r="G9058" s="3" t="s">
        <v>7774</v>
      </c>
      <c r="H9058" s="5">
        <v>2621322</v>
      </c>
      <c r="I9058" s="2">
        <v>11</v>
      </c>
      <c r="J9058" s="2">
        <v>1</v>
      </c>
      <c r="K9058" s="2">
        <v>553.39020000000005</v>
      </c>
      <c r="L9058" s="18" t="str">
        <f>VLOOKUP(F9058,'BD customers'!$1:$1048576,2,FALSE)</f>
        <v>Emily Ducich</v>
      </c>
      <c r="M9058" s="2">
        <f>MATCH(orders[[#This Row],[Product ID]],'BD product'!A:A,0)</f>
        <v>1804</v>
      </c>
      <c r="N9058" s="2" t="str" cm="1">
        <f t="array" ref="N9058">INDEX('BD product'!A:D,M9058,2)</f>
        <v>Furniture</v>
      </c>
    </row>
    <row r="9059" spans="1:14" x14ac:dyDescent="0.3">
      <c r="A9059" s="3" t="s">
        <v>9003</v>
      </c>
      <c r="B9059" s="4">
        <v>42297</v>
      </c>
      <c r="C9059" s="12" t="str">
        <f t="shared" si="141"/>
        <v>2015/10</v>
      </c>
      <c r="D9059" s="4">
        <v>42301</v>
      </c>
      <c r="E9059" s="3" t="s">
        <v>21</v>
      </c>
      <c r="F9059" s="3" t="s">
        <v>4766</v>
      </c>
      <c r="G9059" s="3" t="s">
        <v>6375</v>
      </c>
      <c r="H9059" s="5">
        <v>7476</v>
      </c>
      <c r="I9059" s="2">
        <v>7</v>
      </c>
      <c r="J9059" s="2">
        <v>0</v>
      </c>
      <c r="K9059" s="2">
        <v>23.923200000000001</v>
      </c>
      <c r="L9059" s="18" t="str">
        <f>VLOOKUP(F9059,'BD customers'!$1:$1048576,2,FALSE)</f>
        <v>Stewart Visinsky</v>
      </c>
      <c r="M9059" s="2">
        <f>MATCH(orders[[#This Row],[Product ID]],'BD product'!A:A,0)</f>
        <v>1682</v>
      </c>
      <c r="N9059" s="2" t="str" cm="1">
        <f t="array" ref="N9059">INDEX('BD product'!A:D,M9059,2)</f>
        <v>Furniture</v>
      </c>
    </row>
    <row r="9060" spans="1:14" x14ac:dyDescent="0.3">
      <c r="A9060" s="3" t="s">
        <v>9003</v>
      </c>
      <c r="B9060" s="4">
        <v>42297</v>
      </c>
      <c r="C9060" s="12" t="str">
        <f t="shared" si="141"/>
        <v>2015/10</v>
      </c>
      <c r="D9060" s="4">
        <v>42301</v>
      </c>
      <c r="E9060" s="3" t="s">
        <v>21</v>
      </c>
      <c r="F9060" s="3" t="s">
        <v>4766</v>
      </c>
      <c r="G9060" s="3" t="s">
        <v>7015</v>
      </c>
      <c r="H9060" s="5">
        <v>364776</v>
      </c>
      <c r="I9060" s="2">
        <v>3</v>
      </c>
      <c r="J9060" s="2">
        <v>2</v>
      </c>
      <c r="K9060" s="2">
        <v>27.3582</v>
      </c>
      <c r="L9060" s="18" t="str">
        <f>VLOOKUP(F9060,'BD customers'!$1:$1048576,2,FALSE)</f>
        <v>Stewart Visinsky</v>
      </c>
      <c r="M9060" s="2">
        <f>MATCH(orders[[#This Row],[Product ID]],'BD product'!A:A,0)</f>
        <v>1748</v>
      </c>
      <c r="N9060" s="2" t="str" cm="1">
        <f t="array" ref="N9060">INDEX('BD product'!A:D,M9060,2)</f>
        <v>Furniture</v>
      </c>
    </row>
    <row r="9061" spans="1:14" x14ac:dyDescent="0.3">
      <c r="A9061" s="3" t="s">
        <v>9004</v>
      </c>
      <c r="B9061" s="4">
        <v>42535</v>
      </c>
      <c r="C9061" s="12" t="str">
        <f t="shared" si="141"/>
        <v>2016/06</v>
      </c>
      <c r="D9061" s="4">
        <v>42539</v>
      </c>
      <c r="E9061" s="3" t="s">
        <v>21</v>
      </c>
      <c r="F9061" s="3" t="s">
        <v>804</v>
      </c>
      <c r="G9061" s="3" t="s">
        <v>3121</v>
      </c>
      <c r="H9061" s="5">
        <v>111517</v>
      </c>
      <c r="I9061" s="2">
        <v>7</v>
      </c>
      <c r="J9061" s="2">
        <v>0</v>
      </c>
      <c r="K9061" s="2">
        <v>33.455100000000002</v>
      </c>
      <c r="L9061" s="18" t="str">
        <f>VLOOKUP(F9061,'BD customers'!$1:$1048576,2,FALSE)</f>
        <v>Anthony Rawles</v>
      </c>
      <c r="M9061" s="2">
        <f>MATCH(orders[[#This Row],[Product ID]],'BD product'!A:A,0)</f>
        <v>900</v>
      </c>
      <c r="N9061" s="2" t="str" cm="1">
        <f t="array" ref="N9061">INDEX('BD product'!A:D,M9061,2)</f>
        <v>Furniture</v>
      </c>
    </row>
    <row r="9062" spans="1:14" x14ac:dyDescent="0.3">
      <c r="A9062" s="3" t="s">
        <v>9005</v>
      </c>
      <c r="B9062" s="4">
        <v>42328</v>
      </c>
      <c r="C9062" s="12" t="str">
        <f t="shared" si="141"/>
        <v>2015/11</v>
      </c>
      <c r="D9062" s="4">
        <v>42329</v>
      </c>
      <c r="E9062" s="3" t="s">
        <v>64</v>
      </c>
      <c r="F9062" s="3" t="s">
        <v>721</v>
      </c>
      <c r="G9062" s="3" t="s">
        <v>3161</v>
      </c>
      <c r="H9062" s="5">
        <v>89696</v>
      </c>
      <c r="I9062" s="2">
        <v>4</v>
      </c>
      <c r="J9062" s="2">
        <v>2</v>
      </c>
      <c r="K9062" s="2">
        <v>3.3635999999999999</v>
      </c>
      <c r="L9062" s="18" t="str">
        <f>VLOOKUP(F9062,'BD customers'!$1:$1048576,2,FALSE)</f>
        <v>Chris Selesnick</v>
      </c>
      <c r="M9062" s="2">
        <f>MATCH(orders[[#This Row],[Product ID]],'BD product'!A:A,0)</f>
        <v>914</v>
      </c>
      <c r="N9062" s="2" t="str" cm="1">
        <f t="array" ref="N9062">INDEX('BD product'!A:D,M9062,2)</f>
        <v>Office Supplies</v>
      </c>
    </row>
    <row r="9063" spans="1:14" x14ac:dyDescent="0.3">
      <c r="A9063" s="3" t="s">
        <v>9005</v>
      </c>
      <c r="B9063" s="4">
        <v>42328</v>
      </c>
      <c r="C9063" s="12" t="str">
        <f t="shared" si="141"/>
        <v>2015/11</v>
      </c>
      <c r="D9063" s="4">
        <v>42329</v>
      </c>
      <c r="E9063" s="3" t="s">
        <v>64</v>
      </c>
      <c r="F9063" s="3" t="s">
        <v>721</v>
      </c>
      <c r="G9063" s="3" t="s">
        <v>272</v>
      </c>
      <c r="H9063" s="5">
        <v>5012</v>
      </c>
      <c r="I9063" s="2">
        <v>4</v>
      </c>
      <c r="J9063" s="2">
        <v>0</v>
      </c>
      <c r="K9063" s="2">
        <v>23.5564</v>
      </c>
      <c r="L9063" s="18" t="str">
        <f>VLOOKUP(F9063,'BD customers'!$1:$1048576,2,FALSE)</f>
        <v>Chris Selesnick</v>
      </c>
      <c r="M9063" s="2">
        <f>MATCH(orders[[#This Row],[Product ID]],'BD product'!A:A,0)</f>
        <v>51</v>
      </c>
      <c r="N9063" s="2" t="str" cm="1">
        <f t="array" ref="N9063">INDEX('BD product'!A:D,M9063,2)</f>
        <v>Office Supplies</v>
      </c>
    </row>
    <row r="9064" spans="1:14" x14ac:dyDescent="0.3">
      <c r="A9064" s="3" t="s">
        <v>9006</v>
      </c>
      <c r="B9064" s="4">
        <v>42428</v>
      </c>
      <c r="C9064" s="12" t="str">
        <f t="shared" si="141"/>
        <v>2016/02</v>
      </c>
      <c r="D9064" s="4">
        <v>42435</v>
      </c>
      <c r="E9064" s="3" t="s">
        <v>21</v>
      </c>
      <c r="F9064" s="3" t="s">
        <v>4757</v>
      </c>
      <c r="G9064" s="3" t="s">
        <v>2955</v>
      </c>
      <c r="H9064" s="5">
        <v>3648</v>
      </c>
      <c r="I9064" s="2">
        <v>6</v>
      </c>
      <c r="J9064" s="2">
        <v>0</v>
      </c>
      <c r="K9064" s="2">
        <v>0.18240000000000001</v>
      </c>
      <c r="L9064" s="18" t="str">
        <f>VLOOKUP(F9064,'BD customers'!$1:$1048576,2,FALSE)</f>
        <v>Rick Reed</v>
      </c>
      <c r="M9064" s="2">
        <f>MATCH(orders[[#This Row],[Product ID]],'BD product'!A:A,0)</f>
        <v>831</v>
      </c>
      <c r="N9064" s="2" t="str" cm="1">
        <f t="array" ref="N9064">INDEX('BD product'!A:D,M9064,2)</f>
        <v>Office Supplies</v>
      </c>
    </row>
    <row r="9065" spans="1:14" x14ac:dyDescent="0.3">
      <c r="A9065" s="3" t="s">
        <v>9007</v>
      </c>
      <c r="B9065" s="4">
        <v>41926</v>
      </c>
      <c r="C9065" s="12" t="str">
        <f t="shared" si="141"/>
        <v>2014/10</v>
      </c>
      <c r="D9065" s="4">
        <v>41932</v>
      </c>
      <c r="E9065" s="3" t="s">
        <v>21</v>
      </c>
      <c r="F9065" s="3" t="s">
        <v>1895</v>
      </c>
      <c r="G9065" s="3" t="s">
        <v>4432</v>
      </c>
      <c r="H9065" s="5">
        <v>322192</v>
      </c>
      <c r="I9065" s="2">
        <v>13</v>
      </c>
      <c r="J9065" s="2">
        <v>2</v>
      </c>
      <c r="K9065" s="2">
        <v>10.0685</v>
      </c>
      <c r="L9065" s="18" t="str">
        <f>VLOOKUP(F9065,'BD customers'!$1:$1048576,2,FALSE)</f>
        <v>Bradley Drucker</v>
      </c>
      <c r="M9065" s="2">
        <f>MATCH(orders[[#This Row],[Product ID]],'BD product'!A:A,0)</f>
        <v>1325</v>
      </c>
      <c r="N9065" s="2" t="str" cm="1">
        <f t="array" ref="N9065">INDEX('BD product'!A:D,M9065,2)</f>
        <v>Office Supplies</v>
      </c>
    </row>
    <row r="9066" spans="1:14" x14ac:dyDescent="0.3">
      <c r="A9066" s="3" t="s">
        <v>9007</v>
      </c>
      <c r="B9066" s="4">
        <v>41926</v>
      </c>
      <c r="C9066" s="12" t="str">
        <f t="shared" si="141"/>
        <v>2014/10</v>
      </c>
      <c r="D9066" s="4">
        <v>41932</v>
      </c>
      <c r="E9066" s="3" t="s">
        <v>21</v>
      </c>
      <c r="F9066" s="3" t="s">
        <v>1895</v>
      </c>
      <c r="G9066" s="3" t="s">
        <v>863</v>
      </c>
      <c r="H9066" s="5">
        <v>2946</v>
      </c>
      <c r="I9066" s="2">
        <v>3</v>
      </c>
      <c r="J9066" s="2">
        <v>8</v>
      </c>
      <c r="K9066" s="2">
        <v>-4.8609</v>
      </c>
      <c r="L9066" s="18" t="str">
        <f>VLOOKUP(F9066,'BD customers'!$1:$1048576,2,FALSE)</f>
        <v>Bradley Drucker</v>
      </c>
      <c r="M9066" s="2">
        <f>MATCH(orders[[#This Row],[Product ID]],'BD product'!A:A,0)</f>
        <v>187</v>
      </c>
      <c r="N9066" s="2" t="str" cm="1">
        <f t="array" ref="N9066">INDEX('BD product'!A:D,M9066,2)</f>
        <v>Office Supplies</v>
      </c>
    </row>
    <row r="9067" spans="1:14" x14ac:dyDescent="0.3">
      <c r="A9067" s="3" t="s">
        <v>9007</v>
      </c>
      <c r="B9067" s="4">
        <v>41926</v>
      </c>
      <c r="C9067" s="12" t="str">
        <f t="shared" si="141"/>
        <v>2014/10</v>
      </c>
      <c r="D9067" s="4">
        <v>41932</v>
      </c>
      <c r="E9067" s="3" t="s">
        <v>21</v>
      </c>
      <c r="F9067" s="3" t="s">
        <v>1895</v>
      </c>
      <c r="G9067" s="3" t="s">
        <v>4451</v>
      </c>
      <c r="H9067" s="5">
        <v>19136</v>
      </c>
      <c r="I9067" s="2">
        <v>4</v>
      </c>
      <c r="J9067" s="2">
        <v>2</v>
      </c>
      <c r="K9067" s="2">
        <v>6.9367999999999999</v>
      </c>
      <c r="L9067" s="18" t="str">
        <f>VLOOKUP(F9067,'BD customers'!$1:$1048576,2,FALSE)</f>
        <v>Bradley Drucker</v>
      </c>
      <c r="M9067" s="2">
        <f>MATCH(orders[[#This Row],[Product ID]],'BD product'!A:A,0)</f>
        <v>1333</v>
      </c>
      <c r="N9067" s="2" t="str" cm="1">
        <f t="array" ref="N9067">INDEX('BD product'!A:D,M9067,2)</f>
        <v>Office Supplies</v>
      </c>
    </row>
    <row r="9068" spans="1:14" x14ac:dyDescent="0.3">
      <c r="A9068" s="3" t="s">
        <v>9008</v>
      </c>
      <c r="B9068" s="4">
        <v>42881</v>
      </c>
      <c r="C9068" s="12" t="str">
        <f t="shared" si="141"/>
        <v>2017/05</v>
      </c>
      <c r="D9068" s="4">
        <v>42885</v>
      </c>
      <c r="E9068" s="3" t="s">
        <v>21</v>
      </c>
      <c r="F9068" s="3" t="s">
        <v>261</v>
      </c>
      <c r="G9068" s="3" t="s">
        <v>5701</v>
      </c>
      <c r="H9068" s="5">
        <v>2308</v>
      </c>
      <c r="I9068" s="2">
        <v>2</v>
      </c>
      <c r="J9068" s="2">
        <v>0</v>
      </c>
      <c r="K9068" s="2">
        <v>0.69240000000000002</v>
      </c>
      <c r="L9068" s="18" t="str">
        <f>VLOOKUP(F9068,'BD customers'!$1:$1048576,2,FALSE)</f>
        <v>Bryan Mills</v>
      </c>
      <c r="M9068" s="2">
        <f>MATCH(orders[[#This Row],[Product ID]],'BD product'!A:A,0)</f>
        <v>1577</v>
      </c>
      <c r="N9068" s="2" t="str" cm="1">
        <f t="array" ref="N9068">INDEX('BD product'!A:D,M9068,2)</f>
        <v>Technology</v>
      </c>
    </row>
    <row r="9069" spans="1:14" x14ac:dyDescent="0.3">
      <c r="A9069" s="3" t="s">
        <v>9009</v>
      </c>
      <c r="B9069" s="4">
        <v>42404</v>
      </c>
      <c r="C9069" s="12" t="str">
        <f t="shared" si="141"/>
        <v>2016/02</v>
      </c>
      <c r="D9069" s="4">
        <v>42410</v>
      </c>
      <c r="E9069" s="3" t="s">
        <v>21</v>
      </c>
      <c r="F9069" s="3" t="s">
        <v>1742</v>
      </c>
      <c r="G9069" s="3" t="s">
        <v>4787</v>
      </c>
      <c r="H9069" s="5">
        <v>9048</v>
      </c>
      <c r="I9069" s="2">
        <v>2</v>
      </c>
      <c r="J9069" s="2">
        <v>0</v>
      </c>
      <c r="K9069" s="2">
        <v>23.524799999999999</v>
      </c>
      <c r="L9069" s="18" t="str">
        <f>VLOOKUP(F9069,'BD customers'!$1:$1048576,2,FALSE)</f>
        <v>Maribeth Schnelling</v>
      </c>
      <c r="M9069" s="2">
        <f>MATCH(orders[[#This Row],[Product ID]],'BD product'!A:A,0)</f>
        <v>1411</v>
      </c>
      <c r="N9069" s="2" t="str" cm="1">
        <f t="array" ref="N9069">INDEX('BD product'!A:D,M9069,2)</f>
        <v>Technology</v>
      </c>
    </row>
    <row r="9070" spans="1:14" x14ac:dyDescent="0.3">
      <c r="A9070" s="3" t="s">
        <v>9010</v>
      </c>
      <c r="B9070" s="4">
        <v>42615</v>
      </c>
      <c r="C9070" s="12" t="str">
        <f t="shared" si="141"/>
        <v>2016/09</v>
      </c>
      <c r="D9070" s="4">
        <v>42618</v>
      </c>
      <c r="E9070" s="3" t="s">
        <v>11</v>
      </c>
      <c r="F9070" s="3" t="s">
        <v>727</v>
      </c>
      <c r="G9070" s="3" t="s">
        <v>280</v>
      </c>
      <c r="H9070" s="5">
        <v>215976</v>
      </c>
      <c r="I9070" s="2">
        <v>3</v>
      </c>
      <c r="J9070" s="2">
        <v>2</v>
      </c>
      <c r="K9070" s="2">
        <v>-2.6997</v>
      </c>
      <c r="L9070" s="18" t="str">
        <f>VLOOKUP(F9070,'BD customers'!$1:$1048576,2,FALSE)</f>
        <v>Becky Martin</v>
      </c>
      <c r="M9070" s="2">
        <f>MATCH(orders[[#This Row],[Product ID]],'BD product'!A:A,0)</f>
        <v>53</v>
      </c>
      <c r="N9070" s="2" t="str" cm="1">
        <f t="array" ref="N9070">INDEX('BD product'!A:D,M9070,2)</f>
        <v>Furniture</v>
      </c>
    </row>
    <row r="9071" spans="1:14" x14ac:dyDescent="0.3">
      <c r="A9071" s="3" t="s">
        <v>9010</v>
      </c>
      <c r="B9071" s="4">
        <v>42615</v>
      </c>
      <c r="C9071" s="12" t="str">
        <f t="shared" si="141"/>
        <v>2016/09</v>
      </c>
      <c r="D9071" s="4">
        <v>42618</v>
      </c>
      <c r="E9071" s="3" t="s">
        <v>11</v>
      </c>
      <c r="F9071" s="3" t="s">
        <v>727</v>
      </c>
      <c r="G9071" s="3" t="s">
        <v>6275</v>
      </c>
      <c r="H9071" s="5">
        <v>6594</v>
      </c>
      <c r="I9071" s="2">
        <v>3</v>
      </c>
      <c r="J9071" s="2">
        <v>0</v>
      </c>
      <c r="K9071" s="2">
        <v>30.991800000000001</v>
      </c>
      <c r="L9071" s="18" t="str">
        <f>VLOOKUP(F9071,'BD customers'!$1:$1048576,2,FALSE)</f>
        <v>Becky Martin</v>
      </c>
      <c r="M9071" s="2">
        <f>MATCH(orders[[#This Row],[Product ID]],'BD product'!A:A,0)</f>
        <v>1666</v>
      </c>
      <c r="N9071" s="2" t="str" cm="1">
        <f t="array" ref="N9071">INDEX('BD product'!A:D,M9071,2)</f>
        <v>Office Supplies</v>
      </c>
    </row>
    <row r="9072" spans="1:14" x14ac:dyDescent="0.3">
      <c r="A9072" s="3" t="s">
        <v>9011</v>
      </c>
      <c r="B9072" s="4">
        <v>43073</v>
      </c>
      <c r="C9072" s="12" t="str">
        <f t="shared" si="141"/>
        <v>2017/12</v>
      </c>
      <c r="D9072" s="4">
        <v>43074</v>
      </c>
      <c r="E9072" s="3" t="s">
        <v>64</v>
      </c>
      <c r="F9072" s="3" t="s">
        <v>5799</v>
      </c>
      <c r="G9072" s="3" t="s">
        <v>1226</v>
      </c>
      <c r="H9072" s="5">
        <v>11352</v>
      </c>
      <c r="I9072" s="2">
        <v>3</v>
      </c>
      <c r="J9072" s="2">
        <v>2</v>
      </c>
      <c r="K9072" s="2">
        <v>2.6960999999999999</v>
      </c>
      <c r="L9072" s="18" t="str">
        <f>VLOOKUP(F9072,'BD customers'!$1:$1048576,2,FALSE)</f>
        <v>Katrina Edelman</v>
      </c>
      <c r="M9072" s="2">
        <f>MATCH(orders[[#This Row],[Product ID]],'BD product'!A:A,0)</f>
        <v>285</v>
      </c>
      <c r="N9072" s="2" t="str" cm="1">
        <f t="array" ref="N9072">INDEX('BD product'!A:D,M9072,2)</f>
        <v>Furniture</v>
      </c>
    </row>
    <row r="9073" spans="1:14" x14ac:dyDescent="0.3">
      <c r="A9073" s="3" t="s">
        <v>9012</v>
      </c>
      <c r="B9073" s="4">
        <v>42167</v>
      </c>
      <c r="C9073" s="12" t="str">
        <f t="shared" si="141"/>
        <v>2015/06</v>
      </c>
      <c r="D9073" s="4">
        <v>42171</v>
      </c>
      <c r="E9073" s="3" t="s">
        <v>21</v>
      </c>
      <c r="F9073" s="3" t="s">
        <v>1249</v>
      </c>
      <c r="G9073" s="3" t="s">
        <v>2208</v>
      </c>
      <c r="H9073" s="5">
        <v>2456</v>
      </c>
      <c r="I9073" s="2">
        <v>2</v>
      </c>
      <c r="J9073" s="2">
        <v>0</v>
      </c>
      <c r="K9073" s="2">
        <v>6.8768000000000002</v>
      </c>
      <c r="L9073" s="18" t="str">
        <f>VLOOKUP(F9073,'BD customers'!$1:$1048576,2,FALSE)</f>
        <v>Sam Zeldin</v>
      </c>
      <c r="M9073" s="2">
        <f>MATCH(orders[[#This Row],[Product ID]],'BD product'!A:A,0)</f>
        <v>578</v>
      </c>
      <c r="N9073" s="2" t="str" cm="1">
        <f t="array" ref="N9073">INDEX('BD product'!A:D,M9073,2)</f>
        <v>Office Supplies</v>
      </c>
    </row>
    <row r="9074" spans="1:14" x14ac:dyDescent="0.3">
      <c r="A9074" s="3" t="s">
        <v>9013</v>
      </c>
      <c r="B9074" s="4">
        <v>42617</v>
      </c>
      <c r="C9074" s="12" t="str">
        <f t="shared" si="141"/>
        <v>2016/09</v>
      </c>
      <c r="D9074" s="4">
        <v>42621</v>
      </c>
      <c r="E9074" s="3" t="s">
        <v>21</v>
      </c>
      <c r="F9074" s="3" t="s">
        <v>1508</v>
      </c>
      <c r="G9074" s="3" t="s">
        <v>5021</v>
      </c>
      <c r="H9074" s="5">
        <v>1656</v>
      </c>
      <c r="I9074" s="2">
        <v>2</v>
      </c>
      <c r="J9074" s="2">
        <v>0</v>
      </c>
      <c r="K9074" s="2">
        <v>7.7831999999999999</v>
      </c>
      <c r="L9074" s="18" t="str">
        <f>VLOOKUP(F9074,'BD customers'!$1:$1048576,2,FALSE)</f>
        <v>Mick Brown</v>
      </c>
      <c r="M9074" s="2">
        <f>MATCH(orders[[#This Row],[Product ID]],'BD product'!A:A,0)</f>
        <v>1453</v>
      </c>
      <c r="N9074" s="2" t="str" cm="1">
        <f t="array" ref="N9074">INDEX('BD product'!A:D,M9074,2)</f>
        <v>Office Supplies</v>
      </c>
    </row>
    <row r="9075" spans="1:14" x14ac:dyDescent="0.3">
      <c r="A9075" s="3" t="s">
        <v>9013</v>
      </c>
      <c r="B9075" s="4">
        <v>42617</v>
      </c>
      <c r="C9075" s="12" t="str">
        <f t="shared" si="141"/>
        <v>2016/09</v>
      </c>
      <c r="D9075" s="4">
        <v>42621</v>
      </c>
      <c r="E9075" s="3" t="s">
        <v>21</v>
      </c>
      <c r="F9075" s="3" t="s">
        <v>1508</v>
      </c>
      <c r="G9075" s="3" t="s">
        <v>919</v>
      </c>
      <c r="H9075" s="5">
        <v>27995</v>
      </c>
      <c r="I9075" s="2">
        <v>5</v>
      </c>
      <c r="J9075" s="2">
        <v>0</v>
      </c>
      <c r="K9075" s="2">
        <v>6.7187999999999999</v>
      </c>
      <c r="L9075" s="18" t="str">
        <f>VLOOKUP(F9075,'BD customers'!$1:$1048576,2,FALSE)</f>
        <v>Mick Brown</v>
      </c>
      <c r="M9075" s="2">
        <f>MATCH(orders[[#This Row],[Product ID]],'BD product'!A:A,0)</f>
        <v>203</v>
      </c>
      <c r="N9075" s="2" t="str" cm="1">
        <f t="array" ref="N9075">INDEX('BD product'!A:D,M9075,2)</f>
        <v>Technology</v>
      </c>
    </row>
    <row r="9076" spans="1:14" x14ac:dyDescent="0.3">
      <c r="A9076" s="3" t="s">
        <v>9014</v>
      </c>
      <c r="B9076" s="4">
        <v>41750</v>
      </c>
      <c r="C9076" s="12" t="str">
        <f t="shared" si="141"/>
        <v>2014/04</v>
      </c>
      <c r="D9076" s="4">
        <v>41755</v>
      </c>
      <c r="E9076" s="3" t="s">
        <v>21</v>
      </c>
      <c r="F9076" s="3" t="s">
        <v>4225</v>
      </c>
      <c r="G9076" s="3" t="s">
        <v>3246</v>
      </c>
      <c r="H9076" s="5">
        <v>82884</v>
      </c>
      <c r="I9076" s="2">
        <v>6</v>
      </c>
      <c r="J9076" s="2">
        <v>0</v>
      </c>
      <c r="K9076" s="2">
        <v>0</v>
      </c>
      <c r="L9076" s="18" t="str">
        <f>VLOOKUP(F9076,'BD customers'!$1:$1048576,2,FALSE)</f>
        <v>Dorothy Badders</v>
      </c>
      <c r="M9076" s="2">
        <f>MATCH(orders[[#This Row],[Product ID]],'BD product'!A:A,0)</f>
        <v>944</v>
      </c>
      <c r="N9076" s="2" t="str" cm="1">
        <f t="array" ref="N9076">INDEX('BD product'!A:D,M9076,2)</f>
        <v>Office Supplies</v>
      </c>
    </row>
    <row r="9077" spans="1:14" x14ac:dyDescent="0.3">
      <c r="A9077" s="3" t="s">
        <v>9015</v>
      </c>
      <c r="B9077" s="4">
        <v>42313</v>
      </c>
      <c r="C9077" s="12" t="str">
        <f t="shared" si="141"/>
        <v>2015/11</v>
      </c>
      <c r="D9077" s="4">
        <v>42316</v>
      </c>
      <c r="E9077" s="3" t="s">
        <v>64</v>
      </c>
      <c r="F9077" s="3" t="s">
        <v>3963</v>
      </c>
      <c r="G9077" s="3" t="s">
        <v>1599</v>
      </c>
      <c r="H9077" s="5">
        <v>7218</v>
      </c>
      <c r="I9077" s="2">
        <v>3</v>
      </c>
      <c r="J9077" s="2">
        <v>7</v>
      </c>
      <c r="K9077" s="2">
        <v>-5.5338000000000003</v>
      </c>
      <c r="L9077" s="18" t="str">
        <f>VLOOKUP(F9077,'BD customers'!$1:$1048576,2,FALSE)</f>
        <v>Christy Brittain</v>
      </c>
      <c r="M9077" s="2">
        <f>MATCH(orders[[#This Row],[Product ID]],'BD product'!A:A,0)</f>
        <v>387</v>
      </c>
      <c r="N9077" s="2" t="str" cm="1">
        <f t="array" ref="N9077">INDEX('BD product'!A:D,M9077,2)</f>
        <v>Office Supplies</v>
      </c>
    </row>
    <row r="9078" spans="1:14" x14ac:dyDescent="0.3">
      <c r="A9078" s="3" t="s">
        <v>9015</v>
      </c>
      <c r="B9078" s="4">
        <v>42313</v>
      </c>
      <c r="C9078" s="12" t="str">
        <f t="shared" si="141"/>
        <v>2015/11</v>
      </c>
      <c r="D9078" s="4">
        <v>42316</v>
      </c>
      <c r="E9078" s="3" t="s">
        <v>64</v>
      </c>
      <c r="F9078" s="3" t="s">
        <v>3963</v>
      </c>
      <c r="G9078" s="3" t="s">
        <v>7251</v>
      </c>
      <c r="H9078" s="5">
        <v>272</v>
      </c>
      <c r="I9078" s="2">
        <v>4</v>
      </c>
      <c r="J9078" s="2">
        <v>2</v>
      </c>
      <c r="K9078" s="2">
        <v>2.0400000000000001E-2</v>
      </c>
      <c r="L9078" s="18" t="str">
        <f>VLOOKUP(F9078,'BD customers'!$1:$1048576,2,FALSE)</f>
        <v>Christy Brittain</v>
      </c>
      <c r="M9078" s="2">
        <f>MATCH(orders[[#This Row],[Product ID]],'BD product'!A:A,0)</f>
        <v>1770</v>
      </c>
      <c r="N9078" s="2" t="str" cm="1">
        <f t="array" ref="N9078">INDEX('BD product'!A:D,M9078,2)</f>
        <v>Office Supplies</v>
      </c>
    </row>
    <row r="9079" spans="1:14" x14ac:dyDescent="0.3">
      <c r="A9079" s="3" t="s">
        <v>9016</v>
      </c>
      <c r="B9079" s="4">
        <v>41946</v>
      </c>
      <c r="C9079" s="12" t="str">
        <f t="shared" si="141"/>
        <v>2014/11</v>
      </c>
      <c r="D9079" s="4">
        <v>41950</v>
      </c>
      <c r="E9079" s="3" t="s">
        <v>21</v>
      </c>
      <c r="F9079" s="3" t="s">
        <v>686</v>
      </c>
      <c r="G9079" s="3" t="s">
        <v>3518</v>
      </c>
      <c r="H9079" s="5">
        <v>8997</v>
      </c>
      <c r="I9079" s="2">
        <v>3</v>
      </c>
      <c r="J9079" s="2">
        <v>0</v>
      </c>
      <c r="K9079" s="2">
        <v>18.893699999999999</v>
      </c>
      <c r="L9079" s="18" t="str">
        <f>VLOOKUP(F9079,'BD customers'!$1:$1048576,2,FALSE)</f>
        <v>Stephanie Phelps</v>
      </c>
      <c r="M9079" s="2">
        <f>MATCH(orders[[#This Row],[Product ID]],'BD product'!A:A,0)</f>
        <v>1050</v>
      </c>
      <c r="N9079" s="2" t="str" cm="1">
        <f t="array" ref="N9079">INDEX('BD product'!A:D,M9079,2)</f>
        <v>Technology</v>
      </c>
    </row>
    <row r="9080" spans="1:14" x14ac:dyDescent="0.3">
      <c r="A9080" s="3" t="s">
        <v>9017</v>
      </c>
      <c r="B9080" s="4">
        <v>42416</v>
      </c>
      <c r="C9080" s="12" t="str">
        <f t="shared" si="141"/>
        <v>2016/02</v>
      </c>
      <c r="D9080" s="4">
        <v>42423</v>
      </c>
      <c r="E9080" s="3" t="s">
        <v>21</v>
      </c>
      <c r="F9080" s="3" t="s">
        <v>146</v>
      </c>
      <c r="G9080" s="3" t="s">
        <v>610</v>
      </c>
      <c r="H9080" s="5">
        <v>31808</v>
      </c>
      <c r="I9080" s="2">
        <v>4</v>
      </c>
      <c r="J9080" s="2">
        <v>0</v>
      </c>
      <c r="K9080" s="2">
        <v>34.988799999999998</v>
      </c>
      <c r="L9080" s="18" t="str">
        <f>VLOOKUP(F9080,'BD customers'!$1:$1048576,2,FALSE)</f>
        <v>Giulietta Weimer</v>
      </c>
      <c r="M9080" s="2">
        <f>MATCH(orders[[#This Row],[Product ID]],'BD product'!A:A,0)</f>
        <v>126</v>
      </c>
      <c r="N9080" s="2" t="str" cm="1">
        <f t="array" ref="N9080">INDEX('BD product'!A:D,M9080,2)</f>
        <v>Furniture</v>
      </c>
    </row>
    <row r="9081" spans="1:14" x14ac:dyDescent="0.3">
      <c r="A9081" s="3" t="s">
        <v>9017</v>
      </c>
      <c r="B9081" s="4">
        <v>42416</v>
      </c>
      <c r="C9081" s="12" t="str">
        <f t="shared" si="141"/>
        <v>2016/02</v>
      </c>
      <c r="D9081" s="4">
        <v>42423</v>
      </c>
      <c r="E9081" s="3" t="s">
        <v>21</v>
      </c>
      <c r="F9081" s="3" t="s">
        <v>146</v>
      </c>
      <c r="G9081" s="3" t="s">
        <v>1388</v>
      </c>
      <c r="H9081" s="5">
        <v>58</v>
      </c>
      <c r="I9081" s="2">
        <v>1</v>
      </c>
      <c r="J9081" s="2">
        <v>0</v>
      </c>
      <c r="K9081" s="2">
        <v>2.6100000000000002E-2</v>
      </c>
      <c r="L9081" s="18" t="str">
        <f>VLOOKUP(F9081,'BD customers'!$1:$1048576,2,FALSE)</f>
        <v>Giulietta Weimer</v>
      </c>
      <c r="M9081" s="2">
        <f>MATCH(orders[[#This Row],[Product ID]],'BD product'!A:A,0)</f>
        <v>328</v>
      </c>
      <c r="N9081" s="2" t="str" cm="1">
        <f t="array" ref="N9081">INDEX('BD product'!A:D,M9081,2)</f>
        <v>Office Supplies</v>
      </c>
    </row>
    <row r="9082" spans="1:14" x14ac:dyDescent="0.3">
      <c r="A9082" s="3" t="s">
        <v>9018</v>
      </c>
      <c r="B9082" s="4">
        <v>42989</v>
      </c>
      <c r="C9082" s="12" t="str">
        <f t="shared" si="141"/>
        <v>2017/09</v>
      </c>
      <c r="D9082" s="4">
        <v>42991</v>
      </c>
      <c r="E9082" s="3" t="s">
        <v>11</v>
      </c>
      <c r="F9082" s="3" t="s">
        <v>1582</v>
      </c>
      <c r="G9082" s="3" t="s">
        <v>3374</v>
      </c>
      <c r="H9082" s="5">
        <v>143952</v>
      </c>
      <c r="I9082" s="2">
        <v>6</v>
      </c>
      <c r="J9082" s="2">
        <v>2</v>
      </c>
      <c r="K9082" s="2">
        <v>1.7994000000000001</v>
      </c>
      <c r="L9082" s="18" t="str">
        <f>VLOOKUP(F9082,'BD customers'!$1:$1048576,2,FALSE)</f>
        <v>Ken Heidel</v>
      </c>
      <c r="M9082" s="2">
        <f>MATCH(orders[[#This Row],[Product ID]],'BD product'!A:A,0)</f>
        <v>995</v>
      </c>
      <c r="N9082" s="2" t="str" cm="1">
        <f t="array" ref="N9082">INDEX('BD product'!A:D,M9082,2)</f>
        <v>Technology</v>
      </c>
    </row>
    <row r="9083" spans="1:14" x14ac:dyDescent="0.3">
      <c r="A9083" s="3" t="s">
        <v>9018</v>
      </c>
      <c r="B9083" s="4">
        <v>42989</v>
      </c>
      <c r="C9083" s="12" t="str">
        <f t="shared" si="141"/>
        <v>2017/09</v>
      </c>
      <c r="D9083" s="4">
        <v>42991</v>
      </c>
      <c r="E9083" s="3" t="s">
        <v>11</v>
      </c>
      <c r="F9083" s="3" t="s">
        <v>1582</v>
      </c>
      <c r="G9083" s="3" t="s">
        <v>3421</v>
      </c>
      <c r="H9083" s="5">
        <v>1944</v>
      </c>
      <c r="I9083" s="2">
        <v>3</v>
      </c>
      <c r="J9083" s="2">
        <v>0</v>
      </c>
      <c r="K9083" s="2">
        <v>9.3312000000000008</v>
      </c>
      <c r="L9083" s="18" t="str">
        <f>VLOOKUP(F9083,'BD customers'!$1:$1048576,2,FALSE)</f>
        <v>Ken Heidel</v>
      </c>
      <c r="M9083" s="2">
        <f>MATCH(orders[[#This Row],[Product ID]],'BD product'!A:A,0)</f>
        <v>1011</v>
      </c>
      <c r="N9083" s="2" t="str" cm="1">
        <f t="array" ref="N9083">INDEX('BD product'!A:D,M9083,2)</f>
        <v>Office Supplies</v>
      </c>
    </row>
    <row r="9084" spans="1:14" x14ac:dyDescent="0.3">
      <c r="A9084" s="3" t="s">
        <v>9019</v>
      </c>
      <c r="B9084" s="4">
        <v>43041</v>
      </c>
      <c r="C9084" s="12" t="str">
        <f t="shared" si="141"/>
        <v>2017/11</v>
      </c>
      <c r="D9084" s="4">
        <v>43045</v>
      </c>
      <c r="E9084" s="3" t="s">
        <v>21</v>
      </c>
      <c r="F9084" s="3" t="s">
        <v>7065</v>
      </c>
      <c r="G9084" s="3" t="s">
        <v>128</v>
      </c>
      <c r="H9084" s="5">
        <v>556</v>
      </c>
      <c r="I9084" s="2">
        <v>2</v>
      </c>
      <c r="J9084" s="2">
        <v>0</v>
      </c>
      <c r="K9084" s="2">
        <v>1.4456</v>
      </c>
      <c r="L9084" s="18" t="str">
        <f>VLOOKUP(F9084,'BD customers'!$1:$1048576,2,FALSE)</f>
        <v>Barry Gonzalez</v>
      </c>
      <c r="M9084" s="2">
        <f>MATCH(orders[[#This Row],[Product ID]],'BD product'!A:A,0)</f>
        <v>23</v>
      </c>
      <c r="N9084" s="2" t="str" cm="1">
        <f t="array" ref="N9084">INDEX('BD product'!A:D,M9084,2)</f>
        <v>Office Supplies</v>
      </c>
    </row>
    <row r="9085" spans="1:14" x14ac:dyDescent="0.3">
      <c r="A9085" s="3" t="s">
        <v>9020</v>
      </c>
      <c r="B9085" s="4">
        <v>42041</v>
      </c>
      <c r="C9085" s="12" t="str">
        <f t="shared" si="141"/>
        <v>2015/02</v>
      </c>
      <c r="D9085" s="4">
        <v>42043</v>
      </c>
      <c r="E9085" s="3" t="s">
        <v>64</v>
      </c>
      <c r="F9085" s="3" t="s">
        <v>4610</v>
      </c>
      <c r="G9085" s="3" t="s">
        <v>3798</v>
      </c>
      <c r="H9085" s="5">
        <v>14673</v>
      </c>
      <c r="I9085" s="2">
        <v>3</v>
      </c>
      <c r="J9085" s="2">
        <v>0</v>
      </c>
      <c r="K9085" s="2">
        <v>2.9346000000000001</v>
      </c>
      <c r="L9085" s="18" t="str">
        <f>VLOOKUP(F9085,'BD customers'!$1:$1048576,2,FALSE)</f>
        <v>Lori Olson</v>
      </c>
      <c r="M9085" s="2">
        <f>MATCH(orders[[#This Row],[Product ID]],'BD product'!A:A,0)</f>
        <v>1168</v>
      </c>
      <c r="N9085" s="2" t="str" cm="1">
        <f t="array" ref="N9085">INDEX('BD product'!A:D,M9085,2)</f>
        <v>Office Supplies</v>
      </c>
    </row>
    <row r="9086" spans="1:14" x14ac:dyDescent="0.3">
      <c r="A9086" s="3" t="s">
        <v>9020</v>
      </c>
      <c r="B9086" s="4">
        <v>42041</v>
      </c>
      <c r="C9086" s="12" t="str">
        <f t="shared" si="141"/>
        <v>2015/02</v>
      </c>
      <c r="D9086" s="4">
        <v>42043</v>
      </c>
      <c r="E9086" s="3" t="s">
        <v>64</v>
      </c>
      <c r="F9086" s="3" t="s">
        <v>4610</v>
      </c>
      <c r="G9086" s="3" t="s">
        <v>710</v>
      </c>
      <c r="H9086" s="5">
        <v>299</v>
      </c>
      <c r="I9086" s="2">
        <v>5</v>
      </c>
      <c r="J9086" s="2">
        <v>0</v>
      </c>
      <c r="K9086" s="2">
        <v>1.3454999999999999</v>
      </c>
      <c r="L9086" s="18" t="str">
        <f>VLOOKUP(F9086,'BD customers'!$1:$1048576,2,FALSE)</f>
        <v>Lori Olson</v>
      </c>
      <c r="M9086" s="2">
        <f>MATCH(orders[[#This Row],[Product ID]],'BD product'!A:A,0)</f>
        <v>152</v>
      </c>
      <c r="N9086" s="2" t="str" cm="1">
        <f t="array" ref="N9086">INDEX('BD product'!A:D,M9086,2)</f>
        <v>Office Supplies</v>
      </c>
    </row>
    <row r="9087" spans="1:14" x14ac:dyDescent="0.3">
      <c r="A9087" s="3" t="s">
        <v>9021</v>
      </c>
      <c r="B9087" s="4">
        <v>42623</v>
      </c>
      <c r="C9087" s="12" t="str">
        <f t="shared" si="141"/>
        <v>2016/09</v>
      </c>
      <c r="D9087" s="4">
        <v>42625</v>
      </c>
      <c r="E9087" s="3" t="s">
        <v>11</v>
      </c>
      <c r="F9087" s="3" t="s">
        <v>191</v>
      </c>
      <c r="G9087" s="3" t="s">
        <v>5805</v>
      </c>
      <c r="H9087" s="5">
        <v>276784</v>
      </c>
      <c r="I9087" s="2">
        <v>2</v>
      </c>
      <c r="J9087" s="2">
        <v>2</v>
      </c>
      <c r="K9087" s="2">
        <v>89.954800000000006</v>
      </c>
      <c r="L9087" s="18" t="str">
        <f>VLOOKUP(F9087,'BD customers'!$1:$1048576,2,FALSE)</f>
        <v>Dianna Vittorini</v>
      </c>
      <c r="M9087" s="2">
        <f>MATCH(orders[[#This Row],[Product ID]],'BD product'!A:A,0)</f>
        <v>1593</v>
      </c>
      <c r="N9087" s="2" t="str" cm="1">
        <f t="array" ref="N9087">INDEX('BD product'!A:D,M9087,2)</f>
        <v>Office Supplies</v>
      </c>
    </row>
    <row r="9088" spans="1:14" x14ac:dyDescent="0.3">
      <c r="A9088" s="3" t="s">
        <v>9022</v>
      </c>
      <c r="B9088" s="4">
        <v>42639</v>
      </c>
      <c r="C9088" s="12" t="str">
        <f t="shared" si="141"/>
        <v>2016/09</v>
      </c>
      <c r="D9088" s="4">
        <v>42643</v>
      </c>
      <c r="E9088" s="3" t="s">
        <v>21</v>
      </c>
      <c r="F9088" s="3" t="s">
        <v>6663</v>
      </c>
      <c r="G9088" s="3" t="s">
        <v>7439</v>
      </c>
      <c r="H9088" s="5">
        <v>93032</v>
      </c>
      <c r="I9088" s="2">
        <v>2</v>
      </c>
      <c r="J9088" s="2">
        <v>8</v>
      </c>
      <c r="K9088" s="2">
        <v>-251.18639999999999</v>
      </c>
      <c r="L9088" s="18" t="str">
        <f>VLOOKUP(F9088,'BD customers'!$1:$1048576,2,FALSE)</f>
        <v>Lisa Ryan</v>
      </c>
      <c r="M9088" s="2">
        <f>MATCH(orders[[#This Row],[Product ID]],'BD product'!A:A,0)</f>
        <v>1780</v>
      </c>
      <c r="N9088" s="2" t="str" cm="1">
        <f t="array" ref="N9088">INDEX('BD product'!A:D,M9088,2)</f>
        <v>Office Supplies</v>
      </c>
    </row>
    <row r="9089" spans="1:14" x14ac:dyDescent="0.3">
      <c r="A9089" s="3" t="s">
        <v>9022</v>
      </c>
      <c r="B9089" s="4">
        <v>42639</v>
      </c>
      <c r="C9089" s="12" t="str">
        <f t="shared" si="141"/>
        <v>2016/09</v>
      </c>
      <c r="D9089" s="4">
        <v>42643</v>
      </c>
      <c r="E9089" s="3" t="s">
        <v>21</v>
      </c>
      <c r="F9089" s="3" t="s">
        <v>6663</v>
      </c>
      <c r="G9089" s="3" t="s">
        <v>376</v>
      </c>
      <c r="H9089" s="5">
        <v>454965</v>
      </c>
      <c r="I9089" s="2">
        <v>5</v>
      </c>
      <c r="J9089" s="2">
        <v>3</v>
      </c>
      <c r="K9089" s="2">
        <v>-136.48949999999999</v>
      </c>
      <c r="L9089" s="18" t="str">
        <f>VLOOKUP(F9089,'BD customers'!$1:$1048576,2,FALSE)</f>
        <v>Lisa Ryan</v>
      </c>
      <c r="M9089" s="2">
        <f>MATCH(orders[[#This Row],[Product ID]],'BD product'!A:A,0)</f>
        <v>72</v>
      </c>
      <c r="N9089" s="2" t="str" cm="1">
        <f t="array" ref="N9089">INDEX('BD product'!A:D,M9089,2)</f>
        <v>Furniture</v>
      </c>
    </row>
    <row r="9090" spans="1:14" x14ac:dyDescent="0.3">
      <c r="A9090" s="3" t="s">
        <v>9023</v>
      </c>
      <c r="B9090" s="4">
        <v>42353</v>
      </c>
      <c r="C9090" s="12" t="str">
        <f t="shared" ref="C9090:C9153" si="142">TEXT(B9090,"aaaa/mm")</f>
        <v>2015/12</v>
      </c>
      <c r="D9090" s="4">
        <v>42358</v>
      </c>
      <c r="E9090" s="3" t="s">
        <v>21</v>
      </c>
      <c r="F9090" s="3" t="s">
        <v>4757</v>
      </c>
      <c r="G9090" s="3" t="s">
        <v>1059</v>
      </c>
      <c r="H9090" s="5">
        <v>246168</v>
      </c>
      <c r="I9090" s="2">
        <v>3</v>
      </c>
      <c r="J9090" s="2">
        <v>2</v>
      </c>
      <c r="K9090" s="2">
        <v>21.5397</v>
      </c>
      <c r="L9090" s="18" t="str">
        <f>VLOOKUP(F9090,'BD customers'!$1:$1048576,2,FALSE)</f>
        <v>Rick Reed</v>
      </c>
      <c r="M9090" s="2">
        <f>MATCH(orders[[#This Row],[Product ID]],'BD product'!A:A,0)</f>
        <v>241</v>
      </c>
      <c r="N9090" s="2" t="str" cm="1">
        <f t="array" ref="N9090">INDEX('BD product'!A:D,M9090,2)</f>
        <v>Technology</v>
      </c>
    </row>
    <row r="9091" spans="1:14" x14ac:dyDescent="0.3">
      <c r="A9091" s="3" t="s">
        <v>9024</v>
      </c>
      <c r="B9091" s="4">
        <v>42630</v>
      </c>
      <c r="C9091" s="12" t="str">
        <f t="shared" si="142"/>
        <v>2016/09</v>
      </c>
      <c r="D9091" s="4">
        <v>42633</v>
      </c>
      <c r="E9091" s="3" t="s">
        <v>11</v>
      </c>
      <c r="F9091" s="3" t="s">
        <v>78</v>
      </c>
      <c r="G9091" s="3" t="s">
        <v>1049</v>
      </c>
      <c r="H9091" s="5">
        <v>2954</v>
      </c>
      <c r="I9091" s="2">
        <v>5</v>
      </c>
      <c r="J9091" s="2">
        <v>2</v>
      </c>
      <c r="K9091" s="2">
        <v>-62.772500000000001</v>
      </c>
      <c r="L9091" s="18" t="str">
        <f>VLOOKUP(F9091,'BD customers'!$1:$1048576,2,FALSE)</f>
        <v>Troy Staebel</v>
      </c>
      <c r="M9091" s="2">
        <f>MATCH(orders[[#This Row],[Product ID]],'BD product'!A:A,0)</f>
        <v>237</v>
      </c>
      <c r="N9091" s="2" t="str" cm="1">
        <f t="array" ref="N9091">INDEX('BD product'!A:D,M9091,2)</f>
        <v>Office Supplies</v>
      </c>
    </row>
    <row r="9092" spans="1:14" x14ac:dyDescent="0.3">
      <c r="A9092" s="3" t="s">
        <v>9025</v>
      </c>
      <c r="B9092" s="4">
        <v>43021</v>
      </c>
      <c r="C9092" s="12" t="str">
        <f t="shared" si="142"/>
        <v>2017/10</v>
      </c>
      <c r="D9092" s="4">
        <v>43023</v>
      </c>
      <c r="E9092" s="3" t="s">
        <v>64</v>
      </c>
      <c r="F9092" s="3" t="s">
        <v>1062</v>
      </c>
      <c r="G9092" s="3" t="s">
        <v>604</v>
      </c>
      <c r="H9092" s="5">
        <v>34856</v>
      </c>
      <c r="I9092" s="2">
        <v>8</v>
      </c>
      <c r="J9092" s="2">
        <v>0</v>
      </c>
      <c r="K9092" s="2">
        <v>10.456799999999999</v>
      </c>
      <c r="L9092" s="18" t="str">
        <f>VLOOKUP(F9092,'BD customers'!$1:$1048576,2,FALSE)</f>
        <v>Alan Hwang</v>
      </c>
      <c r="M9092" s="2">
        <f>MATCH(orders[[#This Row],[Product ID]],'BD product'!A:A,0)</f>
        <v>125</v>
      </c>
      <c r="N9092" s="2" t="str" cm="1">
        <f t="array" ref="N9092">INDEX('BD product'!A:D,M9092,2)</f>
        <v>Office Supplies</v>
      </c>
    </row>
    <row r="9093" spans="1:14" x14ac:dyDescent="0.3">
      <c r="A9093" s="3" t="s">
        <v>9026</v>
      </c>
      <c r="B9093" s="4">
        <v>42183</v>
      </c>
      <c r="C9093" s="12" t="str">
        <f t="shared" si="142"/>
        <v>2015/06</v>
      </c>
      <c r="D9093" s="4">
        <v>42188</v>
      </c>
      <c r="E9093" s="3" t="s">
        <v>11</v>
      </c>
      <c r="F9093" s="3" t="s">
        <v>613</v>
      </c>
      <c r="G9093" s="3" t="s">
        <v>460</v>
      </c>
      <c r="H9093" s="5">
        <v>15552</v>
      </c>
      <c r="I9093" s="2">
        <v>3</v>
      </c>
      <c r="J9093" s="2">
        <v>2</v>
      </c>
      <c r="K9093" s="2">
        <v>5.4432</v>
      </c>
      <c r="L9093" s="18" t="str">
        <f>VLOOKUP(F9093,'BD customers'!$1:$1048576,2,FALSE)</f>
        <v>Dorothy Wardle</v>
      </c>
      <c r="M9093" s="2">
        <f>MATCH(orders[[#This Row],[Product ID]],'BD product'!A:A,0)</f>
        <v>91</v>
      </c>
      <c r="N9093" s="2" t="str" cm="1">
        <f t="array" ref="N9093">INDEX('BD product'!A:D,M9093,2)</f>
        <v>Office Supplies</v>
      </c>
    </row>
    <row r="9094" spans="1:14" x14ac:dyDescent="0.3">
      <c r="A9094" s="3" t="s">
        <v>9026</v>
      </c>
      <c r="B9094" s="4">
        <v>42183</v>
      </c>
      <c r="C9094" s="12" t="str">
        <f t="shared" si="142"/>
        <v>2015/06</v>
      </c>
      <c r="D9094" s="4">
        <v>42188</v>
      </c>
      <c r="E9094" s="3" t="s">
        <v>11</v>
      </c>
      <c r="F9094" s="3" t="s">
        <v>613</v>
      </c>
      <c r="G9094" s="3" t="s">
        <v>3785</v>
      </c>
      <c r="H9094" s="5">
        <v>48294</v>
      </c>
      <c r="I9094" s="2">
        <v>6</v>
      </c>
      <c r="J9094" s="2">
        <v>5</v>
      </c>
      <c r="K9094" s="2">
        <v>-376.69319999999999</v>
      </c>
      <c r="L9094" s="18" t="str">
        <f>VLOOKUP(F9094,'BD customers'!$1:$1048576,2,FALSE)</f>
        <v>Dorothy Wardle</v>
      </c>
      <c r="M9094" s="2">
        <f>MATCH(orders[[#This Row],[Product ID]],'BD product'!A:A,0)</f>
        <v>1164</v>
      </c>
      <c r="N9094" s="2" t="str" cm="1">
        <f t="array" ref="N9094">INDEX('BD product'!A:D,M9094,2)</f>
        <v>Furniture</v>
      </c>
    </row>
    <row r="9095" spans="1:14" x14ac:dyDescent="0.3">
      <c r="A9095" s="3" t="s">
        <v>9027</v>
      </c>
      <c r="B9095" s="4">
        <v>42156</v>
      </c>
      <c r="C9095" s="12" t="str">
        <f t="shared" si="142"/>
        <v>2015/06</v>
      </c>
      <c r="D9095" s="4">
        <v>42160</v>
      </c>
      <c r="E9095" s="3" t="s">
        <v>21</v>
      </c>
      <c r="F9095" s="3" t="s">
        <v>1937</v>
      </c>
      <c r="G9095" s="3" t="s">
        <v>5263</v>
      </c>
      <c r="H9095" s="5">
        <v>29998</v>
      </c>
      <c r="I9095" s="2">
        <v>2</v>
      </c>
      <c r="J9095" s="2">
        <v>0</v>
      </c>
      <c r="K9095" s="2">
        <v>83.994399999999999</v>
      </c>
      <c r="L9095" s="18" t="str">
        <f>VLOOKUP(F9095,'BD customers'!$1:$1048576,2,FALSE)</f>
        <v>Ashley Jarboe</v>
      </c>
      <c r="M9095" s="2">
        <f>MATCH(orders[[#This Row],[Product ID]],'BD product'!A:A,0)</f>
        <v>1503</v>
      </c>
      <c r="N9095" s="2" t="str" cm="1">
        <f t="array" ref="N9095">INDEX('BD product'!A:D,M9095,2)</f>
        <v>Technology</v>
      </c>
    </row>
    <row r="9096" spans="1:14" x14ac:dyDescent="0.3">
      <c r="A9096" s="3" t="s">
        <v>9027</v>
      </c>
      <c r="B9096" s="4">
        <v>42156</v>
      </c>
      <c r="C9096" s="12" t="str">
        <f t="shared" si="142"/>
        <v>2015/06</v>
      </c>
      <c r="D9096" s="4">
        <v>42160</v>
      </c>
      <c r="E9096" s="3" t="s">
        <v>21</v>
      </c>
      <c r="F9096" s="3" t="s">
        <v>1937</v>
      </c>
      <c r="G9096" s="3" t="s">
        <v>3595</v>
      </c>
      <c r="H9096" s="5">
        <v>40368</v>
      </c>
      <c r="I9096" s="2">
        <v>6</v>
      </c>
      <c r="J9096" s="2">
        <v>0</v>
      </c>
      <c r="K9096" s="2">
        <v>18.165600000000001</v>
      </c>
      <c r="L9096" s="18" t="str">
        <f>VLOOKUP(F9096,'BD customers'!$1:$1048576,2,FALSE)</f>
        <v>Ashley Jarboe</v>
      </c>
      <c r="M9096" s="2">
        <f>MATCH(orders[[#This Row],[Product ID]],'BD product'!A:A,0)</f>
        <v>1082</v>
      </c>
      <c r="N9096" s="2" t="str" cm="1">
        <f t="array" ref="N9096">INDEX('BD product'!A:D,M9096,2)</f>
        <v>Office Supplies</v>
      </c>
    </row>
    <row r="9097" spans="1:14" x14ac:dyDescent="0.3">
      <c r="A9097" s="3" t="s">
        <v>9027</v>
      </c>
      <c r="B9097" s="4">
        <v>42156</v>
      </c>
      <c r="C9097" s="12" t="str">
        <f t="shared" si="142"/>
        <v>2015/06</v>
      </c>
      <c r="D9097" s="4">
        <v>42160</v>
      </c>
      <c r="E9097" s="3" t="s">
        <v>21</v>
      </c>
      <c r="F9097" s="3" t="s">
        <v>1937</v>
      </c>
      <c r="G9097" s="3" t="s">
        <v>3445</v>
      </c>
      <c r="H9097" s="5">
        <v>419</v>
      </c>
      <c r="I9097" s="2">
        <v>2</v>
      </c>
      <c r="J9097" s="2">
        <v>0</v>
      </c>
      <c r="K9097" s="2">
        <v>1.1732</v>
      </c>
      <c r="L9097" s="18" t="str">
        <f>VLOOKUP(F9097,'BD customers'!$1:$1048576,2,FALSE)</f>
        <v>Ashley Jarboe</v>
      </c>
      <c r="M9097" s="2">
        <f>MATCH(orders[[#This Row],[Product ID]],'BD product'!A:A,0)</f>
        <v>1022</v>
      </c>
      <c r="N9097" s="2" t="str" cm="1">
        <f t="array" ref="N9097">INDEX('BD product'!A:D,M9097,2)</f>
        <v>Technology</v>
      </c>
    </row>
    <row r="9098" spans="1:14" x14ac:dyDescent="0.3">
      <c r="A9098" s="3" t="s">
        <v>9027</v>
      </c>
      <c r="B9098" s="4">
        <v>42156</v>
      </c>
      <c r="C9098" s="12" t="str">
        <f t="shared" si="142"/>
        <v>2015/06</v>
      </c>
      <c r="D9098" s="4">
        <v>42160</v>
      </c>
      <c r="E9098" s="3" t="s">
        <v>21</v>
      </c>
      <c r="F9098" s="3" t="s">
        <v>1937</v>
      </c>
      <c r="G9098" s="3" t="s">
        <v>6731</v>
      </c>
      <c r="H9098" s="5">
        <v>2891</v>
      </c>
      <c r="I9098" s="2">
        <v>7</v>
      </c>
      <c r="J9098" s="2">
        <v>0</v>
      </c>
      <c r="K9098" s="2">
        <v>13.2986</v>
      </c>
      <c r="L9098" s="18" t="str">
        <f>VLOOKUP(F9098,'BD customers'!$1:$1048576,2,FALSE)</f>
        <v>Ashley Jarboe</v>
      </c>
      <c r="M9098" s="2">
        <f>MATCH(orders[[#This Row],[Product ID]],'BD product'!A:A,0)</f>
        <v>1724</v>
      </c>
      <c r="N9098" s="2" t="str" cm="1">
        <f t="array" ref="N9098">INDEX('BD product'!A:D,M9098,2)</f>
        <v>Office Supplies</v>
      </c>
    </row>
    <row r="9099" spans="1:14" x14ac:dyDescent="0.3">
      <c r="A9099" s="3" t="s">
        <v>9028</v>
      </c>
      <c r="B9099" s="4">
        <v>41741</v>
      </c>
      <c r="C9099" s="12" t="str">
        <f t="shared" si="142"/>
        <v>2014/04</v>
      </c>
      <c r="D9099" s="4">
        <v>41746</v>
      </c>
      <c r="E9099" s="3" t="s">
        <v>21</v>
      </c>
      <c r="F9099" s="3" t="s">
        <v>4766</v>
      </c>
      <c r="G9099" s="3" t="s">
        <v>2681</v>
      </c>
      <c r="H9099" s="5">
        <v>324</v>
      </c>
      <c r="I9099" s="2">
        <v>5</v>
      </c>
      <c r="J9099" s="2">
        <v>0</v>
      </c>
      <c r="K9099" s="2">
        <v>1.5551999999999999</v>
      </c>
      <c r="L9099" s="18" t="str">
        <f>VLOOKUP(F9099,'BD customers'!$1:$1048576,2,FALSE)</f>
        <v>Stewart Visinsky</v>
      </c>
      <c r="M9099" s="2">
        <f>MATCH(orders[[#This Row],[Product ID]],'BD product'!A:A,0)</f>
        <v>732</v>
      </c>
      <c r="N9099" s="2" t="str" cm="1">
        <f t="array" ref="N9099">INDEX('BD product'!A:D,M9099,2)</f>
        <v>Office Supplies</v>
      </c>
    </row>
    <row r="9100" spans="1:14" x14ac:dyDescent="0.3">
      <c r="A9100" s="3" t="s">
        <v>9029</v>
      </c>
      <c r="B9100" s="4">
        <v>43020</v>
      </c>
      <c r="C9100" s="12" t="str">
        <f t="shared" si="142"/>
        <v>2017/10</v>
      </c>
      <c r="D9100" s="4">
        <v>43024</v>
      </c>
      <c r="E9100" s="3" t="s">
        <v>21</v>
      </c>
      <c r="F9100" s="3" t="s">
        <v>2876</v>
      </c>
      <c r="G9100" s="3" t="s">
        <v>2478</v>
      </c>
      <c r="H9100" s="5">
        <v>369544</v>
      </c>
      <c r="I9100" s="2">
        <v>7</v>
      </c>
      <c r="J9100" s="2">
        <v>2</v>
      </c>
      <c r="K9100" s="2">
        <v>27.715800000000002</v>
      </c>
      <c r="L9100" s="18" t="str">
        <f>VLOOKUP(F9100,'BD customers'!$1:$1048576,2,FALSE)</f>
        <v>Matthew Grinstein</v>
      </c>
      <c r="M9100" s="2">
        <f>MATCH(orders[[#This Row],[Product ID]],'BD product'!A:A,0)</f>
        <v>667</v>
      </c>
      <c r="N9100" s="2" t="str" cm="1">
        <f t="array" ref="N9100">INDEX('BD product'!A:D,M9100,2)</f>
        <v>Technology</v>
      </c>
    </row>
    <row r="9101" spans="1:14" x14ac:dyDescent="0.3">
      <c r="A9101" s="3" t="s">
        <v>9029</v>
      </c>
      <c r="B9101" s="4">
        <v>43020</v>
      </c>
      <c r="C9101" s="12" t="str">
        <f t="shared" si="142"/>
        <v>2017/10</v>
      </c>
      <c r="D9101" s="4">
        <v>43024</v>
      </c>
      <c r="E9101" s="3" t="s">
        <v>21</v>
      </c>
      <c r="F9101" s="3" t="s">
        <v>2876</v>
      </c>
      <c r="G9101" s="3" t="s">
        <v>2130</v>
      </c>
      <c r="H9101" s="5">
        <v>10368</v>
      </c>
      <c r="I9101" s="2">
        <v>2</v>
      </c>
      <c r="J9101" s="2">
        <v>2</v>
      </c>
      <c r="K9101" s="2">
        <v>3.7584</v>
      </c>
      <c r="L9101" s="18" t="str">
        <f>VLOOKUP(F9101,'BD customers'!$1:$1048576,2,FALSE)</f>
        <v>Matthew Grinstein</v>
      </c>
      <c r="M9101" s="2">
        <f>MATCH(orders[[#This Row],[Product ID]],'BD product'!A:A,0)</f>
        <v>550</v>
      </c>
      <c r="N9101" s="2" t="str" cm="1">
        <f t="array" ref="N9101">INDEX('BD product'!A:D,M9101,2)</f>
        <v>Office Supplies</v>
      </c>
    </row>
    <row r="9102" spans="1:14" x14ac:dyDescent="0.3">
      <c r="A9102" s="3" t="s">
        <v>9029</v>
      </c>
      <c r="B9102" s="4">
        <v>43020</v>
      </c>
      <c r="C9102" s="12" t="str">
        <f t="shared" si="142"/>
        <v>2017/10</v>
      </c>
      <c r="D9102" s="4">
        <v>43024</v>
      </c>
      <c r="E9102" s="3" t="s">
        <v>21</v>
      </c>
      <c r="F9102" s="3" t="s">
        <v>2876</v>
      </c>
      <c r="G9102" s="3" t="s">
        <v>2776</v>
      </c>
      <c r="H9102" s="5">
        <v>79188</v>
      </c>
      <c r="I9102" s="2">
        <v>3</v>
      </c>
      <c r="J9102" s="2">
        <v>2</v>
      </c>
      <c r="K9102" s="2">
        <v>128.68049999999999</v>
      </c>
      <c r="L9102" s="18" t="str">
        <f>VLOOKUP(F9102,'BD customers'!$1:$1048576,2,FALSE)</f>
        <v>Matthew Grinstein</v>
      </c>
      <c r="M9102" s="2">
        <f>MATCH(orders[[#This Row],[Product ID]],'BD product'!A:A,0)</f>
        <v>766</v>
      </c>
      <c r="N9102" s="2" t="str" cm="1">
        <f t="array" ref="N9102">INDEX('BD product'!A:D,M9102,2)</f>
        <v>Technology</v>
      </c>
    </row>
    <row r="9103" spans="1:14" x14ac:dyDescent="0.3">
      <c r="A9103" s="3" t="s">
        <v>9030</v>
      </c>
      <c r="B9103" s="4">
        <v>42315</v>
      </c>
      <c r="C9103" s="12" t="str">
        <f t="shared" si="142"/>
        <v>2015/11</v>
      </c>
      <c r="D9103" s="4">
        <v>42320</v>
      </c>
      <c r="E9103" s="3" t="s">
        <v>21</v>
      </c>
      <c r="F9103" s="3" t="s">
        <v>2700</v>
      </c>
      <c r="G9103" s="3" t="s">
        <v>178</v>
      </c>
      <c r="H9103" s="5">
        <v>2364</v>
      </c>
      <c r="I9103" s="2">
        <v>3</v>
      </c>
      <c r="J9103" s="2">
        <v>2</v>
      </c>
      <c r="K9103" s="2">
        <v>0.53190000000000004</v>
      </c>
      <c r="L9103" s="18" t="str">
        <f>VLOOKUP(F9103,'BD customers'!$1:$1048576,2,FALSE)</f>
        <v>Adrian Barton</v>
      </c>
      <c r="M9103" s="2">
        <f>MATCH(orders[[#This Row],[Product ID]],'BD product'!A:A,0)</f>
        <v>34</v>
      </c>
      <c r="N9103" s="2" t="str" cm="1">
        <f t="array" ref="N9103">INDEX('BD product'!A:D,M9103,2)</f>
        <v>Office Supplies</v>
      </c>
    </row>
    <row r="9104" spans="1:14" x14ac:dyDescent="0.3">
      <c r="A9104" s="3" t="s">
        <v>9030</v>
      </c>
      <c r="B9104" s="4">
        <v>42315</v>
      </c>
      <c r="C9104" s="12" t="str">
        <f t="shared" si="142"/>
        <v>2015/11</v>
      </c>
      <c r="D9104" s="4">
        <v>42320</v>
      </c>
      <c r="E9104" s="3" t="s">
        <v>21</v>
      </c>
      <c r="F9104" s="3" t="s">
        <v>2700</v>
      </c>
      <c r="G9104" s="3" t="s">
        <v>250</v>
      </c>
      <c r="H9104" s="5">
        <v>84784</v>
      </c>
      <c r="I9104" s="2">
        <v>2</v>
      </c>
      <c r="J9104" s="2">
        <v>2</v>
      </c>
      <c r="K9104" s="2">
        <v>-16.956800000000001</v>
      </c>
      <c r="L9104" s="18" t="str">
        <f>VLOOKUP(F9104,'BD customers'!$1:$1048576,2,FALSE)</f>
        <v>Adrian Barton</v>
      </c>
      <c r="M9104" s="2">
        <f>MATCH(orders[[#This Row],[Product ID]],'BD product'!A:A,0)</f>
        <v>47</v>
      </c>
      <c r="N9104" s="2" t="str" cm="1">
        <f t="array" ref="N9104">INDEX('BD product'!A:D,M9104,2)</f>
        <v>Office Supplies</v>
      </c>
    </row>
    <row r="9105" spans="1:14" x14ac:dyDescent="0.3">
      <c r="A9105" s="3" t="s">
        <v>9030</v>
      </c>
      <c r="B9105" s="4">
        <v>42315</v>
      </c>
      <c r="C9105" s="12" t="str">
        <f t="shared" si="142"/>
        <v>2015/11</v>
      </c>
      <c r="D9105" s="4">
        <v>42320</v>
      </c>
      <c r="E9105" s="3" t="s">
        <v>21</v>
      </c>
      <c r="F9105" s="3" t="s">
        <v>2700</v>
      </c>
      <c r="G9105" s="3" t="s">
        <v>5408</v>
      </c>
      <c r="H9105" s="5">
        <v>6496</v>
      </c>
      <c r="I9105" s="2">
        <v>5</v>
      </c>
      <c r="J9105" s="2">
        <v>6</v>
      </c>
      <c r="K9105" s="2">
        <v>-8.4448000000000008</v>
      </c>
      <c r="L9105" s="18" t="str">
        <f>VLOOKUP(F9105,'BD customers'!$1:$1048576,2,FALSE)</f>
        <v>Adrian Barton</v>
      </c>
      <c r="M9105" s="2">
        <f>MATCH(orders[[#This Row],[Product ID]],'BD product'!A:A,0)</f>
        <v>1527</v>
      </c>
      <c r="N9105" s="2" t="str" cm="1">
        <f t="array" ref="N9105">INDEX('BD product'!A:D,M9105,2)</f>
        <v>Furniture</v>
      </c>
    </row>
    <row r="9106" spans="1:14" x14ac:dyDescent="0.3">
      <c r="A9106" s="3" t="s">
        <v>9030</v>
      </c>
      <c r="B9106" s="4">
        <v>42315</v>
      </c>
      <c r="C9106" s="12" t="str">
        <f t="shared" si="142"/>
        <v>2015/11</v>
      </c>
      <c r="D9106" s="4">
        <v>42320</v>
      </c>
      <c r="E9106" s="3" t="s">
        <v>21</v>
      </c>
      <c r="F9106" s="3" t="s">
        <v>2700</v>
      </c>
      <c r="G9106" s="3" t="s">
        <v>152</v>
      </c>
      <c r="H9106" s="5">
        <v>3206</v>
      </c>
      <c r="I9106" s="2">
        <v>10</v>
      </c>
      <c r="J9106" s="2">
        <v>8</v>
      </c>
      <c r="K9106" s="2">
        <v>-5.1295999999999999</v>
      </c>
      <c r="L9106" s="18" t="str">
        <f>VLOOKUP(F9106,'BD customers'!$1:$1048576,2,FALSE)</f>
        <v>Adrian Barton</v>
      </c>
      <c r="M9106" s="2">
        <f>MATCH(orders[[#This Row],[Product ID]],'BD product'!A:A,0)</f>
        <v>29</v>
      </c>
      <c r="N9106" s="2" t="str" cm="1">
        <f t="array" ref="N9106">INDEX('BD product'!A:D,M9106,2)</f>
        <v>Office Supplies</v>
      </c>
    </row>
    <row r="9107" spans="1:14" x14ac:dyDescent="0.3">
      <c r="A9107" s="3" t="s">
        <v>9030</v>
      </c>
      <c r="B9107" s="4">
        <v>42315</v>
      </c>
      <c r="C9107" s="12" t="str">
        <f t="shared" si="142"/>
        <v>2015/11</v>
      </c>
      <c r="D9107" s="4">
        <v>42320</v>
      </c>
      <c r="E9107" s="3" t="s">
        <v>21</v>
      </c>
      <c r="F9107" s="3" t="s">
        <v>2700</v>
      </c>
      <c r="G9107" s="3" t="s">
        <v>6290</v>
      </c>
      <c r="H9107" s="5">
        <v>177648</v>
      </c>
      <c r="I9107" s="2">
        <v>2</v>
      </c>
      <c r="J9107" s="2">
        <v>2</v>
      </c>
      <c r="K9107" s="2">
        <v>-28.867799999999999</v>
      </c>
      <c r="L9107" s="18" t="str">
        <f>VLOOKUP(F9107,'BD customers'!$1:$1048576,2,FALSE)</f>
        <v>Adrian Barton</v>
      </c>
      <c r="M9107" s="2">
        <f>MATCH(orders[[#This Row],[Product ID]],'BD product'!A:A,0)</f>
        <v>1669</v>
      </c>
      <c r="N9107" s="2" t="str" cm="1">
        <f t="array" ref="N9107">INDEX('BD product'!A:D,M9107,2)</f>
        <v>Office Supplies</v>
      </c>
    </row>
    <row r="9108" spans="1:14" x14ac:dyDescent="0.3">
      <c r="A9108" s="3" t="s">
        <v>9030</v>
      </c>
      <c r="B9108" s="4">
        <v>42315</v>
      </c>
      <c r="C9108" s="12" t="str">
        <f t="shared" si="142"/>
        <v>2015/11</v>
      </c>
      <c r="D9108" s="4">
        <v>42320</v>
      </c>
      <c r="E9108" s="3" t="s">
        <v>21</v>
      </c>
      <c r="F9108" s="3" t="s">
        <v>2700</v>
      </c>
      <c r="G9108" s="3" t="s">
        <v>5942</v>
      </c>
      <c r="H9108" s="5">
        <v>28791</v>
      </c>
      <c r="I9108" s="2">
        <v>3</v>
      </c>
      <c r="J9108" s="2">
        <v>4</v>
      </c>
      <c r="K9108" s="2">
        <v>33.589500000000001</v>
      </c>
      <c r="L9108" s="18" t="str">
        <f>VLOOKUP(F9108,'BD customers'!$1:$1048576,2,FALSE)</f>
        <v>Adrian Barton</v>
      </c>
      <c r="M9108" s="2">
        <f>MATCH(orders[[#This Row],[Product ID]],'BD product'!A:A,0)</f>
        <v>1618</v>
      </c>
      <c r="N9108" s="2" t="str" cm="1">
        <f t="array" ref="N9108">INDEX('BD product'!A:D,M9108,2)</f>
        <v>Technology</v>
      </c>
    </row>
    <row r="9109" spans="1:14" x14ac:dyDescent="0.3">
      <c r="A9109" s="3" t="s">
        <v>9031</v>
      </c>
      <c r="B9109" s="4">
        <v>42149</v>
      </c>
      <c r="C9109" s="12" t="str">
        <f t="shared" si="142"/>
        <v>2015/05</v>
      </c>
      <c r="D9109" s="4">
        <v>42152</v>
      </c>
      <c r="E9109" s="3" t="s">
        <v>64</v>
      </c>
      <c r="F9109" s="3" t="s">
        <v>1416</v>
      </c>
      <c r="G9109" s="3" t="s">
        <v>4545</v>
      </c>
      <c r="H9109" s="5">
        <v>22368</v>
      </c>
      <c r="I9109" s="2">
        <v>2</v>
      </c>
      <c r="J9109" s="2">
        <v>2</v>
      </c>
      <c r="K9109" s="2">
        <v>1.6776</v>
      </c>
      <c r="L9109" s="18" t="str">
        <f>VLOOKUP(F9109,'BD customers'!$1:$1048576,2,FALSE)</f>
        <v>Muhammed MacIntyre</v>
      </c>
      <c r="M9109" s="2">
        <f>MATCH(orders[[#This Row],[Product ID]],'BD product'!A:A,0)</f>
        <v>1354</v>
      </c>
      <c r="N9109" s="2" t="str" cm="1">
        <f t="array" ref="N9109">INDEX('BD product'!A:D,M9109,2)</f>
        <v>Office Supplies</v>
      </c>
    </row>
    <row r="9110" spans="1:14" x14ac:dyDescent="0.3">
      <c r="A9110" s="3" t="s">
        <v>9031</v>
      </c>
      <c r="B9110" s="4">
        <v>42149</v>
      </c>
      <c r="C9110" s="12" t="str">
        <f t="shared" si="142"/>
        <v>2015/05</v>
      </c>
      <c r="D9110" s="4">
        <v>42152</v>
      </c>
      <c r="E9110" s="3" t="s">
        <v>64</v>
      </c>
      <c r="F9110" s="3" t="s">
        <v>1416</v>
      </c>
      <c r="G9110" s="3" t="s">
        <v>3970</v>
      </c>
      <c r="H9110" s="5">
        <v>32368</v>
      </c>
      <c r="I9110" s="2">
        <v>7</v>
      </c>
      <c r="J9110" s="2">
        <v>2</v>
      </c>
      <c r="K9110" s="2">
        <v>11.7334</v>
      </c>
      <c r="L9110" s="18" t="str">
        <f>VLOOKUP(F9110,'BD customers'!$1:$1048576,2,FALSE)</f>
        <v>Muhammed MacIntyre</v>
      </c>
      <c r="M9110" s="2">
        <f>MATCH(orders[[#This Row],[Product ID]],'BD product'!A:A,0)</f>
        <v>1217</v>
      </c>
      <c r="N9110" s="2" t="str" cm="1">
        <f t="array" ref="N9110">INDEX('BD product'!A:D,M9110,2)</f>
        <v>Office Supplies</v>
      </c>
    </row>
    <row r="9111" spans="1:14" x14ac:dyDescent="0.3">
      <c r="A9111" s="3" t="s">
        <v>9031</v>
      </c>
      <c r="B9111" s="4">
        <v>42149</v>
      </c>
      <c r="C9111" s="12" t="str">
        <f t="shared" si="142"/>
        <v>2015/05</v>
      </c>
      <c r="D9111" s="4">
        <v>42152</v>
      </c>
      <c r="E9111" s="3" t="s">
        <v>64</v>
      </c>
      <c r="F9111" s="3" t="s">
        <v>1416</v>
      </c>
      <c r="G9111" s="3" t="s">
        <v>4353</v>
      </c>
      <c r="H9111" s="5">
        <v>207984</v>
      </c>
      <c r="I9111" s="2">
        <v>2</v>
      </c>
      <c r="J9111" s="2">
        <v>2</v>
      </c>
      <c r="K9111" s="2">
        <v>36.397199999999998</v>
      </c>
      <c r="L9111" s="18" t="str">
        <f>VLOOKUP(F9111,'BD customers'!$1:$1048576,2,FALSE)</f>
        <v>Muhammed MacIntyre</v>
      </c>
      <c r="M9111" s="2">
        <f>MATCH(orders[[#This Row],[Product ID]],'BD product'!A:A,0)</f>
        <v>1303</v>
      </c>
      <c r="N9111" s="2" t="str" cm="1">
        <f t="array" ref="N9111">INDEX('BD product'!A:D,M9111,2)</f>
        <v>Technology</v>
      </c>
    </row>
    <row r="9112" spans="1:14" x14ac:dyDescent="0.3">
      <c r="A9112" s="3" t="s">
        <v>9032</v>
      </c>
      <c r="B9112" s="4">
        <v>41925</v>
      </c>
      <c r="C9112" s="12" t="str">
        <f t="shared" si="142"/>
        <v>2014/10</v>
      </c>
      <c r="D9112" s="4">
        <v>41927</v>
      </c>
      <c r="E9112" s="3" t="s">
        <v>64</v>
      </c>
      <c r="F9112" s="3" t="s">
        <v>5064</v>
      </c>
      <c r="G9112" s="3" t="s">
        <v>3516</v>
      </c>
      <c r="H9112" s="5">
        <v>364</v>
      </c>
      <c r="I9112" s="2">
        <v>5</v>
      </c>
      <c r="J9112" s="2">
        <v>0</v>
      </c>
      <c r="K9112" s="2">
        <v>1.7472000000000001</v>
      </c>
      <c r="L9112" s="18" t="str">
        <f>VLOOKUP(F9112,'BD customers'!$1:$1048576,2,FALSE)</f>
        <v>Michelle Arnett</v>
      </c>
      <c r="M9112" s="2">
        <f>MATCH(orders[[#This Row],[Product ID]],'BD product'!A:A,0)</f>
        <v>1049</v>
      </c>
      <c r="N9112" s="2" t="str" cm="1">
        <f t="array" ref="N9112">INDEX('BD product'!A:D,M9112,2)</f>
        <v>Office Supplies</v>
      </c>
    </row>
    <row r="9113" spans="1:14" x14ac:dyDescent="0.3">
      <c r="A9113" s="3" t="s">
        <v>9032</v>
      </c>
      <c r="B9113" s="4">
        <v>41925</v>
      </c>
      <c r="C9113" s="12" t="str">
        <f t="shared" si="142"/>
        <v>2014/10</v>
      </c>
      <c r="D9113" s="4">
        <v>41927</v>
      </c>
      <c r="E9113" s="3" t="s">
        <v>64</v>
      </c>
      <c r="F9113" s="3" t="s">
        <v>5064</v>
      </c>
      <c r="G9113" s="3" t="s">
        <v>6433</v>
      </c>
      <c r="H9113" s="5">
        <v>2296</v>
      </c>
      <c r="I9113" s="2">
        <v>2</v>
      </c>
      <c r="J9113" s="2">
        <v>0</v>
      </c>
      <c r="K9113" s="2">
        <v>4.3624000000000001</v>
      </c>
      <c r="L9113" s="18" t="str">
        <f>VLOOKUP(F9113,'BD customers'!$1:$1048576,2,FALSE)</f>
        <v>Michelle Arnett</v>
      </c>
      <c r="M9113" s="2">
        <f>MATCH(orders[[#This Row],[Product ID]],'BD product'!A:A,0)</f>
        <v>1692</v>
      </c>
      <c r="N9113" s="2" t="str" cm="1">
        <f t="array" ref="N9113">INDEX('BD product'!A:D,M9113,2)</f>
        <v>Technology</v>
      </c>
    </row>
    <row r="9114" spans="1:14" x14ac:dyDescent="0.3">
      <c r="A9114" s="3" t="s">
        <v>9032</v>
      </c>
      <c r="B9114" s="4">
        <v>41925</v>
      </c>
      <c r="C9114" s="12" t="str">
        <f t="shared" si="142"/>
        <v>2014/10</v>
      </c>
      <c r="D9114" s="4">
        <v>41927</v>
      </c>
      <c r="E9114" s="3" t="s">
        <v>64</v>
      </c>
      <c r="F9114" s="3" t="s">
        <v>5064</v>
      </c>
      <c r="G9114" s="3" t="s">
        <v>8102</v>
      </c>
      <c r="H9114" s="5">
        <v>3152</v>
      </c>
      <c r="I9114" s="2">
        <v>4</v>
      </c>
      <c r="J9114" s="2">
        <v>0</v>
      </c>
      <c r="K9114" s="2">
        <v>0.63039999999999996</v>
      </c>
      <c r="L9114" s="18" t="str">
        <f>VLOOKUP(F9114,'BD customers'!$1:$1048576,2,FALSE)</f>
        <v>Michelle Arnett</v>
      </c>
      <c r="M9114" s="2">
        <f>MATCH(orders[[#This Row],[Product ID]],'BD product'!A:A,0)</f>
        <v>1821</v>
      </c>
      <c r="N9114" s="2" t="str" cm="1">
        <f t="array" ref="N9114">INDEX('BD product'!A:D,M9114,2)</f>
        <v>Office Supplies</v>
      </c>
    </row>
    <row r="9115" spans="1:14" x14ac:dyDescent="0.3">
      <c r="A9115" s="3" t="s">
        <v>9032</v>
      </c>
      <c r="B9115" s="4">
        <v>41925</v>
      </c>
      <c r="C9115" s="12" t="str">
        <f t="shared" si="142"/>
        <v>2014/10</v>
      </c>
      <c r="D9115" s="4">
        <v>41927</v>
      </c>
      <c r="E9115" s="3" t="s">
        <v>64</v>
      </c>
      <c r="F9115" s="3" t="s">
        <v>5064</v>
      </c>
      <c r="G9115" s="3" t="s">
        <v>3078</v>
      </c>
      <c r="H9115" s="5">
        <v>1518</v>
      </c>
      <c r="I9115" s="2">
        <v>3</v>
      </c>
      <c r="J9115" s="2">
        <v>0</v>
      </c>
      <c r="K9115" s="2">
        <v>7.1345999999999998</v>
      </c>
      <c r="L9115" s="18" t="str">
        <f>VLOOKUP(F9115,'BD customers'!$1:$1048576,2,FALSE)</f>
        <v>Michelle Arnett</v>
      </c>
      <c r="M9115" s="2">
        <f>MATCH(orders[[#This Row],[Product ID]],'BD product'!A:A,0)</f>
        <v>883</v>
      </c>
      <c r="N9115" s="2" t="str" cm="1">
        <f t="array" ref="N9115">INDEX('BD product'!A:D,M9115,2)</f>
        <v>Office Supplies</v>
      </c>
    </row>
    <row r="9116" spans="1:14" x14ac:dyDescent="0.3">
      <c r="A9116" s="3" t="s">
        <v>9033</v>
      </c>
      <c r="B9116" s="4">
        <v>42407</v>
      </c>
      <c r="C9116" s="12" t="str">
        <f t="shared" si="142"/>
        <v>2016/02</v>
      </c>
      <c r="D9116" s="4">
        <v>42410</v>
      </c>
      <c r="E9116" s="3" t="s">
        <v>11</v>
      </c>
      <c r="F9116" s="3" t="s">
        <v>2079</v>
      </c>
      <c r="G9116" s="3" t="s">
        <v>7835</v>
      </c>
      <c r="H9116" s="5">
        <v>62396</v>
      </c>
      <c r="I9116" s="2">
        <v>5</v>
      </c>
      <c r="J9116" s="2">
        <v>2</v>
      </c>
      <c r="K9116" s="2">
        <v>38.997500000000002</v>
      </c>
      <c r="L9116" s="18" t="str">
        <f>VLOOKUP(F9116,'BD customers'!$1:$1048576,2,FALSE)</f>
        <v>Erica Bern</v>
      </c>
      <c r="M9116" s="2">
        <f>MATCH(orders[[#This Row],[Product ID]],'BD product'!A:A,0)</f>
        <v>1809</v>
      </c>
      <c r="N9116" s="2" t="str" cm="1">
        <f t="array" ref="N9116">INDEX('BD product'!A:D,M9116,2)</f>
        <v>Technology</v>
      </c>
    </row>
    <row r="9117" spans="1:14" x14ac:dyDescent="0.3">
      <c r="A9117" s="3" t="s">
        <v>9034</v>
      </c>
      <c r="B9117" s="4">
        <v>42754</v>
      </c>
      <c r="C9117" s="12" t="str">
        <f t="shared" si="142"/>
        <v>2017/01</v>
      </c>
      <c r="D9117" s="4">
        <v>42759</v>
      </c>
      <c r="E9117" s="3" t="s">
        <v>11</v>
      </c>
      <c r="F9117" s="3" t="s">
        <v>1877</v>
      </c>
      <c r="G9117" s="3" t="s">
        <v>3683</v>
      </c>
      <c r="H9117" s="5">
        <v>4296</v>
      </c>
      <c r="I9117" s="2">
        <v>2</v>
      </c>
      <c r="J9117" s="2">
        <v>4</v>
      </c>
      <c r="K9117" s="2">
        <v>-0.93079999999999996</v>
      </c>
      <c r="L9117" s="18" t="str">
        <f>VLOOKUP(F9117,'BD customers'!$1:$1048576,2,FALSE)</f>
        <v>Neola Schneider</v>
      </c>
      <c r="M9117" s="2">
        <f>MATCH(orders[[#This Row],[Product ID]],'BD product'!A:A,0)</f>
        <v>1120</v>
      </c>
      <c r="N9117" s="2" t="str" cm="1">
        <f t="array" ref="N9117">INDEX('BD product'!A:D,M9117,2)</f>
        <v>Technology</v>
      </c>
    </row>
    <row r="9118" spans="1:14" x14ac:dyDescent="0.3">
      <c r="A9118" s="3" t="s">
        <v>9034</v>
      </c>
      <c r="B9118" s="4">
        <v>42754</v>
      </c>
      <c r="C9118" s="12" t="str">
        <f t="shared" si="142"/>
        <v>2017/01</v>
      </c>
      <c r="D9118" s="4">
        <v>42759</v>
      </c>
      <c r="E9118" s="3" t="s">
        <v>11</v>
      </c>
      <c r="F9118" s="3" t="s">
        <v>1877</v>
      </c>
      <c r="G9118" s="3" t="s">
        <v>2167</v>
      </c>
      <c r="H9118" s="5">
        <v>31968</v>
      </c>
      <c r="I9118" s="2">
        <v>2</v>
      </c>
      <c r="J9118" s="2">
        <v>2</v>
      </c>
      <c r="K9118" s="2">
        <v>6.3936000000000002</v>
      </c>
      <c r="L9118" s="18" t="str">
        <f>VLOOKUP(F9118,'BD customers'!$1:$1048576,2,FALSE)</f>
        <v>Neola Schneider</v>
      </c>
      <c r="M9118" s="2">
        <f>MATCH(orders[[#This Row],[Product ID]],'BD product'!A:A,0)</f>
        <v>563</v>
      </c>
      <c r="N9118" s="2" t="str" cm="1">
        <f t="array" ref="N9118">INDEX('BD product'!A:D,M9118,2)</f>
        <v>Furniture</v>
      </c>
    </row>
    <row r="9119" spans="1:14" x14ac:dyDescent="0.3">
      <c r="A9119" s="3" t="s">
        <v>9034</v>
      </c>
      <c r="B9119" s="4">
        <v>42754</v>
      </c>
      <c r="C9119" s="12" t="str">
        <f t="shared" si="142"/>
        <v>2017/01</v>
      </c>
      <c r="D9119" s="4">
        <v>42759</v>
      </c>
      <c r="E9119" s="3" t="s">
        <v>11</v>
      </c>
      <c r="F9119" s="3" t="s">
        <v>1877</v>
      </c>
      <c r="G9119" s="3" t="s">
        <v>2801</v>
      </c>
      <c r="H9119" s="5">
        <v>887271</v>
      </c>
      <c r="I9119" s="2">
        <v>3</v>
      </c>
      <c r="J9119" s="2">
        <v>3</v>
      </c>
      <c r="K9119" s="2">
        <v>-63.3765</v>
      </c>
      <c r="L9119" s="18" t="str">
        <f>VLOOKUP(F9119,'BD customers'!$1:$1048576,2,FALSE)</f>
        <v>Neola Schneider</v>
      </c>
      <c r="M9119" s="2">
        <f>MATCH(orders[[#This Row],[Product ID]],'BD product'!A:A,0)</f>
        <v>776</v>
      </c>
      <c r="N9119" s="2" t="str" cm="1">
        <f t="array" ref="N9119">INDEX('BD product'!A:D,M9119,2)</f>
        <v>Furniture</v>
      </c>
    </row>
    <row r="9120" spans="1:14" x14ac:dyDescent="0.3">
      <c r="A9120" s="3" t="s">
        <v>9034</v>
      </c>
      <c r="B9120" s="4">
        <v>42754</v>
      </c>
      <c r="C9120" s="12" t="str">
        <f t="shared" si="142"/>
        <v>2017/01</v>
      </c>
      <c r="D9120" s="4">
        <v>42759</v>
      </c>
      <c r="E9120" s="3" t="s">
        <v>11</v>
      </c>
      <c r="F9120" s="3" t="s">
        <v>1877</v>
      </c>
      <c r="G9120" s="3" t="s">
        <v>3362</v>
      </c>
      <c r="H9120" s="5">
        <v>21696</v>
      </c>
      <c r="I9120" s="2">
        <v>4</v>
      </c>
      <c r="J9120" s="2">
        <v>2</v>
      </c>
      <c r="K9120" s="2">
        <v>7.0511999999999997</v>
      </c>
      <c r="L9120" s="18" t="str">
        <f>VLOOKUP(F9120,'BD customers'!$1:$1048576,2,FALSE)</f>
        <v>Neola Schneider</v>
      </c>
      <c r="M9120" s="2">
        <f>MATCH(orders[[#This Row],[Product ID]],'BD product'!A:A,0)</f>
        <v>989</v>
      </c>
      <c r="N9120" s="2" t="str" cm="1">
        <f t="array" ref="N9120">INDEX('BD product'!A:D,M9120,2)</f>
        <v>Office Supplies</v>
      </c>
    </row>
    <row r="9121" spans="1:14" x14ac:dyDescent="0.3">
      <c r="A9121" s="3" t="s">
        <v>9035</v>
      </c>
      <c r="B9121" s="4">
        <v>42527</v>
      </c>
      <c r="C9121" s="12" t="str">
        <f t="shared" si="142"/>
        <v>2016/06</v>
      </c>
      <c r="D9121" s="4">
        <v>42533</v>
      </c>
      <c r="E9121" s="3" t="s">
        <v>21</v>
      </c>
      <c r="F9121" s="3" t="s">
        <v>796</v>
      </c>
      <c r="G9121" s="3" t="s">
        <v>2915</v>
      </c>
      <c r="H9121" s="5">
        <v>2205</v>
      </c>
      <c r="I9121" s="2">
        <v>7</v>
      </c>
      <c r="J9121" s="2">
        <v>0</v>
      </c>
      <c r="K9121" s="2">
        <v>1.0584</v>
      </c>
      <c r="L9121" s="18" t="str">
        <f>VLOOKUP(F9121,'BD customers'!$1:$1048576,2,FALSE)</f>
        <v>Ross Baird</v>
      </c>
      <c r="M9121" s="2">
        <f>MATCH(orders[[#This Row],[Product ID]],'BD product'!A:A,0)</f>
        <v>818</v>
      </c>
      <c r="N9121" s="2" t="str" cm="1">
        <f t="array" ref="N9121">INDEX('BD product'!A:D,M9121,2)</f>
        <v>Office Supplies</v>
      </c>
    </row>
    <row r="9122" spans="1:14" x14ac:dyDescent="0.3">
      <c r="A9122" s="3" t="s">
        <v>9035</v>
      </c>
      <c r="B9122" s="4">
        <v>42527</v>
      </c>
      <c r="C9122" s="12" t="str">
        <f t="shared" si="142"/>
        <v>2016/06</v>
      </c>
      <c r="D9122" s="4">
        <v>42533</v>
      </c>
      <c r="E9122" s="3" t="s">
        <v>21</v>
      </c>
      <c r="F9122" s="3" t="s">
        <v>796</v>
      </c>
      <c r="G9122" s="3" t="s">
        <v>9036</v>
      </c>
      <c r="H9122" s="5">
        <v>999</v>
      </c>
      <c r="I9122" s="2">
        <v>5</v>
      </c>
      <c r="J9122" s="2">
        <v>0</v>
      </c>
      <c r="K9122" s="2">
        <v>4.6952999999999996</v>
      </c>
      <c r="L9122" s="18" t="str">
        <f>VLOOKUP(F9122,'BD customers'!$1:$1048576,2,FALSE)</f>
        <v>Ross Baird</v>
      </c>
      <c r="M9122" s="2">
        <f>MATCH(orders[[#This Row],[Product ID]],'BD product'!A:A,0)</f>
        <v>1851</v>
      </c>
      <c r="N9122" s="2" t="str" cm="1">
        <f t="array" ref="N9122">INDEX('BD product'!A:D,M9122,2)</f>
        <v>Office Supplies</v>
      </c>
    </row>
    <row r="9123" spans="1:14" x14ac:dyDescent="0.3">
      <c r="A9123" s="3" t="s">
        <v>9038</v>
      </c>
      <c r="B9123" s="4">
        <v>42812</v>
      </c>
      <c r="C9123" s="12" t="str">
        <f t="shared" si="142"/>
        <v>2017/03</v>
      </c>
      <c r="D9123" s="4">
        <v>42814</v>
      </c>
      <c r="E9123" s="3" t="s">
        <v>11</v>
      </c>
      <c r="F9123" s="3" t="s">
        <v>6872</v>
      </c>
      <c r="G9123" s="3" t="s">
        <v>486</v>
      </c>
      <c r="H9123" s="5">
        <v>9086</v>
      </c>
      <c r="I9123" s="2">
        <v>7</v>
      </c>
      <c r="J9123" s="2">
        <v>0</v>
      </c>
      <c r="K9123" s="2">
        <v>26.349399999999999</v>
      </c>
      <c r="L9123" s="18" t="str">
        <f>VLOOKUP(F9123,'BD customers'!$1:$1048576,2,FALSE)</f>
        <v>Jason Klamczynski</v>
      </c>
      <c r="M9123" s="2">
        <f>MATCH(orders[[#This Row],[Product ID]],'BD product'!A:A,0)</f>
        <v>97</v>
      </c>
      <c r="N9123" s="2" t="str" cm="1">
        <f t="array" ref="N9123">INDEX('BD product'!A:D,M9123,2)</f>
        <v>Office Supplies</v>
      </c>
    </row>
    <row r="9124" spans="1:14" x14ac:dyDescent="0.3">
      <c r="A9124" s="3" t="s">
        <v>9039</v>
      </c>
      <c r="B9124" s="4">
        <v>43063</v>
      </c>
      <c r="C9124" s="12" t="str">
        <f t="shared" si="142"/>
        <v>2017/11</v>
      </c>
      <c r="D9124" s="4">
        <v>43063</v>
      </c>
      <c r="E9124" s="3" t="s">
        <v>41</v>
      </c>
      <c r="F9124" s="3" t="s">
        <v>5407</v>
      </c>
      <c r="G9124" s="3" t="s">
        <v>2177</v>
      </c>
      <c r="H9124" s="5">
        <v>778</v>
      </c>
      <c r="I9124" s="2">
        <v>1</v>
      </c>
      <c r="J9124" s="2">
        <v>0</v>
      </c>
      <c r="K9124" s="2">
        <v>0.35010000000000002</v>
      </c>
      <c r="L9124" s="18" t="str">
        <f>VLOOKUP(F9124,'BD customers'!$1:$1048576,2,FALSE)</f>
        <v>Patrick Ryan</v>
      </c>
      <c r="M9124" s="2">
        <f>MATCH(orders[[#This Row],[Product ID]],'BD product'!A:A,0)</f>
        <v>567</v>
      </c>
      <c r="N9124" s="2" t="str" cm="1">
        <f t="array" ref="N9124">INDEX('BD product'!A:D,M9124,2)</f>
        <v>Office Supplies</v>
      </c>
    </row>
    <row r="9125" spans="1:14" x14ac:dyDescent="0.3">
      <c r="A9125" s="3" t="s">
        <v>9040</v>
      </c>
      <c r="B9125" s="4">
        <v>42700</v>
      </c>
      <c r="C9125" s="12" t="str">
        <f t="shared" si="142"/>
        <v>2016/11</v>
      </c>
      <c r="D9125" s="4">
        <v>42702</v>
      </c>
      <c r="E9125" s="3" t="s">
        <v>11</v>
      </c>
      <c r="F9125" s="3" t="s">
        <v>137</v>
      </c>
      <c r="G9125" s="3" t="s">
        <v>2606</v>
      </c>
      <c r="H9125" s="5">
        <v>78759</v>
      </c>
      <c r="I9125" s="2">
        <v>9</v>
      </c>
      <c r="J9125" s="2">
        <v>7</v>
      </c>
      <c r="K9125" s="2">
        <v>-57.756599999999999</v>
      </c>
      <c r="L9125" s="18" t="str">
        <f>VLOOKUP(F9125,'BD customers'!$1:$1048576,2,FALSE)</f>
        <v>Eric Hoffmann</v>
      </c>
      <c r="M9125" s="2">
        <f>MATCH(orders[[#This Row],[Product ID]],'BD product'!A:A,0)</f>
        <v>707</v>
      </c>
      <c r="N9125" s="2" t="str" cm="1">
        <f t="array" ref="N9125">INDEX('BD product'!A:D,M9125,2)</f>
        <v>Office Supplies</v>
      </c>
    </row>
    <row r="9126" spans="1:14" x14ac:dyDescent="0.3">
      <c r="A9126" s="3" t="s">
        <v>9041</v>
      </c>
      <c r="B9126" s="4">
        <v>42600</v>
      </c>
      <c r="C9126" s="12" t="str">
        <f t="shared" si="142"/>
        <v>2016/08</v>
      </c>
      <c r="D9126" s="4">
        <v>42602</v>
      </c>
      <c r="E9126" s="3" t="s">
        <v>11</v>
      </c>
      <c r="F9126" s="3" t="s">
        <v>181</v>
      </c>
      <c r="G9126" s="3" t="s">
        <v>2710</v>
      </c>
      <c r="H9126" s="5">
        <v>9552</v>
      </c>
      <c r="I9126" s="2">
        <v>3</v>
      </c>
      <c r="J9126" s="2">
        <v>6</v>
      </c>
      <c r="K9126" s="2">
        <v>-3.8208000000000002</v>
      </c>
      <c r="L9126" s="18" t="str">
        <f>VLOOKUP(F9126,'BD customers'!$1:$1048576,2,FALSE)</f>
        <v>Matt Abelman</v>
      </c>
      <c r="M9126" s="2">
        <f>MATCH(orders[[#This Row],[Product ID]],'BD product'!A:A,0)</f>
        <v>742</v>
      </c>
      <c r="N9126" s="2" t="str" cm="1">
        <f t="array" ref="N9126">INDEX('BD product'!A:D,M9126,2)</f>
        <v>Furniture</v>
      </c>
    </row>
    <row r="9127" spans="1:14" x14ac:dyDescent="0.3">
      <c r="A9127" s="3" t="s">
        <v>9041</v>
      </c>
      <c r="B9127" s="4">
        <v>42600</v>
      </c>
      <c r="C9127" s="12" t="str">
        <f t="shared" si="142"/>
        <v>2016/08</v>
      </c>
      <c r="D9127" s="4">
        <v>42602</v>
      </c>
      <c r="E9127" s="3" t="s">
        <v>11</v>
      </c>
      <c r="F9127" s="3" t="s">
        <v>181</v>
      </c>
      <c r="G9127" s="3" t="s">
        <v>5447</v>
      </c>
      <c r="H9127" s="5">
        <v>5344</v>
      </c>
      <c r="I9127" s="2">
        <v>4</v>
      </c>
      <c r="J9127" s="2">
        <v>6</v>
      </c>
      <c r="K9127" s="2">
        <v>-2.1375999999999999</v>
      </c>
      <c r="L9127" s="18" t="str">
        <f>VLOOKUP(F9127,'BD customers'!$1:$1048576,2,FALSE)</f>
        <v>Matt Abelman</v>
      </c>
      <c r="M9127" s="2">
        <f>MATCH(orders[[#This Row],[Product ID]],'BD product'!A:A,0)</f>
        <v>1535</v>
      </c>
      <c r="N9127" s="2" t="str" cm="1">
        <f t="array" ref="N9127">INDEX('BD product'!A:D,M9127,2)</f>
        <v>Furniture</v>
      </c>
    </row>
    <row r="9128" spans="1:14" x14ac:dyDescent="0.3">
      <c r="A9128" s="3" t="s">
        <v>9042</v>
      </c>
      <c r="B9128" s="4">
        <v>42336</v>
      </c>
      <c r="C9128" s="12" t="str">
        <f t="shared" si="142"/>
        <v>2015/11</v>
      </c>
      <c r="D9128" s="4">
        <v>42341</v>
      </c>
      <c r="E9128" s="3" t="s">
        <v>21</v>
      </c>
      <c r="F9128" s="3" t="s">
        <v>5064</v>
      </c>
      <c r="G9128" s="3" t="s">
        <v>728</v>
      </c>
      <c r="H9128" s="5">
        <v>828</v>
      </c>
      <c r="I9128" s="2">
        <v>2</v>
      </c>
      <c r="J9128" s="2">
        <v>0</v>
      </c>
      <c r="K9128" s="2">
        <v>3.4775999999999998</v>
      </c>
      <c r="L9128" s="18" t="str">
        <f>VLOOKUP(F9128,'BD customers'!$1:$1048576,2,FALSE)</f>
        <v>Michelle Arnett</v>
      </c>
      <c r="M9128" s="2">
        <f>MATCH(orders[[#This Row],[Product ID]],'BD product'!A:A,0)</f>
        <v>156</v>
      </c>
      <c r="N9128" s="2" t="str" cm="1">
        <f t="array" ref="N9128">INDEX('BD product'!A:D,M9128,2)</f>
        <v>Office Supplies</v>
      </c>
    </row>
    <row r="9129" spans="1:14" x14ac:dyDescent="0.3">
      <c r="A9129" s="3" t="s">
        <v>9043</v>
      </c>
      <c r="B9129" s="4">
        <v>42880</v>
      </c>
      <c r="C9129" s="12" t="str">
        <f t="shared" si="142"/>
        <v>2017/05</v>
      </c>
      <c r="D9129" s="4">
        <v>42887</v>
      </c>
      <c r="E9129" s="3" t="s">
        <v>21</v>
      </c>
      <c r="F9129" s="3" t="s">
        <v>1356</v>
      </c>
      <c r="G9129" s="3" t="s">
        <v>7041</v>
      </c>
      <c r="H9129" s="5">
        <v>50136</v>
      </c>
      <c r="I9129" s="2">
        <v>3</v>
      </c>
      <c r="J9129" s="2">
        <v>2</v>
      </c>
      <c r="K9129" s="2">
        <v>-11.2806</v>
      </c>
      <c r="L9129" s="18" t="str">
        <f>VLOOKUP(F9129,'BD customers'!$1:$1048576,2,FALSE)</f>
        <v>Jeremy Lonsdale</v>
      </c>
      <c r="M9129" s="2">
        <f>MATCH(orders[[#This Row],[Product ID]],'BD product'!A:A,0)</f>
        <v>1753</v>
      </c>
      <c r="N9129" s="2" t="str" cm="1">
        <f t="array" ref="N9129">INDEX('BD product'!A:D,M9129,2)</f>
        <v>Office Supplies</v>
      </c>
    </row>
    <row r="9130" spans="1:14" x14ac:dyDescent="0.3">
      <c r="A9130" s="3" t="s">
        <v>9044</v>
      </c>
      <c r="B9130" s="4">
        <v>42982</v>
      </c>
      <c r="C9130" s="12" t="str">
        <f t="shared" si="142"/>
        <v>2017/09</v>
      </c>
      <c r="D9130" s="4">
        <v>42983</v>
      </c>
      <c r="E9130" s="3" t="s">
        <v>64</v>
      </c>
      <c r="F9130" s="3" t="s">
        <v>157</v>
      </c>
      <c r="G9130" s="3" t="s">
        <v>2694</v>
      </c>
      <c r="H9130" s="5">
        <v>88074</v>
      </c>
      <c r="I9130" s="2">
        <v>7</v>
      </c>
      <c r="J9130" s="2">
        <v>7</v>
      </c>
      <c r="K9130" s="2">
        <v>-5.8715999999999999</v>
      </c>
      <c r="L9130" s="18" t="str">
        <f>VLOOKUP(F9130,'BD customers'!$1:$1048576,2,FALSE)</f>
        <v>Aaron Smayling</v>
      </c>
      <c r="M9130" s="2">
        <f>MATCH(orders[[#This Row],[Product ID]],'BD product'!A:A,0)</f>
        <v>737</v>
      </c>
      <c r="N9130" s="2" t="str" cm="1">
        <f t="array" ref="N9130">INDEX('BD product'!A:D,M9130,2)</f>
        <v>Office Supplies</v>
      </c>
    </row>
    <row r="9131" spans="1:14" x14ac:dyDescent="0.3">
      <c r="A9131" s="3" t="s">
        <v>9045</v>
      </c>
      <c r="B9131" s="4">
        <v>42453</v>
      </c>
      <c r="C9131" s="12" t="str">
        <f t="shared" si="142"/>
        <v>2016/03</v>
      </c>
      <c r="D9131" s="4">
        <v>42455</v>
      </c>
      <c r="E9131" s="3" t="s">
        <v>11</v>
      </c>
      <c r="F9131" s="3" t="s">
        <v>905</v>
      </c>
      <c r="G9131" s="3" t="s">
        <v>4639</v>
      </c>
      <c r="H9131" s="5">
        <v>30147</v>
      </c>
      <c r="I9131" s="2">
        <v>3</v>
      </c>
      <c r="J9131" s="2">
        <v>5</v>
      </c>
      <c r="K9131" s="2">
        <v>-24.117599999999999</v>
      </c>
      <c r="L9131" s="18" t="str">
        <f>VLOOKUP(F9131,'BD customers'!$1:$1048576,2,FALSE)</f>
        <v>Dan Campbell</v>
      </c>
      <c r="M9131" s="2">
        <f>MATCH(orders[[#This Row],[Product ID]],'BD product'!A:A,0)</f>
        <v>1375</v>
      </c>
      <c r="N9131" s="2" t="str" cm="1">
        <f t="array" ref="N9131">INDEX('BD product'!A:D,M9131,2)</f>
        <v>Furniture</v>
      </c>
    </row>
    <row r="9132" spans="1:14" x14ac:dyDescent="0.3">
      <c r="A9132" s="3" t="s">
        <v>9045</v>
      </c>
      <c r="B9132" s="4">
        <v>42453</v>
      </c>
      <c r="C9132" s="12" t="str">
        <f t="shared" si="142"/>
        <v>2016/03</v>
      </c>
      <c r="D9132" s="4">
        <v>42455</v>
      </c>
      <c r="E9132" s="3" t="s">
        <v>11</v>
      </c>
      <c r="F9132" s="3" t="s">
        <v>905</v>
      </c>
      <c r="G9132" s="3" t="s">
        <v>3713</v>
      </c>
      <c r="H9132" s="5">
        <v>18656</v>
      </c>
      <c r="I9132" s="2">
        <v>2</v>
      </c>
      <c r="J9132" s="2">
        <v>2</v>
      </c>
      <c r="K9132" s="2">
        <v>1.6324000000000001</v>
      </c>
      <c r="L9132" s="18" t="str">
        <f>VLOOKUP(F9132,'BD customers'!$1:$1048576,2,FALSE)</f>
        <v>Dan Campbell</v>
      </c>
      <c r="M9132" s="2">
        <f>MATCH(orders[[#This Row],[Product ID]],'BD product'!A:A,0)</f>
        <v>1134</v>
      </c>
      <c r="N9132" s="2" t="str" cm="1">
        <f t="array" ref="N9132">INDEX('BD product'!A:D,M9132,2)</f>
        <v>Office Supplies</v>
      </c>
    </row>
    <row r="9133" spans="1:14" x14ac:dyDescent="0.3">
      <c r="A9133" s="3" t="s">
        <v>9046</v>
      </c>
      <c r="B9133" s="4">
        <v>42883</v>
      </c>
      <c r="C9133" s="12" t="str">
        <f t="shared" si="142"/>
        <v>2017/05</v>
      </c>
      <c r="D9133" s="4">
        <v>42887</v>
      </c>
      <c r="E9133" s="3" t="s">
        <v>21</v>
      </c>
      <c r="F9133" s="3" t="s">
        <v>3857</v>
      </c>
      <c r="G9133" s="3" t="s">
        <v>3397</v>
      </c>
      <c r="H9133" s="5">
        <v>2746</v>
      </c>
      <c r="I9133" s="2">
        <v>2</v>
      </c>
      <c r="J9133" s="2">
        <v>0</v>
      </c>
      <c r="K9133" s="2">
        <v>9.8856000000000002</v>
      </c>
      <c r="L9133" s="18" t="str">
        <f>VLOOKUP(F9133,'BD customers'!$1:$1048576,2,FALSE)</f>
        <v>Michael Dominguez</v>
      </c>
      <c r="M9133" s="2">
        <f>MATCH(orders[[#This Row],[Product ID]],'BD product'!A:A,0)</f>
        <v>1003</v>
      </c>
      <c r="N9133" s="2" t="str" cm="1">
        <f t="array" ref="N9133">INDEX('BD product'!A:D,M9133,2)</f>
        <v>Furniture</v>
      </c>
    </row>
    <row r="9134" spans="1:14" x14ac:dyDescent="0.3">
      <c r="A9134" s="3" t="s">
        <v>9046</v>
      </c>
      <c r="B9134" s="4">
        <v>42883</v>
      </c>
      <c r="C9134" s="12" t="str">
        <f t="shared" si="142"/>
        <v>2017/05</v>
      </c>
      <c r="D9134" s="4">
        <v>42887</v>
      </c>
      <c r="E9134" s="3" t="s">
        <v>21</v>
      </c>
      <c r="F9134" s="3" t="s">
        <v>3857</v>
      </c>
      <c r="G9134" s="3" t="s">
        <v>2238</v>
      </c>
      <c r="H9134" s="5">
        <v>12513</v>
      </c>
      <c r="I9134" s="2">
        <v>3</v>
      </c>
      <c r="J9134" s="2">
        <v>0</v>
      </c>
      <c r="K9134" s="2">
        <v>36.287700000000001</v>
      </c>
      <c r="L9134" s="18" t="str">
        <f>VLOOKUP(F9134,'BD customers'!$1:$1048576,2,FALSE)</f>
        <v>Michael Dominguez</v>
      </c>
      <c r="M9134" s="2">
        <f>MATCH(orders[[#This Row],[Product ID]],'BD product'!A:A,0)</f>
        <v>588</v>
      </c>
      <c r="N9134" s="2" t="str" cm="1">
        <f t="array" ref="N9134">INDEX('BD product'!A:D,M9134,2)</f>
        <v>Office Supplies</v>
      </c>
    </row>
    <row r="9135" spans="1:14" x14ac:dyDescent="0.3">
      <c r="A9135" s="3" t="s">
        <v>9047</v>
      </c>
      <c r="B9135" s="4">
        <v>42247</v>
      </c>
      <c r="C9135" s="12" t="str">
        <f t="shared" si="142"/>
        <v>2015/08</v>
      </c>
      <c r="D9135" s="4">
        <v>42251</v>
      </c>
      <c r="E9135" s="3" t="s">
        <v>21</v>
      </c>
      <c r="F9135" s="3" t="s">
        <v>4002</v>
      </c>
      <c r="G9135" s="3" t="s">
        <v>3059</v>
      </c>
      <c r="H9135" s="5">
        <v>55596</v>
      </c>
      <c r="I9135" s="2">
        <v>5</v>
      </c>
      <c r="J9135" s="2">
        <v>2</v>
      </c>
      <c r="K9135" s="2">
        <v>4.1696999999999997</v>
      </c>
      <c r="L9135" s="18" t="str">
        <f>VLOOKUP(F9135,'BD customers'!$1:$1048576,2,FALSE)</f>
        <v>Rick Huthwaite</v>
      </c>
      <c r="M9135" s="2">
        <f>MATCH(orders[[#This Row],[Product ID]],'BD product'!A:A,0)</f>
        <v>874</v>
      </c>
      <c r="N9135" s="2" t="str" cm="1">
        <f t="array" ref="N9135">INDEX('BD product'!A:D,M9135,2)</f>
        <v>Technology</v>
      </c>
    </row>
    <row r="9136" spans="1:14" x14ac:dyDescent="0.3">
      <c r="A9136" s="3" t="s">
        <v>9048</v>
      </c>
      <c r="B9136" s="4">
        <v>42472</v>
      </c>
      <c r="C9136" s="12" t="str">
        <f t="shared" si="142"/>
        <v>2016/04</v>
      </c>
      <c r="D9136" s="4">
        <v>42477</v>
      </c>
      <c r="E9136" s="3" t="s">
        <v>21</v>
      </c>
      <c r="F9136" s="3" t="s">
        <v>578</v>
      </c>
      <c r="G9136" s="3" t="s">
        <v>1640</v>
      </c>
      <c r="H9136" s="5">
        <v>129552</v>
      </c>
      <c r="I9136" s="2">
        <v>3</v>
      </c>
      <c r="J9136" s="2">
        <v>2</v>
      </c>
      <c r="K9136" s="2">
        <v>-22.671600000000002</v>
      </c>
      <c r="L9136" s="18" t="str">
        <f>VLOOKUP(F9136,'BD customers'!$1:$1048576,2,FALSE)</f>
        <v>Thomas Boland</v>
      </c>
      <c r="M9136" s="2">
        <f>MATCH(orders[[#This Row],[Product ID]],'BD product'!A:A,0)</f>
        <v>400</v>
      </c>
      <c r="N9136" s="2" t="str" cm="1">
        <f t="array" ref="N9136">INDEX('BD product'!A:D,M9136,2)</f>
        <v>Office Supplies</v>
      </c>
    </row>
    <row r="9137" spans="1:14" x14ac:dyDescent="0.3">
      <c r="A9137" s="3" t="s">
        <v>9048</v>
      </c>
      <c r="B9137" s="4">
        <v>42472</v>
      </c>
      <c r="C9137" s="12" t="str">
        <f t="shared" si="142"/>
        <v>2016/04</v>
      </c>
      <c r="D9137" s="4">
        <v>42477</v>
      </c>
      <c r="E9137" s="3" t="s">
        <v>21</v>
      </c>
      <c r="F9137" s="3" t="s">
        <v>578</v>
      </c>
      <c r="G9137" s="3" t="s">
        <v>1620</v>
      </c>
      <c r="H9137" s="5">
        <v>51984</v>
      </c>
      <c r="I9137" s="2">
        <v>1</v>
      </c>
      <c r="J9137" s="2">
        <v>2</v>
      </c>
      <c r="K9137" s="2">
        <v>-5.1984000000000004</v>
      </c>
      <c r="L9137" s="18" t="str">
        <f>VLOOKUP(F9137,'BD customers'!$1:$1048576,2,FALSE)</f>
        <v>Thomas Boland</v>
      </c>
      <c r="M9137" s="2">
        <f>MATCH(orders[[#This Row],[Product ID]],'BD product'!A:A,0)</f>
        <v>393</v>
      </c>
      <c r="N9137" s="2" t="str" cm="1">
        <f t="array" ref="N9137">INDEX('BD product'!A:D,M9137,2)</f>
        <v>Office Supplies</v>
      </c>
    </row>
    <row r="9138" spans="1:14" x14ac:dyDescent="0.3">
      <c r="A9138" s="3" t="s">
        <v>9048</v>
      </c>
      <c r="B9138" s="4">
        <v>42472</v>
      </c>
      <c r="C9138" s="12" t="str">
        <f t="shared" si="142"/>
        <v>2016/04</v>
      </c>
      <c r="D9138" s="4">
        <v>42477</v>
      </c>
      <c r="E9138" s="3" t="s">
        <v>21</v>
      </c>
      <c r="F9138" s="3" t="s">
        <v>578</v>
      </c>
      <c r="G9138" s="3" t="s">
        <v>6318</v>
      </c>
      <c r="H9138" s="5">
        <v>10272</v>
      </c>
      <c r="I9138" s="2">
        <v>3</v>
      </c>
      <c r="J9138" s="2">
        <v>2</v>
      </c>
      <c r="K9138" s="2">
        <v>3.4668000000000001</v>
      </c>
      <c r="L9138" s="18" t="str">
        <f>VLOOKUP(F9138,'BD customers'!$1:$1048576,2,FALSE)</f>
        <v>Thomas Boland</v>
      </c>
      <c r="M9138" s="2">
        <f>MATCH(orders[[#This Row],[Product ID]],'BD product'!A:A,0)</f>
        <v>1673</v>
      </c>
      <c r="N9138" s="2" t="str" cm="1">
        <f t="array" ref="N9138">INDEX('BD product'!A:D,M9138,2)</f>
        <v>Office Supplies</v>
      </c>
    </row>
    <row r="9139" spans="1:14" x14ac:dyDescent="0.3">
      <c r="A9139" s="3" t="s">
        <v>9049</v>
      </c>
      <c r="B9139" s="4">
        <v>41672</v>
      </c>
      <c r="C9139" s="12" t="str">
        <f t="shared" si="142"/>
        <v>2014/02</v>
      </c>
      <c r="D9139" s="4">
        <v>41679</v>
      </c>
      <c r="E9139" s="3" t="s">
        <v>21</v>
      </c>
      <c r="F9139" s="3" t="s">
        <v>302</v>
      </c>
      <c r="G9139" s="3" t="s">
        <v>3386</v>
      </c>
      <c r="H9139" s="5">
        <v>18336</v>
      </c>
      <c r="I9139" s="2">
        <v>2</v>
      </c>
      <c r="J9139" s="2">
        <v>7</v>
      </c>
      <c r="K9139" s="2">
        <v>-1.2223999999999999</v>
      </c>
      <c r="L9139" s="18" t="str">
        <f>VLOOKUP(F9139,'BD customers'!$1:$1048576,2,FALSE)</f>
        <v>Eric Barreto</v>
      </c>
      <c r="M9139" s="2">
        <f>MATCH(orders[[#This Row],[Product ID]],'BD product'!A:A,0)</f>
        <v>999</v>
      </c>
      <c r="N9139" s="2" t="str" cm="1">
        <f t="array" ref="N9139">INDEX('BD product'!A:D,M9139,2)</f>
        <v>Office Supplies</v>
      </c>
    </row>
    <row r="9140" spans="1:14" x14ac:dyDescent="0.3">
      <c r="A9140" s="3" t="s">
        <v>9049</v>
      </c>
      <c r="B9140" s="4">
        <v>41672</v>
      </c>
      <c r="C9140" s="12" t="str">
        <f t="shared" si="142"/>
        <v>2014/02</v>
      </c>
      <c r="D9140" s="4">
        <v>41679</v>
      </c>
      <c r="E9140" s="3" t="s">
        <v>21</v>
      </c>
      <c r="F9140" s="3" t="s">
        <v>302</v>
      </c>
      <c r="G9140" s="3" t="s">
        <v>4787</v>
      </c>
      <c r="H9140" s="5">
        <v>18096</v>
      </c>
      <c r="I9140" s="2">
        <v>5</v>
      </c>
      <c r="J9140" s="2">
        <v>2</v>
      </c>
      <c r="K9140" s="2">
        <v>1.3572</v>
      </c>
      <c r="L9140" s="18" t="str">
        <f>VLOOKUP(F9140,'BD customers'!$1:$1048576,2,FALSE)</f>
        <v>Eric Barreto</v>
      </c>
      <c r="M9140" s="2">
        <f>MATCH(orders[[#This Row],[Product ID]],'BD product'!A:A,0)</f>
        <v>1411</v>
      </c>
      <c r="N9140" s="2" t="str" cm="1">
        <f t="array" ref="N9140">INDEX('BD product'!A:D,M9140,2)</f>
        <v>Technology</v>
      </c>
    </row>
    <row r="9141" spans="1:14" x14ac:dyDescent="0.3">
      <c r="A9141" s="3" t="s">
        <v>9050</v>
      </c>
      <c r="B9141" s="4">
        <v>41884</v>
      </c>
      <c r="C9141" s="12" t="str">
        <f t="shared" si="142"/>
        <v>2014/09</v>
      </c>
      <c r="D9141" s="4">
        <v>41890</v>
      </c>
      <c r="E9141" s="3" t="s">
        <v>21</v>
      </c>
      <c r="F9141" s="3" t="s">
        <v>261</v>
      </c>
      <c r="G9141" s="3" t="s">
        <v>529</v>
      </c>
      <c r="H9141" s="5">
        <v>475944</v>
      </c>
      <c r="I9141" s="2">
        <v>7</v>
      </c>
      <c r="J9141" s="2">
        <v>2</v>
      </c>
      <c r="K9141" s="2">
        <v>95.188800000000001</v>
      </c>
      <c r="L9141" s="18" t="str">
        <f>VLOOKUP(F9141,'BD customers'!$1:$1048576,2,FALSE)</f>
        <v>Bryan Mills</v>
      </c>
      <c r="M9141" s="2">
        <f>MATCH(orders[[#This Row],[Product ID]],'BD product'!A:A,0)</f>
        <v>108</v>
      </c>
      <c r="N9141" s="2" t="str" cm="1">
        <f t="array" ref="N9141">INDEX('BD product'!A:D,M9141,2)</f>
        <v>Technology</v>
      </c>
    </row>
    <row r="9142" spans="1:14" x14ac:dyDescent="0.3">
      <c r="A9142" s="3" t="s">
        <v>9051</v>
      </c>
      <c r="B9142" s="4">
        <v>43008</v>
      </c>
      <c r="C9142" s="12" t="str">
        <f t="shared" si="142"/>
        <v>2017/09</v>
      </c>
      <c r="D9142" s="4">
        <v>43010</v>
      </c>
      <c r="E9142" s="3" t="s">
        <v>11</v>
      </c>
      <c r="F9142" s="3" t="s">
        <v>1349</v>
      </c>
      <c r="G9142" s="3" t="s">
        <v>2452</v>
      </c>
      <c r="H9142" s="5">
        <v>15998</v>
      </c>
      <c r="I9142" s="2">
        <v>2</v>
      </c>
      <c r="J9142" s="2">
        <v>0</v>
      </c>
      <c r="K9142" s="2">
        <v>4.7994000000000003</v>
      </c>
      <c r="L9142" s="18" t="str">
        <f>VLOOKUP(F9142,'BD customers'!$1:$1048576,2,FALSE)</f>
        <v>Bradley Talbott</v>
      </c>
      <c r="M9142" s="2">
        <f>MATCH(orders[[#This Row],[Product ID]],'BD product'!A:A,0)</f>
        <v>659</v>
      </c>
      <c r="N9142" s="2" t="str" cm="1">
        <f t="array" ref="N9142">INDEX('BD product'!A:D,M9142,2)</f>
        <v>Technology</v>
      </c>
    </row>
    <row r="9143" spans="1:14" x14ac:dyDescent="0.3">
      <c r="A9143" s="3" t="s">
        <v>9052</v>
      </c>
      <c r="B9143" s="4">
        <v>42618</v>
      </c>
      <c r="C9143" s="12" t="str">
        <f t="shared" si="142"/>
        <v>2016/09</v>
      </c>
      <c r="D9143" s="4">
        <v>42620</v>
      </c>
      <c r="E9143" s="3" t="s">
        <v>64</v>
      </c>
      <c r="F9143" s="3" t="s">
        <v>8211</v>
      </c>
      <c r="G9143" s="3" t="s">
        <v>262</v>
      </c>
      <c r="H9143" s="5">
        <v>436</v>
      </c>
      <c r="I9143" s="2">
        <v>4</v>
      </c>
      <c r="J9143" s="2">
        <v>0</v>
      </c>
      <c r="K9143" s="2">
        <v>1.2208000000000001</v>
      </c>
      <c r="L9143" s="18" t="str">
        <f>VLOOKUP(F9143,'BD customers'!$1:$1048576,2,FALSE)</f>
        <v>Fred Wasserman</v>
      </c>
      <c r="M9143" s="2">
        <f>MATCH(orders[[#This Row],[Product ID]],'BD product'!A:A,0)</f>
        <v>49</v>
      </c>
      <c r="N9143" s="2" t="str" cm="1">
        <f t="array" ref="N9143">INDEX('BD product'!A:D,M9143,2)</f>
        <v>Technology</v>
      </c>
    </row>
    <row r="9144" spans="1:14" x14ac:dyDescent="0.3">
      <c r="A9144" s="3" t="s">
        <v>9053</v>
      </c>
      <c r="B9144" s="4">
        <v>42875</v>
      </c>
      <c r="C9144" s="12" t="str">
        <f t="shared" si="142"/>
        <v>2017/05</v>
      </c>
      <c r="D9144" s="4">
        <v>42881</v>
      </c>
      <c r="E9144" s="3" t="s">
        <v>21</v>
      </c>
      <c r="F9144" s="3" t="s">
        <v>3535</v>
      </c>
      <c r="G9144" s="3" t="s">
        <v>5258</v>
      </c>
      <c r="H9144" s="5">
        <v>8288</v>
      </c>
      <c r="I9144" s="2">
        <v>2</v>
      </c>
      <c r="J9144" s="2">
        <v>2</v>
      </c>
      <c r="K9144" s="2">
        <v>3.0044</v>
      </c>
      <c r="L9144" s="18" t="str">
        <f>VLOOKUP(F9144,'BD customers'!$1:$1048576,2,FALSE)</f>
        <v>Rick Duston</v>
      </c>
      <c r="M9144" s="2">
        <f>MATCH(orders[[#This Row],[Product ID]],'BD product'!A:A,0)</f>
        <v>1501</v>
      </c>
      <c r="N9144" s="2" t="str" cm="1">
        <f t="array" ref="N9144">INDEX('BD product'!A:D,M9144,2)</f>
        <v>Office Supplies</v>
      </c>
    </row>
    <row r="9145" spans="1:14" x14ac:dyDescent="0.3">
      <c r="A9145" s="3" t="s">
        <v>9053</v>
      </c>
      <c r="B9145" s="4">
        <v>42875</v>
      </c>
      <c r="C9145" s="12" t="str">
        <f t="shared" si="142"/>
        <v>2017/05</v>
      </c>
      <c r="D9145" s="4">
        <v>42881</v>
      </c>
      <c r="E9145" s="3" t="s">
        <v>21</v>
      </c>
      <c r="F9145" s="3" t="s">
        <v>3535</v>
      </c>
      <c r="G9145" s="3" t="s">
        <v>7835</v>
      </c>
      <c r="H9145" s="5">
        <v>1123128</v>
      </c>
      <c r="I9145" s="2">
        <v>9</v>
      </c>
      <c r="J9145" s="2">
        <v>2</v>
      </c>
      <c r="K9145" s="2">
        <v>70.195499999999996</v>
      </c>
      <c r="L9145" s="18" t="str">
        <f>VLOOKUP(F9145,'BD customers'!$1:$1048576,2,FALSE)</f>
        <v>Rick Duston</v>
      </c>
      <c r="M9145" s="2">
        <f>MATCH(orders[[#This Row],[Product ID]],'BD product'!A:A,0)</f>
        <v>1809</v>
      </c>
      <c r="N9145" s="2" t="str" cm="1">
        <f t="array" ref="N9145">INDEX('BD product'!A:D,M9145,2)</f>
        <v>Technology</v>
      </c>
    </row>
    <row r="9146" spans="1:14" x14ac:dyDescent="0.3">
      <c r="A9146" s="3" t="s">
        <v>9053</v>
      </c>
      <c r="B9146" s="4">
        <v>42875</v>
      </c>
      <c r="C9146" s="12" t="str">
        <f t="shared" si="142"/>
        <v>2017/05</v>
      </c>
      <c r="D9146" s="4">
        <v>42881</v>
      </c>
      <c r="E9146" s="3" t="s">
        <v>21</v>
      </c>
      <c r="F9146" s="3" t="s">
        <v>3535</v>
      </c>
      <c r="G9146" s="3" t="s">
        <v>486</v>
      </c>
      <c r="H9146" s="5">
        <v>649</v>
      </c>
      <c r="I9146" s="2">
        <v>5</v>
      </c>
      <c r="J9146" s="2">
        <v>0</v>
      </c>
      <c r="K9146" s="2">
        <v>1.8821000000000001</v>
      </c>
      <c r="L9146" s="18" t="str">
        <f>VLOOKUP(F9146,'BD customers'!$1:$1048576,2,FALSE)</f>
        <v>Rick Duston</v>
      </c>
      <c r="M9146" s="2">
        <f>MATCH(orders[[#This Row],[Product ID]],'BD product'!A:A,0)</f>
        <v>97</v>
      </c>
      <c r="N9146" s="2" t="str" cm="1">
        <f t="array" ref="N9146">INDEX('BD product'!A:D,M9146,2)</f>
        <v>Office Supplies</v>
      </c>
    </row>
    <row r="9147" spans="1:14" x14ac:dyDescent="0.3">
      <c r="A9147" s="3" t="s">
        <v>9054</v>
      </c>
      <c r="B9147" s="4">
        <v>42267</v>
      </c>
      <c r="C9147" s="12" t="str">
        <f t="shared" si="142"/>
        <v>2015/09</v>
      </c>
      <c r="D9147" s="4">
        <v>42271</v>
      </c>
      <c r="E9147" s="3" t="s">
        <v>21</v>
      </c>
      <c r="F9147" s="3" t="s">
        <v>2026</v>
      </c>
      <c r="G9147" s="3" t="s">
        <v>2291</v>
      </c>
      <c r="H9147" s="5">
        <v>2808</v>
      </c>
      <c r="I9147" s="2">
        <v>3</v>
      </c>
      <c r="J9147" s="2">
        <v>8</v>
      </c>
      <c r="K9147" s="2">
        <v>-4.4927999999999999</v>
      </c>
      <c r="L9147" s="18" t="str">
        <f>VLOOKUP(F9147,'BD customers'!$1:$1048576,2,FALSE)</f>
        <v>Theone Pippenger</v>
      </c>
      <c r="M9147" s="2">
        <f>MATCH(orders[[#This Row],[Product ID]],'BD product'!A:A,0)</f>
        <v>607</v>
      </c>
      <c r="N9147" s="2" t="str" cm="1">
        <f t="array" ref="N9147">INDEX('BD product'!A:D,M9147,2)</f>
        <v>Office Supplies</v>
      </c>
    </row>
    <row r="9148" spans="1:14" x14ac:dyDescent="0.3">
      <c r="A9148" s="3" t="s">
        <v>9055</v>
      </c>
      <c r="B9148" s="4">
        <v>42392</v>
      </c>
      <c r="C9148" s="12" t="str">
        <f t="shared" si="142"/>
        <v>2016/01</v>
      </c>
      <c r="D9148" s="4">
        <v>42396</v>
      </c>
      <c r="E9148" s="3" t="s">
        <v>21</v>
      </c>
      <c r="F9148" s="3" t="s">
        <v>1067</v>
      </c>
      <c r="G9148" s="3" t="s">
        <v>3719</v>
      </c>
      <c r="H9148" s="5">
        <v>9998</v>
      </c>
      <c r="I9148" s="2">
        <v>2</v>
      </c>
      <c r="J9148" s="2">
        <v>0</v>
      </c>
      <c r="K9148" s="2">
        <v>42.991399999999999</v>
      </c>
      <c r="L9148" s="18" t="str">
        <f>VLOOKUP(F9148,'BD customers'!$1:$1048576,2,FALSE)</f>
        <v>Claudia Bergmann</v>
      </c>
      <c r="M9148" s="2">
        <f>MATCH(orders[[#This Row],[Product ID]],'BD product'!A:A,0)</f>
        <v>1137</v>
      </c>
      <c r="N9148" s="2" t="str" cm="1">
        <f t="array" ref="N9148">INDEX('BD product'!A:D,M9148,2)</f>
        <v>Technology</v>
      </c>
    </row>
    <row r="9149" spans="1:14" x14ac:dyDescent="0.3">
      <c r="A9149" s="3" t="s">
        <v>9055</v>
      </c>
      <c r="B9149" s="4">
        <v>42392</v>
      </c>
      <c r="C9149" s="12" t="str">
        <f t="shared" si="142"/>
        <v>2016/01</v>
      </c>
      <c r="D9149" s="4">
        <v>42396</v>
      </c>
      <c r="E9149" s="3" t="s">
        <v>21</v>
      </c>
      <c r="F9149" s="3" t="s">
        <v>1067</v>
      </c>
      <c r="G9149" s="3" t="s">
        <v>9056</v>
      </c>
      <c r="H9149" s="5">
        <v>804</v>
      </c>
      <c r="I9149" s="2">
        <v>6</v>
      </c>
      <c r="J9149" s="2">
        <v>0</v>
      </c>
      <c r="K9149" s="2">
        <v>2.7336</v>
      </c>
      <c r="L9149" s="18" t="str">
        <f>VLOOKUP(F9149,'BD customers'!$1:$1048576,2,FALSE)</f>
        <v>Claudia Bergmann</v>
      </c>
      <c r="M9149" s="2">
        <f>MATCH(orders[[#This Row],[Product ID]],'BD product'!A:A,0)</f>
        <v>1852</v>
      </c>
      <c r="N9149" s="2" t="str" cm="1">
        <f t="array" ref="N9149">INDEX('BD product'!A:D,M9149,2)</f>
        <v>Office Supplies</v>
      </c>
    </row>
    <row r="9150" spans="1:14" x14ac:dyDescent="0.3">
      <c r="A9150" s="3" t="s">
        <v>9055</v>
      </c>
      <c r="B9150" s="4">
        <v>42392</v>
      </c>
      <c r="C9150" s="12" t="str">
        <f t="shared" si="142"/>
        <v>2016/01</v>
      </c>
      <c r="D9150" s="4">
        <v>42396</v>
      </c>
      <c r="E9150" s="3" t="s">
        <v>21</v>
      </c>
      <c r="F9150" s="3" t="s">
        <v>1067</v>
      </c>
      <c r="G9150" s="3" t="s">
        <v>2796</v>
      </c>
      <c r="H9150" s="5">
        <v>156429</v>
      </c>
      <c r="I9150" s="2">
        <v>13</v>
      </c>
      <c r="J9150" s="2">
        <v>0</v>
      </c>
      <c r="K9150" s="2">
        <v>406.71539999999999</v>
      </c>
      <c r="L9150" s="18" t="str">
        <f>VLOOKUP(F9150,'BD customers'!$1:$1048576,2,FALSE)</f>
        <v>Claudia Bergmann</v>
      </c>
      <c r="M9150" s="2">
        <f>MATCH(orders[[#This Row],[Product ID]],'BD product'!A:A,0)</f>
        <v>774</v>
      </c>
      <c r="N9150" s="2" t="str" cm="1">
        <f t="array" ref="N9150">INDEX('BD product'!A:D,M9150,2)</f>
        <v>Office Supplies</v>
      </c>
    </row>
    <row r="9151" spans="1:14" x14ac:dyDescent="0.3">
      <c r="A9151" s="3" t="s">
        <v>9058</v>
      </c>
      <c r="B9151" s="4">
        <v>41791</v>
      </c>
      <c r="C9151" s="12" t="str">
        <f t="shared" si="142"/>
        <v>2014/06</v>
      </c>
      <c r="D9151" s="4">
        <v>41796</v>
      </c>
      <c r="E9151" s="3" t="s">
        <v>21</v>
      </c>
      <c r="F9151" s="3" t="s">
        <v>1845</v>
      </c>
      <c r="G9151" s="3" t="s">
        <v>3400</v>
      </c>
      <c r="H9151" s="5">
        <v>13856</v>
      </c>
      <c r="I9151" s="2">
        <v>4</v>
      </c>
      <c r="J9151" s="2">
        <v>0</v>
      </c>
      <c r="K9151" s="2">
        <v>66.508799999999994</v>
      </c>
      <c r="L9151" s="18" t="str">
        <f>VLOOKUP(F9151,'BD customers'!$1:$1048576,2,FALSE)</f>
        <v>Quincy Jones</v>
      </c>
      <c r="M9151" s="2">
        <f>MATCH(orders[[#This Row],[Product ID]],'BD product'!A:A,0)</f>
        <v>1004</v>
      </c>
      <c r="N9151" s="2" t="str" cm="1">
        <f t="array" ref="N9151">INDEX('BD product'!A:D,M9151,2)</f>
        <v>Office Supplies</v>
      </c>
    </row>
    <row r="9152" spans="1:14" x14ac:dyDescent="0.3">
      <c r="A9152" s="3" t="s">
        <v>9058</v>
      </c>
      <c r="B9152" s="4">
        <v>41791</v>
      </c>
      <c r="C9152" s="12" t="str">
        <f t="shared" si="142"/>
        <v>2014/06</v>
      </c>
      <c r="D9152" s="4">
        <v>41796</v>
      </c>
      <c r="E9152" s="3" t="s">
        <v>21</v>
      </c>
      <c r="F9152" s="3" t="s">
        <v>1845</v>
      </c>
      <c r="G9152" s="3" t="s">
        <v>3230</v>
      </c>
      <c r="H9152" s="5">
        <v>6552</v>
      </c>
      <c r="I9152" s="2">
        <v>5</v>
      </c>
      <c r="J9152" s="2">
        <v>1</v>
      </c>
      <c r="K9152" s="2">
        <v>1.2376</v>
      </c>
      <c r="L9152" s="18" t="str">
        <f>VLOOKUP(F9152,'BD customers'!$1:$1048576,2,FALSE)</f>
        <v>Quincy Jones</v>
      </c>
      <c r="M9152" s="2">
        <f>MATCH(orders[[#This Row],[Product ID]],'BD product'!A:A,0)</f>
        <v>939</v>
      </c>
      <c r="N9152" s="2" t="str" cm="1">
        <f t="array" ref="N9152">INDEX('BD product'!A:D,M9152,2)</f>
        <v>Office Supplies</v>
      </c>
    </row>
    <row r="9153" spans="1:14" x14ac:dyDescent="0.3">
      <c r="A9153" s="3" t="s">
        <v>9059</v>
      </c>
      <c r="B9153" s="4">
        <v>42271</v>
      </c>
      <c r="C9153" s="12" t="str">
        <f t="shared" si="142"/>
        <v>2015/09</v>
      </c>
      <c r="D9153" s="4">
        <v>42276</v>
      </c>
      <c r="E9153" s="3" t="s">
        <v>11</v>
      </c>
      <c r="F9153" s="3" t="s">
        <v>316</v>
      </c>
      <c r="G9153" s="3" t="s">
        <v>5766</v>
      </c>
      <c r="H9153" s="5">
        <v>14576</v>
      </c>
      <c r="I9153" s="2">
        <v>2</v>
      </c>
      <c r="J9153" s="2">
        <v>2</v>
      </c>
      <c r="K9153" s="2">
        <v>2.3685999999999998</v>
      </c>
      <c r="L9153" s="18" t="str">
        <f>VLOOKUP(F9153,'BD customers'!$1:$1048576,2,FALSE)</f>
        <v>Kunst Miller</v>
      </c>
      <c r="M9153" s="2">
        <f>MATCH(orders[[#This Row],[Product ID]],'BD product'!A:A,0)</f>
        <v>1585</v>
      </c>
      <c r="N9153" s="2" t="str" cm="1">
        <f t="array" ref="N9153">INDEX('BD product'!A:D,M9153,2)</f>
        <v>Office Supplies</v>
      </c>
    </row>
    <row r="9154" spans="1:14" x14ac:dyDescent="0.3">
      <c r="A9154" s="3" t="s">
        <v>9059</v>
      </c>
      <c r="B9154" s="4">
        <v>42271</v>
      </c>
      <c r="C9154" s="12" t="str">
        <f t="shared" ref="C9154:C9217" si="143">TEXT(B9154,"aaaa/mm")</f>
        <v>2015/09</v>
      </c>
      <c r="D9154" s="4">
        <v>42276</v>
      </c>
      <c r="E9154" s="3" t="s">
        <v>11</v>
      </c>
      <c r="F9154" s="3" t="s">
        <v>316</v>
      </c>
      <c r="G9154" s="3" t="s">
        <v>811</v>
      </c>
      <c r="H9154" s="5">
        <v>232</v>
      </c>
      <c r="I9154" s="2">
        <v>2</v>
      </c>
      <c r="J9154" s="2">
        <v>2</v>
      </c>
      <c r="K9154" s="2">
        <v>1.4500000000000001E-2</v>
      </c>
      <c r="L9154" s="18" t="str">
        <f>VLOOKUP(F9154,'BD customers'!$1:$1048576,2,FALSE)</f>
        <v>Kunst Miller</v>
      </c>
      <c r="M9154" s="2">
        <f>MATCH(orders[[#This Row],[Product ID]],'BD product'!A:A,0)</f>
        <v>176</v>
      </c>
      <c r="N9154" s="2" t="str" cm="1">
        <f t="array" ref="N9154">INDEX('BD product'!A:D,M9154,2)</f>
        <v>Technology</v>
      </c>
    </row>
    <row r="9155" spans="1:14" x14ac:dyDescent="0.3">
      <c r="A9155" s="3" t="s">
        <v>9059</v>
      </c>
      <c r="B9155" s="4">
        <v>42271</v>
      </c>
      <c r="C9155" s="12" t="str">
        <f t="shared" si="143"/>
        <v>2015/09</v>
      </c>
      <c r="D9155" s="4">
        <v>42276</v>
      </c>
      <c r="E9155" s="3" t="s">
        <v>11</v>
      </c>
      <c r="F9155" s="3" t="s">
        <v>316</v>
      </c>
      <c r="G9155" s="3" t="s">
        <v>1820</v>
      </c>
      <c r="H9155" s="5">
        <v>16464</v>
      </c>
      <c r="I9155" s="2">
        <v>7</v>
      </c>
      <c r="J9155" s="2">
        <v>2</v>
      </c>
      <c r="K9155" s="2">
        <v>1.8522000000000001</v>
      </c>
      <c r="L9155" s="18" t="str">
        <f>VLOOKUP(F9155,'BD customers'!$1:$1048576,2,FALSE)</f>
        <v>Kunst Miller</v>
      </c>
      <c r="M9155" s="2">
        <f>MATCH(orders[[#This Row],[Product ID]],'BD product'!A:A,0)</f>
        <v>456</v>
      </c>
      <c r="N9155" s="2" t="str" cm="1">
        <f t="array" ref="N9155">INDEX('BD product'!A:D,M9155,2)</f>
        <v>Office Supplies</v>
      </c>
    </row>
    <row r="9156" spans="1:14" x14ac:dyDescent="0.3">
      <c r="A9156" s="3" t="s">
        <v>9060</v>
      </c>
      <c r="B9156" s="4">
        <v>42583</v>
      </c>
      <c r="C9156" s="12" t="str">
        <f t="shared" si="143"/>
        <v>2016/08</v>
      </c>
      <c r="D9156" s="4">
        <v>42585</v>
      </c>
      <c r="E9156" s="3" t="s">
        <v>11</v>
      </c>
      <c r="F9156" s="3" t="s">
        <v>5945</v>
      </c>
      <c r="G9156" s="3" t="s">
        <v>1783</v>
      </c>
      <c r="H9156" s="5">
        <v>19312</v>
      </c>
      <c r="I9156" s="2">
        <v>2</v>
      </c>
      <c r="J9156" s="2">
        <v>2</v>
      </c>
      <c r="K9156" s="2">
        <v>3.1381999999999999</v>
      </c>
      <c r="L9156" s="18" t="str">
        <f>VLOOKUP(F9156,'BD customers'!$1:$1048576,2,FALSE)</f>
        <v>Khloe Miller</v>
      </c>
      <c r="M9156" s="2">
        <f>MATCH(orders[[#This Row],[Product ID]],'BD product'!A:A,0)</f>
        <v>443</v>
      </c>
      <c r="N9156" s="2" t="str" cm="1">
        <f t="array" ref="N9156">INDEX('BD product'!A:D,M9156,2)</f>
        <v>Furniture</v>
      </c>
    </row>
    <row r="9157" spans="1:14" x14ac:dyDescent="0.3">
      <c r="A9157" s="3" t="s">
        <v>9061</v>
      </c>
      <c r="B9157" s="4">
        <v>41662</v>
      </c>
      <c r="C9157" s="12" t="str">
        <f t="shared" si="143"/>
        <v>2014/01</v>
      </c>
      <c r="D9157" s="4">
        <v>41667</v>
      </c>
      <c r="E9157" s="3" t="s">
        <v>21</v>
      </c>
      <c r="F9157" s="3" t="s">
        <v>7744</v>
      </c>
      <c r="G9157" s="3" t="s">
        <v>628</v>
      </c>
      <c r="H9157" s="5">
        <v>4008</v>
      </c>
      <c r="I9157" s="2">
        <v>6</v>
      </c>
      <c r="J9157" s="2">
        <v>0</v>
      </c>
      <c r="K9157" s="2">
        <v>19.238399999999999</v>
      </c>
      <c r="L9157" s="18" t="str">
        <f>VLOOKUP(F9157,'BD customers'!$1:$1048576,2,FALSE)</f>
        <v>Ionia McGrath</v>
      </c>
      <c r="M9157" s="2">
        <f>MATCH(orders[[#This Row],[Product ID]],'BD product'!A:A,0)</f>
        <v>130</v>
      </c>
      <c r="N9157" s="2" t="str" cm="1">
        <f t="array" ref="N9157">INDEX('BD product'!A:D,M9157,2)</f>
        <v>Office Supplies</v>
      </c>
    </row>
    <row r="9158" spans="1:14" x14ac:dyDescent="0.3">
      <c r="A9158" s="3" t="s">
        <v>9062</v>
      </c>
      <c r="B9158" s="4">
        <v>41855</v>
      </c>
      <c r="C9158" s="12" t="str">
        <f t="shared" si="143"/>
        <v>2014/08</v>
      </c>
      <c r="D9158" s="4">
        <v>41859</v>
      </c>
      <c r="E9158" s="3" t="s">
        <v>21</v>
      </c>
      <c r="F9158" s="3" t="s">
        <v>350</v>
      </c>
      <c r="G9158" s="3" t="s">
        <v>1888</v>
      </c>
      <c r="H9158" s="5">
        <v>10196</v>
      </c>
      <c r="I9158" s="2">
        <v>2</v>
      </c>
      <c r="J9158" s="2">
        <v>0</v>
      </c>
      <c r="K9158" s="2">
        <v>27.529199999999999</v>
      </c>
      <c r="L9158" s="18" t="str">
        <f>VLOOKUP(F9158,'BD customers'!$1:$1048576,2,FALSE)</f>
        <v>Marina Lichtenstein</v>
      </c>
      <c r="M9158" s="2">
        <f>MATCH(orders[[#This Row],[Product ID]],'BD product'!A:A,0)</f>
        <v>475</v>
      </c>
      <c r="N9158" s="2" t="str" cm="1">
        <f t="array" ref="N9158">INDEX('BD product'!A:D,M9158,2)</f>
        <v>Office Supplies</v>
      </c>
    </row>
    <row r="9159" spans="1:14" x14ac:dyDescent="0.3">
      <c r="A9159" s="3" t="s">
        <v>9062</v>
      </c>
      <c r="B9159" s="4">
        <v>41855</v>
      </c>
      <c r="C9159" s="12" t="str">
        <f t="shared" si="143"/>
        <v>2014/08</v>
      </c>
      <c r="D9159" s="4">
        <v>41859</v>
      </c>
      <c r="E9159" s="3" t="s">
        <v>21</v>
      </c>
      <c r="F9159" s="3" t="s">
        <v>350</v>
      </c>
      <c r="G9159" s="3" t="s">
        <v>6328</v>
      </c>
      <c r="H9159" s="5">
        <v>25974</v>
      </c>
      <c r="I9159" s="2">
        <v>13</v>
      </c>
      <c r="J9159" s="2">
        <v>0</v>
      </c>
      <c r="K9159" s="2">
        <v>124.6752</v>
      </c>
      <c r="L9159" s="18" t="str">
        <f>VLOOKUP(F9159,'BD customers'!$1:$1048576,2,FALSE)</f>
        <v>Marina Lichtenstein</v>
      </c>
      <c r="M9159" s="2">
        <f>MATCH(orders[[#This Row],[Product ID]],'BD product'!A:A,0)</f>
        <v>1675</v>
      </c>
      <c r="N9159" s="2" t="str" cm="1">
        <f t="array" ref="N9159">INDEX('BD product'!A:D,M9159,2)</f>
        <v>Office Supplies</v>
      </c>
    </row>
    <row r="9160" spans="1:14" x14ac:dyDescent="0.3">
      <c r="A9160" s="3" t="s">
        <v>9062</v>
      </c>
      <c r="B9160" s="4">
        <v>41855</v>
      </c>
      <c r="C9160" s="12" t="str">
        <f t="shared" si="143"/>
        <v>2014/08</v>
      </c>
      <c r="D9160" s="4">
        <v>41859</v>
      </c>
      <c r="E9160" s="3" t="s">
        <v>21</v>
      </c>
      <c r="F9160" s="3" t="s">
        <v>350</v>
      </c>
      <c r="G9160" s="3" t="s">
        <v>2654</v>
      </c>
      <c r="H9160" s="5">
        <v>25542</v>
      </c>
      <c r="I9160" s="2">
        <v>9</v>
      </c>
      <c r="J9160" s="2">
        <v>0</v>
      </c>
      <c r="K9160" s="2">
        <v>104.7222</v>
      </c>
      <c r="L9160" s="18" t="str">
        <f>VLOOKUP(F9160,'BD customers'!$1:$1048576,2,FALSE)</f>
        <v>Marina Lichtenstein</v>
      </c>
      <c r="M9160" s="2">
        <f>MATCH(orders[[#This Row],[Product ID]],'BD product'!A:A,0)</f>
        <v>723</v>
      </c>
      <c r="N9160" s="2" t="str" cm="1">
        <f t="array" ref="N9160">INDEX('BD product'!A:D,M9160,2)</f>
        <v>Technology</v>
      </c>
    </row>
    <row r="9161" spans="1:14" x14ac:dyDescent="0.3">
      <c r="A9161" s="3" t="s">
        <v>9063</v>
      </c>
      <c r="B9161" s="4">
        <v>42591</v>
      </c>
      <c r="C9161" s="12" t="str">
        <f t="shared" si="143"/>
        <v>2016/08</v>
      </c>
      <c r="D9161" s="4">
        <v>42596</v>
      </c>
      <c r="E9161" s="3" t="s">
        <v>21</v>
      </c>
      <c r="F9161" s="3" t="s">
        <v>5253</v>
      </c>
      <c r="G9161" s="3" t="s">
        <v>1324</v>
      </c>
      <c r="H9161" s="5">
        <v>4338</v>
      </c>
      <c r="I9161" s="2">
        <v>3</v>
      </c>
      <c r="J9161" s="2">
        <v>7</v>
      </c>
      <c r="K9161" s="2">
        <v>-3.0366</v>
      </c>
      <c r="L9161" s="18" t="str">
        <f>VLOOKUP(F9161,'BD customers'!$1:$1048576,2,FALSE)</f>
        <v>Gary Hansen</v>
      </c>
      <c r="M9161" s="2">
        <f>MATCH(orders[[#This Row],[Product ID]],'BD product'!A:A,0)</f>
        <v>310</v>
      </c>
      <c r="N9161" s="2" t="str" cm="1">
        <f t="array" ref="N9161">INDEX('BD product'!A:D,M9161,2)</f>
        <v>Office Supplies</v>
      </c>
    </row>
    <row r="9162" spans="1:14" x14ac:dyDescent="0.3">
      <c r="A9162" s="3" t="s">
        <v>9063</v>
      </c>
      <c r="B9162" s="4">
        <v>42591</v>
      </c>
      <c r="C9162" s="12" t="str">
        <f t="shared" si="143"/>
        <v>2016/08</v>
      </c>
      <c r="D9162" s="4">
        <v>42596</v>
      </c>
      <c r="E9162" s="3" t="s">
        <v>21</v>
      </c>
      <c r="F9162" s="3" t="s">
        <v>5253</v>
      </c>
      <c r="G9162" s="3" t="s">
        <v>2711</v>
      </c>
      <c r="H9162" s="5">
        <v>1188</v>
      </c>
      <c r="I9162" s="2">
        <v>5</v>
      </c>
      <c r="J9162" s="2">
        <v>7</v>
      </c>
      <c r="K9162" s="2">
        <v>-7.9200000000000007E-2</v>
      </c>
      <c r="L9162" s="18" t="str">
        <f>VLOOKUP(F9162,'BD customers'!$1:$1048576,2,FALSE)</f>
        <v>Gary Hansen</v>
      </c>
      <c r="M9162" s="2">
        <f>MATCH(orders[[#This Row],[Product ID]],'BD product'!A:A,0)</f>
        <v>743</v>
      </c>
      <c r="N9162" s="2" t="str" cm="1">
        <f t="array" ref="N9162">INDEX('BD product'!A:D,M9162,2)</f>
        <v>Office Supplies</v>
      </c>
    </row>
    <row r="9163" spans="1:14" x14ac:dyDescent="0.3">
      <c r="A9163" s="3" t="s">
        <v>9064</v>
      </c>
      <c r="B9163" s="4">
        <v>42712</v>
      </c>
      <c r="C9163" s="12" t="str">
        <f t="shared" si="143"/>
        <v>2016/12</v>
      </c>
      <c r="D9163" s="4">
        <v>42716</v>
      </c>
      <c r="E9163" s="3" t="s">
        <v>21</v>
      </c>
      <c r="F9163" s="3" t="s">
        <v>1310</v>
      </c>
      <c r="G9163" s="3" t="s">
        <v>4620</v>
      </c>
      <c r="H9163" s="5">
        <v>40586</v>
      </c>
      <c r="I9163" s="2">
        <v>7</v>
      </c>
      <c r="J9163" s="2">
        <v>0</v>
      </c>
      <c r="K9163" s="2">
        <v>32.468800000000002</v>
      </c>
      <c r="L9163" s="18" t="str">
        <f>VLOOKUP(F9163,'BD customers'!$1:$1048576,2,FALSE)</f>
        <v>Arthur Gainer</v>
      </c>
      <c r="M9163" s="2">
        <f>MATCH(orders[[#This Row],[Product ID]],'BD product'!A:A,0)</f>
        <v>1370</v>
      </c>
      <c r="N9163" s="2" t="str" cm="1">
        <f t="array" ref="N9163">INDEX('BD product'!A:D,M9163,2)</f>
        <v>Furniture</v>
      </c>
    </row>
    <row r="9164" spans="1:14" x14ac:dyDescent="0.3">
      <c r="A9164" s="3" t="s">
        <v>9064</v>
      </c>
      <c r="B9164" s="4">
        <v>42712</v>
      </c>
      <c r="C9164" s="12" t="str">
        <f t="shared" si="143"/>
        <v>2016/12</v>
      </c>
      <c r="D9164" s="4">
        <v>42716</v>
      </c>
      <c r="E9164" s="3" t="s">
        <v>21</v>
      </c>
      <c r="F9164" s="3" t="s">
        <v>1310</v>
      </c>
      <c r="G9164" s="3" t="s">
        <v>2369</v>
      </c>
      <c r="H9164" s="5">
        <v>68001</v>
      </c>
      <c r="I9164" s="2">
        <v>3</v>
      </c>
      <c r="J9164" s="2">
        <v>0</v>
      </c>
      <c r="K9164" s="2">
        <v>176.80260000000001</v>
      </c>
      <c r="L9164" s="18" t="str">
        <f>VLOOKUP(F9164,'BD customers'!$1:$1048576,2,FALSE)</f>
        <v>Arthur Gainer</v>
      </c>
      <c r="M9164" s="2">
        <f>MATCH(orders[[#This Row],[Product ID]],'BD product'!A:A,0)</f>
        <v>631</v>
      </c>
      <c r="N9164" s="2" t="str" cm="1">
        <f t="array" ref="N9164">INDEX('BD product'!A:D,M9164,2)</f>
        <v>Furniture</v>
      </c>
    </row>
    <row r="9165" spans="1:14" x14ac:dyDescent="0.3">
      <c r="A9165" s="3" t="s">
        <v>9065</v>
      </c>
      <c r="B9165" s="4">
        <v>42163</v>
      </c>
      <c r="C9165" s="12" t="str">
        <f t="shared" si="143"/>
        <v>2015/06</v>
      </c>
      <c r="D9165" s="4">
        <v>42167</v>
      </c>
      <c r="E9165" s="3" t="s">
        <v>21</v>
      </c>
      <c r="F9165" s="3" t="s">
        <v>5886</v>
      </c>
      <c r="G9165" s="3" t="s">
        <v>4893</v>
      </c>
      <c r="H9165" s="5">
        <v>2376</v>
      </c>
      <c r="I9165" s="2">
        <v>3</v>
      </c>
      <c r="J9165" s="2">
        <v>2</v>
      </c>
      <c r="K9165" s="2">
        <v>0.74250000000000005</v>
      </c>
      <c r="L9165" s="18" t="str">
        <f>VLOOKUP(F9165,'BD customers'!$1:$1048576,2,FALSE)</f>
        <v>Maureen Gnade</v>
      </c>
      <c r="M9165" s="2">
        <f>MATCH(orders[[#This Row],[Product ID]],'BD product'!A:A,0)</f>
        <v>1432</v>
      </c>
      <c r="N9165" s="2" t="str" cm="1">
        <f t="array" ref="N9165">INDEX('BD product'!A:D,M9165,2)</f>
        <v>Technology</v>
      </c>
    </row>
    <row r="9166" spans="1:14" x14ac:dyDescent="0.3">
      <c r="A9166" s="3" t="s">
        <v>9065</v>
      </c>
      <c r="B9166" s="4">
        <v>42163</v>
      </c>
      <c r="C9166" s="12" t="str">
        <f t="shared" si="143"/>
        <v>2015/06</v>
      </c>
      <c r="D9166" s="4">
        <v>42167</v>
      </c>
      <c r="E9166" s="3" t="s">
        <v>21</v>
      </c>
      <c r="F9166" s="3" t="s">
        <v>5886</v>
      </c>
      <c r="G9166" s="3" t="s">
        <v>2996</v>
      </c>
      <c r="H9166" s="5">
        <v>143128</v>
      </c>
      <c r="I9166" s="2">
        <v>2</v>
      </c>
      <c r="J9166" s="2">
        <v>8</v>
      </c>
      <c r="K9166" s="2">
        <v>-39.360199999999999</v>
      </c>
      <c r="L9166" s="18" t="str">
        <f>VLOOKUP(F9166,'BD customers'!$1:$1048576,2,FALSE)</f>
        <v>Maureen Gnade</v>
      </c>
      <c r="M9166" s="2">
        <f>MATCH(orders[[#This Row],[Product ID]],'BD product'!A:A,0)</f>
        <v>849</v>
      </c>
      <c r="N9166" s="2" t="str" cm="1">
        <f t="array" ref="N9166">INDEX('BD product'!A:D,M9166,2)</f>
        <v>Office Supplies</v>
      </c>
    </row>
    <row r="9167" spans="1:14" x14ac:dyDescent="0.3">
      <c r="A9167" s="3" t="s">
        <v>9066</v>
      </c>
      <c r="B9167" s="4">
        <v>42545</v>
      </c>
      <c r="C9167" s="12" t="str">
        <f t="shared" si="143"/>
        <v>2016/06</v>
      </c>
      <c r="D9167" s="4">
        <v>42547</v>
      </c>
      <c r="E9167" s="3" t="s">
        <v>11</v>
      </c>
      <c r="F9167" s="3" t="s">
        <v>723</v>
      </c>
      <c r="G9167" s="3" t="s">
        <v>8449</v>
      </c>
      <c r="H9167" s="5">
        <v>44768</v>
      </c>
      <c r="I9167" s="2">
        <v>4</v>
      </c>
      <c r="J9167" s="2">
        <v>2</v>
      </c>
      <c r="K9167" s="2">
        <v>5.0364000000000004</v>
      </c>
      <c r="L9167" s="18" t="str">
        <f>VLOOKUP(F9167,'BD customers'!$1:$1048576,2,FALSE)</f>
        <v>Max Jones</v>
      </c>
      <c r="M9167" s="2">
        <f>MATCH(orders[[#This Row],[Product ID]],'BD product'!A:A,0)</f>
        <v>1834</v>
      </c>
      <c r="N9167" s="2" t="str" cm="1">
        <f t="array" ref="N9167">INDEX('BD product'!A:D,M9167,2)</f>
        <v>Technology</v>
      </c>
    </row>
    <row r="9168" spans="1:14" x14ac:dyDescent="0.3">
      <c r="A9168" s="3" t="s">
        <v>9066</v>
      </c>
      <c r="B9168" s="4">
        <v>42545</v>
      </c>
      <c r="C9168" s="12" t="str">
        <f t="shared" si="143"/>
        <v>2016/06</v>
      </c>
      <c r="D9168" s="4">
        <v>42547</v>
      </c>
      <c r="E9168" s="3" t="s">
        <v>11</v>
      </c>
      <c r="F9168" s="3" t="s">
        <v>723</v>
      </c>
      <c r="G9168" s="3" t="s">
        <v>3335</v>
      </c>
      <c r="H9168" s="5">
        <v>10485</v>
      </c>
      <c r="I9168" s="2">
        <v>1</v>
      </c>
      <c r="J9168" s="2">
        <v>0</v>
      </c>
      <c r="K9168" s="2">
        <v>5.0327999999999999</v>
      </c>
      <c r="L9168" s="18" t="str">
        <f>VLOOKUP(F9168,'BD customers'!$1:$1048576,2,FALSE)</f>
        <v>Max Jones</v>
      </c>
      <c r="M9168" s="2">
        <f>MATCH(orders[[#This Row],[Product ID]],'BD product'!A:A,0)</f>
        <v>978</v>
      </c>
      <c r="N9168" s="2" t="str" cm="1">
        <f t="array" ref="N9168">INDEX('BD product'!A:D,M9168,2)</f>
        <v>Office Supplies</v>
      </c>
    </row>
    <row r="9169" spans="1:14" x14ac:dyDescent="0.3">
      <c r="A9169" s="3" t="s">
        <v>9066</v>
      </c>
      <c r="B9169" s="4">
        <v>42545</v>
      </c>
      <c r="C9169" s="12" t="str">
        <f t="shared" si="143"/>
        <v>2016/06</v>
      </c>
      <c r="D9169" s="4">
        <v>42547</v>
      </c>
      <c r="E9169" s="3" t="s">
        <v>11</v>
      </c>
      <c r="F9169" s="3" t="s">
        <v>723</v>
      </c>
      <c r="G9169" s="3" t="s">
        <v>4883</v>
      </c>
      <c r="H9169" s="5">
        <v>24144</v>
      </c>
      <c r="I9169" s="2">
        <v>3</v>
      </c>
      <c r="J9169" s="2">
        <v>0</v>
      </c>
      <c r="K9169" s="2">
        <v>7.2431999999999999</v>
      </c>
      <c r="L9169" s="18" t="str">
        <f>VLOOKUP(F9169,'BD customers'!$1:$1048576,2,FALSE)</f>
        <v>Max Jones</v>
      </c>
      <c r="M9169" s="2">
        <f>MATCH(orders[[#This Row],[Product ID]],'BD product'!A:A,0)</f>
        <v>1431</v>
      </c>
      <c r="N9169" s="2" t="str" cm="1">
        <f t="array" ref="N9169">INDEX('BD product'!A:D,M9169,2)</f>
        <v>Office Supplies</v>
      </c>
    </row>
    <row r="9170" spans="1:14" x14ac:dyDescent="0.3">
      <c r="A9170" s="3" t="s">
        <v>9067</v>
      </c>
      <c r="B9170" s="4">
        <v>42444</v>
      </c>
      <c r="C9170" s="12" t="str">
        <f t="shared" si="143"/>
        <v>2016/03</v>
      </c>
      <c r="D9170" s="4">
        <v>42448</v>
      </c>
      <c r="E9170" s="3" t="s">
        <v>21</v>
      </c>
      <c r="F9170" s="3" t="s">
        <v>1028</v>
      </c>
      <c r="G9170" s="3" t="s">
        <v>2280</v>
      </c>
      <c r="H9170" s="5">
        <v>31976</v>
      </c>
      <c r="I9170" s="2">
        <v>14</v>
      </c>
      <c r="J9170" s="2">
        <v>0</v>
      </c>
      <c r="K9170" s="2">
        <v>147.08959999999999</v>
      </c>
      <c r="L9170" s="18" t="str">
        <f>VLOOKUP(F9170,'BD customers'!$1:$1048576,2,FALSE)</f>
        <v>Sanjit Jacobs</v>
      </c>
      <c r="M9170" s="2">
        <f>MATCH(orders[[#This Row],[Product ID]],'BD product'!A:A,0)</f>
        <v>602</v>
      </c>
      <c r="N9170" s="2" t="str" cm="1">
        <f t="array" ref="N9170">INDEX('BD product'!A:D,M9170,2)</f>
        <v>Office Supplies</v>
      </c>
    </row>
    <row r="9171" spans="1:14" x14ac:dyDescent="0.3">
      <c r="A9171" s="3" t="s">
        <v>9067</v>
      </c>
      <c r="B9171" s="4">
        <v>42444</v>
      </c>
      <c r="C9171" s="12" t="str">
        <f t="shared" si="143"/>
        <v>2016/03</v>
      </c>
      <c r="D9171" s="4">
        <v>42448</v>
      </c>
      <c r="E9171" s="3" t="s">
        <v>21</v>
      </c>
      <c r="F9171" s="3" t="s">
        <v>1028</v>
      </c>
      <c r="G9171" s="3" t="s">
        <v>2280</v>
      </c>
      <c r="H9171" s="5">
        <v>4568</v>
      </c>
      <c r="I9171" s="2">
        <v>2</v>
      </c>
      <c r="J9171" s="2">
        <v>0</v>
      </c>
      <c r="K9171" s="2">
        <v>21.012799999999999</v>
      </c>
      <c r="L9171" s="18" t="str">
        <f>VLOOKUP(F9171,'BD customers'!$1:$1048576,2,FALSE)</f>
        <v>Sanjit Jacobs</v>
      </c>
      <c r="M9171" s="2">
        <f>MATCH(orders[[#This Row],[Product ID]],'BD product'!A:A,0)</f>
        <v>602</v>
      </c>
      <c r="N9171" s="2" t="str" cm="1">
        <f t="array" ref="N9171">INDEX('BD product'!A:D,M9171,2)</f>
        <v>Office Supplies</v>
      </c>
    </row>
    <row r="9172" spans="1:14" x14ac:dyDescent="0.3">
      <c r="A9172" s="3" t="s">
        <v>9068</v>
      </c>
      <c r="B9172" s="4">
        <v>42705</v>
      </c>
      <c r="C9172" s="12" t="str">
        <f t="shared" si="143"/>
        <v>2016/12</v>
      </c>
      <c r="D9172" s="4">
        <v>42705</v>
      </c>
      <c r="E9172" s="3" t="s">
        <v>41</v>
      </c>
      <c r="F9172" s="3" t="s">
        <v>5349</v>
      </c>
      <c r="G9172" s="3" t="s">
        <v>1867</v>
      </c>
      <c r="H9172" s="5">
        <v>3196</v>
      </c>
      <c r="I9172" s="2">
        <v>2</v>
      </c>
      <c r="J9172" s="2">
        <v>0</v>
      </c>
      <c r="K9172" s="2">
        <v>0.1598</v>
      </c>
      <c r="L9172" s="18" t="str">
        <f>VLOOKUP(F9172,'BD customers'!$1:$1048576,2,FALSE)</f>
        <v>Laurel Beltran</v>
      </c>
      <c r="M9172" s="2">
        <f>MATCH(orders[[#This Row],[Product ID]],'BD product'!A:A,0)</f>
        <v>470</v>
      </c>
      <c r="N9172" s="2" t="str" cm="1">
        <f t="array" ref="N9172">INDEX('BD product'!A:D,M9172,2)</f>
        <v>Furniture</v>
      </c>
    </row>
    <row r="9173" spans="1:14" x14ac:dyDescent="0.3">
      <c r="A9173" s="3" t="s">
        <v>9068</v>
      </c>
      <c r="B9173" s="4">
        <v>42705</v>
      </c>
      <c r="C9173" s="12" t="str">
        <f t="shared" si="143"/>
        <v>2016/12</v>
      </c>
      <c r="D9173" s="4">
        <v>42705</v>
      </c>
      <c r="E9173" s="3" t="s">
        <v>41</v>
      </c>
      <c r="F9173" s="3" t="s">
        <v>5349</v>
      </c>
      <c r="G9173" s="3" t="s">
        <v>3528</v>
      </c>
      <c r="H9173" s="5">
        <v>479</v>
      </c>
      <c r="I9173" s="2">
        <v>1</v>
      </c>
      <c r="J9173" s="2">
        <v>0</v>
      </c>
      <c r="K9173" s="2">
        <v>2.2991999999999999</v>
      </c>
      <c r="L9173" s="18" t="str">
        <f>VLOOKUP(F9173,'BD customers'!$1:$1048576,2,FALSE)</f>
        <v>Laurel Beltran</v>
      </c>
      <c r="M9173" s="2">
        <f>MATCH(orders[[#This Row],[Product ID]],'BD product'!A:A,0)</f>
        <v>1054</v>
      </c>
      <c r="N9173" s="2" t="str" cm="1">
        <f t="array" ref="N9173">INDEX('BD product'!A:D,M9173,2)</f>
        <v>Office Supplies</v>
      </c>
    </row>
    <row r="9174" spans="1:14" x14ac:dyDescent="0.3">
      <c r="A9174" s="3" t="s">
        <v>9068</v>
      </c>
      <c r="B9174" s="4">
        <v>42705</v>
      </c>
      <c r="C9174" s="12" t="str">
        <f t="shared" si="143"/>
        <v>2016/12</v>
      </c>
      <c r="D9174" s="4">
        <v>42705</v>
      </c>
      <c r="E9174" s="3" t="s">
        <v>41</v>
      </c>
      <c r="F9174" s="3" t="s">
        <v>5349</v>
      </c>
      <c r="G9174" s="3" t="s">
        <v>3072</v>
      </c>
      <c r="H9174" s="5">
        <v>111294</v>
      </c>
      <c r="I9174" s="2">
        <v>3</v>
      </c>
      <c r="J9174" s="2">
        <v>0</v>
      </c>
      <c r="K9174" s="2">
        <v>22.258800000000001</v>
      </c>
      <c r="L9174" s="18" t="str">
        <f>VLOOKUP(F9174,'BD customers'!$1:$1048576,2,FALSE)</f>
        <v>Laurel Beltran</v>
      </c>
      <c r="M9174" s="2">
        <f>MATCH(orders[[#This Row],[Product ID]],'BD product'!A:A,0)</f>
        <v>880</v>
      </c>
      <c r="N9174" s="2" t="str" cm="1">
        <f t="array" ref="N9174">INDEX('BD product'!A:D,M9174,2)</f>
        <v>Office Supplies</v>
      </c>
    </row>
    <row r="9175" spans="1:14" x14ac:dyDescent="0.3">
      <c r="A9175" s="3" t="s">
        <v>9068</v>
      </c>
      <c r="B9175" s="4">
        <v>42705</v>
      </c>
      <c r="C9175" s="12" t="str">
        <f t="shared" si="143"/>
        <v>2016/12</v>
      </c>
      <c r="D9175" s="4">
        <v>42705</v>
      </c>
      <c r="E9175" s="3" t="s">
        <v>41</v>
      </c>
      <c r="F9175" s="3" t="s">
        <v>5349</v>
      </c>
      <c r="G9175" s="3" t="s">
        <v>2243</v>
      </c>
      <c r="H9175" s="5">
        <v>2292</v>
      </c>
      <c r="I9175" s="2">
        <v>3</v>
      </c>
      <c r="J9175" s="2">
        <v>0</v>
      </c>
      <c r="K9175" s="2">
        <v>11.2308</v>
      </c>
      <c r="L9175" s="18" t="str">
        <f>VLOOKUP(F9175,'BD customers'!$1:$1048576,2,FALSE)</f>
        <v>Laurel Beltran</v>
      </c>
      <c r="M9175" s="2">
        <f>MATCH(orders[[#This Row],[Product ID]],'BD product'!A:A,0)</f>
        <v>590</v>
      </c>
      <c r="N9175" s="2" t="str" cm="1">
        <f t="array" ref="N9175">INDEX('BD product'!A:D,M9175,2)</f>
        <v>Office Supplies</v>
      </c>
    </row>
    <row r="9176" spans="1:14" x14ac:dyDescent="0.3">
      <c r="A9176" s="3" t="s">
        <v>9069</v>
      </c>
      <c r="B9176" s="4">
        <v>42898</v>
      </c>
      <c r="C9176" s="12" t="str">
        <f t="shared" si="143"/>
        <v>2017/06</v>
      </c>
      <c r="D9176" s="4">
        <v>42900</v>
      </c>
      <c r="E9176" s="3" t="s">
        <v>11</v>
      </c>
      <c r="F9176" s="3" t="s">
        <v>7052</v>
      </c>
      <c r="G9176" s="3" t="s">
        <v>3374</v>
      </c>
      <c r="H9176" s="5">
        <v>71976</v>
      </c>
      <c r="I9176" s="2">
        <v>3</v>
      </c>
      <c r="J9176" s="2">
        <v>2</v>
      </c>
      <c r="K9176" s="2">
        <v>0.89970000000000006</v>
      </c>
      <c r="L9176" s="18" t="str">
        <f>VLOOKUP(F9176,'BD customers'!$1:$1048576,2,FALSE)</f>
        <v>Sarah Brown</v>
      </c>
      <c r="M9176" s="2">
        <f>MATCH(orders[[#This Row],[Product ID]],'BD product'!A:A,0)</f>
        <v>995</v>
      </c>
      <c r="N9176" s="2" t="str" cm="1">
        <f t="array" ref="N9176">INDEX('BD product'!A:D,M9176,2)</f>
        <v>Technology</v>
      </c>
    </row>
    <row r="9177" spans="1:14" x14ac:dyDescent="0.3">
      <c r="A9177" s="3" t="s">
        <v>9069</v>
      </c>
      <c r="B9177" s="4">
        <v>42898</v>
      </c>
      <c r="C9177" s="12" t="str">
        <f t="shared" si="143"/>
        <v>2017/06</v>
      </c>
      <c r="D9177" s="4">
        <v>42900</v>
      </c>
      <c r="E9177" s="3" t="s">
        <v>11</v>
      </c>
      <c r="F9177" s="3" t="s">
        <v>7052</v>
      </c>
      <c r="G9177" s="3" t="s">
        <v>3364</v>
      </c>
      <c r="H9177" s="5">
        <v>1944</v>
      </c>
      <c r="I9177" s="2">
        <v>3</v>
      </c>
      <c r="J9177" s="2">
        <v>0</v>
      </c>
      <c r="K9177" s="2">
        <v>9.3312000000000008</v>
      </c>
      <c r="L9177" s="18" t="str">
        <f>VLOOKUP(F9177,'BD customers'!$1:$1048576,2,FALSE)</f>
        <v>Sarah Brown</v>
      </c>
      <c r="M9177" s="2">
        <f>MATCH(orders[[#This Row],[Product ID]],'BD product'!A:A,0)</f>
        <v>990</v>
      </c>
      <c r="N9177" s="2" t="str" cm="1">
        <f t="array" ref="N9177">INDEX('BD product'!A:D,M9177,2)</f>
        <v>Office Supplies</v>
      </c>
    </row>
    <row r="9178" spans="1:14" x14ac:dyDescent="0.3">
      <c r="A9178" s="3" t="s">
        <v>9070</v>
      </c>
      <c r="B9178" s="4">
        <v>42448</v>
      </c>
      <c r="C9178" s="12" t="str">
        <f t="shared" si="143"/>
        <v>2016/03</v>
      </c>
      <c r="D9178" s="4">
        <v>42453</v>
      </c>
      <c r="E9178" s="3" t="s">
        <v>21</v>
      </c>
      <c r="F9178" s="3" t="s">
        <v>4048</v>
      </c>
      <c r="G9178" s="3" t="s">
        <v>1305</v>
      </c>
      <c r="H9178" s="5">
        <v>31086</v>
      </c>
      <c r="I9178" s="2">
        <v>3</v>
      </c>
      <c r="J9178" s="2">
        <v>7</v>
      </c>
      <c r="K9178" s="2">
        <v>-2.0724</v>
      </c>
      <c r="L9178" s="18" t="str">
        <f>VLOOKUP(F9178,'BD customers'!$1:$1048576,2,FALSE)</f>
        <v>Corey Catlett</v>
      </c>
      <c r="M9178" s="2">
        <f>MATCH(orders[[#This Row],[Product ID]],'BD product'!A:A,0)</f>
        <v>305</v>
      </c>
      <c r="N9178" s="2" t="str" cm="1">
        <f t="array" ref="N9178">INDEX('BD product'!A:D,M9178,2)</f>
        <v>Office Supplies</v>
      </c>
    </row>
    <row r="9179" spans="1:14" x14ac:dyDescent="0.3">
      <c r="A9179" s="3" t="s">
        <v>9071</v>
      </c>
      <c r="B9179" s="4">
        <v>42688</v>
      </c>
      <c r="C9179" s="12" t="str">
        <f t="shared" si="143"/>
        <v>2016/11</v>
      </c>
      <c r="D9179" s="4">
        <v>42692</v>
      </c>
      <c r="E9179" s="3" t="s">
        <v>21</v>
      </c>
      <c r="F9179" s="3" t="s">
        <v>267</v>
      </c>
      <c r="G9179" s="3" t="s">
        <v>6609</v>
      </c>
      <c r="H9179" s="5">
        <v>1398</v>
      </c>
      <c r="I9179" s="2">
        <v>2</v>
      </c>
      <c r="J9179" s="2">
        <v>0</v>
      </c>
      <c r="K9179" s="2">
        <v>3.9144000000000001</v>
      </c>
      <c r="L9179" s="18" t="str">
        <f>VLOOKUP(F9179,'BD customers'!$1:$1048576,2,FALSE)</f>
        <v>Darren Powers</v>
      </c>
      <c r="M9179" s="2">
        <f>MATCH(orders[[#This Row],[Product ID]],'BD product'!A:A,0)</f>
        <v>1711</v>
      </c>
      <c r="N9179" s="2" t="str" cm="1">
        <f t="array" ref="N9179">INDEX('BD product'!A:D,M9179,2)</f>
        <v>Technology</v>
      </c>
    </row>
    <row r="9180" spans="1:14" x14ac:dyDescent="0.3">
      <c r="A9180" s="3" t="s">
        <v>9071</v>
      </c>
      <c r="B9180" s="4">
        <v>42688</v>
      </c>
      <c r="C9180" s="12" t="str">
        <f t="shared" si="143"/>
        <v>2016/11</v>
      </c>
      <c r="D9180" s="4">
        <v>42692</v>
      </c>
      <c r="E9180" s="3" t="s">
        <v>21</v>
      </c>
      <c r="F9180" s="3" t="s">
        <v>267</v>
      </c>
      <c r="G9180" s="3" t="s">
        <v>5638</v>
      </c>
      <c r="H9180" s="5">
        <v>2365</v>
      </c>
      <c r="I9180" s="2">
        <v>1</v>
      </c>
      <c r="J9180" s="2">
        <v>0</v>
      </c>
      <c r="K9180" s="2">
        <v>0.6149</v>
      </c>
      <c r="L9180" s="18" t="str">
        <f>VLOOKUP(F9180,'BD customers'!$1:$1048576,2,FALSE)</f>
        <v>Darren Powers</v>
      </c>
      <c r="M9180" s="2">
        <f>MATCH(orders[[#This Row],[Product ID]],'BD product'!A:A,0)</f>
        <v>1561</v>
      </c>
      <c r="N9180" s="2" t="str" cm="1">
        <f t="array" ref="N9180">INDEX('BD product'!A:D,M9180,2)</f>
        <v>Office Supplies</v>
      </c>
    </row>
    <row r="9181" spans="1:14" x14ac:dyDescent="0.3">
      <c r="A9181" s="3" t="s">
        <v>9072</v>
      </c>
      <c r="B9181" s="4">
        <v>42954</v>
      </c>
      <c r="C9181" s="12" t="str">
        <f t="shared" si="143"/>
        <v>2017/08</v>
      </c>
      <c r="D9181" s="4">
        <v>42958</v>
      </c>
      <c r="E9181" s="3" t="s">
        <v>21</v>
      </c>
      <c r="F9181" s="3" t="s">
        <v>1356</v>
      </c>
      <c r="G9181" s="3" t="s">
        <v>5495</v>
      </c>
      <c r="H9181" s="5">
        <v>70788</v>
      </c>
      <c r="I9181" s="2">
        <v>3</v>
      </c>
      <c r="J9181" s="2">
        <v>2</v>
      </c>
      <c r="K9181" s="2">
        <v>44.2425</v>
      </c>
      <c r="L9181" s="18" t="str">
        <f>VLOOKUP(F9181,'BD customers'!$1:$1048576,2,FALSE)</f>
        <v>Jeremy Lonsdale</v>
      </c>
      <c r="M9181" s="2">
        <f>MATCH(orders[[#This Row],[Product ID]],'BD product'!A:A,0)</f>
        <v>1540</v>
      </c>
      <c r="N9181" s="2" t="str" cm="1">
        <f t="array" ref="N9181">INDEX('BD product'!A:D,M9181,2)</f>
        <v>Technology</v>
      </c>
    </row>
    <row r="9182" spans="1:14" x14ac:dyDescent="0.3">
      <c r="A9182" s="3" t="s">
        <v>9072</v>
      </c>
      <c r="B9182" s="4">
        <v>42954</v>
      </c>
      <c r="C9182" s="12" t="str">
        <f t="shared" si="143"/>
        <v>2017/08</v>
      </c>
      <c r="D9182" s="4">
        <v>42958</v>
      </c>
      <c r="E9182" s="3" t="s">
        <v>21</v>
      </c>
      <c r="F9182" s="3" t="s">
        <v>1356</v>
      </c>
      <c r="G9182" s="3" t="s">
        <v>2252</v>
      </c>
      <c r="H9182" s="5">
        <v>11952</v>
      </c>
      <c r="I9182" s="2">
        <v>3</v>
      </c>
      <c r="J9182" s="2">
        <v>2</v>
      </c>
      <c r="K9182" s="2">
        <v>4.1832000000000003</v>
      </c>
      <c r="L9182" s="18" t="str">
        <f>VLOOKUP(F9182,'BD customers'!$1:$1048576,2,FALSE)</f>
        <v>Jeremy Lonsdale</v>
      </c>
      <c r="M9182" s="2">
        <f>MATCH(orders[[#This Row],[Product ID]],'BD product'!A:A,0)</f>
        <v>593</v>
      </c>
      <c r="N9182" s="2" t="str" cm="1">
        <f t="array" ref="N9182">INDEX('BD product'!A:D,M9182,2)</f>
        <v>Office Supplies</v>
      </c>
    </row>
    <row r="9183" spans="1:14" x14ac:dyDescent="0.3">
      <c r="A9183" s="3" t="s">
        <v>9072</v>
      </c>
      <c r="B9183" s="4">
        <v>42954</v>
      </c>
      <c r="C9183" s="12" t="str">
        <f t="shared" si="143"/>
        <v>2017/08</v>
      </c>
      <c r="D9183" s="4">
        <v>42958</v>
      </c>
      <c r="E9183" s="3" t="s">
        <v>21</v>
      </c>
      <c r="F9183" s="3" t="s">
        <v>1356</v>
      </c>
      <c r="G9183" s="3" t="s">
        <v>6144</v>
      </c>
      <c r="H9183" s="5">
        <v>31128</v>
      </c>
      <c r="I9183" s="2">
        <v>3</v>
      </c>
      <c r="J9183" s="2">
        <v>2</v>
      </c>
      <c r="K9183" s="2">
        <v>1.1673</v>
      </c>
      <c r="L9183" s="18" t="str">
        <f>VLOOKUP(F9183,'BD customers'!$1:$1048576,2,FALSE)</f>
        <v>Jeremy Lonsdale</v>
      </c>
      <c r="M9183" s="2">
        <f>MATCH(orders[[#This Row],[Product ID]],'BD product'!A:A,0)</f>
        <v>1647</v>
      </c>
      <c r="N9183" s="2" t="str" cm="1">
        <f t="array" ref="N9183">INDEX('BD product'!A:D,M9183,2)</f>
        <v>Office Supplies</v>
      </c>
    </row>
    <row r="9184" spans="1:14" x14ac:dyDescent="0.3">
      <c r="A9184" s="3" t="s">
        <v>9072</v>
      </c>
      <c r="B9184" s="4">
        <v>42954</v>
      </c>
      <c r="C9184" s="12" t="str">
        <f t="shared" si="143"/>
        <v>2017/08</v>
      </c>
      <c r="D9184" s="4">
        <v>42958</v>
      </c>
      <c r="E9184" s="3" t="s">
        <v>21</v>
      </c>
      <c r="F9184" s="3" t="s">
        <v>1356</v>
      </c>
      <c r="G9184" s="3" t="s">
        <v>7387</v>
      </c>
      <c r="H9184" s="5">
        <v>5576</v>
      </c>
      <c r="I9184" s="2">
        <v>4</v>
      </c>
      <c r="J9184" s="2">
        <v>0</v>
      </c>
      <c r="K9184" s="2">
        <v>7.8064</v>
      </c>
      <c r="L9184" s="18" t="str">
        <f>VLOOKUP(F9184,'BD customers'!$1:$1048576,2,FALSE)</f>
        <v>Jeremy Lonsdale</v>
      </c>
      <c r="M9184" s="2">
        <f>MATCH(orders[[#This Row],[Product ID]],'BD product'!A:A,0)</f>
        <v>1777</v>
      </c>
      <c r="N9184" s="2" t="str" cm="1">
        <f t="array" ref="N9184">INDEX('BD product'!A:D,M9184,2)</f>
        <v>Technology</v>
      </c>
    </row>
    <row r="9185" spans="1:14" x14ac:dyDescent="0.3">
      <c r="A9185" s="3" t="s">
        <v>9072</v>
      </c>
      <c r="B9185" s="4">
        <v>42954</v>
      </c>
      <c r="C9185" s="12" t="str">
        <f t="shared" si="143"/>
        <v>2017/08</v>
      </c>
      <c r="D9185" s="4">
        <v>42958</v>
      </c>
      <c r="E9185" s="3" t="s">
        <v>21</v>
      </c>
      <c r="F9185" s="3" t="s">
        <v>1356</v>
      </c>
      <c r="G9185" s="3" t="s">
        <v>1339</v>
      </c>
      <c r="H9185" s="5">
        <v>2456</v>
      </c>
      <c r="I9185" s="2">
        <v>2</v>
      </c>
      <c r="J9185" s="2">
        <v>0</v>
      </c>
      <c r="K9185" s="2">
        <v>11.543200000000001</v>
      </c>
      <c r="L9185" s="18" t="str">
        <f>VLOOKUP(F9185,'BD customers'!$1:$1048576,2,FALSE)</f>
        <v>Jeremy Lonsdale</v>
      </c>
      <c r="M9185" s="2">
        <f>MATCH(orders[[#This Row],[Product ID]],'BD product'!A:A,0)</f>
        <v>316</v>
      </c>
      <c r="N9185" s="2" t="str" cm="1">
        <f t="array" ref="N9185">INDEX('BD product'!A:D,M9185,2)</f>
        <v>Office Supplies</v>
      </c>
    </row>
    <row r="9186" spans="1:14" x14ac:dyDescent="0.3">
      <c r="A9186" s="3" t="s">
        <v>9072</v>
      </c>
      <c r="B9186" s="4">
        <v>42954</v>
      </c>
      <c r="C9186" s="12" t="str">
        <f t="shared" si="143"/>
        <v>2017/08</v>
      </c>
      <c r="D9186" s="4">
        <v>42958</v>
      </c>
      <c r="E9186" s="3" t="s">
        <v>21</v>
      </c>
      <c r="F9186" s="3" t="s">
        <v>1356</v>
      </c>
      <c r="G9186" s="3" t="s">
        <v>158</v>
      </c>
      <c r="H9186" s="5">
        <v>5175</v>
      </c>
      <c r="I9186" s="2">
        <v>1</v>
      </c>
      <c r="J9186" s="2">
        <v>0</v>
      </c>
      <c r="K9186" s="2">
        <v>1.5525</v>
      </c>
      <c r="L9186" s="18" t="str">
        <f>VLOOKUP(F9186,'BD customers'!$1:$1048576,2,FALSE)</f>
        <v>Jeremy Lonsdale</v>
      </c>
      <c r="M9186" s="2">
        <f>MATCH(orders[[#This Row],[Product ID]],'BD product'!A:A,0)</f>
        <v>30</v>
      </c>
      <c r="N9186" s="2" t="str" cm="1">
        <f t="array" ref="N9186">INDEX('BD product'!A:D,M9186,2)</f>
        <v>Furniture</v>
      </c>
    </row>
    <row r="9187" spans="1:14" x14ac:dyDescent="0.3">
      <c r="A9187" s="3" t="s">
        <v>9072</v>
      </c>
      <c r="B9187" s="4">
        <v>42954</v>
      </c>
      <c r="C9187" s="12" t="str">
        <f t="shared" si="143"/>
        <v>2017/08</v>
      </c>
      <c r="D9187" s="4">
        <v>42958</v>
      </c>
      <c r="E9187" s="3" t="s">
        <v>21</v>
      </c>
      <c r="F9187" s="3" t="s">
        <v>1356</v>
      </c>
      <c r="G9187" s="3" t="s">
        <v>9073</v>
      </c>
      <c r="H9187" s="5">
        <v>207184</v>
      </c>
      <c r="I9187" s="2">
        <v>1</v>
      </c>
      <c r="J9187" s="2">
        <v>2</v>
      </c>
      <c r="K9187" s="2">
        <v>2.5897999999999999</v>
      </c>
      <c r="L9187" s="18" t="str">
        <f>VLOOKUP(F9187,'BD customers'!$1:$1048576,2,FALSE)</f>
        <v>Jeremy Lonsdale</v>
      </c>
      <c r="M9187" s="2">
        <f>MATCH(orders[[#This Row],[Product ID]],'BD product'!A:A,0)</f>
        <v>1853</v>
      </c>
      <c r="N9187" s="2" t="str" cm="1">
        <f t="array" ref="N9187">INDEX('BD product'!A:D,M9187,2)</f>
        <v>Furniture</v>
      </c>
    </row>
    <row r="9188" spans="1:14" x14ac:dyDescent="0.3">
      <c r="A9188" s="3" t="s">
        <v>9072</v>
      </c>
      <c r="B9188" s="4">
        <v>42954</v>
      </c>
      <c r="C9188" s="12" t="str">
        <f t="shared" si="143"/>
        <v>2017/08</v>
      </c>
      <c r="D9188" s="4">
        <v>42958</v>
      </c>
      <c r="E9188" s="3" t="s">
        <v>21</v>
      </c>
      <c r="F9188" s="3" t="s">
        <v>1356</v>
      </c>
      <c r="G9188" s="3" t="s">
        <v>3980</v>
      </c>
      <c r="H9188" s="5">
        <v>14731</v>
      </c>
      <c r="I9188" s="2">
        <v>5</v>
      </c>
      <c r="J9188" s="2">
        <v>0</v>
      </c>
      <c r="K9188" s="2">
        <v>41.2468</v>
      </c>
      <c r="L9188" s="18" t="str">
        <f>VLOOKUP(F9188,'BD customers'!$1:$1048576,2,FALSE)</f>
        <v>Jeremy Lonsdale</v>
      </c>
      <c r="M9188" s="2">
        <f>MATCH(orders[[#This Row],[Product ID]],'BD product'!A:A,0)</f>
        <v>1220</v>
      </c>
      <c r="N9188" s="2" t="str" cm="1">
        <f t="array" ref="N9188">INDEX('BD product'!A:D,M9188,2)</f>
        <v>Office Supplies</v>
      </c>
    </row>
    <row r="9189" spans="1:14" x14ac:dyDescent="0.3">
      <c r="A9189" s="3" t="s">
        <v>9075</v>
      </c>
      <c r="B9189" s="4">
        <v>42237</v>
      </c>
      <c r="C9189" s="12" t="str">
        <f t="shared" si="143"/>
        <v>2015/08</v>
      </c>
      <c r="D9189" s="4">
        <v>42241</v>
      </c>
      <c r="E9189" s="3" t="s">
        <v>21</v>
      </c>
      <c r="F9189" s="3" t="s">
        <v>4293</v>
      </c>
      <c r="G9189" s="3" t="s">
        <v>1918</v>
      </c>
      <c r="H9189" s="5">
        <v>3488</v>
      </c>
      <c r="I9189" s="2">
        <v>2</v>
      </c>
      <c r="J9189" s="2">
        <v>2</v>
      </c>
      <c r="K9189" s="2">
        <v>-0.6976</v>
      </c>
      <c r="L9189" s="18" t="str">
        <f>VLOOKUP(F9189,'BD customers'!$1:$1048576,2,FALSE)</f>
        <v>Sean Miller</v>
      </c>
      <c r="M9189" s="2">
        <f>MATCH(orders[[#This Row],[Product ID]],'BD product'!A:A,0)</f>
        <v>484</v>
      </c>
      <c r="N9189" s="2" t="str" cm="1">
        <f t="array" ref="N9189">INDEX('BD product'!A:D,M9189,2)</f>
        <v>Office Supplies</v>
      </c>
    </row>
    <row r="9190" spans="1:14" x14ac:dyDescent="0.3">
      <c r="A9190" s="3" t="s">
        <v>9075</v>
      </c>
      <c r="B9190" s="4">
        <v>42237</v>
      </c>
      <c r="C9190" s="12" t="str">
        <f t="shared" si="143"/>
        <v>2015/08</v>
      </c>
      <c r="D9190" s="4">
        <v>42241</v>
      </c>
      <c r="E9190" s="3" t="s">
        <v>21</v>
      </c>
      <c r="F9190" s="3" t="s">
        <v>4293</v>
      </c>
      <c r="G9190" s="3" t="s">
        <v>1045</v>
      </c>
      <c r="H9190" s="5">
        <v>21728</v>
      </c>
      <c r="I9190" s="2">
        <v>4</v>
      </c>
      <c r="J9190" s="2">
        <v>2</v>
      </c>
      <c r="K9190" s="2">
        <v>3.8024</v>
      </c>
      <c r="L9190" s="18" t="str">
        <f>VLOOKUP(F9190,'BD customers'!$1:$1048576,2,FALSE)</f>
        <v>Sean Miller</v>
      </c>
      <c r="M9190" s="2">
        <f>MATCH(orders[[#This Row],[Product ID]],'BD product'!A:A,0)</f>
        <v>236</v>
      </c>
      <c r="N9190" s="2" t="str" cm="1">
        <f t="array" ref="N9190">INDEX('BD product'!A:D,M9190,2)</f>
        <v>Technology</v>
      </c>
    </row>
    <row r="9191" spans="1:14" x14ac:dyDescent="0.3">
      <c r="A9191" s="3" t="s">
        <v>9075</v>
      </c>
      <c r="B9191" s="4">
        <v>42237</v>
      </c>
      <c r="C9191" s="12" t="str">
        <f t="shared" si="143"/>
        <v>2015/08</v>
      </c>
      <c r="D9191" s="4">
        <v>42241</v>
      </c>
      <c r="E9191" s="3" t="s">
        <v>21</v>
      </c>
      <c r="F9191" s="3" t="s">
        <v>4293</v>
      </c>
      <c r="G9191" s="3" t="s">
        <v>3246</v>
      </c>
      <c r="H9191" s="5">
        <v>663072</v>
      </c>
      <c r="I9191" s="2">
        <v>6</v>
      </c>
      <c r="J9191" s="2">
        <v>2</v>
      </c>
      <c r="K9191" s="2">
        <v>-16.576799999999999</v>
      </c>
      <c r="L9191" s="18" t="str">
        <f>VLOOKUP(F9191,'BD customers'!$1:$1048576,2,FALSE)</f>
        <v>Sean Miller</v>
      </c>
      <c r="M9191" s="2">
        <f>MATCH(orders[[#This Row],[Product ID]],'BD product'!A:A,0)</f>
        <v>944</v>
      </c>
      <c r="N9191" s="2" t="str" cm="1">
        <f t="array" ref="N9191">INDEX('BD product'!A:D,M9191,2)</f>
        <v>Office Supplies</v>
      </c>
    </row>
    <row r="9192" spans="1:14" x14ac:dyDescent="0.3">
      <c r="A9192" s="3" t="s">
        <v>9075</v>
      </c>
      <c r="B9192" s="4">
        <v>42237</v>
      </c>
      <c r="C9192" s="12" t="str">
        <f t="shared" si="143"/>
        <v>2015/08</v>
      </c>
      <c r="D9192" s="4">
        <v>42241</v>
      </c>
      <c r="E9192" s="3" t="s">
        <v>21</v>
      </c>
      <c r="F9192" s="3" t="s">
        <v>4293</v>
      </c>
      <c r="G9192" s="3" t="s">
        <v>3115</v>
      </c>
      <c r="H9192" s="5">
        <v>99588</v>
      </c>
      <c r="I9192" s="2">
        <v>2</v>
      </c>
      <c r="J9192" s="2">
        <v>7</v>
      </c>
      <c r="K9192" s="2">
        <v>-0.82989999999999997</v>
      </c>
      <c r="L9192" s="18" t="str">
        <f>VLOOKUP(F9192,'BD customers'!$1:$1048576,2,FALSE)</f>
        <v>Sean Miller</v>
      </c>
      <c r="M9192" s="2">
        <f>MATCH(orders[[#This Row],[Product ID]],'BD product'!A:A,0)</f>
        <v>898</v>
      </c>
      <c r="N9192" s="2" t="str" cm="1">
        <f t="array" ref="N9192">INDEX('BD product'!A:D,M9192,2)</f>
        <v>Office Supplies</v>
      </c>
    </row>
    <row r="9193" spans="1:14" x14ac:dyDescent="0.3">
      <c r="A9193" s="3" t="s">
        <v>9075</v>
      </c>
      <c r="B9193" s="4">
        <v>42237</v>
      </c>
      <c r="C9193" s="12" t="str">
        <f t="shared" si="143"/>
        <v>2015/08</v>
      </c>
      <c r="D9193" s="4">
        <v>42241</v>
      </c>
      <c r="E9193" s="3" t="s">
        <v>21</v>
      </c>
      <c r="F9193" s="3" t="s">
        <v>4293</v>
      </c>
      <c r="G9193" s="3" t="s">
        <v>2764</v>
      </c>
      <c r="H9193" s="5">
        <v>49568</v>
      </c>
      <c r="I9193" s="2">
        <v>2</v>
      </c>
      <c r="J9193" s="2">
        <v>2</v>
      </c>
      <c r="K9193" s="2">
        <v>0.15490000000000001</v>
      </c>
      <c r="L9193" s="18" t="str">
        <f>VLOOKUP(F9193,'BD customers'!$1:$1048576,2,FALSE)</f>
        <v>Sean Miller</v>
      </c>
      <c r="M9193" s="2">
        <f>MATCH(orders[[#This Row],[Product ID]],'BD product'!A:A,0)</f>
        <v>761</v>
      </c>
      <c r="N9193" s="2" t="str" cm="1">
        <f t="array" ref="N9193">INDEX('BD product'!A:D,M9193,2)</f>
        <v>Office Supplies</v>
      </c>
    </row>
    <row r="9194" spans="1:14" x14ac:dyDescent="0.3">
      <c r="A9194" s="3" t="s">
        <v>9076</v>
      </c>
      <c r="B9194" s="4">
        <v>42310</v>
      </c>
      <c r="C9194" s="12" t="str">
        <f t="shared" si="143"/>
        <v>2015/11</v>
      </c>
      <c r="D9194" s="4">
        <v>42315</v>
      </c>
      <c r="E9194" s="3" t="s">
        <v>21</v>
      </c>
      <c r="F9194" s="3" t="s">
        <v>1096</v>
      </c>
      <c r="G9194" s="3" t="s">
        <v>1298</v>
      </c>
      <c r="H9194" s="5">
        <v>29372</v>
      </c>
      <c r="I9194" s="2">
        <v>7</v>
      </c>
      <c r="J9194" s="2">
        <v>8</v>
      </c>
      <c r="K9194" s="2">
        <v>-46.995199999999997</v>
      </c>
      <c r="L9194" s="18" t="str">
        <f>VLOOKUP(F9194,'BD customers'!$1:$1048576,2,FALSE)</f>
        <v>Barry Blumstein</v>
      </c>
      <c r="M9194" s="2">
        <f>MATCH(orders[[#This Row],[Product ID]],'BD product'!A:A,0)</f>
        <v>303</v>
      </c>
      <c r="N9194" s="2" t="str" cm="1">
        <f t="array" ref="N9194">INDEX('BD product'!A:D,M9194,2)</f>
        <v>Office Supplies</v>
      </c>
    </row>
    <row r="9195" spans="1:14" x14ac:dyDescent="0.3">
      <c r="A9195" s="3" t="s">
        <v>9076</v>
      </c>
      <c r="B9195" s="4">
        <v>42310</v>
      </c>
      <c r="C9195" s="12" t="str">
        <f t="shared" si="143"/>
        <v>2015/11</v>
      </c>
      <c r="D9195" s="4">
        <v>42315</v>
      </c>
      <c r="E9195" s="3" t="s">
        <v>21</v>
      </c>
      <c r="F9195" s="3" t="s">
        <v>1096</v>
      </c>
      <c r="G9195" s="3" t="s">
        <v>3083</v>
      </c>
      <c r="H9195" s="5">
        <v>344704</v>
      </c>
      <c r="I9195" s="2">
        <v>2</v>
      </c>
      <c r="J9195" s="2">
        <v>2</v>
      </c>
      <c r="K9195" s="2">
        <v>38.779200000000003</v>
      </c>
      <c r="L9195" s="18" t="str">
        <f>VLOOKUP(F9195,'BD customers'!$1:$1048576,2,FALSE)</f>
        <v>Barry Blumstein</v>
      </c>
      <c r="M9195" s="2">
        <f>MATCH(orders[[#This Row],[Product ID]],'BD product'!A:A,0)</f>
        <v>885</v>
      </c>
      <c r="N9195" s="2" t="str" cm="1">
        <f t="array" ref="N9195">INDEX('BD product'!A:D,M9195,2)</f>
        <v>Technology</v>
      </c>
    </row>
    <row r="9196" spans="1:14" x14ac:dyDescent="0.3">
      <c r="A9196" s="3" t="s">
        <v>9077</v>
      </c>
      <c r="B9196" s="4">
        <v>41973</v>
      </c>
      <c r="C9196" s="12" t="str">
        <f t="shared" si="143"/>
        <v>2014/11</v>
      </c>
      <c r="D9196" s="4">
        <v>41979</v>
      </c>
      <c r="E9196" s="3" t="s">
        <v>21</v>
      </c>
      <c r="F9196" s="3" t="s">
        <v>1540</v>
      </c>
      <c r="G9196" s="3" t="s">
        <v>4141</v>
      </c>
      <c r="H9196" s="5">
        <v>47992</v>
      </c>
      <c r="I9196" s="2">
        <v>7</v>
      </c>
      <c r="J9196" s="2">
        <v>2</v>
      </c>
      <c r="K9196" s="2">
        <v>3.5994000000000002</v>
      </c>
      <c r="L9196" s="18" t="str">
        <f>VLOOKUP(F9196,'BD customers'!$1:$1048576,2,FALSE)</f>
        <v>Philip Brown</v>
      </c>
      <c r="M9196" s="2">
        <f>MATCH(orders[[#This Row],[Product ID]],'BD product'!A:A,0)</f>
        <v>1259</v>
      </c>
      <c r="N9196" s="2" t="str" cm="1">
        <f t="array" ref="N9196">INDEX('BD product'!A:D,M9196,2)</f>
        <v>Office Supplies</v>
      </c>
    </row>
    <row r="9197" spans="1:14" x14ac:dyDescent="0.3">
      <c r="A9197" s="3" t="s">
        <v>9077</v>
      </c>
      <c r="B9197" s="4">
        <v>41973</v>
      </c>
      <c r="C9197" s="12" t="str">
        <f t="shared" si="143"/>
        <v>2014/11</v>
      </c>
      <c r="D9197" s="4">
        <v>41979</v>
      </c>
      <c r="E9197" s="3" t="s">
        <v>21</v>
      </c>
      <c r="F9197" s="3" t="s">
        <v>1540</v>
      </c>
      <c r="G9197" s="3" t="s">
        <v>4603</v>
      </c>
      <c r="H9197" s="5">
        <v>10224</v>
      </c>
      <c r="I9197" s="2">
        <v>4</v>
      </c>
      <c r="J9197" s="2">
        <v>2</v>
      </c>
      <c r="K9197" s="2">
        <v>-1.6614</v>
      </c>
      <c r="L9197" s="18" t="str">
        <f>VLOOKUP(F9197,'BD customers'!$1:$1048576,2,FALSE)</f>
        <v>Philip Brown</v>
      </c>
      <c r="M9197" s="2">
        <f>MATCH(orders[[#This Row],[Product ID]],'BD product'!A:A,0)</f>
        <v>1367</v>
      </c>
      <c r="N9197" s="2" t="str" cm="1">
        <f t="array" ref="N9197">INDEX('BD product'!A:D,M9197,2)</f>
        <v>Technology</v>
      </c>
    </row>
    <row r="9198" spans="1:14" x14ac:dyDescent="0.3">
      <c r="A9198" s="3" t="s">
        <v>9078</v>
      </c>
      <c r="B9198" s="4">
        <v>41769</v>
      </c>
      <c r="C9198" s="12" t="str">
        <f t="shared" si="143"/>
        <v>2014/05</v>
      </c>
      <c r="D9198" s="4">
        <v>41774</v>
      </c>
      <c r="E9198" s="3" t="s">
        <v>21</v>
      </c>
      <c r="F9198" s="3" t="s">
        <v>1184</v>
      </c>
      <c r="G9198" s="3" t="s">
        <v>6328</v>
      </c>
      <c r="H9198" s="5">
        <v>3996</v>
      </c>
      <c r="I9198" s="2">
        <v>2</v>
      </c>
      <c r="J9198" s="2">
        <v>0</v>
      </c>
      <c r="K9198" s="2">
        <v>19.180800000000001</v>
      </c>
      <c r="L9198" s="18" t="str">
        <f>VLOOKUP(F9198,'BD customers'!$1:$1048576,2,FALSE)</f>
        <v>Greg Matthias</v>
      </c>
      <c r="M9198" s="2">
        <f>MATCH(orders[[#This Row],[Product ID]],'BD product'!A:A,0)</f>
        <v>1675</v>
      </c>
      <c r="N9198" s="2" t="str" cm="1">
        <f t="array" ref="N9198">INDEX('BD product'!A:D,M9198,2)</f>
        <v>Office Supplies</v>
      </c>
    </row>
    <row r="9199" spans="1:14" x14ac:dyDescent="0.3">
      <c r="A9199" s="3" t="s">
        <v>9078</v>
      </c>
      <c r="B9199" s="4">
        <v>41769</v>
      </c>
      <c r="C9199" s="12" t="str">
        <f t="shared" si="143"/>
        <v>2014/05</v>
      </c>
      <c r="D9199" s="4">
        <v>41774</v>
      </c>
      <c r="E9199" s="3" t="s">
        <v>21</v>
      </c>
      <c r="F9199" s="3" t="s">
        <v>1184</v>
      </c>
      <c r="G9199" s="3" t="s">
        <v>3683</v>
      </c>
      <c r="H9199" s="5">
        <v>14320</v>
      </c>
      <c r="I9199" s="2">
        <v>5</v>
      </c>
      <c r="J9199" s="2">
        <v>2</v>
      </c>
      <c r="K9199" s="2">
        <v>0.12529999999999999</v>
      </c>
      <c r="L9199" s="18" t="str">
        <f>VLOOKUP(F9199,'BD customers'!$1:$1048576,2,FALSE)</f>
        <v>Greg Matthias</v>
      </c>
      <c r="M9199" s="2">
        <f>MATCH(orders[[#This Row],[Product ID]],'BD product'!A:A,0)</f>
        <v>1120</v>
      </c>
      <c r="N9199" s="2" t="str" cm="1">
        <f t="array" ref="N9199">INDEX('BD product'!A:D,M9199,2)</f>
        <v>Technology</v>
      </c>
    </row>
    <row r="9200" spans="1:14" x14ac:dyDescent="0.3">
      <c r="A9200" s="3" t="s">
        <v>9078</v>
      </c>
      <c r="B9200" s="4">
        <v>41769</v>
      </c>
      <c r="C9200" s="12" t="str">
        <f t="shared" si="143"/>
        <v>2014/05</v>
      </c>
      <c r="D9200" s="4">
        <v>41774</v>
      </c>
      <c r="E9200" s="3" t="s">
        <v>21</v>
      </c>
      <c r="F9200" s="3" t="s">
        <v>1184</v>
      </c>
      <c r="G9200" s="3" t="s">
        <v>6802</v>
      </c>
      <c r="H9200" s="5">
        <v>4104</v>
      </c>
      <c r="I9200" s="2">
        <v>6</v>
      </c>
      <c r="J9200" s="2">
        <v>0</v>
      </c>
      <c r="K9200" s="2">
        <v>11.0808</v>
      </c>
      <c r="L9200" s="18" t="str">
        <f>VLOOKUP(F9200,'BD customers'!$1:$1048576,2,FALSE)</f>
        <v>Greg Matthias</v>
      </c>
      <c r="M9200" s="2">
        <f>MATCH(orders[[#This Row],[Product ID]],'BD product'!A:A,0)</f>
        <v>1728</v>
      </c>
      <c r="N9200" s="2" t="str" cm="1">
        <f t="array" ref="N9200">INDEX('BD product'!A:D,M9200,2)</f>
        <v>Office Supplies</v>
      </c>
    </row>
    <row r="9201" spans="1:14" x14ac:dyDescent="0.3">
      <c r="A9201" s="3" t="s">
        <v>9078</v>
      </c>
      <c r="B9201" s="4">
        <v>41769</v>
      </c>
      <c r="C9201" s="12" t="str">
        <f t="shared" si="143"/>
        <v>2014/05</v>
      </c>
      <c r="D9201" s="4">
        <v>41774</v>
      </c>
      <c r="E9201" s="3" t="s">
        <v>21</v>
      </c>
      <c r="F9201" s="3" t="s">
        <v>1184</v>
      </c>
      <c r="G9201" s="3" t="s">
        <v>5146</v>
      </c>
      <c r="H9201" s="5">
        <v>256784</v>
      </c>
      <c r="I9201" s="2">
        <v>1</v>
      </c>
      <c r="J9201" s="2">
        <v>2</v>
      </c>
      <c r="K9201" s="2">
        <v>3.2098</v>
      </c>
      <c r="L9201" s="18" t="str">
        <f>VLOOKUP(F9201,'BD customers'!$1:$1048576,2,FALSE)</f>
        <v>Greg Matthias</v>
      </c>
      <c r="M9201" s="2">
        <f>MATCH(orders[[#This Row],[Product ID]],'BD product'!A:A,0)</f>
        <v>1478</v>
      </c>
      <c r="N9201" s="2" t="str" cm="1">
        <f t="array" ref="N9201">INDEX('BD product'!A:D,M9201,2)</f>
        <v>Furniture</v>
      </c>
    </row>
    <row r="9202" spans="1:14" x14ac:dyDescent="0.3">
      <c r="A9202" s="3" t="s">
        <v>9079</v>
      </c>
      <c r="B9202" s="4">
        <v>42660</v>
      </c>
      <c r="C9202" s="12" t="str">
        <f t="shared" si="143"/>
        <v>2016/10</v>
      </c>
      <c r="D9202" s="4">
        <v>42663</v>
      </c>
      <c r="E9202" s="3" t="s">
        <v>64</v>
      </c>
      <c r="F9202" s="3" t="s">
        <v>6468</v>
      </c>
      <c r="G9202" s="3" t="s">
        <v>1744</v>
      </c>
      <c r="H9202" s="5">
        <v>12098</v>
      </c>
      <c r="I9202" s="2">
        <v>1</v>
      </c>
      <c r="J9202" s="2">
        <v>0</v>
      </c>
      <c r="K9202" s="2">
        <v>1.2098</v>
      </c>
      <c r="L9202" s="18" t="str">
        <f>VLOOKUP(F9202,'BD customers'!$1:$1048576,2,FALSE)</f>
        <v>Nick Radford</v>
      </c>
      <c r="M9202" s="2">
        <f>MATCH(orders[[#This Row],[Product ID]],'BD product'!A:A,0)</f>
        <v>432</v>
      </c>
      <c r="N9202" s="2" t="str" cm="1">
        <f t="array" ref="N9202">INDEX('BD product'!A:D,M9202,2)</f>
        <v>Furniture</v>
      </c>
    </row>
    <row r="9203" spans="1:14" x14ac:dyDescent="0.3">
      <c r="A9203" s="3" t="s">
        <v>9079</v>
      </c>
      <c r="B9203" s="4">
        <v>42660</v>
      </c>
      <c r="C9203" s="12" t="str">
        <f t="shared" si="143"/>
        <v>2016/10</v>
      </c>
      <c r="D9203" s="4">
        <v>42663</v>
      </c>
      <c r="E9203" s="3" t="s">
        <v>64</v>
      </c>
      <c r="F9203" s="3" t="s">
        <v>6468</v>
      </c>
      <c r="G9203" s="3" t="s">
        <v>1587</v>
      </c>
      <c r="H9203" s="5">
        <v>31598</v>
      </c>
      <c r="I9203" s="2">
        <v>1</v>
      </c>
      <c r="J9203" s="2">
        <v>0</v>
      </c>
      <c r="K9203" s="2">
        <v>148.51060000000001</v>
      </c>
      <c r="L9203" s="18" t="str">
        <f>VLOOKUP(F9203,'BD customers'!$1:$1048576,2,FALSE)</f>
        <v>Nick Radford</v>
      </c>
      <c r="M9203" s="2">
        <f>MATCH(orders[[#This Row],[Product ID]],'BD product'!A:A,0)</f>
        <v>384</v>
      </c>
      <c r="N9203" s="2" t="str" cm="1">
        <f t="array" ref="N9203">INDEX('BD product'!A:D,M9203,2)</f>
        <v>Office Supplies</v>
      </c>
    </row>
    <row r="9204" spans="1:14" x14ac:dyDescent="0.3">
      <c r="A9204" s="3" t="s">
        <v>9080</v>
      </c>
      <c r="B9204" s="4">
        <v>42673</v>
      </c>
      <c r="C9204" s="12" t="str">
        <f t="shared" si="143"/>
        <v>2016/10</v>
      </c>
      <c r="D9204" s="4">
        <v>42677</v>
      </c>
      <c r="E9204" s="3" t="s">
        <v>21</v>
      </c>
      <c r="F9204" s="3" t="s">
        <v>3884</v>
      </c>
      <c r="G9204" s="3" t="s">
        <v>4017</v>
      </c>
      <c r="H9204" s="5">
        <v>28752</v>
      </c>
      <c r="I9204" s="2">
        <v>3</v>
      </c>
      <c r="J9204" s="2">
        <v>2</v>
      </c>
      <c r="K9204" s="2">
        <v>10.0632</v>
      </c>
      <c r="L9204" s="18" t="str">
        <f>VLOOKUP(F9204,'BD customers'!$1:$1048576,2,FALSE)</f>
        <v>Edward Hooks</v>
      </c>
      <c r="M9204" s="2">
        <f>MATCH(orders[[#This Row],[Product ID]],'BD product'!A:A,0)</f>
        <v>1226</v>
      </c>
      <c r="N9204" s="2" t="str" cm="1">
        <f t="array" ref="N9204">INDEX('BD product'!A:D,M9204,2)</f>
        <v>Office Supplies</v>
      </c>
    </row>
    <row r="9205" spans="1:14" x14ac:dyDescent="0.3">
      <c r="A9205" s="3" t="s">
        <v>9080</v>
      </c>
      <c r="B9205" s="4">
        <v>42673</v>
      </c>
      <c r="C9205" s="12" t="str">
        <f t="shared" si="143"/>
        <v>2016/10</v>
      </c>
      <c r="D9205" s="4">
        <v>42677</v>
      </c>
      <c r="E9205" s="3" t="s">
        <v>21</v>
      </c>
      <c r="F9205" s="3" t="s">
        <v>3884</v>
      </c>
      <c r="G9205" s="3" t="s">
        <v>4084</v>
      </c>
      <c r="H9205" s="5">
        <v>11495</v>
      </c>
      <c r="I9205" s="2">
        <v>5</v>
      </c>
      <c r="J9205" s="2">
        <v>0</v>
      </c>
      <c r="K9205" s="2">
        <v>3.2185999999999999</v>
      </c>
      <c r="L9205" s="18" t="str">
        <f>VLOOKUP(F9205,'BD customers'!$1:$1048576,2,FALSE)</f>
        <v>Edward Hooks</v>
      </c>
      <c r="M9205" s="2">
        <f>MATCH(orders[[#This Row],[Product ID]],'BD product'!A:A,0)</f>
        <v>1245</v>
      </c>
      <c r="N9205" s="2" t="str" cm="1">
        <f t="array" ref="N9205">INDEX('BD product'!A:D,M9205,2)</f>
        <v>Office Supplies</v>
      </c>
    </row>
    <row r="9206" spans="1:14" x14ac:dyDescent="0.3">
      <c r="A9206" s="3" t="s">
        <v>9081</v>
      </c>
      <c r="B9206" s="4">
        <v>42705</v>
      </c>
      <c r="C9206" s="12" t="str">
        <f t="shared" si="143"/>
        <v>2016/12</v>
      </c>
      <c r="D9206" s="4">
        <v>42709</v>
      </c>
      <c r="E9206" s="3" t="s">
        <v>21</v>
      </c>
      <c r="F9206" s="3" t="s">
        <v>862</v>
      </c>
      <c r="G9206" s="3" t="s">
        <v>636</v>
      </c>
      <c r="H9206" s="5">
        <v>2304</v>
      </c>
      <c r="I9206" s="2">
        <v>8</v>
      </c>
      <c r="J9206" s="2">
        <v>0</v>
      </c>
      <c r="K9206" s="2">
        <v>0.69120000000000004</v>
      </c>
      <c r="L9206" s="18" t="str">
        <f>VLOOKUP(F9206,'BD customers'!$1:$1048576,2,FALSE)</f>
        <v>Fred Hopkins</v>
      </c>
      <c r="M9206" s="2">
        <f>MATCH(orders[[#This Row],[Product ID]],'BD product'!A:A,0)</f>
        <v>132</v>
      </c>
      <c r="N9206" s="2" t="str" cm="1">
        <f t="array" ref="N9206">INDEX('BD product'!A:D,M9206,2)</f>
        <v>Office Supplies</v>
      </c>
    </row>
    <row r="9207" spans="1:14" x14ac:dyDescent="0.3">
      <c r="A9207" s="3" t="s">
        <v>9082</v>
      </c>
      <c r="B9207" s="4">
        <v>42481</v>
      </c>
      <c r="C9207" s="12" t="str">
        <f t="shared" si="143"/>
        <v>2016/04</v>
      </c>
      <c r="D9207" s="4">
        <v>42481</v>
      </c>
      <c r="E9207" s="3" t="s">
        <v>41</v>
      </c>
      <c r="F9207" s="3" t="s">
        <v>1197</v>
      </c>
      <c r="G9207" s="3" t="s">
        <v>3195</v>
      </c>
      <c r="H9207" s="5">
        <v>1548</v>
      </c>
      <c r="I9207" s="2">
        <v>3</v>
      </c>
      <c r="J9207" s="2">
        <v>0</v>
      </c>
      <c r="K9207" s="2">
        <v>4.4892000000000003</v>
      </c>
      <c r="L9207" s="18" t="str">
        <f>VLOOKUP(F9207,'BD customers'!$1:$1048576,2,FALSE)</f>
        <v>Brian Thompson</v>
      </c>
      <c r="M9207" s="2">
        <f>MATCH(orders[[#This Row],[Product ID]],'BD product'!A:A,0)</f>
        <v>925</v>
      </c>
      <c r="N9207" s="2" t="str" cm="1">
        <f t="array" ref="N9207">INDEX('BD product'!A:D,M9207,2)</f>
        <v>Office Supplies</v>
      </c>
    </row>
    <row r="9208" spans="1:14" x14ac:dyDescent="0.3">
      <c r="A9208" s="3" t="s">
        <v>9082</v>
      </c>
      <c r="B9208" s="4">
        <v>42481</v>
      </c>
      <c r="C9208" s="12" t="str">
        <f t="shared" si="143"/>
        <v>2016/04</v>
      </c>
      <c r="D9208" s="4">
        <v>42481</v>
      </c>
      <c r="E9208" s="3" t="s">
        <v>41</v>
      </c>
      <c r="F9208" s="3" t="s">
        <v>1197</v>
      </c>
      <c r="G9208" s="3" t="s">
        <v>6736</v>
      </c>
      <c r="H9208" s="5">
        <v>5184</v>
      </c>
      <c r="I9208" s="2">
        <v>8</v>
      </c>
      <c r="J9208" s="2">
        <v>0</v>
      </c>
      <c r="K9208" s="2">
        <v>24.883199999999999</v>
      </c>
      <c r="L9208" s="18" t="str">
        <f>VLOOKUP(F9208,'BD customers'!$1:$1048576,2,FALSE)</f>
        <v>Brian Thompson</v>
      </c>
      <c r="M9208" s="2">
        <f>MATCH(orders[[#This Row],[Product ID]],'BD product'!A:A,0)</f>
        <v>1725</v>
      </c>
      <c r="N9208" s="2" t="str" cm="1">
        <f t="array" ref="N9208">INDEX('BD product'!A:D,M9208,2)</f>
        <v>Office Supplies</v>
      </c>
    </row>
    <row r="9209" spans="1:14" x14ac:dyDescent="0.3">
      <c r="A9209" s="3" t="s">
        <v>9083</v>
      </c>
      <c r="B9209" s="4">
        <v>42950</v>
      </c>
      <c r="C9209" s="12" t="str">
        <f t="shared" si="143"/>
        <v>2017/08</v>
      </c>
      <c r="D9209" s="4">
        <v>42954</v>
      </c>
      <c r="E9209" s="3" t="s">
        <v>21</v>
      </c>
      <c r="F9209" s="3" t="s">
        <v>2700</v>
      </c>
      <c r="G9209" s="3" t="s">
        <v>4537</v>
      </c>
      <c r="H9209" s="5">
        <v>39816</v>
      </c>
      <c r="I9209" s="2">
        <v>3</v>
      </c>
      <c r="J9209" s="2">
        <v>2</v>
      </c>
      <c r="K9209" s="2">
        <v>7.4654999999999996</v>
      </c>
      <c r="L9209" s="18" t="str">
        <f>VLOOKUP(F9209,'BD customers'!$1:$1048576,2,FALSE)</f>
        <v>Adrian Barton</v>
      </c>
      <c r="M9209" s="2">
        <f>MATCH(orders[[#This Row],[Product ID]],'BD product'!A:A,0)</f>
        <v>1352</v>
      </c>
      <c r="N9209" s="2" t="str" cm="1">
        <f t="array" ref="N9209">INDEX('BD product'!A:D,M9209,2)</f>
        <v>Technology</v>
      </c>
    </row>
    <row r="9210" spans="1:14" x14ac:dyDescent="0.3">
      <c r="A9210" s="3" t="s">
        <v>9084</v>
      </c>
      <c r="B9210" s="4">
        <v>42950</v>
      </c>
      <c r="C9210" s="12" t="str">
        <f t="shared" si="143"/>
        <v>2017/08</v>
      </c>
      <c r="D9210" s="4">
        <v>42955</v>
      </c>
      <c r="E9210" s="3" t="s">
        <v>11</v>
      </c>
      <c r="F9210" s="3" t="s">
        <v>3892</v>
      </c>
      <c r="G9210" s="3" t="s">
        <v>4034</v>
      </c>
      <c r="H9210" s="5">
        <v>1606</v>
      </c>
      <c r="I9210" s="2">
        <v>1</v>
      </c>
      <c r="J9210" s="2">
        <v>0</v>
      </c>
      <c r="K9210" s="2">
        <v>4.1756000000000002</v>
      </c>
      <c r="L9210" s="18" t="str">
        <f>VLOOKUP(F9210,'BD customers'!$1:$1048576,2,FALSE)</f>
        <v>Scot Coram</v>
      </c>
      <c r="M9210" s="2">
        <f>MATCH(orders[[#This Row],[Product ID]],'BD product'!A:A,0)</f>
        <v>1231</v>
      </c>
      <c r="N9210" s="2" t="str" cm="1">
        <f t="array" ref="N9210">INDEX('BD product'!A:D,M9210,2)</f>
        <v>Office Supplies</v>
      </c>
    </row>
    <row r="9211" spans="1:14" x14ac:dyDescent="0.3">
      <c r="A9211" s="3" t="s">
        <v>9085</v>
      </c>
      <c r="B9211" s="4">
        <v>43080</v>
      </c>
      <c r="C9211" s="12" t="str">
        <f t="shared" si="143"/>
        <v>2017/12</v>
      </c>
      <c r="D9211" s="4">
        <v>43083</v>
      </c>
      <c r="E9211" s="3" t="s">
        <v>11</v>
      </c>
      <c r="F9211" s="3" t="s">
        <v>9086</v>
      </c>
      <c r="G9211" s="3" t="s">
        <v>3516</v>
      </c>
      <c r="H9211" s="5">
        <v>728</v>
      </c>
      <c r="I9211" s="2">
        <v>1</v>
      </c>
      <c r="J9211" s="2">
        <v>0</v>
      </c>
      <c r="K9211" s="2">
        <v>3.4944000000000002</v>
      </c>
      <c r="L9211" s="18" t="str">
        <f>VLOOKUP(F9211,'BD customers'!$1:$1048576,2,FALSE)</f>
        <v>Roy Skaria</v>
      </c>
      <c r="M9211" s="2">
        <f>MATCH(orders[[#This Row],[Product ID]],'BD product'!A:A,0)</f>
        <v>1049</v>
      </c>
      <c r="N9211" s="2" t="str" cm="1">
        <f t="array" ref="N9211">INDEX('BD product'!A:D,M9211,2)</f>
        <v>Office Supplies</v>
      </c>
    </row>
    <row r="9212" spans="1:14" x14ac:dyDescent="0.3">
      <c r="A9212" s="3" t="s">
        <v>9085</v>
      </c>
      <c r="B9212" s="4">
        <v>43080</v>
      </c>
      <c r="C9212" s="12" t="str">
        <f t="shared" si="143"/>
        <v>2017/12</v>
      </c>
      <c r="D9212" s="4">
        <v>43083</v>
      </c>
      <c r="E9212" s="3" t="s">
        <v>11</v>
      </c>
      <c r="F9212" s="3" t="s">
        <v>9086</v>
      </c>
      <c r="G9212" s="3" t="s">
        <v>2739</v>
      </c>
      <c r="H9212" s="5">
        <v>54</v>
      </c>
      <c r="I9212" s="2">
        <v>3</v>
      </c>
      <c r="J9212" s="2">
        <v>0</v>
      </c>
      <c r="K9212" s="2">
        <v>0.25919999999999999</v>
      </c>
      <c r="L9212" s="18" t="str">
        <f>VLOOKUP(F9212,'BD customers'!$1:$1048576,2,FALSE)</f>
        <v>Roy Skaria</v>
      </c>
      <c r="M9212" s="2">
        <f>MATCH(orders[[#This Row],[Product ID]],'BD product'!A:A,0)</f>
        <v>753</v>
      </c>
      <c r="N9212" s="2" t="str" cm="1">
        <f t="array" ref="N9212">INDEX('BD product'!A:D,M9212,2)</f>
        <v>Office Supplies</v>
      </c>
    </row>
    <row r="9213" spans="1:14" x14ac:dyDescent="0.3">
      <c r="A9213" s="3" t="s">
        <v>9087</v>
      </c>
      <c r="B9213" s="4">
        <v>42077</v>
      </c>
      <c r="C9213" s="12" t="str">
        <f t="shared" si="143"/>
        <v>2015/03</v>
      </c>
      <c r="D9213" s="4">
        <v>42082</v>
      </c>
      <c r="E9213" s="3" t="s">
        <v>21</v>
      </c>
      <c r="F9213" s="3" t="s">
        <v>3287</v>
      </c>
      <c r="G9213" s="3" t="s">
        <v>1186</v>
      </c>
      <c r="H9213" s="5">
        <v>1944</v>
      </c>
      <c r="I9213" s="2">
        <v>3</v>
      </c>
      <c r="J9213" s="2">
        <v>0</v>
      </c>
      <c r="K9213" s="2">
        <v>9.3312000000000008</v>
      </c>
      <c r="L9213" s="18" t="str">
        <f>VLOOKUP(F9213,'BD customers'!$1:$1048576,2,FALSE)</f>
        <v>Arianne Irving</v>
      </c>
      <c r="M9213" s="2">
        <f>MATCH(orders[[#This Row],[Product ID]],'BD product'!A:A,0)</f>
        <v>274</v>
      </c>
      <c r="N9213" s="2" t="str" cm="1">
        <f t="array" ref="N9213">INDEX('BD product'!A:D,M9213,2)</f>
        <v>Office Supplies</v>
      </c>
    </row>
    <row r="9214" spans="1:14" x14ac:dyDescent="0.3">
      <c r="A9214" s="3" t="s">
        <v>9088</v>
      </c>
      <c r="B9214" s="4">
        <v>41981</v>
      </c>
      <c r="C9214" s="12" t="str">
        <f t="shared" si="143"/>
        <v>2014/12</v>
      </c>
      <c r="D9214" s="4">
        <v>41988</v>
      </c>
      <c r="E9214" s="3" t="s">
        <v>21</v>
      </c>
      <c r="F9214" s="3" t="s">
        <v>2107</v>
      </c>
      <c r="G9214" s="3" t="s">
        <v>329</v>
      </c>
      <c r="H9214" s="5">
        <v>3988</v>
      </c>
      <c r="I9214" s="2">
        <v>2</v>
      </c>
      <c r="J9214" s="2">
        <v>0</v>
      </c>
      <c r="K9214" s="2">
        <v>11.166399999999999</v>
      </c>
      <c r="L9214" s="18" t="str">
        <f>VLOOKUP(F9214,'BD customers'!$1:$1048576,2,FALSE)</f>
        <v>Denny Joy</v>
      </c>
      <c r="M9214" s="2">
        <f>MATCH(orders[[#This Row],[Product ID]],'BD product'!A:A,0)</f>
        <v>65</v>
      </c>
      <c r="N9214" s="2" t="str" cm="1">
        <f t="array" ref="N9214">INDEX('BD product'!A:D,M9214,2)</f>
        <v>Furniture</v>
      </c>
    </row>
    <row r="9215" spans="1:14" x14ac:dyDescent="0.3">
      <c r="A9215" s="3" t="s">
        <v>9088</v>
      </c>
      <c r="B9215" s="4">
        <v>41981</v>
      </c>
      <c r="C9215" s="12" t="str">
        <f t="shared" si="143"/>
        <v>2014/12</v>
      </c>
      <c r="D9215" s="4">
        <v>41988</v>
      </c>
      <c r="E9215" s="3" t="s">
        <v>21</v>
      </c>
      <c r="F9215" s="3" t="s">
        <v>2107</v>
      </c>
      <c r="G9215" s="3" t="s">
        <v>3624</v>
      </c>
      <c r="H9215" s="5">
        <v>7944</v>
      </c>
      <c r="I9215" s="2">
        <v>3</v>
      </c>
      <c r="J9215" s="2">
        <v>0</v>
      </c>
      <c r="K9215" s="2">
        <v>28.598400000000002</v>
      </c>
      <c r="L9215" s="18" t="str">
        <f>VLOOKUP(F9215,'BD customers'!$1:$1048576,2,FALSE)</f>
        <v>Denny Joy</v>
      </c>
      <c r="M9215" s="2">
        <f>MATCH(orders[[#This Row],[Product ID]],'BD product'!A:A,0)</f>
        <v>1094</v>
      </c>
      <c r="N9215" s="2" t="str" cm="1">
        <f t="array" ref="N9215">INDEX('BD product'!A:D,M9215,2)</f>
        <v>Furniture</v>
      </c>
    </row>
    <row r="9216" spans="1:14" x14ac:dyDescent="0.3">
      <c r="A9216" s="3" t="s">
        <v>9089</v>
      </c>
      <c r="B9216" s="4">
        <v>43008</v>
      </c>
      <c r="C9216" s="12" t="str">
        <f t="shared" si="143"/>
        <v>2017/09</v>
      </c>
      <c r="D9216" s="4">
        <v>43010</v>
      </c>
      <c r="E9216" s="3" t="s">
        <v>64</v>
      </c>
      <c r="F9216" s="3" t="s">
        <v>30</v>
      </c>
      <c r="G9216" s="3" t="s">
        <v>9090</v>
      </c>
      <c r="H9216" s="5">
        <v>20664</v>
      </c>
      <c r="I9216" s="2">
        <v>7</v>
      </c>
      <c r="J9216" s="2">
        <v>2</v>
      </c>
      <c r="K9216" s="2">
        <v>6.9741</v>
      </c>
      <c r="L9216" s="18" t="str">
        <f>VLOOKUP(F9216,'BD customers'!$1:$1048576,2,FALSE)</f>
        <v>Barbara Fisher</v>
      </c>
      <c r="M9216" s="2">
        <f>MATCH(orders[[#This Row],[Product ID]],'BD product'!A:A,0)</f>
        <v>1854</v>
      </c>
      <c r="N9216" s="2" t="str" cm="1">
        <f t="array" ref="N9216">INDEX('BD product'!A:D,M9216,2)</f>
        <v>Office Supplies</v>
      </c>
    </row>
    <row r="9217" spans="1:14" x14ac:dyDescent="0.3">
      <c r="A9217" s="3" t="s">
        <v>9092</v>
      </c>
      <c r="B9217" s="4">
        <v>42695</v>
      </c>
      <c r="C9217" s="12" t="str">
        <f t="shared" si="143"/>
        <v>2016/11</v>
      </c>
      <c r="D9217" s="4">
        <v>42700</v>
      </c>
      <c r="E9217" s="3" t="s">
        <v>21</v>
      </c>
      <c r="F9217" s="3" t="s">
        <v>1135</v>
      </c>
      <c r="G9217" s="3" t="s">
        <v>1980</v>
      </c>
      <c r="H9217" s="5">
        <v>324</v>
      </c>
      <c r="I9217" s="2">
        <v>5</v>
      </c>
      <c r="J9217" s="2">
        <v>0</v>
      </c>
      <c r="K9217" s="2">
        <v>1.5551999999999999</v>
      </c>
      <c r="L9217" s="18" t="str">
        <f>VLOOKUP(F9217,'BD customers'!$1:$1048576,2,FALSE)</f>
        <v>Tiffany House</v>
      </c>
      <c r="M9217" s="2">
        <f>MATCH(orders[[#This Row],[Product ID]],'BD product'!A:A,0)</f>
        <v>500</v>
      </c>
      <c r="N9217" s="2" t="str" cm="1">
        <f t="array" ref="N9217">INDEX('BD product'!A:D,M9217,2)</f>
        <v>Office Supplies</v>
      </c>
    </row>
    <row r="9218" spans="1:14" x14ac:dyDescent="0.3">
      <c r="A9218" s="3" t="s">
        <v>9093</v>
      </c>
      <c r="B9218" s="4">
        <v>43063</v>
      </c>
      <c r="C9218" s="12" t="str">
        <f t="shared" ref="C9218:C9281" si="144">TEXT(B9218,"aaaa/mm")</f>
        <v>2017/11</v>
      </c>
      <c r="D9218" s="4">
        <v>43069</v>
      </c>
      <c r="E9218" s="3" t="s">
        <v>21</v>
      </c>
      <c r="F9218" s="3" t="s">
        <v>5201</v>
      </c>
      <c r="G9218" s="3" t="s">
        <v>98</v>
      </c>
      <c r="H9218" s="5">
        <v>13762</v>
      </c>
      <c r="I9218" s="2">
        <v>1</v>
      </c>
      <c r="J9218" s="2">
        <v>8</v>
      </c>
      <c r="K9218" s="2">
        <v>-24.771599999999999</v>
      </c>
      <c r="L9218" s="18" t="str">
        <f>VLOOKUP(F9218,'BD customers'!$1:$1048576,2,FALSE)</f>
        <v>Jason Gross</v>
      </c>
      <c r="M9218" s="2">
        <f>MATCH(orders[[#This Row],[Product ID]],'BD product'!A:A,0)</f>
        <v>16</v>
      </c>
      <c r="N9218" s="2" t="str" cm="1">
        <f t="array" ref="N9218">INDEX('BD product'!A:D,M9218,2)</f>
        <v>Office Supplies</v>
      </c>
    </row>
    <row r="9219" spans="1:14" x14ac:dyDescent="0.3">
      <c r="A9219" s="3" t="s">
        <v>9094</v>
      </c>
      <c r="B9219" s="4">
        <v>43053</v>
      </c>
      <c r="C9219" s="12" t="str">
        <f t="shared" si="144"/>
        <v>2017/11</v>
      </c>
      <c r="D9219" s="4">
        <v>43056</v>
      </c>
      <c r="E9219" s="3" t="s">
        <v>64</v>
      </c>
      <c r="F9219" s="3" t="s">
        <v>4211</v>
      </c>
      <c r="G9219" s="3" t="s">
        <v>2465</v>
      </c>
      <c r="H9219" s="5">
        <v>1528</v>
      </c>
      <c r="I9219" s="2">
        <v>2</v>
      </c>
      <c r="J9219" s="2">
        <v>0</v>
      </c>
      <c r="K9219" s="2">
        <v>7.4871999999999996</v>
      </c>
      <c r="L9219" s="18" t="str">
        <f>VLOOKUP(F9219,'BD customers'!$1:$1048576,2,FALSE)</f>
        <v>Arthur Wiediger</v>
      </c>
      <c r="M9219" s="2">
        <f>MATCH(orders[[#This Row],[Product ID]],'BD product'!A:A,0)</f>
        <v>663</v>
      </c>
      <c r="N9219" s="2" t="str" cm="1">
        <f t="array" ref="N9219">INDEX('BD product'!A:D,M9219,2)</f>
        <v>Office Supplies</v>
      </c>
    </row>
    <row r="9220" spans="1:14" x14ac:dyDescent="0.3">
      <c r="A9220" s="3" t="s">
        <v>9095</v>
      </c>
      <c r="B9220" s="4">
        <v>42232</v>
      </c>
      <c r="C9220" s="12" t="str">
        <f t="shared" si="144"/>
        <v>2015/08</v>
      </c>
      <c r="D9220" s="4">
        <v>42236</v>
      </c>
      <c r="E9220" s="3" t="s">
        <v>21</v>
      </c>
      <c r="F9220" s="3" t="s">
        <v>1230</v>
      </c>
      <c r="G9220" s="3" t="s">
        <v>3026</v>
      </c>
      <c r="H9220" s="5">
        <v>44688</v>
      </c>
      <c r="I9220" s="2">
        <v>7</v>
      </c>
      <c r="J9220" s="2">
        <v>2</v>
      </c>
      <c r="K9220" s="2">
        <v>3.3515999999999999</v>
      </c>
      <c r="L9220" s="18" t="str">
        <f>VLOOKUP(F9220,'BD customers'!$1:$1048576,2,FALSE)</f>
        <v>Joni Wasserman</v>
      </c>
      <c r="M9220" s="2">
        <f>MATCH(orders[[#This Row],[Product ID]],'BD product'!A:A,0)</f>
        <v>863</v>
      </c>
      <c r="N9220" s="2" t="str" cm="1">
        <f t="array" ref="N9220">INDEX('BD product'!A:D,M9220,2)</f>
        <v>Office Supplies</v>
      </c>
    </row>
    <row r="9221" spans="1:14" x14ac:dyDescent="0.3">
      <c r="A9221" s="3" t="s">
        <v>9095</v>
      </c>
      <c r="B9221" s="4">
        <v>42232</v>
      </c>
      <c r="C9221" s="12" t="str">
        <f t="shared" si="144"/>
        <v>2015/08</v>
      </c>
      <c r="D9221" s="4">
        <v>42236</v>
      </c>
      <c r="E9221" s="3" t="s">
        <v>21</v>
      </c>
      <c r="F9221" s="3" t="s">
        <v>1230</v>
      </c>
      <c r="G9221" s="3" t="s">
        <v>4461</v>
      </c>
      <c r="H9221" s="5">
        <v>30147</v>
      </c>
      <c r="I9221" s="2">
        <v>3</v>
      </c>
      <c r="J9221" s="2">
        <v>5</v>
      </c>
      <c r="K9221" s="2">
        <v>-204.99959999999999</v>
      </c>
      <c r="L9221" s="18" t="str">
        <f>VLOOKUP(F9221,'BD customers'!$1:$1048576,2,FALSE)</f>
        <v>Joni Wasserman</v>
      </c>
      <c r="M9221" s="2">
        <f>MATCH(orders[[#This Row],[Product ID]],'BD product'!A:A,0)</f>
        <v>1335</v>
      </c>
      <c r="N9221" s="2" t="str" cm="1">
        <f t="array" ref="N9221">INDEX('BD product'!A:D,M9221,2)</f>
        <v>Furniture</v>
      </c>
    </row>
    <row r="9222" spans="1:14" x14ac:dyDescent="0.3">
      <c r="A9222" s="3" t="s">
        <v>9096</v>
      </c>
      <c r="B9222" s="4">
        <v>43021</v>
      </c>
      <c r="C9222" s="12" t="str">
        <f t="shared" si="144"/>
        <v>2017/10</v>
      </c>
      <c r="D9222" s="4">
        <v>43022</v>
      </c>
      <c r="E9222" s="3" t="s">
        <v>64</v>
      </c>
      <c r="F9222" s="3" t="s">
        <v>4918</v>
      </c>
      <c r="G9222" s="3" t="s">
        <v>4067</v>
      </c>
      <c r="H9222" s="5">
        <v>1107</v>
      </c>
      <c r="I9222" s="2">
        <v>3</v>
      </c>
      <c r="J9222" s="2">
        <v>0</v>
      </c>
      <c r="K9222" s="2">
        <v>5.2028999999999996</v>
      </c>
      <c r="L9222" s="18" t="str">
        <f>VLOOKUP(F9222,'BD customers'!$1:$1048576,2,FALSE)</f>
        <v>Michelle Huthwaite</v>
      </c>
      <c r="M9222" s="2">
        <f>MATCH(orders[[#This Row],[Product ID]],'BD product'!A:A,0)</f>
        <v>1240</v>
      </c>
      <c r="N9222" s="2" t="str" cm="1">
        <f t="array" ref="N9222">INDEX('BD product'!A:D,M9222,2)</f>
        <v>Office Supplies</v>
      </c>
    </row>
    <row r="9223" spans="1:14" x14ac:dyDescent="0.3">
      <c r="A9223" s="3" t="s">
        <v>9096</v>
      </c>
      <c r="B9223" s="4">
        <v>43021</v>
      </c>
      <c r="C9223" s="12" t="str">
        <f t="shared" si="144"/>
        <v>2017/10</v>
      </c>
      <c r="D9223" s="4">
        <v>43022</v>
      </c>
      <c r="E9223" s="3" t="s">
        <v>64</v>
      </c>
      <c r="F9223" s="3" t="s">
        <v>4918</v>
      </c>
      <c r="G9223" s="3" t="s">
        <v>969</v>
      </c>
      <c r="H9223" s="5">
        <v>150452</v>
      </c>
      <c r="I9223" s="2">
        <v>4</v>
      </c>
      <c r="J9223" s="2">
        <v>0</v>
      </c>
      <c r="K9223" s="2">
        <v>346.03960000000001</v>
      </c>
      <c r="L9223" s="18" t="str">
        <f>VLOOKUP(F9223,'BD customers'!$1:$1048576,2,FALSE)</f>
        <v>Michelle Huthwaite</v>
      </c>
      <c r="M9223" s="2">
        <f>MATCH(orders[[#This Row],[Product ID]],'BD product'!A:A,0)</f>
        <v>217</v>
      </c>
      <c r="N9223" s="2" t="str" cm="1">
        <f t="array" ref="N9223">INDEX('BD product'!A:D,M9223,2)</f>
        <v>Furniture</v>
      </c>
    </row>
    <row r="9224" spans="1:14" x14ac:dyDescent="0.3">
      <c r="A9224" s="3" t="s">
        <v>9096</v>
      </c>
      <c r="B9224" s="4">
        <v>43021</v>
      </c>
      <c r="C9224" s="12" t="str">
        <f t="shared" si="144"/>
        <v>2017/10</v>
      </c>
      <c r="D9224" s="4">
        <v>43022</v>
      </c>
      <c r="E9224" s="3" t="s">
        <v>64</v>
      </c>
      <c r="F9224" s="3" t="s">
        <v>4918</v>
      </c>
      <c r="G9224" s="3" t="s">
        <v>3675</v>
      </c>
      <c r="H9224" s="5">
        <v>2592</v>
      </c>
      <c r="I9224" s="2">
        <v>4</v>
      </c>
      <c r="J9224" s="2">
        <v>0</v>
      </c>
      <c r="K9224" s="2">
        <v>12.441599999999999</v>
      </c>
      <c r="L9224" s="18" t="str">
        <f>VLOOKUP(F9224,'BD customers'!$1:$1048576,2,FALSE)</f>
        <v>Michelle Huthwaite</v>
      </c>
      <c r="M9224" s="2">
        <f>MATCH(orders[[#This Row],[Product ID]],'BD product'!A:A,0)</f>
        <v>1116</v>
      </c>
      <c r="N9224" s="2" t="str" cm="1">
        <f t="array" ref="N9224">INDEX('BD product'!A:D,M9224,2)</f>
        <v>Office Supplies</v>
      </c>
    </row>
    <row r="9225" spans="1:14" x14ac:dyDescent="0.3">
      <c r="A9225" s="3" t="s">
        <v>9097</v>
      </c>
      <c r="B9225" s="4">
        <v>43043</v>
      </c>
      <c r="C9225" s="12" t="str">
        <f t="shared" si="144"/>
        <v>2017/11</v>
      </c>
      <c r="D9225" s="4">
        <v>43043</v>
      </c>
      <c r="E9225" s="3" t="s">
        <v>41</v>
      </c>
      <c r="F9225" s="3" t="s">
        <v>818</v>
      </c>
      <c r="G9225" s="3" t="s">
        <v>4648</v>
      </c>
      <c r="H9225" s="5">
        <v>7536</v>
      </c>
      <c r="I9225" s="2">
        <v>6</v>
      </c>
      <c r="J9225" s="2">
        <v>8</v>
      </c>
      <c r="K9225" s="2">
        <v>-1.3188</v>
      </c>
      <c r="L9225" s="18" t="str">
        <f>VLOOKUP(F9225,'BD customers'!$1:$1048576,2,FALSE)</f>
        <v>Frank Merwin</v>
      </c>
      <c r="M9225" s="2">
        <f>MATCH(orders[[#This Row],[Product ID]],'BD product'!A:A,0)</f>
        <v>1377</v>
      </c>
      <c r="N9225" s="2" t="str" cm="1">
        <f t="array" ref="N9225">INDEX('BD product'!A:D,M9225,2)</f>
        <v>Office Supplies</v>
      </c>
    </row>
    <row r="9226" spans="1:14" x14ac:dyDescent="0.3">
      <c r="A9226" s="3" t="s">
        <v>9097</v>
      </c>
      <c r="B9226" s="4">
        <v>43043</v>
      </c>
      <c r="C9226" s="12" t="str">
        <f t="shared" si="144"/>
        <v>2017/11</v>
      </c>
      <c r="D9226" s="4">
        <v>43043</v>
      </c>
      <c r="E9226" s="3" t="s">
        <v>41</v>
      </c>
      <c r="F9226" s="3" t="s">
        <v>818</v>
      </c>
      <c r="G9226" s="3" t="s">
        <v>2442</v>
      </c>
      <c r="H9226" s="5">
        <v>1408</v>
      </c>
      <c r="I9226" s="2">
        <v>2</v>
      </c>
      <c r="J9226" s="2">
        <v>8</v>
      </c>
      <c r="K9226" s="2">
        <v>-2.3231999999999999</v>
      </c>
      <c r="L9226" s="18" t="str">
        <f>VLOOKUP(F9226,'BD customers'!$1:$1048576,2,FALSE)</f>
        <v>Frank Merwin</v>
      </c>
      <c r="M9226" s="2">
        <f>MATCH(orders[[#This Row],[Product ID]],'BD product'!A:A,0)</f>
        <v>655</v>
      </c>
      <c r="N9226" s="2" t="str" cm="1">
        <f t="array" ref="N9226">INDEX('BD product'!A:D,M9226,2)</f>
        <v>Office Supplies</v>
      </c>
    </row>
    <row r="9227" spans="1:14" x14ac:dyDescent="0.3">
      <c r="A9227" s="3" t="s">
        <v>9097</v>
      </c>
      <c r="B9227" s="4">
        <v>43043</v>
      </c>
      <c r="C9227" s="12" t="str">
        <f t="shared" si="144"/>
        <v>2017/11</v>
      </c>
      <c r="D9227" s="4">
        <v>43043</v>
      </c>
      <c r="E9227" s="3" t="s">
        <v>41</v>
      </c>
      <c r="F9227" s="3" t="s">
        <v>818</v>
      </c>
      <c r="G9227" s="3" t="s">
        <v>5258</v>
      </c>
      <c r="H9227" s="5">
        <v>4144</v>
      </c>
      <c r="I9227" s="2">
        <v>4</v>
      </c>
      <c r="J9227" s="2">
        <v>8</v>
      </c>
      <c r="K9227" s="2">
        <v>-6.4231999999999996</v>
      </c>
      <c r="L9227" s="18" t="str">
        <f>VLOOKUP(F9227,'BD customers'!$1:$1048576,2,FALSE)</f>
        <v>Frank Merwin</v>
      </c>
      <c r="M9227" s="2">
        <f>MATCH(orders[[#This Row],[Product ID]],'BD product'!A:A,0)</f>
        <v>1501</v>
      </c>
      <c r="N9227" s="2" t="str" cm="1">
        <f t="array" ref="N9227">INDEX('BD product'!A:D,M9227,2)</f>
        <v>Office Supplies</v>
      </c>
    </row>
    <row r="9228" spans="1:14" x14ac:dyDescent="0.3">
      <c r="A9228" s="3" t="s">
        <v>9097</v>
      </c>
      <c r="B9228" s="4">
        <v>43043</v>
      </c>
      <c r="C9228" s="12" t="str">
        <f t="shared" si="144"/>
        <v>2017/11</v>
      </c>
      <c r="D9228" s="4">
        <v>43043</v>
      </c>
      <c r="E9228" s="3" t="s">
        <v>41</v>
      </c>
      <c r="F9228" s="3" t="s">
        <v>818</v>
      </c>
      <c r="G9228" s="3" t="s">
        <v>954</v>
      </c>
      <c r="H9228" s="5">
        <v>52752</v>
      </c>
      <c r="I9228" s="2">
        <v>3</v>
      </c>
      <c r="J9228" s="2">
        <v>2</v>
      </c>
      <c r="K9228" s="2">
        <v>-12.528600000000001</v>
      </c>
      <c r="L9228" s="18" t="str">
        <f>VLOOKUP(F9228,'BD customers'!$1:$1048576,2,FALSE)</f>
        <v>Frank Merwin</v>
      </c>
      <c r="M9228" s="2">
        <f>MATCH(orders[[#This Row],[Product ID]],'BD product'!A:A,0)</f>
        <v>212</v>
      </c>
      <c r="N9228" s="2" t="str" cm="1">
        <f t="array" ref="N9228">INDEX('BD product'!A:D,M9228,2)</f>
        <v>Office Supplies</v>
      </c>
    </row>
    <row r="9229" spans="1:14" x14ac:dyDescent="0.3">
      <c r="A9229" s="3" t="s">
        <v>9098</v>
      </c>
      <c r="B9229" s="4">
        <v>42813</v>
      </c>
      <c r="C9229" s="12" t="str">
        <f t="shared" si="144"/>
        <v>2017/03</v>
      </c>
      <c r="D9229" s="4">
        <v>42818</v>
      </c>
      <c r="E9229" s="3" t="s">
        <v>21</v>
      </c>
      <c r="F9229" s="3" t="s">
        <v>1713</v>
      </c>
      <c r="G9229" s="3" t="s">
        <v>4388</v>
      </c>
      <c r="H9229" s="5">
        <v>38136</v>
      </c>
      <c r="I9229" s="2">
        <v>7</v>
      </c>
      <c r="J9229" s="2">
        <v>0</v>
      </c>
      <c r="K9229" s="2">
        <v>106.7808</v>
      </c>
      <c r="L9229" s="18" t="str">
        <f>VLOOKUP(F9229,'BD customers'!$1:$1048576,2,FALSE)</f>
        <v>George Zrebassa</v>
      </c>
      <c r="M9229" s="2">
        <f>MATCH(orders[[#This Row],[Product ID]],'BD product'!A:A,0)</f>
        <v>1311</v>
      </c>
      <c r="N9229" s="2" t="str" cm="1">
        <f t="array" ref="N9229">INDEX('BD product'!A:D,M9229,2)</f>
        <v>Office Supplies</v>
      </c>
    </row>
    <row r="9230" spans="1:14" x14ac:dyDescent="0.3">
      <c r="A9230" s="3" t="s">
        <v>9099</v>
      </c>
      <c r="B9230" s="4">
        <v>41946</v>
      </c>
      <c r="C9230" s="12" t="str">
        <f t="shared" si="144"/>
        <v>2014/11</v>
      </c>
      <c r="D9230" s="4">
        <v>41946</v>
      </c>
      <c r="E9230" s="3" t="s">
        <v>41</v>
      </c>
      <c r="F9230" s="3" t="s">
        <v>3204</v>
      </c>
      <c r="G9230" s="3" t="s">
        <v>311</v>
      </c>
      <c r="H9230" s="5">
        <v>672</v>
      </c>
      <c r="I9230" s="2">
        <v>4</v>
      </c>
      <c r="J9230" s="2">
        <v>0</v>
      </c>
      <c r="K9230" s="2">
        <v>3.3599999999999998E-2</v>
      </c>
      <c r="L9230" s="18" t="str">
        <f>VLOOKUP(F9230,'BD customers'!$1:$1048576,2,FALSE)</f>
        <v>Tracy Collins</v>
      </c>
      <c r="M9230" s="2">
        <f>MATCH(orders[[#This Row],[Product ID]],'BD product'!A:A,0)</f>
        <v>61</v>
      </c>
      <c r="N9230" s="2" t="str" cm="1">
        <f t="array" ref="N9230">INDEX('BD product'!A:D,M9230,2)</f>
        <v>Office Supplies</v>
      </c>
    </row>
    <row r="9231" spans="1:14" x14ac:dyDescent="0.3">
      <c r="A9231" s="3" t="s">
        <v>9100</v>
      </c>
      <c r="B9231" s="4">
        <v>42939</v>
      </c>
      <c r="C9231" s="12" t="str">
        <f t="shared" si="144"/>
        <v>2017/07</v>
      </c>
      <c r="D9231" s="4">
        <v>42942</v>
      </c>
      <c r="E9231" s="3" t="s">
        <v>64</v>
      </c>
      <c r="F9231" s="3" t="s">
        <v>148</v>
      </c>
      <c r="G9231" s="3" t="s">
        <v>3019</v>
      </c>
      <c r="H9231" s="5">
        <v>15192</v>
      </c>
      <c r="I9231" s="2">
        <v>3</v>
      </c>
      <c r="J9231" s="2">
        <v>2</v>
      </c>
      <c r="K9231" s="2">
        <v>5.5071000000000003</v>
      </c>
      <c r="L9231" s="18" t="str">
        <f>VLOOKUP(F9231,'BD customers'!$1:$1048576,2,FALSE)</f>
        <v>Tracy Blumstein</v>
      </c>
      <c r="M9231" s="2">
        <f>MATCH(orders[[#This Row],[Product ID]],'BD product'!A:A,0)</f>
        <v>860</v>
      </c>
      <c r="N9231" s="2" t="str" cm="1">
        <f t="array" ref="N9231">INDEX('BD product'!A:D,M9231,2)</f>
        <v>Office Supplies</v>
      </c>
    </row>
    <row r="9232" spans="1:14" x14ac:dyDescent="0.3">
      <c r="A9232" s="3" t="s">
        <v>9100</v>
      </c>
      <c r="B9232" s="4">
        <v>42939</v>
      </c>
      <c r="C9232" s="12" t="str">
        <f t="shared" si="144"/>
        <v>2017/07</v>
      </c>
      <c r="D9232" s="4">
        <v>42942</v>
      </c>
      <c r="E9232" s="3" t="s">
        <v>64</v>
      </c>
      <c r="F9232" s="3" t="s">
        <v>148</v>
      </c>
      <c r="G9232" s="3" t="s">
        <v>3586</v>
      </c>
      <c r="H9232" s="5">
        <v>5832</v>
      </c>
      <c r="I9232" s="2">
        <v>9</v>
      </c>
      <c r="J9232" s="2">
        <v>0</v>
      </c>
      <c r="K9232" s="2">
        <v>27.993600000000001</v>
      </c>
      <c r="L9232" s="18" t="str">
        <f>VLOOKUP(F9232,'BD customers'!$1:$1048576,2,FALSE)</f>
        <v>Tracy Blumstein</v>
      </c>
      <c r="M9232" s="2">
        <f>MATCH(orders[[#This Row],[Product ID]],'BD product'!A:A,0)</f>
        <v>1078</v>
      </c>
      <c r="N9232" s="2" t="str" cm="1">
        <f t="array" ref="N9232">INDEX('BD product'!A:D,M9232,2)</f>
        <v>Office Supplies</v>
      </c>
    </row>
    <row r="9233" spans="1:14" x14ac:dyDescent="0.3">
      <c r="A9233" s="3" t="s">
        <v>9101</v>
      </c>
      <c r="B9233" s="4">
        <v>42000</v>
      </c>
      <c r="C9233" s="12" t="str">
        <f t="shared" si="144"/>
        <v>2014/12</v>
      </c>
      <c r="D9233" s="4">
        <v>42004</v>
      </c>
      <c r="E9233" s="3" t="s">
        <v>21</v>
      </c>
      <c r="F9233" s="3" t="s">
        <v>1321</v>
      </c>
      <c r="G9233" s="3" t="s">
        <v>569</v>
      </c>
      <c r="H9233" s="5">
        <v>946764</v>
      </c>
      <c r="I9233" s="2">
        <v>6</v>
      </c>
      <c r="J9233" s="2">
        <v>7</v>
      </c>
      <c r="K9233" s="2">
        <v>-694.29359999999997</v>
      </c>
      <c r="L9233" s="18" t="str">
        <f>VLOOKUP(F9233,'BD customers'!$1:$1048576,2,FALSE)</f>
        <v>Resi PÃ¶lking</v>
      </c>
      <c r="M9233" s="2">
        <f>MATCH(orders[[#This Row],[Product ID]],'BD product'!A:A,0)</f>
        <v>117</v>
      </c>
      <c r="N9233" s="2" t="str" cm="1">
        <f t="array" ref="N9233">INDEX('BD product'!A:D,M9233,2)</f>
        <v>Office Supplies</v>
      </c>
    </row>
    <row r="9234" spans="1:14" x14ac:dyDescent="0.3">
      <c r="A9234" s="3" t="s">
        <v>9102</v>
      </c>
      <c r="B9234" s="4">
        <v>42615</v>
      </c>
      <c r="C9234" s="12" t="str">
        <f t="shared" si="144"/>
        <v>2016/09</v>
      </c>
      <c r="D9234" s="4">
        <v>42619</v>
      </c>
      <c r="E9234" s="3" t="s">
        <v>21</v>
      </c>
      <c r="F9234" s="3" t="s">
        <v>1255</v>
      </c>
      <c r="G9234" s="3" t="s">
        <v>3824</v>
      </c>
      <c r="H9234" s="5">
        <v>9468</v>
      </c>
      <c r="I9234" s="2">
        <v>9</v>
      </c>
      <c r="J9234" s="2">
        <v>0</v>
      </c>
      <c r="K9234" s="2">
        <v>31.244399999999999</v>
      </c>
      <c r="L9234" s="18" t="str">
        <f>VLOOKUP(F9234,'BD customers'!$1:$1048576,2,FALSE)</f>
        <v>Lena Radford</v>
      </c>
      <c r="M9234" s="2">
        <f>MATCH(orders[[#This Row],[Product ID]],'BD product'!A:A,0)</f>
        <v>1174</v>
      </c>
      <c r="N9234" s="2" t="str" cm="1">
        <f t="array" ref="N9234">INDEX('BD product'!A:D,M9234,2)</f>
        <v>Furniture</v>
      </c>
    </row>
    <row r="9235" spans="1:14" x14ac:dyDescent="0.3">
      <c r="A9235" s="3" t="s">
        <v>9102</v>
      </c>
      <c r="B9235" s="4">
        <v>42615</v>
      </c>
      <c r="C9235" s="12" t="str">
        <f t="shared" si="144"/>
        <v>2016/09</v>
      </c>
      <c r="D9235" s="4">
        <v>42619</v>
      </c>
      <c r="E9235" s="3" t="s">
        <v>21</v>
      </c>
      <c r="F9235" s="3" t="s">
        <v>1255</v>
      </c>
      <c r="G9235" s="3" t="s">
        <v>5597</v>
      </c>
      <c r="H9235" s="5">
        <v>2367</v>
      </c>
      <c r="I9235" s="2">
        <v>3</v>
      </c>
      <c r="J9235" s="2">
        <v>0</v>
      </c>
      <c r="K9235" s="2">
        <v>0.94679999999999997</v>
      </c>
      <c r="L9235" s="18" t="str">
        <f>VLOOKUP(F9235,'BD customers'!$1:$1048576,2,FALSE)</f>
        <v>Lena Radford</v>
      </c>
      <c r="M9235" s="2">
        <f>MATCH(orders[[#This Row],[Product ID]],'BD product'!A:A,0)</f>
        <v>1557</v>
      </c>
      <c r="N9235" s="2" t="str" cm="1">
        <f t="array" ref="N9235">INDEX('BD product'!A:D,M9235,2)</f>
        <v>Office Supplies</v>
      </c>
    </row>
    <row r="9236" spans="1:14" x14ac:dyDescent="0.3">
      <c r="A9236" s="3" t="s">
        <v>9102</v>
      </c>
      <c r="B9236" s="4">
        <v>42615</v>
      </c>
      <c r="C9236" s="12" t="str">
        <f t="shared" si="144"/>
        <v>2016/09</v>
      </c>
      <c r="D9236" s="4">
        <v>42619</v>
      </c>
      <c r="E9236" s="3" t="s">
        <v>21</v>
      </c>
      <c r="F9236" s="3" t="s">
        <v>1255</v>
      </c>
      <c r="G9236" s="3" t="s">
        <v>2396</v>
      </c>
      <c r="H9236" s="5">
        <v>1091168</v>
      </c>
      <c r="I9236" s="2">
        <v>4</v>
      </c>
      <c r="J9236" s="2">
        <v>2</v>
      </c>
      <c r="K9236" s="2">
        <v>6.8197999999999999</v>
      </c>
      <c r="L9236" s="18" t="str">
        <f>VLOOKUP(F9236,'BD customers'!$1:$1048576,2,FALSE)</f>
        <v>Lena Radford</v>
      </c>
      <c r="M9236" s="2">
        <f>MATCH(orders[[#This Row],[Product ID]],'BD product'!A:A,0)</f>
        <v>640</v>
      </c>
      <c r="N9236" s="2" t="str" cm="1">
        <f t="array" ref="N9236">INDEX('BD product'!A:D,M9236,2)</f>
        <v>Technology</v>
      </c>
    </row>
    <row r="9237" spans="1:14" x14ac:dyDescent="0.3">
      <c r="A9237" s="3" t="s">
        <v>9102</v>
      </c>
      <c r="B9237" s="4">
        <v>42615</v>
      </c>
      <c r="C9237" s="12" t="str">
        <f t="shared" si="144"/>
        <v>2016/09</v>
      </c>
      <c r="D9237" s="4">
        <v>42619</v>
      </c>
      <c r="E9237" s="3" t="s">
        <v>21</v>
      </c>
      <c r="F9237" s="3" t="s">
        <v>1255</v>
      </c>
      <c r="G9237" s="3" t="s">
        <v>3700</v>
      </c>
      <c r="H9237" s="5">
        <v>1869</v>
      </c>
      <c r="I9237" s="2">
        <v>7</v>
      </c>
      <c r="J9237" s="2">
        <v>0</v>
      </c>
      <c r="K9237" s="2">
        <v>5.2332000000000001</v>
      </c>
      <c r="L9237" s="18" t="str">
        <f>VLOOKUP(F9237,'BD customers'!$1:$1048576,2,FALSE)</f>
        <v>Lena Radford</v>
      </c>
      <c r="M9237" s="2">
        <f>MATCH(orders[[#This Row],[Product ID]],'BD product'!A:A,0)</f>
        <v>1128</v>
      </c>
      <c r="N9237" s="2" t="str" cm="1">
        <f t="array" ref="N9237">INDEX('BD product'!A:D,M9237,2)</f>
        <v>Office Supplies</v>
      </c>
    </row>
    <row r="9238" spans="1:14" x14ac:dyDescent="0.3">
      <c r="A9238" s="3" t="s">
        <v>9102</v>
      </c>
      <c r="B9238" s="4">
        <v>42615</v>
      </c>
      <c r="C9238" s="12" t="str">
        <f t="shared" si="144"/>
        <v>2016/09</v>
      </c>
      <c r="D9238" s="4">
        <v>42619</v>
      </c>
      <c r="E9238" s="3" t="s">
        <v>21</v>
      </c>
      <c r="F9238" s="3" t="s">
        <v>1255</v>
      </c>
      <c r="G9238" s="3" t="s">
        <v>73</v>
      </c>
      <c r="H9238" s="5">
        <v>568728</v>
      </c>
      <c r="I9238" s="2">
        <v>3</v>
      </c>
      <c r="J9238" s="2">
        <v>2</v>
      </c>
      <c r="K9238" s="2">
        <v>28.436399999999999</v>
      </c>
      <c r="L9238" s="18" t="str">
        <f>VLOOKUP(F9238,'BD customers'!$1:$1048576,2,FALSE)</f>
        <v>Lena Radford</v>
      </c>
      <c r="M9238" s="2">
        <f>MATCH(orders[[#This Row],[Product ID]],'BD product'!A:A,0)</f>
        <v>12</v>
      </c>
      <c r="N9238" s="2" t="str" cm="1">
        <f t="array" ref="N9238">INDEX('BD product'!A:D,M9238,2)</f>
        <v>Furniture</v>
      </c>
    </row>
    <row r="9239" spans="1:14" x14ac:dyDescent="0.3">
      <c r="A9239" s="3" t="s">
        <v>9102</v>
      </c>
      <c r="B9239" s="4">
        <v>42615</v>
      </c>
      <c r="C9239" s="12" t="str">
        <f t="shared" si="144"/>
        <v>2016/09</v>
      </c>
      <c r="D9239" s="4">
        <v>42619</v>
      </c>
      <c r="E9239" s="3" t="s">
        <v>21</v>
      </c>
      <c r="F9239" s="3" t="s">
        <v>1255</v>
      </c>
      <c r="G9239" s="3" t="s">
        <v>4408</v>
      </c>
      <c r="H9239" s="5">
        <v>7312</v>
      </c>
      <c r="I9239" s="2">
        <v>1</v>
      </c>
      <c r="J9239" s="2">
        <v>2</v>
      </c>
      <c r="K9239" s="2">
        <v>2.5592000000000001</v>
      </c>
      <c r="L9239" s="18" t="str">
        <f>VLOOKUP(F9239,'BD customers'!$1:$1048576,2,FALSE)</f>
        <v>Lena Radford</v>
      </c>
      <c r="M9239" s="2">
        <f>MATCH(orders[[#This Row],[Product ID]],'BD product'!A:A,0)</f>
        <v>1318</v>
      </c>
      <c r="N9239" s="2" t="str" cm="1">
        <f t="array" ref="N9239">INDEX('BD product'!A:D,M9239,2)</f>
        <v>Office Supplies</v>
      </c>
    </row>
    <row r="9240" spans="1:14" x14ac:dyDescent="0.3">
      <c r="A9240" s="3" t="s">
        <v>9103</v>
      </c>
      <c r="B9240" s="4">
        <v>42777</v>
      </c>
      <c r="C9240" s="12" t="str">
        <f t="shared" si="144"/>
        <v>2017/02</v>
      </c>
      <c r="D9240" s="4">
        <v>42780</v>
      </c>
      <c r="E9240" s="3" t="s">
        <v>64</v>
      </c>
      <c r="F9240" s="3" t="s">
        <v>4075</v>
      </c>
      <c r="G9240" s="3" t="s">
        <v>2702</v>
      </c>
      <c r="H9240" s="5">
        <v>147568</v>
      </c>
      <c r="I9240" s="2">
        <v>2</v>
      </c>
      <c r="J9240" s="2">
        <v>2</v>
      </c>
      <c r="K9240" s="2">
        <v>-3.6892</v>
      </c>
      <c r="L9240" s="18" t="str">
        <f>VLOOKUP(F9240,'BD customers'!$1:$1048576,2,FALSE)</f>
        <v>Magdelene Morse</v>
      </c>
      <c r="M9240" s="2">
        <f>MATCH(orders[[#This Row],[Product ID]],'BD product'!A:A,0)</f>
        <v>739</v>
      </c>
      <c r="N9240" s="2" t="str" cm="1">
        <f t="array" ref="N9240">INDEX('BD product'!A:D,M9240,2)</f>
        <v>Furniture</v>
      </c>
    </row>
    <row r="9241" spans="1:14" x14ac:dyDescent="0.3">
      <c r="A9241" s="3" t="s">
        <v>9104</v>
      </c>
      <c r="B9241" s="4">
        <v>43035</v>
      </c>
      <c r="C9241" s="12" t="str">
        <f t="shared" si="144"/>
        <v>2017/10</v>
      </c>
      <c r="D9241" s="4">
        <v>43041</v>
      </c>
      <c r="E9241" s="3" t="s">
        <v>21</v>
      </c>
      <c r="F9241" s="3" t="s">
        <v>1467</v>
      </c>
      <c r="G9241" s="3" t="s">
        <v>3087</v>
      </c>
      <c r="H9241" s="5">
        <v>56784</v>
      </c>
      <c r="I9241" s="2">
        <v>7</v>
      </c>
      <c r="J9241" s="2">
        <v>2</v>
      </c>
      <c r="K9241" s="2">
        <v>20.584199999999999</v>
      </c>
      <c r="L9241" s="18" t="str">
        <f>VLOOKUP(F9241,'BD customers'!$1:$1048576,2,FALSE)</f>
        <v>Nona Balk</v>
      </c>
      <c r="M9241" s="2">
        <f>MATCH(orders[[#This Row],[Product ID]],'BD product'!A:A,0)</f>
        <v>887</v>
      </c>
      <c r="N9241" s="2" t="str" cm="1">
        <f t="array" ref="N9241">INDEX('BD product'!A:D,M9241,2)</f>
        <v>Office Supplies</v>
      </c>
    </row>
    <row r="9242" spans="1:14" x14ac:dyDescent="0.3">
      <c r="A9242" s="3" t="s">
        <v>9104</v>
      </c>
      <c r="B9242" s="4">
        <v>43035</v>
      </c>
      <c r="C9242" s="12" t="str">
        <f t="shared" si="144"/>
        <v>2017/10</v>
      </c>
      <c r="D9242" s="4">
        <v>43041</v>
      </c>
      <c r="E9242" s="3" t="s">
        <v>21</v>
      </c>
      <c r="F9242" s="3" t="s">
        <v>1467</v>
      </c>
      <c r="G9242" s="3" t="s">
        <v>2870</v>
      </c>
      <c r="H9242" s="5">
        <v>5607</v>
      </c>
      <c r="I9242" s="2">
        <v>3</v>
      </c>
      <c r="J9242" s="2">
        <v>7</v>
      </c>
      <c r="K9242" s="2">
        <v>-3.9249000000000001</v>
      </c>
      <c r="L9242" s="18" t="str">
        <f>VLOOKUP(F9242,'BD customers'!$1:$1048576,2,FALSE)</f>
        <v>Nona Balk</v>
      </c>
      <c r="M9242" s="2">
        <f>MATCH(orders[[#This Row],[Product ID]],'BD product'!A:A,0)</f>
        <v>801</v>
      </c>
      <c r="N9242" s="2" t="str" cm="1">
        <f t="array" ref="N9242">INDEX('BD product'!A:D,M9242,2)</f>
        <v>Office Supplies</v>
      </c>
    </row>
    <row r="9243" spans="1:14" x14ac:dyDescent="0.3">
      <c r="A9243" s="3" t="s">
        <v>9104</v>
      </c>
      <c r="B9243" s="4">
        <v>43035</v>
      </c>
      <c r="C9243" s="12" t="str">
        <f t="shared" si="144"/>
        <v>2017/10</v>
      </c>
      <c r="D9243" s="4">
        <v>43041</v>
      </c>
      <c r="E9243" s="3" t="s">
        <v>21</v>
      </c>
      <c r="F9243" s="3" t="s">
        <v>1467</v>
      </c>
      <c r="G9243" s="3" t="s">
        <v>1800</v>
      </c>
      <c r="H9243" s="5">
        <v>6576</v>
      </c>
      <c r="I9243" s="2">
        <v>3</v>
      </c>
      <c r="J9243" s="2">
        <v>2</v>
      </c>
      <c r="K9243" s="2">
        <v>0.57540000000000002</v>
      </c>
      <c r="L9243" s="18" t="str">
        <f>VLOOKUP(F9243,'BD customers'!$1:$1048576,2,FALSE)</f>
        <v>Nona Balk</v>
      </c>
      <c r="M9243" s="2">
        <f>MATCH(orders[[#This Row],[Product ID]],'BD product'!A:A,0)</f>
        <v>450</v>
      </c>
      <c r="N9243" s="2" t="str" cm="1">
        <f t="array" ref="N9243">INDEX('BD product'!A:D,M9243,2)</f>
        <v>Office Supplies</v>
      </c>
    </row>
    <row r="9244" spans="1:14" x14ac:dyDescent="0.3">
      <c r="A9244" s="3" t="s">
        <v>9105</v>
      </c>
      <c r="B9244" s="4">
        <v>41829</v>
      </c>
      <c r="C9244" s="12" t="str">
        <f t="shared" si="144"/>
        <v>2014/07</v>
      </c>
      <c r="D9244" s="4">
        <v>41834</v>
      </c>
      <c r="E9244" s="3" t="s">
        <v>21</v>
      </c>
      <c r="F9244" s="3" t="s">
        <v>245</v>
      </c>
      <c r="G9244" s="3" t="s">
        <v>496</v>
      </c>
      <c r="H9244" s="5">
        <v>14304</v>
      </c>
      <c r="I9244" s="2">
        <v>6</v>
      </c>
      <c r="J9244" s="2">
        <v>2</v>
      </c>
      <c r="K9244" s="2">
        <v>4.6487999999999996</v>
      </c>
      <c r="L9244" s="18" t="str">
        <f>VLOOKUP(F9244,'BD customers'!$1:$1048576,2,FALSE)</f>
        <v>Darrin Sayre</v>
      </c>
      <c r="M9244" s="2">
        <f>MATCH(orders[[#This Row],[Product ID]],'BD product'!A:A,0)</f>
        <v>100</v>
      </c>
      <c r="N9244" s="2" t="str" cm="1">
        <f t="array" ref="N9244">INDEX('BD product'!A:D,M9244,2)</f>
        <v>Office Supplies</v>
      </c>
    </row>
    <row r="9245" spans="1:14" x14ac:dyDescent="0.3">
      <c r="A9245" s="3" t="s">
        <v>9105</v>
      </c>
      <c r="B9245" s="4">
        <v>41829</v>
      </c>
      <c r="C9245" s="12" t="str">
        <f t="shared" si="144"/>
        <v>2014/07</v>
      </c>
      <c r="D9245" s="4">
        <v>41834</v>
      </c>
      <c r="E9245" s="3" t="s">
        <v>21</v>
      </c>
      <c r="F9245" s="3" t="s">
        <v>245</v>
      </c>
      <c r="G9245" s="3" t="s">
        <v>5860</v>
      </c>
      <c r="H9245" s="5">
        <v>119833</v>
      </c>
      <c r="I9245" s="2">
        <v>1</v>
      </c>
      <c r="J9245" s="2">
        <v>15</v>
      </c>
      <c r="K9245" s="2">
        <v>0.70489999999999997</v>
      </c>
      <c r="L9245" s="18" t="str">
        <f>VLOOKUP(F9245,'BD customers'!$1:$1048576,2,FALSE)</f>
        <v>Darrin Sayre</v>
      </c>
      <c r="M9245" s="2">
        <f>MATCH(orders[[#This Row],[Product ID]],'BD product'!A:A,0)</f>
        <v>1603</v>
      </c>
      <c r="N9245" s="2" t="str" cm="1">
        <f t="array" ref="N9245">INDEX('BD product'!A:D,M9245,2)</f>
        <v>Furniture</v>
      </c>
    </row>
    <row r="9246" spans="1:14" x14ac:dyDescent="0.3">
      <c r="A9246" s="3" t="s">
        <v>9105</v>
      </c>
      <c r="B9246" s="4">
        <v>41829</v>
      </c>
      <c r="C9246" s="12" t="str">
        <f t="shared" si="144"/>
        <v>2014/07</v>
      </c>
      <c r="D9246" s="4">
        <v>41834</v>
      </c>
      <c r="E9246" s="3" t="s">
        <v>21</v>
      </c>
      <c r="F9246" s="3" t="s">
        <v>245</v>
      </c>
      <c r="G9246" s="3" t="s">
        <v>3553</v>
      </c>
      <c r="H9246" s="5">
        <v>556</v>
      </c>
      <c r="I9246" s="2">
        <v>2</v>
      </c>
      <c r="J9246" s="2">
        <v>0</v>
      </c>
      <c r="K9246" s="2">
        <v>0.22239999999999999</v>
      </c>
      <c r="L9246" s="18" t="str">
        <f>VLOOKUP(F9246,'BD customers'!$1:$1048576,2,FALSE)</f>
        <v>Darrin Sayre</v>
      </c>
      <c r="M9246" s="2">
        <f>MATCH(orders[[#This Row],[Product ID]],'BD product'!A:A,0)</f>
        <v>1063</v>
      </c>
      <c r="N9246" s="2" t="str" cm="1">
        <f t="array" ref="N9246">INDEX('BD product'!A:D,M9246,2)</f>
        <v>Office Supplies</v>
      </c>
    </row>
    <row r="9247" spans="1:14" x14ac:dyDescent="0.3">
      <c r="A9247" s="3" t="s">
        <v>9105</v>
      </c>
      <c r="B9247" s="4">
        <v>41829</v>
      </c>
      <c r="C9247" s="12" t="str">
        <f t="shared" si="144"/>
        <v>2014/07</v>
      </c>
      <c r="D9247" s="4">
        <v>41834</v>
      </c>
      <c r="E9247" s="3" t="s">
        <v>21</v>
      </c>
      <c r="F9247" s="3" t="s">
        <v>245</v>
      </c>
      <c r="G9247" s="3" t="s">
        <v>85</v>
      </c>
      <c r="H9247" s="5">
        <v>324</v>
      </c>
      <c r="I9247" s="2">
        <v>5</v>
      </c>
      <c r="J9247" s="2">
        <v>0</v>
      </c>
      <c r="K9247" s="2">
        <v>1.5551999999999999</v>
      </c>
      <c r="L9247" s="18" t="str">
        <f>VLOOKUP(F9247,'BD customers'!$1:$1048576,2,FALSE)</f>
        <v>Darrin Sayre</v>
      </c>
      <c r="M9247" s="2">
        <f>MATCH(orders[[#This Row],[Product ID]],'BD product'!A:A,0)</f>
        <v>14</v>
      </c>
      <c r="N9247" s="2" t="str" cm="1">
        <f t="array" ref="N9247">INDEX('BD product'!A:D,M9247,2)</f>
        <v>Office Supplies</v>
      </c>
    </row>
    <row r="9248" spans="1:14" x14ac:dyDescent="0.3">
      <c r="A9248" s="3" t="s">
        <v>9106</v>
      </c>
      <c r="B9248" s="4">
        <v>42877</v>
      </c>
      <c r="C9248" s="12" t="str">
        <f t="shared" si="144"/>
        <v>2017/05</v>
      </c>
      <c r="D9248" s="4">
        <v>42881</v>
      </c>
      <c r="E9248" s="3" t="s">
        <v>21</v>
      </c>
      <c r="F9248" s="3" t="s">
        <v>4963</v>
      </c>
      <c r="G9248" s="3" t="s">
        <v>1211</v>
      </c>
      <c r="H9248" s="5">
        <v>984</v>
      </c>
      <c r="I9248" s="2">
        <v>3</v>
      </c>
      <c r="J9248" s="2">
        <v>0</v>
      </c>
      <c r="K9248" s="2">
        <v>2.8536000000000001</v>
      </c>
      <c r="L9248" s="18" t="str">
        <f>VLOOKUP(F9248,'BD customers'!$1:$1048576,2,FALSE)</f>
        <v>Vicky Freymann</v>
      </c>
      <c r="M9248" s="2">
        <f>MATCH(orders[[#This Row],[Product ID]],'BD product'!A:A,0)</f>
        <v>281</v>
      </c>
      <c r="N9248" s="2" t="str" cm="1">
        <f t="array" ref="N9248">INDEX('BD product'!A:D,M9248,2)</f>
        <v>Office Supplies</v>
      </c>
    </row>
    <row r="9249" spans="1:14" x14ac:dyDescent="0.3">
      <c r="A9249" s="3" t="s">
        <v>9106</v>
      </c>
      <c r="B9249" s="4">
        <v>42877</v>
      </c>
      <c r="C9249" s="12" t="str">
        <f t="shared" si="144"/>
        <v>2017/05</v>
      </c>
      <c r="D9249" s="4">
        <v>42881</v>
      </c>
      <c r="E9249" s="3" t="s">
        <v>21</v>
      </c>
      <c r="F9249" s="3" t="s">
        <v>4963</v>
      </c>
      <c r="G9249" s="3" t="s">
        <v>1379</v>
      </c>
      <c r="H9249" s="5">
        <v>278</v>
      </c>
      <c r="I9249" s="2">
        <v>1</v>
      </c>
      <c r="J9249" s="2">
        <v>0</v>
      </c>
      <c r="K9249" s="2">
        <v>0.7228</v>
      </c>
      <c r="L9249" s="18" t="str">
        <f>VLOOKUP(F9249,'BD customers'!$1:$1048576,2,FALSE)</f>
        <v>Vicky Freymann</v>
      </c>
      <c r="M9249" s="2">
        <f>MATCH(orders[[#This Row],[Product ID]],'BD product'!A:A,0)</f>
        <v>326</v>
      </c>
      <c r="N9249" s="2" t="str" cm="1">
        <f t="array" ref="N9249">INDEX('BD product'!A:D,M9249,2)</f>
        <v>Office Supplies</v>
      </c>
    </row>
    <row r="9250" spans="1:14" x14ac:dyDescent="0.3">
      <c r="A9250" s="3" t="s">
        <v>9107</v>
      </c>
      <c r="B9250" s="4">
        <v>42684</v>
      </c>
      <c r="C9250" s="12" t="str">
        <f t="shared" si="144"/>
        <v>2016/11</v>
      </c>
      <c r="D9250" s="4">
        <v>42688</v>
      </c>
      <c r="E9250" s="3" t="s">
        <v>21</v>
      </c>
      <c r="F9250" s="3" t="s">
        <v>300</v>
      </c>
      <c r="G9250" s="3" t="s">
        <v>1091</v>
      </c>
      <c r="H9250" s="5">
        <v>364</v>
      </c>
      <c r="I9250" s="2">
        <v>1</v>
      </c>
      <c r="J9250" s="2">
        <v>2</v>
      </c>
      <c r="K9250" s="2">
        <v>0.13650000000000001</v>
      </c>
      <c r="L9250" s="18" t="str">
        <f>VLOOKUP(F9250,'BD customers'!$1:$1048576,2,FALSE)</f>
        <v>Scott Williamson</v>
      </c>
      <c r="M9250" s="2">
        <f>MATCH(orders[[#This Row],[Product ID]],'BD product'!A:A,0)</f>
        <v>250</v>
      </c>
      <c r="N9250" s="2" t="str" cm="1">
        <f t="array" ref="N9250">INDEX('BD product'!A:D,M9250,2)</f>
        <v>Office Supplies</v>
      </c>
    </row>
    <row r="9251" spans="1:14" x14ac:dyDescent="0.3">
      <c r="A9251" s="3" t="s">
        <v>9107</v>
      </c>
      <c r="B9251" s="4">
        <v>42684</v>
      </c>
      <c r="C9251" s="12" t="str">
        <f t="shared" si="144"/>
        <v>2016/11</v>
      </c>
      <c r="D9251" s="4">
        <v>42688</v>
      </c>
      <c r="E9251" s="3" t="s">
        <v>21</v>
      </c>
      <c r="F9251" s="3" t="s">
        <v>300</v>
      </c>
      <c r="G9251" s="3" t="s">
        <v>4838</v>
      </c>
      <c r="H9251" s="5">
        <v>88193</v>
      </c>
      <c r="I9251" s="2">
        <v>7</v>
      </c>
      <c r="J9251" s="2">
        <v>0</v>
      </c>
      <c r="K9251" s="2">
        <v>220.48249999999999</v>
      </c>
      <c r="L9251" s="18" t="str">
        <f>VLOOKUP(F9251,'BD customers'!$1:$1048576,2,FALSE)</f>
        <v>Scott Williamson</v>
      </c>
      <c r="M9251" s="2">
        <f>MATCH(orders[[#This Row],[Product ID]],'BD product'!A:A,0)</f>
        <v>1421</v>
      </c>
      <c r="N9251" s="2" t="str" cm="1">
        <f t="array" ref="N9251">INDEX('BD product'!A:D,M9251,2)</f>
        <v>Technology</v>
      </c>
    </row>
    <row r="9252" spans="1:14" x14ac:dyDescent="0.3">
      <c r="A9252" s="3" t="s">
        <v>9108</v>
      </c>
      <c r="B9252" s="4">
        <v>42706</v>
      </c>
      <c r="C9252" s="12" t="str">
        <f t="shared" si="144"/>
        <v>2016/12</v>
      </c>
      <c r="D9252" s="4">
        <v>42710</v>
      </c>
      <c r="E9252" s="3" t="s">
        <v>21</v>
      </c>
      <c r="F9252" s="3" t="s">
        <v>1366</v>
      </c>
      <c r="G9252" s="3" t="s">
        <v>1976</v>
      </c>
      <c r="H9252" s="5">
        <v>11584</v>
      </c>
      <c r="I9252" s="2">
        <v>8</v>
      </c>
      <c r="J9252" s="2">
        <v>0</v>
      </c>
      <c r="K9252" s="2">
        <v>54.444800000000001</v>
      </c>
      <c r="L9252" s="18" t="str">
        <f>VLOOKUP(F9252,'BD customers'!$1:$1048576,2,FALSE)</f>
        <v>Pauline Webber</v>
      </c>
      <c r="M9252" s="2">
        <f>MATCH(orders[[#This Row],[Product ID]],'BD product'!A:A,0)</f>
        <v>499</v>
      </c>
      <c r="N9252" s="2" t="str" cm="1">
        <f t="array" ref="N9252">INDEX('BD product'!A:D,M9252,2)</f>
        <v>Office Supplies</v>
      </c>
    </row>
    <row r="9253" spans="1:14" x14ac:dyDescent="0.3">
      <c r="A9253" s="3" t="s">
        <v>9109</v>
      </c>
      <c r="B9253" s="4">
        <v>42796</v>
      </c>
      <c r="C9253" s="12" t="str">
        <f t="shared" si="144"/>
        <v>2017/03</v>
      </c>
      <c r="D9253" s="4">
        <v>42802</v>
      </c>
      <c r="E9253" s="3" t="s">
        <v>21</v>
      </c>
      <c r="F9253" s="3" t="s">
        <v>4616</v>
      </c>
      <c r="G9253" s="3" t="s">
        <v>3595</v>
      </c>
      <c r="H9253" s="5">
        <v>107648</v>
      </c>
      <c r="I9253" s="2">
        <v>2</v>
      </c>
      <c r="J9253" s="2">
        <v>2</v>
      </c>
      <c r="K9253" s="2">
        <v>0.33639999999999998</v>
      </c>
      <c r="L9253" s="18" t="str">
        <f>VLOOKUP(F9253,'BD customers'!$1:$1048576,2,FALSE)</f>
        <v>Ken Dana</v>
      </c>
      <c r="M9253" s="2">
        <f>MATCH(orders[[#This Row],[Product ID]],'BD product'!A:A,0)</f>
        <v>1082</v>
      </c>
      <c r="N9253" s="2" t="str" cm="1">
        <f t="array" ref="N9253">INDEX('BD product'!A:D,M9253,2)</f>
        <v>Office Supplies</v>
      </c>
    </row>
    <row r="9254" spans="1:14" x14ac:dyDescent="0.3">
      <c r="A9254" s="3" t="s">
        <v>9110</v>
      </c>
      <c r="B9254" s="4">
        <v>43001</v>
      </c>
      <c r="C9254" s="12" t="str">
        <f t="shared" si="144"/>
        <v>2017/09</v>
      </c>
      <c r="D9254" s="4">
        <v>43003</v>
      </c>
      <c r="E9254" s="3" t="s">
        <v>11</v>
      </c>
      <c r="F9254" s="3" t="s">
        <v>7201</v>
      </c>
      <c r="G9254" s="3" t="s">
        <v>4030</v>
      </c>
      <c r="H9254" s="5">
        <v>19995</v>
      </c>
      <c r="I9254" s="2">
        <v>5</v>
      </c>
      <c r="J9254" s="2">
        <v>0</v>
      </c>
      <c r="K9254" s="2">
        <v>6.3983999999999996</v>
      </c>
      <c r="L9254" s="18" t="str">
        <f>VLOOKUP(F9254,'BD customers'!$1:$1048576,2,FALSE)</f>
        <v>Doug O'Connell</v>
      </c>
      <c r="M9254" s="2">
        <f>MATCH(orders[[#This Row],[Product ID]],'BD product'!A:A,0)</f>
        <v>1229</v>
      </c>
      <c r="N9254" s="2" t="str" cm="1">
        <f t="array" ref="N9254">INDEX('BD product'!A:D,M9254,2)</f>
        <v>Technology</v>
      </c>
    </row>
    <row r="9255" spans="1:14" x14ac:dyDescent="0.3">
      <c r="A9255" s="3" t="s">
        <v>9110</v>
      </c>
      <c r="B9255" s="4">
        <v>43001</v>
      </c>
      <c r="C9255" s="12" t="str">
        <f t="shared" si="144"/>
        <v>2017/09</v>
      </c>
      <c r="D9255" s="4">
        <v>43003</v>
      </c>
      <c r="E9255" s="3" t="s">
        <v>11</v>
      </c>
      <c r="F9255" s="3" t="s">
        <v>7201</v>
      </c>
      <c r="G9255" s="3" t="s">
        <v>2014</v>
      </c>
      <c r="H9255" s="5">
        <v>1296</v>
      </c>
      <c r="I9255" s="2">
        <v>2</v>
      </c>
      <c r="J9255" s="2">
        <v>0</v>
      </c>
      <c r="K9255" s="2">
        <v>6.2207999999999997</v>
      </c>
      <c r="L9255" s="18" t="str">
        <f>VLOOKUP(F9255,'BD customers'!$1:$1048576,2,FALSE)</f>
        <v>Doug O'Connell</v>
      </c>
      <c r="M9255" s="2">
        <f>MATCH(orders[[#This Row],[Product ID]],'BD product'!A:A,0)</f>
        <v>512</v>
      </c>
      <c r="N9255" s="2" t="str" cm="1">
        <f t="array" ref="N9255">INDEX('BD product'!A:D,M9255,2)</f>
        <v>Office Supplies</v>
      </c>
    </row>
    <row r="9256" spans="1:14" x14ac:dyDescent="0.3">
      <c r="A9256" s="3" t="s">
        <v>9111</v>
      </c>
      <c r="B9256" s="4">
        <v>41681</v>
      </c>
      <c r="C9256" s="12" t="str">
        <f t="shared" si="144"/>
        <v>2014/02</v>
      </c>
      <c r="D9256" s="4">
        <v>41685</v>
      </c>
      <c r="E9256" s="3" t="s">
        <v>11</v>
      </c>
      <c r="F9256" s="3" t="s">
        <v>2514</v>
      </c>
      <c r="G9256" s="3" t="s">
        <v>335</v>
      </c>
      <c r="H9256" s="5">
        <v>6089</v>
      </c>
      <c r="I9256" s="2">
        <v>1</v>
      </c>
      <c r="J9256" s="2">
        <v>0</v>
      </c>
      <c r="K9256" s="2">
        <v>15.2225</v>
      </c>
      <c r="L9256" s="18" t="str">
        <f>VLOOKUP(F9256,'BD customers'!$1:$1048576,2,FALSE)</f>
        <v>Guy Armstrong</v>
      </c>
      <c r="M9256" s="2">
        <f>MATCH(orders[[#This Row],[Product ID]],'BD product'!A:A,0)</f>
        <v>66</v>
      </c>
      <c r="N9256" s="2" t="str" cm="1">
        <f t="array" ref="N9256">INDEX('BD product'!A:D,M9256,2)</f>
        <v>Furniture</v>
      </c>
    </row>
    <row r="9257" spans="1:14" x14ac:dyDescent="0.3">
      <c r="A9257" s="3" t="s">
        <v>9111</v>
      </c>
      <c r="B9257" s="4">
        <v>41681</v>
      </c>
      <c r="C9257" s="12" t="str">
        <f t="shared" si="144"/>
        <v>2014/02</v>
      </c>
      <c r="D9257" s="4">
        <v>41685</v>
      </c>
      <c r="E9257" s="3" t="s">
        <v>11</v>
      </c>
      <c r="F9257" s="3" t="s">
        <v>2514</v>
      </c>
      <c r="G9257" s="3" t="s">
        <v>2555</v>
      </c>
      <c r="H9257" s="5">
        <v>1494</v>
      </c>
      <c r="I9257" s="2">
        <v>3</v>
      </c>
      <c r="J9257" s="2">
        <v>0</v>
      </c>
      <c r="K9257" s="2">
        <v>6.8723999999999998</v>
      </c>
      <c r="L9257" s="18" t="str">
        <f>VLOOKUP(F9257,'BD customers'!$1:$1048576,2,FALSE)</f>
        <v>Guy Armstrong</v>
      </c>
      <c r="M9257" s="2">
        <f>MATCH(orders[[#This Row],[Product ID]],'BD product'!A:A,0)</f>
        <v>692</v>
      </c>
      <c r="N9257" s="2" t="str" cm="1">
        <f t="array" ref="N9257">INDEX('BD product'!A:D,M9257,2)</f>
        <v>Office Supplies</v>
      </c>
    </row>
    <row r="9258" spans="1:14" x14ac:dyDescent="0.3">
      <c r="A9258" s="3" t="s">
        <v>9111</v>
      </c>
      <c r="B9258" s="4">
        <v>41681</v>
      </c>
      <c r="C9258" s="12" t="str">
        <f t="shared" si="144"/>
        <v>2014/02</v>
      </c>
      <c r="D9258" s="4">
        <v>41685</v>
      </c>
      <c r="E9258" s="3" t="s">
        <v>11</v>
      </c>
      <c r="F9258" s="3" t="s">
        <v>2514</v>
      </c>
      <c r="G9258" s="3" t="s">
        <v>2116</v>
      </c>
      <c r="H9258" s="5">
        <v>964</v>
      </c>
      <c r="I9258" s="2">
        <v>2</v>
      </c>
      <c r="J9258" s="2">
        <v>0</v>
      </c>
      <c r="K9258" s="2">
        <v>4.4344000000000001</v>
      </c>
      <c r="L9258" s="18" t="str">
        <f>VLOOKUP(F9258,'BD customers'!$1:$1048576,2,FALSE)</f>
        <v>Guy Armstrong</v>
      </c>
      <c r="M9258" s="2">
        <f>MATCH(orders[[#This Row],[Product ID]],'BD product'!A:A,0)</f>
        <v>546</v>
      </c>
      <c r="N9258" s="2" t="str" cm="1">
        <f t="array" ref="N9258">INDEX('BD product'!A:D,M9258,2)</f>
        <v>Office Supplies</v>
      </c>
    </row>
    <row r="9259" spans="1:14" x14ac:dyDescent="0.3">
      <c r="A9259" s="3" t="s">
        <v>9111</v>
      </c>
      <c r="B9259" s="4">
        <v>41681</v>
      </c>
      <c r="C9259" s="12" t="str">
        <f t="shared" si="144"/>
        <v>2014/02</v>
      </c>
      <c r="D9259" s="4">
        <v>41685</v>
      </c>
      <c r="E9259" s="3" t="s">
        <v>11</v>
      </c>
      <c r="F9259" s="3" t="s">
        <v>2514</v>
      </c>
      <c r="G9259" s="3" t="s">
        <v>4418</v>
      </c>
      <c r="H9259" s="5">
        <v>33294</v>
      </c>
      <c r="I9259" s="2">
        <v>3</v>
      </c>
      <c r="J9259" s="2">
        <v>0</v>
      </c>
      <c r="K9259" s="2">
        <v>53.270400000000002</v>
      </c>
      <c r="L9259" s="18" t="str">
        <f>VLOOKUP(F9259,'BD customers'!$1:$1048576,2,FALSE)</f>
        <v>Guy Armstrong</v>
      </c>
      <c r="M9259" s="2">
        <f>MATCH(orders[[#This Row],[Product ID]],'BD product'!A:A,0)</f>
        <v>1321</v>
      </c>
      <c r="N9259" s="2" t="str" cm="1">
        <f t="array" ref="N9259">INDEX('BD product'!A:D,M9259,2)</f>
        <v>Furniture</v>
      </c>
    </row>
    <row r="9260" spans="1:14" x14ac:dyDescent="0.3">
      <c r="A9260" s="3" t="s">
        <v>9111</v>
      </c>
      <c r="B9260" s="4">
        <v>41681</v>
      </c>
      <c r="C9260" s="12" t="str">
        <f t="shared" si="144"/>
        <v>2014/02</v>
      </c>
      <c r="D9260" s="4">
        <v>41685</v>
      </c>
      <c r="E9260" s="3" t="s">
        <v>11</v>
      </c>
      <c r="F9260" s="3" t="s">
        <v>2514</v>
      </c>
      <c r="G9260" s="3" t="s">
        <v>363</v>
      </c>
      <c r="H9260" s="5">
        <v>519</v>
      </c>
      <c r="I9260" s="2">
        <v>3</v>
      </c>
      <c r="J9260" s="2">
        <v>0</v>
      </c>
      <c r="K9260" s="2">
        <v>2.4392999999999998</v>
      </c>
      <c r="L9260" s="18" t="str">
        <f>VLOOKUP(F9260,'BD customers'!$1:$1048576,2,FALSE)</f>
        <v>Guy Armstrong</v>
      </c>
      <c r="M9260" s="2">
        <f>MATCH(orders[[#This Row],[Product ID]],'BD product'!A:A,0)</f>
        <v>70</v>
      </c>
      <c r="N9260" s="2" t="str" cm="1">
        <f t="array" ref="N9260">INDEX('BD product'!A:D,M9260,2)</f>
        <v>Office Supplies</v>
      </c>
    </row>
    <row r="9261" spans="1:14" x14ac:dyDescent="0.3">
      <c r="A9261" s="3" t="s">
        <v>9111</v>
      </c>
      <c r="B9261" s="4">
        <v>41681</v>
      </c>
      <c r="C9261" s="12" t="str">
        <f t="shared" si="144"/>
        <v>2014/02</v>
      </c>
      <c r="D9261" s="4">
        <v>41685</v>
      </c>
      <c r="E9261" s="3" t="s">
        <v>11</v>
      </c>
      <c r="F9261" s="3" t="s">
        <v>2514</v>
      </c>
      <c r="G9261" s="3" t="s">
        <v>2192</v>
      </c>
      <c r="H9261" s="5">
        <v>6496</v>
      </c>
      <c r="I9261" s="2">
        <v>2</v>
      </c>
      <c r="J9261" s="2">
        <v>0</v>
      </c>
      <c r="K9261" s="2">
        <v>2.5983999999999998</v>
      </c>
      <c r="L9261" s="18" t="str">
        <f>VLOOKUP(F9261,'BD customers'!$1:$1048576,2,FALSE)</f>
        <v>Guy Armstrong</v>
      </c>
      <c r="M9261" s="2">
        <f>MATCH(orders[[#This Row],[Product ID]],'BD product'!A:A,0)</f>
        <v>573</v>
      </c>
      <c r="N9261" s="2" t="str" cm="1">
        <f t="array" ref="N9261">INDEX('BD product'!A:D,M9261,2)</f>
        <v>Office Supplies</v>
      </c>
    </row>
    <row r="9262" spans="1:14" x14ac:dyDescent="0.3">
      <c r="A9262" s="3" t="s">
        <v>9112</v>
      </c>
      <c r="B9262" s="4">
        <v>43050</v>
      </c>
      <c r="C9262" s="12" t="str">
        <f t="shared" si="144"/>
        <v>2017/11</v>
      </c>
      <c r="D9262" s="4">
        <v>43053</v>
      </c>
      <c r="E9262" s="3" t="s">
        <v>11</v>
      </c>
      <c r="F9262" s="3" t="s">
        <v>1356</v>
      </c>
      <c r="G9262" s="3" t="s">
        <v>7251</v>
      </c>
      <c r="H9262" s="5">
        <v>255</v>
      </c>
      <c r="I9262" s="2">
        <v>3</v>
      </c>
      <c r="J9262" s="2">
        <v>0</v>
      </c>
      <c r="K9262" s="2">
        <v>6.6299999999999998E-2</v>
      </c>
      <c r="L9262" s="18" t="str">
        <f>VLOOKUP(F9262,'BD customers'!$1:$1048576,2,FALSE)</f>
        <v>Jeremy Lonsdale</v>
      </c>
      <c r="M9262" s="2">
        <f>MATCH(orders[[#This Row],[Product ID]],'BD product'!A:A,0)</f>
        <v>1770</v>
      </c>
      <c r="N9262" s="2" t="str" cm="1">
        <f t="array" ref="N9262">INDEX('BD product'!A:D,M9262,2)</f>
        <v>Office Supplies</v>
      </c>
    </row>
    <row r="9263" spans="1:14" x14ac:dyDescent="0.3">
      <c r="A9263" s="3" t="s">
        <v>9113</v>
      </c>
      <c r="B9263" s="4">
        <v>42980</v>
      </c>
      <c r="C9263" s="12" t="str">
        <f t="shared" si="144"/>
        <v>2017/09</v>
      </c>
      <c r="D9263" s="4">
        <v>42980</v>
      </c>
      <c r="E9263" s="3" t="s">
        <v>41</v>
      </c>
      <c r="F9263" s="3" t="s">
        <v>5555</v>
      </c>
      <c r="G9263" s="3" t="s">
        <v>280</v>
      </c>
      <c r="H9263" s="5">
        <v>215976</v>
      </c>
      <c r="I9263" s="2">
        <v>3</v>
      </c>
      <c r="J9263" s="2">
        <v>2</v>
      </c>
      <c r="K9263" s="2">
        <v>-2.6997</v>
      </c>
      <c r="L9263" s="18" t="str">
        <f>VLOOKUP(F9263,'BD customers'!$1:$1048576,2,FALSE)</f>
        <v>Stephanie Ulpright</v>
      </c>
      <c r="M9263" s="2">
        <f>MATCH(orders[[#This Row],[Product ID]],'BD product'!A:A,0)</f>
        <v>53</v>
      </c>
      <c r="N9263" s="2" t="str" cm="1">
        <f t="array" ref="N9263">INDEX('BD product'!A:D,M9263,2)</f>
        <v>Furniture</v>
      </c>
    </row>
    <row r="9264" spans="1:14" x14ac:dyDescent="0.3">
      <c r="A9264" s="3" t="s">
        <v>9114</v>
      </c>
      <c r="B9264" s="4">
        <v>42286</v>
      </c>
      <c r="C9264" s="12" t="str">
        <f t="shared" si="144"/>
        <v>2015/10</v>
      </c>
      <c r="D9264" s="4">
        <v>42290</v>
      </c>
      <c r="E9264" s="3" t="s">
        <v>21</v>
      </c>
      <c r="F9264" s="3" t="s">
        <v>2095</v>
      </c>
      <c r="G9264" s="3" t="s">
        <v>376</v>
      </c>
      <c r="H9264" s="5">
        <v>38997</v>
      </c>
      <c r="I9264" s="2">
        <v>3</v>
      </c>
      <c r="J9264" s="2">
        <v>0</v>
      </c>
      <c r="K9264" s="2">
        <v>35.097299999999997</v>
      </c>
      <c r="L9264" s="18" t="str">
        <f>VLOOKUP(F9264,'BD customers'!$1:$1048576,2,FALSE)</f>
        <v>Fred McMath</v>
      </c>
      <c r="M9264" s="2">
        <f>MATCH(orders[[#This Row],[Product ID]],'BD product'!A:A,0)</f>
        <v>72</v>
      </c>
      <c r="N9264" s="2" t="str" cm="1">
        <f t="array" ref="N9264">INDEX('BD product'!A:D,M9264,2)</f>
        <v>Furniture</v>
      </c>
    </row>
    <row r="9265" spans="1:14" x14ac:dyDescent="0.3">
      <c r="A9265" s="3" t="s">
        <v>9114</v>
      </c>
      <c r="B9265" s="4">
        <v>42286</v>
      </c>
      <c r="C9265" s="12" t="str">
        <f t="shared" si="144"/>
        <v>2015/10</v>
      </c>
      <c r="D9265" s="4">
        <v>42290</v>
      </c>
      <c r="E9265" s="3" t="s">
        <v>21</v>
      </c>
      <c r="F9265" s="3" t="s">
        <v>2095</v>
      </c>
      <c r="G9265" s="3" t="s">
        <v>2900</v>
      </c>
      <c r="H9265" s="5">
        <v>26991</v>
      </c>
      <c r="I9265" s="2">
        <v>5</v>
      </c>
      <c r="J9265" s="2">
        <v>1</v>
      </c>
      <c r="K9265" s="2">
        <v>5.3982000000000001</v>
      </c>
      <c r="L9265" s="18" t="str">
        <f>VLOOKUP(F9265,'BD customers'!$1:$1048576,2,FALSE)</f>
        <v>Fred McMath</v>
      </c>
      <c r="M9265" s="2">
        <f>MATCH(orders[[#This Row],[Product ID]],'BD product'!A:A,0)</f>
        <v>812</v>
      </c>
      <c r="N9265" s="2" t="str" cm="1">
        <f t="array" ref="N9265">INDEX('BD product'!A:D,M9265,2)</f>
        <v>Office Supplies</v>
      </c>
    </row>
    <row r="9266" spans="1:14" x14ac:dyDescent="0.3">
      <c r="A9266" s="3" t="s">
        <v>9115</v>
      </c>
      <c r="B9266" s="4">
        <v>43063</v>
      </c>
      <c r="C9266" s="12" t="str">
        <f t="shared" si="144"/>
        <v>2017/11</v>
      </c>
      <c r="D9266" s="4">
        <v>43070</v>
      </c>
      <c r="E9266" s="3" t="s">
        <v>21</v>
      </c>
      <c r="F9266" s="3" t="s">
        <v>1788</v>
      </c>
      <c r="G9266" s="3" t="s">
        <v>6144</v>
      </c>
      <c r="H9266" s="5">
        <v>11673</v>
      </c>
      <c r="I9266" s="2">
        <v>3</v>
      </c>
      <c r="J9266" s="2">
        <v>7</v>
      </c>
      <c r="K9266" s="2">
        <v>-0.7782</v>
      </c>
      <c r="L9266" s="18" t="str">
        <f>VLOOKUP(F9266,'BD customers'!$1:$1048576,2,FALSE)</f>
        <v>Maribeth Yedwab</v>
      </c>
      <c r="M9266" s="2">
        <f>MATCH(orders[[#This Row],[Product ID]],'BD product'!A:A,0)</f>
        <v>1647</v>
      </c>
      <c r="N9266" s="2" t="str" cm="1">
        <f t="array" ref="N9266">INDEX('BD product'!A:D,M9266,2)</f>
        <v>Office Supplies</v>
      </c>
    </row>
    <row r="9267" spans="1:14" x14ac:dyDescent="0.3">
      <c r="A9267" s="3" t="s">
        <v>9115</v>
      </c>
      <c r="B9267" s="4">
        <v>43063</v>
      </c>
      <c r="C9267" s="12" t="str">
        <f t="shared" si="144"/>
        <v>2017/11</v>
      </c>
      <c r="D9267" s="4">
        <v>43070</v>
      </c>
      <c r="E9267" s="3" t="s">
        <v>21</v>
      </c>
      <c r="F9267" s="3" t="s">
        <v>1788</v>
      </c>
      <c r="G9267" s="3" t="s">
        <v>6774</v>
      </c>
      <c r="H9267" s="5">
        <v>64848</v>
      </c>
      <c r="I9267" s="2">
        <v>7</v>
      </c>
      <c r="J9267" s="2">
        <v>2</v>
      </c>
      <c r="K9267" s="2">
        <v>2.4318</v>
      </c>
      <c r="L9267" s="18" t="str">
        <f>VLOOKUP(F9267,'BD customers'!$1:$1048576,2,FALSE)</f>
        <v>Maribeth Yedwab</v>
      </c>
      <c r="M9267" s="2">
        <f>MATCH(orders[[#This Row],[Product ID]],'BD product'!A:A,0)</f>
        <v>1726</v>
      </c>
      <c r="N9267" s="2" t="str" cm="1">
        <f t="array" ref="N9267">INDEX('BD product'!A:D,M9267,2)</f>
        <v>Office Supplies</v>
      </c>
    </row>
    <row r="9268" spans="1:14" x14ac:dyDescent="0.3">
      <c r="A9268" s="3" t="s">
        <v>9116</v>
      </c>
      <c r="B9268" s="4">
        <v>41678</v>
      </c>
      <c r="C9268" s="12" t="str">
        <f t="shared" si="144"/>
        <v>2014/02</v>
      </c>
      <c r="D9268" s="4">
        <v>41679</v>
      </c>
      <c r="E9268" s="3" t="s">
        <v>64</v>
      </c>
      <c r="F9268" s="3" t="s">
        <v>223</v>
      </c>
      <c r="G9268" s="3" t="s">
        <v>6356</v>
      </c>
      <c r="H9268" s="5">
        <v>1456</v>
      </c>
      <c r="I9268" s="2">
        <v>2</v>
      </c>
      <c r="J9268" s="2">
        <v>0</v>
      </c>
      <c r="K9268" s="2">
        <v>5.5327999999999999</v>
      </c>
      <c r="L9268" s="18" t="str">
        <f>VLOOKUP(F9268,'BD customers'!$1:$1048576,2,FALSE)</f>
        <v>Nathan Mautz</v>
      </c>
      <c r="M9268" s="2">
        <f>MATCH(orders[[#This Row],[Product ID]],'BD product'!A:A,0)</f>
        <v>1679</v>
      </c>
      <c r="N9268" s="2" t="str" cm="1">
        <f t="array" ref="N9268">INDEX('BD product'!A:D,M9268,2)</f>
        <v>Furniture</v>
      </c>
    </row>
    <row r="9269" spans="1:14" x14ac:dyDescent="0.3">
      <c r="A9269" s="3" t="s">
        <v>9117</v>
      </c>
      <c r="B9269" s="4">
        <v>42272</v>
      </c>
      <c r="C9269" s="12" t="str">
        <f t="shared" si="144"/>
        <v>2015/09</v>
      </c>
      <c r="D9269" s="4">
        <v>42272</v>
      </c>
      <c r="E9269" s="3" t="s">
        <v>41</v>
      </c>
      <c r="F9269" s="3" t="s">
        <v>607</v>
      </c>
      <c r="G9269" s="3" t="s">
        <v>7078</v>
      </c>
      <c r="H9269" s="5">
        <v>102582</v>
      </c>
      <c r="I9269" s="2">
        <v>1</v>
      </c>
      <c r="J9269" s="2">
        <v>1</v>
      </c>
      <c r="K9269" s="2">
        <v>6.8388</v>
      </c>
      <c r="L9269" s="18" t="str">
        <f>VLOOKUP(F9269,'BD customers'!$1:$1048576,2,FALSE)</f>
        <v>Carlos Soltero</v>
      </c>
      <c r="M9269" s="2">
        <f>MATCH(orders[[#This Row],[Product ID]],'BD product'!A:A,0)</f>
        <v>1758</v>
      </c>
      <c r="N9269" s="2" t="str" cm="1">
        <f t="array" ref="N9269">INDEX('BD product'!A:D,M9269,2)</f>
        <v>Furniture</v>
      </c>
    </row>
    <row r="9270" spans="1:14" x14ac:dyDescent="0.3">
      <c r="A9270" s="3" t="s">
        <v>9117</v>
      </c>
      <c r="B9270" s="4">
        <v>42272</v>
      </c>
      <c r="C9270" s="12" t="str">
        <f t="shared" si="144"/>
        <v>2015/09</v>
      </c>
      <c r="D9270" s="4">
        <v>42272</v>
      </c>
      <c r="E9270" s="3" t="s">
        <v>41</v>
      </c>
      <c r="F9270" s="3" t="s">
        <v>607</v>
      </c>
      <c r="G9270" s="3" t="s">
        <v>2626</v>
      </c>
      <c r="H9270" s="5">
        <v>2004</v>
      </c>
      <c r="I9270" s="2">
        <v>3</v>
      </c>
      <c r="J9270" s="2">
        <v>0</v>
      </c>
      <c r="K9270" s="2">
        <v>9.6191999999999993</v>
      </c>
      <c r="L9270" s="18" t="str">
        <f>VLOOKUP(F9270,'BD customers'!$1:$1048576,2,FALSE)</f>
        <v>Carlos Soltero</v>
      </c>
      <c r="M9270" s="2">
        <f>MATCH(orders[[#This Row],[Product ID]],'BD product'!A:A,0)</f>
        <v>713</v>
      </c>
      <c r="N9270" s="2" t="str" cm="1">
        <f t="array" ref="N9270">INDEX('BD product'!A:D,M9270,2)</f>
        <v>Office Supplies</v>
      </c>
    </row>
    <row r="9271" spans="1:14" x14ac:dyDescent="0.3">
      <c r="A9271" s="3" t="s">
        <v>9118</v>
      </c>
      <c r="B9271" s="4">
        <v>42968</v>
      </c>
      <c r="C9271" s="12" t="str">
        <f t="shared" si="144"/>
        <v>2017/08</v>
      </c>
      <c r="D9271" s="4">
        <v>42975</v>
      </c>
      <c r="E9271" s="3" t="s">
        <v>21</v>
      </c>
      <c r="F9271" s="3" t="s">
        <v>105</v>
      </c>
      <c r="G9271" s="3" t="s">
        <v>5556</v>
      </c>
      <c r="H9271" s="5">
        <v>32088</v>
      </c>
      <c r="I9271" s="2">
        <v>7</v>
      </c>
      <c r="J9271" s="2">
        <v>2</v>
      </c>
      <c r="K9271" s="2">
        <v>11.2308</v>
      </c>
      <c r="L9271" s="18" t="str">
        <f>VLOOKUP(F9271,'BD customers'!$1:$1048576,2,FALSE)</f>
        <v>Pete Kriz</v>
      </c>
      <c r="M9271" s="2">
        <f>MATCH(orders[[#This Row],[Product ID]],'BD product'!A:A,0)</f>
        <v>1549</v>
      </c>
      <c r="N9271" s="2" t="str" cm="1">
        <f t="array" ref="N9271">INDEX('BD product'!A:D,M9271,2)</f>
        <v>Office Supplies</v>
      </c>
    </row>
    <row r="9272" spans="1:14" x14ac:dyDescent="0.3">
      <c r="A9272" s="3" t="s">
        <v>9118</v>
      </c>
      <c r="B9272" s="4">
        <v>42968</v>
      </c>
      <c r="C9272" s="12" t="str">
        <f t="shared" si="144"/>
        <v>2017/08</v>
      </c>
      <c r="D9272" s="4">
        <v>42975</v>
      </c>
      <c r="E9272" s="3" t="s">
        <v>21</v>
      </c>
      <c r="F9272" s="3" t="s">
        <v>105</v>
      </c>
      <c r="G9272" s="3" t="s">
        <v>3842</v>
      </c>
      <c r="H9272" s="5">
        <v>4305552</v>
      </c>
      <c r="I9272" s="2">
        <v>6</v>
      </c>
      <c r="J9272" s="2">
        <v>2</v>
      </c>
      <c r="K9272" s="2">
        <v>1453.1238000000001</v>
      </c>
      <c r="L9272" s="18" t="str">
        <f>VLOOKUP(F9272,'BD customers'!$1:$1048576,2,FALSE)</f>
        <v>Pete Kriz</v>
      </c>
      <c r="M9272" s="2">
        <f>MATCH(orders[[#This Row],[Product ID]],'BD product'!A:A,0)</f>
        <v>1178</v>
      </c>
      <c r="N9272" s="2" t="str" cm="1">
        <f t="array" ref="N9272">INDEX('BD product'!A:D,M9272,2)</f>
        <v>Office Supplies</v>
      </c>
    </row>
    <row r="9273" spans="1:14" x14ac:dyDescent="0.3">
      <c r="A9273" s="3" t="s">
        <v>9119</v>
      </c>
      <c r="B9273" s="4">
        <v>42502</v>
      </c>
      <c r="C9273" s="12" t="str">
        <f t="shared" si="144"/>
        <v>2016/05</v>
      </c>
      <c r="D9273" s="4">
        <v>42507</v>
      </c>
      <c r="E9273" s="3" t="s">
        <v>21</v>
      </c>
      <c r="F9273" s="3" t="s">
        <v>2485</v>
      </c>
      <c r="G9273" s="3" t="s">
        <v>5447</v>
      </c>
      <c r="H9273" s="5">
        <v>1002</v>
      </c>
      <c r="I9273" s="2">
        <v>3</v>
      </c>
      <c r="J9273" s="2">
        <v>0</v>
      </c>
      <c r="K9273" s="2">
        <v>4.4088000000000003</v>
      </c>
      <c r="L9273" s="18" t="str">
        <f>VLOOKUP(F9273,'BD customers'!$1:$1048576,2,FALSE)</f>
        <v>Harry Marie</v>
      </c>
      <c r="M9273" s="2">
        <f>MATCH(orders[[#This Row],[Product ID]],'BD product'!A:A,0)</f>
        <v>1535</v>
      </c>
      <c r="N9273" s="2" t="str" cm="1">
        <f t="array" ref="N9273">INDEX('BD product'!A:D,M9273,2)</f>
        <v>Furniture</v>
      </c>
    </row>
    <row r="9274" spans="1:14" x14ac:dyDescent="0.3">
      <c r="A9274" s="3" t="s">
        <v>9119</v>
      </c>
      <c r="B9274" s="4">
        <v>42502</v>
      </c>
      <c r="C9274" s="12" t="str">
        <f t="shared" si="144"/>
        <v>2016/05</v>
      </c>
      <c r="D9274" s="4">
        <v>42507</v>
      </c>
      <c r="E9274" s="3" t="s">
        <v>21</v>
      </c>
      <c r="F9274" s="3" t="s">
        <v>2485</v>
      </c>
      <c r="G9274" s="3" t="s">
        <v>4558</v>
      </c>
      <c r="H9274" s="5">
        <v>63196</v>
      </c>
      <c r="I9274" s="2">
        <v>4</v>
      </c>
      <c r="J9274" s="2">
        <v>0</v>
      </c>
      <c r="K9274" s="2">
        <v>303.3408</v>
      </c>
      <c r="L9274" s="18" t="str">
        <f>VLOOKUP(F9274,'BD customers'!$1:$1048576,2,FALSE)</f>
        <v>Harry Marie</v>
      </c>
      <c r="M9274" s="2">
        <f>MATCH(orders[[#This Row],[Product ID]],'BD product'!A:A,0)</f>
        <v>1358</v>
      </c>
      <c r="N9274" s="2" t="str" cm="1">
        <f t="array" ref="N9274">INDEX('BD product'!A:D,M9274,2)</f>
        <v>Technology</v>
      </c>
    </row>
    <row r="9275" spans="1:14" x14ac:dyDescent="0.3">
      <c r="A9275" s="3" t="s">
        <v>9120</v>
      </c>
      <c r="B9275" s="4">
        <v>42980</v>
      </c>
      <c r="C9275" s="12" t="str">
        <f t="shared" si="144"/>
        <v>2017/09</v>
      </c>
      <c r="D9275" s="4">
        <v>42984</v>
      </c>
      <c r="E9275" s="3" t="s">
        <v>21</v>
      </c>
      <c r="F9275" s="3" t="s">
        <v>1062</v>
      </c>
      <c r="G9275" s="3" t="s">
        <v>569</v>
      </c>
      <c r="H9275" s="5">
        <v>157794</v>
      </c>
      <c r="I9275" s="2">
        <v>3</v>
      </c>
      <c r="J9275" s="2">
        <v>0</v>
      </c>
      <c r="K9275" s="2">
        <v>757.41120000000001</v>
      </c>
      <c r="L9275" s="18" t="str">
        <f>VLOOKUP(F9275,'BD customers'!$1:$1048576,2,FALSE)</f>
        <v>Alan Hwang</v>
      </c>
      <c r="M9275" s="2">
        <f>MATCH(orders[[#This Row],[Product ID]],'BD product'!A:A,0)</f>
        <v>117</v>
      </c>
      <c r="N9275" s="2" t="str" cm="1">
        <f t="array" ref="N9275">INDEX('BD product'!A:D,M9275,2)</f>
        <v>Office Supplies</v>
      </c>
    </row>
    <row r="9276" spans="1:14" x14ac:dyDescent="0.3">
      <c r="A9276" s="3" t="s">
        <v>9121</v>
      </c>
      <c r="B9276" s="4">
        <v>41922</v>
      </c>
      <c r="C9276" s="12" t="str">
        <f t="shared" si="144"/>
        <v>2014/10</v>
      </c>
      <c r="D9276" s="4">
        <v>41922</v>
      </c>
      <c r="E9276" s="3" t="s">
        <v>41</v>
      </c>
      <c r="F9276" s="3" t="s">
        <v>5591</v>
      </c>
      <c r="G9276" s="3" t="s">
        <v>8453</v>
      </c>
      <c r="H9276" s="5">
        <v>25585</v>
      </c>
      <c r="I9276" s="2">
        <v>7</v>
      </c>
      <c r="J9276" s="2">
        <v>0</v>
      </c>
      <c r="K9276" s="2">
        <v>11.257400000000001</v>
      </c>
      <c r="L9276" s="18" t="str">
        <f>VLOOKUP(F9276,'BD customers'!$1:$1048576,2,FALSE)</f>
        <v>Fred Chung</v>
      </c>
      <c r="M9276" s="2">
        <f>MATCH(orders[[#This Row],[Product ID]],'BD product'!A:A,0)</f>
        <v>1835</v>
      </c>
      <c r="N9276" s="2" t="str" cm="1">
        <f t="array" ref="N9276">INDEX('BD product'!A:D,M9276,2)</f>
        <v>Office Supplies</v>
      </c>
    </row>
    <row r="9277" spans="1:14" x14ac:dyDescent="0.3">
      <c r="A9277" s="3" t="s">
        <v>9122</v>
      </c>
      <c r="B9277" s="4">
        <v>42516</v>
      </c>
      <c r="C9277" s="12" t="str">
        <f t="shared" si="144"/>
        <v>2016/05</v>
      </c>
      <c r="D9277" s="4">
        <v>42519</v>
      </c>
      <c r="E9277" s="3" t="s">
        <v>11</v>
      </c>
      <c r="F9277" s="3" t="s">
        <v>2747</v>
      </c>
      <c r="G9277" s="3" t="s">
        <v>4860</v>
      </c>
      <c r="H9277" s="5">
        <v>184704</v>
      </c>
      <c r="I9277" s="2">
        <v>6</v>
      </c>
      <c r="J9277" s="2">
        <v>2</v>
      </c>
      <c r="K9277" s="2">
        <v>13.8528</v>
      </c>
      <c r="L9277" s="18" t="str">
        <f>VLOOKUP(F9277,'BD customers'!$1:$1048576,2,FALSE)</f>
        <v>Cathy Prescott</v>
      </c>
      <c r="M9277" s="2">
        <f>MATCH(orders[[#This Row],[Product ID]],'BD product'!A:A,0)</f>
        <v>1426</v>
      </c>
      <c r="N9277" s="2" t="str" cm="1">
        <f t="array" ref="N9277">INDEX('BD product'!A:D,M9277,2)</f>
        <v>Office Supplies</v>
      </c>
    </row>
    <row r="9278" spans="1:14" x14ac:dyDescent="0.3">
      <c r="A9278" s="3" t="s">
        <v>9122</v>
      </c>
      <c r="B9278" s="4">
        <v>42516</v>
      </c>
      <c r="C9278" s="12" t="str">
        <f t="shared" si="144"/>
        <v>2016/05</v>
      </c>
      <c r="D9278" s="4">
        <v>42519</v>
      </c>
      <c r="E9278" s="3" t="s">
        <v>11</v>
      </c>
      <c r="F9278" s="3" t="s">
        <v>2747</v>
      </c>
      <c r="G9278" s="3" t="s">
        <v>2098</v>
      </c>
      <c r="H9278" s="5">
        <v>4792</v>
      </c>
      <c r="I9278" s="2">
        <v>2</v>
      </c>
      <c r="J9278" s="2">
        <v>2</v>
      </c>
      <c r="K9278" s="2">
        <v>0.1198</v>
      </c>
      <c r="L9278" s="18" t="str">
        <f>VLOOKUP(F9278,'BD customers'!$1:$1048576,2,FALSE)</f>
        <v>Cathy Prescott</v>
      </c>
      <c r="M9278" s="2">
        <f>MATCH(orders[[#This Row],[Product ID]],'BD product'!A:A,0)</f>
        <v>540</v>
      </c>
      <c r="N9278" s="2" t="str" cm="1">
        <f t="array" ref="N9278">INDEX('BD product'!A:D,M9278,2)</f>
        <v>Technology</v>
      </c>
    </row>
    <row r="9279" spans="1:14" x14ac:dyDescent="0.3">
      <c r="A9279" s="3" t="s">
        <v>9123</v>
      </c>
      <c r="B9279" s="4">
        <v>43070</v>
      </c>
      <c r="C9279" s="12" t="str">
        <f t="shared" si="144"/>
        <v>2017/12</v>
      </c>
      <c r="D9279" s="4">
        <v>43074</v>
      </c>
      <c r="E9279" s="3" t="s">
        <v>21</v>
      </c>
      <c r="F9279" s="3" t="s">
        <v>985</v>
      </c>
      <c r="G9279" s="3" t="s">
        <v>2555</v>
      </c>
      <c r="H9279" s="5">
        <v>15936</v>
      </c>
      <c r="I9279" s="2">
        <v>4</v>
      </c>
      <c r="J9279" s="2">
        <v>2</v>
      </c>
      <c r="K9279" s="2">
        <v>5.1791999999999998</v>
      </c>
      <c r="L9279" s="18" t="str">
        <f>VLOOKUP(F9279,'BD customers'!$1:$1048576,2,FALSE)</f>
        <v>Sean Christensen</v>
      </c>
      <c r="M9279" s="2">
        <f>MATCH(orders[[#This Row],[Product ID]],'BD product'!A:A,0)</f>
        <v>692</v>
      </c>
      <c r="N9279" s="2" t="str" cm="1">
        <f t="array" ref="N9279">INDEX('BD product'!A:D,M9279,2)</f>
        <v>Office Supplies</v>
      </c>
    </row>
    <row r="9280" spans="1:14" x14ac:dyDescent="0.3">
      <c r="A9280" s="3" t="s">
        <v>9123</v>
      </c>
      <c r="B9280" s="4">
        <v>43070</v>
      </c>
      <c r="C9280" s="12" t="str">
        <f t="shared" si="144"/>
        <v>2017/12</v>
      </c>
      <c r="D9280" s="4">
        <v>43074</v>
      </c>
      <c r="E9280" s="3" t="s">
        <v>21</v>
      </c>
      <c r="F9280" s="3" t="s">
        <v>985</v>
      </c>
      <c r="G9280" s="3" t="s">
        <v>2689</v>
      </c>
      <c r="H9280" s="5">
        <v>8001</v>
      </c>
      <c r="I9280" s="2">
        <v>7</v>
      </c>
      <c r="J9280" s="2">
        <v>7</v>
      </c>
      <c r="K9280" s="2">
        <v>-5.6006999999999998</v>
      </c>
      <c r="L9280" s="18" t="str">
        <f>VLOOKUP(F9280,'BD customers'!$1:$1048576,2,FALSE)</f>
        <v>Sean Christensen</v>
      </c>
      <c r="M9280" s="2">
        <f>MATCH(orders[[#This Row],[Product ID]],'BD product'!A:A,0)</f>
        <v>735</v>
      </c>
      <c r="N9280" s="2" t="str" cm="1">
        <f t="array" ref="N9280">INDEX('BD product'!A:D,M9280,2)</f>
        <v>Office Supplies</v>
      </c>
    </row>
    <row r="9281" spans="1:14" x14ac:dyDescent="0.3">
      <c r="A9281" s="3" t="s">
        <v>9123</v>
      </c>
      <c r="B9281" s="4">
        <v>43070</v>
      </c>
      <c r="C9281" s="12" t="str">
        <f t="shared" si="144"/>
        <v>2017/12</v>
      </c>
      <c r="D9281" s="4">
        <v>43074</v>
      </c>
      <c r="E9281" s="3" t="s">
        <v>21</v>
      </c>
      <c r="F9281" s="3" t="s">
        <v>985</v>
      </c>
      <c r="G9281" s="3" t="s">
        <v>1848</v>
      </c>
      <c r="H9281" s="5">
        <v>398972</v>
      </c>
      <c r="I9281" s="2">
        <v>2</v>
      </c>
      <c r="J9281" s="2">
        <v>3</v>
      </c>
      <c r="K9281" s="2">
        <v>-2.8498000000000001</v>
      </c>
      <c r="L9281" s="18" t="str">
        <f>VLOOKUP(F9281,'BD customers'!$1:$1048576,2,FALSE)</f>
        <v>Sean Christensen</v>
      </c>
      <c r="M9281" s="2">
        <f>MATCH(orders[[#This Row],[Product ID]],'BD product'!A:A,0)</f>
        <v>465</v>
      </c>
      <c r="N9281" s="2" t="str" cm="1">
        <f t="array" ref="N9281">INDEX('BD product'!A:D,M9281,2)</f>
        <v>Furniture</v>
      </c>
    </row>
    <row r="9282" spans="1:14" x14ac:dyDescent="0.3">
      <c r="A9282" s="3" t="s">
        <v>9124</v>
      </c>
      <c r="B9282" s="4">
        <v>42633</v>
      </c>
      <c r="C9282" s="12" t="str">
        <f t="shared" ref="C9282:C9345" si="145">TEXT(B9282,"aaaa/mm")</f>
        <v>2016/09</v>
      </c>
      <c r="D9282" s="4">
        <v>42637</v>
      </c>
      <c r="E9282" s="3" t="s">
        <v>21</v>
      </c>
      <c r="F9282" s="3" t="s">
        <v>5508</v>
      </c>
      <c r="G9282" s="3" t="s">
        <v>6070</v>
      </c>
      <c r="H9282" s="5">
        <v>16388</v>
      </c>
      <c r="I9282" s="2">
        <v>2</v>
      </c>
      <c r="J9282" s="2">
        <v>0</v>
      </c>
      <c r="K9282" s="2">
        <v>0.40970000000000001</v>
      </c>
      <c r="L9282" s="18" t="str">
        <f>VLOOKUP(F9282,'BD customers'!$1:$1048576,2,FALSE)</f>
        <v>Heather Jas</v>
      </c>
      <c r="M9282" s="2">
        <f>MATCH(orders[[#This Row],[Product ID]],'BD product'!A:A,0)</f>
        <v>1634</v>
      </c>
      <c r="N9282" s="2" t="str" cm="1">
        <f t="array" ref="N9282">INDEX('BD product'!A:D,M9282,2)</f>
        <v>Furniture</v>
      </c>
    </row>
    <row r="9283" spans="1:14" x14ac:dyDescent="0.3">
      <c r="A9283" s="3" t="s">
        <v>9125</v>
      </c>
      <c r="B9283" s="4">
        <v>42989</v>
      </c>
      <c r="C9283" s="12" t="str">
        <f t="shared" si="145"/>
        <v>2017/09</v>
      </c>
      <c r="D9283" s="4">
        <v>42993</v>
      </c>
      <c r="E9283" s="3" t="s">
        <v>21</v>
      </c>
      <c r="F9283" s="3" t="s">
        <v>542</v>
      </c>
      <c r="G9283" s="3" t="s">
        <v>8248</v>
      </c>
      <c r="H9283" s="5">
        <v>679</v>
      </c>
      <c r="I9283" s="2">
        <v>5</v>
      </c>
      <c r="J9283" s="2">
        <v>0</v>
      </c>
      <c r="K9283" s="2">
        <v>0.20369999999999999</v>
      </c>
      <c r="L9283" s="18" t="str">
        <f>VLOOKUP(F9283,'BD customers'!$1:$1048576,2,FALSE)</f>
        <v>Cassandra Brandow</v>
      </c>
      <c r="M9283" s="2">
        <f>MATCH(orders[[#This Row],[Product ID]],'BD product'!A:A,0)</f>
        <v>1827</v>
      </c>
      <c r="N9283" s="2" t="str" cm="1">
        <f t="array" ref="N9283">INDEX('BD product'!A:D,M9283,2)</f>
        <v>Office Supplies</v>
      </c>
    </row>
    <row r="9284" spans="1:14" x14ac:dyDescent="0.3">
      <c r="A9284" s="3" t="s">
        <v>9126</v>
      </c>
      <c r="B9284" s="4">
        <v>42734</v>
      </c>
      <c r="C9284" s="12" t="str">
        <f t="shared" si="145"/>
        <v>2016/12</v>
      </c>
      <c r="D9284" s="4">
        <v>42739</v>
      </c>
      <c r="E9284" s="3" t="s">
        <v>21</v>
      </c>
      <c r="F9284" s="3" t="s">
        <v>5358</v>
      </c>
      <c r="G9284" s="3" t="s">
        <v>4934</v>
      </c>
      <c r="H9284" s="5">
        <v>72224</v>
      </c>
      <c r="I9284" s="2">
        <v>4</v>
      </c>
      <c r="J9284" s="2">
        <v>2</v>
      </c>
      <c r="K9284" s="2">
        <v>25.278400000000001</v>
      </c>
      <c r="L9284" s="18" t="str">
        <f>VLOOKUP(F9284,'BD customers'!$1:$1048576,2,FALSE)</f>
        <v>Evan Henry</v>
      </c>
      <c r="M9284" s="2">
        <f>MATCH(orders[[#This Row],[Product ID]],'BD product'!A:A,0)</f>
        <v>1439</v>
      </c>
      <c r="N9284" s="2" t="str" cm="1">
        <f t="array" ref="N9284">INDEX('BD product'!A:D,M9284,2)</f>
        <v>Office Supplies</v>
      </c>
    </row>
    <row r="9285" spans="1:14" x14ac:dyDescent="0.3">
      <c r="A9285" s="3" t="s">
        <v>9127</v>
      </c>
      <c r="B9285" s="4">
        <v>42980</v>
      </c>
      <c r="C9285" s="12" t="str">
        <f t="shared" si="145"/>
        <v>2017/09</v>
      </c>
      <c r="D9285" s="4">
        <v>42982</v>
      </c>
      <c r="E9285" s="3" t="s">
        <v>11</v>
      </c>
      <c r="F9285" s="3" t="s">
        <v>3984</v>
      </c>
      <c r="G9285" s="3" t="s">
        <v>703</v>
      </c>
      <c r="H9285" s="5">
        <v>11696</v>
      </c>
      <c r="I9285" s="2">
        <v>2</v>
      </c>
      <c r="J9285" s="2">
        <v>2</v>
      </c>
      <c r="K9285" s="2">
        <v>3.9474</v>
      </c>
      <c r="L9285" s="18" t="str">
        <f>VLOOKUP(F9285,'BD customers'!$1:$1048576,2,FALSE)</f>
        <v>Luke Weiss</v>
      </c>
      <c r="M9285" s="2">
        <f>MATCH(orders[[#This Row],[Product ID]],'BD product'!A:A,0)</f>
        <v>150</v>
      </c>
      <c r="N9285" s="2" t="str" cm="1">
        <f t="array" ref="N9285">INDEX('BD product'!A:D,M9285,2)</f>
        <v>Office Supplies</v>
      </c>
    </row>
    <row r="9286" spans="1:14" x14ac:dyDescent="0.3">
      <c r="A9286" s="3" t="s">
        <v>9128</v>
      </c>
      <c r="B9286" s="4">
        <v>41961</v>
      </c>
      <c r="C9286" s="12" t="str">
        <f t="shared" si="145"/>
        <v>2014/11</v>
      </c>
      <c r="D9286" s="4">
        <v>41966</v>
      </c>
      <c r="E9286" s="3" t="s">
        <v>21</v>
      </c>
      <c r="F9286" s="3" t="s">
        <v>207</v>
      </c>
      <c r="G9286" s="3" t="s">
        <v>2108</v>
      </c>
      <c r="H9286" s="5">
        <v>39294</v>
      </c>
      <c r="I9286" s="2">
        <v>3</v>
      </c>
      <c r="J9286" s="2">
        <v>0</v>
      </c>
      <c r="K9286" s="2">
        <v>43.223399999999998</v>
      </c>
      <c r="L9286" s="18" t="str">
        <f>VLOOKUP(F9286,'BD customers'!$1:$1048576,2,FALSE)</f>
        <v>Michael Kennedy</v>
      </c>
      <c r="M9286" s="2">
        <f>MATCH(orders[[#This Row],[Product ID]],'BD product'!A:A,0)</f>
        <v>543</v>
      </c>
      <c r="N9286" s="2" t="str" cm="1">
        <f t="array" ref="N9286">INDEX('BD product'!A:D,M9286,2)</f>
        <v>Furniture</v>
      </c>
    </row>
    <row r="9287" spans="1:14" x14ac:dyDescent="0.3">
      <c r="A9287" s="3" t="s">
        <v>9129</v>
      </c>
      <c r="B9287" s="4">
        <v>42329</v>
      </c>
      <c r="C9287" s="12" t="str">
        <f t="shared" si="145"/>
        <v>2015/11</v>
      </c>
      <c r="D9287" s="4">
        <v>42332</v>
      </c>
      <c r="E9287" s="3" t="s">
        <v>64</v>
      </c>
      <c r="F9287" s="3" t="s">
        <v>4174</v>
      </c>
      <c r="G9287" s="3" t="s">
        <v>938</v>
      </c>
      <c r="H9287" s="5">
        <v>18176</v>
      </c>
      <c r="I9287" s="2">
        <v>1</v>
      </c>
      <c r="J9287" s="2">
        <v>2</v>
      </c>
      <c r="K9287" s="2">
        <v>4.7712000000000003</v>
      </c>
      <c r="L9287" s="18" t="str">
        <f>VLOOKUP(F9287,'BD customers'!$1:$1048576,2,FALSE)</f>
        <v>John Huston</v>
      </c>
      <c r="M9287" s="2">
        <f>MATCH(orders[[#This Row],[Product ID]],'BD product'!A:A,0)</f>
        <v>207</v>
      </c>
      <c r="N9287" s="2" t="str" cm="1">
        <f t="array" ref="N9287">INDEX('BD product'!A:D,M9287,2)</f>
        <v>Furniture</v>
      </c>
    </row>
    <row r="9288" spans="1:14" x14ac:dyDescent="0.3">
      <c r="A9288" s="3" t="s">
        <v>9130</v>
      </c>
      <c r="B9288" s="4">
        <v>42905</v>
      </c>
      <c r="C9288" s="12" t="str">
        <f t="shared" si="145"/>
        <v>2017/06</v>
      </c>
      <c r="D9288" s="4">
        <v>42912</v>
      </c>
      <c r="E9288" s="3" t="s">
        <v>21</v>
      </c>
      <c r="F9288" s="3" t="s">
        <v>2449</v>
      </c>
      <c r="G9288" s="3" t="s">
        <v>4874</v>
      </c>
      <c r="H9288" s="5">
        <v>6888</v>
      </c>
      <c r="I9288" s="2">
        <v>3</v>
      </c>
      <c r="J9288" s="2">
        <v>8</v>
      </c>
      <c r="K9288" s="2">
        <v>-11.020799999999999</v>
      </c>
      <c r="L9288" s="18" t="str">
        <f>VLOOKUP(F9288,'BD customers'!$1:$1048576,2,FALSE)</f>
        <v>Deborah Brumfield</v>
      </c>
      <c r="M9288" s="2">
        <f>MATCH(orders[[#This Row],[Product ID]],'BD product'!A:A,0)</f>
        <v>1428</v>
      </c>
      <c r="N9288" s="2" t="str" cm="1">
        <f t="array" ref="N9288">INDEX('BD product'!A:D,M9288,2)</f>
        <v>Office Supplies</v>
      </c>
    </row>
    <row r="9289" spans="1:14" x14ac:dyDescent="0.3">
      <c r="A9289" s="3" t="s">
        <v>9130</v>
      </c>
      <c r="B9289" s="4">
        <v>42905</v>
      </c>
      <c r="C9289" s="12" t="str">
        <f t="shared" si="145"/>
        <v>2017/06</v>
      </c>
      <c r="D9289" s="4">
        <v>42912</v>
      </c>
      <c r="E9289" s="3" t="s">
        <v>21</v>
      </c>
      <c r="F9289" s="3" t="s">
        <v>2449</v>
      </c>
      <c r="G9289" s="3" t="s">
        <v>2170</v>
      </c>
      <c r="H9289" s="5">
        <v>457485</v>
      </c>
      <c r="I9289" s="2">
        <v>3</v>
      </c>
      <c r="J9289" s="2">
        <v>3</v>
      </c>
      <c r="K9289" s="2">
        <v>-84.961500000000001</v>
      </c>
      <c r="L9289" s="18" t="str">
        <f>VLOOKUP(F9289,'BD customers'!$1:$1048576,2,FALSE)</f>
        <v>Deborah Brumfield</v>
      </c>
      <c r="M9289" s="2">
        <f>MATCH(orders[[#This Row],[Product ID]],'BD product'!A:A,0)</f>
        <v>564</v>
      </c>
      <c r="N9289" s="2" t="str" cm="1">
        <f t="array" ref="N9289">INDEX('BD product'!A:D,M9289,2)</f>
        <v>Furniture</v>
      </c>
    </row>
    <row r="9290" spans="1:14" x14ac:dyDescent="0.3">
      <c r="A9290" s="3" t="s">
        <v>9131</v>
      </c>
      <c r="B9290" s="4">
        <v>43069</v>
      </c>
      <c r="C9290" s="12" t="str">
        <f t="shared" si="145"/>
        <v>2017/11</v>
      </c>
      <c r="D9290" s="4">
        <v>43072</v>
      </c>
      <c r="E9290" s="3" t="s">
        <v>64</v>
      </c>
      <c r="F9290" s="3" t="s">
        <v>4136</v>
      </c>
      <c r="G9290" s="3" t="s">
        <v>3887</v>
      </c>
      <c r="H9290" s="5">
        <v>1079316</v>
      </c>
      <c r="I9290" s="2">
        <v>6</v>
      </c>
      <c r="J9290" s="2">
        <v>3</v>
      </c>
      <c r="K9290" s="2">
        <v>-15.418799999999999</v>
      </c>
      <c r="L9290" s="18" t="str">
        <f>VLOOKUP(F9290,'BD customers'!$1:$1048576,2,FALSE)</f>
        <v>Trudy Brown</v>
      </c>
      <c r="M9290" s="2">
        <f>MATCH(orders[[#This Row],[Product ID]],'BD product'!A:A,0)</f>
        <v>1191</v>
      </c>
      <c r="N9290" s="2" t="str" cm="1">
        <f t="array" ref="N9290">INDEX('BD product'!A:D,M9290,2)</f>
        <v>Furniture</v>
      </c>
    </row>
    <row r="9291" spans="1:14" x14ac:dyDescent="0.3">
      <c r="A9291" s="3" t="s">
        <v>9132</v>
      </c>
      <c r="B9291" s="4">
        <v>41752</v>
      </c>
      <c r="C9291" s="12" t="str">
        <f t="shared" si="145"/>
        <v>2014/04</v>
      </c>
      <c r="D9291" s="4">
        <v>41755</v>
      </c>
      <c r="E9291" s="3" t="s">
        <v>11</v>
      </c>
      <c r="F9291" s="3" t="s">
        <v>223</v>
      </c>
      <c r="G9291" s="3" t="s">
        <v>3870</v>
      </c>
      <c r="H9291" s="5">
        <v>4891</v>
      </c>
      <c r="I9291" s="2">
        <v>1</v>
      </c>
      <c r="J9291" s="2">
        <v>0</v>
      </c>
      <c r="K9291" s="2">
        <v>22.9877</v>
      </c>
      <c r="L9291" s="18" t="str">
        <f>VLOOKUP(F9291,'BD customers'!$1:$1048576,2,FALSE)</f>
        <v>Nathan Mautz</v>
      </c>
      <c r="M9291" s="2">
        <f>MATCH(orders[[#This Row],[Product ID]],'BD product'!A:A,0)</f>
        <v>1186</v>
      </c>
      <c r="N9291" s="2" t="str" cm="1">
        <f t="array" ref="N9291">INDEX('BD product'!A:D,M9291,2)</f>
        <v>Office Supplies</v>
      </c>
    </row>
    <row r="9292" spans="1:14" x14ac:dyDescent="0.3">
      <c r="A9292" s="3" t="s">
        <v>9133</v>
      </c>
      <c r="B9292" s="4">
        <v>41905</v>
      </c>
      <c r="C9292" s="12" t="str">
        <f t="shared" si="145"/>
        <v>2014/09</v>
      </c>
      <c r="D9292" s="4">
        <v>41907</v>
      </c>
      <c r="E9292" s="3" t="s">
        <v>64</v>
      </c>
      <c r="F9292" s="3" t="s">
        <v>4602</v>
      </c>
      <c r="G9292" s="3" t="s">
        <v>2970</v>
      </c>
      <c r="H9292" s="5">
        <v>984</v>
      </c>
      <c r="I9292" s="2">
        <v>3</v>
      </c>
      <c r="J9292" s="2">
        <v>0</v>
      </c>
      <c r="K9292" s="2">
        <v>2.8536000000000001</v>
      </c>
      <c r="L9292" s="18" t="str">
        <f>VLOOKUP(F9292,'BD customers'!$1:$1048576,2,FALSE)</f>
        <v>Thomas Thornton</v>
      </c>
      <c r="M9292" s="2">
        <f>MATCH(orders[[#This Row],[Product ID]],'BD product'!A:A,0)</f>
        <v>838</v>
      </c>
      <c r="N9292" s="2" t="str" cm="1">
        <f t="array" ref="N9292">INDEX('BD product'!A:D,M9292,2)</f>
        <v>Office Supplies</v>
      </c>
    </row>
    <row r="9293" spans="1:14" x14ac:dyDescent="0.3">
      <c r="A9293" s="3" t="s">
        <v>9133</v>
      </c>
      <c r="B9293" s="4">
        <v>41905</v>
      </c>
      <c r="C9293" s="12" t="str">
        <f t="shared" si="145"/>
        <v>2014/09</v>
      </c>
      <c r="D9293" s="4">
        <v>41907</v>
      </c>
      <c r="E9293" s="3" t="s">
        <v>64</v>
      </c>
      <c r="F9293" s="3" t="s">
        <v>4602</v>
      </c>
      <c r="G9293" s="3" t="s">
        <v>3453</v>
      </c>
      <c r="H9293" s="5">
        <v>345</v>
      </c>
      <c r="I9293" s="2">
        <v>3</v>
      </c>
      <c r="J9293" s="2">
        <v>0</v>
      </c>
      <c r="K9293" s="2">
        <v>1.5525</v>
      </c>
      <c r="L9293" s="18" t="str">
        <f>VLOOKUP(F9293,'BD customers'!$1:$1048576,2,FALSE)</f>
        <v>Thomas Thornton</v>
      </c>
      <c r="M9293" s="2">
        <f>MATCH(orders[[#This Row],[Product ID]],'BD product'!A:A,0)</f>
        <v>1025</v>
      </c>
      <c r="N9293" s="2" t="str" cm="1">
        <f t="array" ref="N9293">INDEX('BD product'!A:D,M9293,2)</f>
        <v>Office Supplies</v>
      </c>
    </row>
    <row r="9294" spans="1:14" x14ac:dyDescent="0.3">
      <c r="A9294" s="3" t="s">
        <v>9134</v>
      </c>
      <c r="B9294" s="4">
        <v>42796</v>
      </c>
      <c r="C9294" s="12" t="str">
        <f t="shared" si="145"/>
        <v>2017/03</v>
      </c>
      <c r="D9294" s="4">
        <v>42796</v>
      </c>
      <c r="E9294" s="3" t="s">
        <v>41</v>
      </c>
      <c r="F9294" s="3" t="s">
        <v>1469</v>
      </c>
      <c r="G9294" s="3" t="s">
        <v>2760</v>
      </c>
      <c r="H9294" s="5">
        <v>556</v>
      </c>
      <c r="I9294" s="2">
        <v>1</v>
      </c>
      <c r="J9294" s="2">
        <v>8</v>
      </c>
      <c r="K9294" s="2">
        <v>-0.94520000000000004</v>
      </c>
      <c r="L9294" s="18" t="str">
        <f>VLOOKUP(F9294,'BD customers'!$1:$1048576,2,FALSE)</f>
        <v>Roland Schwarz</v>
      </c>
      <c r="M9294" s="2">
        <f>MATCH(orders[[#This Row],[Product ID]],'BD product'!A:A,0)</f>
        <v>759</v>
      </c>
      <c r="N9294" s="2" t="str" cm="1">
        <f t="array" ref="N9294">INDEX('BD product'!A:D,M9294,2)</f>
        <v>Office Supplies</v>
      </c>
    </row>
    <row r="9295" spans="1:14" x14ac:dyDescent="0.3">
      <c r="A9295" s="3" t="s">
        <v>9135</v>
      </c>
      <c r="B9295" s="4">
        <v>43056</v>
      </c>
      <c r="C9295" s="12" t="str">
        <f t="shared" si="145"/>
        <v>2017/11</v>
      </c>
      <c r="D9295" s="4">
        <v>43060</v>
      </c>
      <c r="E9295" s="3" t="s">
        <v>11</v>
      </c>
      <c r="F9295" s="3" t="s">
        <v>4136</v>
      </c>
      <c r="G9295" s="3" t="s">
        <v>1460</v>
      </c>
      <c r="H9295" s="5">
        <v>438</v>
      </c>
      <c r="I9295" s="2">
        <v>6</v>
      </c>
      <c r="J9295" s="2">
        <v>0</v>
      </c>
      <c r="K9295" s="2">
        <v>2.0586000000000002</v>
      </c>
      <c r="L9295" s="18" t="str">
        <f>VLOOKUP(F9295,'BD customers'!$1:$1048576,2,FALSE)</f>
        <v>Trudy Brown</v>
      </c>
      <c r="M9295" s="2">
        <f>MATCH(orders[[#This Row],[Product ID]],'BD product'!A:A,0)</f>
        <v>349</v>
      </c>
      <c r="N9295" s="2" t="str" cm="1">
        <f t="array" ref="N9295">INDEX('BD product'!A:D,M9295,2)</f>
        <v>Office Supplies</v>
      </c>
    </row>
    <row r="9296" spans="1:14" x14ac:dyDescent="0.3">
      <c r="A9296" s="3" t="s">
        <v>9136</v>
      </c>
      <c r="B9296" s="4">
        <v>42883</v>
      </c>
      <c r="C9296" s="12" t="str">
        <f t="shared" si="145"/>
        <v>2017/05</v>
      </c>
      <c r="D9296" s="4">
        <v>42887</v>
      </c>
      <c r="E9296" s="3" t="s">
        <v>21</v>
      </c>
      <c r="F9296" s="3" t="s">
        <v>690</v>
      </c>
      <c r="G9296" s="3" t="s">
        <v>3423</v>
      </c>
      <c r="H9296" s="5">
        <v>13872</v>
      </c>
      <c r="I9296" s="2">
        <v>3</v>
      </c>
      <c r="J9296" s="2">
        <v>2</v>
      </c>
      <c r="K9296" s="2">
        <v>5.0286</v>
      </c>
      <c r="L9296" s="18" t="str">
        <f>VLOOKUP(F9296,'BD customers'!$1:$1048576,2,FALSE)</f>
        <v>Alice McCarthy</v>
      </c>
      <c r="M9296" s="2">
        <f>MATCH(orders[[#This Row],[Product ID]],'BD product'!A:A,0)</f>
        <v>1012</v>
      </c>
      <c r="N9296" s="2" t="str" cm="1">
        <f t="array" ref="N9296">INDEX('BD product'!A:D,M9296,2)</f>
        <v>Office Supplies</v>
      </c>
    </row>
    <row r="9297" spans="1:14" x14ac:dyDescent="0.3">
      <c r="A9297" s="3" t="s">
        <v>9136</v>
      </c>
      <c r="B9297" s="4">
        <v>42883</v>
      </c>
      <c r="C9297" s="12" t="str">
        <f t="shared" si="145"/>
        <v>2017/05</v>
      </c>
      <c r="D9297" s="4">
        <v>42887</v>
      </c>
      <c r="E9297" s="3" t="s">
        <v>21</v>
      </c>
      <c r="F9297" s="3" t="s">
        <v>690</v>
      </c>
      <c r="G9297" s="3" t="s">
        <v>1158</v>
      </c>
      <c r="H9297" s="5">
        <v>11596</v>
      </c>
      <c r="I9297" s="2">
        <v>4</v>
      </c>
      <c r="J9297" s="2">
        <v>5</v>
      </c>
      <c r="K9297" s="2">
        <v>-64.937600000000003</v>
      </c>
      <c r="L9297" s="18" t="str">
        <f>VLOOKUP(F9297,'BD customers'!$1:$1048576,2,FALSE)</f>
        <v>Alice McCarthy</v>
      </c>
      <c r="M9297" s="2">
        <f>MATCH(orders[[#This Row],[Product ID]],'BD product'!A:A,0)</f>
        <v>268</v>
      </c>
      <c r="N9297" s="2" t="str" cm="1">
        <f t="array" ref="N9297">INDEX('BD product'!A:D,M9297,2)</f>
        <v>Furniture</v>
      </c>
    </row>
    <row r="9298" spans="1:14" x14ac:dyDescent="0.3">
      <c r="A9298" s="3" t="s">
        <v>9137</v>
      </c>
      <c r="B9298" s="4">
        <v>42112</v>
      </c>
      <c r="C9298" s="12" t="str">
        <f t="shared" si="145"/>
        <v>2015/04</v>
      </c>
      <c r="D9298" s="4">
        <v>42116</v>
      </c>
      <c r="E9298" s="3" t="s">
        <v>11</v>
      </c>
      <c r="F9298" s="3" t="s">
        <v>1557</v>
      </c>
      <c r="G9298" s="3" t="s">
        <v>3673</v>
      </c>
      <c r="H9298" s="5">
        <v>41424</v>
      </c>
      <c r="I9298" s="2">
        <v>2</v>
      </c>
      <c r="J9298" s="2">
        <v>2</v>
      </c>
      <c r="K9298" s="2">
        <v>8.2848000000000006</v>
      </c>
      <c r="L9298" s="18" t="str">
        <f>VLOOKUP(F9298,'BD customers'!$1:$1048576,2,FALSE)</f>
        <v>Michael Paige</v>
      </c>
      <c r="M9298" s="2">
        <f>MATCH(orders[[#This Row],[Product ID]],'BD product'!A:A,0)</f>
        <v>1115</v>
      </c>
      <c r="N9298" s="2" t="str" cm="1">
        <f t="array" ref="N9298">INDEX('BD product'!A:D,M9298,2)</f>
        <v>Technology</v>
      </c>
    </row>
    <row r="9299" spans="1:14" x14ac:dyDescent="0.3">
      <c r="A9299" s="3" t="s">
        <v>9137</v>
      </c>
      <c r="B9299" s="4">
        <v>42112</v>
      </c>
      <c r="C9299" s="12" t="str">
        <f t="shared" si="145"/>
        <v>2015/04</v>
      </c>
      <c r="D9299" s="4">
        <v>42116</v>
      </c>
      <c r="E9299" s="3" t="s">
        <v>11</v>
      </c>
      <c r="F9299" s="3" t="s">
        <v>1557</v>
      </c>
      <c r="G9299" s="3" t="s">
        <v>3597</v>
      </c>
      <c r="H9299" s="5">
        <v>244768</v>
      </c>
      <c r="I9299" s="2">
        <v>4</v>
      </c>
      <c r="J9299" s="2">
        <v>2</v>
      </c>
      <c r="K9299" s="2">
        <v>24.476800000000001</v>
      </c>
      <c r="L9299" s="18" t="str">
        <f>VLOOKUP(F9299,'BD customers'!$1:$1048576,2,FALSE)</f>
        <v>Michael Paige</v>
      </c>
      <c r="M9299" s="2">
        <f>MATCH(orders[[#This Row],[Product ID]],'BD product'!A:A,0)</f>
        <v>1083</v>
      </c>
      <c r="N9299" s="2" t="str" cm="1">
        <f t="array" ref="N9299">INDEX('BD product'!A:D,M9299,2)</f>
        <v>Technology</v>
      </c>
    </row>
    <row r="9300" spans="1:14" x14ac:dyDescent="0.3">
      <c r="A9300" s="3" t="s">
        <v>9137</v>
      </c>
      <c r="B9300" s="4">
        <v>42112</v>
      </c>
      <c r="C9300" s="12" t="str">
        <f t="shared" si="145"/>
        <v>2015/04</v>
      </c>
      <c r="D9300" s="4">
        <v>42116</v>
      </c>
      <c r="E9300" s="3" t="s">
        <v>11</v>
      </c>
      <c r="F9300" s="3" t="s">
        <v>1557</v>
      </c>
      <c r="G9300" s="3" t="s">
        <v>1261</v>
      </c>
      <c r="H9300" s="5">
        <v>74352</v>
      </c>
      <c r="I9300" s="2">
        <v>3</v>
      </c>
      <c r="J9300" s="2">
        <v>2</v>
      </c>
      <c r="K9300" s="2">
        <v>6.5057999999999998</v>
      </c>
      <c r="L9300" s="18" t="str">
        <f>VLOOKUP(F9300,'BD customers'!$1:$1048576,2,FALSE)</f>
        <v>Michael Paige</v>
      </c>
      <c r="M9300" s="2">
        <f>MATCH(orders[[#This Row],[Product ID]],'BD product'!A:A,0)</f>
        <v>292</v>
      </c>
      <c r="N9300" s="2" t="str" cm="1">
        <f t="array" ref="N9300">INDEX('BD product'!A:D,M9300,2)</f>
        <v>Office Supplies</v>
      </c>
    </row>
    <row r="9301" spans="1:14" x14ac:dyDescent="0.3">
      <c r="A9301" s="3" t="s">
        <v>9137</v>
      </c>
      <c r="B9301" s="4">
        <v>42112</v>
      </c>
      <c r="C9301" s="12" t="str">
        <f t="shared" si="145"/>
        <v>2015/04</v>
      </c>
      <c r="D9301" s="4">
        <v>42116</v>
      </c>
      <c r="E9301" s="3" t="s">
        <v>11</v>
      </c>
      <c r="F9301" s="3" t="s">
        <v>1557</v>
      </c>
      <c r="G9301" s="3" t="s">
        <v>2952</v>
      </c>
      <c r="H9301" s="5">
        <v>4312</v>
      </c>
      <c r="I9301" s="2">
        <v>2</v>
      </c>
      <c r="J9301" s="2">
        <v>8</v>
      </c>
      <c r="K9301" s="2">
        <v>-6.8992000000000004</v>
      </c>
      <c r="L9301" s="18" t="str">
        <f>VLOOKUP(F9301,'BD customers'!$1:$1048576,2,FALSE)</f>
        <v>Michael Paige</v>
      </c>
      <c r="M9301" s="2">
        <f>MATCH(orders[[#This Row],[Product ID]],'BD product'!A:A,0)</f>
        <v>830</v>
      </c>
      <c r="N9301" s="2" t="str" cm="1">
        <f t="array" ref="N9301">INDEX('BD product'!A:D,M9301,2)</f>
        <v>Office Supplies</v>
      </c>
    </row>
    <row r="9302" spans="1:14" x14ac:dyDescent="0.3">
      <c r="A9302" s="3" t="s">
        <v>9137</v>
      </c>
      <c r="B9302" s="4">
        <v>42112</v>
      </c>
      <c r="C9302" s="12" t="str">
        <f t="shared" si="145"/>
        <v>2015/04</v>
      </c>
      <c r="D9302" s="4">
        <v>42116</v>
      </c>
      <c r="E9302" s="3" t="s">
        <v>11</v>
      </c>
      <c r="F9302" s="3" t="s">
        <v>1557</v>
      </c>
      <c r="G9302" s="3" t="s">
        <v>1662</v>
      </c>
      <c r="H9302" s="5">
        <v>56686</v>
      </c>
      <c r="I9302" s="2">
        <v>1</v>
      </c>
      <c r="J9302" s="2">
        <v>3</v>
      </c>
      <c r="K9302" s="2">
        <v>-2.0245000000000002</v>
      </c>
      <c r="L9302" s="18" t="str">
        <f>VLOOKUP(F9302,'BD customers'!$1:$1048576,2,FALSE)</f>
        <v>Michael Paige</v>
      </c>
      <c r="M9302" s="2">
        <f>MATCH(orders[[#This Row],[Product ID]],'BD product'!A:A,0)</f>
        <v>407</v>
      </c>
      <c r="N9302" s="2" t="str" cm="1">
        <f t="array" ref="N9302">INDEX('BD product'!A:D,M9302,2)</f>
        <v>Furniture</v>
      </c>
    </row>
    <row r="9303" spans="1:14" x14ac:dyDescent="0.3">
      <c r="A9303" s="3" t="s">
        <v>9137</v>
      </c>
      <c r="B9303" s="4">
        <v>42112</v>
      </c>
      <c r="C9303" s="12" t="str">
        <f t="shared" si="145"/>
        <v>2015/04</v>
      </c>
      <c r="D9303" s="4">
        <v>42116</v>
      </c>
      <c r="E9303" s="3" t="s">
        <v>11</v>
      </c>
      <c r="F9303" s="3" t="s">
        <v>1557</v>
      </c>
      <c r="G9303" s="3" t="s">
        <v>7033</v>
      </c>
      <c r="H9303" s="5">
        <v>97968</v>
      </c>
      <c r="I9303" s="2">
        <v>2</v>
      </c>
      <c r="J9303" s="2">
        <v>2</v>
      </c>
      <c r="K9303" s="2">
        <v>0.61229999999999996</v>
      </c>
      <c r="L9303" s="18" t="str">
        <f>VLOOKUP(F9303,'BD customers'!$1:$1048576,2,FALSE)</f>
        <v>Michael Paige</v>
      </c>
      <c r="M9303" s="2">
        <f>MATCH(orders[[#This Row],[Product ID]],'BD product'!A:A,0)</f>
        <v>1752</v>
      </c>
      <c r="N9303" s="2" t="str" cm="1">
        <f t="array" ref="N9303">INDEX('BD product'!A:D,M9303,2)</f>
        <v>Technology</v>
      </c>
    </row>
    <row r="9304" spans="1:14" x14ac:dyDescent="0.3">
      <c r="A9304" s="3" t="s">
        <v>9137</v>
      </c>
      <c r="B9304" s="4">
        <v>42112</v>
      </c>
      <c r="C9304" s="12" t="str">
        <f t="shared" si="145"/>
        <v>2015/04</v>
      </c>
      <c r="D9304" s="4">
        <v>42116</v>
      </c>
      <c r="E9304" s="3" t="s">
        <v>11</v>
      </c>
      <c r="F9304" s="3" t="s">
        <v>1557</v>
      </c>
      <c r="G9304" s="3" t="s">
        <v>5903</v>
      </c>
      <c r="H9304" s="5">
        <v>7872</v>
      </c>
      <c r="I9304" s="2">
        <v>3</v>
      </c>
      <c r="J9304" s="2">
        <v>2</v>
      </c>
      <c r="K9304" s="2">
        <v>0.88560000000000005</v>
      </c>
      <c r="L9304" s="18" t="str">
        <f>VLOOKUP(F9304,'BD customers'!$1:$1048576,2,FALSE)</f>
        <v>Michael Paige</v>
      </c>
      <c r="M9304" s="2">
        <f>MATCH(orders[[#This Row],[Product ID]],'BD product'!A:A,0)</f>
        <v>1611</v>
      </c>
      <c r="N9304" s="2" t="str" cm="1">
        <f t="array" ref="N9304">INDEX('BD product'!A:D,M9304,2)</f>
        <v>Office Supplies</v>
      </c>
    </row>
    <row r="9305" spans="1:14" x14ac:dyDescent="0.3">
      <c r="A9305" s="3" t="s">
        <v>9137</v>
      </c>
      <c r="B9305" s="4">
        <v>42112</v>
      </c>
      <c r="C9305" s="12" t="str">
        <f t="shared" si="145"/>
        <v>2015/04</v>
      </c>
      <c r="D9305" s="4">
        <v>42116</v>
      </c>
      <c r="E9305" s="3" t="s">
        <v>11</v>
      </c>
      <c r="F9305" s="3" t="s">
        <v>1557</v>
      </c>
      <c r="G9305" s="3" t="s">
        <v>4379</v>
      </c>
      <c r="H9305" s="5">
        <v>15552</v>
      </c>
      <c r="I9305" s="2">
        <v>3</v>
      </c>
      <c r="J9305" s="2">
        <v>2</v>
      </c>
      <c r="K9305" s="2">
        <v>5.4432</v>
      </c>
      <c r="L9305" s="18" t="str">
        <f>VLOOKUP(F9305,'BD customers'!$1:$1048576,2,FALSE)</f>
        <v>Michael Paige</v>
      </c>
      <c r="M9305" s="2">
        <f>MATCH(orders[[#This Row],[Product ID]],'BD product'!A:A,0)</f>
        <v>1309</v>
      </c>
      <c r="N9305" s="2" t="str" cm="1">
        <f t="array" ref="N9305">INDEX('BD product'!A:D,M9305,2)</f>
        <v>Office Supplies</v>
      </c>
    </row>
    <row r="9306" spans="1:14" x14ac:dyDescent="0.3">
      <c r="A9306" s="3" t="s">
        <v>9137</v>
      </c>
      <c r="B9306" s="4">
        <v>42112</v>
      </c>
      <c r="C9306" s="12" t="str">
        <f t="shared" si="145"/>
        <v>2015/04</v>
      </c>
      <c r="D9306" s="4">
        <v>42116</v>
      </c>
      <c r="E9306" s="3" t="s">
        <v>11</v>
      </c>
      <c r="F9306" s="3" t="s">
        <v>1557</v>
      </c>
      <c r="G9306" s="3" t="s">
        <v>2810</v>
      </c>
      <c r="H9306" s="5">
        <v>1476</v>
      </c>
      <c r="I9306" s="2">
        <v>1</v>
      </c>
      <c r="J9306" s="2">
        <v>8</v>
      </c>
      <c r="K9306" s="2">
        <v>-2.2877999999999998</v>
      </c>
      <c r="L9306" s="18" t="str">
        <f>VLOOKUP(F9306,'BD customers'!$1:$1048576,2,FALSE)</f>
        <v>Michael Paige</v>
      </c>
      <c r="M9306" s="2">
        <f>MATCH(orders[[#This Row],[Product ID]],'BD product'!A:A,0)</f>
        <v>779</v>
      </c>
      <c r="N9306" s="2" t="str" cm="1">
        <f t="array" ref="N9306">INDEX('BD product'!A:D,M9306,2)</f>
        <v>Office Supplies</v>
      </c>
    </row>
    <row r="9307" spans="1:14" x14ac:dyDescent="0.3">
      <c r="A9307" s="3" t="s">
        <v>9138</v>
      </c>
      <c r="B9307" s="4">
        <v>42266</v>
      </c>
      <c r="C9307" s="12" t="str">
        <f t="shared" si="145"/>
        <v>2015/09</v>
      </c>
      <c r="D9307" s="4">
        <v>42271</v>
      </c>
      <c r="E9307" s="3" t="s">
        <v>21</v>
      </c>
      <c r="F9307" s="3" t="s">
        <v>6936</v>
      </c>
      <c r="G9307" s="3" t="s">
        <v>6121</v>
      </c>
      <c r="H9307" s="5">
        <v>84</v>
      </c>
      <c r="I9307" s="2">
        <v>5</v>
      </c>
      <c r="J9307" s="2">
        <v>0</v>
      </c>
      <c r="K9307" s="2">
        <v>0.21840000000000001</v>
      </c>
      <c r="L9307" s="18" t="str">
        <f>VLOOKUP(F9307,'BD customers'!$1:$1048576,2,FALSE)</f>
        <v>Marc Harrigan</v>
      </c>
      <c r="M9307" s="2">
        <f>MATCH(orders[[#This Row],[Product ID]],'BD product'!A:A,0)</f>
        <v>1644</v>
      </c>
      <c r="N9307" s="2" t="str" cm="1">
        <f t="array" ref="N9307">INDEX('BD product'!A:D,M9307,2)</f>
        <v>Office Supplies</v>
      </c>
    </row>
    <row r="9308" spans="1:14" x14ac:dyDescent="0.3">
      <c r="A9308" s="3" t="s">
        <v>9139</v>
      </c>
      <c r="B9308" s="4">
        <v>41723</v>
      </c>
      <c r="C9308" s="12" t="str">
        <f t="shared" si="145"/>
        <v>2014/03</v>
      </c>
      <c r="D9308" s="4">
        <v>41728</v>
      </c>
      <c r="E9308" s="3" t="s">
        <v>21</v>
      </c>
      <c r="F9308" s="3" t="s">
        <v>2075</v>
      </c>
      <c r="G9308" s="3" t="s">
        <v>3268</v>
      </c>
      <c r="H9308" s="5">
        <v>656</v>
      </c>
      <c r="I9308" s="2">
        <v>2</v>
      </c>
      <c r="J9308" s="2">
        <v>0</v>
      </c>
      <c r="K9308" s="2">
        <v>1.9024000000000001</v>
      </c>
      <c r="L9308" s="18" t="str">
        <f>VLOOKUP(F9308,'BD customers'!$1:$1048576,2,FALSE)</f>
        <v>Christina Anderson</v>
      </c>
      <c r="M9308" s="2">
        <f>MATCH(orders[[#This Row],[Product ID]],'BD product'!A:A,0)</f>
        <v>952</v>
      </c>
      <c r="N9308" s="2" t="str" cm="1">
        <f t="array" ref="N9308">INDEX('BD product'!A:D,M9308,2)</f>
        <v>Office Supplies</v>
      </c>
    </row>
    <row r="9309" spans="1:14" x14ac:dyDescent="0.3">
      <c r="A9309" s="3" t="s">
        <v>9139</v>
      </c>
      <c r="B9309" s="4">
        <v>41723</v>
      </c>
      <c r="C9309" s="12" t="str">
        <f t="shared" si="145"/>
        <v>2014/03</v>
      </c>
      <c r="D9309" s="4">
        <v>41728</v>
      </c>
      <c r="E9309" s="3" t="s">
        <v>21</v>
      </c>
      <c r="F9309" s="3" t="s">
        <v>2075</v>
      </c>
      <c r="G9309" s="3" t="s">
        <v>5026</v>
      </c>
      <c r="H9309" s="5">
        <v>1488</v>
      </c>
      <c r="I9309" s="2">
        <v>2</v>
      </c>
      <c r="J9309" s="2">
        <v>0</v>
      </c>
      <c r="K9309" s="2">
        <v>3.7199999999999997E-2</v>
      </c>
      <c r="L9309" s="18" t="str">
        <f>VLOOKUP(F9309,'BD customers'!$1:$1048576,2,FALSE)</f>
        <v>Christina Anderson</v>
      </c>
      <c r="M9309" s="2">
        <f>MATCH(orders[[#This Row],[Product ID]],'BD product'!A:A,0)</f>
        <v>1455</v>
      </c>
      <c r="N9309" s="2" t="str" cm="1">
        <f t="array" ref="N9309">INDEX('BD product'!A:D,M9309,2)</f>
        <v>Office Supplies</v>
      </c>
    </row>
    <row r="9310" spans="1:14" x14ac:dyDescent="0.3">
      <c r="A9310" s="3" t="s">
        <v>9139</v>
      </c>
      <c r="B9310" s="4">
        <v>41723</v>
      </c>
      <c r="C9310" s="12" t="str">
        <f t="shared" si="145"/>
        <v>2014/03</v>
      </c>
      <c r="D9310" s="4">
        <v>41728</v>
      </c>
      <c r="E9310" s="3" t="s">
        <v>21</v>
      </c>
      <c r="F9310" s="3" t="s">
        <v>2075</v>
      </c>
      <c r="G9310" s="3" t="s">
        <v>5654</v>
      </c>
      <c r="H9310" s="5">
        <v>4548</v>
      </c>
      <c r="I9310" s="2">
        <v>4</v>
      </c>
      <c r="J9310" s="2">
        <v>0</v>
      </c>
      <c r="K9310" s="2">
        <v>1.5918000000000001</v>
      </c>
      <c r="L9310" s="18" t="str">
        <f>VLOOKUP(F9310,'BD customers'!$1:$1048576,2,FALSE)</f>
        <v>Christina Anderson</v>
      </c>
      <c r="M9310" s="2">
        <f>MATCH(orders[[#This Row],[Product ID]],'BD product'!A:A,0)</f>
        <v>1566</v>
      </c>
      <c r="N9310" s="2" t="str" cm="1">
        <f t="array" ref="N9310">INDEX('BD product'!A:D,M9310,2)</f>
        <v>Technology</v>
      </c>
    </row>
    <row r="9311" spans="1:14" x14ac:dyDescent="0.3">
      <c r="A9311" s="3" t="s">
        <v>9139</v>
      </c>
      <c r="B9311" s="4">
        <v>41723</v>
      </c>
      <c r="C9311" s="12" t="str">
        <f t="shared" si="145"/>
        <v>2014/03</v>
      </c>
      <c r="D9311" s="4">
        <v>41728</v>
      </c>
      <c r="E9311" s="3" t="s">
        <v>21</v>
      </c>
      <c r="F9311" s="3" t="s">
        <v>2075</v>
      </c>
      <c r="G9311" s="3" t="s">
        <v>2748</v>
      </c>
      <c r="H9311" s="5">
        <v>2544</v>
      </c>
      <c r="I9311" s="2">
        <v>6</v>
      </c>
      <c r="J9311" s="2">
        <v>0</v>
      </c>
      <c r="K9311" s="2">
        <v>9.9215999999999998</v>
      </c>
      <c r="L9311" s="18" t="str">
        <f>VLOOKUP(F9311,'BD customers'!$1:$1048576,2,FALSE)</f>
        <v>Christina Anderson</v>
      </c>
      <c r="M9311" s="2">
        <f>MATCH(orders[[#This Row],[Product ID]],'BD product'!A:A,0)</f>
        <v>755</v>
      </c>
      <c r="N9311" s="2" t="str" cm="1">
        <f t="array" ref="N9311">INDEX('BD product'!A:D,M9311,2)</f>
        <v>Office Supplies</v>
      </c>
    </row>
    <row r="9312" spans="1:14" x14ac:dyDescent="0.3">
      <c r="A9312" s="3" t="s">
        <v>9140</v>
      </c>
      <c r="B9312" s="4">
        <v>42608</v>
      </c>
      <c r="C9312" s="12" t="str">
        <f t="shared" si="145"/>
        <v>2016/08</v>
      </c>
      <c r="D9312" s="4">
        <v>42613</v>
      </c>
      <c r="E9312" s="3" t="s">
        <v>21</v>
      </c>
      <c r="F9312" s="3" t="s">
        <v>4616</v>
      </c>
      <c r="G9312" s="3" t="s">
        <v>2622</v>
      </c>
      <c r="H9312" s="5">
        <v>146688</v>
      </c>
      <c r="I9312" s="2">
        <v>8</v>
      </c>
      <c r="J9312" s="2">
        <v>2</v>
      </c>
      <c r="K9312" s="2">
        <v>0.45839999999999997</v>
      </c>
      <c r="L9312" s="18" t="str">
        <f>VLOOKUP(F9312,'BD customers'!$1:$1048576,2,FALSE)</f>
        <v>Ken Dana</v>
      </c>
      <c r="M9312" s="2">
        <f>MATCH(orders[[#This Row],[Product ID]],'BD product'!A:A,0)</f>
        <v>712</v>
      </c>
      <c r="N9312" s="2" t="str" cm="1">
        <f t="array" ref="N9312">INDEX('BD product'!A:D,M9312,2)</f>
        <v>Office Supplies</v>
      </c>
    </row>
    <row r="9313" spans="1:14" x14ac:dyDescent="0.3">
      <c r="A9313" s="3" t="s">
        <v>9141</v>
      </c>
      <c r="B9313" s="4">
        <v>42800</v>
      </c>
      <c r="C9313" s="12" t="str">
        <f t="shared" si="145"/>
        <v>2017/03</v>
      </c>
      <c r="D9313" s="4">
        <v>42806</v>
      </c>
      <c r="E9313" s="3" t="s">
        <v>21</v>
      </c>
      <c r="F9313" s="3" t="s">
        <v>1875</v>
      </c>
      <c r="G9313" s="3" t="s">
        <v>439</v>
      </c>
      <c r="H9313" s="5">
        <v>4928</v>
      </c>
      <c r="I9313" s="2">
        <v>2</v>
      </c>
      <c r="J9313" s="2">
        <v>2</v>
      </c>
      <c r="K9313" s="2">
        <v>1.7248000000000001</v>
      </c>
      <c r="L9313" s="18" t="str">
        <f>VLOOKUP(F9313,'BD customers'!$1:$1048576,2,FALSE)</f>
        <v>Don Weiss</v>
      </c>
      <c r="M9313" s="2">
        <f>MATCH(orders[[#This Row],[Product ID]],'BD product'!A:A,0)</f>
        <v>87</v>
      </c>
      <c r="N9313" s="2" t="str" cm="1">
        <f t="array" ref="N9313">INDEX('BD product'!A:D,M9313,2)</f>
        <v>Office Supplies</v>
      </c>
    </row>
    <row r="9314" spans="1:14" x14ac:dyDescent="0.3">
      <c r="A9314" s="3" t="s">
        <v>9141</v>
      </c>
      <c r="B9314" s="4">
        <v>42800</v>
      </c>
      <c r="C9314" s="12" t="str">
        <f t="shared" si="145"/>
        <v>2017/03</v>
      </c>
      <c r="D9314" s="4">
        <v>42806</v>
      </c>
      <c r="E9314" s="3" t="s">
        <v>21</v>
      </c>
      <c r="F9314" s="3" t="s">
        <v>1875</v>
      </c>
      <c r="G9314" s="3" t="s">
        <v>1638</v>
      </c>
      <c r="H9314" s="5">
        <v>63488</v>
      </c>
      <c r="I9314" s="2">
        <v>4</v>
      </c>
      <c r="J9314" s="2">
        <v>2</v>
      </c>
      <c r="K9314" s="2">
        <v>4.7615999999999996</v>
      </c>
      <c r="L9314" s="18" t="str">
        <f>VLOOKUP(F9314,'BD customers'!$1:$1048576,2,FALSE)</f>
        <v>Don Weiss</v>
      </c>
      <c r="M9314" s="2">
        <f>MATCH(orders[[#This Row],[Product ID]],'BD product'!A:A,0)</f>
        <v>399</v>
      </c>
      <c r="N9314" s="2" t="str" cm="1">
        <f t="array" ref="N9314">INDEX('BD product'!A:D,M9314,2)</f>
        <v>Office Supplies</v>
      </c>
    </row>
    <row r="9315" spans="1:14" x14ac:dyDescent="0.3">
      <c r="A9315" s="3" t="s">
        <v>9142</v>
      </c>
      <c r="B9315" s="4">
        <v>42319</v>
      </c>
      <c r="C9315" s="12" t="str">
        <f t="shared" si="145"/>
        <v>2015/11</v>
      </c>
      <c r="D9315" s="4">
        <v>42319</v>
      </c>
      <c r="E9315" s="3" t="s">
        <v>41</v>
      </c>
      <c r="F9315" s="3" t="s">
        <v>1105</v>
      </c>
      <c r="G9315" s="3" t="s">
        <v>232</v>
      </c>
      <c r="H9315" s="5">
        <v>41832</v>
      </c>
      <c r="I9315" s="2">
        <v>7</v>
      </c>
      <c r="J9315" s="2">
        <v>0</v>
      </c>
      <c r="K9315" s="2">
        <v>117.1296</v>
      </c>
      <c r="L9315" s="18" t="str">
        <f>VLOOKUP(F9315,'BD customers'!$1:$1048576,2,FALSE)</f>
        <v>Andrew Gjertsen</v>
      </c>
      <c r="M9315" s="2">
        <f>MATCH(orders[[#This Row],[Product ID]],'BD product'!A:A,0)</f>
        <v>44</v>
      </c>
      <c r="N9315" s="2" t="str" cm="1">
        <f t="array" ref="N9315">INDEX('BD product'!A:D,M9315,2)</f>
        <v>Office Supplies</v>
      </c>
    </row>
    <row r="9316" spans="1:14" x14ac:dyDescent="0.3">
      <c r="A9316" s="3" t="s">
        <v>9142</v>
      </c>
      <c r="B9316" s="4">
        <v>42319</v>
      </c>
      <c r="C9316" s="12" t="str">
        <f t="shared" si="145"/>
        <v>2015/11</v>
      </c>
      <c r="D9316" s="4">
        <v>42319</v>
      </c>
      <c r="E9316" s="3" t="s">
        <v>41</v>
      </c>
      <c r="F9316" s="3" t="s">
        <v>1105</v>
      </c>
      <c r="G9316" s="3" t="s">
        <v>98</v>
      </c>
      <c r="H9316" s="5">
        <v>123858</v>
      </c>
      <c r="I9316" s="2">
        <v>2</v>
      </c>
      <c r="J9316" s="2">
        <v>1</v>
      </c>
      <c r="K9316" s="2">
        <v>46.790799999999997</v>
      </c>
      <c r="L9316" s="18" t="str">
        <f>VLOOKUP(F9316,'BD customers'!$1:$1048576,2,FALSE)</f>
        <v>Andrew Gjertsen</v>
      </c>
      <c r="M9316" s="2">
        <f>MATCH(orders[[#This Row],[Product ID]],'BD product'!A:A,0)</f>
        <v>16</v>
      </c>
      <c r="N9316" s="2" t="str" cm="1">
        <f t="array" ref="N9316">INDEX('BD product'!A:D,M9316,2)</f>
        <v>Office Supplies</v>
      </c>
    </row>
    <row r="9317" spans="1:14" x14ac:dyDescent="0.3">
      <c r="A9317" s="3" t="s">
        <v>9143</v>
      </c>
      <c r="B9317" s="4">
        <v>42465</v>
      </c>
      <c r="C9317" s="12" t="str">
        <f t="shared" si="145"/>
        <v>2016/04</v>
      </c>
      <c r="D9317" s="4">
        <v>42469</v>
      </c>
      <c r="E9317" s="3" t="s">
        <v>21</v>
      </c>
      <c r="F9317" s="3" t="s">
        <v>2662</v>
      </c>
      <c r="G9317" s="3" t="s">
        <v>4439</v>
      </c>
      <c r="H9317" s="5">
        <v>118782</v>
      </c>
      <c r="I9317" s="2">
        <v>3</v>
      </c>
      <c r="J9317" s="2">
        <v>4</v>
      </c>
      <c r="K9317" s="2">
        <v>-27.715800000000002</v>
      </c>
      <c r="L9317" s="18" t="str">
        <f>VLOOKUP(F9317,'BD customers'!$1:$1048576,2,FALSE)</f>
        <v>Justin Hirsh</v>
      </c>
      <c r="M9317" s="2">
        <f>MATCH(orders[[#This Row],[Product ID]],'BD product'!A:A,0)</f>
        <v>1328</v>
      </c>
      <c r="N9317" s="2" t="str" cm="1">
        <f t="array" ref="N9317">INDEX('BD product'!A:D,M9317,2)</f>
        <v>Technology</v>
      </c>
    </row>
    <row r="9318" spans="1:14" x14ac:dyDescent="0.3">
      <c r="A9318" s="3" t="s">
        <v>9143</v>
      </c>
      <c r="B9318" s="4">
        <v>42465</v>
      </c>
      <c r="C9318" s="12" t="str">
        <f t="shared" si="145"/>
        <v>2016/04</v>
      </c>
      <c r="D9318" s="4">
        <v>42469</v>
      </c>
      <c r="E9318" s="3" t="s">
        <v>21</v>
      </c>
      <c r="F9318" s="3" t="s">
        <v>2662</v>
      </c>
      <c r="G9318" s="3" t="s">
        <v>1146</v>
      </c>
      <c r="H9318" s="5">
        <v>769184</v>
      </c>
      <c r="I9318" s="2">
        <v>4</v>
      </c>
      <c r="J9318" s="2">
        <v>2</v>
      </c>
      <c r="K9318" s="2">
        <v>-163.45160000000001</v>
      </c>
      <c r="L9318" s="18" t="str">
        <f>VLOOKUP(F9318,'BD customers'!$1:$1048576,2,FALSE)</f>
        <v>Justin Hirsh</v>
      </c>
      <c r="M9318" s="2">
        <f>MATCH(orders[[#This Row],[Product ID]],'BD product'!A:A,0)</f>
        <v>264</v>
      </c>
      <c r="N9318" s="2" t="str" cm="1">
        <f t="array" ref="N9318">INDEX('BD product'!A:D,M9318,2)</f>
        <v>Office Supplies</v>
      </c>
    </row>
    <row r="9319" spans="1:14" x14ac:dyDescent="0.3">
      <c r="A9319" s="3" t="s">
        <v>9144</v>
      </c>
      <c r="B9319" s="4">
        <v>42787</v>
      </c>
      <c r="C9319" s="12" t="str">
        <f t="shared" si="145"/>
        <v>2017/02</v>
      </c>
      <c r="D9319" s="4">
        <v>42792</v>
      </c>
      <c r="E9319" s="3" t="s">
        <v>21</v>
      </c>
      <c r="F9319" s="3" t="s">
        <v>564</v>
      </c>
      <c r="G9319" s="3" t="s">
        <v>1413</v>
      </c>
      <c r="H9319" s="5">
        <v>47904</v>
      </c>
      <c r="I9319" s="2">
        <v>1</v>
      </c>
      <c r="J9319" s="2">
        <v>2</v>
      </c>
      <c r="K9319" s="2">
        <v>-0.2994</v>
      </c>
      <c r="L9319" s="18" t="str">
        <f>VLOOKUP(F9319,'BD customers'!$1:$1048576,2,FALSE)</f>
        <v>Dave Kipp</v>
      </c>
      <c r="M9319" s="2">
        <f>MATCH(orders[[#This Row],[Product ID]],'BD product'!A:A,0)</f>
        <v>335</v>
      </c>
      <c r="N9319" s="2" t="str" cm="1">
        <f t="array" ref="N9319">INDEX('BD product'!A:D,M9319,2)</f>
        <v>Technology</v>
      </c>
    </row>
    <row r="9320" spans="1:14" x14ac:dyDescent="0.3">
      <c r="A9320" s="3" t="s">
        <v>9145</v>
      </c>
      <c r="B9320" s="4">
        <v>42936</v>
      </c>
      <c r="C9320" s="12" t="str">
        <f t="shared" si="145"/>
        <v>2017/07</v>
      </c>
      <c r="D9320" s="4">
        <v>42941</v>
      </c>
      <c r="E9320" s="3" t="s">
        <v>21</v>
      </c>
      <c r="F9320" s="3" t="s">
        <v>804</v>
      </c>
      <c r="G9320" s="3" t="s">
        <v>2214</v>
      </c>
      <c r="H9320" s="5">
        <v>1336</v>
      </c>
      <c r="I9320" s="2">
        <v>2</v>
      </c>
      <c r="J9320" s="2">
        <v>0</v>
      </c>
      <c r="K9320" s="2">
        <v>6.4127999999999998</v>
      </c>
      <c r="L9320" s="18" t="str">
        <f>VLOOKUP(F9320,'BD customers'!$1:$1048576,2,FALSE)</f>
        <v>Anthony Rawles</v>
      </c>
      <c r="M9320" s="2">
        <f>MATCH(orders[[#This Row],[Product ID]],'BD product'!A:A,0)</f>
        <v>580</v>
      </c>
      <c r="N9320" s="2" t="str" cm="1">
        <f t="array" ref="N9320">INDEX('BD product'!A:D,M9320,2)</f>
        <v>Office Supplies</v>
      </c>
    </row>
    <row r="9321" spans="1:14" x14ac:dyDescent="0.3">
      <c r="A9321" s="3" t="s">
        <v>9145</v>
      </c>
      <c r="B9321" s="4">
        <v>42936</v>
      </c>
      <c r="C9321" s="12" t="str">
        <f t="shared" si="145"/>
        <v>2017/07</v>
      </c>
      <c r="D9321" s="4">
        <v>42941</v>
      </c>
      <c r="E9321" s="3" t="s">
        <v>21</v>
      </c>
      <c r="F9321" s="3" t="s">
        <v>804</v>
      </c>
      <c r="G9321" s="3" t="s">
        <v>9146</v>
      </c>
      <c r="H9321" s="5">
        <v>163764</v>
      </c>
      <c r="I9321" s="2">
        <v>2</v>
      </c>
      <c r="J9321" s="2">
        <v>1</v>
      </c>
      <c r="K9321" s="2">
        <v>25.474399999999999</v>
      </c>
      <c r="L9321" s="18" t="str">
        <f>VLOOKUP(F9321,'BD customers'!$1:$1048576,2,FALSE)</f>
        <v>Anthony Rawles</v>
      </c>
      <c r="M9321" s="2">
        <f>MATCH(orders[[#This Row],[Product ID]],'BD product'!A:A,0)</f>
        <v>1855</v>
      </c>
      <c r="N9321" s="2" t="str" cm="1">
        <f t="array" ref="N9321">INDEX('BD product'!A:D,M9321,2)</f>
        <v>Furniture</v>
      </c>
    </row>
    <row r="9322" spans="1:14" x14ac:dyDescent="0.3">
      <c r="A9322" s="3" t="s">
        <v>9145</v>
      </c>
      <c r="B9322" s="4">
        <v>42936</v>
      </c>
      <c r="C9322" s="12" t="str">
        <f t="shared" si="145"/>
        <v>2017/07</v>
      </c>
      <c r="D9322" s="4">
        <v>42941</v>
      </c>
      <c r="E9322" s="3" t="s">
        <v>21</v>
      </c>
      <c r="F9322" s="3" t="s">
        <v>804</v>
      </c>
      <c r="G9322" s="3" t="s">
        <v>7188</v>
      </c>
      <c r="H9322" s="5">
        <v>18392</v>
      </c>
      <c r="I9322" s="2">
        <v>4</v>
      </c>
      <c r="J9322" s="2">
        <v>0</v>
      </c>
      <c r="K9322" s="2">
        <v>31.266400000000001</v>
      </c>
      <c r="L9322" s="18" t="str">
        <f>VLOOKUP(F9322,'BD customers'!$1:$1048576,2,FALSE)</f>
        <v>Anthony Rawles</v>
      </c>
      <c r="M9322" s="2">
        <f>MATCH(orders[[#This Row],[Product ID]],'BD product'!A:A,0)</f>
        <v>1764</v>
      </c>
      <c r="N9322" s="2" t="str" cm="1">
        <f t="array" ref="N9322">INDEX('BD product'!A:D,M9322,2)</f>
        <v>Furniture</v>
      </c>
    </row>
    <row r="9323" spans="1:14" x14ac:dyDescent="0.3">
      <c r="A9323" s="3" t="s">
        <v>9148</v>
      </c>
      <c r="B9323" s="4">
        <v>42678</v>
      </c>
      <c r="C9323" s="12" t="str">
        <f t="shared" si="145"/>
        <v>2016/11</v>
      </c>
      <c r="D9323" s="4">
        <v>42682</v>
      </c>
      <c r="E9323" s="3" t="s">
        <v>21</v>
      </c>
      <c r="F9323" s="3" t="s">
        <v>1111</v>
      </c>
      <c r="G9323" s="3" t="s">
        <v>5070</v>
      </c>
      <c r="H9323" s="5">
        <v>11376</v>
      </c>
      <c r="I9323" s="2">
        <v>3</v>
      </c>
      <c r="J9323" s="2">
        <v>6</v>
      </c>
      <c r="K9323" s="2">
        <v>-0.56879999999999997</v>
      </c>
      <c r="L9323" s="18" t="str">
        <f>VLOOKUP(F9323,'BD customers'!$1:$1048576,2,FALSE)</f>
        <v>Sally Matthias</v>
      </c>
      <c r="M9323" s="2">
        <f>MATCH(orders[[#This Row],[Product ID]],'BD product'!A:A,0)</f>
        <v>1464</v>
      </c>
      <c r="N9323" s="2" t="str" cm="1">
        <f t="array" ref="N9323">INDEX('BD product'!A:D,M9323,2)</f>
        <v>Furniture</v>
      </c>
    </row>
    <row r="9324" spans="1:14" x14ac:dyDescent="0.3">
      <c r="A9324" s="3" t="s">
        <v>9148</v>
      </c>
      <c r="B9324" s="4">
        <v>42678</v>
      </c>
      <c r="C9324" s="12" t="str">
        <f t="shared" si="145"/>
        <v>2016/11</v>
      </c>
      <c r="D9324" s="4">
        <v>42682</v>
      </c>
      <c r="E9324" s="3" t="s">
        <v>21</v>
      </c>
      <c r="F9324" s="3" t="s">
        <v>1111</v>
      </c>
      <c r="G9324" s="3" t="s">
        <v>1909</v>
      </c>
      <c r="H9324" s="5">
        <v>66112</v>
      </c>
      <c r="I9324" s="2">
        <v>4</v>
      </c>
      <c r="J9324" s="2">
        <v>6</v>
      </c>
      <c r="K9324" s="2">
        <v>-84.2928</v>
      </c>
      <c r="L9324" s="18" t="str">
        <f>VLOOKUP(F9324,'BD customers'!$1:$1048576,2,FALSE)</f>
        <v>Sally Matthias</v>
      </c>
      <c r="M9324" s="2">
        <f>MATCH(orders[[#This Row],[Product ID]],'BD product'!A:A,0)</f>
        <v>481</v>
      </c>
      <c r="N9324" s="2" t="str" cm="1">
        <f t="array" ref="N9324">INDEX('BD product'!A:D,M9324,2)</f>
        <v>Furniture</v>
      </c>
    </row>
    <row r="9325" spans="1:14" x14ac:dyDescent="0.3">
      <c r="A9325" s="3" t="s">
        <v>9149</v>
      </c>
      <c r="B9325" s="4">
        <v>43001</v>
      </c>
      <c r="C9325" s="12" t="str">
        <f t="shared" si="145"/>
        <v>2017/09</v>
      </c>
      <c r="D9325" s="4">
        <v>43007</v>
      </c>
      <c r="E9325" s="3" t="s">
        <v>21</v>
      </c>
      <c r="F9325" s="3" t="s">
        <v>3865</v>
      </c>
      <c r="G9325" s="3" t="s">
        <v>3280</v>
      </c>
      <c r="H9325" s="5">
        <v>21104</v>
      </c>
      <c r="I9325" s="2">
        <v>8</v>
      </c>
      <c r="J9325" s="2">
        <v>0</v>
      </c>
      <c r="K9325" s="2">
        <v>97.078400000000002</v>
      </c>
      <c r="L9325" s="18" t="str">
        <f>VLOOKUP(F9325,'BD customers'!$1:$1048576,2,FALSE)</f>
        <v>Duane Benoit</v>
      </c>
      <c r="M9325" s="2">
        <f>MATCH(orders[[#This Row],[Product ID]],'BD product'!A:A,0)</f>
        <v>956</v>
      </c>
      <c r="N9325" s="2" t="str" cm="1">
        <f t="array" ref="N9325">INDEX('BD product'!A:D,M9325,2)</f>
        <v>Office Supplies</v>
      </c>
    </row>
    <row r="9326" spans="1:14" x14ac:dyDescent="0.3">
      <c r="A9326" s="3" t="s">
        <v>9149</v>
      </c>
      <c r="B9326" s="4">
        <v>43001</v>
      </c>
      <c r="C9326" s="12" t="str">
        <f t="shared" si="145"/>
        <v>2017/09</v>
      </c>
      <c r="D9326" s="4">
        <v>43007</v>
      </c>
      <c r="E9326" s="3" t="s">
        <v>21</v>
      </c>
      <c r="F9326" s="3" t="s">
        <v>3865</v>
      </c>
      <c r="G9326" s="3" t="s">
        <v>3061</v>
      </c>
      <c r="H9326" s="5">
        <v>594816</v>
      </c>
      <c r="I9326" s="2">
        <v>2</v>
      </c>
      <c r="J9326" s="2">
        <v>2</v>
      </c>
      <c r="K9326" s="2">
        <v>59.4816</v>
      </c>
      <c r="L9326" s="18" t="str">
        <f>VLOOKUP(F9326,'BD customers'!$1:$1048576,2,FALSE)</f>
        <v>Duane Benoit</v>
      </c>
      <c r="M9326" s="2">
        <f>MATCH(orders[[#This Row],[Product ID]],'BD product'!A:A,0)</f>
        <v>875</v>
      </c>
      <c r="N9326" s="2" t="str" cm="1">
        <f t="array" ref="N9326">INDEX('BD product'!A:D,M9326,2)</f>
        <v>Furniture</v>
      </c>
    </row>
    <row r="9327" spans="1:14" x14ac:dyDescent="0.3">
      <c r="A9327" s="3" t="s">
        <v>9149</v>
      </c>
      <c r="B9327" s="4">
        <v>43001</v>
      </c>
      <c r="C9327" s="12" t="str">
        <f t="shared" si="145"/>
        <v>2017/09</v>
      </c>
      <c r="D9327" s="4">
        <v>43007</v>
      </c>
      <c r="E9327" s="3" t="s">
        <v>21</v>
      </c>
      <c r="F9327" s="3" t="s">
        <v>3865</v>
      </c>
      <c r="G9327" s="3" t="s">
        <v>3392</v>
      </c>
      <c r="H9327" s="5">
        <v>7296</v>
      </c>
      <c r="I9327" s="2">
        <v>3</v>
      </c>
      <c r="J9327" s="2">
        <v>2</v>
      </c>
      <c r="K9327" s="2">
        <v>2.3712</v>
      </c>
      <c r="L9327" s="18" t="str">
        <f>VLOOKUP(F9327,'BD customers'!$1:$1048576,2,FALSE)</f>
        <v>Duane Benoit</v>
      </c>
      <c r="M9327" s="2">
        <f>MATCH(orders[[#This Row],[Product ID]],'BD product'!A:A,0)</f>
        <v>1001</v>
      </c>
      <c r="N9327" s="2" t="str" cm="1">
        <f t="array" ref="N9327">INDEX('BD product'!A:D,M9327,2)</f>
        <v>Office Supplies</v>
      </c>
    </row>
    <row r="9328" spans="1:14" x14ac:dyDescent="0.3">
      <c r="A9328" s="3" t="s">
        <v>9150</v>
      </c>
      <c r="B9328" s="4">
        <v>42985</v>
      </c>
      <c r="C9328" s="12" t="str">
        <f t="shared" si="145"/>
        <v>2017/09</v>
      </c>
      <c r="D9328" s="4">
        <v>42988</v>
      </c>
      <c r="E9328" s="3" t="s">
        <v>64</v>
      </c>
      <c r="F9328" s="3" t="s">
        <v>3152</v>
      </c>
      <c r="G9328" s="3" t="s">
        <v>6205</v>
      </c>
      <c r="H9328" s="5">
        <v>8096</v>
      </c>
      <c r="I9328" s="2">
        <v>4</v>
      </c>
      <c r="J9328" s="2">
        <v>0</v>
      </c>
      <c r="K9328" s="2">
        <v>34.812800000000003</v>
      </c>
      <c r="L9328" s="18" t="str">
        <f>VLOOKUP(F9328,'BD customers'!$1:$1048576,2,FALSE)</f>
        <v>Phillip Flathmann</v>
      </c>
      <c r="M9328" s="2">
        <f>MATCH(orders[[#This Row],[Product ID]],'BD product'!A:A,0)</f>
        <v>1655</v>
      </c>
      <c r="N9328" s="2" t="str" cm="1">
        <f t="array" ref="N9328">INDEX('BD product'!A:D,M9328,2)</f>
        <v>Furniture</v>
      </c>
    </row>
    <row r="9329" spans="1:14" x14ac:dyDescent="0.3">
      <c r="A9329" s="3" t="s">
        <v>9150</v>
      </c>
      <c r="B9329" s="4">
        <v>42985</v>
      </c>
      <c r="C9329" s="12" t="str">
        <f t="shared" si="145"/>
        <v>2017/09</v>
      </c>
      <c r="D9329" s="4">
        <v>42988</v>
      </c>
      <c r="E9329" s="3" t="s">
        <v>64</v>
      </c>
      <c r="F9329" s="3" t="s">
        <v>3152</v>
      </c>
      <c r="G9329" s="3" t="s">
        <v>79</v>
      </c>
      <c r="H9329" s="5">
        <v>455712</v>
      </c>
      <c r="I9329" s="2">
        <v>2</v>
      </c>
      <c r="J9329" s="2">
        <v>2</v>
      </c>
      <c r="K9329" s="2">
        <v>34.178400000000003</v>
      </c>
      <c r="L9329" s="18" t="str">
        <f>VLOOKUP(F9329,'BD customers'!$1:$1048576,2,FALSE)</f>
        <v>Phillip Flathmann</v>
      </c>
      <c r="M9329" s="2">
        <f>MATCH(orders[[#This Row],[Product ID]],'BD product'!A:A,0)</f>
        <v>13</v>
      </c>
      <c r="N9329" s="2" t="str" cm="1">
        <f t="array" ref="N9329">INDEX('BD product'!A:D,M9329,2)</f>
        <v>Technology</v>
      </c>
    </row>
    <row r="9330" spans="1:14" x14ac:dyDescent="0.3">
      <c r="A9330" s="3" t="s">
        <v>9150</v>
      </c>
      <c r="B9330" s="4">
        <v>42985</v>
      </c>
      <c r="C9330" s="12" t="str">
        <f t="shared" si="145"/>
        <v>2017/09</v>
      </c>
      <c r="D9330" s="4">
        <v>42988</v>
      </c>
      <c r="E9330" s="3" t="s">
        <v>64</v>
      </c>
      <c r="F9330" s="3" t="s">
        <v>3152</v>
      </c>
      <c r="G9330" s="3" t="s">
        <v>5270</v>
      </c>
      <c r="H9330" s="5">
        <v>2598</v>
      </c>
      <c r="I9330" s="2">
        <v>1</v>
      </c>
      <c r="J9330" s="2">
        <v>0</v>
      </c>
      <c r="K9330" s="2">
        <v>7.2744</v>
      </c>
      <c r="L9330" s="18" t="str">
        <f>VLOOKUP(F9330,'BD customers'!$1:$1048576,2,FALSE)</f>
        <v>Phillip Flathmann</v>
      </c>
      <c r="M9330" s="2">
        <f>MATCH(orders[[#This Row],[Product ID]],'BD product'!A:A,0)</f>
        <v>1504</v>
      </c>
      <c r="N9330" s="2" t="str" cm="1">
        <f t="array" ref="N9330">INDEX('BD product'!A:D,M9330,2)</f>
        <v>Office Supplies</v>
      </c>
    </row>
    <row r="9331" spans="1:14" x14ac:dyDescent="0.3">
      <c r="A9331" s="3" t="s">
        <v>9151</v>
      </c>
      <c r="B9331" s="4">
        <v>42336</v>
      </c>
      <c r="C9331" s="12" t="str">
        <f t="shared" si="145"/>
        <v>2015/11</v>
      </c>
      <c r="D9331" s="4">
        <v>42338</v>
      </c>
      <c r="E9331" s="3" t="s">
        <v>64</v>
      </c>
      <c r="F9331" s="3" t="s">
        <v>1937</v>
      </c>
      <c r="G9331" s="3" t="s">
        <v>6006</v>
      </c>
      <c r="H9331" s="5">
        <v>4528</v>
      </c>
      <c r="I9331" s="2">
        <v>4</v>
      </c>
      <c r="J9331" s="2">
        <v>0</v>
      </c>
      <c r="K9331" s="2">
        <v>15.395200000000001</v>
      </c>
      <c r="L9331" s="18" t="str">
        <f>VLOOKUP(F9331,'BD customers'!$1:$1048576,2,FALSE)</f>
        <v>Ashley Jarboe</v>
      </c>
      <c r="M9331" s="2">
        <f>MATCH(orders[[#This Row],[Product ID]],'BD product'!A:A,0)</f>
        <v>1628</v>
      </c>
      <c r="N9331" s="2" t="str" cm="1">
        <f t="array" ref="N9331">INDEX('BD product'!A:D,M9331,2)</f>
        <v>Office Supplies</v>
      </c>
    </row>
    <row r="9332" spans="1:14" x14ac:dyDescent="0.3">
      <c r="A9332" s="3" t="s">
        <v>9152</v>
      </c>
      <c r="B9332" s="4">
        <v>42320</v>
      </c>
      <c r="C9332" s="12" t="str">
        <f t="shared" si="145"/>
        <v>2015/11</v>
      </c>
      <c r="D9332" s="4">
        <v>42326</v>
      </c>
      <c r="E9332" s="3" t="s">
        <v>21</v>
      </c>
      <c r="F9332" s="3" t="s">
        <v>5223</v>
      </c>
      <c r="G9332" s="3" t="s">
        <v>2972</v>
      </c>
      <c r="H9332" s="5">
        <v>1556</v>
      </c>
      <c r="I9332" s="2">
        <v>2</v>
      </c>
      <c r="J9332" s="2">
        <v>0</v>
      </c>
      <c r="K9332" s="2">
        <v>7.3132000000000001</v>
      </c>
      <c r="L9332" s="18" t="str">
        <f>VLOOKUP(F9332,'BD customers'!$1:$1048576,2,FALSE)</f>
        <v>Eugene Barchas</v>
      </c>
      <c r="M9332" s="2">
        <f>MATCH(orders[[#This Row],[Product ID]],'BD product'!A:A,0)</f>
        <v>839</v>
      </c>
      <c r="N9332" s="2" t="str" cm="1">
        <f t="array" ref="N9332">INDEX('BD product'!A:D,M9332,2)</f>
        <v>Office Supplies</v>
      </c>
    </row>
    <row r="9333" spans="1:14" x14ac:dyDescent="0.3">
      <c r="A9333" s="3" t="s">
        <v>9153</v>
      </c>
      <c r="B9333" s="4">
        <v>42642</v>
      </c>
      <c r="C9333" s="12" t="str">
        <f t="shared" si="145"/>
        <v>2016/09</v>
      </c>
      <c r="D9333" s="4">
        <v>42646</v>
      </c>
      <c r="E9333" s="3" t="s">
        <v>21</v>
      </c>
      <c r="F9333" s="3" t="s">
        <v>231</v>
      </c>
      <c r="G9333" s="3" t="s">
        <v>3683</v>
      </c>
      <c r="H9333" s="5">
        <v>8592</v>
      </c>
      <c r="I9333" s="2">
        <v>3</v>
      </c>
      <c r="J9333" s="2">
        <v>2</v>
      </c>
      <c r="K9333" s="2">
        <v>0.75180000000000002</v>
      </c>
      <c r="L9333" s="18" t="str">
        <f>VLOOKUP(F9333,'BD customers'!$1:$1048576,2,FALSE)</f>
        <v>Erin Smith</v>
      </c>
      <c r="M9333" s="2">
        <f>MATCH(orders[[#This Row],[Product ID]],'BD product'!A:A,0)</f>
        <v>1120</v>
      </c>
      <c r="N9333" s="2" t="str" cm="1">
        <f t="array" ref="N9333">INDEX('BD product'!A:D,M9333,2)</f>
        <v>Technology</v>
      </c>
    </row>
    <row r="9334" spans="1:14" x14ac:dyDescent="0.3">
      <c r="A9334" s="3" t="s">
        <v>9154</v>
      </c>
      <c r="B9334" s="4">
        <v>42989</v>
      </c>
      <c r="C9334" s="12" t="str">
        <f t="shared" si="145"/>
        <v>2017/09</v>
      </c>
      <c r="D9334" s="4">
        <v>42991</v>
      </c>
      <c r="E9334" s="3" t="s">
        <v>11</v>
      </c>
      <c r="F9334" s="3" t="s">
        <v>6674</v>
      </c>
      <c r="G9334" s="3" t="s">
        <v>1687</v>
      </c>
      <c r="H9334" s="5">
        <v>19568</v>
      </c>
      <c r="I9334" s="2">
        <v>4</v>
      </c>
      <c r="J9334" s="2">
        <v>0</v>
      </c>
      <c r="K9334" s="2">
        <v>50.876800000000003</v>
      </c>
      <c r="L9334" s="18" t="str">
        <f>VLOOKUP(F9334,'BD customers'!$1:$1048576,2,FALSE)</f>
        <v>Shahid Shariari</v>
      </c>
      <c r="M9334" s="2">
        <f>MATCH(orders[[#This Row],[Product ID]],'BD product'!A:A,0)</f>
        <v>416</v>
      </c>
      <c r="N9334" s="2" t="str" cm="1">
        <f t="array" ref="N9334">INDEX('BD product'!A:D,M9334,2)</f>
        <v>Office Supplies</v>
      </c>
    </row>
    <row r="9335" spans="1:14" x14ac:dyDescent="0.3">
      <c r="A9335" s="3" t="s">
        <v>9154</v>
      </c>
      <c r="B9335" s="4">
        <v>42989</v>
      </c>
      <c r="C9335" s="12" t="str">
        <f t="shared" si="145"/>
        <v>2017/09</v>
      </c>
      <c r="D9335" s="4">
        <v>42991</v>
      </c>
      <c r="E9335" s="3" t="s">
        <v>11</v>
      </c>
      <c r="F9335" s="3" t="s">
        <v>6674</v>
      </c>
      <c r="G9335" s="3" t="s">
        <v>3530</v>
      </c>
      <c r="H9335" s="5">
        <v>142</v>
      </c>
      <c r="I9335" s="2">
        <v>4</v>
      </c>
      <c r="J9335" s="2">
        <v>0</v>
      </c>
      <c r="K9335" s="2">
        <v>0.66739999999999999</v>
      </c>
      <c r="L9335" s="18" t="str">
        <f>VLOOKUP(F9335,'BD customers'!$1:$1048576,2,FALSE)</f>
        <v>Shahid Shariari</v>
      </c>
      <c r="M9335" s="2">
        <f>MATCH(orders[[#This Row],[Product ID]],'BD product'!A:A,0)</f>
        <v>1055</v>
      </c>
      <c r="N9335" s="2" t="str" cm="1">
        <f t="array" ref="N9335">INDEX('BD product'!A:D,M9335,2)</f>
        <v>Office Supplies</v>
      </c>
    </row>
    <row r="9336" spans="1:14" x14ac:dyDescent="0.3">
      <c r="A9336" s="3" t="s">
        <v>9155</v>
      </c>
      <c r="B9336" s="4">
        <v>42856</v>
      </c>
      <c r="C9336" s="12" t="str">
        <f t="shared" si="145"/>
        <v>2017/05</v>
      </c>
      <c r="D9336" s="4">
        <v>42857</v>
      </c>
      <c r="E9336" s="3" t="s">
        <v>64</v>
      </c>
      <c r="F9336" s="3" t="s">
        <v>1310</v>
      </c>
      <c r="G9336" s="3" t="s">
        <v>13</v>
      </c>
      <c r="H9336" s="5">
        <v>314352</v>
      </c>
      <c r="I9336" s="2">
        <v>3</v>
      </c>
      <c r="J9336" s="2">
        <v>2</v>
      </c>
      <c r="K9336" s="2">
        <v>-15.717599999999999</v>
      </c>
      <c r="L9336" s="18" t="str">
        <f>VLOOKUP(F9336,'BD customers'!$1:$1048576,2,FALSE)</f>
        <v>Arthur Gainer</v>
      </c>
      <c r="M9336" s="2">
        <f>MATCH(orders[[#This Row],[Product ID]],'BD product'!A:A,0)</f>
        <v>2</v>
      </c>
      <c r="N9336" s="2" t="str" cm="1">
        <f t="array" ref="N9336">INDEX('BD product'!A:D,M9336,2)</f>
        <v>Furniture</v>
      </c>
    </row>
    <row r="9337" spans="1:14" x14ac:dyDescent="0.3">
      <c r="A9337" s="3" t="s">
        <v>9155</v>
      </c>
      <c r="B9337" s="4">
        <v>42856</v>
      </c>
      <c r="C9337" s="12" t="str">
        <f t="shared" si="145"/>
        <v>2017/05</v>
      </c>
      <c r="D9337" s="4">
        <v>42857</v>
      </c>
      <c r="E9337" s="3" t="s">
        <v>64</v>
      </c>
      <c r="F9337" s="3" t="s">
        <v>1310</v>
      </c>
      <c r="G9337" s="3" t="s">
        <v>5667</v>
      </c>
      <c r="H9337" s="5">
        <v>4608</v>
      </c>
      <c r="I9337" s="2">
        <v>2</v>
      </c>
      <c r="J9337" s="2">
        <v>2</v>
      </c>
      <c r="K9337" s="2">
        <v>1.4976</v>
      </c>
      <c r="L9337" s="18" t="str">
        <f>VLOOKUP(F9337,'BD customers'!$1:$1048576,2,FALSE)</f>
        <v>Arthur Gainer</v>
      </c>
      <c r="M9337" s="2">
        <f>MATCH(orders[[#This Row],[Product ID]],'BD product'!A:A,0)</f>
        <v>1570</v>
      </c>
      <c r="N9337" s="2" t="str" cm="1">
        <f t="array" ref="N9337">INDEX('BD product'!A:D,M9337,2)</f>
        <v>Office Supplies</v>
      </c>
    </row>
    <row r="9338" spans="1:14" x14ac:dyDescent="0.3">
      <c r="A9338" s="3" t="s">
        <v>9156</v>
      </c>
      <c r="B9338" s="4">
        <v>42994</v>
      </c>
      <c r="C9338" s="12" t="str">
        <f t="shared" si="145"/>
        <v>2017/09</v>
      </c>
      <c r="D9338" s="4">
        <v>42998</v>
      </c>
      <c r="E9338" s="3" t="s">
        <v>21</v>
      </c>
      <c r="F9338" s="3" t="s">
        <v>808</v>
      </c>
      <c r="G9338" s="3" t="s">
        <v>547</v>
      </c>
      <c r="H9338" s="5">
        <v>179</v>
      </c>
      <c r="I9338" s="2">
        <v>5</v>
      </c>
      <c r="J9338" s="2">
        <v>0</v>
      </c>
      <c r="K9338" s="2">
        <v>0.87709999999999999</v>
      </c>
      <c r="L9338" s="18" t="str">
        <f>VLOOKUP(F9338,'BD customers'!$1:$1048576,2,FALSE)</f>
        <v>Craig Yedwab</v>
      </c>
      <c r="M9338" s="2">
        <f>MATCH(orders[[#This Row],[Product ID]],'BD product'!A:A,0)</f>
        <v>112</v>
      </c>
      <c r="N9338" s="2" t="str" cm="1">
        <f t="array" ref="N9338">INDEX('BD product'!A:D,M9338,2)</f>
        <v>Office Supplies</v>
      </c>
    </row>
    <row r="9339" spans="1:14" x14ac:dyDescent="0.3">
      <c r="A9339" s="3" t="s">
        <v>9157</v>
      </c>
      <c r="B9339" s="4">
        <v>41931</v>
      </c>
      <c r="C9339" s="12" t="str">
        <f t="shared" si="145"/>
        <v>2014/10</v>
      </c>
      <c r="D9339" s="4">
        <v>41934</v>
      </c>
      <c r="E9339" s="3" t="s">
        <v>11</v>
      </c>
      <c r="F9339" s="3" t="s">
        <v>2680</v>
      </c>
      <c r="G9339" s="3" t="s">
        <v>4710</v>
      </c>
      <c r="H9339" s="5">
        <v>2992</v>
      </c>
      <c r="I9339" s="2">
        <v>1</v>
      </c>
      <c r="J9339" s="2">
        <v>2</v>
      </c>
      <c r="K9339" s="2">
        <v>0.11219999999999999</v>
      </c>
      <c r="L9339" s="18" t="str">
        <f>VLOOKUP(F9339,'BD customers'!$1:$1048576,2,FALSE)</f>
        <v>Rachel Payne</v>
      </c>
      <c r="M9339" s="2">
        <f>MATCH(orders[[#This Row],[Product ID]],'BD product'!A:A,0)</f>
        <v>1392</v>
      </c>
      <c r="N9339" s="2" t="str" cm="1">
        <f t="array" ref="N9339">INDEX('BD product'!A:D,M9339,2)</f>
        <v>Office Supplies</v>
      </c>
    </row>
    <row r="9340" spans="1:14" x14ac:dyDescent="0.3">
      <c r="A9340" s="3" t="s">
        <v>9157</v>
      </c>
      <c r="B9340" s="4">
        <v>41931</v>
      </c>
      <c r="C9340" s="12" t="str">
        <f t="shared" si="145"/>
        <v>2014/10</v>
      </c>
      <c r="D9340" s="4">
        <v>41934</v>
      </c>
      <c r="E9340" s="3" t="s">
        <v>11</v>
      </c>
      <c r="F9340" s="3" t="s">
        <v>2680</v>
      </c>
      <c r="G9340" s="3" t="s">
        <v>2892</v>
      </c>
      <c r="H9340" s="5">
        <v>20064</v>
      </c>
      <c r="I9340" s="2">
        <v>6</v>
      </c>
      <c r="J9340" s="2">
        <v>2</v>
      </c>
      <c r="K9340" s="2">
        <v>7.0224000000000002</v>
      </c>
      <c r="L9340" s="18" t="str">
        <f>VLOOKUP(F9340,'BD customers'!$1:$1048576,2,FALSE)</f>
        <v>Rachel Payne</v>
      </c>
      <c r="M9340" s="2">
        <f>MATCH(orders[[#This Row],[Product ID]],'BD product'!A:A,0)</f>
        <v>809</v>
      </c>
      <c r="N9340" s="2" t="str" cm="1">
        <f t="array" ref="N9340">INDEX('BD product'!A:D,M9340,2)</f>
        <v>Office Supplies</v>
      </c>
    </row>
    <row r="9341" spans="1:14" x14ac:dyDescent="0.3">
      <c r="A9341" s="3" t="s">
        <v>9157</v>
      </c>
      <c r="B9341" s="4">
        <v>41931</v>
      </c>
      <c r="C9341" s="12" t="str">
        <f t="shared" si="145"/>
        <v>2014/10</v>
      </c>
      <c r="D9341" s="4">
        <v>41934</v>
      </c>
      <c r="E9341" s="3" t="s">
        <v>11</v>
      </c>
      <c r="F9341" s="3" t="s">
        <v>2680</v>
      </c>
      <c r="G9341" s="3" t="s">
        <v>6426</v>
      </c>
      <c r="H9341" s="5">
        <v>14673</v>
      </c>
      <c r="I9341" s="2">
        <v>3</v>
      </c>
      <c r="J9341" s="2">
        <v>0</v>
      </c>
      <c r="K9341" s="2">
        <v>68.963099999999997</v>
      </c>
      <c r="L9341" s="18" t="str">
        <f>VLOOKUP(F9341,'BD customers'!$1:$1048576,2,FALSE)</f>
        <v>Rachel Payne</v>
      </c>
      <c r="M9341" s="2">
        <f>MATCH(orders[[#This Row],[Product ID]],'BD product'!A:A,0)</f>
        <v>1691</v>
      </c>
      <c r="N9341" s="2" t="str" cm="1">
        <f t="array" ref="N9341">INDEX('BD product'!A:D,M9341,2)</f>
        <v>Office Supplies</v>
      </c>
    </row>
    <row r="9342" spans="1:14" x14ac:dyDescent="0.3">
      <c r="A9342" s="3" t="s">
        <v>9157</v>
      </c>
      <c r="B9342" s="4">
        <v>41931</v>
      </c>
      <c r="C9342" s="12" t="str">
        <f t="shared" si="145"/>
        <v>2014/10</v>
      </c>
      <c r="D9342" s="4">
        <v>41934</v>
      </c>
      <c r="E9342" s="3" t="s">
        <v>11</v>
      </c>
      <c r="F9342" s="3" t="s">
        <v>2680</v>
      </c>
      <c r="G9342" s="3" t="s">
        <v>2127</v>
      </c>
      <c r="H9342" s="5">
        <v>1875</v>
      </c>
      <c r="I9342" s="2">
        <v>5</v>
      </c>
      <c r="J9342" s="2">
        <v>0</v>
      </c>
      <c r="K9342" s="2">
        <v>8.9999999999999993E-3</v>
      </c>
      <c r="L9342" s="18" t="str">
        <f>VLOOKUP(F9342,'BD customers'!$1:$1048576,2,FALSE)</f>
        <v>Rachel Payne</v>
      </c>
      <c r="M9342" s="2">
        <f>MATCH(orders[[#This Row],[Product ID]],'BD product'!A:A,0)</f>
        <v>549</v>
      </c>
      <c r="N9342" s="2" t="str" cm="1">
        <f t="array" ref="N9342">INDEX('BD product'!A:D,M9342,2)</f>
        <v>Office Supplies</v>
      </c>
    </row>
    <row r="9343" spans="1:14" x14ac:dyDescent="0.3">
      <c r="A9343" s="3" t="s">
        <v>9157</v>
      </c>
      <c r="B9343" s="4">
        <v>41931</v>
      </c>
      <c r="C9343" s="12" t="str">
        <f t="shared" si="145"/>
        <v>2014/10</v>
      </c>
      <c r="D9343" s="4">
        <v>41934</v>
      </c>
      <c r="E9343" s="3" t="s">
        <v>11</v>
      </c>
      <c r="F9343" s="3" t="s">
        <v>2680</v>
      </c>
      <c r="G9343" s="3" t="s">
        <v>6448</v>
      </c>
      <c r="H9343" s="5">
        <v>117576</v>
      </c>
      <c r="I9343" s="2">
        <v>3</v>
      </c>
      <c r="J9343" s="2">
        <v>2</v>
      </c>
      <c r="K9343" s="2">
        <v>11.7576</v>
      </c>
      <c r="L9343" s="18" t="str">
        <f>VLOOKUP(F9343,'BD customers'!$1:$1048576,2,FALSE)</f>
        <v>Rachel Payne</v>
      </c>
      <c r="M9343" s="2">
        <f>MATCH(orders[[#This Row],[Product ID]],'BD product'!A:A,0)</f>
        <v>1694</v>
      </c>
      <c r="N9343" s="2" t="str" cm="1">
        <f t="array" ref="N9343">INDEX('BD product'!A:D,M9343,2)</f>
        <v>Technology</v>
      </c>
    </row>
    <row r="9344" spans="1:14" x14ac:dyDescent="0.3">
      <c r="A9344" s="3" t="s">
        <v>9158</v>
      </c>
      <c r="B9344" s="4">
        <v>42442</v>
      </c>
      <c r="C9344" s="12" t="str">
        <f t="shared" si="145"/>
        <v>2016/03</v>
      </c>
      <c r="D9344" s="4">
        <v>42447</v>
      </c>
      <c r="E9344" s="3" t="s">
        <v>21</v>
      </c>
      <c r="F9344" s="3" t="s">
        <v>6424</v>
      </c>
      <c r="G9344" s="3" t="s">
        <v>2353</v>
      </c>
      <c r="H9344" s="5">
        <v>51184</v>
      </c>
      <c r="I9344" s="2">
        <v>7</v>
      </c>
      <c r="J9344" s="2">
        <v>2</v>
      </c>
      <c r="K9344" s="2">
        <v>1.9194</v>
      </c>
      <c r="L9344" s="18" t="str">
        <f>VLOOKUP(F9344,'BD customers'!$1:$1048576,2,FALSE)</f>
        <v>Dennis Bolton</v>
      </c>
      <c r="M9344" s="2">
        <f>MATCH(orders[[#This Row],[Product ID]],'BD product'!A:A,0)</f>
        <v>626</v>
      </c>
      <c r="N9344" s="2" t="str" cm="1">
        <f t="array" ref="N9344">INDEX('BD product'!A:D,M9344,2)</f>
        <v>Office Supplies</v>
      </c>
    </row>
    <row r="9345" spans="1:14" x14ac:dyDescent="0.3">
      <c r="A9345" s="3" t="s">
        <v>9159</v>
      </c>
      <c r="B9345" s="4">
        <v>42783</v>
      </c>
      <c r="C9345" s="12" t="str">
        <f t="shared" si="145"/>
        <v>2017/02</v>
      </c>
      <c r="D9345" s="4">
        <v>42786</v>
      </c>
      <c r="E9345" s="3" t="s">
        <v>64</v>
      </c>
      <c r="F9345" s="3" t="s">
        <v>1617</v>
      </c>
      <c r="G9345" s="3" t="s">
        <v>7015</v>
      </c>
      <c r="H9345" s="5">
        <v>45597</v>
      </c>
      <c r="I9345" s="2">
        <v>5</v>
      </c>
      <c r="J9345" s="2">
        <v>4</v>
      </c>
      <c r="K9345" s="2">
        <v>-10.6393</v>
      </c>
      <c r="L9345" s="18" t="str">
        <f>VLOOKUP(F9345,'BD customers'!$1:$1048576,2,FALSE)</f>
        <v>Christine Kargatis</v>
      </c>
      <c r="M9345" s="2">
        <f>MATCH(orders[[#This Row],[Product ID]],'BD product'!A:A,0)</f>
        <v>1748</v>
      </c>
      <c r="N9345" s="2" t="str" cm="1">
        <f t="array" ref="N9345">INDEX('BD product'!A:D,M9345,2)</f>
        <v>Furniture</v>
      </c>
    </row>
    <row r="9346" spans="1:14" x14ac:dyDescent="0.3">
      <c r="A9346" s="3" t="s">
        <v>9159</v>
      </c>
      <c r="B9346" s="4">
        <v>42783</v>
      </c>
      <c r="C9346" s="12" t="str">
        <f t="shared" ref="C9346:C9409" si="146">TEXT(B9346,"aaaa/mm")</f>
        <v>2017/02</v>
      </c>
      <c r="D9346" s="4">
        <v>42786</v>
      </c>
      <c r="E9346" s="3" t="s">
        <v>64</v>
      </c>
      <c r="F9346" s="3" t="s">
        <v>1617</v>
      </c>
      <c r="G9346" s="3" t="s">
        <v>176</v>
      </c>
      <c r="H9346" s="5">
        <v>5715</v>
      </c>
      <c r="I9346" s="2">
        <v>5</v>
      </c>
      <c r="J9346" s="2">
        <v>7</v>
      </c>
      <c r="K9346" s="2">
        <v>-4.7625000000000002</v>
      </c>
      <c r="L9346" s="18" t="str">
        <f>VLOOKUP(F9346,'BD customers'!$1:$1048576,2,FALSE)</f>
        <v>Christine Kargatis</v>
      </c>
      <c r="M9346" s="2">
        <f>MATCH(orders[[#This Row],[Product ID]],'BD product'!A:A,0)</f>
        <v>33</v>
      </c>
      <c r="N9346" s="2" t="str" cm="1">
        <f t="array" ref="N9346">INDEX('BD product'!A:D,M9346,2)</f>
        <v>Office Supplies</v>
      </c>
    </row>
    <row r="9347" spans="1:14" x14ac:dyDescent="0.3">
      <c r="A9347" s="3" t="s">
        <v>9159</v>
      </c>
      <c r="B9347" s="4">
        <v>42783</v>
      </c>
      <c r="C9347" s="12" t="str">
        <f t="shared" si="146"/>
        <v>2017/02</v>
      </c>
      <c r="D9347" s="4">
        <v>42786</v>
      </c>
      <c r="E9347" s="3" t="s">
        <v>64</v>
      </c>
      <c r="F9347" s="3" t="s">
        <v>1617</v>
      </c>
      <c r="G9347" s="3" t="s">
        <v>5192</v>
      </c>
      <c r="H9347" s="5">
        <v>57594</v>
      </c>
      <c r="I9347" s="2">
        <v>1</v>
      </c>
      <c r="J9347" s="2">
        <v>4</v>
      </c>
      <c r="K9347" s="2">
        <v>-11.518800000000001</v>
      </c>
      <c r="L9347" s="18" t="str">
        <f>VLOOKUP(F9347,'BD customers'!$1:$1048576,2,FALSE)</f>
        <v>Christine Kargatis</v>
      </c>
      <c r="M9347" s="2">
        <f>MATCH(orders[[#This Row],[Product ID]],'BD product'!A:A,0)</f>
        <v>1487</v>
      </c>
      <c r="N9347" s="2" t="str" cm="1">
        <f t="array" ref="N9347">INDEX('BD product'!A:D,M9347,2)</f>
        <v>Technology</v>
      </c>
    </row>
    <row r="9348" spans="1:14" x14ac:dyDescent="0.3">
      <c r="A9348" s="3" t="s">
        <v>9159</v>
      </c>
      <c r="B9348" s="4">
        <v>42783</v>
      </c>
      <c r="C9348" s="12" t="str">
        <f t="shared" si="146"/>
        <v>2017/02</v>
      </c>
      <c r="D9348" s="4">
        <v>42786</v>
      </c>
      <c r="E9348" s="3" t="s">
        <v>64</v>
      </c>
      <c r="F9348" s="3" t="s">
        <v>1617</v>
      </c>
      <c r="G9348" s="3" t="s">
        <v>3771</v>
      </c>
      <c r="H9348" s="5">
        <v>30144</v>
      </c>
      <c r="I9348" s="2">
        <v>2</v>
      </c>
      <c r="J9348" s="2">
        <v>2</v>
      </c>
      <c r="K9348" s="2">
        <v>8.2896000000000001</v>
      </c>
      <c r="L9348" s="18" t="str">
        <f>VLOOKUP(F9348,'BD customers'!$1:$1048576,2,FALSE)</f>
        <v>Christine Kargatis</v>
      </c>
      <c r="M9348" s="2">
        <f>MATCH(orders[[#This Row],[Product ID]],'BD product'!A:A,0)</f>
        <v>1157</v>
      </c>
      <c r="N9348" s="2" t="str" cm="1">
        <f t="array" ref="N9348">INDEX('BD product'!A:D,M9348,2)</f>
        <v>Furniture</v>
      </c>
    </row>
    <row r="9349" spans="1:14" x14ac:dyDescent="0.3">
      <c r="A9349" s="3" t="s">
        <v>9159</v>
      </c>
      <c r="B9349" s="4">
        <v>42783</v>
      </c>
      <c r="C9349" s="12" t="str">
        <f t="shared" si="146"/>
        <v>2017/02</v>
      </c>
      <c r="D9349" s="4">
        <v>42786</v>
      </c>
      <c r="E9349" s="3" t="s">
        <v>64</v>
      </c>
      <c r="F9349" s="3" t="s">
        <v>1617</v>
      </c>
      <c r="G9349" s="3" t="s">
        <v>3887</v>
      </c>
      <c r="H9349" s="5">
        <v>89943</v>
      </c>
      <c r="I9349" s="2">
        <v>5</v>
      </c>
      <c r="J9349" s="2">
        <v>3</v>
      </c>
      <c r="K9349" s="2">
        <v>-1.2848999999999999</v>
      </c>
      <c r="L9349" s="18" t="str">
        <f>VLOOKUP(F9349,'BD customers'!$1:$1048576,2,FALSE)</f>
        <v>Christine Kargatis</v>
      </c>
      <c r="M9349" s="2">
        <f>MATCH(orders[[#This Row],[Product ID]],'BD product'!A:A,0)</f>
        <v>1191</v>
      </c>
      <c r="N9349" s="2" t="str" cm="1">
        <f t="array" ref="N9349">INDEX('BD product'!A:D,M9349,2)</f>
        <v>Furniture</v>
      </c>
    </row>
    <row r="9350" spans="1:14" x14ac:dyDescent="0.3">
      <c r="A9350" s="3" t="s">
        <v>9160</v>
      </c>
      <c r="B9350" s="4">
        <v>42726</v>
      </c>
      <c r="C9350" s="12" t="str">
        <f t="shared" si="146"/>
        <v>2016/12</v>
      </c>
      <c r="D9350" s="4">
        <v>42732</v>
      </c>
      <c r="E9350" s="3" t="s">
        <v>21</v>
      </c>
      <c r="F9350" s="3" t="s">
        <v>408</v>
      </c>
      <c r="G9350" s="3" t="s">
        <v>7827</v>
      </c>
      <c r="H9350" s="5">
        <v>84272</v>
      </c>
      <c r="I9350" s="2">
        <v>8</v>
      </c>
      <c r="J9350" s="2">
        <v>0</v>
      </c>
      <c r="K9350" s="2">
        <v>202.25280000000001</v>
      </c>
      <c r="L9350" s="18" t="str">
        <f>VLOOKUP(F9350,'BD customers'!$1:$1048576,2,FALSE)</f>
        <v>Duane Noonan</v>
      </c>
      <c r="M9350" s="2">
        <f>MATCH(orders[[#This Row],[Product ID]],'BD product'!A:A,0)</f>
        <v>1807</v>
      </c>
      <c r="N9350" s="2" t="str" cm="1">
        <f t="array" ref="N9350">INDEX('BD product'!A:D,M9350,2)</f>
        <v>Furniture</v>
      </c>
    </row>
    <row r="9351" spans="1:14" x14ac:dyDescent="0.3">
      <c r="A9351" s="3" t="s">
        <v>9160</v>
      </c>
      <c r="B9351" s="4">
        <v>42726</v>
      </c>
      <c r="C9351" s="12" t="str">
        <f t="shared" si="146"/>
        <v>2016/12</v>
      </c>
      <c r="D9351" s="4">
        <v>42732</v>
      </c>
      <c r="E9351" s="3" t="s">
        <v>21</v>
      </c>
      <c r="F9351" s="3" t="s">
        <v>408</v>
      </c>
      <c r="G9351" s="3" t="s">
        <v>533</v>
      </c>
      <c r="H9351" s="5">
        <v>4196</v>
      </c>
      <c r="I9351" s="2">
        <v>2</v>
      </c>
      <c r="J9351" s="2">
        <v>0</v>
      </c>
      <c r="K9351" s="2">
        <v>10.909599999999999</v>
      </c>
      <c r="L9351" s="18" t="str">
        <f>VLOOKUP(F9351,'BD customers'!$1:$1048576,2,FALSE)</f>
        <v>Duane Noonan</v>
      </c>
      <c r="M9351" s="2">
        <f>MATCH(orders[[#This Row],[Product ID]],'BD product'!A:A,0)</f>
        <v>109</v>
      </c>
      <c r="N9351" s="2" t="str" cm="1">
        <f t="array" ref="N9351">INDEX('BD product'!A:D,M9351,2)</f>
        <v>Furniture</v>
      </c>
    </row>
    <row r="9352" spans="1:14" x14ac:dyDescent="0.3">
      <c r="A9352" s="3" t="s">
        <v>9161</v>
      </c>
      <c r="B9352" s="4">
        <v>42636</v>
      </c>
      <c r="C9352" s="12" t="str">
        <f t="shared" si="146"/>
        <v>2016/09</v>
      </c>
      <c r="D9352" s="4">
        <v>42640</v>
      </c>
      <c r="E9352" s="3" t="s">
        <v>21</v>
      </c>
      <c r="F9352" s="3" t="s">
        <v>2521</v>
      </c>
      <c r="G9352" s="3" t="s">
        <v>3199</v>
      </c>
      <c r="H9352" s="5">
        <v>13216</v>
      </c>
      <c r="I9352" s="2">
        <v>4</v>
      </c>
      <c r="J9352" s="2">
        <v>2</v>
      </c>
      <c r="K9352" s="2">
        <v>4.4603999999999999</v>
      </c>
      <c r="L9352" s="18" t="str">
        <f>VLOOKUP(F9352,'BD customers'!$1:$1048576,2,FALSE)</f>
        <v>Dave Poirier</v>
      </c>
      <c r="M9352" s="2">
        <f>MATCH(orders[[#This Row],[Product ID]],'BD product'!A:A,0)</f>
        <v>927</v>
      </c>
      <c r="N9352" s="2" t="str" cm="1">
        <f t="array" ref="N9352">INDEX('BD product'!A:D,M9352,2)</f>
        <v>Office Supplies</v>
      </c>
    </row>
    <row r="9353" spans="1:14" x14ac:dyDescent="0.3">
      <c r="A9353" s="3" t="s">
        <v>9161</v>
      </c>
      <c r="B9353" s="4">
        <v>42636</v>
      </c>
      <c r="C9353" s="12" t="str">
        <f t="shared" si="146"/>
        <v>2016/09</v>
      </c>
      <c r="D9353" s="4">
        <v>42640</v>
      </c>
      <c r="E9353" s="3" t="s">
        <v>21</v>
      </c>
      <c r="F9353" s="3" t="s">
        <v>2521</v>
      </c>
      <c r="G9353" s="3" t="s">
        <v>1610</v>
      </c>
      <c r="H9353" s="5">
        <v>184752</v>
      </c>
      <c r="I9353" s="2">
        <v>3</v>
      </c>
      <c r="J9353" s="2">
        <v>2</v>
      </c>
      <c r="K9353" s="2">
        <v>-20.784600000000001</v>
      </c>
      <c r="L9353" s="18" t="str">
        <f>VLOOKUP(F9353,'BD customers'!$1:$1048576,2,FALSE)</f>
        <v>Dave Poirier</v>
      </c>
      <c r="M9353" s="2">
        <f>MATCH(orders[[#This Row],[Product ID]],'BD product'!A:A,0)</f>
        <v>391</v>
      </c>
      <c r="N9353" s="2" t="str" cm="1">
        <f t="array" ref="N9353">INDEX('BD product'!A:D,M9353,2)</f>
        <v>Furniture</v>
      </c>
    </row>
    <row r="9354" spans="1:14" x14ac:dyDescent="0.3">
      <c r="A9354" s="3" t="s">
        <v>9162</v>
      </c>
      <c r="B9354" s="4">
        <v>43002</v>
      </c>
      <c r="C9354" s="12" t="str">
        <f t="shared" si="146"/>
        <v>2017/09</v>
      </c>
      <c r="D9354" s="4">
        <v>43004</v>
      </c>
      <c r="E9354" s="3" t="s">
        <v>64</v>
      </c>
      <c r="F9354" s="3" t="s">
        <v>1769</v>
      </c>
      <c r="G9354" s="3" t="s">
        <v>3061</v>
      </c>
      <c r="H9354" s="5">
        <v>520464</v>
      </c>
      <c r="I9354" s="2">
        <v>2</v>
      </c>
      <c r="J9354" s="2">
        <v>3</v>
      </c>
      <c r="K9354" s="2">
        <v>-14.8704</v>
      </c>
      <c r="L9354" s="18" t="str">
        <f>VLOOKUP(F9354,'BD customers'!$1:$1048576,2,FALSE)</f>
        <v>Rose O'Brian</v>
      </c>
      <c r="M9354" s="2">
        <f>MATCH(orders[[#This Row],[Product ID]],'BD product'!A:A,0)</f>
        <v>875</v>
      </c>
      <c r="N9354" s="2" t="str" cm="1">
        <f t="array" ref="N9354">INDEX('BD product'!A:D,M9354,2)</f>
        <v>Furniture</v>
      </c>
    </row>
    <row r="9355" spans="1:14" x14ac:dyDescent="0.3">
      <c r="A9355" s="3" t="s">
        <v>9162</v>
      </c>
      <c r="B9355" s="4">
        <v>43002</v>
      </c>
      <c r="C9355" s="12" t="str">
        <f t="shared" si="146"/>
        <v>2017/09</v>
      </c>
      <c r="D9355" s="4">
        <v>43004</v>
      </c>
      <c r="E9355" s="3" t="s">
        <v>64</v>
      </c>
      <c r="F9355" s="3" t="s">
        <v>1769</v>
      </c>
      <c r="G9355" s="3" t="s">
        <v>7610</v>
      </c>
      <c r="H9355" s="5">
        <v>11424</v>
      </c>
      <c r="I9355" s="2">
        <v>3</v>
      </c>
      <c r="J9355" s="2">
        <v>2</v>
      </c>
      <c r="K9355" s="2">
        <v>3.7128000000000001</v>
      </c>
      <c r="L9355" s="18" t="str">
        <f>VLOOKUP(F9355,'BD customers'!$1:$1048576,2,FALSE)</f>
        <v>Rose O'Brian</v>
      </c>
      <c r="M9355" s="2">
        <f>MATCH(orders[[#This Row],[Product ID]],'BD product'!A:A,0)</f>
        <v>1792</v>
      </c>
      <c r="N9355" s="2" t="str" cm="1">
        <f t="array" ref="N9355">INDEX('BD product'!A:D,M9355,2)</f>
        <v>Office Supplies</v>
      </c>
    </row>
    <row r="9356" spans="1:14" x14ac:dyDescent="0.3">
      <c r="A9356" s="3" t="s">
        <v>9163</v>
      </c>
      <c r="B9356" s="4">
        <v>42339</v>
      </c>
      <c r="C9356" s="12" t="str">
        <f t="shared" si="146"/>
        <v>2015/12</v>
      </c>
      <c r="D9356" s="4">
        <v>42343</v>
      </c>
      <c r="E9356" s="3" t="s">
        <v>21</v>
      </c>
      <c r="F9356" s="3" t="s">
        <v>181</v>
      </c>
      <c r="G9356" s="3" t="s">
        <v>7268</v>
      </c>
      <c r="H9356" s="5">
        <v>1944</v>
      </c>
      <c r="I9356" s="2">
        <v>3</v>
      </c>
      <c r="J9356" s="2">
        <v>0</v>
      </c>
      <c r="K9356" s="2">
        <v>9.3312000000000008</v>
      </c>
      <c r="L9356" s="18" t="str">
        <f>VLOOKUP(F9356,'BD customers'!$1:$1048576,2,FALSE)</f>
        <v>Matt Abelman</v>
      </c>
      <c r="M9356" s="2">
        <f>MATCH(orders[[#This Row],[Product ID]],'BD product'!A:A,0)</f>
        <v>1771</v>
      </c>
      <c r="N9356" s="2" t="str" cm="1">
        <f t="array" ref="N9356">INDEX('BD product'!A:D,M9356,2)</f>
        <v>Office Supplies</v>
      </c>
    </row>
    <row r="9357" spans="1:14" x14ac:dyDescent="0.3">
      <c r="A9357" s="3" t="s">
        <v>9163</v>
      </c>
      <c r="B9357" s="4">
        <v>42339</v>
      </c>
      <c r="C9357" s="12" t="str">
        <f t="shared" si="146"/>
        <v>2015/12</v>
      </c>
      <c r="D9357" s="4">
        <v>42343</v>
      </c>
      <c r="E9357" s="3" t="s">
        <v>21</v>
      </c>
      <c r="F9357" s="3" t="s">
        <v>181</v>
      </c>
      <c r="G9357" s="3" t="s">
        <v>3558</v>
      </c>
      <c r="H9357" s="5">
        <v>364</v>
      </c>
      <c r="I9357" s="2">
        <v>2</v>
      </c>
      <c r="J9357" s="2">
        <v>0</v>
      </c>
      <c r="K9357" s="2">
        <v>1.0192000000000001</v>
      </c>
      <c r="L9357" s="18" t="str">
        <f>VLOOKUP(F9357,'BD customers'!$1:$1048576,2,FALSE)</f>
        <v>Matt Abelman</v>
      </c>
      <c r="M9357" s="2">
        <f>MATCH(orders[[#This Row],[Product ID]],'BD product'!A:A,0)</f>
        <v>1065</v>
      </c>
      <c r="N9357" s="2" t="str" cm="1">
        <f t="array" ref="N9357">INDEX('BD product'!A:D,M9357,2)</f>
        <v>Office Supplies</v>
      </c>
    </row>
    <row r="9358" spans="1:14" x14ac:dyDescent="0.3">
      <c r="A9358" s="3" t="s">
        <v>9163</v>
      </c>
      <c r="B9358" s="4">
        <v>42339</v>
      </c>
      <c r="C9358" s="12" t="str">
        <f t="shared" si="146"/>
        <v>2015/12</v>
      </c>
      <c r="D9358" s="4">
        <v>42343</v>
      </c>
      <c r="E9358" s="3" t="s">
        <v>21</v>
      </c>
      <c r="F9358" s="3" t="s">
        <v>181</v>
      </c>
      <c r="G9358" s="3" t="s">
        <v>4281</v>
      </c>
      <c r="H9358" s="5">
        <v>1854</v>
      </c>
      <c r="I9358" s="2">
        <v>2</v>
      </c>
      <c r="J9358" s="2">
        <v>0</v>
      </c>
      <c r="K9358" s="2">
        <v>8.7138000000000009</v>
      </c>
      <c r="L9358" s="18" t="str">
        <f>VLOOKUP(F9358,'BD customers'!$1:$1048576,2,FALSE)</f>
        <v>Matt Abelman</v>
      </c>
      <c r="M9358" s="2">
        <f>MATCH(orders[[#This Row],[Product ID]],'BD product'!A:A,0)</f>
        <v>1288</v>
      </c>
      <c r="N9358" s="2" t="str" cm="1">
        <f t="array" ref="N9358">INDEX('BD product'!A:D,M9358,2)</f>
        <v>Office Supplies</v>
      </c>
    </row>
    <row r="9359" spans="1:14" x14ac:dyDescent="0.3">
      <c r="A9359" s="3" t="s">
        <v>9164</v>
      </c>
      <c r="B9359" s="4">
        <v>42394</v>
      </c>
      <c r="C9359" s="12" t="str">
        <f t="shared" si="146"/>
        <v>2016/01</v>
      </c>
      <c r="D9359" s="4">
        <v>42397</v>
      </c>
      <c r="E9359" s="3" t="s">
        <v>11</v>
      </c>
      <c r="F9359" s="3" t="s">
        <v>95</v>
      </c>
      <c r="G9359" s="3" t="s">
        <v>2952</v>
      </c>
      <c r="H9359" s="5">
        <v>4312</v>
      </c>
      <c r="I9359" s="2">
        <v>5</v>
      </c>
      <c r="J9359" s="2">
        <v>2</v>
      </c>
      <c r="K9359" s="2">
        <v>1.5092000000000001</v>
      </c>
      <c r="L9359" s="18" t="str">
        <f>VLOOKUP(F9359,'BD customers'!$1:$1048576,2,FALSE)</f>
        <v>Jonathan Doherty</v>
      </c>
      <c r="M9359" s="2">
        <f>MATCH(orders[[#This Row],[Product ID]],'BD product'!A:A,0)</f>
        <v>830</v>
      </c>
      <c r="N9359" s="2" t="str" cm="1">
        <f t="array" ref="N9359">INDEX('BD product'!A:D,M9359,2)</f>
        <v>Office Supplies</v>
      </c>
    </row>
    <row r="9360" spans="1:14" x14ac:dyDescent="0.3">
      <c r="A9360" s="3" t="s">
        <v>9164</v>
      </c>
      <c r="B9360" s="4">
        <v>42394</v>
      </c>
      <c r="C9360" s="12" t="str">
        <f t="shared" si="146"/>
        <v>2016/01</v>
      </c>
      <c r="D9360" s="4">
        <v>42397</v>
      </c>
      <c r="E9360" s="3" t="s">
        <v>11</v>
      </c>
      <c r="F9360" s="3" t="s">
        <v>95</v>
      </c>
      <c r="G9360" s="3" t="s">
        <v>2326</v>
      </c>
      <c r="H9360" s="5">
        <v>313722</v>
      </c>
      <c r="I9360" s="2">
        <v>3</v>
      </c>
      <c r="J9360" s="2">
        <v>4</v>
      </c>
      <c r="K9360" s="2">
        <v>-99.345299999999995</v>
      </c>
      <c r="L9360" s="18" t="str">
        <f>VLOOKUP(F9360,'BD customers'!$1:$1048576,2,FALSE)</f>
        <v>Jonathan Doherty</v>
      </c>
      <c r="M9360" s="2">
        <f>MATCH(orders[[#This Row],[Product ID]],'BD product'!A:A,0)</f>
        <v>618</v>
      </c>
      <c r="N9360" s="2" t="str" cm="1">
        <f t="array" ref="N9360">INDEX('BD product'!A:D,M9360,2)</f>
        <v>Furniture</v>
      </c>
    </row>
    <row r="9361" spans="1:14" x14ac:dyDescent="0.3">
      <c r="A9361" s="3" t="s">
        <v>9164</v>
      </c>
      <c r="B9361" s="4">
        <v>42394</v>
      </c>
      <c r="C9361" s="12" t="str">
        <f t="shared" si="146"/>
        <v>2016/01</v>
      </c>
      <c r="D9361" s="4">
        <v>42397</v>
      </c>
      <c r="E9361" s="3" t="s">
        <v>11</v>
      </c>
      <c r="F9361" s="3" t="s">
        <v>95</v>
      </c>
      <c r="G9361" s="3" t="s">
        <v>7188</v>
      </c>
      <c r="H9361" s="5">
        <v>4598</v>
      </c>
      <c r="I9361" s="2">
        <v>1</v>
      </c>
      <c r="J9361" s="2">
        <v>0</v>
      </c>
      <c r="K9361" s="2">
        <v>7.8166000000000002</v>
      </c>
      <c r="L9361" s="18" t="str">
        <f>VLOOKUP(F9361,'BD customers'!$1:$1048576,2,FALSE)</f>
        <v>Jonathan Doherty</v>
      </c>
      <c r="M9361" s="2">
        <f>MATCH(orders[[#This Row],[Product ID]],'BD product'!A:A,0)</f>
        <v>1764</v>
      </c>
      <c r="N9361" s="2" t="str" cm="1">
        <f t="array" ref="N9361">INDEX('BD product'!A:D,M9361,2)</f>
        <v>Furniture</v>
      </c>
    </row>
    <row r="9362" spans="1:14" x14ac:dyDescent="0.3">
      <c r="A9362" s="3" t="s">
        <v>9164</v>
      </c>
      <c r="B9362" s="4">
        <v>42394</v>
      </c>
      <c r="C9362" s="12" t="str">
        <f t="shared" si="146"/>
        <v>2016/01</v>
      </c>
      <c r="D9362" s="4">
        <v>42397</v>
      </c>
      <c r="E9362" s="3" t="s">
        <v>11</v>
      </c>
      <c r="F9362" s="3" t="s">
        <v>95</v>
      </c>
      <c r="G9362" s="3" t="s">
        <v>3010</v>
      </c>
      <c r="H9362" s="5">
        <v>42868</v>
      </c>
      <c r="I9362" s="2">
        <v>7</v>
      </c>
      <c r="J9362" s="2">
        <v>0</v>
      </c>
      <c r="K9362" s="2">
        <v>0</v>
      </c>
      <c r="L9362" s="18" t="str">
        <f>VLOOKUP(F9362,'BD customers'!$1:$1048576,2,FALSE)</f>
        <v>Jonathan Doherty</v>
      </c>
      <c r="M9362" s="2">
        <f>MATCH(orders[[#This Row],[Product ID]],'BD product'!A:A,0)</f>
        <v>856</v>
      </c>
      <c r="N9362" s="2" t="str" cm="1">
        <f t="array" ref="N9362">INDEX('BD product'!A:D,M9362,2)</f>
        <v>Office Supplies</v>
      </c>
    </row>
    <row r="9363" spans="1:14" x14ac:dyDescent="0.3">
      <c r="A9363" s="3" t="s">
        <v>9165</v>
      </c>
      <c r="B9363" s="4">
        <v>42815</v>
      </c>
      <c r="C9363" s="12" t="str">
        <f t="shared" si="146"/>
        <v>2017/03</v>
      </c>
      <c r="D9363" s="4">
        <v>42819</v>
      </c>
      <c r="E9363" s="3" t="s">
        <v>21</v>
      </c>
      <c r="F9363" s="3" t="s">
        <v>334</v>
      </c>
      <c r="G9363" s="3" t="s">
        <v>268</v>
      </c>
      <c r="H9363" s="5">
        <v>30576</v>
      </c>
      <c r="I9363" s="2">
        <v>6</v>
      </c>
      <c r="J9363" s="2">
        <v>2</v>
      </c>
      <c r="K9363" s="2">
        <v>10.3194</v>
      </c>
      <c r="L9363" s="18" t="str">
        <f>VLOOKUP(F9363,'BD customers'!$1:$1048576,2,FALSE)</f>
        <v>Paul Stevenson</v>
      </c>
      <c r="M9363" s="2">
        <f>MATCH(orders[[#This Row],[Product ID]],'BD product'!A:A,0)</f>
        <v>50</v>
      </c>
      <c r="N9363" s="2" t="str" cm="1">
        <f t="array" ref="N9363">INDEX('BD product'!A:D,M9363,2)</f>
        <v>Office Supplies</v>
      </c>
    </row>
    <row r="9364" spans="1:14" x14ac:dyDescent="0.3">
      <c r="A9364" s="3" t="s">
        <v>9165</v>
      </c>
      <c r="B9364" s="4">
        <v>42815</v>
      </c>
      <c r="C9364" s="12" t="str">
        <f t="shared" si="146"/>
        <v>2017/03</v>
      </c>
      <c r="D9364" s="4">
        <v>42819</v>
      </c>
      <c r="E9364" s="3" t="s">
        <v>21</v>
      </c>
      <c r="F9364" s="3" t="s">
        <v>334</v>
      </c>
      <c r="G9364" s="3" t="s">
        <v>2880</v>
      </c>
      <c r="H9364" s="5">
        <v>1302</v>
      </c>
      <c r="I9364" s="2">
        <v>7</v>
      </c>
      <c r="J9364" s="2">
        <v>0</v>
      </c>
      <c r="K9364" s="2">
        <v>0.3906</v>
      </c>
      <c r="L9364" s="18" t="str">
        <f>VLOOKUP(F9364,'BD customers'!$1:$1048576,2,FALSE)</f>
        <v>Paul Stevenson</v>
      </c>
      <c r="M9364" s="2">
        <f>MATCH(orders[[#This Row],[Product ID]],'BD product'!A:A,0)</f>
        <v>804</v>
      </c>
      <c r="N9364" s="2" t="str" cm="1">
        <f t="array" ref="N9364">INDEX('BD product'!A:D,M9364,2)</f>
        <v>Office Supplies</v>
      </c>
    </row>
    <row r="9365" spans="1:14" x14ac:dyDescent="0.3">
      <c r="A9365" s="3" t="s">
        <v>9165</v>
      </c>
      <c r="B9365" s="4">
        <v>42815</v>
      </c>
      <c r="C9365" s="12" t="str">
        <f t="shared" si="146"/>
        <v>2017/03</v>
      </c>
      <c r="D9365" s="4">
        <v>42819</v>
      </c>
      <c r="E9365" s="3" t="s">
        <v>21</v>
      </c>
      <c r="F9365" s="3" t="s">
        <v>334</v>
      </c>
      <c r="G9365" s="3" t="s">
        <v>4137</v>
      </c>
      <c r="H9365" s="5">
        <v>2214</v>
      </c>
      <c r="I9365" s="2">
        <v>3</v>
      </c>
      <c r="J9365" s="2">
        <v>0</v>
      </c>
      <c r="K9365" s="2">
        <v>6.4206000000000003</v>
      </c>
      <c r="L9365" s="18" t="str">
        <f>VLOOKUP(F9365,'BD customers'!$1:$1048576,2,FALSE)</f>
        <v>Paul Stevenson</v>
      </c>
      <c r="M9365" s="2">
        <f>MATCH(orders[[#This Row],[Product ID]],'BD product'!A:A,0)</f>
        <v>1258</v>
      </c>
      <c r="N9365" s="2" t="str" cm="1">
        <f t="array" ref="N9365">INDEX('BD product'!A:D,M9365,2)</f>
        <v>Furniture</v>
      </c>
    </row>
    <row r="9366" spans="1:14" x14ac:dyDescent="0.3">
      <c r="A9366" s="3" t="s">
        <v>9165</v>
      </c>
      <c r="B9366" s="4">
        <v>42815</v>
      </c>
      <c r="C9366" s="12" t="str">
        <f t="shared" si="146"/>
        <v>2017/03</v>
      </c>
      <c r="D9366" s="4">
        <v>42819</v>
      </c>
      <c r="E9366" s="3" t="s">
        <v>21</v>
      </c>
      <c r="F9366" s="3" t="s">
        <v>334</v>
      </c>
      <c r="G9366" s="3" t="s">
        <v>1758</v>
      </c>
      <c r="H9366" s="5">
        <v>35932</v>
      </c>
      <c r="I9366" s="2">
        <v>4</v>
      </c>
      <c r="J9366" s="2">
        <v>0</v>
      </c>
      <c r="K9366" s="2">
        <v>7.1863999999999999</v>
      </c>
      <c r="L9366" s="18" t="str">
        <f>VLOOKUP(F9366,'BD customers'!$1:$1048576,2,FALSE)</f>
        <v>Paul Stevenson</v>
      </c>
      <c r="M9366" s="2">
        <f>MATCH(orders[[#This Row],[Product ID]],'BD product'!A:A,0)</f>
        <v>437</v>
      </c>
      <c r="N9366" s="2" t="str" cm="1">
        <f t="array" ref="N9366">INDEX('BD product'!A:D,M9366,2)</f>
        <v>Office Supplies</v>
      </c>
    </row>
    <row r="9367" spans="1:14" x14ac:dyDescent="0.3">
      <c r="A9367" s="3" t="s">
        <v>9166</v>
      </c>
      <c r="B9367" s="4">
        <v>41873</v>
      </c>
      <c r="C9367" s="12" t="str">
        <f t="shared" si="146"/>
        <v>2014/08</v>
      </c>
      <c r="D9367" s="4">
        <v>41876</v>
      </c>
      <c r="E9367" s="3" t="s">
        <v>64</v>
      </c>
      <c r="F9367" s="3" t="s">
        <v>929</v>
      </c>
      <c r="G9367" s="3" t="s">
        <v>8336</v>
      </c>
      <c r="H9367" s="5">
        <v>1156</v>
      </c>
      <c r="I9367" s="2">
        <v>2</v>
      </c>
      <c r="J9367" s="2">
        <v>0</v>
      </c>
      <c r="K9367" s="2">
        <v>5.6643999999999997</v>
      </c>
      <c r="L9367" s="18" t="str">
        <f>VLOOKUP(F9367,'BD customers'!$1:$1048576,2,FALSE)</f>
        <v>Jennifer Ferguson</v>
      </c>
      <c r="M9367" s="2">
        <f>MATCH(orders[[#This Row],[Product ID]],'BD product'!A:A,0)</f>
        <v>1830</v>
      </c>
      <c r="N9367" s="2" t="str" cm="1">
        <f t="array" ref="N9367">INDEX('BD product'!A:D,M9367,2)</f>
        <v>Office Supplies</v>
      </c>
    </row>
    <row r="9368" spans="1:14" x14ac:dyDescent="0.3">
      <c r="A9368" s="3" t="s">
        <v>9167</v>
      </c>
      <c r="B9368" s="4">
        <v>41798</v>
      </c>
      <c r="C9368" s="12" t="str">
        <f t="shared" si="146"/>
        <v>2014/06</v>
      </c>
      <c r="D9368" s="4">
        <v>41803</v>
      </c>
      <c r="E9368" s="3" t="s">
        <v>21</v>
      </c>
      <c r="F9368" s="3" t="s">
        <v>3535</v>
      </c>
      <c r="G9368" s="3" t="s">
        <v>6095</v>
      </c>
      <c r="H9368" s="5">
        <v>6848</v>
      </c>
      <c r="I9368" s="2">
        <v>2</v>
      </c>
      <c r="J9368" s="2">
        <v>2</v>
      </c>
      <c r="K9368" s="2">
        <v>0.25679999999999997</v>
      </c>
      <c r="L9368" s="18" t="str">
        <f>VLOOKUP(F9368,'BD customers'!$1:$1048576,2,FALSE)</f>
        <v>Rick Duston</v>
      </c>
      <c r="M9368" s="2">
        <f>MATCH(orders[[#This Row],[Product ID]],'BD product'!A:A,0)</f>
        <v>1638</v>
      </c>
      <c r="N9368" s="2" t="str" cm="1">
        <f t="array" ref="N9368">INDEX('BD product'!A:D,M9368,2)</f>
        <v>Office Supplies</v>
      </c>
    </row>
    <row r="9369" spans="1:14" x14ac:dyDescent="0.3">
      <c r="A9369" s="3" t="s">
        <v>9167</v>
      </c>
      <c r="B9369" s="4">
        <v>41798</v>
      </c>
      <c r="C9369" s="12" t="str">
        <f t="shared" si="146"/>
        <v>2014/06</v>
      </c>
      <c r="D9369" s="4">
        <v>41803</v>
      </c>
      <c r="E9369" s="3" t="s">
        <v>21</v>
      </c>
      <c r="F9369" s="3" t="s">
        <v>3535</v>
      </c>
      <c r="G9369" s="3" t="s">
        <v>4587</v>
      </c>
      <c r="H9369" s="5">
        <v>167688</v>
      </c>
      <c r="I9369" s="2">
        <v>6</v>
      </c>
      <c r="J9369" s="2">
        <v>0</v>
      </c>
      <c r="K9369" s="2">
        <v>8.3843999999999994</v>
      </c>
      <c r="L9369" s="18" t="str">
        <f>VLOOKUP(F9369,'BD customers'!$1:$1048576,2,FALSE)</f>
        <v>Rick Duston</v>
      </c>
      <c r="M9369" s="2">
        <f>MATCH(orders[[#This Row],[Product ID]],'BD product'!A:A,0)</f>
        <v>1364</v>
      </c>
      <c r="N9369" s="2" t="str" cm="1">
        <f t="array" ref="N9369">INDEX('BD product'!A:D,M9369,2)</f>
        <v>Office Supplies</v>
      </c>
    </row>
    <row r="9370" spans="1:14" x14ac:dyDescent="0.3">
      <c r="A9370" s="3" t="s">
        <v>9168</v>
      </c>
      <c r="B9370" s="4">
        <v>42467</v>
      </c>
      <c r="C9370" s="12" t="str">
        <f t="shared" si="146"/>
        <v>2016/04</v>
      </c>
      <c r="D9370" s="4">
        <v>42469</v>
      </c>
      <c r="E9370" s="3" t="s">
        <v>64</v>
      </c>
      <c r="F9370" s="3" t="s">
        <v>231</v>
      </c>
      <c r="G9370" s="3" t="s">
        <v>1192</v>
      </c>
      <c r="H9370" s="5">
        <v>3794</v>
      </c>
      <c r="I9370" s="2">
        <v>2</v>
      </c>
      <c r="J9370" s="2">
        <v>0</v>
      </c>
      <c r="K9370" s="2">
        <v>18.211200000000002</v>
      </c>
      <c r="L9370" s="18" t="str">
        <f>VLOOKUP(F9370,'BD customers'!$1:$1048576,2,FALSE)</f>
        <v>Erin Smith</v>
      </c>
      <c r="M9370" s="2">
        <f>MATCH(orders[[#This Row],[Product ID]],'BD product'!A:A,0)</f>
        <v>276</v>
      </c>
      <c r="N9370" s="2" t="str" cm="1">
        <f t="array" ref="N9370">INDEX('BD product'!A:D,M9370,2)</f>
        <v>Office Supplies</v>
      </c>
    </row>
    <row r="9371" spans="1:14" x14ac:dyDescent="0.3">
      <c r="A9371" s="3" t="s">
        <v>9169</v>
      </c>
      <c r="B9371" s="4">
        <v>43046</v>
      </c>
      <c r="C9371" s="12" t="str">
        <f t="shared" si="146"/>
        <v>2017/11</v>
      </c>
      <c r="D9371" s="4">
        <v>43048</v>
      </c>
      <c r="E9371" s="3" t="s">
        <v>11</v>
      </c>
      <c r="F9371" s="3" t="s">
        <v>2549</v>
      </c>
      <c r="G9371" s="3" t="s">
        <v>5043</v>
      </c>
      <c r="H9371" s="5">
        <v>27297</v>
      </c>
      <c r="I9371" s="2">
        <v>3</v>
      </c>
      <c r="J9371" s="2">
        <v>0</v>
      </c>
      <c r="K9371" s="2">
        <v>43.675199999999997</v>
      </c>
      <c r="L9371" s="18" t="str">
        <f>VLOOKUP(F9371,'BD customers'!$1:$1048576,2,FALSE)</f>
        <v>Katherine Nockton</v>
      </c>
      <c r="M9371" s="2">
        <f>MATCH(orders[[#This Row],[Product ID]],'BD product'!A:A,0)</f>
        <v>1457</v>
      </c>
      <c r="N9371" s="2" t="str" cm="1">
        <f t="array" ref="N9371">INDEX('BD product'!A:D,M9371,2)</f>
        <v>Furniture</v>
      </c>
    </row>
    <row r="9372" spans="1:14" x14ac:dyDescent="0.3">
      <c r="A9372" s="3" t="s">
        <v>9170</v>
      </c>
      <c r="B9372" s="4">
        <v>42153</v>
      </c>
      <c r="C9372" s="12" t="str">
        <f t="shared" si="146"/>
        <v>2015/05</v>
      </c>
      <c r="D9372" s="4">
        <v>42155</v>
      </c>
      <c r="E9372" s="3" t="s">
        <v>64</v>
      </c>
      <c r="F9372" s="3" t="s">
        <v>7645</v>
      </c>
      <c r="G9372" s="3" t="s">
        <v>8222</v>
      </c>
      <c r="H9372" s="5">
        <v>41568</v>
      </c>
      <c r="I9372" s="2">
        <v>4</v>
      </c>
      <c r="J9372" s="2">
        <v>2</v>
      </c>
      <c r="K9372" s="2">
        <v>-4.1567999999999996</v>
      </c>
      <c r="L9372" s="18" t="str">
        <f>VLOOKUP(F9372,'BD customers'!$1:$1048576,2,FALSE)</f>
        <v>Victoria Pisteka</v>
      </c>
      <c r="M9372" s="2">
        <f>MATCH(orders[[#This Row],[Product ID]],'BD product'!A:A,0)</f>
        <v>1825</v>
      </c>
      <c r="N9372" s="2" t="str" cm="1">
        <f t="array" ref="N9372">INDEX('BD product'!A:D,M9372,2)</f>
        <v>Furniture</v>
      </c>
    </row>
    <row r="9373" spans="1:14" x14ac:dyDescent="0.3">
      <c r="A9373" s="3" t="s">
        <v>9170</v>
      </c>
      <c r="B9373" s="4">
        <v>42153</v>
      </c>
      <c r="C9373" s="12" t="str">
        <f t="shared" si="146"/>
        <v>2015/05</v>
      </c>
      <c r="D9373" s="4">
        <v>42155</v>
      </c>
      <c r="E9373" s="3" t="s">
        <v>64</v>
      </c>
      <c r="F9373" s="3" t="s">
        <v>7645</v>
      </c>
      <c r="G9373" s="3" t="s">
        <v>429</v>
      </c>
      <c r="H9373" s="5">
        <v>317058</v>
      </c>
      <c r="I9373" s="2">
        <v>3</v>
      </c>
      <c r="J9373" s="2">
        <v>3</v>
      </c>
      <c r="K9373" s="2">
        <v>-86.058599999999998</v>
      </c>
      <c r="L9373" s="18" t="str">
        <f>VLOOKUP(F9373,'BD customers'!$1:$1048576,2,FALSE)</f>
        <v>Victoria Pisteka</v>
      </c>
      <c r="M9373" s="2">
        <f>MATCH(orders[[#This Row],[Product ID]],'BD product'!A:A,0)</f>
        <v>85</v>
      </c>
      <c r="N9373" s="2" t="str" cm="1">
        <f t="array" ref="N9373">INDEX('BD product'!A:D,M9373,2)</f>
        <v>Furniture</v>
      </c>
    </row>
    <row r="9374" spans="1:14" x14ac:dyDescent="0.3">
      <c r="A9374" s="3" t="s">
        <v>9170</v>
      </c>
      <c r="B9374" s="4">
        <v>42153</v>
      </c>
      <c r="C9374" s="12" t="str">
        <f t="shared" si="146"/>
        <v>2015/05</v>
      </c>
      <c r="D9374" s="4">
        <v>42155</v>
      </c>
      <c r="E9374" s="3" t="s">
        <v>64</v>
      </c>
      <c r="F9374" s="3" t="s">
        <v>7645</v>
      </c>
      <c r="G9374" s="3" t="s">
        <v>638</v>
      </c>
      <c r="H9374" s="5">
        <v>804</v>
      </c>
      <c r="I9374" s="2">
        <v>5</v>
      </c>
      <c r="J9374" s="2">
        <v>2</v>
      </c>
      <c r="K9374" s="2">
        <v>2.9144999999999999</v>
      </c>
      <c r="L9374" s="18" t="str">
        <f>VLOOKUP(F9374,'BD customers'!$1:$1048576,2,FALSE)</f>
        <v>Victoria Pisteka</v>
      </c>
      <c r="M9374" s="2">
        <f>MATCH(orders[[#This Row],[Product ID]],'BD product'!A:A,0)</f>
        <v>133</v>
      </c>
      <c r="N9374" s="2" t="str" cm="1">
        <f t="array" ref="N9374">INDEX('BD product'!A:D,M9374,2)</f>
        <v>Office Supplies</v>
      </c>
    </row>
    <row r="9375" spans="1:14" x14ac:dyDescent="0.3">
      <c r="A9375" s="3" t="s">
        <v>9171</v>
      </c>
      <c r="B9375" s="4">
        <v>42862</v>
      </c>
      <c r="C9375" s="12" t="str">
        <f t="shared" si="146"/>
        <v>2017/05</v>
      </c>
      <c r="D9375" s="4">
        <v>42866</v>
      </c>
      <c r="E9375" s="3" t="s">
        <v>21</v>
      </c>
      <c r="F9375" s="3" t="s">
        <v>607</v>
      </c>
      <c r="G9375" s="3" t="s">
        <v>3210</v>
      </c>
      <c r="H9375" s="5">
        <v>419944</v>
      </c>
      <c r="I9375" s="2">
        <v>7</v>
      </c>
      <c r="J9375" s="2">
        <v>2</v>
      </c>
      <c r="K9375" s="2">
        <v>5.2492999999999999</v>
      </c>
      <c r="L9375" s="18" t="str">
        <f>VLOOKUP(F9375,'BD customers'!$1:$1048576,2,FALSE)</f>
        <v>Carlos Soltero</v>
      </c>
      <c r="M9375" s="2">
        <f>MATCH(orders[[#This Row],[Product ID]],'BD product'!A:A,0)</f>
        <v>931</v>
      </c>
      <c r="N9375" s="2" t="str" cm="1">
        <f t="array" ref="N9375">INDEX('BD product'!A:D,M9375,2)</f>
        <v>Technology</v>
      </c>
    </row>
    <row r="9376" spans="1:14" x14ac:dyDescent="0.3">
      <c r="A9376" s="3" t="s">
        <v>9172</v>
      </c>
      <c r="B9376" s="4">
        <v>42526</v>
      </c>
      <c r="C9376" s="12" t="str">
        <f t="shared" si="146"/>
        <v>2016/06</v>
      </c>
      <c r="D9376" s="4">
        <v>42530</v>
      </c>
      <c r="E9376" s="3" t="s">
        <v>21</v>
      </c>
      <c r="F9376" s="3" t="s">
        <v>388</v>
      </c>
      <c r="G9376" s="3" t="s">
        <v>2530</v>
      </c>
      <c r="H9376" s="5">
        <v>6138</v>
      </c>
      <c r="I9376" s="2">
        <v>6</v>
      </c>
      <c r="J9376" s="2">
        <v>0</v>
      </c>
      <c r="K9376" s="2">
        <v>15.9588</v>
      </c>
      <c r="L9376" s="18" t="str">
        <f>VLOOKUP(F9376,'BD customers'!$1:$1048576,2,FALSE)</f>
        <v>Ken Brennan</v>
      </c>
      <c r="M9376" s="2">
        <f>MATCH(orders[[#This Row],[Product ID]],'BD product'!A:A,0)</f>
        <v>684</v>
      </c>
      <c r="N9376" s="2" t="str" cm="1">
        <f t="array" ref="N9376">INDEX('BD product'!A:D,M9376,2)</f>
        <v>Office Supplies</v>
      </c>
    </row>
    <row r="9377" spans="1:14" x14ac:dyDescent="0.3">
      <c r="A9377" s="3" t="s">
        <v>9173</v>
      </c>
      <c r="B9377" s="4">
        <v>42352</v>
      </c>
      <c r="C9377" s="12" t="str">
        <f t="shared" si="146"/>
        <v>2015/12</v>
      </c>
      <c r="D9377" s="4">
        <v>42357</v>
      </c>
      <c r="E9377" s="3" t="s">
        <v>11</v>
      </c>
      <c r="F9377" s="3" t="s">
        <v>1937</v>
      </c>
      <c r="G9377" s="3" t="s">
        <v>3578</v>
      </c>
      <c r="H9377" s="5">
        <v>500</v>
      </c>
      <c r="I9377" s="2">
        <v>2</v>
      </c>
      <c r="J9377" s="2">
        <v>0</v>
      </c>
      <c r="K9377" s="2">
        <v>1.0500000000000001E-2</v>
      </c>
      <c r="L9377" s="18" t="str">
        <f>VLOOKUP(F9377,'BD customers'!$1:$1048576,2,FALSE)</f>
        <v>Ashley Jarboe</v>
      </c>
      <c r="M9377" s="2">
        <f>MATCH(orders[[#This Row],[Product ID]],'BD product'!A:A,0)</f>
        <v>1074</v>
      </c>
      <c r="N9377" s="2" t="str" cm="1">
        <f t="array" ref="N9377">INDEX('BD product'!A:D,M9377,2)</f>
        <v>Technology</v>
      </c>
    </row>
    <row r="9378" spans="1:14" x14ac:dyDescent="0.3">
      <c r="A9378" s="3" t="s">
        <v>9174</v>
      </c>
      <c r="B9378" s="4">
        <v>43094</v>
      </c>
      <c r="C9378" s="12" t="str">
        <f t="shared" si="146"/>
        <v>2017/12</v>
      </c>
      <c r="D9378" s="4">
        <v>43098</v>
      </c>
      <c r="E9378" s="3" t="s">
        <v>21</v>
      </c>
      <c r="F9378" s="3" t="s">
        <v>249</v>
      </c>
      <c r="G9378" s="3" t="s">
        <v>6194</v>
      </c>
      <c r="H9378" s="5">
        <v>318</v>
      </c>
      <c r="I9378" s="2">
        <v>3</v>
      </c>
      <c r="J9378" s="2">
        <v>0</v>
      </c>
      <c r="K9378" s="2">
        <v>1.3673999999999999</v>
      </c>
      <c r="L9378" s="18" t="str">
        <f>VLOOKUP(F9378,'BD customers'!$1:$1048576,2,FALSE)</f>
        <v>Patrick O'Donnell</v>
      </c>
      <c r="M9378" s="2">
        <f>MATCH(orders[[#This Row],[Product ID]],'BD product'!A:A,0)</f>
        <v>1653</v>
      </c>
      <c r="N9378" s="2" t="str" cm="1">
        <f t="array" ref="N9378">INDEX('BD product'!A:D,M9378,2)</f>
        <v>Technology</v>
      </c>
    </row>
    <row r="9379" spans="1:14" x14ac:dyDescent="0.3">
      <c r="A9379" s="3" t="s">
        <v>9175</v>
      </c>
      <c r="B9379" s="4">
        <v>43086</v>
      </c>
      <c r="C9379" s="12" t="str">
        <f t="shared" si="146"/>
        <v>2017/12</v>
      </c>
      <c r="D9379" s="4">
        <v>43090</v>
      </c>
      <c r="E9379" s="3" t="s">
        <v>21</v>
      </c>
      <c r="F9379" s="3" t="s">
        <v>2521</v>
      </c>
      <c r="G9379" s="3" t="s">
        <v>5669</v>
      </c>
      <c r="H9379" s="5">
        <v>3256</v>
      </c>
      <c r="I9379" s="2">
        <v>2</v>
      </c>
      <c r="J9379" s="2">
        <v>0</v>
      </c>
      <c r="K9379" s="2">
        <v>8.4656000000000002</v>
      </c>
      <c r="L9379" s="18" t="str">
        <f>VLOOKUP(F9379,'BD customers'!$1:$1048576,2,FALSE)</f>
        <v>Dave Poirier</v>
      </c>
      <c r="M9379" s="2">
        <f>MATCH(orders[[#This Row],[Product ID]],'BD product'!A:A,0)</f>
        <v>1571</v>
      </c>
      <c r="N9379" s="2" t="str" cm="1">
        <f t="array" ref="N9379">INDEX('BD product'!A:D,M9379,2)</f>
        <v>Office Supplies</v>
      </c>
    </row>
    <row r="9380" spans="1:14" x14ac:dyDescent="0.3">
      <c r="A9380" s="3" t="s">
        <v>9176</v>
      </c>
      <c r="B9380" s="4">
        <v>42500</v>
      </c>
      <c r="C9380" s="12" t="str">
        <f t="shared" si="146"/>
        <v>2016/05</v>
      </c>
      <c r="D9380" s="4">
        <v>42505</v>
      </c>
      <c r="E9380" s="3" t="s">
        <v>21</v>
      </c>
      <c r="F9380" s="3" t="s">
        <v>1592</v>
      </c>
      <c r="G9380" s="3" t="s">
        <v>9177</v>
      </c>
      <c r="H9380" s="5">
        <v>7072</v>
      </c>
      <c r="I9380" s="2">
        <v>2</v>
      </c>
      <c r="J9380" s="2">
        <v>2</v>
      </c>
      <c r="K9380" s="2">
        <v>2.3868</v>
      </c>
      <c r="L9380" s="18" t="str">
        <f>VLOOKUP(F9380,'BD customers'!$1:$1048576,2,FALSE)</f>
        <v>Gene McClure</v>
      </c>
      <c r="M9380" s="2">
        <f>MATCH(orders[[#This Row],[Product ID]],'BD product'!A:A,0)</f>
        <v>1856</v>
      </c>
      <c r="N9380" s="2" t="str" cm="1">
        <f t="array" ref="N9380">INDEX('BD product'!A:D,M9380,2)</f>
        <v>Office Supplies</v>
      </c>
    </row>
    <row r="9381" spans="1:14" x14ac:dyDescent="0.3">
      <c r="A9381" s="3" t="s">
        <v>9179</v>
      </c>
      <c r="B9381" s="4">
        <v>41996</v>
      </c>
      <c r="C9381" s="12" t="str">
        <f t="shared" si="146"/>
        <v>2014/12</v>
      </c>
      <c r="D9381" s="4">
        <v>42000</v>
      </c>
      <c r="E9381" s="3" t="s">
        <v>11</v>
      </c>
      <c r="F9381" s="3" t="s">
        <v>1044</v>
      </c>
      <c r="G9381" s="3" t="s">
        <v>4062</v>
      </c>
      <c r="H9381" s="5">
        <v>45528</v>
      </c>
      <c r="I9381" s="2">
        <v>3</v>
      </c>
      <c r="J9381" s="2">
        <v>2</v>
      </c>
      <c r="K9381" s="2">
        <v>15.934799999999999</v>
      </c>
      <c r="L9381" s="18" t="str">
        <f>VLOOKUP(F9381,'BD customers'!$1:$1048576,2,FALSE)</f>
        <v>Craig Carreira</v>
      </c>
      <c r="M9381" s="2">
        <f>MATCH(orders[[#This Row],[Product ID]],'BD product'!A:A,0)</f>
        <v>1239</v>
      </c>
      <c r="N9381" s="2" t="str" cm="1">
        <f t="array" ref="N9381">INDEX('BD product'!A:D,M9381,2)</f>
        <v>Office Supplies</v>
      </c>
    </row>
    <row r="9382" spans="1:14" x14ac:dyDescent="0.3">
      <c r="A9382" s="3" t="s">
        <v>9179</v>
      </c>
      <c r="B9382" s="4">
        <v>41996</v>
      </c>
      <c r="C9382" s="12" t="str">
        <f t="shared" si="146"/>
        <v>2014/12</v>
      </c>
      <c r="D9382" s="4">
        <v>42000</v>
      </c>
      <c r="E9382" s="3" t="s">
        <v>11</v>
      </c>
      <c r="F9382" s="3" t="s">
        <v>1044</v>
      </c>
      <c r="G9382" s="3" t="s">
        <v>779</v>
      </c>
      <c r="H9382" s="5">
        <v>64784</v>
      </c>
      <c r="I9382" s="2">
        <v>1</v>
      </c>
      <c r="J9382" s="2">
        <v>2</v>
      </c>
      <c r="K9382" s="2">
        <v>6.4783999999999997</v>
      </c>
      <c r="L9382" s="18" t="str">
        <f>VLOOKUP(F9382,'BD customers'!$1:$1048576,2,FALSE)</f>
        <v>Craig Carreira</v>
      </c>
      <c r="M9382" s="2">
        <f>MATCH(orders[[#This Row],[Product ID]],'BD product'!A:A,0)</f>
        <v>169</v>
      </c>
      <c r="N9382" s="2" t="str" cm="1">
        <f t="array" ref="N9382">INDEX('BD product'!A:D,M9382,2)</f>
        <v>Furniture</v>
      </c>
    </row>
    <row r="9383" spans="1:14" x14ac:dyDescent="0.3">
      <c r="A9383" s="3" t="s">
        <v>9179</v>
      </c>
      <c r="B9383" s="4">
        <v>41996</v>
      </c>
      <c r="C9383" s="12" t="str">
        <f t="shared" si="146"/>
        <v>2014/12</v>
      </c>
      <c r="D9383" s="4">
        <v>42000</v>
      </c>
      <c r="E9383" s="3" t="s">
        <v>11</v>
      </c>
      <c r="F9383" s="3" t="s">
        <v>1044</v>
      </c>
      <c r="G9383" s="3" t="s">
        <v>4088</v>
      </c>
      <c r="H9383" s="5">
        <v>424272</v>
      </c>
      <c r="I9383" s="2">
        <v>2</v>
      </c>
      <c r="J9383" s="2">
        <v>2</v>
      </c>
      <c r="K9383" s="2">
        <v>-10.6068</v>
      </c>
      <c r="L9383" s="18" t="str">
        <f>VLOOKUP(F9383,'BD customers'!$1:$1048576,2,FALSE)</f>
        <v>Craig Carreira</v>
      </c>
      <c r="M9383" s="2">
        <f>MATCH(orders[[#This Row],[Product ID]],'BD product'!A:A,0)</f>
        <v>1246</v>
      </c>
      <c r="N9383" s="2" t="str" cm="1">
        <f t="array" ref="N9383">INDEX('BD product'!A:D,M9383,2)</f>
        <v>Office Supplies</v>
      </c>
    </row>
    <row r="9384" spans="1:14" x14ac:dyDescent="0.3">
      <c r="A9384" s="3" t="s">
        <v>9179</v>
      </c>
      <c r="B9384" s="4">
        <v>41996</v>
      </c>
      <c r="C9384" s="12" t="str">
        <f t="shared" si="146"/>
        <v>2014/12</v>
      </c>
      <c r="D9384" s="4">
        <v>42000</v>
      </c>
      <c r="E9384" s="3" t="s">
        <v>11</v>
      </c>
      <c r="F9384" s="3" t="s">
        <v>1044</v>
      </c>
      <c r="G9384" s="3" t="s">
        <v>311</v>
      </c>
      <c r="H9384" s="5">
        <v>1344</v>
      </c>
      <c r="I9384" s="2">
        <v>1</v>
      </c>
      <c r="J9384" s="2">
        <v>2</v>
      </c>
      <c r="K9384" s="2">
        <v>5.04E-2</v>
      </c>
      <c r="L9384" s="18" t="str">
        <f>VLOOKUP(F9384,'BD customers'!$1:$1048576,2,FALSE)</f>
        <v>Craig Carreira</v>
      </c>
      <c r="M9384" s="2">
        <f>MATCH(orders[[#This Row],[Product ID]],'BD product'!A:A,0)</f>
        <v>61</v>
      </c>
      <c r="N9384" s="2" t="str" cm="1">
        <f t="array" ref="N9384">INDEX('BD product'!A:D,M9384,2)</f>
        <v>Office Supplies</v>
      </c>
    </row>
    <row r="9385" spans="1:14" x14ac:dyDescent="0.3">
      <c r="A9385" s="3" t="s">
        <v>9179</v>
      </c>
      <c r="B9385" s="4">
        <v>41996</v>
      </c>
      <c r="C9385" s="12" t="str">
        <f t="shared" si="146"/>
        <v>2014/12</v>
      </c>
      <c r="D9385" s="4">
        <v>42000</v>
      </c>
      <c r="E9385" s="3" t="s">
        <v>11</v>
      </c>
      <c r="F9385" s="3" t="s">
        <v>1044</v>
      </c>
      <c r="G9385" s="3" t="s">
        <v>3441</v>
      </c>
      <c r="H9385" s="5">
        <v>8392</v>
      </c>
      <c r="I9385" s="2">
        <v>5</v>
      </c>
      <c r="J9385" s="2">
        <v>2</v>
      </c>
      <c r="K9385" s="2">
        <v>-0.10489999999999999</v>
      </c>
      <c r="L9385" s="18" t="str">
        <f>VLOOKUP(F9385,'BD customers'!$1:$1048576,2,FALSE)</f>
        <v>Craig Carreira</v>
      </c>
      <c r="M9385" s="2">
        <f>MATCH(orders[[#This Row],[Product ID]],'BD product'!A:A,0)</f>
        <v>1020</v>
      </c>
      <c r="N9385" s="2" t="str" cm="1">
        <f t="array" ref="N9385">INDEX('BD product'!A:D,M9385,2)</f>
        <v>Office Supplies</v>
      </c>
    </row>
    <row r="9386" spans="1:14" x14ac:dyDescent="0.3">
      <c r="A9386" s="3" t="s">
        <v>9180</v>
      </c>
      <c r="B9386" s="4">
        <v>42958</v>
      </c>
      <c r="C9386" s="12" t="str">
        <f t="shared" si="146"/>
        <v>2017/08</v>
      </c>
      <c r="D9386" s="4">
        <v>42963</v>
      </c>
      <c r="E9386" s="3" t="s">
        <v>21</v>
      </c>
      <c r="F9386" s="3" t="s">
        <v>1028</v>
      </c>
      <c r="G9386" s="3" t="s">
        <v>1950</v>
      </c>
      <c r="H9386" s="5">
        <v>2592</v>
      </c>
      <c r="I9386" s="2">
        <v>4</v>
      </c>
      <c r="J9386" s="2">
        <v>0</v>
      </c>
      <c r="K9386" s="2">
        <v>12.441599999999999</v>
      </c>
      <c r="L9386" s="18" t="str">
        <f>VLOOKUP(F9386,'BD customers'!$1:$1048576,2,FALSE)</f>
        <v>Sanjit Jacobs</v>
      </c>
      <c r="M9386" s="2">
        <f>MATCH(orders[[#This Row],[Product ID]],'BD product'!A:A,0)</f>
        <v>492</v>
      </c>
      <c r="N9386" s="2" t="str" cm="1">
        <f t="array" ref="N9386">INDEX('BD product'!A:D,M9386,2)</f>
        <v>Office Supplies</v>
      </c>
    </row>
    <row r="9387" spans="1:14" x14ac:dyDescent="0.3">
      <c r="A9387" s="3" t="s">
        <v>9181</v>
      </c>
      <c r="B9387" s="4">
        <v>42974</v>
      </c>
      <c r="C9387" s="12" t="str">
        <f t="shared" si="146"/>
        <v>2017/08</v>
      </c>
      <c r="D9387" s="4">
        <v>42978</v>
      </c>
      <c r="E9387" s="3" t="s">
        <v>21</v>
      </c>
      <c r="F9387" s="3" t="s">
        <v>1987</v>
      </c>
      <c r="G9387" s="3" t="s">
        <v>3771</v>
      </c>
      <c r="H9387" s="5">
        <v>120576</v>
      </c>
      <c r="I9387" s="2">
        <v>8</v>
      </c>
      <c r="J9387" s="2">
        <v>2</v>
      </c>
      <c r="K9387" s="2">
        <v>33.1584</v>
      </c>
      <c r="L9387" s="18" t="str">
        <f>VLOOKUP(F9387,'BD customers'!$1:$1048576,2,FALSE)</f>
        <v>Sarah Foster</v>
      </c>
      <c r="M9387" s="2">
        <f>MATCH(orders[[#This Row],[Product ID]],'BD product'!A:A,0)</f>
        <v>1157</v>
      </c>
      <c r="N9387" s="2" t="str" cm="1">
        <f t="array" ref="N9387">INDEX('BD product'!A:D,M9387,2)</f>
        <v>Furniture</v>
      </c>
    </row>
    <row r="9388" spans="1:14" x14ac:dyDescent="0.3">
      <c r="A9388" s="3" t="s">
        <v>9182</v>
      </c>
      <c r="B9388" s="4">
        <v>42754</v>
      </c>
      <c r="C9388" s="12" t="str">
        <f t="shared" si="146"/>
        <v>2017/01</v>
      </c>
      <c r="D9388" s="4">
        <v>42758</v>
      </c>
      <c r="E9388" s="3" t="s">
        <v>21</v>
      </c>
      <c r="F9388" s="3" t="s">
        <v>121</v>
      </c>
      <c r="G9388" s="3" t="s">
        <v>1531</v>
      </c>
      <c r="H9388" s="5">
        <v>7992</v>
      </c>
      <c r="I9388" s="2">
        <v>4</v>
      </c>
      <c r="J9388" s="2">
        <v>0</v>
      </c>
      <c r="K9388" s="2">
        <v>37.562399999999997</v>
      </c>
      <c r="L9388" s="18" t="str">
        <f>VLOOKUP(F9388,'BD customers'!$1:$1048576,2,FALSE)</f>
        <v>Raymond Messe</v>
      </c>
      <c r="M9388" s="2">
        <f>MATCH(orders[[#This Row],[Product ID]],'BD product'!A:A,0)</f>
        <v>370</v>
      </c>
      <c r="N9388" s="2" t="str" cm="1">
        <f t="array" ref="N9388">INDEX('BD product'!A:D,M9388,2)</f>
        <v>Office Supplies</v>
      </c>
    </row>
    <row r="9389" spans="1:14" x14ac:dyDescent="0.3">
      <c r="A9389" s="3" t="s">
        <v>9182</v>
      </c>
      <c r="B9389" s="4">
        <v>42754</v>
      </c>
      <c r="C9389" s="12" t="str">
        <f t="shared" si="146"/>
        <v>2017/01</v>
      </c>
      <c r="D9389" s="4">
        <v>42758</v>
      </c>
      <c r="E9389" s="3" t="s">
        <v>21</v>
      </c>
      <c r="F9389" s="3" t="s">
        <v>121</v>
      </c>
      <c r="G9389" s="3" t="s">
        <v>1339</v>
      </c>
      <c r="H9389" s="5">
        <v>1228</v>
      </c>
      <c r="I9389" s="2">
        <v>1</v>
      </c>
      <c r="J9389" s="2">
        <v>0</v>
      </c>
      <c r="K9389" s="2">
        <v>5.7716000000000003</v>
      </c>
      <c r="L9389" s="18" t="str">
        <f>VLOOKUP(F9389,'BD customers'!$1:$1048576,2,FALSE)</f>
        <v>Raymond Messe</v>
      </c>
      <c r="M9389" s="2">
        <f>MATCH(orders[[#This Row],[Product ID]],'BD product'!A:A,0)</f>
        <v>316</v>
      </c>
      <c r="N9389" s="2" t="str" cm="1">
        <f t="array" ref="N9389">INDEX('BD product'!A:D,M9389,2)</f>
        <v>Office Supplies</v>
      </c>
    </row>
    <row r="9390" spans="1:14" x14ac:dyDescent="0.3">
      <c r="A9390" s="3" t="s">
        <v>9182</v>
      </c>
      <c r="B9390" s="4">
        <v>42754</v>
      </c>
      <c r="C9390" s="12" t="str">
        <f t="shared" si="146"/>
        <v>2017/01</v>
      </c>
      <c r="D9390" s="4">
        <v>42758</v>
      </c>
      <c r="E9390" s="3" t="s">
        <v>21</v>
      </c>
      <c r="F9390" s="3" t="s">
        <v>121</v>
      </c>
      <c r="G9390" s="3" t="s">
        <v>3659</v>
      </c>
      <c r="H9390" s="5">
        <v>54294</v>
      </c>
      <c r="I9390" s="2">
        <v>3</v>
      </c>
      <c r="J9390" s="2">
        <v>0</v>
      </c>
      <c r="K9390" s="2">
        <v>152.0232</v>
      </c>
      <c r="L9390" s="18" t="str">
        <f>VLOOKUP(F9390,'BD customers'!$1:$1048576,2,FALSE)</f>
        <v>Raymond Messe</v>
      </c>
      <c r="M9390" s="2">
        <f>MATCH(orders[[#This Row],[Product ID]],'BD product'!A:A,0)</f>
        <v>1109</v>
      </c>
      <c r="N9390" s="2" t="str" cm="1">
        <f t="array" ref="N9390">INDEX('BD product'!A:D,M9390,2)</f>
        <v>Office Supplies</v>
      </c>
    </row>
    <row r="9391" spans="1:14" x14ac:dyDescent="0.3">
      <c r="A9391" s="3" t="s">
        <v>9182</v>
      </c>
      <c r="B9391" s="4">
        <v>42754</v>
      </c>
      <c r="C9391" s="12" t="str">
        <f t="shared" si="146"/>
        <v>2017/01</v>
      </c>
      <c r="D9391" s="4">
        <v>42758</v>
      </c>
      <c r="E9391" s="3" t="s">
        <v>21</v>
      </c>
      <c r="F9391" s="3" t="s">
        <v>121</v>
      </c>
      <c r="G9391" s="3" t="s">
        <v>163</v>
      </c>
      <c r="H9391" s="5">
        <v>204</v>
      </c>
      <c r="I9391" s="2">
        <v>1</v>
      </c>
      <c r="J9391" s="2">
        <v>0</v>
      </c>
      <c r="K9391" s="2">
        <v>0.95879999999999999</v>
      </c>
      <c r="L9391" s="18" t="str">
        <f>VLOOKUP(F9391,'BD customers'!$1:$1048576,2,FALSE)</f>
        <v>Raymond Messe</v>
      </c>
      <c r="M9391" s="2">
        <f>MATCH(orders[[#This Row],[Product ID]],'BD product'!A:A,0)</f>
        <v>31</v>
      </c>
      <c r="N9391" s="2" t="str" cm="1">
        <f t="array" ref="N9391">INDEX('BD product'!A:D,M9391,2)</f>
        <v>Office Supplies</v>
      </c>
    </row>
    <row r="9392" spans="1:14" x14ac:dyDescent="0.3">
      <c r="A9392" s="3" t="s">
        <v>9183</v>
      </c>
      <c r="B9392" s="4">
        <v>42174</v>
      </c>
      <c r="C9392" s="12" t="str">
        <f t="shared" si="146"/>
        <v>2015/06</v>
      </c>
      <c r="D9392" s="4">
        <v>42179</v>
      </c>
      <c r="E9392" s="3" t="s">
        <v>21</v>
      </c>
      <c r="F9392" s="3" t="s">
        <v>265</v>
      </c>
      <c r="G9392" s="3" t="s">
        <v>4247</v>
      </c>
      <c r="H9392" s="5">
        <v>22892</v>
      </c>
      <c r="I9392" s="2">
        <v>5</v>
      </c>
      <c r="J9392" s="2">
        <v>2</v>
      </c>
      <c r="K9392" s="2">
        <v>14.307499999999999</v>
      </c>
      <c r="L9392" s="18" t="str">
        <f>VLOOKUP(F9392,'BD customers'!$1:$1048576,2,FALSE)</f>
        <v>Katherine Murray</v>
      </c>
      <c r="M9392" s="2">
        <f>MATCH(orders[[#This Row],[Product ID]],'BD product'!A:A,0)</f>
        <v>1279</v>
      </c>
      <c r="N9392" s="2" t="str" cm="1">
        <f t="array" ref="N9392">INDEX('BD product'!A:D,M9392,2)</f>
        <v>Office Supplies</v>
      </c>
    </row>
    <row r="9393" spans="1:14" x14ac:dyDescent="0.3">
      <c r="A9393" s="3" t="s">
        <v>9184</v>
      </c>
      <c r="B9393" s="4">
        <v>42807</v>
      </c>
      <c r="C9393" s="12" t="str">
        <f t="shared" si="146"/>
        <v>2017/03</v>
      </c>
      <c r="D9393" s="4">
        <v>42810</v>
      </c>
      <c r="E9393" s="3" t="s">
        <v>64</v>
      </c>
      <c r="F9393" s="3" t="s">
        <v>1269</v>
      </c>
      <c r="G9393" s="3" t="s">
        <v>3017</v>
      </c>
      <c r="H9393" s="5">
        <v>7992</v>
      </c>
      <c r="I9393" s="2">
        <v>1</v>
      </c>
      <c r="J9393" s="2">
        <v>2</v>
      </c>
      <c r="K9393" s="2">
        <v>2.5973999999999999</v>
      </c>
      <c r="L9393" s="18" t="str">
        <f>VLOOKUP(F9393,'BD customers'!$1:$1048576,2,FALSE)</f>
        <v>Frank Hawley</v>
      </c>
      <c r="M9393" s="2">
        <f>MATCH(orders[[#This Row],[Product ID]],'BD product'!A:A,0)</f>
        <v>859</v>
      </c>
      <c r="N9393" s="2" t="str" cm="1">
        <f t="array" ref="N9393">INDEX('BD product'!A:D,M9393,2)</f>
        <v>Technology</v>
      </c>
    </row>
    <row r="9394" spans="1:14" x14ac:dyDescent="0.3">
      <c r="A9394" s="3" t="s">
        <v>9185</v>
      </c>
      <c r="B9394" s="4">
        <v>42302</v>
      </c>
      <c r="C9394" s="12" t="str">
        <f t="shared" si="146"/>
        <v>2015/10</v>
      </c>
      <c r="D9394" s="4">
        <v>42302</v>
      </c>
      <c r="E9394" s="3" t="s">
        <v>41</v>
      </c>
      <c r="F9394" s="3" t="s">
        <v>2856</v>
      </c>
      <c r="G9394" s="3" t="s">
        <v>5043</v>
      </c>
      <c r="H9394" s="5">
        <v>582336</v>
      </c>
      <c r="I9394" s="2">
        <v>8</v>
      </c>
      <c r="J9394" s="2">
        <v>2</v>
      </c>
      <c r="K9394" s="2">
        <v>-29.116800000000001</v>
      </c>
      <c r="L9394" s="18" t="str">
        <f>VLOOKUP(F9394,'BD customers'!$1:$1048576,2,FALSE)</f>
        <v>Deirdre Greer</v>
      </c>
      <c r="M9394" s="2">
        <f>MATCH(orders[[#This Row],[Product ID]],'BD product'!A:A,0)</f>
        <v>1457</v>
      </c>
      <c r="N9394" s="2" t="str" cm="1">
        <f t="array" ref="N9394">INDEX('BD product'!A:D,M9394,2)</f>
        <v>Furniture</v>
      </c>
    </row>
    <row r="9395" spans="1:14" x14ac:dyDescent="0.3">
      <c r="A9395" s="3" t="s">
        <v>9186</v>
      </c>
      <c r="B9395" s="4">
        <v>41902</v>
      </c>
      <c r="C9395" s="12" t="str">
        <f t="shared" si="146"/>
        <v>2014/09</v>
      </c>
      <c r="D9395" s="4">
        <v>41905</v>
      </c>
      <c r="E9395" s="3" t="s">
        <v>64</v>
      </c>
      <c r="F9395" s="3" t="s">
        <v>4286</v>
      </c>
      <c r="G9395" s="3" t="s">
        <v>5577</v>
      </c>
      <c r="H9395" s="5">
        <v>62995</v>
      </c>
      <c r="I9395" s="2">
        <v>5</v>
      </c>
      <c r="J9395" s="2">
        <v>0</v>
      </c>
      <c r="K9395" s="2">
        <v>157.48750000000001</v>
      </c>
      <c r="L9395" s="18" t="str">
        <f>VLOOKUP(F9395,'BD customers'!$1:$1048576,2,FALSE)</f>
        <v>Mitch Webber</v>
      </c>
      <c r="M9395" s="2">
        <f>MATCH(orders[[#This Row],[Product ID]],'BD product'!A:A,0)</f>
        <v>1553</v>
      </c>
      <c r="N9395" s="2" t="str" cm="1">
        <f t="array" ref="N9395">INDEX('BD product'!A:D,M9395,2)</f>
        <v>Technology</v>
      </c>
    </row>
    <row r="9396" spans="1:14" x14ac:dyDescent="0.3">
      <c r="A9396" s="3" t="s">
        <v>9186</v>
      </c>
      <c r="B9396" s="4">
        <v>41902</v>
      </c>
      <c r="C9396" s="12" t="str">
        <f t="shared" si="146"/>
        <v>2014/09</v>
      </c>
      <c r="D9396" s="4">
        <v>41905</v>
      </c>
      <c r="E9396" s="3" t="s">
        <v>64</v>
      </c>
      <c r="F9396" s="3" t="s">
        <v>4286</v>
      </c>
      <c r="G9396" s="3" t="s">
        <v>2444</v>
      </c>
      <c r="H9396" s="5">
        <v>631782</v>
      </c>
      <c r="I9396" s="2">
        <v>2</v>
      </c>
      <c r="J9396" s="2">
        <v>1</v>
      </c>
      <c r="K9396" s="2">
        <v>14.0396</v>
      </c>
      <c r="L9396" s="18" t="str">
        <f>VLOOKUP(F9396,'BD customers'!$1:$1048576,2,FALSE)</f>
        <v>Mitch Webber</v>
      </c>
      <c r="M9396" s="2">
        <f>MATCH(orders[[#This Row],[Product ID]],'BD product'!A:A,0)</f>
        <v>656</v>
      </c>
      <c r="N9396" s="2" t="str" cm="1">
        <f t="array" ref="N9396">INDEX('BD product'!A:D,M9396,2)</f>
        <v>Furniture</v>
      </c>
    </row>
    <row r="9397" spans="1:14" x14ac:dyDescent="0.3">
      <c r="A9397" s="3" t="s">
        <v>9186</v>
      </c>
      <c r="B9397" s="4">
        <v>41902</v>
      </c>
      <c r="C9397" s="12" t="str">
        <f t="shared" si="146"/>
        <v>2014/09</v>
      </c>
      <c r="D9397" s="4">
        <v>41905</v>
      </c>
      <c r="E9397" s="3" t="s">
        <v>64</v>
      </c>
      <c r="F9397" s="3" t="s">
        <v>4286</v>
      </c>
      <c r="G9397" s="3" t="s">
        <v>4103</v>
      </c>
      <c r="H9397" s="5">
        <v>801568</v>
      </c>
      <c r="I9397" s="2">
        <v>2</v>
      </c>
      <c r="J9397" s="2">
        <v>2</v>
      </c>
      <c r="K9397" s="2">
        <v>-10.019600000000001</v>
      </c>
      <c r="L9397" s="18" t="str">
        <f>VLOOKUP(F9397,'BD customers'!$1:$1048576,2,FALSE)</f>
        <v>Mitch Webber</v>
      </c>
      <c r="M9397" s="2">
        <f>MATCH(orders[[#This Row],[Product ID]],'BD product'!A:A,0)</f>
        <v>1250</v>
      </c>
      <c r="N9397" s="2" t="str" cm="1">
        <f t="array" ref="N9397">INDEX('BD product'!A:D,M9397,2)</f>
        <v>Furniture</v>
      </c>
    </row>
    <row r="9398" spans="1:14" x14ac:dyDescent="0.3">
      <c r="A9398" s="3" t="s">
        <v>9186</v>
      </c>
      <c r="B9398" s="4">
        <v>41902</v>
      </c>
      <c r="C9398" s="12" t="str">
        <f t="shared" si="146"/>
        <v>2014/09</v>
      </c>
      <c r="D9398" s="4">
        <v>41905</v>
      </c>
      <c r="E9398" s="3" t="s">
        <v>64</v>
      </c>
      <c r="F9398" s="3" t="s">
        <v>4286</v>
      </c>
      <c r="G9398" s="3" t="s">
        <v>272</v>
      </c>
      <c r="H9398" s="5">
        <v>7518</v>
      </c>
      <c r="I9398" s="2">
        <v>6</v>
      </c>
      <c r="J9398" s="2">
        <v>0</v>
      </c>
      <c r="K9398" s="2">
        <v>35.334600000000002</v>
      </c>
      <c r="L9398" s="18" t="str">
        <f>VLOOKUP(F9398,'BD customers'!$1:$1048576,2,FALSE)</f>
        <v>Mitch Webber</v>
      </c>
      <c r="M9398" s="2">
        <f>MATCH(orders[[#This Row],[Product ID]],'BD product'!A:A,0)</f>
        <v>51</v>
      </c>
      <c r="N9398" s="2" t="str" cm="1">
        <f t="array" ref="N9398">INDEX('BD product'!A:D,M9398,2)</f>
        <v>Office Supplies</v>
      </c>
    </row>
    <row r="9399" spans="1:14" x14ac:dyDescent="0.3">
      <c r="A9399" s="3" t="s">
        <v>9186</v>
      </c>
      <c r="B9399" s="4">
        <v>41902</v>
      </c>
      <c r="C9399" s="12" t="str">
        <f t="shared" si="146"/>
        <v>2014/09</v>
      </c>
      <c r="D9399" s="4">
        <v>41905</v>
      </c>
      <c r="E9399" s="3" t="s">
        <v>64</v>
      </c>
      <c r="F9399" s="3" t="s">
        <v>4286</v>
      </c>
      <c r="G9399" s="3" t="s">
        <v>4218</v>
      </c>
      <c r="H9399" s="5">
        <v>3098</v>
      </c>
      <c r="I9399" s="2">
        <v>1</v>
      </c>
      <c r="J9399" s="2">
        <v>0</v>
      </c>
      <c r="K9399" s="2">
        <v>8.0548000000000002</v>
      </c>
      <c r="L9399" s="18" t="str">
        <f>VLOOKUP(F9399,'BD customers'!$1:$1048576,2,FALSE)</f>
        <v>Mitch Webber</v>
      </c>
      <c r="M9399" s="2">
        <f>MATCH(orders[[#This Row],[Product ID]],'BD product'!A:A,0)</f>
        <v>1273</v>
      </c>
      <c r="N9399" s="2" t="str" cm="1">
        <f t="array" ref="N9399">INDEX('BD product'!A:D,M9399,2)</f>
        <v>Office Supplies</v>
      </c>
    </row>
    <row r="9400" spans="1:14" x14ac:dyDescent="0.3">
      <c r="A9400" s="3" t="s">
        <v>9186</v>
      </c>
      <c r="B9400" s="4">
        <v>41902</v>
      </c>
      <c r="C9400" s="12" t="str">
        <f t="shared" si="146"/>
        <v>2014/09</v>
      </c>
      <c r="D9400" s="4">
        <v>41905</v>
      </c>
      <c r="E9400" s="3" t="s">
        <v>64</v>
      </c>
      <c r="F9400" s="3" t="s">
        <v>4286</v>
      </c>
      <c r="G9400" s="3" t="s">
        <v>4466</v>
      </c>
      <c r="H9400" s="5">
        <v>134991</v>
      </c>
      <c r="I9400" s="2">
        <v>9</v>
      </c>
      <c r="J9400" s="2">
        <v>0</v>
      </c>
      <c r="K9400" s="2">
        <v>661.45590000000004</v>
      </c>
      <c r="L9400" s="18" t="str">
        <f>VLOOKUP(F9400,'BD customers'!$1:$1048576,2,FALSE)</f>
        <v>Mitch Webber</v>
      </c>
      <c r="M9400" s="2">
        <f>MATCH(orders[[#This Row],[Product ID]],'BD product'!A:A,0)</f>
        <v>1336</v>
      </c>
      <c r="N9400" s="2" t="str" cm="1">
        <f t="array" ref="N9400">INDEX('BD product'!A:D,M9400,2)</f>
        <v>Technology</v>
      </c>
    </row>
    <row r="9401" spans="1:14" x14ac:dyDescent="0.3">
      <c r="A9401" s="3" t="s">
        <v>9187</v>
      </c>
      <c r="B9401" s="4">
        <v>42685</v>
      </c>
      <c r="C9401" s="12" t="str">
        <f t="shared" si="146"/>
        <v>2016/11</v>
      </c>
      <c r="D9401" s="4">
        <v>42689</v>
      </c>
      <c r="E9401" s="3" t="s">
        <v>21</v>
      </c>
      <c r="F9401" s="3" t="s">
        <v>9188</v>
      </c>
      <c r="G9401" s="3" t="s">
        <v>1988</v>
      </c>
      <c r="H9401" s="5">
        <v>14112</v>
      </c>
      <c r="I9401" s="2">
        <v>6</v>
      </c>
      <c r="J9401" s="2">
        <v>2</v>
      </c>
      <c r="K9401" s="2">
        <v>1.2347999999999999</v>
      </c>
      <c r="L9401" s="18" t="str">
        <f>VLOOKUP(F9401,'BD customers'!$1:$1048576,2,FALSE)</f>
        <v>Sung Chung</v>
      </c>
      <c r="M9401" s="2">
        <f>MATCH(orders[[#This Row],[Product ID]],'BD product'!A:A,0)</f>
        <v>503</v>
      </c>
      <c r="N9401" s="2" t="str" cm="1">
        <f t="array" ref="N9401">INDEX('BD product'!A:D,M9401,2)</f>
        <v>Office Supplies</v>
      </c>
    </row>
    <row r="9402" spans="1:14" x14ac:dyDescent="0.3">
      <c r="A9402" s="3" t="s">
        <v>9189</v>
      </c>
      <c r="B9402" s="4">
        <v>42263</v>
      </c>
      <c r="C9402" s="12" t="str">
        <f t="shared" si="146"/>
        <v>2015/09</v>
      </c>
      <c r="D9402" s="4">
        <v>42268</v>
      </c>
      <c r="E9402" s="3" t="s">
        <v>21</v>
      </c>
      <c r="F9402" s="3" t="s">
        <v>1895</v>
      </c>
      <c r="G9402" s="3" t="s">
        <v>2972</v>
      </c>
      <c r="H9402" s="5">
        <v>3112</v>
      </c>
      <c r="I9402" s="2">
        <v>4</v>
      </c>
      <c r="J9402" s="2">
        <v>0</v>
      </c>
      <c r="K9402" s="2">
        <v>14.6264</v>
      </c>
      <c r="L9402" s="18" t="str">
        <f>VLOOKUP(F9402,'BD customers'!$1:$1048576,2,FALSE)</f>
        <v>Bradley Drucker</v>
      </c>
      <c r="M9402" s="2">
        <f>MATCH(orders[[#This Row],[Product ID]],'BD product'!A:A,0)</f>
        <v>839</v>
      </c>
      <c r="N9402" s="2" t="str" cm="1">
        <f t="array" ref="N9402">INDEX('BD product'!A:D,M9402,2)</f>
        <v>Office Supplies</v>
      </c>
    </row>
    <row r="9403" spans="1:14" x14ac:dyDescent="0.3">
      <c r="A9403" s="3" t="s">
        <v>9190</v>
      </c>
      <c r="B9403" s="4">
        <v>41814</v>
      </c>
      <c r="C9403" s="12" t="str">
        <f t="shared" si="146"/>
        <v>2014/06</v>
      </c>
      <c r="D9403" s="4">
        <v>41818</v>
      </c>
      <c r="E9403" s="3" t="s">
        <v>21</v>
      </c>
      <c r="F9403" s="3" t="s">
        <v>1570</v>
      </c>
      <c r="G9403" s="3" t="s">
        <v>5657</v>
      </c>
      <c r="H9403" s="5">
        <v>4272</v>
      </c>
      <c r="I9403" s="2">
        <v>2</v>
      </c>
      <c r="J9403" s="2">
        <v>2</v>
      </c>
      <c r="K9403" s="2">
        <v>0.96120000000000005</v>
      </c>
      <c r="L9403" s="18" t="str">
        <f>VLOOKUP(F9403,'BD customers'!$1:$1048576,2,FALSE)</f>
        <v>Liz Pelletier</v>
      </c>
      <c r="M9403" s="2">
        <f>MATCH(orders[[#This Row],[Product ID]],'BD product'!A:A,0)</f>
        <v>1567</v>
      </c>
      <c r="N9403" s="2" t="str" cm="1">
        <f t="array" ref="N9403">INDEX('BD product'!A:D,M9403,2)</f>
        <v>Furniture</v>
      </c>
    </row>
    <row r="9404" spans="1:14" x14ac:dyDescent="0.3">
      <c r="A9404" s="3" t="s">
        <v>9191</v>
      </c>
      <c r="B9404" s="4">
        <v>42594</v>
      </c>
      <c r="C9404" s="12" t="str">
        <f t="shared" si="146"/>
        <v>2016/08</v>
      </c>
      <c r="D9404" s="4">
        <v>42599</v>
      </c>
      <c r="E9404" s="3" t="s">
        <v>11</v>
      </c>
      <c r="F9404" s="3" t="s">
        <v>972</v>
      </c>
      <c r="G9404" s="3" t="s">
        <v>2326</v>
      </c>
      <c r="H9404" s="5">
        <v>209148</v>
      </c>
      <c r="I9404" s="2">
        <v>2</v>
      </c>
      <c r="J9404" s="2">
        <v>4</v>
      </c>
      <c r="K9404" s="2">
        <v>-66.230199999999996</v>
      </c>
      <c r="L9404" s="18" t="str">
        <f>VLOOKUP(F9404,'BD customers'!$1:$1048576,2,FALSE)</f>
        <v>Nora Preis</v>
      </c>
      <c r="M9404" s="2">
        <f>MATCH(orders[[#This Row],[Product ID]],'BD product'!A:A,0)</f>
        <v>618</v>
      </c>
      <c r="N9404" s="2" t="str" cm="1">
        <f t="array" ref="N9404">INDEX('BD product'!A:D,M9404,2)</f>
        <v>Furniture</v>
      </c>
    </row>
    <row r="9405" spans="1:14" x14ac:dyDescent="0.3">
      <c r="A9405" s="3" t="s">
        <v>9191</v>
      </c>
      <c r="B9405" s="4">
        <v>42594</v>
      </c>
      <c r="C9405" s="12" t="str">
        <f t="shared" si="146"/>
        <v>2016/08</v>
      </c>
      <c r="D9405" s="4">
        <v>42599</v>
      </c>
      <c r="E9405" s="3" t="s">
        <v>11</v>
      </c>
      <c r="F9405" s="3" t="s">
        <v>972</v>
      </c>
      <c r="G9405" s="3" t="s">
        <v>4088</v>
      </c>
      <c r="H9405" s="5">
        <v>159102</v>
      </c>
      <c r="I9405" s="2">
        <v>6</v>
      </c>
      <c r="J9405" s="2">
        <v>0</v>
      </c>
      <c r="K9405" s="2">
        <v>286.3836</v>
      </c>
      <c r="L9405" s="18" t="str">
        <f>VLOOKUP(F9405,'BD customers'!$1:$1048576,2,FALSE)</f>
        <v>Nora Preis</v>
      </c>
      <c r="M9405" s="2">
        <f>MATCH(orders[[#This Row],[Product ID]],'BD product'!A:A,0)</f>
        <v>1246</v>
      </c>
      <c r="N9405" s="2" t="str" cm="1">
        <f t="array" ref="N9405">INDEX('BD product'!A:D,M9405,2)</f>
        <v>Office Supplies</v>
      </c>
    </row>
    <row r="9406" spans="1:14" x14ac:dyDescent="0.3">
      <c r="A9406" s="3" t="s">
        <v>9192</v>
      </c>
      <c r="B9406" s="4">
        <v>42838</v>
      </c>
      <c r="C9406" s="12" t="str">
        <f t="shared" si="146"/>
        <v>2017/04</v>
      </c>
      <c r="D9406" s="4">
        <v>42842</v>
      </c>
      <c r="E9406" s="3" t="s">
        <v>21</v>
      </c>
      <c r="F9406" s="3" t="s">
        <v>2521</v>
      </c>
      <c r="G9406" s="3" t="s">
        <v>4069</v>
      </c>
      <c r="H9406" s="5">
        <v>792</v>
      </c>
      <c r="I9406" s="2">
        <v>5</v>
      </c>
      <c r="J9406" s="2">
        <v>2</v>
      </c>
      <c r="K9406" s="2">
        <v>0.16830000000000001</v>
      </c>
      <c r="L9406" s="18" t="str">
        <f>VLOOKUP(F9406,'BD customers'!$1:$1048576,2,FALSE)</f>
        <v>Dave Poirier</v>
      </c>
      <c r="M9406" s="2">
        <f>MATCH(orders[[#This Row],[Product ID]],'BD product'!A:A,0)</f>
        <v>1241</v>
      </c>
      <c r="N9406" s="2" t="str" cm="1">
        <f t="array" ref="N9406">INDEX('BD product'!A:D,M9406,2)</f>
        <v>Office Supplies</v>
      </c>
    </row>
    <row r="9407" spans="1:14" x14ac:dyDescent="0.3">
      <c r="A9407" s="3" t="s">
        <v>9193</v>
      </c>
      <c r="B9407" s="4">
        <v>41712</v>
      </c>
      <c r="C9407" s="12" t="str">
        <f t="shared" si="146"/>
        <v>2014/03</v>
      </c>
      <c r="D9407" s="4">
        <v>41715</v>
      </c>
      <c r="E9407" s="3" t="s">
        <v>64</v>
      </c>
      <c r="F9407" s="3" t="s">
        <v>489</v>
      </c>
      <c r="G9407" s="3" t="s">
        <v>4794</v>
      </c>
      <c r="H9407" s="5">
        <v>57491</v>
      </c>
      <c r="I9407" s="2">
        <v>2</v>
      </c>
      <c r="J9407" s="2">
        <v>3</v>
      </c>
      <c r="K9407" s="2">
        <v>15.604699999999999</v>
      </c>
      <c r="L9407" s="18" t="str">
        <f>VLOOKUP(F9407,'BD customers'!$1:$1048576,2,FALSE)</f>
        <v>Rick Bensley</v>
      </c>
      <c r="M9407" s="2">
        <f>MATCH(orders[[#This Row],[Product ID]],'BD product'!A:A,0)</f>
        <v>1412</v>
      </c>
      <c r="N9407" s="2" t="str" cm="1">
        <f t="array" ref="N9407">INDEX('BD product'!A:D,M9407,2)</f>
        <v>Technology</v>
      </c>
    </row>
    <row r="9408" spans="1:14" x14ac:dyDescent="0.3">
      <c r="A9408" s="3" t="s">
        <v>9193</v>
      </c>
      <c r="B9408" s="4">
        <v>41712</v>
      </c>
      <c r="C9408" s="12" t="str">
        <f t="shared" si="146"/>
        <v>2014/03</v>
      </c>
      <c r="D9408" s="4">
        <v>41715</v>
      </c>
      <c r="E9408" s="3" t="s">
        <v>64</v>
      </c>
      <c r="F9408" s="3" t="s">
        <v>489</v>
      </c>
      <c r="G9408" s="3" t="s">
        <v>6929</v>
      </c>
      <c r="H9408" s="5">
        <v>8448</v>
      </c>
      <c r="I9408" s="2">
        <v>2</v>
      </c>
      <c r="J9408" s="2">
        <v>2</v>
      </c>
      <c r="K9408" s="2">
        <v>2.64E-2</v>
      </c>
      <c r="L9408" s="18" t="str">
        <f>VLOOKUP(F9408,'BD customers'!$1:$1048576,2,FALSE)</f>
        <v>Rick Bensley</v>
      </c>
      <c r="M9408" s="2">
        <f>MATCH(orders[[#This Row],[Product ID]],'BD product'!A:A,0)</f>
        <v>1739</v>
      </c>
      <c r="N9408" s="2" t="str" cm="1">
        <f t="array" ref="N9408">INDEX('BD product'!A:D,M9408,2)</f>
        <v>Office Supplies</v>
      </c>
    </row>
    <row r="9409" spans="1:14" x14ac:dyDescent="0.3">
      <c r="A9409" s="3" t="s">
        <v>9194</v>
      </c>
      <c r="B9409" s="4">
        <v>43000</v>
      </c>
      <c r="C9409" s="12" t="str">
        <f t="shared" si="146"/>
        <v>2017/09</v>
      </c>
      <c r="D9409" s="4">
        <v>43002</v>
      </c>
      <c r="E9409" s="3" t="s">
        <v>11</v>
      </c>
      <c r="F9409" s="3" t="s">
        <v>195</v>
      </c>
      <c r="G9409" s="3" t="s">
        <v>3926</v>
      </c>
      <c r="H9409" s="5">
        <v>10710</v>
      </c>
      <c r="I9409" s="2">
        <v>9</v>
      </c>
      <c r="J9409" s="2">
        <v>0</v>
      </c>
      <c r="K9409" s="2">
        <v>1.7136</v>
      </c>
      <c r="L9409" s="18" t="str">
        <f>VLOOKUP(F9409,'BD customers'!$1:$1048576,2,FALSE)</f>
        <v>Logan Currie</v>
      </c>
      <c r="M9409" s="2">
        <f>MATCH(orders[[#This Row],[Product ID]],'BD product'!A:A,0)</f>
        <v>1202</v>
      </c>
      <c r="N9409" s="2" t="str" cm="1">
        <f t="array" ref="N9409">INDEX('BD product'!A:D,M9409,2)</f>
        <v>Technology</v>
      </c>
    </row>
    <row r="9410" spans="1:14" x14ac:dyDescent="0.3">
      <c r="A9410" s="3" t="s">
        <v>9194</v>
      </c>
      <c r="B9410" s="4">
        <v>43000</v>
      </c>
      <c r="C9410" s="12" t="str">
        <f t="shared" ref="C9410:C9473" si="147">TEXT(B9410,"aaaa/mm")</f>
        <v>2017/09</v>
      </c>
      <c r="D9410" s="4">
        <v>43002</v>
      </c>
      <c r="E9410" s="3" t="s">
        <v>11</v>
      </c>
      <c r="F9410" s="3" t="s">
        <v>195</v>
      </c>
      <c r="G9410" s="3" t="s">
        <v>1783</v>
      </c>
      <c r="H9410" s="5">
        <v>1207</v>
      </c>
      <c r="I9410" s="2">
        <v>1</v>
      </c>
      <c r="J9410" s="2">
        <v>0</v>
      </c>
      <c r="K9410" s="2">
        <v>3.9830999999999999</v>
      </c>
      <c r="L9410" s="18" t="str">
        <f>VLOOKUP(F9410,'BD customers'!$1:$1048576,2,FALSE)</f>
        <v>Logan Currie</v>
      </c>
      <c r="M9410" s="2">
        <f>MATCH(orders[[#This Row],[Product ID]],'BD product'!A:A,0)</f>
        <v>443</v>
      </c>
      <c r="N9410" s="2" t="str" cm="1">
        <f t="array" ref="N9410">INDEX('BD product'!A:D,M9410,2)</f>
        <v>Furniture</v>
      </c>
    </row>
    <row r="9411" spans="1:14" x14ac:dyDescent="0.3">
      <c r="A9411" s="3" t="s">
        <v>9195</v>
      </c>
      <c r="B9411" s="4">
        <v>43079</v>
      </c>
      <c r="C9411" s="12" t="str">
        <f t="shared" si="147"/>
        <v>2017/12</v>
      </c>
      <c r="D9411" s="4">
        <v>43082</v>
      </c>
      <c r="E9411" s="3" t="s">
        <v>64</v>
      </c>
      <c r="F9411" s="3" t="s">
        <v>4132</v>
      </c>
      <c r="G9411" s="3" t="s">
        <v>2382</v>
      </c>
      <c r="H9411" s="5">
        <v>3273</v>
      </c>
      <c r="I9411" s="2">
        <v>1</v>
      </c>
      <c r="J9411" s="2">
        <v>7</v>
      </c>
      <c r="K9411" s="2">
        <v>-2.5093000000000001</v>
      </c>
      <c r="L9411" s="18" t="str">
        <f>VLOOKUP(F9411,'BD customers'!$1:$1048576,2,FALSE)</f>
        <v>William Brown</v>
      </c>
      <c r="M9411" s="2">
        <f>MATCH(orders[[#This Row],[Product ID]],'BD product'!A:A,0)</f>
        <v>636</v>
      </c>
      <c r="N9411" s="2" t="str" cm="1">
        <f t="array" ref="N9411">INDEX('BD product'!A:D,M9411,2)</f>
        <v>Office Supplies</v>
      </c>
    </row>
    <row r="9412" spans="1:14" x14ac:dyDescent="0.3">
      <c r="A9412" s="3" t="s">
        <v>9195</v>
      </c>
      <c r="B9412" s="4">
        <v>43079</v>
      </c>
      <c r="C9412" s="12" t="str">
        <f t="shared" si="147"/>
        <v>2017/12</v>
      </c>
      <c r="D9412" s="4">
        <v>43082</v>
      </c>
      <c r="E9412" s="3" t="s">
        <v>64</v>
      </c>
      <c r="F9412" s="3" t="s">
        <v>4132</v>
      </c>
      <c r="G9412" s="3" t="s">
        <v>1997</v>
      </c>
      <c r="H9412" s="5">
        <v>8792</v>
      </c>
      <c r="I9412" s="2">
        <v>5</v>
      </c>
      <c r="J9412" s="2">
        <v>2</v>
      </c>
      <c r="K9412" s="2">
        <v>1.5386</v>
      </c>
      <c r="L9412" s="18" t="str">
        <f>VLOOKUP(F9412,'BD customers'!$1:$1048576,2,FALSE)</f>
        <v>William Brown</v>
      </c>
      <c r="M9412" s="2">
        <f>MATCH(orders[[#This Row],[Product ID]],'BD product'!A:A,0)</f>
        <v>506</v>
      </c>
      <c r="N9412" s="2" t="str" cm="1">
        <f t="array" ref="N9412">INDEX('BD product'!A:D,M9412,2)</f>
        <v>Furniture</v>
      </c>
    </row>
    <row r="9413" spans="1:14" x14ac:dyDescent="0.3">
      <c r="A9413" s="3" t="s">
        <v>9196</v>
      </c>
      <c r="B9413" s="4">
        <v>42439</v>
      </c>
      <c r="C9413" s="12" t="str">
        <f t="shared" si="147"/>
        <v>2016/03</v>
      </c>
      <c r="D9413" s="4">
        <v>42443</v>
      </c>
      <c r="E9413" s="3" t="s">
        <v>11</v>
      </c>
      <c r="F9413" s="3" t="s">
        <v>1005</v>
      </c>
      <c r="G9413" s="3" t="s">
        <v>2084</v>
      </c>
      <c r="H9413" s="5">
        <v>104696</v>
      </c>
      <c r="I9413" s="2">
        <v>1</v>
      </c>
      <c r="J9413" s="2">
        <v>2</v>
      </c>
      <c r="K9413" s="2">
        <v>6.5434999999999999</v>
      </c>
      <c r="L9413" s="18" t="str">
        <f>VLOOKUP(F9413,'BD customers'!$1:$1048576,2,FALSE)</f>
        <v>Maya Herman</v>
      </c>
      <c r="M9413" s="2">
        <f>MATCH(orders[[#This Row],[Product ID]],'BD product'!A:A,0)</f>
        <v>535</v>
      </c>
      <c r="N9413" s="2" t="str" cm="1">
        <f t="array" ref="N9413">INDEX('BD product'!A:D,M9413,2)</f>
        <v>Office Supplies</v>
      </c>
    </row>
    <row r="9414" spans="1:14" x14ac:dyDescent="0.3">
      <c r="A9414" s="3" t="s">
        <v>9197</v>
      </c>
      <c r="B9414" s="4">
        <v>42031</v>
      </c>
      <c r="C9414" s="12" t="str">
        <f t="shared" si="147"/>
        <v>2015/01</v>
      </c>
      <c r="D9414" s="4">
        <v>42033</v>
      </c>
      <c r="E9414" s="3" t="s">
        <v>64</v>
      </c>
      <c r="F9414" s="3" t="s">
        <v>985</v>
      </c>
      <c r="G9414" s="3" t="s">
        <v>1923</v>
      </c>
      <c r="H9414" s="5">
        <v>280392</v>
      </c>
      <c r="I9414" s="2">
        <v>5</v>
      </c>
      <c r="J9414" s="2">
        <v>2</v>
      </c>
      <c r="K9414" s="2">
        <v>0</v>
      </c>
      <c r="L9414" s="18" t="str">
        <f>VLOOKUP(F9414,'BD customers'!$1:$1048576,2,FALSE)</f>
        <v>Sean Christensen</v>
      </c>
      <c r="M9414" s="2">
        <f>MATCH(orders[[#This Row],[Product ID]],'BD product'!A:A,0)</f>
        <v>485</v>
      </c>
      <c r="N9414" s="2" t="str" cm="1">
        <f t="array" ref="N9414">INDEX('BD product'!A:D,M9414,2)</f>
        <v>Furniture</v>
      </c>
    </row>
    <row r="9415" spans="1:14" x14ac:dyDescent="0.3">
      <c r="A9415" s="3" t="s">
        <v>9198</v>
      </c>
      <c r="B9415" s="4">
        <v>42639</v>
      </c>
      <c r="C9415" s="12" t="str">
        <f t="shared" si="147"/>
        <v>2016/09</v>
      </c>
      <c r="D9415" s="4">
        <v>42640</v>
      </c>
      <c r="E9415" s="3" t="s">
        <v>64</v>
      </c>
      <c r="F9415" s="3" t="s">
        <v>4229</v>
      </c>
      <c r="G9415" s="3" t="s">
        <v>2934</v>
      </c>
      <c r="H9415" s="5">
        <v>6816</v>
      </c>
      <c r="I9415" s="2">
        <v>2</v>
      </c>
      <c r="J9415" s="2">
        <v>8</v>
      </c>
      <c r="K9415" s="2">
        <v>-11.587199999999999</v>
      </c>
      <c r="L9415" s="18" t="str">
        <f>VLOOKUP(F9415,'BD customers'!$1:$1048576,2,FALSE)</f>
        <v>Matt Hagelstein</v>
      </c>
      <c r="M9415" s="2">
        <f>MATCH(orders[[#This Row],[Product ID]],'BD product'!A:A,0)</f>
        <v>824</v>
      </c>
      <c r="N9415" s="2" t="str" cm="1">
        <f t="array" ref="N9415">INDEX('BD product'!A:D,M9415,2)</f>
        <v>Office Supplies</v>
      </c>
    </row>
    <row r="9416" spans="1:14" x14ac:dyDescent="0.3">
      <c r="A9416" s="3" t="s">
        <v>9199</v>
      </c>
      <c r="B9416" s="4">
        <v>42295</v>
      </c>
      <c r="C9416" s="12" t="str">
        <f t="shared" si="147"/>
        <v>2015/10</v>
      </c>
      <c r="D9416" s="4">
        <v>42299</v>
      </c>
      <c r="E9416" s="3" t="s">
        <v>21</v>
      </c>
      <c r="F9416" s="3" t="s">
        <v>3814</v>
      </c>
      <c r="G9416" s="3" t="s">
        <v>7835</v>
      </c>
      <c r="H9416" s="5">
        <v>249584</v>
      </c>
      <c r="I9416" s="2">
        <v>2</v>
      </c>
      <c r="J9416" s="2">
        <v>2</v>
      </c>
      <c r="K9416" s="2">
        <v>1.5599000000000001</v>
      </c>
      <c r="L9416" s="18" t="str">
        <f>VLOOKUP(F9416,'BD customers'!$1:$1048576,2,FALSE)</f>
        <v>John Castell</v>
      </c>
      <c r="M9416" s="2">
        <f>MATCH(orders[[#This Row],[Product ID]],'BD product'!A:A,0)</f>
        <v>1809</v>
      </c>
      <c r="N9416" s="2" t="str" cm="1">
        <f t="array" ref="N9416">INDEX('BD product'!A:D,M9416,2)</f>
        <v>Technology</v>
      </c>
    </row>
    <row r="9417" spans="1:14" x14ac:dyDescent="0.3">
      <c r="A9417" s="3" t="s">
        <v>9199</v>
      </c>
      <c r="B9417" s="4">
        <v>42295</v>
      </c>
      <c r="C9417" s="12" t="str">
        <f t="shared" si="147"/>
        <v>2015/10</v>
      </c>
      <c r="D9417" s="4">
        <v>42299</v>
      </c>
      <c r="E9417" s="3" t="s">
        <v>21</v>
      </c>
      <c r="F9417" s="3" t="s">
        <v>3814</v>
      </c>
      <c r="G9417" s="3" t="s">
        <v>4451</v>
      </c>
      <c r="H9417" s="5">
        <v>1794</v>
      </c>
      <c r="I9417" s="2">
        <v>3</v>
      </c>
      <c r="J9417" s="2">
        <v>0</v>
      </c>
      <c r="K9417" s="2">
        <v>8.7905999999999995</v>
      </c>
      <c r="L9417" s="18" t="str">
        <f>VLOOKUP(F9417,'BD customers'!$1:$1048576,2,FALSE)</f>
        <v>John Castell</v>
      </c>
      <c r="M9417" s="2">
        <f>MATCH(orders[[#This Row],[Product ID]],'BD product'!A:A,0)</f>
        <v>1333</v>
      </c>
      <c r="N9417" s="2" t="str" cm="1">
        <f t="array" ref="N9417">INDEX('BD product'!A:D,M9417,2)</f>
        <v>Office Supplies</v>
      </c>
    </row>
    <row r="9418" spans="1:14" x14ac:dyDescent="0.3">
      <c r="A9418" s="3" t="s">
        <v>9199</v>
      </c>
      <c r="B9418" s="4">
        <v>42295</v>
      </c>
      <c r="C9418" s="12" t="str">
        <f t="shared" si="147"/>
        <v>2015/10</v>
      </c>
      <c r="D9418" s="4">
        <v>42299</v>
      </c>
      <c r="E9418" s="3" t="s">
        <v>21</v>
      </c>
      <c r="F9418" s="3" t="s">
        <v>3814</v>
      </c>
      <c r="G9418" s="3" t="s">
        <v>1007</v>
      </c>
      <c r="H9418" s="5">
        <v>1011</v>
      </c>
      <c r="I9418" s="2">
        <v>3</v>
      </c>
      <c r="J9418" s="2">
        <v>0</v>
      </c>
      <c r="K9418" s="2">
        <v>3.2351999999999999</v>
      </c>
      <c r="L9418" s="18" t="str">
        <f>VLOOKUP(F9418,'BD customers'!$1:$1048576,2,FALSE)</f>
        <v>John Castell</v>
      </c>
      <c r="M9418" s="2">
        <f>MATCH(orders[[#This Row],[Product ID]],'BD product'!A:A,0)</f>
        <v>226</v>
      </c>
      <c r="N9418" s="2" t="str" cm="1">
        <f t="array" ref="N9418">INDEX('BD product'!A:D,M9418,2)</f>
        <v>Furniture</v>
      </c>
    </row>
    <row r="9419" spans="1:14" x14ac:dyDescent="0.3">
      <c r="A9419" s="3" t="s">
        <v>9200</v>
      </c>
      <c r="B9419" s="4">
        <v>41939</v>
      </c>
      <c r="C9419" s="12" t="str">
        <f t="shared" si="147"/>
        <v>2014/10</v>
      </c>
      <c r="D9419" s="4">
        <v>41944</v>
      </c>
      <c r="E9419" s="3" t="s">
        <v>21</v>
      </c>
      <c r="F9419" s="3" t="s">
        <v>2258</v>
      </c>
      <c r="G9419" s="3" t="s">
        <v>2816</v>
      </c>
      <c r="H9419" s="5">
        <v>10368</v>
      </c>
      <c r="I9419" s="2">
        <v>2</v>
      </c>
      <c r="J9419" s="2">
        <v>2</v>
      </c>
      <c r="K9419" s="2">
        <v>3.6288</v>
      </c>
      <c r="L9419" s="18" t="str">
        <f>VLOOKUP(F9419,'BD customers'!$1:$1048576,2,FALSE)</f>
        <v>Ross DeVincentis</v>
      </c>
      <c r="M9419" s="2">
        <f>MATCH(orders[[#This Row],[Product ID]],'BD product'!A:A,0)</f>
        <v>780</v>
      </c>
      <c r="N9419" s="2" t="str" cm="1">
        <f t="array" ref="N9419">INDEX('BD product'!A:D,M9419,2)</f>
        <v>Office Supplies</v>
      </c>
    </row>
    <row r="9420" spans="1:14" x14ac:dyDescent="0.3">
      <c r="A9420" s="3" t="s">
        <v>9200</v>
      </c>
      <c r="B9420" s="4">
        <v>41939</v>
      </c>
      <c r="C9420" s="12" t="str">
        <f t="shared" si="147"/>
        <v>2014/10</v>
      </c>
      <c r="D9420" s="4">
        <v>41944</v>
      </c>
      <c r="E9420" s="3" t="s">
        <v>21</v>
      </c>
      <c r="F9420" s="3" t="s">
        <v>2258</v>
      </c>
      <c r="G9420" s="3" t="s">
        <v>2904</v>
      </c>
      <c r="H9420" s="5">
        <v>11952</v>
      </c>
      <c r="I9420" s="2">
        <v>3</v>
      </c>
      <c r="J9420" s="2">
        <v>2</v>
      </c>
      <c r="K9420" s="2">
        <v>4.0338000000000003</v>
      </c>
      <c r="L9420" s="18" t="str">
        <f>VLOOKUP(F9420,'BD customers'!$1:$1048576,2,FALSE)</f>
        <v>Ross DeVincentis</v>
      </c>
      <c r="M9420" s="2">
        <f>MATCH(orders[[#This Row],[Product ID]],'BD product'!A:A,0)</f>
        <v>813</v>
      </c>
      <c r="N9420" s="2" t="str" cm="1">
        <f t="array" ref="N9420">INDEX('BD product'!A:D,M9420,2)</f>
        <v>Office Supplies</v>
      </c>
    </row>
    <row r="9421" spans="1:14" x14ac:dyDescent="0.3">
      <c r="A9421" s="3" t="s">
        <v>9201</v>
      </c>
      <c r="B9421" s="4">
        <v>43010</v>
      </c>
      <c r="C9421" s="12" t="str">
        <f t="shared" si="147"/>
        <v>2017/10</v>
      </c>
      <c r="D9421" s="4">
        <v>43012</v>
      </c>
      <c r="E9421" s="3" t="s">
        <v>11</v>
      </c>
      <c r="F9421" s="3" t="s">
        <v>2271</v>
      </c>
      <c r="G9421" s="3" t="s">
        <v>2021</v>
      </c>
      <c r="H9421" s="5">
        <v>15224</v>
      </c>
      <c r="I9421" s="2">
        <v>2</v>
      </c>
      <c r="J9421" s="2">
        <v>8</v>
      </c>
      <c r="K9421" s="2">
        <v>-38.821199999999997</v>
      </c>
      <c r="L9421" s="18" t="str">
        <f>VLOOKUP(F9421,'BD customers'!$1:$1048576,2,FALSE)</f>
        <v>Steve Chapman</v>
      </c>
      <c r="M9421" s="2">
        <f>MATCH(orders[[#This Row],[Product ID]],'BD product'!A:A,0)</f>
        <v>515</v>
      </c>
      <c r="N9421" s="2" t="str" cm="1">
        <f t="array" ref="N9421">INDEX('BD product'!A:D,M9421,2)</f>
        <v>Office Supplies</v>
      </c>
    </row>
    <row r="9422" spans="1:14" x14ac:dyDescent="0.3">
      <c r="A9422" s="3" t="s">
        <v>9201</v>
      </c>
      <c r="B9422" s="4">
        <v>43010</v>
      </c>
      <c r="C9422" s="12" t="str">
        <f t="shared" si="147"/>
        <v>2017/10</v>
      </c>
      <c r="D9422" s="4">
        <v>43012</v>
      </c>
      <c r="E9422" s="3" t="s">
        <v>11</v>
      </c>
      <c r="F9422" s="3" t="s">
        <v>2271</v>
      </c>
      <c r="G9422" s="3" t="s">
        <v>5569</v>
      </c>
      <c r="H9422" s="5">
        <v>21984</v>
      </c>
      <c r="I9422" s="2">
        <v>6</v>
      </c>
      <c r="J9422" s="2">
        <v>8</v>
      </c>
      <c r="K9422" s="2">
        <v>-56.059199999999997</v>
      </c>
      <c r="L9422" s="18" t="str">
        <f>VLOOKUP(F9422,'BD customers'!$1:$1048576,2,FALSE)</f>
        <v>Steve Chapman</v>
      </c>
      <c r="M9422" s="2">
        <f>MATCH(orders[[#This Row],[Product ID]],'BD product'!A:A,0)</f>
        <v>1551</v>
      </c>
      <c r="N9422" s="2" t="str" cm="1">
        <f t="array" ref="N9422">INDEX('BD product'!A:D,M9422,2)</f>
        <v>Office Supplies</v>
      </c>
    </row>
    <row r="9423" spans="1:14" x14ac:dyDescent="0.3">
      <c r="A9423" s="3" t="s">
        <v>9202</v>
      </c>
      <c r="B9423" s="4">
        <v>41843</v>
      </c>
      <c r="C9423" s="12" t="str">
        <f t="shared" si="147"/>
        <v>2014/07</v>
      </c>
      <c r="D9423" s="4">
        <v>41847</v>
      </c>
      <c r="E9423" s="3" t="s">
        <v>21</v>
      </c>
      <c r="F9423" s="3" t="s">
        <v>5620</v>
      </c>
      <c r="G9423" s="3" t="s">
        <v>3564</v>
      </c>
      <c r="H9423" s="5">
        <v>604752</v>
      </c>
      <c r="I9423" s="2">
        <v>6</v>
      </c>
      <c r="J9423" s="2">
        <v>2</v>
      </c>
      <c r="K9423" s="2">
        <v>60.475200000000001</v>
      </c>
      <c r="L9423" s="18" t="str">
        <f>VLOOKUP(F9423,'BD customers'!$1:$1048576,2,FALSE)</f>
        <v>Nick Crebassa</v>
      </c>
      <c r="M9423" s="2">
        <f>MATCH(orders[[#This Row],[Product ID]],'BD product'!A:A,0)</f>
        <v>1068</v>
      </c>
      <c r="N9423" s="2" t="str" cm="1">
        <f t="array" ref="N9423">INDEX('BD product'!A:D,M9423,2)</f>
        <v>Technology</v>
      </c>
    </row>
    <row r="9424" spans="1:14" x14ac:dyDescent="0.3">
      <c r="A9424" s="3" t="s">
        <v>9202</v>
      </c>
      <c r="B9424" s="4">
        <v>41843</v>
      </c>
      <c r="C9424" s="12" t="str">
        <f t="shared" si="147"/>
        <v>2014/07</v>
      </c>
      <c r="D9424" s="4">
        <v>41847</v>
      </c>
      <c r="E9424" s="3" t="s">
        <v>21</v>
      </c>
      <c r="F9424" s="3" t="s">
        <v>5620</v>
      </c>
      <c r="G9424" s="3" t="s">
        <v>2272</v>
      </c>
      <c r="H9424" s="5">
        <v>407</v>
      </c>
      <c r="I9424" s="2">
        <v>5</v>
      </c>
      <c r="J9424" s="2">
        <v>0</v>
      </c>
      <c r="K9424" s="2">
        <v>1.1802999999999999</v>
      </c>
      <c r="L9424" s="18" t="str">
        <f>VLOOKUP(F9424,'BD customers'!$1:$1048576,2,FALSE)</f>
        <v>Nick Crebassa</v>
      </c>
      <c r="M9424" s="2">
        <f>MATCH(orders[[#This Row],[Product ID]],'BD product'!A:A,0)</f>
        <v>599</v>
      </c>
      <c r="N9424" s="2" t="str" cm="1">
        <f t="array" ref="N9424">INDEX('BD product'!A:D,M9424,2)</f>
        <v>Office Supplies</v>
      </c>
    </row>
    <row r="9425" spans="1:14" x14ac:dyDescent="0.3">
      <c r="A9425" s="3" t="s">
        <v>9202</v>
      </c>
      <c r="B9425" s="4">
        <v>41843</v>
      </c>
      <c r="C9425" s="12" t="str">
        <f t="shared" si="147"/>
        <v>2014/07</v>
      </c>
      <c r="D9425" s="4">
        <v>41847</v>
      </c>
      <c r="E9425" s="3" t="s">
        <v>21</v>
      </c>
      <c r="F9425" s="3" t="s">
        <v>5620</v>
      </c>
      <c r="G9425" s="3" t="s">
        <v>2656</v>
      </c>
      <c r="H9425" s="5">
        <v>302376</v>
      </c>
      <c r="I9425" s="2">
        <v>3</v>
      </c>
      <c r="J9425" s="2">
        <v>2</v>
      </c>
      <c r="K9425" s="2">
        <v>3.7797000000000001</v>
      </c>
      <c r="L9425" s="18" t="str">
        <f>VLOOKUP(F9425,'BD customers'!$1:$1048576,2,FALSE)</f>
        <v>Nick Crebassa</v>
      </c>
      <c r="M9425" s="2">
        <f>MATCH(orders[[#This Row],[Product ID]],'BD product'!A:A,0)</f>
        <v>724</v>
      </c>
      <c r="N9425" s="2" t="str" cm="1">
        <f t="array" ref="N9425">INDEX('BD product'!A:D,M9425,2)</f>
        <v>Technology</v>
      </c>
    </row>
    <row r="9426" spans="1:14" x14ac:dyDescent="0.3">
      <c r="A9426" s="3" t="s">
        <v>9202</v>
      </c>
      <c r="B9426" s="4">
        <v>41843</v>
      </c>
      <c r="C9426" s="12" t="str">
        <f t="shared" si="147"/>
        <v>2014/07</v>
      </c>
      <c r="D9426" s="4">
        <v>41847</v>
      </c>
      <c r="E9426" s="3" t="s">
        <v>21</v>
      </c>
      <c r="F9426" s="3" t="s">
        <v>5620</v>
      </c>
      <c r="G9426" s="3" t="s">
        <v>256</v>
      </c>
      <c r="H9426" s="5">
        <v>450</v>
      </c>
      <c r="I9426" s="2">
        <v>3</v>
      </c>
      <c r="J9426" s="2">
        <v>0</v>
      </c>
      <c r="K9426" s="2">
        <v>4.9500000000000002E-2</v>
      </c>
      <c r="L9426" s="18" t="str">
        <f>VLOOKUP(F9426,'BD customers'!$1:$1048576,2,FALSE)</f>
        <v>Nick Crebassa</v>
      </c>
      <c r="M9426" s="2">
        <f>MATCH(orders[[#This Row],[Product ID]],'BD product'!A:A,0)</f>
        <v>48</v>
      </c>
      <c r="N9426" s="2" t="str" cm="1">
        <f t="array" ref="N9426">INDEX('BD product'!A:D,M9426,2)</f>
        <v>Technology</v>
      </c>
    </row>
    <row r="9427" spans="1:14" x14ac:dyDescent="0.3">
      <c r="A9427" s="3" t="s">
        <v>9203</v>
      </c>
      <c r="B9427" s="4">
        <v>41894</v>
      </c>
      <c r="C9427" s="12" t="str">
        <f t="shared" si="147"/>
        <v>2014/09</v>
      </c>
      <c r="D9427" s="4">
        <v>41899</v>
      </c>
      <c r="E9427" s="3" t="s">
        <v>11</v>
      </c>
      <c r="F9427" s="3" t="s">
        <v>3984</v>
      </c>
      <c r="G9427" s="3" t="s">
        <v>1923</v>
      </c>
      <c r="H9427" s="5">
        <v>3785292</v>
      </c>
      <c r="I9427" s="2">
        <v>6</v>
      </c>
      <c r="J9427" s="2">
        <v>1</v>
      </c>
      <c r="K9427" s="2">
        <v>42.058799999999998</v>
      </c>
      <c r="L9427" s="18" t="str">
        <f>VLOOKUP(F9427,'BD customers'!$1:$1048576,2,FALSE)</f>
        <v>Luke Weiss</v>
      </c>
      <c r="M9427" s="2">
        <f>MATCH(orders[[#This Row],[Product ID]],'BD product'!A:A,0)</f>
        <v>485</v>
      </c>
      <c r="N9427" s="2" t="str" cm="1">
        <f t="array" ref="N9427">INDEX('BD product'!A:D,M9427,2)</f>
        <v>Furniture</v>
      </c>
    </row>
    <row r="9428" spans="1:14" x14ac:dyDescent="0.3">
      <c r="A9428" s="3" t="s">
        <v>9204</v>
      </c>
      <c r="B9428" s="4">
        <v>42628</v>
      </c>
      <c r="C9428" s="12" t="str">
        <f t="shared" si="147"/>
        <v>2016/09</v>
      </c>
      <c r="D9428" s="4">
        <v>42633</v>
      </c>
      <c r="E9428" s="3" t="s">
        <v>21</v>
      </c>
      <c r="F9428" s="3" t="s">
        <v>6090</v>
      </c>
      <c r="G9428" s="3" t="s">
        <v>6240</v>
      </c>
      <c r="H9428" s="5">
        <v>354</v>
      </c>
      <c r="I9428" s="2">
        <v>5</v>
      </c>
      <c r="J9428" s="2">
        <v>0</v>
      </c>
      <c r="K9428" s="2">
        <v>1.3452</v>
      </c>
      <c r="L9428" s="18" t="str">
        <f>VLOOKUP(F9428,'BD customers'!$1:$1048576,2,FALSE)</f>
        <v>Angele Hood</v>
      </c>
      <c r="M9428" s="2">
        <f>MATCH(orders[[#This Row],[Product ID]],'BD product'!A:A,0)</f>
        <v>1660</v>
      </c>
      <c r="N9428" s="2" t="str" cm="1">
        <f t="array" ref="N9428">INDEX('BD product'!A:D,M9428,2)</f>
        <v>Office Supplies</v>
      </c>
    </row>
    <row r="9429" spans="1:14" x14ac:dyDescent="0.3">
      <c r="A9429" s="3" t="s">
        <v>9205</v>
      </c>
      <c r="B9429" s="4">
        <v>41970</v>
      </c>
      <c r="C9429" s="12" t="str">
        <f t="shared" si="147"/>
        <v>2014/11</v>
      </c>
      <c r="D9429" s="4">
        <v>41974</v>
      </c>
      <c r="E9429" s="3" t="s">
        <v>21</v>
      </c>
      <c r="F9429" s="3" t="s">
        <v>5487</v>
      </c>
      <c r="G9429" s="3" t="s">
        <v>3104</v>
      </c>
      <c r="H9429" s="5">
        <v>1999</v>
      </c>
      <c r="I9429" s="2">
        <v>5</v>
      </c>
      <c r="J9429" s="2">
        <v>0</v>
      </c>
      <c r="K9429" s="2">
        <v>0.39979999999999999</v>
      </c>
      <c r="L9429" s="18" t="str">
        <f>VLOOKUP(F9429,'BD customers'!$1:$1048576,2,FALSE)</f>
        <v>Jack O'Briant</v>
      </c>
      <c r="M9429" s="2">
        <f>MATCH(orders[[#This Row],[Product ID]],'BD product'!A:A,0)</f>
        <v>894</v>
      </c>
      <c r="N9429" s="2" t="str" cm="1">
        <f t="array" ref="N9429">INDEX('BD product'!A:D,M9429,2)</f>
        <v>Furniture</v>
      </c>
    </row>
    <row r="9430" spans="1:14" x14ac:dyDescent="0.3">
      <c r="A9430" s="3" t="s">
        <v>9206</v>
      </c>
      <c r="B9430" s="4">
        <v>41770</v>
      </c>
      <c r="C9430" s="12" t="str">
        <f t="shared" si="147"/>
        <v>2014/05</v>
      </c>
      <c r="D9430" s="4">
        <v>41775</v>
      </c>
      <c r="E9430" s="3" t="s">
        <v>21</v>
      </c>
      <c r="F9430" s="3" t="s">
        <v>524</v>
      </c>
      <c r="G9430" s="3" t="s">
        <v>1564</v>
      </c>
      <c r="H9430" s="5">
        <v>121296</v>
      </c>
      <c r="I9430" s="2">
        <v>8</v>
      </c>
      <c r="J9430" s="2">
        <v>3</v>
      </c>
      <c r="K9430" s="2">
        <v>-6.9311999999999996</v>
      </c>
      <c r="L9430" s="18" t="str">
        <f>VLOOKUP(F9430,'BD customers'!$1:$1048576,2,FALSE)</f>
        <v>Victoria Wilson</v>
      </c>
      <c r="M9430" s="2">
        <f>MATCH(orders[[#This Row],[Product ID]],'BD product'!A:A,0)</f>
        <v>379</v>
      </c>
      <c r="N9430" s="2" t="str" cm="1">
        <f t="array" ref="N9430">INDEX('BD product'!A:D,M9430,2)</f>
        <v>Furniture</v>
      </c>
    </row>
    <row r="9431" spans="1:14" x14ac:dyDescent="0.3">
      <c r="A9431" s="3" t="s">
        <v>9207</v>
      </c>
      <c r="B9431" s="4">
        <v>42244</v>
      </c>
      <c r="C9431" s="12" t="str">
        <f t="shared" si="147"/>
        <v>2015/08</v>
      </c>
      <c r="D9431" s="4">
        <v>42248</v>
      </c>
      <c r="E9431" s="3" t="s">
        <v>21</v>
      </c>
      <c r="F9431" s="3" t="s">
        <v>1225</v>
      </c>
      <c r="G9431" s="3" t="s">
        <v>3131</v>
      </c>
      <c r="H9431" s="5">
        <v>109996</v>
      </c>
      <c r="I9431" s="2">
        <v>5</v>
      </c>
      <c r="J9431" s="2">
        <v>2</v>
      </c>
      <c r="K9431" s="2">
        <v>8.2497000000000007</v>
      </c>
      <c r="L9431" s="18" t="str">
        <f>VLOOKUP(F9431,'BD customers'!$1:$1048576,2,FALSE)</f>
        <v>Ben Peterman</v>
      </c>
      <c r="M9431" s="2">
        <f>MATCH(orders[[#This Row],[Product ID]],'BD product'!A:A,0)</f>
        <v>905</v>
      </c>
      <c r="N9431" s="2" t="str" cm="1">
        <f t="array" ref="N9431">INDEX('BD product'!A:D,M9431,2)</f>
        <v>Technology</v>
      </c>
    </row>
    <row r="9432" spans="1:14" x14ac:dyDescent="0.3">
      <c r="A9432" s="3" t="s">
        <v>9207</v>
      </c>
      <c r="B9432" s="4">
        <v>42244</v>
      </c>
      <c r="C9432" s="12" t="str">
        <f t="shared" si="147"/>
        <v>2015/08</v>
      </c>
      <c r="D9432" s="4">
        <v>42248</v>
      </c>
      <c r="E9432" s="3" t="s">
        <v>21</v>
      </c>
      <c r="F9432" s="3" t="s">
        <v>1225</v>
      </c>
      <c r="G9432" s="3" t="s">
        <v>3679</v>
      </c>
      <c r="H9432" s="5">
        <v>103481</v>
      </c>
      <c r="I9432" s="2">
        <v>1</v>
      </c>
      <c r="J9432" s="2">
        <v>3</v>
      </c>
      <c r="K9432" s="2">
        <v>-16.261299999999999</v>
      </c>
      <c r="L9432" s="18" t="str">
        <f>VLOOKUP(F9432,'BD customers'!$1:$1048576,2,FALSE)</f>
        <v>Ben Peterman</v>
      </c>
      <c r="M9432" s="2">
        <f>MATCH(orders[[#This Row],[Product ID]],'BD product'!A:A,0)</f>
        <v>1118</v>
      </c>
      <c r="N9432" s="2" t="str" cm="1">
        <f t="array" ref="N9432">INDEX('BD product'!A:D,M9432,2)</f>
        <v>Furniture</v>
      </c>
    </row>
    <row r="9433" spans="1:14" x14ac:dyDescent="0.3">
      <c r="A9433" s="3" t="s">
        <v>9208</v>
      </c>
      <c r="B9433" s="4">
        <v>42174</v>
      </c>
      <c r="C9433" s="12" t="str">
        <f t="shared" si="147"/>
        <v>2015/06</v>
      </c>
      <c r="D9433" s="4">
        <v>42174</v>
      </c>
      <c r="E9433" s="3" t="s">
        <v>41</v>
      </c>
      <c r="F9433" s="3" t="s">
        <v>328</v>
      </c>
      <c r="G9433" s="3" t="s">
        <v>9090</v>
      </c>
      <c r="H9433" s="5">
        <v>5904</v>
      </c>
      <c r="I9433" s="2">
        <v>2</v>
      </c>
      <c r="J9433" s="2">
        <v>2</v>
      </c>
      <c r="K9433" s="2">
        <v>1.9925999999999999</v>
      </c>
      <c r="L9433" s="18" t="str">
        <f>VLOOKUP(F9433,'BD customers'!$1:$1048576,2,FALSE)</f>
        <v>Paul Prost</v>
      </c>
      <c r="M9433" s="2">
        <f>MATCH(orders[[#This Row],[Product ID]],'BD product'!A:A,0)</f>
        <v>1854</v>
      </c>
      <c r="N9433" s="2" t="str" cm="1">
        <f t="array" ref="N9433">INDEX('BD product'!A:D,M9433,2)</f>
        <v>Office Supplies</v>
      </c>
    </row>
    <row r="9434" spans="1:14" x14ac:dyDescent="0.3">
      <c r="A9434" s="3" t="s">
        <v>9209</v>
      </c>
      <c r="B9434" s="4">
        <v>42233</v>
      </c>
      <c r="C9434" s="12" t="str">
        <f t="shared" si="147"/>
        <v>2015/08</v>
      </c>
      <c r="D9434" s="4">
        <v>42239</v>
      </c>
      <c r="E9434" s="3" t="s">
        <v>21</v>
      </c>
      <c r="F9434" s="3" t="s">
        <v>65</v>
      </c>
      <c r="G9434" s="3" t="s">
        <v>3931</v>
      </c>
      <c r="H9434" s="5">
        <v>3008</v>
      </c>
      <c r="I9434" s="2">
        <v>2</v>
      </c>
      <c r="J9434" s="2">
        <v>2</v>
      </c>
      <c r="K9434" s="2">
        <v>-0.52639999999999998</v>
      </c>
      <c r="L9434" s="18" t="str">
        <f>VLOOKUP(F9434,'BD customers'!$1:$1048576,2,FALSE)</f>
        <v>Steven Cartwright</v>
      </c>
      <c r="M9434" s="2">
        <f>MATCH(orders[[#This Row],[Product ID]],'BD product'!A:A,0)</f>
        <v>1204</v>
      </c>
      <c r="N9434" s="2" t="str" cm="1">
        <f t="array" ref="N9434">INDEX('BD product'!A:D,M9434,2)</f>
        <v>Technology</v>
      </c>
    </row>
    <row r="9435" spans="1:14" x14ac:dyDescent="0.3">
      <c r="A9435" s="3" t="s">
        <v>9209</v>
      </c>
      <c r="B9435" s="4">
        <v>42233</v>
      </c>
      <c r="C9435" s="12" t="str">
        <f t="shared" si="147"/>
        <v>2015/08</v>
      </c>
      <c r="D9435" s="4">
        <v>42239</v>
      </c>
      <c r="E9435" s="3" t="s">
        <v>21</v>
      </c>
      <c r="F9435" s="3" t="s">
        <v>65</v>
      </c>
      <c r="G9435" s="3" t="s">
        <v>1256</v>
      </c>
      <c r="H9435" s="5">
        <v>36288</v>
      </c>
      <c r="I9435" s="2">
        <v>7</v>
      </c>
      <c r="J9435" s="2">
        <v>2</v>
      </c>
      <c r="K9435" s="2">
        <v>12.700799999999999</v>
      </c>
      <c r="L9435" s="18" t="str">
        <f>VLOOKUP(F9435,'BD customers'!$1:$1048576,2,FALSE)</f>
        <v>Steven Cartwright</v>
      </c>
      <c r="M9435" s="2">
        <f>MATCH(orders[[#This Row],[Product ID]],'BD product'!A:A,0)</f>
        <v>291</v>
      </c>
      <c r="N9435" s="2" t="str" cm="1">
        <f t="array" ref="N9435">INDEX('BD product'!A:D,M9435,2)</f>
        <v>Office Supplies</v>
      </c>
    </row>
    <row r="9436" spans="1:14" x14ac:dyDescent="0.3">
      <c r="A9436" s="3" t="s">
        <v>9209</v>
      </c>
      <c r="B9436" s="4">
        <v>42233</v>
      </c>
      <c r="C9436" s="12" t="str">
        <f t="shared" si="147"/>
        <v>2015/08</v>
      </c>
      <c r="D9436" s="4">
        <v>42239</v>
      </c>
      <c r="E9436" s="3" t="s">
        <v>21</v>
      </c>
      <c r="F9436" s="3" t="s">
        <v>65</v>
      </c>
      <c r="G9436" s="3" t="s">
        <v>2837</v>
      </c>
      <c r="H9436" s="5">
        <v>10272</v>
      </c>
      <c r="I9436" s="2">
        <v>3</v>
      </c>
      <c r="J9436" s="2">
        <v>2</v>
      </c>
      <c r="K9436" s="2">
        <v>1.1556</v>
      </c>
      <c r="L9436" s="18" t="str">
        <f>VLOOKUP(F9436,'BD customers'!$1:$1048576,2,FALSE)</f>
        <v>Steven Cartwright</v>
      </c>
      <c r="M9436" s="2">
        <f>MATCH(orders[[#This Row],[Product ID]],'BD product'!A:A,0)</f>
        <v>788</v>
      </c>
      <c r="N9436" s="2" t="str" cm="1">
        <f t="array" ref="N9436">INDEX('BD product'!A:D,M9436,2)</f>
        <v>Office Supplies</v>
      </c>
    </row>
    <row r="9437" spans="1:14" x14ac:dyDescent="0.3">
      <c r="A9437" s="3" t="s">
        <v>9209</v>
      </c>
      <c r="B9437" s="4">
        <v>42233</v>
      </c>
      <c r="C9437" s="12" t="str">
        <f t="shared" si="147"/>
        <v>2015/08</v>
      </c>
      <c r="D9437" s="4">
        <v>42239</v>
      </c>
      <c r="E9437" s="3" t="s">
        <v>21</v>
      </c>
      <c r="F9437" s="3" t="s">
        <v>65</v>
      </c>
      <c r="G9437" s="3" t="s">
        <v>2144</v>
      </c>
      <c r="H9437" s="5">
        <v>2528</v>
      </c>
      <c r="I9437" s="2">
        <v>4</v>
      </c>
      <c r="J9437" s="2">
        <v>2</v>
      </c>
      <c r="K9437" s="2">
        <v>-3.1600000000000003E-2</v>
      </c>
      <c r="L9437" s="18" t="str">
        <f>VLOOKUP(F9437,'BD customers'!$1:$1048576,2,FALSE)</f>
        <v>Steven Cartwright</v>
      </c>
      <c r="M9437" s="2">
        <f>MATCH(orders[[#This Row],[Product ID]],'BD product'!A:A,0)</f>
        <v>554</v>
      </c>
      <c r="N9437" s="2" t="str" cm="1">
        <f t="array" ref="N9437">INDEX('BD product'!A:D,M9437,2)</f>
        <v>Technology</v>
      </c>
    </row>
    <row r="9438" spans="1:14" x14ac:dyDescent="0.3">
      <c r="A9438" s="3" t="s">
        <v>9210</v>
      </c>
      <c r="B9438" s="4">
        <v>42272</v>
      </c>
      <c r="C9438" s="12" t="str">
        <f t="shared" si="147"/>
        <v>2015/09</v>
      </c>
      <c r="D9438" s="4">
        <v>42272</v>
      </c>
      <c r="E9438" s="3" t="s">
        <v>41</v>
      </c>
      <c r="F9438" s="3" t="s">
        <v>261</v>
      </c>
      <c r="G9438" s="3" t="s">
        <v>2578</v>
      </c>
      <c r="H9438" s="5">
        <v>2946</v>
      </c>
      <c r="I9438" s="2">
        <v>2</v>
      </c>
      <c r="J9438" s="2">
        <v>7</v>
      </c>
      <c r="K9438" s="2">
        <v>-2.0621999999999998</v>
      </c>
      <c r="L9438" s="18" t="str">
        <f>VLOOKUP(F9438,'BD customers'!$1:$1048576,2,FALSE)</f>
        <v>Bryan Mills</v>
      </c>
      <c r="M9438" s="2">
        <f>MATCH(orders[[#This Row],[Product ID]],'BD product'!A:A,0)</f>
        <v>698</v>
      </c>
      <c r="N9438" s="2" t="str" cm="1">
        <f t="array" ref="N9438">INDEX('BD product'!A:D,M9438,2)</f>
        <v>Office Supplies</v>
      </c>
    </row>
    <row r="9439" spans="1:14" x14ac:dyDescent="0.3">
      <c r="A9439" s="3" t="s">
        <v>9211</v>
      </c>
      <c r="B9439" s="4">
        <v>42881</v>
      </c>
      <c r="C9439" s="12" t="str">
        <f t="shared" si="147"/>
        <v>2017/05</v>
      </c>
      <c r="D9439" s="4">
        <v>42886</v>
      </c>
      <c r="E9439" s="3" t="s">
        <v>21</v>
      </c>
      <c r="F9439" s="3" t="s">
        <v>1893</v>
      </c>
      <c r="G9439" s="3" t="s">
        <v>4944</v>
      </c>
      <c r="H9439" s="5">
        <v>1296</v>
      </c>
      <c r="I9439" s="2">
        <v>2</v>
      </c>
      <c r="J9439" s="2">
        <v>0</v>
      </c>
      <c r="K9439" s="2">
        <v>6.2207999999999997</v>
      </c>
      <c r="L9439" s="18" t="str">
        <f>VLOOKUP(F9439,'BD customers'!$1:$1048576,2,FALSE)</f>
        <v>Carlos Daly</v>
      </c>
      <c r="M9439" s="2">
        <f>MATCH(orders[[#This Row],[Product ID]],'BD product'!A:A,0)</f>
        <v>1442</v>
      </c>
      <c r="N9439" s="2" t="str" cm="1">
        <f t="array" ref="N9439">INDEX('BD product'!A:D,M9439,2)</f>
        <v>Office Supplies</v>
      </c>
    </row>
    <row r="9440" spans="1:14" x14ac:dyDescent="0.3">
      <c r="A9440" s="3" t="s">
        <v>9212</v>
      </c>
      <c r="B9440" s="4">
        <v>42947</v>
      </c>
      <c r="C9440" s="12" t="str">
        <f t="shared" si="147"/>
        <v>2017/07</v>
      </c>
      <c r="D9440" s="4">
        <v>42952</v>
      </c>
      <c r="E9440" s="3" t="s">
        <v>21</v>
      </c>
      <c r="F9440" s="3" t="s">
        <v>1184</v>
      </c>
      <c r="G9440" s="3" t="s">
        <v>4215</v>
      </c>
      <c r="H9440" s="5">
        <v>285576</v>
      </c>
      <c r="I9440" s="2">
        <v>4</v>
      </c>
      <c r="J9440" s="2">
        <v>4</v>
      </c>
      <c r="K9440" s="2">
        <v>-57.115200000000002</v>
      </c>
      <c r="L9440" s="18" t="str">
        <f>VLOOKUP(F9440,'BD customers'!$1:$1048576,2,FALSE)</f>
        <v>Greg Matthias</v>
      </c>
      <c r="M9440" s="2">
        <f>MATCH(orders[[#This Row],[Product ID]],'BD product'!A:A,0)</f>
        <v>1272</v>
      </c>
      <c r="N9440" s="2" t="str" cm="1">
        <f t="array" ref="N9440">INDEX('BD product'!A:D,M9440,2)</f>
        <v>Technology</v>
      </c>
    </row>
    <row r="9441" spans="1:14" x14ac:dyDescent="0.3">
      <c r="A9441" s="3" t="s">
        <v>9213</v>
      </c>
      <c r="B9441" s="4">
        <v>41924</v>
      </c>
      <c r="C9441" s="12" t="str">
        <f t="shared" si="147"/>
        <v>2014/10</v>
      </c>
      <c r="D9441" s="4">
        <v>41929</v>
      </c>
      <c r="E9441" s="3" t="s">
        <v>21</v>
      </c>
      <c r="F9441" s="3" t="s">
        <v>7234</v>
      </c>
      <c r="G9441" s="3" t="s">
        <v>3938</v>
      </c>
      <c r="H9441" s="5">
        <v>2224</v>
      </c>
      <c r="I9441" s="2">
        <v>2</v>
      </c>
      <c r="J9441" s="2">
        <v>2</v>
      </c>
      <c r="K9441" s="2">
        <v>0.25019999999999998</v>
      </c>
      <c r="L9441" s="18" t="str">
        <f>VLOOKUP(F9441,'BD customers'!$1:$1048576,2,FALSE)</f>
        <v>Barry Pond</v>
      </c>
      <c r="M9441" s="2">
        <f>MATCH(orders[[#This Row],[Product ID]],'BD product'!A:A,0)</f>
        <v>1207</v>
      </c>
      <c r="N9441" s="2" t="str" cm="1">
        <f t="array" ref="N9441">INDEX('BD product'!A:D,M9441,2)</f>
        <v>Office Supplies</v>
      </c>
    </row>
    <row r="9442" spans="1:14" x14ac:dyDescent="0.3">
      <c r="A9442" s="3" t="s">
        <v>9214</v>
      </c>
      <c r="B9442" s="4">
        <v>41784</v>
      </c>
      <c r="C9442" s="12" t="str">
        <f t="shared" si="147"/>
        <v>2014/05</v>
      </c>
      <c r="D9442" s="4">
        <v>41788</v>
      </c>
      <c r="E9442" s="3" t="s">
        <v>21</v>
      </c>
      <c r="F9442" s="3" t="s">
        <v>7154</v>
      </c>
      <c r="G9442" s="3" t="s">
        <v>5214</v>
      </c>
      <c r="H9442" s="5">
        <v>1462</v>
      </c>
      <c r="I9442" s="2">
        <v>2</v>
      </c>
      <c r="J9442" s="2">
        <v>0</v>
      </c>
      <c r="K9442" s="2">
        <v>6.7252000000000001</v>
      </c>
      <c r="L9442" s="18" t="str">
        <f>VLOOKUP(F9442,'BD customers'!$1:$1048576,2,FALSE)</f>
        <v>Barry Weirich</v>
      </c>
      <c r="M9442" s="2">
        <f>MATCH(orders[[#This Row],[Product ID]],'BD product'!A:A,0)</f>
        <v>1492</v>
      </c>
      <c r="N9442" s="2" t="str" cm="1">
        <f t="array" ref="N9442">INDEX('BD product'!A:D,M9442,2)</f>
        <v>Office Supplies</v>
      </c>
    </row>
    <row r="9443" spans="1:14" x14ac:dyDescent="0.3">
      <c r="A9443" s="3" t="s">
        <v>9215</v>
      </c>
      <c r="B9443" s="4">
        <v>42002</v>
      </c>
      <c r="C9443" s="12" t="str">
        <f t="shared" si="147"/>
        <v>2014/12</v>
      </c>
      <c r="D9443" s="4">
        <v>42004</v>
      </c>
      <c r="E9443" s="3" t="s">
        <v>11</v>
      </c>
      <c r="F9443" s="3" t="s">
        <v>9216</v>
      </c>
      <c r="G9443" s="3" t="s">
        <v>3935</v>
      </c>
      <c r="H9443" s="5">
        <v>4836</v>
      </c>
      <c r="I9443" s="2">
        <v>5</v>
      </c>
      <c r="J9443" s="2">
        <v>2</v>
      </c>
      <c r="K9443" s="2">
        <v>0.60450000000000004</v>
      </c>
      <c r="L9443" s="18" t="str">
        <f>VLOOKUP(F9443,'BD customers'!$1:$1048576,2,FALSE)</f>
        <v>Ricardo Emerson</v>
      </c>
      <c r="M9443" s="2">
        <f>MATCH(orders[[#This Row],[Product ID]],'BD product'!A:A,0)</f>
        <v>1206</v>
      </c>
      <c r="N9443" s="2" t="str" cm="1">
        <f t="array" ref="N9443">INDEX('BD product'!A:D,M9443,2)</f>
        <v>Office Supplies</v>
      </c>
    </row>
    <row r="9444" spans="1:14" x14ac:dyDescent="0.3">
      <c r="A9444" s="3" t="s">
        <v>9217</v>
      </c>
      <c r="B9444" s="4">
        <v>42832</v>
      </c>
      <c r="C9444" s="12" t="str">
        <f t="shared" si="147"/>
        <v>2017/04</v>
      </c>
      <c r="D9444" s="4">
        <v>42836</v>
      </c>
      <c r="E9444" s="3" t="s">
        <v>21</v>
      </c>
      <c r="F9444" s="3" t="s">
        <v>2809</v>
      </c>
      <c r="G9444" s="3" t="s">
        <v>1647</v>
      </c>
      <c r="H9444" s="5">
        <v>16256</v>
      </c>
      <c r="I9444" s="2">
        <v>2</v>
      </c>
      <c r="J9444" s="2">
        <v>2</v>
      </c>
      <c r="K9444" s="2">
        <v>1.2192000000000001</v>
      </c>
      <c r="L9444" s="18" t="str">
        <f>VLOOKUP(F9444,'BD customers'!$1:$1048576,2,FALSE)</f>
        <v>Hallie Redmond</v>
      </c>
      <c r="M9444" s="2">
        <f>MATCH(orders[[#This Row],[Product ID]],'BD product'!A:A,0)</f>
        <v>402</v>
      </c>
      <c r="N9444" s="2" t="str" cm="1">
        <f t="array" ref="N9444">INDEX('BD product'!A:D,M9444,2)</f>
        <v>Office Supplies</v>
      </c>
    </row>
    <row r="9445" spans="1:14" x14ac:dyDescent="0.3">
      <c r="A9445" s="3" t="s">
        <v>9217</v>
      </c>
      <c r="B9445" s="4">
        <v>42832</v>
      </c>
      <c r="C9445" s="12" t="str">
        <f t="shared" si="147"/>
        <v>2017/04</v>
      </c>
      <c r="D9445" s="4">
        <v>42836</v>
      </c>
      <c r="E9445" s="3" t="s">
        <v>21</v>
      </c>
      <c r="F9445" s="3" t="s">
        <v>2809</v>
      </c>
      <c r="G9445" s="3" t="s">
        <v>2926</v>
      </c>
      <c r="H9445" s="5">
        <v>219184</v>
      </c>
      <c r="I9445" s="2">
        <v>2</v>
      </c>
      <c r="J9445" s="2">
        <v>2</v>
      </c>
      <c r="K9445" s="2">
        <v>19.178599999999999</v>
      </c>
      <c r="L9445" s="18" t="str">
        <f>VLOOKUP(F9445,'BD customers'!$1:$1048576,2,FALSE)</f>
        <v>Hallie Redmond</v>
      </c>
      <c r="M9445" s="2">
        <f>MATCH(orders[[#This Row],[Product ID]],'BD product'!A:A,0)</f>
        <v>821</v>
      </c>
      <c r="N9445" s="2" t="str" cm="1">
        <f t="array" ref="N9445">INDEX('BD product'!A:D,M9445,2)</f>
        <v>Technology</v>
      </c>
    </row>
    <row r="9446" spans="1:14" x14ac:dyDescent="0.3">
      <c r="A9446" s="3" t="s">
        <v>9218</v>
      </c>
      <c r="B9446" s="4">
        <v>42064</v>
      </c>
      <c r="C9446" s="12" t="str">
        <f t="shared" si="147"/>
        <v>2015/03</v>
      </c>
      <c r="D9446" s="4">
        <v>42065</v>
      </c>
      <c r="E9446" s="3" t="s">
        <v>64</v>
      </c>
      <c r="F9446" s="3" t="s">
        <v>6053</v>
      </c>
      <c r="G9446" s="3" t="s">
        <v>5960</v>
      </c>
      <c r="H9446" s="5">
        <v>9584</v>
      </c>
      <c r="I9446" s="2">
        <v>4</v>
      </c>
      <c r="J9446" s="2">
        <v>2</v>
      </c>
      <c r="K9446" s="2">
        <v>3.4742000000000002</v>
      </c>
      <c r="L9446" s="18" t="str">
        <f>VLOOKUP(F9446,'BD customers'!$1:$1048576,2,FALSE)</f>
        <v>Tracy Poddar</v>
      </c>
      <c r="M9446" s="2">
        <f>MATCH(orders[[#This Row],[Product ID]],'BD product'!A:A,0)</f>
        <v>1622</v>
      </c>
      <c r="N9446" s="2" t="str" cm="1">
        <f t="array" ref="N9446">INDEX('BD product'!A:D,M9446,2)</f>
        <v>Technology</v>
      </c>
    </row>
    <row r="9447" spans="1:14" x14ac:dyDescent="0.3">
      <c r="A9447" s="3" t="s">
        <v>9219</v>
      </c>
      <c r="B9447" s="4">
        <v>42153</v>
      </c>
      <c r="C9447" s="12" t="str">
        <f t="shared" si="147"/>
        <v>2015/05</v>
      </c>
      <c r="D9447" s="4">
        <v>42158</v>
      </c>
      <c r="E9447" s="3" t="s">
        <v>21</v>
      </c>
      <c r="F9447" s="3" t="s">
        <v>459</v>
      </c>
      <c r="G9447" s="3" t="s">
        <v>2332</v>
      </c>
      <c r="H9447" s="5">
        <v>1239</v>
      </c>
      <c r="I9447" s="2">
        <v>3</v>
      </c>
      <c r="J9447" s="2">
        <v>0</v>
      </c>
      <c r="K9447" s="2">
        <v>5.6993999999999998</v>
      </c>
      <c r="L9447" s="18" t="str">
        <f>VLOOKUP(F9447,'BD customers'!$1:$1048576,2,FALSE)</f>
        <v>Karl Braun</v>
      </c>
      <c r="M9447" s="2">
        <f>MATCH(orders[[#This Row],[Product ID]],'BD product'!A:A,0)</f>
        <v>619</v>
      </c>
      <c r="N9447" s="2" t="str" cm="1">
        <f t="array" ref="N9447">INDEX('BD product'!A:D,M9447,2)</f>
        <v>Office Supplies</v>
      </c>
    </row>
    <row r="9448" spans="1:14" x14ac:dyDescent="0.3">
      <c r="A9448" s="3" t="s">
        <v>9220</v>
      </c>
      <c r="B9448" s="4">
        <v>42635</v>
      </c>
      <c r="C9448" s="12" t="str">
        <f t="shared" si="147"/>
        <v>2016/09</v>
      </c>
      <c r="D9448" s="4">
        <v>42641</v>
      </c>
      <c r="E9448" s="3" t="s">
        <v>21</v>
      </c>
      <c r="F9448" s="3" t="s">
        <v>4951</v>
      </c>
      <c r="G9448" s="3" t="s">
        <v>4560</v>
      </c>
      <c r="H9448" s="5">
        <v>3588</v>
      </c>
      <c r="I9448" s="2">
        <v>6</v>
      </c>
      <c r="J9448" s="2">
        <v>0</v>
      </c>
      <c r="K9448" s="2">
        <v>1.6146</v>
      </c>
      <c r="L9448" s="18" t="str">
        <f>VLOOKUP(F9448,'BD customers'!$1:$1048576,2,FALSE)</f>
        <v>Anna Chung</v>
      </c>
      <c r="M9448" s="2">
        <f>MATCH(orders[[#This Row],[Product ID]],'BD product'!A:A,0)</f>
        <v>1359</v>
      </c>
      <c r="N9448" s="2" t="str" cm="1">
        <f t="array" ref="N9448">INDEX('BD product'!A:D,M9448,2)</f>
        <v>Office Supplies</v>
      </c>
    </row>
    <row r="9449" spans="1:14" x14ac:dyDescent="0.3">
      <c r="A9449" s="3" t="s">
        <v>9221</v>
      </c>
      <c r="B9449" s="4">
        <v>42882</v>
      </c>
      <c r="C9449" s="12" t="str">
        <f t="shared" si="147"/>
        <v>2017/05</v>
      </c>
      <c r="D9449" s="4">
        <v>42889</v>
      </c>
      <c r="E9449" s="3" t="s">
        <v>21</v>
      </c>
      <c r="F9449" s="3" t="s">
        <v>408</v>
      </c>
      <c r="G9449" s="3" t="s">
        <v>192</v>
      </c>
      <c r="H9449" s="5">
        <v>4773</v>
      </c>
      <c r="I9449" s="2">
        <v>5</v>
      </c>
      <c r="J9449" s="2">
        <v>0</v>
      </c>
      <c r="K9449" s="2">
        <v>13.841699999999999</v>
      </c>
      <c r="L9449" s="18" t="str">
        <f>VLOOKUP(F9449,'BD customers'!$1:$1048576,2,FALSE)</f>
        <v>Duane Noonan</v>
      </c>
      <c r="M9449" s="2">
        <f>MATCH(orders[[#This Row],[Product ID]],'BD product'!A:A,0)</f>
        <v>37</v>
      </c>
      <c r="N9449" s="2" t="str" cm="1">
        <f t="array" ref="N9449">INDEX('BD product'!A:D,M9449,2)</f>
        <v>Furniture</v>
      </c>
    </row>
    <row r="9450" spans="1:14" x14ac:dyDescent="0.3">
      <c r="A9450" s="3" t="s">
        <v>9222</v>
      </c>
      <c r="B9450" s="4">
        <v>42630</v>
      </c>
      <c r="C9450" s="12" t="str">
        <f t="shared" si="147"/>
        <v>2016/09</v>
      </c>
      <c r="D9450" s="4">
        <v>42636</v>
      </c>
      <c r="E9450" s="3" t="s">
        <v>21</v>
      </c>
      <c r="F9450" s="3" t="s">
        <v>978</v>
      </c>
      <c r="G9450" s="3" t="s">
        <v>3492</v>
      </c>
      <c r="H9450" s="5">
        <v>1232</v>
      </c>
      <c r="I9450" s="2">
        <v>4</v>
      </c>
      <c r="J9450" s="2">
        <v>0</v>
      </c>
      <c r="K9450" s="2">
        <v>5.9135999999999997</v>
      </c>
      <c r="L9450" s="18" t="str">
        <f>VLOOKUP(F9450,'BD customers'!$1:$1048576,2,FALSE)</f>
        <v>Chuck Clark</v>
      </c>
      <c r="M9450" s="2">
        <f>MATCH(orders[[#This Row],[Product ID]],'BD product'!A:A,0)</f>
        <v>1040</v>
      </c>
      <c r="N9450" s="2" t="str" cm="1">
        <f t="array" ref="N9450">INDEX('BD product'!A:D,M9450,2)</f>
        <v>Office Supplies</v>
      </c>
    </row>
    <row r="9451" spans="1:14" x14ac:dyDescent="0.3">
      <c r="A9451" s="3" t="s">
        <v>9223</v>
      </c>
      <c r="B9451" s="4">
        <v>41890</v>
      </c>
      <c r="C9451" s="12" t="str">
        <f t="shared" si="147"/>
        <v>2014/09</v>
      </c>
      <c r="D9451" s="4">
        <v>41895</v>
      </c>
      <c r="E9451" s="3" t="s">
        <v>21</v>
      </c>
      <c r="F9451" s="3" t="s">
        <v>2759</v>
      </c>
      <c r="G9451" s="3" t="s">
        <v>3328</v>
      </c>
      <c r="H9451" s="5">
        <v>8608</v>
      </c>
      <c r="I9451" s="2">
        <v>2</v>
      </c>
      <c r="J9451" s="2">
        <v>2</v>
      </c>
      <c r="K9451" s="2">
        <v>3.0127999999999999</v>
      </c>
      <c r="L9451" s="18" t="str">
        <f>VLOOKUP(F9451,'BD customers'!$1:$1048576,2,FALSE)</f>
        <v>Toby Swindell</v>
      </c>
      <c r="M9451" s="2">
        <f>MATCH(orders[[#This Row],[Product ID]],'BD product'!A:A,0)</f>
        <v>975</v>
      </c>
      <c r="N9451" s="2" t="str" cm="1">
        <f t="array" ref="N9451">INDEX('BD product'!A:D,M9451,2)</f>
        <v>Office Supplies</v>
      </c>
    </row>
    <row r="9452" spans="1:14" x14ac:dyDescent="0.3">
      <c r="A9452" s="3" t="s">
        <v>9224</v>
      </c>
      <c r="B9452" s="4">
        <v>42889</v>
      </c>
      <c r="C9452" s="12" t="str">
        <f t="shared" si="147"/>
        <v>2017/06</v>
      </c>
      <c r="D9452" s="4">
        <v>42893</v>
      </c>
      <c r="E9452" s="3" t="s">
        <v>21</v>
      </c>
      <c r="F9452" s="3" t="s">
        <v>621</v>
      </c>
      <c r="G9452" s="3" t="s">
        <v>1852</v>
      </c>
      <c r="H9452" s="5">
        <v>13626</v>
      </c>
      <c r="I9452" s="2">
        <v>9</v>
      </c>
      <c r="J9452" s="2">
        <v>0</v>
      </c>
      <c r="K9452" s="2">
        <v>5.4504000000000001</v>
      </c>
      <c r="L9452" s="18" t="str">
        <f>VLOOKUP(F9452,'BD customers'!$1:$1048576,2,FALSE)</f>
        <v>Meg O'Connel</v>
      </c>
      <c r="M9452" s="2">
        <f>MATCH(orders[[#This Row],[Product ID]],'BD product'!A:A,0)</f>
        <v>466</v>
      </c>
      <c r="N9452" s="2" t="str" cm="1">
        <f t="array" ref="N9452">INDEX('BD product'!A:D,M9452,2)</f>
        <v>Office Supplies</v>
      </c>
    </row>
    <row r="9453" spans="1:14" x14ac:dyDescent="0.3">
      <c r="A9453" s="3" t="s">
        <v>9225</v>
      </c>
      <c r="B9453" s="4">
        <v>42275</v>
      </c>
      <c r="C9453" s="12" t="str">
        <f t="shared" si="147"/>
        <v>2015/09</v>
      </c>
      <c r="D9453" s="4">
        <v>42282</v>
      </c>
      <c r="E9453" s="3" t="s">
        <v>21</v>
      </c>
      <c r="F9453" s="3" t="s">
        <v>2753</v>
      </c>
      <c r="G9453" s="3" t="s">
        <v>3628</v>
      </c>
      <c r="H9453" s="5">
        <v>18615</v>
      </c>
      <c r="I9453" s="2">
        <v>3</v>
      </c>
      <c r="J9453" s="2">
        <v>0</v>
      </c>
      <c r="K9453" s="2">
        <v>5.5845000000000002</v>
      </c>
      <c r="L9453" s="18" t="str">
        <f>VLOOKUP(F9453,'BD customers'!$1:$1048576,2,FALSE)</f>
        <v>Roy Phan</v>
      </c>
      <c r="M9453" s="2">
        <f>MATCH(orders[[#This Row],[Product ID]],'BD product'!A:A,0)</f>
        <v>1096</v>
      </c>
      <c r="N9453" s="2" t="str" cm="1">
        <f t="array" ref="N9453">INDEX('BD product'!A:D,M9453,2)</f>
        <v>Office Supplies</v>
      </c>
    </row>
    <row r="9454" spans="1:14" x14ac:dyDescent="0.3">
      <c r="A9454" s="3" t="s">
        <v>9225</v>
      </c>
      <c r="B9454" s="4">
        <v>42275</v>
      </c>
      <c r="C9454" s="12" t="str">
        <f t="shared" si="147"/>
        <v>2015/09</v>
      </c>
      <c r="D9454" s="4">
        <v>42282</v>
      </c>
      <c r="E9454" s="3" t="s">
        <v>21</v>
      </c>
      <c r="F9454" s="3" t="s">
        <v>2753</v>
      </c>
      <c r="G9454" s="3" t="s">
        <v>2934</v>
      </c>
      <c r="H9454" s="5">
        <v>81792</v>
      </c>
      <c r="I9454" s="2">
        <v>6</v>
      </c>
      <c r="J9454" s="2">
        <v>2</v>
      </c>
      <c r="K9454" s="2">
        <v>26.5824</v>
      </c>
      <c r="L9454" s="18" t="str">
        <f>VLOOKUP(F9454,'BD customers'!$1:$1048576,2,FALSE)</f>
        <v>Roy Phan</v>
      </c>
      <c r="M9454" s="2">
        <f>MATCH(orders[[#This Row],[Product ID]],'BD product'!A:A,0)</f>
        <v>824</v>
      </c>
      <c r="N9454" s="2" t="str" cm="1">
        <f t="array" ref="N9454">INDEX('BD product'!A:D,M9454,2)</f>
        <v>Office Supplies</v>
      </c>
    </row>
    <row r="9455" spans="1:14" x14ac:dyDescent="0.3">
      <c r="A9455" s="3" t="s">
        <v>9225</v>
      </c>
      <c r="B9455" s="4">
        <v>42275</v>
      </c>
      <c r="C9455" s="12" t="str">
        <f t="shared" si="147"/>
        <v>2015/09</v>
      </c>
      <c r="D9455" s="4">
        <v>42282</v>
      </c>
      <c r="E9455" s="3" t="s">
        <v>21</v>
      </c>
      <c r="F9455" s="3" t="s">
        <v>2753</v>
      </c>
      <c r="G9455" s="3" t="s">
        <v>7739</v>
      </c>
      <c r="H9455" s="5">
        <v>4719</v>
      </c>
      <c r="I9455" s="2">
        <v>3</v>
      </c>
      <c r="J9455" s="2">
        <v>0</v>
      </c>
      <c r="K9455" s="2">
        <v>13.6851</v>
      </c>
      <c r="L9455" s="18" t="str">
        <f>VLOOKUP(F9455,'BD customers'!$1:$1048576,2,FALSE)</f>
        <v>Roy Phan</v>
      </c>
      <c r="M9455" s="2">
        <f>MATCH(orders[[#This Row],[Product ID]],'BD product'!A:A,0)</f>
        <v>1801</v>
      </c>
      <c r="N9455" s="2" t="str" cm="1">
        <f t="array" ref="N9455">INDEX('BD product'!A:D,M9455,2)</f>
        <v>Office Supplies</v>
      </c>
    </row>
    <row r="9456" spans="1:14" x14ac:dyDescent="0.3">
      <c r="A9456" s="3" t="s">
        <v>9225</v>
      </c>
      <c r="B9456" s="4">
        <v>42275</v>
      </c>
      <c r="C9456" s="12" t="str">
        <f t="shared" si="147"/>
        <v>2015/09</v>
      </c>
      <c r="D9456" s="4">
        <v>42282</v>
      </c>
      <c r="E9456" s="3" t="s">
        <v>21</v>
      </c>
      <c r="F9456" s="3" t="s">
        <v>2753</v>
      </c>
      <c r="G9456" s="3" t="s">
        <v>1842</v>
      </c>
      <c r="H9456" s="5">
        <v>36784</v>
      </c>
      <c r="I9456" s="2">
        <v>2</v>
      </c>
      <c r="J9456" s="2">
        <v>2</v>
      </c>
      <c r="K9456" s="2">
        <v>-8.2764000000000006</v>
      </c>
      <c r="L9456" s="18" t="str">
        <f>VLOOKUP(F9456,'BD customers'!$1:$1048576,2,FALSE)</f>
        <v>Roy Phan</v>
      </c>
      <c r="M9456" s="2">
        <f>MATCH(orders[[#This Row],[Product ID]],'BD product'!A:A,0)</f>
        <v>463</v>
      </c>
      <c r="N9456" s="2" t="str" cm="1">
        <f t="array" ref="N9456">INDEX('BD product'!A:D,M9456,2)</f>
        <v>Technology</v>
      </c>
    </row>
    <row r="9457" spans="1:14" x14ac:dyDescent="0.3">
      <c r="A9457" s="3" t="s">
        <v>9226</v>
      </c>
      <c r="B9457" s="4">
        <v>42537</v>
      </c>
      <c r="C9457" s="12" t="str">
        <f t="shared" si="147"/>
        <v>2016/06</v>
      </c>
      <c r="D9457" s="4">
        <v>42540</v>
      </c>
      <c r="E9457" s="3" t="s">
        <v>11</v>
      </c>
      <c r="F9457" s="3" t="s">
        <v>2494</v>
      </c>
      <c r="G9457" s="3" t="s">
        <v>9227</v>
      </c>
      <c r="H9457" s="5">
        <v>91475</v>
      </c>
      <c r="I9457" s="2">
        <v>1</v>
      </c>
      <c r="J9457" s="2">
        <v>5</v>
      </c>
      <c r="K9457" s="2">
        <v>-1.8294999999999999</v>
      </c>
      <c r="L9457" s="18" t="str">
        <f>VLOOKUP(F9457,'BD customers'!$1:$1048576,2,FALSE)</f>
        <v>James Lanier</v>
      </c>
      <c r="M9457" s="2">
        <f>MATCH(orders[[#This Row],[Product ID]],'BD product'!A:A,0)</f>
        <v>1857</v>
      </c>
      <c r="N9457" s="2" t="str" cm="1">
        <f t="array" ref="N9457">INDEX('BD product'!A:D,M9457,2)</f>
        <v>Technology</v>
      </c>
    </row>
    <row r="9458" spans="1:14" x14ac:dyDescent="0.3">
      <c r="A9458" s="3" t="s">
        <v>9229</v>
      </c>
      <c r="B9458" s="4">
        <v>42882</v>
      </c>
      <c r="C9458" s="12" t="str">
        <f t="shared" si="147"/>
        <v>2017/05</v>
      </c>
      <c r="D9458" s="4">
        <v>42889</v>
      </c>
      <c r="E9458" s="3" t="s">
        <v>21</v>
      </c>
      <c r="F9458" s="3" t="s">
        <v>736</v>
      </c>
      <c r="G9458" s="3" t="s">
        <v>9230</v>
      </c>
      <c r="H9458" s="5">
        <v>27192</v>
      </c>
      <c r="I9458" s="2">
        <v>3</v>
      </c>
      <c r="J9458" s="2">
        <v>2</v>
      </c>
      <c r="K9458" s="2">
        <v>0.33989999999999998</v>
      </c>
      <c r="L9458" s="18" t="str">
        <f>VLOOKUP(F9458,'BD customers'!$1:$1048576,2,FALSE)</f>
        <v>Bart Watters</v>
      </c>
      <c r="M9458" s="2">
        <f>MATCH(orders[[#This Row],[Product ID]],'BD product'!A:A,0)</f>
        <v>1858</v>
      </c>
      <c r="N9458" s="2" t="str" cm="1">
        <f t="array" ref="N9458">INDEX('BD product'!A:D,M9458,2)</f>
        <v>Technology</v>
      </c>
    </row>
    <row r="9459" spans="1:14" x14ac:dyDescent="0.3">
      <c r="A9459" s="3" t="s">
        <v>9229</v>
      </c>
      <c r="B9459" s="4">
        <v>42882</v>
      </c>
      <c r="C9459" s="12" t="str">
        <f t="shared" si="147"/>
        <v>2017/05</v>
      </c>
      <c r="D9459" s="4">
        <v>42889</v>
      </c>
      <c r="E9459" s="3" t="s">
        <v>21</v>
      </c>
      <c r="F9459" s="3" t="s">
        <v>736</v>
      </c>
      <c r="G9459" s="3" t="s">
        <v>4040</v>
      </c>
      <c r="H9459" s="5">
        <v>1206</v>
      </c>
      <c r="I9459" s="2">
        <v>5</v>
      </c>
      <c r="J9459" s="2">
        <v>7</v>
      </c>
      <c r="K9459" s="2">
        <v>-0.10050000000000001</v>
      </c>
      <c r="L9459" s="18" t="str">
        <f>VLOOKUP(F9459,'BD customers'!$1:$1048576,2,FALSE)</f>
        <v>Bart Watters</v>
      </c>
      <c r="M9459" s="2">
        <f>MATCH(orders[[#This Row],[Product ID]],'BD product'!A:A,0)</f>
        <v>1234</v>
      </c>
      <c r="N9459" s="2" t="str" cm="1">
        <f t="array" ref="N9459">INDEX('BD product'!A:D,M9459,2)</f>
        <v>Office Supplies</v>
      </c>
    </row>
    <row r="9460" spans="1:14" x14ac:dyDescent="0.3">
      <c r="A9460" s="3" t="s">
        <v>9232</v>
      </c>
      <c r="B9460" s="4">
        <v>41921</v>
      </c>
      <c r="C9460" s="12" t="str">
        <f t="shared" si="147"/>
        <v>2014/10</v>
      </c>
      <c r="D9460" s="4">
        <v>41926</v>
      </c>
      <c r="E9460" s="3" t="s">
        <v>21</v>
      </c>
      <c r="F9460" s="3" t="s">
        <v>773</v>
      </c>
      <c r="G9460" s="3" t="s">
        <v>1217</v>
      </c>
      <c r="H9460" s="5">
        <v>1446</v>
      </c>
      <c r="I9460" s="2">
        <v>3</v>
      </c>
      <c r="J9460" s="2">
        <v>0</v>
      </c>
      <c r="K9460" s="2">
        <v>4.1933999999999996</v>
      </c>
      <c r="L9460" s="18" t="str">
        <f>VLOOKUP(F9460,'BD customers'!$1:$1048576,2,FALSE)</f>
        <v>Shirley Jackson</v>
      </c>
      <c r="M9460" s="2">
        <f>MATCH(orders[[#This Row],[Product ID]],'BD product'!A:A,0)</f>
        <v>283</v>
      </c>
      <c r="N9460" s="2" t="str" cm="1">
        <f t="array" ref="N9460">INDEX('BD product'!A:D,M9460,2)</f>
        <v>Office Supplies</v>
      </c>
    </row>
    <row r="9461" spans="1:14" x14ac:dyDescent="0.3">
      <c r="A9461" s="3" t="s">
        <v>9232</v>
      </c>
      <c r="B9461" s="4">
        <v>41921</v>
      </c>
      <c r="C9461" s="12" t="str">
        <f t="shared" si="147"/>
        <v>2014/10</v>
      </c>
      <c r="D9461" s="4">
        <v>41926</v>
      </c>
      <c r="E9461" s="3" t="s">
        <v>21</v>
      </c>
      <c r="F9461" s="3" t="s">
        <v>773</v>
      </c>
      <c r="G9461" s="3" t="s">
        <v>6851</v>
      </c>
      <c r="H9461" s="5">
        <v>15992</v>
      </c>
      <c r="I9461" s="2">
        <v>1</v>
      </c>
      <c r="J9461" s="2">
        <v>2</v>
      </c>
      <c r="K9461" s="2">
        <v>-2.9984999999999999</v>
      </c>
      <c r="L9461" s="18" t="str">
        <f>VLOOKUP(F9461,'BD customers'!$1:$1048576,2,FALSE)</f>
        <v>Shirley Jackson</v>
      </c>
      <c r="M9461" s="2">
        <f>MATCH(orders[[#This Row],[Product ID]],'BD product'!A:A,0)</f>
        <v>1732</v>
      </c>
      <c r="N9461" s="2" t="str" cm="1">
        <f t="array" ref="N9461">INDEX('BD product'!A:D,M9461,2)</f>
        <v>Technology</v>
      </c>
    </row>
    <row r="9462" spans="1:14" x14ac:dyDescent="0.3">
      <c r="A9462" s="3" t="s">
        <v>9233</v>
      </c>
      <c r="B9462" s="4">
        <v>41960</v>
      </c>
      <c r="C9462" s="12" t="str">
        <f t="shared" si="147"/>
        <v>2014/11</v>
      </c>
      <c r="D9462" s="4">
        <v>41965</v>
      </c>
      <c r="E9462" s="3" t="s">
        <v>11</v>
      </c>
      <c r="F9462" s="3" t="s">
        <v>3240</v>
      </c>
      <c r="G9462" s="3" t="s">
        <v>2566</v>
      </c>
      <c r="H9462" s="5">
        <v>3444</v>
      </c>
      <c r="I9462" s="2">
        <v>3</v>
      </c>
      <c r="J9462" s="2">
        <v>0</v>
      </c>
      <c r="K9462" s="2">
        <v>0.17219999999999999</v>
      </c>
      <c r="L9462" s="18" t="str">
        <f>VLOOKUP(F9462,'BD customers'!$1:$1048576,2,FALSE)</f>
        <v>Frank Gastineau</v>
      </c>
      <c r="M9462" s="2">
        <f>MATCH(orders[[#This Row],[Product ID]],'BD product'!A:A,0)</f>
        <v>695</v>
      </c>
      <c r="N9462" s="2" t="str" cm="1">
        <f t="array" ref="N9462">INDEX('BD product'!A:D,M9462,2)</f>
        <v>Office Supplies</v>
      </c>
    </row>
    <row r="9463" spans="1:14" x14ac:dyDescent="0.3">
      <c r="A9463" s="3" t="s">
        <v>9234</v>
      </c>
      <c r="B9463" s="4">
        <v>41931</v>
      </c>
      <c r="C9463" s="12" t="str">
        <f t="shared" si="147"/>
        <v>2014/10</v>
      </c>
      <c r="D9463" s="4">
        <v>41936</v>
      </c>
      <c r="E9463" s="3" t="s">
        <v>21</v>
      </c>
      <c r="F9463" s="3" t="s">
        <v>366</v>
      </c>
      <c r="G9463" s="3" t="s">
        <v>3611</v>
      </c>
      <c r="H9463" s="5">
        <v>321552</v>
      </c>
      <c r="I9463" s="2">
        <v>6</v>
      </c>
      <c r="J9463" s="2">
        <v>2</v>
      </c>
      <c r="K9463" s="2">
        <v>2.0097</v>
      </c>
      <c r="L9463" s="18" t="str">
        <f>VLOOKUP(F9463,'BD customers'!$1:$1048576,2,FALSE)</f>
        <v>Eugene Hildebrand</v>
      </c>
      <c r="M9463" s="2">
        <f>MATCH(orders[[#This Row],[Product ID]],'BD product'!A:A,0)</f>
        <v>1088</v>
      </c>
      <c r="N9463" s="2" t="str" cm="1">
        <f t="array" ref="N9463">INDEX('BD product'!A:D,M9463,2)</f>
        <v>Technology</v>
      </c>
    </row>
    <row r="9464" spans="1:14" x14ac:dyDescent="0.3">
      <c r="A9464" s="3" t="s">
        <v>9235</v>
      </c>
      <c r="B9464" s="4">
        <v>43064</v>
      </c>
      <c r="C9464" s="12" t="str">
        <f t="shared" si="147"/>
        <v>2017/11</v>
      </c>
      <c r="D9464" s="4">
        <v>43069</v>
      </c>
      <c r="E9464" s="3" t="s">
        <v>11</v>
      </c>
      <c r="F9464" s="3" t="s">
        <v>344</v>
      </c>
      <c r="G9464" s="3" t="s">
        <v>3711</v>
      </c>
      <c r="H9464" s="5">
        <v>70196</v>
      </c>
      <c r="I9464" s="2">
        <v>2</v>
      </c>
      <c r="J9464" s="2">
        <v>0</v>
      </c>
      <c r="K9464" s="2">
        <v>168.47040000000001</v>
      </c>
      <c r="L9464" s="18" t="str">
        <f>VLOOKUP(F9464,'BD customers'!$1:$1048576,2,FALSE)</f>
        <v>Brendan Sweed</v>
      </c>
      <c r="M9464" s="2">
        <f>MATCH(orders[[#This Row],[Product ID]],'BD product'!A:A,0)</f>
        <v>1133</v>
      </c>
      <c r="N9464" s="2" t="str" cm="1">
        <f t="array" ref="N9464">INDEX('BD product'!A:D,M9464,2)</f>
        <v>Furniture</v>
      </c>
    </row>
    <row r="9465" spans="1:14" x14ac:dyDescent="0.3">
      <c r="A9465" s="3" t="s">
        <v>9236</v>
      </c>
      <c r="B9465" s="4">
        <v>41697</v>
      </c>
      <c r="C9465" s="12" t="str">
        <f t="shared" si="147"/>
        <v>2014/02</v>
      </c>
      <c r="D9465" s="4">
        <v>41701</v>
      </c>
      <c r="E9465" s="3" t="s">
        <v>64</v>
      </c>
      <c r="F9465" s="3" t="s">
        <v>3979</v>
      </c>
      <c r="G9465" s="3" t="s">
        <v>1938</v>
      </c>
      <c r="H9465" s="5">
        <v>19456</v>
      </c>
      <c r="I9465" s="2">
        <v>4</v>
      </c>
      <c r="J9465" s="2">
        <v>2</v>
      </c>
      <c r="K9465" s="2">
        <v>3.4047999999999998</v>
      </c>
      <c r="L9465" s="18" t="str">
        <f>VLOOKUP(F9465,'BD customers'!$1:$1048576,2,FALSE)</f>
        <v>Joy Smith</v>
      </c>
      <c r="M9465" s="2">
        <f>MATCH(orders[[#This Row],[Product ID]],'BD product'!A:A,0)</f>
        <v>489</v>
      </c>
      <c r="N9465" s="2" t="str" cm="1">
        <f t="array" ref="N9465">INDEX('BD product'!A:D,M9465,2)</f>
        <v>Office Supplies</v>
      </c>
    </row>
    <row r="9466" spans="1:14" x14ac:dyDescent="0.3">
      <c r="A9466" s="3" t="s">
        <v>9237</v>
      </c>
      <c r="B9466" s="4">
        <v>41994</v>
      </c>
      <c r="C9466" s="12" t="str">
        <f t="shared" si="147"/>
        <v>2014/12</v>
      </c>
      <c r="D9466" s="4">
        <v>41998</v>
      </c>
      <c r="E9466" s="3" t="s">
        <v>21</v>
      </c>
      <c r="F9466" s="3" t="s">
        <v>3814</v>
      </c>
      <c r="G9466" s="3" t="s">
        <v>5667</v>
      </c>
      <c r="H9466" s="5">
        <v>1728</v>
      </c>
      <c r="I9466" s="2">
        <v>6</v>
      </c>
      <c r="J9466" s="2">
        <v>0</v>
      </c>
      <c r="K9466" s="2">
        <v>7.9488000000000003</v>
      </c>
      <c r="L9466" s="18" t="str">
        <f>VLOOKUP(F9466,'BD customers'!$1:$1048576,2,FALSE)</f>
        <v>John Castell</v>
      </c>
      <c r="M9466" s="2">
        <f>MATCH(orders[[#This Row],[Product ID]],'BD product'!A:A,0)</f>
        <v>1570</v>
      </c>
      <c r="N9466" s="2" t="str" cm="1">
        <f t="array" ref="N9466">INDEX('BD product'!A:D,M9466,2)</f>
        <v>Office Supplies</v>
      </c>
    </row>
    <row r="9467" spans="1:14" x14ac:dyDescent="0.3">
      <c r="A9467" s="3" t="s">
        <v>9238</v>
      </c>
      <c r="B9467" s="4">
        <v>42693</v>
      </c>
      <c r="C9467" s="12" t="str">
        <f t="shared" si="147"/>
        <v>2016/11</v>
      </c>
      <c r="D9467" s="4">
        <v>42697</v>
      </c>
      <c r="E9467" s="3" t="s">
        <v>21</v>
      </c>
      <c r="F9467" s="3" t="s">
        <v>285</v>
      </c>
      <c r="G9467" s="3" t="s">
        <v>1867</v>
      </c>
      <c r="H9467" s="5">
        <v>3196</v>
      </c>
      <c r="I9467" s="2">
        <v>2</v>
      </c>
      <c r="J9467" s="2">
        <v>0</v>
      </c>
      <c r="K9467" s="2">
        <v>0.1598</v>
      </c>
      <c r="L9467" s="18" t="str">
        <f>VLOOKUP(F9467,'BD customers'!$1:$1048576,2,FALSE)</f>
        <v>Janet Molinari</v>
      </c>
      <c r="M9467" s="2">
        <f>MATCH(orders[[#This Row],[Product ID]],'BD product'!A:A,0)</f>
        <v>470</v>
      </c>
      <c r="N9467" s="2" t="str" cm="1">
        <f t="array" ref="N9467">INDEX('BD product'!A:D,M9467,2)</f>
        <v>Furniture</v>
      </c>
    </row>
    <row r="9468" spans="1:14" x14ac:dyDescent="0.3">
      <c r="A9468" s="3" t="s">
        <v>9239</v>
      </c>
      <c r="B9468" s="4">
        <v>43044</v>
      </c>
      <c r="C9468" s="12" t="str">
        <f t="shared" si="147"/>
        <v>2017/11</v>
      </c>
      <c r="D9468" s="4">
        <v>43049</v>
      </c>
      <c r="E9468" s="3" t="s">
        <v>11</v>
      </c>
      <c r="F9468" s="3" t="s">
        <v>447</v>
      </c>
      <c r="G9468" s="3" t="s">
        <v>675</v>
      </c>
      <c r="H9468" s="5">
        <v>164688</v>
      </c>
      <c r="I9468" s="2">
        <v>6</v>
      </c>
      <c r="J9468" s="2">
        <v>2</v>
      </c>
      <c r="K9468" s="2">
        <v>55.5822</v>
      </c>
      <c r="L9468" s="18" t="str">
        <f>VLOOKUP(F9468,'BD customers'!$1:$1048576,2,FALSE)</f>
        <v>Christina DeMoss</v>
      </c>
      <c r="M9468" s="2">
        <f>MATCH(orders[[#This Row],[Product ID]],'BD product'!A:A,0)</f>
        <v>143</v>
      </c>
      <c r="N9468" s="2" t="str" cm="1">
        <f t="array" ref="N9468">INDEX('BD product'!A:D,M9468,2)</f>
        <v>Office Supplies</v>
      </c>
    </row>
    <row r="9469" spans="1:14" x14ac:dyDescent="0.3">
      <c r="A9469" s="3" t="s">
        <v>9239</v>
      </c>
      <c r="B9469" s="4">
        <v>43044</v>
      </c>
      <c r="C9469" s="12" t="str">
        <f t="shared" si="147"/>
        <v>2017/11</v>
      </c>
      <c r="D9469" s="4">
        <v>43049</v>
      </c>
      <c r="E9469" s="3" t="s">
        <v>11</v>
      </c>
      <c r="F9469" s="3" t="s">
        <v>447</v>
      </c>
      <c r="G9469" s="3" t="s">
        <v>5764</v>
      </c>
      <c r="H9469" s="5">
        <v>1665</v>
      </c>
      <c r="I9469" s="2">
        <v>2</v>
      </c>
      <c r="J9469" s="2">
        <v>4</v>
      </c>
      <c r="K9469" s="2">
        <v>-6.6600000000000006E-2</v>
      </c>
      <c r="L9469" s="18" t="str">
        <f>VLOOKUP(F9469,'BD customers'!$1:$1048576,2,FALSE)</f>
        <v>Christina DeMoss</v>
      </c>
      <c r="M9469" s="2">
        <f>MATCH(orders[[#This Row],[Product ID]],'BD product'!A:A,0)</f>
        <v>1584</v>
      </c>
      <c r="N9469" s="2" t="str" cm="1">
        <f t="array" ref="N9469">INDEX('BD product'!A:D,M9469,2)</f>
        <v>Furniture</v>
      </c>
    </row>
    <row r="9470" spans="1:14" x14ac:dyDescent="0.3">
      <c r="A9470" s="3" t="s">
        <v>9239</v>
      </c>
      <c r="B9470" s="4">
        <v>43044</v>
      </c>
      <c r="C9470" s="12" t="str">
        <f t="shared" si="147"/>
        <v>2017/11</v>
      </c>
      <c r="D9470" s="4">
        <v>43049</v>
      </c>
      <c r="E9470" s="3" t="s">
        <v>11</v>
      </c>
      <c r="F9470" s="3" t="s">
        <v>447</v>
      </c>
      <c r="G9470" s="3" t="s">
        <v>2524</v>
      </c>
      <c r="H9470" s="5">
        <v>1296</v>
      </c>
      <c r="I9470" s="2">
        <v>2</v>
      </c>
      <c r="J9470" s="2">
        <v>0</v>
      </c>
      <c r="K9470" s="2">
        <v>6.2207999999999997</v>
      </c>
      <c r="L9470" s="18" t="str">
        <f>VLOOKUP(F9470,'BD customers'!$1:$1048576,2,FALSE)</f>
        <v>Christina DeMoss</v>
      </c>
      <c r="M9470" s="2">
        <f>MATCH(orders[[#This Row],[Product ID]],'BD product'!A:A,0)</f>
        <v>682</v>
      </c>
      <c r="N9470" s="2" t="str" cm="1">
        <f t="array" ref="N9470">INDEX('BD product'!A:D,M9470,2)</f>
        <v>Office Supplies</v>
      </c>
    </row>
    <row r="9471" spans="1:14" x14ac:dyDescent="0.3">
      <c r="A9471" s="3" t="s">
        <v>9239</v>
      </c>
      <c r="B9471" s="4">
        <v>43044</v>
      </c>
      <c r="C9471" s="12" t="str">
        <f t="shared" si="147"/>
        <v>2017/11</v>
      </c>
      <c r="D9471" s="4">
        <v>43049</v>
      </c>
      <c r="E9471" s="3" t="s">
        <v>11</v>
      </c>
      <c r="F9471" s="3" t="s">
        <v>447</v>
      </c>
      <c r="G9471" s="3" t="s">
        <v>1696</v>
      </c>
      <c r="H9471" s="5">
        <v>11096</v>
      </c>
      <c r="I9471" s="2">
        <v>2</v>
      </c>
      <c r="J9471" s="2">
        <v>0</v>
      </c>
      <c r="K9471" s="2">
        <v>53.260800000000003</v>
      </c>
      <c r="L9471" s="18" t="str">
        <f>VLOOKUP(F9471,'BD customers'!$1:$1048576,2,FALSE)</f>
        <v>Christina DeMoss</v>
      </c>
      <c r="M9471" s="2">
        <f>MATCH(orders[[#This Row],[Product ID]],'BD product'!A:A,0)</f>
        <v>419</v>
      </c>
      <c r="N9471" s="2" t="str" cm="1">
        <f t="array" ref="N9471">INDEX('BD product'!A:D,M9471,2)</f>
        <v>Office Supplies</v>
      </c>
    </row>
    <row r="9472" spans="1:14" x14ac:dyDescent="0.3">
      <c r="A9472" s="3" t="s">
        <v>9239</v>
      </c>
      <c r="B9472" s="4">
        <v>43044</v>
      </c>
      <c r="C9472" s="12" t="str">
        <f t="shared" si="147"/>
        <v>2017/11</v>
      </c>
      <c r="D9472" s="4">
        <v>43049</v>
      </c>
      <c r="E9472" s="3" t="s">
        <v>11</v>
      </c>
      <c r="F9472" s="3" t="s">
        <v>447</v>
      </c>
      <c r="G9472" s="3" t="s">
        <v>673</v>
      </c>
      <c r="H9472" s="5">
        <v>9998</v>
      </c>
      <c r="I9472" s="2">
        <v>2</v>
      </c>
      <c r="J9472" s="2">
        <v>0</v>
      </c>
      <c r="K9472" s="2">
        <v>3.9992000000000001</v>
      </c>
      <c r="L9472" s="18" t="str">
        <f>VLOOKUP(F9472,'BD customers'!$1:$1048576,2,FALSE)</f>
        <v>Christina DeMoss</v>
      </c>
      <c r="M9472" s="2">
        <f>MATCH(orders[[#This Row],[Product ID]],'BD product'!A:A,0)</f>
        <v>142</v>
      </c>
      <c r="N9472" s="2" t="str" cm="1">
        <f t="array" ref="N9472">INDEX('BD product'!A:D,M9472,2)</f>
        <v>Technology</v>
      </c>
    </row>
    <row r="9473" spans="1:14" x14ac:dyDescent="0.3">
      <c r="A9473" s="3" t="s">
        <v>9239</v>
      </c>
      <c r="B9473" s="4">
        <v>43044</v>
      </c>
      <c r="C9473" s="12" t="str">
        <f t="shared" si="147"/>
        <v>2017/11</v>
      </c>
      <c r="D9473" s="4">
        <v>43049</v>
      </c>
      <c r="E9473" s="3" t="s">
        <v>11</v>
      </c>
      <c r="F9473" s="3" t="s">
        <v>447</v>
      </c>
      <c r="G9473" s="3" t="s">
        <v>1198</v>
      </c>
      <c r="H9473" s="5">
        <v>11424</v>
      </c>
      <c r="I9473" s="2">
        <v>1</v>
      </c>
      <c r="J9473" s="2">
        <v>2</v>
      </c>
      <c r="K9473" s="2">
        <v>3.7128000000000001</v>
      </c>
      <c r="L9473" s="18" t="str">
        <f>VLOOKUP(F9473,'BD customers'!$1:$1048576,2,FALSE)</f>
        <v>Christina DeMoss</v>
      </c>
      <c r="M9473" s="2">
        <f>MATCH(orders[[#This Row],[Product ID]],'BD product'!A:A,0)</f>
        <v>278</v>
      </c>
      <c r="N9473" s="2" t="str" cm="1">
        <f t="array" ref="N9473">INDEX('BD product'!A:D,M9473,2)</f>
        <v>Office Supplies</v>
      </c>
    </row>
    <row r="9474" spans="1:14" x14ac:dyDescent="0.3">
      <c r="A9474" s="3" t="s">
        <v>9239</v>
      </c>
      <c r="B9474" s="4">
        <v>43044</v>
      </c>
      <c r="C9474" s="12" t="str">
        <f t="shared" ref="C9474:C9537" si="148">TEXT(B9474,"aaaa/mm")</f>
        <v>2017/11</v>
      </c>
      <c r="D9474" s="4">
        <v>43049</v>
      </c>
      <c r="E9474" s="3" t="s">
        <v>11</v>
      </c>
      <c r="F9474" s="3" t="s">
        <v>447</v>
      </c>
      <c r="G9474" s="3" t="s">
        <v>5056</v>
      </c>
      <c r="H9474" s="5">
        <v>128124</v>
      </c>
      <c r="I9474" s="2">
        <v>2</v>
      </c>
      <c r="J9474" s="2">
        <v>1</v>
      </c>
      <c r="K9474" s="2">
        <v>24.2012</v>
      </c>
      <c r="L9474" s="18" t="str">
        <f>VLOOKUP(F9474,'BD customers'!$1:$1048576,2,FALSE)</f>
        <v>Christina DeMoss</v>
      </c>
      <c r="M9474" s="2">
        <f>MATCH(orders[[#This Row],[Product ID]],'BD product'!A:A,0)</f>
        <v>1461</v>
      </c>
      <c r="N9474" s="2" t="str" cm="1">
        <f t="array" ref="N9474">INDEX('BD product'!A:D,M9474,2)</f>
        <v>Furniture</v>
      </c>
    </row>
    <row r="9475" spans="1:14" x14ac:dyDescent="0.3">
      <c r="A9475" s="3" t="s">
        <v>9239</v>
      </c>
      <c r="B9475" s="4">
        <v>43044</v>
      </c>
      <c r="C9475" s="12" t="str">
        <f t="shared" si="148"/>
        <v>2017/11</v>
      </c>
      <c r="D9475" s="4">
        <v>43049</v>
      </c>
      <c r="E9475" s="3" t="s">
        <v>11</v>
      </c>
      <c r="F9475" s="3" t="s">
        <v>447</v>
      </c>
      <c r="G9475" s="3" t="s">
        <v>7086</v>
      </c>
      <c r="H9475" s="5">
        <v>1014</v>
      </c>
      <c r="I9475" s="2">
        <v>5</v>
      </c>
      <c r="J9475" s="2">
        <v>0</v>
      </c>
      <c r="K9475" s="2">
        <v>3.8532000000000002</v>
      </c>
      <c r="L9475" s="18" t="str">
        <f>VLOOKUP(F9475,'BD customers'!$1:$1048576,2,FALSE)</f>
        <v>Christina DeMoss</v>
      </c>
      <c r="M9475" s="2">
        <f>MATCH(orders[[#This Row],[Product ID]],'BD product'!A:A,0)</f>
        <v>1759</v>
      </c>
      <c r="N9475" s="2" t="str" cm="1">
        <f t="array" ref="N9475">INDEX('BD product'!A:D,M9475,2)</f>
        <v>Furniture</v>
      </c>
    </row>
    <row r="9476" spans="1:14" x14ac:dyDescent="0.3">
      <c r="A9476" s="3" t="s">
        <v>9240</v>
      </c>
      <c r="B9476" s="4">
        <v>42155</v>
      </c>
      <c r="C9476" s="12" t="str">
        <f t="shared" si="148"/>
        <v>2015/05</v>
      </c>
      <c r="D9476" s="4">
        <v>42160</v>
      </c>
      <c r="E9476" s="3" t="s">
        <v>11</v>
      </c>
      <c r="F9476" s="3" t="s">
        <v>285</v>
      </c>
      <c r="G9476" s="3" t="s">
        <v>3730</v>
      </c>
      <c r="H9476" s="5">
        <v>5904</v>
      </c>
      <c r="I9476" s="2">
        <v>2</v>
      </c>
      <c r="J9476" s="2">
        <v>2</v>
      </c>
      <c r="K9476" s="2">
        <v>1.9925999999999999</v>
      </c>
      <c r="L9476" s="18" t="str">
        <f>VLOOKUP(F9476,'BD customers'!$1:$1048576,2,FALSE)</f>
        <v>Janet Molinari</v>
      </c>
      <c r="M9476" s="2">
        <f>MATCH(orders[[#This Row],[Product ID]],'BD product'!A:A,0)</f>
        <v>1141</v>
      </c>
      <c r="N9476" s="2" t="str" cm="1">
        <f t="array" ref="N9476">INDEX('BD product'!A:D,M9476,2)</f>
        <v>Office Supplies</v>
      </c>
    </row>
    <row r="9477" spans="1:14" x14ac:dyDescent="0.3">
      <c r="A9477" s="3" t="s">
        <v>9240</v>
      </c>
      <c r="B9477" s="4">
        <v>42155</v>
      </c>
      <c r="C9477" s="12" t="str">
        <f t="shared" si="148"/>
        <v>2015/05</v>
      </c>
      <c r="D9477" s="4">
        <v>42160</v>
      </c>
      <c r="E9477" s="3" t="s">
        <v>11</v>
      </c>
      <c r="F9477" s="3" t="s">
        <v>285</v>
      </c>
      <c r="G9477" s="3" t="s">
        <v>3472</v>
      </c>
      <c r="H9477" s="5">
        <v>173488</v>
      </c>
      <c r="I9477" s="2">
        <v>7</v>
      </c>
      <c r="J9477" s="2">
        <v>2</v>
      </c>
      <c r="K9477" s="2">
        <v>5.4215</v>
      </c>
      <c r="L9477" s="18" t="str">
        <f>VLOOKUP(F9477,'BD customers'!$1:$1048576,2,FALSE)</f>
        <v>Janet Molinari</v>
      </c>
      <c r="M9477" s="2">
        <f>MATCH(orders[[#This Row],[Product ID]],'BD product'!A:A,0)</f>
        <v>1032</v>
      </c>
      <c r="N9477" s="2" t="str" cm="1">
        <f t="array" ref="N9477">INDEX('BD product'!A:D,M9477,2)</f>
        <v>Office Supplies</v>
      </c>
    </row>
    <row r="9478" spans="1:14" x14ac:dyDescent="0.3">
      <c r="A9478" s="3" t="s">
        <v>9240</v>
      </c>
      <c r="B9478" s="4">
        <v>42155</v>
      </c>
      <c r="C9478" s="12" t="str">
        <f t="shared" si="148"/>
        <v>2015/05</v>
      </c>
      <c r="D9478" s="4">
        <v>42160</v>
      </c>
      <c r="E9478" s="3" t="s">
        <v>11</v>
      </c>
      <c r="F9478" s="3" t="s">
        <v>285</v>
      </c>
      <c r="G9478" s="3" t="s">
        <v>5478</v>
      </c>
      <c r="H9478" s="5">
        <v>5156</v>
      </c>
      <c r="I9478" s="2">
        <v>2</v>
      </c>
      <c r="J9478" s="2">
        <v>6</v>
      </c>
      <c r="K9478" s="2">
        <v>-6.1871999999999998</v>
      </c>
      <c r="L9478" s="18" t="str">
        <f>VLOOKUP(F9478,'BD customers'!$1:$1048576,2,FALSE)</f>
        <v>Janet Molinari</v>
      </c>
      <c r="M9478" s="2">
        <f>MATCH(orders[[#This Row],[Product ID]],'BD product'!A:A,0)</f>
        <v>1539</v>
      </c>
      <c r="N9478" s="2" t="str" cm="1">
        <f t="array" ref="N9478">INDEX('BD product'!A:D,M9478,2)</f>
        <v>Furniture</v>
      </c>
    </row>
    <row r="9479" spans="1:14" x14ac:dyDescent="0.3">
      <c r="A9479" s="3" t="s">
        <v>9240</v>
      </c>
      <c r="B9479" s="4">
        <v>42155</v>
      </c>
      <c r="C9479" s="12" t="str">
        <f t="shared" si="148"/>
        <v>2015/05</v>
      </c>
      <c r="D9479" s="4">
        <v>42160</v>
      </c>
      <c r="E9479" s="3" t="s">
        <v>11</v>
      </c>
      <c r="F9479" s="3" t="s">
        <v>285</v>
      </c>
      <c r="G9479" s="3" t="s">
        <v>3369</v>
      </c>
      <c r="H9479" s="5">
        <v>3564</v>
      </c>
      <c r="I9479" s="2">
        <v>3</v>
      </c>
      <c r="J9479" s="2">
        <v>8</v>
      </c>
      <c r="K9479" s="2">
        <v>-0.62370000000000003</v>
      </c>
      <c r="L9479" s="18" t="str">
        <f>VLOOKUP(F9479,'BD customers'!$1:$1048576,2,FALSE)</f>
        <v>Janet Molinari</v>
      </c>
      <c r="M9479" s="2">
        <f>MATCH(orders[[#This Row],[Product ID]],'BD product'!A:A,0)</f>
        <v>992</v>
      </c>
      <c r="N9479" s="2" t="str" cm="1">
        <f t="array" ref="N9479">INDEX('BD product'!A:D,M9479,2)</f>
        <v>Office Supplies</v>
      </c>
    </row>
    <row r="9480" spans="1:14" x14ac:dyDescent="0.3">
      <c r="A9480" s="3" t="s">
        <v>9241</v>
      </c>
      <c r="B9480" s="4">
        <v>41889</v>
      </c>
      <c r="C9480" s="12" t="str">
        <f t="shared" si="148"/>
        <v>2014/09</v>
      </c>
      <c r="D9480" s="4">
        <v>41896</v>
      </c>
      <c r="E9480" s="3" t="s">
        <v>21</v>
      </c>
      <c r="F9480" s="3" t="s">
        <v>6674</v>
      </c>
      <c r="G9480" s="3" t="s">
        <v>4424</v>
      </c>
      <c r="H9480" s="5">
        <v>1316</v>
      </c>
      <c r="I9480" s="2">
        <v>5</v>
      </c>
      <c r="J9480" s="2">
        <v>2</v>
      </c>
      <c r="K9480" s="2">
        <v>4.1124999999999998</v>
      </c>
      <c r="L9480" s="18" t="str">
        <f>VLOOKUP(F9480,'BD customers'!$1:$1048576,2,FALSE)</f>
        <v>Shahid Shariari</v>
      </c>
      <c r="M9480" s="2">
        <f>MATCH(orders[[#This Row],[Product ID]],'BD product'!A:A,0)</f>
        <v>1323</v>
      </c>
      <c r="N9480" s="2" t="str" cm="1">
        <f t="array" ref="N9480">INDEX('BD product'!A:D,M9480,2)</f>
        <v>Office Supplies</v>
      </c>
    </row>
    <row r="9481" spans="1:14" x14ac:dyDescent="0.3">
      <c r="A9481" s="3" t="s">
        <v>9241</v>
      </c>
      <c r="B9481" s="4">
        <v>41889</v>
      </c>
      <c r="C9481" s="12" t="str">
        <f t="shared" si="148"/>
        <v>2014/09</v>
      </c>
      <c r="D9481" s="4">
        <v>41896</v>
      </c>
      <c r="E9481" s="3" t="s">
        <v>21</v>
      </c>
      <c r="F9481" s="3" t="s">
        <v>6674</v>
      </c>
      <c r="G9481" s="3" t="s">
        <v>3944</v>
      </c>
      <c r="H9481" s="5">
        <v>3828</v>
      </c>
      <c r="I9481" s="2">
        <v>3</v>
      </c>
      <c r="J9481" s="2">
        <v>8</v>
      </c>
      <c r="K9481" s="2">
        <v>-6.5076000000000001</v>
      </c>
      <c r="L9481" s="18" t="str">
        <f>VLOOKUP(F9481,'BD customers'!$1:$1048576,2,FALSE)</f>
        <v>Shahid Shariari</v>
      </c>
      <c r="M9481" s="2">
        <f>MATCH(orders[[#This Row],[Product ID]],'BD product'!A:A,0)</f>
        <v>1208</v>
      </c>
      <c r="N9481" s="2" t="str" cm="1">
        <f t="array" ref="N9481">INDEX('BD product'!A:D,M9481,2)</f>
        <v>Office Supplies</v>
      </c>
    </row>
    <row r="9482" spans="1:14" x14ac:dyDescent="0.3">
      <c r="A9482" s="3" t="s">
        <v>9241</v>
      </c>
      <c r="B9482" s="4">
        <v>41889</v>
      </c>
      <c r="C9482" s="12" t="str">
        <f t="shared" si="148"/>
        <v>2014/09</v>
      </c>
      <c r="D9482" s="4">
        <v>41896</v>
      </c>
      <c r="E9482" s="3" t="s">
        <v>21</v>
      </c>
      <c r="F9482" s="3" t="s">
        <v>6674</v>
      </c>
      <c r="G9482" s="3" t="s">
        <v>2188</v>
      </c>
      <c r="H9482" s="5">
        <v>30499</v>
      </c>
      <c r="I9482" s="2">
        <v>5</v>
      </c>
      <c r="J9482" s="2">
        <v>8</v>
      </c>
      <c r="K9482" s="2">
        <v>-533.73249999999996</v>
      </c>
      <c r="L9482" s="18" t="str">
        <f>VLOOKUP(F9482,'BD customers'!$1:$1048576,2,FALSE)</f>
        <v>Shahid Shariari</v>
      </c>
      <c r="M9482" s="2">
        <f>MATCH(orders[[#This Row],[Product ID]],'BD product'!A:A,0)</f>
        <v>571</v>
      </c>
      <c r="N9482" s="2" t="str" cm="1">
        <f t="array" ref="N9482">INDEX('BD product'!A:D,M9482,2)</f>
        <v>Office Supplies</v>
      </c>
    </row>
    <row r="9483" spans="1:14" x14ac:dyDescent="0.3">
      <c r="A9483" s="3" t="s">
        <v>9242</v>
      </c>
      <c r="B9483" s="4">
        <v>43045</v>
      </c>
      <c r="C9483" s="12" t="str">
        <f t="shared" si="148"/>
        <v>2017/11</v>
      </c>
      <c r="D9483" s="4">
        <v>43051</v>
      </c>
      <c r="E9483" s="3" t="s">
        <v>21</v>
      </c>
      <c r="F9483" s="3" t="s">
        <v>4999</v>
      </c>
      <c r="G9483" s="3" t="s">
        <v>395</v>
      </c>
      <c r="H9483" s="5">
        <v>1816</v>
      </c>
      <c r="I9483" s="2">
        <v>2</v>
      </c>
      <c r="J9483" s="2">
        <v>2</v>
      </c>
      <c r="K9483" s="2">
        <v>0.18160000000000001</v>
      </c>
      <c r="L9483" s="18" t="str">
        <f>VLOOKUP(F9483,'BD customers'!$1:$1048576,2,FALSE)</f>
        <v>Harry Greene</v>
      </c>
      <c r="M9483" s="2">
        <f>MATCH(orders[[#This Row],[Product ID]],'BD product'!A:A,0)</f>
        <v>77</v>
      </c>
      <c r="N9483" s="2" t="str" cm="1">
        <f t="array" ref="N9483">INDEX('BD product'!A:D,M9483,2)</f>
        <v>Office Supplies</v>
      </c>
    </row>
    <row r="9484" spans="1:14" x14ac:dyDescent="0.3">
      <c r="A9484" s="3" t="s">
        <v>9243</v>
      </c>
      <c r="B9484" s="4">
        <v>42175</v>
      </c>
      <c r="C9484" s="12" t="str">
        <f t="shared" si="148"/>
        <v>2015/06</v>
      </c>
      <c r="D9484" s="4">
        <v>42179</v>
      </c>
      <c r="E9484" s="3" t="s">
        <v>11</v>
      </c>
      <c r="F9484" s="3" t="s">
        <v>4350</v>
      </c>
      <c r="G9484" s="3" t="s">
        <v>2437</v>
      </c>
      <c r="H9484" s="5">
        <v>319984</v>
      </c>
      <c r="I9484" s="2">
        <v>2</v>
      </c>
      <c r="J9484" s="2">
        <v>2</v>
      </c>
      <c r="K9484" s="2">
        <v>91.995400000000004</v>
      </c>
      <c r="L9484" s="18" t="str">
        <f>VLOOKUP(F9484,'BD customers'!$1:$1048576,2,FALSE)</f>
        <v>Becky Castell</v>
      </c>
      <c r="M9484" s="2">
        <f>MATCH(orders[[#This Row],[Product ID]],'BD product'!A:A,0)</f>
        <v>653</v>
      </c>
      <c r="N9484" s="2" t="str" cm="1">
        <f t="array" ref="N9484">INDEX('BD product'!A:D,M9484,2)</f>
        <v>Technology</v>
      </c>
    </row>
    <row r="9485" spans="1:14" x14ac:dyDescent="0.3">
      <c r="A9485" s="3" t="s">
        <v>9244</v>
      </c>
      <c r="B9485" s="4">
        <v>41842</v>
      </c>
      <c r="C9485" s="12" t="str">
        <f t="shared" si="148"/>
        <v>2014/07</v>
      </c>
      <c r="D9485" s="4">
        <v>41848</v>
      </c>
      <c r="E9485" s="3" t="s">
        <v>21</v>
      </c>
      <c r="F9485" s="3" t="s">
        <v>1831</v>
      </c>
      <c r="G9485" s="3" t="s">
        <v>1456</v>
      </c>
      <c r="H9485" s="5">
        <v>1968</v>
      </c>
      <c r="I9485" s="2">
        <v>6</v>
      </c>
      <c r="J9485" s="2">
        <v>0</v>
      </c>
      <c r="K9485" s="2">
        <v>6.4943999999999997</v>
      </c>
      <c r="L9485" s="18" t="str">
        <f>VLOOKUP(F9485,'BD customers'!$1:$1048576,2,FALSE)</f>
        <v>Alejandro Ballentine</v>
      </c>
      <c r="M9485" s="2">
        <f>MATCH(orders[[#This Row],[Product ID]],'BD product'!A:A,0)</f>
        <v>348</v>
      </c>
      <c r="N9485" s="2" t="str" cm="1">
        <f t="array" ref="N9485">INDEX('BD product'!A:D,M9485,2)</f>
        <v>Office Supplies</v>
      </c>
    </row>
    <row r="9486" spans="1:14" x14ac:dyDescent="0.3">
      <c r="A9486" s="3" t="s">
        <v>9245</v>
      </c>
      <c r="B9486" s="4">
        <v>42706</v>
      </c>
      <c r="C9486" s="12" t="str">
        <f t="shared" si="148"/>
        <v>2016/12</v>
      </c>
      <c r="D9486" s="4">
        <v>42708</v>
      </c>
      <c r="E9486" s="3" t="s">
        <v>11</v>
      </c>
      <c r="F9486" s="3" t="s">
        <v>643</v>
      </c>
      <c r="G9486" s="3" t="s">
        <v>6410</v>
      </c>
      <c r="H9486" s="5">
        <v>781864</v>
      </c>
      <c r="I9486" s="2">
        <v>10</v>
      </c>
      <c r="J9486" s="2">
        <v>32</v>
      </c>
      <c r="K9486" s="2">
        <v>-13.797599999999999</v>
      </c>
      <c r="L9486" s="18" t="str">
        <f>VLOOKUP(F9486,'BD customers'!$1:$1048576,2,FALSE)</f>
        <v>Muhammed Yedwab</v>
      </c>
      <c r="M9486" s="2">
        <f>MATCH(orders[[#This Row],[Product ID]],'BD product'!A:A,0)</f>
        <v>1688</v>
      </c>
      <c r="N9486" s="2" t="str" cm="1">
        <f t="array" ref="N9486">INDEX('BD product'!A:D,M9486,2)</f>
        <v>Furniture</v>
      </c>
    </row>
    <row r="9487" spans="1:14" x14ac:dyDescent="0.3">
      <c r="A9487" s="3" t="s">
        <v>9245</v>
      </c>
      <c r="B9487" s="4">
        <v>42706</v>
      </c>
      <c r="C9487" s="12" t="str">
        <f t="shared" si="148"/>
        <v>2016/12</v>
      </c>
      <c r="D9487" s="4">
        <v>42708</v>
      </c>
      <c r="E9487" s="3" t="s">
        <v>11</v>
      </c>
      <c r="F9487" s="3" t="s">
        <v>643</v>
      </c>
      <c r="G9487" s="3" t="s">
        <v>3681</v>
      </c>
      <c r="H9487" s="5">
        <v>30816</v>
      </c>
      <c r="I9487" s="2">
        <v>9</v>
      </c>
      <c r="J9487" s="2">
        <v>2</v>
      </c>
      <c r="K9487" s="2">
        <v>9.6299999999999997E-2</v>
      </c>
      <c r="L9487" s="18" t="str">
        <f>VLOOKUP(F9487,'BD customers'!$1:$1048576,2,FALSE)</f>
        <v>Muhammed Yedwab</v>
      </c>
      <c r="M9487" s="2">
        <f>MATCH(orders[[#This Row],[Product ID]],'BD product'!A:A,0)</f>
        <v>1119</v>
      </c>
      <c r="N9487" s="2" t="str" cm="1">
        <f t="array" ref="N9487">INDEX('BD product'!A:D,M9487,2)</f>
        <v>Office Supplies</v>
      </c>
    </row>
    <row r="9488" spans="1:14" x14ac:dyDescent="0.3">
      <c r="A9488" s="3" t="s">
        <v>9246</v>
      </c>
      <c r="B9488" s="4">
        <v>43020</v>
      </c>
      <c r="C9488" s="12" t="str">
        <f t="shared" si="148"/>
        <v>2017/10</v>
      </c>
      <c r="D9488" s="4">
        <v>43020</v>
      </c>
      <c r="E9488" s="3" t="s">
        <v>41</v>
      </c>
      <c r="F9488" s="3" t="s">
        <v>1563</v>
      </c>
      <c r="G9488" s="3" t="s">
        <v>3012</v>
      </c>
      <c r="H9488" s="5">
        <v>673344</v>
      </c>
      <c r="I9488" s="2">
        <v>3</v>
      </c>
      <c r="J9488" s="2">
        <v>3</v>
      </c>
      <c r="K9488" s="2">
        <v>-76.953599999999994</v>
      </c>
      <c r="L9488" s="18" t="str">
        <f>VLOOKUP(F9488,'BD customers'!$1:$1048576,2,FALSE)</f>
        <v>Natalie Fritzler</v>
      </c>
      <c r="M9488" s="2">
        <f>MATCH(orders[[#This Row],[Product ID]],'BD product'!A:A,0)</f>
        <v>857</v>
      </c>
      <c r="N9488" s="2" t="str" cm="1">
        <f t="array" ref="N9488">INDEX('BD product'!A:D,M9488,2)</f>
        <v>Furniture</v>
      </c>
    </row>
    <row r="9489" spans="1:14" x14ac:dyDescent="0.3">
      <c r="A9489" s="3" t="s">
        <v>9247</v>
      </c>
      <c r="B9489" s="4">
        <v>43080</v>
      </c>
      <c r="C9489" s="12" t="str">
        <f t="shared" si="148"/>
        <v>2017/12</v>
      </c>
      <c r="D9489" s="4">
        <v>43082</v>
      </c>
      <c r="E9489" s="3" t="s">
        <v>64</v>
      </c>
      <c r="F9489" s="3" t="s">
        <v>1467</v>
      </c>
      <c r="G9489" s="3" t="s">
        <v>2990</v>
      </c>
      <c r="H9489" s="5">
        <v>654</v>
      </c>
      <c r="I9489" s="2">
        <v>3</v>
      </c>
      <c r="J9489" s="2">
        <v>0</v>
      </c>
      <c r="K9489" s="2">
        <v>2.1581999999999999</v>
      </c>
      <c r="L9489" s="18" t="str">
        <f>VLOOKUP(F9489,'BD customers'!$1:$1048576,2,FALSE)</f>
        <v>Nona Balk</v>
      </c>
      <c r="M9489" s="2">
        <f>MATCH(orders[[#This Row],[Product ID]],'BD product'!A:A,0)</f>
        <v>847</v>
      </c>
      <c r="N9489" s="2" t="str" cm="1">
        <f t="array" ref="N9489">INDEX('BD product'!A:D,M9489,2)</f>
        <v>Office Supplies</v>
      </c>
    </row>
    <row r="9490" spans="1:14" x14ac:dyDescent="0.3">
      <c r="A9490" s="3" t="s">
        <v>9248</v>
      </c>
      <c r="B9490" s="4">
        <v>42278</v>
      </c>
      <c r="C9490" s="12" t="str">
        <f t="shared" si="148"/>
        <v>2015/10</v>
      </c>
      <c r="D9490" s="4">
        <v>42281</v>
      </c>
      <c r="E9490" s="3" t="s">
        <v>64</v>
      </c>
      <c r="F9490" s="3" t="s">
        <v>713</v>
      </c>
      <c r="G9490" s="3" t="s">
        <v>3683</v>
      </c>
      <c r="H9490" s="5">
        <v>5728</v>
      </c>
      <c r="I9490" s="2">
        <v>2</v>
      </c>
      <c r="J9490" s="2">
        <v>2</v>
      </c>
      <c r="K9490" s="2">
        <v>0.50119999999999998</v>
      </c>
      <c r="L9490" s="18" t="str">
        <f>VLOOKUP(F9490,'BD customers'!$1:$1048576,2,FALSE)</f>
        <v>Eric Murdock</v>
      </c>
      <c r="M9490" s="2">
        <f>MATCH(orders[[#This Row],[Product ID]],'BD product'!A:A,0)</f>
        <v>1120</v>
      </c>
      <c r="N9490" s="2" t="str" cm="1">
        <f t="array" ref="N9490">INDEX('BD product'!A:D,M9490,2)</f>
        <v>Technology</v>
      </c>
    </row>
    <row r="9491" spans="1:14" x14ac:dyDescent="0.3">
      <c r="A9491" s="3" t="s">
        <v>9249</v>
      </c>
      <c r="B9491" s="4">
        <v>42587</v>
      </c>
      <c r="C9491" s="12" t="str">
        <f t="shared" si="148"/>
        <v>2016/08</v>
      </c>
      <c r="D9491" s="4">
        <v>42593</v>
      </c>
      <c r="E9491" s="3" t="s">
        <v>21</v>
      </c>
      <c r="F9491" s="3" t="s">
        <v>5695</v>
      </c>
      <c r="G9491" s="3" t="s">
        <v>4208</v>
      </c>
      <c r="H9491" s="5">
        <v>19705</v>
      </c>
      <c r="I9491" s="2">
        <v>7</v>
      </c>
      <c r="J9491" s="2">
        <v>0</v>
      </c>
      <c r="K9491" s="2">
        <v>5.9115000000000002</v>
      </c>
      <c r="L9491" s="18" t="str">
        <f>VLOOKUP(F9491,'BD customers'!$1:$1048576,2,FALSE)</f>
        <v>Maureen Fritzler</v>
      </c>
      <c r="M9491" s="2">
        <f>MATCH(orders[[#This Row],[Product ID]],'BD product'!A:A,0)</f>
        <v>1271</v>
      </c>
      <c r="N9491" s="2" t="str" cm="1">
        <f t="array" ref="N9491">INDEX('BD product'!A:D,M9491,2)</f>
        <v>Office Supplies</v>
      </c>
    </row>
    <row r="9492" spans="1:14" x14ac:dyDescent="0.3">
      <c r="A9492" s="3" t="s">
        <v>9250</v>
      </c>
      <c r="B9492" s="4">
        <v>42738</v>
      </c>
      <c r="C9492" s="12" t="str">
        <f t="shared" si="148"/>
        <v>2017/01</v>
      </c>
      <c r="D9492" s="4">
        <v>42742</v>
      </c>
      <c r="E9492" s="3" t="s">
        <v>21</v>
      </c>
      <c r="F9492" s="3" t="s">
        <v>1033</v>
      </c>
      <c r="G9492" s="3" t="s">
        <v>1587</v>
      </c>
      <c r="H9492" s="5">
        <v>2022272</v>
      </c>
      <c r="I9492" s="2">
        <v>8</v>
      </c>
      <c r="J9492" s="2">
        <v>2</v>
      </c>
      <c r="K9492" s="2">
        <v>682.51679999999999</v>
      </c>
      <c r="L9492" s="18" t="str">
        <f>VLOOKUP(F9492,'BD customers'!$1:$1048576,2,FALSE)</f>
        <v>Christopher Martinez</v>
      </c>
      <c r="M9492" s="2">
        <f>MATCH(orders[[#This Row],[Product ID]],'BD product'!A:A,0)</f>
        <v>384</v>
      </c>
      <c r="N9492" s="2" t="str" cm="1">
        <f t="array" ref="N9492">INDEX('BD product'!A:D,M9492,2)</f>
        <v>Office Supplies</v>
      </c>
    </row>
    <row r="9493" spans="1:14" x14ac:dyDescent="0.3">
      <c r="A9493" s="3" t="s">
        <v>9250</v>
      </c>
      <c r="B9493" s="4">
        <v>42738</v>
      </c>
      <c r="C9493" s="12" t="str">
        <f t="shared" si="148"/>
        <v>2017/01</v>
      </c>
      <c r="D9493" s="4">
        <v>42742</v>
      </c>
      <c r="E9493" s="3" t="s">
        <v>21</v>
      </c>
      <c r="F9493" s="3" t="s">
        <v>1033</v>
      </c>
      <c r="G9493" s="3" t="s">
        <v>4254</v>
      </c>
      <c r="H9493" s="5">
        <v>912</v>
      </c>
      <c r="I9493" s="2">
        <v>3</v>
      </c>
      <c r="J9493" s="2">
        <v>0</v>
      </c>
      <c r="K9493" s="2">
        <v>3.1008</v>
      </c>
      <c r="L9493" s="18" t="str">
        <f>VLOOKUP(F9493,'BD customers'!$1:$1048576,2,FALSE)</f>
        <v>Christopher Martinez</v>
      </c>
      <c r="M9493" s="2">
        <f>MATCH(orders[[#This Row],[Product ID]],'BD product'!A:A,0)</f>
        <v>1281</v>
      </c>
      <c r="N9493" s="2" t="str" cm="1">
        <f t="array" ref="N9493">INDEX('BD product'!A:D,M9493,2)</f>
        <v>Office Supplies</v>
      </c>
    </row>
    <row r="9494" spans="1:14" x14ac:dyDescent="0.3">
      <c r="A9494" s="3" t="s">
        <v>9251</v>
      </c>
      <c r="B9494" s="4">
        <v>43046</v>
      </c>
      <c r="C9494" s="12" t="str">
        <f t="shared" si="148"/>
        <v>2017/11</v>
      </c>
      <c r="D9494" s="4">
        <v>43046</v>
      </c>
      <c r="E9494" s="3" t="s">
        <v>41</v>
      </c>
      <c r="F9494" s="3" t="s">
        <v>5208</v>
      </c>
      <c r="G9494" s="3" t="s">
        <v>102</v>
      </c>
      <c r="H9494" s="5">
        <v>3816</v>
      </c>
      <c r="I9494" s="2">
        <v>9</v>
      </c>
      <c r="J9494" s="2">
        <v>0</v>
      </c>
      <c r="K9494" s="2">
        <v>0.1908</v>
      </c>
      <c r="L9494" s="18" t="str">
        <f>VLOOKUP(F9494,'BD customers'!$1:$1048576,2,FALSE)</f>
        <v>Erin Creighton</v>
      </c>
      <c r="M9494" s="2">
        <f>MATCH(orders[[#This Row],[Product ID]],'BD product'!A:A,0)</f>
        <v>17</v>
      </c>
      <c r="N9494" s="2" t="str" cm="1">
        <f t="array" ref="N9494">INDEX('BD product'!A:D,M9494,2)</f>
        <v>Office Supplies</v>
      </c>
    </row>
    <row r="9495" spans="1:14" x14ac:dyDescent="0.3">
      <c r="A9495" s="3" t="s">
        <v>9252</v>
      </c>
      <c r="B9495" s="4">
        <v>42372</v>
      </c>
      <c r="C9495" s="12" t="str">
        <f t="shared" si="148"/>
        <v>2016/01</v>
      </c>
      <c r="D9495" s="4">
        <v>42377</v>
      </c>
      <c r="E9495" s="3" t="s">
        <v>21</v>
      </c>
      <c r="F9495" s="3" t="s">
        <v>4694</v>
      </c>
      <c r="G9495" s="3" t="s">
        <v>1440</v>
      </c>
      <c r="H9495" s="5">
        <v>159285</v>
      </c>
      <c r="I9495" s="2">
        <v>7</v>
      </c>
      <c r="J9495" s="2">
        <v>0</v>
      </c>
      <c r="K9495" s="2">
        <v>35.042700000000004</v>
      </c>
      <c r="L9495" s="18" t="str">
        <f>VLOOKUP(F9495,'BD customers'!$1:$1048576,2,FALSE)</f>
        <v>Bill Overfelt</v>
      </c>
      <c r="M9495" s="2">
        <f>MATCH(orders[[#This Row],[Product ID]],'BD product'!A:A,0)</f>
        <v>344</v>
      </c>
      <c r="N9495" s="2" t="str" cm="1">
        <f t="array" ref="N9495">INDEX('BD product'!A:D,M9495,2)</f>
        <v>Furniture</v>
      </c>
    </row>
    <row r="9496" spans="1:14" x14ac:dyDescent="0.3">
      <c r="A9496" s="3" t="s">
        <v>9252</v>
      </c>
      <c r="B9496" s="4">
        <v>42372</v>
      </c>
      <c r="C9496" s="12" t="str">
        <f t="shared" si="148"/>
        <v>2016/01</v>
      </c>
      <c r="D9496" s="4">
        <v>42377</v>
      </c>
      <c r="E9496" s="3" t="s">
        <v>21</v>
      </c>
      <c r="F9496" s="3" t="s">
        <v>4694</v>
      </c>
      <c r="G9496" s="3" t="s">
        <v>3369</v>
      </c>
      <c r="H9496" s="5">
        <v>1188</v>
      </c>
      <c r="I9496" s="2">
        <v>2</v>
      </c>
      <c r="J9496" s="2">
        <v>0</v>
      </c>
      <c r="K9496" s="2">
        <v>0.53459999999999996</v>
      </c>
      <c r="L9496" s="18" t="str">
        <f>VLOOKUP(F9496,'BD customers'!$1:$1048576,2,FALSE)</f>
        <v>Bill Overfelt</v>
      </c>
      <c r="M9496" s="2">
        <f>MATCH(orders[[#This Row],[Product ID]],'BD product'!A:A,0)</f>
        <v>992</v>
      </c>
      <c r="N9496" s="2" t="str" cm="1">
        <f t="array" ref="N9496">INDEX('BD product'!A:D,M9496,2)</f>
        <v>Office Supplies</v>
      </c>
    </row>
    <row r="9497" spans="1:14" x14ac:dyDescent="0.3">
      <c r="A9497" s="3" t="s">
        <v>9253</v>
      </c>
      <c r="B9497" s="4">
        <v>42502</v>
      </c>
      <c r="C9497" s="12" t="str">
        <f t="shared" si="148"/>
        <v>2016/05</v>
      </c>
      <c r="D9497" s="4">
        <v>42506</v>
      </c>
      <c r="E9497" s="3" t="s">
        <v>21</v>
      </c>
      <c r="F9497" s="3" t="s">
        <v>5721</v>
      </c>
      <c r="G9497" s="3" t="s">
        <v>8230</v>
      </c>
      <c r="H9497" s="5">
        <v>1200</v>
      </c>
      <c r="I9497" s="2">
        <v>6</v>
      </c>
      <c r="J9497" s="2">
        <v>0</v>
      </c>
      <c r="K9497" s="2">
        <v>4.6800000000000001E-2</v>
      </c>
      <c r="L9497" s="18" t="str">
        <f>VLOOKUP(F9497,'BD customers'!$1:$1048576,2,FALSE)</f>
        <v>Vivian Mathis</v>
      </c>
      <c r="M9497" s="2">
        <f>MATCH(orders[[#This Row],[Product ID]],'BD product'!A:A,0)</f>
        <v>1826</v>
      </c>
      <c r="N9497" s="2" t="str" cm="1">
        <f t="array" ref="N9497">INDEX('BD product'!A:D,M9497,2)</f>
        <v>Technology</v>
      </c>
    </row>
    <row r="9498" spans="1:14" x14ac:dyDescent="0.3">
      <c r="A9498" s="3" t="s">
        <v>9253</v>
      </c>
      <c r="B9498" s="4">
        <v>42502</v>
      </c>
      <c r="C9498" s="12" t="str">
        <f t="shared" si="148"/>
        <v>2016/05</v>
      </c>
      <c r="D9498" s="4">
        <v>42506</v>
      </c>
      <c r="E9498" s="3" t="s">
        <v>21</v>
      </c>
      <c r="F9498" s="3" t="s">
        <v>5721</v>
      </c>
      <c r="G9498" s="3" t="s">
        <v>4320</v>
      </c>
      <c r="H9498" s="5">
        <v>867</v>
      </c>
      <c r="I9498" s="2">
        <v>1</v>
      </c>
      <c r="J9498" s="2">
        <v>0</v>
      </c>
      <c r="K9498" s="2">
        <v>2.3409</v>
      </c>
      <c r="L9498" s="18" t="str">
        <f>VLOOKUP(F9498,'BD customers'!$1:$1048576,2,FALSE)</f>
        <v>Vivian Mathis</v>
      </c>
      <c r="M9498" s="2">
        <f>MATCH(orders[[#This Row],[Product ID]],'BD product'!A:A,0)</f>
        <v>1297</v>
      </c>
      <c r="N9498" s="2" t="str" cm="1">
        <f t="array" ref="N9498">INDEX('BD product'!A:D,M9498,2)</f>
        <v>Office Supplies</v>
      </c>
    </row>
    <row r="9499" spans="1:14" x14ac:dyDescent="0.3">
      <c r="A9499" s="3" t="s">
        <v>9254</v>
      </c>
      <c r="B9499" s="4">
        <v>43044</v>
      </c>
      <c r="C9499" s="12" t="str">
        <f t="shared" si="148"/>
        <v>2017/11</v>
      </c>
      <c r="D9499" s="4">
        <v>43046</v>
      </c>
      <c r="E9499" s="3" t="s">
        <v>64</v>
      </c>
      <c r="F9499" s="3" t="s">
        <v>1048</v>
      </c>
      <c r="G9499" s="3" t="s">
        <v>1097</v>
      </c>
      <c r="H9499" s="5">
        <v>441</v>
      </c>
      <c r="I9499" s="2">
        <v>1</v>
      </c>
      <c r="J9499" s="2">
        <v>0</v>
      </c>
      <c r="K9499" s="2">
        <v>2.0286</v>
      </c>
      <c r="L9499" s="18" t="str">
        <f>VLOOKUP(F9499,'BD customers'!$1:$1048576,2,FALSE)</f>
        <v>Adam Bellavance</v>
      </c>
      <c r="M9499" s="2">
        <f>MATCH(orders[[#This Row],[Product ID]],'BD product'!A:A,0)</f>
        <v>251</v>
      </c>
      <c r="N9499" s="2" t="str" cm="1">
        <f t="array" ref="N9499">INDEX('BD product'!A:D,M9499,2)</f>
        <v>Office Supplies</v>
      </c>
    </row>
    <row r="9500" spans="1:14" x14ac:dyDescent="0.3">
      <c r="A9500" s="3" t="s">
        <v>9254</v>
      </c>
      <c r="B9500" s="4">
        <v>43044</v>
      </c>
      <c r="C9500" s="12" t="str">
        <f t="shared" si="148"/>
        <v>2017/11</v>
      </c>
      <c r="D9500" s="4">
        <v>43046</v>
      </c>
      <c r="E9500" s="3" t="s">
        <v>64</v>
      </c>
      <c r="F9500" s="3" t="s">
        <v>1048</v>
      </c>
      <c r="G9500" s="3" t="s">
        <v>6215</v>
      </c>
      <c r="H9500" s="5">
        <v>16794</v>
      </c>
      <c r="I9500" s="2">
        <v>3</v>
      </c>
      <c r="J9500" s="2">
        <v>0</v>
      </c>
      <c r="K9500" s="2">
        <v>82.290599999999998</v>
      </c>
      <c r="L9500" s="18" t="str">
        <f>VLOOKUP(F9500,'BD customers'!$1:$1048576,2,FALSE)</f>
        <v>Adam Bellavance</v>
      </c>
      <c r="M9500" s="2">
        <f>MATCH(orders[[#This Row],[Product ID]],'BD product'!A:A,0)</f>
        <v>1656</v>
      </c>
      <c r="N9500" s="2" t="str" cm="1">
        <f t="array" ref="N9500">INDEX('BD product'!A:D,M9500,2)</f>
        <v>Office Supplies</v>
      </c>
    </row>
    <row r="9501" spans="1:14" x14ac:dyDescent="0.3">
      <c r="A9501" s="3" t="s">
        <v>9254</v>
      </c>
      <c r="B9501" s="4">
        <v>43044</v>
      </c>
      <c r="C9501" s="12" t="str">
        <f t="shared" si="148"/>
        <v>2017/11</v>
      </c>
      <c r="D9501" s="4">
        <v>43046</v>
      </c>
      <c r="E9501" s="3" t="s">
        <v>64</v>
      </c>
      <c r="F9501" s="3" t="s">
        <v>1048</v>
      </c>
      <c r="G9501" s="3" t="s">
        <v>3362</v>
      </c>
      <c r="H9501" s="5">
        <v>678</v>
      </c>
      <c r="I9501" s="2">
        <v>10</v>
      </c>
      <c r="J9501" s="2">
        <v>0</v>
      </c>
      <c r="K9501" s="2">
        <v>3.1187999999999998</v>
      </c>
      <c r="L9501" s="18" t="str">
        <f>VLOOKUP(F9501,'BD customers'!$1:$1048576,2,FALSE)</f>
        <v>Adam Bellavance</v>
      </c>
      <c r="M9501" s="2">
        <f>MATCH(orders[[#This Row],[Product ID]],'BD product'!A:A,0)</f>
        <v>989</v>
      </c>
      <c r="N9501" s="2" t="str" cm="1">
        <f t="array" ref="N9501">INDEX('BD product'!A:D,M9501,2)</f>
        <v>Office Supplies</v>
      </c>
    </row>
    <row r="9502" spans="1:14" x14ac:dyDescent="0.3">
      <c r="A9502" s="3" t="s">
        <v>9255</v>
      </c>
      <c r="B9502" s="4">
        <v>42516</v>
      </c>
      <c r="C9502" s="12" t="str">
        <f t="shared" si="148"/>
        <v>2016/05</v>
      </c>
      <c r="D9502" s="4">
        <v>42520</v>
      </c>
      <c r="E9502" s="3" t="s">
        <v>21</v>
      </c>
      <c r="F9502" s="3" t="s">
        <v>4654</v>
      </c>
      <c r="G9502" s="3" t="s">
        <v>3652</v>
      </c>
      <c r="H9502" s="5">
        <v>2694</v>
      </c>
      <c r="I9502" s="2">
        <v>3</v>
      </c>
      <c r="J9502" s="2">
        <v>0</v>
      </c>
      <c r="K9502" s="2">
        <v>11.3148</v>
      </c>
      <c r="L9502" s="18" t="str">
        <f>VLOOKUP(F9502,'BD customers'!$1:$1048576,2,FALSE)</f>
        <v>Chris McAfee</v>
      </c>
      <c r="M9502" s="2">
        <f>MATCH(orders[[#This Row],[Product ID]],'BD product'!A:A,0)</f>
        <v>1106</v>
      </c>
      <c r="N9502" s="2" t="str" cm="1">
        <f t="array" ref="N9502">INDEX('BD product'!A:D,M9502,2)</f>
        <v>Furniture</v>
      </c>
    </row>
    <row r="9503" spans="1:14" x14ac:dyDescent="0.3">
      <c r="A9503" s="3" t="s">
        <v>9256</v>
      </c>
      <c r="B9503" s="4">
        <v>42328</v>
      </c>
      <c r="C9503" s="12" t="str">
        <f t="shared" si="148"/>
        <v>2015/11</v>
      </c>
      <c r="D9503" s="4">
        <v>42332</v>
      </c>
      <c r="E9503" s="3" t="s">
        <v>21</v>
      </c>
      <c r="F9503" s="3" t="s">
        <v>4374</v>
      </c>
      <c r="G9503" s="3" t="s">
        <v>4980</v>
      </c>
      <c r="H9503" s="5">
        <v>3204</v>
      </c>
      <c r="I9503" s="2">
        <v>3</v>
      </c>
      <c r="J9503" s="2">
        <v>0</v>
      </c>
      <c r="K9503" s="2">
        <v>8.0100000000000005E-2</v>
      </c>
      <c r="L9503" s="18" t="str">
        <f>VLOOKUP(F9503,'BD customers'!$1:$1048576,2,FALSE)</f>
        <v>Kelly Williams</v>
      </c>
      <c r="M9503" s="2">
        <f>MATCH(orders[[#This Row],[Product ID]],'BD product'!A:A,0)</f>
        <v>1447</v>
      </c>
      <c r="N9503" s="2" t="str" cm="1">
        <f t="array" ref="N9503">INDEX('BD product'!A:D,M9503,2)</f>
        <v>Furniture</v>
      </c>
    </row>
    <row r="9504" spans="1:14" x14ac:dyDescent="0.3">
      <c r="A9504" s="3" t="s">
        <v>9257</v>
      </c>
      <c r="B9504" s="4">
        <v>42482</v>
      </c>
      <c r="C9504" s="12" t="str">
        <f t="shared" si="148"/>
        <v>2016/04</v>
      </c>
      <c r="D9504" s="4">
        <v>42489</v>
      </c>
      <c r="E9504" s="3" t="s">
        <v>21</v>
      </c>
      <c r="F9504" s="3" t="s">
        <v>1680</v>
      </c>
      <c r="G9504" s="3" t="s">
        <v>6954</v>
      </c>
      <c r="H9504" s="5">
        <v>3213</v>
      </c>
      <c r="I9504" s="2">
        <v>9</v>
      </c>
      <c r="J9504" s="2">
        <v>0</v>
      </c>
      <c r="K9504" s="2">
        <v>8.3537999999999997</v>
      </c>
      <c r="L9504" s="18" t="str">
        <f>VLOOKUP(F9504,'BD customers'!$1:$1048576,2,FALSE)</f>
        <v>Michael Moore</v>
      </c>
      <c r="M9504" s="2">
        <f>MATCH(orders[[#This Row],[Product ID]],'BD product'!A:A,0)</f>
        <v>1744</v>
      </c>
      <c r="N9504" s="2" t="str" cm="1">
        <f t="array" ref="N9504">INDEX('BD product'!A:D,M9504,2)</f>
        <v>Office Supplies</v>
      </c>
    </row>
    <row r="9505" spans="1:14" x14ac:dyDescent="0.3">
      <c r="A9505" s="3" t="s">
        <v>9257</v>
      </c>
      <c r="B9505" s="4">
        <v>42482</v>
      </c>
      <c r="C9505" s="12" t="str">
        <f t="shared" si="148"/>
        <v>2016/04</v>
      </c>
      <c r="D9505" s="4">
        <v>42489</v>
      </c>
      <c r="E9505" s="3" t="s">
        <v>21</v>
      </c>
      <c r="F9505" s="3" t="s">
        <v>1680</v>
      </c>
      <c r="G9505" s="3" t="s">
        <v>2432</v>
      </c>
      <c r="H9505" s="5">
        <v>288</v>
      </c>
      <c r="I9505" s="2">
        <v>1</v>
      </c>
      <c r="J9505" s="2">
        <v>0</v>
      </c>
      <c r="K9505" s="2">
        <v>0.80640000000000001</v>
      </c>
      <c r="L9505" s="18" t="str">
        <f>VLOOKUP(F9505,'BD customers'!$1:$1048576,2,FALSE)</f>
        <v>Michael Moore</v>
      </c>
      <c r="M9505" s="2">
        <f>MATCH(orders[[#This Row],[Product ID]],'BD product'!A:A,0)</f>
        <v>651</v>
      </c>
      <c r="N9505" s="2" t="str" cm="1">
        <f t="array" ref="N9505">INDEX('BD product'!A:D,M9505,2)</f>
        <v>Office Supplies</v>
      </c>
    </row>
    <row r="9506" spans="1:14" x14ac:dyDescent="0.3">
      <c r="A9506" s="3" t="s">
        <v>9258</v>
      </c>
      <c r="B9506" s="4">
        <v>42657</v>
      </c>
      <c r="C9506" s="12" t="str">
        <f t="shared" si="148"/>
        <v>2016/10</v>
      </c>
      <c r="D9506" s="4">
        <v>42661</v>
      </c>
      <c r="E9506" s="3" t="s">
        <v>21</v>
      </c>
      <c r="F9506" s="3" t="s">
        <v>1366</v>
      </c>
      <c r="G9506" s="3" t="s">
        <v>7835</v>
      </c>
      <c r="H9506" s="5">
        <v>109193</v>
      </c>
      <c r="I9506" s="2">
        <v>7</v>
      </c>
      <c r="J9506" s="2">
        <v>0</v>
      </c>
      <c r="K9506" s="2">
        <v>272.98250000000002</v>
      </c>
      <c r="L9506" s="18" t="str">
        <f>VLOOKUP(F9506,'BD customers'!$1:$1048576,2,FALSE)</f>
        <v>Pauline Webber</v>
      </c>
      <c r="M9506" s="2">
        <f>MATCH(orders[[#This Row],[Product ID]],'BD product'!A:A,0)</f>
        <v>1809</v>
      </c>
      <c r="N9506" s="2" t="str" cm="1">
        <f t="array" ref="N9506">INDEX('BD product'!A:D,M9506,2)</f>
        <v>Technology</v>
      </c>
    </row>
    <row r="9507" spans="1:14" x14ac:dyDescent="0.3">
      <c r="A9507" s="3" t="s">
        <v>9258</v>
      </c>
      <c r="B9507" s="4">
        <v>42657</v>
      </c>
      <c r="C9507" s="12" t="str">
        <f t="shared" si="148"/>
        <v>2016/10</v>
      </c>
      <c r="D9507" s="4">
        <v>42661</v>
      </c>
      <c r="E9507" s="3" t="s">
        <v>21</v>
      </c>
      <c r="F9507" s="3" t="s">
        <v>1366</v>
      </c>
      <c r="G9507" s="3" t="s">
        <v>1339</v>
      </c>
      <c r="H9507" s="5">
        <v>11196</v>
      </c>
      <c r="I9507" s="2">
        <v>2</v>
      </c>
      <c r="J9507" s="2">
        <v>0</v>
      </c>
      <c r="K9507" s="2">
        <v>54.860399999999998</v>
      </c>
      <c r="L9507" s="18" t="str">
        <f>VLOOKUP(F9507,'BD customers'!$1:$1048576,2,FALSE)</f>
        <v>Pauline Webber</v>
      </c>
      <c r="M9507" s="2">
        <f>MATCH(orders[[#This Row],[Product ID]],'BD product'!A:A,0)</f>
        <v>316</v>
      </c>
      <c r="N9507" s="2" t="str" cm="1">
        <f t="array" ref="N9507">INDEX('BD product'!A:D,M9507,2)</f>
        <v>Office Supplies</v>
      </c>
    </row>
    <row r="9508" spans="1:14" x14ac:dyDescent="0.3">
      <c r="A9508" s="3" t="s">
        <v>9259</v>
      </c>
      <c r="B9508" s="4">
        <v>41734</v>
      </c>
      <c r="C9508" s="12" t="str">
        <f t="shared" si="148"/>
        <v>2014/04</v>
      </c>
      <c r="D9508" s="4">
        <v>41736</v>
      </c>
      <c r="E9508" s="3" t="s">
        <v>11</v>
      </c>
      <c r="F9508" s="3" t="s">
        <v>717</v>
      </c>
      <c r="G9508" s="3" t="s">
        <v>2923</v>
      </c>
      <c r="H9508" s="5">
        <v>267</v>
      </c>
      <c r="I9508" s="2">
        <v>2</v>
      </c>
      <c r="J9508" s="2">
        <v>0</v>
      </c>
      <c r="K9508" s="2">
        <v>0.74760000000000004</v>
      </c>
      <c r="L9508" s="18" t="str">
        <f>VLOOKUP(F9508,'BD customers'!$1:$1048576,2,FALSE)</f>
        <v>Ruben Dartt</v>
      </c>
      <c r="M9508" s="2">
        <f>MATCH(orders[[#This Row],[Product ID]],'BD product'!A:A,0)</f>
        <v>820</v>
      </c>
      <c r="N9508" s="2" t="str" cm="1">
        <f t="array" ref="N9508">INDEX('BD product'!A:D,M9508,2)</f>
        <v>Office Supplies</v>
      </c>
    </row>
    <row r="9509" spans="1:14" x14ac:dyDescent="0.3">
      <c r="A9509" s="3" t="s">
        <v>9259</v>
      </c>
      <c r="B9509" s="4">
        <v>41734</v>
      </c>
      <c r="C9509" s="12" t="str">
        <f t="shared" si="148"/>
        <v>2014/04</v>
      </c>
      <c r="D9509" s="4">
        <v>41736</v>
      </c>
      <c r="E9509" s="3" t="s">
        <v>11</v>
      </c>
      <c r="F9509" s="3" t="s">
        <v>717</v>
      </c>
      <c r="G9509" s="3" t="s">
        <v>4040</v>
      </c>
      <c r="H9509" s="5">
        <v>402</v>
      </c>
      <c r="I9509" s="2">
        <v>5</v>
      </c>
      <c r="J9509" s="2">
        <v>0</v>
      </c>
      <c r="K9509" s="2">
        <v>0.18090000000000001</v>
      </c>
      <c r="L9509" s="18" t="str">
        <f>VLOOKUP(F9509,'BD customers'!$1:$1048576,2,FALSE)</f>
        <v>Ruben Dartt</v>
      </c>
      <c r="M9509" s="2">
        <f>MATCH(orders[[#This Row],[Product ID]],'BD product'!A:A,0)</f>
        <v>1234</v>
      </c>
      <c r="N9509" s="2" t="str" cm="1">
        <f t="array" ref="N9509">INDEX('BD product'!A:D,M9509,2)</f>
        <v>Office Supplies</v>
      </c>
    </row>
    <row r="9510" spans="1:14" x14ac:dyDescent="0.3">
      <c r="A9510" s="3" t="s">
        <v>9259</v>
      </c>
      <c r="B9510" s="4">
        <v>41734</v>
      </c>
      <c r="C9510" s="12" t="str">
        <f t="shared" si="148"/>
        <v>2014/04</v>
      </c>
      <c r="D9510" s="4">
        <v>41736</v>
      </c>
      <c r="E9510" s="3" t="s">
        <v>11</v>
      </c>
      <c r="F9510" s="3" t="s">
        <v>717</v>
      </c>
      <c r="G9510" s="3" t="s">
        <v>850</v>
      </c>
      <c r="H9510" s="5">
        <v>1389</v>
      </c>
      <c r="I9510" s="2">
        <v>3</v>
      </c>
      <c r="J9510" s="2">
        <v>0</v>
      </c>
      <c r="K9510" s="2">
        <v>4.5837000000000003</v>
      </c>
      <c r="L9510" s="18" t="str">
        <f>VLOOKUP(F9510,'BD customers'!$1:$1048576,2,FALSE)</f>
        <v>Ruben Dartt</v>
      </c>
      <c r="M9510" s="2">
        <f>MATCH(orders[[#This Row],[Product ID]],'BD product'!A:A,0)</f>
        <v>184</v>
      </c>
      <c r="N9510" s="2" t="str" cm="1">
        <f t="array" ref="N9510">INDEX('BD product'!A:D,M9510,2)</f>
        <v>Office Supplies</v>
      </c>
    </row>
    <row r="9511" spans="1:14" x14ac:dyDescent="0.3">
      <c r="A9511" s="3" t="s">
        <v>9259</v>
      </c>
      <c r="B9511" s="4">
        <v>41734</v>
      </c>
      <c r="C9511" s="12" t="str">
        <f t="shared" si="148"/>
        <v>2014/04</v>
      </c>
      <c r="D9511" s="4">
        <v>41736</v>
      </c>
      <c r="E9511" s="3" t="s">
        <v>11</v>
      </c>
      <c r="F9511" s="3" t="s">
        <v>717</v>
      </c>
      <c r="G9511" s="3" t="s">
        <v>737</v>
      </c>
      <c r="H9511" s="5">
        <v>68982</v>
      </c>
      <c r="I9511" s="2">
        <v>6</v>
      </c>
      <c r="J9511" s="2">
        <v>0</v>
      </c>
      <c r="K9511" s="2">
        <v>20.694600000000001</v>
      </c>
      <c r="L9511" s="18" t="str">
        <f>VLOOKUP(F9511,'BD customers'!$1:$1048576,2,FALSE)</f>
        <v>Ruben Dartt</v>
      </c>
      <c r="M9511" s="2">
        <f>MATCH(orders[[#This Row],[Product ID]],'BD product'!A:A,0)</f>
        <v>158</v>
      </c>
      <c r="N9511" s="2" t="str" cm="1">
        <f t="array" ref="N9511">INDEX('BD product'!A:D,M9511,2)</f>
        <v>Office Supplies</v>
      </c>
    </row>
    <row r="9512" spans="1:14" x14ac:dyDescent="0.3">
      <c r="A9512" s="3" t="s">
        <v>9260</v>
      </c>
      <c r="B9512" s="4">
        <v>42588</v>
      </c>
      <c r="C9512" s="12" t="str">
        <f t="shared" si="148"/>
        <v>2016/08</v>
      </c>
      <c r="D9512" s="4">
        <v>42593</v>
      </c>
      <c r="E9512" s="3" t="s">
        <v>21</v>
      </c>
      <c r="F9512" s="3" t="s">
        <v>1761</v>
      </c>
      <c r="G9512" s="3" t="s">
        <v>1361</v>
      </c>
      <c r="H9512" s="5">
        <v>3834</v>
      </c>
      <c r="I9512" s="2">
        <v>9</v>
      </c>
      <c r="J9512" s="2">
        <v>0</v>
      </c>
      <c r="K9512" s="2">
        <v>15.7194</v>
      </c>
      <c r="L9512" s="18" t="str">
        <f>VLOOKUP(F9512,'BD customers'!$1:$1048576,2,FALSE)</f>
        <v>Liz MacKendrick</v>
      </c>
      <c r="M9512" s="2">
        <f>MATCH(orders[[#This Row],[Product ID]],'BD product'!A:A,0)</f>
        <v>321</v>
      </c>
      <c r="N9512" s="2" t="str" cm="1">
        <f t="array" ref="N9512">INDEX('BD product'!A:D,M9512,2)</f>
        <v>Office Supplies</v>
      </c>
    </row>
    <row r="9513" spans="1:14" x14ac:dyDescent="0.3">
      <c r="A9513" s="3" t="s">
        <v>9261</v>
      </c>
      <c r="B9513" s="4">
        <v>41987</v>
      </c>
      <c r="C9513" s="12" t="str">
        <f t="shared" si="148"/>
        <v>2014/12</v>
      </c>
      <c r="D9513" s="4">
        <v>41989</v>
      </c>
      <c r="E9513" s="3" t="s">
        <v>64</v>
      </c>
      <c r="F9513" s="3" t="s">
        <v>5240</v>
      </c>
      <c r="G9513" s="3" t="s">
        <v>3613</v>
      </c>
      <c r="H9513" s="5">
        <v>9264</v>
      </c>
      <c r="I9513" s="2">
        <v>3</v>
      </c>
      <c r="J9513" s="2">
        <v>8</v>
      </c>
      <c r="K9513" s="2">
        <v>-1.3895999999999999</v>
      </c>
      <c r="L9513" s="18" t="str">
        <f>VLOOKUP(F9513,'BD customers'!$1:$1048576,2,FALSE)</f>
        <v>Cari Sayre</v>
      </c>
      <c r="M9513" s="2">
        <f>MATCH(orders[[#This Row],[Product ID]],'BD product'!A:A,0)</f>
        <v>1089</v>
      </c>
      <c r="N9513" s="2" t="str" cm="1">
        <f t="array" ref="N9513">INDEX('BD product'!A:D,M9513,2)</f>
        <v>Office Supplies</v>
      </c>
    </row>
    <row r="9514" spans="1:14" x14ac:dyDescent="0.3">
      <c r="A9514" s="3" t="s">
        <v>9262</v>
      </c>
      <c r="B9514" s="4">
        <v>42885</v>
      </c>
      <c r="C9514" s="12" t="str">
        <f t="shared" si="148"/>
        <v>2017/05</v>
      </c>
      <c r="D9514" s="4">
        <v>42889</v>
      </c>
      <c r="E9514" s="3" t="s">
        <v>11</v>
      </c>
      <c r="F9514" s="3" t="s">
        <v>1586</v>
      </c>
      <c r="G9514" s="3" t="s">
        <v>2844</v>
      </c>
      <c r="H9514" s="5">
        <v>2046664</v>
      </c>
      <c r="I9514" s="2">
        <v>1</v>
      </c>
      <c r="J9514" s="2">
        <v>32</v>
      </c>
      <c r="K9514" s="2">
        <v>-6.0195999999999996</v>
      </c>
      <c r="L9514" s="18" t="str">
        <f>VLOOKUP(F9514,'BD customers'!$1:$1048576,2,FALSE)</f>
        <v>Kean Thornton</v>
      </c>
      <c r="M9514" s="2">
        <f>MATCH(orders[[#This Row],[Product ID]],'BD product'!A:A,0)</f>
        <v>791</v>
      </c>
      <c r="N9514" s="2" t="str" cm="1">
        <f t="array" ref="N9514">INDEX('BD product'!A:D,M9514,2)</f>
        <v>Furniture</v>
      </c>
    </row>
    <row r="9515" spans="1:14" x14ac:dyDescent="0.3">
      <c r="A9515" s="3" t="s">
        <v>9263</v>
      </c>
      <c r="B9515" s="4">
        <v>42657</v>
      </c>
      <c r="C9515" s="12" t="str">
        <f t="shared" si="148"/>
        <v>2016/10</v>
      </c>
      <c r="D9515" s="4">
        <v>42662</v>
      </c>
      <c r="E9515" s="3" t="s">
        <v>21</v>
      </c>
      <c r="F9515" s="3" t="s">
        <v>4792</v>
      </c>
      <c r="G9515" s="3" t="s">
        <v>2776</v>
      </c>
      <c r="H9515" s="5">
        <v>164975</v>
      </c>
      <c r="I9515" s="2">
        <v>5</v>
      </c>
      <c r="J9515" s="2">
        <v>0</v>
      </c>
      <c r="K9515" s="2">
        <v>544.41750000000002</v>
      </c>
      <c r="L9515" s="18" t="str">
        <f>VLOOKUP(F9515,'BD customers'!$1:$1048576,2,FALSE)</f>
        <v>Bobby Elias</v>
      </c>
      <c r="M9515" s="2">
        <f>MATCH(orders[[#This Row],[Product ID]],'BD product'!A:A,0)</f>
        <v>766</v>
      </c>
      <c r="N9515" s="2" t="str" cm="1">
        <f t="array" ref="N9515">INDEX('BD product'!A:D,M9515,2)</f>
        <v>Technology</v>
      </c>
    </row>
    <row r="9516" spans="1:14" x14ac:dyDescent="0.3">
      <c r="A9516" s="3" t="s">
        <v>9264</v>
      </c>
      <c r="B9516" s="4">
        <v>41712</v>
      </c>
      <c r="C9516" s="12" t="str">
        <f t="shared" si="148"/>
        <v>2014/03</v>
      </c>
      <c r="D9516" s="4">
        <v>41716</v>
      </c>
      <c r="E9516" s="3" t="s">
        <v>21</v>
      </c>
      <c r="F9516" s="3" t="s">
        <v>6119</v>
      </c>
      <c r="G9516" s="3" t="s">
        <v>2405</v>
      </c>
      <c r="H9516" s="5">
        <v>91056</v>
      </c>
      <c r="I9516" s="2">
        <v>6</v>
      </c>
      <c r="J9516" s="2">
        <v>2</v>
      </c>
      <c r="K9516" s="2">
        <v>31.869599999999998</v>
      </c>
      <c r="L9516" s="18" t="str">
        <f>VLOOKUP(F9516,'BD customers'!$1:$1048576,2,FALSE)</f>
        <v>Neil FranzÃ¶sisch</v>
      </c>
      <c r="M9516" s="2">
        <f>MATCH(orders[[#This Row],[Product ID]],'BD product'!A:A,0)</f>
        <v>642</v>
      </c>
      <c r="N9516" s="2" t="str" cm="1">
        <f t="array" ref="N9516">INDEX('BD product'!A:D,M9516,2)</f>
        <v>Office Supplies</v>
      </c>
    </row>
    <row r="9517" spans="1:14" x14ac:dyDescent="0.3">
      <c r="A9517" s="3" t="s">
        <v>9265</v>
      </c>
      <c r="B9517" s="4">
        <v>41687</v>
      </c>
      <c r="C9517" s="12" t="str">
        <f t="shared" si="148"/>
        <v>2014/02</v>
      </c>
      <c r="D9517" s="4">
        <v>41694</v>
      </c>
      <c r="E9517" s="3" t="s">
        <v>21</v>
      </c>
      <c r="F9517" s="3" t="s">
        <v>384</v>
      </c>
      <c r="G9517" s="3" t="s">
        <v>3780</v>
      </c>
      <c r="H9517" s="5">
        <v>54208</v>
      </c>
      <c r="I9517" s="2">
        <v>14</v>
      </c>
      <c r="J9517" s="2">
        <v>2</v>
      </c>
      <c r="K9517" s="2">
        <v>8.8087999999999997</v>
      </c>
      <c r="L9517" s="18" t="str">
        <f>VLOOKUP(F9517,'BD customers'!$1:$1048576,2,FALSE)</f>
        <v>Delfina Latchford</v>
      </c>
      <c r="M9517" s="2">
        <f>MATCH(orders[[#This Row],[Product ID]],'BD product'!A:A,0)</f>
        <v>1161</v>
      </c>
      <c r="N9517" s="2" t="str" cm="1">
        <f t="array" ref="N9517">INDEX('BD product'!A:D,M9517,2)</f>
        <v>Office Supplies</v>
      </c>
    </row>
    <row r="9518" spans="1:14" x14ac:dyDescent="0.3">
      <c r="A9518" s="3" t="s">
        <v>9266</v>
      </c>
      <c r="B9518" s="4">
        <v>42240</v>
      </c>
      <c r="C9518" s="12" t="str">
        <f t="shared" si="148"/>
        <v>2015/08</v>
      </c>
      <c r="D9518" s="4">
        <v>42242</v>
      </c>
      <c r="E9518" s="3" t="s">
        <v>11</v>
      </c>
      <c r="F9518" s="3" t="s">
        <v>504</v>
      </c>
      <c r="G9518" s="3" t="s">
        <v>4115</v>
      </c>
      <c r="H9518" s="5">
        <v>26982</v>
      </c>
      <c r="I9518" s="2">
        <v>3</v>
      </c>
      <c r="J9518" s="2">
        <v>4</v>
      </c>
      <c r="K9518" s="2">
        <v>4.0472999999999999</v>
      </c>
      <c r="L9518" s="18" t="str">
        <f>VLOOKUP(F9518,'BD customers'!$1:$1048576,2,FALSE)</f>
        <v>Maurice Satty</v>
      </c>
      <c r="M9518" s="2">
        <f>MATCH(orders[[#This Row],[Product ID]],'BD product'!A:A,0)</f>
        <v>1252</v>
      </c>
      <c r="N9518" s="2" t="str" cm="1">
        <f t="array" ref="N9518">INDEX('BD product'!A:D,M9518,2)</f>
        <v>Technology</v>
      </c>
    </row>
    <row r="9519" spans="1:14" x14ac:dyDescent="0.3">
      <c r="A9519" s="3" t="s">
        <v>9266</v>
      </c>
      <c r="B9519" s="4">
        <v>42240</v>
      </c>
      <c r="C9519" s="12" t="str">
        <f t="shared" si="148"/>
        <v>2015/08</v>
      </c>
      <c r="D9519" s="4">
        <v>42242</v>
      </c>
      <c r="E9519" s="3" t="s">
        <v>11</v>
      </c>
      <c r="F9519" s="3" t="s">
        <v>504</v>
      </c>
      <c r="G9519" s="3" t="s">
        <v>3877</v>
      </c>
      <c r="H9519" s="5">
        <v>6912</v>
      </c>
      <c r="I9519" s="2">
        <v>3</v>
      </c>
      <c r="J9519" s="2">
        <v>2</v>
      </c>
      <c r="K9519" s="2">
        <v>2.5055999999999998</v>
      </c>
      <c r="L9519" s="18" t="str">
        <f>VLOOKUP(F9519,'BD customers'!$1:$1048576,2,FALSE)</f>
        <v>Maurice Satty</v>
      </c>
      <c r="M9519" s="2">
        <f>MATCH(orders[[#This Row],[Product ID]],'BD product'!A:A,0)</f>
        <v>1188</v>
      </c>
      <c r="N9519" s="2" t="str" cm="1">
        <f t="array" ref="N9519">INDEX('BD product'!A:D,M9519,2)</f>
        <v>Office Supplies</v>
      </c>
    </row>
    <row r="9520" spans="1:14" x14ac:dyDescent="0.3">
      <c r="A9520" s="3" t="s">
        <v>9266</v>
      </c>
      <c r="B9520" s="4">
        <v>42240</v>
      </c>
      <c r="C9520" s="12" t="str">
        <f t="shared" si="148"/>
        <v>2015/08</v>
      </c>
      <c r="D9520" s="4">
        <v>42242</v>
      </c>
      <c r="E9520" s="3" t="s">
        <v>11</v>
      </c>
      <c r="F9520" s="3" t="s">
        <v>504</v>
      </c>
      <c r="G9520" s="3" t="s">
        <v>1081</v>
      </c>
      <c r="H9520" s="5">
        <v>435504</v>
      </c>
      <c r="I9520" s="2">
        <v>3</v>
      </c>
      <c r="J9520" s="2">
        <v>2</v>
      </c>
      <c r="K9520" s="2">
        <v>48.994199999999999</v>
      </c>
      <c r="L9520" s="18" t="str">
        <f>VLOOKUP(F9520,'BD customers'!$1:$1048576,2,FALSE)</f>
        <v>Maurice Satty</v>
      </c>
      <c r="M9520" s="2">
        <f>MATCH(orders[[#This Row],[Product ID]],'BD product'!A:A,0)</f>
        <v>247</v>
      </c>
      <c r="N9520" s="2" t="str" cm="1">
        <f t="array" ref="N9520">INDEX('BD product'!A:D,M9520,2)</f>
        <v>Office Supplies</v>
      </c>
    </row>
    <row r="9521" spans="1:14" x14ac:dyDescent="0.3">
      <c r="A9521" s="3" t="s">
        <v>9267</v>
      </c>
      <c r="B9521" s="4">
        <v>42863</v>
      </c>
      <c r="C9521" s="12" t="str">
        <f t="shared" si="148"/>
        <v>2017/05</v>
      </c>
      <c r="D9521" s="4">
        <v>42867</v>
      </c>
      <c r="E9521" s="3" t="s">
        <v>11</v>
      </c>
      <c r="F9521" s="3" t="s">
        <v>879</v>
      </c>
      <c r="G9521" s="3" t="s">
        <v>4194</v>
      </c>
      <c r="H9521" s="5">
        <v>8108</v>
      </c>
      <c r="I9521" s="2">
        <v>4</v>
      </c>
      <c r="J9521" s="2">
        <v>0</v>
      </c>
      <c r="K9521" s="2">
        <v>22.702400000000001</v>
      </c>
      <c r="L9521" s="18" t="str">
        <f>VLOOKUP(F9521,'BD customers'!$1:$1048576,2,FALSE)</f>
        <v>Michelle Moray</v>
      </c>
      <c r="M9521" s="2">
        <f>MATCH(orders[[#This Row],[Product ID]],'BD product'!A:A,0)</f>
        <v>1268</v>
      </c>
      <c r="N9521" s="2" t="str" cm="1">
        <f t="array" ref="N9521">INDEX('BD product'!A:D,M9521,2)</f>
        <v>Office Supplies</v>
      </c>
    </row>
    <row r="9522" spans="1:14" x14ac:dyDescent="0.3">
      <c r="A9522" s="3" t="s">
        <v>9268</v>
      </c>
      <c r="B9522" s="4">
        <v>42404</v>
      </c>
      <c r="C9522" s="12" t="str">
        <f t="shared" si="148"/>
        <v>2016/02</v>
      </c>
      <c r="D9522" s="4">
        <v>42409</v>
      </c>
      <c r="E9522" s="3" t="s">
        <v>21</v>
      </c>
      <c r="F9522" s="3" t="s">
        <v>101</v>
      </c>
      <c r="G9522" s="3" t="s">
        <v>1075</v>
      </c>
      <c r="H9522" s="5">
        <v>9302</v>
      </c>
      <c r="I9522" s="2">
        <v>2</v>
      </c>
      <c r="J9522" s="2">
        <v>0</v>
      </c>
      <c r="K9522" s="2">
        <v>3.7208000000000001</v>
      </c>
      <c r="L9522" s="18" t="str">
        <f>VLOOKUP(F9522,'BD customers'!$1:$1048576,2,FALSE)</f>
        <v>Jennifer Braxton</v>
      </c>
      <c r="M9522" s="2">
        <f>MATCH(orders[[#This Row],[Product ID]],'BD product'!A:A,0)</f>
        <v>245</v>
      </c>
      <c r="N9522" s="2" t="str" cm="1">
        <f t="array" ref="N9522">INDEX('BD product'!A:D,M9522,2)</f>
        <v>Office Supplies</v>
      </c>
    </row>
    <row r="9523" spans="1:14" x14ac:dyDescent="0.3">
      <c r="A9523" s="3" t="s">
        <v>9269</v>
      </c>
      <c r="B9523" s="4">
        <v>41992</v>
      </c>
      <c r="C9523" s="12" t="str">
        <f t="shared" si="148"/>
        <v>2014/12</v>
      </c>
      <c r="D9523" s="4">
        <v>41998</v>
      </c>
      <c r="E9523" s="3" t="s">
        <v>21</v>
      </c>
      <c r="F9523" s="3" t="s">
        <v>4448</v>
      </c>
      <c r="G9523" s="3" t="s">
        <v>9270</v>
      </c>
      <c r="H9523" s="5">
        <v>323976</v>
      </c>
      <c r="I9523" s="2">
        <v>3</v>
      </c>
      <c r="J9523" s="2">
        <v>2</v>
      </c>
      <c r="K9523" s="2">
        <v>36.447299999999998</v>
      </c>
      <c r="L9523" s="18" t="str">
        <f>VLOOKUP(F9523,'BD customers'!$1:$1048576,2,FALSE)</f>
        <v>Speros Goranitis</v>
      </c>
      <c r="M9523" s="2">
        <f>MATCH(orders[[#This Row],[Product ID]],'BD product'!A:A,0)</f>
        <v>1859</v>
      </c>
      <c r="N9523" s="2" t="str" cm="1">
        <f t="array" ref="N9523">INDEX('BD product'!A:D,M9523,2)</f>
        <v>Technology</v>
      </c>
    </row>
    <row r="9524" spans="1:14" x14ac:dyDescent="0.3">
      <c r="A9524" s="3" t="s">
        <v>9269</v>
      </c>
      <c r="B9524" s="4">
        <v>41992</v>
      </c>
      <c r="C9524" s="12" t="str">
        <f t="shared" si="148"/>
        <v>2014/12</v>
      </c>
      <c r="D9524" s="4">
        <v>41998</v>
      </c>
      <c r="E9524" s="3" t="s">
        <v>21</v>
      </c>
      <c r="F9524" s="3" t="s">
        <v>4448</v>
      </c>
      <c r="G9524" s="3" t="s">
        <v>7732</v>
      </c>
      <c r="H9524" s="5">
        <v>15552</v>
      </c>
      <c r="I9524" s="2">
        <v>3</v>
      </c>
      <c r="J9524" s="2">
        <v>2</v>
      </c>
      <c r="K9524" s="2">
        <v>5.4432</v>
      </c>
      <c r="L9524" s="18" t="str">
        <f>VLOOKUP(F9524,'BD customers'!$1:$1048576,2,FALSE)</f>
        <v>Speros Goranitis</v>
      </c>
      <c r="M9524" s="2">
        <f>MATCH(orders[[#This Row],[Product ID]],'BD product'!A:A,0)</f>
        <v>1800</v>
      </c>
      <c r="N9524" s="2" t="str" cm="1">
        <f t="array" ref="N9524">INDEX('BD product'!A:D,M9524,2)</f>
        <v>Office Supplies</v>
      </c>
    </row>
    <row r="9525" spans="1:14" x14ac:dyDescent="0.3">
      <c r="A9525" s="3" t="s">
        <v>9269</v>
      </c>
      <c r="B9525" s="4">
        <v>41992</v>
      </c>
      <c r="C9525" s="12" t="str">
        <f t="shared" si="148"/>
        <v>2014/12</v>
      </c>
      <c r="D9525" s="4">
        <v>41998</v>
      </c>
      <c r="E9525" s="3" t="s">
        <v>21</v>
      </c>
      <c r="F9525" s="3" t="s">
        <v>4448</v>
      </c>
      <c r="G9525" s="3" t="s">
        <v>3481</v>
      </c>
      <c r="H9525" s="5">
        <v>32592</v>
      </c>
      <c r="I9525" s="2">
        <v>3</v>
      </c>
      <c r="J9525" s="2">
        <v>2</v>
      </c>
      <c r="K9525" s="2">
        <v>-7.7405999999999997</v>
      </c>
      <c r="L9525" s="18" t="str">
        <f>VLOOKUP(F9525,'BD customers'!$1:$1048576,2,FALSE)</f>
        <v>Speros Goranitis</v>
      </c>
      <c r="M9525" s="2">
        <f>MATCH(orders[[#This Row],[Product ID]],'BD product'!A:A,0)</f>
        <v>1035</v>
      </c>
      <c r="N9525" s="2" t="str" cm="1">
        <f t="array" ref="N9525">INDEX('BD product'!A:D,M9525,2)</f>
        <v>Office Supplies</v>
      </c>
    </row>
    <row r="9526" spans="1:14" x14ac:dyDescent="0.3">
      <c r="A9526" s="3" t="s">
        <v>9272</v>
      </c>
      <c r="B9526" s="4">
        <v>43074</v>
      </c>
      <c r="C9526" s="12" t="str">
        <f t="shared" si="148"/>
        <v>2017/12</v>
      </c>
      <c r="D9526" s="4">
        <v>43075</v>
      </c>
      <c r="E9526" s="3" t="s">
        <v>64</v>
      </c>
      <c r="F9526" s="3" t="s">
        <v>4183</v>
      </c>
      <c r="G9526" s="3" t="s">
        <v>1298</v>
      </c>
      <c r="H9526" s="5">
        <v>8392</v>
      </c>
      <c r="I9526" s="2">
        <v>5</v>
      </c>
      <c r="J9526" s="2">
        <v>2</v>
      </c>
      <c r="K9526" s="2">
        <v>2.9371999999999998</v>
      </c>
      <c r="L9526" s="18" t="str">
        <f>VLOOKUP(F9526,'BD customers'!$1:$1048576,2,FALSE)</f>
        <v>Patrick Bzostek</v>
      </c>
      <c r="M9526" s="2">
        <f>MATCH(orders[[#This Row],[Product ID]],'BD product'!A:A,0)</f>
        <v>303</v>
      </c>
      <c r="N9526" s="2" t="str" cm="1">
        <f t="array" ref="N9526">INDEX('BD product'!A:D,M9526,2)</f>
        <v>Office Supplies</v>
      </c>
    </row>
    <row r="9527" spans="1:14" x14ac:dyDescent="0.3">
      <c r="A9527" s="3" t="s">
        <v>9272</v>
      </c>
      <c r="B9527" s="4">
        <v>43074</v>
      </c>
      <c r="C9527" s="12" t="str">
        <f t="shared" si="148"/>
        <v>2017/12</v>
      </c>
      <c r="D9527" s="4">
        <v>43075</v>
      </c>
      <c r="E9527" s="3" t="s">
        <v>64</v>
      </c>
      <c r="F9527" s="3" t="s">
        <v>4183</v>
      </c>
      <c r="G9527" s="3" t="s">
        <v>3104</v>
      </c>
      <c r="H9527" s="5">
        <v>1999</v>
      </c>
      <c r="I9527" s="2">
        <v>5</v>
      </c>
      <c r="J9527" s="2">
        <v>0</v>
      </c>
      <c r="K9527" s="2">
        <v>0.39979999999999999</v>
      </c>
      <c r="L9527" s="18" t="str">
        <f>VLOOKUP(F9527,'BD customers'!$1:$1048576,2,FALSE)</f>
        <v>Patrick Bzostek</v>
      </c>
      <c r="M9527" s="2">
        <f>MATCH(orders[[#This Row],[Product ID]],'BD product'!A:A,0)</f>
        <v>894</v>
      </c>
      <c r="N9527" s="2" t="str" cm="1">
        <f t="array" ref="N9527">INDEX('BD product'!A:D,M9527,2)</f>
        <v>Furniture</v>
      </c>
    </row>
    <row r="9528" spans="1:14" x14ac:dyDescent="0.3">
      <c r="A9528" s="3" t="s">
        <v>9272</v>
      </c>
      <c r="B9528" s="4">
        <v>43074</v>
      </c>
      <c r="C9528" s="12" t="str">
        <f t="shared" si="148"/>
        <v>2017/12</v>
      </c>
      <c r="D9528" s="4">
        <v>43075</v>
      </c>
      <c r="E9528" s="3" t="s">
        <v>64</v>
      </c>
      <c r="F9528" s="3" t="s">
        <v>4183</v>
      </c>
      <c r="G9528" s="3" t="s">
        <v>2820</v>
      </c>
      <c r="H9528" s="5">
        <v>31176</v>
      </c>
      <c r="I9528" s="2">
        <v>3</v>
      </c>
      <c r="J9528" s="2">
        <v>2</v>
      </c>
      <c r="K9528" s="2">
        <v>-7.0145999999999997</v>
      </c>
      <c r="L9528" s="18" t="str">
        <f>VLOOKUP(F9528,'BD customers'!$1:$1048576,2,FALSE)</f>
        <v>Patrick Bzostek</v>
      </c>
      <c r="M9528" s="2">
        <f>MATCH(orders[[#This Row],[Product ID]],'BD product'!A:A,0)</f>
        <v>782</v>
      </c>
      <c r="N9528" s="2" t="str" cm="1">
        <f t="array" ref="N9528">INDEX('BD product'!A:D,M9528,2)</f>
        <v>Technology</v>
      </c>
    </row>
    <row r="9529" spans="1:14" x14ac:dyDescent="0.3">
      <c r="A9529" s="3" t="s">
        <v>9272</v>
      </c>
      <c r="B9529" s="4">
        <v>43074</v>
      </c>
      <c r="C9529" s="12" t="str">
        <f t="shared" si="148"/>
        <v>2017/12</v>
      </c>
      <c r="D9529" s="4">
        <v>43075</v>
      </c>
      <c r="E9529" s="3" t="s">
        <v>64</v>
      </c>
      <c r="F9529" s="3" t="s">
        <v>4183</v>
      </c>
      <c r="G9529" s="3" t="s">
        <v>1575</v>
      </c>
      <c r="H9529" s="5">
        <v>172752</v>
      </c>
      <c r="I9529" s="2">
        <v>6</v>
      </c>
      <c r="J9529" s="2">
        <v>2</v>
      </c>
      <c r="K9529" s="2">
        <v>60.463200000000001</v>
      </c>
      <c r="L9529" s="18" t="str">
        <f>VLOOKUP(F9529,'BD customers'!$1:$1048576,2,FALSE)</f>
        <v>Patrick Bzostek</v>
      </c>
      <c r="M9529" s="2">
        <f>MATCH(orders[[#This Row],[Product ID]],'BD product'!A:A,0)</f>
        <v>381</v>
      </c>
      <c r="N9529" s="2" t="str" cm="1">
        <f t="array" ref="N9529">INDEX('BD product'!A:D,M9529,2)</f>
        <v>Office Supplies</v>
      </c>
    </row>
    <row r="9530" spans="1:14" x14ac:dyDescent="0.3">
      <c r="A9530" s="3" t="s">
        <v>9272</v>
      </c>
      <c r="B9530" s="4">
        <v>43074</v>
      </c>
      <c r="C9530" s="12" t="str">
        <f t="shared" si="148"/>
        <v>2017/12</v>
      </c>
      <c r="D9530" s="4">
        <v>43075</v>
      </c>
      <c r="E9530" s="3" t="s">
        <v>64</v>
      </c>
      <c r="F9530" s="3" t="s">
        <v>4183</v>
      </c>
      <c r="G9530" s="3" t="s">
        <v>2590</v>
      </c>
      <c r="H9530" s="5">
        <v>9296</v>
      </c>
      <c r="I9530" s="2">
        <v>2</v>
      </c>
      <c r="J9530" s="2">
        <v>2</v>
      </c>
      <c r="K9530" s="2">
        <v>3.0211999999999999</v>
      </c>
      <c r="L9530" s="18" t="str">
        <f>VLOOKUP(F9530,'BD customers'!$1:$1048576,2,FALSE)</f>
        <v>Patrick Bzostek</v>
      </c>
      <c r="M9530" s="2">
        <f>MATCH(orders[[#This Row],[Product ID]],'BD product'!A:A,0)</f>
        <v>701</v>
      </c>
      <c r="N9530" s="2" t="str" cm="1">
        <f t="array" ref="N9530">INDEX('BD product'!A:D,M9530,2)</f>
        <v>Office Supplies</v>
      </c>
    </row>
    <row r="9531" spans="1:14" x14ac:dyDescent="0.3">
      <c r="A9531" s="3" t="s">
        <v>9273</v>
      </c>
      <c r="B9531" s="4">
        <v>42818</v>
      </c>
      <c r="C9531" s="12" t="str">
        <f t="shared" si="148"/>
        <v>2017/03</v>
      </c>
      <c r="D9531" s="4">
        <v>42819</v>
      </c>
      <c r="E9531" s="3" t="s">
        <v>41</v>
      </c>
      <c r="F9531" s="3" t="s">
        <v>3923</v>
      </c>
      <c r="G9531" s="3" t="s">
        <v>3026</v>
      </c>
      <c r="H9531" s="5">
        <v>12768</v>
      </c>
      <c r="I9531" s="2">
        <v>2</v>
      </c>
      <c r="J9531" s="2">
        <v>2</v>
      </c>
      <c r="K9531" s="2">
        <v>0.95760000000000001</v>
      </c>
      <c r="L9531" s="18" t="str">
        <f>VLOOKUP(F9531,'BD customers'!$1:$1048576,2,FALSE)</f>
        <v>Ann Chong</v>
      </c>
      <c r="M9531" s="2">
        <f>MATCH(orders[[#This Row],[Product ID]],'BD product'!A:A,0)</f>
        <v>863</v>
      </c>
      <c r="N9531" s="2" t="str" cm="1">
        <f t="array" ref="N9531">INDEX('BD product'!A:D,M9531,2)</f>
        <v>Office Supplies</v>
      </c>
    </row>
    <row r="9532" spans="1:14" x14ac:dyDescent="0.3">
      <c r="A9532" s="3" t="s">
        <v>9274</v>
      </c>
      <c r="B9532" s="4">
        <v>42924</v>
      </c>
      <c r="C9532" s="12" t="str">
        <f t="shared" si="148"/>
        <v>2017/07</v>
      </c>
      <c r="D9532" s="4">
        <v>42928</v>
      </c>
      <c r="E9532" s="3" t="s">
        <v>21</v>
      </c>
      <c r="F9532" s="3" t="s">
        <v>69</v>
      </c>
      <c r="G9532" s="3" t="s">
        <v>2909</v>
      </c>
      <c r="H9532" s="5">
        <v>5276</v>
      </c>
      <c r="I9532" s="2">
        <v>2</v>
      </c>
      <c r="J9532" s="2">
        <v>0</v>
      </c>
      <c r="K9532" s="2">
        <v>24.269600000000001</v>
      </c>
      <c r="L9532" s="18" t="str">
        <f>VLOOKUP(F9532,'BD customers'!$1:$1048576,2,FALSE)</f>
        <v>Mathew Reese</v>
      </c>
      <c r="M9532" s="2">
        <f>MATCH(orders[[#This Row],[Product ID]],'BD product'!A:A,0)</f>
        <v>815</v>
      </c>
      <c r="N9532" s="2" t="str" cm="1">
        <f t="array" ref="N9532">INDEX('BD product'!A:D,M9532,2)</f>
        <v>Office Supplies</v>
      </c>
    </row>
    <row r="9533" spans="1:14" x14ac:dyDescent="0.3">
      <c r="A9533" s="3" t="s">
        <v>9275</v>
      </c>
      <c r="B9533" s="4">
        <v>43034</v>
      </c>
      <c r="C9533" s="12" t="str">
        <f t="shared" si="148"/>
        <v>2017/10</v>
      </c>
      <c r="D9533" s="4">
        <v>43039</v>
      </c>
      <c r="E9533" s="3" t="s">
        <v>21</v>
      </c>
      <c r="F9533" s="3" t="s">
        <v>5173</v>
      </c>
      <c r="G9533" s="3" t="s">
        <v>3773</v>
      </c>
      <c r="H9533" s="5">
        <v>55616</v>
      </c>
      <c r="I9533" s="2">
        <v>2</v>
      </c>
      <c r="J9533" s="2">
        <v>2</v>
      </c>
      <c r="K9533" s="2">
        <v>5.5616000000000003</v>
      </c>
      <c r="L9533" s="18" t="str">
        <f>VLOOKUP(F9533,'BD customers'!$1:$1048576,2,FALSE)</f>
        <v>Benjamin Farhat</v>
      </c>
      <c r="M9533" s="2">
        <f>MATCH(orders[[#This Row],[Product ID]],'BD product'!A:A,0)</f>
        <v>1158</v>
      </c>
      <c r="N9533" s="2" t="str" cm="1">
        <f t="array" ref="N9533">INDEX('BD product'!A:D,M9533,2)</f>
        <v>Office Supplies</v>
      </c>
    </row>
    <row r="9534" spans="1:14" x14ac:dyDescent="0.3">
      <c r="A9534" s="3" t="s">
        <v>9276</v>
      </c>
      <c r="B9534" s="4">
        <v>42670</v>
      </c>
      <c r="C9534" s="12" t="str">
        <f t="shared" si="148"/>
        <v>2016/10</v>
      </c>
      <c r="D9534" s="4">
        <v>42674</v>
      </c>
      <c r="E9534" s="3" t="s">
        <v>21</v>
      </c>
      <c r="F9534" s="3" t="s">
        <v>4094</v>
      </c>
      <c r="G9534" s="3" t="s">
        <v>4222</v>
      </c>
      <c r="H9534" s="5">
        <v>427644</v>
      </c>
      <c r="I9534" s="2">
        <v>14</v>
      </c>
      <c r="J9534" s="2">
        <v>1</v>
      </c>
      <c r="K9534" s="2">
        <v>80.777199999999993</v>
      </c>
      <c r="L9534" s="18" t="str">
        <f>VLOOKUP(F9534,'BD customers'!$1:$1048576,2,FALSE)</f>
        <v>Ben Wallace</v>
      </c>
      <c r="M9534" s="2">
        <f>MATCH(orders[[#This Row],[Product ID]],'BD product'!A:A,0)</f>
        <v>1274</v>
      </c>
      <c r="N9534" s="2" t="str" cm="1">
        <f t="array" ref="N9534">INDEX('BD product'!A:D,M9534,2)</f>
        <v>Furniture</v>
      </c>
    </row>
    <row r="9535" spans="1:14" x14ac:dyDescent="0.3">
      <c r="A9535" s="3" t="s">
        <v>9276</v>
      </c>
      <c r="B9535" s="4">
        <v>42670</v>
      </c>
      <c r="C9535" s="12" t="str">
        <f t="shared" si="148"/>
        <v>2016/10</v>
      </c>
      <c r="D9535" s="4">
        <v>42674</v>
      </c>
      <c r="E9535" s="3" t="s">
        <v>21</v>
      </c>
      <c r="F9535" s="3" t="s">
        <v>4094</v>
      </c>
      <c r="G9535" s="3" t="s">
        <v>898</v>
      </c>
      <c r="H9535" s="5">
        <v>4067</v>
      </c>
      <c r="I9535" s="2">
        <v>7</v>
      </c>
      <c r="J9535" s="2">
        <v>0</v>
      </c>
      <c r="K9535" s="2">
        <v>12.607699999999999</v>
      </c>
      <c r="L9535" s="18" t="str">
        <f>VLOOKUP(F9535,'BD customers'!$1:$1048576,2,FALSE)</f>
        <v>Ben Wallace</v>
      </c>
      <c r="M9535" s="2">
        <f>MATCH(orders[[#This Row],[Product ID]],'BD product'!A:A,0)</f>
        <v>197</v>
      </c>
      <c r="N9535" s="2" t="str" cm="1">
        <f t="array" ref="N9535">INDEX('BD product'!A:D,M9535,2)</f>
        <v>Office Supplies</v>
      </c>
    </row>
    <row r="9536" spans="1:14" x14ac:dyDescent="0.3">
      <c r="A9536" s="3" t="s">
        <v>9276</v>
      </c>
      <c r="B9536" s="4">
        <v>42670</v>
      </c>
      <c r="C9536" s="12" t="str">
        <f t="shared" si="148"/>
        <v>2016/10</v>
      </c>
      <c r="D9536" s="4">
        <v>42674</v>
      </c>
      <c r="E9536" s="3" t="s">
        <v>21</v>
      </c>
      <c r="F9536" s="3" t="s">
        <v>4094</v>
      </c>
      <c r="G9536" s="3" t="s">
        <v>7205</v>
      </c>
      <c r="H9536" s="5">
        <v>3348</v>
      </c>
      <c r="I9536" s="2">
        <v>2</v>
      </c>
      <c r="J9536" s="2">
        <v>0</v>
      </c>
      <c r="K9536" s="2">
        <v>1.3391999999999999</v>
      </c>
      <c r="L9536" s="18" t="str">
        <f>VLOOKUP(F9536,'BD customers'!$1:$1048576,2,FALSE)</f>
        <v>Ben Wallace</v>
      </c>
      <c r="M9536" s="2">
        <f>MATCH(orders[[#This Row],[Product ID]],'BD product'!A:A,0)</f>
        <v>1766</v>
      </c>
      <c r="N9536" s="2" t="str" cm="1">
        <f t="array" ref="N9536">INDEX('BD product'!A:D,M9536,2)</f>
        <v>Office Supplies</v>
      </c>
    </row>
    <row r="9537" spans="1:14" x14ac:dyDescent="0.3">
      <c r="A9537" s="3" t="s">
        <v>9276</v>
      </c>
      <c r="B9537" s="4">
        <v>42670</v>
      </c>
      <c r="C9537" s="12" t="str">
        <f t="shared" si="148"/>
        <v>2016/10</v>
      </c>
      <c r="D9537" s="4">
        <v>42674</v>
      </c>
      <c r="E9537" s="3" t="s">
        <v>21</v>
      </c>
      <c r="F9537" s="3" t="s">
        <v>4094</v>
      </c>
      <c r="G9537" s="3" t="s">
        <v>2057</v>
      </c>
      <c r="H9537" s="5">
        <v>9728</v>
      </c>
      <c r="I9537" s="2">
        <v>2</v>
      </c>
      <c r="J9537" s="2">
        <v>2</v>
      </c>
      <c r="K9537" s="2">
        <v>3.2831999999999999</v>
      </c>
      <c r="L9537" s="18" t="str">
        <f>VLOOKUP(F9537,'BD customers'!$1:$1048576,2,FALSE)</f>
        <v>Ben Wallace</v>
      </c>
      <c r="M9537" s="2">
        <f>MATCH(orders[[#This Row],[Product ID]],'BD product'!A:A,0)</f>
        <v>527</v>
      </c>
      <c r="N9537" s="2" t="str" cm="1">
        <f t="array" ref="N9537">INDEX('BD product'!A:D,M9537,2)</f>
        <v>Office Supplies</v>
      </c>
    </row>
    <row r="9538" spans="1:14" x14ac:dyDescent="0.3">
      <c r="A9538" s="3" t="s">
        <v>9277</v>
      </c>
      <c r="B9538" s="4">
        <v>42898</v>
      </c>
      <c r="C9538" s="12" t="str">
        <f t="shared" ref="C9538:C9601" si="149">TEXT(B9538,"aaaa/mm")</f>
        <v>2017/06</v>
      </c>
      <c r="D9538" s="4">
        <v>42900</v>
      </c>
      <c r="E9538" s="3" t="s">
        <v>11</v>
      </c>
      <c r="F9538" s="3" t="s">
        <v>78</v>
      </c>
      <c r="G9538" s="3" t="s">
        <v>4137</v>
      </c>
      <c r="H9538" s="5">
        <v>8856</v>
      </c>
      <c r="I9538" s="2">
        <v>3</v>
      </c>
      <c r="J9538" s="2">
        <v>6</v>
      </c>
      <c r="K9538" s="2">
        <v>-6.8634000000000004</v>
      </c>
      <c r="L9538" s="18" t="str">
        <f>VLOOKUP(F9538,'BD customers'!$1:$1048576,2,FALSE)</f>
        <v>Troy Staebel</v>
      </c>
      <c r="M9538" s="2">
        <f>MATCH(orders[[#This Row],[Product ID]],'BD product'!A:A,0)</f>
        <v>1258</v>
      </c>
      <c r="N9538" s="2" t="str" cm="1">
        <f t="array" ref="N9538">INDEX('BD product'!A:D,M9538,2)</f>
        <v>Furniture</v>
      </c>
    </row>
    <row r="9539" spans="1:14" x14ac:dyDescent="0.3">
      <c r="A9539" s="3" t="s">
        <v>9278</v>
      </c>
      <c r="B9539" s="4">
        <v>42638</v>
      </c>
      <c r="C9539" s="12" t="str">
        <f t="shared" si="149"/>
        <v>2016/09</v>
      </c>
      <c r="D9539" s="4">
        <v>42640</v>
      </c>
      <c r="E9539" s="3" t="s">
        <v>64</v>
      </c>
      <c r="F9539" s="3" t="s">
        <v>157</v>
      </c>
      <c r="G9539" s="3" t="s">
        <v>831</v>
      </c>
      <c r="H9539" s="5">
        <v>477666</v>
      </c>
      <c r="I9539" s="2">
        <v>2</v>
      </c>
      <c r="J9539" s="2">
        <v>15</v>
      </c>
      <c r="K9539" s="2">
        <v>8.4293999999999993</v>
      </c>
      <c r="L9539" s="18" t="str">
        <f>VLOOKUP(F9539,'BD customers'!$1:$1048576,2,FALSE)</f>
        <v>Aaron Smayling</v>
      </c>
      <c r="M9539" s="2">
        <f>MATCH(orders[[#This Row],[Product ID]],'BD product'!A:A,0)</f>
        <v>180</v>
      </c>
      <c r="N9539" s="2" t="str" cm="1">
        <f t="array" ref="N9539">INDEX('BD product'!A:D,M9539,2)</f>
        <v>Furniture</v>
      </c>
    </row>
    <row r="9540" spans="1:14" x14ac:dyDescent="0.3">
      <c r="A9540" s="3" t="s">
        <v>9279</v>
      </c>
      <c r="B9540" s="4">
        <v>42985</v>
      </c>
      <c r="C9540" s="12" t="str">
        <f t="shared" si="149"/>
        <v>2017/09</v>
      </c>
      <c r="D9540" s="4">
        <v>42987</v>
      </c>
      <c r="E9540" s="3" t="s">
        <v>64</v>
      </c>
      <c r="F9540" s="3" t="s">
        <v>1572</v>
      </c>
      <c r="G9540" s="3" t="s">
        <v>3234</v>
      </c>
      <c r="H9540" s="5">
        <v>169</v>
      </c>
      <c r="I9540" s="2">
        <v>5</v>
      </c>
      <c r="J9540" s="2">
        <v>0</v>
      </c>
      <c r="K9540" s="2">
        <v>0.77739999999999998</v>
      </c>
      <c r="L9540" s="18" t="str">
        <f>VLOOKUP(F9540,'BD customers'!$1:$1048576,2,FALSE)</f>
        <v>Allen Armold</v>
      </c>
      <c r="M9540" s="2">
        <f>MATCH(orders[[#This Row],[Product ID]],'BD product'!A:A,0)</f>
        <v>940</v>
      </c>
      <c r="N9540" s="2" t="str" cm="1">
        <f t="array" ref="N9540">INDEX('BD product'!A:D,M9540,2)</f>
        <v>Office Supplies</v>
      </c>
    </row>
    <row r="9541" spans="1:14" x14ac:dyDescent="0.3">
      <c r="A9541" s="3" t="s">
        <v>9279</v>
      </c>
      <c r="B9541" s="4">
        <v>42985</v>
      </c>
      <c r="C9541" s="12" t="str">
        <f t="shared" si="149"/>
        <v>2017/09</v>
      </c>
      <c r="D9541" s="4">
        <v>42987</v>
      </c>
      <c r="E9541" s="3" t="s">
        <v>64</v>
      </c>
      <c r="F9541" s="3" t="s">
        <v>1572</v>
      </c>
      <c r="G9541" s="3" t="s">
        <v>1531</v>
      </c>
      <c r="H9541" s="5">
        <v>3996</v>
      </c>
      <c r="I9541" s="2">
        <v>2</v>
      </c>
      <c r="J9541" s="2">
        <v>0</v>
      </c>
      <c r="K9541" s="2">
        <v>18.781199999999998</v>
      </c>
      <c r="L9541" s="18" t="str">
        <f>VLOOKUP(F9541,'BD customers'!$1:$1048576,2,FALSE)</f>
        <v>Allen Armold</v>
      </c>
      <c r="M9541" s="2">
        <f>MATCH(orders[[#This Row],[Product ID]],'BD product'!A:A,0)</f>
        <v>370</v>
      </c>
      <c r="N9541" s="2" t="str" cm="1">
        <f t="array" ref="N9541">INDEX('BD product'!A:D,M9541,2)</f>
        <v>Office Supplies</v>
      </c>
    </row>
    <row r="9542" spans="1:14" x14ac:dyDescent="0.3">
      <c r="A9542" s="3" t="s">
        <v>9280</v>
      </c>
      <c r="B9542" s="4">
        <v>42135</v>
      </c>
      <c r="C9542" s="12" t="str">
        <f t="shared" si="149"/>
        <v>2015/05</v>
      </c>
      <c r="D9542" s="4">
        <v>42140</v>
      </c>
      <c r="E9542" s="3" t="s">
        <v>11</v>
      </c>
      <c r="F9542" s="3" t="s">
        <v>334</v>
      </c>
      <c r="G9542" s="3" t="s">
        <v>3069</v>
      </c>
      <c r="H9542" s="5">
        <v>191968</v>
      </c>
      <c r="I9542" s="2">
        <v>7</v>
      </c>
      <c r="J9542" s="2">
        <v>2</v>
      </c>
      <c r="K9542" s="2">
        <v>16.7972</v>
      </c>
      <c r="L9542" s="18" t="str">
        <f>VLOOKUP(F9542,'BD customers'!$1:$1048576,2,FALSE)</f>
        <v>Paul Stevenson</v>
      </c>
      <c r="M9542" s="2">
        <f>MATCH(orders[[#This Row],[Product ID]],'BD product'!A:A,0)</f>
        <v>879</v>
      </c>
      <c r="N9542" s="2" t="str" cm="1">
        <f t="array" ref="N9542">INDEX('BD product'!A:D,M9542,2)</f>
        <v>Furniture</v>
      </c>
    </row>
    <row r="9543" spans="1:14" x14ac:dyDescent="0.3">
      <c r="A9543" s="3" t="s">
        <v>9281</v>
      </c>
      <c r="B9543" s="4">
        <v>42222</v>
      </c>
      <c r="C9543" s="12" t="str">
        <f t="shared" si="149"/>
        <v>2015/08</v>
      </c>
      <c r="D9543" s="4">
        <v>42226</v>
      </c>
      <c r="E9543" s="3" t="s">
        <v>21</v>
      </c>
      <c r="F9543" s="3" t="s">
        <v>2680</v>
      </c>
      <c r="G9543" s="3" t="s">
        <v>913</v>
      </c>
      <c r="H9543" s="5">
        <v>3552</v>
      </c>
      <c r="I9543" s="2">
        <v>3</v>
      </c>
      <c r="J9543" s="2">
        <v>2</v>
      </c>
      <c r="K9543" s="2">
        <v>0.13320000000000001</v>
      </c>
      <c r="L9543" s="18" t="str">
        <f>VLOOKUP(F9543,'BD customers'!$1:$1048576,2,FALSE)</f>
        <v>Rachel Payne</v>
      </c>
      <c r="M9543" s="2">
        <f>MATCH(orders[[#This Row],[Product ID]],'BD product'!A:A,0)</f>
        <v>200</v>
      </c>
      <c r="N9543" s="2" t="str" cm="1">
        <f t="array" ref="N9543">INDEX('BD product'!A:D,M9543,2)</f>
        <v>Office Supplies</v>
      </c>
    </row>
    <row r="9544" spans="1:14" x14ac:dyDescent="0.3">
      <c r="A9544" s="3" t="s">
        <v>9281</v>
      </c>
      <c r="B9544" s="4">
        <v>42222</v>
      </c>
      <c r="C9544" s="12" t="str">
        <f t="shared" si="149"/>
        <v>2015/08</v>
      </c>
      <c r="D9544" s="4">
        <v>42226</v>
      </c>
      <c r="E9544" s="3" t="s">
        <v>21</v>
      </c>
      <c r="F9544" s="3" t="s">
        <v>2680</v>
      </c>
      <c r="G9544" s="3" t="s">
        <v>2870</v>
      </c>
      <c r="H9544" s="5">
        <v>623</v>
      </c>
      <c r="I9544" s="2">
        <v>5</v>
      </c>
      <c r="J9544" s="2">
        <v>8</v>
      </c>
      <c r="K9544" s="2">
        <v>-9.6564999999999994</v>
      </c>
      <c r="L9544" s="18" t="str">
        <f>VLOOKUP(F9544,'BD customers'!$1:$1048576,2,FALSE)</f>
        <v>Rachel Payne</v>
      </c>
      <c r="M9544" s="2">
        <f>MATCH(orders[[#This Row],[Product ID]],'BD product'!A:A,0)</f>
        <v>801</v>
      </c>
      <c r="N9544" s="2" t="str" cm="1">
        <f t="array" ref="N9544">INDEX('BD product'!A:D,M9544,2)</f>
        <v>Office Supplies</v>
      </c>
    </row>
    <row r="9545" spans="1:14" x14ac:dyDescent="0.3">
      <c r="A9545" s="3" t="s">
        <v>9281</v>
      </c>
      <c r="B9545" s="4">
        <v>42222</v>
      </c>
      <c r="C9545" s="12" t="str">
        <f t="shared" si="149"/>
        <v>2015/08</v>
      </c>
      <c r="D9545" s="4">
        <v>42226</v>
      </c>
      <c r="E9545" s="3" t="s">
        <v>21</v>
      </c>
      <c r="F9545" s="3" t="s">
        <v>2680</v>
      </c>
      <c r="G9545" s="3" t="s">
        <v>6891</v>
      </c>
      <c r="H9545" s="5">
        <v>56704</v>
      </c>
      <c r="I9545" s="2">
        <v>2</v>
      </c>
      <c r="J9545" s="2">
        <v>2</v>
      </c>
      <c r="K9545" s="2">
        <v>19.137599999999999</v>
      </c>
      <c r="L9545" s="18" t="str">
        <f>VLOOKUP(F9545,'BD customers'!$1:$1048576,2,FALSE)</f>
        <v>Rachel Payne</v>
      </c>
      <c r="M9545" s="2">
        <f>MATCH(orders[[#This Row],[Product ID]],'BD product'!A:A,0)</f>
        <v>1735</v>
      </c>
      <c r="N9545" s="2" t="str" cm="1">
        <f t="array" ref="N9545">INDEX('BD product'!A:D,M9545,2)</f>
        <v>Office Supplies</v>
      </c>
    </row>
    <row r="9546" spans="1:14" x14ac:dyDescent="0.3">
      <c r="A9546" s="3" t="s">
        <v>9281</v>
      </c>
      <c r="B9546" s="4">
        <v>42222</v>
      </c>
      <c r="C9546" s="12" t="str">
        <f t="shared" si="149"/>
        <v>2015/08</v>
      </c>
      <c r="D9546" s="4">
        <v>42226</v>
      </c>
      <c r="E9546" s="3" t="s">
        <v>21</v>
      </c>
      <c r="F9546" s="3" t="s">
        <v>2680</v>
      </c>
      <c r="G9546" s="3" t="s">
        <v>3650</v>
      </c>
      <c r="H9546" s="5">
        <v>3691992</v>
      </c>
      <c r="I9546" s="2">
        <v>3</v>
      </c>
      <c r="J9546" s="2">
        <v>32</v>
      </c>
      <c r="K9546" s="2">
        <v>-114.01739999999999</v>
      </c>
      <c r="L9546" s="18" t="str">
        <f>VLOOKUP(F9546,'BD customers'!$1:$1048576,2,FALSE)</f>
        <v>Rachel Payne</v>
      </c>
      <c r="M9546" s="2">
        <f>MATCH(orders[[#This Row],[Product ID]],'BD product'!A:A,0)</f>
        <v>1105</v>
      </c>
      <c r="N9546" s="2" t="str" cm="1">
        <f t="array" ref="N9546">INDEX('BD product'!A:D,M9546,2)</f>
        <v>Furniture</v>
      </c>
    </row>
    <row r="9547" spans="1:14" x14ac:dyDescent="0.3">
      <c r="A9547" s="3" t="s">
        <v>9282</v>
      </c>
      <c r="B9547" s="4">
        <v>41941</v>
      </c>
      <c r="C9547" s="12" t="str">
        <f t="shared" si="149"/>
        <v>2014/10</v>
      </c>
      <c r="D9547" s="4">
        <v>41945</v>
      </c>
      <c r="E9547" s="3" t="s">
        <v>21</v>
      </c>
      <c r="F9547" s="3" t="s">
        <v>3788</v>
      </c>
      <c r="G9547" s="3" t="s">
        <v>4893</v>
      </c>
      <c r="H9547" s="5">
        <v>198</v>
      </c>
      <c r="I9547" s="2">
        <v>2</v>
      </c>
      <c r="J9547" s="2">
        <v>0</v>
      </c>
      <c r="K9547" s="2">
        <v>8.9099999999999999E-2</v>
      </c>
      <c r="L9547" s="18" t="str">
        <f>VLOOKUP(F9547,'BD customers'!$1:$1048576,2,FALSE)</f>
        <v>Noah Childs</v>
      </c>
      <c r="M9547" s="2">
        <f>MATCH(orders[[#This Row],[Product ID]],'BD product'!A:A,0)</f>
        <v>1432</v>
      </c>
      <c r="N9547" s="2" t="str" cm="1">
        <f t="array" ref="N9547">INDEX('BD product'!A:D,M9547,2)</f>
        <v>Technology</v>
      </c>
    </row>
    <row r="9548" spans="1:14" x14ac:dyDescent="0.3">
      <c r="A9548" s="3" t="s">
        <v>9282</v>
      </c>
      <c r="B9548" s="4">
        <v>41941</v>
      </c>
      <c r="C9548" s="12" t="str">
        <f t="shared" si="149"/>
        <v>2014/10</v>
      </c>
      <c r="D9548" s="4">
        <v>41945</v>
      </c>
      <c r="E9548" s="3" t="s">
        <v>21</v>
      </c>
      <c r="F9548" s="3" t="s">
        <v>3788</v>
      </c>
      <c r="G9548" s="3" t="s">
        <v>357</v>
      </c>
      <c r="H9548" s="5">
        <v>7588</v>
      </c>
      <c r="I9548" s="2">
        <v>2</v>
      </c>
      <c r="J9548" s="2">
        <v>0</v>
      </c>
      <c r="K9548" s="2">
        <v>35.663600000000002</v>
      </c>
      <c r="L9548" s="18" t="str">
        <f>VLOOKUP(F9548,'BD customers'!$1:$1048576,2,FALSE)</f>
        <v>Noah Childs</v>
      </c>
      <c r="M9548" s="2">
        <f>MATCH(orders[[#This Row],[Product ID]],'BD product'!A:A,0)</f>
        <v>69</v>
      </c>
      <c r="N9548" s="2" t="str" cm="1">
        <f t="array" ref="N9548">INDEX('BD product'!A:D,M9548,2)</f>
        <v>Office Supplies</v>
      </c>
    </row>
    <row r="9549" spans="1:14" x14ac:dyDescent="0.3">
      <c r="A9549" s="3" t="s">
        <v>9283</v>
      </c>
      <c r="B9549" s="4">
        <v>42539</v>
      </c>
      <c r="C9549" s="12" t="str">
        <f t="shared" si="149"/>
        <v>2016/06</v>
      </c>
      <c r="D9549" s="4">
        <v>42541</v>
      </c>
      <c r="E9549" s="3" t="s">
        <v>11</v>
      </c>
      <c r="F9549" s="3" t="s">
        <v>247</v>
      </c>
      <c r="G9549" s="3" t="s">
        <v>5444</v>
      </c>
      <c r="H9549" s="5">
        <v>6848</v>
      </c>
      <c r="I9549" s="2">
        <v>2</v>
      </c>
      <c r="J9549" s="2">
        <v>2</v>
      </c>
      <c r="K9549" s="2">
        <v>2.1399999999999999E-2</v>
      </c>
      <c r="L9549" s="18" t="str">
        <f>VLOOKUP(F9549,'BD customers'!$1:$1048576,2,FALSE)</f>
        <v>Stewart Carmichael</v>
      </c>
      <c r="M9549" s="2">
        <f>MATCH(orders[[#This Row],[Product ID]],'BD product'!A:A,0)</f>
        <v>1534</v>
      </c>
      <c r="N9549" s="2" t="str" cm="1">
        <f t="array" ref="N9549">INDEX('BD product'!A:D,M9549,2)</f>
        <v>Office Supplies</v>
      </c>
    </row>
    <row r="9550" spans="1:14" x14ac:dyDescent="0.3">
      <c r="A9550" s="3" t="s">
        <v>9283</v>
      </c>
      <c r="B9550" s="4">
        <v>42539</v>
      </c>
      <c r="C9550" s="12" t="str">
        <f t="shared" si="149"/>
        <v>2016/06</v>
      </c>
      <c r="D9550" s="4">
        <v>42541</v>
      </c>
      <c r="E9550" s="3" t="s">
        <v>11</v>
      </c>
      <c r="F9550" s="3" t="s">
        <v>247</v>
      </c>
      <c r="G9550" s="3" t="s">
        <v>60</v>
      </c>
      <c r="H9550" s="5">
        <v>4626</v>
      </c>
      <c r="I9550" s="2">
        <v>2</v>
      </c>
      <c r="J9550" s="2">
        <v>7</v>
      </c>
      <c r="K9550" s="2">
        <v>-0.38550000000000001</v>
      </c>
      <c r="L9550" s="18" t="str">
        <f>VLOOKUP(F9550,'BD customers'!$1:$1048576,2,FALSE)</f>
        <v>Stewart Carmichael</v>
      </c>
      <c r="M9550" s="2">
        <f>MATCH(orders[[#This Row],[Product ID]],'BD product'!A:A,0)</f>
        <v>10</v>
      </c>
      <c r="N9550" s="2" t="str" cm="1">
        <f t="array" ref="N9550">INDEX('BD product'!A:D,M9550,2)</f>
        <v>Office Supplies</v>
      </c>
    </row>
    <row r="9551" spans="1:14" x14ac:dyDescent="0.3">
      <c r="A9551" s="3" t="s">
        <v>9283</v>
      </c>
      <c r="B9551" s="4">
        <v>42539</v>
      </c>
      <c r="C9551" s="12" t="str">
        <f t="shared" si="149"/>
        <v>2016/06</v>
      </c>
      <c r="D9551" s="4">
        <v>42541</v>
      </c>
      <c r="E9551" s="3" t="s">
        <v>11</v>
      </c>
      <c r="F9551" s="3" t="s">
        <v>247</v>
      </c>
      <c r="G9551" s="3" t="s">
        <v>3737</v>
      </c>
      <c r="H9551" s="5">
        <v>4536</v>
      </c>
      <c r="I9551" s="2">
        <v>3</v>
      </c>
      <c r="J9551" s="2">
        <v>2</v>
      </c>
      <c r="K9551" s="2">
        <v>0.90720000000000001</v>
      </c>
      <c r="L9551" s="18" t="str">
        <f>VLOOKUP(F9551,'BD customers'!$1:$1048576,2,FALSE)</f>
        <v>Stewart Carmichael</v>
      </c>
      <c r="M9551" s="2">
        <f>MATCH(orders[[#This Row],[Product ID]],'BD product'!A:A,0)</f>
        <v>1143</v>
      </c>
      <c r="N9551" s="2" t="str" cm="1">
        <f t="array" ref="N9551">INDEX('BD product'!A:D,M9551,2)</f>
        <v>Office Supplies</v>
      </c>
    </row>
    <row r="9552" spans="1:14" x14ac:dyDescent="0.3">
      <c r="A9552" s="3" t="s">
        <v>9284</v>
      </c>
      <c r="B9552" s="4">
        <v>42127</v>
      </c>
      <c r="C9552" s="12" t="str">
        <f t="shared" si="149"/>
        <v>2015/05</v>
      </c>
      <c r="D9552" s="4">
        <v>42130</v>
      </c>
      <c r="E9552" s="3" t="s">
        <v>64</v>
      </c>
      <c r="F9552" s="3" t="s">
        <v>678</v>
      </c>
      <c r="G9552" s="3" t="s">
        <v>363</v>
      </c>
      <c r="H9552" s="5">
        <v>13848</v>
      </c>
      <c r="I9552" s="2">
        <v>3</v>
      </c>
      <c r="J9552" s="2">
        <v>2</v>
      </c>
      <c r="K9552" s="2">
        <v>0.51929999999999998</v>
      </c>
      <c r="L9552" s="18" t="str">
        <f>VLOOKUP(F9552,'BD customers'!$1:$1048576,2,FALSE)</f>
        <v>Nicole Fjeld</v>
      </c>
      <c r="M9552" s="2">
        <f>MATCH(orders[[#This Row],[Product ID]],'BD product'!A:A,0)</f>
        <v>70</v>
      </c>
      <c r="N9552" s="2" t="str" cm="1">
        <f t="array" ref="N9552">INDEX('BD product'!A:D,M9552,2)</f>
        <v>Office Supplies</v>
      </c>
    </row>
    <row r="9553" spans="1:14" x14ac:dyDescent="0.3">
      <c r="A9553" s="3" t="s">
        <v>9285</v>
      </c>
      <c r="B9553" s="4">
        <v>42318</v>
      </c>
      <c r="C9553" s="12" t="str">
        <f t="shared" si="149"/>
        <v>2015/11</v>
      </c>
      <c r="D9553" s="4">
        <v>42322</v>
      </c>
      <c r="E9553" s="3" t="s">
        <v>21</v>
      </c>
      <c r="F9553" s="3" t="s">
        <v>5539</v>
      </c>
      <c r="G9553" s="3" t="s">
        <v>2796</v>
      </c>
      <c r="H9553" s="5">
        <v>577584</v>
      </c>
      <c r="I9553" s="2">
        <v>6</v>
      </c>
      <c r="J9553" s="2">
        <v>2</v>
      </c>
      <c r="K9553" s="2">
        <v>43.318800000000003</v>
      </c>
      <c r="L9553" s="18" t="str">
        <f>VLOOKUP(F9553,'BD customers'!$1:$1048576,2,FALSE)</f>
        <v>Sam Craven</v>
      </c>
      <c r="M9553" s="2">
        <f>MATCH(orders[[#This Row],[Product ID]],'BD product'!A:A,0)</f>
        <v>774</v>
      </c>
      <c r="N9553" s="2" t="str" cm="1">
        <f t="array" ref="N9553">INDEX('BD product'!A:D,M9553,2)</f>
        <v>Office Supplies</v>
      </c>
    </row>
    <row r="9554" spans="1:14" x14ac:dyDescent="0.3">
      <c r="A9554" s="3" t="s">
        <v>9286</v>
      </c>
      <c r="B9554" s="4">
        <v>42154</v>
      </c>
      <c r="C9554" s="12" t="str">
        <f t="shared" si="149"/>
        <v>2015/05</v>
      </c>
      <c r="D9554" s="4">
        <v>42158</v>
      </c>
      <c r="E9554" s="3" t="s">
        <v>21</v>
      </c>
      <c r="F9554" s="3" t="s">
        <v>8678</v>
      </c>
      <c r="G9554" s="3" t="s">
        <v>4357</v>
      </c>
      <c r="H9554" s="5">
        <v>15196</v>
      </c>
      <c r="I9554" s="2">
        <v>4</v>
      </c>
      <c r="J9554" s="2">
        <v>0</v>
      </c>
      <c r="K9554" s="2">
        <v>36.470399999999998</v>
      </c>
      <c r="L9554" s="18" t="str">
        <f>VLOOKUP(F9554,'BD customers'!$1:$1048576,2,FALSE)</f>
        <v>Brendan Dodson</v>
      </c>
      <c r="M9554" s="2">
        <f>MATCH(orders[[#This Row],[Product ID]],'BD product'!A:A,0)</f>
        <v>1304</v>
      </c>
      <c r="N9554" s="2" t="str" cm="1">
        <f t="array" ref="N9554">INDEX('BD product'!A:D,M9554,2)</f>
        <v>Technology</v>
      </c>
    </row>
    <row r="9555" spans="1:14" x14ac:dyDescent="0.3">
      <c r="A9555" s="3" t="s">
        <v>9287</v>
      </c>
      <c r="B9555" s="4">
        <v>42635</v>
      </c>
      <c r="C9555" s="12" t="str">
        <f t="shared" si="149"/>
        <v>2016/09</v>
      </c>
      <c r="D9555" s="4">
        <v>42640</v>
      </c>
      <c r="E9555" s="3" t="s">
        <v>21</v>
      </c>
      <c r="F9555" s="3" t="s">
        <v>3148</v>
      </c>
      <c r="G9555" s="3" t="s">
        <v>1614</v>
      </c>
      <c r="H9555" s="5">
        <v>68432</v>
      </c>
      <c r="I9555" s="2">
        <v>7</v>
      </c>
      <c r="J9555" s="2">
        <v>2</v>
      </c>
      <c r="K9555" s="2">
        <v>0.85540000000000005</v>
      </c>
      <c r="L9555" s="18" t="str">
        <f>VLOOKUP(F9555,'BD customers'!$1:$1048576,2,FALSE)</f>
        <v>Suzanne McNair</v>
      </c>
      <c r="M9555" s="2">
        <f>MATCH(orders[[#This Row],[Product ID]],'BD product'!A:A,0)</f>
        <v>392</v>
      </c>
      <c r="N9555" s="2" t="str" cm="1">
        <f t="array" ref="N9555">INDEX('BD product'!A:D,M9555,2)</f>
        <v>Furniture</v>
      </c>
    </row>
    <row r="9556" spans="1:14" x14ac:dyDescent="0.3">
      <c r="A9556" s="3" t="s">
        <v>9288</v>
      </c>
      <c r="B9556" s="4">
        <v>42336</v>
      </c>
      <c r="C9556" s="12" t="str">
        <f t="shared" si="149"/>
        <v>2015/11</v>
      </c>
      <c r="D9556" s="4">
        <v>42340</v>
      </c>
      <c r="E9556" s="3" t="s">
        <v>21</v>
      </c>
      <c r="F9556" s="3" t="s">
        <v>5223</v>
      </c>
      <c r="G9556" s="3" t="s">
        <v>462</v>
      </c>
      <c r="H9556" s="5">
        <v>7112</v>
      </c>
      <c r="I9556" s="2">
        <v>5</v>
      </c>
      <c r="J9556" s="2">
        <v>2</v>
      </c>
      <c r="K9556" s="2">
        <v>0.97789999999999999</v>
      </c>
      <c r="L9556" s="18" t="str">
        <f>VLOOKUP(F9556,'BD customers'!$1:$1048576,2,FALSE)</f>
        <v>Eugene Barchas</v>
      </c>
      <c r="M9556" s="2">
        <f>MATCH(orders[[#This Row],[Product ID]],'BD product'!A:A,0)</f>
        <v>92</v>
      </c>
      <c r="N9556" s="2" t="str" cm="1">
        <f t="array" ref="N9556">INDEX('BD product'!A:D,M9556,2)</f>
        <v>Furniture</v>
      </c>
    </row>
    <row r="9557" spans="1:14" x14ac:dyDescent="0.3">
      <c r="A9557" s="3" t="s">
        <v>9288</v>
      </c>
      <c r="B9557" s="4">
        <v>42336</v>
      </c>
      <c r="C9557" s="12" t="str">
        <f t="shared" si="149"/>
        <v>2015/11</v>
      </c>
      <c r="D9557" s="4">
        <v>42340</v>
      </c>
      <c r="E9557" s="3" t="s">
        <v>21</v>
      </c>
      <c r="F9557" s="3" t="s">
        <v>5223</v>
      </c>
      <c r="G9557" s="3" t="s">
        <v>3434</v>
      </c>
      <c r="H9557" s="5">
        <v>3008</v>
      </c>
      <c r="I9557" s="2">
        <v>2</v>
      </c>
      <c r="J9557" s="2">
        <v>2</v>
      </c>
      <c r="K9557" s="2">
        <v>5.6399999999999999E-2</v>
      </c>
      <c r="L9557" s="18" t="str">
        <f>VLOOKUP(F9557,'BD customers'!$1:$1048576,2,FALSE)</f>
        <v>Eugene Barchas</v>
      </c>
      <c r="M9557" s="2">
        <f>MATCH(orders[[#This Row],[Product ID]],'BD product'!A:A,0)</f>
        <v>1016</v>
      </c>
      <c r="N9557" s="2" t="str" cm="1">
        <f t="array" ref="N9557">INDEX('BD product'!A:D,M9557,2)</f>
        <v>Office Supplies</v>
      </c>
    </row>
    <row r="9558" spans="1:14" x14ac:dyDescent="0.3">
      <c r="A9558" s="3" t="s">
        <v>9289</v>
      </c>
      <c r="B9558" s="4">
        <v>42341</v>
      </c>
      <c r="C9558" s="12" t="str">
        <f t="shared" si="149"/>
        <v>2015/12</v>
      </c>
      <c r="D9558" s="4">
        <v>42343</v>
      </c>
      <c r="E9558" s="3" t="s">
        <v>11</v>
      </c>
      <c r="F9558" s="3" t="s">
        <v>97</v>
      </c>
      <c r="G9558" s="3" t="s">
        <v>2818</v>
      </c>
      <c r="H9558" s="5">
        <v>18466</v>
      </c>
      <c r="I9558" s="2">
        <v>7</v>
      </c>
      <c r="J9558" s="2">
        <v>0</v>
      </c>
      <c r="K9558" s="2">
        <v>84.943600000000004</v>
      </c>
      <c r="L9558" s="18" t="str">
        <f>VLOOKUP(F9558,'BD customers'!$1:$1048576,2,FALSE)</f>
        <v>Harold Pawlan</v>
      </c>
      <c r="M9558" s="2">
        <f>MATCH(orders[[#This Row],[Product ID]],'BD product'!A:A,0)</f>
        <v>781</v>
      </c>
      <c r="N9558" s="2" t="str" cm="1">
        <f t="array" ref="N9558">INDEX('BD product'!A:D,M9558,2)</f>
        <v>Office Supplies</v>
      </c>
    </row>
    <row r="9559" spans="1:14" x14ac:dyDescent="0.3">
      <c r="A9559" s="3" t="s">
        <v>9290</v>
      </c>
      <c r="B9559" s="4">
        <v>41929</v>
      </c>
      <c r="C9559" s="12" t="str">
        <f t="shared" si="149"/>
        <v>2014/10</v>
      </c>
      <c r="D9559" s="4">
        <v>41931</v>
      </c>
      <c r="E9559" s="3" t="s">
        <v>11</v>
      </c>
      <c r="F9559" s="3" t="s">
        <v>3233</v>
      </c>
      <c r="G9559" s="3" t="s">
        <v>5230</v>
      </c>
      <c r="H9559" s="5">
        <v>5312</v>
      </c>
      <c r="I9559" s="2">
        <v>2</v>
      </c>
      <c r="J9559" s="2">
        <v>6</v>
      </c>
      <c r="K9559" s="2">
        <v>-1.5935999999999999</v>
      </c>
      <c r="L9559" s="18" t="str">
        <f>VLOOKUP(F9559,'BD customers'!$1:$1048576,2,FALSE)</f>
        <v>Evan Bailliet</v>
      </c>
      <c r="M9559" s="2">
        <f>MATCH(orders[[#This Row],[Product ID]],'BD product'!A:A,0)</f>
        <v>1496</v>
      </c>
      <c r="N9559" s="2" t="str" cm="1">
        <f t="array" ref="N9559">INDEX('BD product'!A:D,M9559,2)</f>
        <v>Furniture</v>
      </c>
    </row>
    <row r="9560" spans="1:14" x14ac:dyDescent="0.3">
      <c r="A9560" s="3" t="s">
        <v>9291</v>
      </c>
      <c r="B9560" s="4">
        <v>42493</v>
      </c>
      <c r="C9560" s="12" t="str">
        <f t="shared" si="149"/>
        <v>2016/05</v>
      </c>
      <c r="D9560" s="4">
        <v>42495</v>
      </c>
      <c r="E9560" s="3" t="s">
        <v>64</v>
      </c>
      <c r="F9560" s="3" t="s">
        <v>9292</v>
      </c>
      <c r="G9560" s="3" t="s">
        <v>979</v>
      </c>
      <c r="H9560" s="5">
        <v>13252</v>
      </c>
      <c r="I9560" s="2">
        <v>5</v>
      </c>
      <c r="J9560" s="2">
        <v>2</v>
      </c>
      <c r="K9560" s="2">
        <v>34.786499999999997</v>
      </c>
      <c r="L9560" s="18" t="str">
        <f>VLOOKUP(F9560,'BD customers'!$1:$1048576,2,FALSE)</f>
        <v>Susan MacKendrick</v>
      </c>
      <c r="M9560" s="2">
        <f>MATCH(orders[[#This Row],[Product ID]],'BD product'!A:A,0)</f>
        <v>219</v>
      </c>
      <c r="N9560" s="2" t="str" cm="1">
        <f t="array" ref="N9560">INDEX('BD product'!A:D,M9560,2)</f>
        <v>Technology</v>
      </c>
    </row>
    <row r="9561" spans="1:14" x14ac:dyDescent="0.3">
      <c r="A9561" s="3" t="s">
        <v>9291</v>
      </c>
      <c r="B9561" s="4">
        <v>42493</v>
      </c>
      <c r="C9561" s="12" t="str">
        <f t="shared" si="149"/>
        <v>2016/05</v>
      </c>
      <c r="D9561" s="4">
        <v>42495</v>
      </c>
      <c r="E9561" s="3" t="s">
        <v>64</v>
      </c>
      <c r="F9561" s="3" t="s">
        <v>9292</v>
      </c>
      <c r="G9561" s="3" t="s">
        <v>3798</v>
      </c>
      <c r="H9561" s="5">
        <v>19564</v>
      </c>
      <c r="I9561" s="2">
        <v>5</v>
      </c>
      <c r="J9561" s="2">
        <v>2</v>
      </c>
      <c r="K9561" s="2">
        <v>-4.4019000000000004</v>
      </c>
      <c r="L9561" s="18" t="str">
        <f>VLOOKUP(F9561,'BD customers'!$1:$1048576,2,FALSE)</f>
        <v>Susan MacKendrick</v>
      </c>
      <c r="M9561" s="2">
        <f>MATCH(orders[[#This Row],[Product ID]],'BD product'!A:A,0)</f>
        <v>1168</v>
      </c>
      <c r="N9561" s="2" t="str" cm="1">
        <f t="array" ref="N9561">INDEX('BD product'!A:D,M9561,2)</f>
        <v>Office Supplies</v>
      </c>
    </row>
    <row r="9562" spans="1:14" x14ac:dyDescent="0.3">
      <c r="A9562" s="3" t="s">
        <v>9291</v>
      </c>
      <c r="B9562" s="4">
        <v>42493</v>
      </c>
      <c r="C9562" s="12" t="str">
        <f t="shared" si="149"/>
        <v>2016/05</v>
      </c>
      <c r="D9562" s="4">
        <v>42495</v>
      </c>
      <c r="E9562" s="3" t="s">
        <v>64</v>
      </c>
      <c r="F9562" s="3" t="s">
        <v>9292</v>
      </c>
      <c r="G9562" s="3" t="s">
        <v>4810</v>
      </c>
      <c r="H9562" s="5">
        <v>51968</v>
      </c>
      <c r="I9562" s="2">
        <v>2</v>
      </c>
      <c r="J9562" s="2">
        <v>2</v>
      </c>
      <c r="K9562" s="2">
        <v>10.393599999999999</v>
      </c>
      <c r="L9562" s="18" t="str">
        <f>VLOOKUP(F9562,'BD customers'!$1:$1048576,2,FALSE)</f>
        <v>Susan MacKendrick</v>
      </c>
      <c r="M9562" s="2">
        <f>MATCH(orders[[#This Row],[Product ID]],'BD product'!A:A,0)</f>
        <v>1418</v>
      </c>
      <c r="N9562" s="2" t="str" cm="1">
        <f t="array" ref="N9562">INDEX('BD product'!A:D,M9562,2)</f>
        <v>Furniture</v>
      </c>
    </row>
    <row r="9563" spans="1:14" x14ac:dyDescent="0.3">
      <c r="A9563" s="3" t="s">
        <v>9291</v>
      </c>
      <c r="B9563" s="4">
        <v>42493</v>
      </c>
      <c r="C9563" s="12" t="str">
        <f t="shared" si="149"/>
        <v>2016/05</v>
      </c>
      <c r="D9563" s="4">
        <v>42495</v>
      </c>
      <c r="E9563" s="3" t="s">
        <v>64</v>
      </c>
      <c r="F9563" s="3" t="s">
        <v>9292</v>
      </c>
      <c r="G9563" s="3" t="s">
        <v>4453</v>
      </c>
      <c r="H9563" s="5">
        <v>431976</v>
      </c>
      <c r="I9563" s="2">
        <v>3</v>
      </c>
      <c r="J9563" s="2">
        <v>2</v>
      </c>
      <c r="K9563" s="2">
        <v>-75.595799999999997</v>
      </c>
      <c r="L9563" s="18" t="str">
        <f>VLOOKUP(F9563,'BD customers'!$1:$1048576,2,FALSE)</f>
        <v>Susan MacKendrick</v>
      </c>
      <c r="M9563" s="2">
        <f>MATCH(orders[[#This Row],[Product ID]],'BD product'!A:A,0)</f>
        <v>1334</v>
      </c>
      <c r="N9563" s="2" t="str" cm="1">
        <f t="array" ref="N9563">INDEX('BD product'!A:D,M9563,2)</f>
        <v>Technology</v>
      </c>
    </row>
    <row r="9564" spans="1:14" x14ac:dyDescent="0.3">
      <c r="A9564" s="3" t="s">
        <v>9291</v>
      </c>
      <c r="B9564" s="4">
        <v>42493</v>
      </c>
      <c r="C9564" s="12" t="str">
        <f t="shared" si="149"/>
        <v>2016/05</v>
      </c>
      <c r="D9564" s="4">
        <v>42495</v>
      </c>
      <c r="E9564" s="3" t="s">
        <v>64</v>
      </c>
      <c r="F9564" s="3" t="s">
        <v>9292</v>
      </c>
      <c r="G9564" s="3" t="s">
        <v>9293</v>
      </c>
      <c r="H9564" s="5">
        <v>224937</v>
      </c>
      <c r="I9564" s="2">
        <v>3</v>
      </c>
      <c r="J9564" s="2">
        <v>7</v>
      </c>
      <c r="K9564" s="2">
        <v>-164.9538</v>
      </c>
      <c r="L9564" s="18" t="str">
        <f>VLOOKUP(F9564,'BD customers'!$1:$1048576,2,FALSE)</f>
        <v>Susan MacKendrick</v>
      </c>
      <c r="M9564" s="2">
        <f>MATCH(orders[[#This Row],[Product ID]],'BD product'!A:A,0)</f>
        <v>1860</v>
      </c>
      <c r="N9564" s="2" t="str" cm="1">
        <f t="array" ref="N9564">INDEX('BD product'!A:D,M9564,2)</f>
        <v>Technology</v>
      </c>
    </row>
    <row r="9565" spans="1:14" x14ac:dyDescent="0.3">
      <c r="A9565" s="3" t="s">
        <v>9291</v>
      </c>
      <c r="B9565" s="4">
        <v>42493</v>
      </c>
      <c r="C9565" s="12" t="str">
        <f t="shared" si="149"/>
        <v>2016/05</v>
      </c>
      <c r="D9565" s="4">
        <v>42495</v>
      </c>
      <c r="E9565" s="3" t="s">
        <v>64</v>
      </c>
      <c r="F9565" s="3" t="s">
        <v>9292</v>
      </c>
      <c r="G9565" s="3" t="s">
        <v>4519</v>
      </c>
      <c r="H9565" s="5">
        <v>60</v>
      </c>
      <c r="I9565" s="2">
        <v>2</v>
      </c>
      <c r="J9565" s="2">
        <v>2</v>
      </c>
      <c r="K9565" s="2">
        <v>2.0999999999999999E-3</v>
      </c>
      <c r="L9565" s="18" t="str">
        <f>VLOOKUP(F9565,'BD customers'!$1:$1048576,2,FALSE)</f>
        <v>Susan MacKendrick</v>
      </c>
      <c r="M9565" s="2">
        <f>MATCH(orders[[#This Row],[Product ID]],'BD product'!A:A,0)</f>
        <v>1347</v>
      </c>
      <c r="N9565" s="2" t="str" cm="1">
        <f t="array" ref="N9565">INDEX('BD product'!A:D,M9565,2)</f>
        <v>Office Supplies</v>
      </c>
    </row>
    <row r="9566" spans="1:14" x14ac:dyDescent="0.3">
      <c r="A9566" s="3" t="s">
        <v>9295</v>
      </c>
      <c r="B9566" s="4">
        <v>42156</v>
      </c>
      <c r="C9566" s="12" t="str">
        <f t="shared" si="149"/>
        <v>2015/06</v>
      </c>
      <c r="D9566" s="4">
        <v>42163</v>
      </c>
      <c r="E9566" s="3" t="s">
        <v>21</v>
      </c>
      <c r="F9566" s="3" t="s">
        <v>662</v>
      </c>
      <c r="G9566" s="3" t="s">
        <v>3439</v>
      </c>
      <c r="H9566" s="5">
        <v>1176</v>
      </c>
      <c r="I9566" s="2">
        <v>2</v>
      </c>
      <c r="J9566" s="2">
        <v>0</v>
      </c>
      <c r="K9566" s="2">
        <v>5.7624000000000004</v>
      </c>
      <c r="L9566" s="18" t="str">
        <f>VLOOKUP(F9566,'BD customers'!$1:$1048576,2,FALSE)</f>
        <v>Catherine Glotzbach</v>
      </c>
      <c r="M9566" s="2">
        <f>MATCH(orders[[#This Row],[Product ID]],'BD product'!A:A,0)</f>
        <v>1019</v>
      </c>
      <c r="N9566" s="2" t="str" cm="1">
        <f t="array" ref="N9566">INDEX('BD product'!A:D,M9566,2)</f>
        <v>Office Supplies</v>
      </c>
    </row>
    <row r="9567" spans="1:14" x14ac:dyDescent="0.3">
      <c r="A9567" s="3" t="s">
        <v>9296</v>
      </c>
      <c r="B9567" s="4">
        <v>41729</v>
      </c>
      <c r="C9567" s="12" t="str">
        <f t="shared" si="149"/>
        <v>2014/03</v>
      </c>
      <c r="D9567" s="4">
        <v>41729</v>
      </c>
      <c r="E9567" s="3" t="s">
        <v>41</v>
      </c>
      <c r="F9567" s="3" t="s">
        <v>1975</v>
      </c>
      <c r="G9567" s="3" t="s">
        <v>1020</v>
      </c>
      <c r="H9567" s="5">
        <v>1125488</v>
      </c>
      <c r="I9567" s="2">
        <v>7</v>
      </c>
      <c r="J9567" s="2">
        <v>2</v>
      </c>
      <c r="K9567" s="2">
        <v>98.480199999999996</v>
      </c>
      <c r="L9567" s="18" t="str">
        <f>VLOOKUP(F9567,'BD customers'!$1:$1048576,2,FALSE)</f>
        <v>Trudy Glocke</v>
      </c>
      <c r="M9567" s="2">
        <f>MATCH(orders[[#This Row],[Product ID]],'BD product'!A:A,0)</f>
        <v>230</v>
      </c>
      <c r="N9567" s="2" t="str" cm="1">
        <f t="array" ref="N9567">INDEX('BD product'!A:D,M9567,2)</f>
        <v>Furniture</v>
      </c>
    </row>
    <row r="9568" spans="1:14" x14ac:dyDescent="0.3">
      <c r="A9568" s="3" t="s">
        <v>9296</v>
      </c>
      <c r="B9568" s="4">
        <v>41729</v>
      </c>
      <c r="C9568" s="12" t="str">
        <f t="shared" si="149"/>
        <v>2014/03</v>
      </c>
      <c r="D9568" s="4">
        <v>41729</v>
      </c>
      <c r="E9568" s="3" t="s">
        <v>41</v>
      </c>
      <c r="F9568" s="3" t="s">
        <v>1975</v>
      </c>
      <c r="G9568" s="3" t="s">
        <v>2507</v>
      </c>
      <c r="H9568" s="5">
        <v>12645</v>
      </c>
      <c r="I9568" s="2">
        <v>5</v>
      </c>
      <c r="J9568" s="2">
        <v>7</v>
      </c>
      <c r="K9568" s="2">
        <v>-1.0116000000000001</v>
      </c>
      <c r="L9568" s="18" t="str">
        <f>VLOOKUP(F9568,'BD customers'!$1:$1048576,2,FALSE)</f>
        <v>Trudy Glocke</v>
      </c>
      <c r="M9568" s="2">
        <f>MATCH(orders[[#This Row],[Product ID]],'BD product'!A:A,0)</f>
        <v>676</v>
      </c>
      <c r="N9568" s="2" t="str" cm="1">
        <f t="array" ref="N9568">INDEX('BD product'!A:D,M9568,2)</f>
        <v>Office Supplies</v>
      </c>
    </row>
    <row r="9569" spans="1:14" x14ac:dyDescent="0.3">
      <c r="A9569" s="3" t="s">
        <v>9296</v>
      </c>
      <c r="B9569" s="4">
        <v>41729</v>
      </c>
      <c r="C9569" s="12" t="str">
        <f t="shared" si="149"/>
        <v>2014/03</v>
      </c>
      <c r="D9569" s="4">
        <v>41729</v>
      </c>
      <c r="E9569" s="3" t="s">
        <v>41</v>
      </c>
      <c r="F9569" s="3" t="s">
        <v>1975</v>
      </c>
      <c r="G9569" s="3" t="s">
        <v>856</v>
      </c>
      <c r="H9569" s="5">
        <v>4032</v>
      </c>
      <c r="I9569" s="2">
        <v>2</v>
      </c>
      <c r="J9569" s="2">
        <v>2</v>
      </c>
      <c r="K9569" s="2">
        <v>1.0584</v>
      </c>
      <c r="L9569" s="18" t="str">
        <f>VLOOKUP(F9569,'BD customers'!$1:$1048576,2,FALSE)</f>
        <v>Trudy Glocke</v>
      </c>
      <c r="M9569" s="2">
        <f>MATCH(orders[[#This Row],[Product ID]],'BD product'!A:A,0)</f>
        <v>185</v>
      </c>
      <c r="N9569" s="2" t="str" cm="1">
        <f t="array" ref="N9569">INDEX('BD product'!A:D,M9569,2)</f>
        <v>Office Supplies</v>
      </c>
    </row>
    <row r="9570" spans="1:14" x14ac:dyDescent="0.3">
      <c r="A9570" s="3" t="s">
        <v>9297</v>
      </c>
      <c r="B9570" s="4">
        <v>42921</v>
      </c>
      <c r="C9570" s="12" t="str">
        <f t="shared" si="149"/>
        <v>2017/07</v>
      </c>
      <c r="D9570" s="4">
        <v>42923</v>
      </c>
      <c r="E9570" s="3" t="s">
        <v>64</v>
      </c>
      <c r="F9570" s="3" t="s">
        <v>556</v>
      </c>
      <c r="G9570" s="3" t="s">
        <v>614</v>
      </c>
      <c r="H9570" s="5">
        <v>7996</v>
      </c>
      <c r="I9570" s="2">
        <v>4</v>
      </c>
      <c r="J9570" s="2">
        <v>0</v>
      </c>
      <c r="K9570" s="2">
        <v>22.3888</v>
      </c>
      <c r="L9570" s="18" t="str">
        <f>VLOOKUP(F9570,'BD customers'!$1:$1048576,2,FALSE)</f>
        <v>Damala Kotsonis</v>
      </c>
      <c r="M9570" s="2">
        <f>MATCH(orders[[#This Row],[Product ID]],'BD product'!A:A,0)</f>
        <v>127</v>
      </c>
      <c r="N9570" s="2" t="str" cm="1">
        <f t="array" ref="N9570">INDEX('BD product'!A:D,M9570,2)</f>
        <v>Technology</v>
      </c>
    </row>
    <row r="9571" spans="1:14" x14ac:dyDescent="0.3">
      <c r="A9571" s="3" t="s">
        <v>9298</v>
      </c>
      <c r="B9571" s="4">
        <v>42271</v>
      </c>
      <c r="C9571" s="12" t="str">
        <f t="shared" si="149"/>
        <v>2015/09</v>
      </c>
      <c r="D9571" s="4">
        <v>42271</v>
      </c>
      <c r="E9571" s="3" t="s">
        <v>41</v>
      </c>
      <c r="F9571" s="3" t="s">
        <v>495</v>
      </c>
      <c r="G9571" s="3" t="s">
        <v>4710</v>
      </c>
      <c r="H9571" s="5">
        <v>6732</v>
      </c>
      <c r="I9571" s="2">
        <v>6</v>
      </c>
      <c r="J9571" s="2">
        <v>7</v>
      </c>
      <c r="K9571" s="2">
        <v>-0.44879999999999998</v>
      </c>
      <c r="L9571" s="18" t="str">
        <f>VLOOKUP(F9571,'BD customers'!$1:$1048576,2,FALSE)</f>
        <v>Maria Bertelson</v>
      </c>
      <c r="M9571" s="2">
        <f>MATCH(orders[[#This Row],[Product ID]],'BD product'!A:A,0)</f>
        <v>1392</v>
      </c>
      <c r="N9571" s="2" t="str" cm="1">
        <f t="array" ref="N9571">INDEX('BD product'!A:D,M9571,2)</f>
        <v>Office Supplies</v>
      </c>
    </row>
    <row r="9572" spans="1:14" x14ac:dyDescent="0.3">
      <c r="A9572" s="3" t="s">
        <v>9298</v>
      </c>
      <c r="B9572" s="4">
        <v>42271</v>
      </c>
      <c r="C9572" s="12" t="str">
        <f t="shared" si="149"/>
        <v>2015/09</v>
      </c>
      <c r="D9572" s="4">
        <v>42271</v>
      </c>
      <c r="E9572" s="3" t="s">
        <v>41</v>
      </c>
      <c r="F9572" s="3" t="s">
        <v>495</v>
      </c>
      <c r="G9572" s="3" t="s">
        <v>4007</v>
      </c>
      <c r="H9572" s="5">
        <v>33568</v>
      </c>
      <c r="I9572" s="2">
        <v>2</v>
      </c>
      <c r="J9572" s="2">
        <v>2</v>
      </c>
      <c r="K9572" s="2">
        <v>1.6783999999999999</v>
      </c>
      <c r="L9572" s="18" t="str">
        <f>VLOOKUP(F9572,'BD customers'!$1:$1048576,2,FALSE)</f>
        <v>Maria Bertelson</v>
      </c>
      <c r="M9572" s="2">
        <f>MATCH(orders[[#This Row],[Product ID]],'BD product'!A:A,0)</f>
        <v>1224</v>
      </c>
      <c r="N9572" s="2" t="str" cm="1">
        <f t="array" ref="N9572">INDEX('BD product'!A:D,M9572,2)</f>
        <v>Office Supplies</v>
      </c>
    </row>
    <row r="9573" spans="1:14" x14ac:dyDescent="0.3">
      <c r="A9573" s="3" t="s">
        <v>9298</v>
      </c>
      <c r="B9573" s="4">
        <v>42271</v>
      </c>
      <c r="C9573" s="12" t="str">
        <f t="shared" si="149"/>
        <v>2015/09</v>
      </c>
      <c r="D9573" s="4">
        <v>42271</v>
      </c>
      <c r="E9573" s="3" t="s">
        <v>41</v>
      </c>
      <c r="F9573" s="3" t="s">
        <v>495</v>
      </c>
      <c r="G9573" s="3" t="s">
        <v>6197</v>
      </c>
      <c r="H9573" s="5">
        <v>1584</v>
      </c>
      <c r="I9573" s="2">
        <v>2</v>
      </c>
      <c r="J9573" s="2">
        <v>2</v>
      </c>
      <c r="K9573" s="2">
        <v>0.5544</v>
      </c>
      <c r="L9573" s="18" t="str">
        <f>VLOOKUP(F9573,'BD customers'!$1:$1048576,2,FALSE)</f>
        <v>Maria Bertelson</v>
      </c>
      <c r="M9573" s="2">
        <f>MATCH(orders[[#This Row],[Product ID]],'BD product'!A:A,0)</f>
        <v>1654</v>
      </c>
      <c r="N9573" s="2" t="str" cm="1">
        <f t="array" ref="N9573">INDEX('BD product'!A:D,M9573,2)</f>
        <v>Office Supplies</v>
      </c>
    </row>
    <row r="9574" spans="1:14" x14ac:dyDescent="0.3">
      <c r="A9574" s="3" t="s">
        <v>9298</v>
      </c>
      <c r="B9574" s="4">
        <v>42271</v>
      </c>
      <c r="C9574" s="12" t="str">
        <f t="shared" si="149"/>
        <v>2015/09</v>
      </c>
      <c r="D9574" s="4">
        <v>42271</v>
      </c>
      <c r="E9574" s="3" t="s">
        <v>41</v>
      </c>
      <c r="F9574" s="3" t="s">
        <v>495</v>
      </c>
      <c r="G9574" s="3" t="s">
        <v>2219</v>
      </c>
      <c r="H9574" s="5">
        <v>24424</v>
      </c>
      <c r="I9574" s="2">
        <v>1</v>
      </c>
      <c r="J9574" s="2">
        <v>2</v>
      </c>
      <c r="K9574" s="2">
        <v>7.9378000000000002</v>
      </c>
      <c r="L9574" s="18" t="str">
        <f>VLOOKUP(F9574,'BD customers'!$1:$1048576,2,FALSE)</f>
        <v>Maria Bertelson</v>
      </c>
      <c r="M9574" s="2">
        <f>MATCH(orders[[#This Row],[Product ID]],'BD product'!A:A,0)</f>
        <v>582</v>
      </c>
      <c r="N9574" s="2" t="str" cm="1">
        <f t="array" ref="N9574">INDEX('BD product'!A:D,M9574,2)</f>
        <v>Office Supplies</v>
      </c>
    </row>
    <row r="9575" spans="1:14" x14ac:dyDescent="0.3">
      <c r="A9575" s="3" t="s">
        <v>9298</v>
      </c>
      <c r="B9575" s="4">
        <v>42271</v>
      </c>
      <c r="C9575" s="12" t="str">
        <f t="shared" si="149"/>
        <v>2015/09</v>
      </c>
      <c r="D9575" s="4">
        <v>42271</v>
      </c>
      <c r="E9575" s="3" t="s">
        <v>41</v>
      </c>
      <c r="F9575" s="3" t="s">
        <v>495</v>
      </c>
      <c r="G9575" s="3" t="s">
        <v>3514</v>
      </c>
      <c r="H9575" s="5">
        <v>1712</v>
      </c>
      <c r="I9575" s="2">
        <v>5</v>
      </c>
      <c r="J9575" s="2">
        <v>2</v>
      </c>
      <c r="K9575" s="2">
        <v>0.19259999999999999</v>
      </c>
      <c r="L9575" s="18" t="str">
        <f>VLOOKUP(F9575,'BD customers'!$1:$1048576,2,FALSE)</f>
        <v>Maria Bertelson</v>
      </c>
      <c r="M9575" s="2">
        <f>MATCH(orders[[#This Row],[Product ID]],'BD product'!A:A,0)</f>
        <v>1048</v>
      </c>
      <c r="N9575" s="2" t="str" cm="1">
        <f t="array" ref="N9575">INDEX('BD product'!A:D,M9575,2)</f>
        <v>Office Supplies</v>
      </c>
    </row>
    <row r="9576" spans="1:14" x14ac:dyDescent="0.3">
      <c r="A9576" s="3" t="s">
        <v>9299</v>
      </c>
      <c r="B9576" s="4">
        <v>42229</v>
      </c>
      <c r="C9576" s="12" t="str">
        <f t="shared" si="149"/>
        <v>2015/08</v>
      </c>
      <c r="D9576" s="4">
        <v>42229</v>
      </c>
      <c r="E9576" s="3" t="s">
        <v>41</v>
      </c>
      <c r="F9576" s="3" t="s">
        <v>133</v>
      </c>
      <c r="G9576" s="3" t="s">
        <v>3824</v>
      </c>
      <c r="H9576" s="5">
        <v>3156</v>
      </c>
      <c r="I9576" s="2">
        <v>3</v>
      </c>
      <c r="J9576" s="2">
        <v>0</v>
      </c>
      <c r="K9576" s="2">
        <v>10.4148</v>
      </c>
      <c r="L9576" s="18" t="str">
        <f>VLOOKUP(F9576,'BD customers'!$1:$1048576,2,FALSE)</f>
        <v>Sandra Flanagan</v>
      </c>
      <c r="M9576" s="2">
        <f>MATCH(orders[[#This Row],[Product ID]],'BD product'!A:A,0)</f>
        <v>1174</v>
      </c>
      <c r="N9576" s="2" t="str" cm="1">
        <f t="array" ref="N9576">INDEX('BD product'!A:D,M9576,2)</f>
        <v>Furniture</v>
      </c>
    </row>
    <row r="9577" spans="1:14" x14ac:dyDescent="0.3">
      <c r="A9577" s="3" t="s">
        <v>9300</v>
      </c>
      <c r="B9577" s="4">
        <v>42150</v>
      </c>
      <c r="C9577" s="12" t="str">
        <f t="shared" si="149"/>
        <v>2015/05</v>
      </c>
      <c r="D9577" s="4">
        <v>42152</v>
      </c>
      <c r="E9577" s="3" t="s">
        <v>11</v>
      </c>
      <c r="F9577" s="3" t="s">
        <v>2408</v>
      </c>
      <c r="G9577" s="3" t="s">
        <v>429</v>
      </c>
      <c r="H9577" s="5">
        <v>105686</v>
      </c>
      <c r="I9577" s="2">
        <v>1</v>
      </c>
      <c r="J9577" s="2">
        <v>3</v>
      </c>
      <c r="K9577" s="2">
        <v>-28.686199999999999</v>
      </c>
      <c r="L9577" s="18" t="str">
        <f>VLOOKUP(F9577,'BD customers'!$1:$1048576,2,FALSE)</f>
        <v>Pamela Stobb</v>
      </c>
      <c r="M9577" s="2">
        <f>MATCH(orders[[#This Row],[Product ID]],'BD product'!A:A,0)</f>
        <v>85</v>
      </c>
      <c r="N9577" s="2" t="str" cm="1">
        <f t="array" ref="N9577">INDEX('BD product'!A:D,M9577,2)</f>
        <v>Furniture</v>
      </c>
    </row>
    <row r="9578" spans="1:14" x14ac:dyDescent="0.3">
      <c r="A9578" s="3" t="s">
        <v>9300</v>
      </c>
      <c r="B9578" s="4">
        <v>42150</v>
      </c>
      <c r="C9578" s="12" t="str">
        <f t="shared" si="149"/>
        <v>2015/05</v>
      </c>
      <c r="D9578" s="4">
        <v>42152</v>
      </c>
      <c r="E9578" s="3" t="s">
        <v>11</v>
      </c>
      <c r="F9578" s="3" t="s">
        <v>2408</v>
      </c>
      <c r="G9578" s="3" t="s">
        <v>3626</v>
      </c>
      <c r="H9578" s="5">
        <v>39954</v>
      </c>
      <c r="I9578" s="2">
        <v>2</v>
      </c>
      <c r="J9578" s="2">
        <v>4</v>
      </c>
      <c r="K9578" s="2">
        <v>-7.9908000000000001</v>
      </c>
      <c r="L9578" s="18" t="str">
        <f>VLOOKUP(F9578,'BD customers'!$1:$1048576,2,FALSE)</f>
        <v>Pamela Stobb</v>
      </c>
      <c r="M9578" s="2">
        <f>MATCH(orders[[#This Row],[Product ID]],'BD product'!A:A,0)</f>
        <v>1095</v>
      </c>
      <c r="N9578" s="2" t="str" cm="1">
        <f t="array" ref="N9578">INDEX('BD product'!A:D,M9578,2)</f>
        <v>Technology</v>
      </c>
    </row>
    <row r="9579" spans="1:14" x14ac:dyDescent="0.3">
      <c r="A9579" s="3" t="s">
        <v>9300</v>
      </c>
      <c r="B9579" s="4">
        <v>42150</v>
      </c>
      <c r="C9579" s="12" t="str">
        <f t="shared" si="149"/>
        <v>2015/05</v>
      </c>
      <c r="D9579" s="4">
        <v>42152</v>
      </c>
      <c r="E9579" s="3" t="s">
        <v>11</v>
      </c>
      <c r="F9579" s="3" t="s">
        <v>2408</v>
      </c>
      <c r="G9579" s="3" t="s">
        <v>3743</v>
      </c>
      <c r="H9579" s="5">
        <v>10493</v>
      </c>
      <c r="I9579" s="2">
        <v>5</v>
      </c>
      <c r="J9579" s="2">
        <v>3</v>
      </c>
      <c r="K9579" s="2">
        <v>-0.44969999999999999</v>
      </c>
      <c r="L9579" s="18" t="str">
        <f>VLOOKUP(F9579,'BD customers'!$1:$1048576,2,FALSE)</f>
        <v>Pamela Stobb</v>
      </c>
      <c r="M9579" s="2">
        <f>MATCH(orders[[#This Row],[Product ID]],'BD product'!A:A,0)</f>
        <v>1146</v>
      </c>
      <c r="N9579" s="2" t="str" cm="1">
        <f t="array" ref="N9579">INDEX('BD product'!A:D,M9579,2)</f>
        <v>Furniture</v>
      </c>
    </row>
    <row r="9580" spans="1:14" x14ac:dyDescent="0.3">
      <c r="A9580" s="3" t="s">
        <v>9301</v>
      </c>
      <c r="B9580" s="4">
        <v>42992</v>
      </c>
      <c r="C9580" s="12" t="str">
        <f t="shared" si="149"/>
        <v>2017/09</v>
      </c>
      <c r="D9580" s="4">
        <v>42994</v>
      </c>
      <c r="E9580" s="3" t="s">
        <v>64</v>
      </c>
      <c r="F9580" s="3" t="s">
        <v>471</v>
      </c>
      <c r="G9580" s="3" t="s">
        <v>3145</v>
      </c>
      <c r="H9580" s="5">
        <v>107985</v>
      </c>
      <c r="I9580" s="2">
        <v>3</v>
      </c>
      <c r="J9580" s="2">
        <v>0</v>
      </c>
      <c r="K9580" s="2">
        <v>32.395499999999998</v>
      </c>
      <c r="L9580" s="18" t="str">
        <f>VLOOKUP(F9580,'BD customers'!$1:$1048576,2,FALSE)</f>
        <v>Roger Barcio</v>
      </c>
      <c r="M9580" s="2">
        <f>MATCH(orders[[#This Row],[Product ID]],'BD product'!A:A,0)</f>
        <v>909</v>
      </c>
      <c r="N9580" s="2" t="str" cm="1">
        <f t="array" ref="N9580">INDEX('BD product'!A:D,M9580,2)</f>
        <v>Technology</v>
      </c>
    </row>
    <row r="9581" spans="1:14" x14ac:dyDescent="0.3">
      <c r="A9581" s="3" t="s">
        <v>9301</v>
      </c>
      <c r="B9581" s="4">
        <v>42992</v>
      </c>
      <c r="C9581" s="12" t="str">
        <f t="shared" si="149"/>
        <v>2017/09</v>
      </c>
      <c r="D9581" s="4">
        <v>42994</v>
      </c>
      <c r="E9581" s="3" t="s">
        <v>64</v>
      </c>
      <c r="F9581" s="3" t="s">
        <v>471</v>
      </c>
      <c r="G9581" s="3" t="s">
        <v>3506</v>
      </c>
      <c r="H9581" s="5">
        <v>7098</v>
      </c>
      <c r="I9581" s="2">
        <v>1</v>
      </c>
      <c r="J9581" s="2">
        <v>0</v>
      </c>
      <c r="K9581" s="2">
        <v>0.35489999999999999</v>
      </c>
      <c r="L9581" s="18" t="str">
        <f>VLOOKUP(F9581,'BD customers'!$1:$1048576,2,FALSE)</f>
        <v>Roger Barcio</v>
      </c>
      <c r="M9581" s="2">
        <f>MATCH(orders[[#This Row],[Product ID]],'BD product'!A:A,0)</f>
        <v>1045</v>
      </c>
      <c r="N9581" s="2" t="str" cm="1">
        <f t="array" ref="N9581">INDEX('BD product'!A:D,M9581,2)</f>
        <v>Office Supplies</v>
      </c>
    </row>
    <row r="9582" spans="1:14" x14ac:dyDescent="0.3">
      <c r="A9582" s="3" t="s">
        <v>9301</v>
      </c>
      <c r="B9582" s="4">
        <v>42992</v>
      </c>
      <c r="C9582" s="12" t="str">
        <f t="shared" si="149"/>
        <v>2017/09</v>
      </c>
      <c r="D9582" s="4">
        <v>42994</v>
      </c>
      <c r="E9582" s="3" t="s">
        <v>64</v>
      </c>
      <c r="F9582" s="3" t="s">
        <v>471</v>
      </c>
      <c r="G9582" s="3" t="s">
        <v>2762</v>
      </c>
      <c r="H9582" s="5">
        <v>2995</v>
      </c>
      <c r="I9582" s="2">
        <v>5</v>
      </c>
      <c r="J9582" s="2">
        <v>0</v>
      </c>
      <c r="K9582" s="2">
        <v>8.6854999999999993</v>
      </c>
      <c r="L9582" s="18" t="str">
        <f>VLOOKUP(F9582,'BD customers'!$1:$1048576,2,FALSE)</f>
        <v>Roger Barcio</v>
      </c>
      <c r="M9582" s="2">
        <f>MATCH(orders[[#This Row],[Product ID]],'BD product'!A:A,0)</f>
        <v>760</v>
      </c>
      <c r="N9582" s="2" t="str" cm="1">
        <f t="array" ref="N9582">INDEX('BD product'!A:D,M9582,2)</f>
        <v>Office Supplies</v>
      </c>
    </row>
    <row r="9583" spans="1:14" x14ac:dyDescent="0.3">
      <c r="A9583" s="3" t="s">
        <v>9301</v>
      </c>
      <c r="B9583" s="4">
        <v>42992</v>
      </c>
      <c r="C9583" s="12" t="str">
        <f t="shared" si="149"/>
        <v>2017/09</v>
      </c>
      <c r="D9583" s="4">
        <v>42994</v>
      </c>
      <c r="E9583" s="3" t="s">
        <v>64</v>
      </c>
      <c r="F9583" s="3" t="s">
        <v>471</v>
      </c>
      <c r="G9583" s="3" t="s">
        <v>5775</v>
      </c>
      <c r="H9583" s="5">
        <v>58941</v>
      </c>
      <c r="I9583" s="2">
        <v>5</v>
      </c>
      <c r="J9583" s="2">
        <v>1</v>
      </c>
      <c r="K9583" s="2">
        <v>-0.65490000000000004</v>
      </c>
      <c r="L9583" s="18" t="str">
        <f>VLOOKUP(F9583,'BD customers'!$1:$1048576,2,FALSE)</f>
        <v>Roger Barcio</v>
      </c>
      <c r="M9583" s="2">
        <f>MATCH(orders[[#This Row],[Product ID]],'BD product'!A:A,0)</f>
        <v>1587</v>
      </c>
      <c r="N9583" s="2" t="str" cm="1">
        <f t="array" ref="N9583">INDEX('BD product'!A:D,M9583,2)</f>
        <v>Furniture</v>
      </c>
    </row>
    <row r="9584" spans="1:14" x14ac:dyDescent="0.3">
      <c r="A9584" s="3" t="s">
        <v>9302</v>
      </c>
      <c r="B9584" s="4">
        <v>42528</v>
      </c>
      <c r="C9584" s="12" t="str">
        <f t="shared" si="149"/>
        <v>2016/06</v>
      </c>
      <c r="D9584" s="4">
        <v>42532</v>
      </c>
      <c r="E9584" s="3" t="s">
        <v>21</v>
      </c>
      <c r="F9584" s="3" t="s">
        <v>9086</v>
      </c>
      <c r="G9584" s="3" t="s">
        <v>638</v>
      </c>
      <c r="H9584" s="5">
        <v>9648</v>
      </c>
      <c r="I9584" s="2">
        <v>6</v>
      </c>
      <c r="J9584" s="2">
        <v>2</v>
      </c>
      <c r="K9584" s="2">
        <v>3.4973999999999998</v>
      </c>
      <c r="L9584" s="18" t="str">
        <f>VLOOKUP(F9584,'BD customers'!$1:$1048576,2,FALSE)</f>
        <v>Roy Skaria</v>
      </c>
      <c r="M9584" s="2">
        <f>MATCH(orders[[#This Row],[Product ID]],'BD product'!A:A,0)</f>
        <v>133</v>
      </c>
      <c r="N9584" s="2" t="str" cm="1">
        <f t="array" ref="N9584">INDEX('BD product'!A:D,M9584,2)</f>
        <v>Office Supplies</v>
      </c>
    </row>
    <row r="9585" spans="1:14" x14ac:dyDescent="0.3">
      <c r="A9585" s="3" t="s">
        <v>9303</v>
      </c>
      <c r="B9585" s="4">
        <v>42911</v>
      </c>
      <c r="C9585" s="12" t="str">
        <f t="shared" si="149"/>
        <v>2017/06</v>
      </c>
      <c r="D9585" s="4">
        <v>42913</v>
      </c>
      <c r="E9585" s="3" t="s">
        <v>11</v>
      </c>
      <c r="F9585" s="3" t="s">
        <v>7052</v>
      </c>
      <c r="G9585" s="3" t="s">
        <v>4103</v>
      </c>
      <c r="H9585" s="5">
        <v>400784</v>
      </c>
      <c r="I9585" s="2">
        <v>1</v>
      </c>
      <c r="J9585" s="2">
        <v>2</v>
      </c>
      <c r="K9585" s="2">
        <v>-5.0098000000000003</v>
      </c>
      <c r="L9585" s="18" t="str">
        <f>VLOOKUP(F9585,'BD customers'!$1:$1048576,2,FALSE)</f>
        <v>Sarah Brown</v>
      </c>
      <c r="M9585" s="2">
        <f>MATCH(orders[[#This Row],[Product ID]],'BD product'!A:A,0)</f>
        <v>1250</v>
      </c>
      <c r="N9585" s="2" t="str" cm="1">
        <f t="array" ref="N9585">INDEX('BD product'!A:D,M9585,2)</f>
        <v>Furniture</v>
      </c>
    </row>
    <row r="9586" spans="1:14" x14ac:dyDescent="0.3">
      <c r="A9586" s="3" t="s">
        <v>9304</v>
      </c>
      <c r="B9586" s="4">
        <v>42973</v>
      </c>
      <c r="C9586" s="12" t="str">
        <f t="shared" si="149"/>
        <v>2017/08</v>
      </c>
      <c r="D9586" s="4">
        <v>42974</v>
      </c>
      <c r="E9586" s="3" t="s">
        <v>64</v>
      </c>
      <c r="F9586" s="3" t="s">
        <v>5508</v>
      </c>
      <c r="G9586" s="3" t="s">
        <v>3474</v>
      </c>
      <c r="H9586" s="5">
        <v>5372</v>
      </c>
      <c r="I9586" s="2">
        <v>4</v>
      </c>
      <c r="J9586" s="2">
        <v>0</v>
      </c>
      <c r="K9586" s="2">
        <v>13.9672</v>
      </c>
      <c r="L9586" s="18" t="str">
        <f>VLOOKUP(F9586,'BD customers'!$1:$1048576,2,FALSE)</f>
        <v>Heather Jas</v>
      </c>
      <c r="M9586" s="2">
        <f>MATCH(orders[[#This Row],[Product ID]],'BD product'!A:A,0)</f>
        <v>1033</v>
      </c>
      <c r="N9586" s="2" t="str" cm="1">
        <f t="array" ref="N9586">INDEX('BD product'!A:D,M9586,2)</f>
        <v>Office Supplies</v>
      </c>
    </row>
    <row r="9587" spans="1:14" x14ac:dyDescent="0.3">
      <c r="A9587" s="3" t="s">
        <v>9305</v>
      </c>
      <c r="B9587" s="4">
        <v>42608</v>
      </c>
      <c r="C9587" s="12" t="str">
        <f t="shared" si="149"/>
        <v>2016/08</v>
      </c>
      <c r="D9587" s="4">
        <v>42610</v>
      </c>
      <c r="E9587" s="3" t="s">
        <v>64</v>
      </c>
      <c r="F9587" s="3" t="s">
        <v>278</v>
      </c>
      <c r="G9587" s="3" t="s">
        <v>4801</v>
      </c>
      <c r="H9587" s="5">
        <v>31008</v>
      </c>
      <c r="I9587" s="2">
        <v>1</v>
      </c>
      <c r="J9587" s="2">
        <v>2</v>
      </c>
      <c r="K9587" s="2">
        <v>11.240399999999999</v>
      </c>
      <c r="L9587" s="18" t="str">
        <f>VLOOKUP(F9587,'BD customers'!$1:$1048576,2,FALSE)</f>
        <v>Stuart Van</v>
      </c>
      <c r="M9587" s="2">
        <f>MATCH(orders[[#This Row],[Product ID]],'BD product'!A:A,0)</f>
        <v>1415</v>
      </c>
      <c r="N9587" s="2" t="str" cm="1">
        <f t="array" ref="N9587">INDEX('BD product'!A:D,M9587,2)</f>
        <v>Office Supplies</v>
      </c>
    </row>
    <row r="9588" spans="1:14" x14ac:dyDescent="0.3">
      <c r="A9588" s="3" t="s">
        <v>9306</v>
      </c>
      <c r="B9588" s="4">
        <v>42692</v>
      </c>
      <c r="C9588" s="12" t="str">
        <f t="shared" si="149"/>
        <v>2016/11</v>
      </c>
      <c r="D9588" s="4">
        <v>42692</v>
      </c>
      <c r="E9588" s="3" t="s">
        <v>41</v>
      </c>
      <c r="F9588" s="3" t="s">
        <v>4792</v>
      </c>
      <c r="G9588" s="3" t="s">
        <v>4445</v>
      </c>
      <c r="H9588" s="5">
        <v>6112</v>
      </c>
      <c r="I9588" s="2">
        <v>5</v>
      </c>
      <c r="J9588" s="2">
        <v>2</v>
      </c>
      <c r="K9588" s="2">
        <v>2.2155999999999998</v>
      </c>
      <c r="L9588" s="18" t="str">
        <f>VLOOKUP(F9588,'BD customers'!$1:$1048576,2,FALSE)</f>
        <v>Bobby Elias</v>
      </c>
      <c r="M9588" s="2">
        <f>MATCH(orders[[#This Row],[Product ID]],'BD product'!A:A,0)</f>
        <v>1331</v>
      </c>
      <c r="N9588" s="2" t="str" cm="1">
        <f t="array" ref="N9588">INDEX('BD product'!A:D,M9588,2)</f>
        <v>Office Supplies</v>
      </c>
    </row>
    <row r="9589" spans="1:14" x14ac:dyDescent="0.3">
      <c r="A9589" s="3" t="s">
        <v>9307</v>
      </c>
      <c r="B9589" s="4">
        <v>42842</v>
      </c>
      <c r="C9589" s="12" t="str">
        <f t="shared" si="149"/>
        <v>2017/04</v>
      </c>
      <c r="D9589" s="4">
        <v>42847</v>
      </c>
      <c r="E9589" s="3" t="s">
        <v>21</v>
      </c>
      <c r="F9589" s="3" t="s">
        <v>4361</v>
      </c>
      <c r="G9589" s="3" t="s">
        <v>3090</v>
      </c>
      <c r="H9589" s="5">
        <v>195136</v>
      </c>
      <c r="I9589" s="2">
        <v>4</v>
      </c>
      <c r="J9589" s="2">
        <v>2</v>
      </c>
      <c r="K9589" s="2">
        <v>-43.9056</v>
      </c>
      <c r="L9589" s="18" t="str">
        <f>VLOOKUP(F9589,'BD customers'!$1:$1048576,2,FALSE)</f>
        <v>Brendan Murry</v>
      </c>
      <c r="M9589" s="2">
        <f>MATCH(orders[[#This Row],[Product ID]],'BD product'!A:A,0)</f>
        <v>888</v>
      </c>
      <c r="N9589" s="2" t="str" cm="1">
        <f t="array" ref="N9589">INDEX('BD product'!A:D,M9589,2)</f>
        <v>Office Supplies</v>
      </c>
    </row>
    <row r="9590" spans="1:14" x14ac:dyDescent="0.3">
      <c r="A9590" s="3" t="s">
        <v>9308</v>
      </c>
      <c r="B9590" s="4">
        <v>42939</v>
      </c>
      <c r="C9590" s="12" t="str">
        <f t="shared" si="149"/>
        <v>2017/07</v>
      </c>
      <c r="D9590" s="4">
        <v>42944</v>
      </c>
      <c r="E9590" s="3" t="s">
        <v>21</v>
      </c>
      <c r="F9590" s="3" t="s">
        <v>4496</v>
      </c>
      <c r="G9590" s="3" t="s">
        <v>537</v>
      </c>
      <c r="H9590" s="5">
        <v>121536</v>
      </c>
      <c r="I9590" s="2">
        <v>4</v>
      </c>
      <c r="J9590" s="2">
        <v>2</v>
      </c>
      <c r="K9590" s="2">
        <v>1.5192000000000001</v>
      </c>
      <c r="L9590" s="18" t="str">
        <f>VLOOKUP(F9590,'BD customers'!$1:$1048576,2,FALSE)</f>
        <v>Annie Zypern</v>
      </c>
      <c r="M9590" s="2">
        <f>MATCH(orders[[#This Row],[Product ID]],'BD product'!A:A,0)</f>
        <v>110</v>
      </c>
      <c r="N9590" s="2" t="str" cm="1">
        <f t="array" ref="N9590">INDEX('BD product'!A:D,M9590,2)</f>
        <v>Office Supplies</v>
      </c>
    </row>
    <row r="9591" spans="1:14" x14ac:dyDescent="0.3">
      <c r="A9591" s="3" t="s">
        <v>9309</v>
      </c>
      <c r="B9591" s="4">
        <v>41770</v>
      </c>
      <c r="C9591" s="12" t="str">
        <f t="shared" si="149"/>
        <v>2014/05</v>
      </c>
      <c r="D9591" s="4">
        <v>41774</v>
      </c>
      <c r="E9591" s="3" t="s">
        <v>21</v>
      </c>
      <c r="F9591" s="3" t="s">
        <v>8705</v>
      </c>
      <c r="G9591" s="3" t="s">
        <v>7031</v>
      </c>
      <c r="H9591" s="5">
        <v>17472</v>
      </c>
      <c r="I9591" s="2">
        <v>3</v>
      </c>
      <c r="J9591" s="2">
        <v>2</v>
      </c>
      <c r="K9591" s="2">
        <v>5.6783999999999999</v>
      </c>
      <c r="L9591" s="18" t="str">
        <f>VLOOKUP(F9591,'BD customers'!$1:$1048576,2,FALSE)</f>
        <v>Harold Dahlen</v>
      </c>
      <c r="M9591" s="2">
        <f>MATCH(orders[[#This Row],[Product ID]],'BD product'!A:A,0)</f>
        <v>1751</v>
      </c>
      <c r="N9591" s="2" t="str" cm="1">
        <f t="array" ref="N9591">INDEX('BD product'!A:D,M9591,2)</f>
        <v>Office Supplies</v>
      </c>
    </row>
    <row r="9592" spans="1:14" x14ac:dyDescent="0.3">
      <c r="A9592" s="3" t="s">
        <v>9309</v>
      </c>
      <c r="B9592" s="4">
        <v>41770</v>
      </c>
      <c r="C9592" s="12" t="str">
        <f t="shared" si="149"/>
        <v>2014/05</v>
      </c>
      <c r="D9592" s="4">
        <v>41774</v>
      </c>
      <c r="E9592" s="3" t="s">
        <v>21</v>
      </c>
      <c r="F9592" s="3" t="s">
        <v>8705</v>
      </c>
      <c r="G9592" s="3" t="s">
        <v>3185</v>
      </c>
      <c r="H9592" s="5">
        <v>10458</v>
      </c>
      <c r="I9592" s="2">
        <v>9</v>
      </c>
      <c r="J9592" s="2">
        <v>8</v>
      </c>
      <c r="K9592" s="2">
        <v>-17.255700000000001</v>
      </c>
      <c r="L9592" s="18" t="str">
        <f>VLOOKUP(F9592,'BD customers'!$1:$1048576,2,FALSE)</f>
        <v>Harold Dahlen</v>
      </c>
      <c r="M9592" s="2">
        <f>MATCH(orders[[#This Row],[Product ID]],'BD product'!A:A,0)</f>
        <v>922</v>
      </c>
      <c r="N9592" s="2" t="str" cm="1">
        <f t="array" ref="N9592">INDEX('BD product'!A:D,M9592,2)</f>
        <v>Office Supplies</v>
      </c>
    </row>
    <row r="9593" spans="1:14" x14ac:dyDescent="0.3">
      <c r="A9593" s="3" t="s">
        <v>9310</v>
      </c>
      <c r="B9593" s="4">
        <v>42579</v>
      </c>
      <c r="C9593" s="12" t="str">
        <f t="shared" si="149"/>
        <v>2016/07</v>
      </c>
      <c r="D9593" s="4">
        <v>42583</v>
      </c>
      <c r="E9593" s="3" t="s">
        <v>21</v>
      </c>
      <c r="F9593" s="3" t="s">
        <v>4268</v>
      </c>
      <c r="G9593" s="3" t="s">
        <v>3106</v>
      </c>
      <c r="H9593" s="5">
        <v>247</v>
      </c>
      <c r="I9593" s="2">
        <v>5</v>
      </c>
      <c r="J9593" s="2">
        <v>6</v>
      </c>
      <c r="K9593" s="2">
        <v>-9.8799999999999999E-2</v>
      </c>
      <c r="L9593" s="18" t="str">
        <f>VLOOKUP(F9593,'BD customers'!$1:$1048576,2,FALSE)</f>
        <v>Barry Franz</v>
      </c>
      <c r="M9593" s="2">
        <f>MATCH(orders[[#This Row],[Product ID]],'BD product'!A:A,0)</f>
        <v>895</v>
      </c>
      <c r="N9593" s="2" t="str" cm="1">
        <f t="array" ref="N9593">INDEX('BD product'!A:D,M9593,2)</f>
        <v>Furniture</v>
      </c>
    </row>
    <row r="9594" spans="1:14" x14ac:dyDescent="0.3">
      <c r="A9594" s="3" t="s">
        <v>9310</v>
      </c>
      <c r="B9594" s="4">
        <v>42579</v>
      </c>
      <c r="C9594" s="12" t="str">
        <f t="shared" si="149"/>
        <v>2016/07</v>
      </c>
      <c r="D9594" s="4">
        <v>42583</v>
      </c>
      <c r="E9594" s="3" t="s">
        <v>21</v>
      </c>
      <c r="F9594" s="3" t="s">
        <v>4268</v>
      </c>
      <c r="G9594" s="3" t="s">
        <v>7979</v>
      </c>
      <c r="H9594" s="5">
        <v>30272</v>
      </c>
      <c r="I9594" s="2">
        <v>5</v>
      </c>
      <c r="J9594" s="2">
        <v>6</v>
      </c>
      <c r="K9594" s="2">
        <v>-0.37840000000000001</v>
      </c>
      <c r="L9594" s="18" t="str">
        <f>VLOOKUP(F9594,'BD customers'!$1:$1048576,2,FALSE)</f>
        <v>Barry Franz</v>
      </c>
      <c r="M9594" s="2">
        <f>MATCH(orders[[#This Row],[Product ID]],'BD product'!A:A,0)</f>
        <v>1816</v>
      </c>
      <c r="N9594" s="2" t="str" cm="1">
        <f t="array" ref="N9594">INDEX('BD product'!A:D,M9594,2)</f>
        <v>Furniture</v>
      </c>
    </row>
    <row r="9595" spans="1:14" x14ac:dyDescent="0.3">
      <c r="A9595" s="3" t="s">
        <v>9311</v>
      </c>
      <c r="B9595" s="4">
        <v>42992</v>
      </c>
      <c r="C9595" s="12" t="str">
        <f t="shared" si="149"/>
        <v>2017/09</v>
      </c>
      <c r="D9595" s="4">
        <v>42997</v>
      </c>
      <c r="E9595" s="3" t="s">
        <v>21</v>
      </c>
      <c r="F9595" s="3" t="s">
        <v>1961</v>
      </c>
      <c r="G9595" s="3" t="s">
        <v>5209</v>
      </c>
      <c r="H9595" s="5">
        <v>856</v>
      </c>
      <c r="I9595" s="2">
        <v>2</v>
      </c>
      <c r="J9595" s="2">
        <v>0</v>
      </c>
      <c r="K9595" s="2">
        <v>0.38519999999999999</v>
      </c>
      <c r="L9595" s="18" t="str">
        <f>VLOOKUP(F9595,'BD customers'!$1:$1048576,2,FALSE)</f>
        <v>Henia Zydlo</v>
      </c>
      <c r="M9595" s="2">
        <f>MATCH(orders[[#This Row],[Product ID]],'BD product'!A:A,0)</f>
        <v>1491</v>
      </c>
      <c r="N9595" s="2" t="str" cm="1">
        <f t="array" ref="N9595">INDEX('BD product'!A:D,M9595,2)</f>
        <v>Office Supplies</v>
      </c>
    </row>
    <row r="9596" spans="1:14" x14ac:dyDescent="0.3">
      <c r="A9596" s="3" t="s">
        <v>9311</v>
      </c>
      <c r="B9596" s="4">
        <v>42992</v>
      </c>
      <c r="C9596" s="12" t="str">
        <f t="shared" si="149"/>
        <v>2017/09</v>
      </c>
      <c r="D9596" s="4">
        <v>42997</v>
      </c>
      <c r="E9596" s="3" t="s">
        <v>21</v>
      </c>
      <c r="F9596" s="3" t="s">
        <v>1961</v>
      </c>
      <c r="G9596" s="3" t="s">
        <v>1544</v>
      </c>
      <c r="H9596" s="5">
        <v>1156</v>
      </c>
      <c r="I9596" s="2">
        <v>2</v>
      </c>
      <c r="J9596" s="2">
        <v>0</v>
      </c>
      <c r="K9596" s="2">
        <v>5.6643999999999997</v>
      </c>
      <c r="L9596" s="18" t="str">
        <f>VLOOKUP(F9596,'BD customers'!$1:$1048576,2,FALSE)</f>
        <v>Henia Zydlo</v>
      </c>
      <c r="M9596" s="2">
        <f>MATCH(orders[[#This Row],[Product ID]],'BD product'!A:A,0)</f>
        <v>373</v>
      </c>
      <c r="N9596" s="2" t="str" cm="1">
        <f t="array" ref="N9596">INDEX('BD product'!A:D,M9596,2)</f>
        <v>Office Supplies</v>
      </c>
    </row>
    <row r="9597" spans="1:14" x14ac:dyDescent="0.3">
      <c r="A9597" s="3" t="s">
        <v>9312</v>
      </c>
      <c r="B9597" s="4">
        <v>42759</v>
      </c>
      <c r="C9597" s="12" t="str">
        <f t="shared" si="149"/>
        <v>2017/01</v>
      </c>
      <c r="D9597" s="4">
        <v>42764</v>
      </c>
      <c r="E9597" s="3" t="s">
        <v>21</v>
      </c>
      <c r="F9597" s="3" t="s">
        <v>631</v>
      </c>
      <c r="G9597" s="3" t="s">
        <v>130</v>
      </c>
      <c r="H9597" s="5">
        <v>2586</v>
      </c>
      <c r="I9597" s="2">
        <v>3</v>
      </c>
      <c r="J9597" s="2">
        <v>0</v>
      </c>
      <c r="K9597" s="2">
        <v>6.7236000000000002</v>
      </c>
      <c r="L9597" s="18" t="str">
        <f>VLOOKUP(F9597,'BD customers'!$1:$1048576,2,FALSE)</f>
        <v>Keith Dawkins</v>
      </c>
      <c r="M9597" s="2">
        <f>MATCH(orders[[#This Row],[Product ID]],'BD product'!A:A,0)</f>
        <v>24</v>
      </c>
      <c r="N9597" s="2" t="str" cm="1">
        <f t="array" ref="N9597">INDEX('BD product'!A:D,M9597,2)</f>
        <v>Office Supplies</v>
      </c>
    </row>
    <row r="9598" spans="1:14" x14ac:dyDescent="0.3">
      <c r="A9598" s="3" t="s">
        <v>9312</v>
      </c>
      <c r="B9598" s="4">
        <v>42759</v>
      </c>
      <c r="C9598" s="12" t="str">
        <f t="shared" si="149"/>
        <v>2017/01</v>
      </c>
      <c r="D9598" s="4">
        <v>42764</v>
      </c>
      <c r="E9598" s="3" t="s">
        <v>21</v>
      </c>
      <c r="F9598" s="3" t="s">
        <v>631</v>
      </c>
      <c r="G9598" s="3" t="s">
        <v>5805</v>
      </c>
      <c r="H9598" s="5">
        <v>276784</v>
      </c>
      <c r="I9598" s="2">
        <v>2</v>
      </c>
      <c r="J9598" s="2">
        <v>2</v>
      </c>
      <c r="K9598" s="2">
        <v>89.954800000000006</v>
      </c>
      <c r="L9598" s="18" t="str">
        <f>VLOOKUP(F9598,'BD customers'!$1:$1048576,2,FALSE)</f>
        <v>Keith Dawkins</v>
      </c>
      <c r="M9598" s="2">
        <f>MATCH(orders[[#This Row],[Product ID]],'BD product'!A:A,0)</f>
        <v>1593</v>
      </c>
      <c r="N9598" s="2" t="str" cm="1">
        <f t="array" ref="N9598">INDEX('BD product'!A:D,M9598,2)</f>
        <v>Office Supplies</v>
      </c>
    </row>
    <row r="9599" spans="1:14" x14ac:dyDescent="0.3">
      <c r="A9599" s="3" t="s">
        <v>9312</v>
      </c>
      <c r="B9599" s="4">
        <v>42759</v>
      </c>
      <c r="C9599" s="12" t="str">
        <f t="shared" si="149"/>
        <v>2017/01</v>
      </c>
      <c r="D9599" s="4">
        <v>42764</v>
      </c>
      <c r="E9599" s="3" t="s">
        <v>21</v>
      </c>
      <c r="F9599" s="3" t="s">
        <v>631</v>
      </c>
      <c r="G9599" s="3" t="s">
        <v>6354</v>
      </c>
      <c r="H9599" s="5">
        <v>110352</v>
      </c>
      <c r="I9599" s="2">
        <v>3</v>
      </c>
      <c r="J9599" s="2">
        <v>2</v>
      </c>
      <c r="K9599" s="2">
        <v>8.2764000000000006</v>
      </c>
      <c r="L9599" s="18" t="str">
        <f>VLOOKUP(F9599,'BD customers'!$1:$1048576,2,FALSE)</f>
        <v>Keith Dawkins</v>
      </c>
      <c r="M9599" s="2">
        <f>MATCH(orders[[#This Row],[Product ID]],'BD product'!A:A,0)</f>
        <v>1678</v>
      </c>
      <c r="N9599" s="2" t="str" cm="1">
        <f t="array" ref="N9599">INDEX('BD product'!A:D,M9599,2)</f>
        <v>Technology</v>
      </c>
    </row>
    <row r="9600" spans="1:14" x14ac:dyDescent="0.3">
      <c r="A9600" s="3" t="s">
        <v>9313</v>
      </c>
      <c r="B9600" s="4">
        <v>42266</v>
      </c>
      <c r="C9600" s="12" t="str">
        <f t="shared" si="149"/>
        <v>2015/09</v>
      </c>
      <c r="D9600" s="4">
        <v>42270</v>
      </c>
      <c r="E9600" s="3" t="s">
        <v>21</v>
      </c>
      <c r="F9600" s="3" t="s">
        <v>6940</v>
      </c>
      <c r="G9600" s="3" t="s">
        <v>5220</v>
      </c>
      <c r="H9600" s="5">
        <v>6084</v>
      </c>
      <c r="I9600" s="2">
        <v>3</v>
      </c>
      <c r="J9600" s="2">
        <v>0</v>
      </c>
      <c r="K9600" s="2">
        <v>19.468800000000002</v>
      </c>
      <c r="L9600" s="18" t="str">
        <f>VLOOKUP(F9600,'BD customers'!$1:$1048576,2,FALSE)</f>
        <v>Frank Carlisle</v>
      </c>
      <c r="M9600" s="2">
        <f>MATCH(orders[[#This Row],[Product ID]],'BD product'!A:A,0)</f>
        <v>1494</v>
      </c>
      <c r="N9600" s="2" t="str" cm="1">
        <f t="array" ref="N9600">INDEX('BD product'!A:D,M9600,2)</f>
        <v>Furniture</v>
      </c>
    </row>
    <row r="9601" spans="1:14" x14ac:dyDescent="0.3">
      <c r="A9601" s="3" t="s">
        <v>9314</v>
      </c>
      <c r="B9601" s="4">
        <v>42108</v>
      </c>
      <c r="C9601" s="12" t="str">
        <f t="shared" si="149"/>
        <v>2015/04</v>
      </c>
      <c r="D9601" s="4">
        <v>42112</v>
      </c>
      <c r="E9601" s="3" t="s">
        <v>21</v>
      </c>
      <c r="F9601" s="3" t="s">
        <v>2026</v>
      </c>
      <c r="G9601" s="3" t="s">
        <v>4436</v>
      </c>
      <c r="H9601" s="5">
        <v>35208</v>
      </c>
      <c r="I9601" s="2">
        <v>1</v>
      </c>
      <c r="J9601" s="2">
        <v>2</v>
      </c>
      <c r="K9601" s="2">
        <v>2.6406000000000001</v>
      </c>
      <c r="L9601" s="18" t="str">
        <f>VLOOKUP(F9601,'BD customers'!$1:$1048576,2,FALSE)</f>
        <v>Theone Pippenger</v>
      </c>
      <c r="M9601" s="2">
        <f>MATCH(orders[[#This Row],[Product ID]],'BD product'!A:A,0)</f>
        <v>1326</v>
      </c>
      <c r="N9601" s="2" t="str" cm="1">
        <f t="array" ref="N9601">INDEX('BD product'!A:D,M9601,2)</f>
        <v>Office Supplies</v>
      </c>
    </row>
    <row r="9602" spans="1:14" x14ac:dyDescent="0.3">
      <c r="A9602" s="3" t="s">
        <v>9315</v>
      </c>
      <c r="B9602" s="4">
        <v>42863</v>
      </c>
      <c r="C9602" s="12" t="str">
        <f t="shared" ref="C9602:C9665" si="150">TEXT(B9602,"aaaa/mm")</f>
        <v>2017/05</v>
      </c>
      <c r="D9602" s="4">
        <v>42866</v>
      </c>
      <c r="E9602" s="3" t="s">
        <v>11</v>
      </c>
      <c r="F9602" s="3" t="s">
        <v>76</v>
      </c>
      <c r="G9602" s="3" t="s">
        <v>5085</v>
      </c>
      <c r="H9602" s="5">
        <v>41472</v>
      </c>
      <c r="I9602" s="2">
        <v>8</v>
      </c>
      <c r="J9602" s="2">
        <v>2</v>
      </c>
      <c r="K9602" s="2">
        <v>14.5152</v>
      </c>
      <c r="L9602" s="18" t="str">
        <f>VLOOKUP(F9602,'BD customers'!$1:$1048576,2,FALSE)</f>
        <v>Ed Braxton</v>
      </c>
      <c r="M9602" s="2">
        <f>MATCH(orders[[#This Row],[Product ID]],'BD product'!A:A,0)</f>
        <v>1467</v>
      </c>
      <c r="N9602" s="2" t="str" cm="1">
        <f t="array" ref="N9602">INDEX('BD product'!A:D,M9602,2)</f>
        <v>Office Supplies</v>
      </c>
    </row>
    <row r="9603" spans="1:14" x14ac:dyDescent="0.3">
      <c r="A9603" s="3" t="s">
        <v>9316</v>
      </c>
      <c r="B9603" s="4">
        <v>42617</v>
      </c>
      <c r="C9603" s="12" t="str">
        <f t="shared" si="150"/>
        <v>2016/09</v>
      </c>
      <c r="D9603" s="4">
        <v>42622</v>
      </c>
      <c r="E9603" s="3" t="s">
        <v>21</v>
      </c>
      <c r="F9603" s="3" t="s">
        <v>1701</v>
      </c>
      <c r="G9603" s="3" t="s">
        <v>3528</v>
      </c>
      <c r="H9603" s="5">
        <v>2395</v>
      </c>
      <c r="I9603" s="2">
        <v>5</v>
      </c>
      <c r="J9603" s="2">
        <v>0</v>
      </c>
      <c r="K9603" s="2">
        <v>1.1496</v>
      </c>
      <c r="L9603" s="18" t="str">
        <f>VLOOKUP(F9603,'BD customers'!$1:$1048576,2,FALSE)</f>
        <v>Jeremy Pistek</v>
      </c>
      <c r="M9603" s="2">
        <f>MATCH(orders[[#This Row],[Product ID]],'BD product'!A:A,0)</f>
        <v>1054</v>
      </c>
      <c r="N9603" s="2" t="str" cm="1">
        <f t="array" ref="N9603">INDEX('BD product'!A:D,M9603,2)</f>
        <v>Office Supplies</v>
      </c>
    </row>
    <row r="9604" spans="1:14" x14ac:dyDescent="0.3">
      <c r="A9604" s="3" t="s">
        <v>9317</v>
      </c>
      <c r="B9604" s="4">
        <v>41778</v>
      </c>
      <c r="C9604" s="12" t="str">
        <f t="shared" si="150"/>
        <v>2014/05</v>
      </c>
      <c r="D9604" s="4">
        <v>41781</v>
      </c>
      <c r="E9604" s="3" t="s">
        <v>64</v>
      </c>
      <c r="F9604" s="3" t="s">
        <v>185</v>
      </c>
      <c r="G9604" s="3" t="s">
        <v>6802</v>
      </c>
      <c r="H9604" s="5">
        <v>342</v>
      </c>
      <c r="I9604" s="2">
        <v>5</v>
      </c>
      <c r="J9604" s="2">
        <v>0</v>
      </c>
      <c r="K9604" s="2">
        <v>0.9234</v>
      </c>
      <c r="L9604" s="18" t="str">
        <f>VLOOKUP(F9604,'BD customers'!$1:$1048576,2,FALSE)</f>
        <v>Tamara Dahlen</v>
      </c>
      <c r="M9604" s="2">
        <f>MATCH(orders[[#This Row],[Product ID]],'BD product'!A:A,0)</f>
        <v>1728</v>
      </c>
      <c r="N9604" s="2" t="str" cm="1">
        <f t="array" ref="N9604">INDEX('BD product'!A:D,M9604,2)</f>
        <v>Office Supplies</v>
      </c>
    </row>
    <row r="9605" spans="1:14" x14ac:dyDescent="0.3">
      <c r="A9605" s="3" t="s">
        <v>9318</v>
      </c>
      <c r="B9605" s="4">
        <v>42538</v>
      </c>
      <c r="C9605" s="12" t="str">
        <f t="shared" si="150"/>
        <v>2016/06</v>
      </c>
      <c r="D9605" s="4">
        <v>42544</v>
      </c>
      <c r="E9605" s="3" t="s">
        <v>21</v>
      </c>
      <c r="F9605" s="3" t="s">
        <v>4957</v>
      </c>
      <c r="G9605" s="3" t="s">
        <v>3447</v>
      </c>
      <c r="H9605" s="5">
        <v>376866</v>
      </c>
      <c r="I9605" s="2">
        <v>3</v>
      </c>
      <c r="J9605" s="2">
        <v>4</v>
      </c>
      <c r="K9605" s="2">
        <v>-213.5574</v>
      </c>
      <c r="L9605" s="18" t="str">
        <f>VLOOKUP(F9605,'BD customers'!$1:$1048576,2,FALSE)</f>
        <v>Denise Monton</v>
      </c>
      <c r="M9605" s="2">
        <f>MATCH(orders[[#This Row],[Product ID]],'BD product'!A:A,0)</f>
        <v>1023</v>
      </c>
      <c r="N9605" s="2" t="str" cm="1">
        <f t="array" ref="N9605">INDEX('BD product'!A:D,M9605,2)</f>
        <v>Furniture</v>
      </c>
    </row>
    <row r="9606" spans="1:14" x14ac:dyDescent="0.3">
      <c r="A9606" s="3" t="s">
        <v>9319</v>
      </c>
      <c r="B9606" s="4">
        <v>42310</v>
      </c>
      <c r="C9606" s="12" t="str">
        <f t="shared" si="150"/>
        <v>2015/11</v>
      </c>
      <c r="D9606" s="4">
        <v>42313</v>
      </c>
      <c r="E9606" s="3" t="s">
        <v>64</v>
      </c>
      <c r="F9606" s="3" t="s">
        <v>1023</v>
      </c>
      <c r="G9606" s="3" t="s">
        <v>9320</v>
      </c>
      <c r="H9606" s="5">
        <v>19772</v>
      </c>
      <c r="I9606" s="2">
        <v>4</v>
      </c>
      <c r="J9606" s="2">
        <v>0</v>
      </c>
      <c r="K9606" s="2">
        <v>55.361600000000003</v>
      </c>
      <c r="L9606" s="18" t="str">
        <f>VLOOKUP(F9606,'BD customers'!$1:$1048576,2,FALSE)</f>
        <v>Emily Grady</v>
      </c>
      <c r="M9606" s="2">
        <f>MATCH(orders[[#This Row],[Product ID]],'BD product'!A:A,0)</f>
        <v>1861</v>
      </c>
      <c r="N9606" s="2" t="str" cm="1">
        <f t="array" ref="N9606">INDEX('BD product'!A:D,M9606,2)</f>
        <v>Office Supplies</v>
      </c>
    </row>
    <row r="9607" spans="1:14" x14ac:dyDescent="0.3">
      <c r="A9607" s="3" t="s">
        <v>9322</v>
      </c>
      <c r="B9607" s="4">
        <v>43043</v>
      </c>
      <c r="C9607" s="12" t="str">
        <f t="shared" si="150"/>
        <v>2017/11</v>
      </c>
      <c r="D9607" s="4">
        <v>43048</v>
      </c>
      <c r="E9607" s="3" t="s">
        <v>21</v>
      </c>
      <c r="F9607" s="3" t="s">
        <v>1686</v>
      </c>
      <c r="G9607" s="3" t="s">
        <v>819</v>
      </c>
      <c r="H9607" s="5">
        <v>7072</v>
      </c>
      <c r="I9607" s="2">
        <v>4</v>
      </c>
      <c r="J9607" s="2">
        <v>2</v>
      </c>
      <c r="K9607" s="2">
        <v>-0.61880000000000002</v>
      </c>
      <c r="L9607" s="18" t="str">
        <f>VLOOKUP(F9607,'BD customers'!$1:$1048576,2,FALSE)</f>
        <v>Henry Goldwyn</v>
      </c>
      <c r="M9607" s="2">
        <f>MATCH(orders[[#This Row],[Product ID]],'BD product'!A:A,0)</f>
        <v>178</v>
      </c>
      <c r="N9607" s="2" t="str" cm="1">
        <f t="array" ref="N9607">INDEX('BD product'!A:D,M9607,2)</f>
        <v>Technology</v>
      </c>
    </row>
    <row r="9608" spans="1:14" x14ac:dyDescent="0.3">
      <c r="A9608" s="3" t="s">
        <v>9322</v>
      </c>
      <c r="B9608" s="4">
        <v>43043</v>
      </c>
      <c r="C9608" s="12" t="str">
        <f t="shared" si="150"/>
        <v>2017/11</v>
      </c>
      <c r="D9608" s="4">
        <v>43048</v>
      </c>
      <c r="E9608" s="3" t="s">
        <v>21</v>
      </c>
      <c r="F9608" s="3" t="s">
        <v>1686</v>
      </c>
      <c r="G9608" s="3" t="s">
        <v>3057</v>
      </c>
      <c r="H9608" s="5">
        <v>194352</v>
      </c>
      <c r="I9608" s="2">
        <v>3</v>
      </c>
      <c r="J9608" s="2">
        <v>2</v>
      </c>
      <c r="K9608" s="2">
        <v>-43.729199999999999</v>
      </c>
      <c r="L9608" s="18" t="str">
        <f>VLOOKUP(F9608,'BD customers'!$1:$1048576,2,FALSE)</f>
        <v>Henry Goldwyn</v>
      </c>
      <c r="M9608" s="2">
        <f>MATCH(orders[[#This Row],[Product ID]],'BD product'!A:A,0)</f>
        <v>873</v>
      </c>
      <c r="N9608" s="2" t="str" cm="1">
        <f t="array" ref="N9608">INDEX('BD product'!A:D,M9608,2)</f>
        <v>Office Supplies</v>
      </c>
    </row>
    <row r="9609" spans="1:14" x14ac:dyDescent="0.3">
      <c r="A9609" s="3" t="s">
        <v>9323</v>
      </c>
      <c r="B9609" s="4">
        <v>43074</v>
      </c>
      <c r="C9609" s="12" t="str">
        <f t="shared" si="150"/>
        <v>2017/12</v>
      </c>
      <c r="D9609" s="4">
        <v>43077</v>
      </c>
      <c r="E9609" s="3" t="s">
        <v>11</v>
      </c>
      <c r="F9609" s="3" t="s">
        <v>4060</v>
      </c>
      <c r="G9609" s="3" t="s">
        <v>5582</v>
      </c>
      <c r="H9609" s="5">
        <v>216</v>
      </c>
      <c r="I9609" s="2">
        <v>6</v>
      </c>
      <c r="J9609" s="2">
        <v>0</v>
      </c>
      <c r="K9609" s="2">
        <v>0.99360000000000004</v>
      </c>
      <c r="L9609" s="18" t="str">
        <f>VLOOKUP(F9609,'BD customers'!$1:$1048576,2,FALSE)</f>
        <v>Bart Folk</v>
      </c>
      <c r="M9609" s="2">
        <f>MATCH(orders[[#This Row],[Product ID]],'BD product'!A:A,0)</f>
        <v>1554</v>
      </c>
      <c r="N9609" s="2" t="str" cm="1">
        <f t="array" ref="N9609">INDEX('BD product'!A:D,M9609,2)</f>
        <v>Office Supplies</v>
      </c>
    </row>
    <row r="9610" spans="1:14" x14ac:dyDescent="0.3">
      <c r="A9610" s="3" t="s">
        <v>9323</v>
      </c>
      <c r="B9610" s="4">
        <v>43074</v>
      </c>
      <c r="C9610" s="12" t="str">
        <f t="shared" si="150"/>
        <v>2017/12</v>
      </c>
      <c r="D9610" s="4">
        <v>43077</v>
      </c>
      <c r="E9610" s="3" t="s">
        <v>11</v>
      </c>
      <c r="F9610" s="3" t="s">
        <v>4060</v>
      </c>
      <c r="G9610" s="3" t="s">
        <v>4067</v>
      </c>
      <c r="H9610" s="5">
        <v>1107</v>
      </c>
      <c r="I9610" s="2">
        <v>3</v>
      </c>
      <c r="J9610" s="2">
        <v>0</v>
      </c>
      <c r="K9610" s="2">
        <v>5.2028999999999996</v>
      </c>
      <c r="L9610" s="18" t="str">
        <f>VLOOKUP(F9610,'BD customers'!$1:$1048576,2,FALSE)</f>
        <v>Bart Folk</v>
      </c>
      <c r="M9610" s="2">
        <f>MATCH(orders[[#This Row],[Product ID]],'BD product'!A:A,0)</f>
        <v>1240</v>
      </c>
      <c r="N9610" s="2" t="str" cm="1">
        <f t="array" ref="N9610">INDEX('BD product'!A:D,M9610,2)</f>
        <v>Office Supplies</v>
      </c>
    </row>
    <row r="9611" spans="1:14" x14ac:dyDescent="0.3">
      <c r="A9611" s="3" t="s">
        <v>9324</v>
      </c>
      <c r="B9611" s="4">
        <v>42506</v>
      </c>
      <c r="C9611" s="12" t="str">
        <f t="shared" si="150"/>
        <v>2016/05</v>
      </c>
      <c r="D9611" s="4">
        <v>42509</v>
      </c>
      <c r="E9611" s="3" t="s">
        <v>11</v>
      </c>
      <c r="F9611" s="3" t="s">
        <v>432</v>
      </c>
      <c r="G9611" s="3" t="s">
        <v>5033</v>
      </c>
      <c r="H9611" s="5">
        <v>28284</v>
      </c>
      <c r="I9611" s="2">
        <v>4</v>
      </c>
      <c r="J9611" s="2">
        <v>0</v>
      </c>
      <c r="K9611" s="2">
        <v>19.7988</v>
      </c>
      <c r="L9611" s="18" t="str">
        <f>VLOOKUP(F9611,'BD customers'!$1:$1048576,2,FALSE)</f>
        <v>Sanjit Chand</v>
      </c>
      <c r="M9611" s="2">
        <f>MATCH(orders[[#This Row],[Product ID]],'BD product'!A:A,0)</f>
        <v>1456</v>
      </c>
      <c r="N9611" s="2" t="str" cm="1">
        <f t="array" ref="N9611">INDEX('BD product'!A:D,M9611,2)</f>
        <v>Furniture</v>
      </c>
    </row>
    <row r="9612" spans="1:14" x14ac:dyDescent="0.3">
      <c r="A9612" s="3" t="s">
        <v>9324</v>
      </c>
      <c r="B9612" s="4">
        <v>42506</v>
      </c>
      <c r="C9612" s="12" t="str">
        <f t="shared" si="150"/>
        <v>2016/05</v>
      </c>
      <c r="D9612" s="4">
        <v>42509</v>
      </c>
      <c r="E9612" s="3" t="s">
        <v>11</v>
      </c>
      <c r="F9612" s="3" t="s">
        <v>432</v>
      </c>
      <c r="G9612" s="3" t="s">
        <v>3492</v>
      </c>
      <c r="H9612" s="5">
        <v>2772</v>
      </c>
      <c r="I9612" s="2">
        <v>9</v>
      </c>
      <c r="J9612" s="2">
        <v>0</v>
      </c>
      <c r="K9612" s="2">
        <v>13.3056</v>
      </c>
      <c r="L9612" s="18" t="str">
        <f>VLOOKUP(F9612,'BD customers'!$1:$1048576,2,FALSE)</f>
        <v>Sanjit Chand</v>
      </c>
      <c r="M9612" s="2">
        <f>MATCH(orders[[#This Row],[Product ID]],'BD product'!A:A,0)</f>
        <v>1040</v>
      </c>
      <c r="N9612" s="2" t="str" cm="1">
        <f t="array" ref="N9612">INDEX('BD product'!A:D,M9612,2)</f>
        <v>Office Supplies</v>
      </c>
    </row>
    <row r="9613" spans="1:14" x14ac:dyDescent="0.3">
      <c r="A9613" s="3" t="s">
        <v>9325</v>
      </c>
      <c r="B9613" s="4">
        <v>43032</v>
      </c>
      <c r="C9613" s="12" t="str">
        <f t="shared" si="150"/>
        <v>2017/10</v>
      </c>
      <c r="D9613" s="4">
        <v>43038</v>
      </c>
      <c r="E9613" s="3" t="s">
        <v>21</v>
      </c>
      <c r="F9613" s="3" t="s">
        <v>607</v>
      </c>
      <c r="G9613" s="3" t="s">
        <v>2998</v>
      </c>
      <c r="H9613" s="5">
        <v>1168</v>
      </c>
      <c r="I9613" s="2">
        <v>4</v>
      </c>
      <c r="J9613" s="2">
        <v>0</v>
      </c>
      <c r="K9613" s="2">
        <v>0.52559999999999996</v>
      </c>
      <c r="L9613" s="18" t="str">
        <f>VLOOKUP(F9613,'BD customers'!$1:$1048576,2,FALSE)</f>
        <v>Carlos Soltero</v>
      </c>
      <c r="M9613" s="2">
        <f>MATCH(orders[[#This Row],[Product ID]],'BD product'!A:A,0)</f>
        <v>850</v>
      </c>
      <c r="N9613" s="2" t="str" cm="1">
        <f t="array" ref="N9613">INDEX('BD product'!A:D,M9613,2)</f>
        <v>Office Supplies</v>
      </c>
    </row>
    <row r="9614" spans="1:14" x14ac:dyDescent="0.3">
      <c r="A9614" s="3" t="s">
        <v>9326</v>
      </c>
      <c r="B9614" s="4">
        <v>42631</v>
      </c>
      <c r="C9614" s="12" t="str">
        <f t="shared" si="150"/>
        <v>2016/09</v>
      </c>
      <c r="D9614" s="4">
        <v>42635</v>
      </c>
      <c r="E9614" s="3" t="s">
        <v>21</v>
      </c>
      <c r="F9614" s="3" t="s">
        <v>1922</v>
      </c>
      <c r="G9614" s="3" t="s">
        <v>5263</v>
      </c>
      <c r="H9614" s="5">
        <v>239984</v>
      </c>
      <c r="I9614" s="2">
        <v>2</v>
      </c>
      <c r="J9614" s="2">
        <v>2</v>
      </c>
      <c r="K9614" s="2">
        <v>23.9984</v>
      </c>
      <c r="L9614" s="18" t="str">
        <f>VLOOKUP(F9614,'BD customers'!$1:$1048576,2,FALSE)</f>
        <v>Bill Donatelli</v>
      </c>
      <c r="M9614" s="2">
        <f>MATCH(orders[[#This Row],[Product ID]],'BD product'!A:A,0)</f>
        <v>1503</v>
      </c>
      <c r="N9614" s="2" t="str" cm="1">
        <f t="array" ref="N9614">INDEX('BD product'!A:D,M9614,2)</f>
        <v>Technology</v>
      </c>
    </row>
    <row r="9615" spans="1:14" x14ac:dyDescent="0.3">
      <c r="A9615" s="3" t="s">
        <v>9327</v>
      </c>
      <c r="B9615" s="4">
        <v>41954</v>
      </c>
      <c r="C9615" s="12" t="str">
        <f t="shared" si="150"/>
        <v>2014/11</v>
      </c>
      <c r="D9615" s="4">
        <v>41956</v>
      </c>
      <c r="E9615" s="3" t="s">
        <v>64</v>
      </c>
      <c r="F9615" s="3" t="s">
        <v>167</v>
      </c>
      <c r="G9615" s="3" t="s">
        <v>70</v>
      </c>
      <c r="H9615" s="5">
        <v>2298</v>
      </c>
      <c r="I9615" s="2">
        <v>1</v>
      </c>
      <c r="J9615" s="2">
        <v>0</v>
      </c>
      <c r="K9615" s="2">
        <v>0.68940000000000001</v>
      </c>
      <c r="L9615" s="18" t="str">
        <f>VLOOKUP(F9615,'BD customers'!$1:$1048576,2,FALSE)</f>
        <v>Mary Zewe</v>
      </c>
      <c r="M9615" s="2">
        <f>MATCH(orders[[#This Row],[Product ID]],'BD product'!A:A,0)</f>
        <v>11</v>
      </c>
      <c r="N9615" s="2" t="str" cm="1">
        <f t="array" ref="N9615">INDEX('BD product'!A:D,M9615,2)</f>
        <v>Office Supplies</v>
      </c>
    </row>
    <row r="9616" spans="1:14" x14ac:dyDescent="0.3">
      <c r="A9616" s="3" t="s">
        <v>9327</v>
      </c>
      <c r="B9616" s="4">
        <v>41954</v>
      </c>
      <c r="C9616" s="12" t="str">
        <f t="shared" si="150"/>
        <v>2014/11</v>
      </c>
      <c r="D9616" s="4">
        <v>41956</v>
      </c>
      <c r="E9616" s="3" t="s">
        <v>64</v>
      </c>
      <c r="F9616" s="3" t="s">
        <v>167</v>
      </c>
      <c r="G9616" s="3" t="s">
        <v>3946</v>
      </c>
      <c r="H9616" s="5">
        <v>10213</v>
      </c>
      <c r="I9616" s="2">
        <v>7</v>
      </c>
      <c r="J9616" s="2">
        <v>0</v>
      </c>
      <c r="K9616" s="2">
        <v>15.3195</v>
      </c>
      <c r="L9616" s="18" t="str">
        <f>VLOOKUP(F9616,'BD customers'!$1:$1048576,2,FALSE)</f>
        <v>Mary Zewe</v>
      </c>
      <c r="M9616" s="2">
        <f>MATCH(orders[[#This Row],[Product ID]],'BD product'!A:A,0)</f>
        <v>1209</v>
      </c>
      <c r="N9616" s="2" t="str" cm="1">
        <f t="array" ref="N9616">INDEX('BD product'!A:D,M9616,2)</f>
        <v>Technology</v>
      </c>
    </row>
    <row r="9617" spans="1:14" x14ac:dyDescent="0.3">
      <c r="A9617" s="3" t="s">
        <v>9327</v>
      </c>
      <c r="B9617" s="4">
        <v>41954</v>
      </c>
      <c r="C9617" s="12" t="str">
        <f t="shared" si="150"/>
        <v>2014/11</v>
      </c>
      <c r="D9617" s="4">
        <v>41956</v>
      </c>
      <c r="E9617" s="3" t="s">
        <v>64</v>
      </c>
      <c r="F9617" s="3" t="s">
        <v>167</v>
      </c>
      <c r="G9617" s="3" t="s">
        <v>1806</v>
      </c>
      <c r="H9617" s="5">
        <v>2033584</v>
      </c>
      <c r="I9617" s="2">
        <v>2</v>
      </c>
      <c r="J9617" s="2">
        <v>2</v>
      </c>
      <c r="K9617" s="2">
        <v>76.259399999999999</v>
      </c>
      <c r="L9617" s="18" t="str">
        <f>VLOOKUP(F9617,'BD customers'!$1:$1048576,2,FALSE)</f>
        <v>Mary Zewe</v>
      </c>
      <c r="M9617" s="2">
        <f>MATCH(orders[[#This Row],[Product ID]],'BD product'!A:A,0)</f>
        <v>452</v>
      </c>
      <c r="N9617" s="2" t="str" cm="1">
        <f t="array" ref="N9617">INDEX('BD product'!A:D,M9617,2)</f>
        <v>Office Supplies</v>
      </c>
    </row>
    <row r="9618" spans="1:14" x14ac:dyDescent="0.3">
      <c r="A9618" s="3" t="s">
        <v>9328</v>
      </c>
      <c r="B9618" s="4">
        <v>42604</v>
      </c>
      <c r="C9618" s="12" t="str">
        <f t="shared" si="150"/>
        <v>2016/08</v>
      </c>
      <c r="D9618" s="4">
        <v>42611</v>
      </c>
      <c r="E9618" s="3" t="s">
        <v>21</v>
      </c>
      <c r="F9618" s="3" t="s">
        <v>1366</v>
      </c>
      <c r="G9618" s="3" t="s">
        <v>2946</v>
      </c>
      <c r="H9618" s="5">
        <v>576</v>
      </c>
      <c r="I9618" s="2">
        <v>2</v>
      </c>
      <c r="J9618" s="2">
        <v>0</v>
      </c>
      <c r="K9618" s="2">
        <v>1.6704000000000001</v>
      </c>
      <c r="L9618" s="18" t="str">
        <f>VLOOKUP(F9618,'BD customers'!$1:$1048576,2,FALSE)</f>
        <v>Pauline Webber</v>
      </c>
      <c r="M9618" s="2">
        <f>MATCH(orders[[#This Row],[Product ID]],'BD product'!A:A,0)</f>
        <v>828</v>
      </c>
      <c r="N9618" s="2" t="str" cm="1">
        <f t="array" ref="N9618">INDEX('BD product'!A:D,M9618,2)</f>
        <v>Office Supplies</v>
      </c>
    </row>
    <row r="9619" spans="1:14" x14ac:dyDescent="0.3">
      <c r="A9619" s="3" t="s">
        <v>9329</v>
      </c>
      <c r="B9619" s="4">
        <v>43055</v>
      </c>
      <c r="C9619" s="12" t="str">
        <f t="shared" si="150"/>
        <v>2017/11</v>
      </c>
      <c r="D9619" s="4">
        <v>43060</v>
      </c>
      <c r="E9619" s="3" t="s">
        <v>21</v>
      </c>
      <c r="F9619" s="3" t="s">
        <v>2141</v>
      </c>
      <c r="G9619" s="3" t="s">
        <v>2323</v>
      </c>
      <c r="H9619" s="5">
        <v>899982</v>
      </c>
      <c r="I9619" s="2">
        <v>3</v>
      </c>
      <c r="J9619" s="2">
        <v>4</v>
      </c>
      <c r="K9619" s="2">
        <v>74.998500000000007</v>
      </c>
      <c r="L9619" s="18" t="str">
        <f>VLOOKUP(F9619,'BD customers'!$1:$1048576,2,FALSE)</f>
        <v>Bill Stewart</v>
      </c>
      <c r="M9619" s="2">
        <f>MATCH(orders[[#This Row],[Product ID]],'BD product'!A:A,0)</f>
        <v>617</v>
      </c>
      <c r="N9619" s="2" t="str" cm="1">
        <f t="array" ref="N9619">INDEX('BD product'!A:D,M9619,2)</f>
        <v>Technology</v>
      </c>
    </row>
    <row r="9620" spans="1:14" x14ac:dyDescent="0.3">
      <c r="A9620" s="3" t="s">
        <v>9329</v>
      </c>
      <c r="B9620" s="4">
        <v>43055</v>
      </c>
      <c r="C9620" s="12" t="str">
        <f t="shared" si="150"/>
        <v>2017/11</v>
      </c>
      <c r="D9620" s="4">
        <v>43060</v>
      </c>
      <c r="E9620" s="3" t="s">
        <v>21</v>
      </c>
      <c r="F9620" s="3" t="s">
        <v>2141</v>
      </c>
      <c r="G9620" s="3" t="s">
        <v>3170</v>
      </c>
      <c r="H9620" s="5">
        <v>86352</v>
      </c>
      <c r="I9620" s="2">
        <v>3</v>
      </c>
      <c r="J9620" s="2">
        <v>2</v>
      </c>
      <c r="K9620" s="2">
        <v>0.53969999999999996</v>
      </c>
      <c r="L9620" s="18" t="str">
        <f>VLOOKUP(F9620,'BD customers'!$1:$1048576,2,FALSE)</f>
        <v>Bill Stewart</v>
      </c>
      <c r="M9620" s="2">
        <f>MATCH(orders[[#This Row],[Product ID]],'BD product'!A:A,0)</f>
        <v>917</v>
      </c>
      <c r="N9620" s="2" t="str" cm="1">
        <f t="array" ref="N9620">INDEX('BD product'!A:D,M9620,2)</f>
        <v>Office Supplies</v>
      </c>
    </row>
    <row r="9621" spans="1:14" x14ac:dyDescent="0.3">
      <c r="A9621" s="3" t="s">
        <v>9329</v>
      </c>
      <c r="B9621" s="4">
        <v>43055</v>
      </c>
      <c r="C9621" s="12" t="str">
        <f t="shared" si="150"/>
        <v>2017/11</v>
      </c>
      <c r="D9621" s="4">
        <v>43060</v>
      </c>
      <c r="E9621" s="3" t="s">
        <v>21</v>
      </c>
      <c r="F9621" s="3" t="s">
        <v>2141</v>
      </c>
      <c r="G9621" s="3" t="s">
        <v>1444</v>
      </c>
      <c r="H9621" s="5">
        <v>13996</v>
      </c>
      <c r="I9621" s="2">
        <v>5</v>
      </c>
      <c r="J9621" s="2">
        <v>2</v>
      </c>
      <c r="K9621" s="2">
        <v>-1.7495000000000001</v>
      </c>
      <c r="L9621" s="18" t="str">
        <f>VLOOKUP(F9621,'BD customers'!$1:$1048576,2,FALSE)</f>
        <v>Bill Stewart</v>
      </c>
      <c r="M9621" s="2">
        <f>MATCH(orders[[#This Row],[Product ID]],'BD product'!A:A,0)</f>
        <v>345</v>
      </c>
      <c r="N9621" s="2" t="str" cm="1">
        <f t="array" ref="N9621">INDEX('BD product'!A:D,M9621,2)</f>
        <v>Technology</v>
      </c>
    </row>
    <row r="9622" spans="1:14" x14ac:dyDescent="0.3">
      <c r="A9622" s="3" t="s">
        <v>9330</v>
      </c>
      <c r="B9622" s="4">
        <v>41908</v>
      </c>
      <c r="C9622" s="12" t="str">
        <f t="shared" si="150"/>
        <v>2014/09</v>
      </c>
      <c r="D9622" s="4">
        <v>41912</v>
      </c>
      <c r="E9622" s="3" t="s">
        <v>21</v>
      </c>
      <c r="F9622" s="3" t="s">
        <v>633</v>
      </c>
      <c r="G9622" s="3" t="s">
        <v>7864</v>
      </c>
      <c r="H9622" s="5">
        <v>16704</v>
      </c>
      <c r="I9622" s="2">
        <v>6</v>
      </c>
      <c r="J9622" s="2">
        <v>2</v>
      </c>
      <c r="K9622" s="2">
        <v>1.2527999999999999</v>
      </c>
      <c r="L9622" s="18" t="str">
        <f>VLOOKUP(F9622,'BD customers'!$1:$1048576,2,FALSE)</f>
        <v>Dianna Arnett</v>
      </c>
      <c r="M9622" s="2">
        <f>MATCH(orders[[#This Row],[Product ID]],'BD product'!A:A,0)</f>
        <v>1811</v>
      </c>
      <c r="N9622" s="2" t="str" cm="1">
        <f t="array" ref="N9622">INDEX('BD product'!A:D,M9622,2)</f>
        <v>Office Supplies</v>
      </c>
    </row>
    <row r="9623" spans="1:14" x14ac:dyDescent="0.3">
      <c r="A9623" s="3" t="s">
        <v>9330</v>
      </c>
      <c r="B9623" s="4">
        <v>41908</v>
      </c>
      <c r="C9623" s="12" t="str">
        <f t="shared" si="150"/>
        <v>2014/09</v>
      </c>
      <c r="D9623" s="4">
        <v>41912</v>
      </c>
      <c r="E9623" s="3" t="s">
        <v>21</v>
      </c>
      <c r="F9623" s="3" t="s">
        <v>633</v>
      </c>
      <c r="G9623" s="3" t="s">
        <v>8577</v>
      </c>
      <c r="H9623" s="5">
        <v>3152</v>
      </c>
      <c r="I9623" s="2">
        <v>2</v>
      </c>
      <c r="J9623" s="2">
        <v>2</v>
      </c>
      <c r="K9623" s="2">
        <v>0.4728</v>
      </c>
      <c r="L9623" s="18" t="str">
        <f>VLOOKUP(F9623,'BD customers'!$1:$1048576,2,FALSE)</f>
        <v>Dianna Arnett</v>
      </c>
      <c r="M9623" s="2">
        <f>MATCH(orders[[#This Row],[Product ID]],'BD product'!A:A,0)</f>
        <v>1839</v>
      </c>
      <c r="N9623" s="2" t="str" cm="1">
        <f t="array" ref="N9623">INDEX('BD product'!A:D,M9623,2)</f>
        <v>Technology</v>
      </c>
    </row>
    <row r="9624" spans="1:14" x14ac:dyDescent="0.3">
      <c r="A9624" s="3" t="s">
        <v>9330</v>
      </c>
      <c r="B9624" s="4">
        <v>41908</v>
      </c>
      <c r="C9624" s="12" t="str">
        <f t="shared" si="150"/>
        <v>2014/09</v>
      </c>
      <c r="D9624" s="4">
        <v>41912</v>
      </c>
      <c r="E9624" s="3" t="s">
        <v>21</v>
      </c>
      <c r="F9624" s="3" t="s">
        <v>633</v>
      </c>
      <c r="G9624" s="3" t="s">
        <v>5475</v>
      </c>
      <c r="H9624" s="5">
        <v>32896</v>
      </c>
      <c r="I9624" s="2">
        <v>4</v>
      </c>
      <c r="J9624" s="2">
        <v>2</v>
      </c>
      <c r="K9624" s="2">
        <v>11.102399999999999</v>
      </c>
      <c r="L9624" s="18" t="str">
        <f>VLOOKUP(F9624,'BD customers'!$1:$1048576,2,FALSE)</f>
        <v>Dianna Arnett</v>
      </c>
      <c r="M9624" s="2">
        <f>MATCH(orders[[#This Row],[Product ID]],'BD product'!A:A,0)</f>
        <v>1538</v>
      </c>
      <c r="N9624" s="2" t="str" cm="1">
        <f t="array" ref="N9624">INDEX('BD product'!A:D,M9624,2)</f>
        <v>Office Supplies</v>
      </c>
    </row>
    <row r="9625" spans="1:14" x14ac:dyDescent="0.3">
      <c r="A9625" s="3" t="s">
        <v>9331</v>
      </c>
      <c r="B9625" s="4">
        <v>42915</v>
      </c>
      <c r="C9625" s="12" t="str">
        <f t="shared" si="150"/>
        <v>2017/06</v>
      </c>
      <c r="D9625" s="4">
        <v>42916</v>
      </c>
      <c r="E9625" s="3" t="s">
        <v>64</v>
      </c>
      <c r="F9625" s="3" t="s">
        <v>2111</v>
      </c>
      <c r="G9625" s="3" t="s">
        <v>2434</v>
      </c>
      <c r="H9625" s="5">
        <v>21392</v>
      </c>
      <c r="I9625" s="2">
        <v>2</v>
      </c>
      <c r="J9625" s="2">
        <v>8</v>
      </c>
      <c r="K9625" s="2">
        <v>-54.549599999999998</v>
      </c>
      <c r="L9625" s="18" t="str">
        <f>VLOOKUP(F9625,'BD customers'!$1:$1048576,2,FALSE)</f>
        <v>Max Engle</v>
      </c>
      <c r="M9625" s="2">
        <f>MATCH(orders[[#This Row],[Product ID]],'BD product'!A:A,0)</f>
        <v>652</v>
      </c>
      <c r="N9625" s="2" t="str" cm="1">
        <f t="array" ref="N9625">INDEX('BD product'!A:D,M9625,2)</f>
        <v>Office Supplies</v>
      </c>
    </row>
    <row r="9626" spans="1:14" x14ac:dyDescent="0.3">
      <c r="A9626" s="3" t="s">
        <v>9331</v>
      </c>
      <c r="B9626" s="4">
        <v>42915</v>
      </c>
      <c r="C9626" s="12" t="str">
        <f t="shared" si="150"/>
        <v>2017/06</v>
      </c>
      <c r="D9626" s="4">
        <v>42916</v>
      </c>
      <c r="E9626" s="3" t="s">
        <v>64</v>
      </c>
      <c r="F9626" s="3" t="s">
        <v>2111</v>
      </c>
      <c r="G9626" s="3" t="s">
        <v>3967</v>
      </c>
      <c r="H9626" s="5">
        <v>307314</v>
      </c>
      <c r="I9626" s="2">
        <v>3</v>
      </c>
      <c r="J9626" s="2">
        <v>3</v>
      </c>
      <c r="K9626" s="2">
        <v>-39.511800000000001</v>
      </c>
      <c r="L9626" s="18" t="str">
        <f>VLOOKUP(F9626,'BD customers'!$1:$1048576,2,FALSE)</f>
        <v>Max Engle</v>
      </c>
      <c r="M9626" s="2">
        <f>MATCH(orders[[#This Row],[Product ID]],'BD product'!A:A,0)</f>
        <v>1215</v>
      </c>
      <c r="N9626" s="2" t="str" cm="1">
        <f t="array" ref="N9626">INDEX('BD product'!A:D,M9626,2)</f>
        <v>Furniture</v>
      </c>
    </row>
    <row r="9627" spans="1:14" x14ac:dyDescent="0.3">
      <c r="A9627" s="3" t="s">
        <v>9331</v>
      </c>
      <c r="B9627" s="4">
        <v>42915</v>
      </c>
      <c r="C9627" s="12" t="str">
        <f t="shared" si="150"/>
        <v>2017/06</v>
      </c>
      <c r="D9627" s="4">
        <v>42916</v>
      </c>
      <c r="E9627" s="3" t="s">
        <v>64</v>
      </c>
      <c r="F9627" s="3" t="s">
        <v>2111</v>
      </c>
      <c r="G9627" s="3" t="s">
        <v>4461</v>
      </c>
      <c r="H9627" s="5">
        <v>4099992</v>
      </c>
      <c r="I9627" s="2">
        <v>3</v>
      </c>
      <c r="J9627" s="2">
        <v>32</v>
      </c>
      <c r="K9627" s="2">
        <v>-96.470399999999998</v>
      </c>
      <c r="L9627" s="18" t="str">
        <f>VLOOKUP(F9627,'BD customers'!$1:$1048576,2,FALSE)</f>
        <v>Max Engle</v>
      </c>
      <c r="M9627" s="2">
        <f>MATCH(orders[[#This Row],[Product ID]],'BD product'!A:A,0)</f>
        <v>1335</v>
      </c>
      <c r="N9627" s="2" t="str" cm="1">
        <f t="array" ref="N9627">INDEX('BD product'!A:D,M9627,2)</f>
        <v>Furniture</v>
      </c>
    </row>
    <row r="9628" spans="1:14" x14ac:dyDescent="0.3">
      <c r="A9628" s="3" t="s">
        <v>9332</v>
      </c>
      <c r="B9628" s="4">
        <v>43001</v>
      </c>
      <c r="C9628" s="12" t="str">
        <f t="shared" si="150"/>
        <v>2017/09</v>
      </c>
      <c r="D9628" s="4">
        <v>43003</v>
      </c>
      <c r="E9628" s="3" t="s">
        <v>64</v>
      </c>
      <c r="F9628" s="3" t="s">
        <v>1005</v>
      </c>
      <c r="G9628" s="3" t="s">
        <v>8336</v>
      </c>
      <c r="H9628" s="5">
        <v>9248</v>
      </c>
      <c r="I9628" s="2">
        <v>2</v>
      </c>
      <c r="J9628" s="2">
        <v>2</v>
      </c>
      <c r="K9628" s="2">
        <v>3.3523999999999998</v>
      </c>
      <c r="L9628" s="18" t="str">
        <f>VLOOKUP(F9628,'BD customers'!$1:$1048576,2,FALSE)</f>
        <v>Maya Herman</v>
      </c>
      <c r="M9628" s="2">
        <f>MATCH(orders[[#This Row],[Product ID]],'BD product'!A:A,0)</f>
        <v>1830</v>
      </c>
      <c r="N9628" s="2" t="str" cm="1">
        <f t="array" ref="N9628">INDEX('BD product'!A:D,M9628,2)</f>
        <v>Office Supplies</v>
      </c>
    </row>
    <row r="9629" spans="1:14" x14ac:dyDescent="0.3">
      <c r="A9629" s="3" t="s">
        <v>9333</v>
      </c>
      <c r="B9629" s="4">
        <v>41966</v>
      </c>
      <c r="C9629" s="12" t="str">
        <f t="shared" si="150"/>
        <v>2014/11</v>
      </c>
      <c r="D9629" s="4">
        <v>41970</v>
      </c>
      <c r="E9629" s="3" t="s">
        <v>21</v>
      </c>
      <c r="F9629" s="3" t="s">
        <v>4236</v>
      </c>
      <c r="G9629" s="3" t="s">
        <v>2782</v>
      </c>
      <c r="H9629" s="5">
        <v>1467</v>
      </c>
      <c r="I9629" s="2">
        <v>3</v>
      </c>
      <c r="J9629" s="2">
        <v>0</v>
      </c>
      <c r="K9629" s="2">
        <v>6.7481999999999998</v>
      </c>
      <c r="L9629" s="18" t="str">
        <f>VLOOKUP(F9629,'BD customers'!$1:$1048576,2,FALSE)</f>
        <v>Bobby Trafton</v>
      </c>
      <c r="M9629" s="2">
        <f>MATCH(orders[[#This Row],[Product ID]],'BD product'!A:A,0)</f>
        <v>768</v>
      </c>
      <c r="N9629" s="2" t="str" cm="1">
        <f t="array" ref="N9629">INDEX('BD product'!A:D,M9629,2)</f>
        <v>Office Supplies</v>
      </c>
    </row>
    <row r="9630" spans="1:14" x14ac:dyDescent="0.3">
      <c r="A9630" s="3" t="s">
        <v>9334</v>
      </c>
      <c r="B9630" s="4">
        <v>41652</v>
      </c>
      <c r="C9630" s="12" t="str">
        <f t="shared" si="150"/>
        <v>2014/01</v>
      </c>
      <c r="D9630" s="4">
        <v>41657</v>
      </c>
      <c r="E9630" s="3" t="s">
        <v>21</v>
      </c>
      <c r="F9630" s="3" t="s">
        <v>1680</v>
      </c>
      <c r="G9630" s="3" t="s">
        <v>2626</v>
      </c>
      <c r="H9630" s="5">
        <v>37408</v>
      </c>
      <c r="I9630" s="2">
        <v>7</v>
      </c>
      <c r="J9630" s="2">
        <v>2</v>
      </c>
      <c r="K9630" s="2">
        <v>13.0928</v>
      </c>
      <c r="L9630" s="18" t="str">
        <f>VLOOKUP(F9630,'BD customers'!$1:$1048576,2,FALSE)</f>
        <v>Michael Moore</v>
      </c>
      <c r="M9630" s="2">
        <f>MATCH(orders[[#This Row],[Product ID]],'BD product'!A:A,0)</f>
        <v>713</v>
      </c>
      <c r="N9630" s="2" t="str" cm="1">
        <f t="array" ref="N9630">INDEX('BD product'!A:D,M9630,2)</f>
        <v>Office Supplies</v>
      </c>
    </row>
    <row r="9631" spans="1:14" x14ac:dyDescent="0.3">
      <c r="A9631" s="3" t="s">
        <v>9334</v>
      </c>
      <c r="B9631" s="4">
        <v>41652</v>
      </c>
      <c r="C9631" s="12" t="str">
        <f t="shared" si="150"/>
        <v>2014/01</v>
      </c>
      <c r="D9631" s="4">
        <v>41657</v>
      </c>
      <c r="E9631" s="3" t="s">
        <v>21</v>
      </c>
      <c r="F9631" s="3" t="s">
        <v>1680</v>
      </c>
      <c r="G9631" s="3" t="s">
        <v>5556</v>
      </c>
      <c r="H9631" s="5">
        <v>3438</v>
      </c>
      <c r="I9631" s="2">
        <v>2</v>
      </c>
      <c r="J9631" s="2">
        <v>7</v>
      </c>
      <c r="K9631" s="2">
        <v>-2.5211999999999999</v>
      </c>
      <c r="L9631" s="18" t="str">
        <f>VLOOKUP(F9631,'BD customers'!$1:$1048576,2,FALSE)</f>
        <v>Michael Moore</v>
      </c>
      <c r="M9631" s="2">
        <f>MATCH(orders[[#This Row],[Product ID]],'BD product'!A:A,0)</f>
        <v>1549</v>
      </c>
      <c r="N9631" s="2" t="str" cm="1">
        <f t="array" ref="N9631">INDEX('BD product'!A:D,M9631,2)</f>
        <v>Office Supplies</v>
      </c>
    </row>
    <row r="9632" spans="1:14" x14ac:dyDescent="0.3">
      <c r="A9632" s="3" t="s">
        <v>9335</v>
      </c>
      <c r="B9632" s="4">
        <v>42521</v>
      </c>
      <c r="C9632" s="12" t="str">
        <f t="shared" si="150"/>
        <v>2016/05</v>
      </c>
      <c r="D9632" s="4">
        <v>42527</v>
      </c>
      <c r="E9632" s="3" t="s">
        <v>21</v>
      </c>
      <c r="F9632" s="3" t="s">
        <v>2949</v>
      </c>
      <c r="G9632" s="3" t="s">
        <v>496</v>
      </c>
      <c r="H9632" s="5">
        <v>7152</v>
      </c>
      <c r="I9632" s="2">
        <v>3</v>
      </c>
      <c r="J9632" s="2">
        <v>2</v>
      </c>
      <c r="K9632" s="2">
        <v>2.3243999999999998</v>
      </c>
      <c r="L9632" s="18" t="str">
        <f>VLOOKUP(F9632,'BD customers'!$1:$1048576,2,FALSE)</f>
        <v>Neoma Murray</v>
      </c>
      <c r="M9632" s="2">
        <f>MATCH(orders[[#This Row],[Product ID]],'BD product'!A:A,0)</f>
        <v>100</v>
      </c>
      <c r="N9632" s="2" t="str" cm="1">
        <f t="array" ref="N9632">INDEX('BD product'!A:D,M9632,2)</f>
        <v>Office Supplies</v>
      </c>
    </row>
    <row r="9633" spans="1:14" x14ac:dyDescent="0.3">
      <c r="A9633" s="3" t="s">
        <v>9335</v>
      </c>
      <c r="B9633" s="4">
        <v>42521</v>
      </c>
      <c r="C9633" s="12" t="str">
        <f t="shared" si="150"/>
        <v>2016/05</v>
      </c>
      <c r="D9633" s="4">
        <v>42527</v>
      </c>
      <c r="E9633" s="3" t="s">
        <v>21</v>
      </c>
      <c r="F9633" s="3" t="s">
        <v>2949</v>
      </c>
      <c r="G9633" s="3" t="s">
        <v>5960</v>
      </c>
      <c r="H9633" s="5">
        <v>1797</v>
      </c>
      <c r="I9633" s="2">
        <v>6</v>
      </c>
      <c r="J9633" s="2">
        <v>0</v>
      </c>
      <c r="K9633" s="2">
        <v>8.8053000000000008</v>
      </c>
      <c r="L9633" s="18" t="str">
        <f>VLOOKUP(F9633,'BD customers'!$1:$1048576,2,FALSE)</f>
        <v>Neoma Murray</v>
      </c>
      <c r="M9633" s="2">
        <f>MATCH(orders[[#This Row],[Product ID]],'BD product'!A:A,0)</f>
        <v>1622</v>
      </c>
      <c r="N9633" s="2" t="str" cm="1">
        <f t="array" ref="N9633">INDEX('BD product'!A:D,M9633,2)</f>
        <v>Technology</v>
      </c>
    </row>
    <row r="9634" spans="1:14" x14ac:dyDescent="0.3">
      <c r="A9634" s="3" t="s">
        <v>9336</v>
      </c>
      <c r="B9634" s="4">
        <v>42779</v>
      </c>
      <c r="C9634" s="12" t="str">
        <f t="shared" si="150"/>
        <v>2017/02</v>
      </c>
      <c r="D9634" s="4">
        <v>42783</v>
      </c>
      <c r="E9634" s="3" t="s">
        <v>21</v>
      </c>
      <c r="F9634" s="3" t="s">
        <v>5513</v>
      </c>
      <c r="G9634" s="3" t="s">
        <v>3929</v>
      </c>
      <c r="H9634" s="5">
        <v>9064</v>
      </c>
      <c r="I9634" s="2">
        <v>8</v>
      </c>
      <c r="J9634" s="2">
        <v>0</v>
      </c>
      <c r="K9634" s="2">
        <v>38.975200000000001</v>
      </c>
      <c r="L9634" s="18" t="str">
        <f>VLOOKUP(F9634,'BD customers'!$1:$1048576,2,FALSE)</f>
        <v>Mark Hamilton</v>
      </c>
      <c r="M9634" s="2">
        <f>MATCH(orders[[#This Row],[Product ID]],'BD product'!A:A,0)</f>
        <v>1203</v>
      </c>
      <c r="N9634" s="2" t="str" cm="1">
        <f t="array" ref="N9634">INDEX('BD product'!A:D,M9634,2)</f>
        <v>Office Supplies</v>
      </c>
    </row>
    <row r="9635" spans="1:14" x14ac:dyDescent="0.3">
      <c r="A9635" s="3" t="s">
        <v>9337</v>
      </c>
      <c r="B9635" s="4">
        <v>41926</v>
      </c>
      <c r="C9635" s="12" t="str">
        <f t="shared" si="150"/>
        <v>2014/10</v>
      </c>
      <c r="D9635" s="4">
        <v>41929</v>
      </c>
      <c r="E9635" s="3" t="s">
        <v>64</v>
      </c>
      <c r="F9635" s="3" t="s">
        <v>4763</v>
      </c>
      <c r="G9635" s="3" t="s">
        <v>3430</v>
      </c>
      <c r="H9635" s="5">
        <v>1770</v>
      </c>
      <c r="I9635" s="2">
        <v>3</v>
      </c>
      <c r="J9635" s="2">
        <v>0</v>
      </c>
      <c r="K9635" s="2">
        <v>0.3009</v>
      </c>
      <c r="L9635" s="18" t="str">
        <f>VLOOKUP(F9635,'BD customers'!$1:$1048576,2,FALSE)</f>
        <v>Toby Carlisle</v>
      </c>
      <c r="M9635" s="2">
        <f>MATCH(orders[[#This Row],[Product ID]],'BD product'!A:A,0)</f>
        <v>1015</v>
      </c>
      <c r="N9635" s="2" t="str" cm="1">
        <f t="array" ref="N9635">INDEX('BD product'!A:D,M9635,2)</f>
        <v>Technology</v>
      </c>
    </row>
    <row r="9636" spans="1:14" x14ac:dyDescent="0.3">
      <c r="A9636" s="3" t="s">
        <v>9337</v>
      </c>
      <c r="B9636" s="4">
        <v>41926</v>
      </c>
      <c r="C9636" s="12" t="str">
        <f t="shared" si="150"/>
        <v>2014/10</v>
      </c>
      <c r="D9636" s="4">
        <v>41929</v>
      </c>
      <c r="E9636" s="3" t="s">
        <v>64</v>
      </c>
      <c r="F9636" s="3" t="s">
        <v>4763</v>
      </c>
      <c r="G9636" s="3" t="s">
        <v>395</v>
      </c>
      <c r="H9636" s="5">
        <v>7945</v>
      </c>
      <c r="I9636" s="2">
        <v>7</v>
      </c>
      <c r="J9636" s="2">
        <v>0</v>
      </c>
      <c r="K9636" s="2">
        <v>2.2246000000000001</v>
      </c>
      <c r="L9636" s="18" t="str">
        <f>VLOOKUP(F9636,'BD customers'!$1:$1048576,2,FALSE)</f>
        <v>Toby Carlisle</v>
      </c>
      <c r="M9636" s="2">
        <f>MATCH(orders[[#This Row],[Product ID]],'BD product'!A:A,0)</f>
        <v>77</v>
      </c>
      <c r="N9636" s="2" t="str" cm="1">
        <f t="array" ref="N9636">INDEX('BD product'!A:D,M9636,2)</f>
        <v>Office Supplies</v>
      </c>
    </row>
    <row r="9637" spans="1:14" x14ac:dyDescent="0.3">
      <c r="A9637" s="3" t="s">
        <v>9337</v>
      </c>
      <c r="B9637" s="4">
        <v>41926</v>
      </c>
      <c r="C9637" s="12" t="str">
        <f t="shared" si="150"/>
        <v>2014/10</v>
      </c>
      <c r="D9637" s="4">
        <v>41929</v>
      </c>
      <c r="E9637" s="3" t="s">
        <v>64</v>
      </c>
      <c r="F9637" s="3" t="s">
        <v>4763</v>
      </c>
      <c r="G9637" s="3" t="s">
        <v>6418</v>
      </c>
      <c r="H9637" s="5">
        <v>162882</v>
      </c>
      <c r="I9637" s="2">
        <v>9</v>
      </c>
      <c r="J9637" s="2">
        <v>0</v>
      </c>
      <c r="K9637" s="2">
        <v>260.6112</v>
      </c>
      <c r="L9637" s="18" t="str">
        <f>VLOOKUP(F9637,'BD customers'!$1:$1048576,2,FALSE)</f>
        <v>Toby Carlisle</v>
      </c>
      <c r="M9637" s="2">
        <f>MATCH(orders[[#This Row],[Product ID]],'BD product'!A:A,0)</f>
        <v>1690</v>
      </c>
      <c r="N9637" s="2" t="str" cm="1">
        <f t="array" ref="N9637">INDEX('BD product'!A:D,M9637,2)</f>
        <v>Furniture</v>
      </c>
    </row>
    <row r="9638" spans="1:14" x14ac:dyDescent="0.3">
      <c r="A9638" s="3" t="s">
        <v>9338</v>
      </c>
      <c r="B9638" s="4">
        <v>41961</v>
      </c>
      <c r="C9638" s="12" t="str">
        <f t="shared" si="150"/>
        <v>2014/11</v>
      </c>
      <c r="D9638" s="4">
        <v>41968</v>
      </c>
      <c r="E9638" s="3" t="s">
        <v>21</v>
      </c>
      <c r="F9638" s="3" t="s">
        <v>1005</v>
      </c>
      <c r="G9638" s="3" t="s">
        <v>2185</v>
      </c>
      <c r="H9638" s="5">
        <v>13754</v>
      </c>
      <c r="I9638" s="2">
        <v>2</v>
      </c>
      <c r="J9638" s="2">
        <v>0</v>
      </c>
      <c r="K9638" s="2">
        <v>5.5015999999999998</v>
      </c>
      <c r="L9638" s="18" t="str">
        <f>VLOOKUP(F9638,'BD customers'!$1:$1048576,2,FALSE)</f>
        <v>Maya Herman</v>
      </c>
      <c r="M9638" s="2">
        <f>MATCH(orders[[#This Row],[Product ID]],'BD product'!A:A,0)</f>
        <v>570</v>
      </c>
      <c r="N9638" s="2" t="str" cm="1">
        <f t="array" ref="N9638">INDEX('BD product'!A:D,M9638,2)</f>
        <v>Furniture</v>
      </c>
    </row>
    <row r="9639" spans="1:14" x14ac:dyDescent="0.3">
      <c r="A9639" s="3" t="s">
        <v>9338</v>
      </c>
      <c r="B9639" s="4">
        <v>41961</v>
      </c>
      <c r="C9639" s="12" t="str">
        <f t="shared" si="150"/>
        <v>2014/11</v>
      </c>
      <c r="D9639" s="4">
        <v>41968</v>
      </c>
      <c r="E9639" s="3" t="s">
        <v>21</v>
      </c>
      <c r="F9639" s="3" t="s">
        <v>1005</v>
      </c>
      <c r="G9639" s="3" t="s">
        <v>3303</v>
      </c>
      <c r="H9639" s="5">
        <v>7302</v>
      </c>
      <c r="I9639" s="2">
        <v>4</v>
      </c>
      <c r="J9639" s="2">
        <v>0</v>
      </c>
      <c r="K9639" s="2">
        <v>9.4925999999999995</v>
      </c>
      <c r="L9639" s="18" t="str">
        <f>VLOOKUP(F9639,'BD customers'!$1:$1048576,2,FALSE)</f>
        <v>Maya Herman</v>
      </c>
      <c r="M9639" s="2">
        <f>MATCH(orders[[#This Row],[Product ID]],'BD product'!A:A,0)</f>
        <v>964</v>
      </c>
      <c r="N9639" s="2" t="str" cm="1">
        <f t="array" ref="N9639">INDEX('BD product'!A:D,M9639,2)</f>
        <v>Furniture</v>
      </c>
    </row>
    <row r="9640" spans="1:14" x14ac:dyDescent="0.3">
      <c r="A9640" s="3" t="s">
        <v>9339</v>
      </c>
      <c r="B9640" s="4">
        <v>43051</v>
      </c>
      <c r="C9640" s="12" t="str">
        <f t="shared" si="150"/>
        <v>2017/11</v>
      </c>
      <c r="D9640" s="4">
        <v>43054</v>
      </c>
      <c r="E9640" s="3" t="s">
        <v>11</v>
      </c>
      <c r="F9640" s="3" t="s">
        <v>1880</v>
      </c>
      <c r="G9640" s="3" t="s">
        <v>8336</v>
      </c>
      <c r="H9640" s="5">
        <v>1156</v>
      </c>
      <c r="I9640" s="2">
        <v>2</v>
      </c>
      <c r="J9640" s="2">
        <v>0</v>
      </c>
      <c r="K9640" s="2">
        <v>5.6643999999999997</v>
      </c>
      <c r="L9640" s="18" t="str">
        <f>VLOOKUP(F9640,'BD customers'!$1:$1048576,2,FALSE)</f>
        <v>Emily Phan</v>
      </c>
      <c r="M9640" s="2">
        <f>MATCH(orders[[#This Row],[Product ID]],'BD product'!A:A,0)</f>
        <v>1830</v>
      </c>
      <c r="N9640" s="2" t="str" cm="1">
        <f t="array" ref="N9640">INDEX('BD product'!A:D,M9640,2)</f>
        <v>Office Supplies</v>
      </c>
    </row>
    <row r="9641" spans="1:14" x14ac:dyDescent="0.3">
      <c r="A9641" s="3" t="s">
        <v>9340</v>
      </c>
      <c r="B9641" s="4">
        <v>42032</v>
      </c>
      <c r="C9641" s="12" t="str">
        <f t="shared" si="150"/>
        <v>2015/01</v>
      </c>
      <c r="D9641" s="4">
        <v>42035</v>
      </c>
      <c r="E9641" s="3" t="s">
        <v>11</v>
      </c>
      <c r="F9641" s="3" t="s">
        <v>602</v>
      </c>
      <c r="G9641" s="3" t="s">
        <v>2263</v>
      </c>
      <c r="H9641" s="5">
        <v>4297644</v>
      </c>
      <c r="I9641" s="2">
        <v>13</v>
      </c>
      <c r="J9641" s="2">
        <v>4</v>
      </c>
      <c r="K9641" s="2">
        <v>-1862.3124</v>
      </c>
      <c r="L9641" s="18" t="str">
        <f>VLOOKUP(F9641,'BD customers'!$1:$1048576,2,FALSE)</f>
        <v>Joseph Holt</v>
      </c>
      <c r="M9641" s="2">
        <f>MATCH(orders[[#This Row],[Product ID]],'BD product'!A:A,0)</f>
        <v>596</v>
      </c>
      <c r="N9641" s="2" t="str" cm="1">
        <f t="array" ref="N9641">INDEX('BD product'!A:D,M9641,2)</f>
        <v>Furniture</v>
      </c>
    </row>
    <row r="9642" spans="1:14" x14ac:dyDescent="0.3">
      <c r="A9642" s="3" t="s">
        <v>9341</v>
      </c>
      <c r="B9642" s="4">
        <v>41705</v>
      </c>
      <c r="C9642" s="12" t="str">
        <f t="shared" si="150"/>
        <v>2014/03</v>
      </c>
      <c r="D9642" s="4">
        <v>41710</v>
      </c>
      <c r="E9642" s="3" t="s">
        <v>21</v>
      </c>
      <c r="F9642" s="3" t="s">
        <v>8157</v>
      </c>
      <c r="G9642" s="3" t="s">
        <v>525</v>
      </c>
      <c r="H9642" s="5">
        <v>2065</v>
      </c>
      <c r="I9642" s="2">
        <v>5</v>
      </c>
      <c r="J9642" s="2">
        <v>0</v>
      </c>
      <c r="K9642" s="2">
        <v>0.94989999999999997</v>
      </c>
      <c r="L9642" s="18" t="str">
        <f>VLOOKUP(F9642,'BD customers'!$1:$1048576,2,FALSE)</f>
        <v>Craig Molinari</v>
      </c>
      <c r="M9642" s="2">
        <f>MATCH(orders[[#This Row],[Product ID]],'BD product'!A:A,0)</f>
        <v>107</v>
      </c>
      <c r="N9642" s="2" t="str" cm="1">
        <f t="array" ref="N9642">INDEX('BD product'!A:D,M9642,2)</f>
        <v>Office Supplies</v>
      </c>
    </row>
    <row r="9643" spans="1:14" x14ac:dyDescent="0.3">
      <c r="A9643" s="3" t="s">
        <v>9341</v>
      </c>
      <c r="B9643" s="4">
        <v>41705</v>
      </c>
      <c r="C9643" s="12" t="str">
        <f t="shared" si="150"/>
        <v>2014/03</v>
      </c>
      <c r="D9643" s="4">
        <v>41710</v>
      </c>
      <c r="E9643" s="3" t="s">
        <v>21</v>
      </c>
      <c r="F9643" s="3" t="s">
        <v>8157</v>
      </c>
      <c r="G9643" s="3" t="s">
        <v>1495</v>
      </c>
      <c r="H9643" s="5">
        <v>2049</v>
      </c>
      <c r="I9643" s="2">
        <v>5</v>
      </c>
      <c r="J9643" s="2">
        <v>0</v>
      </c>
      <c r="K9643" s="2">
        <v>0</v>
      </c>
      <c r="L9643" s="18" t="str">
        <f>VLOOKUP(F9643,'BD customers'!$1:$1048576,2,FALSE)</f>
        <v>Craig Molinari</v>
      </c>
      <c r="M9643" s="2">
        <f>MATCH(orders[[#This Row],[Product ID]],'BD product'!A:A,0)</f>
        <v>358</v>
      </c>
      <c r="N9643" s="2" t="str" cm="1">
        <f t="array" ref="N9643">INDEX('BD product'!A:D,M9643,2)</f>
        <v>Office Supplies</v>
      </c>
    </row>
    <row r="9644" spans="1:14" x14ac:dyDescent="0.3">
      <c r="A9644" s="3" t="s">
        <v>9341</v>
      </c>
      <c r="B9644" s="4">
        <v>41705</v>
      </c>
      <c r="C9644" s="12" t="str">
        <f t="shared" si="150"/>
        <v>2014/03</v>
      </c>
      <c r="D9644" s="4">
        <v>41710</v>
      </c>
      <c r="E9644" s="3" t="s">
        <v>21</v>
      </c>
      <c r="F9644" s="3" t="s">
        <v>8157</v>
      </c>
      <c r="G9644" s="3" t="s">
        <v>9146</v>
      </c>
      <c r="H9644" s="5">
        <v>436704</v>
      </c>
      <c r="I9644" s="2">
        <v>6</v>
      </c>
      <c r="J9644" s="2">
        <v>2</v>
      </c>
      <c r="K9644" s="2">
        <v>21.8352</v>
      </c>
      <c r="L9644" s="18" t="str">
        <f>VLOOKUP(F9644,'BD customers'!$1:$1048576,2,FALSE)</f>
        <v>Craig Molinari</v>
      </c>
      <c r="M9644" s="2">
        <f>MATCH(orders[[#This Row],[Product ID]],'BD product'!A:A,0)</f>
        <v>1855</v>
      </c>
      <c r="N9644" s="2" t="str" cm="1">
        <f t="array" ref="N9644">INDEX('BD product'!A:D,M9644,2)</f>
        <v>Furniture</v>
      </c>
    </row>
    <row r="9645" spans="1:14" x14ac:dyDescent="0.3">
      <c r="A9645" s="3" t="s">
        <v>9341</v>
      </c>
      <c r="B9645" s="4">
        <v>41705</v>
      </c>
      <c r="C9645" s="12" t="str">
        <f t="shared" si="150"/>
        <v>2014/03</v>
      </c>
      <c r="D9645" s="4">
        <v>41710</v>
      </c>
      <c r="E9645" s="3" t="s">
        <v>21</v>
      </c>
      <c r="F9645" s="3" t="s">
        <v>8157</v>
      </c>
      <c r="G9645" s="3" t="s">
        <v>5241</v>
      </c>
      <c r="H9645" s="5">
        <v>481568</v>
      </c>
      <c r="I9645" s="2">
        <v>2</v>
      </c>
      <c r="J9645" s="2">
        <v>2</v>
      </c>
      <c r="K9645" s="2">
        <v>54.176400000000001</v>
      </c>
      <c r="L9645" s="18" t="str">
        <f>VLOOKUP(F9645,'BD customers'!$1:$1048576,2,FALSE)</f>
        <v>Craig Molinari</v>
      </c>
      <c r="M9645" s="2">
        <f>MATCH(orders[[#This Row],[Product ID]],'BD product'!A:A,0)</f>
        <v>1498</v>
      </c>
      <c r="N9645" s="2" t="str" cm="1">
        <f t="array" ref="N9645">INDEX('BD product'!A:D,M9645,2)</f>
        <v>Furniture</v>
      </c>
    </row>
    <row r="9646" spans="1:14" x14ac:dyDescent="0.3">
      <c r="A9646" s="3" t="s">
        <v>9342</v>
      </c>
      <c r="B9646" s="4">
        <v>42894</v>
      </c>
      <c r="C9646" s="12" t="str">
        <f t="shared" si="150"/>
        <v>2017/06</v>
      </c>
      <c r="D9646" s="4">
        <v>42899</v>
      </c>
      <c r="E9646" s="3" t="s">
        <v>21</v>
      </c>
      <c r="F9646" s="3" t="s">
        <v>597</v>
      </c>
      <c r="G9646" s="3" t="s">
        <v>3635</v>
      </c>
      <c r="H9646" s="5">
        <v>89544</v>
      </c>
      <c r="I9646" s="2">
        <v>7</v>
      </c>
      <c r="J9646" s="2">
        <v>2</v>
      </c>
      <c r="K9646" s="2">
        <v>12.3123</v>
      </c>
      <c r="L9646" s="18" t="str">
        <f>VLOOKUP(F9646,'BD customers'!$1:$1048576,2,FALSE)</f>
        <v>Frank Olsen</v>
      </c>
      <c r="M9646" s="2">
        <f>MATCH(orders[[#This Row],[Product ID]],'BD product'!A:A,0)</f>
        <v>1099</v>
      </c>
      <c r="N9646" s="2" t="str" cm="1">
        <f t="array" ref="N9646">INDEX('BD product'!A:D,M9646,2)</f>
        <v>Technology</v>
      </c>
    </row>
    <row r="9647" spans="1:14" x14ac:dyDescent="0.3">
      <c r="A9647" s="3" t="s">
        <v>9342</v>
      </c>
      <c r="B9647" s="4">
        <v>42894</v>
      </c>
      <c r="C9647" s="12" t="str">
        <f t="shared" si="150"/>
        <v>2017/06</v>
      </c>
      <c r="D9647" s="4">
        <v>42899</v>
      </c>
      <c r="E9647" s="3" t="s">
        <v>21</v>
      </c>
      <c r="F9647" s="3" t="s">
        <v>597</v>
      </c>
      <c r="G9647" s="3" t="s">
        <v>954</v>
      </c>
      <c r="H9647" s="5">
        <v>35168</v>
      </c>
      <c r="I9647" s="2">
        <v>2</v>
      </c>
      <c r="J9647" s="2">
        <v>2</v>
      </c>
      <c r="K9647" s="2">
        <v>-8.3523999999999994</v>
      </c>
      <c r="L9647" s="18" t="str">
        <f>VLOOKUP(F9647,'BD customers'!$1:$1048576,2,FALSE)</f>
        <v>Frank Olsen</v>
      </c>
      <c r="M9647" s="2">
        <f>MATCH(orders[[#This Row],[Product ID]],'BD product'!A:A,0)</f>
        <v>212</v>
      </c>
      <c r="N9647" s="2" t="str" cm="1">
        <f t="array" ref="N9647">INDEX('BD product'!A:D,M9647,2)</f>
        <v>Office Supplies</v>
      </c>
    </row>
    <row r="9648" spans="1:14" x14ac:dyDescent="0.3">
      <c r="A9648" s="3" t="s">
        <v>9342</v>
      </c>
      <c r="B9648" s="4">
        <v>42894</v>
      </c>
      <c r="C9648" s="12" t="str">
        <f t="shared" si="150"/>
        <v>2017/06</v>
      </c>
      <c r="D9648" s="4">
        <v>42899</v>
      </c>
      <c r="E9648" s="3" t="s">
        <v>21</v>
      </c>
      <c r="F9648" s="3" t="s">
        <v>597</v>
      </c>
      <c r="G9648" s="3" t="s">
        <v>1142</v>
      </c>
      <c r="H9648" s="5">
        <v>72588</v>
      </c>
      <c r="I9648" s="2">
        <v>2</v>
      </c>
      <c r="J9648" s="2">
        <v>7</v>
      </c>
      <c r="K9648" s="2">
        <v>-4.8391999999999999</v>
      </c>
      <c r="L9648" s="18" t="str">
        <f>VLOOKUP(F9648,'BD customers'!$1:$1048576,2,FALSE)</f>
        <v>Frank Olsen</v>
      </c>
      <c r="M9648" s="2">
        <f>MATCH(orders[[#This Row],[Product ID]],'BD product'!A:A,0)</f>
        <v>263</v>
      </c>
      <c r="N9648" s="2" t="str" cm="1">
        <f t="array" ref="N9648">INDEX('BD product'!A:D,M9648,2)</f>
        <v>Office Supplies</v>
      </c>
    </row>
    <row r="9649" spans="1:14" x14ac:dyDescent="0.3">
      <c r="A9649" s="3" t="s">
        <v>9343</v>
      </c>
      <c r="B9649" s="4">
        <v>41962</v>
      </c>
      <c r="C9649" s="12" t="str">
        <f t="shared" si="150"/>
        <v>2014/11</v>
      </c>
      <c r="D9649" s="4">
        <v>41967</v>
      </c>
      <c r="E9649" s="3" t="s">
        <v>21</v>
      </c>
      <c r="F9649" s="3" t="s">
        <v>4286</v>
      </c>
      <c r="G9649" s="3" t="s">
        <v>3698</v>
      </c>
      <c r="H9649" s="5">
        <v>22116</v>
      </c>
      <c r="I9649" s="2">
        <v>4</v>
      </c>
      <c r="J9649" s="2">
        <v>0</v>
      </c>
      <c r="K9649" s="2">
        <v>57.501600000000003</v>
      </c>
      <c r="L9649" s="18" t="str">
        <f>VLOOKUP(F9649,'BD customers'!$1:$1048576,2,FALSE)</f>
        <v>Mitch Webber</v>
      </c>
      <c r="M9649" s="2">
        <f>MATCH(orders[[#This Row],[Product ID]],'BD product'!A:A,0)</f>
        <v>1127</v>
      </c>
      <c r="N9649" s="2" t="str" cm="1">
        <f t="array" ref="N9649">INDEX('BD product'!A:D,M9649,2)</f>
        <v>Office Supplies</v>
      </c>
    </row>
    <row r="9650" spans="1:14" x14ac:dyDescent="0.3">
      <c r="A9650" s="3" t="s">
        <v>9343</v>
      </c>
      <c r="B9650" s="4">
        <v>41962</v>
      </c>
      <c r="C9650" s="12" t="str">
        <f t="shared" si="150"/>
        <v>2014/11</v>
      </c>
      <c r="D9650" s="4">
        <v>41967</v>
      </c>
      <c r="E9650" s="3" t="s">
        <v>21</v>
      </c>
      <c r="F9650" s="3" t="s">
        <v>4286</v>
      </c>
      <c r="G9650" s="3" t="s">
        <v>2102</v>
      </c>
      <c r="H9650" s="5">
        <v>28197</v>
      </c>
      <c r="I9650" s="2">
        <v>3</v>
      </c>
      <c r="J9650" s="2">
        <v>0</v>
      </c>
      <c r="K9650" s="2">
        <v>78.951599999999999</v>
      </c>
      <c r="L9650" s="18" t="str">
        <f>VLOOKUP(F9650,'BD customers'!$1:$1048576,2,FALSE)</f>
        <v>Mitch Webber</v>
      </c>
      <c r="M9650" s="2">
        <f>MATCH(orders[[#This Row],[Product ID]],'BD product'!A:A,0)</f>
        <v>541</v>
      </c>
      <c r="N9650" s="2" t="str" cm="1">
        <f t="array" ref="N9650">INDEX('BD product'!A:D,M9650,2)</f>
        <v>Technology</v>
      </c>
    </row>
    <row r="9651" spans="1:14" x14ac:dyDescent="0.3">
      <c r="A9651" s="3" t="s">
        <v>9344</v>
      </c>
      <c r="B9651" s="4">
        <v>42700</v>
      </c>
      <c r="C9651" s="12" t="str">
        <f t="shared" si="150"/>
        <v>2016/11</v>
      </c>
      <c r="D9651" s="4">
        <v>42704</v>
      </c>
      <c r="E9651" s="3" t="s">
        <v>21</v>
      </c>
      <c r="F9651" s="3" t="s">
        <v>1742</v>
      </c>
      <c r="G9651" s="3" t="s">
        <v>4103</v>
      </c>
      <c r="H9651" s="5">
        <v>3406664</v>
      </c>
      <c r="I9651" s="2">
        <v>8</v>
      </c>
      <c r="J9651" s="2">
        <v>15</v>
      </c>
      <c r="K9651" s="2">
        <v>160.31360000000001</v>
      </c>
      <c r="L9651" s="18" t="str">
        <f>VLOOKUP(F9651,'BD customers'!$1:$1048576,2,FALSE)</f>
        <v>Maribeth Schnelling</v>
      </c>
      <c r="M9651" s="2">
        <f>MATCH(orders[[#This Row],[Product ID]],'BD product'!A:A,0)</f>
        <v>1250</v>
      </c>
      <c r="N9651" s="2" t="str" cm="1">
        <f t="array" ref="N9651">INDEX('BD product'!A:D,M9651,2)</f>
        <v>Furniture</v>
      </c>
    </row>
    <row r="9652" spans="1:14" x14ac:dyDescent="0.3">
      <c r="A9652" s="3" t="s">
        <v>9344</v>
      </c>
      <c r="B9652" s="4">
        <v>42700</v>
      </c>
      <c r="C9652" s="12" t="str">
        <f t="shared" si="150"/>
        <v>2016/11</v>
      </c>
      <c r="D9652" s="4">
        <v>42704</v>
      </c>
      <c r="E9652" s="3" t="s">
        <v>21</v>
      </c>
      <c r="F9652" s="3" t="s">
        <v>1742</v>
      </c>
      <c r="G9652" s="3" t="s">
        <v>5640</v>
      </c>
      <c r="H9652" s="5">
        <v>3717</v>
      </c>
      <c r="I9652" s="2">
        <v>9</v>
      </c>
      <c r="J9652" s="2">
        <v>0</v>
      </c>
      <c r="K9652" s="2">
        <v>10.4076</v>
      </c>
      <c r="L9652" s="18" t="str">
        <f>VLOOKUP(F9652,'BD customers'!$1:$1048576,2,FALSE)</f>
        <v>Maribeth Schnelling</v>
      </c>
      <c r="M9652" s="2">
        <f>MATCH(orders[[#This Row],[Product ID]],'BD product'!A:A,0)</f>
        <v>1562</v>
      </c>
      <c r="N9652" s="2" t="str" cm="1">
        <f t="array" ref="N9652">INDEX('BD product'!A:D,M9652,2)</f>
        <v>Office Supplies</v>
      </c>
    </row>
    <row r="9653" spans="1:14" x14ac:dyDescent="0.3">
      <c r="A9653" s="3" t="s">
        <v>9344</v>
      </c>
      <c r="B9653" s="4">
        <v>42700</v>
      </c>
      <c r="C9653" s="12" t="str">
        <f t="shared" si="150"/>
        <v>2016/11</v>
      </c>
      <c r="D9653" s="4">
        <v>42704</v>
      </c>
      <c r="E9653" s="3" t="s">
        <v>21</v>
      </c>
      <c r="F9653" s="3" t="s">
        <v>1742</v>
      </c>
      <c r="G9653" s="3" t="s">
        <v>2850</v>
      </c>
      <c r="H9653" s="5">
        <v>6496</v>
      </c>
      <c r="I9653" s="2">
        <v>2</v>
      </c>
      <c r="J9653" s="2">
        <v>0</v>
      </c>
      <c r="K9653" s="2">
        <v>1.9488000000000001</v>
      </c>
      <c r="L9653" s="18" t="str">
        <f>VLOOKUP(F9653,'BD customers'!$1:$1048576,2,FALSE)</f>
        <v>Maribeth Schnelling</v>
      </c>
      <c r="M9653" s="2">
        <f>MATCH(orders[[#This Row],[Product ID]],'BD product'!A:A,0)</f>
        <v>793</v>
      </c>
      <c r="N9653" s="2" t="str" cm="1">
        <f t="array" ref="N9653">INDEX('BD product'!A:D,M9653,2)</f>
        <v>Office Supplies</v>
      </c>
    </row>
    <row r="9654" spans="1:14" x14ac:dyDescent="0.3">
      <c r="A9654" s="3" t="s">
        <v>9344</v>
      </c>
      <c r="B9654" s="4">
        <v>42700</v>
      </c>
      <c r="C9654" s="12" t="str">
        <f t="shared" si="150"/>
        <v>2016/11</v>
      </c>
      <c r="D9654" s="4">
        <v>42704</v>
      </c>
      <c r="E9654" s="3" t="s">
        <v>21</v>
      </c>
      <c r="F9654" s="3" t="s">
        <v>1742</v>
      </c>
      <c r="G9654" s="3" t="s">
        <v>3576</v>
      </c>
      <c r="H9654" s="5">
        <v>59538</v>
      </c>
      <c r="I9654" s="2">
        <v>6</v>
      </c>
      <c r="J9654" s="2">
        <v>0</v>
      </c>
      <c r="K9654" s="2">
        <v>2.9769000000000001</v>
      </c>
      <c r="L9654" s="18" t="str">
        <f>VLOOKUP(F9654,'BD customers'!$1:$1048576,2,FALSE)</f>
        <v>Maribeth Schnelling</v>
      </c>
      <c r="M9654" s="2">
        <f>MATCH(orders[[#This Row],[Product ID]],'BD product'!A:A,0)</f>
        <v>1073</v>
      </c>
      <c r="N9654" s="2" t="str" cm="1">
        <f t="array" ref="N9654">INDEX('BD product'!A:D,M9654,2)</f>
        <v>Furniture</v>
      </c>
    </row>
    <row r="9655" spans="1:14" x14ac:dyDescent="0.3">
      <c r="A9655" s="3" t="s">
        <v>9345</v>
      </c>
      <c r="B9655" s="4">
        <v>42758</v>
      </c>
      <c r="C9655" s="12" t="str">
        <f t="shared" si="150"/>
        <v>2017/01</v>
      </c>
      <c r="D9655" s="4">
        <v>42762</v>
      </c>
      <c r="E9655" s="3" t="s">
        <v>21</v>
      </c>
      <c r="F9655" s="3" t="s">
        <v>97</v>
      </c>
      <c r="G9655" s="3" t="s">
        <v>5744</v>
      </c>
      <c r="H9655" s="5">
        <v>95984</v>
      </c>
      <c r="I9655" s="2">
        <v>2</v>
      </c>
      <c r="J9655" s="2">
        <v>2</v>
      </c>
      <c r="K9655" s="2">
        <v>1.1998</v>
      </c>
      <c r="L9655" s="18" t="str">
        <f>VLOOKUP(F9655,'BD customers'!$1:$1048576,2,FALSE)</f>
        <v>Harold Pawlan</v>
      </c>
      <c r="M9655" s="2">
        <f>MATCH(orders[[#This Row],[Product ID]],'BD product'!A:A,0)</f>
        <v>1582</v>
      </c>
      <c r="N9655" s="2" t="str" cm="1">
        <f t="array" ref="N9655">INDEX('BD product'!A:D,M9655,2)</f>
        <v>Technology</v>
      </c>
    </row>
    <row r="9656" spans="1:14" x14ac:dyDescent="0.3">
      <c r="A9656" s="3" t="s">
        <v>9345</v>
      </c>
      <c r="B9656" s="4">
        <v>42758</v>
      </c>
      <c r="C9656" s="12" t="str">
        <f t="shared" si="150"/>
        <v>2017/01</v>
      </c>
      <c r="D9656" s="4">
        <v>42762</v>
      </c>
      <c r="E9656" s="3" t="s">
        <v>21</v>
      </c>
      <c r="F9656" s="3" t="s">
        <v>97</v>
      </c>
      <c r="G9656" s="3" t="s">
        <v>4178</v>
      </c>
      <c r="H9656" s="5">
        <v>4938</v>
      </c>
      <c r="I9656" s="2">
        <v>2</v>
      </c>
      <c r="J9656" s="2">
        <v>7</v>
      </c>
      <c r="K9656" s="2">
        <v>-3.6212</v>
      </c>
      <c r="L9656" s="18" t="str">
        <f>VLOOKUP(F9656,'BD customers'!$1:$1048576,2,FALSE)</f>
        <v>Harold Pawlan</v>
      </c>
      <c r="M9656" s="2">
        <f>MATCH(orders[[#This Row],[Product ID]],'BD product'!A:A,0)</f>
        <v>1265</v>
      </c>
      <c r="N9656" s="2" t="str" cm="1">
        <f t="array" ref="N9656">INDEX('BD product'!A:D,M9656,2)</f>
        <v>Office Supplies</v>
      </c>
    </row>
    <row r="9657" spans="1:14" x14ac:dyDescent="0.3">
      <c r="A9657" s="3" t="s">
        <v>9346</v>
      </c>
      <c r="B9657" s="4">
        <v>41904</v>
      </c>
      <c r="C9657" s="12" t="str">
        <f t="shared" si="150"/>
        <v>2014/09</v>
      </c>
      <c r="D9657" s="4">
        <v>41911</v>
      </c>
      <c r="E9657" s="3" t="s">
        <v>21</v>
      </c>
      <c r="F9657" s="3" t="s">
        <v>3836</v>
      </c>
      <c r="G9657" s="3" t="s">
        <v>4810</v>
      </c>
      <c r="H9657" s="5">
        <v>9744</v>
      </c>
      <c r="I9657" s="2">
        <v>3</v>
      </c>
      <c r="J9657" s="2">
        <v>0</v>
      </c>
      <c r="K9657" s="2">
        <v>35.078400000000002</v>
      </c>
      <c r="L9657" s="18" t="str">
        <f>VLOOKUP(F9657,'BD customers'!$1:$1048576,2,FALSE)</f>
        <v>Adam Shillingsburg</v>
      </c>
      <c r="M9657" s="2">
        <f>MATCH(orders[[#This Row],[Product ID]],'BD product'!A:A,0)</f>
        <v>1418</v>
      </c>
      <c r="N9657" s="2" t="str" cm="1">
        <f t="array" ref="N9657">INDEX('BD product'!A:D,M9657,2)</f>
        <v>Furniture</v>
      </c>
    </row>
    <row r="9658" spans="1:14" x14ac:dyDescent="0.3">
      <c r="A9658" s="3" t="s">
        <v>9346</v>
      </c>
      <c r="B9658" s="4">
        <v>41904</v>
      </c>
      <c r="C9658" s="12" t="str">
        <f t="shared" si="150"/>
        <v>2014/09</v>
      </c>
      <c r="D9658" s="4">
        <v>41911</v>
      </c>
      <c r="E9658" s="3" t="s">
        <v>21</v>
      </c>
      <c r="F9658" s="3" t="s">
        <v>3836</v>
      </c>
      <c r="G9658" s="3" t="s">
        <v>2252</v>
      </c>
      <c r="H9658" s="5">
        <v>3984</v>
      </c>
      <c r="I9658" s="2">
        <v>1</v>
      </c>
      <c r="J9658" s="2">
        <v>2</v>
      </c>
      <c r="K9658" s="2">
        <v>1.3944000000000001</v>
      </c>
      <c r="L9658" s="18" t="str">
        <f>VLOOKUP(F9658,'BD customers'!$1:$1048576,2,FALSE)</f>
        <v>Adam Shillingsburg</v>
      </c>
      <c r="M9658" s="2">
        <f>MATCH(orders[[#This Row],[Product ID]],'BD product'!A:A,0)</f>
        <v>593</v>
      </c>
      <c r="N9658" s="2" t="str" cm="1">
        <f t="array" ref="N9658">INDEX('BD product'!A:D,M9658,2)</f>
        <v>Office Supplies</v>
      </c>
    </row>
    <row r="9659" spans="1:14" x14ac:dyDescent="0.3">
      <c r="A9659" s="3" t="s">
        <v>9346</v>
      </c>
      <c r="B9659" s="4">
        <v>41904</v>
      </c>
      <c r="C9659" s="12" t="str">
        <f t="shared" si="150"/>
        <v>2014/09</v>
      </c>
      <c r="D9659" s="4">
        <v>41911</v>
      </c>
      <c r="E9659" s="3" t="s">
        <v>21</v>
      </c>
      <c r="F9659" s="3" t="s">
        <v>3836</v>
      </c>
      <c r="G9659" s="3" t="s">
        <v>6854</v>
      </c>
      <c r="H9659" s="5">
        <v>1304</v>
      </c>
      <c r="I9659" s="2">
        <v>4</v>
      </c>
      <c r="J9659" s="2">
        <v>0</v>
      </c>
      <c r="K9659" s="2">
        <v>5.7375999999999996</v>
      </c>
      <c r="L9659" s="18" t="str">
        <f>VLOOKUP(F9659,'BD customers'!$1:$1048576,2,FALSE)</f>
        <v>Adam Shillingsburg</v>
      </c>
      <c r="M9659" s="2">
        <f>MATCH(orders[[#This Row],[Product ID]],'BD product'!A:A,0)</f>
        <v>1733</v>
      </c>
      <c r="N9659" s="2" t="str" cm="1">
        <f t="array" ref="N9659">INDEX('BD product'!A:D,M9659,2)</f>
        <v>Office Supplies</v>
      </c>
    </row>
    <row r="9660" spans="1:14" x14ac:dyDescent="0.3">
      <c r="A9660" s="3" t="s">
        <v>9346</v>
      </c>
      <c r="B9660" s="4">
        <v>41904</v>
      </c>
      <c r="C9660" s="12" t="str">
        <f t="shared" si="150"/>
        <v>2014/09</v>
      </c>
      <c r="D9660" s="4">
        <v>41911</v>
      </c>
      <c r="E9660" s="3" t="s">
        <v>21</v>
      </c>
      <c r="F9660" s="3" t="s">
        <v>3836</v>
      </c>
      <c r="G9660" s="3" t="s">
        <v>5728</v>
      </c>
      <c r="H9660" s="5">
        <v>579528</v>
      </c>
      <c r="I9660" s="2">
        <v>4</v>
      </c>
      <c r="J9660" s="2">
        <v>1</v>
      </c>
      <c r="K9660" s="2">
        <v>83.709599999999995</v>
      </c>
      <c r="L9660" s="18" t="str">
        <f>VLOOKUP(F9660,'BD customers'!$1:$1048576,2,FALSE)</f>
        <v>Adam Shillingsburg</v>
      </c>
      <c r="M9660" s="2">
        <f>MATCH(orders[[#This Row],[Product ID]],'BD product'!A:A,0)</f>
        <v>1580</v>
      </c>
      <c r="N9660" s="2" t="str" cm="1">
        <f t="array" ref="N9660">INDEX('BD product'!A:D,M9660,2)</f>
        <v>Furniture</v>
      </c>
    </row>
    <row r="9661" spans="1:14" x14ac:dyDescent="0.3">
      <c r="A9661" s="3" t="s">
        <v>9347</v>
      </c>
      <c r="B9661" s="4">
        <v>41724</v>
      </c>
      <c r="C9661" s="12" t="str">
        <f t="shared" si="150"/>
        <v>2014/03</v>
      </c>
      <c r="D9661" s="4">
        <v>41728</v>
      </c>
      <c r="E9661" s="3" t="s">
        <v>11</v>
      </c>
      <c r="F9661" s="3" t="s">
        <v>2464</v>
      </c>
      <c r="G9661" s="3" t="s">
        <v>5572</v>
      </c>
      <c r="H9661" s="5">
        <v>1875</v>
      </c>
      <c r="I9661" s="2">
        <v>5</v>
      </c>
      <c r="J9661" s="2">
        <v>0</v>
      </c>
      <c r="K9661" s="2">
        <v>8.9999999999999993E-3</v>
      </c>
      <c r="L9661" s="18" t="str">
        <f>VLOOKUP(F9661,'BD customers'!$1:$1048576,2,FALSE)</f>
        <v>Cindy Stewart</v>
      </c>
      <c r="M9661" s="2">
        <f>MATCH(orders[[#This Row],[Product ID]],'BD product'!A:A,0)</f>
        <v>1552</v>
      </c>
      <c r="N9661" s="2" t="str" cm="1">
        <f t="array" ref="N9661">INDEX('BD product'!A:D,M9661,2)</f>
        <v>Office Supplies</v>
      </c>
    </row>
    <row r="9662" spans="1:14" x14ac:dyDescent="0.3">
      <c r="A9662" s="3" t="s">
        <v>9348</v>
      </c>
      <c r="B9662" s="4">
        <v>42527</v>
      </c>
      <c r="C9662" s="12" t="str">
        <f t="shared" si="150"/>
        <v>2016/06</v>
      </c>
      <c r="D9662" s="4">
        <v>42532</v>
      </c>
      <c r="E9662" s="3" t="s">
        <v>21</v>
      </c>
      <c r="F9662" s="3" t="s">
        <v>3391</v>
      </c>
      <c r="G9662" s="3" t="s">
        <v>5060</v>
      </c>
      <c r="H9662" s="5">
        <v>3023928</v>
      </c>
      <c r="I9662" s="2">
        <v>9</v>
      </c>
      <c r="J9662" s="2">
        <v>2</v>
      </c>
      <c r="K9662" s="2">
        <v>226.7946</v>
      </c>
      <c r="L9662" s="18" t="str">
        <f>VLOOKUP(F9662,'BD customers'!$1:$1048576,2,FALSE)</f>
        <v>Maria Etezadi</v>
      </c>
      <c r="M9662" s="2">
        <f>MATCH(orders[[#This Row],[Product ID]],'BD product'!A:A,0)</f>
        <v>1463</v>
      </c>
      <c r="N9662" s="2" t="str" cm="1">
        <f t="array" ref="N9662">INDEX('BD product'!A:D,M9662,2)</f>
        <v>Technology</v>
      </c>
    </row>
    <row r="9663" spans="1:14" x14ac:dyDescent="0.3">
      <c r="A9663" s="3" t="s">
        <v>9348</v>
      </c>
      <c r="B9663" s="4">
        <v>42527</v>
      </c>
      <c r="C9663" s="12" t="str">
        <f t="shared" si="150"/>
        <v>2016/06</v>
      </c>
      <c r="D9663" s="4">
        <v>42532</v>
      </c>
      <c r="E9663" s="3" t="s">
        <v>21</v>
      </c>
      <c r="F9663" s="3" t="s">
        <v>3391</v>
      </c>
      <c r="G9663" s="3" t="s">
        <v>5610</v>
      </c>
      <c r="H9663" s="5">
        <v>2696</v>
      </c>
      <c r="I9663" s="2">
        <v>2</v>
      </c>
      <c r="J9663" s="2">
        <v>0</v>
      </c>
      <c r="K9663" s="2">
        <v>3.7744</v>
      </c>
      <c r="L9663" s="18" t="str">
        <f>VLOOKUP(F9663,'BD customers'!$1:$1048576,2,FALSE)</f>
        <v>Maria Etezadi</v>
      </c>
      <c r="M9663" s="2">
        <f>MATCH(orders[[#This Row],[Product ID]],'BD product'!A:A,0)</f>
        <v>1558</v>
      </c>
      <c r="N9663" s="2" t="str" cm="1">
        <f t="array" ref="N9663">INDEX('BD product'!A:D,M9663,2)</f>
        <v>Technology</v>
      </c>
    </row>
    <row r="9664" spans="1:14" x14ac:dyDescent="0.3">
      <c r="A9664" s="3" t="s">
        <v>9348</v>
      </c>
      <c r="B9664" s="4">
        <v>42527</v>
      </c>
      <c r="C9664" s="12" t="str">
        <f t="shared" si="150"/>
        <v>2016/06</v>
      </c>
      <c r="D9664" s="4">
        <v>42532</v>
      </c>
      <c r="E9664" s="3" t="s">
        <v>21</v>
      </c>
      <c r="F9664" s="3" t="s">
        <v>3391</v>
      </c>
      <c r="G9664" s="3" t="s">
        <v>1124</v>
      </c>
      <c r="H9664" s="5">
        <v>4776</v>
      </c>
      <c r="I9664" s="2">
        <v>3</v>
      </c>
      <c r="J9664" s="2">
        <v>2</v>
      </c>
      <c r="K9664" s="2">
        <v>1.6119000000000001</v>
      </c>
      <c r="L9664" s="18" t="str">
        <f>VLOOKUP(F9664,'BD customers'!$1:$1048576,2,FALSE)</f>
        <v>Maria Etezadi</v>
      </c>
      <c r="M9664" s="2">
        <f>MATCH(orders[[#This Row],[Product ID]],'BD product'!A:A,0)</f>
        <v>258</v>
      </c>
      <c r="N9664" s="2" t="str" cm="1">
        <f t="array" ref="N9664">INDEX('BD product'!A:D,M9664,2)</f>
        <v>Technology</v>
      </c>
    </row>
    <row r="9665" spans="1:14" x14ac:dyDescent="0.3">
      <c r="A9665" s="3" t="s">
        <v>9349</v>
      </c>
      <c r="B9665" s="4">
        <v>42978</v>
      </c>
      <c r="C9665" s="12" t="str">
        <f t="shared" si="150"/>
        <v>2017/08</v>
      </c>
      <c r="D9665" s="4">
        <v>42983</v>
      </c>
      <c r="E9665" s="3" t="s">
        <v>21</v>
      </c>
      <c r="F9665" s="3" t="s">
        <v>3433</v>
      </c>
      <c r="G9665" s="3" t="s">
        <v>2158</v>
      </c>
      <c r="H9665" s="5">
        <v>19395</v>
      </c>
      <c r="I9665" s="2">
        <v>3</v>
      </c>
      <c r="J9665" s="2">
        <v>0</v>
      </c>
      <c r="K9665" s="2">
        <v>9.6974999999999998</v>
      </c>
      <c r="L9665" s="18" t="str">
        <f>VLOOKUP(F9665,'BD customers'!$1:$1048576,2,FALSE)</f>
        <v>Maxwell Schwartz</v>
      </c>
      <c r="M9665" s="2">
        <f>MATCH(orders[[#This Row],[Product ID]],'BD product'!A:A,0)</f>
        <v>559</v>
      </c>
      <c r="N9665" s="2" t="str" cm="1">
        <f t="array" ref="N9665">INDEX('BD product'!A:D,M9665,2)</f>
        <v>Office Supplies</v>
      </c>
    </row>
    <row r="9666" spans="1:14" x14ac:dyDescent="0.3">
      <c r="A9666" s="3" t="s">
        <v>9350</v>
      </c>
      <c r="B9666" s="4">
        <v>42345</v>
      </c>
      <c r="C9666" s="12" t="str">
        <f t="shared" ref="C9666:C9729" si="151">TEXT(B9666,"aaaa/mm")</f>
        <v>2015/12</v>
      </c>
      <c r="D9666" s="4">
        <v>42345</v>
      </c>
      <c r="E9666" s="3" t="s">
        <v>41</v>
      </c>
      <c r="F9666" s="3" t="s">
        <v>1080</v>
      </c>
      <c r="G9666" s="3" t="s">
        <v>2418</v>
      </c>
      <c r="H9666" s="5">
        <v>1296</v>
      </c>
      <c r="I9666" s="2">
        <v>2</v>
      </c>
      <c r="J9666" s="2">
        <v>0</v>
      </c>
      <c r="K9666" s="2">
        <v>6.2207999999999997</v>
      </c>
      <c r="L9666" s="18" t="str">
        <f>VLOOKUP(F9666,'BD customers'!$1:$1048576,2,FALSE)</f>
        <v>Kristen Hastings</v>
      </c>
      <c r="M9666" s="2">
        <f>MATCH(orders[[#This Row],[Product ID]],'BD product'!A:A,0)</f>
        <v>646</v>
      </c>
      <c r="N9666" s="2" t="str" cm="1">
        <f t="array" ref="N9666">INDEX('BD product'!A:D,M9666,2)</f>
        <v>Office Supplies</v>
      </c>
    </row>
    <row r="9667" spans="1:14" x14ac:dyDescent="0.3">
      <c r="A9667" s="3" t="s">
        <v>9351</v>
      </c>
      <c r="B9667" s="4">
        <v>43055</v>
      </c>
      <c r="C9667" s="12" t="str">
        <f t="shared" si="151"/>
        <v>2017/11</v>
      </c>
      <c r="D9667" s="4">
        <v>43059</v>
      </c>
      <c r="E9667" s="3" t="s">
        <v>21</v>
      </c>
      <c r="F9667" s="3" t="s">
        <v>215</v>
      </c>
      <c r="G9667" s="3" t="s">
        <v>3104</v>
      </c>
      <c r="H9667" s="5">
        <v>11994</v>
      </c>
      <c r="I9667" s="2">
        <v>3</v>
      </c>
      <c r="J9667" s="2">
        <v>0</v>
      </c>
      <c r="K9667" s="2">
        <v>2.3988</v>
      </c>
      <c r="L9667" s="18" t="str">
        <f>VLOOKUP(F9667,'BD customers'!$1:$1048576,2,FALSE)</f>
        <v>Lena Creighton</v>
      </c>
      <c r="M9667" s="2">
        <f>MATCH(orders[[#This Row],[Product ID]],'BD product'!A:A,0)</f>
        <v>894</v>
      </c>
      <c r="N9667" s="2" t="str" cm="1">
        <f t="array" ref="N9667">INDEX('BD product'!A:D,M9667,2)</f>
        <v>Furniture</v>
      </c>
    </row>
    <row r="9668" spans="1:14" x14ac:dyDescent="0.3">
      <c r="A9668" s="3" t="s">
        <v>9351</v>
      </c>
      <c r="B9668" s="4">
        <v>43055</v>
      </c>
      <c r="C9668" s="12" t="str">
        <f t="shared" si="151"/>
        <v>2017/11</v>
      </c>
      <c r="D9668" s="4">
        <v>43059</v>
      </c>
      <c r="E9668" s="3" t="s">
        <v>21</v>
      </c>
      <c r="F9668" s="3" t="s">
        <v>215</v>
      </c>
      <c r="G9668" s="3" t="s">
        <v>4664</v>
      </c>
      <c r="H9668" s="5">
        <v>1242</v>
      </c>
      <c r="I9668" s="2">
        <v>3</v>
      </c>
      <c r="J9668" s="2">
        <v>0</v>
      </c>
      <c r="K9668" s="2">
        <v>4.4711999999999996</v>
      </c>
      <c r="L9668" s="18" t="str">
        <f>VLOOKUP(F9668,'BD customers'!$1:$1048576,2,FALSE)</f>
        <v>Lena Creighton</v>
      </c>
      <c r="M9668" s="2">
        <f>MATCH(orders[[#This Row],[Product ID]],'BD product'!A:A,0)</f>
        <v>1381</v>
      </c>
      <c r="N9668" s="2" t="str" cm="1">
        <f t="array" ref="N9668">INDEX('BD product'!A:D,M9668,2)</f>
        <v>Furniture</v>
      </c>
    </row>
    <row r="9669" spans="1:14" x14ac:dyDescent="0.3">
      <c r="A9669" s="3" t="s">
        <v>9352</v>
      </c>
      <c r="B9669" s="4">
        <v>42483</v>
      </c>
      <c r="C9669" s="12" t="str">
        <f t="shared" si="151"/>
        <v>2016/04</v>
      </c>
      <c r="D9669" s="4">
        <v>42487</v>
      </c>
      <c r="E9669" s="3" t="s">
        <v>21</v>
      </c>
      <c r="F9669" s="3" t="s">
        <v>4152</v>
      </c>
      <c r="G9669" s="3" t="s">
        <v>2005</v>
      </c>
      <c r="H9669" s="5">
        <v>18088</v>
      </c>
      <c r="I9669" s="2">
        <v>7</v>
      </c>
      <c r="J9669" s="2">
        <v>2</v>
      </c>
      <c r="K9669" s="2">
        <v>6.5568999999999997</v>
      </c>
      <c r="L9669" s="18" t="str">
        <f>VLOOKUP(F9669,'BD customers'!$1:$1048576,2,FALSE)</f>
        <v>Art Ferguson</v>
      </c>
      <c r="M9669" s="2">
        <f>MATCH(orders[[#This Row],[Product ID]],'BD product'!A:A,0)</f>
        <v>509</v>
      </c>
      <c r="N9669" s="2" t="str" cm="1">
        <f t="array" ref="N9669">INDEX('BD product'!A:D,M9669,2)</f>
        <v>Office Supplies</v>
      </c>
    </row>
    <row r="9670" spans="1:14" x14ac:dyDescent="0.3">
      <c r="A9670" s="3" t="s">
        <v>9352</v>
      </c>
      <c r="B9670" s="4">
        <v>42483</v>
      </c>
      <c r="C9670" s="12" t="str">
        <f t="shared" si="151"/>
        <v>2016/04</v>
      </c>
      <c r="D9670" s="4">
        <v>42487</v>
      </c>
      <c r="E9670" s="3" t="s">
        <v>21</v>
      </c>
      <c r="F9670" s="3" t="s">
        <v>4152</v>
      </c>
      <c r="G9670" s="3" t="s">
        <v>1077</v>
      </c>
      <c r="H9670" s="5">
        <v>7197</v>
      </c>
      <c r="I9670" s="2">
        <v>3</v>
      </c>
      <c r="J9670" s="2">
        <v>0</v>
      </c>
      <c r="K9670" s="2">
        <v>3.5985</v>
      </c>
      <c r="L9670" s="18" t="str">
        <f>VLOOKUP(F9670,'BD customers'!$1:$1048576,2,FALSE)</f>
        <v>Art Ferguson</v>
      </c>
      <c r="M9670" s="2">
        <f>MATCH(orders[[#This Row],[Product ID]],'BD product'!A:A,0)</f>
        <v>246</v>
      </c>
      <c r="N9670" s="2" t="str" cm="1">
        <f t="array" ref="N9670">INDEX('BD product'!A:D,M9670,2)</f>
        <v>Office Supplies</v>
      </c>
    </row>
    <row r="9671" spans="1:14" x14ac:dyDescent="0.3">
      <c r="A9671" s="3" t="s">
        <v>9353</v>
      </c>
      <c r="B9671" s="4">
        <v>42827</v>
      </c>
      <c r="C9671" s="12" t="str">
        <f t="shared" si="151"/>
        <v>2017/04</v>
      </c>
      <c r="D9671" s="4">
        <v>42831</v>
      </c>
      <c r="E9671" s="3" t="s">
        <v>21</v>
      </c>
      <c r="F9671" s="3" t="s">
        <v>6050</v>
      </c>
      <c r="G9671" s="3" t="s">
        <v>2400</v>
      </c>
      <c r="H9671" s="5">
        <v>1494</v>
      </c>
      <c r="I9671" s="2">
        <v>3</v>
      </c>
      <c r="J9671" s="2">
        <v>0</v>
      </c>
      <c r="K9671" s="2">
        <v>6.8723999999999998</v>
      </c>
      <c r="L9671" s="18" t="str">
        <f>VLOOKUP(F9671,'BD customers'!$1:$1048576,2,FALSE)</f>
        <v>Amy Hunt</v>
      </c>
      <c r="M9671" s="2">
        <f>MATCH(orders[[#This Row],[Product ID]],'BD product'!A:A,0)</f>
        <v>641</v>
      </c>
      <c r="N9671" s="2" t="str" cm="1">
        <f t="array" ref="N9671">INDEX('BD product'!A:D,M9671,2)</f>
        <v>Office Supplies</v>
      </c>
    </row>
    <row r="9672" spans="1:14" x14ac:dyDescent="0.3">
      <c r="A9672" s="3" t="s">
        <v>9354</v>
      </c>
      <c r="B9672" s="4">
        <v>42229</v>
      </c>
      <c r="C9672" s="12" t="str">
        <f t="shared" si="151"/>
        <v>2015/08</v>
      </c>
      <c r="D9672" s="4">
        <v>42231</v>
      </c>
      <c r="E9672" s="3" t="s">
        <v>64</v>
      </c>
      <c r="F9672" s="3" t="s">
        <v>1176</v>
      </c>
      <c r="G9672" s="3" t="s">
        <v>3837</v>
      </c>
      <c r="H9672" s="5">
        <v>6468</v>
      </c>
      <c r="I9672" s="2">
        <v>7</v>
      </c>
      <c r="J9672" s="2">
        <v>2</v>
      </c>
      <c r="K9672" s="2">
        <v>0.8085</v>
      </c>
      <c r="L9672" s="18" t="str">
        <f>VLOOKUP(F9672,'BD customers'!$1:$1048576,2,FALSE)</f>
        <v>Grace Kelly</v>
      </c>
      <c r="M9672" s="2">
        <f>MATCH(orders[[#This Row],[Product ID]],'BD product'!A:A,0)</f>
        <v>1177</v>
      </c>
      <c r="N9672" s="2" t="str" cm="1">
        <f t="array" ref="N9672">INDEX('BD product'!A:D,M9672,2)</f>
        <v>Office Supplies</v>
      </c>
    </row>
    <row r="9673" spans="1:14" x14ac:dyDescent="0.3">
      <c r="A9673" s="3" t="s">
        <v>9355</v>
      </c>
      <c r="B9673" s="4">
        <v>43052</v>
      </c>
      <c r="C9673" s="12" t="str">
        <f t="shared" si="151"/>
        <v>2017/11</v>
      </c>
      <c r="D9673" s="4">
        <v>43058</v>
      </c>
      <c r="E9673" s="3" t="s">
        <v>21</v>
      </c>
      <c r="F9673" s="3" t="s">
        <v>853</v>
      </c>
      <c r="G9673" s="3" t="s">
        <v>3113</v>
      </c>
      <c r="H9673" s="5">
        <v>220</v>
      </c>
      <c r="I9673" s="2">
        <v>5</v>
      </c>
      <c r="J9673" s="2">
        <v>2</v>
      </c>
      <c r="K9673" s="2">
        <v>0.13750000000000001</v>
      </c>
      <c r="L9673" s="18" t="str">
        <f>VLOOKUP(F9673,'BD customers'!$1:$1048576,2,FALSE)</f>
        <v>Ken Lonsdale</v>
      </c>
      <c r="M9673" s="2">
        <f>MATCH(orders[[#This Row],[Product ID]],'BD product'!A:A,0)</f>
        <v>897</v>
      </c>
      <c r="N9673" s="2" t="str" cm="1">
        <f t="array" ref="N9673">INDEX('BD product'!A:D,M9673,2)</f>
        <v>Technology</v>
      </c>
    </row>
    <row r="9674" spans="1:14" x14ac:dyDescent="0.3">
      <c r="A9674" s="3" t="s">
        <v>9356</v>
      </c>
      <c r="B9674" s="4">
        <v>42727</v>
      </c>
      <c r="C9674" s="12" t="str">
        <f t="shared" si="151"/>
        <v>2016/12</v>
      </c>
      <c r="D9674" s="4">
        <v>42732</v>
      </c>
      <c r="E9674" s="3" t="s">
        <v>21</v>
      </c>
      <c r="F9674" s="3" t="s">
        <v>818</v>
      </c>
      <c r="G9674" s="3" t="s">
        <v>4038</v>
      </c>
      <c r="H9674" s="5">
        <v>7968</v>
      </c>
      <c r="I9674" s="2">
        <v>2</v>
      </c>
      <c r="J9674" s="2">
        <v>2</v>
      </c>
      <c r="K9674" s="2">
        <v>2.6892</v>
      </c>
      <c r="L9674" s="18" t="str">
        <f>VLOOKUP(F9674,'BD customers'!$1:$1048576,2,FALSE)</f>
        <v>Frank Merwin</v>
      </c>
      <c r="M9674" s="2">
        <f>MATCH(orders[[#This Row],[Product ID]],'BD product'!A:A,0)</f>
        <v>1233</v>
      </c>
      <c r="N9674" s="2" t="str" cm="1">
        <f t="array" ref="N9674">INDEX('BD product'!A:D,M9674,2)</f>
        <v>Office Supplies</v>
      </c>
    </row>
    <row r="9675" spans="1:14" x14ac:dyDescent="0.3">
      <c r="A9675" s="3" t="s">
        <v>9356</v>
      </c>
      <c r="B9675" s="4">
        <v>42727</v>
      </c>
      <c r="C9675" s="12" t="str">
        <f t="shared" si="151"/>
        <v>2016/12</v>
      </c>
      <c r="D9675" s="4">
        <v>42732</v>
      </c>
      <c r="E9675" s="3" t="s">
        <v>21</v>
      </c>
      <c r="F9675" s="3" t="s">
        <v>818</v>
      </c>
      <c r="G9675" s="3" t="s">
        <v>9357</v>
      </c>
      <c r="H9675" s="5">
        <v>149997</v>
      </c>
      <c r="I9675" s="2">
        <v>5</v>
      </c>
      <c r="J9675" s="2">
        <v>4</v>
      </c>
      <c r="K9675" s="2">
        <v>-374.99250000000001</v>
      </c>
      <c r="L9675" s="18" t="str">
        <f>VLOOKUP(F9675,'BD customers'!$1:$1048576,2,FALSE)</f>
        <v>Frank Merwin</v>
      </c>
      <c r="M9675" s="2">
        <f>MATCH(orders[[#This Row],[Product ID]],'BD product'!A:A,0)</f>
        <v>1862</v>
      </c>
      <c r="N9675" s="2" t="str" cm="1">
        <f t="array" ref="N9675">INDEX('BD product'!A:D,M9675,2)</f>
        <v>Technology</v>
      </c>
    </row>
    <row r="9676" spans="1:14" x14ac:dyDescent="0.3">
      <c r="A9676" s="3" t="s">
        <v>9359</v>
      </c>
      <c r="B9676" s="4">
        <v>41842</v>
      </c>
      <c r="C9676" s="12" t="str">
        <f t="shared" si="151"/>
        <v>2014/07</v>
      </c>
      <c r="D9676" s="4">
        <v>41844</v>
      </c>
      <c r="E9676" s="3" t="s">
        <v>11</v>
      </c>
      <c r="F9676" s="3" t="s">
        <v>1302</v>
      </c>
      <c r="G9676" s="3" t="s">
        <v>4305</v>
      </c>
      <c r="H9676" s="5">
        <v>26632</v>
      </c>
      <c r="I9676" s="2">
        <v>1</v>
      </c>
      <c r="J9676" s="2">
        <v>2</v>
      </c>
      <c r="K9676" s="2">
        <v>1.3315999999999999</v>
      </c>
      <c r="L9676" s="18" t="str">
        <f>VLOOKUP(F9676,'BD customers'!$1:$1048576,2,FALSE)</f>
        <v>John Lucas</v>
      </c>
      <c r="M9676" s="2">
        <f>MATCH(orders[[#This Row],[Product ID]],'BD product'!A:A,0)</f>
        <v>1293</v>
      </c>
      <c r="N9676" s="2" t="str" cm="1">
        <f t="array" ref="N9676">INDEX('BD product'!A:D,M9676,2)</f>
        <v>Office Supplies</v>
      </c>
    </row>
    <row r="9677" spans="1:14" x14ac:dyDescent="0.3">
      <c r="A9677" s="3" t="s">
        <v>9360</v>
      </c>
      <c r="B9677" s="4">
        <v>42496</v>
      </c>
      <c r="C9677" s="12" t="str">
        <f t="shared" si="151"/>
        <v>2016/05</v>
      </c>
      <c r="D9677" s="4">
        <v>42500</v>
      </c>
      <c r="E9677" s="3" t="s">
        <v>21</v>
      </c>
      <c r="F9677" s="3" t="s">
        <v>1592</v>
      </c>
      <c r="G9677" s="3" t="s">
        <v>3789</v>
      </c>
      <c r="H9677" s="5">
        <v>416</v>
      </c>
      <c r="I9677" s="2">
        <v>4</v>
      </c>
      <c r="J9677" s="2">
        <v>0</v>
      </c>
      <c r="K9677" s="2">
        <v>1.4144000000000001</v>
      </c>
      <c r="L9677" s="18" t="str">
        <f>VLOOKUP(F9677,'BD customers'!$1:$1048576,2,FALSE)</f>
        <v>Gene McClure</v>
      </c>
      <c r="M9677" s="2">
        <f>MATCH(orders[[#This Row],[Product ID]],'BD product'!A:A,0)</f>
        <v>1165</v>
      </c>
      <c r="N9677" s="2" t="str" cm="1">
        <f t="array" ref="N9677">INDEX('BD product'!A:D,M9677,2)</f>
        <v>Furniture</v>
      </c>
    </row>
    <row r="9678" spans="1:14" x14ac:dyDescent="0.3">
      <c r="A9678" s="3" t="s">
        <v>9361</v>
      </c>
      <c r="B9678" s="4">
        <v>41971</v>
      </c>
      <c r="C9678" s="12" t="str">
        <f t="shared" si="151"/>
        <v>2014/11</v>
      </c>
      <c r="D9678" s="4">
        <v>41976</v>
      </c>
      <c r="E9678" s="3" t="s">
        <v>21</v>
      </c>
      <c r="F9678" s="3" t="s">
        <v>4702</v>
      </c>
      <c r="G9678" s="3" t="s">
        <v>2768</v>
      </c>
      <c r="H9678" s="5">
        <v>6402</v>
      </c>
      <c r="I9678" s="2">
        <v>6</v>
      </c>
      <c r="J9678" s="2">
        <v>0</v>
      </c>
      <c r="K9678" s="2">
        <v>29.449200000000001</v>
      </c>
      <c r="L9678" s="18" t="str">
        <f>VLOOKUP(F9678,'BD customers'!$1:$1048576,2,FALSE)</f>
        <v>Matthew Clasen</v>
      </c>
      <c r="M9678" s="2">
        <f>MATCH(orders[[#This Row],[Product ID]],'BD product'!A:A,0)</f>
        <v>763</v>
      </c>
      <c r="N9678" s="2" t="str" cm="1">
        <f t="array" ref="N9678">INDEX('BD product'!A:D,M9678,2)</f>
        <v>Office Supplies</v>
      </c>
    </row>
    <row r="9679" spans="1:14" x14ac:dyDescent="0.3">
      <c r="A9679" s="3" t="s">
        <v>9362</v>
      </c>
      <c r="B9679" s="4">
        <v>42478</v>
      </c>
      <c r="C9679" s="12" t="str">
        <f t="shared" si="151"/>
        <v>2016/04</v>
      </c>
      <c r="D9679" s="4">
        <v>42483</v>
      </c>
      <c r="E9679" s="3" t="s">
        <v>21</v>
      </c>
      <c r="F9679" s="3" t="s">
        <v>5442</v>
      </c>
      <c r="G9679" s="3" t="s">
        <v>1549</v>
      </c>
      <c r="H9679" s="5">
        <v>699</v>
      </c>
      <c r="I9679" s="2">
        <v>3</v>
      </c>
      <c r="J9679" s="2">
        <v>0</v>
      </c>
      <c r="K9679" s="2">
        <v>2.0270999999999999</v>
      </c>
      <c r="L9679" s="18" t="str">
        <f>VLOOKUP(F9679,'BD customers'!$1:$1048576,2,FALSE)</f>
        <v>Cindy Schnelling</v>
      </c>
      <c r="M9679" s="2">
        <f>MATCH(orders[[#This Row],[Product ID]],'BD product'!A:A,0)</f>
        <v>374</v>
      </c>
      <c r="N9679" s="2" t="str" cm="1">
        <f t="array" ref="N9679">INDEX('BD product'!A:D,M9679,2)</f>
        <v>Office Supplies</v>
      </c>
    </row>
    <row r="9680" spans="1:14" x14ac:dyDescent="0.3">
      <c r="A9680" s="3" t="s">
        <v>9362</v>
      </c>
      <c r="B9680" s="4">
        <v>42478</v>
      </c>
      <c r="C9680" s="12" t="str">
        <f t="shared" si="151"/>
        <v>2016/04</v>
      </c>
      <c r="D9680" s="4">
        <v>42483</v>
      </c>
      <c r="E9680" s="3" t="s">
        <v>21</v>
      </c>
      <c r="F9680" s="3" t="s">
        <v>5442</v>
      </c>
      <c r="G9680" s="3" t="s">
        <v>8598</v>
      </c>
      <c r="H9680" s="5">
        <v>684</v>
      </c>
      <c r="I9680" s="2">
        <v>1</v>
      </c>
      <c r="J9680" s="2">
        <v>0</v>
      </c>
      <c r="K9680" s="2">
        <v>1.8468</v>
      </c>
      <c r="L9680" s="18" t="str">
        <f>VLOOKUP(F9680,'BD customers'!$1:$1048576,2,FALSE)</f>
        <v>Cindy Schnelling</v>
      </c>
      <c r="M9680" s="2">
        <f>MATCH(orders[[#This Row],[Product ID]],'BD product'!A:A,0)</f>
        <v>1841</v>
      </c>
      <c r="N9680" s="2" t="str" cm="1">
        <f t="array" ref="N9680">INDEX('BD product'!A:D,M9680,2)</f>
        <v>Office Supplies</v>
      </c>
    </row>
    <row r="9681" spans="1:14" x14ac:dyDescent="0.3">
      <c r="A9681" s="3" t="s">
        <v>9363</v>
      </c>
      <c r="B9681" s="4">
        <v>42365</v>
      </c>
      <c r="C9681" s="12" t="str">
        <f t="shared" si="151"/>
        <v>2015/12</v>
      </c>
      <c r="D9681" s="4">
        <v>42369</v>
      </c>
      <c r="E9681" s="3" t="s">
        <v>21</v>
      </c>
      <c r="F9681" s="3" t="s">
        <v>5298</v>
      </c>
      <c r="G9681" s="3" t="s">
        <v>2780</v>
      </c>
      <c r="H9681" s="5">
        <v>3231</v>
      </c>
      <c r="I9681" s="2">
        <v>2</v>
      </c>
      <c r="J9681" s="2">
        <v>0</v>
      </c>
      <c r="K9681" s="2">
        <v>6.1388999999999996</v>
      </c>
      <c r="L9681" s="18" t="str">
        <f>VLOOKUP(F9681,'BD customers'!$1:$1048576,2,FALSE)</f>
        <v>Aaron Hawkins</v>
      </c>
      <c r="M9681" s="2">
        <f>MATCH(orders[[#This Row],[Product ID]],'BD product'!A:A,0)</f>
        <v>767</v>
      </c>
      <c r="N9681" s="2" t="str" cm="1">
        <f t="array" ref="N9681">INDEX('BD product'!A:D,M9681,2)</f>
        <v>Office Supplies</v>
      </c>
    </row>
    <row r="9682" spans="1:14" x14ac:dyDescent="0.3">
      <c r="A9682" s="3" t="s">
        <v>9363</v>
      </c>
      <c r="B9682" s="4">
        <v>42365</v>
      </c>
      <c r="C9682" s="12" t="str">
        <f t="shared" si="151"/>
        <v>2015/12</v>
      </c>
      <c r="D9682" s="4">
        <v>42369</v>
      </c>
      <c r="E9682" s="3" t="s">
        <v>21</v>
      </c>
      <c r="F9682" s="3" t="s">
        <v>5298</v>
      </c>
      <c r="G9682" s="3" t="s">
        <v>3180</v>
      </c>
      <c r="H9682" s="5">
        <v>66816</v>
      </c>
      <c r="I9682" s="2">
        <v>9</v>
      </c>
      <c r="J9682" s="2">
        <v>2</v>
      </c>
      <c r="K9682" s="2">
        <v>7.5167999999999999</v>
      </c>
      <c r="L9682" s="18" t="str">
        <f>VLOOKUP(F9682,'BD customers'!$1:$1048576,2,FALSE)</f>
        <v>Aaron Hawkins</v>
      </c>
      <c r="M9682" s="2">
        <f>MATCH(orders[[#This Row],[Product ID]],'BD product'!A:A,0)</f>
        <v>920</v>
      </c>
      <c r="N9682" s="2" t="str" cm="1">
        <f t="array" ref="N9682">INDEX('BD product'!A:D,M9682,2)</f>
        <v>Technology</v>
      </c>
    </row>
    <row r="9683" spans="1:14" x14ac:dyDescent="0.3">
      <c r="A9683" s="3" t="s">
        <v>9364</v>
      </c>
      <c r="B9683" s="4">
        <v>43082</v>
      </c>
      <c r="C9683" s="12" t="str">
        <f t="shared" si="151"/>
        <v>2017/12</v>
      </c>
      <c r="D9683" s="4">
        <v>43087</v>
      </c>
      <c r="E9683" s="3" t="s">
        <v>21</v>
      </c>
      <c r="F9683" s="3" t="s">
        <v>1880</v>
      </c>
      <c r="G9683" s="3" t="s">
        <v>4597</v>
      </c>
      <c r="H9683" s="5">
        <v>864</v>
      </c>
      <c r="I9683" s="2">
        <v>3</v>
      </c>
      <c r="J9683" s="2">
        <v>0</v>
      </c>
      <c r="K9683" s="2">
        <v>4.2336</v>
      </c>
      <c r="L9683" s="18" t="str">
        <f>VLOOKUP(F9683,'BD customers'!$1:$1048576,2,FALSE)</f>
        <v>Emily Phan</v>
      </c>
      <c r="M9683" s="2">
        <f>MATCH(orders[[#This Row],[Product ID]],'BD product'!A:A,0)</f>
        <v>1365</v>
      </c>
      <c r="N9683" s="2" t="str" cm="1">
        <f t="array" ref="N9683">INDEX('BD product'!A:D,M9683,2)</f>
        <v>Office Supplies</v>
      </c>
    </row>
    <row r="9684" spans="1:14" x14ac:dyDescent="0.3">
      <c r="A9684" s="3" t="s">
        <v>9364</v>
      </c>
      <c r="B9684" s="4">
        <v>43082</v>
      </c>
      <c r="C9684" s="12" t="str">
        <f t="shared" si="151"/>
        <v>2017/12</v>
      </c>
      <c r="D9684" s="4">
        <v>43087</v>
      </c>
      <c r="E9684" s="3" t="s">
        <v>21</v>
      </c>
      <c r="F9684" s="3" t="s">
        <v>1880</v>
      </c>
      <c r="G9684" s="3" t="s">
        <v>3023</v>
      </c>
      <c r="H9684" s="5">
        <v>3888</v>
      </c>
      <c r="I9684" s="2">
        <v>6</v>
      </c>
      <c r="J9684" s="2">
        <v>0</v>
      </c>
      <c r="K9684" s="2">
        <v>18.662400000000002</v>
      </c>
      <c r="L9684" s="18" t="str">
        <f>VLOOKUP(F9684,'BD customers'!$1:$1048576,2,FALSE)</f>
        <v>Emily Phan</v>
      </c>
      <c r="M9684" s="2">
        <f>MATCH(orders[[#This Row],[Product ID]],'BD product'!A:A,0)</f>
        <v>862</v>
      </c>
      <c r="N9684" s="2" t="str" cm="1">
        <f t="array" ref="N9684">INDEX('BD product'!A:D,M9684,2)</f>
        <v>Office Supplies</v>
      </c>
    </row>
    <row r="9685" spans="1:14" x14ac:dyDescent="0.3">
      <c r="A9685" s="3" t="s">
        <v>9364</v>
      </c>
      <c r="B9685" s="4">
        <v>43082</v>
      </c>
      <c r="C9685" s="12" t="str">
        <f t="shared" si="151"/>
        <v>2017/12</v>
      </c>
      <c r="D9685" s="4">
        <v>43087</v>
      </c>
      <c r="E9685" s="3" t="s">
        <v>21</v>
      </c>
      <c r="F9685" s="3" t="s">
        <v>1880</v>
      </c>
      <c r="G9685" s="3" t="s">
        <v>3397</v>
      </c>
      <c r="H9685" s="5">
        <v>20104</v>
      </c>
      <c r="I9685" s="2">
        <v>8</v>
      </c>
      <c r="J9685" s="2">
        <v>0</v>
      </c>
      <c r="K9685" s="2">
        <v>54.280799999999999</v>
      </c>
      <c r="L9685" s="18" t="str">
        <f>VLOOKUP(F9685,'BD customers'!$1:$1048576,2,FALSE)</f>
        <v>Emily Phan</v>
      </c>
      <c r="M9685" s="2">
        <f>MATCH(orders[[#This Row],[Product ID]],'BD product'!A:A,0)</f>
        <v>1003</v>
      </c>
      <c r="N9685" s="2" t="str" cm="1">
        <f t="array" ref="N9685">INDEX('BD product'!A:D,M9685,2)</f>
        <v>Furniture</v>
      </c>
    </row>
    <row r="9686" spans="1:14" x14ac:dyDescent="0.3">
      <c r="A9686" s="3" t="s">
        <v>9364</v>
      </c>
      <c r="B9686" s="4">
        <v>43082</v>
      </c>
      <c r="C9686" s="12" t="str">
        <f t="shared" si="151"/>
        <v>2017/12</v>
      </c>
      <c r="D9686" s="4">
        <v>43087</v>
      </c>
      <c r="E9686" s="3" t="s">
        <v>21</v>
      </c>
      <c r="F9686" s="3" t="s">
        <v>1880</v>
      </c>
      <c r="G9686" s="3" t="s">
        <v>6115</v>
      </c>
      <c r="H9686" s="5">
        <v>1296</v>
      </c>
      <c r="I9686" s="2">
        <v>2</v>
      </c>
      <c r="J9686" s="2">
        <v>0</v>
      </c>
      <c r="K9686" s="2">
        <v>6.3503999999999996</v>
      </c>
      <c r="L9686" s="18" t="str">
        <f>VLOOKUP(F9686,'BD customers'!$1:$1048576,2,FALSE)</f>
        <v>Emily Phan</v>
      </c>
      <c r="M9686" s="2">
        <f>MATCH(orders[[#This Row],[Product ID]],'BD product'!A:A,0)</f>
        <v>1643</v>
      </c>
      <c r="N9686" s="2" t="str" cm="1">
        <f t="array" ref="N9686">INDEX('BD product'!A:D,M9686,2)</f>
        <v>Office Supplies</v>
      </c>
    </row>
    <row r="9687" spans="1:14" x14ac:dyDescent="0.3">
      <c r="A9687" s="3" t="s">
        <v>9365</v>
      </c>
      <c r="B9687" s="4">
        <v>42737</v>
      </c>
      <c r="C9687" s="12" t="str">
        <f t="shared" si="151"/>
        <v>2017/01</v>
      </c>
      <c r="D9687" s="4">
        <v>42739</v>
      </c>
      <c r="E9687" s="3" t="s">
        <v>11</v>
      </c>
      <c r="F9687" s="3" t="s">
        <v>8211</v>
      </c>
      <c r="G9687" s="3" t="s">
        <v>4537</v>
      </c>
      <c r="H9687" s="5">
        <v>1659</v>
      </c>
      <c r="I9687" s="2">
        <v>1</v>
      </c>
      <c r="J9687" s="2">
        <v>0</v>
      </c>
      <c r="K9687" s="2">
        <v>5.8064999999999998</v>
      </c>
      <c r="L9687" s="18" t="str">
        <f>VLOOKUP(F9687,'BD customers'!$1:$1048576,2,FALSE)</f>
        <v>Fred Wasserman</v>
      </c>
      <c r="M9687" s="2">
        <f>MATCH(orders[[#This Row],[Product ID]],'BD product'!A:A,0)</f>
        <v>1352</v>
      </c>
      <c r="N9687" s="2" t="str" cm="1">
        <f t="array" ref="N9687">INDEX('BD product'!A:D,M9687,2)</f>
        <v>Technology</v>
      </c>
    </row>
    <row r="9688" spans="1:14" x14ac:dyDescent="0.3">
      <c r="A9688" s="3" t="s">
        <v>9366</v>
      </c>
      <c r="B9688" s="4">
        <v>42885</v>
      </c>
      <c r="C9688" s="12" t="str">
        <f t="shared" si="151"/>
        <v>2017/05</v>
      </c>
      <c r="D9688" s="4">
        <v>42889</v>
      </c>
      <c r="E9688" s="3" t="s">
        <v>21</v>
      </c>
      <c r="F9688" s="3" t="s">
        <v>4050</v>
      </c>
      <c r="G9688" s="3" t="s">
        <v>2367</v>
      </c>
      <c r="H9688" s="5">
        <v>351</v>
      </c>
      <c r="I9688" s="2">
        <v>6</v>
      </c>
      <c r="J9688" s="2">
        <v>0</v>
      </c>
      <c r="K9688" s="2">
        <v>1.0179</v>
      </c>
      <c r="L9688" s="18" t="str">
        <f>VLOOKUP(F9688,'BD customers'!$1:$1048576,2,FALSE)</f>
        <v>Kelly Andreada</v>
      </c>
      <c r="M9688" s="2">
        <f>MATCH(orders[[#This Row],[Product ID]],'BD product'!A:A,0)</f>
        <v>630</v>
      </c>
      <c r="N9688" s="2" t="str" cm="1">
        <f t="array" ref="N9688">INDEX('BD product'!A:D,M9688,2)</f>
        <v>Office Supplies</v>
      </c>
    </row>
    <row r="9689" spans="1:14" x14ac:dyDescent="0.3">
      <c r="A9689" s="3" t="s">
        <v>9367</v>
      </c>
      <c r="B9689" s="4">
        <v>43008</v>
      </c>
      <c r="C9689" s="12" t="str">
        <f t="shared" si="151"/>
        <v>2017/09</v>
      </c>
      <c r="D9689" s="4">
        <v>43014</v>
      </c>
      <c r="E9689" s="3" t="s">
        <v>21</v>
      </c>
      <c r="F9689" s="3" t="s">
        <v>1452</v>
      </c>
      <c r="G9689" s="3" t="s">
        <v>2356</v>
      </c>
      <c r="H9689" s="5">
        <v>11646</v>
      </c>
      <c r="I9689" s="2">
        <v>9</v>
      </c>
      <c r="J9689" s="2">
        <v>8</v>
      </c>
      <c r="K9689" s="2">
        <v>-1.7468999999999999</v>
      </c>
      <c r="L9689" s="18" t="str">
        <f>VLOOKUP(F9689,'BD customers'!$1:$1048576,2,FALSE)</f>
        <v>Sample Company A</v>
      </c>
      <c r="M9689" s="2">
        <f>MATCH(orders[[#This Row],[Product ID]],'BD product'!A:A,0)</f>
        <v>627</v>
      </c>
      <c r="N9689" s="2" t="str" cm="1">
        <f t="array" ref="N9689">INDEX('BD product'!A:D,M9689,2)</f>
        <v>Office Supplies</v>
      </c>
    </row>
    <row r="9690" spans="1:14" x14ac:dyDescent="0.3">
      <c r="A9690" s="3" t="s">
        <v>9368</v>
      </c>
      <c r="B9690" s="4">
        <v>42906</v>
      </c>
      <c r="C9690" s="12" t="str">
        <f t="shared" si="151"/>
        <v>2017/06</v>
      </c>
      <c r="D9690" s="4">
        <v>42913</v>
      </c>
      <c r="E9690" s="3" t="s">
        <v>21</v>
      </c>
      <c r="F9690" s="3" t="s">
        <v>434</v>
      </c>
      <c r="G9690" s="3" t="s">
        <v>5176</v>
      </c>
      <c r="H9690" s="5">
        <v>324</v>
      </c>
      <c r="I9690" s="2">
        <v>5</v>
      </c>
      <c r="J9690" s="2">
        <v>0</v>
      </c>
      <c r="K9690" s="2">
        <v>1.5551999999999999</v>
      </c>
      <c r="L9690" s="18" t="str">
        <f>VLOOKUP(F9690,'BD customers'!$1:$1048576,2,FALSE)</f>
        <v>Paul Gonzalez</v>
      </c>
      <c r="M9690" s="2">
        <f>MATCH(orders[[#This Row],[Product ID]],'BD product'!A:A,0)</f>
        <v>1485</v>
      </c>
      <c r="N9690" s="2" t="str" cm="1">
        <f t="array" ref="N9690">INDEX('BD product'!A:D,M9690,2)</f>
        <v>Office Supplies</v>
      </c>
    </row>
    <row r="9691" spans="1:14" x14ac:dyDescent="0.3">
      <c r="A9691" s="3" t="s">
        <v>9368</v>
      </c>
      <c r="B9691" s="4">
        <v>42906</v>
      </c>
      <c r="C9691" s="12" t="str">
        <f t="shared" si="151"/>
        <v>2017/06</v>
      </c>
      <c r="D9691" s="4">
        <v>42913</v>
      </c>
      <c r="E9691" s="3" t="s">
        <v>21</v>
      </c>
      <c r="F9691" s="3" t="s">
        <v>434</v>
      </c>
      <c r="G9691" s="3" t="s">
        <v>4838</v>
      </c>
      <c r="H9691" s="5">
        <v>50396</v>
      </c>
      <c r="I9691" s="2">
        <v>4</v>
      </c>
      <c r="J9691" s="2">
        <v>0</v>
      </c>
      <c r="K9691" s="2">
        <v>1.2599</v>
      </c>
      <c r="L9691" s="18" t="str">
        <f>VLOOKUP(F9691,'BD customers'!$1:$1048576,2,FALSE)</f>
        <v>Paul Gonzalez</v>
      </c>
      <c r="M9691" s="2">
        <f>MATCH(orders[[#This Row],[Product ID]],'BD product'!A:A,0)</f>
        <v>1421</v>
      </c>
      <c r="N9691" s="2" t="str" cm="1">
        <f t="array" ref="N9691">INDEX('BD product'!A:D,M9691,2)</f>
        <v>Technology</v>
      </c>
    </row>
    <row r="9692" spans="1:14" x14ac:dyDescent="0.3">
      <c r="A9692" s="3" t="s">
        <v>9369</v>
      </c>
      <c r="B9692" s="4">
        <v>42829</v>
      </c>
      <c r="C9692" s="12" t="str">
        <f t="shared" si="151"/>
        <v>2017/04</v>
      </c>
      <c r="D9692" s="4">
        <v>42830</v>
      </c>
      <c r="E9692" s="3" t="s">
        <v>64</v>
      </c>
      <c r="F9692" s="3" t="s">
        <v>4704</v>
      </c>
      <c r="G9692" s="3" t="s">
        <v>2939</v>
      </c>
      <c r="H9692" s="5">
        <v>704</v>
      </c>
      <c r="I9692" s="2">
        <v>4</v>
      </c>
      <c r="J9692" s="2">
        <v>0</v>
      </c>
      <c r="K9692" s="2">
        <v>2.0415999999999999</v>
      </c>
      <c r="L9692" s="18" t="str">
        <f>VLOOKUP(F9692,'BD customers'!$1:$1048576,2,FALSE)</f>
        <v>Tom Ashbrook</v>
      </c>
      <c r="M9692" s="2">
        <f>MATCH(orders[[#This Row],[Product ID]],'BD product'!A:A,0)</f>
        <v>826</v>
      </c>
      <c r="N9692" s="2" t="str" cm="1">
        <f t="array" ref="N9692">INDEX('BD product'!A:D,M9692,2)</f>
        <v>Office Supplies</v>
      </c>
    </row>
    <row r="9693" spans="1:14" x14ac:dyDescent="0.3">
      <c r="A9693" s="3" t="s">
        <v>9370</v>
      </c>
      <c r="B9693" s="4">
        <v>42321</v>
      </c>
      <c r="C9693" s="12" t="str">
        <f t="shared" si="151"/>
        <v>2015/11</v>
      </c>
      <c r="D9693" s="4">
        <v>42325</v>
      </c>
      <c r="E9693" s="3" t="s">
        <v>21</v>
      </c>
      <c r="F9693" s="3" t="s">
        <v>1287</v>
      </c>
      <c r="G9693" s="3" t="s">
        <v>2844</v>
      </c>
      <c r="H9693" s="5">
        <v>6139992</v>
      </c>
      <c r="I9693" s="2">
        <v>3</v>
      </c>
      <c r="J9693" s="2">
        <v>32</v>
      </c>
      <c r="K9693" s="2">
        <v>-18.058800000000002</v>
      </c>
      <c r="L9693" s="18" t="str">
        <f>VLOOKUP(F9693,'BD customers'!$1:$1048576,2,FALSE)</f>
        <v>Patrick O'Brill</v>
      </c>
      <c r="M9693" s="2">
        <f>MATCH(orders[[#This Row],[Product ID]],'BD product'!A:A,0)</f>
        <v>791</v>
      </c>
      <c r="N9693" s="2" t="str" cm="1">
        <f t="array" ref="N9693">INDEX('BD product'!A:D,M9693,2)</f>
        <v>Furniture</v>
      </c>
    </row>
    <row r="9694" spans="1:14" x14ac:dyDescent="0.3">
      <c r="A9694" s="3" t="s">
        <v>9371</v>
      </c>
      <c r="B9694" s="4">
        <v>42244</v>
      </c>
      <c r="C9694" s="12" t="str">
        <f t="shared" si="151"/>
        <v>2015/08</v>
      </c>
      <c r="D9694" s="4">
        <v>42249</v>
      </c>
      <c r="E9694" s="3" t="s">
        <v>21</v>
      </c>
      <c r="F9694" s="3" t="s">
        <v>3148</v>
      </c>
      <c r="G9694" s="3" t="s">
        <v>4552</v>
      </c>
      <c r="H9694" s="5">
        <v>47036</v>
      </c>
      <c r="I9694" s="2">
        <v>11</v>
      </c>
      <c r="J9694" s="2">
        <v>0</v>
      </c>
      <c r="K9694" s="2">
        <v>122.2936</v>
      </c>
      <c r="L9694" s="18" t="str">
        <f>VLOOKUP(F9694,'BD customers'!$1:$1048576,2,FALSE)</f>
        <v>Suzanne McNair</v>
      </c>
      <c r="M9694" s="2">
        <f>MATCH(orders[[#This Row],[Product ID]],'BD product'!A:A,0)</f>
        <v>1356</v>
      </c>
      <c r="N9694" s="2" t="str" cm="1">
        <f t="array" ref="N9694">INDEX('BD product'!A:D,M9694,2)</f>
        <v>Office Supplies</v>
      </c>
    </row>
    <row r="9695" spans="1:14" x14ac:dyDescent="0.3">
      <c r="A9695" s="3" t="s">
        <v>9372</v>
      </c>
      <c r="B9695" s="4">
        <v>43002</v>
      </c>
      <c r="C9695" s="12" t="str">
        <f t="shared" si="151"/>
        <v>2017/09</v>
      </c>
      <c r="D9695" s="4">
        <v>43006</v>
      </c>
      <c r="E9695" s="3" t="s">
        <v>11</v>
      </c>
      <c r="F9695" s="3" t="s">
        <v>544</v>
      </c>
      <c r="G9695" s="3" t="s">
        <v>4171</v>
      </c>
      <c r="H9695" s="5">
        <v>3108</v>
      </c>
      <c r="I9695" s="2">
        <v>6</v>
      </c>
      <c r="J9695" s="2">
        <v>0</v>
      </c>
      <c r="K9695" s="2">
        <v>15.229200000000001</v>
      </c>
      <c r="L9695" s="18" t="str">
        <f>VLOOKUP(F9695,'BD customers'!$1:$1048576,2,FALSE)</f>
        <v>Neil Knudson</v>
      </c>
      <c r="M9695" s="2">
        <f>MATCH(orders[[#This Row],[Product ID]],'BD product'!A:A,0)</f>
        <v>1264</v>
      </c>
      <c r="N9695" s="2" t="str" cm="1">
        <f t="array" ref="N9695">INDEX('BD product'!A:D,M9695,2)</f>
        <v>Office Supplies</v>
      </c>
    </row>
    <row r="9696" spans="1:14" x14ac:dyDescent="0.3">
      <c r="A9696" s="3" t="s">
        <v>9372</v>
      </c>
      <c r="B9696" s="4">
        <v>43002</v>
      </c>
      <c r="C9696" s="12" t="str">
        <f t="shared" si="151"/>
        <v>2017/09</v>
      </c>
      <c r="D9696" s="4">
        <v>43006</v>
      </c>
      <c r="E9696" s="3" t="s">
        <v>11</v>
      </c>
      <c r="F9696" s="3" t="s">
        <v>544</v>
      </c>
      <c r="G9696" s="3" t="s">
        <v>1993</v>
      </c>
      <c r="H9696" s="5">
        <v>73</v>
      </c>
      <c r="I9696" s="2">
        <v>2</v>
      </c>
      <c r="J9696" s="2">
        <v>0</v>
      </c>
      <c r="K9696" s="2">
        <v>2.1899999999999999E-2</v>
      </c>
      <c r="L9696" s="18" t="str">
        <f>VLOOKUP(F9696,'BD customers'!$1:$1048576,2,FALSE)</f>
        <v>Neil Knudson</v>
      </c>
      <c r="M9696" s="2">
        <f>MATCH(orders[[#This Row],[Product ID]],'BD product'!A:A,0)</f>
        <v>505</v>
      </c>
      <c r="N9696" s="2" t="str" cm="1">
        <f t="array" ref="N9696">INDEX('BD product'!A:D,M9696,2)</f>
        <v>Office Supplies</v>
      </c>
    </row>
    <row r="9697" spans="1:14" x14ac:dyDescent="0.3">
      <c r="A9697" s="3" t="s">
        <v>9373</v>
      </c>
      <c r="B9697" s="4">
        <v>42715</v>
      </c>
      <c r="C9697" s="12" t="str">
        <f t="shared" si="151"/>
        <v>2016/12</v>
      </c>
      <c r="D9697" s="4">
        <v>42718</v>
      </c>
      <c r="E9697" s="3" t="s">
        <v>64</v>
      </c>
      <c r="F9697" s="3" t="s">
        <v>2271</v>
      </c>
      <c r="G9697" s="3" t="s">
        <v>70</v>
      </c>
      <c r="H9697" s="5">
        <v>73536</v>
      </c>
      <c r="I9697" s="2">
        <v>4</v>
      </c>
      <c r="J9697" s="2">
        <v>2</v>
      </c>
      <c r="K9697" s="2">
        <v>0.91920000000000002</v>
      </c>
      <c r="L9697" s="18" t="str">
        <f>VLOOKUP(F9697,'BD customers'!$1:$1048576,2,FALSE)</f>
        <v>Steve Chapman</v>
      </c>
      <c r="M9697" s="2">
        <f>MATCH(orders[[#This Row],[Product ID]],'BD product'!A:A,0)</f>
        <v>11</v>
      </c>
      <c r="N9697" s="2" t="str" cm="1">
        <f t="array" ref="N9697">INDEX('BD product'!A:D,M9697,2)</f>
        <v>Office Supplies</v>
      </c>
    </row>
    <row r="9698" spans="1:14" x14ac:dyDescent="0.3">
      <c r="A9698" s="3" t="s">
        <v>9374</v>
      </c>
      <c r="B9698" s="4">
        <v>41800</v>
      </c>
      <c r="C9698" s="12" t="str">
        <f t="shared" si="151"/>
        <v>2014/06</v>
      </c>
      <c r="D9698" s="4">
        <v>41805</v>
      </c>
      <c r="E9698" s="3" t="s">
        <v>11</v>
      </c>
      <c r="F9698" s="3" t="s">
        <v>873</v>
      </c>
      <c r="G9698" s="3" t="s">
        <v>2007</v>
      </c>
      <c r="H9698" s="5">
        <v>49155</v>
      </c>
      <c r="I9698" s="2">
        <v>5</v>
      </c>
      <c r="J9698" s="2">
        <v>0</v>
      </c>
      <c r="K9698" s="2">
        <v>240.8595</v>
      </c>
      <c r="L9698" s="18" t="str">
        <f>VLOOKUP(F9698,'BD customers'!$1:$1048576,2,FALSE)</f>
        <v>Heather Kirkland</v>
      </c>
      <c r="M9698" s="2">
        <f>MATCH(orders[[#This Row],[Product ID]],'BD product'!A:A,0)</f>
        <v>510</v>
      </c>
      <c r="N9698" s="2" t="str" cm="1">
        <f t="array" ref="N9698">INDEX('BD product'!A:D,M9698,2)</f>
        <v>Office Supplies</v>
      </c>
    </row>
    <row r="9699" spans="1:14" x14ac:dyDescent="0.3">
      <c r="A9699" s="3" t="s">
        <v>9375</v>
      </c>
      <c r="B9699" s="4">
        <v>42440</v>
      </c>
      <c r="C9699" s="12" t="str">
        <f t="shared" si="151"/>
        <v>2016/03</v>
      </c>
      <c r="D9699" s="4">
        <v>42440</v>
      </c>
      <c r="E9699" s="3" t="s">
        <v>41</v>
      </c>
      <c r="F9699" s="3" t="s">
        <v>748</v>
      </c>
      <c r="G9699" s="3" t="s">
        <v>3866</v>
      </c>
      <c r="H9699" s="5">
        <v>30336</v>
      </c>
      <c r="I9699" s="2">
        <v>4</v>
      </c>
      <c r="J9699" s="2">
        <v>2</v>
      </c>
      <c r="K9699" s="2">
        <v>9.4799999999999995E-2</v>
      </c>
      <c r="L9699" s="18" t="str">
        <f>VLOOKUP(F9699,'BD customers'!$1:$1048576,2,FALSE)</f>
        <v>Brad Thomas</v>
      </c>
      <c r="M9699" s="2">
        <f>MATCH(orders[[#This Row],[Product ID]],'BD product'!A:A,0)</f>
        <v>1185</v>
      </c>
      <c r="N9699" s="2" t="str" cm="1">
        <f t="array" ref="N9699">INDEX('BD product'!A:D,M9699,2)</f>
        <v>Furniture</v>
      </c>
    </row>
    <row r="9700" spans="1:14" x14ac:dyDescent="0.3">
      <c r="A9700" s="3" t="s">
        <v>9376</v>
      </c>
      <c r="B9700" s="4">
        <v>43084</v>
      </c>
      <c r="C9700" s="12" t="str">
        <f t="shared" si="151"/>
        <v>2017/12</v>
      </c>
      <c r="D9700" s="4">
        <v>43088</v>
      </c>
      <c r="E9700" s="3" t="s">
        <v>21</v>
      </c>
      <c r="F9700" s="3" t="s">
        <v>5945</v>
      </c>
      <c r="G9700" s="3" t="s">
        <v>1025</v>
      </c>
      <c r="H9700" s="5">
        <v>2283</v>
      </c>
      <c r="I9700" s="2">
        <v>3</v>
      </c>
      <c r="J9700" s="2">
        <v>0</v>
      </c>
      <c r="K9700" s="2">
        <v>10.7301</v>
      </c>
      <c r="L9700" s="18" t="str">
        <f>VLOOKUP(F9700,'BD customers'!$1:$1048576,2,FALSE)</f>
        <v>Khloe Miller</v>
      </c>
      <c r="M9700" s="2">
        <f>MATCH(orders[[#This Row],[Product ID]],'BD product'!A:A,0)</f>
        <v>231</v>
      </c>
      <c r="N9700" s="2" t="str" cm="1">
        <f t="array" ref="N9700">INDEX('BD product'!A:D,M9700,2)</f>
        <v>Office Supplies</v>
      </c>
    </row>
    <row r="9701" spans="1:14" x14ac:dyDescent="0.3">
      <c r="A9701" s="3" t="s">
        <v>9376</v>
      </c>
      <c r="B9701" s="4">
        <v>43084</v>
      </c>
      <c r="C9701" s="12" t="str">
        <f t="shared" si="151"/>
        <v>2017/12</v>
      </c>
      <c r="D9701" s="4">
        <v>43088</v>
      </c>
      <c r="E9701" s="3" t="s">
        <v>21</v>
      </c>
      <c r="F9701" s="3" t="s">
        <v>5945</v>
      </c>
      <c r="G9701" s="3" t="s">
        <v>8248</v>
      </c>
      <c r="H9701" s="5">
        <v>5432</v>
      </c>
      <c r="I9701" s="2">
        <v>4</v>
      </c>
      <c r="J9701" s="2">
        <v>0</v>
      </c>
      <c r="K9701" s="2">
        <v>1.6295999999999999</v>
      </c>
      <c r="L9701" s="18" t="str">
        <f>VLOOKUP(F9701,'BD customers'!$1:$1048576,2,FALSE)</f>
        <v>Khloe Miller</v>
      </c>
      <c r="M9701" s="2">
        <f>MATCH(orders[[#This Row],[Product ID]],'BD product'!A:A,0)</f>
        <v>1827</v>
      </c>
      <c r="N9701" s="2" t="str" cm="1">
        <f t="array" ref="N9701">INDEX('BD product'!A:D,M9701,2)</f>
        <v>Office Supplies</v>
      </c>
    </row>
    <row r="9702" spans="1:14" x14ac:dyDescent="0.3">
      <c r="A9702" s="3" t="s">
        <v>9376</v>
      </c>
      <c r="B9702" s="4">
        <v>43084</v>
      </c>
      <c r="C9702" s="12" t="str">
        <f t="shared" si="151"/>
        <v>2017/12</v>
      </c>
      <c r="D9702" s="4">
        <v>43088</v>
      </c>
      <c r="E9702" s="3" t="s">
        <v>21</v>
      </c>
      <c r="F9702" s="3" t="s">
        <v>5945</v>
      </c>
      <c r="G9702" s="3" t="s">
        <v>4584</v>
      </c>
      <c r="H9702" s="5">
        <v>196776</v>
      </c>
      <c r="I9702" s="2">
        <v>3</v>
      </c>
      <c r="J9702" s="2">
        <v>2</v>
      </c>
      <c r="K9702" s="2">
        <v>14.7582</v>
      </c>
      <c r="L9702" s="18" t="str">
        <f>VLOOKUP(F9702,'BD customers'!$1:$1048576,2,FALSE)</f>
        <v>Khloe Miller</v>
      </c>
      <c r="M9702" s="2">
        <f>MATCH(orders[[#This Row],[Product ID]],'BD product'!A:A,0)</f>
        <v>1363</v>
      </c>
      <c r="N9702" s="2" t="str" cm="1">
        <f t="array" ref="N9702">INDEX('BD product'!A:D,M9702,2)</f>
        <v>Technology</v>
      </c>
    </row>
    <row r="9703" spans="1:14" x14ac:dyDescent="0.3">
      <c r="A9703" s="3" t="s">
        <v>9377</v>
      </c>
      <c r="B9703" s="4">
        <v>42673</v>
      </c>
      <c r="C9703" s="12" t="str">
        <f t="shared" si="151"/>
        <v>2016/10</v>
      </c>
      <c r="D9703" s="4">
        <v>42678</v>
      </c>
      <c r="E9703" s="3" t="s">
        <v>21</v>
      </c>
      <c r="F9703" s="3" t="s">
        <v>5912</v>
      </c>
      <c r="G9703" s="3" t="s">
        <v>2884</v>
      </c>
      <c r="H9703" s="5">
        <v>362</v>
      </c>
      <c r="I9703" s="2">
        <v>2</v>
      </c>
      <c r="J9703" s="2">
        <v>0</v>
      </c>
      <c r="K9703" s="2">
        <v>1.1946000000000001</v>
      </c>
      <c r="L9703" s="18" t="str">
        <f>VLOOKUP(F9703,'BD customers'!$1:$1048576,2,FALSE)</f>
        <v>Susan Pistek</v>
      </c>
      <c r="M9703" s="2">
        <f>MATCH(orders[[#This Row],[Product ID]],'BD product'!A:A,0)</f>
        <v>806</v>
      </c>
      <c r="N9703" s="2" t="str" cm="1">
        <f t="array" ref="N9703">INDEX('BD product'!A:D,M9703,2)</f>
        <v>Office Supplies</v>
      </c>
    </row>
    <row r="9704" spans="1:14" x14ac:dyDescent="0.3">
      <c r="A9704" s="3" t="s">
        <v>9378</v>
      </c>
      <c r="B9704" s="4">
        <v>42947</v>
      </c>
      <c r="C9704" s="12" t="str">
        <f t="shared" si="151"/>
        <v>2017/07</v>
      </c>
      <c r="D9704" s="4">
        <v>42951</v>
      </c>
      <c r="E9704" s="3" t="s">
        <v>21</v>
      </c>
      <c r="F9704" s="3" t="s">
        <v>5349</v>
      </c>
      <c r="G9704" s="3" t="s">
        <v>490</v>
      </c>
      <c r="H9704" s="5">
        <v>1154</v>
      </c>
      <c r="I9704" s="2">
        <v>1</v>
      </c>
      <c r="J9704" s="2">
        <v>0</v>
      </c>
      <c r="K9704" s="2">
        <v>5.5392000000000001</v>
      </c>
      <c r="L9704" s="18" t="str">
        <f>VLOOKUP(F9704,'BD customers'!$1:$1048576,2,FALSE)</f>
        <v>Laurel Beltran</v>
      </c>
      <c r="M9704" s="2">
        <f>MATCH(orders[[#This Row],[Product ID]],'BD product'!A:A,0)</f>
        <v>98</v>
      </c>
      <c r="N9704" s="2" t="str" cm="1">
        <f t="array" ref="N9704">INDEX('BD product'!A:D,M9704,2)</f>
        <v>Office Supplies</v>
      </c>
    </row>
    <row r="9705" spans="1:14" x14ac:dyDescent="0.3">
      <c r="A9705" s="3" t="s">
        <v>9378</v>
      </c>
      <c r="B9705" s="4">
        <v>42947</v>
      </c>
      <c r="C9705" s="12" t="str">
        <f t="shared" si="151"/>
        <v>2017/07</v>
      </c>
      <c r="D9705" s="4">
        <v>42951</v>
      </c>
      <c r="E9705" s="3" t="s">
        <v>21</v>
      </c>
      <c r="F9705" s="3" t="s">
        <v>5349</v>
      </c>
      <c r="G9705" s="3" t="s">
        <v>92</v>
      </c>
      <c r="H9705" s="5">
        <v>84995</v>
      </c>
      <c r="I9705" s="2">
        <v>5</v>
      </c>
      <c r="J9705" s="2">
        <v>0</v>
      </c>
      <c r="K9705" s="2">
        <v>39.097700000000003</v>
      </c>
      <c r="L9705" s="18" t="str">
        <f>VLOOKUP(F9705,'BD customers'!$1:$1048576,2,FALSE)</f>
        <v>Laurel Beltran</v>
      </c>
      <c r="M9705" s="2">
        <f>MATCH(orders[[#This Row],[Product ID]],'BD product'!A:A,0)</f>
        <v>15</v>
      </c>
      <c r="N9705" s="2" t="str" cm="1">
        <f t="array" ref="N9705">INDEX('BD product'!A:D,M9705,2)</f>
        <v>Office Supplies</v>
      </c>
    </row>
    <row r="9706" spans="1:14" x14ac:dyDescent="0.3">
      <c r="A9706" s="3" t="s">
        <v>9378</v>
      </c>
      <c r="B9706" s="4">
        <v>42947</v>
      </c>
      <c r="C9706" s="12" t="str">
        <f t="shared" si="151"/>
        <v>2017/07</v>
      </c>
      <c r="D9706" s="4">
        <v>42951</v>
      </c>
      <c r="E9706" s="3" t="s">
        <v>21</v>
      </c>
      <c r="F9706" s="3" t="s">
        <v>5349</v>
      </c>
      <c r="G9706" s="3" t="s">
        <v>7900</v>
      </c>
      <c r="H9706" s="5">
        <v>1101</v>
      </c>
      <c r="I9706" s="2">
        <v>3</v>
      </c>
      <c r="J9706" s="2">
        <v>0</v>
      </c>
      <c r="K9706" s="2">
        <v>5.3948999999999998</v>
      </c>
      <c r="L9706" s="18" t="str">
        <f>VLOOKUP(F9706,'BD customers'!$1:$1048576,2,FALSE)</f>
        <v>Laurel Beltran</v>
      </c>
      <c r="M9706" s="2">
        <f>MATCH(orders[[#This Row],[Product ID]],'BD product'!A:A,0)</f>
        <v>1814</v>
      </c>
      <c r="N9706" s="2" t="str" cm="1">
        <f t="array" ref="N9706">INDEX('BD product'!A:D,M9706,2)</f>
        <v>Office Supplies</v>
      </c>
    </row>
    <row r="9707" spans="1:14" x14ac:dyDescent="0.3">
      <c r="A9707" s="3" t="s">
        <v>9379</v>
      </c>
      <c r="B9707" s="4">
        <v>43027</v>
      </c>
      <c r="C9707" s="12" t="str">
        <f t="shared" si="151"/>
        <v>2017/10</v>
      </c>
      <c r="D9707" s="4">
        <v>43031</v>
      </c>
      <c r="E9707" s="3" t="s">
        <v>21</v>
      </c>
      <c r="F9707" s="3" t="s">
        <v>3979</v>
      </c>
      <c r="G9707" s="3" t="s">
        <v>2677</v>
      </c>
      <c r="H9707" s="5">
        <v>39624</v>
      </c>
      <c r="I9707" s="2">
        <v>3</v>
      </c>
      <c r="J9707" s="2">
        <v>2</v>
      </c>
      <c r="K9707" s="2">
        <v>13.868399999999999</v>
      </c>
      <c r="L9707" s="18" t="str">
        <f>VLOOKUP(F9707,'BD customers'!$1:$1048576,2,FALSE)</f>
        <v>Joy Smith</v>
      </c>
      <c r="M9707" s="2">
        <f>MATCH(orders[[#This Row],[Product ID]],'BD product'!A:A,0)</f>
        <v>731</v>
      </c>
      <c r="N9707" s="2" t="str" cm="1">
        <f t="array" ref="N9707">INDEX('BD product'!A:D,M9707,2)</f>
        <v>Office Supplies</v>
      </c>
    </row>
    <row r="9708" spans="1:14" x14ac:dyDescent="0.3">
      <c r="A9708" s="3" t="s">
        <v>9380</v>
      </c>
      <c r="B9708" s="4">
        <v>42664</v>
      </c>
      <c r="C9708" s="12" t="str">
        <f t="shared" si="151"/>
        <v>2016/10</v>
      </c>
      <c r="D9708" s="4">
        <v>42670</v>
      </c>
      <c r="E9708" s="3" t="s">
        <v>21</v>
      </c>
      <c r="F9708" s="3" t="s">
        <v>607</v>
      </c>
      <c r="G9708" s="3" t="s">
        <v>6678</v>
      </c>
      <c r="H9708" s="5">
        <v>242136</v>
      </c>
      <c r="I9708" s="2">
        <v>3</v>
      </c>
      <c r="J9708" s="2">
        <v>2</v>
      </c>
      <c r="K9708" s="2">
        <v>12.1068</v>
      </c>
      <c r="L9708" s="18" t="str">
        <f>VLOOKUP(F9708,'BD customers'!$1:$1048576,2,FALSE)</f>
        <v>Carlos Soltero</v>
      </c>
      <c r="M9708" s="2">
        <f>MATCH(orders[[#This Row],[Product ID]],'BD product'!A:A,0)</f>
        <v>1721</v>
      </c>
      <c r="N9708" s="2" t="str" cm="1">
        <f t="array" ref="N9708">INDEX('BD product'!A:D,M9708,2)</f>
        <v>Furniture</v>
      </c>
    </row>
    <row r="9709" spans="1:14" x14ac:dyDescent="0.3">
      <c r="A9709" s="3" t="s">
        <v>9380</v>
      </c>
      <c r="B9709" s="4">
        <v>42664</v>
      </c>
      <c r="C9709" s="12" t="str">
        <f t="shared" si="151"/>
        <v>2016/10</v>
      </c>
      <c r="D9709" s="4">
        <v>42670</v>
      </c>
      <c r="E9709" s="3" t="s">
        <v>21</v>
      </c>
      <c r="F9709" s="3" t="s">
        <v>607</v>
      </c>
      <c r="G9709" s="3" t="s">
        <v>525</v>
      </c>
      <c r="H9709" s="5">
        <v>1239</v>
      </c>
      <c r="I9709" s="2">
        <v>3</v>
      </c>
      <c r="J9709" s="2">
        <v>0</v>
      </c>
      <c r="K9709" s="2">
        <v>5.6993999999999998</v>
      </c>
      <c r="L9709" s="18" t="str">
        <f>VLOOKUP(F9709,'BD customers'!$1:$1048576,2,FALSE)</f>
        <v>Carlos Soltero</v>
      </c>
      <c r="M9709" s="2">
        <f>MATCH(orders[[#This Row],[Product ID]],'BD product'!A:A,0)</f>
        <v>107</v>
      </c>
      <c r="N9709" s="2" t="str" cm="1">
        <f t="array" ref="N9709">INDEX('BD product'!A:D,M9709,2)</f>
        <v>Office Supplies</v>
      </c>
    </row>
    <row r="9710" spans="1:14" x14ac:dyDescent="0.3">
      <c r="A9710" s="3" t="s">
        <v>9380</v>
      </c>
      <c r="B9710" s="4">
        <v>42664</v>
      </c>
      <c r="C9710" s="12" t="str">
        <f t="shared" si="151"/>
        <v>2016/10</v>
      </c>
      <c r="D9710" s="4">
        <v>42670</v>
      </c>
      <c r="E9710" s="3" t="s">
        <v>21</v>
      </c>
      <c r="F9710" s="3" t="s">
        <v>607</v>
      </c>
      <c r="G9710" s="3" t="s">
        <v>5916</v>
      </c>
      <c r="H9710" s="5">
        <v>1996</v>
      </c>
      <c r="I9710" s="2">
        <v>2</v>
      </c>
      <c r="J9710" s="2">
        <v>0</v>
      </c>
      <c r="K9710" s="2">
        <v>5.5888</v>
      </c>
      <c r="L9710" s="18" t="str">
        <f>VLOOKUP(F9710,'BD customers'!$1:$1048576,2,FALSE)</f>
        <v>Carlos Soltero</v>
      </c>
      <c r="M9710" s="2">
        <f>MATCH(orders[[#This Row],[Product ID]],'BD product'!A:A,0)</f>
        <v>1613</v>
      </c>
      <c r="N9710" s="2" t="str" cm="1">
        <f t="array" ref="N9710">INDEX('BD product'!A:D,M9710,2)</f>
        <v>Furniture</v>
      </c>
    </row>
    <row r="9711" spans="1:14" x14ac:dyDescent="0.3">
      <c r="A9711" s="3" t="s">
        <v>9380</v>
      </c>
      <c r="B9711" s="4">
        <v>42664</v>
      </c>
      <c r="C9711" s="12" t="str">
        <f t="shared" si="151"/>
        <v>2016/10</v>
      </c>
      <c r="D9711" s="4">
        <v>42670</v>
      </c>
      <c r="E9711" s="3" t="s">
        <v>21</v>
      </c>
      <c r="F9711" s="3" t="s">
        <v>607</v>
      </c>
      <c r="G9711" s="3" t="s">
        <v>1702</v>
      </c>
      <c r="H9711" s="5">
        <v>34092</v>
      </c>
      <c r="I9711" s="2">
        <v>3</v>
      </c>
      <c r="J9711" s="2">
        <v>0</v>
      </c>
      <c r="K9711" s="2">
        <v>3.4091999999999998</v>
      </c>
      <c r="L9711" s="18" t="str">
        <f>VLOOKUP(F9711,'BD customers'!$1:$1048576,2,FALSE)</f>
        <v>Carlos Soltero</v>
      </c>
      <c r="M9711" s="2">
        <f>MATCH(orders[[#This Row],[Product ID]],'BD product'!A:A,0)</f>
        <v>420</v>
      </c>
      <c r="N9711" s="2" t="str" cm="1">
        <f t="array" ref="N9711">INDEX('BD product'!A:D,M9711,2)</f>
        <v>Office Supplies</v>
      </c>
    </row>
    <row r="9712" spans="1:14" x14ac:dyDescent="0.3">
      <c r="A9712" s="3" t="s">
        <v>9381</v>
      </c>
      <c r="B9712" s="4">
        <v>41948</v>
      </c>
      <c r="C9712" s="12" t="str">
        <f t="shared" si="151"/>
        <v>2014/11</v>
      </c>
      <c r="D9712" s="4">
        <v>41953</v>
      </c>
      <c r="E9712" s="3" t="s">
        <v>21</v>
      </c>
      <c r="F9712" s="3" t="s">
        <v>1775</v>
      </c>
      <c r="G9712" s="3" t="s">
        <v>4367</v>
      </c>
      <c r="H9712" s="5">
        <v>273568</v>
      </c>
      <c r="I9712" s="2">
        <v>2</v>
      </c>
      <c r="J9712" s="2">
        <v>2</v>
      </c>
      <c r="K9712" s="2">
        <v>-3.4196</v>
      </c>
      <c r="L9712" s="18" t="str">
        <f>VLOOKUP(F9712,'BD customers'!$1:$1048576,2,FALSE)</f>
        <v>Maribeth Dona</v>
      </c>
      <c r="M9712" s="2">
        <f>MATCH(orders[[#This Row],[Product ID]],'BD product'!A:A,0)</f>
        <v>1306</v>
      </c>
      <c r="N9712" s="2" t="str" cm="1">
        <f t="array" ref="N9712">INDEX('BD product'!A:D,M9712,2)</f>
        <v>Furniture</v>
      </c>
    </row>
    <row r="9713" spans="1:14" x14ac:dyDescent="0.3">
      <c r="A9713" s="3" t="s">
        <v>9381</v>
      </c>
      <c r="B9713" s="4">
        <v>41948</v>
      </c>
      <c r="C9713" s="12" t="str">
        <f t="shared" si="151"/>
        <v>2014/11</v>
      </c>
      <c r="D9713" s="4">
        <v>41953</v>
      </c>
      <c r="E9713" s="3" t="s">
        <v>21</v>
      </c>
      <c r="F9713" s="3" t="s">
        <v>1775</v>
      </c>
      <c r="G9713" s="3" t="s">
        <v>2637</v>
      </c>
      <c r="H9713" s="5">
        <v>13194</v>
      </c>
      <c r="I9713" s="2">
        <v>2</v>
      </c>
      <c r="J9713" s="2">
        <v>7</v>
      </c>
      <c r="K9713" s="2">
        <v>-0.87960000000000005</v>
      </c>
      <c r="L9713" s="18" t="str">
        <f>VLOOKUP(F9713,'BD customers'!$1:$1048576,2,FALSE)</f>
        <v>Maribeth Dona</v>
      </c>
      <c r="M9713" s="2">
        <f>MATCH(orders[[#This Row],[Product ID]],'BD product'!A:A,0)</f>
        <v>717</v>
      </c>
      <c r="N9713" s="2" t="str" cm="1">
        <f t="array" ref="N9713">INDEX('BD product'!A:D,M9713,2)</f>
        <v>Office Supplies</v>
      </c>
    </row>
    <row r="9714" spans="1:14" x14ac:dyDescent="0.3">
      <c r="A9714" s="3" t="s">
        <v>9381</v>
      </c>
      <c r="B9714" s="4">
        <v>41948</v>
      </c>
      <c r="C9714" s="12" t="str">
        <f t="shared" si="151"/>
        <v>2014/11</v>
      </c>
      <c r="D9714" s="4">
        <v>41953</v>
      </c>
      <c r="E9714" s="3" t="s">
        <v>21</v>
      </c>
      <c r="F9714" s="3" t="s">
        <v>1775</v>
      </c>
      <c r="G9714" s="3" t="s">
        <v>3141</v>
      </c>
      <c r="H9714" s="5">
        <v>1080096</v>
      </c>
      <c r="I9714" s="2">
        <v>6</v>
      </c>
      <c r="J9714" s="2">
        <v>2</v>
      </c>
      <c r="K9714" s="2">
        <v>-94.508399999999995</v>
      </c>
      <c r="L9714" s="18" t="str">
        <f>VLOOKUP(F9714,'BD customers'!$1:$1048576,2,FALSE)</f>
        <v>Maribeth Dona</v>
      </c>
      <c r="M9714" s="2">
        <f>MATCH(orders[[#This Row],[Product ID]],'BD product'!A:A,0)</f>
        <v>908</v>
      </c>
      <c r="N9714" s="2" t="str" cm="1">
        <f t="array" ref="N9714">INDEX('BD product'!A:D,M9714,2)</f>
        <v>Office Supplies</v>
      </c>
    </row>
    <row r="9715" spans="1:14" x14ac:dyDescent="0.3">
      <c r="A9715" s="3" t="s">
        <v>9381</v>
      </c>
      <c r="B9715" s="4">
        <v>41948</v>
      </c>
      <c r="C9715" s="12" t="str">
        <f t="shared" si="151"/>
        <v>2014/11</v>
      </c>
      <c r="D9715" s="4">
        <v>41953</v>
      </c>
      <c r="E9715" s="3" t="s">
        <v>21</v>
      </c>
      <c r="F9715" s="3" t="s">
        <v>1775</v>
      </c>
      <c r="G9715" s="3" t="s">
        <v>2148</v>
      </c>
      <c r="H9715" s="5">
        <v>5156</v>
      </c>
      <c r="I9715" s="2">
        <v>5</v>
      </c>
      <c r="J9715" s="2">
        <v>2</v>
      </c>
      <c r="K9715" s="2">
        <v>-0.64449999999999996</v>
      </c>
      <c r="L9715" s="18" t="str">
        <f>VLOOKUP(F9715,'BD customers'!$1:$1048576,2,FALSE)</f>
        <v>Maribeth Dona</v>
      </c>
      <c r="M9715" s="2">
        <f>MATCH(orders[[#This Row],[Product ID]],'BD product'!A:A,0)</f>
        <v>555</v>
      </c>
      <c r="N9715" s="2" t="str" cm="1">
        <f t="array" ref="N9715">INDEX('BD product'!A:D,M9715,2)</f>
        <v>Technology</v>
      </c>
    </row>
    <row r="9716" spans="1:14" x14ac:dyDescent="0.3">
      <c r="A9716" s="3" t="s">
        <v>9381</v>
      </c>
      <c r="B9716" s="4">
        <v>41948</v>
      </c>
      <c r="C9716" s="12" t="str">
        <f t="shared" si="151"/>
        <v>2014/11</v>
      </c>
      <c r="D9716" s="4">
        <v>41953</v>
      </c>
      <c r="E9716" s="3" t="s">
        <v>21</v>
      </c>
      <c r="F9716" s="3" t="s">
        <v>1775</v>
      </c>
      <c r="G9716" s="3" t="s">
        <v>4398</v>
      </c>
      <c r="H9716" s="5">
        <v>58416</v>
      </c>
      <c r="I9716" s="2">
        <v>2</v>
      </c>
      <c r="J9716" s="2">
        <v>2</v>
      </c>
      <c r="K9716" s="2">
        <v>16.794599999999999</v>
      </c>
      <c r="L9716" s="18" t="str">
        <f>VLOOKUP(F9716,'BD customers'!$1:$1048576,2,FALSE)</f>
        <v>Maribeth Dona</v>
      </c>
      <c r="M9716" s="2">
        <f>MATCH(orders[[#This Row],[Product ID]],'BD product'!A:A,0)</f>
        <v>1314</v>
      </c>
      <c r="N9716" s="2" t="str" cm="1">
        <f t="array" ref="N9716">INDEX('BD product'!A:D,M9716,2)</f>
        <v>Technology</v>
      </c>
    </row>
    <row r="9717" spans="1:14" x14ac:dyDescent="0.3">
      <c r="A9717" s="3" t="s">
        <v>9382</v>
      </c>
      <c r="B9717" s="4">
        <v>42681</v>
      </c>
      <c r="C9717" s="12" t="str">
        <f t="shared" si="151"/>
        <v>2016/11</v>
      </c>
      <c r="D9717" s="4">
        <v>42686</v>
      </c>
      <c r="E9717" s="3" t="s">
        <v>21</v>
      </c>
      <c r="F9717" s="3" t="s">
        <v>3109</v>
      </c>
      <c r="G9717" s="3" t="s">
        <v>1575</v>
      </c>
      <c r="H9717" s="5">
        <v>57584</v>
      </c>
      <c r="I9717" s="2">
        <v>2</v>
      </c>
      <c r="J9717" s="2">
        <v>2</v>
      </c>
      <c r="K9717" s="2">
        <v>20.154399999999999</v>
      </c>
      <c r="L9717" s="18" t="str">
        <f>VLOOKUP(F9717,'BD customers'!$1:$1048576,2,FALSE)</f>
        <v>Lisa DeCherney</v>
      </c>
      <c r="M9717" s="2">
        <f>MATCH(orders[[#This Row],[Product ID]],'BD product'!A:A,0)</f>
        <v>381</v>
      </c>
      <c r="N9717" s="2" t="str" cm="1">
        <f t="array" ref="N9717">INDEX('BD product'!A:D,M9717,2)</f>
        <v>Office Supplies</v>
      </c>
    </row>
    <row r="9718" spans="1:14" x14ac:dyDescent="0.3">
      <c r="A9718" s="3" t="s">
        <v>9383</v>
      </c>
      <c r="B9718" s="4">
        <v>42594</v>
      </c>
      <c r="C9718" s="12" t="str">
        <f t="shared" si="151"/>
        <v>2016/08</v>
      </c>
      <c r="D9718" s="4">
        <v>42596</v>
      </c>
      <c r="E9718" s="3" t="s">
        <v>11</v>
      </c>
      <c r="F9718" s="3" t="s">
        <v>2449</v>
      </c>
      <c r="G9718" s="3" t="s">
        <v>7104</v>
      </c>
      <c r="H9718" s="5">
        <v>37312</v>
      </c>
      <c r="I9718" s="2">
        <v>4</v>
      </c>
      <c r="J9718" s="2">
        <v>2</v>
      </c>
      <c r="K9718" s="2">
        <v>2.7984</v>
      </c>
      <c r="L9718" s="18" t="str">
        <f>VLOOKUP(F9718,'BD customers'!$1:$1048576,2,FALSE)</f>
        <v>Deborah Brumfield</v>
      </c>
      <c r="M9718" s="2">
        <f>MATCH(orders[[#This Row],[Product ID]],'BD product'!A:A,0)</f>
        <v>1761</v>
      </c>
      <c r="N9718" s="2" t="str" cm="1">
        <f t="array" ref="N9718">INDEX('BD product'!A:D,M9718,2)</f>
        <v>Office Supplies</v>
      </c>
    </row>
    <row r="9719" spans="1:14" x14ac:dyDescent="0.3">
      <c r="A9719" s="3" t="s">
        <v>9384</v>
      </c>
      <c r="B9719" s="4">
        <v>42520</v>
      </c>
      <c r="C9719" s="12" t="str">
        <f t="shared" si="151"/>
        <v>2016/05</v>
      </c>
      <c r="D9719" s="4">
        <v>42521</v>
      </c>
      <c r="E9719" s="3" t="s">
        <v>41</v>
      </c>
      <c r="F9719" s="3" t="s">
        <v>756</v>
      </c>
      <c r="G9719" s="3" t="s">
        <v>614</v>
      </c>
      <c r="H9719" s="5">
        <v>7996</v>
      </c>
      <c r="I9719" s="2">
        <v>5</v>
      </c>
      <c r="J9719" s="2">
        <v>2</v>
      </c>
      <c r="K9719" s="2">
        <v>0.79959999999999998</v>
      </c>
      <c r="L9719" s="18" t="str">
        <f>VLOOKUP(F9719,'BD customers'!$1:$1048576,2,FALSE)</f>
        <v>Annie Thurman</v>
      </c>
      <c r="M9719" s="2">
        <f>MATCH(orders[[#This Row],[Product ID]],'BD product'!A:A,0)</f>
        <v>127</v>
      </c>
      <c r="N9719" s="2" t="str" cm="1">
        <f t="array" ref="N9719">INDEX('BD product'!A:D,M9719,2)</f>
        <v>Technology</v>
      </c>
    </row>
    <row r="9720" spans="1:14" x14ac:dyDescent="0.3">
      <c r="A9720" s="3" t="s">
        <v>9384</v>
      </c>
      <c r="B9720" s="4">
        <v>42520</v>
      </c>
      <c r="C9720" s="12" t="str">
        <f t="shared" si="151"/>
        <v>2016/05</v>
      </c>
      <c r="D9720" s="4">
        <v>42521</v>
      </c>
      <c r="E9720" s="3" t="s">
        <v>41</v>
      </c>
      <c r="F9720" s="3" t="s">
        <v>756</v>
      </c>
      <c r="G9720" s="3" t="s">
        <v>919</v>
      </c>
      <c r="H9720" s="5">
        <v>22396</v>
      </c>
      <c r="I9720" s="2">
        <v>5</v>
      </c>
      <c r="J9720" s="2">
        <v>2</v>
      </c>
      <c r="K9720" s="2">
        <v>1.1197999999999999</v>
      </c>
      <c r="L9720" s="18" t="str">
        <f>VLOOKUP(F9720,'BD customers'!$1:$1048576,2,FALSE)</f>
        <v>Annie Thurman</v>
      </c>
      <c r="M9720" s="2">
        <f>MATCH(orders[[#This Row],[Product ID]],'BD product'!A:A,0)</f>
        <v>203</v>
      </c>
      <c r="N9720" s="2" t="str" cm="1">
        <f t="array" ref="N9720">INDEX('BD product'!A:D,M9720,2)</f>
        <v>Technology</v>
      </c>
    </row>
    <row r="9721" spans="1:14" x14ac:dyDescent="0.3">
      <c r="A9721" s="3" t="s">
        <v>9385</v>
      </c>
      <c r="B9721" s="4">
        <v>43051</v>
      </c>
      <c r="C9721" s="12" t="str">
        <f t="shared" si="151"/>
        <v>2017/11</v>
      </c>
      <c r="D9721" s="4">
        <v>43053</v>
      </c>
      <c r="E9721" s="3" t="s">
        <v>11</v>
      </c>
      <c r="F9721" s="3" t="s">
        <v>4231</v>
      </c>
      <c r="G9721" s="3" t="s">
        <v>3246</v>
      </c>
      <c r="H9721" s="5">
        <v>221024</v>
      </c>
      <c r="I9721" s="2">
        <v>2</v>
      </c>
      <c r="J9721" s="2">
        <v>2</v>
      </c>
      <c r="K9721" s="2">
        <v>-5.5255999999999998</v>
      </c>
      <c r="L9721" s="18" t="str">
        <f>VLOOKUP(F9721,'BD customers'!$1:$1048576,2,FALSE)</f>
        <v>Dennis Kane</v>
      </c>
      <c r="M9721" s="2">
        <f>MATCH(orders[[#This Row],[Product ID]],'BD product'!A:A,0)</f>
        <v>944</v>
      </c>
      <c r="N9721" s="2" t="str" cm="1">
        <f t="array" ref="N9721">INDEX('BD product'!A:D,M9721,2)</f>
        <v>Office Supplies</v>
      </c>
    </row>
    <row r="9722" spans="1:14" x14ac:dyDescent="0.3">
      <c r="A9722" s="3" t="s">
        <v>9386</v>
      </c>
      <c r="B9722" s="4">
        <v>42635</v>
      </c>
      <c r="C9722" s="12" t="str">
        <f t="shared" si="151"/>
        <v>2016/09</v>
      </c>
      <c r="D9722" s="4">
        <v>42639</v>
      </c>
      <c r="E9722" s="3" t="s">
        <v>21</v>
      </c>
      <c r="F9722" s="3" t="s">
        <v>721</v>
      </c>
      <c r="G9722" s="3" t="s">
        <v>5070</v>
      </c>
      <c r="H9722" s="5">
        <v>1896</v>
      </c>
      <c r="I9722" s="2">
        <v>2</v>
      </c>
      <c r="J9722" s="2">
        <v>0</v>
      </c>
      <c r="K9722" s="2">
        <v>0.75839999999999996</v>
      </c>
      <c r="L9722" s="18" t="str">
        <f>VLOOKUP(F9722,'BD customers'!$1:$1048576,2,FALSE)</f>
        <v>Chris Selesnick</v>
      </c>
      <c r="M9722" s="2">
        <f>MATCH(orders[[#This Row],[Product ID]],'BD product'!A:A,0)</f>
        <v>1464</v>
      </c>
      <c r="N9722" s="2" t="str" cm="1">
        <f t="array" ref="N9722">INDEX('BD product'!A:D,M9722,2)</f>
        <v>Furniture</v>
      </c>
    </row>
    <row r="9723" spans="1:14" x14ac:dyDescent="0.3">
      <c r="A9723" s="3" t="s">
        <v>9387</v>
      </c>
      <c r="B9723" s="4">
        <v>42416</v>
      </c>
      <c r="C9723" s="12" t="str">
        <f t="shared" si="151"/>
        <v>2016/02</v>
      </c>
      <c r="D9723" s="4">
        <v>42420</v>
      </c>
      <c r="E9723" s="3" t="s">
        <v>21</v>
      </c>
      <c r="F9723" s="3" t="s">
        <v>933</v>
      </c>
      <c r="G9723" s="3" t="s">
        <v>6595</v>
      </c>
      <c r="H9723" s="5">
        <v>326646</v>
      </c>
      <c r="I9723" s="2">
        <v>3</v>
      </c>
      <c r="J9723" s="2">
        <v>1</v>
      </c>
      <c r="K9723" s="2">
        <v>39.923400000000001</v>
      </c>
      <c r="L9723" s="18" t="str">
        <f>VLOOKUP(F9723,'BD customers'!$1:$1048576,2,FALSE)</f>
        <v>Jill Fjeld</v>
      </c>
      <c r="M9723" s="2">
        <f>MATCH(orders[[#This Row],[Product ID]],'BD product'!A:A,0)</f>
        <v>1710</v>
      </c>
      <c r="N9723" s="2" t="str" cm="1">
        <f t="array" ref="N9723">INDEX('BD product'!A:D,M9723,2)</f>
        <v>Furniture</v>
      </c>
    </row>
    <row r="9724" spans="1:14" x14ac:dyDescent="0.3">
      <c r="A9724" s="3" t="s">
        <v>9387</v>
      </c>
      <c r="B9724" s="4">
        <v>42416</v>
      </c>
      <c r="C9724" s="12" t="str">
        <f t="shared" si="151"/>
        <v>2016/02</v>
      </c>
      <c r="D9724" s="4">
        <v>42420</v>
      </c>
      <c r="E9724" s="3" t="s">
        <v>21</v>
      </c>
      <c r="F9724" s="3" t="s">
        <v>933</v>
      </c>
      <c r="G9724" s="3" t="s">
        <v>1085</v>
      </c>
      <c r="H9724" s="5">
        <v>8997</v>
      </c>
      <c r="I9724" s="2">
        <v>3</v>
      </c>
      <c r="J9724" s="2">
        <v>0</v>
      </c>
      <c r="K9724" s="2">
        <v>39.586799999999997</v>
      </c>
      <c r="L9724" s="18" t="str">
        <f>VLOOKUP(F9724,'BD customers'!$1:$1048576,2,FALSE)</f>
        <v>Jill Fjeld</v>
      </c>
      <c r="M9724" s="2">
        <f>MATCH(orders[[#This Row],[Product ID]],'BD product'!A:A,0)</f>
        <v>248</v>
      </c>
      <c r="N9724" s="2" t="str" cm="1">
        <f t="array" ref="N9724">INDEX('BD product'!A:D,M9724,2)</f>
        <v>Technology</v>
      </c>
    </row>
    <row r="9725" spans="1:14" x14ac:dyDescent="0.3">
      <c r="A9725" s="3" t="s">
        <v>9388</v>
      </c>
      <c r="B9725" s="4">
        <v>41995</v>
      </c>
      <c r="C9725" s="12" t="str">
        <f t="shared" si="151"/>
        <v>2014/12</v>
      </c>
      <c r="D9725" s="4">
        <v>41999</v>
      </c>
      <c r="E9725" s="3" t="s">
        <v>21</v>
      </c>
      <c r="F9725" s="3" t="s">
        <v>680</v>
      </c>
      <c r="G9725" s="3" t="s">
        <v>2582</v>
      </c>
      <c r="H9725" s="5">
        <v>296712</v>
      </c>
      <c r="I9725" s="2">
        <v>13</v>
      </c>
      <c r="J9725" s="2">
        <v>2</v>
      </c>
      <c r="K9725" s="2">
        <v>100.1403</v>
      </c>
      <c r="L9725" s="18" t="str">
        <f>VLOOKUP(F9725,'BD customers'!$1:$1048576,2,FALSE)</f>
        <v>Tamara Willingham</v>
      </c>
      <c r="M9725" s="2">
        <f>MATCH(orders[[#This Row],[Product ID]],'BD product'!A:A,0)</f>
        <v>699</v>
      </c>
      <c r="N9725" s="2" t="str" cm="1">
        <f t="array" ref="N9725">INDEX('BD product'!A:D,M9725,2)</f>
        <v>Office Supplies</v>
      </c>
    </row>
    <row r="9726" spans="1:14" x14ac:dyDescent="0.3">
      <c r="A9726" s="3" t="s">
        <v>9389</v>
      </c>
      <c r="B9726" s="4">
        <v>42343</v>
      </c>
      <c r="C9726" s="12" t="str">
        <f t="shared" si="151"/>
        <v>2015/12</v>
      </c>
      <c r="D9726" s="4">
        <v>42349</v>
      </c>
      <c r="E9726" s="3" t="s">
        <v>21</v>
      </c>
      <c r="F9726" s="3" t="s">
        <v>4557</v>
      </c>
      <c r="G9726" s="3" t="s">
        <v>2465</v>
      </c>
      <c r="H9726" s="5">
        <v>12224</v>
      </c>
      <c r="I9726" s="2">
        <v>2</v>
      </c>
      <c r="J9726" s="2">
        <v>2</v>
      </c>
      <c r="K9726" s="2">
        <v>4.4311999999999996</v>
      </c>
      <c r="L9726" s="18" t="str">
        <f>VLOOKUP(F9726,'BD customers'!$1:$1048576,2,FALSE)</f>
        <v>Tim Brockman</v>
      </c>
      <c r="M9726" s="2">
        <f>MATCH(orders[[#This Row],[Product ID]],'BD product'!A:A,0)</f>
        <v>663</v>
      </c>
      <c r="N9726" s="2" t="str" cm="1">
        <f t="array" ref="N9726">INDEX('BD product'!A:D,M9726,2)</f>
        <v>Office Supplies</v>
      </c>
    </row>
    <row r="9727" spans="1:14" x14ac:dyDescent="0.3">
      <c r="A9727" s="3" t="s">
        <v>9390</v>
      </c>
      <c r="B9727" s="4">
        <v>42995</v>
      </c>
      <c r="C9727" s="12" t="str">
        <f t="shared" si="151"/>
        <v>2017/09</v>
      </c>
      <c r="D9727" s="4">
        <v>42998</v>
      </c>
      <c r="E9727" s="3" t="s">
        <v>64</v>
      </c>
      <c r="F9727" s="3" t="s">
        <v>4523</v>
      </c>
      <c r="G9727" s="3" t="s">
        <v>3437</v>
      </c>
      <c r="H9727" s="5">
        <v>8997</v>
      </c>
      <c r="I9727" s="2">
        <v>3</v>
      </c>
      <c r="J9727" s="2">
        <v>0</v>
      </c>
      <c r="K9727" s="2">
        <v>37.787399999999998</v>
      </c>
      <c r="L9727" s="18" t="str">
        <f>VLOOKUP(F9727,'BD customers'!$1:$1048576,2,FALSE)</f>
        <v>Shahid Collister</v>
      </c>
      <c r="M9727" s="2">
        <f>MATCH(orders[[#This Row],[Product ID]],'BD product'!A:A,0)</f>
        <v>1018</v>
      </c>
      <c r="N9727" s="2" t="str" cm="1">
        <f t="array" ref="N9727">INDEX('BD product'!A:D,M9727,2)</f>
        <v>Technology</v>
      </c>
    </row>
    <row r="9728" spans="1:14" x14ac:dyDescent="0.3">
      <c r="A9728" s="3" t="s">
        <v>9391</v>
      </c>
      <c r="B9728" s="4">
        <v>43071</v>
      </c>
      <c r="C9728" s="12" t="str">
        <f t="shared" si="151"/>
        <v>2017/12</v>
      </c>
      <c r="D9728" s="4">
        <v>43073</v>
      </c>
      <c r="E9728" s="3" t="s">
        <v>64</v>
      </c>
      <c r="F9728" s="3" t="s">
        <v>316</v>
      </c>
      <c r="G9728" s="3" t="s">
        <v>4581</v>
      </c>
      <c r="H9728" s="5">
        <v>28686</v>
      </c>
      <c r="I9728" s="2">
        <v>7</v>
      </c>
      <c r="J9728" s="2">
        <v>0</v>
      </c>
      <c r="K9728" s="2">
        <v>80.320800000000006</v>
      </c>
      <c r="L9728" s="18" t="str">
        <f>VLOOKUP(F9728,'BD customers'!$1:$1048576,2,FALSE)</f>
        <v>Kunst Miller</v>
      </c>
      <c r="M9728" s="2">
        <f>MATCH(orders[[#This Row],[Product ID]],'BD product'!A:A,0)</f>
        <v>1362</v>
      </c>
      <c r="N9728" s="2" t="str" cm="1">
        <f t="array" ref="N9728">INDEX('BD product'!A:D,M9728,2)</f>
        <v>Office Supplies</v>
      </c>
    </row>
    <row r="9729" spans="1:14" x14ac:dyDescent="0.3">
      <c r="A9729" s="3" t="s">
        <v>9391</v>
      </c>
      <c r="B9729" s="4">
        <v>43071</v>
      </c>
      <c r="C9729" s="12" t="str">
        <f t="shared" si="151"/>
        <v>2017/12</v>
      </c>
      <c r="D9729" s="4">
        <v>43073</v>
      </c>
      <c r="E9729" s="3" t="s">
        <v>64</v>
      </c>
      <c r="F9729" s="3" t="s">
        <v>316</v>
      </c>
      <c r="G9729" s="3" t="s">
        <v>188</v>
      </c>
      <c r="H9729" s="5">
        <v>97995</v>
      </c>
      <c r="I9729" s="2">
        <v>5</v>
      </c>
      <c r="J9729" s="2">
        <v>0</v>
      </c>
      <c r="K9729" s="2">
        <v>284.18549999999999</v>
      </c>
      <c r="L9729" s="18" t="str">
        <f>VLOOKUP(F9729,'BD customers'!$1:$1048576,2,FALSE)</f>
        <v>Kunst Miller</v>
      </c>
      <c r="M9729" s="2">
        <f>MATCH(orders[[#This Row],[Product ID]],'BD product'!A:A,0)</f>
        <v>36</v>
      </c>
      <c r="N9729" s="2" t="str" cm="1">
        <f t="array" ref="N9729">INDEX('BD product'!A:D,M9729,2)</f>
        <v>Technology</v>
      </c>
    </row>
    <row r="9730" spans="1:14" x14ac:dyDescent="0.3">
      <c r="A9730" s="3" t="s">
        <v>9391</v>
      </c>
      <c r="B9730" s="4">
        <v>43071</v>
      </c>
      <c r="C9730" s="12" t="str">
        <f t="shared" ref="C9730:C9793" si="152">TEXT(B9730,"aaaa/mm")</f>
        <v>2017/12</v>
      </c>
      <c r="D9730" s="4">
        <v>43073</v>
      </c>
      <c r="E9730" s="3" t="s">
        <v>64</v>
      </c>
      <c r="F9730" s="3" t="s">
        <v>316</v>
      </c>
      <c r="G9730" s="3" t="s">
        <v>1918</v>
      </c>
      <c r="H9730" s="5">
        <v>436</v>
      </c>
      <c r="I9730" s="2">
        <v>2</v>
      </c>
      <c r="J9730" s="2">
        <v>0</v>
      </c>
      <c r="K9730" s="2">
        <v>0.1744</v>
      </c>
      <c r="L9730" s="18" t="str">
        <f>VLOOKUP(F9730,'BD customers'!$1:$1048576,2,FALSE)</f>
        <v>Kunst Miller</v>
      </c>
      <c r="M9730" s="2">
        <f>MATCH(orders[[#This Row],[Product ID]],'BD product'!A:A,0)</f>
        <v>484</v>
      </c>
      <c r="N9730" s="2" t="str" cm="1">
        <f t="array" ref="N9730">INDEX('BD product'!A:D,M9730,2)</f>
        <v>Office Supplies</v>
      </c>
    </row>
    <row r="9731" spans="1:14" x14ac:dyDescent="0.3">
      <c r="A9731" s="3" t="s">
        <v>9392</v>
      </c>
      <c r="B9731" s="4">
        <v>41911</v>
      </c>
      <c r="C9731" s="12" t="str">
        <f t="shared" si="152"/>
        <v>2014/09</v>
      </c>
      <c r="D9731" s="4">
        <v>41916</v>
      </c>
      <c r="E9731" s="3" t="s">
        <v>21</v>
      </c>
      <c r="F9731" s="3" t="s">
        <v>3233</v>
      </c>
      <c r="G9731" s="3" t="s">
        <v>4648</v>
      </c>
      <c r="H9731" s="5">
        <v>10048</v>
      </c>
      <c r="I9731" s="2">
        <v>2</v>
      </c>
      <c r="J9731" s="2">
        <v>2</v>
      </c>
      <c r="K9731" s="2">
        <v>3.1399999999999997E-2</v>
      </c>
      <c r="L9731" s="18" t="str">
        <f>VLOOKUP(F9731,'BD customers'!$1:$1048576,2,FALSE)</f>
        <v>Evan Bailliet</v>
      </c>
      <c r="M9731" s="2">
        <f>MATCH(orders[[#This Row],[Product ID]],'BD product'!A:A,0)</f>
        <v>1377</v>
      </c>
      <c r="N9731" s="2" t="str" cm="1">
        <f t="array" ref="N9731">INDEX('BD product'!A:D,M9731,2)</f>
        <v>Office Supplies</v>
      </c>
    </row>
    <row r="9732" spans="1:14" x14ac:dyDescent="0.3">
      <c r="A9732" s="3" t="s">
        <v>9392</v>
      </c>
      <c r="B9732" s="4">
        <v>41911</v>
      </c>
      <c r="C9732" s="12" t="str">
        <f t="shared" si="152"/>
        <v>2014/09</v>
      </c>
      <c r="D9732" s="4">
        <v>41916</v>
      </c>
      <c r="E9732" s="3" t="s">
        <v>21</v>
      </c>
      <c r="F9732" s="3" t="s">
        <v>3233</v>
      </c>
      <c r="G9732" s="3" t="s">
        <v>2780</v>
      </c>
      <c r="H9732" s="5">
        <v>80775</v>
      </c>
      <c r="I9732" s="2">
        <v>5</v>
      </c>
      <c r="J9732" s="2">
        <v>0</v>
      </c>
      <c r="K9732" s="2">
        <v>153.4725</v>
      </c>
      <c r="L9732" s="18" t="str">
        <f>VLOOKUP(F9732,'BD customers'!$1:$1048576,2,FALSE)</f>
        <v>Evan Bailliet</v>
      </c>
      <c r="M9732" s="2">
        <f>MATCH(orders[[#This Row],[Product ID]],'BD product'!A:A,0)</f>
        <v>767</v>
      </c>
      <c r="N9732" s="2" t="str" cm="1">
        <f t="array" ref="N9732">INDEX('BD product'!A:D,M9732,2)</f>
        <v>Office Supplies</v>
      </c>
    </row>
    <row r="9733" spans="1:14" x14ac:dyDescent="0.3">
      <c r="A9733" s="3" t="s">
        <v>9393</v>
      </c>
      <c r="B9733" s="4">
        <v>43053</v>
      </c>
      <c r="C9733" s="12" t="str">
        <f t="shared" si="152"/>
        <v>2017/11</v>
      </c>
      <c r="D9733" s="4">
        <v>43058</v>
      </c>
      <c r="E9733" s="3" t="s">
        <v>21</v>
      </c>
      <c r="F9733" s="3" t="s">
        <v>3915</v>
      </c>
      <c r="G9733" s="3" t="s">
        <v>3514</v>
      </c>
      <c r="H9733" s="5">
        <v>3424</v>
      </c>
      <c r="I9733" s="2">
        <v>8</v>
      </c>
      <c r="J9733" s="2">
        <v>0</v>
      </c>
      <c r="K9733" s="2">
        <v>9.9296000000000006</v>
      </c>
      <c r="L9733" s="18" t="str">
        <f>VLOOKUP(F9733,'BD customers'!$1:$1048576,2,FALSE)</f>
        <v>Joe Elijah</v>
      </c>
      <c r="M9733" s="2">
        <f>MATCH(orders[[#This Row],[Product ID]],'BD product'!A:A,0)</f>
        <v>1048</v>
      </c>
      <c r="N9733" s="2" t="str" cm="1">
        <f t="array" ref="N9733">INDEX('BD product'!A:D,M9733,2)</f>
        <v>Office Supplies</v>
      </c>
    </row>
    <row r="9734" spans="1:14" x14ac:dyDescent="0.3">
      <c r="A9734" s="3" t="s">
        <v>9394</v>
      </c>
      <c r="B9734" s="4">
        <v>41871</v>
      </c>
      <c r="C9734" s="12" t="str">
        <f t="shared" si="152"/>
        <v>2014/08</v>
      </c>
      <c r="D9734" s="4">
        <v>41876</v>
      </c>
      <c r="E9734" s="3" t="s">
        <v>21</v>
      </c>
      <c r="F9734" s="3" t="s">
        <v>5620</v>
      </c>
      <c r="G9734" s="3" t="s">
        <v>5079</v>
      </c>
      <c r="H9734" s="5">
        <v>50024</v>
      </c>
      <c r="I9734" s="2">
        <v>13</v>
      </c>
      <c r="J9734" s="2">
        <v>0</v>
      </c>
      <c r="K9734" s="2">
        <v>145.06960000000001</v>
      </c>
      <c r="L9734" s="18" t="str">
        <f>VLOOKUP(F9734,'BD customers'!$1:$1048576,2,FALSE)</f>
        <v>Nick Crebassa</v>
      </c>
      <c r="M9734" s="2">
        <f>MATCH(orders[[#This Row],[Product ID]],'BD product'!A:A,0)</f>
        <v>1466</v>
      </c>
      <c r="N9734" s="2" t="str" cm="1">
        <f t="array" ref="N9734">INDEX('BD product'!A:D,M9734,2)</f>
        <v>Furniture</v>
      </c>
    </row>
    <row r="9735" spans="1:14" x14ac:dyDescent="0.3">
      <c r="A9735" s="3" t="s">
        <v>9394</v>
      </c>
      <c r="B9735" s="4">
        <v>41871</v>
      </c>
      <c r="C9735" s="12" t="str">
        <f t="shared" si="152"/>
        <v>2014/08</v>
      </c>
      <c r="D9735" s="4">
        <v>41876</v>
      </c>
      <c r="E9735" s="3" t="s">
        <v>21</v>
      </c>
      <c r="F9735" s="3" t="s">
        <v>5620</v>
      </c>
      <c r="G9735" s="3" t="s">
        <v>5867</v>
      </c>
      <c r="H9735" s="5">
        <v>2012</v>
      </c>
      <c r="I9735" s="2">
        <v>2</v>
      </c>
      <c r="J9735" s="2">
        <v>0</v>
      </c>
      <c r="K9735" s="2">
        <v>9.2552000000000003</v>
      </c>
      <c r="L9735" s="18" t="str">
        <f>VLOOKUP(F9735,'BD customers'!$1:$1048576,2,FALSE)</f>
        <v>Nick Crebassa</v>
      </c>
      <c r="M9735" s="2">
        <f>MATCH(orders[[#This Row],[Product ID]],'BD product'!A:A,0)</f>
        <v>1605</v>
      </c>
      <c r="N9735" s="2" t="str" cm="1">
        <f t="array" ref="N9735">INDEX('BD product'!A:D,M9735,2)</f>
        <v>Office Supplies</v>
      </c>
    </row>
    <row r="9736" spans="1:14" x14ac:dyDescent="0.3">
      <c r="A9736" s="3" t="s">
        <v>9394</v>
      </c>
      <c r="B9736" s="4">
        <v>41871</v>
      </c>
      <c r="C9736" s="12" t="str">
        <f t="shared" si="152"/>
        <v>2014/08</v>
      </c>
      <c r="D9736" s="4">
        <v>41876</v>
      </c>
      <c r="E9736" s="3" t="s">
        <v>21</v>
      </c>
      <c r="F9736" s="3" t="s">
        <v>5620</v>
      </c>
      <c r="G9736" s="3" t="s">
        <v>3842</v>
      </c>
      <c r="H9736" s="5">
        <v>89699</v>
      </c>
      <c r="I9736" s="2">
        <v>1</v>
      </c>
      <c r="J9736" s="2">
        <v>0</v>
      </c>
      <c r="K9736" s="2">
        <v>421.58530000000002</v>
      </c>
      <c r="L9736" s="18" t="str">
        <f>VLOOKUP(F9736,'BD customers'!$1:$1048576,2,FALSE)</f>
        <v>Nick Crebassa</v>
      </c>
      <c r="M9736" s="2">
        <f>MATCH(orders[[#This Row],[Product ID]],'BD product'!A:A,0)</f>
        <v>1178</v>
      </c>
      <c r="N9736" s="2" t="str" cm="1">
        <f t="array" ref="N9736">INDEX('BD product'!A:D,M9736,2)</f>
        <v>Office Supplies</v>
      </c>
    </row>
    <row r="9737" spans="1:14" x14ac:dyDescent="0.3">
      <c r="A9737" s="3" t="s">
        <v>9395</v>
      </c>
      <c r="B9737" s="4">
        <v>41962</v>
      </c>
      <c r="C9737" s="12" t="str">
        <f t="shared" si="152"/>
        <v>2014/11</v>
      </c>
      <c r="D9737" s="4">
        <v>41965</v>
      </c>
      <c r="E9737" s="3" t="s">
        <v>11</v>
      </c>
      <c r="F9737" s="3" t="s">
        <v>586</v>
      </c>
      <c r="G9737" s="3" t="s">
        <v>8862</v>
      </c>
      <c r="H9737" s="5">
        <v>588</v>
      </c>
      <c r="I9737" s="2">
        <v>1</v>
      </c>
      <c r="J9737" s="2">
        <v>2</v>
      </c>
      <c r="K9737" s="2">
        <v>1.9844999999999999</v>
      </c>
      <c r="L9737" s="18" t="str">
        <f>VLOOKUP(F9737,'BD customers'!$1:$1048576,2,FALSE)</f>
        <v>Alan Dominguez</v>
      </c>
      <c r="M9737" s="2">
        <f>MATCH(orders[[#This Row],[Product ID]],'BD product'!A:A,0)</f>
        <v>1845</v>
      </c>
      <c r="N9737" s="2" t="str" cm="1">
        <f t="array" ref="N9737">INDEX('BD product'!A:D,M9737,2)</f>
        <v>Office Supplies</v>
      </c>
    </row>
    <row r="9738" spans="1:14" x14ac:dyDescent="0.3">
      <c r="A9738" s="3" t="s">
        <v>9396</v>
      </c>
      <c r="B9738" s="4">
        <v>42184</v>
      </c>
      <c r="C9738" s="12" t="str">
        <f t="shared" si="152"/>
        <v>2015/06</v>
      </c>
      <c r="D9738" s="4">
        <v>42188</v>
      </c>
      <c r="E9738" s="3" t="s">
        <v>21</v>
      </c>
      <c r="F9738" s="3" t="s">
        <v>6119</v>
      </c>
      <c r="G9738" s="3" t="s">
        <v>2055</v>
      </c>
      <c r="H9738" s="5">
        <v>26998</v>
      </c>
      <c r="I9738" s="2">
        <v>2</v>
      </c>
      <c r="J9738" s="2">
        <v>0</v>
      </c>
      <c r="K9738" s="2">
        <v>72.894599999999997</v>
      </c>
      <c r="L9738" s="18" t="str">
        <f>VLOOKUP(F9738,'BD customers'!$1:$1048576,2,FALSE)</f>
        <v>Neil FranzÃ¶sisch</v>
      </c>
      <c r="M9738" s="2">
        <f>MATCH(orders[[#This Row],[Product ID]],'BD product'!A:A,0)</f>
        <v>526</v>
      </c>
      <c r="N9738" s="2" t="str" cm="1">
        <f t="array" ref="N9738">INDEX('BD product'!A:D,M9738,2)</f>
        <v>Technology</v>
      </c>
    </row>
    <row r="9739" spans="1:14" x14ac:dyDescent="0.3">
      <c r="A9739" s="3" t="s">
        <v>9397</v>
      </c>
      <c r="B9739" s="4">
        <v>42810</v>
      </c>
      <c r="C9739" s="12" t="str">
        <f t="shared" si="152"/>
        <v>2017/03</v>
      </c>
      <c r="D9739" s="4">
        <v>42815</v>
      </c>
      <c r="E9739" s="3" t="s">
        <v>21</v>
      </c>
      <c r="F9739" s="3" t="s">
        <v>4616</v>
      </c>
      <c r="G9739" s="3" t="s">
        <v>5013</v>
      </c>
      <c r="H9739" s="5">
        <v>31012</v>
      </c>
      <c r="I9739" s="2">
        <v>2</v>
      </c>
      <c r="J9739" s="2">
        <v>0</v>
      </c>
      <c r="K9739" s="2">
        <v>80.631200000000007</v>
      </c>
      <c r="L9739" s="18" t="str">
        <f>VLOOKUP(F9739,'BD customers'!$1:$1048576,2,FALSE)</f>
        <v>Ken Dana</v>
      </c>
      <c r="M9739" s="2">
        <f>MATCH(orders[[#This Row],[Product ID]],'BD product'!A:A,0)</f>
        <v>1451</v>
      </c>
      <c r="N9739" s="2" t="str" cm="1">
        <f t="array" ref="N9739">INDEX('BD product'!A:D,M9739,2)</f>
        <v>Office Supplies</v>
      </c>
    </row>
    <row r="9740" spans="1:14" x14ac:dyDescent="0.3">
      <c r="A9740" s="3" t="s">
        <v>9397</v>
      </c>
      <c r="B9740" s="4">
        <v>42810</v>
      </c>
      <c r="C9740" s="12" t="str">
        <f t="shared" si="152"/>
        <v>2017/03</v>
      </c>
      <c r="D9740" s="4">
        <v>42815</v>
      </c>
      <c r="E9740" s="3" t="s">
        <v>21</v>
      </c>
      <c r="F9740" s="3" t="s">
        <v>4616</v>
      </c>
      <c r="G9740" s="3" t="s">
        <v>3149</v>
      </c>
      <c r="H9740" s="5">
        <v>70464</v>
      </c>
      <c r="I9740" s="2">
        <v>6</v>
      </c>
      <c r="J9740" s="2">
        <v>2</v>
      </c>
      <c r="K9740" s="2">
        <v>22.9008</v>
      </c>
      <c r="L9740" s="18" t="str">
        <f>VLOOKUP(F9740,'BD customers'!$1:$1048576,2,FALSE)</f>
        <v>Ken Dana</v>
      </c>
      <c r="M9740" s="2">
        <f>MATCH(orders[[#This Row],[Product ID]],'BD product'!A:A,0)</f>
        <v>910</v>
      </c>
      <c r="N9740" s="2" t="str" cm="1">
        <f t="array" ref="N9740">INDEX('BD product'!A:D,M9740,2)</f>
        <v>Office Supplies</v>
      </c>
    </row>
    <row r="9741" spans="1:14" x14ac:dyDescent="0.3">
      <c r="A9741" s="3" t="s">
        <v>9397</v>
      </c>
      <c r="B9741" s="4">
        <v>42810</v>
      </c>
      <c r="C9741" s="12" t="str">
        <f t="shared" si="152"/>
        <v>2017/03</v>
      </c>
      <c r="D9741" s="4">
        <v>42815</v>
      </c>
      <c r="E9741" s="3" t="s">
        <v>21</v>
      </c>
      <c r="F9741" s="3" t="s">
        <v>4616</v>
      </c>
      <c r="G9741" s="3" t="s">
        <v>3859</v>
      </c>
      <c r="H9741" s="5">
        <v>1968</v>
      </c>
      <c r="I9741" s="2">
        <v>5</v>
      </c>
      <c r="J9741" s="2">
        <v>2</v>
      </c>
      <c r="K9741" s="2">
        <v>0.68879999999999997</v>
      </c>
      <c r="L9741" s="18" t="str">
        <f>VLOOKUP(F9741,'BD customers'!$1:$1048576,2,FALSE)</f>
        <v>Ken Dana</v>
      </c>
      <c r="M9741" s="2">
        <f>MATCH(orders[[#This Row],[Product ID]],'BD product'!A:A,0)</f>
        <v>1183</v>
      </c>
      <c r="N9741" s="2" t="str" cm="1">
        <f t="array" ref="N9741">INDEX('BD product'!A:D,M9741,2)</f>
        <v>Office Supplies</v>
      </c>
    </row>
    <row r="9742" spans="1:14" x14ac:dyDescent="0.3">
      <c r="A9742" s="3" t="s">
        <v>9397</v>
      </c>
      <c r="B9742" s="4">
        <v>42810</v>
      </c>
      <c r="C9742" s="12" t="str">
        <f t="shared" si="152"/>
        <v>2017/03</v>
      </c>
      <c r="D9742" s="4">
        <v>42815</v>
      </c>
      <c r="E9742" s="3" t="s">
        <v>21</v>
      </c>
      <c r="F9742" s="3" t="s">
        <v>4616</v>
      </c>
      <c r="G9742" s="3" t="s">
        <v>2246</v>
      </c>
      <c r="H9742" s="5">
        <v>14067</v>
      </c>
      <c r="I9742" s="2">
        <v>3</v>
      </c>
      <c r="J9742" s="2">
        <v>0</v>
      </c>
      <c r="K9742" s="2">
        <v>54.8613</v>
      </c>
      <c r="L9742" s="18" t="str">
        <f>VLOOKUP(F9742,'BD customers'!$1:$1048576,2,FALSE)</f>
        <v>Ken Dana</v>
      </c>
      <c r="M9742" s="2">
        <f>MATCH(orders[[#This Row],[Product ID]],'BD product'!A:A,0)</f>
        <v>591</v>
      </c>
      <c r="N9742" s="2" t="str" cm="1">
        <f t="array" ref="N9742">INDEX('BD product'!A:D,M9742,2)</f>
        <v>Office Supplies</v>
      </c>
    </row>
    <row r="9743" spans="1:14" x14ac:dyDescent="0.3">
      <c r="A9743" s="3" t="s">
        <v>9398</v>
      </c>
      <c r="B9743" s="4">
        <v>42316</v>
      </c>
      <c r="C9743" s="12" t="str">
        <f t="shared" si="152"/>
        <v>2015/11</v>
      </c>
      <c r="D9743" s="4">
        <v>42320</v>
      </c>
      <c r="E9743" s="3" t="s">
        <v>21</v>
      </c>
      <c r="F9743" s="3" t="s">
        <v>1845</v>
      </c>
      <c r="G9743" s="3" t="s">
        <v>149</v>
      </c>
      <c r="H9743" s="5">
        <v>44049</v>
      </c>
      <c r="I9743" s="2">
        <v>5</v>
      </c>
      <c r="J9743" s="2">
        <v>0</v>
      </c>
      <c r="K9743" s="2">
        <v>101.31270000000001</v>
      </c>
      <c r="L9743" s="18" t="str">
        <f>VLOOKUP(F9743,'BD customers'!$1:$1048576,2,FALSE)</f>
        <v>Quincy Jones</v>
      </c>
      <c r="M9743" s="2">
        <f>MATCH(orders[[#This Row],[Product ID]],'BD product'!A:A,0)</f>
        <v>28</v>
      </c>
      <c r="N9743" s="2" t="str" cm="1">
        <f t="array" ref="N9743">INDEX('BD product'!A:D,M9743,2)</f>
        <v>Furniture</v>
      </c>
    </row>
    <row r="9744" spans="1:14" x14ac:dyDescent="0.3">
      <c r="A9744" s="3" t="s">
        <v>9399</v>
      </c>
      <c r="B9744" s="4">
        <v>43067</v>
      </c>
      <c r="C9744" s="12" t="str">
        <f t="shared" si="152"/>
        <v>2017/11</v>
      </c>
      <c r="D9744" s="4">
        <v>43071</v>
      </c>
      <c r="E9744" s="3" t="s">
        <v>21</v>
      </c>
      <c r="F9744" s="3" t="s">
        <v>1880</v>
      </c>
      <c r="G9744" s="3" t="s">
        <v>1294</v>
      </c>
      <c r="H9744" s="5">
        <v>6265</v>
      </c>
      <c r="I9744" s="2">
        <v>5</v>
      </c>
      <c r="J9744" s="2">
        <v>0</v>
      </c>
      <c r="K9744" s="2">
        <v>29.445499999999999</v>
      </c>
      <c r="L9744" s="18" t="str">
        <f>VLOOKUP(F9744,'BD customers'!$1:$1048576,2,FALSE)</f>
        <v>Emily Phan</v>
      </c>
      <c r="M9744" s="2">
        <f>MATCH(orders[[#This Row],[Product ID]],'BD product'!A:A,0)</f>
        <v>302</v>
      </c>
      <c r="N9744" s="2" t="str" cm="1">
        <f t="array" ref="N9744">INDEX('BD product'!A:D,M9744,2)</f>
        <v>Office Supplies</v>
      </c>
    </row>
    <row r="9745" spans="1:14" x14ac:dyDescent="0.3">
      <c r="A9745" s="3" t="s">
        <v>9400</v>
      </c>
      <c r="B9745" s="4">
        <v>42537</v>
      </c>
      <c r="C9745" s="12" t="str">
        <f t="shared" si="152"/>
        <v>2016/06</v>
      </c>
      <c r="D9745" s="4">
        <v>42543</v>
      </c>
      <c r="E9745" s="3" t="s">
        <v>21</v>
      </c>
      <c r="F9745" s="3" t="s">
        <v>2832</v>
      </c>
      <c r="G9745" s="3" t="s">
        <v>3503</v>
      </c>
      <c r="H9745" s="5">
        <v>945</v>
      </c>
      <c r="I9745" s="2">
        <v>3</v>
      </c>
      <c r="J9745" s="2">
        <v>0</v>
      </c>
      <c r="K9745" s="2">
        <v>0.4536</v>
      </c>
      <c r="L9745" s="18" t="str">
        <f>VLOOKUP(F9745,'BD customers'!$1:$1048576,2,FALSE)</f>
        <v>Jennifer Jackson</v>
      </c>
      <c r="M9745" s="2">
        <f>MATCH(orders[[#This Row],[Product ID]],'BD product'!A:A,0)</f>
        <v>1044</v>
      </c>
      <c r="N9745" s="2" t="str" cm="1">
        <f t="array" ref="N9745">INDEX('BD product'!A:D,M9745,2)</f>
        <v>Office Supplies</v>
      </c>
    </row>
    <row r="9746" spans="1:14" x14ac:dyDescent="0.3">
      <c r="A9746" s="3" t="s">
        <v>9401</v>
      </c>
      <c r="B9746" s="4">
        <v>42756</v>
      </c>
      <c r="C9746" s="12" t="str">
        <f t="shared" si="152"/>
        <v>2017/01</v>
      </c>
      <c r="D9746" s="4">
        <v>42760</v>
      </c>
      <c r="E9746" s="3" t="s">
        <v>21</v>
      </c>
      <c r="F9746" s="3" t="s">
        <v>4792</v>
      </c>
      <c r="G9746" s="3" t="s">
        <v>2156</v>
      </c>
      <c r="H9746" s="5">
        <v>268576</v>
      </c>
      <c r="I9746" s="2">
        <v>4</v>
      </c>
      <c r="J9746" s="2">
        <v>2</v>
      </c>
      <c r="K9746" s="2">
        <v>90.644400000000005</v>
      </c>
      <c r="L9746" s="18" t="str">
        <f>VLOOKUP(F9746,'BD customers'!$1:$1048576,2,FALSE)</f>
        <v>Bobby Elias</v>
      </c>
      <c r="M9746" s="2">
        <f>MATCH(orders[[#This Row],[Product ID]],'BD product'!A:A,0)</f>
        <v>558</v>
      </c>
      <c r="N9746" s="2" t="str" cm="1">
        <f t="array" ref="N9746">INDEX('BD product'!A:D,M9746,2)</f>
        <v>Office Supplies</v>
      </c>
    </row>
    <row r="9747" spans="1:14" x14ac:dyDescent="0.3">
      <c r="A9747" s="3" t="s">
        <v>9402</v>
      </c>
      <c r="B9747" s="4">
        <v>43063</v>
      </c>
      <c r="C9747" s="12" t="str">
        <f t="shared" si="152"/>
        <v>2017/11</v>
      </c>
      <c r="D9747" s="4">
        <v>43063</v>
      </c>
      <c r="E9747" s="3" t="s">
        <v>41</v>
      </c>
      <c r="F9747" s="3" t="s">
        <v>2908</v>
      </c>
      <c r="G9747" s="3" t="s">
        <v>1440</v>
      </c>
      <c r="H9747" s="5">
        <v>36408</v>
      </c>
      <c r="I9747" s="2">
        <v>2</v>
      </c>
      <c r="J9747" s="2">
        <v>2</v>
      </c>
      <c r="K9747" s="2">
        <v>0.91020000000000001</v>
      </c>
      <c r="L9747" s="18" t="str">
        <f>VLOOKUP(F9747,'BD customers'!$1:$1048576,2,FALSE)</f>
        <v>Beth Paige</v>
      </c>
      <c r="M9747" s="2">
        <f>MATCH(orders[[#This Row],[Product ID]],'BD product'!A:A,0)</f>
        <v>344</v>
      </c>
      <c r="N9747" s="2" t="str" cm="1">
        <f t="array" ref="N9747">INDEX('BD product'!A:D,M9747,2)</f>
        <v>Furniture</v>
      </c>
    </row>
    <row r="9748" spans="1:14" x14ac:dyDescent="0.3">
      <c r="A9748" s="3" t="s">
        <v>9402</v>
      </c>
      <c r="B9748" s="4">
        <v>43063</v>
      </c>
      <c r="C9748" s="12" t="str">
        <f t="shared" si="152"/>
        <v>2017/11</v>
      </c>
      <c r="D9748" s="4">
        <v>43063</v>
      </c>
      <c r="E9748" s="3" t="s">
        <v>41</v>
      </c>
      <c r="F9748" s="3" t="s">
        <v>2908</v>
      </c>
      <c r="G9748" s="3" t="s">
        <v>3326</v>
      </c>
      <c r="H9748" s="5">
        <v>71088</v>
      </c>
      <c r="I9748" s="2">
        <v>2</v>
      </c>
      <c r="J9748" s="2">
        <v>2</v>
      </c>
      <c r="K9748" s="2">
        <v>-1.7771999999999999</v>
      </c>
      <c r="L9748" s="18" t="str">
        <f>VLOOKUP(F9748,'BD customers'!$1:$1048576,2,FALSE)</f>
        <v>Beth Paige</v>
      </c>
      <c r="M9748" s="2">
        <f>MATCH(orders[[#This Row],[Product ID]],'BD product'!A:A,0)</f>
        <v>974</v>
      </c>
      <c r="N9748" s="2" t="str" cm="1">
        <f t="array" ref="N9748">INDEX('BD product'!A:D,M9748,2)</f>
        <v>Furniture</v>
      </c>
    </row>
    <row r="9749" spans="1:14" x14ac:dyDescent="0.3">
      <c r="A9749" s="3" t="s">
        <v>9403</v>
      </c>
      <c r="B9749" s="4">
        <v>41954</v>
      </c>
      <c r="C9749" s="12" t="str">
        <f t="shared" si="152"/>
        <v>2014/11</v>
      </c>
      <c r="D9749" s="4">
        <v>41958</v>
      </c>
      <c r="E9749" s="3" t="s">
        <v>21</v>
      </c>
      <c r="F9749" s="3" t="s">
        <v>47</v>
      </c>
      <c r="G9749" s="3" t="s">
        <v>6182</v>
      </c>
      <c r="H9749" s="5">
        <v>10984</v>
      </c>
      <c r="I9749" s="2">
        <v>2</v>
      </c>
      <c r="J9749" s="2">
        <v>6</v>
      </c>
      <c r="K9749" s="2">
        <v>-7.9634</v>
      </c>
      <c r="L9749" s="18" t="str">
        <f>VLOOKUP(F9749,'BD customers'!$1:$1048576,2,FALSE)</f>
        <v>Brosina Hoffman</v>
      </c>
      <c r="M9749" s="2">
        <f>MATCH(orders[[#This Row],[Product ID]],'BD product'!A:A,0)</f>
        <v>1651</v>
      </c>
      <c r="N9749" s="2" t="str" cm="1">
        <f t="array" ref="N9749">INDEX('BD product'!A:D,M9749,2)</f>
        <v>Furniture</v>
      </c>
    </row>
    <row r="9750" spans="1:14" x14ac:dyDescent="0.3">
      <c r="A9750" s="3" t="s">
        <v>9403</v>
      </c>
      <c r="B9750" s="4">
        <v>41954</v>
      </c>
      <c r="C9750" s="12" t="str">
        <f t="shared" si="152"/>
        <v>2014/11</v>
      </c>
      <c r="D9750" s="4">
        <v>41958</v>
      </c>
      <c r="E9750" s="3" t="s">
        <v>21</v>
      </c>
      <c r="F9750" s="3" t="s">
        <v>47</v>
      </c>
      <c r="G9750" s="3" t="s">
        <v>1848</v>
      </c>
      <c r="H9750" s="5">
        <v>797944</v>
      </c>
      <c r="I9750" s="2">
        <v>4</v>
      </c>
      <c r="J9750" s="2">
        <v>3</v>
      </c>
      <c r="K9750" s="2">
        <v>-5.6996000000000002</v>
      </c>
      <c r="L9750" s="18" t="str">
        <f>VLOOKUP(F9750,'BD customers'!$1:$1048576,2,FALSE)</f>
        <v>Brosina Hoffman</v>
      </c>
      <c r="M9750" s="2">
        <f>MATCH(orders[[#This Row],[Product ID]],'BD product'!A:A,0)</f>
        <v>465</v>
      </c>
      <c r="N9750" s="2" t="str" cm="1">
        <f t="array" ref="N9750">INDEX('BD product'!A:D,M9750,2)</f>
        <v>Furniture</v>
      </c>
    </row>
    <row r="9751" spans="1:14" x14ac:dyDescent="0.3">
      <c r="A9751" s="3" t="s">
        <v>9404</v>
      </c>
      <c r="B9751" s="4">
        <v>42433</v>
      </c>
      <c r="C9751" s="12" t="str">
        <f t="shared" si="152"/>
        <v>2016/03</v>
      </c>
      <c r="D9751" s="4">
        <v>42437</v>
      </c>
      <c r="E9751" s="3" t="s">
        <v>21</v>
      </c>
      <c r="F9751" s="3" t="s">
        <v>4471</v>
      </c>
      <c r="G9751" s="3" t="s">
        <v>1735</v>
      </c>
      <c r="H9751" s="5">
        <v>15998</v>
      </c>
      <c r="I9751" s="2">
        <v>2</v>
      </c>
      <c r="J9751" s="2">
        <v>0</v>
      </c>
      <c r="K9751" s="2">
        <v>57.592799999999997</v>
      </c>
      <c r="L9751" s="18" t="str">
        <f>VLOOKUP(F9751,'BD customers'!$1:$1048576,2,FALSE)</f>
        <v>Eleni McCrary</v>
      </c>
      <c r="M9751" s="2">
        <f>MATCH(orders[[#This Row],[Product ID]],'BD product'!A:A,0)</f>
        <v>430</v>
      </c>
      <c r="N9751" s="2" t="str" cm="1">
        <f t="array" ref="N9751">INDEX('BD product'!A:D,M9751,2)</f>
        <v>Technology</v>
      </c>
    </row>
    <row r="9752" spans="1:14" x14ac:dyDescent="0.3">
      <c r="A9752" s="3" t="s">
        <v>9405</v>
      </c>
      <c r="B9752" s="4">
        <v>42654</v>
      </c>
      <c r="C9752" s="12" t="str">
        <f t="shared" si="152"/>
        <v>2016/10</v>
      </c>
      <c r="D9752" s="4">
        <v>42658</v>
      </c>
      <c r="E9752" s="3" t="s">
        <v>21</v>
      </c>
      <c r="F9752" s="3" t="s">
        <v>1880</v>
      </c>
      <c r="G9752" s="3" t="s">
        <v>4798</v>
      </c>
      <c r="H9752" s="5">
        <v>5344</v>
      </c>
      <c r="I9752" s="2">
        <v>2</v>
      </c>
      <c r="J9752" s="2">
        <v>2</v>
      </c>
      <c r="K9752" s="2">
        <v>6.6799999999999998E-2</v>
      </c>
      <c r="L9752" s="18" t="str">
        <f>VLOOKUP(F9752,'BD customers'!$1:$1048576,2,FALSE)</f>
        <v>Emily Phan</v>
      </c>
      <c r="M9752" s="2">
        <f>MATCH(orders[[#This Row],[Product ID]],'BD product'!A:A,0)</f>
        <v>1414</v>
      </c>
      <c r="N9752" s="2" t="str" cm="1">
        <f t="array" ref="N9752">INDEX('BD product'!A:D,M9752,2)</f>
        <v>Office Supplies</v>
      </c>
    </row>
    <row r="9753" spans="1:14" x14ac:dyDescent="0.3">
      <c r="A9753" s="3" t="s">
        <v>9405</v>
      </c>
      <c r="B9753" s="4">
        <v>42654</v>
      </c>
      <c r="C9753" s="12" t="str">
        <f t="shared" si="152"/>
        <v>2016/10</v>
      </c>
      <c r="D9753" s="4">
        <v>42658</v>
      </c>
      <c r="E9753" s="3" t="s">
        <v>21</v>
      </c>
      <c r="F9753" s="3" t="s">
        <v>1880</v>
      </c>
      <c r="G9753" s="3" t="s">
        <v>3837</v>
      </c>
      <c r="H9753" s="5">
        <v>2772</v>
      </c>
      <c r="I9753" s="2">
        <v>3</v>
      </c>
      <c r="J9753" s="2">
        <v>2</v>
      </c>
      <c r="K9753" s="2">
        <v>0.34649999999999997</v>
      </c>
      <c r="L9753" s="18" t="str">
        <f>VLOOKUP(F9753,'BD customers'!$1:$1048576,2,FALSE)</f>
        <v>Emily Phan</v>
      </c>
      <c r="M9753" s="2">
        <f>MATCH(orders[[#This Row],[Product ID]],'BD product'!A:A,0)</f>
        <v>1177</v>
      </c>
      <c r="N9753" s="2" t="str" cm="1">
        <f t="array" ref="N9753">INDEX('BD product'!A:D,M9753,2)</f>
        <v>Office Supplies</v>
      </c>
    </row>
    <row r="9754" spans="1:14" x14ac:dyDescent="0.3">
      <c r="A9754" s="3" t="s">
        <v>9406</v>
      </c>
      <c r="B9754" s="4">
        <v>42552</v>
      </c>
      <c r="C9754" s="12" t="str">
        <f t="shared" si="152"/>
        <v>2016/07</v>
      </c>
      <c r="D9754" s="4">
        <v>42553</v>
      </c>
      <c r="E9754" s="3" t="s">
        <v>64</v>
      </c>
      <c r="F9754" s="3" t="s">
        <v>1149</v>
      </c>
      <c r="G9754" s="3" t="s">
        <v>2721</v>
      </c>
      <c r="H9754" s="5">
        <v>2496</v>
      </c>
      <c r="I9754" s="2">
        <v>1</v>
      </c>
      <c r="J9754" s="2">
        <v>2</v>
      </c>
      <c r="K9754" s="2">
        <v>0.90480000000000005</v>
      </c>
      <c r="L9754" s="18" t="str">
        <f>VLOOKUP(F9754,'BD customers'!$1:$1048576,2,FALSE)</f>
        <v>Nick Zandusky</v>
      </c>
      <c r="M9754" s="2">
        <f>MATCH(orders[[#This Row],[Product ID]],'BD product'!A:A,0)</f>
        <v>746</v>
      </c>
      <c r="N9754" s="2" t="str" cm="1">
        <f t="array" ref="N9754">INDEX('BD product'!A:D,M9754,2)</f>
        <v>Office Supplies</v>
      </c>
    </row>
    <row r="9755" spans="1:14" x14ac:dyDescent="0.3">
      <c r="A9755" s="3" t="s">
        <v>9407</v>
      </c>
      <c r="B9755" s="4">
        <v>42821</v>
      </c>
      <c r="C9755" s="12" t="str">
        <f t="shared" si="152"/>
        <v>2017/03</v>
      </c>
      <c r="D9755" s="4">
        <v>42823</v>
      </c>
      <c r="E9755" s="3" t="s">
        <v>11</v>
      </c>
      <c r="F9755" s="3" t="s">
        <v>506</v>
      </c>
      <c r="G9755" s="3" t="s">
        <v>5675</v>
      </c>
      <c r="H9755" s="5">
        <v>826</v>
      </c>
      <c r="I9755" s="2">
        <v>2</v>
      </c>
      <c r="J9755" s="2">
        <v>0</v>
      </c>
      <c r="K9755" s="2">
        <v>3.7995999999999999</v>
      </c>
      <c r="L9755" s="18" t="str">
        <f>VLOOKUP(F9755,'BD customers'!$1:$1048576,2,FALSE)</f>
        <v>Lena Cacioppo</v>
      </c>
      <c r="M9755" s="2">
        <f>MATCH(orders[[#This Row],[Product ID]],'BD product'!A:A,0)</f>
        <v>1572</v>
      </c>
      <c r="N9755" s="2" t="str" cm="1">
        <f t="array" ref="N9755">INDEX('BD product'!A:D,M9755,2)</f>
        <v>Office Supplies</v>
      </c>
    </row>
    <row r="9756" spans="1:14" x14ac:dyDescent="0.3">
      <c r="A9756" s="3" t="s">
        <v>9407</v>
      </c>
      <c r="B9756" s="4">
        <v>42821</v>
      </c>
      <c r="C9756" s="12" t="str">
        <f t="shared" si="152"/>
        <v>2017/03</v>
      </c>
      <c r="D9756" s="4">
        <v>42823</v>
      </c>
      <c r="E9756" s="3" t="s">
        <v>11</v>
      </c>
      <c r="F9756" s="3" t="s">
        <v>506</v>
      </c>
      <c r="G9756" s="3" t="s">
        <v>964</v>
      </c>
      <c r="H9756" s="5">
        <v>1776</v>
      </c>
      <c r="I9756" s="2">
        <v>2</v>
      </c>
      <c r="J9756" s="2">
        <v>0</v>
      </c>
      <c r="K9756" s="2">
        <v>8.8800000000000004E-2</v>
      </c>
      <c r="L9756" s="18" t="str">
        <f>VLOOKUP(F9756,'BD customers'!$1:$1048576,2,FALSE)</f>
        <v>Lena Cacioppo</v>
      </c>
      <c r="M9756" s="2">
        <f>MATCH(orders[[#This Row],[Product ID]],'BD product'!A:A,0)</f>
        <v>215</v>
      </c>
      <c r="N9756" s="2" t="str" cm="1">
        <f t="array" ref="N9756">INDEX('BD product'!A:D,M9756,2)</f>
        <v>Office Supplies</v>
      </c>
    </row>
    <row r="9757" spans="1:14" x14ac:dyDescent="0.3">
      <c r="A9757" s="3" t="s">
        <v>9407</v>
      </c>
      <c r="B9757" s="4">
        <v>42821</v>
      </c>
      <c r="C9757" s="12" t="str">
        <f t="shared" si="152"/>
        <v>2017/03</v>
      </c>
      <c r="D9757" s="4">
        <v>42823</v>
      </c>
      <c r="E9757" s="3" t="s">
        <v>11</v>
      </c>
      <c r="F9757" s="3" t="s">
        <v>506</v>
      </c>
      <c r="G9757" s="3" t="s">
        <v>4939</v>
      </c>
      <c r="H9757" s="5">
        <v>33294</v>
      </c>
      <c r="I9757" s="2">
        <v>3</v>
      </c>
      <c r="J9757" s="2">
        <v>0</v>
      </c>
      <c r="K9757" s="2">
        <v>9.9882000000000009</v>
      </c>
      <c r="L9757" s="18" t="str">
        <f>VLOOKUP(F9757,'BD customers'!$1:$1048576,2,FALSE)</f>
        <v>Lena Cacioppo</v>
      </c>
      <c r="M9757" s="2">
        <f>MATCH(orders[[#This Row],[Product ID]],'BD product'!A:A,0)</f>
        <v>1441</v>
      </c>
      <c r="N9757" s="2" t="str" cm="1">
        <f t="array" ref="N9757">INDEX('BD product'!A:D,M9757,2)</f>
        <v>Office Supplies</v>
      </c>
    </row>
    <row r="9758" spans="1:14" x14ac:dyDescent="0.3">
      <c r="A9758" s="3" t="s">
        <v>9407</v>
      </c>
      <c r="B9758" s="4">
        <v>42821</v>
      </c>
      <c r="C9758" s="12" t="str">
        <f t="shared" si="152"/>
        <v>2017/03</v>
      </c>
      <c r="D9758" s="4">
        <v>42823</v>
      </c>
      <c r="E9758" s="3" t="s">
        <v>11</v>
      </c>
      <c r="F9758" s="3" t="s">
        <v>506</v>
      </c>
      <c r="G9758" s="3" t="s">
        <v>1202</v>
      </c>
      <c r="H9758" s="5">
        <v>2921</v>
      </c>
      <c r="I9758" s="2">
        <v>2</v>
      </c>
      <c r="J9758" s="2">
        <v>0</v>
      </c>
      <c r="K9758" s="2">
        <v>0.58420000000000005</v>
      </c>
      <c r="L9758" s="18" t="str">
        <f>VLOOKUP(F9758,'BD customers'!$1:$1048576,2,FALSE)</f>
        <v>Lena Cacioppo</v>
      </c>
      <c r="M9758" s="2">
        <f>MATCH(orders[[#This Row],[Product ID]],'BD product'!A:A,0)</f>
        <v>279</v>
      </c>
      <c r="N9758" s="2" t="str" cm="1">
        <f t="array" ref="N9758">INDEX('BD product'!A:D,M9758,2)</f>
        <v>Furniture</v>
      </c>
    </row>
    <row r="9759" spans="1:14" x14ac:dyDescent="0.3">
      <c r="A9759" s="3" t="s">
        <v>9407</v>
      </c>
      <c r="B9759" s="4">
        <v>42821</v>
      </c>
      <c r="C9759" s="12" t="str">
        <f t="shared" si="152"/>
        <v>2017/03</v>
      </c>
      <c r="D9759" s="4">
        <v>42823</v>
      </c>
      <c r="E9759" s="3" t="s">
        <v>11</v>
      </c>
      <c r="F9759" s="3" t="s">
        <v>506</v>
      </c>
      <c r="G9759" s="3" t="s">
        <v>7512</v>
      </c>
      <c r="H9759" s="5">
        <v>2061</v>
      </c>
      <c r="I9759" s="2">
        <v>5</v>
      </c>
      <c r="J9759" s="2">
        <v>0</v>
      </c>
      <c r="K9759" s="2">
        <v>5.5647000000000002</v>
      </c>
      <c r="L9759" s="18" t="str">
        <f>VLOOKUP(F9759,'BD customers'!$1:$1048576,2,FALSE)</f>
        <v>Lena Cacioppo</v>
      </c>
      <c r="M9759" s="2">
        <f>MATCH(orders[[#This Row],[Product ID]],'BD product'!A:A,0)</f>
        <v>1785</v>
      </c>
      <c r="N9759" s="2" t="str" cm="1">
        <f t="array" ref="N9759">INDEX('BD product'!A:D,M9759,2)</f>
        <v>Technology</v>
      </c>
    </row>
    <row r="9760" spans="1:14" x14ac:dyDescent="0.3">
      <c r="A9760" s="3" t="s">
        <v>9407</v>
      </c>
      <c r="B9760" s="4">
        <v>42821</v>
      </c>
      <c r="C9760" s="12" t="str">
        <f t="shared" si="152"/>
        <v>2017/03</v>
      </c>
      <c r="D9760" s="4">
        <v>42823</v>
      </c>
      <c r="E9760" s="3" t="s">
        <v>11</v>
      </c>
      <c r="F9760" s="3" t="s">
        <v>506</v>
      </c>
      <c r="G9760" s="3" t="s">
        <v>1097</v>
      </c>
      <c r="H9760" s="5">
        <v>1764</v>
      </c>
      <c r="I9760" s="2">
        <v>4</v>
      </c>
      <c r="J9760" s="2">
        <v>0</v>
      </c>
      <c r="K9760" s="2">
        <v>8.1143999999999998</v>
      </c>
      <c r="L9760" s="18" t="str">
        <f>VLOOKUP(F9760,'BD customers'!$1:$1048576,2,FALSE)</f>
        <v>Lena Cacioppo</v>
      </c>
      <c r="M9760" s="2">
        <f>MATCH(orders[[#This Row],[Product ID]],'BD product'!A:A,0)</f>
        <v>251</v>
      </c>
      <c r="N9760" s="2" t="str" cm="1">
        <f t="array" ref="N9760">INDEX('BD product'!A:D,M9760,2)</f>
        <v>Office Supplies</v>
      </c>
    </row>
    <row r="9761" spans="1:14" x14ac:dyDescent="0.3">
      <c r="A9761" s="3" t="s">
        <v>9408</v>
      </c>
      <c r="B9761" s="4">
        <v>42674</v>
      </c>
      <c r="C9761" s="12" t="str">
        <f t="shared" si="152"/>
        <v>2016/10</v>
      </c>
      <c r="D9761" s="4">
        <v>42679</v>
      </c>
      <c r="E9761" s="3" t="s">
        <v>21</v>
      </c>
      <c r="F9761" s="3" t="s">
        <v>171</v>
      </c>
      <c r="G9761" s="3" t="s">
        <v>3711</v>
      </c>
      <c r="H9761" s="5">
        <v>140392</v>
      </c>
      <c r="I9761" s="2">
        <v>5</v>
      </c>
      <c r="J9761" s="2">
        <v>2</v>
      </c>
      <c r="K9761" s="2">
        <v>7.0195999999999996</v>
      </c>
      <c r="L9761" s="18" t="str">
        <f>VLOOKUP(F9761,'BD customers'!$1:$1048576,2,FALSE)</f>
        <v>Sylvia Foulston</v>
      </c>
      <c r="M9761" s="2">
        <f>MATCH(orders[[#This Row],[Product ID]],'BD product'!A:A,0)</f>
        <v>1133</v>
      </c>
      <c r="N9761" s="2" t="str" cm="1">
        <f t="array" ref="N9761">INDEX('BD product'!A:D,M9761,2)</f>
        <v>Furniture</v>
      </c>
    </row>
    <row r="9762" spans="1:14" x14ac:dyDescent="0.3">
      <c r="A9762" s="3" t="s">
        <v>9409</v>
      </c>
      <c r="B9762" s="4">
        <v>43043</v>
      </c>
      <c r="C9762" s="12" t="str">
        <f t="shared" si="152"/>
        <v>2017/11</v>
      </c>
      <c r="D9762" s="4">
        <v>43047</v>
      </c>
      <c r="E9762" s="3" t="s">
        <v>21</v>
      </c>
      <c r="F9762" s="3" t="s">
        <v>265</v>
      </c>
      <c r="G9762" s="3" t="s">
        <v>5499</v>
      </c>
      <c r="H9762" s="5">
        <v>43</v>
      </c>
      <c r="I9762" s="2">
        <v>2</v>
      </c>
      <c r="J9762" s="2">
        <v>0</v>
      </c>
      <c r="K9762" s="2">
        <v>0.1419</v>
      </c>
      <c r="L9762" s="18" t="str">
        <f>VLOOKUP(F9762,'BD customers'!$1:$1048576,2,FALSE)</f>
        <v>Katherine Murray</v>
      </c>
      <c r="M9762" s="2">
        <f>MATCH(orders[[#This Row],[Product ID]],'BD product'!A:A,0)</f>
        <v>1541</v>
      </c>
      <c r="N9762" s="2" t="str" cm="1">
        <f t="array" ref="N9762">INDEX('BD product'!A:D,M9762,2)</f>
        <v>Office Supplies</v>
      </c>
    </row>
    <row r="9763" spans="1:14" x14ac:dyDescent="0.3">
      <c r="A9763" s="3" t="s">
        <v>9410</v>
      </c>
      <c r="B9763" s="4">
        <v>41684</v>
      </c>
      <c r="C9763" s="12" t="str">
        <f t="shared" si="152"/>
        <v>2014/02</v>
      </c>
      <c r="D9763" s="4">
        <v>41688</v>
      </c>
      <c r="E9763" s="3" t="s">
        <v>21</v>
      </c>
      <c r="F9763" s="3" t="s">
        <v>350</v>
      </c>
      <c r="G9763" s="3" t="s">
        <v>3654</v>
      </c>
      <c r="H9763" s="5">
        <v>23997</v>
      </c>
      <c r="I9763" s="2">
        <v>3</v>
      </c>
      <c r="J9763" s="2">
        <v>0</v>
      </c>
      <c r="K9763" s="2">
        <v>86.389200000000002</v>
      </c>
      <c r="L9763" s="18" t="str">
        <f>VLOOKUP(F9763,'BD customers'!$1:$1048576,2,FALSE)</f>
        <v>Marina Lichtenstein</v>
      </c>
      <c r="M9763" s="2">
        <f>MATCH(orders[[#This Row],[Product ID]],'BD product'!A:A,0)</f>
        <v>1107</v>
      </c>
      <c r="N9763" s="2" t="str" cm="1">
        <f t="array" ref="N9763">INDEX('BD product'!A:D,M9763,2)</f>
        <v>Technology</v>
      </c>
    </row>
    <row r="9764" spans="1:14" x14ac:dyDescent="0.3">
      <c r="A9764" s="3" t="s">
        <v>9410</v>
      </c>
      <c r="B9764" s="4">
        <v>41684</v>
      </c>
      <c r="C9764" s="12" t="str">
        <f t="shared" si="152"/>
        <v>2014/02</v>
      </c>
      <c r="D9764" s="4">
        <v>41688</v>
      </c>
      <c r="E9764" s="3" t="s">
        <v>21</v>
      </c>
      <c r="F9764" s="3" t="s">
        <v>350</v>
      </c>
      <c r="G9764" s="3" t="s">
        <v>4581</v>
      </c>
      <c r="H9764" s="5">
        <v>8196</v>
      </c>
      <c r="I9764" s="2">
        <v>2</v>
      </c>
      <c r="J9764" s="2">
        <v>0</v>
      </c>
      <c r="K9764" s="2">
        <v>22.948799999999999</v>
      </c>
      <c r="L9764" s="18" t="str">
        <f>VLOOKUP(F9764,'BD customers'!$1:$1048576,2,FALSE)</f>
        <v>Marina Lichtenstein</v>
      </c>
      <c r="M9764" s="2">
        <f>MATCH(orders[[#This Row],[Product ID]],'BD product'!A:A,0)</f>
        <v>1362</v>
      </c>
      <c r="N9764" s="2" t="str" cm="1">
        <f t="array" ref="N9764">INDEX('BD product'!A:D,M9764,2)</f>
        <v>Office Supplies</v>
      </c>
    </row>
    <row r="9765" spans="1:14" x14ac:dyDescent="0.3">
      <c r="A9765" s="3" t="s">
        <v>9410</v>
      </c>
      <c r="B9765" s="4">
        <v>41684</v>
      </c>
      <c r="C9765" s="12" t="str">
        <f t="shared" si="152"/>
        <v>2014/02</v>
      </c>
      <c r="D9765" s="4">
        <v>41688</v>
      </c>
      <c r="E9765" s="3" t="s">
        <v>21</v>
      </c>
      <c r="F9765" s="3" t="s">
        <v>350</v>
      </c>
      <c r="G9765" s="3" t="s">
        <v>4841</v>
      </c>
      <c r="H9765" s="5">
        <v>23862</v>
      </c>
      <c r="I9765" s="2">
        <v>2</v>
      </c>
      <c r="J9765" s="2">
        <v>0</v>
      </c>
      <c r="K9765" s="2">
        <v>4.7724000000000002</v>
      </c>
      <c r="L9765" s="18" t="str">
        <f>VLOOKUP(F9765,'BD customers'!$1:$1048576,2,FALSE)</f>
        <v>Marina Lichtenstein</v>
      </c>
      <c r="M9765" s="2">
        <f>MATCH(orders[[#This Row],[Product ID]],'BD product'!A:A,0)</f>
        <v>1422</v>
      </c>
      <c r="N9765" s="2" t="str" cm="1">
        <f t="array" ref="N9765">INDEX('BD product'!A:D,M9765,2)</f>
        <v>Office Supplies</v>
      </c>
    </row>
    <row r="9766" spans="1:14" x14ac:dyDescent="0.3">
      <c r="A9766" s="3" t="s">
        <v>9411</v>
      </c>
      <c r="B9766" s="4">
        <v>41808</v>
      </c>
      <c r="C9766" s="12" t="str">
        <f t="shared" si="152"/>
        <v>2014/06</v>
      </c>
      <c r="D9766" s="4">
        <v>41813</v>
      </c>
      <c r="E9766" s="3" t="s">
        <v>21</v>
      </c>
      <c r="F9766" s="3" t="s">
        <v>2147</v>
      </c>
      <c r="G9766" s="3" t="s">
        <v>669</v>
      </c>
      <c r="H9766" s="5">
        <v>1398</v>
      </c>
      <c r="I9766" s="2">
        <v>5</v>
      </c>
      <c r="J9766" s="2">
        <v>2</v>
      </c>
      <c r="K9766" s="2">
        <v>12.2325</v>
      </c>
      <c r="L9766" s="18" t="str">
        <f>VLOOKUP(F9766,'BD customers'!$1:$1048576,2,FALSE)</f>
        <v>Mick Crebagga</v>
      </c>
      <c r="M9766" s="2">
        <f>MATCH(orders[[#This Row],[Product ID]],'BD product'!A:A,0)</f>
        <v>141</v>
      </c>
      <c r="N9766" s="2" t="str" cm="1">
        <f t="array" ref="N9766">INDEX('BD product'!A:D,M9766,2)</f>
        <v>Technology</v>
      </c>
    </row>
    <row r="9767" spans="1:14" x14ac:dyDescent="0.3">
      <c r="A9767" s="3" t="s">
        <v>9412</v>
      </c>
      <c r="B9767" s="4">
        <v>42794</v>
      </c>
      <c r="C9767" s="12" t="str">
        <f t="shared" si="152"/>
        <v>2017/02</v>
      </c>
      <c r="D9767" s="4">
        <v>42800</v>
      </c>
      <c r="E9767" s="3" t="s">
        <v>21</v>
      </c>
      <c r="F9767" s="3" t="s">
        <v>3865</v>
      </c>
      <c r="G9767" s="3" t="s">
        <v>3859</v>
      </c>
      <c r="H9767" s="5">
        <v>984</v>
      </c>
      <c r="I9767" s="2">
        <v>2</v>
      </c>
      <c r="J9767" s="2">
        <v>0</v>
      </c>
      <c r="K9767" s="2">
        <v>4.7232000000000003</v>
      </c>
      <c r="L9767" s="18" t="str">
        <f>VLOOKUP(F9767,'BD customers'!$1:$1048576,2,FALSE)</f>
        <v>Duane Benoit</v>
      </c>
      <c r="M9767" s="2">
        <f>MATCH(orders[[#This Row],[Product ID]],'BD product'!A:A,0)</f>
        <v>1183</v>
      </c>
      <c r="N9767" s="2" t="str" cm="1">
        <f t="array" ref="N9767">INDEX('BD product'!A:D,M9767,2)</f>
        <v>Office Supplies</v>
      </c>
    </row>
    <row r="9768" spans="1:14" x14ac:dyDescent="0.3">
      <c r="A9768" s="3" t="s">
        <v>9412</v>
      </c>
      <c r="B9768" s="4">
        <v>42794</v>
      </c>
      <c r="C9768" s="12" t="str">
        <f t="shared" si="152"/>
        <v>2017/02</v>
      </c>
      <c r="D9768" s="4">
        <v>42800</v>
      </c>
      <c r="E9768" s="3" t="s">
        <v>21</v>
      </c>
      <c r="F9768" s="3" t="s">
        <v>3865</v>
      </c>
      <c r="G9768" s="3" t="s">
        <v>2177</v>
      </c>
      <c r="H9768" s="5">
        <v>778</v>
      </c>
      <c r="I9768" s="2">
        <v>1</v>
      </c>
      <c r="J9768" s="2">
        <v>0</v>
      </c>
      <c r="K9768" s="2">
        <v>0.35010000000000002</v>
      </c>
      <c r="L9768" s="18" t="str">
        <f>VLOOKUP(F9768,'BD customers'!$1:$1048576,2,FALSE)</f>
        <v>Duane Benoit</v>
      </c>
      <c r="M9768" s="2">
        <f>MATCH(orders[[#This Row],[Product ID]],'BD product'!A:A,0)</f>
        <v>567</v>
      </c>
      <c r="N9768" s="2" t="str" cm="1">
        <f t="array" ref="N9768">INDEX('BD product'!A:D,M9768,2)</f>
        <v>Office Supplies</v>
      </c>
    </row>
    <row r="9769" spans="1:14" x14ac:dyDescent="0.3">
      <c r="A9769" s="3" t="s">
        <v>9413</v>
      </c>
      <c r="B9769" s="4">
        <v>43078</v>
      </c>
      <c r="C9769" s="12" t="str">
        <f t="shared" si="152"/>
        <v>2017/12</v>
      </c>
      <c r="D9769" s="4">
        <v>43084</v>
      </c>
      <c r="E9769" s="3" t="s">
        <v>21</v>
      </c>
      <c r="F9769" s="3" t="s">
        <v>3984</v>
      </c>
      <c r="G9769" s="3" t="s">
        <v>3511</v>
      </c>
      <c r="H9769" s="5">
        <v>549</v>
      </c>
      <c r="I9769" s="2">
        <v>5</v>
      </c>
      <c r="J9769" s="2">
        <v>0</v>
      </c>
      <c r="K9769" s="2">
        <v>2.6901000000000002</v>
      </c>
      <c r="L9769" s="18" t="str">
        <f>VLOOKUP(F9769,'BD customers'!$1:$1048576,2,FALSE)</f>
        <v>Luke Weiss</v>
      </c>
      <c r="M9769" s="2">
        <f>MATCH(orders[[#This Row],[Product ID]],'BD product'!A:A,0)</f>
        <v>1047</v>
      </c>
      <c r="N9769" s="2" t="str" cm="1">
        <f t="array" ref="N9769">INDEX('BD product'!A:D,M9769,2)</f>
        <v>Office Supplies</v>
      </c>
    </row>
    <row r="9770" spans="1:14" x14ac:dyDescent="0.3">
      <c r="A9770" s="3" t="s">
        <v>9414</v>
      </c>
      <c r="B9770" s="4">
        <v>43076</v>
      </c>
      <c r="C9770" s="12" t="str">
        <f t="shared" si="152"/>
        <v>2017/12</v>
      </c>
      <c r="D9770" s="4">
        <v>43083</v>
      </c>
      <c r="E9770" s="3" t="s">
        <v>21</v>
      </c>
      <c r="F9770" s="3" t="s">
        <v>3204</v>
      </c>
      <c r="G9770" s="3" t="s">
        <v>4370</v>
      </c>
      <c r="H9770" s="5">
        <v>5004</v>
      </c>
      <c r="I9770" s="2">
        <v>6</v>
      </c>
      <c r="J9770" s="2">
        <v>0</v>
      </c>
      <c r="K9770" s="2">
        <v>0.25019999999999998</v>
      </c>
      <c r="L9770" s="18" t="str">
        <f>VLOOKUP(F9770,'BD customers'!$1:$1048576,2,FALSE)</f>
        <v>Tracy Collins</v>
      </c>
      <c r="M9770" s="2">
        <f>MATCH(orders[[#This Row],[Product ID]],'BD product'!A:A,0)</f>
        <v>1307</v>
      </c>
      <c r="N9770" s="2" t="str" cm="1">
        <f t="array" ref="N9770">INDEX('BD product'!A:D,M9770,2)</f>
        <v>Office Supplies</v>
      </c>
    </row>
    <row r="9771" spans="1:14" x14ac:dyDescent="0.3">
      <c r="A9771" s="3" t="s">
        <v>9415</v>
      </c>
      <c r="B9771" s="4">
        <v>42698</v>
      </c>
      <c r="C9771" s="12" t="str">
        <f t="shared" si="152"/>
        <v>2016/11</v>
      </c>
      <c r="D9771" s="4">
        <v>42704</v>
      </c>
      <c r="E9771" s="3" t="s">
        <v>21</v>
      </c>
      <c r="F9771" s="3" t="s">
        <v>1452</v>
      </c>
      <c r="G9771" s="3" t="s">
        <v>2289</v>
      </c>
      <c r="H9771" s="5">
        <v>33992</v>
      </c>
      <c r="I9771" s="2">
        <v>5</v>
      </c>
      <c r="J9771" s="2">
        <v>2</v>
      </c>
      <c r="K9771" s="2">
        <v>0.8498</v>
      </c>
      <c r="L9771" s="18" t="str">
        <f>VLOOKUP(F9771,'BD customers'!$1:$1048576,2,FALSE)</f>
        <v>Sample Company A</v>
      </c>
      <c r="M9771" s="2">
        <f>MATCH(orders[[#This Row],[Product ID]],'BD product'!A:A,0)</f>
        <v>606</v>
      </c>
      <c r="N9771" s="2" t="str" cm="1">
        <f t="array" ref="N9771">INDEX('BD product'!A:D,M9771,2)</f>
        <v>Furniture</v>
      </c>
    </row>
    <row r="9772" spans="1:14" x14ac:dyDescent="0.3">
      <c r="A9772" s="3" t="s">
        <v>9415</v>
      </c>
      <c r="B9772" s="4">
        <v>42698</v>
      </c>
      <c r="C9772" s="12" t="str">
        <f t="shared" si="152"/>
        <v>2016/11</v>
      </c>
      <c r="D9772" s="4">
        <v>42704</v>
      </c>
      <c r="E9772" s="3" t="s">
        <v>21</v>
      </c>
      <c r="F9772" s="3" t="s">
        <v>1452</v>
      </c>
      <c r="G9772" s="3" t="s">
        <v>3704</v>
      </c>
      <c r="H9772" s="5">
        <v>10528</v>
      </c>
      <c r="I9772" s="2">
        <v>4</v>
      </c>
      <c r="J9772" s="2">
        <v>2</v>
      </c>
      <c r="K9772" s="2">
        <v>3.4216000000000002</v>
      </c>
      <c r="L9772" s="18" t="str">
        <f>VLOOKUP(F9772,'BD customers'!$1:$1048576,2,FALSE)</f>
        <v>Sample Company A</v>
      </c>
      <c r="M9772" s="2">
        <f>MATCH(orders[[#This Row],[Product ID]],'BD product'!A:A,0)</f>
        <v>1130</v>
      </c>
      <c r="N9772" s="2" t="str" cm="1">
        <f t="array" ref="N9772">INDEX('BD product'!A:D,M9772,2)</f>
        <v>Office Supplies</v>
      </c>
    </row>
    <row r="9773" spans="1:14" x14ac:dyDescent="0.3">
      <c r="A9773" s="3" t="s">
        <v>9415</v>
      </c>
      <c r="B9773" s="4">
        <v>42698</v>
      </c>
      <c r="C9773" s="12" t="str">
        <f t="shared" si="152"/>
        <v>2016/11</v>
      </c>
      <c r="D9773" s="4">
        <v>42704</v>
      </c>
      <c r="E9773" s="3" t="s">
        <v>21</v>
      </c>
      <c r="F9773" s="3" t="s">
        <v>1452</v>
      </c>
      <c r="G9773" s="3" t="s">
        <v>4242</v>
      </c>
      <c r="H9773" s="5">
        <v>42384</v>
      </c>
      <c r="I9773" s="2">
        <v>2</v>
      </c>
      <c r="J9773" s="2">
        <v>2</v>
      </c>
      <c r="K9773" s="2">
        <v>4.2384000000000004</v>
      </c>
      <c r="L9773" s="18" t="str">
        <f>VLOOKUP(F9773,'BD customers'!$1:$1048576,2,FALSE)</f>
        <v>Sample Company A</v>
      </c>
      <c r="M9773" s="2">
        <f>MATCH(orders[[#This Row],[Product ID]],'BD product'!A:A,0)</f>
        <v>1278</v>
      </c>
      <c r="N9773" s="2" t="str" cm="1">
        <f t="array" ref="N9773">INDEX('BD product'!A:D,M9773,2)</f>
        <v>Office Supplies</v>
      </c>
    </row>
    <row r="9774" spans="1:14" x14ac:dyDescent="0.3">
      <c r="A9774" s="3" t="s">
        <v>9416</v>
      </c>
      <c r="B9774" s="4">
        <v>42554</v>
      </c>
      <c r="C9774" s="12" t="str">
        <f t="shared" si="152"/>
        <v>2016/07</v>
      </c>
      <c r="D9774" s="4">
        <v>42554</v>
      </c>
      <c r="E9774" s="3" t="s">
        <v>41</v>
      </c>
      <c r="F9774" s="3" t="s">
        <v>3666</v>
      </c>
      <c r="G9774" s="3" t="s">
        <v>3619</v>
      </c>
      <c r="H9774" s="5">
        <v>12392</v>
      </c>
      <c r="I9774" s="2">
        <v>5</v>
      </c>
      <c r="J9774" s="2">
        <v>2</v>
      </c>
      <c r="K9774" s="2">
        <v>3.8725000000000001</v>
      </c>
      <c r="L9774" s="18" t="str">
        <f>VLOOKUP(F9774,'BD customers'!$1:$1048576,2,FALSE)</f>
        <v>Filia McAdams</v>
      </c>
      <c r="M9774" s="2">
        <f>MATCH(orders[[#This Row],[Product ID]],'BD product'!A:A,0)</f>
        <v>1092</v>
      </c>
      <c r="N9774" s="2" t="str" cm="1">
        <f t="array" ref="N9774">INDEX('BD product'!A:D,M9774,2)</f>
        <v>Office Supplies</v>
      </c>
    </row>
    <row r="9775" spans="1:14" x14ac:dyDescent="0.3">
      <c r="A9775" s="3" t="s">
        <v>9417</v>
      </c>
      <c r="B9775" s="4">
        <v>42547</v>
      </c>
      <c r="C9775" s="12" t="str">
        <f t="shared" si="152"/>
        <v>2016/06</v>
      </c>
      <c r="D9775" s="4">
        <v>42554</v>
      </c>
      <c r="E9775" s="3" t="s">
        <v>21</v>
      </c>
      <c r="F9775" s="3" t="s">
        <v>3152</v>
      </c>
      <c r="G9775" s="3" t="s">
        <v>5984</v>
      </c>
      <c r="H9775" s="5">
        <v>13595</v>
      </c>
      <c r="I9775" s="2">
        <v>1</v>
      </c>
      <c r="J9775" s="2">
        <v>0</v>
      </c>
      <c r="K9775" s="2">
        <v>39.4255</v>
      </c>
      <c r="L9775" s="18" t="str">
        <f>VLOOKUP(F9775,'BD customers'!$1:$1048576,2,FALSE)</f>
        <v>Phillip Flathmann</v>
      </c>
      <c r="M9775" s="2">
        <f>MATCH(orders[[#This Row],[Product ID]],'BD product'!A:A,0)</f>
        <v>1625</v>
      </c>
      <c r="N9775" s="2" t="str" cm="1">
        <f t="array" ref="N9775">INDEX('BD product'!A:D,M9775,2)</f>
        <v>Technology</v>
      </c>
    </row>
    <row r="9776" spans="1:14" x14ac:dyDescent="0.3">
      <c r="A9776" s="3" t="s">
        <v>9418</v>
      </c>
      <c r="B9776" s="4">
        <v>41846</v>
      </c>
      <c r="C9776" s="12" t="str">
        <f t="shared" si="152"/>
        <v>2014/07</v>
      </c>
      <c r="D9776" s="4">
        <v>41850</v>
      </c>
      <c r="E9776" s="3" t="s">
        <v>21</v>
      </c>
      <c r="F9776" s="3" t="s">
        <v>414</v>
      </c>
      <c r="G9776" s="3" t="s">
        <v>1352</v>
      </c>
      <c r="H9776" s="5">
        <v>2177584</v>
      </c>
      <c r="I9776" s="2">
        <v>8</v>
      </c>
      <c r="J9776" s="2">
        <v>8</v>
      </c>
      <c r="K9776" s="2">
        <v>-3701.8928000000001</v>
      </c>
      <c r="L9776" s="18" t="str">
        <f>VLOOKUP(F9776,'BD customers'!$1:$1048576,2,FALSE)</f>
        <v>Luke Foster</v>
      </c>
      <c r="M9776" s="2">
        <f>MATCH(orders[[#This Row],[Product ID]],'BD product'!A:A,0)</f>
        <v>318</v>
      </c>
      <c r="N9776" s="2" t="str" cm="1">
        <f t="array" ref="N9776">INDEX('BD product'!A:D,M9776,2)</f>
        <v>Office Supplies</v>
      </c>
    </row>
    <row r="9777" spans="1:14" x14ac:dyDescent="0.3">
      <c r="A9777" s="3" t="s">
        <v>9418</v>
      </c>
      <c r="B9777" s="4">
        <v>41846</v>
      </c>
      <c r="C9777" s="12" t="str">
        <f t="shared" si="152"/>
        <v>2014/07</v>
      </c>
      <c r="D9777" s="4">
        <v>41850</v>
      </c>
      <c r="E9777" s="3" t="s">
        <v>21</v>
      </c>
      <c r="F9777" s="3" t="s">
        <v>414</v>
      </c>
      <c r="G9777" s="3" t="s">
        <v>5139</v>
      </c>
      <c r="H9777" s="5">
        <v>17496</v>
      </c>
      <c r="I9777" s="2">
        <v>3</v>
      </c>
      <c r="J9777" s="2">
        <v>6</v>
      </c>
      <c r="K9777" s="2">
        <v>-10.0602</v>
      </c>
      <c r="L9777" s="18" t="str">
        <f>VLOOKUP(F9777,'BD customers'!$1:$1048576,2,FALSE)</f>
        <v>Luke Foster</v>
      </c>
      <c r="M9777" s="2">
        <f>MATCH(orders[[#This Row],[Product ID]],'BD product'!A:A,0)</f>
        <v>1476</v>
      </c>
      <c r="N9777" s="2" t="str" cm="1">
        <f t="array" ref="N9777">INDEX('BD product'!A:D,M9777,2)</f>
        <v>Furniture</v>
      </c>
    </row>
    <row r="9778" spans="1:14" x14ac:dyDescent="0.3">
      <c r="A9778" s="3" t="s">
        <v>9418</v>
      </c>
      <c r="B9778" s="4">
        <v>41846</v>
      </c>
      <c r="C9778" s="12" t="str">
        <f t="shared" si="152"/>
        <v>2014/07</v>
      </c>
      <c r="D9778" s="4">
        <v>41850</v>
      </c>
      <c r="E9778" s="3" t="s">
        <v>21</v>
      </c>
      <c r="F9778" s="3" t="s">
        <v>414</v>
      </c>
      <c r="G9778" s="3" t="s">
        <v>1298</v>
      </c>
      <c r="H9778" s="5">
        <v>16784</v>
      </c>
      <c r="I9778" s="2">
        <v>4</v>
      </c>
      <c r="J9778" s="2">
        <v>8</v>
      </c>
      <c r="K9778" s="2">
        <v>-26.854399999999998</v>
      </c>
      <c r="L9778" s="18" t="str">
        <f>VLOOKUP(F9778,'BD customers'!$1:$1048576,2,FALSE)</f>
        <v>Luke Foster</v>
      </c>
      <c r="M9778" s="2">
        <f>MATCH(orders[[#This Row],[Product ID]],'BD product'!A:A,0)</f>
        <v>303</v>
      </c>
      <c r="N9778" s="2" t="str" cm="1">
        <f t="array" ref="N9778">INDEX('BD product'!A:D,M9778,2)</f>
        <v>Office Supplies</v>
      </c>
    </row>
    <row r="9779" spans="1:14" x14ac:dyDescent="0.3">
      <c r="A9779" s="3" t="s">
        <v>9418</v>
      </c>
      <c r="B9779" s="4">
        <v>41846</v>
      </c>
      <c r="C9779" s="12" t="str">
        <f t="shared" si="152"/>
        <v>2014/07</v>
      </c>
      <c r="D9779" s="4">
        <v>41850</v>
      </c>
      <c r="E9779" s="3" t="s">
        <v>21</v>
      </c>
      <c r="F9779" s="3" t="s">
        <v>414</v>
      </c>
      <c r="G9779" s="3" t="s">
        <v>1413</v>
      </c>
      <c r="H9779" s="5">
        <v>431136</v>
      </c>
      <c r="I9779" s="2">
        <v>9</v>
      </c>
      <c r="J9779" s="2">
        <v>2</v>
      </c>
      <c r="K9779" s="2">
        <v>-2.6945999999999999</v>
      </c>
      <c r="L9779" s="18" t="str">
        <f>VLOOKUP(F9779,'BD customers'!$1:$1048576,2,FALSE)</f>
        <v>Luke Foster</v>
      </c>
      <c r="M9779" s="2">
        <f>MATCH(orders[[#This Row],[Product ID]],'BD product'!A:A,0)</f>
        <v>335</v>
      </c>
      <c r="N9779" s="2" t="str" cm="1">
        <f t="array" ref="N9779">INDEX('BD product'!A:D,M9779,2)</f>
        <v>Technology</v>
      </c>
    </row>
    <row r="9780" spans="1:14" x14ac:dyDescent="0.3">
      <c r="A9780" s="3" t="s">
        <v>9418</v>
      </c>
      <c r="B9780" s="4">
        <v>41846</v>
      </c>
      <c r="C9780" s="12" t="str">
        <f t="shared" si="152"/>
        <v>2014/07</v>
      </c>
      <c r="D9780" s="4">
        <v>41850</v>
      </c>
      <c r="E9780" s="3" t="s">
        <v>21</v>
      </c>
      <c r="F9780" s="3" t="s">
        <v>414</v>
      </c>
      <c r="G9780" s="3" t="s">
        <v>964</v>
      </c>
      <c r="H9780" s="5">
        <v>888</v>
      </c>
      <c r="I9780" s="2">
        <v>5</v>
      </c>
      <c r="J9780" s="2">
        <v>8</v>
      </c>
      <c r="K9780" s="2">
        <v>-0.13320000000000001</v>
      </c>
      <c r="L9780" s="18" t="str">
        <f>VLOOKUP(F9780,'BD customers'!$1:$1048576,2,FALSE)</f>
        <v>Luke Foster</v>
      </c>
      <c r="M9780" s="2">
        <f>MATCH(orders[[#This Row],[Product ID]],'BD product'!A:A,0)</f>
        <v>215</v>
      </c>
      <c r="N9780" s="2" t="str" cm="1">
        <f t="array" ref="N9780">INDEX('BD product'!A:D,M9780,2)</f>
        <v>Office Supplies</v>
      </c>
    </row>
    <row r="9781" spans="1:14" x14ac:dyDescent="0.3">
      <c r="A9781" s="3" t="s">
        <v>9418</v>
      </c>
      <c r="B9781" s="4">
        <v>41846</v>
      </c>
      <c r="C9781" s="12" t="str">
        <f t="shared" si="152"/>
        <v>2014/07</v>
      </c>
      <c r="D9781" s="4">
        <v>41850</v>
      </c>
      <c r="E9781" s="3" t="s">
        <v>21</v>
      </c>
      <c r="F9781" s="3" t="s">
        <v>414</v>
      </c>
      <c r="G9781" s="3" t="s">
        <v>3935</v>
      </c>
      <c r="H9781" s="5">
        <v>4836</v>
      </c>
      <c r="I9781" s="2">
        <v>2</v>
      </c>
      <c r="J9781" s="2">
        <v>8</v>
      </c>
      <c r="K9781" s="2">
        <v>-0.12089999999999999</v>
      </c>
      <c r="L9781" s="18" t="str">
        <f>VLOOKUP(F9781,'BD customers'!$1:$1048576,2,FALSE)</f>
        <v>Luke Foster</v>
      </c>
      <c r="M9781" s="2">
        <f>MATCH(orders[[#This Row],[Product ID]],'BD product'!A:A,0)</f>
        <v>1206</v>
      </c>
      <c r="N9781" s="2" t="str" cm="1">
        <f t="array" ref="N9781">INDEX('BD product'!A:D,M9781,2)</f>
        <v>Office Supplies</v>
      </c>
    </row>
    <row r="9782" spans="1:14" x14ac:dyDescent="0.3">
      <c r="A9782" s="3" t="s">
        <v>9419</v>
      </c>
      <c r="B9782" s="4">
        <v>42627</v>
      </c>
      <c r="C9782" s="12" t="str">
        <f t="shared" si="152"/>
        <v>2016/09</v>
      </c>
      <c r="D9782" s="4">
        <v>42631</v>
      </c>
      <c r="E9782" s="3" t="s">
        <v>21</v>
      </c>
      <c r="F9782" s="3" t="s">
        <v>536</v>
      </c>
      <c r="G9782" s="3" t="s">
        <v>4278</v>
      </c>
      <c r="H9782" s="5">
        <v>43785</v>
      </c>
      <c r="I9782" s="2">
        <v>3</v>
      </c>
      <c r="J9782" s="2">
        <v>0</v>
      </c>
      <c r="K9782" s="2">
        <v>13.1355</v>
      </c>
      <c r="L9782" s="18" t="str">
        <f>VLOOKUP(F9782,'BD customers'!$1:$1048576,2,FALSE)</f>
        <v>Clay Ludtke</v>
      </c>
      <c r="M9782" s="2">
        <f>MATCH(orders[[#This Row],[Product ID]],'BD product'!A:A,0)</f>
        <v>1287</v>
      </c>
      <c r="N9782" s="2" t="str" cm="1">
        <f t="array" ref="N9782">INDEX('BD product'!A:D,M9782,2)</f>
        <v>Technology</v>
      </c>
    </row>
    <row r="9783" spans="1:14" x14ac:dyDescent="0.3">
      <c r="A9783" s="3" t="s">
        <v>9419</v>
      </c>
      <c r="B9783" s="4">
        <v>42627</v>
      </c>
      <c r="C9783" s="12" t="str">
        <f t="shared" si="152"/>
        <v>2016/09</v>
      </c>
      <c r="D9783" s="4">
        <v>42631</v>
      </c>
      <c r="E9783" s="3" t="s">
        <v>21</v>
      </c>
      <c r="F9783" s="3" t="s">
        <v>536</v>
      </c>
      <c r="G9783" s="3" t="s">
        <v>3847</v>
      </c>
      <c r="H9783" s="5">
        <v>673568</v>
      </c>
      <c r="I9783" s="2">
        <v>2</v>
      </c>
      <c r="J9783" s="2">
        <v>2</v>
      </c>
      <c r="K9783" s="2">
        <v>25.258800000000001</v>
      </c>
      <c r="L9783" s="18" t="str">
        <f>VLOOKUP(F9783,'BD customers'!$1:$1048576,2,FALSE)</f>
        <v>Clay Ludtke</v>
      </c>
      <c r="M9783" s="2">
        <f>MATCH(orders[[#This Row],[Product ID]],'BD product'!A:A,0)</f>
        <v>1180</v>
      </c>
      <c r="N9783" s="2" t="str" cm="1">
        <f t="array" ref="N9783">INDEX('BD product'!A:D,M9783,2)</f>
        <v>Office Supplies</v>
      </c>
    </row>
    <row r="9784" spans="1:14" x14ac:dyDescent="0.3">
      <c r="A9784" s="3" t="s">
        <v>9420</v>
      </c>
      <c r="B9784" s="4">
        <v>42155</v>
      </c>
      <c r="C9784" s="12" t="str">
        <f t="shared" si="152"/>
        <v>2015/05</v>
      </c>
      <c r="D9784" s="4">
        <v>42157</v>
      </c>
      <c r="E9784" s="3" t="s">
        <v>11</v>
      </c>
      <c r="F9784" s="3" t="s">
        <v>4352</v>
      </c>
      <c r="G9784" s="3" t="s">
        <v>2037</v>
      </c>
      <c r="H9784" s="5">
        <v>2748</v>
      </c>
      <c r="I9784" s="2">
        <v>5</v>
      </c>
      <c r="J9784" s="2">
        <v>0</v>
      </c>
      <c r="K9784" s="2">
        <v>13.465199999999999</v>
      </c>
      <c r="L9784" s="18" t="str">
        <f>VLOOKUP(F9784,'BD customers'!$1:$1048576,2,FALSE)</f>
        <v>Elizabeth Moffitt</v>
      </c>
      <c r="M9784" s="2">
        <f>MATCH(orders[[#This Row],[Product ID]],'BD product'!A:A,0)</f>
        <v>521</v>
      </c>
      <c r="N9784" s="2" t="str" cm="1">
        <f t="array" ref="N9784">INDEX('BD product'!A:D,M9784,2)</f>
        <v>Office Supplies</v>
      </c>
    </row>
    <row r="9785" spans="1:14" x14ac:dyDescent="0.3">
      <c r="A9785" s="3" t="s">
        <v>9420</v>
      </c>
      <c r="B9785" s="4">
        <v>42155</v>
      </c>
      <c r="C9785" s="12" t="str">
        <f t="shared" si="152"/>
        <v>2015/05</v>
      </c>
      <c r="D9785" s="4">
        <v>42157</v>
      </c>
      <c r="E9785" s="3" t="s">
        <v>11</v>
      </c>
      <c r="F9785" s="3" t="s">
        <v>4352</v>
      </c>
      <c r="G9785" s="3" t="s">
        <v>2931</v>
      </c>
      <c r="H9785" s="5">
        <v>6218</v>
      </c>
      <c r="I9785" s="2">
        <v>1</v>
      </c>
      <c r="J9785" s="2">
        <v>0</v>
      </c>
      <c r="K9785" s="2">
        <v>16.788599999999999</v>
      </c>
      <c r="L9785" s="18" t="str">
        <f>VLOOKUP(F9785,'BD customers'!$1:$1048576,2,FALSE)</f>
        <v>Elizabeth Moffitt</v>
      </c>
      <c r="M9785" s="2">
        <f>MATCH(orders[[#This Row],[Product ID]],'BD product'!A:A,0)</f>
        <v>823</v>
      </c>
      <c r="N9785" s="2" t="str" cm="1">
        <f t="array" ref="N9785">INDEX('BD product'!A:D,M9785,2)</f>
        <v>Office Supplies</v>
      </c>
    </row>
    <row r="9786" spans="1:14" x14ac:dyDescent="0.3">
      <c r="A9786" s="3" t="s">
        <v>9420</v>
      </c>
      <c r="B9786" s="4">
        <v>42155</v>
      </c>
      <c r="C9786" s="12" t="str">
        <f t="shared" si="152"/>
        <v>2015/05</v>
      </c>
      <c r="D9786" s="4">
        <v>42157</v>
      </c>
      <c r="E9786" s="3" t="s">
        <v>11</v>
      </c>
      <c r="F9786" s="3" t="s">
        <v>4352</v>
      </c>
      <c r="G9786" s="3" t="s">
        <v>4664</v>
      </c>
      <c r="H9786" s="5">
        <v>828</v>
      </c>
      <c r="I9786" s="2">
        <v>2</v>
      </c>
      <c r="J9786" s="2">
        <v>0</v>
      </c>
      <c r="K9786" s="2">
        <v>2.9807999999999999</v>
      </c>
      <c r="L9786" s="18" t="str">
        <f>VLOOKUP(F9786,'BD customers'!$1:$1048576,2,FALSE)</f>
        <v>Elizabeth Moffitt</v>
      </c>
      <c r="M9786" s="2">
        <f>MATCH(orders[[#This Row],[Product ID]],'BD product'!A:A,0)</f>
        <v>1381</v>
      </c>
      <c r="N9786" s="2" t="str" cm="1">
        <f t="array" ref="N9786">INDEX('BD product'!A:D,M9786,2)</f>
        <v>Furniture</v>
      </c>
    </row>
    <row r="9787" spans="1:14" x14ac:dyDescent="0.3">
      <c r="A9787" s="3" t="s">
        <v>9421</v>
      </c>
      <c r="B9787" s="4">
        <v>42133</v>
      </c>
      <c r="C9787" s="12" t="str">
        <f t="shared" si="152"/>
        <v>2015/05</v>
      </c>
      <c r="D9787" s="4">
        <v>42137</v>
      </c>
      <c r="E9787" s="3" t="s">
        <v>21</v>
      </c>
      <c r="F9787" s="3" t="s">
        <v>2111</v>
      </c>
      <c r="G9787" s="3" t="s">
        <v>5410</v>
      </c>
      <c r="H9787" s="5">
        <v>4881</v>
      </c>
      <c r="I9787" s="2">
        <v>3</v>
      </c>
      <c r="J9787" s="2">
        <v>0</v>
      </c>
      <c r="K9787" s="2">
        <v>23.916899999999998</v>
      </c>
      <c r="L9787" s="18" t="str">
        <f>VLOOKUP(F9787,'BD customers'!$1:$1048576,2,FALSE)</f>
        <v>Max Engle</v>
      </c>
      <c r="M9787" s="2">
        <f>MATCH(orders[[#This Row],[Product ID]],'BD product'!A:A,0)</f>
        <v>1528</v>
      </c>
      <c r="N9787" s="2" t="str" cm="1">
        <f t="array" ref="N9787">INDEX('BD product'!A:D,M9787,2)</f>
        <v>Office Supplies</v>
      </c>
    </row>
    <row r="9788" spans="1:14" x14ac:dyDescent="0.3">
      <c r="A9788" s="3" t="s">
        <v>9422</v>
      </c>
      <c r="B9788" s="4">
        <v>41948</v>
      </c>
      <c r="C9788" s="12" t="str">
        <f t="shared" si="152"/>
        <v>2014/11</v>
      </c>
      <c r="D9788" s="4">
        <v>41948</v>
      </c>
      <c r="E9788" s="3" t="s">
        <v>41</v>
      </c>
      <c r="F9788" s="3" t="s">
        <v>7065</v>
      </c>
      <c r="G9788" s="3" t="s">
        <v>3743</v>
      </c>
      <c r="H9788" s="5">
        <v>1499</v>
      </c>
      <c r="I9788" s="2">
        <v>5</v>
      </c>
      <c r="J9788" s="2">
        <v>0</v>
      </c>
      <c r="K9788" s="2">
        <v>4.0472999999999999</v>
      </c>
      <c r="L9788" s="18" t="str">
        <f>VLOOKUP(F9788,'BD customers'!$1:$1048576,2,FALSE)</f>
        <v>Barry Gonzalez</v>
      </c>
      <c r="M9788" s="2">
        <f>MATCH(orders[[#This Row],[Product ID]],'BD product'!A:A,0)</f>
        <v>1146</v>
      </c>
      <c r="N9788" s="2" t="str" cm="1">
        <f t="array" ref="N9788">INDEX('BD product'!A:D,M9788,2)</f>
        <v>Furniture</v>
      </c>
    </row>
    <row r="9789" spans="1:14" x14ac:dyDescent="0.3">
      <c r="A9789" s="3" t="s">
        <v>9423</v>
      </c>
      <c r="B9789" s="4">
        <v>42821</v>
      </c>
      <c r="C9789" s="12" t="str">
        <f t="shared" si="152"/>
        <v>2017/03</v>
      </c>
      <c r="D9789" s="4">
        <v>42826</v>
      </c>
      <c r="E9789" s="3" t="s">
        <v>21</v>
      </c>
      <c r="F9789" s="3" t="s">
        <v>1534</v>
      </c>
      <c r="G9789" s="3" t="s">
        <v>2844</v>
      </c>
      <c r="H9789" s="5">
        <v>1023332</v>
      </c>
      <c r="I9789" s="2">
        <v>5</v>
      </c>
      <c r="J9789" s="2">
        <v>32</v>
      </c>
      <c r="K9789" s="2">
        <v>-3.0097999999999998</v>
      </c>
      <c r="L9789" s="18" t="str">
        <f>VLOOKUP(F9789,'BD customers'!$1:$1048576,2,FALSE)</f>
        <v>Caroline Jumper</v>
      </c>
      <c r="M9789" s="2">
        <f>MATCH(orders[[#This Row],[Product ID]],'BD product'!A:A,0)</f>
        <v>791</v>
      </c>
      <c r="N9789" s="2" t="str" cm="1">
        <f t="array" ref="N9789">INDEX('BD product'!A:D,M9789,2)</f>
        <v>Furniture</v>
      </c>
    </row>
    <row r="9790" spans="1:14" x14ac:dyDescent="0.3">
      <c r="A9790" s="3" t="s">
        <v>9423</v>
      </c>
      <c r="B9790" s="4">
        <v>42821</v>
      </c>
      <c r="C9790" s="12" t="str">
        <f t="shared" si="152"/>
        <v>2017/03</v>
      </c>
      <c r="D9790" s="4">
        <v>42826</v>
      </c>
      <c r="E9790" s="3" t="s">
        <v>21</v>
      </c>
      <c r="F9790" s="3" t="s">
        <v>1534</v>
      </c>
      <c r="G9790" s="3" t="s">
        <v>587</v>
      </c>
      <c r="H9790" s="5">
        <v>600558</v>
      </c>
      <c r="I9790" s="2">
        <v>3</v>
      </c>
      <c r="J9790" s="2">
        <v>3</v>
      </c>
      <c r="K9790" s="2">
        <v>-8.5793999999999997</v>
      </c>
      <c r="L9790" s="18" t="str">
        <f>VLOOKUP(F9790,'BD customers'!$1:$1048576,2,FALSE)</f>
        <v>Caroline Jumper</v>
      </c>
      <c r="M9790" s="2">
        <f>MATCH(orders[[#This Row],[Product ID]],'BD product'!A:A,0)</f>
        <v>122</v>
      </c>
      <c r="N9790" s="2" t="str" cm="1">
        <f t="array" ref="N9790">INDEX('BD product'!A:D,M9790,2)</f>
        <v>Furniture</v>
      </c>
    </row>
    <row r="9791" spans="1:14" x14ac:dyDescent="0.3">
      <c r="A9791" s="3" t="s">
        <v>9423</v>
      </c>
      <c r="B9791" s="4">
        <v>42821</v>
      </c>
      <c r="C9791" s="12" t="str">
        <f t="shared" si="152"/>
        <v>2017/03</v>
      </c>
      <c r="D9791" s="4">
        <v>42826</v>
      </c>
      <c r="E9791" s="3" t="s">
        <v>21</v>
      </c>
      <c r="F9791" s="3" t="s">
        <v>1534</v>
      </c>
      <c r="G9791" s="3" t="s">
        <v>2430</v>
      </c>
      <c r="H9791" s="5">
        <v>39992</v>
      </c>
      <c r="I9791" s="2">
        <v>1</v>
      </c>
      <c r="J9791" s="2">
        <v>2</v>
      </c>
      <c r="K9791" s="2">
        <v>6.9985999999999997</v>
      </c>
      <c r="L9791" s="18" t="str">
        <f>VLOOKUP(F9791,'BD customers'!$1:$1048576,2,FALSE)</f>
        <v>Caroline Jumper</v>
      </c>
      <c r="M9791" s="2">
        <f>MATCH(orders[[#This Row],[Product ID]],'BD product'!A:A,0)</f>
        <v>650</v>
      </c>
      <c r="N9791" s="2" t="str" cm="1">
        <f t="array" ref="N9791">INDEX('BD product'!A:D,M9791,2)</f>
        <v>Technology</v>
      </c>
    </row>
    <row r="9792" spans="1:14" x14ac:dyDescent="0.3">
      <c r="A9792" s="3" t="s">
        <v>9423</v>
      </c>
      <c r="B9792" s="4">
        <v>42821</v>
      </c>
      <c r="C9792" s="12" t="str">
        <f t="shared" si="152"/>
        <v>2017/03</v>
      </c>
      <c r="D9792" s="4">
        <v>42826</v>
      </c>
      <c r="E9792" s="3" t="s">
        <v>21</v>
      </c>
      <c r="F9792" s="3" t="s">
        <v>1534</v>
      </c>
      <c r="G9792" s="3" t="s">
        <v>4414</v>
      </c>
      <c r="H9792" s="5">
        <v>211246</v>
      </c>
      <c r="I9792" s="2">
        <v>2</v>
      </c>
      <c r="J9792" s="2">
        <v>3</v>
      </c>
      <c r="K9792" s="2">
        <v>-66.391599999999997</v>
      </c>
      <c r="L9792" s="18" t="str">
        <f>VLOOKUP(F9792,'BD customers'!$1:$1048576,2,FALSE)</f>
        <v>Caroline Jumper</v>
      </c>
      <c r="M9792" s="2">
        <f>MATCH(orders[[#This Row],[Product ID]],'BD product'!A:A,0)</f>
        <v>1320</v>
      </c>
      <c r="N9792" s="2" t="str" cm="1">
        <f t="array" ref="N9792">INDEX('BD product'!A:D,M9792,2)</f>
        <v>Furniture</v>
      </c>
    </row>
    <row r="9793" spans="1:14" x14ac:dyDescent="0.3">
      <c r="A9793" s="3" t="s">
        <v>9424</v>
      </c>
      <c r="B9793" s="4">
        <v>41780</v>
      </c>
      <c r="C9793" s="12" t="str">
        <f t="shared" si="152"/>
        <v>2014/05</v>
      </c>
      <c r="D9793" s="4">
        <v>41782</v>
      </c>
      <c r="E9793" s="3" t="s">
        <v>11</v>
      </c>
      <c r="F9793" s="3" t="s">
        <v>2709</v>
      </c>
      <c r="G9793" s="3" t="s">
        <v>3499</v>
      </c>
      <c r="H9793" s="5">
        <v>56064</v>
      </c>
      <c r="I9793" s="2">
        <v>6</v>
      </c>
      <c r="J9793" s="2">
        <v>2</v>
      </c>
      <c r="K9793" s="2">
        <v>2.1023999999999998</v>
      </c>
      <c r="L9793" s="18" t="str">
        <f>VLOOKUP(F9793,'BD customers'!$1:$1048576,2,FALSE)</f>
        <v>Katherine Hughes</v>
      </c>
      <c r="M9793" s="2">
        <f>MATCH(orders[[#This Row],[Product ID]],'BD product'!A:A,0)</f>
        <v>1042</v>
      </c>
      <c r="N9793" s="2" t="str" cm="1">
        <f t="array" ref="N9793">INDEX('BD product'!A:D,M9793,2)</f>
        <v>Office Supplies</v>
      </c>
    </row>
    <row r="9794" spans="1:14" x14ac:dyDescent="0.3">
      <c r="A9794" s="3" t="s">
        <v>9424</v>
      </c>
      <c r="B9794" s="4">
        <v>41780</v>
      </c>
      <c r="C9794" s="12" t="str">
        <f t="shared" ref="C9794:C9857" si="153">TEXT(B9794,"aaaa/mm")</f>
        <v>2014/05</v>
      </c>
      <c r="D9794" s="4">
        <v>41782</v>
      </c>
      <c r="E9794" s="3" t="s">
        <v>11</v>
      </c>
      <c r="F9794" s="3" t="s">
        <v>2709</v>
      </c>
      <c r="G9794" s="3" t="s">
        <v>1610</v>
      </c>
      <c r="H9794" s="5">
        <v>107772</v>
      </c>
      <c r="I9794" s="2">
        <v>2</v>
      </c>
      <c r="J9794" s="2">
        <v>3</v>
      </c>
      <c r="K9794" s="2">
        <v>-29.252400000000002</v>
      </c>
      <c r="L9794" s="18" t="str">
        <f>VLOOKUP(F9794,'BD customers'!$1:$1048576,2,FALSE)</f>
        <v>Katherine Hughes</v>
      </c>
      <c r="M9794" s="2">
        <f>MATCH(orders[[#This Row],[Product ID]],'BD product'!A:A,0)</f>
        <v>391</v>
      </c>
      <c r="N9794" s="2" t="str" cm="1">
        <f t="array" ref="N9794">INDEX('BD product'!A:D,M9794,2)</f>
        <v>Furniture</v>
      </c>
    </row>
    <row r="9795" spans="1:14" x14ac:dyDescent="0.3">
      <c r="A9795" s="3" t="s">
        <v>9424</v>
      </c>
      <c r="B9795" s="4">
        <v>41780</v>
      </c>
      <c r="C9795" s="12" t="str">
        <f t="shared" si="153"/>
        <v>2014/05</v>
      </c>
      <c r="D9795" s="4">
        <v>41782</v>
      </c>
      <c r="E9795" s="3" t="s">
        <v>11</v>
      </c>
      <c r="F9795" s="3" t="s">
        <v>2709</v>
      </c>
      <c r="G9795" s="3" t="s">
        <v>2495</v>
      </c>
      <c r="H9795" s="5">
        <v>4832</v>
      </c>
      <c r="I9795" s="2">
        <v>1</v>
      </c>
      <c r="J9795" s="2">
        <v>2</v>
      </c>
      <c r="K9795" s="2">
        <v>1.6308</v>
      </c>
      <c r="L9795" s="18" t="str">
        <f>VLOOKUP(F9795,'BD customers'!$1:$1048576,2,FALSE)</f>
        <v>Katherine Hughes</v>
      </c>
      <c r="M9795" s="2">
        <f>MATCH(orders[[#This Row],[Product ID]],'BD product'!A:A,0)</f>
        <v>672</v>
      </c>
      <c r="N9795" s="2" t="str" cm="1">
        <f t="array" ref="N9795">INDEX('BD product'!A:D,M9795,2)</f>
        <v>Office Supplies</v>
      </c>
    </row>
    <row r="9796" spans="1:14" x14ac:dyDescent="0.3">
      <c r="A9796" s="3" t="s">
        <v>9424</v>
      </c>
      <c r="B9796" s="4">
        <v>41780</v>
      </c>
      <c r="C9796" s="12" t="str">
        <f t="shared" si="153"/>
        <v>2014/05</v>
      </c>
      <c r="D9796" s="4">
        <v>41782</v>
      </c>
      <c r="E9796" s="3" t="s">
        <v>11</v>
      </c>
      <c r="F9796" s="3" t="s">
        <v>2709</v>
      </c>
      <c r="G9796" s="3" t="s">
        <v>3392</v>
      </c>
      <c r="H9796" s="5">
        <v>1824</v>
      </c>
      <c r="I9796" s="2">
        <v>3</v>
      </c>
      <c r="J9796" s="2">
        <v>8</v>
      </c>
      <c r="K9796" s="2">
        <v>-3.1008</v>
      </c>
      <c r="L9796" s="18" t="str">
        <f>VLOOKUP(F9796,'BD customers'!$1:$1048576,2,FALSE)</f>
        <v>Katherine Hughes</v>
      </c>
      <c r="M9796" s="2">
        <f>MATCH(orders[[#This Row],[Product ID]],'BD product'!A:A,0)</f>
        <v>1001</v>
      </c>
      <c r="N9796" s="2" t="str" cm="1">
        <f t="array" ref="N9796">INDEX('BD product'!A:D,M9796,2)</f>
        <v>Office Supplies</v>
      </c>
    </row>
    <row r="9797" spans="1:14" x14ac:dyDescent="0.3">
      <c r="A9797" s="3" t="s">
        <v>9425</v>
      </c>
      <c r="B9797" s="4">
        <v>42511</v>
      </c>
      <c r="C9797" s="12" t="str">
        <f t="shared" si="153"/>
        <v>2016/05</v>
      </c>
      <c r="D9797" s="4">
        <v>42518</v>
      </c>
      <c r="E9797" s="3" t="s">
        <v>21</v>
      </c>
      <c r="F9797" s="3" t="s">
        <v>650</v>
      </c>
      <c r="G9797" s="3" t="s">
        <v>3019</v>
      </c>
      <c r="H9797" s="5">
        <v>3798</v>
      </c>
      <c r="I9797" s="2">
        <v>3</v>
      </c>
      <c r="J9797" s="2">
        <v>8</v>
      </c>
      <c r="K9797" s="2">
        <v>-5.8868999999999998</v>
      </c>
      <c r="L9797" s="18" t="str">
        <f>VLOOKUP(F9797,'BD customers'!$1:$1048576,2,FALSE)</f>
        <v>Sally Hughsby</v>
      </c>
      <c r="M9797" s="2">
        <f>MATCH(orders[[#This Row],[Product ID]],'BD product'!A:A,0)</f>
        <v>860</v>
      </c>
      <c r="N9797" s="2" t="str" cm="1">
        <f t="array" ref="N9797">INDEX('BD product'!A:D,M9797,2)</f>
        <v>Office Supplies</v>
      </c>
    </row>
    <row r="9798" spans="1:14" x14ac:dyDescent="0.3">
      <c r="A9798" s="3" t="s">
        <v>9426</v>
      </c>
      <c r="B9798" s="4">
        <v>42016</v>
      </c>
      <c r="C9798" s="12" t="str">
        <f t="shared" si="153"/>
        <v>2015/01</v>
      </c>
      <c r="D9798" s="4">
        <v>42021</v>
      </c>
      <c r="E9798" s="3" t="s">
        <v>21</v>
      </c>
      <c r="F9798" s="3" t="s">
        <v>5442</v>
      </c>
      <c r="G9798" s="3" t="s">
        <v>1337</v>
      </c>
      <c r="H9798" s="5">
        <v>10368</v>
      </c>
      <c r="I9798" s="2">
        <v>2</v>
      </c>
      <c r="J9798" s="2">
        <v>2</v>
      </c>
      <c r="K9798" s="2">
        <v>1.5551999999999999</v>
      </c>
      <c r="L9798" s="18" t="str">
        <f>VLOOKUP(F9798,'BD customers'!$1:$1048576,2,FALSE)</f>
        <v>Cindy Schnelling</v>
      </c>
      <c r="M9798" s="2">
        <f>MATCH(orders[[#This Row],[Product ID]],'BD product'!A:A,0)</f>
        <v>315</v>
      </c>
      <c r="N9798" s="2" t="str" cm="1">
        <f t="array" ref="N9798">INDEX('BD product'!A:D,M9798,2)</f>
        <v>Office Supplies</v>
      </c>
    </row>
    <row r="9799" spans="1:14" x14ac:dyDescent="0.3">
      <c r="A9799" s="3" t="s">
        <v>9426</v>
      </c>
      <c r="B9799" s="4">
        <v>42016</v>
      </c>
      <c r="C9799" s="12" t="str">
        <f t="shared" si="153"/>
        <v>2015/01</v>
      </c>
      <c r="D9799" s="4">
        <v>42021</v>
      </c>
      <c r="E9799" s="3" t="s">
        <v>21</v>
      </c>
      <c r="F9799" s="3" t="s">
        <v>5442</v>
      </c>
      <c r="G9799" s="3" t="s">
        <v>188</v>
      </c>
      <c r="H9799" s="5">
        <v>235188</v>
      </c>
      <c r="I9799" s="2">
        <v>2</v>
      </c>
      <c r="J9799" s="2">
        <v>4</v>
      </c>
      <c r="K9799" s="2">
        <v>-43.117800000000003</v>
      </c>
      <c r="L9799" s="18" t="str">
        <f>VLOOKUP(F9799,'BD customers'!$1:$1048576,2,FALSE)</f>
        <v>Cindy Schnelling</v>
      </c>
      <c r="M9799" s="2">
        <f>MATCH(orders[[#This Row],[Product ID]],'BD product'!A:A,0)</f>
        <v>36</v>
      </c>
      <c r="N9799" s="2" t="str" cm="1">
        <f t="array" ref="N9799">INDEX('BD product'!A:D,M9799,2)</f>
        <v>Technology</v>
      </c>
    </row>
    <row r="9800" spans="1:14" x14ac:dyDescent="0.3">
      <c r="A9800" s="3" t="s">
        <v>9426</v>
      </c>
      <c r="B9800" s="4">
        <v>42016</v>
      </c>
      <c r="C9800" s="12" t="str">
        <f t="shared" si="153"/>
        <v>2015/01</v>
      </c>
      <c r="D9800" s="4">
        <v>42021</v>
      </c>
      <c r="E9800" s="3" t="s">
        <v>21</v>
      </c>
      <c r="F9800" s="3" t="s">
        <v>5442</v>
      </c>
      <c r="G9800" s="3" t="s">
        <v>4549</v>
      </c>
      <c r="H9800" s="5">
        <v>26376</v>
      </c>
      <c r="I9800" s="2">
        <v>4</v>
      </c>
      <c r="J9800" s="2">
        <v>4</v>
      </c>
      <c r="K9800" s="2">
        <v>2.6375999999999999</v>
      </c>
      <c r="L9800" s="18" t="str">
        <f>VLOOKUP(F9800,'BD customers'!$1:$1048576,2,FALSE)</f>
        <v>Cindy Schnelling</v>
      </c>
      <c r="M9800" s="2">
        <f>MATCH(orders[[#This Row],[Product ID]],'BD product'!A:A,0)</f>
        <v>1355</v>
      </c>
      <c r="N9800" s="2" t="str" cm="1">
        <f t="array" ref="N9800">INDEX('BD product'!A:D,M9800,2)</f>
        <v>Technology</v>
      </c>
    </row>
    <row r="9801" spans="1:14" x14ac:dyDescent="0.3">
      <c r="A9801" s="3" t="s">
        <v>9426</v>
      </c>
      <c r="B9801" s="4">
        <v>42016</v>
      </c>
      <c r="C9801" s="12" t="str">
        <f t="shared" si="153"/>
        <v>2015/01</v>
      </c>
      <c r="D9801" s="4">
        <v>42021</v>
      </c>
      <c r="E9801" s="3" t="s">
        <v>21</v>
      </c>
      <c r="F9801" s="3" t="s">
        <v>5442</v>
      </c>
      <c r="G9801" s="3" t="s">
        <v>6475</v>
      </c>
      <c r="H9801" s="5">
        <v>10384</v>
      </c>
      <c r="I9801" s="2">
        <v>2</v>
      </c>
      <c r="J9801" s="2">
        <v>2</v>
      </c>
      <c r="K9801" s="2">
        <v>2.2065999999999999</v>
      </c>
      <c r="L9801" s="18" t="str">
        <f>VLOOKUP(F9801,'BD customers'!$1:$1048576,2,FALSE)</f>
        <v>Cindy Schnelling</v>
      </c>
      <c r="M9801" s="2">
        <f>MATCH(orders[[#This Row],[Product ID]],'BD product'!A:A,0)</f>
        <v>1696</v>
      </c>
      <c r="N9801" s="2" t="str" cm="1">
        <f t="array" ref="N9801">INDEX('BD product'!A:D,M9801,2)</f>
        <v>Technology</v>
      </c>
    </row>
    <row r="9802" spans="1:14" x14ac:dyDescent="0.3">
      <c r="A9802" s="3" t="s">
        <v>9426</v>
      </c>
      <c r="B9802" s="4">
        <v>42016</v>
      </c>
      <c r="C9802" s="12" t="str">
        <f t="shared" si="153"/>
        <v>2015/01</v>
      </c>
      <c r="D9802" s="4">
        <v>42021</v>
      </c>
      <c r="E9802" s="3" t="s">
        <v>21</v>
      </c>
      <c r="F9802" s="3" t="s">
        <v>5442</v>
      </c>
      <c r="G9802" s="3" t="s">
        <v>1900</v>
      </c>
      <c r="H9802" s="5">
        <v>107118</v>
      </c>
      <c r="I9802" s="2">
        <v>3</v>
      </c>
      <c r="J9802" s="2">
        <v>4</v>
      </c>
      <c r="K9802" s="2">
        <v>-21.4236</v>
      </c>
      <c r="L9802" s="18" t="str">
        <f>VLOOKUP(F9802,'BD customers'!$1:$1048576,2,FALSE)</f>
        <v>Cindy Schnelling</v>
      </c>
      <c r="M9802" s="2">
        <f>MATCH(orders[[#This Row],[Product ID]],'BD product'!A:A,0)</f>
        <v>478</v>
      </c>
      <c r="N9802" s="2" t="str" cm="1">
        <f t="array" ref="N9802">INDEX('BD product'!A:D,M9802,2)</f>
        <v>Technology</v>
      </c>
    </row>
    <row r="9803" spans="1:14" x14ac:dyDescent="0.3">
      <c r="A9803" s="3" t="s">
        <v>9427</v>
      </c>
      <c r="B9803" s="4">
        <v>43007</v>
      </c>
      <c r="C9803" s="12" t="str">
        <f t="shared" si="153"/>
        <v>2017/09</v>
      </c>
      <c r="D9803" s="4">
        <v>43014</v>
      </c>
      <c r="E9803" s="3" t="s">
        <v>21</v>
      </c>
      <c r="F9803" s="3" t="s">
        <v>2395</v>
      </c>
      <c r="G9803" s="3" t="s">
        <v>3938</v>
      </c>
      <c r="H9803" s="5">
        <v>973</v>
      </c>
      <c r="I9803" s="2">
        <v>7</v>
      </c>
      <c r="J9803" s="2">
        <v>0</v>
      </c>
      <c r="K9803" s="2">
        <v>2.8216999999999999</v>
      </c>
      <c r="L9803" s="18" t="str">
        <f>VLOOKUP(F9803,'BD customers'!$1:$1048576,2,FALSE)</f>
        <v>Joe Kamberova</v>
      </c>
      <c r="M9803" s="2">
        <f>MATCH(orders[[#This Row],[Product ID]],'BD product'!A:A,0)</f>
        <v>1207</v>
      </c>
      <c r="N9803" s="2" t="str" cm="1">
        <f t="array" ref="N9803">INDEX('BD product'!A:D,M9803,2)</f>
        <v>Office Supplies</v>
      </c>
    </row>
    <row r="9804" spans="1:14" x14ac:dyDescent="0.3">
      <c r="A9804" s="3" t="s">
        <v>9428</v>
      </c>
      <c r="B9804" s="4">
        <v>42203</v>
      </c>
      <c r="C9804" s="12" t="str">
        <f t="shared" si="153"/>
        <v>2015/07</v>
      </c>
      <c r="D9804" s="4">
        <v>42205</v>
      </c>
      <c r="E9804" s="3" t="s">
        <v>11</v>
      </c>
      <c r="F9804" s="3" t="s">
        <v>2424</v>
      </c>
      <c r="G9804" s="3" t="s">
        <v>389</v>
      </c>
      <c r="H9804" s="5">
        <v>3328</v>
      </c>
      <c r="I9804" s="2">
        <v>2</v>
      </c>
      <c r="J9804" s="2">
        <v>2</v>
      </c>
      <c r="K9804" s="2">
        <v>1.2063999999999999</v>
      </c>
      <c r="L9804" s="18" t="str">
        <f>VLOOKUP(F9804,'BD customers'!$1:$1048576,2,FALSE)</f>
        <v>Pauline Johnson</v>
      </c>
      <c r="M9804" s="2">
        <f>MATCH(orders[[#This Row],[Product ID]],'BD product'!A:A,0)</f>
        <v>75</v>
      </c>
      <c r="N9804" s="2" t="str" cm="1">
        <f t="array" ref="N9804">INDEX('BD product'!A:D,M9804,2)</f>
        <v>Office Supplies</v>
      </c>
    </row>
    <row r="9805" spans="1:14" x14ac:dyDescent="0.3">
      <c r="A9805" s="3" t="s">
        <v>9428</v>
      </c>
      <c r="B9805" s="4">
        <v>42203</v>
      </c>
      <c r="C9805" s="12" t="str">
        <f t="shared" si="153"/>
        <v>2015/07</v>
      </c>
      <c r="D9805" s="4">
        <v>42205</v>
      </c>
      <c r="E9805" s="3" t="s">
        <v>11</v>
      </c>
      <c r="F9805" s="3" t="s">
        <v>2424</v>
      </c>
      <c r="G9805" s="3" t="s">
        <v>4056</v>
      </c>
      <c r="H9805" s="5">
        <v>13599</v>
      </c>
      <c r="I9805" s="2">
        <v>1</v>
      </c>
      <c r="J9805" s="2">
        <v>0</v>
      </c>
      <c r="K9805" s="2">
        <v>36.717300000000002</v>
      </c>
      <c r="L9805" s="18" t="str">
        <f>VLOOKUP(F9805,'BD customers'!$1:$1048576,2,FALSE)</f>
        <v>Pauline Johnson</v>
      </c>
      <c r="M9805" s="2">
        <f>MATCH(orders[[#This Row],[Product ID]],'BD product'!A:A,0)</f>
        <v>1238</v>
      </c>
      <c r="N9805" s="2" t="str" cm="1">
        <f t="array" ref="N9805">INDEX('BD product'!A:D,M9805,2)</f>
        <v>Technology</v>
      </c>
    </row>
    <row r="9806" spans="1:14" x14ac:dyDescent="0.3">
      <c r="A9806" s="3" t="s">
        <v>9428</v>
      </c>
      <c r="B9806" s="4">
        <v>42203</v>
      </c>
      <c r="C9806" s="12" t="str">
        <f t="shared" si="153"/>
        <v>2015/07</v>
      </c>
      <c r="D9806" s="4">
        <v>42205</v>
      </c>
      <c r="E9806" s="3" t="s">
        <v>11</v>
      </c>
      <c r="F9806" s="3" t="s">
        <v>2424</v>
      </c>
      <c r="G9806" s="3" t="s">
        <v>4137</v>
      </c>
      <c r="H9806" s="5">
        <v>738</v>
      </c>
      <c r="I9806" s="2">
        <v>1</v>
      </c>
      <c r="J9806" s="2">
        <v>0</v>
      </c>
      <c r="K9806" s="2">
        <v>2.1402000000000001</v>
      </c>
      <c r="L9806" s="18" t="str">
        <f>VLOOKUP(F9806,'BD customers'!$1:$1048576,2,FALSE)</f>
        <v>Pauline Johnson</v>
      </c>
      <c r="M9806" s="2">
        <f>MATCH(orders[[#This Row],[Product ID]],'BD product'!A:A,0)</f>
        <v>1258</v>
      </c>
      <c r="N9806" s="2" t="str" cm="1">
        <f t="array" ref="N9806">INDEX('BD product'!A:D,M9806,2)</f>
        <v>Furniture</v>
      </c>
    </row>
    <row r="9807" spans="1:14" x14ac:dyDescent="0.3">
      <c r="A9807" s="3" t="s">
        <v>9429</v>
      </c>
      <c r="B9807" s="4">
        <v>42664</v>
      </c>
      <c r="C9807" s="12" t="str">
        <f t="shared" si="153"/>
        <v>2016/10</v>
      </c>
      <c r="D9807" s="4">
        <v>42669</v>
      </c>
      <c r="E9807" s="3" t="s">
        <v>21</v>
      </c>
      <c r="F9807" s="3" t="s">
        <v>1178</v>
      </c>
      <c r="G9807" s="3" t="s">
        <v>3747</v>
      </c>
      <c r="H9807" s="5">
        <v>45568</v>
      </c>
      <c r="I9807" s="2">
        <v>2</v>
      </c>
      <c r="J9807" s="2">
        <v>2</v>
      </c>
      <c r="K9807" s="2">
        <v>9.6831999999999994</v>
      </c>
      <c r="L9807" s="18" t="str">
        <f>VLOOKUP(F9807,'BD customers'!$1:$1048576,2,FALSE)</f>
        <v>Anne Pryor</v>
      </c>
      <c r="M9807" s="2">
        <f>MATCH(orders[[#This Row],[Product ID]],'BD product'!A:A,0)</f>
        <v>1148</v>
      </c>
      <c r="N9807" s="2" t="str" cm="1">
        <f t="array" ref="N9807">INDEX('BD product'!A:D,M9807,2)</f>
        <v>Furniture</v>
      </c>
    </row>
    <row r="9808" spans="1:14" x14ac:dyDescent="0.3">
      <c r="A9808" s="3" t="s">
        <v>9429</v>
      </c>
      <c r="B9808" s="4">
        <v>42664</v>
      </c>
      <c r="C9808" s="12" t="str">
        <f t="shared" si="153"/>
        <v>2016/10</v>
      </c>
      <c r="D9808" s="4">
        <v>42669</v>
      </c>
      <c r="E9808" s="3" t="s">
        <v>21</v>
      </c>
      <c r="F9808" s="3" t="s">
        <v>1178</v>
      </c>
      <c r="G9808" s="3" t="s">
        <v>4017</v>
      </c>
      <c r="H9808" s="5">
        <v>28752</v>
      </c>
      <c r="I9808" s="2">
        <v>8</v>
      </c>
      <c r="J9808" s="2">
        <v>7</v>
      </c>
      <c r="K9808" s="2">
        <v>-21.084800000000001</v>
      </c>
      <c r="L9808" s="18" t="str">
        <f>VLOOKUP(F9808,'BD customers'!$1:$1048576,2,FALSE)</f>
        <v>Anne Pryor</v>
      </c>
      <c r="M9808" s="2">
        <f>MATCH(orders[[#This Row],[Product ID]],'BD product'!A:A,0)</f>
        <v>1226</v>
      </c>
      <c r="N9808" s="2" t="str" cm="1">
        <f t="array" ref="N9808">INDEX('BD product'!A:D,M9808,2)</f>
        <v>Office Supplies</v>
      </c>
    </row>
    <row r="9809" spans="1:14" x14ac:dyDescent="0.3">
      <c r="A9809" s="3" t="s">
        <v>9430</v>
      </c>
      <c r="B9809" s="4">
        <v>42943</v>
      </c>
      <c r="C9809" s="12" t="str">
        <f t="shared" si="153"/>
        <v>2017/07</v>
      </c>
      <c r="D9809" s="4">
        <v>42948</v>
      </c>
      <c r="E9809" s="3" t="s">
        <v>11</v>
      </c>
      <c r="F9809" s="3" t="s">
        <v>1230</v>
      </c>
      <c r="G9809" s="3" t="s">
        <v>335</v>
      </c>
      <c r="H9809" s="5">
        <v>194848</v>
      </c>
      <c r="I9809" s="2">
        <v>4</v>
      </c>
      <c r="J9809" s="2">
        <v>2</v>
      </c>
      <c r="K9809" s="2">
        <v>1.2178</v>
      </c>
      <c r="L9809" s="18" t="str">
        <f>VLOOKUP(F9809,'BD customers'!$1:$1048576,2,FALSE)</f>
        <v>Joni Wasserman</v>
      </c>
      <c r="M9809" s="2">
        <f>MATCH(orders[[#This Row],[Product ID]],'BD product'!A:A,0)</f>
        <v>66</v>
      </c>
      <c r="N9809" s="2" t="str" cm="1">
        <f t="array" ref="N9809">INDEX('BD product'!A:D,M9809,2)</f>
        <v>Furniture</v>
      </c>
    </row>
    <row r="9810" spans="1:14" x14ac:dyDescent="0.3">
      <c r="A9810" s="3" t="s">
        <v>9431</v>
      </c>
      <c r="B9810" s="4">
        <v>42937</v>
      </c>
      <c r="C9810" s="12" t="str">
        <f t="shared" si="153"/>
        <v>2017/07</v>
      </c>
      <c r="D9810" s="4">
        <v>42942</v>
      </c>
      <c r="E9810" s="3" t="s">
        <v>21</v>
      </c>
      <c r="F9810" s="3" t="s">
        <v>5257</v>
      </c>
      <c r="G9810" s="3" t="s">
        <v>3607</v>
      </c>
      <c r="H9810" s="5">
        <v>2112</v>
      </c>
      <c r="I9810" s="2">
        <v>2</v>
      </c>
      <c r="J9810" s="2">
        <v>8</v>
      </c>
      <c r="K9810" s="2">
        <v>-3.3792</v>
      </c>
      <c r="L9810" s="18" t="str">
        <f>VLOOKUP(F9810,'BD customers'!$1:$1048576,2,FALSE)</f>
        <v>Pete Takahito</v>
      </c>
      <c r="M9810" s="2">
        <f>MATCH(orders[[#This Row],[Product ID]],'BD product'!A:A,0)</f>
        <v>1087</v>
      </c>
      <c r="N9810" s="2" t="str" cm="1">
        <f t="array" ref="N9810">INDEX('BD product'!A:D,M9810,2)</f>
        <v>Office Supplies</v>
      </c>
    </row>
    <row r="9811" spans="1:14" x14ac:dyDescent="0.3">
      <c r="A9811" s="3" t="s">
        <v>9432</v>
      </c>
      <c r="B9811" s="4">
        <v>41950</v>
      </c>
      <c r="C9811" s="12" t="str">
        <f t="shared" si="153"/>
        <v>2014/11</v>
      </c>
      <c r="D9811" s="4">
        <v>41954</v>
      </c>
      <c r="E9811" s="3" t="s">
        <v>11</v>
      </c>
      <c r="F9811" s="3" t="s">
        <v>1631</v>
      </c>
      <c r="G9811" s="3" t="s">
        <v>452</v>
      </c>
      <c r="H9811" s="5">
        <v>2592</v>
      </c>
      <c r="I9811" s="2">
        <v>5</v>
      </c>
      <c r="J9811" s="2">
        <v>2</v>
      </c>
      <c r="K9811" s="2">
        <v>0.90720000000000001</v>
      </c>
      <c r="L9811" s="18" t="str">
        <f>VLOOKUP(F9811,'BD customers'!$1:$1048576,2,FALSE)</f>
        <v>Troy Blackwell</v>
      </c>
      <c r="M9811" s="2">
        <f>MATCH(orders[[#This Row],[Product ID]],'BD product'!A:A,0)</f>
        <v>90</v>
      </c>
      <c r="N9811" s="2" t="str" cm="1">
        <f t="array" ref="N9811">INDEX('BD product'!A:D,M9811,2)</f>
        <v>Office Supplies</v>
      </c>
    </row>
    <row r="9812" spans="1:14" x14ac:dyDescent="0.3">
      <c r="A9812" s="3" t="s">
        <v>9432</v>
      </c>
      <c r="B9812" s="4">
        <v>41950</v>
      </c>
      <c r="C9812" s="12" t="str">
        <f t="shared" si="153"/>
        <v>2014/11</v>
      </c>
      <c r="D9812" s="4">
        <v>41954</v>
      </c>
      <c r="E9812" s="3" t="s">
        <v>11</v>
      </c>
      <c r="F9812" s="3" t="s">
        <v>1631</v>
      </c>
      <c r="G9812" s="3" t="s">
        <v>3339</v>
      </c>
      <c r="H9812" s="5">
        <v>120768</v>
      </c>
      <c r="I9812" s="2">
        <v>4</v>
      </c>
      <c r="J9812" s="2">
        <v>2</v>
      </c>
      <c r="K9812" s="2">
        <v>9.0576000000000008</v>
      </c>
      <c r="L9812" s="18" t="str">
        <f>VLOOKUP(F9812,'BD customers'!$1:$1048576,2,FALSE)</f>
        <v>Troy Blackwell</v>
      </c>
      <c r="M9812" s="2">
        <f>MATCH(orders[[#This Row],[Product ID]],'BD product'!A:A,0)</f>
        <v>980</v>
      </c>
      <c r="N9812" s="2" t="str" cm="1">
        <f t="array" ref="N9812">INDEX('BD product'!A:D,M9812,2)</f>
        <v>Office Supplies</v>
      </c>
    </row>
    <row r="9813" spans="1:14" x14ac:dyDescent="0.3">
      <c r="A9813" s="3" t="s">
        <v>9433</v>
      </c>
      <c r="B9813" s="4">
        <v>42701</v>
      </c>
      <c r="C9813" s="12" t="str">
        <f t="shared" si="153"/>
        <v>2016/11</v>
      </c>
      <c r="D9813" s="4">
        <v>42704</v>
      </c>
      <c r="E9813" s="3" t="s">
        <v>64</v>
      </c>
      <c r="F9813" s="3" t="s">
        <v>542</v>
      </c>
      <c r="G9813" s="3" t="s">
        <v>4805</v>
      </c>
      <c r="H9813" s="5">
        <v>2592</v>
      </c>
      <c r="I9813" s="2">
        <v>4</v>
      </c>
      <c r="J9813" s="2">
        <v>0</v>
      </c>
      <c r="K9813" s="2">
        <v>12.441599999999999</v>
      </c>
      <c r="L9813" s="18" t="str">
        <f>VLOOKUP(F9813,'BD customers'!$1:$1048576,2,FALSE)</f>
        <v>Cassandra Brandow</v>
      </c>
      <c r="M9813" s="2">
        <f>MATCH(orders[[#This Row],[Product ID]],'BD product'!A:A,0)</f>
        <v>1416</v>
      </c>
      <c r="N9813" s="2" t="str" cm="1">
        <f t="array" ref="N9813">INDEX('BD product'!A:D,M9813,2)</f>
        <v>Office Supplies</v>
      </c>
    </row>
    <row r="9814" spans="1:14" x14ac:dyDescent="0.3">
      <c r="A9814" s="3" t="s">
        <v>9433</v>
      </c>
      <c r="B9814" s="4">
        <v>42701</v>
      </c>
      <c r="C9814" s="12" t="str">
        <f t="shared" si="153"/>
        <v>2016/11</v>
      </c>
      <c r="D9814" s="4">
        <v>42704</v>
      </c>
      <c r="E9814" s="3" t="s">
        <v>64</v>
      </c>
      <c r="F9814" s="3" t="s">
        <v>542</v>
      </c>
      <c r="G9814" s="3" t="s">
        <v>1409</v>
      </c>
      <c r="H9814" s="5">
        <v>3465</v>
      </c>
      <c r="I9814" s="2">
        <v>3</v>
      </c>
      <c r="J9814" s="2">
        <v>0</v>
      </c>
      <c r="K9814" s="2">
        <v>0.97019999999999995</v>
      </c>
      <c r="L9814" s="18" t="str">
        <f>VLOOKUP(F9814,'BD customers'!$1:$1048576,2,FALSE)</f>
        <v>Cassandra Brandow</v>
      </c>
      <c r="M9814" s="2">
        <f>MATCH(orders[[#This Row],[Product ID]],'BD product'!A:A,0)</f>
        <v>334</v>
      </c>
      <c r="N9814" s="2" t="str" cm="1">
        <f t="array" ref="N9814">INDEX('BD product'!A:D,M9814,2)</f>
        <v>Office Supplies</v>
      </c>
    </row>
    <row r="9815" spans="1:14" x14ac:dyDescent="0.3">
      <c r="A9815" s="3" t="s">
        <v>9433</v>
      </c>
      <c r="B9815" s="4">
        <v>42701</v>
      </c>
      <c r="C9815" s="12" t="str">
        <f t="shared" si="153"/>
        <v>2016/11</v>
      </c>
      <c r="D9815" s="4">
        <v>42704</v>
      </c>
      <c r="E9815" s="3" t="s">
        <v>64</v>
      </c>
      <c r="F9815" s="3" t="s">
        <v>542</v>
      </c>
      <c r="G9815" s="3" t="s">
        <v>2976</v>
      </c>
      <c r="H9815" s="5">
        <v>20495</v>
      </c>
      <c r="I9815" s="2">
        <v>5</v>
      </c>
      <c r="J9815" s="2">
        <v>0</v>
      </c>
      <c r="K9815" s="2">
        <v>100.4255</v>
      </c>
      <c r="L9815" s="18" t="str">
        <f>VLOOKUP(F9815,'BD customers'!$1:$1048576,2,FALSE)</f>
        <v>Cassandra Brandow</v>
      </c>
      <c r="M9815" s="2">
        <f>MATCH(orders[[#This Row],[Product ID]],'BD product'!A:A,0)</f>
        <v>841</v>
      </c>
      <c r="N9815" s="2" t="str" cm="1">
        <f t="array" ref="N9815">INDEX('BD product'!A:D,M9815,2)</f>
        <v>Office Supplies</v>
      </c>
    </row>
    <row r="9816" spans="1:14" x14ac:dyDescent="0.3">
      <c r="A9816" s="3" t="s">
        <v>9433</v>
      </c>
      <c r="B9816" s="4">
        <v>42701</v>
      </c>
      <c r="C9816" s="12" t="str">
        <f t="shared" si="153"/>
        <v>2016/11</v>
      </c>
      <c r="D9816" s="4">
        <v>42704</v>
      </c>
      <c r="E9816" s="3" t="s">
        <v>64</v>
      </c>
      <c r="F9816" s="3" t="s">
        <v>542</v>
      </c>
      <c r="G9816" s="3" t="s">
        <v>4742</v>
      </c>
      <c r="H9816" s="5">
        <v>7995</v>
      </c>
      <c r="I9816" s="2">
        <v>5</v>
      </c>
      <c r="J9816" s="2">
        <v>0</v>
      </c>
      <c r="K9816" s="2">
        <v>3.8376000000000001</v>
      </c>
      <c r="L9816" s="18" t="str">
        <f>VLOOKUP(F9816,'BD customers'!$1:$1048576,2,FALSE)</f>
        <v>Cassandra Brandow</v>
      </c>
      <c r="M9816" s="2">
        <f>MATCH(orders[[#This Row],[Product ID]],'BD product'!A:A,0)</f>
        <v>1401</v>
      </c>
      <c r="N9816" s="2" t="str" cm="1">
        <f t="array" ref="N9816">INDEX('BD product'!A:D,M9816,2)</f>
        <v>Office Supplies</v>
      </c>
    </row>
    <row r="9817" spans="1:14" x14ac:dyDescent="0.3">
      <c r="A9817" s="3" t="s">
        <v>9434</v>
      </c>
      <c r="B9817" s="4">
        <v>42163</v>
      </c>
      <c r="C9817" s="12" t="str">
        <f t="shared" si="153"/>
        <v>2015/06</v>
      </c>
      <c r="D9817" s="4">
        <v>42167</v>
      </c>
      <c r="E9817" s="3" t="s">
        <v>21</v>
      </c>
      <c r="F9817" s="3" t="s">
        <v>1105</v>
      </c>
      <c r="G9817" s="3" t="s">
        <v>4432</v>
      </c>
      <c r="H9817" s="5">
        <v>173488</v>
      </c>
      <c r="I9817" s="2">
        <v>7</v>
      </c>
      <c r="J9817" s="2">
        <v>2</v>
      </c>
      <c r="K9817" s="2">
        <v>5.4215</v>
      </c>
      <c r="L9817" s="18" t="str">
        <f>VLOOKUP(F9817,'BD customers'!$1:$1048576,2,FALSE)</f>
        <v>Andrew Gjertsen</v>
      </c>
      <c r="M9817" s="2">
        <f>MATCH(orders[[#This Row],[Product ID]],'BD product'!A:A,0)</f>
        <v>1325</v>
      </c>
      <c r="N9817" s="2" t="str" cm="1">
        <f t="array" ref="N9817">INDEX('BD product'!A:D,M9817,2)</f>
        <v>Office Supplies</v>
      </c>
    </row>
    <row r="9818" spans="1:14" x14ac:dyDescent="0.3">
      <c r="A9818" s="3" t="s">
        <v>9434</v>
      </c>
      <c r="B9818" s="4">
        <v>42163</v>
      </c>
      <c r="C9818" s="12" t="str">
        <f t="shared" si="153"/>
        <v>2015/06</v>
      </c>
      <c r="D9818" s="4">
        <v>42167</v>
      </c>
      <c r="E9818" s="3" t="s">
        <v>21</v>
      </c>
      <c r="F9818" s="3" t="s">
        <v>1105</v>
      </c>
      <c r="G9818" s="3" t="s">
        <v>2780</v>
      </c>
      <c r="H9818" s="5">
        <v>51696</v>
      </c>
      <c r="I9818" s="2">
        <v>4</v>
      </c>
      <c r="J9818" s="2">
        <v>2</v>
      </c>
      <c r="K9818" s="2">
        <v>-0.6462</v>
      </c>
      <c r="L9818" s="18" t="str">
        <f>VLOOKUP(F9818,'BD customers'!$1:$1048576,2,FALSE)</f>
        <v>Andrew Gjertsen</v>
      </c>
      <c r="M9818" s="2">
        <f>MATCH(orders[[#This Row],[Product ID]],'BD product'!A:A,0)</f>
        <v>767</v>
      </c>
      <c r="N9818" s="2" t="str" cm="1">
        <f t="array" ref="N9818">INDEX('BD product'!A:D,M9818,2)</f>
        <v>Office Supplies</v>
      </c>
    </row>
    <row r="9819" spans="1:14" x14ac:dyDescent="0.3">
      <c r="A9819" s="3" t="s">
        <v>9434</v>
      </c>
      <c r="B9819" s="4">
        <v>42163</v>
      </c>
      <c r="C9819" s="12" t="str">
        <f t="shared" si="153"/>
        <v>2015/06</v>
      </c>
      <c r="D9819" s="4">
        <v>42167</v>
      </c>
      <c r="E9819" s="3" t="s">
        <v>21</v>
      </c>
      <c r="F9819" s="3" t="s">
        <v>1105</v>
      </c>
      <c r="G9819" s="3" t="s">
        <v>4922</v>
      </c>
      <c r="H9819" s="5">
        <v>173208</v>
      </c>
      <c r="I9819" s="2">
        <v>7</v>
      </c>
      <c r="J9819" s="2">
        <v>2</v>
      </c>
      <c r="K9819" s="2">
        <v>45.467100000000002</v>
      </c>
      <c r="L9819" s="18" t="str">
        <f>VLOOKUP(F9819,'BD customers'!$1:$1048576,2,FALSE)</f>
        <v>Andrew Gjertsen</v>
      </c>
      <c r="M9819" s="2">
        <f>MATCH(orders[[#This Row],[Product ID]],'BD product'!A:A,0)</f>
        <v>1437</v>
      </c>
      <c r="N9819" s="2" t="str" cm="1">
        <f t="array" ref="N9819">INDEX('BD product'!A:D,M9819,2)</f>
        <v>Furniture</v>
      </c>
    </row>
    <row r="9820" spans="1:14" x14ac:dyDescent="0.3">
      <c r="A9820" s="3" t="s">
        <v>9434</v>
      </c>
      <c r="B9820" s="4">
        <v>42163</v>
      </c>
      <c r="C9820" s="12" t="str">
        <f t="shared" si="153"/>
        <v>2015/06</v>
      </c>
      <c r="D9820" s="4">
        <v>42167</v>
      </c>
      <c r="E9820" s="3" t="s">
        <v>21</v>
      </c>
      <c r="F9820" s="3" t="s">
        <v>1105</v>
      </c>
      <c r="G9820" s="3" t="s">
        <v>1804</v>
      </c>
      <c r="H9820" s="5">
        <v>4448</v>
      </c>
      <c r="I9820" s="2">
        <v>2</v>
      </c>
      <c r="J9820" s="2">
        <v>2</v>
      </c>
      <c r="K9820" s="2">
        <v>0.33360000000000001</v>
      </c>
      <c r="L9820" s="18" t="str">
        <f>VLOOKUP(F9820,'BD customers'!$1:$1048576,2,FALSE)</f>
        <v>Andrew Gjertsen</v>
      </c>
      <c r="M9820" s="2">
        <f>MATCH(orders[[#This Row],[Product ID]],'BD product'!A:A,0)</f>
        <v>451</v>
      </c>
      <c r="N9820" s="2" t="str" cm="1">
        <f t="array" ref="N9820">INDEX('BD product'!A:D,M9820,2)</f>
        <v>Office Supplies</v>
      </c>
    </row>
    <row r="9821" spans="1:14" x14ac:dyDescent="0.3">
      <c r="A9821" s="3" t="s">
        <v>9434</v>
      </c>
      <c r="B9821" s="4">
        <v>42163</v>
      </c>
      <c r="C9821" s="12" t="str">
        <f t="shared" si="153"/>
        <v>2015/06</v>
      </c>
      <c r="D9821" s="4">
        <v>42167</v>
      </c>
      <c r="E9821" s="3" t="s">
        <v>21</v>
      </c>
      <c r="F9821" s="3" t="s">
        <v>1105</v>
      </c>
      <c r="G9821" s="3" t="s">
        <v>5572</v>
      </c>
      <c r="H9821" s="5">
        <v>90</v>
      </c>
      <c r="I9821" s="2">
        <v>3</v>
      </c>
      <c r="J9821" s="2">
        <v>2</v>
      </c>
      <c r="K9821" s="2">
        <v>3.15E-2</v>
      </c>
      <c r="L9821" s="18" t="str">
        <f>VLOOKUP(F9821,'BD customers'!$1:$1048576,2,FALSE)</f>
        <v>Andrew Gjertsen</v>
      </c>
      <c r="M9821" s="2">
        <f>MATCH(orders[[#This Row],[Product ID]],'BD product'!A:A,0)</f>
        <v>1552</v>
      </c>
      <c r="N9821" s="2" t="str" cm="1">
        <f t="array" ref="N9821">INDEX('BD product'!A:D,M9821,2)</f>
        <v>Office Supplies</v>
      </c>
    </row>
    <row r="9822" spans="1:14" x14ac:dyDescent="0.3">
      <c r="A9822" s="3" t="s">
        <v>9434</v>
      </c>
      <c r="B9822" s="4">
        <v>42163</v>
      </c>
      <c r="C9822" s="12" t="str">
        <f t="shared" si="153"/>
        <v>2015/06</v>
      </c>
      <c r="D9822" s="4">
        <v>42167</v>
      </c>
      <c r="E9822" s="3" t="s">
        <v>21</v>
      </c>
      <c r="F9822" s="3" t="s">
        <v>1105</v>
      </c>
      <c r="G9822" s="3" t="s">
        <v>6929</v>
      </c>
      <c r="H9822" s="5">
        <v>4224</v>
      </c>
      <c r="I9822" s="2">
        <v>10</v>
      </c>
      <c r="J9822" s="2">
        <v>2</v>
      </c>
      <c r="K9822" s="2">
        <v>1.32E-2</v>
      </c>
      <c r="L9822" s="18" t="str">
        <f>VLOOKUP(F9822,'BD customers'!$1:$1048576,2,FALSE)</f>
        <v>Andrew Gjertsen</v>
      </c>
      <c r="M9822" s="2">
        <f>MATCH(orders[[#This Row],[Product ID]],'BD product'!A:A,0)</f>
        <v>1739</v>
      </c>
      <c r="N9822" s="2" t="str" cm="1">
        <f t="array" ref="N9822">INDEX('BD product'!A:D,M9822,2)</f>
        <v>Office Supplies</v>
      </c>
    </row>
    <row r="9823" spans="1:14" x14ac:dyDescent="0.3">
      <c r="A9823" s="3" t="s">
        <v>9434</v>
      </c>
      <c r="B9823" s="4">
        <v>42163</v>
      </c>
      <c r="C9823" s="12" t="str">
        <f t="shared" si="153"/>
        <v>2015/06</v>
      </c>
      <c r="D9823" s="4">
        <v>42167</v>
      </c>
      <c r="E9823" s="3" t="s">
        <v>21</v>
      </c>
      <c r="F9823" s="3" t="s">
        <v>1105</v>
      </c>
      <c r="G9823" s="3" t="s">
        <v>1881</v>
      </c>
      <c r="H9823" s="5">
        <v>18264</v>
      </c>
      <c r="I9823" s="2">
        <v>2</v>
      </c>
      <c r="J9823" s="2">
        <v>7</v>
      </c>
      <c r="K9823" s="2">
        <v>-13.393599999999999</v>
      </c>
      <c r="L9823" s="18" t="str">
        <f>VLOOKUP(F9823,'BD customers'!$1:$1048576,2,FALSE)</f>
        <v>Andrew Gjertsen</v>
      </c>
      <c r="M9823" s="2">
        <f>MATCH(orders[[#This Row],[Product ID]],'BD product'!A:A,0)</f>
        <v>473</v>
      </c>
      <c r="N9823" s="2" t="str" cm="1">
        <f t="array" ref="N9823">INDEX('BD product'!A:D,M9823,2)</f>
        <v>Office Supplies</v>
      </c>
    </row>
    <row r="9824" spans="1:14" x14ac:dyDescent="0.3">
      <c r="A9824" s="3" t="s">
        <v>9435</v>
      </c>
      <c r="B9824" s="4">
        <v>41866</v>
      </c>
      <c r="C9824" s="12" t="str">
        <f t="shared" si="153"/>
        <v>2014/08</v>
      </c>
      <c r="D9824" s="4">
        <v>41870</v>
      </c>
      <c r="E9824" s="3" t="s">
        <v>21</v>
      </c>
      <c r="F9824" s="3" t="s">
        <v>582</v>
      </c>
      <c r="G9824" s="3" t="s">
        <v>2114</v>
      </c>
      <c r="H9824" s="5">
        <v>15291</v>
      </c>
      <c r="I9824" s="2">
        <v>3</v>
      </c>
      <c r="J9824" s="2">
        <v>0</v>
      </c>
      <c r="K9824" s="2">
        <v>42.814799999999998</v>
      </c>
      <c r="L9824" s="18" t="str">
        <f>VLOOKUP(F9824,'BD customers'!$1:$1048576,2,FALSE)</f>
        <v>Brian Dahlen</v>
      </c>
      <c r="M9824" s="2">
        <f>MATCH(orders[[#This Row],[Product ID]],'BD product'!A:A,0)</f>
        <v>545</v>
      </c>
      <c r="N9824" s="2" t="str" cm="1">
        <f t="array" ref="N9824">INDEX('BD product'!A:D,M9824,2)</f>
        <v>Office Supplies</v>
      </c>
    </row>
    <row r="9825" spans="1:14" x14ac:dyDescent="0.3">
      <c r="A9825" s="3" t="s">
        <v>9435</v>
      </c>
      <c r="B9825" s="4">
        <v>41866</v>
      </c>
      <c r="C9825" s="12" t="str">
        <f t="shared" si="153"/>
        <v>2014/08</v>
      </c>
      <c r="D9825" s="4">
        <v>41870</v>
      </c>
      <c r="E9825" s="3" t="s">
        <v>21</v>
      </c>
      <c r="F9825" s="3" t="s">
        <v>582</v>
      </c>
      <c r="G9825" s="3" t="s">
        <v>3619</v>
      </c>
      <c r="H9825" s="5">
        <v>9294</v>
      </c>
      <c r="I9825" s="2">
        <v>3</v>
      </c>
      <c r="J9825" s="2">
        <v>0</v>
      </c>
      <c r="K9825" s="2">
        <v>4.1822999999999997</v>
      </c>
      <c r="L9825" s="18" t="str">
        <f>VLOOKUP(F9825,'BD customers'!$1:$1048576,2,FALSE)</f>
        <v>Brian Dahlen</v>
      </c>
      <c r="M9825" s="2">
        <f>MATCH(orders[[#This Row],[Product ID]],'BD product'!A:A,0)</f>
        <v>1092</v>
      </c>
      <c r="N9825" s="2" t="str" cm="1">
        <f t="array" ref="N9825">INDEX('BD product'!A:D,M9825,2)</f>
        <v>Office Supplies</v>
      </c>
    </row>
    <row r="9826" spans="1:14" x14ac:dyDescent="0.3">
      <c r="A9826" s="3" t="s">
        <v>9435</v>
      </c>
      <c r="B9826" s="4">
        <v>41866</v>
      </c>
      <c r="C9826" s="12" t="str">
        <f t="shared" si="153"/>
        <v>2014/08</v>
      </c>
      <c r="D9826" s="4">
        <v>41870</v>
      </c>
      <c r="E9826" s="3" t="s">
        <v>21</v>
      </c>
      <c r="F9826" s="3" t="s">
        <v>582</v>
      </c>
      <c r="G9826" s="3" t="s">
        <v>405</v>
      </c>
      <c r="H9826" s="5">
        <v>17856</v>
      </c>
      <c r="I9826" s="2">
        <v>4</v>
      </c>
      <c r="J9826" s="2">
        <v>2</v>
      </c>
      <c r="K9826" s="2">
        <v>6.2496</v>
      </c>
      <c r="L9826" s="18" t="str">
        <f>VLOOKUP(F9826,'BD customers'!$1:$1048576,2,FALSE)</f>
        <v>Brian Dahlen</v>
      </c>
      <c r="M9826" s="2">
        <f>MATCH(orders[[#This Row],[Product ID]],'BD product'!A:A,0)</f>
        <v>80</v>
      </c>
      <c r="N9826" s="2" t="str" cm="1">
        <f t="array" ref="N9826">INDEX('BD product'!A:D,M9826,2)</f>
        <v>Office Supplies</v>
      </c>
    </row>
    <row r="9827" spans="1:14" x14ac:dyDescent="0.3">
      <c r="A9827" s="3" t="s">
        <v>9435</v>
      </c>
      <c r="B9827" s="4">
        <v>41866</v>
      </c>
      <c r="C9827" s="12" t="str">
        <f t="shared" si="153"/>
        <v>2014/08</v>
      </c>
      <c r="D9827" s="4">
        <v>41870</v>
      </c>
      <c r="E9827" s="3" t="s">
        <v>21</v>
      </c>
      <c r="F9827" s="3" t="s">
        <v>582</v>
      </c>
      <c r="G9827" s="3" t="s">
        <v>2311</v>
      </c>
      <c r="H9827" s="5">
        <v>4644</v>
      </c>
      <c r="I9827" s="2">
        <v>3</v>
      </c>
      <c r="J9827" s="2">
        <v>2</v>
      </c>
      <c r="K9827" s="2">
        <v>1.5093000000000001</v>
      </c>
      <c r="L9827" s="18" t="str">
        <f>VLOOKUP(F9827,'BD customers'!$1:$1048576,2,FALSE)</f>
        <v>Brian Dahlen</v>
      </c>
      <c r="M9827" s="2">
        <f>MATCH(orders[[#This Row],[Product ID]],'BD product'!A:A,0)</f>
        <v>614</v>
      </c>
      <c r="N9827" s="2" t="str" cm="1">
        <f t="array" ref="N9827">INDEX('BD product'!A:D,M9827,2)</f>
        <v>Office Supplies</v>
      </c>
    </row>
    <row r="9828" spans="1:14" x14ac:dyDescent="0.3">
      <c r="A9828" s="3" t="s">
        <v>9435</v>
      </c>
      <c r="B9828" s="4">
        <v>41866</v>
      </c>
      <c r="C9828" s="12" t="str">
        <f t="shared" si="153"/>
        <v>2014/08</v>
      </c>
      <c r="D9828" s="4">
        <v>41870</v>
      </c>
      <c r="E9828" s="3" t="s">
        <v>21</v>
      </c>
      <c r="F9828" s="3" t="s">
        <v>582</v>
      </c>
      <c r="G9828" s="3" t="s">
        <v>4024</v>
      </c>
      <c r="H9828" s="5">
        <v>195136</v>
      </c>
      <c r="I9828" s="2">
        <v>4</v>
      </c>
      <c r="J9828" s="2">
        <v>2</v>
      </c>
      <c r="K9828" s="2">
        <v>-1.2196</v>
      </c>
      <c r="L9828" s="18" t="str">
        <f>VLOOKUP(F9828,'BD customers'!$1:$1048576,2,FALSE)</f>
        <v>Brian Dahlen</v>
      </c>
      <c r="M9828" s="2">
        <f>MATCH(orders[[#This Row],[Product ID]],'BD product'!A:A,0)</f>
        <v>1227</v>
      </c>
      <c r="N9828" s="2" t="str" cm="1">
        <f t="array" ref="N9828">INDEX('BD product'!A:D,M9828,2)</f>
        <v>Furniture</v>
      </c>
    </row>
    <row r="9829" spans="1:14" x14ac:dyDescent="0.3">
      <c r="A9829" s="3" t="s">
        <v>9436</v>
      </c>
      <c r="B9829" s="4">
        <v>42905</v>
      </c>
      <c r="C9829" s="12" t="str">
        <f t="shared" si="153"/>
        <v>2017/06</v>
      </c>
      <c r="D9829" s="4">
        <v>42912</v>
      </c>
      <c r="E9829" s="3" t="s">
        <v>21</v>
      </c>
      <c r="F9829" s="3" t="s">
        <v>221</v>
      </c>
      <c r="G9829" s="3" t="s">
        <v>2158</v>
      </c>
      <c r="H9829" s="5">
        <v>1293</v>
      </c>
      <c r="I9829" s="2">
        <v>2</v>
      </c>
      <c r="J9829" s="2">
        <v>0</v>
      </c>
      <c r="K9829" s="2">
        <v>0.64649999999999996</v>
      </c>
      <c r="L9829" s="18" t="str">
        <f>VLOOKUP(F9829,'BD customers'!$1:$1048576,2,FALSE)</f>
        <v>Jim Sink</v>
      </c>
      <c r="M9829" s="2">
        <f>MATCH(orders[[#This Row],[Product ID]],'BD product'!A:A,0)</f>
        <v>559</v>
      </c>
      <c r="N9829" s="2" t="str" cm="1">
        <f t="array" ref="N9829">INDEX('BD product'!A:D,M9829,2)</f>
        <v>Office Supplies</v>
      </c>
    </row>
    <row r="9830" spans="1:14" x14ac:dyDescent="0.3">
      <c r="A9830" s="3" t="s">
        <v>9436</v>
      </c>
      <c r="B9830" s="4">
        <v>42905</v>
      </c>
      <c r="C9830" s="12" t="str">
        <f t="shared" si="153"/>
        <v>2017/06</v>
      </c>
      <c r="D9830" s="4">
        <v>42912</v>
      </c>
      <c r="E9830" s="3" t="s">
        <v>21</v>
      </c>
      <c r="F9830" s="3" t="s">
        <v>221</v>
      </c>
      <c r="G9830" s="3" t="s">
        <v>2116</v>
      </c>
      <c r="H9830" s="5">
        <v>11568</v>
      </c>
      <c r="I9830" s="2">
        <v>3</v>
      </c>
      <c r="J9830" s="2">
        <v>2</v>
      </c>
      <c r="K9830" s="2">
        <v>3.7595999999999998</v>
      </c>
      <c r="L9830" s="18" t="str">
        <f>VLOOKUP(F9830,'BD customers'!$1:$1048576,2,FALSE)</f>
        <v>Jim Sink</v>
      </c>
      <c r="M9830" s="2">
        <f>MATCH(orders[[#This Row],[Product ID]],'BD product'!A:A,0)</f>
        <v>546</v>
      </c>
      <c r="N9830" s="2" t="str" cm="1">
        <f t="array" ref="N9830">INDEX('BD product'!A:D,M9830,2)</f>
        <v>Office Supplies</v>
      </c>
    </row>
    <row r="9831" spans="1:14" x14ac:dyDescent="0.3">
      <c r="A9831" s="3" t="s">
        <v>9437</v>
      </c>
      <c r="B9831" s="4">
        <v>42932</v>
      </c>
      <c r="C9831" s="12" t="str">
        <f t="shared" si="153"/>
        <v>2017/07</v>
      </c>
      <c r="D9831" s="4">
        <v>42939</v>
      </c>
      <c r="E9831" s="3" t="s">
        <v>21</v>
      </c>
      <c r="F9831" s="3" t="s">
        <v>1563</v>
      </c>
      <c r="G9831" s="3" t="s">
        <v>210</v>
      </c>
      <c r="H9831" s="5">
        <v>242352</v>
      </c>
      <c r="I9831" s="2">
        <v>3</v>
      </c>
      <c r="J9831" s="2">
        <v>2</v>
      </c>
      <c r="K9831" s="2">
        <v>1.5146999999999999</v>
      </c>
      <c r="L9831" s="18" t="str">
        <f>VLOOKUP(F9831,'BD customers'!$1:$1048576,2,FALSE)</f>
        <v>Natalie Fritzler</v>
      </c>
      <c r="M9831" s="2">
        <f>MATCH(orders[[#This Row],[Product ID]],'BD product'!A:A,0)</f>
        <v>40</v>
      </c>
      <c r="N9831" s="2" t="str" cm="1">
        <f t="array" ref="N9831">INDEX('BD product'!A:D,M9831,2)</f>
        <v>Furniture</v>
      </c>
    </row>
    <row r="9832" spans="1:14" x14ac:dyDescent="0.3">
      <c r="A9832" s="3" t="s">
        <v>9438</v>
      </c>
      <c r="B9832" s="4">
        <v>41989</v>
      </c>
      <c r="C9832" s="12" t="str">
        <f t="shared" si="153"/>
        <v>2014/12</v>
      </c>
      <c r="D9832" s="4">
        <v>41991</v>
      </c>
      <c r="E9832" s="3" t="s">
        <v>11</v>
      </c>
      <c r="F9832" s="3" t="s">
        <v>985</v>
      </c>
      <c r="G9832" s="3" t="s">
        <v>4481</v>
      </c>
      <c r="H9832" s="5">
        <v>319968</v>
      </c>
      <c r="I9832" s="2">
        <v>4</v>
      </c>
      <c r="J9832" s="2">
        <v>2</v>
      </c>
      <c r="K9832" s="2">
        <v>95.990399999999994</v>
      </c>
      <c r="L9832" s="18" t="str">
        <f>VLOOKUP(F9832,'BD customers'!$1:$1048576,2,FALSE)</f>
        <v>Sean Christensen</v>
      </c>
      <c r="M9832" s="2">
        <f>MATCH(orders[[#This Row],[Product ID]],'BD product'!A:A,0)</f>
        <v>1338</v>
      </c>
      <c r="N9832" s="2" t="str" cm="1">
        <f t="array" ref="N9832">INDEX('BD product'!A:D,M9832,2)</f>
        <v>Technology</v>
      </c>
    </row>
    <row r="9833" spans="1:14" x14ac:dyDescent="0.3">
      <c r="A9833" s="3" t="s">
        <v>9438</v>
      </c>
      <c r="B9833" s="4">
        <v>41989</v>
      </c>
      <c r="C9833" s="12" t="str">
        <f t="shared" si="153"/>
        <v>2014/12</v>
      </c>
      <c r="D9833" s="4">
        <v>41991</v>
      </c>
      <c r="E9833" s="3" t="s">
        <v>11</v>
      </c>
      <c r="F9833" s="3" t="s">
        <v>985</v>
      </c>
      <c r="G9833" s="3" t="s">
        <v>274</v>
      </c>
      <c r="H9833" s="5">
        <v>8624</v>
      </c>
      <c r="I9833" s="2">
        <v>7</v>
      </c>
      <c r="J9833" s="2">
        <v>6</v>
      </c>
      <c r="K9833" s="2">
        <v>-2.5872000000000002</v>
      </c>
      <c r="L9833" s="18" t="str">
        <f>VLOOKUP(F9833,'BD customers'!$1:$1048576,2,FALSE)</f>
        <v>Sean Christensen</v>
      </c>
      <c r="M9833" s="2">
        <f>MATCH(orders[[#This Row],[Product ID]],'BD product'!A:A,0)</f>
        <v>52</v>
      </c>
      <c r="N9833" s="2" t="str" cm="1">
        <f t="array" ref="N9833">INDEX('BD product'!A:D,M9833,2)</f>
        <v>Furniture</v>
      </c>
    </row>
    <row r="9834" spans="1:14" x14ac:dyDescent="0.3">
      <c r="A9834" s="3" t="s">
        <v>9439</v>
      </c>
      <c r="B9834" s="4">
        <v>41777</v>
      </c>
      <c r="C9834" s="12" t="str">
        <f t="shared" si="153"/>
        <v>2014/05</v>
      </c>
      <c r="D9834" s="4">
        <v>41781</v>
      </c>
      <c r="E9834" s="3" t="s">
        <v>11</v>
      </c>
      <c r="F9834" s="3" t="s">
        <v>4864</v>
      </c>
      <c r="G9834" s="3" t="s">
        <v>3523</v>
      </c>
      <c r="H9834" s="5">
        <v>3984</v>
      </c>
      <c r="I9834" s="2">
        <v>1</v>
      </c>
      <c r="J9834" s="2">
        <v>2</v>
      </c>
      <c r="K9834" s="2">
        <v>1.4441999999999999</v>
      </c>
      <c r="L9834" s="18" t="str">
        <f>VLOOKUP(F9834,'BD customers'!$1:$1048576,2,FALSE)</f>
        <v>George Ashbrook</v>
      </c>
      <c r="M9834" s="2">
        <f>MATCH(orders[[#This Row],[Product ID]],'BD product'!A:A,0)</f>
        <v>1052</v>
      </c>
      <c r="N9834" s="2" t="str" cm="1">
        <f t="array" ref="N9834">INDEX('BD product'!A:D,M9834,2)</f>
        <v>Office Supplies</v>
      </c>
    </row>
    <row r="9835" spans="1:14" x14ac:dyDescent="0.3">
      <c r="A9835" s="3" t="s">
        <v>9440</v>
      </c>
      <c r="B9835" s="4">
        <v>42992</v>
      </c>
      <c r="C9835" s="12" t="str">
        <f t="shared" si="153"/>
        <v>2017/09</v>
      </c>
      <c r="D9835" s="4">
        <v>42997</v>
      </c>
      <c r="E9835" s="3" t="s">
        <v>21</v>
      </c>
      <c r="F9835" s="3" t="s">
        <v>808</v>
      </c>
      <c r="G9835" s="3" t="s">
        <v>1156</v>
      </c>
      <c r="H9835" s="5">
        <v>895944</v>
      </c>
      <c r="I9835" s="2">
        <v>7</v>
      </c>
      <c r="J9835" s="2">
        <v>2</v>
      </c>
      <c r="K9835" s="2">
        <v>190.38810000000001</v>
      </c>
      <c r="L9835" s="18" t="str">
        <f>VLOOKUP(F9835,'BD customers'!$1:$1048576,2,FALSE)</f>
        <v>Craig Yedwab</v>
      </c>
      <c r="M9835" s="2">
        <f>MATCH(orders[[#This Row],[Product ID]],'BD product'!A:A,0)</f>
        <v>267</v>
      </c>
      <c r="N9835" s="2" t="str" cm="1">
        <f t="array" ref="N9835">INDEX('BD product'!A:D,M9835,2)</f>
        <v>Technology</v>
      </c>
    </row>
    <row r="9836" spans="1:14" x14ac:dyDescent="0.3">
      <c r="A9836" s="3" t="s">
        <v>9441</v>
      </c>
      <c r="B9836" s="4">
        <v>42653</v>
      </c>
      <c r="C9836" s="12" t="str">
        <f t="shared" si="153"/>
        <v>2016/10</v>
      </c>
      <c r="D9836" s="4">
        <v>42655</v>
      </c>
      <c r="E9836" s="3" t="s">
        <v>64</v>
      </c>
      <c r="F9836" s="3" t="s">
        <v>4132</v>
      </c>
      <c r="G9836" s="3" t="s">
        <v>5050</v>
      </c>
      <c r="H9836" s="5">
        <v>140</v>
      </c>
      <c r="I9836" s="2">
        <v>4</v>
      </c>
      <c r="J9836" s="2">
        <v>6</v>
      </c>
      <c r="K9836" s="2">
        <v>-6.3E-3</v>
      </c>
      <c r="L9836" s="18" t="str">
        <f>VLOOKUP(F9836,'BD customers'!$1:$1048576,2,FALSE)</f>
        <v>William Brown</v>
      </c>
      <c r="M9836" s="2">
        <f>MATCH(orders[[#This Row],[Product ID]],'BD product'!A:A,0)</f>
        <v>1459</v>
      </c>
      <c r="N9836" s="2" t="str" cm="1">
        <f t="array" ref="N9836">INDEX('BD product'!A:D,M9836,2)</f>
        <v>Furniture</v>
      </c>
    </row>
    <row r="9837" spans="1:14" x14ac:dyDescent="0.3">
      <c r="A9837" s="3" t="s">
        <v>9441</v>
      </c>
      <c r="B9837" s="4">
        <v>42653</v>
      </c>
      <c r="C9837" s="12" t="str">
        <f t="shared" si="153"/>
        <v>2016/10</v>
      </c>
      <c r="D9837" s="4">
        <v>42655</v>
      </c>
      <c r="E9837" s="3" t="s">
        <v>64</v>
      </c>
      <c r="F9837" s="3" t="s">
        <v>4132</v>
      </c>
      <c r="G9837" s="3" t="s">
        <v>2872</v>
      </c>
      <c r="H9837" s="5">
        <v>16392</v>
      </c>
      <c r="I9837" s="2">
        <v>2</v>
      </c>
      <c r="J9837" s="2">
        <v>8</v>
      </c>
      <c r="K9837" s="2">
        <v>-26.2272</v>
      </c>
      <c r="L9837" s="18" t="str">
        <f>VLOOKUP(F9837,'BD customers'!$1:$1048576,2,FALSE)</f>
        <v>William Brown</v>
      </c>
      <c r="M9837" s="2">
        <f>MATCH(orders[[#This Row],[Product ID]],'BD product'!A:A,0)</f>
        <v>802</v>
      </c>
      <c r="N9837" s="2" t="str" cm="1">
        <f t="array" ref="N9837">INDEX('BD product'!A:D,M9837,2)</f>
        <v>Office Supplies</v>
      </c>
    </row>
    <row r="9838" spans="1:14" x14ac:dyDescent="0.3">
      <c r="A9838" s="3" t="s">
        <v>9442</v>
      </c>
      <c r="B9838" s="4">
        <v>42638</v>
      </c>
      <c r="C9838" s="12" t="str">
        <f t="shared" si="153"/>
        <v>2016/09</v>
      </c>
      <c r="D9838" s="4">
        <v>42644</v>
      </c>
      <c r="E9838" s="3" t="s">
        <v>21</v>
      </c>
      <c r="F9838" s="3" t="s">
        <v>2366</v>
      </c>
      <c r="G9838" s="3" t="s">
        <v>2965</v>
      </c>
      <c r="H9838" s="5">
        <v>109</v>
      </c>
      <c r="I9838" s="2">
        <v>5</v>
      </c>
      <c r="J9838" s="2">
        <v>0</v>
      </c>
      <c r="K9838" s="2">
        <v>0.51229999999999998</v>
      </c>
      <c r="L9838" s="18" t="str">
        <f>VLOOKUP(F9838,'BD customers'!$1:$1048576,2,FALSE)</f>
        <v>Dan Lawera</v>
      </c>
      <c r="M9838" s="2">
        <f>MATCH(orders[[#This Row],[Product ID]],'BD product'!A:A,0)</f>
        <v>836</v>
      </c>
      <c r="N9838" s="2" t="str" cm="1">
        <f t="array" ref="N9838">INDEX('BD product'!A:D,M9838,2)</f>
        <v>Office Supplies</v>
      </c>
    </row>
    <row r="9839" spans="1:14" x14ac:dyDescent="0.3">
      <c r="A9839" s="3" t="s">
        <v>9442</v>
      </c>
      <c r="B9839" s="4">
        <v>42638</v>
      </c>
      <c r="C9839" s="12" t="str">
        <f t="shared" si="153"/>
        <v>2016/09</v>
      </c>
      <c r="D9839" s="4">
        <v>42644</v>
      </c>
      <c r="E9839" s="3" t="s">
        <v>21</v>
      </c>
      <c r="F9839" s="3" t="s">
        <v>2366</v>
      </c>
      <c r="G9839" s="3" t="s">
        <v>1739</v>
      </c>
      <c r="H9839" s="5">
        <v>296</v>
      </c>
      <c r="I9839" s="2">
        <v>2</v>
      </c>
      <c r="J9839" s="2">
        <v>0</v>
      </c>
      <c r="K9839" s="2">
        <v>1.4800000000000001E-2</v>
      </c>
      <c r="L9839" s="18" t="str">
        <f>VLOOKUP(F9839,'BD customers'!$1:$1048576,2,FALSE)</f>
        <v>Dan Lawera</v>
      </c>
      <c r="M9839" s="2">
        <f>MATCH(orders[[#This Row],[Product ID]],'BD product'!A:A,0)</f>
        <v>431</v>
      </c>
      <c r="N9839" s="2" t="str" cm="1">
        <f t="array" ref="N9839">INDEX('BD product'!A:D,M9839,2)</f>
        <v>Office Supplies</v>
      </c>
    </row>
    <row r="9840" spans="1:14" x14ac:dyDescent="0.3">
      <c r="A9840" s="3" t="s">
        <v>9442</v>
      </c>
      <c r="B9840" s="4">
        <v>42638</v>
      </c>
      <c r="C9840" s="12" t="str">
        <f t="shared" si="153"/>
        <v>2016/09</v>
      </c>
      <c r="D9840" s="4">
        <v>42644</v>
      </c>
      <c r="E9840" s="3" t="s">
        <v>21</v>
      </c>
      <c r="F9840" s="3" t="s">
        <v>2366</v>
      </c>
      <c r="G9840" s="3" t="s">
        <v>3733</v>
      </c>
      <c r="H9840" s="5">
        <v>498</v>
      </c>
      <c r="I9840" s="2">
        <v>1</v>
      </c>
      <c r="J9840" s="2">
        <v>0</v>
      </c>
      <c r="K9840" s="2">
        <v>2.2907999999999999</v>
      </c>
      <c r="L9840" s="18" t="str">
        <f>VLOOKUP(F9840,'BD customers'!$1:$1048576,2,FALSE)</f>
        <v>Dan Lawera</v>
      </c>
      <c r="M9840" s="2">
        <f>MATCH(orders[[#This Row],[Product ID]],'BD product'!A:A,0)</f>
        <v>1142</v>
      </c>
      <c r="N9840" s="2" t="str" cm="1">
        <f t="array" ref="N9840">INDEX('BD product'!A:D,M9840,2)</f>
        <v>Office Supplies</v>
      </c>
    </row>
    <row r="9841" spans="1:14" x14ac:dyDescent="0.3">
      <c r="A9841" s="3" t="s">
        <v>9442</v>
      </c>
      <c r="B9841" s="4">
        <v>42638</v>
      </c>
      <c r="C9841" s="12" t="str">
        <f t="shared" si="153"/>
        <v>2016/09</v>
      </c>
      <c r="D9841" s="4">
        <v>42644</v>
      </c>
      <c r="E9841" s="3" t="s">
        <v>21</v>
      </c>
      <c r="F9841" s="3" t="s">
        <v>2366</v>
      </c>
      <c r="G9841" s="3" t="s">
        <v>6415</v>
      </c>
      <c r="H9841" s="5">
        <v>479976</v>
      </c>
      <c r="I9841" s="2">
        <v>3</v>
      </c>
      <c r="J9841" s="2">
        <v>2</v>
      </c>
      <c r="K9841" s="2">
        <v>161.99189999999999</v>
      </c>
      <c r="L9841" s="18" t="str">
        <f>VLOOKUP(F9841,'BD customers'!$1:$1048576,2,FALSE)</f>
        <v>Dan Lawera</v>
      </c>
      <c r="M9841" s="2">
        <f>MATCH(orders[[#This Row],[Product ID]],'BD product'!A:A,0)</f>
        <v>1689</v>
      </c>
      <c r="N9841" s="2" t="str" cm="1">
        <f t="array" ref="N9841">INDEX('BD product'!A:D,M9841,2)</f>
        <v>Technology</v>
      </c>
    </row>
    <row r="9842" spans="1:14" x14ac:dyDescent="0.3">
      <c r="A9842" s="3" t="s">
        <v>9442</v>
      </c>
      <c r="B9842" s="4">
        <v>42638</v>
      </c>
      <c r="C9842" s="12" t="str">
        <f t="shared" si="153"/>
        <v>2016/09</v>
      </c>
      <c r="D9842" s="4">
        <v>42644</v>
      </c>
      <c r="E9842" s="3" t="s">
        <v>21</v>
      </c>
      <c r="F9842" s="3" t="s">
        <v>2366</v>
      </c>
      <c r="G9842" s="3" t="s">
        <v>6609</v>
      </c>
      <c r="H9842" s="5">
        <v>44736</v>
      </c>
      <c r="I9842" s="2">
        <v>8</v>
      </c>
      <c r="J9842" s="2">
        <v>2</v>
      </c>
      <c r="K9842" s="2">
        <v>4.4736000000000002</v>
      </c>
      <c r="L9842" s="18" t="str">
        <f>VLOOKUP(F9842,'BD customers'!$1:$1048576,2,FALSE)</f>
        <v>Dan Lawera</v>
      </c>
      <c r="M9842" s="2">
        <f>MATCH(orders[[#This Row],[Product ID]],'BD product'!A:A,0)</f>
        <v>1711</v>
      </c>
      <c r="N9842" s="2" t="str" cm="1">
        <f t="array" ref="N9842">INDEX('BD product'!A:D,M9842,2)</f>
        <v>Technology</v>
      </c>
    </row>
    <row r="9843" spans="1:14" x14ac:dyDescent="0.3">
      <c r="A9843" s="3" t="s">
        <v>9442</v>
      </c>
      <c r="B9843" s="4">
        <v>42638</v>
      </c>
      <c r="C9843" s="12" t="str">
        <f t="shared" si="153"/>
        <v>2016/09</v>
      </c>
      <c r="D9843" s="4">
        <v>42644</v>
      </c>
      <c r="E9843" s="3" t="s">
        <v>21</v>
      </c>
      <c r="F9843" s="3" t="s">
        <v>2366</v>
      </c>
      <c r="G9843" s="3" t="s">
        <v>2946</v>
      </c>
      <c r="H9843" s="5">
        <v>576</v>
      </c>
      <c r="I9843" s="2">
        <v>2</v>
      </c>
      <c r="J9843" s="2">
        <v>0</v>
      </c>
      <c r="K9843" s="2">
        <v>1.6704000000000001</v>
      </c>
      <c r="L9843" s="18" t="str">
        <f>VLOOKUP(F9843,'BD customers'!$1:$1048576,2,FALSE)</f>
        <v>Dan Lawera</v>
      </c>
      <c r="M9843" s="2">
        <f>MATCH(orders[[#This Row],[Product ID]],'BD product'!A:A,0)</f>
        <v>828</v>
      </c>
      <c r="N9843" s="2" t="str" cm="1">
        <f t="array" ref="N9843">INDEX('BD product'!A:D,M9843,2)</f>
        <v>Office Supplies</v>
      </c>
    </row>
    <row r="9844" spans="1:14" x14ac:dyDescent="0.3">
      <c r="A9844" s="3" t="s">
        <v>9442</v>
      </c>
      <c r="B9844" s="4">
        <v>42638</v>
      </c>
      <c r="C9844" s="12" t="str">
        <f t="shared" si="153"/>
        <v>2016/09</v>
      </c>
      <c r="D9844" s="4">
        <v>42644</v>
      </c>
      <c r="E9844" s="3" t="s">
        <v>21</v>
      </c>
      <c r="F9844" s="3" t="s">
        <v>2366</v>
      </c>
      <c r="G9844" s="3" t="s">
        <v>2468</v>
      </c>
      <c r="H9844" s="5">
        <v>483136</v>
      </c>
      <c r="I9844" s="2">
        <v>4</v>
      </c>
      <c r="J9844" s="2">
        <v>2</v>
      </c>
      <c r="K9844" s="2">
        <v>6.0392000000000001</v>
      </c>
      <c r="L9844" s="18" t="str">
        <f>VLOOKUP(F9844,'BD customers'!$1:$1048576,2,FALSE)</f>
        <v>Dan Lawera</v>
      </c>
      <c r="M9844" s="2">
        <f>MATCH(orders[[#This Row],[Product ID]],'BD product'!A:A,0)</f>
        <v>664</v>
      </c>
      <c r="N9844" s="2" t="str" cm="1">
        <f t="array" ref="N9844">INDEX('BD product'!A:D,M9844,2)</f>
        <v>Furniture</v>
      </c>
    </row>
    <row r="9845" spans="1:14" x14ac:dyDescent="0.3">
      <c r="A9845" s="3" t="s">
        <v>9443</v>
      </c>
      <c r="B9845" s="4">
        <v>41793</v>
      </c>
      <c r="C9845" s="12" t="str">
        <f t="shared" si="153"/>
        <v>2014/06</v>
      </c>
      <c r="D9845" s="4">
        <v>41796</v>
      </c>
      <c r="E9845" s="3" t="s">
        <v>64</v>
      </c>
      <c r="F9845" s="3" t="s">
        <v>5166</v>
      </c>
      <c r="G9845" s="3" t="s">
        <v>3733</v>
      </c>
      <c r="H9845" s="5">
        <v>15936</v>
      </c>
      <c r="I9845" s="2">
        <v>4</v>
      </c>
      <c r="J9845" s="2">
        <v>2</v>
      </c>
      <c r="K9845" s="2">
        <v>5.1791999999999998</v>
      </c>
      <c r="L9845" s="18" t="str">
        <f>VLOOKUP(F9845,'BD customers'!$1:$1048576,2,FALSE)</f>
        <v>Richard Eichhorn</v>
      </c>
      <c r="M9845" s="2">
        <f>MATCH(orders[[#This Row],[Product ID]],'BD product'!A:A,0)</f>
        <v>1142</v>
      </c>
      <c r="N9845" s="2" t="str" cm="1">
        <f t="array" ref="N9845">INDEX('BD product'!A:D,M9845,2)</f>
        <v>Office Supplies</v>
      </c>
    </row>
    <row r="9846" spans="1:14" x14ac:dyDescent="0.3">
      <c r="A9846" s="3" t="s">
        <v>9443</v>
      </c>
      <c r="B9846" s="4">
        <v>41793</v>
      </c>
      <c r="C9846" s="12" t="str">
        <f t="shared" si="153"/>
        <v>2014/06</v>
      </c>
      <c r="D9846" s="4">
        <v>41796</v>
      </c>
      <c r="E9846" s="3" t="s">
        <v>64</v>
      </c>
      <c r="F9846" s="3" t="s">
        <v>5166</v>
      </c>
      <c r="G9846" s="3" t="s">
        <v>1997</v>
      </c>
      <c r="H9846" s="5">
        <v>61544</v>
      </c>
      <c r="I9846" s="2">
        <v>7</v>
      </c>
      <c r="J9846" s="2">
        <v>6</v>
      </c>
      <c r="K9846" s="2">
        <v>-40.003599999999999</v>
      </c>
      <c r="L9846" s="18" t="str">
        <f>VLOOKUP(F9846,'BD customers'!$1:$1048576,2,FALSE)</f>
        <v>Richard Eichhorn</v>
      </c>
      <c r="M9846" s="2">
        <f>MATCH(orders[[#This Row],[Product ID]],'BD product'!A:A,0)</f>
        <v>506</v>
      </c>
      <c r="N9846" s="2" t="str" cm="1">
        <f t="array" ref="N9846">INDEX('BD product'!A:D,M9846,2)</f>
        <v>Furniture</v>
      </c>
    </row>
    <row r="9847" spans="1:14" x14ac:dyDescent="0.3">
      <c r="A9847" s="3" t="s">
        <v>9443</v>
      </c>
      <c r="B9847" s="4">
        <v>41793</v>
      </c>
      <c r="C9847" s="12" t="str">
        <f t="shared" si="153"/>
        <v>2014/06</v>
      </c>
      <c r="D9847" s="4">
        <v>41796</v>
      </c>
      <c r="E9847" s="3" t="s">
        <v>64</v>
      </c>
      <c r="F9847" s="3" t="s">
        <v>5166</v>
      </c>
      <c r="G9847" s="3" t="s">
        <v>3698</v>
      </c>
      <c r="H9847" s="5">
        <v>132696</v>
      </c>
      <c r="I9847" s="2">
        <v>3</v>
      </c>
      <c r="J9847" s="2">
        <v>2</v>
      </c>
      <c r="K9847" s="2">
        <v>9.9521999999999995</v>
      </c>
      <c r="L9847" s="18" t="str">
        <f>VLOOKUP(F9847,'BD customers'!$1:$1048576,2,FALSE)</f>
        <v>Richard Eichhorn</v>
      </c>
      <c r="M9847" s="2">
        <f>MATCH(orders[[#This Row],[Product ID]],'BD product'!A:A,0)</f>
        <v>1127</v>
      </c>
      <c r="N9847" s="2" t="str" cm="1">
        <f t="array" ref="N9847">INDEX('BD product'!A:D,M9847,2)</f>
        <v>Office Supplies</v>
      </c>
    </row>
    <row r="9848" spans="1:14" x14ac:dyDescent="0.3">
      <c r="A9848" s="3" t="s">
        <v>9444</v>
      </c>
      <c r="B9848" s="4">
        <v>42980</v>
      </c>
      <c r="C9848" s="12" t="str">
        <f t="shared" si="153"/>
        <v>2017/09</v>
      </c>
      <c r="D9848" s="4">
        <v>42982</v>
      </c>
      <c r="E9848" s="3" t="s">
        <v>11</v>
      </c>
      <c r="F9848" s="3" t="s">
        <v>6936</v>
      </c>
      <c r="G9848" s="3" t="s">
        <v>130</v>
      </c>
      <c r="H9848" s="5">
        <v>431</v>
      </c>
      <c r="I9848" s="2">
        <v>5</v>
      </c>
      <c r="J9848" s="2">
        <v>0</v>
      </c>
      <c r="K9848" s="2">
        <v>1.1206</v>
      </c>
      <c r="L9848" s="18" t="str">
        <f>VLOOKUP(F9848,'BD customers'!$1:$1048576,2,FALSE)</f>
        <v>Marc Harrigan</v>
      </c>
      <c r="M9848" s="2">
        <f>MATCH(orders[[#This Row],[Product ID]],'BD product'!A:A,0)</f>
        <v>24</v>
      </c>
      <c r="N9848" s="2" t="str" cm="1">
        <f t="array" ref="N9848">INDEX('BD product'!A:D,M9848,2)</f>
        <v>Office Supplies</v>
      </c>
    </row>
    <row r="9849" spans="1:14" x14ac:dyDescent="0.3">
      <c r="A9849" s="3" t="s">
        <v>9444</v>
      </c>
      <c r="B9849" s="4">
        <v>42980</v>
      </c>
      <c r="C9849" s="12" t="str">
        <f t="shared" si="153"/>
        <v>2017/09</v>
      </c>
      <c r="D9849" s="4">
        <v>42982</v>
      </c>
      <c r="E9849" s="3" t="s">
        <v>11</v>
      </c>
      <c r="F9849" s="3" t="s">
        <v>6936</v>
      </c>
      <c r="G9849" s="3" t="s">
        <v>2717</v>
      </c>
      <c r="H9849" s="5">
        <v>5115</v>
      </c>
      <c r="I9849" s="2">
        <v>5</v>
      </c>
      <c r="J9849" s="2">
        <v>0</v>
      </c>
      <c r="K9849" s="2">
        <v>1.3299000000000001</v>
      </c>
      <c r="L9849" s="18" t="str">
        <f>VLOOKUP(F9849,'BD customers'!$1:$1048576,2,FALSE)</f>
        <v>Marc Harrigan</v>
      </c>
      <c r="M9849" s="2">
        <f>MATCH(orders[[#This Row],[Product ID]],'BD product'!A:A,0)</f>
        <v>745</v>
      </c>
      <c r="N9849" s="2" t="str" cm="1">
        <f t="array" ref="N9849">INDEX('BD product'!A:D,M9849,2)</f>
        <v>Furniture</v>
      </c>
    </row>
    <row r="9850" spans="1:14" x14ac:dyDescent="0.3">
      <c r="A9850" s="3" t="s">
        <v>9444</v>
      </c>
      <c r="B9850" s="4">
        <v>42980</v>
      </c>
      <c r="C9850" s="12" t="str">
        <f t="shared" si="153"/>
        <v>2017/09</v>
      </c>
      <c r="D9850" s="4">
        <v>42982</v>
      </c>
      <c r="E9850" s="3" t="s">
        <v>11</v>
      </c>
      <c r="F9850" s="3" t="s">
        <v>6936</v>
      </c>
      <c r="G9850" s="3" t="s">
        <v>2886</v>
      </c>
      <c r="H9850" s="5">
        <v>14792</v>
      </c>
      <c r="I9850" s="2">
        <v>5</v>
      </c>
      <c r="J9850" s="2">
        <v>2</v>
      </c>
      <c r="K9850" s="2">
        <v>4.6224999999999996</v>
      </c>
      <c r="L9850" s="18" t="str">
        <f>VLOOKUP(F9850,'BD customers'!$1:$1048576,2,FALSE)</f>
        <v>Marc Harrigan</v>
      </c>
      <c r="M9850" s="2">
        <f>MATCH(orders[[#This Row],[Product ID]],'BD product'!A:A,0)</f>
        <v>807</v>
      </c>
      <c r="N9850" s="2" t="str" cm="1">
        <f t="array" ref="N9850">INDEX('BD product'!A:D,M9850,2)</f>
        <v>Office Supplies</v>
      </c>
    </row>
    <row r="9851" spans="1:14" x14ac:dyDescent="0.3">
      <c r="A9851" s="3" t="s">
        <v>9445</v>
      </c>
      <c r="B9851" s="4">
        <v>41741</v>
      </c>
      <c r="C9851" s="12" t="str">
        <f t="shared" si="153"/>
        <v>2014/04</v>
      </c>
      <c r="D9851" s="4">
        <v>41747</v>
      </c>
      <c r="E9851" s="3" t="s">
        <v>21</v>
      </c>
      <c r="F9851" s="3" t="s">
        <v>3884</v>
      </c>
      <c r="G9851" s="3" t="s">
        <v>5677</v>
      </c>
      <c r="H9851" s="5">
        <v>3968</v>
      </c>
      <c r="I9851" s="2">
        <v>2</v>
      </c>
      <c r="J9851" s="2">
        <v>0</v>
      </c>
      <c r="K9851" s="2">
        <v>16.268799999999999</v>
      </c>
      <c r="L9851" s="18" t="str">
        <f>VLOOKUP(F9851,'BD customers'!$1:$1048576,2,FALSE)</f>
        <v>Edward Hooks</v>
      </c>
      <c r="M9851" s="2">
        <f>MATCH(orders[[#This Row],[Product ID]],'BD product'!A:A,0)</f>
        <v>1573</v>
      </c>
      <c r="N9851" s="2" t="str" cm="1">
        <f t="array" ref="N9851">INDEX('BD product'!A:D,M9851,2)</f>
        <v>Office Supplies</v>
      </c>
    </row>
    <row r="9852" spans="1:14" x14ac:dyDescent="0.3">
      <c r="A9852" s="3" t="s">
        <v>9446</v>
      </c>
      <c r="B9852" s="4">
        <v>42492</v>
      </c>
      <c r="C9852" s="12" t="str">
        <f t="shared" si="153"/>
        <v>2016/05</v>
      </c>
      <c r="D9852" s="4">
        <v>42496</v>
      </c>
      <c r="E9852" s="3" t="s">
        <v>21</v>
      </c>
      <c r="F9852" s="3" t="s">
        <v>3884</v>
      </c>
      <c r="G9852" s="3" t="s">
        <v>2120</v>
      </c>
      <c r="H9852" s="5">
        <v>1256</v>
      </c>
      <c r="I9852" s="2">
        <v>2</v>
      </c>
      <c r="J9852" s="2">
        <v>0</v>
      </c>
      <c r="K9852" s="2">
        <v>4.0191999999999997</v>
      </c>
      <c r="L9852" s="18" t="str">
        <f>VLOOKUP(F9852,'BD customers'!$1:$1048576,2,FALSE)</f>
        <v>Edward Hooks</v>
      </c>
      <c r="M9852" s="2">
        <f>MATCH(orders[[#This Row],[Product ID]],'BD product'!A:A,0)</f>
        <v>547</v>
      </c>
      <c r="N9852" s="2" t="str" cm="1">
        <f t="array" ref="N9852">INDEX('BD product'!A:D,M9852,2)</f>
        <v>Furniture</v>
      </c>
    </row>
    <row r="9853" spans="1:14" x14ac:dyDescent="0.3">
      <c r="A9853" s="3" t="s">
        <v>9446</v>
      </c>
      <c r="B9853" s="4">
        <v>42492</v>
      </c>
      <c r="C9853" s="12" t="str">
        <f t="shared" si="153"/>
        <v>2016/05</v>
      </c>
      <c r="D9853" s="4">
        <v>42496</v>
      </c>
      <c r="E9853" s="3" t="s">
        <v>21</v>
      </c>
      <c r="F9853" s="3" t="s">
        <v>3884</v>
      </c>
      <c r="G9853" s="3" t="s">
        <v>1789</v>
      </c>
      <c r="H9853" s="5">
        <v>9048</v>
      </c>
      <c r="I9853" s="2">
        <v>3</v>
      </c>
      <c r="J9853" s="2">
        <v>2</v>
      </c>
      <c r="K9853" s="2">
        <v>0.33929999999999999</v>
      </c>
      <c r="L9853" s="18" t="str">
        <f>VLOOKUP(F9853,'BD customers'!$1:$1048576,2,FALSE)</f>
        <v>Edward Hooks</v>
      </c>
      <c r="M9853" s="2">
        <f>MATCH(orders[[#This Row],[Product ID]],'BD product'!A:A,0)</f>
        <v>445</v>
      </c>
      <c r="N9853" s="2" t="str" cm="1">
        <f t="array" ref="N9853">INDEX('BD product'!A:D,M9853,2)</f>
        <v>Office Supplies</v>
      </c>
    </row>
    <row r="9854" spans="1:14" x14ac:dyDescent="0.3">
      <c r="A9854" s="3" t="s">
        <v>9446</v>
      </c>
      <c r="B9854" s="4">
        <v>42492</v>
      </c>
      <c r="C9854" s="12" t="str">
        <f t="shared" si="153"/>
        <v>2016/05</v>
      </c>
      <c r="D9854" s="4">
        <v>42496</v>
      </c>
      <c r="E9854" s="3" t="s">
        <v>21</v>
      </c>
      <c r="F9854" s="3" t="s">
        <v>3884</v>
      </c>
      <c r="G9854" s="3" t="s">
        <v>3998</v>
      </c>
      <c r="H9854" s="5">
        <v>1308</v>
      </c>
      <c r="I9854" s="2">
        <v>2</v>
      </c>
      <c r="J9854" s="2">
        <v>0</v>
      </c>
      <c r="K9854" s="2">
        <v>6.0167999999999999</v>
      </c>
      <c r="L9854" s="18" t="str">
        <f>VLOOKUP(F9854,'BD customers'!$1:$1048576,2,FALSE)</f>
        <v>Edward Hooks</v>
      </c>
      <c r="M9854" s="2">
        <f>MATCH(orders[[#This Row],[Product ID]],'BD product'!A:A,0)</f>
        <v>1223</v>
      </c>
      <c r="N9854" s="2" t="str" cm="1">
        <f t="array" ref="N9854">INDEX('BD product'!A:D,M9854,2)</f>
        <v>Office Supplies</v>
      </c>
    </row>
    <row r="9855" spans="1:14" x14ac:dyDescent="0.3">
      <c r="A9855" s="3" t="s">
        <v>9446</v>
      </c>
      <c r="B9855" s="4">
        <v>42492</v>
      </c>
      <c r="C9855" s="12" t="str">
        <f t="shared" si="153"/>
        <v>2016/05</v>
      </c>
      <c r="D9855" s="4">
        <v>42496</v>
      </c>
      <c r="E9855" s="3" t="s">
        <v>21</v>
      </c>
      <c r="F9855" s="3" t="s">
        <v>3884</v>
      </c>
      <c r="G9855" s="3" t="s">
        <v>2255</v>
      </c>
      <c r="H9855" s="5">
        <v>2147</v>
      </c>
      <c r="I9855" s="2">
        <v>5</v>
      </c>
      <c r="J9855" s="2">
        <v>0</v>
      </c>
      <c r="K9855" s="2">
        <v>8.3733000000000004</v>
      </c>
      <c r="L9855" s="18" t="str">
        <f>VLOOKUP(F9855,'BD customers'!$1:$1048576,2,FALSE)</f>
        <v>Edward Hooks</v>
      </c>
      <c r="M9855" s="2">
        <f>MATCH(orders[[#This Row],[Product ID]],'BD product'!A:A,0)</f>
        <v>594</v>
      </c>
      <c r="N9855" s="2" t="str" cm="1">
        <f t="array" ref="N9855">INDEX('BD product'!A:D,M9855,2)</f>
        <v>Furniture</v>
      </c>
    </row>
    <row r="9856" spans="1:14" x14ac:dyDescent="0.3">
      <c r="A9856" s="3" t="s">
        <v>9447</v>
      </c>
      <c r="B9856" s="4">
        <v>42905</v>
      </c>
      <c r="C9856" s="12" t="str">
        <f t="shared" si="153"/>
        <v>2017/06</v>
      </c>
      <c r="D9856" s="4">
        <v>42909</v>
      </c>
      <c r="E9856" s="3" t="s">
        <v>21</v>
      </c>
      <c r="F9856" s="3" t="s">
        <v>4864</v>
      </c>
      <c r="G9856" s="3" t="s">
        <v>5838</v>
      </c>
      <c r="H9856" s="5">
        <v>5032</v>
      </c>
      <c r="I9856" s="2">
        <v>4</v>
      </c>
      <c r="J9856" s="2">
        <v>0</v>
      </c>
      <c r="K9856" s="2">
        <v>21.134399999999999</v>
      </c>
      <c r="L9856" s="18" t="str">
        <f>VLOOKUP(F9856,'BD customers'!$1:$1048576,2,FALSE)</f>
        <v>George Ashbrook</v>
      </c>
      <c r="M9856" s="2">
        <f>MATCH(orders[[#This Row],[Product ID]],'BD product'!A:A,0)</f>
        <v>1600</v>
      </c>
      <c r="N9856" s="2" t="str" cm="1">
        <f t="array" ref="N9856">INDEX('BD product'!A:D,M9856,2)</f>
        <v>Furniture</v>
      </c>
    </row>
    <row r="9857" spans="1:14" x14ac:dyDescent="0.3">
      <c r="A9857" s="3" t="s">
        <v>9447</v>
      </c>
      <c r="B9857" s="4">
        <v>42905</v>
      </c>
      <c r="C9857" s="12" t="str">
        <f t="shared" si="153"/>
        <v>2017/06</v>
      </c>
      <c r="D9857" s="4">
        <v>42909</v>
      </c>
      <c r="E9857" s="3" t="s">
        <v>21</v>
      </c>
      <c r="F9857" s="3" t="s">
        <v>4864</v>
      </c>
      <c r="G9857" s="3" t="s">
        <v>5225</v>
      </c>
      <c r="H9857" s="5">
        <v>2456</v>
      </c>
      <c r="I9857" s="2">
        <v>2</v>
      </c>
      <c r="J9857" s="2">
        <v>0</v>
      </c>
      <c r="K9857" s="2">
        <v>11.543200000000001</v>
      </c>
      <c r="L9857" s="18" t="str">
        <f>VLOOKUP(F9857,'BD customers'!$1:$1048576,2,FALSE)</f>
        <v>George Ashbrook</v>
      </c>
      <c r="M9857" s="2">
        <f>MATCH(orders[[#This Row],[Product ID]],'BD product'!A:A,0)</f>
        <v>1495</v>
      </c>
      <c r="N9857" s="2" t="str" cm="1">
        <f t="array" ref="N9857">INDEX('BD product'!A:D,M9857,2)</f>
        <v>Office Supplies</v>
      </c>
    </row>
    <row r="9858" spans="1:14" x14ac:dyDescent="0.3">
      <c r="A9858" s="3" t="s">
        <v>9448</v>
      </c>
      <c r="B9858" s="4">
        <v>41949</v>
      </c>
      <c r="C9858" s="12" t="str">
        <f t="shared" ref="C9858:C9921" si="154">TEXT(B9858,"aaaa/mm")</f>
        <v>2014/11</v>
      </c>
      <c r="D9858" s="4">
        <v>41954</v>
      </c>
      <c r="E9858" s="3" t="s">
        <v>21</v>
      </c>
      <c r="F9858" s="3" t="s">
        <v>4864</v>
      </c>
      <c r="G9858" s="3" t="s">
        <v>307</v>
      </c>
      <c r="H9858" s="5">
        <v>4368</v>
      </c>
      <c r="I9858" s="2">
        <v>6</v>
      </c>
      <c r="J9858" s="2">
        <v>0</v>
      </c>
      <c r="K9858" s="2">
        <v>20.9664</v>
      </c>
      <c r="L9858" s="18" t="str">
        <f>VLOOKUP(F9858,'BD customers'!$1:$1048576,2,FALSE)</f>
        <v>George Ashbrook</v>
      </c>
      <c r="M9858" s="2">
        <f>MATCH(orders[[#This Row],[Product ID]],'BD product'!A:A,0)</f>
        <v>59</v>
      </c>
      <c r="N9858" s="2" t="str" cm="1">
        <f t="array" ref="N9858">INDEX('BD product'!A:D,M9858,2)</f>
        <v>Office Supplies</v>
      </c>
    </row>
    <row r="9859" spans="1:14" x14ac:dyDescent="0.3">
      <c r="A9859" s="3" t="s">
        <v>9449</v>
      </c>
      <c r="B9859" s="4">
        <v>42089</v>
      </c>
      <c r="C9859" s="12" t="str">
        <f t="shared" si="154"/>
        <v>2015/03</v>
      </c>
      <c r="D9859" s="4">
        <v>42093</v>
      </c>
      <c r="E9859" s="3" t="s">
        <v>21</v>
      </c>
      <c r="F9859" s="3" t="s">
        <v>1971</v>
      </c>
      <c r="G9859" s="3" t="s">
        <v>1677</v>
      </c>
      <c r="H9859" s="5">
        <v>339368</v>
      </c>
      <c r="I9859" s="2">
        <v>8</v>
      </c>
      <c r="J9859" s="2">
        <v>0</v>
      </c>
      <c r="K9859" s="2">
        <v>610.86239999999998</v>
      </c>
      <c r="L9859" s="18" t="str">
        <f>VLOOKUP(F9859,'BD customers'!$1:$1048576,2,FALSE)</f>
        <v>Ellis Ballard</v>
      </c>
      <c r="M9859" s="2">
        <f>MATCH(orders[[#This Row],[Product ID]],'BD product'!A:A,0)</f>
        <v>413</v>
      </c>
      <c r="N9859" s="2" t="str" cm="1">
        <f t="array" ref="N9859">INDEX('BD product'!A:D,M9859,2)</f>
        <v>Furniture</v>
      </c>
    </row>
    <row r="9860" spans="1:14" x14ac:dyDescent="0.3">
      <c r="A9860" s="3" t="s">
        <v>9450</v>
      </c>
      <c r="B9860" s="4">
        <v>42749</v>
      </c>
      <c r="C9860" s="12" t="str">
        <f t="shared" si="154"/>
        <v>2017/01</v>
      </c>
      <c r="D9860" s="4">
        <v>42755</v>
      </c>
      <c r="E9860" s="3" t="s">
        <v>21</v>
      </c>
      <c r="F9860" s="3" t="s">
        <v>2809</v>
      </c>
      <c r="G9860" s="3" t="s">
        <v>693</v>
      </c>
      <c r="H9860" s="5">
        <v>674</v>
      </c>
      <c r="I9860" s="2">
        <v>5</v>
      </c>
      <c r="J9860" s="2">
        <v>0</v>
      </c>
      <c r="K9860" s="2">
        <v>1.7524</v>
      </c>
      <c r="L9860" s="18" t="str">
        <f>VLOOKUP(F9860,'BD customers'!$1:$1048576,2,FALSE)</f>
        <v>Hallie Redmond</v>
      </c>
      <c r="M9860" s="2">
        <f>MATCH(orders[[#This Row],[Product ID]],'BD product'!A:A,0)</f>
        <v>148</v>
      </c>
      <c r="N9860" s="2" t="str" cm="1">
        <f t="array" ref="N9860">INDEX('BD product'!A:D,M9860,2)</f>
        <v>Office Supplies</v>
      </c>
    </row>
    <row r="9861" spans="1:14" x14ac:dyDescent="0.3">
      <c r="A9861" s="3" t="s">
        <v>9450</v>
      </c>
      <c r="B9861" s="4">
        <v>42749</v>
      </c>
      <c r="C9861" s="12" t="str">
        <f t="shared" si="154"/>
        <v>2017/01</v>
      </c>
      <c r="D9861" s="4">
        <v>42755</v>
      </c>
      <c r="E9861" s="3" t="s">
        <v>21</v>
      </c>
      <c r="F9861" s="3" t="s">
        <v>2809</v>
      </c>
      <c r="G9861" s="3" t="s">
        <v>1071</v>
      </c>
      <c r="H9861" s="5">
        <v>252</v>
      </c>
      <c r="I9861" s="2">
        <v>2</v>
      </c>
      <c r="J9861" s="2">
        <v>0</v>
      </c>
      <c r="K9861" s="2">
        <v>0.1008</v>
      </c>
      <c r="L9861" s="18" t="str">
        <f>VLOOKUP(F9861,'BD customers'!$1:$1048576,2,FALSE)</f>
        <v>Hallie Redmond</v>
      </c>
      <c r="M9861" s="2">
        <f>MATCH(orders[[#This Row],[Product ID]],'BD product'!A:A,0)</f>
        <v>244</v>
      </c>
      <c r="N9861" s="2" t="str" cm="1">
        <f t="array" ref="N9861">INDEX('BD product'!A:D,M9861,2)</f>
        <v>Office Supplies</v>
      </c>
    </row>
    <row r="9862" spans="1:14" x14ac:dyDescent="0.3">
      <c r="A9862" s="3" t="s">
        <v>9450</v>
      </c>
      <c r="B9862" s="4">
        <v>42749</v>
      </c>
      <c r="C9862" s="12" t="str">
        <f t="shared" si="154"/>
        <v>2017/01</v>
      </c>
      <c r="D9862" s="4">
        <v>42755</v>
      </c>
      <c r="E9862" s="3" t="s">
        <v>21</v>
      </c>
      <c r="F9862" s="3" t="s">
        <v>2809</v>
      </c>
      <c r="G9862" s="3" t="s">
        <v>3520</v>
      </c>
      <c r="H9862" s="5">
        <v>678</v>
      </c>
      <c r="I9862" s="2">
        <v>4</v>
      </c>
      <c r="J9862" s="2">
        <v>0</v>
      </c>
      <c r="K9862" s="2">
        <v>0.1356</v>
      </c>
      <c r="L9862" s="18" t="str">
        <f>VLOOKUP(F9862,'BD customers'!$1:$1048576,2,FALSE)</f>
        <v>Hallie Redmond</v>
      </c>
      <c r="M9862" s="2">
        <f>MATCH(orders[[#This Row],[Product ID]],'BD product'!A:A,0)</f>
        <v>1051</v>
      </c>
      <c r="N9862" s="2" t="str" cm="1">
        <f t="array" ref="N9862">INDEX('BD product'!A:D,M9862,2)</f>
        <v>Technology</v>
      </c>
    </row>
    <row r="9863" spans="1:14" x14ac:dyDescent="0.3">
      <c r="A9863" s="3" t="s">
        <v>9450</v>
      </c>
      <c r="B9863" s="4">
        <v>42749</v>
      </c>
      <c r="C9863" s="12" t="str">
        <f t="shared" si="154"/>
        <v>2017/01</v>
      </c>
      <c r="D9863" s="4">
        <v>42755</v>
      </c>
      <c r="E9863" s="3" t="s">
        <v>21</v>
      </c>
      <c r="F9863" s="3" t="s">
        <v>2809</v>
      </c>
      <c r="G9863" s="3" t="s">
        <v>3890</v>
      </c>
      <c r="H9863" s="5">
        <v>1876</v>
      </c>
      <c r="I9863" s="2">
        <v>2</v>
      </c>
      <c r="J9863" s="2">
        <v>0</v>
      </c>
      <c r="K9863" s="2">
        <v>5.2527999999999997</v>
      </c>
      <c r="L9863" s="18" t="str">
        <f>VLOOKUP(F9863,'BD customers'!$1:$1048576,2,FALSE)</f>
        <v>Hallie Redmond</v>
      </c>
      <c r="M9863" s="2">
        <f>MATCH(orders[[#This Row],[Product ID]],'BD product'!A:A,0)</f>
        <v>1192</v>
      </c>
      <c r="N9863" s="2" t="str" cm="1">
        <f t="array" ref="N9863">INDEX('BD product'!A:D,M9863,2)</f>
        <v>Office Supplies</v>
      </c>
    </row>
    <row r="9864" spans="1:14" x14ac:dyDescent="0.3">
      <c r="A9864" s="3" t="s">
        <v>9450</v>
      </c>
      <c r="B9864" s="4">
        <v>42749</v>
      </c>
      <c r="C9864" s="12" t="str">
        <f t="shared" si="154"/>
        <v>2017/01</v>
      </c>
      <c r="D9864" s="4">
        <v>42755</v>
      </c>
      <c r="E9864" s="3" t="s">
        <v>21</v>
      </c>
      <c r="F9864" s="3" t="s">
        <v>2809</v>
      </c>
      <c r="G9864" s="3" t="s">
        <v>1733</v>
      </c>
      <c r="H9864" s="5">
        <v>1212</v>
      </c>
      <c r="I9864" s="2">
        <v>4</v>
      </c>
      <c r="J9864" s="2">
        <v>0</v>
      </c>
      <c r="K9864" s="2">
        <v>2.5451999999999999</v>
      </c>
      <c r="L9864" s="18" t="str">
        <f>VLOOKUP(F9864,'BD customers'!$1:$1048576,2,FALSE)</f>
        <v>Hallie Redmond</v>
      </c>
      <c r="M9864" s="2">
        <f>MATCH(orders[[#This Row],[Product ID]],'BD product'!A:A,0)</f>
        <v>429</v>
      </c>
      <c r="N9864" s="2" t="str" cm="1">
        <f t="array" ref="N9864">INDEX('BD product'!A:D,M9864,2)</f>
        <v>Technology</v>
      </c>
    </row>
    <row r="9865" spans="1:14" x14ac:dyDescent="0.3">
      <c r="A9865" s="3" t="s">
        <v>9450</v>
      </c>
      <c r="B9865" s="4">
        <v>42749</v>
      </c>
      <c r="C9865" s="12" t="str">
        <f t="shared" si="154"/>
        <v>2017/01</v>
      </c>
      <c r="D9865" s="4">
        <v>42755</v>
      </c>
      <c r="E9865" s="3" t="s">
        <v>21</v>
      </c>
      <c r="F9865" s="3" t="s">
        <v>2809</v>
      </c>
      <c r="G9865" s="3" t="s">
        <v>2744</v>
      </c>
      <c r="H9865" s="5">
        <v>1134</v>
      </c>
      <c r="I9865" s="2">
        <v>1</v>
      </c>
      <c r="J9865" s="2">
        <v>0</v>
      </c>
      <c r="K9865" s="2">
        <v>5.5566000000000004</v>
      </c>
      <c r="L9865" s="18" t="str">
        <f>VLOOKUP(F9865,'BD customers'!$1:$1048576,2,FALSE)</f>
        <v>Hallie Redmond</v>
      </c>
      <c r="M9865" s="2">
        <f>MATCH(orders[[#This Row],[Product ID]],'BD product'!A:A,0)</f>
        <v>754</v>
      </c>
      <c r="N9865" s="2" t="str" cm="1">
        <f t="array" ref="N9865">INDEX('BD product'!A:D,M9865,2)</f>
        <v>Office Supplies</v>
      </c>
    </row>
    <row r="9866" spans="1:14" x14ac:dyDescent="0.3">
      <c r="A9866" s="3" t="s">
        <v>9450</v>
      </c>
      <c r="B9866" s="4">
        <v>42749</v>
      </c>
      <c r="C9866" s="12" t="str">
        <f t="shared" si="154"/>
        <v>2017/01</v>
      </c>
      <c r="D9866" s="4">
        <v>42755</v>
      </c>
      <c r="E9866" s="3" t="s">
        <v>21</v>
      </c>
      <c r="F9866" s="3" t="s">
        <v>2809</v>
      </c>
      <c r="G9866" s="3" t="s">
        <v>1063</v>
      </c>
      <c r="H9866" s="5">
        <v>1598</v>
      </c>
      <c r="I9866" s="2">
        <v>4</v>
      </c>
      <c r="J9866" s="2">
        <v>0</v>
      </c>
      <c r="K9866" s="2">
        <v>7.0312000000000001</v>
      </c>
      <c r="L9866" s="18" t="str">
        <f>VLOOKUP(F9866,'BD customers'!$1:$1048576,2,FALSE)</f>
        <v>Hallie Redmond</v>
      </c>
      <c r="M9866" s="2">
        <f>MATCH(orders[[#This Row],[Product ID]],'BD product'!A:A,0)</f>
        <v>242</v>
      </c>
      <c r="N9866" s="2" t="str" cm="1">
        <f t="array" ref="N9866">INDEX('BD product'!A:D,M9866,2)</f>
        <v>Technology</v>
      </c>
    </row>
    <row r="9867" spans="1:14" x14ac:dyDescent="0.3">
      <c r="A9867" s="3" t="s">
        <v>9450</v>
      </c>
      <c r="B9867" s="4">
        <v>42749</v>
      </c>
      <c r="C9867" s="12" t="str">
        <f t="shared" si="154"/>
        <v>2017/01</v>
      </c>
      <c r="D9867" s="4">
        <v>42755</v>
      </c>
      <c r="E9867" s="3" t="s">
        <v>21</v>
      </c>
      <c r="F9867" s="3" t="s">
        <v>2809</v>
      </c>
      <c r="G9867" s="3" t="s">
        <v>3866</v>
      </c>
      <c r="H9867" s="5">
        <v>1896</v>
      </c>
      <c r="I9867" s="2">
        <v>2</v>
      </c>
      <c r="J9867" s="2">
        <v>0</v>
      </c>
      <c r="K9867" s="2">
        <v>0.85319999999999996</v>
      </c>
      <c r="L9867" s="18" t="str">
        <f>VLOOKUP(F9867,'BD customers'!$1:$1048576,2,FALSE)</f>
        <v>Hallie Redmond</v>
      </c>
      <c r="M9867" s="2">
        <f>MATCH(orders[[#This Row],[Product ID]],'BD product'!A:A,0)</f>
        <v>1185</v>
      </c>
      <c r="N9867" s="2" t="str" cm="1">
        <f t="array" ref="N9867">INDEX('BD product'!A:D,M9867,2)</f>
        <v>Furniture</v>
      </c>
    </row>
    <row r="9868" spans="1:14" x14ac:dyDescent="0.3">
      <c r="A9868" s="3" t="s">
        <v>9451</v>
      </c>
      <c r="B9868" s="4">
        <v>42089</v>
      </c>
      <c r="C9868" s="12" t="str">
        <f t="shared" si="154"/>
        <v>2015/03</v>
      </c>
      <c r="D9868" s="4">
        <v>42091</v>
      </c>
      <c r="E9868" s="3" t="s">
        <v>11</v>
      </c>
      <c r="F9868" s="3" t="s">
        <v>3148</v>
      </c>
      <c r="G9868" s="3" t="s">
        <v>5013</v>
      </c>
      <c r="H9868" s="5">
        <v>108542</v>
      </c>
      <c r="I9868" s="2">
        <v>7</v>
      </c>
      <c r="J9868" s="2">
        <v>0</v>
      </c>
      <c r="K9868" s="2">
        <v>282.20920000000001</v>
      </c>
      <c r="L9868" s="18" t="str">
        <f>VLOOKUP(F9868,'BD customers'!$1:$1048576,2,FALSE)</f>
        <v>Suzanne McNair</v>
      </c>
      <c r="M9868" s="2">
        <f>MATCH(orders[[#This Row],[Product ID]],'BD product'!A:A,0)</f>
        <v>1451</v>
      </c>
      <c r="N9868" s="2" t="str" cm="1">
        <f t="array" ref="N9868">INDEX('BD product'!A:D,M9868,2)</f>
        <v>Office Supplies</v>
      </c>
    </row>
    <row r="9869" spans="1:14" x14ac:dyDescent="0.3">
      <c r="A9869" s="3" t="s">
        <v>9451</v>
      </c>
      <c r="B9869" s="4">
        <v>42089</v>
      </c>
      <c r="C9869" s="12" t="str">
        <f t="shared" si="154"/>
        <v>2015/03</v>
      </c>
      <c r="D9869" s="4">
        <v>42091</v>
      </c>
      <c r="E9869" s="3" t="s">
        <v>11</v>
      </c>
      <c r="F9869" s="3" t="s">
        <v>3148</v>
      </c>
      <c r="G9869" s="3" t="s">
        <v>5371</v>
      </c>
      <c r="H9869" s="5">
        <v>1311</v>
      </c>
      <c r="I9869" s="2">
        <v>3</v>
      </c>
      <c r="J9869" s="2">
        <v>0</v>
      </c>
      <c r="K9869" s="2">
        <v>3.4085999999999999</v>
      </c>
      <c r="L9869" s="18" t="str">
        <f>VLOOKUP(F9869,'BD customers'!$1:$1048576,2,FALSE)</f>
        <v>Suzanne McNair</v>
      </c>
      <c r="M9869" s="2">
        <f>MATCH(orders[[#This Row],[Product ID]],'BD product'!A:A,0)</f>
        <v>1520</v>
      </c>
      <c r="N9869" s="2" t="str" cm="1">
        <f t="array" ref="N9869">INDEX('BD product'!A:D,M9869,2)</f>
        <v>Office Supplies</v>
      </c>
    </row>
    <row r="9870" spans="1:14" x14ac:dyDescent="0.3">
      <c r="A9870" s="3" t="s">
        <v>9452</v>
      </c>
      <c r="B9870" s="4">
        <v>41944</v>
      </c>
      <c r="C9870" s="12" t="str">
        <f t="shared" si="154"/>
        <v>2014/11</v>
      </c>
      <c r="D9870" s="4">
        <v>41946</v>
      </c>
      <c r="E9870" s="3" t="s">
        <v>64</v>
      </c>
      <c r="F9870" s="3" t="s">
        <v>292</v>
      </c>
      <c r="G9870" s="3" t="s">
        <v>2255</v>
      </c>
      <c r="H9870" s="5">
        <v>68704</v>
      </c>
      <c r="I9870" s="2">
        <v>2</v>
      </c>
      <c r="J9870" s="2">
        <v>2</v>
      </c>
      <c r="K9870" s="2">
        <v>16.3172</v>
      </c>
      <c r="L9870" s="18" t="str">
        <f>VLOOKUP(F9870,'BD customers'!$1:$1048576,2,FALSE)</f>
        <v>Erin Ashbrook</v>
      </c>
      <c r="M9870" s="2">
        <f>MATCH(orders[[#This Row],[Product ID]],'BD product'!A:A,0)</f>
        <v>594</v>
      </c>
      <c r="N9870" s="2" t="str" cm="1">
        <f t="array" ref="N9870">INDEX('BD product'!A:D,M9870,2)</f>
        <v>Furniture</v>
      </c>
    </row>
    <row r="9871" spans="1:14" x14ac:dyDescent="0.3">
      <c r="A9871" s="3" t="s">
        <v>9452</v>
      </c>
      <c r="B9871" s="4">
        <v>41944</v>
      </c>
      <c r="C9871" s="12" t="str">
        <f t="shared" si="154"/>
        <v>2014/11</v>
      </c>
      <c r="D9871" s="4">
        <v>41946</v>
      </c>
      <c r="E9871" s="3" t="s">
        <v>64</v>
      </c>
      <c r="F9871" s="3" t="s">
        <v>292</v>
      </c>
      <c r="G9871" s="3" t="s">
        <v>5754</v>
      </c>
      <c r="H9871" s="5">
        <v>3132</v>
      </c>
      <c r="I9871" s="2">
        <v>2</v>
      </c>
      <c r="J9871" s="2">
        <v>7</v>
      </c>
      <c r="K9871" s="2">
        <v>-2.6100000000000002E-2</v>
      </c>
      <c r="L9871" s="18" t="str">
        <f>VLOOKUP(F9871,'BD customers'!$1:$1048576,2,FALSE)</f>
        <v>Erin Ashbrook</v>
      </c>
      <c r="M9871" s="2">
        <f>MATCH(orders[[#This Row],[Product ID]],'BD product'!A:A,0)</f>
        <v>1583</v>
      </c>
      <c r="N9871" s="2" t="str" cm="1">
        <f t="array" ref="N9871">INDEX('BD product'!A:D,M9871,2)</f>
        <v>Office Supplies</v>
      </c>
    </row>
    <row r="9872" spans="1:14" x14ac:dyDescent="0.3">
      <c r="A9872" s="3" t="s">
        <v>9452</v>
      </c>
      <c r="B9872" s="4">
        <v>41944</v>
      </c>
      <c r="C9872" s="12" t="str">
        <f t="shared" si="154"/>
        <v>2014/11</v>
      </c>
      <c r="D9872" s="4">
        <v>41946</v>
      </c>
      <c r="E9872" s="3" t="s">
        <v>64</v>
      </c>
      <c r="F9872" s="3" t="s">
        <v>292</v>
      </c>
      <c r="G9872" s="3" t="s">
        <v>1791</v>
      </c>
      <c r="H9872" s="5">
        <v>22428</v>
      </c>
      <c r="I9872" s="2">
        <v>3</v>
      </c>
      <c r="J9872" s="2">
        <v>7</v>
      </c>
      <c r="K9872" s="2">
        <v>-17.942399999999999</v>
      </c>
      <c r="L9872" s="18" t="str">
        <f>VLOOKUP(F9872,'BD customers'!$1:$1048576,2,FALSE)</f>
        <v>Erin Ashbrook</v>
      </c>
      <c r="M9872" s="2">
        <f>MATCH(orders[[#This Row],[Product ID]],'BD product'!A:A,0)</f>
        <v>446</v>
      </c>
      <c r="N9872" s="2" t="str" cm="1">
        <f t="array" ref="N9872">INDEX('BD product'!A:D,M9872,2)</f>
        <v>Office Supplies</v>
      </c>
    </row>
    <row r="9873" spans="1:14" x14ac:dyDescent="0.3">
      <c r="A9873" s="3" t="s">
        <v>9453</v>
      </c>
      <c r="B9873" s="4">
        <v>43014</v>
      </c>
      <c r="C9873" s="12" t="str">
        <f t="shared" si="154"/>
        <v>2017/10</v>
      </c>
      <c r="D9873" s="4">
        <v>43014</v>
      </c>
      <c r="E9873" s="3" t="s">
        <v>41</v>
      </c>
      <c r="F9873" s="3" t="s">
        <v>5513</v>
      </c>
      <c r="G9873" s="3" t="s">
        <v>1081</v>
      </c>
      <c r="H9873" s="5">
        <v>290336</v>
      </c>
      <c r="I9873" s="2">
        <v>2</v>
      </c>
      <c r="J9873" s="2">
        <v>2</v>
      </c>
      <c r="K9873" s="2">
        <v>32.662799999999997</v>
      </c>
      <c r="L9873" s="18" t="str">
        <f>VLOOKUP(F9873,'BD customers'!$1:$1048576,2,FALSE)</f>
        <v>Mark Hamilton</v>
      </c>
      <c r="M9873" s="2">
        <f>MATCH(orders[[#This Row],[Product ID]],'BD product'!A:A,0)</f>
        <v>247</v>
      </c>
      <c r="N9873" s="2" t="str" cm="1">
        <f t="array" ref="N9873">INDEX('BD product'!A:D,M9873,2)</f>
        <v>Office Supplies</v>
      </c>
    </row>
    <row r="9874" spans="1:14" x14ac:dyDescent="0.3">
      <c r="A9874" s="3" t="s">
        <v>9453</v>
      </c>
      <c r="B9874" s="4">
        <v>43014</v>
      </c>
      <c r="C9874" s="12" t="str">
        <f t="shared" si="154"/>
        <v>2017/10</v>
      </c>
      <c r="D9874" s="4">
        <v>43014</v>
      </c>
      <c r="E9874" s="3" t="s">
        <v>41</v>
      </c>
      <c r="F9874" s="3" t="s">
        <v>5513</v>
      </c>
      <c r="G9874" s="3" t="s">
        <v>2839</v>
      </c>
      <c r="H9874" s="5">
        <v>19152</v>
      </c>
      <c r="I9874" s="2">
        <v>2</v>
      </c>
      <c r="J9874" s="2">
        <v>2</v>
      </c>
      <c r="K9874" s="2">
        <v>0.1197</v>
      </c>
      <c r="L9874" s="18" t="str">
        <f>VLOOKUP(F9874,'BD customers'!$1:$1048576,2,FALSE)</f>
        <v>Mark Hamilton</v>
      </c>
      <c r="M9874" s="2">
        <f>MATCH(orders[[#This Row],[Product ID]],'BD product'!A:A,0)</f>
        <v>789</v>
      </c>
      <c r="N9874" s="2" t="str" cm="1">
        <f t="array" ref="N9874">INDEX('BD product'!A:D,M9874,2)</f>
        <v>Office Supplies</v>
      </c>
    </row>
    <row r="9875" spans="1:14" x14ac:dyDescent="0.3">
      <c r="A9875" s="3" t="s">
        <v>9454</v>
      </c>
      <c r="B9875" s="4">
        <v>42714</v>
      </c>
      <c r="C9875" s="12" t="str">
        <f t="shared" si="154"/>
        <v>2016/12</v>
      </c>
      <c r="D9875" s="4">
        <v>42718</v>
      </c>
      <c r="E9875" s="3" t="s">
        <v>21</v>
      </c>
      <c r="F9875" s="3" t="s">
        <v>1234</v>
      </c>
      <c r="G9875" s="3" t="s">
        <v>5352</v>
      </c>
      <c r="H9875" s="5">
        <v>648</v>
      </c>
      <c r="I9875" s="2">
        <v>1</v>
      </c>
      <c r="J9875" s="2">
        <v>0</v>
      </c>
      <c r="K9875" s="2">
        <v>3.1103999999999998</v>
      </c>
      <c r="L9875" s="18" t="str">
        <f>VLOOKUP(F9875,'BD customers'!$1:$1048576,2,FALSE)</f>
        <v>Sara Luxemburg</v>
      </c>
      <c r="M9875" s="2">
        <f>MATCH(orders[[#This Row],[Product ID]],'BD product'!A:A,0)</f>
        <v>1518</v>
      </c>
      <c r="N9875" s="2" t="str" cm="1">
        <f t="array" ref="N9875">INDEX('BD product'!A:D,M9875,2)</f>
        <v>Office Supplies</v>
      </c>
    </row>
    <row r="9876" spans="1:14" x14ac:dyDescent="0.3">
      <c r="A9876" s="3" t="s">
        <v>9455</v>
      </c>
      <c r="B9876" s="4">
        <v>42635</v>
      </c>
      <c r="C9876" s="12" t="str">
        <f t="shared" si="154"/>
        <v>2016/09</v>
      </c>
      <c r="D9876" s="4">
        <v>42637</v>
      </c>
      <c r="E9876" s="3" t="s">
        <v>11</v>
      </c>
      <c r="F9876" s="3" t="s">
        <v>2813</v>
      </c>
      <c r="G9876" s="3" t="s">
        <v>3096</v>
      </c>
      <c r="H9876" s="5">
        <v>63968</v>
      </c>
      <c r="I9876" s="2">
        <v>2</v>
      </c>
      <c r="J9876" s="2">
        <v>2</v>
      </c>
      <c r="K9876" s="2">
        <v>0.19989999999999999</v>
      </c>
      <c r="L9876" s="18" t="str">
        <f>VLOOKUP(F9876,'BD customers'!$1:$1048576,2,FALSE)</f>
        <v>Nora Pelletier</v>
      </c>
      <c r="M9876" s="2">
        <f>MATCH(orders[[#This Row],[Product ID]],'BD product'!A:A,0)</f>
        <v>891</v>
      </c>
      <c r="N9876" s="2" t="str" cm="1">
        <f t="array" ref="N9876">INDEX('BD product'!A:D,M9876,2)</f>
        <v>Office Supplies</v>
      </c>
    </row>
    <row r="9877" spans="1:14" x14ac:dyDescent="0.3">
      <c r="A9877" s="3" t="s">
        <v>9456</v>
      </c>
      <c r="B9877" s="4">
        <v>42367</v>
      </c>
      <c r="C9877" s="12" t="str">
        <f t="shared" si="154"/>
        <v>2015/12</v>
      </c>
      <c r="D9877" s="4">
        <v>42374</v>
      </c>
      <c r="E9877" s="3" t="s">
        <v>21</v>
      </c>
      <c r="F9877" s="3" t="s">
        <v>830</v>
      </c>
      <c r="G9877" s="3" t="s">
        <v>8931</v>
      </c>
      <c r="H9877" s="5">
        <v>636</v>
      </c>
      <c r="I9877" s="2">
        <v>2</v>
      </c>
      <c r="J9877" s="2">
        <v>0</v>
      </c>
      <c r="K9877" s="2">
        <v>6.3600000000000004E-2</v>
      </c>
      <c r="L9877" s="18" t="str">
        <f>VLOOKUP(F9877,'BD customers'!$1:$1048576,2,FALSE)</f>
        <v>Roy FranzÃ¶sisch</v>
      </c>
      <c r="M9877" s="2">
        <f>MATCH(orders[[#This Row],[Product ID]],'BD product'!A:A,0)</f>
        <v>1849</v>
      </c>
      <c r="N9877" s="2" t="str" cm="1">
        <f t="array" ref="N9877">INDEX('BD product'!A:D,M9877,2)</f>
        <v>Office Supplies</v>
      </c>
    </row>
    <row r="9878" spans="1:14" x14ac:dyDescent="0.3">
      <c r="A9878" s="3" t="s">
        <v>9457</v>
      </c>
      <c r="B9878" s="4">
        <v>42845</v>
      </c>
      <c r="C9878" s="12" t="str">
        <f t="shared" si="154"/>
        <v>2017/04</v>
      </c>
      <c r="D9878" s="4">
        <v>42846</v>
      </c>
      <c r="E9878" s="3" t="s">
        <v>64</v>
      </c>
      <c r="F9878" s="3" t="s">
        <v>3173</v>
      </c>
      <c r="G9878" s="3" t="s">
        <v>4088</v>
      </c>
      <c r="H9878" s="5">
        <v>848544</v>
      </c>
      <c r="I9878" s="2">
        <v>4</v>
      </c>
      <c r="J9878" s="2">
        <v>2</v>
      </c>
      <c r="K9878" s="2">
        <v>-21.2136</v>
      </c>
      <c r="L9878" s="18" t="str">
        <f>VLOOKUP(F9878,'BD customers'!$1:$1048576,2,FALSE)</f>
        <v>Brad Eason</v>
      </c>
      <c r="M9878" s="2">
        <f>MATCH(orders[[#This Row],[Product ID]],'BD product'!A:A,0)</f>
        <v>1246</v>
      </c>
      <c r="N9878" s="2" t="str" cm="1">
        <f t="array" ref="N9878">INDEX('BD product'!A:D,M9878,2)</f>
        <v>Office Supplies</v>
      </c>
    </row>
    <row r="9879" spans="1:14" x14ac:dyDescent="0.3">
      <c r="A9879" s="3" t="s">
        <v>9457</v>
      </c>
      <c r="B9879" s="4">
        <v>42845</v>
      </c>
      <c r="C9879" s="12" t="str">
        <f t="shared" si="154"/>
        <v>2017/04</v>
      </c>
      <c r="D9879" s="4">
        <v>42846</v>
      </c>
      <c r="E9879" s="3" t="s">
        <v>64</v>
      </c>
      <c r="F9879" s="3" t="s">
        <v>3173</v>
      </c>
      <c r="G9879" s="3" t="s">
        <v>5052</v>
      </c>
      <c r="H9879" s="5">
        <v>87</v>
      </c>
      <c r="I9879" s="2">
        <v>5</v>
      </c>
      <c r="J9879" s="2">
        <v>7</v>
      </c>
      <c r="K9879" s="2">
        <v>-6.3799999999999996E-2</v>
      </c>
      <c r="L9879" s="18" t="str">
        <f>VLOOKUP(F9879,'BD customers'!$1:$1048576,2,FALSE)</f>
        <v>Brad Eason</v>
      </c>
      <c r="M9879" s="2">
        <f>MATCH(orders[[#This Row],[Product ID]],'BD product'!A:A,0)</f>
        <v>1460</v>
      </c>
      <c r="N9879" s="2" t="str" cm="1">
        <f t="array" ref="N9879">INDEX('BD product'!A:D,M9879,2)</f>
        <v>Office Supplies</v>
      </c>
    </row>
    <row r="9880" spans="1:14" x14ac:dyDescent="0.3">
      <c r="A9880" s="3" t="s">
        <v>9457</v>
      </c>
      <c r="B9880" s="4">
        <v>42845</v>
      </c>
      <c r="C9880" s="12" t="str">
        <f t="shared" si="154"/>
        <v>2017/04</v>
      </c>
      <c r="D9880" s="4">
        <v>42846</v>
      </c>
      <c r="E9880" s="3" t="s">
        <v>64</v>
      </c>
      <c r="F9880" s="3" t="s">
        <v>3173</v>
      </c>
      <c r="G9880" s="3" t="s">
        <v>7549</v>
      </c>
      <c r="H9880" s="5">
        <v>122382</v>
      </c>
      <c r="I9880" s="2">
        <v>3</v>
      </c>
      <c r="J9880" s="2">
        <v>4</v>
      </c>
      <c r="K9880" s="2">
        <v>-24.476400000000002</v>
      </c>
      <c r="L9880" s="18" t="str">
        <f>VLOOKUP(F9880,'BD customers'!$1:$1048576,2,FALSE)</f>
        <v>Brad Eason</v>
      </c>
      <c r="M9880" s="2">
        <f>MATCH(orders[[#This Row],[Product ID]],'BD product'!A:A,0)</f>
        <v>1789</v>
      </c>
      <c r="N9880" s="2" t="str" cm="1">
        <f t="array" ref="N9880">INDEX('BD product'!A:D,M9880,2)</f>
        <v>Technology</v>
      </c>
    </row>
    <row r="9881" spans="1:14" x14ac:dyDescent="0.3">
      <c r="A9881" s="3" t="s">
        <v>9458</v>
      </c>
      <c r="B9881" s="4">
        <v>42603</v>
      </c>
      <c r="C9881" s="12" t="str">
        <f t="shared" si="154"/>
        <v>2016/08</v>
      </c>
      <c r="D9881" s="4">
        <v>42607</v>
      </c>
      <c r="E9881" s="3" t="s">
        <v>21</v>
      </c>
      <c r="F9881" s="3" t="s">
        <v>2231</v>
      </c>
      <c r="G9881" s="3" t="s">
        <v>3284</v>
      </c>
      <c r="H9881" s="5">
        <v>573174</v>
      </c>
      <c r="I9881" s="2">
        <v>7</v>
      </c>
      <c r="J9881" s="2">
        <v>1</v>
      </c>
      <c r="K9881" s="2">
        <v>6.3685999999999998</v>
      </c>
      <c r="L9881" s="18" t="str">
        <f>VLOOKUP(F9881,'BD customers'!$1:$1048576,2,FALSE)</f>
        <v>Jay Kimmel</v>
      </c>
      <c r="M9881" s="2">
        <f>MATCH(orders[[#This Row],[Product ID]],'BD product'!A:A,0)</f>
        <v>957</v>
      </c>
      <c r="N9881" s="2" t="str" cm="1">
        <f t="array" ref="N9881">INDEX('BD product'!A:D,M9881,2)</f>
        <v>Furniture</v>
      </c>
    </row>
    <row r="9882" spans="1:14" x14ac:dyDescent="0.3">
      <c r="A9882" s="3" t="s">
        <v>9459</v>
      </c>
      <c r="B9882" s="4">
        <v>42153</v>
      </c>
      <c r="C9882" s="12" t="str">
        <f t="shared" si="154"/>
        <v>2015/05</v>
      </c>
      <c r="D9882" s="4">
        <v>42155</v>
      </c>
      <c r="E9882" s="3" t="s">
        <v>64</v>
      </c>
      <c r="F9882" s="3" t="s">
        <v>2897</v>
      </c>
      <c r="G9882" s="3" t="s">
        <v>1133</v>
      </c>
      <c r="H9882" s="5">
        <v>85056</v>
      </c>
      <c r="I9882" s="2">
        <v>3</v>
      </c>
      <c r="J9882" s="2">
        <v>2</v>
      </c>
      <c r="K9882" s="2">
        <v>28.706399999999999</v>
      </c>
      <c r="L9882" s="18" t="str">
        <f>VLOOKUP(F9882,'BD customers'!$1:$1048576,2,FALSE)</f>
        <v>Chad Cunningham</v>
      </c>
      <c r="M9882" s="2">
        <f>MATCH(orders[[#This Row],[Product ID]],'BD product'!A:A,0)</f>
        <v>260</v>
      </c>
      <c r="N9882" s="2" t="str" cm="1">
        <f t="array" ref="N9882">INDEX('BD product'!A:D,M9882,2)</f>
        <v>Office Supplies</v>
      </c>
    </row>
    <row r="9883" spans="1:14" x14ac:dyDescent="0.3">
      <c r="A9883" s="3" t="s">
        <v>9460</v>
      </c>
      <c r="B9883" s="4">
        <v>41863</v>
      </c>
      <c r="C9883" s="12" t="str">
        <f t="shared" si="154"/>
        <v>2014/08</v>
      </c>
      <c r="D9883" s="4">
        <v>41864</v>
      </c>
      <c r="E9883" s="3" t="s">
        <v>64</v>
      </c>
      <c r="F9883" s="3" t="s">
        <v>855</v>
      </c>
      <c r="G9883" s="3" t="s">
        <v>2291</v>
      </c>
      <c r="H9883" s="5">
        <v>1404</v>
      </c>
      <c r="I9883" s="2">
        <v>3</v>
      </c>
      <c r="J9883" s="2">
        <v>0</v>
      </c>
      <c r="K9883" s="2">
        <v>6.7392000000000003</v>
      </c>
      <c r="L9883" s="18" t="str">
        <f>VLOOKUP(F9883,'BD customers'!$1:$1048576,2,FALSE)</f>
        <v>Lauren Leatherbury</v>
      </c>
      <c r="M9883" s="2">
        <f>MATCH(orders[[#This Row],[Product ID]],'BD product'!A:A,0)</f>
        <v>607</v>
      </c>
      <c r="N9883" s="2" t="str" cm="1">
        <f t="array" ref="N9883">INDEX('BD product'!A:D,M9883,2)</f>
        <v>Office Supplies</v>
      </c>
    </row>
    <row r="9884" spans="1:14" x14ac:dyDescent="0.3">
      <c r="A9884" s="3" t="s">
        <v>9460</v>
      </c>
      <c r="B9884" s="4">
        <v>41863</v>
      </c>
      <c r="C9884" s="12" t="str">
        <f t="shared" si="154"/>
        <v>2014/08</v>
      </c>
      <c r="D9884" s="4">
        <v>41864</v>
      </c>
      <c r="E9884" s="3" t="s">
        <v>64</v>
      </c>
      <c r="F9884" s="3" t="s">
        <v>855</v>
      </c>
      <c r="G9884" s="3" t="s">
        <v>3177</v>
      </c>
      <c r="H9884" s="5">
        <v>27261</v>
      </c>
      <c r="I9884" s="2">
        <v>13</v>
      </c>
      <c r="J9884" s="2">
        <v>0</v>
      </c>
      <c r="K9884" s="2">
        <v>98.139600000000002</v>
      </c>
      <c r="L9884" s="18" t="str">
        <f>VLOOKUP(F9884,'BD customers'!$1:$1048576,2,FALSE)</f>
        <v>Lauren Leatherbury</v>
      </c>
      <c r="M9884" s="2">
        <f>MATCH(orders[[#This Row],[Product ID]],'BD product'!A:A,0)</f>
        <v>919</v>
      </c>
      <c r="N9884" s="2" t="str" cm="1">
        <f t="array" ref="N9884">INDEX('BD product'!A:D,M9884,2)</f>
        <v>Technology</v>
      </c>
    </row>
    <row r="9885" spans="1:14" x14ac:dyDescent="0.3">
      <c r="A9885" s="3" t="s">
        <v>9461</v>
      </c>
      <c r="B9885" s="4">
        <v>41732</v>
      </c>
      <c r="C9885" s="12" t="str">
        <f t="shared" si="154"/>
        <v>2014/04</v>
      </c>
      <c r="D9885" s="4">
        <v>41737</v>
      </c>
      <c r="E9885" s="3" t="s">
        <v>21</v>
      </c>
      <c r="F9885" s="3" t="s">
        <v>5799</v>
      </c>
      <c r="G9885" s="3" t="s">
        <v>1667</v>
      </c>
      <c r="H9885" s="5">
        <v>1116</v>
      </c>
      <c r="I9885" s="2">
        <v>2</v>
      </c>
      <c r="J9885" s="2">
        <v>0</v>
      </c>
      <c r="K9885" s="2">
        <v>5.5800000000000002E-2</v>
      </c>
      <c r="L9885" s="18" t="str">
        <f>VLOOKUP(F9885,'BD customers'!$1:$1048576,2,FALSE)</f>
        <v>Katrina Edelman</v>
      </c>
      <c r="M9885" s="2">
        <f>MATCH(orders[[#This Row],[Product ID]],'BD product'!A:A,0)</f>
        <v>409</v>
      </c>
      <c r="N9885" s="2" t="str" cm="1">
        <f t="array" ref="N9885">INDEX('BD product'!A:D,M9885,2)</f>
        <v>Office Supplies</v>
      </c>
    </row>
    <row r="9886" spans="1:14" x14ac:dyDescent="0.3">
      <c r="A9886" s="3" t="s">
        <v>9461</v>
      </c>
      <c r="B9886" s="4">
        <v>41732</v>
      </c>
      <c r="C9886" s="12" t="str">
        <f t="shared" si="154"/>
        <v>2014/04</v>
      </c>
      <c r="D9886" s="4">
        <v>41737</v>
      </c>
      <c r="E9886" s="3" t="s">
        <v>21</v>
      </c>
      <c r="F9886" s="3" t="s">
        <v>5799</v>
      </c>
      <c r="G9886" s="3" t="s">
        <v>3911</v>
      </c>
      <c r="H9886" s="5">
        <v>6231</v>
      </c>
      <c r="I9886" s="2">
        <v>3</v>
      </c>
      <c r="J9886" s="2">
        <v>0</v>
      </c>
      <c r="K9886" s="2">
        <v>22.4316</v>
      </c>
      <c r="L9886" s="18" t="str">
        <f>VLOOKUP(F9886,'BD customers'!$1:$1048576,2,FALSE)</f>
        <v>Katrina Edelman</v>
      </c>
      <c r="M9886" s="2">
        <f>MATCH(orders[[#This Row],[Product ID]],'BD product'!A:A,0)</f>
        <v>1198</v>
      </c>
      <c r="N9886" s="2" t="str" cm="1">
        <f t="array" ref="N9886">INDEX('BD product'!A:D,M9886,2)</f>
        <v>Technology</v>
      </c>
    </row>
    <row r="9887" spans="1:14" x14ac:dyDescent="0.3">
      <c r="A9887" s="3" t="s">
        <v>9461</v>
      </c>
      <c r="B9887" s="4">
        <v>41732</v>
      </c>
      <c r="C9887" s="12" t="str">
        <f t="shared" si="154"/>
        <v>2014/04</v>
      </c>
      <c r="D9887" s="4">
        <v>41737</v>
      </c>
      <c r="E9887" s="3" t="s">
        <v>21</v>
      </c>
      <c r="F9887" s="3" t="s">
        <v>5799</v>
      </c>
      <c r="G9887" s="3" t="s">
        <v>3654</v>
      </c>
      <c r="H9887" s="5">
        <v>15998</v>
      </c>
      <c r="I9887" s="2">
        <v>2</v>
      </c>
      <c r="J9887" s="2">
        <v>0</v>
      </c>
      <c r="K9887" s="2">
        <v>57.592799999999997</v>
      </c>
      <c r="L9887" s="18" t="str">
        <f>VLOOKUP(F9887,'BD customers'!$1:$1048576,2,FALSE)</f>
        <v>Katrina Edelman</v>
      </c>
      <c r="M9887" s="2">
        <f>MATCH(orders[[#This Row],[Product ID]],'BD product'!A:A,0)</f>
        <v>1107</v>
      </c>
      <c r="N9887" s="2" t="str" cm="1">
        <f t="array" ref="N9887">INDEX('BD product'!A:D,M9887,2)</f>
        <v>Technology</v>
      </c>
    </row>
    <row r="9888" spans="1:14" x14ac:dyDescent="0.3">
      <c r="A9888" s="3" t="s">
        <v>9462</v>
      </c>
      <c r="B9888" s="4">
        <v>41662</v>
      </c>
      <c r="C9888" s="12" t="str">
        <f t="shared" si="154"/>
        <v>2014/01</v>
      </c>
      <c r="D9888" s="4">
        <v>41666</v>
      </c>
      <c r="E9888" s="3" t="s">
        <v>21</v>
      </c>
      <c r="F9888" s="3" t="s">
        <v>4448</v>
      </c>
      <c r="G9888" s="3" t="s">
        <v>1962</v>
      </c>
      <c r="H9888" s="5">
        <v>594</v>
      </c>
      <c r="I9888" s="2">
        <v>3</v>
      </c>
      <c r="J9888" s="2">
        <v>0</v>
      </c>
      <c r="K9888" s="2">
        <v>0</v>
      </c>
      <c r="L9888" s="18" t="str">
        <f>VLOOKUP(F9888,'BD customers'!$1:$1048576,2,FALSE)</f>
        <v>Speros Goranitis</v>
      </c>
      <c r="M9888" s="2">
        <f>MATCH(orders[[#This Row],[Product ID]],'BD product'!A:A,0)</f>
        <v>496</v>
      </c>
      <c r="N9888" s="2" t="str" cm="1">
        <f t="array" ref="N9888">INDEX('BD product'!A:D,M9888,2)</f>
        <v>Office Supplies</v>
      </c>
    </row>
    <row r="9889" spans="1:14" x14ac:dyDescent="0.3">
      <c r="A9889" s="3" t="s">
        <v>9463</v>
      </c>
      <c r="B9889" s="4">
        <v>43020</v>
      </c>
      <c r="C9889" s="12" t="str">
        <f t="shared" si="154"/>
        <v>2017/10</v>
      </c>
      <c r="D9889" s="4">
        <v>43023</v>
      </c>
      <c r="E9889" s="3" t="s">
        <v>64</v>
      </c>
      <c r="F9889" s="3" t="s">
        <v>2075</v>
      </c>
      <c r="G9889" s="3" t="s">
        <v>4038</v>
      </c>
      <c r="H9889" s="5">
        <v>996</v>
      </c>
      <c r="I9889" s="2">
        <v>2</v>
      </c>
      <c r="J9889" s="2">
        <v>0</v>
      </c>
      <c r="K9889" s="2">
        <v>4.6811999999999996</v>
      </c>
      <c r="L9889" s="18" t="str">
        <f>VLOOKUP(F9889,'BD customers'!$1:$1048576,2,FALSE)</f>
        <v>Christina Anderson</v>
      </c>
      <c r="M9889" s="2">
        <f>MATCH(orders[[#This Row],[Product ID]],'BD product'!A:A,0)</f>
        <v>1233</v>
      </c>
      <c r="N9889" s="2" t="str" cm="1">
        <f t="array" ref="N9889">INDEX('BD product'!A:D,M9889,2)</f>
        <v>Office Supplies</v>
      </c>
    </row>
    <row r="9890" spans="1:14" x14ac:dyDescent="0.3">
      <c r="A9890" s="3" t="s">
        <v>9464</v>
      </c>
      <c r="B9890" s="4">
        <v>42224</v>
      </c>
      <c r="C9890" s="12" t="str">
        <f t="shared" si="154"/>
        <v>2015/08</v>
      </c>
      <c r="D9890" s="4">
        <v>42228</v>
      </c>
      <c r="E9890" s="3" t="s">
        <v>21</v>
      </c>
      <c r="F9890" s="3" t="s">
        <v>352</v>
      </c>
      <c r="G9890" s="3" t="s">
        <v>3654</v>
      </c>
      <c r="H9890" s="5">
        <v>7999</v>
      </c>
      <c r="I9890" s="2">
        <v>1</v>
      </c>
      <c r="J9890" s="2">
        <v>0</v>
      </c>
      <c r="K9890" s="2">
        <v>28.796399999999998</v>
      </c>
      <c r="L9890" s="18" t="str">
        <f>VLOOKUP(F9890,'BD customers'!$1:$1048576,2,FALSE)</f>
        <v>Rob Dowd</v>
      </c>
      <c r="M9890" s="2">
        <f>MATCH(orders[[#This Row],[Product ID]],'BD product'!A:A,0)</f>
        <v>1107</v>
      </c>
      <c r="N9890" s="2" t="str" cm="1">
        <f t="array" ref="N9890">INDEX('BD product'!A:D,M9890,2)</f>
        <v>Technology</v>
      </c>
    </row>
    <row r="9891" spans="1:14" x14ac:dyDescent="0.3">
      <c r="A9891" s="3" t="s">
        <v>9465</v>
      </c>
      <c r="B9891" s="4">
        <v>42813</v>
      </c>
      <c r="C9891" s="12" t="str">
        <f t="shared" si="154"/>
        <v>2017/03</v>
      </c>
      <c r="D9891" s="4">
        <v>42814</v>
      </c>
      <c r="E9891" s="3" t="s">
        <v>64</v>
      </c>
      <c r="F9891" s="3" t="s">
        <v>1803</v>
      </c>
      <c r="G9891" s="3" t="s">
        <v>6527</v>
      </c>
      <c r="H9891" s="5">
        <v>894</v>
      </c>
      <c r="I9891" s="2">
        <v>3</v>
      </c>
      <c r="J9891" s="2">
        <v>0</v>
      </c>
      <c r="K9891" s="2">
        <v>2.4138000000000002</v>
      </c>
      <c r="L9891" s="18" t="str">
        <f>VLOOKUP(F9891,'BD customers'!$1:$1048576,2,FALSE)</f>
        <v>Vivek Grady</v>
      </c>
      <c r="M9891" s="2">
        <f>MATCH(orders[[#This Row],[Product ID]],'BD product'!A:A,0)</f>
        <v>1703</v>
      </c>
      <c r="N9891" s="2" t="str" cm="1">
        <f t="array" ref="N9891">INDEX('BD product'!A:D,M9891,2)</f>
        <v>Office Supplies</v>
      </c>
    </row>
    <row r="9892" spans="1:14" x14ac:dyDescent="0.3">
      <c r="A9892" s="3" t="s">
        <v>9466</v>
      </c>
      <c r="B9892" s="4">
        <v>42576</v>
      </c>
      <c r="C9892" s="12" t="str">
        <f t="shared" si="154"/>
        <v>2016/07</v>
      </c>
      <c r="D9892" s="4">
        <v>42579</v>
      </c>
      <c r="E9892" s="3" t="s">
        <v>11</v>
      </c>
      <c r="F9892" s="3" t="s">
        <v>650</v>
      </c>
      <c r="G9892" s="3" t="s">
        <v>5502</v>
      </c>
      <c r="H9892" s="5">
        <v>2062</v>
      </c>
      <c r="I9892" s="2">
        <v>2</v>
      </c>
      <c r="J9892" s="2">
        <v>0</v>
      </c>
      <c r="K9892" s="2">
        <v>9.6913999999999998</v>
      </c>
      <c r="L9892" s="18" t="str">
        <f>VLOOKUP(F9892,'BD customers'!$1:$1048576,2,FALSE)</f>
        <v>Sally Hughsby</v>
      </c>
      <c r="M9892" s="2">
        <f>MATCH(orders[[#This Row],[Product ID]],'BD product'!A:A,0)</f>
        <v>1542</v>
      </c>
      <c r="N9892" s="2" t="str" cm="1">
        <f t="array" ref="N9892">INDEX('BD product'!A:D,M9892,2)</f>
        <v>Office Supplies</v>
      </c>
    </row>
    <row r="9893" spans="1:14" x14ac:dyDescent="0.3">
      <c r="A9893" s="3" t="s">
        <v>9466</v>
      </c>
      <c r="B9893" s="4">
        <v>42576</v>
      </c>
      <c r="C9893" s="12" t="str">
        <f t="shared" si="154"/>
        <v>2016/07</v>
      </c>
      <c r="D9893" s="4">
        <v>42579</v>
      </c>
      <c r="E9893" s="3" t="s">
        <v>11</v>
      </c>
      <c r="F9893" s="3" t="s">
        <v>650</v>
      </c>
      <c r="G9893" s="3" t="s">
        <v>3226</v>
      </c>
      <c r="H9893" s="5">
        <v>12425</v>
      </c>
      <c r="I9893" s="2">
        <v>7</v>
      </c>
      <c r="J9893" s="2">
        <v>0</v>
      </c>
      <c r="K9893" s="2">
        <v>48.457500000000003</v>
      </c>
      <c r="L9893" s="18" t="str">
        <f>VLOOKUP(F9893,'BD customers'!$1:$1048576,2,FALSE)</f>
        <v>Sally Hughsby</v>
      </c>
      <c r="M9893" s="2">
        <f>MATCH(orders[[#This Row],[Product ID]],'BD product'!A:A,0)</f>
        <v>938</v>
      </c>
      <c r="N9893" s="2" t="str" cm="1">
        <f t="array" ref="N9893">INDEX('BD product'!A:D,M9893,2)</f>
        <v>Technology</v>
      </c>
    </row>
    <row r="9894" spans="1:14" x14ac:dyDescent="0.3">
      <c r="A9894" s="3" t="s">
        <v>9466</v>
      </c>
      <c r="B9894" s="4">
        <v>42576</v>
      </c>
      <c r="C9894" s="12" t="str">
        <f t="shared" si="154"/>
        <v>2016/07</v>
      </c>
      <c r="D9894" s="4">
        <v>42579</v>
      </c>
      <c r="E9894" s="3" t="s">
        <v>11</v>
      </c>
      <c r="F9894" s="3" t="s">
        <v>650</v>
      </c>
      <c r="G9894" s="3" t="s">
        <v>1900</v>
      </c>
      <c r="H9894" s="5">
        <v>29755</v>
      </c>
      <c r="I9894" s="2">
        <v>5</v>
      </c>
      <c r="J9894" s="2">
        <v>0</v>
      </c>
      <c r="K9894" s="2">
        <v>8.3314000000000004</v>
      </c>
      <c r="L9894" s="18" t="str">
        <f>VLOOKUP(F9894,'BD customers'!$1:$1048576,2,FALSE)</f>
        <v>Sally Hughsby</v>
      </c>
      <c r="M9894" s="2">
        <f>MATCH(orders[[#This Row],[Product ID]],'BD product'!A:A,0)</f>
        <v>478</v>
      </c>
      <c r="N9894" s="2" t="str" cm="1">
        <f t="array" ref="N9894">INDEX('BD product'!A:D,M9894,2)</f>
        <v>Technology</v>
      </c>
    </row>
    <row r="9895" spans="1:14" x14ac:dyDescent="0.3">
      <c r="A9895" s="3" t="s">
        <v>9466</v>
      </c>
      <c r="B9895" s="4">
        <v>42576</v>
      </c>
      <c r="C9895" s="12" t="str">
        <f t="shared" si="154"/>
        <v>2016/07</v>
      </c>
      <c r="D9895" s="4">
        <v>42579</v>
      </c>
      <c r="E9895" s="3" t="s">
        <v>11</v>
      </c>
      <c r="F9895" s="3" t="s">
        <v>650</v>
      </c>
      <c r="G9895" s="3" t="s">
        <v>6678</v>
      </c>
      <c r="H9895" s="5">
        <v>40356</v>
      </c>
      <c r="I9895" s="2">
        <v>4</v>
      </c>
      <c r="J9895" s="2">
        <v>0</v>
      </c>
      <c r="K9895" s="2">
        <v>96.854399999999998</v>
      </c>
      <c r="L9895" s="18" t="str">
        <f>VLOOKUP(F9895,'BD customers'!$1:$1048576,2,FALSE)</f>
        <v>Sally Hughsby</v>
      </c>
      <c r="M9895" s="2">
        <f>MATCH(orders[[#This Row],[Product ID]],'BD product'!A:A,0)</f>
        <v>1721</v>
      </c>
      <c r="N9895" s="2" t="str" cm="1">
        <f t="array" ref="N9895">INDEX('BD product'!A:D,M9895,2)</f>
        <v>Furniture</v>
      </c>
    </row>
    <row r="9896" spans="1:14" x14ac:dyDescent="0.3">
      <c r="A9896" s="3" t="s">
        <v>9466</v>
      </c>
      <c r="B9896" s="4">
        <v>42576</v>
      </c>
      <c r="C9896" s="12" t="str">
        <f t="shared" si="154"/>
        <v>2016/07</v>
      </c>
      <c r="D9896" s="4">
        <v>42579</v>
      </c>
      <c r="E9896" s="3" t="s">
        <v>11</v>
      </c>
      <c r="F9896" s="3" t="s">
        <v>650</v>
      </c>
      <c r="G9896" s="3" t="s">
        <v>1235</v>
      </c>
      <c r="H9896" s="5">
        <v>952</v>
      </c>
      <c r="I9896" s="2">
        <v>5</v>
      </c>
      <c r="J9896" s="2">
        <v>0</v>
      </c>
      <c r="K9896" s="2">
        <v>2.7608000000000001</v>
      </c>
      <c r="L9896" s="18" t="str">
        <f>VLOOKUP(F9896,'BD customers'!$1:$1048576,2,FALSE)</f>
        <v>Sally Hughsby</v>
      </c>
      <c r="M9896" s="2">
        <f>MATCH(orders[[#This Row],[Product ID]],'BD product'!A:A,0)</f>
        <v>287</v>
      </c>
      <c r="N9896" s="2" t="str" cm="1">
        <f t="array" ref="N9896">INDEX('BD product'!A:D,M9896,2)</f>
        <v>Furniture</v>
      </c>
    </row>
    <row r="9897" spans="1:14" x14ac:dyDescent="0.3">
      <c r="A9897" s="3" t="s">
        <v>9467</v>
      </c>
      <c r="B9897" s="4">
        <v>41908</v>
      </c>
      <c r="C9897" s="12" t="str">
        <f t="shared" si="154"/>
        <v>2014/09</v>
      </c>
      <c r="D9897" s="4">
        <v>41913</v>
      </c>
      <c r="E9897" s="3" t="s">
        <v>21</v>
      </c>
      <c r="F9897" s="3" t="s">
        <v>1680</v>
      </c>
      <c r="G9897" s="3" t="s">
        <v>5649</v>
      </c>
      <c r="H9897" s="5">
        <v>153824</v>
      </c>
      <c r="I9897" s="2">
        <v>11</v>
      </c>
      <c r="J9897" s="2">
        <v>2</v>
      </c>
      <c r="K9897" s="2">
        <v>3.8456000000000001</v>
      </c>
      <c r="L9897" s="18" t="str">
        <f>VLOOKUP(F9897,'BD customers'!$1:$1048576,2,FALSE)</f>
        <v>Michael Moore</v>
      </c>
      <c r="M9897" s="2">
        <f>MATCH(orders[[#This Row],[Product ID]],'BD product'!A:A,0)</f>
        <v>1565</v>
      </c>
      <c r="N9897" s="2" t="str" cm="1">
        <f t="array" ref="N9897">INDEX('BD product'!A:D,M9897,2)</f>
        <v>Technology</v>
      </c>
    </row>
    <row r="9898" spans="1:14" x14ac:dyDescent="0.3">
      <c r="A9898" s="3" t="s">
        <v>9468</v>
      </c>
      <c r="B9898" s="4">
        <v>41807</v>
      </c>
      <c r="C9898" s="12" t="str">
        <f t="shared" si="154"/>
        <v>2014/06</v>
      </c>
      <c r="D9898" s="4">
        <v>41810</v>
      </c>
      <c r="E9898" s="3" t="s">
        <v>11</v>
      </c>
      <c r="F9898" s="3" t="s">
        <v>929</v>
      </c>
      <c r="G9898" s="3" t="s">
        <v>6296</v>
      </c>
      <c r="H9898" s="5">
        <v>62016</v>
      </c>
      <c r="I9898" s="2">
        <v>2</v>
      </c>
      <c r="J9898" s="2">
        <v>2</v>
      </c>
      <c r="K9898" s="2">
        <v>22.480799999999999</v>
      </c>
      <c r="L9898" s="18" t="str">
        <f>VLOOKUP(F9898,'BD customers'!$1:$1048576,2,FALSE)</f>
        <v>Jennifer Ferguson</v>
      </c>
      <c r="M9898" s="2">
        <f>MATCH(orders[[#This Row],[Product ID]],'BD product'!A:A,0)</f>
        <v>1671</v>
      </c>
      <c r="N9898" s="2" t="str" cm="1">
        <f t="array" ref="N9898">INDEX('BD product'!A:D,M9898,2)</f>
        <v>Office Supplies</v>
      </c>
    </row>
    <row r="9899" spans="1:14" x14ac:dyDescent="0.3">
      <c r="A9899" s="3" t="s">
        <v>9469</v>
      </c>
      <c r="B9899" s="4">
        <v>42527</v>
      </c>
      <c r="C9899" s="12" t="str">
        <f t="shared" si="154"/>
        <v>2016/06</v>
      </c>
      <c r="D9899" s="4">
        <v>42531</v>
      </c>
      <c r="E9899" s="3" t="s">
        <v>21</v>
      </c>
      <c r="F9899" s="3" t="s">
        <v>3229</v>
      </c>
      <c r="G9899" s="3" t="s">
        <v>2346</v>
      </c>
      <c r="H9899" s="5">
        <v>46632</v>
      </c>
      <c r="I9899" s="2">
        <v>3</v>
      </c>
      <c r="J9899" s="2">
        <v>2</v>
      </c>
      <c r="K9899" s="2">
        <v>3.4973999999999998</v>
      </c>
      <c r="L9899" s="18" t="str">
        <f>VLOOKUP(F9899,'BD customers'!$1:$1048576,2,FALSE)</f>
        <v>Liz Preis</v>
      </c>
      <c r="M9899" s="2">
        <f>MATCH(orders[[#This Row],[Product ID]],'BD product'!A:A,0)</f>
        <v>624</v>
      </c>
      <c r="N9899" s="2" t="str" cm="1">
        <f t="array" ref="N9899">INDEX('BD product'!A:D,M9899,2)</f>
        <v>Furniture</v>
      </c>
    </row>
    <row r="9900" spans="1:14" x14ac:dyDescent="0.3">
      <c r="A9900" s="3" t="s">
        <v>9469</v>
      </c>
      <c r="B9900" s="4">
        <v>42527</v>
      </c>
      <c r="C9900" s="12" t="str">
        <f t="shared" si="154"/>
        <v>2016/06</v>
      </c>
      <c r="D9900" s="4">
        <v>42531</v>
      </c>
      <c r="E9900" s="3" t="s">
        <v>21</v>
      </c>
      <c r="F9900" s="3" t="s">
        <v>3229</v>
      </c>
      <c r="G9900" s="3" t="s">
        <v>6561</v>
      </c>
      <c r="H9900" s="5">
        <v>8264</v>
      </c>
      <c r="I9900" s="2">
        <v>2</v>
      </c>
      <c r="J9900" s="2">
        <v>2</v>
      </c>
      <c r="K9900" s="2">
        <v>0</v>
      </c>
      <c r="L9900" s="18" t="str">
        <f>VLOOKUP(F9900,'BD customers'!$1:$1048576,2,FALSE)</f>
        <v>Liz Preis</v>
      </c>
      <c r="M9900" s="2">
        <f>MATCH(orders[[#This Row],[Product ID]],'BD product'!A:A,0)</f>
        <v>1706</v>
      </c>
      <c r="N9900" s="2" t="str" cm="1">
        <f t="array" ref="N9900">INDEX('BD product'!A:D,M9900,2)</f>
        <v>Furniture</v>
      </c>
    </row>
    <row r="9901" spans="1:14" x14ac:dyDescent="0.3">
      <c r="A9901" s="3" t="s">
        <v>9470</v>
      </c>
      <c r="B9901" s="4">
        <v>41726</v>
      </c>
      <c r="C9901" s="12" t="str">
        <f t="shared" si="154"/>
        <v>2014/03</v>
      </c>
      <c r="D9901" s="4">
        <v>41732</v>
      </c>
      <c r="E9901" s="3" t="s">
        <v>21</v>
      </c>
      <c r="F9901" s="3" t="s">
        <v>2204</v>
      </c>
      <c r="G9901" s="3" t="s">
        <v>2263</v>
      </c>
      <c r="H9901" s="5">
        <v>330588</v>
      </c>
      <c r="I9901" s="2">
        <v>1</v>
      </c>
      <c r="J9901" s="2">
        <v>4</v>
      </c>
      <c r="K9901" s="2">
        <v>-143.25479999999999</v>
      </c>
      <c r="L9901" s="18" t="str">
        <f>VLOOKUP(F9901,'BD customers'!$1:$1048576,2,FALSE)</f>
        <v>Mike Pelletier</v>
      </c>
      <c r="M9901" s="2">
        <f>MATCH(orders[[#This Row],[Product ID]],'BD product'!A:A,0)</f>
        <v>596</v>
      </c>
      <c r="N9901" s="2" t="str" cm="1">
        <f t="array" ref="N9901">INDEX('BD product'!A:D,M9901,2)</f>
        <v>Furniture</v>
      </c>
    </row>
    <row r="9902" spans="1:14" x14ac:dyDescent="0.3">
      <c r="A9902" s="3" t="s">
        <v>9471</v>
      </c>
      <c r="B9902" s="4">
        <v>42968</v>
      </c>
      <c r="C9902" s="12" t="str">
        <f t="shared" si="154"/>
        <v>2017/08</v>
      </c>
      <c r="D9902" s="4">
        <v>42972</v>
      </c>
      <c r="E9902" s="3" t="s">
        <v>21</v>
      </c>
      <c r="F9902" s="3" t="s">
        <v>9188</v>
      </c>
      <c r="G9902" s="3" t="s">
        <v>2265</v>
      </c>
      <c r="H9902" s="5">
        <v>237096</v>
      </c>
      <c r="I9902" s="2">
        <v>3</v>
      </c>
      <c r="J9902" s="2">
        <v>2</v>
      </c>
      <c r="K9902" s="2">
        <v>20.745899999999999</v>
      </c>
      <c r="L9902" s="18" t="str">
        <f>VLOOKUP(F9902,'BD customers'!$1:$1048576,2,FALSE)</f>
        <v>Sung Chung</v>
      </c>
      <c r="M9902" s="2">
        <f>MATCH(orders[[#This Row],[Product ID]],'BD product'!A:A,0)</f>
        <v>597</v>
      </c>
      <c r="N9902" s="2" t="str" cm="1">
        <f t="array" ref="N9902">INDEX('BD product'!A:D,M9902,2)</f>
        <v>Office Supplies</v>
      </c>
    </row>
    <row r="9903" spans="1:14" x14ac:dyDescent="0.3">
      <c r="A9903" s="3" t="s">
        <v>9471</v>
      </c>
      <c r="B9903" s="4">
        <v>42968</v>
      </c>
      <c r="C9903" s="12" t="str">
        <f t="shared" si="154"/>
        <v>2017/08</v>
      </c>
      <c r="D9903" s="4">
        <v>42972</v>
      </c>
      <c r="E9903" s="3" t="s">
        <v>21</v>
      </c>
      <c r="F9903" s="3" t="s">
        <v>9188</v>
      </c>
      <c r="G9903" s="3" t="s">
        <v>3866</v>
      </c>
      <c r="H9903" s="5">
        <v>22752</v>
      </c>
      <c r="I9903" s="2">
        <v>3</v>
      </c>
      <c r="J9903" s="2">
        <v>2</v>
      </c>
      <c r="K9903" s="2">
        <v>7.1099999999999997E-2</v>
      </c>
      <c r="L9903" s="18" t="str">
        <f>VLOOKUP(F9903,'BD customers'!$1:$1048576,2,FALSE)</f>
        <v>Sung Chung</v>
      </c>
      <c r="M9903" s="2">
        <f>MATCH(orders[[#This Row],[Product ID]],'BD product'!A:A,0)</f>
        <v>1185</v>
      </c>
      <c r="N9903" s="2" t="str" cm="1">
        <f t="array" ref="N9903">INDEX('BD product'!A:D,M9903,2)</f>
        <v>Furniture</v>
      </c>
    </row>
    <row r="9904" spans="1:14" x14ac:dyDescent="0.3">
      <c r="A9904" s="3" t="s">
        <v>9471</v>
      </c>
      <c r="B9904" s="4">
        <v>42968</v>
      </c>
      <c r="C9904" s="12" t="str">
        <f t="shared" si="154"/>
        <v>2017/08</v>
      </c>
      <c r="D9904" s="4">
        <v>42972</v>
      </c>
      <c r="E9904" s="3" t="s">
        <v>21</v>
      </c>
      <c r="F9904" s="3" t="s">
        <v>9188</v>
      </c>
      <c r="G9904" s="3" t="s">
        <v>687</v>
      </c>
      <c r="H9904" s="5">
        <v>6672</v>
      </c>
      <c r="I9904" s="2">
        <v>1</v>
      </c>
      <c r="J9904" s="2">
        <v>2</v>
      </c>
      <c r="K9904" s="2">
        <v>0.20849999999999999</v>
      </c>
      <c r="L9904" s="18" t="str">
        <f>VLOOKUP(F9904,'BD customers'!$1:$1048576,2,FALSE)</f>
        <v>Sung Chung</v>
      </c>
      <c r="M9904" s="2">
        <f>MATCH(orders[[#This Row],[Product ID]],'BD product'!A:A,0)</f>
        <v>146</v>
      </c>
      <c r="N9904" s="2" t="str" cm="1">
        <f t="array" ref="N9904">INDEX('BD product'!A:D,M9904,2)</f>
        <v>Office Supplies</v>
      </c>
    </row>
    <row r="9905" spans="1:14" x14ac:dyDescent="0.3">
      <c r="A9905" s="3" t="s">
        <v>9472</v>
      </c>
      <c r="B9905" s="4">
        <v>41955</v>
      </c>
      <c r="C9905" s="12" t="str">
        <f t="shared" si="154"/>
        <v>2014/11</v>
      </c>
      <c r="D9905" s="4">
        <v>41961</v>
      </c>
      <c r="E9905" s="3" t="s">
        <v>21</v>
      </c>
      <c r="F9905" s="3" t="s">
        <v>267</v>
      </c>
      <c r="G9905" s="3" t="s">
        <v>4660</v>
      </c>
      <c r="H9905" s="5">
        <v>25128</v>
      </c>
      <c r="I9905" s="2">
        <v>3</v>
      </c>
      <c r="J9905" s="2">
        <v>6</v>
      </c>
      <c r="K9905" s="2">
        <v>-6.9101999999999997</v>
      </c>
      <c r="L9905" s="18" t="str">
        <f>VLOOKUP(F9905,'BD customers'!$1:$1048576,2,FALSE)</f>
        <v>Darren Powers</v>
      </c>
      <c r="M9905" s="2">
        <f>MATCH(orders[[#This Row],[Product ID]],'BD product'!A:A,0)</f>
        <v>1379</v>
      </c>
      <c r="N9905" s="2" t="str" cm="1">
        <f t="array" ref="N9905">INDEX('BD product'!A:D,M9905,2)</f>
        <v>Furniture</v>
      </c>
    </row>
    <row r="9906" spans="1:14" x14ac:dyDescent="0.3">
      <c r="A9906" s="3" t="s">
        <v>9472</v>
      </c>
      <c r="B9906" s="4">
        <v>41955</v>
      </c>
      <c r="C9906" s="12" t="str">
        <f t="shared" si="154"/>
        <v>2014/11</v>
      </c>
      <c r="D9906" s="4">
        <v>41961</v>
      </c>
      <c r="E9906" s="3" t="s">
        <v>21</v>
      </c>
      <c r="F9906" s="3" t="s">
        <v>267</v>
      </c>
      <c r="G9906" s="3" t="s">
        <v>1735</v>
      </c>
      <c r="H9906" s="5">
        <v>127984</v>
      </c>
      <c r="I9906" s="2">
        <v>2</v>
      </c>
      <c r="J9906" s="2">
        <v>2</v>
      </c>
      <c r="K9906" s="2">
        <v>25.596800000000002</v>
      </c>
      <c r="L9906" s="18" t="str">
        <f>VLOOKUP(F9906,'BD customers'!$1:$1048576,2,FALSE)</f>
        <v>Darren Powers</v>
      </c>
      <c r="M9906" s="2">
        <f>MATCH(orders[[#This Row],[Product ID]],'BD product'!A:A,0)</f>
        <v>430</v>
      </c>
      <c r="N9906" s="2" t="str" cm="1">
        <f t="array" ref="N9906">INDEX('BD product'!A:D,M9906,2)</f>
        <v>Technology</v>
      </c>
    </row>
    <row r="9907" spans="1:14" x14ac:dyDescent="0.3">
      <c r="A9907" s="3" t="s">
        <v>9473</v>
      </c>
      <c r="B9907" s="4">
        <v>42260</v>
      </c>
      <c r="C9907" s="12" t="str">
        <f t="shared" si="154"/>
        <v>2015/09</v>
      </c>
      <c r="D9907" s="4">
        <v>42262</v>
      </c>
      <c r="E9907" s="3" t="s">
        <v>64</v>
      </c>
      <c r="F9907" s="3" t="s">
        <v>4616</v>
      </c>
      <c r="G9907" s="3" t="s">
        <v>3771</v>
      </c>
      <c r="H9907" s="5">
        <v>13188</v>
      </c>
      <c r="I9907" s="2">
        <v>7</v>
      </c>
      <c r="J9907" s="2">
        <v>0</v>
      </c>
      <c r="K9907" s="2">
        <v>55.389600000000002</v>
      </c>
      <c r="L9907" s="18" t="str">
        <f>VLOOKUP(F9907,'BD customers'!$1:$1048576,2,FALSE)</f>
        <v>Ken Dana</v>
      </c>
      <c r="M9907" s="2">
        <f>MATCH(orders[[#This Row],[Product ID]],'BD product'!A:A,0)</f>
        <v>1157</v>
      </c>
      <c r="N9907" s="2" t="str" cm="1">
        <f t="array" ref="N9907">INDEX('BD product'!A:D,M9907,2)</f>
        <v>Furniture</v>
      </c>
    </row>
    <row r="9908" spans="1:14" x14ac:dyDescent="0.3">
      <c r="A9908" s="3" t="s">
        <v>9473</v>
      </c>
      <c r="B9908" s="4">
        <v>42260</v>
      </c>
      <c r="C9908" s="12" t="str">
        <f t="shared" si="154"/>
        <v>2015/09</v>
      </c>
      <c r="D9908" s="4">
        <v>42262</v>
      </c>
      <c r="E9908" s="3" t="s">
        <v>64</v>
      </c>
      <c r="F9908" s="3" t="s">
        <v>4616</v>
      </c>
      <c r="G9908" s="3" t="s">
        <v>3696</v>
      </c>
      <c r="H9908" s="5">
        <v>25032</v>
      </c>
      <c r="I9908" s="2">
        <v>3</v>
      </c>
      <c r="J9908" s="2">
        <v>2</v>
      </c>
      <c r="K9908" s="2">
        <v>7.8224999999999998</v>
      </c>
      <c r="L9908" s="18" t="str">
        <f>VLOOKUP(F9908,'BD customers'!$1:$1048576,2,FALSE)</f>
        <v>Ken Dana</v>
      </c>
      <c r="M9908" s="2">
        <f>MATCH(orders[[#This Row],[Product ID]],'BD product'!A:A,0)</f>
        <v>1126</v>
      </c>
      <c r="N9908" s="2" t="str" cm="1">
        <f t="array" ref="N9908">INDEX('BD product'!A:D,M9908,2)</f>
        <v>Office Supplies</v>
      </c>
    </row>
    <row r="9909" spans="1:14" x14ac:dyDescent="0.3">
      <c r="A9909" s="3" t="s">
        <v>9473</v>
      </c>
      <c r="B9909" s="4">
        <v>42260</v>
      </c>
      <c r="C9909" s="12" t="str">
        <f t="shared" si="154"/>
        <v>2015/09</v>
      </c>
      <c r="D9909" s="4">
        <v>42262</v>
      </c>
      <c r="E9909" s="3" t="s">
        <v>64</v>
      </c>
      <c r="F9909" s="3" t="s">
        <v>4616</v>
      </c>
      <c r="G9909" s="3" t="s">
        <v>3854</v>
      </c>
      <c r="H9909" s="5">
        <v>71772</v>
      </c>
      <c r="I9909" s="2">
        <v>3</v>
      </c>
      <c r="J9909" s="2">
        <v>2</v>
      </c>
      <c r="K9909" s="2">
        <v>7.1772</v>
      </c>
      <c r="L9909" s="18" t="str">
        <f>VLOOKUP(F9909,'BD customers'!$1:$1048576,2,FALSE)</f>
        <v>Ken Dana</v>
      </c>
      <c r="M9909" s="2">
        <f>MATCH(orders[[#This Row],[Product ID]],'BD product'!A:A,0)</f>
        <v>1182</v>
      </c>
      <c r="N9909" s="2" t="str" cm="1">
        <f t="array" ref="N9909">INDEX('BD product'!A:D,M9909,2)</f>
        <v>Furniture</v>
      </c>
    </row>
    <row r="9910" spans="1:14" x14ac:dyDescent="0.3">
      <c r="A9910" s="3" t="s">
        <v>9473</v>
      </c>
      <c r="B9910" s="4">
        <v>42260</v>
      </c>
      <c r="C9910" s="12" t="str">
        <f t="shared" si="154"/>
        <v>2015/09</v>
      </c>
      <c r="D9910" s="4">
        <v>42262</v>
      </c>
      <c r="E9910" s="3" t="s">
        <v>64</v>
      </c>
      <c r="F9910" s="3" t="s">
        <v>4616</v>
      </c>
      <c r="G9910" s="3" t="s">
        <v>5180</v>
      </c>
      <c r="H9910" s="5">
        <v>20735</v>
      </c>
      <c r="I9910" s="2">
        <v>5</v>
      </c>
      <c r="J9910" s="2">
        <v>0</v>
      </c>
      <c r="K9910" s="2">
        <v>2.4882</v>
      </c>
      <c r="L9910" s="18" t="str">
        <f>VLOOKUP(F9910,'BD customers'!$1:$1048576,2,FALSE)</f>
        <v>Ken Dana</v>
      </c>
      <c r="M9910" s="2">
        <f>MATCH(orders[[#This Row],[Product ID]],'BD product'!A:A,0)</f>
        <v>1486</v>
      </c>
      <c r="N9910" s="2" t="str" cm="1">
        <f t="array" ref="N9910">INDEX('BD product'!A:D,M9910,2)</f>
        <v>Furniture</v>
      </c>
    </row>
    <row r="9911" spans="1:14" x14ac:dyDescent="0.3">
      <c r="A9911" s="3" t="s">
        <v>9473</v>
      </c>
      <c r="B9911" s="4">
        <v>42260</v>
      </c>
      <c r="C9911" s="12" t="str">
        <f t="shared" si="154"/>
        <v>2015/09</v>
      </c>
      <c r="D9911" s="4">
        <v>42262</v>
      </c>
      <c r="E9911" s="3" t="s">
        <v>64</v>
      </c>
      <c r="F9911" s="3" t="s">
        <v>4616</v>
      </c>
      <c r="G9911" s="3" t="s">
        <v>3250</v>
      </c>
      <c r="H9911" s="5">
        <v>4467</v>
      </c>
      <c r="I9911" s="2">
        <v>3</v>
      </c>
      <c r="J9911" s="2">
        <v>0</v>
      </c>
      <c r="K9911" s="2">
        <v>12.0609</v>
      </c>
      <c r="L9911" s="18" t="str">
        <f>VLOOKUP(F9911,'BD customers'!$1:$1048576,2,FALSE)</f>
        <v>Ken Dana</v>
      </c>
      <c r="M9911" s="2">
        <f>MATCH(orders[[#This Row],[Product ID]],'BD product'!A:A,0)</f>
        <v>945</v>
      </c>
      <c r="N9911" s="2" t="str" cm="1">
        <f t="array" ref="N9911">INDEX('BD product'!A:D,M9911,2)</f>
        <v>Furniture</v>
      </c>
    </row>
    <row r="9912" spans="1:14" x14ac:dyDescent="0.3">
      <c r="A9912" s="3" t="s">
        <v>9473</v>
      </c>
      <c r="B9912" s="4">
        <v>42260</v>
      </c>
      <c r="C9912" s="12" t="str">
        <f t="shared" si="154"/>
        <v>2015/09</v>
      </c>
      <c r="D9912" s="4">
        <v>42262</v>
      </c>
      <c r="E9912" s="3" t="s">
        <v>64</v>
      </c>
      <c r="F9912" s="3" t="s">
        <v>4616</v>
      </c>
      <c r="G9912" s="3" t="s">
        <v>3187</v>
      </c>
      <c r="H9912" s="5">
        <v>2097</v>
      </c>
      <c r="I9912" s="2">
        <v>2</v>
      </c>
      <c r="J9912" s="2">
        <v>0</v>
      </c>
      <c r="K9912" s="2">
        <v>10.0656</v>
      </c>
      <c r="L9912" s="18" t="str">
        <f>VLOOKUP(F9912,'BD customers'!$1:$1048576,2,FALSE)</f>
        <v>Ken Dana</v>
      </c>
      <c r="M9912" s="2">
        <f>MATCH(orders[[#This Row],[Product ID]],'BD product'!A:A,0)</f>
        <v>923</v>
      </c>
      <c r="N9912" s="2" t="str" cm="1">
        <f t="array" ref="N9912">INDEX('BD product'!A:D,M9912,2)</f>
        <v>Office Supplies</v>
      </c>
    </row>
    <row r="9913" spans="1:14" x14ac:dyDescent="0.3">
      <c r="A9913" s="3" t="s">
        <v>9474</v>
      </c>
      <c r="B9913" s="4">
        <v>41734</v>
      </c>
      <c r="C9913" s="12" t="str">
        <f t="shared" si="154"/>
        <v>2014/04</v>
      </c>
      <c r="D9913" s="4">
        <v>41738</v>
      </c>
      <c r="E9913" s="3" t="s">
        <v>21</v>
      </c>
      <c r="F9913" s="3" t="s">
        <v>2753</v>
      </c>
      <c r="G9913" s="3" t="s">
        <v>464</v>
      </c>
      <c r="H9913" s="5">
        <v>11536</v>
      </c>
      <c r="I9913" s="2">
        <v>7</v>
      </c>
      <c r="J9913" s="2">
        <v>0</v>
      </c>
      <c r="K9913" s="2">
        <v>56.526400000000002</v>
      </c>
      <c r="L9913" s="18" t="str">
        <f>VLOOKUP(F9913,'BD customers'!$1:$1048576,2,FALSE)</f>
        <v>Roy Phan</v>
      </c>
      <c r="M9913" s="2">
        <f>MATCH(orders[[#This Row],[Product ID]],'BD product'!A:A,0)</f>
        <v>93</v>
      </c>
      <c r="N9913" s="2" t="str" cm="1">
        <f t="array" ref="N9913">INDEX('BD product'!A:D,M9913,2)</f>
        <v>Office Supplies</v>
      </c>
    </row>
    <row r="9914" spans="1:14" x14ac:dyDescent="0.3">
      <c r="A9914" s="3" t="s">
        <v>9475</v>
      </c>
      <c r="B9914" s="4">
        <v>42287</v>
      </c>
      <c r="C9914" s="12" t="str">
        <f t="shared" si="154"/>
        <v>2015/10</v>
      </c>
      <c r="D9914" s="4">
        <v>42289</v>
      </c>
      <c r="E9914" s="3" t="s">
        <v>64</v>
      </c>
      <c r="F9914" s="3" t="s">
        <v>2549</v>
      </c>
      <c r="G9914" s="3" t="s">
        <v>4414</v>
      </c>
      <c r="H9914" s="5">
        <v>362136</v>
      </c>
      <c r="I9914" s="2">
        <v>3</v>
      </c>
      <c r="J9914" s="2">
        <v>2</v>
      </c>
      <c r="K9914" s="2">
        <v>-54.320399999999999</v>
      </c>
      <c r="L9914" s="18" t="str">
        <f>VLOOKUP(F9914,'BD customers'!$1:$1048576,2,FALSE)</f>
        <v>Katherine Nockton</v>
      </c>
      <c r="M9914" s="2">
        <f>MATCH(orders[[#This Row],[Product ID]],'BD product'!A:A,0)</f>
        <v>1320</v>
      </c>
      <c r="N9914" s="2" t="str" cm="1">
        <f t="array" ref="N9914">INDEX('BD product'!A:D,M9914,2)</f>
        <v>Furniture</v>
      </c>
    </row>
    <row r="9915" spans="1:14" x14ac:dyDescent="0.3">
      <c r="A9915" s="3" t="s">
        <v>9475</v>
      </c>
      <c r="B9915" s="4">
        <v>42287</v>
      </c>
      <c r="C9915" s="12" t="str">
        <f t="shared" si="154"/>
        <v>2015/10</v>
      </c>
      <c r="D9915" s="4">
        <v>42289</v>
      </c>
      <c r="E9915" s="3" t="s">
        <v>64</v>
      </c>
      <c r="F9915" s="3" t="s">
        <v>2549</v>
      </c>
      <c r="G9915" s="3" t="s">
        <v>6220</v>
      </c>
      <c r="H9915" s="5">
        <v>3105</v>
      </c>
      <c r="I9915" s="2">
        <v>3</v>
      </c>
      <c r="J9915" s="2">
        <v>0</v>
      </c>
      <c r="K9915" s="2">
        <v>1.4903999999999999</v>
      </c>
      <c r="L9915" s="18" t="str">
        <f>VLOOKUP(F9915,'BD customers'!$1:$1048576,2,FALSE)</f>
        <v>Katherine Nockton</v>
      </c>
      <c r="M9915" s="2">
        <f>MATCH(orders[[#This Row],[Product ID]],'BD product'!A:A,0)</f>
        <v>1657</v>
      </c>
      <c r="N9915" s="2" t="str" cm="1">
        <f t="array" ref="N9915">INDEX('BD product'!A:D,M9915,2)</f>
        <v>Office Supplies</v>
      </c>
    </row>
    <row r="9916" spans="1:14" x14ac:dyDescent="0.3">
      <c r="A9916" s="3" t="s">
        <v>9476</v>
      </c>
      <c r="B9916" s="4">
        <v>42764</v>
      </c>
      <c r="C9916" s="12" t="str">
        <f t="shared" si="154"/>
        <v>2017/01</v>
      </c>
      <c r="D9916" s="4">
        <v>42766</v>
      </c>
      <c r="E9916" s="3" t="s">
        <v>11</v>
      </c>
      <c r="F9916" s="3" t="s">
        <v>4465</v>
      </c>
      <c r="G9916" s="3" t="s">
        <v>5085</v>
      </c>
      <c r="H9916" s="5">
        <v>1296</v>
      </c>
      <c r="I9916" s="2">
        <v>2</v>
      </c>
      <c r="J9916" s="2">
        <v>0</v>
      </c>
      <c r="K9916" s="2">
        <v>6.2207999999999997</v>
      </c>
      <c r="L9916" s="18" t="str">
        <f>VLOOKUP(F9916,'BD customers'!$1:$1048576,2,FALSE)</f>
        <v>Tamara Manning</v>
      </c>
      <c r="M9916" s="2">
        <f>MATCH(orders[[#This Row],[Product ID]],'BD product'!A:A,0)</f>
        <v>1467</v>
      </c>
      <c r="N9916" s="2" t="str" cm="1">
        <f t="array" ref="N9916">INDEX('BD product'!A:D,M9916,2)</f>
        <v>Office Supplies</v>
      </c>
    </row>
    <row r="9917" spans="1:14" x14ac:dyDescent="0.3">
      <c r="A9917" s="3" t="s">
        <v>9476</v>
      </c>
      <c r="B9917" s="4">
        <v>42764</v>
      </c>
      <c r="C9917" s="12" t="str">
        <f t="shared" si="154"/>
        <v>2017/01</v>
      </c>
      <c r="D9917" s="4">
        <v>42766</v>
      </c>
      <c r="E9917" s="3" t="s">
        <v>11</v>
      </c>
      <c r="F9917" s="3" t="s">
        <v>4465</v>
      </c>
      <c r="G9917" s="3" t="s">
        <v>2405</v>
      </c>
      <c r="H9917" s="5">
        <v>9485</v>
      </c>
      <c r="I9917" s="2">
        <v>5</v>
      </c>
      <c r="J9917" s="2">
        <v>0</v>
      </c>
      <c r="K9917" s="2">
        <v>4.5528000000000004</v>
      </c>
      <c r="L9917" s="18" t="str">
        <f>VLOOKUP(F9917,'BD customers'!$1:$1048576,2,FALSE)</f>
        <v>Tamara Manning</v>
      </c>
      <c r="M9917" s="2">
        <f>MATCH(orders[[#This Row],[Product ID]],'BD product'!A:A,0)</f>
        <v>642</v>
      </c>
      <c r="N9917" s="2" t="str" cm="1">
        <f t="array" ref="N9917">INDEX('BD product'!A:D,M9917,2)</f>
        <v>Office Supplies</v>
      </c>
    </row>
    <row r="9918" spans="1:14" x14ac:dyDescent="0.3">
      <c r="A9918" s="3" t="s">
        <v>9476</v>
      </c>
      <c r="B9918" s="4">
        <v>42764</v>
      </c>
      <c r="C9918" s="12" t="str">
        <f t="shared" si="154"/>
        <v>2017/01</v>
      </c>
      <c r="D9918" s="4">
        <v>42766</v>
      </c>
      <c r="E9918" s="3" t="s">
        <v>11</v>
      </c>
      <c r="F9918" s="3" t="s">
        <v>4465</v>
      </c>
      <c r="G9918" s="3" t="s">
        <v>693</v>
      </c>
      <c r="H9918" s="5">
        <v>1348</v>
      </c>
      <c r="I9918" s="2">
        <v>1</v>
      </c>
      <c r="J9918" s="2">
        <v>0</v>
      </c>
      <c r="K9918" s="2">
        <v>3.5047999999999999</v>
      </c>
      <c r="L9918" s="18" t="str">
        <f>VLOOKUP(F9918,'BD customers'!$1:$1048576,2,FALSE)</f>
        <v>Tamara Manning</v>
      </c>
      <c r="M9918" s="2">
        <f>MATCH(orders[[#This Row],[Product ID]],'BD product'!A:A,0)</f>
        <v>148</v>
      </c>
      <c r="N9918" s="2" t="str" cm="1">
        <f t="array" ref="N9918">INDEX('BD product'!A:D,M9918,2)</f>
        <v>Office Supplies</v>
      </c>
    </row>
    <row r="9919" spans="1:14" x14ac:dyDescent="0.3">
      <c r="A9919" s="3" t="s">
        <v>9476</v>
      </c>
      <c r="B9919" s="4">
        <v>42764</v>
      </c>
      <c r="C9919" s="12" t="str">
        <f t="shared" si="154"/>
        <v>2017/01</v>
      </c>
      <c r="D9919" s="4">
        <v>42766</v>
      </c>
      <c r="E9919" s="3" t="s">
        <v>11</v>
      </c>
      <c r="F9919" s="3" t="s">
        <v>4465</v>
      </c>
      <c r="G9919" s="3" t="s">
        <v>2061</v>
      </c>
      <c r="H9919" s="5">
        <v>1491</v>
      </c>
      <c r="I9919" s="2">
        <v>3</v>
      </c>
      <c r="J9919" s="2">
        <v>0</v>
      </c>
      <c r="K9919" s="2">
        <v>4.6220999999999997</v>
      </c>
      <c r="L9919" s="18" t="str">
        <f>VLOOKUP(F9919,'BD customers'!$1:$1048576,2,FALSE)</f>
        <v>Tamara Manning</v>
      </c>
      <c r="M9919" s="2">
        <f>MATCH(orders[[#This Row],[Product ID]],'BD product'!A:A,0)</f>
        <v>529</v>
      </c>
      <c r="N9919" s="2" t="str" cm="1">
        <f t="array" ref="N9919">INDEX('BD product'!A:D,M9919,2)</f>
        <v>Furniture</v>
      </c>
    </row>
    <row r="9920" spans="1:14" x14ac:dyDescent="0.3">
      <c r="A9920" s="3" t="s">
        <v>9477</v>
      </c>
      <c r="B9920" s="4">
        <v>42271</v>
      </c>
      <c r="C9920" s="12" t="str">
        <f t="shared" si="154"/>
        <v>2015/09</v>
      </c>
      <c r="D9920" s="4">
        <v>42276</v>
      </c>
      <c r="E9920" s="3" t="s">
        <v>21</v>
      </c>
      <c r="F9920" s="3" t="s">
        <v>3137</v>
      </c>
      <c r="G9920" s="3" t="s">
        <v>3096</v>
      </c>
      <c r="H9920" s="5">
        <v>3998</v>
      </c>
      <c r="I9920" s="2">
        <v>1</v>
      </c>
      <c r="J9920" s="2">
        <v>0</v>
      </c>
      <c r="K9920" s="2">
        <v>1.7990999999999999</v>
      </c>
      <c r="L9920" s="18" t="str">
        <f>VLOOKUP(F9920,'BD customers'!$1:$1048576,2,FALSE)</f>
        <v>Jamie Frazer</v>
      </c>
      <c r="M9920" s="2">
        <f>MATCH(orders[[#This Row],[Product ID]],'BD product'!A:A,0)</f>
        <v>891</v>
      </c>
      <c r="N9920" s="2" t="str" cm="1">
        <f t="array" ref="N9920">INDEX('BD product'!A:D,M9920,2)</f>
        <v>Office Supplies</v>
      </c>
    </row>
    <row r="9921" spans="1:14" x14ac:dyDescent="0.3">
      <c r="A9921" s="3" t="s">
        <v>9478</v>
      </c>
      <c r="B9921" s="4">
        <v>42444</v>
      </c>
      <c r="C9921" s="12" t="str">
        <f t="shared" si="154"/>
        <v>2016/03</v>
      </c>
      <c r="D9921" s="4">
        <v>42448</v>
      </c>
      <c r="E9921" s="3" t="s">
        <v>21</v>
      </c>
      <c r="F9921" s="3" t="s">
        <v>643</v>
      </c>
      <c r="G9921" s="3" t="s">
        <v>429</v>
      </c>
      <c r="H9921" s="5">
        <v>52843</v>
      </c>
      <c r="I9921" s="2">
        <v>5</v>
      </c>
      <c r="J9921" s="2">
        <v>3</v>
      </c>
      <c r="K9921" s="2">
        <v>-14.3431</v>
      </c>
      <c r="L9921" s="18" t="str">
        <f>VLOOKUP(F9921,'BD customers'!$1:$1048576,2,FALSE)</f>
        <v>Muhammed Yedwab</v>
      </c>
      <c r="M9921" s="2">
        <f>MATCH(orders[[#This Row],[Product ID]],'BD product'!A:A,0)</f>
        <v>85</v>
      </c>
      <c r="N9921" s="2" t="str" cm="1">
        <f t="array" ref="N9921">INDEX('BD product'!A:D,M9921,2)</f>
        <v>Furniture</v>
      </c>
    </row>
    <row r="9922" spans="1:14" x14ac:dyDescent="0.3">
      <c r="A9922" s="3" t="s">
        <v>9478</v>
      </c>
      <c r="B9922" s="4">
        <v>42444</v>
      </c>
      <c r="C9922" s="12" t="str">
        <f t="shared" ref="C9922:C9985" si="155">TEXT(B9922,"aaaa/mm")</f>
        <v>2016/03</v>
      </c>
      <c r="D9922" s="4">
        <v>42448</v>
      </c>
      <c r="E9922" s="3" t="s">
        <v>21</v>
      </c>
      <c r="F9922" s="3" t="s">
        <v>643</v>
      </c>
      <c r="G9922" s="3" t="s">
        <v>4742</v>
      </c>
      <c r="H9922" s="5">
        <v>22386</v>
      </c>
      <c r="I9922" s="2">
        <v>7</v>
      </c>
      <c r="J9922" s="2">
        <v>8</v>
      </c>
      <c r="K9922" s="2">
        <v>-35.817599999999999</v>
      </c>
      <c r="L9922" s="18" t="str">
        <f>VLOOKUP(F9922,'BD customers'!$1:$1048576,2,FALSE)</f>
        <v>Muhammed Yedwab</v>
      </c>
      <c r="M9922" s="2">
        <f>MATCH(orders[[#This Row],[Product ID]],'BD product'!A:A,0)</f>
        <v>1401</v>
      </c>
      <c r="N9922" s="2" t="str" cm="1">
        <f t="array" ref="N9922">INDEX('BD product'!A:D,M9922,2)</f>
        <v>Office Supplies</v>
      </c>
    </row>
    <row r="9923" spans="1:14" x14ac:dyDescent="0.3">
      <c r="A9923" s="3" t="s">
        <v>9479</v>
      </c>
      <c r="B9923" s="4">
        <v>41967</v>
      </c>
      <c r="C9923" s="12" t="str">
        <f t="shared" si="155"/>
        <v>2014/11</v>
      </c>
      <c r="D9923" s="4">
        <v>41973</v>
      </c>
      <c r="E9923" s="3" t="s">
        <v>21</v>
      </c>
      <c r="F9923" s="3" t="s">
        <v>2068</v>
      </c>
      <c r="G9923" s="3" t="s">
        <v>2999</v>
      </c>
      <c r="H9923" s="5">
        <v>5742</v>
      </c>
      <c r="I9923" s="2">
        <v>3</v>
      </c>
      <c r="J9923" s="2">
        <v>7</v>
      </c>
      <c r="K9923" s="2">
        <v>-4.5936000000000003</v>
      </c>
      <c r="L9923" s="18" t="str">
        <f>VLOOKUP(F9923,'BD customers'!$1:$1048576,2,FALSE)</f>
        <v>Alyssa Tate</v>
      </c>
      <c r="M9923" s="2">
        <f>MATCH(orders[[#This Row],[Product ID]],'BD product'!A:A,0)</f>
        <v>851</v>
      </c>
      <c r="N9923" s="2" t="str" cm="1">
        <f t="array" ref="N9923">INDEX('BD product'!A:D,M9923,2)</f>
        <v>Office Supplies</v>
      </c>
    </row>
    <row r="9924" spans="1:14" x14ac:dyDescent="0.3">
      <c r="A9924" s="3" t="s">
        <v>9480</v>
      </c>
      <c r="B9924" s="4">
        <v>42861</v>
      </c>
      <c r="C9924" s="12" t="str">
        <f t="shared" si="155"/>
        <v>2017/05</v>
      </c>
      <c r="D9924" s="4">
        <v>42865</v>
      </c>
      <c r="E9924" s="3" t="s">
        <v>21</v>
      </c>
      <c r="F9924" s="3" t="s">
        <v>931</v>
      </c>
      <c r="G9924" s="3" t="s">
        <v>3067</v>
      </c>
      <c r="H9924" s="5">
        <v>191968</v>
      </c>
      <c r="I9924" s="2">
        <v>4</v>
      </c>
      <c r="J9924" s="2">
        <v>2</v>
      </c>
      <c r="K9924" s="2">
        <v>28.795200000000001</v>
      </c>
      <c r="L9924" s="18" t="str">
        <f>VLOOKUP(F9924,'BD customers'!$1:$1048576,2,FALSE)</f>
        <v>Jeremy Farry</v>
      </c>
      <c r="M9924" s="2">
        <f>MATCH(orders[[#This Row],[Product ID]],'BD product'!A:A,0)</f>
        <v>878</v>
      </c>
      <c r="N9924" s="2" t="str" cm="1">
        <f t="array" ref="N9924">INDEX('BD product'!A:D,M9924,2)</f>
        <v>Technology</v>
      </c>
    </row>
    <row r="9925" spans="1:14" x14ac:dyDescent="0.3">
      <c r="A9925" s="3" t="s">
        <v>9481</v>
      </c>
      <c r="B9925" s="4">
        <v>42083</v>
      </c>
      <c r="C9925" s="12" t="str">
        <f t="shared" si="155"/>
        <v>2015/03</v>
      </c>
      <c r="D9925" s="4">
        <v>42086</v>
      </c>
      <c r="E9925" s="3" t="s">
        <v>64</v>
      </c>
      <c r="F9925" s="3" t="s">
        <v>5460</v>
      </c>
      <c r="G9925" s="3" t="s">
        <v>1474</v>
      </c>
      <c r="H9925" s="5">
        <v>49848</v>
      </c>
      <c r="I9925" s="2">
        <v>3</v>
      </c>
      <c r="J9925" s="2">
        <v>2</v>
      </c>
      <c r="K9925" s="2">
        <v>16.823699999999999</v>
      </c>
      <c r="L9925" s="18" t="str">
        <f>VLOOKUP(F9925,'BD customers'!$1:$1048576,2,FALSE)</f>
        <v>Dave Hallsten</v>
      </c>
      <c r="M9925" s="2">
        <f>MATCH(orders[[#This Row],[Product ID]],'BD product'!A:A,0)</f>
        <v>352</v>
      </c>
      <c r="N9925" s="2" t="str" cm="1">
        <f t="array" ref="N9925">INDEX('BD product'!A:D,M9925,2)</f>
        <v>Office Supplies</v>
      </c>
    </row>
    <row r="9926" spans="1:14" x14ac:dyDescent="0.3">
      <c r="A9926" s="3" t="s">
        <v>9481</v>
      </c>
      <c r="B9926" s="4">
        <v>42083</v>
      </c>
      <c r="C9926" s="12" t="str">
        <f t="shared" si="155"/>
        <v>2015/03</v>
      </c>
      <c r="D9926" s="4">
        <v>42086</v>
      </c>
      <c r="E9926" s="3" t="s">
        <v>64</v>
      </c>
      <c r="F9926" s="3" t="s">
        <v>5460</v>
      </c>
      <c r="G9926" s="3" t="s">
        <v>1077</v>
      </c>
      <c r="H9926" s="5">
        <v>2399</v>
      </c>
      <c r="I9926" s="2">
        <v>1</v>
      </c>
      <c r="J9926" s="2">
        <v>0</v>
      </c>
      <c r="K9926" s="2">
        <v>1.1995</v>
      </c>
      <c r="L9926" s="18" t="str">
        <f>VLOOKUP(F9926,'BD customers'!$1:$1048576,2,FALSE)</f>
        <v>Dave Hallsten</v>
      </c>
      <c r="M9926" s="2">
        <f>MATCH(orders[[#This Row],[Product ID]],'BD product'!A:A,0)</f>
        <v>246</v>
      </c>
      <c r="N9926" s="2" t="str" cm="1">
        <f t="array" ref="N9926">INDEX('BD product'!A:D,M9926,2)</f>
        <v>Office Supplies</v>
      </c>
    </row>
    <row r="9927" spans="1:14" x14ac:dyDescent="0.3">
      <c r="A9927" s="3" t="s">
        <v>9481</v>
      </c>
      <c r="B9927" s="4">
        <v>42083</v>
      </c>
      <c r="C9927" s="12" t="str">
        <f t="shared" si="155"/>
        <v>2015/03</v>
      </c>
      <c r="D9927" s="4">
        <v>42086</v>
      </c>
      <c r="E9927" s="3" t="s">
        <v>64</v>
      </c>
      <c r="F9927" s="3" t="s">
        <v>5460</v>
      </c>
      <c r="G9927" s="3" t="s">
        <v>92</v>
      </c>
      <c r="H9927" s="5">
        <v>1087936</v>
      </c>
      <c r="I9927" s="2">
        <v>8</v>
      </c>
      <c r="J9927" s="2">
        <v>2</v>
      </c>
      <c r="K9927" s="2">
        <v>353.57920000000001</v>
      </c>
      <c r="L9927" s="18" t="str">
        <f>VLOOKUP(F9927,'BD customers'!$1:$1048576,2,FALSE)</f>
        <v>Dave Hallsten</v>
      </c>
      <c r="M9927" s="2">
        <f>MATCH(orders[[#This Row],[Product ID]],'BD product'!A:A,0)</f>
        <v>15</v>
      </c>
      <c r="N9927" s="2" t="str" cm="1">
        <f t="array" ref="N9927">INDEX('BD product'!A:D,M9927,2)</f>
        <v>Office Supplies</v>
      </c>
    </row>
    <row r="9928" spans="1:14" x14ac:dyDescent="0.3">
      <c r="A9928" s="3" t="s">
        <v>9481</v>
      </c>
      <c r="B9928" s="4">
        <v>42083</v>
      </c>
      <c r="C9928" s="12" t="str">
        <f t="shared" si="155"/>
        <v>2015/03</v>
      </c>
      <c r="D9928" s="4">
        <v>42086</v>
      </c>
      <c r="E9928" s="3" t="s">
        <v>64</v>
      </c>
      <c r="F9928" s="3" t="s">
        <v>5460</v>
      </c>
      <c r="G9928" s="3" t="s">
        <v>3313</v>
      </c>
      <c r="H9928" s="5">
        <v>19998</v>
      </c>
      <c r="I9928" s="2">
        <v>2</v>
      </c>
      <c r="J9928" s="2">
        <v>0</v>
      </c>
      <c r="K9928" s="2">
        <v>53.994599999999998</v>
      </c>
      <c r="L9928" s="18" t="str">
        <f>VLOOKUP(F9928,'BD customers'!$1:$1048576,2,FALSE)</f>
        <v>Dave Hallsten</v>
      </c>
      <c r="M9928" s="2">
        <f>MATCH(orders[[#This Row],[Product ID]],'BD product'!A:A,0)</f>
        <v>968</v>
      </c>
      <c r="N9928" s="2" t="str" cm="1">
        <f t="array" ref="N9928">INDEX('BD product'!A:D,M9928,2)</f>
        <v>Technology</v>
      </c>
    </row>
    <row r="9929" spans="1:14" x14ac:dyDescent="0.3">
      <c r="A9929" s="3" t="s">
        <v>9481</v>
      </c>
      <c r="B9929" s="4">
        <v>42083</v>
      </c>
      <c r="C9929" s="12" t="str">
        <f t="shared" si="155"/>
        <v>2015/03</v>
      </c>
      <c r="D9929" s="4">
        <v>42086</v>
      </c>
      <c r="E9929" s="3" t="s">
        <v>64</v>
      </c>
      <c r="F9929" s="3" t="s">
        <v>5460</v>
      </c>
      <c r="G9929" s="3" t="s">
        <v>4007</v>
      </c>
      <c r="H9929" s="5">
        <v>8392</v>
      </c>
      <c r="I9929" s="2">
        <v>4</v>
      </c>
      <c r="J9929" s="2">
        <v>0</v>
      </c>
      <c r="K9929" s="2">
        <v>20.140799999999999</v>
      </c>
      <c r="L9929" s="18" t="str">
        <f>VLOOKUP(F9929,'BD customers'!$1:$1048576,2,FALSE)</f>
        <v>Dave Hallsten</v>
      </c>
      <c r="M9929" s="2">
        <f>MATCH(orders[[#This Row],[Product ID]],'BD product'!A:A,0)</f>
        <v>1224</v>
      </c>
      <c r="N9929" s="2" t="str" cm="1">
        <f t="array" ref="N9929">INDEX('BD product'!A:D,M9929,2)</f>
        <v>Office Supplies</v>
      </c>
    </row>
    <row r="9930" spans="1:14" x14ac:dyDescent="0.3">
      <c r="A9930" s="3" t="s">
        <v>9482</v>
      </c>
      <c r="B9930" s="4">
        <v>42617</v>
      </c>
      <c r="C9930" s="12" t="str">
        <f t="shared" si="155"/>
        <v>2016/09</v>
      </c>
      <c r="D9930" s="4">
        <v>42617</v>
      </c>
      <c r="E9930" s="3" t="s">
        <v>41</v>
      </c>
      <c r="F9930" s="3" t="s">
        <v>7744</v>
      </c>
      <c r="G9930" s="3" t="s">
        <v>393</v>
      </c>
      <c r="H9930" s="5">
        <v>2427</v>
      </c>
      <c r="I9930" s="2">
        <v>3</v>
      </c>
      <c r="J9930" s="2">
        <v>0</v>
      </c>
      <c r="K9930" s="2">
        <v>8.7371999999999996</v>
      </c>
      <c r="L9930" s="18" t="str">
        <f>VLOOKUP(F9930,'BD customers'!$1:$1048576,2,FALSE)</f>
        <v>Ionia McGrath</v>
      </c>
      <c r="M9930" s="2">
        <f>MATCH(orders[[#This Row],[Product ID]],'BD product'!A:A,0)</f>
        <v>76</v>
      </c>
      <c r="N9930" s="2" t="str" cm="1">
        <f t="array" ref="N9930">INDEX('BD product'!A:D,M9930,2)</f>
        <v>Furniture</v>
      </c>
    </row>
    <row r="9931" spans="1:14" x14ac:dyDescent="0.3">
      <c r="A9931" s="3" t="s">
        <v>9482</v>
      </c>
      <c r="B9931" s="4">
        <v>42617</v>
      </c>
      <c r="C9931" s="12" t="str">
        <f t="shared" si="155"/>
        <v>2016/09</v>
      </c>
      <c r="D9931" s="4">
        <v>42617</v>
      </c>
      <c r="E9931" s="3" t="s">
        <v>41</v>
      </c>
      <c r="F9931" s="3" t="s">
        <v>7744</v>
      </c>
      <c r="G9931" s="3" t="s">
        <v>4310</v>
      </c>
      <c r="H9931" s="5">
        <v>279996</v>
      </c>
      <c r="I9931" s="2">
        <v>5</v>
      </c>
      <c r="J9931" s="2">
        <v>2</v>
      </c>
      <c r="K9931" s="2">
        <v>944.98649999999998</v>
      </c>
      <c r="L9931" s="18" t="str">
        <f>VLOOKUP(F9931,'BD customers'!$1:$1048576,2,FALSE)</f>
        <v>Ionia McGrath</v>
      </c>
      <c r="M9931" s="2">
        <f>MATCH(orders[[#This Row],[Product ID]],'BD product'!A:A,0)</f>
        <v>1295</v>
      </c>
      <c r="N9931" s="2" t="str" cm="1">
        <f t="array" ref="N9931">INDEX('BD product'!A:D,M9931,2)</f>
        <v>Technology</v>
      </c>
    </row>
    <row r="9932" spans="1:14" x14ac:dyDescent="0.3">
      <c r="A9932" s="3" t="s">
        <v>9483</v>
      </c>
      <c r="B9932" s="4">
        <v>42321</v>
      </c>
      <c r="C9932" s="12" t="str">
        <f t="shared" si="155"/>
        <v>2015/11</v>
      </c>
      <c r="D9932" s="4">
        <v>42325</v>
      </c>
      <c r="E9932" s="3" t="s">
        <v>21</v>
      </c>
      <c r="F9932" s="3" t="s">
        <v>1342</v>
      </c>
      <c r="G9932" s="3" t="s">
        <v>5205</v>
      </c>
      <c r="H9932" s="5">
        <v>9872</v>
      </c>
      <c r="I9932" s="2">
        <v>2</v>
      </c>
      <c r="J9932" s="2">
        <v>2</v>
      </c>
      <c r="K9932" s="2">
        <v>3.4552</v>
      </c>
      <c r="L9932" s="18" t="str">
        <f>VLOOKUP(F9932,'BD customers'!$1:$1048576,2,FALSE)</f>
        <v>Keith Herrera</v>
      </c>
      <c r="M9932" s="2">
        <f>MATCH(orders[[#This Row],[Product ID]],'BD product'!A:A,0)</f>
        <v>1490</v>
      </c>
      <c r="N9932" s="2" t="str" cm="1">
        <f t="array" ref="N9932">INDEX('BD product'!A:D,M9932,2)</f>
        <v>Office Supplies</v>
      </c>
    </row>
    <row r="9933" spans="1:14" x14ac:dyDescent="0.3">
      <c r="A9933" s="3" t="s">
        <v>9483</v>
      </c>
      <c r="B9933" s="4">
        <v>42321</v>
      </c>
      <c r="C9933" s="12" t="str">
        <f t="shared" si="155"/>
        <v>2015/11</v>
      </c>
      <c r="D9933" s="4">
        <v>42325</v>
      </c>
      <c r="E9933" s="3" t="s">
        <v>21</v>
      </c>
      <c r="F9933" s="3" t="s">
        <v>1342</v>
      </c>
      <c r="G9933" s="3" t="s">
        <v>4639</v>
      </c>
      <c r="H9933" s="5">
        <v>683332</v>
      </c>
      <c r="I9933" s="2">
        <v>4</v>
      </c>
      <c r="J9933" s="2">
        <v>15</v>
      </c>
      <c r="K9933" s="2">
        <v>-4.0195999999999996</v>
      </c>
      <c r="L9933" s="18" t="str">
        <f>VLOOKUP(F9933,'BD customers'!$1:$1048576,2,FALSE)</f>
        <v>Keith Herrera</v>
      </c>
      <c r="M9933" s="2">
        <f>MATCH(orders[[#This Row],[Product ID]],'BD product'!A:A,0)</f>
        <v>1375</v>
      </c>
      <c r="N9933" s="2" t="str" cm="1">
        <f t="array" ref="N9933">INDEX('BD product'!A:D,M9933,2)</f>
        <v>Furniture</v>
      </c>
    </row>
    <row r="9934" spans="1:14" x14ac:dyDescent="0.3">
      <c r="A9934" s="3" t="s">
        <v>9483</v>
      </c>
      <c r="B9934" s="4">
        <v>42321</v>
      </c>
      <c r="C9934" s="12" t="str">
        <f t="shared" si="155"/>
        <v>2015/11</v>
      </c>
      <c r="D9934" s="4">
        <v>42325</v>
      </c>
      <c r="E9934" s="3" t="s">
        <v>21</v>
      </c>
      <c r="F9934" s="3" t="s">
        <v>1342</v>
      </c>
      <c r="G9934" s="3" t="s">
        <v>5444</v>
      </c>
      <c r="H9934" s="5">
        <v>2996</v>
      </c>
      <c r="I9934" s="2">
        <v>7</v>
      </c>
      <c r="J9934" s="2">
        <v>0</v>
      </c>
      <c r="K9934" s="2">
        <v>1.3482000000000001</v>
      </c>
      <c r="L9934" s="18" t="str">
        <f>VLOOKUP(F9934,'BD customers'!$1:$1048576,2,FALSE)</f>
        <v>Keith Herrera</v>
      </c>
      <c r="M9934" s="2">
        <f>MATCH(orders[[#This Row],[Product ID]],'BD product'!A:A,0)</f>
        <v>1534</v>
      </c>
      <c r="N9934" s="2" t="str" cm="1">
        <f t="array" ref="N9934">INDEX('BD product'!A:D,M9934,2)</f>
        <v>Office Supplies</v>
      </c>
    </row>
    <row r="9935" spans="1:14" x14ac:dyDescent="0.3">
      <c r="A9935" s="3" t="s">
        <v>9484</v>
      </c>
      <c r="B9935" s="4">
        <v>41831</v>
      </c>
      <c r="C9935" s="12" t="str">
        <f t="shared" si="155"/>
        <v>2014/07</v>
      </c>
      <c r="D9935" s="4">
        <v>41834</v>
      </c>
      <c r="E9935" s="3" t="s">
        <v>64</v>
      </c>
      <c r="F9935" s="3" t="s">
        <v>283</v>
      </c>
      <c r="G9935" s="3" t="s">
        <v>5335</v>
      </c>
      <c r="H9935" s="5">
        <v>16485</v>
      </c>
      <c r="I9935" s="2">
        <v>3</v>
      </c>
      <c r="J9935" s="2">
        <v>0</v>
      </c>
      <c r="K9935" s="2">
        <v>47.8065</v>
      </c>
      <c r="L9935" s="18" t="str">
        <f>VLOOKUP(F9935,'BD customers'!$1:$1048576,2,FALSE)</f>
        <v>Jamie Kunitz</v>
      </c>
      <c r="M9935" s="2">
        <f>MATCH(orders[[#This Row],[Product ID]],'BD product'!A:A,0)</f>
        <v>1516</v>
      </c>
      <c r="N9935" s="2" t="str" cm="1">
        <f t="array" ref="N9935">INDEX('BD product'!A:D,M9935,2)</f>
        <v>Technology</v>
      </c>
    </row>
    <row r="9936" spans="1:14" x14ac:dyDescent="0.3">
      <c r="A9936" s="3" t="s">
        <v>9485</v>
      </c>
      <c r="B9936" s="4">
        <v>42467</v>
      </c>
      <c r="C9936" s="12" t="str">
        <f t="shared" si="155"/>
        <v>2016/04</v>
      </c>
      <c r="D9936" s="4">
        <v>42472</v>
      </c>
      <c r="E9936" s="3" t="s">
        <v>21</v>
      </c>
      <c r="F9936" s="3" t="s">
        <v>1240</v>
      </c>
      <c r="G9936" s="3" t="s">
        <v>7801</v>
      </c>
      <c r="H9936" s="5">
        <v>33528</v>
      </c>
      <c r="I9936" s="2">
        <v>3</v>
      </c>
      <c r="J9936" s="2">
        <v>2</v>
      </c>
      <c r="K9936" s="2">
        <v>2.5146000000000002</v>
      </c>
      <c r="L9936" s="18" t="str">
        <f>VLOOKUP(F9936,'BD customers'!$1:$1048576,2,FALSE)</f>
        <v>Alan Shonely</v>
      </c>
      <c r="M9936" s="2">
        <f>MATCH(orders[[#This Row],[Product ID]],'BD product'!A:A,0)</f>
        <v>1805</v>
      </c>
      <c r="N9936" s="2" t="str" cm="1">
        <f t="array" ref="N9936">INDEX('BD product'!A:D,M9936,2)</f>
        <v>Office Supplies</v>
      </c>
    </row>
    <row r="9937" spans="1:14" x14ac:dyDescent="0.3">
      <c r="A9937" s="3" t="s">
        <v>9485</v>
      </c>
      <c r="B9937" s="4">
        <v>42467</v>
      </c>
      <c r="C9937" s="12" t="str">
        <f t="shared" si="155"/>
        <v>2016/04</v>
      </c>
      <c r="D9937" s="4">
        <v>42472</v>
      </c>
      <c r="E9937" s="3" t="s">
        <v>21</v>
      </c>
      <c r="F9937" s="3" t="s">
        <v>1240</v>
      </c>
      <c r="G9937" s="3" t="s">
        <v>9486</v>
      </c>
      <c r="H9937" s="5">
        <v>36744</v>
      </c>
      <c r="I9937" s="2">
        <v>3</v>
      </c>
      <c r="J9937" s="2">
        <v>2</v>
      </c>
      <c r="K9937" s="2">
        <v>3.6743999999999999</v>
      </c>
      <c r="L9937" s="18" t="str">
        <f>VLOOKUP(F9937,'BD customers'!$1:$1048576,2,FALSE)</f>
        <v>Alan Shonely</v>
      </c>
      <c r="M9937" s="2">
        <f>MATCH(orders[[#This Row],[Product ID]],'BD product'!A:A,0)</f>
        <v>1863</v>
      </c>
      <c r="N9937" s="2" t="str" cm="1">
        <f t="array" ref="N9937">INDEX('BD product'!A:D,M9937,2)</f>
        <v>Office Supplies</v>
      </c>
    </row>
    <row r="9938" spans="1:14" x14ac:dyDescent="0.3">
      <c r="A9938" s="3" t="s">
        <v>9488</v>
      </c>
      <c r="B9938" s="4">
        <v>42910</v>
      </c>
      <c r="C9938" s="12" t="str">
        <f t="shared" si="155"/>
        <v>2017/06</v>
      </c>
      <c r="D9938" s="4">
        <v>42914</v>
      </c>
      <c r="E9938" s="3" t="s">
        <v>21</v>
      </c>
      <c r="F9938" s="3" t="s">
        <v>4567</v>
      </c>
      <c r="G9938" s="3" t="s">
        <v>675</v>
      </c>
      <c r="H9938" s="5">
        <v>10293</v>
      </c>
      <c r="I9938" s="2">
        <v>3</v>
      </c>
      <c r="J9938" s="2">
        <v>0</v>
      </c>
      <c r="K9938" s="2">
        <v>48.377099999999999</v>
      </c>
      <c r="L9938" s="18" t="str">
        <f>VLOOKUP(F9938,'BD customers'!$1:$1048576,2,FALSE)</f>
        <v>Sonia Cooley</v>
      </c>
      <c r="M9938" s="2">
        <f>MATCH(orders[[#This Row],[Product ID]],'BD product'!A:A,0)</f>
        <v>143</v>
      </c>
      <c r="N9938" s="2" t="str" cm="1">
        <f t="array" ref="N9938">INDEX('BD product'!A:D,M9938,2)</f>
        <v>Office Supplies</v>
      </c>
    </row>
    <row r="9939" spans="1:14" x14ac:dyDescent="0.3">
      <c r="A9939" s="3" t="s">
        <v>9489</v>
      </c>
      <c r="B9939" s="4">
        <v>42524</v>
      </c>
      <c r="C9939" s="12" t="str">
        <f t="shared" si="155"/>
        <v>2016/06</v>
      </c>
      <c r="D9939" s="4">
        <v>42527</v>
      </c>
      <c r="E9939" s="3" t="s">
        <v>11</v>
      </c>
      <c r="F9939" s="3" t="s">
        <v>2042</v>
      </c>
      <c r="G9939" s="3" t="s">
        <v>3326</v>
      </c>
      <c r="H9939" s="5">
        <v>71088</v>
      </c>
      <c r="I9939" s="2">
        <v>2</v>
      </c>
      <c r="J9939" s="2">
        <v>2</v>
      </c>
      <c r="K9939" s="2">
        <v>-1.7771999999999999</v>
      </c>
      <c r="L9939" s="18" t="str">
        <f>VLOOKUP(F9939,'BD customers'!$1:$1048576,2,FALSE)</f>
        <v>Christine Phan</v>
      </c>
      <c r="M9939" s="2">
        <f>MATCH(orders[[#This Row],[Product ID]],'BD product'!A:A,0)</f>
        <v>974</v>
      </c>
      <c r="N9939" s="2" t="str" cm="1">
        <f t="array" ref="N9939">INDEX('BD product'!A:D,M9939,2)</f>
        <v>Furniture</v>
      </c>
    </row>
    <row r="9940" spans="1:14" x14ac:dyDescent="0.3">
      <c r="A9940" s="3" t="s">
        <v>9490</v>
      </c>
      <c r="B9940" s="4">
        <v>42716</v>
      </c>
      <c r="C9940" s="12" t="str">
        <f t="shared" si="155"/>
        <v>2016/12</v>
      </c>
      <c r="D9940" s="4">
        <v>42721</v>
      </c>
      <c r="E9940" s="3" t="s">
        <v>21</v>
      </c>
      <c r="F9940" s="3" t="s">
        <v>2847</v>
      </c>
      <c r="G9940" s="3" t="s">
        <v>1783</v>
      </c>
      <c r="H9940" s="5">
        <v>6035</v>
      </c>
      <c r="I9940" s="2">
        <v>5</v>
      </c>
      <c r="J9940" s="2">
        <v>0</v>
      </c>
      <c r="K9940" s="2">
        <v>19.915500000000002</v>
      </c>
      <c r="L9940" s="18" t="str">
        <f>VLOOKUP(F9940,'BD customers'!$1:$1048576,2,FALSE)</f>
        <v>Noel Staavos</v>
      </c>
      <c r="M9940" s="2">
        <f>MATCH(orders[[#This Row],[Product ID]],'BD product'!A:A,0)</f>
        <v>443</v>
      </c>
      <c r="N9940" s="2" t="str" cm="1">
        <f t="array" ref="N9940">INDEX('BD product'!A:D,M9940,2)</f>
        <v>Furniture</v>
      </c>
    </row>
    <row r="9941" spans="1:14" x14ac:dyDescent="0.3">
      <c r="A9941" s="3" t="s">
        <v>9490</v>
      </c>
      <c r="B9941" s="4">
        <v>42716</v>
      </c>
      <c r="C9941" s="12" t="str">
        <f t="shared" si="155"/>
        <v>2016/12</v>
      </c>
      <c r="D9941" s="4">
        <v>42721</v>
      </c>
      <c r="E9941" s="3" t="s">
        <v>21</v>
      </c>
      <c r="F9941" s="3" t="s">
        <v>2847</v>
      </c>
      <c r="G9941" s="3" t="s">
        <v>4257</v>
      </c>
      <c r="H9941" s="5">
        <v>3552</v>
      </c>
      <c r="I9941" s="2">
        <v>4</v>
      </c>
      <c r="J9941" s="2">
        <v>0</v>
      </c>
      <c r="K9941" s="2">
        <v>9.9456000000000007</v>
      </c>
      <c r="L9941" s="18" t="str">
        <f>VLOOKUP(F9941,'BD customers'!$1:$1048576,2,FALSE)</f>
        <v>Noel Staavos</v>
      </c>
      <c r="M9941" s="2">
        <f>MATCH(orders[[#This Row],[Product ID]],'BD product'!A:A,0)</f>
        <v>1282</v>
      </c>
      <c r="N9941" s="2" t="str" cm="1">
        <f t="array" ref="N9941">INDEX('BD product'!A:D,M9941,2)</f>
        <v>Office Supplies</v>
      </c>
    </row>
    <row r="9942" spans="1:14" x14ac:dyDescent="0.3">
      <c r="A9942" s="3" t="s">
        <v>9490</v>
      </c>
      <c r="B9942" s="4">
        <v>42716</v>
      </c>
      <c r="C9942" s="12" t="str">
        <f t="shared" si="155"/>
        <v>2016/12</v>
      </c>
      <c r="D9942" s="4">
        <v>42721</v>
      </c>
      <c r="E9942" s="3" t="s">
        <v>21</v>
      </c>
      <c r="F9942" s="3" t="s">
        <v>2847</v>
      </c>
      <c r="G9942" s="3" t="s">
        <v>3128</v>
      </c>
      <c r="H9942" s="5">
        <v>112</v>
      </c>
      <c r="I9942" s="2">
        <v>7</v>
      </c>
      <c r="J9942" s="2">
        <v>0</v>
      </c>
      <c r="K9942" s="2">
        <v>0.48159999999999997</v>
      </c>
      <c r="L9942" s="18" t="str">
        <f>VLOOKUP(F9942,'BD customers'!$1:$1048576,2,FALSE)</f>
        <v>Noel Staavos</v>
      </c>
      <c r="M9942" s="2">
        <f>MATCH(orders[[#This Row],[Product ID]],'BD product'!A:A,0)</f>
        <v>904</v>
      </c>
      <c r="N9942" s="2" t="str" cm="1">
        <f t="array" ref="N9942">INDEX('BD product'!A:D,M9942,2)</f>
        <v>Office Supplies</v>
      </c>
    </row>
    <row r="9943" spans="1:14" x14ac:dyDescent="0.3">
      <c r="A9943" s="3" t="s">
        <v>9491</v>
      </c>
      <c r="B9943" s="4">
        <v>43063</v>
      </c>
      <c r="C9943" s="12" t="str">
        <f t="shared" si="155"/>
        <v>2017/11</v>
      </c>
      <c r="D9943" s="4">
        <v>43069</v>
      </c>
      <c r="E9943" s="3" t="s">
        <v>21</v>
      </c>
      <c r="F9943" s="3" t="s">
        <v>1327</v>
      </c>
      <c r="G9943" s="3" t="s">
        <v>1659</v>
      </c>
      <c r="H9943" s="5">
        <v>22358</v>
      </c>
      <c r="I9943" s="2">
        <v>14</v>
      </c>
      <c r="J9943" s="2">
        <v>0</v>
      </c>
      <c r="K9943" s="2">
        <v>87.196200000000005</v>
      </c>
      <c r="L9943" s="18" t="str">
        <f>VLOOKUP(F9943,'BD customers'!$1:$1048576,2,FALSE)</f>
        <v>John Lee</v>
      </c>
      <c r="M9943" s="2">
        <f>MATCH(orders[[#This Row],[Product ID]],'BD product'!A:A,0)</f>
        <v>406</v>
      </c>
      <c r="N9943" s="2" t="str" cm="1">
        <f t="array" ref="N9943">INDEX('BD product'!A:D,M9943,2)</f>
        <v>Technology</v>
      </c>
    </row>
    <row r="9944" spans="1:14" x14ac:dyDescent="0.3">
      <c r="A9944" s="3" t="s">
        <v>9492</v>
      </c>
      <c r="B9944" s="4">
        <v>42001</v>
      </c>
      <c r="C9944" s="12" t="str">
        <f t="shared" si="155"/>
        <v>2014/12</v>
      </c>
      <c r="D9944" s="4">
        <v>42007</v>
      </c>
      <c r="E9944" s="3" t="s">
        <v>21</v>
      </c>
      <c r="F9944" s="3" t="s">
        <v>1775</v>
      </c>
      <c r="G9944" s="3" t="s">
        <v>4939</v>
      </c>
      <c r="H9944" s="5">
        <v>99882</v>
      </c>
      <c r="I9944" s="2">
        <v>9</v>
      </c>
      <c r="J9944" s="2">
        <v>0</v>
      </c>
      <c r="K9944" s="2">
        <v>29.964600000000001</v>
      </c>
      <c r="L9944" s="18" t="str">
        <f>VLOOKUP(F9944,'BD customers'!$1:$1048576,2,FALSE)</f>
        <v>Maribeth Dona</v>
      </c>
      <c r="M9944" s="2">
        <f>MATCH(orders[[#This Row],[Product ID]],'BD product'!A:A,0)</f>
        <v>1441</v>
      </c>
      <c r="N9944" s="2" t="str" cm="1">
        <f t="array" ref="N9944">INDEX('BD product'!A:D,M9944,2)</f>
        <v>Office Supplies</v>
      </c>
    </row>
    <row r="9945" spans="1:14" x14ac:dyDescent="0.3">
      <c r="A9945" s="3" t="s">
        <v>9492</v>
      </c>
      <c r="B9945" s="4">
        <v>42001</v>
      </c>
      <c r="C9945" s="12" t="str">
        <f t="shared" si="155"/>
        <v>2014/12</v>
      </c>
      <c r="D9945" s="4">
        <v>42007</v>
      </c>
      <c r="E9945" s="3" t="s">
        <v>21</v>
      </c>
      <c r="F9945" s="3" t="s">
        <v>1775</v>
      </c>
      <c r="G9945" s="3" t="s">
        <v>2530</v>
      </c>
      <c r="H9945" s="5">
        <v>5115</v>
      </c>
      <c r="I9945" s="2">
        <v>5</v>
      </c>
      <c r="J9945" s="2">
        <v>0</v>
      </c>
      <c r="K9945" s="2">
        <v>1.3299000000000001</v>
      </c>
      <c r="L9945" s="18" t="str">
        <f>VLOOKUP(F9945,'BD customers'!$1:$1048576,2,FALSE)</f>
        <v>Maribeth Dona</v>
      </c>
      <c r="M9945" s="2">
        <f>MATCH(orders[[#This Row],[Product ID]],'BD product'!A:A,0)</f>
        <v>684</v>
      </c>
      <c r="N9945" s="2" t="str" cm="1">
        <f t="array" ref="N9945">INDEX('BD product'!A:D,M9945,2)</f>
        <v>Office Supplies</v>
      </c>
    </row>
    <row r="9946" spans="1:14" x14ac:dyDescent="0.3">
      <c r="A9946" s="3" t="s">
        <v>9493</v>
      </c>
      <c r="B9946" s="4">
        <v>42106</v>
      </c>
      <c r="C9946" s="12" t="str">
        <f t="shared" si="155"/>
        <v>2015/04</v>
      </c>
      <c r="D9946" s="4">
        <v>42111</v>
      </c>
      <c r="E9946" s="3" t="s">
        <v>11</v>
      </c>
      <c r="F9946" s="3" t="s">
        <v>2329</v>
      </c>
      <c r="G9946" s="3" t="s">
        <v>3481</v>
      </c>
      <c r="H9946" s="5">
        <v>4074</v>
      </c>
      <c r="I9946" s="2">
        <v>3</v>
      </c>
      <c r="J9946" s="2">
        <v>0</v>
      </c>
      <c r="K9946" s="2">
        <v>0.40739999999999998</v>
      </c>
      <c r="L9946" s="18" t="str">
        <f>VLOOKUP(F9946,'BD customers'!$1:$1048576,2,FALSE)</f>
        <v>Robert Dilbeck</v>
      </c>
      <c r="M9946" s="2">
        <f>MATCH(orders[[#This Row],[Product ID]],'BD product'!A:A,0)</f>
        <v>1035</v>
      </c>
      <c r="N9946" s="2" t="str" cm="1">
        <f t="array" ref="N9946">INDEX('BD product'!A:D,M9946,2)</f>
        <v>Office Supplies</v>
      </c>
    </row>
    <row r="9947" spans="1:14" x14ac:dyDescent="0.3">
      <c r="A9947" s="3" t="s">
        <v>9494</v>
      </c>
      <c r="B9947" s="4">
        <v>41700</v>
      </c>
      <c r="C9947" s="12" t="str">
        <f t="shared" si="155"/>
        <v>2014/03</v>
      </c>
      <c r="D9947" s="4">
        <v>41704</v>
      </c>
      <c r="E9947" s="3" t="s">
        <v>21</v>
      </c>
      <c r="F9947" s="3" t="s">
        <v>750</v>
      </c>
      <c r="G9947" s="3" t="s">
        <v>5016</v>
      </c>
      <c r="H9947" s="5">
        <v>3424</v>
      </c>
      <c r="I9947" s="2">
        <v>1</v>
      </c>
      <c r="J9947" s="2">
        <v>2</v>
      </c>
      <c r="K9947" s="2">
        <v>1.0699999999999999E-2</v>
      </c>
      <c r="L9947" s="18" t="str">
        <f>VLOOKUP(F9947,'BD customers'!$1:$1048576,2,FALSE)</f>
        <v>Nicole Hansen</v>
      </c>
      <c r="M9947" s="2">
        <f>MATCH(orders[[#This Row],[Product ID]],'BD product'!A:A,0)</f>
        <v>1452</v>
      </c>
      <c r="N9947" s="2" t="str" cm="1">
        <f t="array" ref="N9947">INDEX('BD product'!A:D,M9947,2)</f>
        <v>Office Supplies</v>
      </c>
    </row>
    <row r="9948" spans="1:14" x14ac:dyDescent="0.3">
      <c r="A9948" s="3" t="s">
        <v>9494</v>
      </c>
      <c r="B9948" s="4">
        <v>41700</v>
      </c>
      <c r="C9948" s="12" t="str">
        <f t="shared" si="155"/>
        <v>2014/03</v>
      </c>
      <c r="D9948" s="4">
        <v>41704</v>
      </c>
      <c r="E9948" s="3" t="s">
        <v>21</v>
      </c>
      <c r="F9948" s="3" t="s">
        <v>750</v>
      </c>
      <c r="G9948" s="3" t="s">
        <v>2668</v>
      </c>
      <c r="H9948" s="5">
        <v>1512</v>
      </c>
      <c r="I9948" s="2">
        <v>3</v>
      </c>
      <c r="J9948" s="2">
        <v>2</v>
      </c>
      <c r="K9948" s="2">
        <v>0.32129999999999997</v>
      </c>
      <c r="L9948" s="18" t="str">
        <f>VLOOKUP(F9948,'BD customers'!$1:$1048576,2,FALSE)</f>
        <v>Nicole Hansen</v>
      </c>
      <c r="M9948" s="2">
        <f>MATCH(orders[[#This Row],[Product ID]],'BD product'!A:A,0)</f>
        <v>727</v>
      </c>
      <c r="N9948" s="2" t="str" cm="1">
        <f t="array" ref="N9948">INDEX('BD product'!A:D,M9948,2)</f>
        <v>Technology</v>
      </c>
    </row>
    <row r="9949" spans="1:14" x14ac:dyDescent="0.3">
      <c r="A9949" s="3" t="s">
        <v>9495</v>
      </c>
      <c r="B9949" s="4">
        <v>42887</v>
      </c>
      <c r="C9949" s="12" t="str">
        <f t="shared" si="155"/>
        <v>2017/06</v>
      </c>
      <c r="D9949" s="4">
        <v>42889</v>
      </c>
      <c r="E9949" s="3" t="s">
        <v>11</v>
      </c>
      <c r="F9949" s="3" t="s">
        <v>1042</v>
      </c>
      <c r="G9949" s="3" t="s">
        <v>2351</v>
      </c>
      <c r="H9949" s="5">
        <v>192588</v>
      </c>
      <c r="I9949" s="2">
        <v>6</v>
      </c>
      <c r="J9949" s="2">
        <v>0</v>
      </c>
      <c r="K9949" s="2">
        <v>539.24639999999999</v>
      </c>
      <c r="L9949" s="18" t="str">
        <f>VLOOKUP(F9949,'BD customers'!$1:$1048576,2,FALSE)</f>
        <v>Helen Wasserman</v>
      </c>
      <c r="M9949" s="2">
        <f>MATCH(orders[[#This Row],[Product ID]],'BD product'!A:A,0)</f>
        <v>625</v>
      </c>
      <c r="N9949" s="2" t="str" cm="1">
        <f t="array" ref="N9949">INDEX('BD product'!A:D,M9949,2)</f>
        <v>Furniture</v>
      </c>
    </row>
    <row r="9950" spans="1:14" x14ac:dyDescent="0.3">
      <c r="A9950" s="3" t="s">
        <v>9495</v>
      </c>
      <c r="B9950" s="4">
        <v>42887</v>
      </c>
      <c r="C9950" s="12" t="str">
        <f t="shared" si="155"/>
        <v>2017/06</v>
      </c>
      <c r="D9950" s="4">
        <v>42889</v>
      </c>
      <c r="E9950" s="3" t="s">
        <v>11</v>
      </c>
      <c r="F9950" s="3" t="s">
        <v>1042</v>
      </c>
      <c r="G9950" s="3" t="s">
        <v>1017</v>
      </c>
      <c r="H9950" s="5">
        <v>24052</v>
      </c>
      <c r="I9950" s="2">
        <v>8</v>
      </c>
      <c r="J9950" s="2">
        <v>0</v>
      </c>
      <c r="K9950" s="2">
        <v>79.371600000000001</v>
      </c>
      <c r="L9950" s="18" t="str">
        <f>VLOOKUP(F9950,'BD customers'!$1:$1048576,2,FALSE)</f>
        <v>Helen Wasserman</v>
      </c>
      <c r="M9950" s="2">
        <f>MATCH(orders[[#This Row],[Product ID]],'BD product'!A:A,0)</f>
        <v>229</v>
      </c>
      <c r="N9950" s="2" t="str" cm="1">
        <f t="array" ref="N9950">INDEX('BD product'!A:D,M9950,2)</f>
        <v>Office Supplies</v>
      </c>
    </row>
    <row r="9951" spans="1:14" x14ac:dyDescent="0.3">
      <c r="A9951" s="3" t="s">
        <v>9495</v>
      </c>
      <c r="B9951" s="4">
        <v>42887</v>
      </c>
      <c r="C9951" s="12" t="str">
        <f t="shared" si="155"/>
        <v>2017/06</v>
      </c>
      <c r="D9951" s="4">
        <v>42889</v>
      </c>
      <c r="E9951" s="3" t="s">
        <v>11</v>
      </c>
      <c r="F9951" s="3" t="s">
        <v>1042</v>
      </c>
      <c r="G9951" s="3" t="s">
        <v>3708</v>
      </c>
      <c r="H9951" s="5">
        <v>8397</v>
      </c>
      <c r="I9951" s="2">
        <v>3</v>
      </c>
      <c r="J9951" s="2">
        <v>0</v>
      </c>
      <c r="K9951" s="2">
        <v>15.9543</v>
      </c>
      <c r="L9951" s="18" t="str">
        <f>VLOOKUP(F9951,'BD customers'!$1:$1048576,2,FALSE)</f>
        <v>Helen Wasserman</v>
      </c>
      <c r="M9951" s="2">
        <f>MATCH(orders[[#This Row],[Product ID]],'BD product'!A:A,0)</f>
        <v>1132</v>
      </c>
      <c r="N9951" s="2" t="str" cm="1">
        <f t="array" ref="N9951">INDEX('BD product'!A:D,M9951,2)</f>
        <v>Technology</v>
      </c>
    </row>
    <row r="9952" spans="1:14" x14ac:dyDescent="0.3">
      <c r="A9952" s="3" t="s">
        <v>9495</v>
      </c>
      <c r="B9952" s="4">
        <v>42887</v>
      </c>
      <c r="C9952" s="12" t="str">
        <f t="shared" si="155"/>
        <v>2017/06</v>
      </c>
      <c r="D9952" s="4">
        <v>42889</v>
      </c>
      <c r="E9952" s="3" t="s">
        <v>11</v>
      </c>
      <c r="F9952" s="3" t="s">
        <v>1042</v>
      </c>
      <c r="G9952" s="3" t="s">
        <v>2537</v>
      </c>
      <c r="H9952" s="5">
        <v>3989</v>
      </c>
      <c r="I9952" s="2">
        <v>1</v>
      </c>
      <c r="J9952" s="2">
        <v>0</v>
      </c>
      <c r="K9952" s="2">
        <v>14.7593</v>
      </c>
      <c r="L9952" s="18" t="str">
        <f>VLOOKUP(F9952,'BD customers'!$1:$1048576,2,FALSE)</f>
        <v>Helen Wasserman</v>
      </c>
      <c r="M9952" s="2">
        <f>MATCH(orders[[#This Row],[Product ID]],'BD product'!A:A,0)</f>
        <v>687</v>
      </c>
      <c r="N9952" s="2" t="str" cm="1">
        <f t="array" ref="N9952">INDEX('BD product'!A:D,M9952,2)</f>
        <v>Technology</v>
      </c>
    </row>
    <row r="9953" spans="1:14" x14ac:dyDescent="0.3">
      <c r="A9953" s="3" t="s">
        <v>9495</v>
      </c>
      <c r="B9953" s="4">
        <v>42887</v>
      </c>
      <c r="C9953" s="12" t="str">
        <f t="shared" si="155"/>
        <v>2017/06</v>
      </c>
      <c r="D9953" s="4">
        <v>42889</v>
      </c>
      <c r="E9953" s="3" t="s">
        <v>11</v>
      </c>
      <c r="F9953" s="3" t="s">
        <v>1042</v>
      </c>
      <c r="G9953" s="3" t="s">
        <v>2988</v>
      </c>
      <c r="H9953" s="5">
        <v>1738</v>
      </c>
      <c r="I9953" s="2">
        <v>2</v>
      </c>
      <c r="J9953" s="2">
        <v>0</v>
      </c>
      <c r="K9953" s="2">
        <v>8.6900000000000005E-2</v>
      </c>
      <c r="L9953" s="18" t="str">
        <f>VLOOKUP(F9953,'BD customers'!$1:$1048576,2,FALSE)</f>
        <v>Helen Wasserman</v>
      </c>
      <c r="M9953" s="2">
        <f>MATCH(orders[[#This Row],[Product ID]],'BD product'!A:A,0)</f>
        <v>846</v>
      </c>
      <c r="N9953" s="2" t="str" cm="1">
        <f t="array" ref="N9953">INDEX('BD product'!A:D,M9953,2)</f>
        <v>Office Supplies</v>
      </c>
    </row>
    <row r="9954" spans="1:14" x14ac:dyDescent="0.3">
      <c r="A9954" s="3" t="s">
        <v>9496</v>
      </c>
      <c r="B9954" s="4">
        <v>42352</v>
      </c>
      <c r="C9954" s="12" t="str">
        <f t="shared" si="155"/>
        <v>2015/12</v>
      </c>
      <c r="D9954" s="4">
        <v>42354</v>
      </c>
      <c r="E9954" s="3" t="s">
        <v>11</v>
      </c>
      <c r="F9954" s="3" t="s">
        <v>5633</v>
      </c>
      <c r="G9954" s="3" t="s">
        <v>1305</v>
      </c>
      <c r="H9954" s="5">
        <v>55264</v>
      </c>
      <c r="I9954" s="2">
        <v>2</v>
      </c>
      <c r="J9954" s="2">
        <v>2</v>
      </c>
      <c r="K9954" s="2">
        <v>2.0724</v>
      </c>
      <c r="L9954" s="18" t="str">
        <f>VLOOKUP(F9954,'BD customers'!$1:$1048576,2,FALSE)</f>
        <v>Darren Budd</v>
      </c>
      <c r="M9954" s="2">
        <f>MATCH(orders[[#This Row],[Product ID]],'BD product'!A:A,0)</f>
        <v>305</v>
      </c>
      <c r="N9954" s="2" t="str" cm="1">
        <f t="array" ref="N9954">INDEX('BD product'!A:D,M9954,2)</f>
        <v>Office Supplies</v>
      </c>
    </row>
    <row r="9955" spans="1:14" x14ac:dyDescent="0.3">
      <c r="A9955" s="3" t="s">
        <v>9496</v>
      </c>
      <c r="B9955" s="4">
        <v>42352</v>
      </c>
      <c r="C9955" s="12" t="str">
        <f t="shared" si="155"/>
        <v>2015/12</v>
      </c>
      <c r="D9955" s="4">
        <v>42354</v>
      </c>
      <c r="E9955" s="3" t="s">
        <v>11</v>
      </c>
      <c r="F9955" s="3" t="s">
        <v>5633</v>
      </c>
      <c r="G9955" s="3" t="s">
        <v>4528</v>
      </c>
      <c r="H9955" s="5">
        <v>648</v>
      </c>
      <c r="I9955" s="2">
        <v>1</v>
      </c>
      <c r="J9955" s="2">
        <v>0</v>
      </c>
      <c r="K9955" s="2">
        <v>3.1103999999999998</v>
      </c>
      <c r="L9955" s="18" t="str">
        <f>VLOOKUP(F9955,'BD customers'!$1:$1048576,2,FALSE)</f>
        <v>Darren Budd</v>
      </c>
      <c r="M9955" s="2">
        <f>MATCH(orders[[#This Row],[Product ID]],'BD product'!A:A,0)</f>
        <v>1349</v>
      </c>
      <c r="N9955" s="2" t="str" cm="1">
        <f t="array" ref="N9955">INDEX('BD product'!A:D,M9955,2)</f>
        <v>Office Supplies</v>
      </c>
    </row>
    <row r="9956" spans="1:14" x14ac:dyDescent="0.3">
      <c r="A9956" s="3" t="s">
        <v>9496</v>
      </c>
      <c r="B9956" s="4">
        <v>42352</v>
      </c>
      <c r="C9956" s="12" t="str">
        <f t="shared" si="155"/>
        <v>2015/12</v>
      </c>
      <c r="D9956" s="4">
        <v>42354</v>
      </c>
      <c r="E9956" s="3" t="s">
        <v>11</v>
      </c>
      <c r="F9956" s="3" t="s">
        <v>5633</v>
      </c>
      <c r="G9956" s="3" t="s">
        <v>4732</v>
      </c>
      <c r="H9956" s="5">
        <v>34248</v>
      </c>
      <c r="I9956" s="2">
        <v>3</v>
      </c>
      <c r="J9956" s="2">
        <v>2</v>
      </c>
      <c r="K9956" s="2">
        <v>11.5587</v>
      </c>
      <c r="L9956" s="18" t="str">
        <f>VLOOKUP(F9956,'BD customers'!$1:$1048576,2,FALSE)</f>
        <v>Darren Budd</v>
      </c>
      <c r="M9956" s="2">
        <f>MATCH(orders[[#This Row],[Product ID]],'BD product'!A:A,0)</f>
        <v>1397</v>
      </c>
      <c r="N9956" s="2" t="str" cm="1">
        <f t="array" ref="N9956">INDEX('BD product'!A:D,M9956,2)</f>
        <v>Office Supplies</v>
      </c>
    </row>
    <row r="9957" spans="1:14" x14ac:dyDescent="0.3">
      <c r="A9957" s="3" t="s">
        <v>9496</v>
      </c>
      <c r="B9957" s="4">
        <v>42352</v>
      </c>
      <c r="C9957" s="12" t="str">
        <f t="shared" si="155"/>
        <v>2015/12</v>
      </c>
      <c r="D9957" s="4">
        <v>42354</v>
      </c>
      <c r="E9957" s="3" t="s">
        <v>11</v>
      </c>
      <c r="F9957" s="3" t="s">
        <v>5633</v>
      </c>
      <c r="G9957" s="3" t="s">
        <v>3333</v>
      </c>
      <c r="H9957" s="5">
        <v>273568</v>
      </c>
      <c r="I9957" s="2">
        <v>2</v>
      </c>
      <c r="J9957" s="2">
        <v>2</v>
      </c>
      <c r="K9957" s="2">
        <v>10.258800000000001</v>
      </c>
      <c r="L9957" s="18" t="str">
        <f>VLOOKUP(F9957,'BD customers'!$1:$1048576,2,FALSE)</f>
        <v>Darren Budd</v>
      </c>
      <c r="M9957" s="2">
        <f>MATCH(orders[[#This Row],[Product ID]],'BD product'!A:A,0)</f>
        <v>977</v>
      </c>
      <c r="N9957" s="2" t="str" cm="1">
        <f t="array" ref="N9957">INDEX('BD product'!A:D,M9957,2)</f>
        <v>Furniture</v>
      </c>
    </row>
    <row r="9958" spans="1:14" x14ac:dyDescent="0.3">
      <c r="A9958" s="3" t="s">
        <v>9497</v>
      </c>
      <c r="B9958" s="4">
        <v>41954</v>
      </c>
      <c r="C9958" s="12" t="str">
        <f t="shared" si="155"/>
        <v>2014/11</v>
      </c>
      <c r="D9958" s="4">
        <v>41960</v>
      </c>
      <c r="E9958" s="3" t="s">
        <v>21</v>
      </c>
      <c r="F9958" s="3" t="s">
        <v>4363</v>
      </c>
      <c r="G9958" s="3" t="s">
        <v>4281</v>
      </c>
      <c r="H9958" s="5">
        <v>4635</v>
      </c>
      <c r="I9958" s="2">
        <v>5</v>
      </c>
      <c r="J9958" s="2">
        <v>0</v>
      </c>
      <c r="K9958" s="2">
        <v>21.784500000000001</v>
      </c>
      <c r="L9958" s="18" t="str">
        <f>VLOOKUP(F9958,'BD customers'!$1:$1048576,2,FALSE)</f>
        <v>Kristina Nunn</v>
      </c>
      <c r="M9958" s="2">
        <f>MATCH(orders[[#This Row],[Product ID]],'BD product'!A:A,0)</f>
        <v>1288</v>
      </c>
      <c r="N9958" s="2" t="str" cm="1">
        <f t="array" ref="N9958">INDEX('BD product'!A:D,M9958,2)</f>
        <v>Office Supplies</v>
      </c>
    </row>
    <row r="9959" spans="1:14" x14ac:dyDescent="0.3">
      <c r="A9959" s="3" t="s">
        <v>9497</v>
      </c>
      <c r="B9959" s="4">
        <v>41954</v>
      </c>
      <c r="C9959" s="12" t="str">
        <f t="shared" si="155"/>
        <v>2014/11</v>
      </c>
      <c r="D9959" s="4">
        <v>41960</v>
      </c>
      <c r="E9959" s="3" t="s">
        <v>21</v>
      </c>
      <c r="F9959" s="3" t="s">
        <v>4363</v>
      </c>
      <c r="G9959" s="3" t="s">
        <v>5635</v>
      </c>
      <c r="H9959" s="5">
        <v>22392</v>
      </c>
      <c r="I9959" s="2">
        <v>4</v>
      </c>
      <c r="J9959" s="2">
        <v>0</v>
      </c>
      <c r="K9959" s="2">
        <v>109.7208</v>
      </c>
      <c r="L9959" s="18" t="str">
        <f>VLOOKUP(F9959,'BD customers'!$1:$1048576,2,FALSE)</f>
        <v>Kristina Nunn</v>
      </c>
      <c r="M9959" s="2">
        <f>MATCH(orders[[#This Row],[Product ID]],'BD product'!A:A,0)</f>
        <v>1560</v>
      </c>
      <c r="N9959" s="2" t="str" cm="1">
        <f t="array" ref="N9959">INDEX('BD product'!A:D,M9959,2)</f>
        <v>Office Supplies</v>
      </c>
    </row>
    <row r="9960" spans="1:14" x14ac:dyDescent="0.3">
      <c r="A9960" s="3" t="s">
        <v>9497</v>
      </c>
      <c r="B9960" s="4">
        <v>41954</v>
      </c>
      <c r="C9960" s="12" t="str">
        <f t="shared" si="155"/>
        <v>2014/11</v>
      </c>
      <c r="D9960" s="4">
        <v>41960</v>
      </c>
      <c r="E9960" s="3" t="s">
        <v>21</v>
      </c>
      <c r="F9960" s="3" t="s">
        <v>4363</v>
      </c>
      <c r="G9960" s="3" t="s">
        <v>1993</v>
      </c>
      <c r="H9960" s="5">
        <v>73</v>
      </c>
      <c r="I9960" s="2">
        <v>2</v>
      </c>
      <c r="J9960" s="2">
        <v>0</v>
      </c>
      <c r="K9960" s="2">
        <v>2.1899999999999999E-2</v>
      </c>
      <c r="L9960" s="18" t="str">
        <f>VLOOKUP(F9960,'BD customers'!$1:$1048576,2,FALSE)</f>
        <v>Kristina Nunn</v>
      </c>
      <c r="M9960" s="2">
        <f>MATCH(orders[[#This Row],[Product ID]],'BD product'!A:A,0)</f>
        <v>505</v>
      </c>
      <c r="N9960" s="2" t="str" cm="1">
        <f t="array" ref="N9960">INDEX('BD product'!A:D,M9960,2)</f>
        <v>Office Supplies</v>
      </c>
    </row>
    <row r="9961" spans="1:14" x14ac:dyDescent="0.3">
      <c r="A9961" s="3" t="s">
        <v>9498</v>
      </c>
      <c r="B9961" s="4">
        <v>43014</v>
      </c>
      <c r="C9961" s="12" t="str">
        <f t="shared" si="155"/>
        <v>2017/10</v>
      </c>
      <c r="D9961" s="4">
        <v>43019</v>
      </c>
      <c r="E9961" s="3" t="s">
        <v>21</v>
      </c>
      <c r="F9961" s="3" t="s">
        <v>1937</v>
      </c>
      <c r="G9961" s="3" t="s">
        <v>6270</v>
      </c>
      <c r="H9961" s="5">
        <v>9344</v>
      </c>
      <c r="I9961" s="2">
        <v>2</v>
      </c>
      <c r="J9961" s="2">
        <v>2</v>
      </c>
      <c r="K9961" s="2">
        <v>1.8688</v>
      </c>
      <c r="L9961" s="18" t="str">
        <f>VLOOKUP(F9961,'BD customers'!$1:$1048576,2,FALSE)</f>
        <v>Ashley Jarboe</v>
      </c>
      <c r="M9961" s="2">
        <f>MATCH(orders[[#This Row],[Product ID]],'BD product'!A:A,0)</f>
        <v>1665</v>
      </c>
      <c r="N9961" s="2" t="str" cm="1">
        <f t="array" ref="N9961">INDEX('BD product'!A:D,M9961,2)</f>
        <v>Office Supplies</v>
      </c>
    </row>
    <row r="9962" spans="1:14" x14ac:dyDescent="0.3">
      <c r="A9962" s="3" t="s">
        <v>9499</v>
      </c>
      <c r="B9962" s="4">
        <v>42994</v>
      </c>
      <c r="C9962" s="12" t="str">
        <f t="shared" si="155"/>
        <v>2017/09</v>
      </c>
      <c r="D9962" s="4">
        <v>42996</v>
      </c>
      <c r="E9962" s="3" t="s">
        <v>11</v>
      </c>
      <c r="F9962" s="3" t="s">
        <v>4750</v>
      </c>
      <c r="G9962" s="3" t="s">
        <v>5529</v>
      </c>
      <c r="H9962" s="5">
        <v>180</v>
      </c>
      <c r="I9962" s="2">
        <v>1</v>
      </c>
      <c r="J9962" s="2">
        <v>0</v>
      </c>
      <c r="K9962" s="2">
        <v>3.2399999999999998E-2</v>
      </c>
      <c r="L9962" s="18" t="str">
        <f>VLOOKUP(F9962,'BD customers'!$1:$1048576,2,FALSE)</f>
        <v>Craig Leslie</v>
      </c>
      <c r="M9962" s="2">
        <f>MATCH(orders[[#This Row],[Product ID]],'BD product'!A:A,0)</f>
        <v>1544</v>
      </c>
      <c r="N9962" s="2" t="str" cm="1">
        <f t="array" ref="N9962">INDEX('BD product'!A:D,M9962,2)</f>
        <v>Technology</v>
      </c>
    </row>
    <row r="9963" spans="1:14" x14ac:dyDescent="0.3">
      <c r="A9963" s="3" t="s">
        <v>9500</v>
      </c>
      <c r="B9963" s="4">
        <v>42082</v>
      </c>
      <c r="C9963" s="12" t="str">
        <f t="shared" si="155"/>
        <v>2015/03</v>
      </c>
      <c r="D9963" s="4">
        <v>42085</v>
      </c>
      <c r="E9963" s="3" t="s">
        <v>64</v>
      </c>
      <c r="F9963" s="3" t="s">
        <v>1574</v>
      </c>
      <c r="G9963" s="3" t="s">
        <v>3702</v>
      </c>
      <c r="H9963" s="5">
        <v>65584</v>
      </c>
      <c r="I9963" s="2">
        <v>2</v>
      </c>
      <c r="J9963" s="2">
        <v>2</v>
      </c>
      <c r="K9963" s="2">
        <v>23.7742</v>
      </c>
      <c r="L9963" s="18" t="str">
        <f>VLOOKUP(F9963,'BD customers'!$1:$1048576,2,FALSE)</f>
        <v>Corinna Mitchell</v>
      </c>
      <c r="M9963" s="2">
        <f>MATCH(orders[[#This Row],[Product ID]],'BD product'!A:A,0)</f>
        <v>1129</v>
      </c>
      <c r="N9963" s="2" t="str" cm="1">
        <f t="array" ref="N9963">INDEX('BD product'!A:D,M9963,2)</f>
        <v>Office Supplies</v>
      </c>
    </row>
    <row r="9964" spans="1:14" x14ac:dyDescent="0.3">
      <c r="A9964" s="3" t="s">
        <v>9500</v>
      </c>
      <c r="B9964" s="4">
        <v>42082</v>
      </c>
      <c r="C9964" s="12" t="str">
        <f t="shared" si="155"/>
        <v>2015/03</v>
      </c>
      <c r="D9964" s="4">
        <v>42085</v>
      </c>
      <c r="E9964" s="3" t="s">
        <v>64</v>
      </c>
      <c r="F9964" s="3" t="s">
        <v>1574</v>
      </c>
      <c r="G9964" s="3" t="s">
        <v>5860</v>
      </c>
      <c r="H9964" s="5">
        <v>3834656</v>
      </c>
      <c r="I9964" s="2">
        <v>4</v>
      </c>
      <c r="J9964" s="2">
        <v>32</v>
      </c>
      <c r="K9964" s="2">
        <v>-67.670400000000001</v>
      </c>
      <c r="L9964" s="18" t="str">
        <f>VLOOKUP(F9964,'BD customers'!$1:$1048576,2,FALSE)</f>
        <v>Corinna Mitchell</v>
      </c>
      <c r="M9964" s="2">
        <f>MATCH(orders[[#This Row],[Product ID]],'BD product'!A:A,0)</f>
        <v>1603</v>
      </c>
      <c r="N9964" s="2" t="str" cm="1">
        <f t="array" ref="N9964">INDEX('BD product'!A:D,M9964,2)</f>
        <v>Furniture</v>
      </c>
    </row>
    <row r="9965" spans="1:14" x14ac:dyDescent="0.3">
      <c r="A9965" s="3" t="s">
        <v>9501</v>
      </c>
      <c r="B9965" s="4">
        <v>42211</v>
      </c>
      <c r="C9965" s="12" t="str">
        <f t="shared" si="155"/>
        <v>2015/07</v>
      </c>
      <c r="D9965" s="4">
        <v>42211</v>
      </c>
      <c r="E9965" s="3" t="s">
        <v>41</v>
      </c>
      <c r="F9965" s="3" t="s">
        <v>1240</v>
      </c>
      <c r="G9965" s="3" t="s">
        <v>3221</v>
      </c>
      <c r="H9965" s="5">
        <v>10368</v>
      </c>
      <c r="I9965" s="2">
        <v>2</v>
      </c>
      <c r="J9965" s="2">
        <v>2</v>
      </c>
      <c r="K9965" s="2">
        <v>3.6288</v>
      </c>
      <c r="L9965" s="18" t="str">
        <f>VLOOKUP(F9965,'BD customers'!$1:$1048576,2,FALSE)</f>
        <v>Alan Shonely</v>
      </c>
      <c r="M9965" s="2">
        <f>MATCH(orders[[#This Row],[Product ID]],'BD product'!A:A,0)</f>
        <v>936</v>
      </c>
      <c r="N9965" s="2" t="str" cm="1">
        <f t="array" ref="N9965">INDEX('BD product'!A:D,M9965,2)</f>
        <v>Office Supplies</v>
      </c>
    </row>
    <row r="9966" spans="1:14" x14ac:dyDescent="0.3">
      <c r="A9966" s="3" t="s">
        <v>9502</v>
      </c>
      <c r="B9966" s="4">
        <v>42709</v>
      </c>
      <c r="C9966" s="12" t="str">
        <f t="shared" si="155"/>
        <v>2016/12</v>
      </c>
      <c r="D9966" s="4">
        <v>42714</v>
      </c>
      <c r="E9966" s="3" t="s">
        <v>11</v>
      </c>
      <c r="F9966" s="3" t="s">
        <v>8493</v>
      </c>
      <c r="G9966" s="3" t="s">
        <v>1206</v>
      </c>
      <c r="H9966" s="5">
        <v>134</v>
      </c>
      <c r="I9966" s="2">
        <v>1</v>
      </c>
      <c r="J9966" s="2">
        <v>0</v>
      </c>
      <c r="K9966" s="2">
        <v>0.64319999999999999</v>
      </c>
      <c r="L9966" s="18" t="str">
        <f>VLOOKUP(F9966,'BD customers'!$1:$1048576,2,FALSE)</f>
        <v>Harold Engle</v>
      </c>
      <c r="M9966" s="2">
        <f>MATCH(orders[[#This Row],[Product ID]],'BD product'!A:A,0)</f>
        <v>280</v>
      </c>
      <c r="N9966" s="2" t="str" cm="1">
        <f t="array" ref="N9966">INDEX('BD product'!A:D,M9966,2)</f>
        <v>Furniture</v>
      </c>
    </row>
    <row r="9967" spans="1:14" x14ac:dyDescent="0.3">
      <c r="A9967" s="3" t="s">
        <v>9502</v>
      </c>
      <c r="B9967" s="4">
        <v>42709</v>
      </c>
      <c r="C9967" s="12" t="str">
        <f t="shared" si="155"/>
        <v>2016/12</v>
      </c>
      <c r="D9967" s="4">
        <v>42714</v>
      </c>
      <c r="E9967" s="3" t="s">
        <v>11</v>
      </c>
      <c r="F9967" s="3" t="s">
        <v>8493</v>
      </c>
      <c r="G9967" s="3" t="s">
        <v>2904</v>
      </c>
      <c r="H9967" s="5">
        <v>498</v>
      </c>
      <c r="I9967" s="2">
        <v>1</v>
      </c>
      <c r="J9967" s="2">
        <v>0</v>
      </c>
      <c r="K9967" s="2">
        <v>2.3405999999999998</v>
      </c>
      <c r="L9967" s="18" t="str">
        <f>VLOOKUP(F9967,'BD customers'!$1:$1048576,2,FALSE)</f>
        <v>Harold Engle</v>
      </c>
      <c r="M9967" s="2">
        <f>MATCH(orders[[#This Row],[Product ID]],'BD product'!A:A,0)</f>
        <v>813</v>
      </c>
      <c r="N9967" s="2" t="str" cm="1">
        <f t="array" ref="N9967">INDEX('BD product'!A:D,M9967,2)</f>
        <v>Office Supplies</v>
      </c>
    </row>
    <row r="9968" spans="1:14" x14ac:dyDescent="0.3">
      <c r="A9968" s="3" t="s">
        <v>9502</v>
      </c>
      <c r="B9968" s="4">
        <v>42709</v>
      </c>
      <c r="C9968" s="12" t="str">
        <f t="shared" si="155"/>
        <v>2016/12</v>
      </c>
      <c r="D9968" s="4">
        <v>42714</v>
      </c>
      <c r="E9968" s="3" t="s">
        <v>11</v>
      </c>
      <c r="F9968" s="3" t="s">
        <v>8493</v>
      </c>
      <c r="G9968" s="3" t="s">
        <v>4571</v>
      </c>
      <c r="H9968" s="5">
        <v>10969</v>
      </c>
      <c r="I9968" s="2">
        <v>7</v>
      </c>
      <c r="J9968" s="2">
        <v>0</v>
      </c>
      <c r="K9968" s="2">
        <v>51.554299999999998</v>
      </c>
      <c r="L9968" s="18" t="str">
        <f>VLOOKUP(F9968,'BD customers'!$1:$1048576,2,FALSE)</f>
        <v>Harold Engle</v>
      </c>
      <c r="M9968" s="2">
        <f>MATCH(orders[[#This Row],[Product ID]],'BD product'!A:A,0)</f>
        <v>1360</v>
      </c>
      <c r="N9968" s="2" t="str" cm="1">
        <f t="array" ref="N9968">INDEX('BD product'!A:D,M9968,2)</f>
        <v>Office Supplies</v>
      </c>
    </row>
    <row r="9969" spans="1:14" x14ac:dyDescent="0.3">
      <c r="A9969" s="3" t="s">
        <v>9503</v>
      </c>
      <c r="B9969" s="4">
        <v>43080</v>
      </c>
      <c r="C9969" s="12" t="str">
        <f t="shared" si="155"/>
        <v>2017/12</v>
      </c>
      <c r="D9969" s="4">
        <v>43086</v>
      </c>
      <c r="E9969" s="3" t="s">
        <v>21</v>
      </c>
      <c r="F9969" s="3" t="s">
        <v>4154</v>
      </c>
      <c r="G9969" s="3" t="s">
        <v>4040</v>
      </c>
      <c r="H9969" s="5">
        <v>402</v>
      </c>
      <c r="I9969" s="2">
        <v>5</v>
      </c>
      <c r="J9969" s="2">
        <v>0</v>
      </c>
      <c r="K9969" s="2">
        <v>0.18090000000000001</v>
      </c>
      <c r="L9969" s="18" t="str">
        <f>VLOOKUP(F9969,'BD customers'!$1:$1048576,2,FALSE)</f>
        <v>Richard Bierner</v>
      </c>
      <c r="M9969" s="2">
        <f>MATCH(orders[[#This Row],[Product ID]],'BD product'!A:A,0)</f>
        <v>1234</v>
      </c>
      <c r="N9969" s="2" t="str" cm="1">
        <f t="array" ref="N9969">INDEX('BD product'!A:D,M9969,2)</f>
        <v>Office Supplies</v>
      </c>
    </row>
    <row r="9970" spans="1:14" x14ac:dyDescent="0.3">
      <c r="A9970" s="3" t="s">
        <v>9503</v>
      </c>
      <c r="B9970" s="4">
        <v>43080</v>
      </c>
      <c r="C9970" s="12" t="str">
        <f t="shared" si="155"/>
        <v>2017/12</v>
      </c>
      <c r="D9970" s="4">
        <v>43086</v>
      </c>
      <c r="E9970" s="3" t="s">
        <v>21</v>
      </c>
      <c r="F9970" s="3" t="s">
        <v>4154</v>
      </c>
      <c r="G9970" s="3" t="s">
        <v>5250</v>
      </c>
      <c r="H9970" s="5">
        <v>73598</v>
      </c>
      <c r="I9970" s="2">
        <v>2</v>
      </c>
      <c r="J9970" s="2">
        <v>0</v>
      </c>
      <c r="K9970" s="2">
        <v>33.119100000000003</v>
      </c>
      <c r="L9970" s="18" t="str">
        <f>VLOOKUP(F9970,'BD customers'!$1:$1048576,2,FALSE)</f>
        <v>Richard Bierner</v>
      </c>
      <c r="M9970" s="2">
        <f>MATCH(orders[[#This Row],[Product ID]],'BD product'!A:A,0)</f>
        <v>1500</v>
      </c>
      <c r="N9970" s="2" t="str" cm="1">
        <f t="array" ref="N9970">INDEX('BD product'!A:D,M9970,2)</f>
        <v>Office Supplies</v>
      </c>
    </row>
    <row r="9971" spans="1:14" x14ac:dyDescent="0.3">
      <c r="A9971" s="3" t="s">
        <v>9503</v>
      </c>
      <c r="B9971" s="4">
        <v>43080</v>
      </c>
      <c r="C9971" s="12" t="str">
        <f t="shared" si="155"/>
        <v>2017/12</v>
      </c>
      <c r="D9971" s="4">
        <v>43086</v>
      </c>
      <c r="E9971" s="3" t="s">
        <v>21</v>
      </c>
      <c r="F9971" s="3" t="s">
        <v>4154</v>
      </c>
      <c r="G9971" s="3" t="s">
        <v>880</v>
      </c>
      <c r="H9971" s="5">
        <v>2275</v>
      </c>
      <c r="I9971" s="2">
        <v>7</v>
      </c>
      <c r="J9971" s="2">
        <v>0</v>
      </c>
      <c r="K9971" s="2">
        <v>6.5975000000000001</v>
      </c>
      <c r="L9971" s="18" t="str">
        <f>VLOOKUP(F9971,'BD customers'!$1:$1048576,2,FALSE)</f>
        <v>Richard Bierner</v>
      </c>
      <c r="M9971" s="2">
        <f>MATCH(orders[[#This Row],[Product ID]],'BD product'!A:A,0)</f>
        <v>191</v>
      </c>
      <c r="N9971" s="2" t="str" cm="1">
        <f t="array" ref="N9971">INDEX('BD product'!A:D,M9971,2)</f>
        <v>Office Supplies</v>
      </c>
    </row>
    <row r="9972" spans="1:14" x14ac:dyDescent="0.3">
      <c r="A9972" s="3" t="s">
        <v>9504</v>
      </c>
      <c r="B9972" s="4">
        <v>42183</v>
      </c>
      <c r="C9972" s="12" t="str">
        <f t="shared" si="155"/>
        <v>2015/06</v>
      </c>
      <c r="D9972" s="4">
        <v>42187</v>
      </c>
      <c r="E9972" s="3" t="s">
        <v>21</v>
      </c>
      <c r="F9972" s="3" t="s">
        <v>205</v>
      </c>
      <c r="G9972" s="3" t="s">
        <v>3343</v>
      </c>
      <c r="H9972" s="5">
        <v>11956</v>
      </c>
      <c r="I9972" s="2">
        <v>2</v>
      </c>
      <c r="J9972" s="2">
        <v>0</v>
      </c>
      <c r="K9972" s="2">
        <v>54.997599999999998</v>
      </c>
      <c r="L9972" s="18" t="str">
        <f>VLOOKUP(F9972,'BD customers'!$1:$1048576,2,FALSE)</f>
        <v>Mark Packer</v>
      </c>
      <c r="M9972" s="2">
        <f>MATCH(orders[[#This Row],[Product ID]],'BD product'!A:A,0)</f>
        <v>981</v>
      </c>
      <c r="N9972" s="2" t="str" cm="1">
        <f t="array" ref="N9972">INDEX('BD product'!A:D,M9972,2)</f>
        <v>Office Supplies</v>
      </c>
    </row>
    <row r="9973" spans="1:14" x14ac:dyDescent="0.3">
      <c r="A9973" s="3" t="s">
        <v>9504</v>
      </c>
      <c r="B9973" s="4">
        <v>42183</v>
      </c>
      <c r="C9973" s="12" t="str">
        <f t="shared" si="155"/>
        <v>2015/06</v>
      </c>
      <c r="D9973" s="4">
        <v>42187</v>
      </c>
      <c r="E9973" s="3" t="s">
        <v>21</v>
      </c>
      <c r="F9973" s="3" t="s">
        <v>205</v>
      </c>
      <c r="G9973" s="3" t="s">
        <v>4208</v>
      </c>
      <c r="H9973" s="5">
        <v>14075</v>
      </c>
      <c r="I9973" s="2">
        <v>5</v>
      </c>
      <c r="J9973" s="2">
        <v>0</v>
      </c>
      <c r="K9973" s="2">
        <v>4.2225000000000001</v>
      </c>
      <c r="L9973" s="18" t="str">
        <f>VLOOKUP(F9973,'BD customers'!$1:$1048576,2,FALSE)</f>
        <v>Mark Packer</v>
      </c>
      <c r="M9973" s="2">
        <f>MATCH(orders[[#This Row],[Product ID]],'BD product'!A:A,0)</f>
        <v>1271</v>
      </c>
      <c r="N9973" s="2" t="str" cm="1">
        <f t="array" ref="N9973">INDEX('BD product'!A:D,M9973,2)</f>
        <v>Office Supplies</v>
      </c>
    </row>
    <row r="9974" spans="1:14" x14ac:dyDescent="0.3">
      <c r="A9974" s="3" t="s">
        <v>9505</v>
      </c>
      <c r="B9974" s="4">
        <v>42624</v>
      </c>
      <c r="C9974" s="12" t="str">
        <f t="shared" si="155"/>
        <v>2016/09</v>
      </c>
      <c r="D9974" s="4">
        <v>42630</v>
      </c>
      <c r="E9974" s="3" t="s">
        <v>21</v>
      </c>
      <c r="F9974" s="3" t="s">
        <v>546</v>
      </c>
      <c r="G9974" s="3" t="s">
        <v>2378</v>
      </c>
      <c r="H9974" s="5">
        <v>99568</v>
      </c>
      <c r="I9974" s="2">
        <v>2</v>
      </c>
      <c r="J9974" s="2">
        <v>2</v>
      </c>
      <c r="K9974" s="2">
        <v>33.604199999999999</v>
      </c>
      <c r="L9974" s="18" t="str">
        <f>VLOOKUP(F9974,'BD customers'!$1:$1048576,2,FALSE)</f>
        <v>Ryan Crowe</v>
      </c>
      <c r="M9974" s="2">
        <f>MATCH(orders[[#This Row],[Product ID]],'BD product'!A:A,0)</f>
        <v>635</v>
      </c>
      <c r="N9974" s="2" t="str" cm="1">
        <f t="array" ref="N9974">INDEX('BD product'!A:D,M9974,2)</f>
        <v>Office Supplies</v>
      </c>
    </row>
    <row r="9975" spans="1:14" x14ac:dyDescent="0.3">
      <c r="A9975" s="3" t="s">
        <v>9506</v>
      </c>
      <c r="B9975" s="4">
        <v>42710</v>
      </c>
      <c r="C9975" s="12" t="str">
        <f t="shared" si="155"/>
        <v>2016/12</v>
      </c>
      <c r="D9975" s="4">
        <v>42714</v>
      </c>
      <c r="E9975" s="3" t="s">
        <v>21</v>
      </c>
      <c r="F9975" s="3" t="s">
        <v>1178</v>
      </c>
      <c r="G9975" s="3" t="s">
        <v>7549</v>
      </c>
      <c r="H9975" s="5">
        <v>27196</v>
      </c>
      <c r="I9975" s="2">
        <v>5</v>
      </c>
      <c r="J9975" s="2">
        <v>2</v>
      </c>
      <c r="K9975" s="2">
        <v>2.7195999999999998</v>
      </c>
      <c r="L9975" s="18" t="str">
        <f>VLOOKUP(F9975,'BD customers'!$1:$1048576,2,FALSE)</f>
        <v>Anne Pryor</v>
      </c>
      <c r="M9975" s="2">
        <f>MATCH(orders[[#This Row],[Product ID]],'BD product'!A:A,0)</f>
        <v>1789</v>
      </c>
      <c r="N9975" s="2" t="str" cm="1">
        <f t="array" ref="N9975">INDEX('BD product'!A:D,M9975,2)</f>
        <v>Technology</v>
      </c>
    </row>
    <row r="9976" spans="1:14" x14ac:dyDescent="0.3">
      <c r="A9976" s="3" t="s">
        <v>9506</v>
      </c>
      <c r="B9976" s="4">
        <v>42710</v>
      </c>
      <c r="C9976" s="12" t="str">
        <f t="shared" si="155"/>
        <v>2016/12</v>
      </c>
      <c r="D9976" s="4">
        <v>42714</v>
      </c>
      <c r="E9976" s="3" t="s">
        <v>21</v>
      </c>
      <c r="F9976" s="3" t="s">
        <v>1178</v>
      </c>
      <c r="G9976" s="3" t="s">
        <v>3700</v>
      </c>
      <c r="H9976" s="5">
        <v>1869</v>
      </c>
      <c r="I9976" s="2">
        <v>7</v>
      </c>
      <c r="J9976" s="2">
        <v>0</v>
      </c>
      <c r="K9976" s="2">
        <v>5.2332000000000001</v>
      </c>
      <c r="L9976" s="18" t="str">
        <f>VLOOKUP(F9976,'BD customers'!$1:$1048576,2,FALSE)</f>
        <v>Anne Pryor</v>
      </c>
      <c r="M9976" s="2">
        <f>MATCH(orders[[#This Row],[Product ID]],'BD product'!A:A,0)</f>
        <v>1128</v>
      </c>
      <c r="N9976" s="2" t="str" cm="1">
        <f t="array" ref="N9976">INDEX('BD product'!A:D,M9976,2)</f>
        <v>Office Supplies</v>
      </c>
    </row>
    <row r="9977" spans="1:14" x14ac:dyDescent="0.3">
      <c r="A9977" s="3" t="s">
        <v>9506</v>
      </c>
      <c r="B9977" s="4">
        <v>42710</v>
      </c>
      <c r="C9977" s="12" t="str">
        <f t="shared" si="155"/>
        <v>2016/12</v>
      </c>
      <c r="D9977" s="4">
        <v>42714</v>
      </c>
      <c r="E9977" s="3" t="s">
        <v>21</v>
      </c>
      <c r="F9977" s="3" t="s">
        <v>1178</v>
      </c>
      <c r="G9977" s="3" t="s">
        <v>2214</v>
      </c>
      <c r="H9977" s="5">
        <v>1336</v>
      </c>
      <c r="I9977" s="2">
        <v>2</v>
      </c>
      <c r="J9977" s="2">
        <v>0</v>
      </c>
      <c r="K9977" s="2">
        <v>6.4127999999999998</v>
      </c>
      <c r="L9977" s="18" t="str">
        <f>VLOOKUP(F9977,'BD customers'!$1:$1048576,2,FALSE)</f>
        <v>Anne Pryor</v>
      </c>
      <c r="M9977" s="2">
        <f>MATCH(orders[[#This Row],[Product ID]],'BD product'!A:A,0)</f>
        <v>580</v>
      </c>
      <c r="N9977" s="2" t="str" cm="1">
        <f t="array" ref="N9977">INDEX('BD product'!A:D,M9977,2)</f>
        <v>Office Supplies</v>
      </c>
    </row>
    <row r="9978" spans="1:14" x14ac:dyDescent="0.3">
      <c r="A9978" s="3" t="s">
        <v>9506</v>
      </c>
      <c r="B9978" s="4">
        <v>42710</v>
      </c>
      <c r="C9978" s="12" t="str">
        <f t="shared" si="155"/>
        <v>2016/12</v>
      </c>
      <c r="D9978" s="4">
        <v>42714</v>
      </c>
      <c r="E9978" s="3" t="s">
        <v>21</v>
      </c>
      <c r="F9978" s="3" t="s">
        <v>1178</v>
      </c>
      <c r="G9978" s="3" t="s">
        <v>1966</v>
      </c>
      <c r="H9978" s="5">
        <v>249584</v>
      </c>
      <c r="I9978" s="2">
        <v>2</v>
      </c>
      <c r="J9978" s="2">
        <v>2</v>
      </c>
      <c r="K9978" s="2">
        <v>3.1198000000000001</v>
      </c>
      <c r="L9978" s="18" t="str">
        <f>VLOOKUP(F9978,'BD customers'!$1:$1048576,2,FALSE)</f>
        <v>Anne Pryor</v>
      </c>
      <c r="M9978" s="2">
        <f>MATCH(orders[[#This Row],[Product ID]],'BD product'!A:A,0)</f>
        <v>497</v>
      </c>
      <c r="N9978" s="2" t="str" cm="1">
        <f t="array" ref="N9978">INDEX('BD product'!A:D,M9978,2)</f>
        <v>Technology</v>
      </c>
    </row>
    <row r="9979" spans="1:14" x14ac:dyDescent="0.3">
      <c r="A9979" s="3" t="s">
        <v>9506</v>
      </c>
      <c r="B9979" s="4">
        <v>42710</v>
      </c>
      <c r="C9979" s="12" t="str">
        <f t="shared" si="155"/>
        <v>2016/12</v>
      </c>
      <c r="D9979" s="4">
        <v>42714</v>
      </c>
      <c r="E9979" s="3" t="s">
        <v>21</v>
      </c>
      <c r="F9979" s="3" t="s">
        <v>1178</v>
      </c>
      <c r="G9979" s="3" t="s">
        <v>1962</v>
      </c>
      <c r="H9979" s="5">
        <v>1386</v>
      </c>
      <c r="I9979" s="2">
        <v>7</v>
      </c>
      <c r="J9979" s="2">
        <v>0</v>
      </c>
      <c r="K9979" s="2">
        <v>0</v>
      </c>
      <c r="L9979" s="18" t="str">
        <f>VLOOKUP(F9979,'BD customers'!$1:$1048576,2,FALSE)</f>
        <v>Anne Pryor</v>
      </c>
      <c r="M9979" s="2">
        <f>MATCH(orders[[#This Row],[Product ID]],'BD product'!A:A,0)</f>
        <v>496</v>
      </c>
      <c r="N9979" s="2" t="str" cm="1">
        <f t="array" ref="N9979">INDEX('BD product'!A:D,M9979,2)</f>
        <v>Office Supplies</v>
      </c>
    </row>
    <row r="9980" spans="1:14" x14ac:dyDescent="0.3">
      <c r="A9980" s="3" t="s">
        <v>9506</v>
      </c>
      <c r="B9980" s="4">
        <v>42710</v>
      </c>
      <c r="C9980" s="12" t="str">
        <f t="shared" si="155"/>
        <v>2016/12</v>
      </c>
      <c r="D9980" s="4">
        <v>42714</v>
      </c>
      <c r="E9980" s="3" t="s">
        <v>21</v>
      </c>
      <c r="F9980" s="3" t="s">
        <v>1178</v>
      </c>
      <c r="G9980" s="3" t="s">
        <v>2892</v>
      </c>
      <c r="H9980" s="5">
        <v>13376</v>
      </c>
      <c r="I9980" s="2">
        <v>4</v>
      </c>
      <c r="J9980" s="2">
        <v>2</v>
      </c>
      <c r="K9980" s="2">
        <v>4.6816000000000004</v>
      </c>
      <c r="L9980" s="18" t="str">
        <f>VLOOKUP(F9980,'BD customers'!$1:$1048576,2,FALSE)</f>
        <v>Anne Pryor</v>
      </c>
      <c r="M9980" s="2">
        <f>MATCH(orders[[#This Row],[Product ID]],'BD product'!A:A,0)</f>
        <v>809</v>
      </c>
      <c r="N9980" s="2" t="str" cm="1">
        <f t="array" ref="N9980">INDEX('BD product'!A:D,M9980,2)</f>
        <v>Office Supplies</v>
      </c>
    </row>
    <row r="9981" spans="1:14" x14ac:dyDescent="0.3">
      <c r="A9981" s="3" t="s">
        <v>9506</v>
      </c>
      <c r="B9981" s="4">
        <v>42710</v>
      </c>
      <c r="C9981" s="12" t="str">
        <f t="shared" si="155"/>
        <v>2016/12</v>
      </c>
      <c r="D9981" s="4">
        <v>42714</v>
      </c>
      <c r="E9981" s="3" t="s">
        <v>21</v>
      </c>
      <c r="F9981" s="3" t="s">
        <v>1178</v>
      </c>
      <c r="G9981" s="3" t="s">
        <v>3185</v>
      </c>
      <c r="H9981" s="5">
        <v>437472</v>
      </c>
      <c r="I9981" s="2">
        <v>14</v>
      </c>
      <c r="J9981" s="2">
        <v>2</v>
      </c>
      <c r="K9981" s="2">
        <v>153.11519999999999</v>
      </c>
      <c r="L9981" s="18" t="str">
        <f>VLOOKUP(F9981,'BD customers'!$1:$1048576,2,FALSE)</f>
        <v>Anne Pryor</v>
      </c>
      <c r="M9981" s="2">
        <f>MATCH(orders[[#This Row],[Product ID]],'BD product'!A:A,0)</f>
        <v>922</v>
      </c>
      <c r="N9981" s="2" t="str" cm="1">
        <f t="array" ref="N9981">INDEX('BD product'!A:D,M9981,2)</f>
        <v>Office Supplies</v>
      </c>
    </row>
    <row r="9982" spans="1:14" x14ac:dyDescent="0.3">
      <c r="A9982" s="3" t="s">
        <v>9507</v>
      </c>
      <c r="B9982" s="4">
        <v>42253</v>
      </c>
      <c r="C9982" s="12" t="str">
        <f t="shared" si="155"/>
        <v>2015/09</v>
      </c>
      <c r="D9982" s="4">
        <v>42256</v>
      </c>
      <c r="E9982" s="3" t="s">
        <v>11</v>
      </c>
      <c r="F9982" s="3" t="s">
        <v>2011</v>
      </c>
      <c r="G9982" s="3" t="s">
        <v>3337</v>
      </c>
      <c r="H9982" s="5">
        <v>8598</v>
      </c>
      <c r="I9982" s="2">
        <v>1</v>
      </c>
      <c r="J9982" s="2">
        <v>0</v>
      </c>
      <c r="K9982" s="2">
        <v>22.354800000000001</v>
      </c>
      <c r="L9982" s="18" t="str">
        <f>VLOOKUP(F9982,'BD customers'!$1:$1048576,2,FALSE)</f>
        <v>Shaun Weien</v>
      </c>
      <c r="M9982" s="2">
        <f>MATCH(orders[[#This Row],[Product ID]],'BD product'!A:A,0)</f>
        <v>979</v>
      </c>
      <c r="N9982" s="2" t="str" cm="1">
        <f t="array" ref="N9982">INDEX('BD product'!A:D,M9982,2)</f>
        <v>Furniture</v>
      </c>
    </row>
    <row r="9983" spans="1:14" x14ac:dyDescent="0.3">
      <c r="A9983" s="3" t="s">
        <v>9508</v>
      </c>
      <c r="B9983" s="4">
        <v>42950</v>
      </c>
      <c r="C9983" s="12" t="str">
        <f t="shared" si="155"/>
        <v>2017/08</v>
      </c>
      <c r="D9983" s="4">
        <v>42953</v>
      </c>
      <c r="E9983" s="3" t="s">
        <v>64</v>
      </c>
      <c r="F9983" s="3" t="s">
        <v>259</v>
      </c>
      <c r="G9983" s="3" t="s">
        <v>2332</v>
      </c>
      <c r="H9983" s="5">
        <v>1652</v>
      </c>
      <c r="I9983" s="2">
        <v>5</v>
      </c>
      <c r="J9983" s="2">
        <v>2</v>
      </c>
      <c r="K9983" s="2">
        <v>0.53690000000000004</v>
      </c>
      <c r="L9983" s="18" t="str">
        <f>VLOOKUP(F9983,'BD customers'!$1:$1048576,2,FALSE)</f>
        <v>Ted Butterfield</v>
      </c>
      <c r="M9983" s="2">
        <f>MATCH(orders[[#This Row],[Product ID]],'BD product'!A:A,0)</f>
        <v>619</v>
      </c>
      <c r="N9983" s="2" t="str" cm="1">
        <f t="array" ref="N9983">INDEX('BD product'!A:D,M9983,2)</f>
        <v>Office Supplies</v>
      </c>
    </row>
    <row r="9984" spans="1:14" x14ac:dyDescent="0.3">
      <c r="A9984" s="3" t="s">
        <v>9509</v>
      </c>
      <c r="B9984" s="4">
        <v>42635</v>
      </c>
      <c r="C9984" s="12" t="str">
        <f t="shared" si="155"/>
        <v>2016/09</v>
      </c>
      <c r="D9984" s="4">
        <v>42641</v>
      </c>
      <c r="E9984" s="3" t="s">
        <v>21</v>
      </c>
      <c r="F9984" s="3" t="s">
        <v>546</v>
      </c>
      <c r="G9984" s="3" t="s">
        <v>2673</v>
      </c>
      <c r="H9984" s="5">
        <v>3556</v>
      </c>
      <c r="I9984" s="2">
        <v>7</v>
      </c>
      <c r="J9984" s="2">
        <v>0</v>
      </c>
      <c r="K9984" s="2">
        <v>16.713200000000001</v>
      </c>
      <c r="L9984" s="18" t="str">
        <f>VLOOKUP(F9984,'BD customers'!$1:$1048576,2,FALSE)</f>
        <v>Ryan Crowe</v>
      </c>
      <c r="M9984" s="2">
        <f>MATCH(orders[[#This Row],[Product ID]],'BD product'!A:A,0)</f>
        <v>729</v>
      </c>
      <c r="N9984" s="2" t="str" cm="1">
        <f t="array" ref="N9984">INDEX('BD product'!A:D,M9984,2)</f>
        <v>Office Supplies</v>
      </c>
    </row>
    <row r="9985" spans="1:14" x14ac:dyDescent="0.3">
      <c r="A9985" s="3" t="s">
        <v>9509</v>
      </c>
      <c r="B9985" s="4">
        <v>42635</v>
      </c>
      <c r="C9985" s="12" t="str">
        <f t="shared" si="155"/>
        <v>2016/09</v>
      </c>
      <c r="D9985" s="4">
        <v>42641</v>
      </c>
      <c r="E9985" s="3" t="s">
        <v>21</v>
      </c>
      <c r="F9985" s="3" t="s">
        <v>546</v>
      </c>
      <c r="G9985" s="3" t="s">
        <v>6448</v>
      </c>
      <c r="H9985" s="5">
        <v>9798</v>
      </c>
      <c r="I9985" s="2">
        <v>2</v>
      </c>
      <c r="J9985" s="2">
        <v>0</v>
      </c>
      <c r="K9985" s="2">
        <v>27.4344</v>
      </c>
      <c r="L9985" s="18" t="str">
        <f>VLOOKUP(F9985,'BD customers'!$1:$1048576,2,FALSE)</f>
        <v>Ryan Crowe</v>
      </c>
      <c r="M9985" s="2">
        <f>MATCH(orders[[#This Row],[Product ID]],'BD product'!A:A,0)</f>
        <v>1694</v>
      </c>
      <c r="N9985" s="2" t="str" cm="1">
        <f t="array" ref="N9985">INDEX('BD product'!A:D,M9985,2)</f>
        <v>Technology</v>
      </c>
    </row>
    <row r="9986" spans="1:14" x14ac:dyDescent="0.3">
      <c r="A9986" s="3" t="s">
        <v>9510</v>
      </c>
      <c r="B9986" s="4">
        <v>42141</v>
      </c>
      <c r="C9986" s="12" t="str">
        <f t="shared" ref="C9986:C9995" si="156">TEXT(B9986,"aaaa/mm")</f>
        <v>2015/05</v>
      </c>
      <c r="D9986" s="4">
        <v>42147</v>
      </c>
      <c r="E9986" s="3" t="s">
        <v>21</v>
      </c>
      <c r="F9986" s="3" t="s">
        <v>191</v>
      </c>
      <c r="G9986" s="3" t="s">
        <v>1522</v>
      </c>
      <c r="H9986" s="5">
        <v>315</v>
      </c>
      <c r="I9986" s="2">
        <v>10</v>
      </c>
      <c r="J9986" s="2">
        <v>0</v>
      </c>
      <c r="K9986" s="2">
        <v>0.1512</v>
      </c>
      <c r="L9986" s="18" t="str">
        <f>VLOOKUP(F9986,'BD customers'!$1:$1048576,2,FALSE)</f>
        <v>Dianna Vittorini</v>
      </c>
      <c r="M9986" s="2">
        <f>MATCH(orders[[#This Row],[Product ID]],'BD product'!A:A,0)</f>
        <v>367</v>
      </c>
      <c r="N9986" s="2" t="str" cm="1">
        <f t="array" ref="N9986">INDEX('BD product'!A:D,M9986,2)</f>
        <v>Office Supplies</v>
      </c>
    </row>
    <row r="9987" spans="1:14" x14ac:dyDescent="0.3">
      <c r="A9987" s="3" t="s">
        <v>9510</v>
      </c>
      <c r="B9987" s="4">
        <v>42141</v>
      </c>
      <c r="C9987" s="12" t="str">
        <f t="shared" si="156"/>
        <v>2015/05</v>
      </c>
      <c r="D9987" s="4">
        <v>42147</v>
      </c>
      <c r="E9987" s="3" t="s">
        <v>21</v>
      </c>
      <c r="F9987" s="3" t="s">
        <v>191</v>
      </c>
      <c r="G9987" s="3" t="s">
        <v>3938</v>
      </c>
      <c r="H9987" s="5">
        <v>556</v>
      </c>
      <c r="I9987" s="2">
        <v>4</v>
      </c>
      <c r="J9987" s="2">
        <v>0</v>
      </c>
      <c r="K9987" s="2">
        <v>1.6124000000000001</v>
      </c>
      <c r="L9987" s="18" t="str">
        <f>VLOOKUP(F9987,'BD customers'!$1:$1048576,2,FALSE)</f>
        <v>Dianna Vittorini</v>
      </c>
      <c r="M9987" s="2">
        <f>MATCH(orders[[#This Row],[Product ID]],'BD product'!A:A,0)</f>
        <v>1207</v>
      </c>
      <c r="N9987" s="2" t="str" cm="1">
        <f t="array" ref="N9987">INDEX('BD product'!A:D,M9987,2)</f>
        <v>Office Supplies</v>
      </c>
    </row>
    <row r="9988" spans="1:14" x14ac:dyDescent="0.3">
      <c r="A9988" s="3" t="s">
        <v>9511</v>
      </c>
      <c r="B9988" s="4">
        <v>42642</v>
      </c>
      <c r="C9988" s="12" t="str">
        <f t="shared" si="156"/>
        <v>2016/09</v>
      </c>
      <c r="D9988" s="4">
        <v>42646</v>
      </c>
      <c r="E9988" s="3" t="s">
        <v>21</v>
      </c>
      <c r="F9988" s="3" t="s">
        <v>4214</v>
      </c>
      <c r="G9988" s="3" t="s">
        <v>5374</v>
      </c>
      <c r="H9988" s="5">
        <v>3624</v>
      </c>
      <c r="I9988" s="2">
        <v>1</v>
      </c>
      <c r="J9988" s="2">
        <v>0</v>
      </c>
      <c r="K9988" s="2">
        <v>15.220800000000001</v>
      </c>
      <c r="L9988" s="18" t="str">
        <f>VLOOKUP(F9988,'BD customers'!$1:$1048576,2,FALSE)</f>
        <v>Maris LaWare</v>
      </c>
      <c r="M9988" s="2">
        <f>MATCH(orders[[#This Row],[Product ID]],'BD product'!A:A,0)</f>
        <v>1521</v>
      </c>
      <c r="N9988" s="2" t="str" cm="1">
        <f t="array" ref="N9988">INDEX('BD product'!A:D,M9988,2)</f>
        <v>Technology</v>
      </c>
    </row>
    <row r="9989" spans="1:14" x14ac:dyDescent="0.3">
      <c r="A9989" s="3" t="s">
        <v>9512</v>
      </c>
      <c r="B9989" s="4">
        <v>43056</v>
      </c>
      <c r="C9989" s="12" t="str">
        <f t="shared" si="156"/>
        <v>2017/11</v>
      </c>
      <c r="D9989" s="4">
        <v>43060</v>
      </c>
      <c r="E9989" s="3" t="s">
        <v>21</v>
      </c>
      <c r="F9989" s="3" t="s">
        <v>225</v>
      </c>
      <c r="G9989" s="3" t="s">
        <v>5816</v>
      </c>
      <c r="H9989" s="5">
        <v>7999</v>
      </c>
      <c r="I9989" s="2">
        <v>1</v>
      </c>
      <c r="J9989" s="2">
        <v>0</v>
      </c>
      <c r="K9989" s="2">
        <v>28.796399999999998</v>
      </c>
      <c r="L9989" s="18" t="str">
        <f>VLOOKUP(F9989,'BD customers'!$1:$1048576,2,FALSE)</f>
        <v>Ruben Ausman</v>
      </c>
      <c r="M9989" s="2">
        <f>MATCH(orders[[#This Row],[Product ID]],'BD product'!A:A,0)</f>
        <v>1595</v>
      </c>
      <c r="N9989" s="2" t="str" cm="1">
        <f t="array" ref="N9989">INDEX('BD product'!A:D,M9989,2)</f>
        <v>Technology</v>
      </c>
    </row>
    <row r="9990" spans="1:14" x14ac:dyDescent="0.3">
      <c r="A9990" s="3" t="s">
        <v>9512</v>
      </c>
      <c r="B9990" s="4">
        <v>43056</v>
      </c>
      <c r="C9990" s="12" t="str">
        <f t="shared" si="156"/>
        <v>2017/11</v>
      </c>
      <c r="D9990" s="4">
        <v>43060</v>
      </c>
      <c r="E9990" s="3" t="s">
        <v>21</v>
      </c>
      <c r="F9990" s="3" t="s">
        <v>225</v>
      </c>
      <c r="G9990" s="3" t="s">
        <v>7512</v>
      </c>
      <c r="H9990" s="5">
        <v>2061</v>
      </c>
      <c r="I9990" s="2">
        <v>5</v>
      </c>
      <c r="J9990" s="2">
        <v>0</v>
      </c>
      <c r="K9990" s="2">
        <v>5.5647000000000002</v>
      </c>
      <c r="L9990" s="18" t="str">
        <f>VLOOKUP(F9990,'BD customers'!$1:$1048576,2,FALSE)</f>
        <v>Ruben Ausman</v>
      </c>
      <c r="M9990" s="2">
        <f>MATCH(orders[[#This Row],[Product ID]],'BD product'!A:A,0)</f>
        <v>1785</v>
      </c>
      <c r="N9990" s="2" t="str" cm="1">
        <f t="array" ref="N9990">INDEX('BD product'!A:D,M9990,2)</f>
        <v>Technology</v>
      </c>
    </row>
    <row r="9991" spans="1:14" x14ac:dyDescent="0.3">
      <c r="A9991" s="3" t="s">
        <v>9513</v>
      </c>
      <c r="B9991" s="4">
        <v>41660</v>
      </c>
      <c r="C9991" s="12" t="str">
        <f t="shared" si="156"/>
        <v>2014/01</v>
      </c>
      <c r="D9991" s="4">
        <v>41662</v>
      </c>
      <c r="E9991" s="3" t="s">
        <v>11</v>
      </c>
      <c r="F9991" s="3" t="s">
        <v>1180</v>
      </c>
      <c r="G9991" s="3" t="s">
        <v>3824</v>
      </c>
      <c r="H9991" s="5">
        <v>25248</v>
      </c>
      <c r="I9991" s="2">
        <v>3</v>
      </c>
      <c r="J9991" s="2">
        <v>2</v>
      </c>
      <c r="K9991" s="2">
        <v>4.1028000000000002</v>
      </c>
      <c r="L9991" s="18" t="str">
        <f>VLOOKUP(F9991,'BD customers'!$1:$1048576,2,FALSE)</f>
        <v>Tom Boeckenhauer</v>
      </c>
      <c r="M9991" s="2">
        <f>MATCH(orders[[#This Row],[Product ID]],'BD product'!A:A,0)</f>
        <v>1174</v>
      </c>
      <c r="N9991" s="2" t="str" cm="1">
        <f t="array" ref="N9991">INDEX('BD product'!A:D,M9991,2)</f>
        <v>Furniture</v>
      </c>
    </row>
    <row r="9992" spans="1:14" x14ac:dyDescent="0.3">
      <c r="A9992" s="3" t="s">
        <v>9514</v>
      </c>
      <c r="B9992" s="4">
        <v>42792</v>
      </c>
      <c r="C9992" s="12" t="str">
        <f t="shared" si="156"/>
        <v>2017/02</v>
      </c>
      <c r="D9992" s="4">
        <v>42797</v>
      </c>
      <c r="E9992" s="3" t="s">
        <v>21</v>
      </c>
      <c r="F9992" s="3" t="s">
        <v>590</v>
      </c>
      <c r="G9992" s="3" t="s">
        <v>7188</v>
      </c>
      <c r="H9992" s="5">
        <v>9196</v>
      </c>
      <c r="I9992" s="2">
        <v>2</v>
      </c>
      <c r="J9992" s="2">
        <v>0</v>
      </c>
      <c r="K9992" s="2">
        <v>15.6332</v>
      </c>
      <c r="L9992" s="18" t="str">
        <f>VLOOKUP(F9992,'BD customers'!$1:$1048576,2,FALSE)</f>
        <v>Dave Brooks</v>
      </c>
      <c r="M9992" s="2">
        <f>MATCH(orders[[#This Row],[Product ID]],'BD product'!A:A,0)</f>
        <v>1764</v>
      </c>
      <c r="N9992" s="2" t="str" cm="1">
        <f t="array" ref="N9992">INDEX('BD product'!A:D,M9992,2)</f>
        <v>Furniture</v>
      </c>
    </row>
    <row r="9993" spans="1:14" x14ac:dyDescent="0.3">
      <c r="A9993" s="3" t="s">
        <v>9514</v>
      </c>
      <c r="B9993" s="4">
        <v>42792</v>
      </c>
      <c r="C9993" s="12" t="str">
        <f t="shared" si="156"/>
        <v>2017/02</v>
      </c>
      <c r="D9993" s="4">
        <v>42797</v>
      </c>
      <c r="E9993" s="3" t="s">
        <v>21</v>
      </c>
      <c r="F9993" s="3" t="s">
        <v>590</v>
      </c>
      <c r="G9993" s="3" t="s">
        <v>1288</v>
      </c>
      <c r="H9993" s="5">
        <v>258576</v>
      </c>
      <c r="I9993" s="2">
        <v>2</v>
      </c>
      <c r="J9993" s="2">
        <v>2</v>
      </c>
      <c r="K9993" s="2">
        <v>19.3932</v>
      </c>
      <c r="L9993" s="18" t="str">
        <f>VLOOKUP(F9993,'BD customers'!$1:$1048576,2,FALSE)</f>
        <v>Dave Brooks</v>
      </c>
      <c r="M9993" s="2">
        <f>MATCH(orders[[#This Row],[Product ID]],'BD product'!A:A,0)</f>
        <v>299</v>
      </c>
      <c r="N9993" s="2" t="str" cm="1">
        <f t="array" ref="N9993">INDEX('BD product'!A:D,M9993,2)</f>
        <v>Technology</v>
      </c>
    </row>
    <row r="9994" spans="1:14" x14ac:dyDescent="0.3">
      <c r="A9994" s="3" t="s">
        <v>9514</v>
      </c>
      <c r="B9994" s="4">
        <v>42792</v>
      </c>
      <c r="C9994" s="12" t="str">
        <f t="shared" si="156"/>
        <v>2017/02</v>
      </c>
      <c r="D9994" s="4">
        <v>42797</v>
      </c>
      <c r="E9994" s="3" t="s">
        <v>21</v>
      </c>
      <c r="F9994" s="3" t="s">
        <v>590</v>
      </c>
      <c r="G9994" s="3" t="s">
        <v>3288</v>
      </c>
      <c r="H9994" s="5">
        <v>296</v>
      </c>
      <c r="I9994" s="2">
        <v>4</v>
      </c>
      <c r="J9994" s="2">
        <v>0</v>
      </c>
      <c r="K9994" s="2">
        <v>0.13320000000000001</v>
      </c>
      <c r="L9994" s="18" t="str">
        <f>VLOOKUP(F9994,'BD customers'!$1:$1048576,2,FALSE)</f>
        <v>Dave Brooks</v>
      </c>
      <c r="M9994" s="2">
        <f>MATCH(orders[[#This Row],[Product ID]],'BD product'!A:A,0)</f>
        <v>958</v>
      </c>
      <c r="N9994" s="2" t="str" cm="1">
        <f t="array" ref="N9994">INDEX('BD product'!A:D,M9994,2)</f>
        <v>Office Supplies</v>
      </c>
    </row>
    <row r="9995" spans="1:14" x14ac:dyDescent="0.3">
      <c r="A9995" s="3" t="s">
        <v>9515</v>
      </c>
      <c r="B9995" s="4">
        <v>42859</v>
      </c>
      <c r="C9995" s="12" t="str">
        <f t="shared" si="156"/>
        <v>2017/05</v>
      </c>
      <c r="D9995" s="4">
        <v>42864</v>
      </c>
      <c r="E9995" s="3" t="s">
        <v>11</v>
      </c>
      <c r="F9995" s="3" t="s">
        <v>672</v>
      </c>
      <c r="G9995" s="3" t="s">
        <v>774</v>
      </c>
      <c r="H9995" s="5">
        <v>24316</v>
      </c>
      <c r="I9995" s="2">
        <v>2</v>
      </c>
      <c r="J9995" s="2">
        <v>0</v>
      </c>
      <c r="K9995" s="2">
        <v>7.2948000000000004</v>
      </c>
      <c r="L9995" s="18" t="str">
        <f>VLOOKUP(F9995,'BD customers'!$1:$1048576,2,FALSE)</f>
        <v>Chris Cortes</v>
      </c>
      <c r="M9995" s="2">
        <f>MATCH(orders[[#This Row],[Product ID]],'BD product'!A:A,0)</f>
        <v>168</v>
      </c>
      <c r="N9995" s="2" t="str" cm="1">
        <f t="array" ref="N9995">INDEX('BD product'!A:D,M9995,2)</f>
        <v>Office Supplies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C3C0A-25BE-42DB-93C8-311D3EF7BAFA}">
  <sheetPr>
    <pageSetUpPr fitToPage="1"/>
  </sheetPr>
  <dimension ref="A1:AP51"/>
  <sheetViews>
    <sheetView showGridLines="0" tabSelected="1" zoomScale="80" zoomScaleNormal="80" workbookViewId="0">
      <selection activeCell="AC32" sqref="AC32"/>
    </sheetView>
  </sheetViews>
  <sheetFormatPr defaultRowHeight="14.4" x14ac:dyDescent="0.3"/>
  <sheetData>
    <row r="1" spans="1:42" ht="16.05" x14ac:dyDescent="0.3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</row>
    <row r="2" spans="1:42" ht="16.05" x14ac:dyDescent="0.3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2" ht="16.05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</row>
    <row r="4" spans="1:42" ht="16.05" x14ac:dyDescent="0.3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</row>
    <row r="5" spans="1:42" ht="16.05" x14ac:dyDescent="0.3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</row>
    <row r="6" spans="1:42" ht="16.05" x14ac:dyDescent="0.3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</row>
    <row r="7" spans="1:42" ht="16.05" x14ac:dyDescent="0.3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</row>
    <row r="8" spans="1:42" ht="16.05" x14ac:dyDescent="0.3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</row>
    <row r="9" spans="1:42" ht="16.05" x14ac:dyDescent="0.3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</row>
    <row r="10" spans="1:42" ht="16.05" x14ac:dyDescent="0.3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</row>
    <row r="11" spans="1:42" ht="16.05" x14ac:dyDescent="0.3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</row>
    <row r="12" spans="1:42" ht="16.05" x14ac:dyDescent="0.3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</row>
    <row r="13" spans="1:42" ht="16.05" x14ac:dyDescent="0.3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</row>
    <row r="14" spans="1:42" ht="16.05" x14ac:dyDescent="0.3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</row>
    <row r="15" spans="1:42" ht="16.05" x14ac:dyDescent="0.3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</row>
    <row r="16" spans="1:42" ht="16.05" x14ac:dyDescent="0.3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</row>
    <row r="17" spans="1:42" ht="16.05" x14ac:dyDescent="0.3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</row>
    <row r="18" spans="1:42" ht="16.05" x14ac:dyDescent="0.3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</row>
    <row r="19" spans="1:42" ht="15.6" x14ac:dyDescent="0.3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</row>
    <row r="20" spans="1:42" ht="15.6" x14ac:dyDescent="0.3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</row>
    <row r="21" spans="1:42" ht="15.6" x14ac:dyDescent="0.3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</row>
    <row r="22" spans="1:42" ht="15.6" x14ac:dyDescent="0.3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</row>
    <row r="23" spans="1:42" ht="15.6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</row>
    <row r="24" spans="1:42" ht="15.6" x14ac:dyDescent="0.3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</row>
    <row r="25" spans="1:42" ht="15.6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</row>
    <row r="26" spans="1:42" ht="15.6" x14ac:dyDescent="0.3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2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</row>
    <row r="27" spans="1:42" ht="15.6" x14ac:dyDescent="0.3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2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</row>
    <row r="28" spans="1:42" ht="15.6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2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</row>
    <row r="29" spans="1:42" ht="15.6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</row>
    <row r="30" spans="1:42" ht="15.6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</row>
    <row r="31" spans="1:42" ht="15.6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</row>
    <row r="32" spans="1:42" ht="15.6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 t="s">
        <v>10342</v>
      </c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</row>
    <row r="33" spans="1:42" ht="15.6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</row>
    <row r="34" spans="1:42" ht="15.6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</row>
    <row r="35" spans="1:42" ht="15.6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</row>
    <row r="36" spans="1:42" ht="15.6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</row>
    <row r="37" spans="1:42" ht="15.6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</row>
    <row r="38" spans="1:42" ht="15.6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</row>
    <row r="39" spans="1:42" ht="15.6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</row>
    <row r="40" spans="1:42" ht="15.6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</row>
    <row r="41" spans="1:42" ht="15.6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</row>
    <row r="42" spans="1:42" ht="15.6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</row>
    <row r="43" spans="1:42" ht="15.6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</row>
    <row r="44" spans="1:42" ht="15.6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</row>
    <row r="45" spans="1:42" ht="15.6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</row>
    <row r="46" spans="1:42" ht="15.6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</row>
    <row r="47" spans="1:42" ht="15.6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</row>
    <row r="48" spans="1:42" ht="15.6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</row>
    <row r="49" spans="1:42" ht="15.6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</row>
    <row r="50" spans="1:42" ht="15.6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</row>
    <row r="51" spans="1:42" ht="15.6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</row>
  </sheetData>
  <pageMargins left="0.511811024" right="0.511811024" top="0.78740157499999996" bottom="0.78740157499999996" header="0.31496062000000002" footer="0.31496062000000002"/>
  <pageSetup paperSize="9" scale="5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FBA1-7798-4B67-81E7-32E09BABEFF4}">
  <dimension ref="A2:Q5013"/>
  <sheetViews>
    <sheetView zoomScale="70" zoomScaleNormal="70" workbookViewId="0">
      <selection activeCell="G32" sqref="G32"/>
    </sheetView>
  </sheetViews>
  <sheetFormatPr defaultRowHeight="14.4" x14ac:dyDescent="0.3"/>
  <cols>
    <col min="1" max="1" width="18" bestFit="1" customWidth="1"/>
    <col min="2" max="2" width="19.44140625" style="6" bestFit="1" customWidth="1"/>
    <col min="3" max="3" width="16.6640625" bestFit="1" customWidth="1"/>
    <col min="4" max="4" width="15.21875" bestFit="1" customWidth="1"/>
    <col min="5" max="5" width="21.44140625" bestFit="1" customWidth="1"/>
    <col min="7" max="7" width="20" customWidth="1"/>
    <col min="8" max="8" width="21" bestFit="1" customWidth="1"/>
    <col min="10" max="10" width="15.44140625" customWidth="1"/>
    <col min="11" max="11" width="22.21875" customWidth="1"/>
  </cols>
  <sheetData>
    <row r="2" spans="1:17" x14ac:dyDescent="0.3">
      <c r="G2" t="s">
        <v>10324</v>
      </c>
      <c r="P2" t="s">
        <v>10324</v>
      </c>
    </row>
    <row r="3" spans="1:17" x14ac:dyDescent="0.3">
      <c r="A3" s="7" t="s">
        <v>9519</v>
      </c>
      <c r="B3" s="6" t="s">
        <v>9524</v>
      </c>
      <c r="C3" t="s">
        <v>9523</v>
      </c>
      <c r="D3" t="s">
        <v>9521</v>
      </c>
      <c r="E3" t="s">
        <v>9522</v>
      </c>
      <c r="G3" s="9" t="s">
        <v>9521</v>
      </c>
      <c r="H3" s="9" t="s">
        <v>9522</v>
      </c>
      <c r="J3" s="9" t="s">
        <v>9521</v>
      </c>
      <c r="K3" s="9" t="s">
        <v>9522</v>
      </c>
      <c r="P3" s="9" t="s">
        <v>9521</v>
      </c>
      <c r="Q3" s="9" t="s">
        <v>9522</v>
      </c>
    </row>
    <row r="4" spans="1:17" x14ac:dyDescent="0.3">
      <c r="A4" s="8" t="s">
        <v>151</v>
      </c>
      <c r="B4" s="6">
        <v>24187328</v>
      </c>
      <c r="C4" s="1">
        <v>23962656</v>
      </c>
      <c r="D4" s="1">
        <v>13</v>
      </c>
      <c r="E4" s="1">
        <v>4</v>
      </c>
      <c r="G4" s="1">
        <v>13</v>
      </c>
      <c r="H4" s="1">
        <v>4</v>
      </c>
      <c r="J4">
        <v>1</v>
      </c>
      <c r="K4" s="10">
        <f>COUNTIF(E:E,1)</f>
        <v>2538</v>
      </c>
      <c r="P4" t="s">
        <v>10325</v>
      </c>
      <c r="Q4" s="10">
        <f>COUNTIF(H:H,1)</f>
        <v>2538</v>
      </c>
    </row>
    <row r="5" spans="1:17" x14ac:dyDescent="0.3">
      <c r="A5" s="8" t="s">
        <v>6692</v>
      </c>
      <c r="B5" s="6">
        <v>13535016</v>
      </c>
      <c r="C5" s="1">
        <v>13523976</v>
      </c>
      <c r="D5" s="1">
        <v>17</v>
      </c>
      <c r="E5" s="1">
        <v>3</v>
      </c>
      <c r="G5" s="1">
        <v>17</v>
      </c>
      <c r="H5" s="1">
        <v>3</v>
      </c>
      <c r="J5">
        <v>2</v>
      </c>
      <c r="K5" s="10">
        <f>COUNTIF(E:E,2)</f>
        <v>1220</v>
      </c>
      <c r="P5" t="s">
        <v>10326</v>
      </c>
      <c r="Q5" s="10">
        <f>COUNTIF(H:H,2)</f>
        <v>1220</v>
      </c>
    </row>
    <row r="6" spans="1:17" x14ac:dyDescent="0.3">
      <c r="A6" s="8" t="s">
        <v>8841</v>
      </c>
      <c r="B6" s="6">
        <v>12335312</v>
      </c>
      <c r="C6" s="1">
        <v>12279984</v>
      </c>
      <c r="D6" s="1">
        <v>8</v>
      </c>
      <c r="E6" s="1">
        <v>2</v>
      </c>
      <c r="G6" s="1">
        <v>8</v>
      </c>
      <c r="H6" s="1">
        <v>2</v>
      </c>
      <c r="J6">
        <v>3</v>
      </c>
      <c r="K6" s="10">
        <f>COUNTIF(E:E,3)</f>
        <v>603</v>
      </c>
      <c r="P6" t="s">
        <v>10327</v>
      </c>
      <c r="Q6" s="10">
        <f>COUNTIF(H:H,3)</f>
        <v>603</v>
      </c>
    </row>
    <row r="7" spans="1:17" x14ac:dyDescent="0.3">
      <c r="A7" s="8" t="s">
        <v>4703</v>
      </c>
      <c r="B7" s="6">
        <v>11229902</v>
      </c>
      <c r="C7" s="1">
        <v>11199968</v>
      </c>
      <c r="D7" s="1">
        <v>18</v>
      </c>
      <c r="E7" s="1">
        <v>4</v>
      </c>
      <c r="G7" s="1">
        <v>18</v>
      </c>
      <c r="H7" s="1">
        <v>4</v>
      </c>
      <c r="J7">
        <v>4</v>
      </c>
      <c r="K7" s="10">
        <f>COUNTIF(E:E,4)</f>
        <v>336</v>
      </c>
      <c r="P7" t="s">
        <v>10328</v>
      </c>
      <c r="Q7" s="10">
        <f>COUNTIF(H:H,4)</f>
        <v>336</v>
      </c>
    </row>
    <row r="8" spans="1:17" x14ac:dyDescent="0.3">
      <c r="A8" s="8" t="s">
        <v>6146</v>
      </c>
      <c r="B8" s="6">
        <v>10463124</v>
      </c>
      <c r="C8" s="1">
        <v>9566648</v>
      </c>
      <c r="D8" s="1">
        <v>26</v>
      </c>
      <c r="E8" s="1">
        <v>5</v>
      </c>
      <c r="G8" s="1">
        <v>26</v>
      </c>
      <c r="H8" s="1">
        <v>5</v>
      </c>
      <c r="J8">
        <v>5</v>
      </c>
      <c r="K8" s="10">
        <f>COUNTIF(E:E,5)</f>
        <v>158</v>
      </c>
      <c r="P8" t="s">
        <v>10329</v>
      </c>
      <c r="Q8" s="10">
        <f>COUNTIF(H:H,5)</f>
        <v>158</v>
      </c>
    </row>
    <row r="9" spans="1:17" x14ac:dyDescent="0.3">
      <c r="A9" s="8" t="s">
        <v>31</v>
      </c>
      <c r="B9" s="6">
        <v>9598143</v>
      </c>
      <c r="C9" s="1">
        <v>9575775</v>
      </c>
      <c r="D9" s="1">
        <v>7</v>
      </c>
      <c r="E9" s="1">
        <v>2</v>
      </c>
      <c r="G9" s="1">
        <v>7</v>
      </c>
      <c r="H9" s="1">
        <v>2</v>
      </c>
      <c r="J9">
        <v>6</v>
      </c>
      <c r="K9" s="10">
        <f>COUNTIF(E:E,6)</f>
        <v>70</v>
      </c>
      <c r="P9" t="s">
        <v>10330</v>
      </c>
      <c r="Q9" s="10">
        <f>COUNTIF(H:H,6)</f>
        <v>70</v>
      </c>
    </row>
    <row r="10" spans="1:17" x14ac:dyDescent="0.3">
      <c r="A10" s="8" t="s">
        <v>4460</v>
      </c>
      <c r="B10" s="6">
        <v>9566648</v>
      </c>
      <c r="C10" s="1">
        <v>9566648</v>
      </c>
      <c r="D10" s="1">
        <v>7</v>
      </c>
      <c r="E10" s="1">
        <v>1</v>
      </c>
      <c r="G10" s="1">
        <v>7</v>
      </c>
      <c r="H10" s="1">
        <v>1</v>
      </c>
      <c r="J10">
        <v>7</v>
      </c>
      <c r="K10" s="10">
        <f>COUNTIF(E:E,7)</f>
        <v>51</v>
      </c>
      <c r="P10" t="s">
        <v>10331</v>
      </c>
      <c r="Q10" s="10">
        <f>COUNTIF(H:H,7)</f>
        <v>51</v>
      </c>
    </row>
    <row r="11" spans="1:17" x14ac:dyDescent="0.3">
      <c r="A11" s="8" t="s">
        <v>6301</v>
      </c>
      <c r="B11" s="6">
        <v>9183123</v>
      </c>
      <c r="C11" s="1">
        <v>9179235</v>
      </c>
      <c r="D11" s="1">
        <v>15</v>
      </c>
      <c r="E11" s="1">
        <v>2</v>
      </c>
      <c r="G11" s="1">
        <v>15</v>
      </c>
      <c r="H11" s="1">
        <v>2</v>
      </c>
      <c r="J11">
        <v>8</v>
      </c>
      <c r="K11" s="10">
        <f>COUNTIF(E:E,8)</f>
        <v>16</v>
      </c>
      <c r="M11" t="s">
        <v>10342</v>
      </c>
      <c r="P11" t="s">
        <v>10332</v>
      </c>
      <c r="Q11" s="10">
        <f>COUNTIF(H:H,8)</f>
        <v>16</v>
      </c>
    </row>
    <row r="12" spans="1:17" x14ac:dyDescent="0.3">
      <c r="A12" s="8" t="s">
        <v>726</v>
      </c>
      <c r="B12" s="6">
        <v>8813660</v>
      </c>
      <c r="C12" s="1">
        <v>8159952</v>
      </c>
      <c r="D12" s="1">
        <v>37</v>
      </c>
      <c r="E12" s="1">
        <v>7</v>
      </c>
      <c r="G12" s="1">
        <v>37</v>
      </c>
      <c r="H12" s="1">
        <v>7</v>
      </c>
      <c r="J12">
        <v>9</v>
      </c>
      <c r="K12" s="10">
        <f>COUNTIF(E:E,9)</f>
        <v>10</v>
      </c>
      <c r="P12" t="s">
        <v>10333</v>
      </c>
      <c r="Q12" s="10">
        <f>COUNTIF(H:H,9)</f>
        <v>10</v>
      </c>
    </row>
    <row r="13" spans="1:17" x14ac:dyDescent="0.3">
      <c r="A13" s="8" t="s">
        <v>7546</v>
      </c>
      <c r="B13" s="6">
        <v>8539020</v>
      </c>
      <c r="C13" s="1">
        <v>8399976</v>
      </c>
      <c r="D13" s="1">
        <v>10</v>
      </c>
      <c r="E13" s="1">
        <v>4</v>
      </c>
      <c r="G13" s="1">
        <v>10</v>
      </c>
      <c r="H13" s="1">
        <v>4</v>
      </c>
      <c r="J13">
        <v>10</v>
      </c>
      <c r="K13" s="10">
        <f>COUNTIF(E:E,10)</f>
        <v>3</v>
      </c>
      <c r="P13" t="s">
        <v>10334</v>
      </c>
      <c r="Q13" s="10">
        <f>COUNTIF(H:H,10)</f>
        <v>3</v>
      </c>
    </row>
    <row r="14" spans="1:17" x14ac:dyDescent="0.3">
      <c r="A14" s="8" t="s">
        <v>966</v>
      </c>
      <c r="B14" s="6">
        <v>7110907</v>
      </c>
      <c r="C14" s="1">
        <v>6206145</v>
      </c>
      <c r="D14" s="1">
        <v>13</v>
      </c>
      <c r="E14" s="1">
        <v>5</v>
      </c>
      <c r="G14" s="1">
        <v>13</v>
      </c>
      <c r="H14" s="1">
        <v>5</v>
      </c>
      <c r="J14">
        <v>11</v>
      </c>
      <c r="K14" s="10">
        <f>COUNTIF(E:E,11)</f>
        <v>2</v>
      </c>
      <c r="P14" t="s">
        <v>10335</v>
      </c>
      <c r="Q14" s="10">
        <f>COUNTIF(H:H,11)</f>
        <v>2</v>
      </c>
    </row>
    <row r="15" spans="1:17" x14ac:dyDescent="0.3">
      <c r="A15" s="8" t="s">
        <v>971</v>
      </c>
      <c r="B15" s="6">
        <v>6925281</v>
      </c>
      <c r="C15" s="1">
        <v>3610848</v>
      </c>
      <c r="D15" s="1">
        <v>21</v>
      </c>
      <c r="E15" s="1">
        <v>3</v>
      </c>
      <c r="G15" s="1">
        <v>21</v>
      </c>
      <c r="H15" s="1">
        <v>3</v>
      </c>
      <c r="J15">
        <v>12</v>
      </c>
      <c r="K15" s="10">
        <f>COUNTIF(E:E,12)</f>
        <v>1</v>
      </c>
      <c r="P15" t="s">
        <v>10336</v>
      </c>
      <c r="Q15" s="10">
        <f>COUNTIF(H:H,12)</f>
        <v>1</v>
      </c>
    </row>
    <row r="16" spans="1:17" x14ac:dyDescent="0.3">
      <c r="A16" s="8" t="s">
        <v>6438</v>
      </c>
      <c r="B16" s="6">
        <v>6313022</v>
      </c>
      <c r="C16" s="1">
        <v>6234648</v>
      </c>
      <c r="D16" s="1">
        <v>22</v>
      </c>
      <c r="E16" s="1">
        <v>3</v>
      </c>
      <c r="G16" s="1">
        <v>22</v>
      </c>
      <c r="H16" s="1">
        <v>3</v>
      </c>
      <c r="J16">
        <v>13</v>
      </c>
      <c r="K16" s="10">
        <f>COUNTIF(E:E,13)</f>
        <v>0</v>
      </c>
      <c r="P16" t="s">
        <v>10337</v>
      </c>
      <c r="Q16" s="10">
        <f>COUNTIF(H:H,13)</f>
        <v>0</v>
      </c>
    </row>
    <row r="17" spans="1:17" x14ac:dyDescent="0.3">
      <c r="A17" s="8" t="s">
        <v>9370</v>
      </c>
      <c r="B17" s="6">
        <v>6139992</v>
      </c>
      <c r="C17" s="1">
        <v>6139992</v>
      </c>
      <c r="D17" s="1">
        <v>3</v>
      </c>
      <c r="E17" s="1">
        <v>1</v>
      </c>
      <c r="G17" s="1">
        <v>3</v>
      </c>
      <c r="H17" s="1">
        <v>1</v>
      </c>
      <c r="J17">
        <v>14</v>
      </c>
      <c r="K17" s="10">
        <f>COUNTIF(E:E,14)</f>
        <v>1</v>
      </c>
      <c r="P17" t="s">
        <v>10338</v>
      </c>
      <c r="Q17" s="10">
        <f>COUNTIF(H:H,14)</f>
        <v>1</v>
      </c>
    </row>
    <row r="18" spans="1:17" x14ac:dyDescent="0.3">
      <c r="A18" s="8" t="s">
        <v>196</v>
      </c>
      <c r="B18" s="6">
        <v>6020546</v>
      </c>
      <c r="C18" s="1">
        <v>5323992</v>
      </c>
      <c r="D18" s="1">
        <v>19</v>
      </c>
      <c r="E18" s="1">
        <v>4</v>
      </c>
      <c r="G18" s="1">
        <v>19</v>
      </c>
      <c r="H18" s="1">
        <v>4</v>
      </c>
    </row>
    <row r="19" spans="1:17" x14ac:dyDescent="0.3">
      <c r="A19" s="8" t="s">
        <v>8095</v>
      </c>
      <c r="B19" s="6">
        <v>5931786</v>
      </c>
      <c r="C19" s="1">
        <v>5099575</v>
      </c>
      <c r="D19" s="1">
        <v>13</v>
      </c>
      <c r="E19" s="1">
        <v>4</v>
      </c>
      <c r="G19" s="1">
        <v>13</v>
      </c>
      <c r="H19" s="1">
        <v>4</v>
      </c>
    </row>
    <row r="20" spans="1:17" x14ac:dyDescent="0.3">
      <c r="A20" s="8" t="s">
        <v>8471</v>
      </c>
      <c r="B20" s="6">
        <v>5622925</v>
      </c>
      <c r="C20" s="1">
        <v>5622925</v>
      </c>
      <c r="D20" s="1">
        <v>7</v>
      </c>
      <c r="E20" s="1">
        <v>1</v>
      </c>
      <c r="G20" s="1">
        <v>7</v>
      </c>
      <c r="H20" s="1">
        <v>1</v>
      </c>
    </row>
    <row r="21" spans="1:17" x14ac:dyDescent="0.3">
      <c r="A21" s="8" t="s">
        <v>733</v>
      </c>
      <c r="B21" s="6">
        <v>5579940</v>
      </c>
      <c r="C21" s="1">
        <v>3059982</v>
      </c>
      <c r="D21" s="1">
        <v>10</v>
      </c>
      <c r="E21" s="1">
        <v>2</v>
      </c>
      <c r="G21" s="1">
        <v>10</v>
      </c>
      <c r="H21" s="1">
        <v>2</v>
      </c>
    </row>
    <row r="22" spans="1:17" x14ac:dyDescent="0.3">
      <c r="A22" s="8" t="s">
        <v>6101</v>
      </c>
      <c r="B22" s="6">
        <v>5282648</v>
      </c>
      <c r="C22" s="1">
        <v>4799984</v>
      </c>
      <c r="D22" s="1">
        <v>10</v>
      </c>
      <c r="E22" s="1">
        <v>2</v>
      </c>
      <c r="G22" s="1">
        <v>10</v>
      </c>
      <c r="H22" s="1">
        <v>2</v>
      </c>
    </row>
    <row r="23" spans="1:17" x14ac:dyDescent="0.3">
      <c r="A23" s="8" t="s">
        <v>8286</v>
      </c>
      <c r="B23" s="6">
        <v>5016549</v>
      </c>
      <c r="C23" s="1">
        <v>4499985</v>
      </c>
      <c r="D23" s="1">
        <v>10</v>
      </c>
      <c r="E23" s="1">
        <v>3</v>
      </c>
      <c r="G23" s="1">
        <v>10</v>
      </c>
      <c r="H23" s="1">
        <v>3</v>
      </c>
    </row>
    <row r="24" spans="1:17" x14ac:dyDescent="0.3">
      <c r="A24" s="8" t="s">
        <v>1781</v>
      </c>
      <c r="B24" s="6">
        <v>4749327</v>
      </c>
      <c r="C24" s="1">
        <v>4663736</v>
      </c>
      <c r="D24" s="1">
        <v>10</v>
      </c>
      <c r="E24" s="1">
        <v>3</v>
      </c>
      <c r="G24" s="1">
        <v>10</v>
      </c>
      <c r="H24" s="1">
        <v>3</v>
      </c>
    </row>
    <row r="25" spans="1:17" x14ac:dyDescent="0.3">
      <c r="A25" s="8" t="s">
        <v>7253</v>
      </c>
      <c r="B25" s="6">
        <v>4678096</v>
      </c>
      <c r="C25" s="1">
        <v>4228704</v>
      </c>
      <c r="D25" s="1">
        <v>40</v>
      </c>
      <c r="E25" s="1">
        <v>10</v>
      </c>
      <c r="G25" s="1">
        <v>40</v>
      </c>
      <c r="H25" s="1">
        <v>10</v>
      </c>
    </row>
    <row r="26" spans="1:17" x14ac:dyDescent="0.3">
      <c r="A26" s="8" t="s">
        <v>6170</v>
      </c>
      <c r="B26" s="6">
        <v>4582496</v>
      </c>
      <c r="C26" s="1">
        <v>4367896</v>
      </c>
      <c r="D26" s="1">
        <v>28</v>
      </c>
      <c r="E26" s="1">
        <v>5</v>
      </c>
      <c r="G26" s="1">
        <v>28</v>
      </c>
      <c r="H26" s="1">
        <v>5</v>
      </c>
    </row>
    <row r="27" spans="1:17" x14ac:dyDescent="0.3">
      <c r="A27" s="8" t="s">
        <v>8309</v>
      </c>
      <c r="B27" s="6">
        <v>4550886</v>
      </c>
      <c r="C27" s="1">
        <v>4535976</v>
      </c>
      <c r="D27" s="1">
        <v>12</v>
      </c>
      <c r="E27" s="1">
        <v>3</v>
      </c>
      <c r="G27" s="1">
        <v>12</v>
      </c>
      <c r="H27" s="1">
        <v>3</v>
      </c>
    </row>
    <row r="28" spans="1:17" x14ac:dyDescent="0.3">
      <c r="A28" s="8" t="s">
        <v>9331</v>
      </c>
      <c r="B28" s="6">
        <v>4428698</v>
      </c>
      <c r="C28" s="1">
        <v>4099992</v>
      </c>
      <c r="D28" s="1">
        <v>8</v>
      </c>
      <c r="E28" s="1">
        <v>3</v>
      </c>
      <c r="G28" s="1">
        <v>8</v>
      </c>
      <c r="H28" s="1">
        <v>3</v>
      </c>
    </row>
    <row r="29" spans="1:17" x14ac:dyDescent="0.3">
      <c r="A29" s="8" t="s">
        <v>8003</v>
      </c>
      <c r="B29" s="6">
        <v>4416174</v>
      </c>
      <c r="C29" s="1">
        <v>4416174</v>
      </c>
      <c r="D29" s="1">
        <v>9</v>
      </c>
      <c r="E29" s="1">
        <v>1</v>
      </c>
      <c r="G29" s="1">
        <v>9</v>
      </c>
      <c r="H29" s="1">
        <v>1</v>
      </c>
    </row>
    <row r="30" spans="1:17" x14ac:dyDescent="0.3">
      <c r="A30" s="8" t="s">
        <v>6778</v>
      </c>
      <c r="B30" s="6">
        <v>4368524</v>
      </c>
      <c r="C30" s="1">
        <v>3930072</v>
      </c>
      <c r="D30" s="1">
        <v>14</v>
      </c>
      <c r="E30" s="1">
        <v>4</v>
      </c>
      <c r="G30" s="1">
        <v>14</v>
      </c>
      <c r="H30" s="1">
        <v>4</v>
      </c>
    </row>
    <row r="31" spans="1:17" x14ac:dyDescent="0.3">
      <c r="A31" s="8" t="s">
        <v>1047</v>
      </c>
      <c r="B31" s="6">
        <v>4366263</v>
      </c>
      <c r="C31" s="1">
        <v>4355168</v>
      </c>
      <c r="D31" s="1">
        <v>12</v>
      </c>
      <c r="E31" s="1">
        <v>5</v>
      </c>
      <c r="G31" s="1">
        <v>12</v>
      </c>
      <c r="H31" s="1">
        <v>5</v>
      </c>
    </row>
    <row r="32" spans="1:17" x14ac:dyDescent="0.3">
      <c r="A32" s="8" t="s">
        <v>9118</v>
      </c>
      <c r="B32" s="6">
        <v>4337640</v>
      </c>
      <c r="C32" s="1">
        <v>4305552</v>
      </c>
      <c r="D32" s="1">
        <v>13</v>
      </c>
      <c r="E32" s="1">
        <v>2</v>
      </c>
      <c r="G32" s="1">
        <v>13</v>
      </c>
      <c r="H32" s="1">
        <v>2</v>
      </c>
    </row>
    <row r="33" spans="1:8" x14ac:dyDescent="0.3">
      <c r="A33" s="8" t="s">
        <v>9340</v>
      </c>
      <c r="B33" s="6">
        <v>4297644</v>
      </c>
      <c r="C33" s="1">
        <v>4297644</v>
      </c>
      <c r="D33" s="1">
        <v>13</v>
      </c>
      <c r="E33" s="1">
        <v>1</v>
      </c>
      <c r="G33" s="1">
        <v>13</v>
      </c>
      <c r="H33" s="1">
        <v>1</v>
      </c>
    </row>
    <row r="34" spans="1:8" x14ac:dyDescent="0.3">
      <c r="A34" s="8" t="s">
        <v>4736</v>
      </c>
      <c r="B34" s="6">
        <v>4249575</v>
      </c>
      <c r="C34" s="1">
        <v>4249575</v>
      </c>
      <c r="D34" s="1">
        <v>5</v>
      </c>
      <c r="E34" s="1">
        <v>1</v>
      </c>
      <c r="G34" s="1">
        <v>5</v>
      </c>
      <c r="H34" s="1">
        <v>1</v>
      </c>
    </row>
    <row r="35" spans="1:8" x14ac:dyDescent="0.3">
      <c r="A35" s="8" t="s">
        <v>7297</v>
      </c>
      <c r="B35" s="6">
        <v>4159061</v>
      </c>
      <c r="C35" s="1">
        <v>4158912</v>
      </c>
      <c r="D35" s="1">
        <v>13</v>
      </c>
      <c r="E35" s="1">
        <v>2</v>
      </c>
      <c r="G35" s="1">
        <v>13</v>
      </c>
      <c r="H35" s="1">
        <v>2</v>
      </c>
    </row>
    <row r="36" spans="1:8" x14ac:dyDescent="0.3">
      <c r="A36" s="8" t="s">
        <v>9500</v>
      </c>
      <c r="B36" s="6">
        <v>3900240</v>
      </c>
      <c r="C36" s="1">
        <v>3834656</v>
      </c>
      <c r="D36" s="1">
        <v>6</v>
      </c>
      <c r="E36" s="1">
        <v>2</v>
      </c>
      <c r="G36" s="1">
        <v>6</v>
      </c>
      <c r="H36" s="1">
        <v>2</v>
      </c>
    </row>
    <row r="37" spans="1:8" x14ac:dyDescent="0.3">
      <c r="A37" s="8" t="s">
        <v>1438</v>
      </c>
      <c r="B37" s="6">
        <v>3838551</v>
      </c>
      <c r="C37" s="1">
        <v>3754575</v>
      </c>
      <c r="D37" s="1">
        <v>6</v>
      </c>
      <c r="E37" s="1">
        <v>2</v>
      </c>
      <c r="G37" s="1">
        <v>6</v>
      </c>
      <c r="H37" s="1">
        <v>2</v>
      </c>
    </row>
    <row r="38" spans="1:8" x14ac:dyDescent="0.3">
      <c r="A38" s="8" t="s">
        <v>9203</v>
      </c>
      <c r="B38" s="6">
        <v>3785292</v>
      </c>
      <c r="C38" s="1">
        <v>3785292</v>
      </c>
      <c r="D38" s="1">
        <v>6</v>
      </c>
      <c r="E38" s="1">
        <v>1</v>
      </c>
      <c r="G38" s="1">
        <v>6</v>
      </c>
      <c r="H38" s="1">
        <v>1</v>
      </c>
    </row>
    <row r="39" spans="1:8" x14ac:dyDescent="0.3">
      <c r="A39" s="8" t="s">
        <v>9281</v>
      </c>
      <c r="B39" s="6">
        <v>3752871</v>
      </c>
      <c r="C39" s="1">
        <v>3691992</v>
      </c>
      <c r="D39" s="1">
        <v>13</v>
      </c>
      <c r="E39" s="1">
        <v>4</v>
      </c>
      <c r="G39" s="1">
        <v>13</v>
      </c>
      <c r="H39" s="1">
        <v>4</v>
      </c>
    </row>
    <row r="40" spans="1:8" x14ac:dyDescent="0.3">
      <c r="A40" s="8" t="s">
        <v>1341</v>
      </c>
      <c r="B40" s="6">
        <v>3684508</v>
      </c>
      <c r="C40" s="1">
        <v>1336829</v>
      </c>
      <c r="D40" s="1">
        <v>46</v>
      </c>
      <c r="E40" s="1">
        <v>9</v>
      </c>
      <c r="G40" s="1">
        <v>46</v>
      </c>
      <c r="H40" s="1">
        <v>9</v>
      </c>
    </row>
    <row r="41" spans="1:8" x14ac:dyDescent="0.3">
      <c r="A41" s="8" t="s">
        <v>7345</v>
      </c>
      <c r="B41" s="6">
        <v>3640947</v>
      </c>
      <c r="C41" s="1">
        <v>2888127</v>
      </c>
      <c r="D41" s="1">
        <v>52</v>
      </c>
      <c r="E41" s="1">
        <v>14</v>
      </c>
      <c r="G41" s="1">
        <v>52</v>
      </c>
      <c r="H41" s="1">
        <v>14</v>
      </c>
    </row>
    <row r="42" spans="1:8" x14ac:dyDescent="0.3">
      <c r="A42" s="8" t="s">
        <v>7352</v>
      </c>
      <c r="B42" s="6">
        <v>3588096</v>
      </c>
      <c r="C42" s="1">
        <v>1537074</v>
      </c>
      <c r="D42" s="1">
        <v>26</v>
      </c>
      <c r="E42" s="1">
        <v>5</v>
      </c>
      <c r="G42" s="1">
        <v>26</v>
      </c>
      <c r="H42" s="1">
        <v>5</v>
      </c>
    </row>
    <row r="43" spans="1:8" x14ac:dyDescent="0.3">
      <c r="A43" s="8" t="s">
        <v>46</v>
      </c>
      <c r="B43" s="6">
        <v>3550027</v>
      </c>
      <c r="C43" s="1">
        <v>1706184</v>
      </c>
      <c r="D43" s="1">
        <v>38</v>
      </c>
      <c r="E43" s="1">
        <v>7</v>
      </c>
      <c r="G43" s="1">
        <v>38</v>
      </c>
      <c r="H43" s="1">
        <v>7</v>
      </c>
    </row>
    <row r="44" spans="1:8" x14ac:dyDescent="0.3">
      <c r="A44" s="8" t="s">
        <v>9344</v>
      </c>
      <c r="B44" s="6">
        <v>3476415</v>
      </c>
      <c r="C44" s="1">
        <v>3406664</v>
      </c>
      <c r="D44" s="1">
        <v>25</v>
      </c>
      <c r="E44" s="1">
        <v>4</v>
      </c>
      <c r="G44" s="1">
        <v>25</v>
      </c>
      <c r="H44" s="1">
        <v>4</v>
      </c>
    </row>
    <row r="45" spans="1:8" x14ac:dyDescent="0.3">
      <c r="A45" s="8" t="s">
        <v>5364</v>
      </c>
      <c r="B45" s="6">
        <v>3359952</v>
      </c>
      <c r="C45" s="1">
        <v>3359952</v>
      </c>
      <c r="D45" s="1">
        <v>6</v>
      </c>
      <c r="E45" s="1">
        <v>1</v>
      </c>
      <c r="G45" s="1">
        <v>6</v>
      </c>
      <c r="H45" s="1">
        <v>1</v>
      </c>
    </row>
    <row r="46" spans="1:8" x14ac:dyDescent="0.3">
      <c r="A46" s="8" t="s">
        <v>6763</v>
      </c>
      <c r="B46" s="6">
        <v>3286064</v>
      </c>
      <c r="C46" s="1">
        <v>3283992</v>
      </c>
      <c r="D46" s="1">
        <v>5</v>
      </c>
      <c r="E46" s="1">
        <v>2</v>
      </c>
      <c r="G46" s="1">
        <v>5</v>
      </c>
      <c r="H46" s="1">
        <v>2</v>
      </c>
    </row>
    <row r="47" spans="1:8" x14ac:dyDescent="0.3">
      <c r="A47" s="8" t="s">
        <v>4402</v>
      </c>
      <c r="B47" s="6">
        <v>3284220</v>
      </c>
      <c r="C47" s="1">
        <v>1579746</v>
      </c>
      <c r="D47" s="1">
        <v>25</v>
      </c>
      <c r="E47" s="1">
        <v>5</v>
      </c>
      <c r="G47" s="1">
        <v>25</v>
      </c>
      <c r="H47" s="1">
        <v>5</v>
      </c>
    </row>
    <row r="48" spans="1:8" x14ac:dyDescent="0.3">
      <c r="A48" s="8" t="s">
        <v>5123</v>
      </c>
      <c r="B48" s="6">
        <v>3277328</v>
      </c>
      <c r="C48" s="1">
        <v>3277328</v>
      </c>
      <c r="D48" s="1">
        <v>2</v>
      </c>
      <c r="E48" s="1">
        <v>1</v>
      </c>
      <c r="G48" s="1">
        <v>2</v>
      </c>
      <c r="H48" s="1">
        <v>1</v>
      </c>
    </row>
    <row r="49" spans="1:8" x14ac:dyDescent="0.3">
      <c r="A49" s="8" t="s">
        <v>7759</v>
      </c>
      <c r="B49" s="6">
        <v>3267179</v>
      </c>
      <c r="C49" s="1">
        <v>3266376</v>
      </c>
      <c r="D49" s="1">
        <v>11</v>
      </c>
      <c r="E49" s="1">
        <v>3</v>
      </c>
      <c r="G49" s="1">
        <v>11</v>
      </c>
      <c r="H49" s="1">
        <v>3</v>
      </c>
    </row>
    <row r="50" spans="1:8" x14ac:dyDescent="0.3">
      <c r="A50" s="8" t="s">
        <v>8804</v>
      </c>
      <c r="B50" s="6">
        <v>3174204</v>
      </c>
      <c r="C50" s="1">
        <v>3059745</v>
      </c>
      <c r="D50" s="1">
        <v>10</v>
      </c>
      <c r="E50" s="1">
        <v>3</v>
      </c>
      <c r="G50" s="1">
        <v>10</v>
      </c>
      <c r="H50" s="1">
        <v>3</v>
      </c>
    </row>
    <row r="51" spans="1:8" x14ac:dyDescent="0.3">
      <c r="A51" s="8" t="s">
        <v>8824</v>
      </c>
      <c r="B51" s="6">
        <v>3063774</v>
      </c>
      <c r="C51" s="1">
        <v>3050376</v>
      </c>
      <c r="D51" s="1">
        <v>5</v>
      </c>
      <c r="E51" s="1">
        <v>2</v>
      </c>
      <c r="G51" s="1">
        <v>5</v>
      </c>
      <c r="H51" s="1">
        <v>2</v>
      </c>
    </row>
    <row r="52" spans="1:8" x14ac:dyDescent="0.3">
      <c r="A52" s="8" t="s">
        <v>735</v>
      </c>
      <c r="B52" s="6">
        <v>3059982</v>
      </c>
      <c r="C52" s="1">
        <v>3059982</v>
      </c>
      <c r="D52" s="1">
        <v>2</v>
      </c>
      <c r="E52" s="1">
        <v>1</v>
      </c>
      <c r="G52" s="1">
        <v>2</v>
      </c>
      <c r="H52" s="1">
        <v>1</v>
      </c>
    </row>
    <row r="53" spans="1:8" x14ac:dyDescent="0.3">
      <c r="A53" s="8" t="s">
        <v>4930</v>
      </c>
      <c r="B53" s="6">
        <v>3045108</v>
      </c>
      <c r="C53" s="1">
        <v>3005328</v>
      </c>
      <c r="D53" s="1">
        <v>14</v>
      </c>
      <c r="E53" s="1">
        <v>4</v>
      </c>
      <c r="G53" s="1">
        <v>14</v>
      </c>
      <c r="H53" s="1">
        <v>4</v>
      </c>
    </row>
    <row r="54" spans="1:8" x14ac:dyDescent="0.3">
      <c r="A54" s="8" t="s">
        <v>9348</v>
      </c>
      <c r="B54" s="6">
        <v>3031400</v>
      </c>
      <c r="C54" s="1">
        <v>3023928</v>
      </c>
      <c r="D54" s="1">
        <v>14</v>
      </c>
      <c r="E54" s="1">
        <v>3</v>
      </c>
      <c r="G54" s="1">
        <v>14</v>
      </c>
      <c r="H54" s="1">
        <v>3</v>
      </c>
    </row>
    <row r="55" spans="1:8" x14ac:dyDescent="0.3">
      <c r="A55" s="8" t="s">
        <v>6568</v>
      </c>
      <c r="B55" s="6">
        <v>3003083</v>
      </c>
      <c r="C55" s="1">
        <v>2404704</v>
      </c>
      <c r="D55" s="1">
        <v>23</v>
      </c>
      <c r="E55" s="1">
        <v>4</v>
      </c>
      <c r="G55" s="1">
        <v>23</v>
      </c>
      <c r="H55" s="1">
        <v>4</v>
      </c>
    </row>
    <row r="56" spans="1:8" x14ac:dyDescent="0.3">
      <c r="A56" s="8" t="s">
        <v>7127</v>
      </c>
      <c r="B56" s="6">
        <v>2973389</v>
      </c>
      <c r="C56" s="1">
        <v>2799944</v>
      </c>
      <c r="D56" s="1">
        <v>18</v>
      </c>
      <c r="E56" s="1">
        <v>5</v>
      </c>
      <c r="G56" s="1">
        <v>18</v>
      </c>
      <c r="H56" s="1">
        <v>5</v>
      </c>
    </row>
    <row r="57" spans="1:8" x14ac:dyDescent="0.3">
      <c r="A57" s="8" t="s">
        <v>7785</v>
      </c>
      <c r="B57" s="6">
        <v>2972453</v>
      </c>
      <c r="C57" s="1">
        <v>2887056</v>
      </c>
      <c r="D57" s="1">
        <v>32</v>
      </c>
      <c r="E57" s="1">
        <v>7</v>
      </c>
      <c r="G57" s="1">
        <v>32</v>
      </c>
      <c r="H57" s="1">
        <v>7</v>
      </c>
    </row>
    <row r="58" spans="1:8" x14ac:dyDescent="0.3">
      <c r="A58" s="8" t="s">
        <v>6162</v>
      </c>
      <c r="B58" s="6">
        <v>2913016</v>
      </c>
      <c r="C58" s="1">
        <v>2461328</v>
      </c>
      <c r="D58" s="1">
        <v>5</v>
      </c>
      <c r="E58" s="1">
        <v>3</v>
      </c>
      <c r="G58" s="1">
        <v>5</v>
      </c>
      <c r="H58" s="1">
        <v>3</v>
      </c>
    </row>
    <row r="59" spans="1:8" x14ac:dyDescent="0.3">
      <c r="A59" s="8" t="s">
        <v>7287</v>
      </c>
      <c r="B59" s="6">
        <v>2911784</v>
      </c>
      <c r="C59" s="1">
        <v>2357488</v>
      </c>
      <c r="D59" s="1">
        <v>17</v>
      </c>
      <c r="E59" s="1">
        <v>3</v>
      </c>
      <c r="G59" s="1">
        <v>17</v>
      </c>
      <c r="H59" s="1">
        <v>3</v>
      </c>
    </row>
    <row r="60" spans="1:8" x14ac:dyDescent="0.3">
      <c r="A60" s="8" t="s">
        <v>7415</v>
      </c>
      <c r="B60" s="6">
        <v>2900124</v>
      </c>
      <c r="C60" s="1">
        <v>2793528</v>
      </c>
      <c r="D60" s="1">
        <v>19</v>
      </c>
      <c r="E60" s="1">
        <v>3</v>
      </c>
      <c r="G60" s="1">
        <v>19</v>
      </c>
      <c r="H60" s="1">
        <v>3</v>
      </c>
    </row>
    <row r="61" spans="1:8" x14ac:dyDescent="0.3">
      <c r="A61" s="8" t="s">
        <v>6401</v>
      </c>
      <c r="B61" s="6">
        <v>2889000</v>
      </c>
      <c r="C61" s="1">
        <v>2879952</v>
      </c>
      <c r="D61" s="1">
        <v>9</v>
      </c>
      <c r="E61" s="1">
        <v>2</v>
      </c>
      <c r="G61" s="1">
        <v>9</v>
      </c>
      <c r="H61" s="1">
        <v>2</v>
      </c>
    </row>
    <row r="62" spans="1:8" x14ac:dyDescent="0.3">
      <c r="A62" s="8" t="s">
        <v>8797</v>
      </c>
      <c r="B62" s="6">
        <v>2751696</v>
      </c>
      <c r="C62" s="1">
        <v>2239936</v>
      </c>
      <c r="D62" s="1">
        <v>31</v>
      </c>
      <c r="E62" s="1">
        <v>7</v>
      </c>
      <c r="G62" s="1">
        <v>31</v>
      </c>
      <c r="H62" s="1">
        <v>7</v>
      </c>
    </row>
    <row r="63" spans="1:8" x14ac:dyDescent="0.3">
      <c r="A63" s="8" t="s">
        <v>1748</v>
      </c>
      <c r="B63" s="6">
        <v>2735952</v>
      </c>
      <c r="C63" s="1">
        <v>2735952</v>
      </c>
      <c r="D63" s="1">
        <v>6</v>
      </c>
      <c r="E63" s="1">
        <v>1</v>
      </c>
      <c r="G63" s="1">
        <v>6</v>
      </c>
      <c r="H63" s="1">
        <v>1</v>
      </c>
    </row>
    <row r="64" spans="1:8" x14ac:dyDescent="0.3">
      <c r="A64" s="8" t="s">
        <v>6026</v>
      </c>
      <c r="B64" s="6">
        <v>2692329</v>
      </c>
      <c r="C64" s="1">
        <v>2624985</v>
      </c>
      <c r="D64" s="1">
        <v>9</v>
      </c>
      <c r="E64" s="1">
        <v>2</v>
      </c>
      <c r="G64" s="1">
        <v>9</v>
      </c>
      <c r="H64" s="1">
        <v>2</v>
      </c>
    </row>
    <row r="65" spans="1:8" x14ac:dyDescent="0.3">
      <c r="A65" s="8" t="s">
        <v>8906</v>
      </c>
      <c r="B65" s="6">
        <v>2676672</v>
      </c>
      <c r="C65" s="1">
        <v>2676672</v>
      </c>
      <c r="D65" s="1">
        <v>9</v>
      </c>
      <c r="E65" s="1">
        <v>1</v>
      </c>
      <c r="G65" s="1">
        <v>9</v>
      </c>
      <c r="H65" s="1">
        <v>1</v>
      </c>
    </row>
    <row r="66" spans="1:8" x14ac:dyDescent="0.3">
      <c r="A66" s="8" t="s">
        <v>5538</v>
      </c>
      <c r="B66" s="6">
        <v>2676508</v>
      </c>
      <c r="C66" s="1">
        <v>1930656</v>
      </c>
      <c r="D66" s="1">
        <v>24</v>
      </c>
      <c r="E66" s="1">
        <v>7</v>
      </c>
      <c r="G66" s="1">
        <v>24</v>
      </c>
      <c r="H66" s="1">
        <v>7</v>
      </c>
    </row>
    <row r="67" spans="1:8" x14ac:dyDescent="0.3">
      <c r="A67" s="8" t="s">
        <v>9418</v>
      </c>
      <c r="B67" s="6">
        <v>2648724</v>
      </c>
      <c r="C67" s="1">
        <v>2177584</v>
      </c>
      <c r="D67" s="1">
        <v>31</v>
      </c>
      <c r="E67" s="1">
        <v>6</v>
      </c>
      <c r="G67" s="1">
        <v>31</v>
      </c>
      <c r="H67" s="1">
        <v>6</v>
      </c>
    </row>
    <row r="68" spans="1:8" x14ac:dyDescent="0.3">
      <c r="A68" s="8" t="s">
        <v>9002</v>
      </c>
      <c r="B68" s="6">
        <v>2621322</v>
      </c>
      <c r="C68" s="1">
        <v>2621322</v>
      </c>
      <c r="D68" s="1">
        <v>11</v>
      </c>
      <c r="E68" s="1">
        <v>1</v>
      </c>
      <c r="G68" s="1">
        <v>11</v>
      </c>
      <c r="H68" s="1">
        <v>1</v>
      </c>
    </row>
    <row r="69" spans="1:8" x14ac:dyDescent="0.3">
      <c r="A69" s="8" t="s">
        <v>1906</v>
      </c>
      <c r="B69" s="6">
        <v>2605904</v>
      </c>
      <c r="C69" s="1">
        <v>2575944</v>
      </c>
      <c r="D69" s="1">
        <v>21</v>
      </c>
      <c r="E69" s="1">
        <v>3</v>
      </c>
      <c r="G69" s="1">
        <v>21</v>
      </c>
      <c r="H69" s="1">
        <v>3</v>
      </c>
    </row>
    <row r="70" spans="1:8" x14ac:dyDescent="0.3">
      <c r="A70" s="8" t="s">
        <v>5116</v>
      </c>
      <c r="B70" s="6">
        <v>2602482</v>
      </c>
      <c r="C70" s="1">
        <v>2549985</v>
      </c>
      <c r="D70" s="1">
        <v>22</v>
      </c>
      <c r="E70" s="1">
        <v>5</v>
      </c>
      <c r="G70" s="1">
        <v>22</v>
      </c>
      <c r="H70" s="1">
        <v>5</v>
      </c>
    </row>
    <row r="71" spans="1:8" x14ac:dyDescent="0.3">
      <c r="A71" s="8" t="s">
        <v>8543</v>
      </c>
      <c r="B71" s="6">
        <v>2563056</v>
      </c>
      <c r="C71" s="1">
        <v>2563056</v>
      </c>
      <c r="D71" s="1">
        <v>8</v>
      </c>
      <c r="E71" s="1">
        <v>1</v>
      </c>
      <c r="G71" s="1">
        <v>8</v>
      </c>
      <c r="H71" s="1">
        <v>1</v>
      </c>
    </row>
    <row r="72" spans="1:8" x14ac:dyDescent="0.3">
      <c r="A72" s="8" t="s">
        <v>7600</v>
      </c>
      <c r="B72" s="6">
        <v>2553560</v>
      </c>
      <c r="C72" s="1">
        <v>2152776</v>
      </c>
      <c r="D72" s="1">
        <v>13</v>
      </c>
      <c r="E72" s="1">
        <v>2</v>
      </c>
      <c r="G72" s="1">
        <v>13</v>
      </c>
      <c r="H72" s="1">
        <v>2</v>
      </c>
    </row>
    <row r="73" spans="1:8" x14ac:dyDescent="0.3">
      <c r="A73" s="8" t="s">
        <v>4793</v>
      </c>
      <c r="B73" s="6">
        <v>2473509</v>
      </c>
      <c r="C73" s="1">
        <v>2263848</v>
      </c>
      <c r="D73" s="1">
        <v>25</v>
      </c>
      <c r="E73" s="1">
        <v>7</v>
      </c>
      <c r="G73" s="1">
        <v>25</v>
      </c>
      <c r="H73" s="1">
        <v>7</v>
      </c>
    </row>
    <row r="74" spans="1:8" x14ac:dyDescent="0.3">
      <c r="A74" s="8" t="s">
        <v>6859</v>
      </c>
      <c r="B74" s="6">
        <v>2395264</v>
      </c>
      <c r="C74" s="1">
        <v>2314116</v>
      </c>
      <c r="D74" s="1">
        <v>23</v>
      </c>
      <c r="E74" s="1">
        <v>7</v>
      </c>
      <c r="G74" s="1">
        <v>23</v>
      </c>
      <c r="H74" s="1">
        <v>7</v>
      </c>
    </row>
    <row r="75" spans="1:8" x14ac:dyDescent="0.3">
      <c r="A75" s="8" t="s">
        <v>959</v>
      </c>
      <c r="B75" s="6">
        <v>2370849</v>
      </c>
      <c r="C75" s="1">
        <v>1931958</v>
      </c>
      <c r="D75" s="1">
        <v>21</v>
      </c>
      <c r="E75" s="1">
        <v>8</v>
      </c>
      <c r="G75" s="1">
        <v>21</v>
      </c>
      <c r="H75" s="1">
        <v>8</v>
      </c>
    </row>
    <row r="76" spans="1:8" x14ac:dyDescent="0.3">
      <c r="A76" s="8" t="s">
        <v>5246</v>
      </c>
      <c r="B76" s="6">
        <v>2367382</v>
      </c>
      <c r="C76" s="1">
        <v>1799994</v>
      </c>
      <c r="D76" s="1">
        <v>17</v>
      </c>
      <c r="E76" s="1">
        <v>4</v>
      </c>
      <c r="G76" s="1">
        <v>17</v>
      </c>
      <c r="H76" s="1">
        <v>4</v>
      </c>
    </row>
    <row r="77" spans="1:8" x14ac:dyDescent="0.3">
      <c r="A77" s="8" t="s">
        <v>8352</v>
      </c>
      <c r="B77" s="6">
        <v>2347754</v>
      </c>
      <c r="C77" s="1">
        <v>1614582</v>
      </c>
      <c r="D77" s="1">
        <v>28</v>
      </c>
      <c r="E77" s="1">
        <v>7</v>
      </c>
      <c r="G77" s="1">
        <v>28</v>
      </c>
      <c r="H77" s="1">
        <v>7</v>
      </c>
    </row>
    <row r="78" spans="1:8" x14ac:dyDescent="0.3">
      <c r="A78" s="8" t="s">
        <v>5973</v>
      </c>
      <c r="B78" s="6">
        <v>2308776</v>
      </c>
      <c r="C78" s="1">
        <v>1801632</v>
      </c>
      <c r="D78" s="1">
        <v>27</v>
      </c>
      <c r="E78" s="1">
        <v>6</v>
      </c>
      <c r="G78" s="1">
        <v>27</v>
      </c>
      <c r="H78" s="1">
        <v>6</v>
      </c>
    </row>
    <row r="79" spans="1:8" x14ac:dyDescent="0.3">
      <c r="A79" s="8" t="s">
        <v>3844</v>
      </c>
      <c r="B79" s="6">
        <v>2275569</v>
      </c>
      <c r="C79" s="1">
        <v>1740585</v>
      </c>
      <c r="D79" s="1">
        <v>9</v>
      </c>
      <c r="E79" s="1">
        <v>3</v>
      </c>
      <c r="G79" s="1">
        <v>9</v>
      </c>
      <c r="H79" s="1">
        <v>3</v>
      </c>
    </row>
    <row r="80" spans="1:8" x14ac:dyDescent="0.3">
      <c r="A80" s="8" t="s">
        <v>5198</v>
      </c>
      <c r="B80" s="6">
        <v>2205968</v>
      </c>
      <c r="C80" s="1">
        <v>2202656</v>
      </c>
      <c r="D80" s="1">
        <v>8</v>
      </c>
      <c r="E80" s="1">
        <v>2</v>
      </c>
      <c r="G80" s="1">
        <v>8</v>
      </c>
      <c r="H80" s="1">
        <v>2</v>
      </c>
    </row>
    <row r="81" spans="1:8" x14ac:dyDescent="0.3">
      <c r="A81" s="8" t="s">
        <v>8145</v>
      </c>
      <c r="B81" s="6">
        <v>2185858</v>
      </c>
      <c r="C81" s="1">
        <v>1889946</v>
      </c>
      <c r="D81" s="1">
        <v>33</v>
      </c>
      <c r="E81" s="1">
        <v>6</v>
      </c>
      <c r="G81" s="1">
        <v>33</v>
      </c>
      <c r="H81" s="1">
        <v>6</v>
      </c>
    </row>
    <row r="82" spans="1:8" x14ac:dyDescent="0.3">
      <c r="A82" s="8" t="s">
        <v>6698</v>
      </c>
      <c r="B82" s="6">
        <v>2165658</v>
      </c>
      <c r="C82" s="1">
        <v>1781682</v>
      </c>
      <c r="D82" s="1">
        <v>10</v>
      </c>
      <c r="E82" s="1">
        <v>2</v>
      </c>
      <c r="G82" s="1">
        <v>10</v>
      </c>
      <c r="H82" s="1">
        <v>2</v>
      </c>
    </row>
    <row r="83" spans="1:8" x14ac:dyDescent="0.3">
      <c r="A83" s="8" t="s">
        <v>7184</v>
      </c>
      <c r="B83" s="6">
        <v>2121784</v>
      </c>
      <c r="C83" s="1">
        <v>2059992</v>
      </c>
      <c r="D83" s="1">
        <v>7</v>
      </c>
      <c r="E83" s="1">
        <v>2</v>
      </c>
      <c r="G83" s="1">
        <v>7</v>
      </c>
      <c r="H83" s="1">
        <v>2</v>
      </c>
    </row>
    <row r="84" spans="1:8" x14ac:dyDescent="0.3">
      <c r="A84" s="8" t="s">
        <v>8542</v>
      </c>
      <c r="B84" s="6">
        <v>2085055</v>
      </c>
      <c r="C84" s="1">
        <v>2003168</v>
      </c>
      <c r="D84" s="1">
        <v>11</v>
      </c>
      <c r="E84" s="1">
        <v>4</v>
      </c>
      <c r="G84" s="1">
        <v>11</v>
      </c>
      <c r="H84" s="1">
        <v>4</v>
      </c>
    </row>
    <row r="85" spans="1:8" x14ac:dyDescent="0.3">
      <c r="A85" s="8" t="s">
        <v>5219</v>
      </c>
      <c r="B85" s="6">
        <v>2076402</v>
      </c>
      <c r="C85" s="1">
        <v>1036624</v>
      </c>
      <c r="D85" s="1">
        <v>25</v>
      </c>
      <c r="E85" s="1">
        <v>8</v>
      </c>
      <c r="G85" s="1">
        <v>25</v>
      </c>
      <c r="H85" s="1">
        <v>8</v>
      </c>
    </row>
    <row r="86" spans="1:8" x14ac:dyDescent="0.3">
      <c r="A86" s="8" t="s">
        <v>5630</v>
      </c>
      <c r="B86" s="6">
        <v>2060744</v>
      </c>
      <c r="C86" s="1">
        <v>2060744</v>
      </c>
      <c r="D86" s="1">
        <v>7</v>
      </c>
      <c r="E86" s="1">
        <v>1</v>
      </c>
      <c r="G86" s="1">
        <v>7</v>
      </c>
      <c r="H86" s="1">
        <v>1</v>
      </c>
    </row>
    <row r="87" spans="1:8" x14ac:dyDescent="0.3">
      <c r="A87" s="8" t="s">
        <v>5143</v>
      </c>
      <c r="B87" s="6">
        <v>2057786</v>
      </c>
      <c r="C87" s="1">
        <v>2054272</v>
      </c>
      <c r="D87" s="1">
        <v>12</v>
      </c>
      <c r="E87" s="1">
        <v>3</v>
      </c>
      <c r="G87" s="1">
        <v>12</v>
      </c>
      <c r="H87" s="1">
        <v>3</v>
      </c>
    </row>
    <row r="88" spans="1:8" x14ac:dyDescent="0.3">
      <c r="A88" s="8" t="s">
        <v>1689</v>
      </c>
      <c r="B88" s="6">
        <v>2053328</v>
      </c>
      <c r="C88" s="1">
        <v>2053328</v>
      </c>
      <c r="D88" s="1">
        <v>2</v>
      </c>
      <c r="E88" s="1">
        <v>1</v>
      </c>
      <c r="G88" s="1">
        <v>2</v>
      </c>
      <c r="H88" s="1">
        <v>1</v>
      </c>
    </row>
    <row r="89" spans="1:8" x14ac:dyDescent="0.3">
      <c r="A89" s="8" t="s">
        <v>4614</v>
      </c>
      <c r="B89" s="6">
        <v>2048856</v>
      </c>
      <c r="C89" s="1">
        <v>1348704</v>
      </c>
      <c r="D89" s="1">
        <v>9</v>
      </c>
      <c r="E89" s="1">
        <v>2</v>
      </c>
      <c r="G89" s="1">
        <v>9</v>
      </c>
      <c r="H89" s="1">
        <v>2</v>
      </c>
    </row>
    <row r="90" spans="1:8" x14ac:dyDescent="0.3">
      <c r="A90" s="8" t="s">
        <v>9262</v>
      </c>
      <c r="B90" s="6">
        <v>2046664</v>
      </c>
      <c r="C90" s="1">
        <v>2046664</v>
      </c>
      <c r="D90" s="1">
        <v>1</v>
      </c>
      <c r="E90" s="1">
        <v>1</v>
      </c>
      <c r="G90" s="1">
        <v>1</v>
      </c>
      <c r="H90" s="1">
        <v>1</v>
      </c>
    </row>
    <row r="91" spans="1:8" x14ac:dyDescent="0.3">
      <c r="A91" s="8" t="s">
        <v>9327</v>
      </c>
      <c r="B91" s="6">
        <v>2046095</v>
      </c>
      <c r="C91" s="1">
        <v>2033584</v>
      </c>
      <c r="D91" s="1">
        <v>10</v>
      </c>
      <c r="E91" s="1">
        <v>3</v>
      </c>
      <c r="G91" s="1">
        <v>10</v>
      </c>
      <c r="H91" s="1">
        <v>3</v>
      </c>
    </row>
    <row r="92" spans="1:8" x14ac:dyDescent="0.3">
      <c r="A92" s="8" t="s">
        <v>1122</v>
      </c>
      <c r="B92" s="6">
        <v>2027604</v>
      </c>
      <c r="C92" s="1">
        <v>854352</v>
      </c>
      <c r="D92" s="1">
        <v>14</v>
      </c>
      <c r="E92" s="1">
        <v>5</v>
      </c>
      <c r="G92" s="1">
        <v>14</v>
      </c>
      <c r="H92" s="1">
        <v>5</v>
      </c>
    </row>
    <row r="93" spans="1:8" x14ac:dyDescent="0.3">
      <c r="A93" s="8" t="s">
        <v>2425</v>
      </c>
      <c r="B93" s="6">
        <v>2027144</v>
      </c>
      <c r="C93" s="1">
        <v>1983968</v>
      </c>
      <c r="D93" s="1">
        <v>7</v>
      </c>
      <c r="E93" s="1">
        <v>2</v>
      </c>
      <c r="G93" s="1">
        <v>7</v>
      </c>
      <c r="H93" s="1">
        <v>2</v>
      </c>
    </row>
    <row r="94" spans="1:8" x14ac:dyDescent="0.3">
      <c r="A94" s="8" t="s">
        <v>9250</v>
      </c>
      <c r="B94" s="6">
        <v>2023184</v>
      </c>
      <c r="C94" s="1">
        <v>2022272</v>
      </c>
      <c r="D94" s="1">
        <v>11</v>
      </c>
      <c r="E94" s="1">
        <v>2</v>
      </c>
      <c r="G94" s="1">
        <v>11</v>
      </c>
      <c r="H94" s="1">
        <v>2</v>
      </c>
    </row>
    <row r="95" spans="1:8" x14ac:dyDescent="0.3">
      <c r="A95" s="8" t="s">
        <v>541</v>
      </c>
      <c r="B95" s="6">
        <v>1993349</v>
      </c>
      <c r="C95" s="1">
        <v>999432</v>
      </c>
      <c r="D95" s="1">
        <v>29</v>
      </c>
      <c r="E95" s="1">
        <v>4</v>
      </c>
      <c r="G95" s="1">
        <v>29</v>
      </c>
      <c r="H95" s="1">
        <v>4</v>
      </c>
    </row>
    <row r="96" spans="1:8" x14ac:dyDescent="0.3">
      <c r="A96" s="8" t="s">
        <v>3133</v>
      </c>
      <c r="B96" s="6">
        <v>1979928</v>
      </c>
      <c r="C96" s="1">
        <v>1979928</v>
      </c>
      <c r="D96" s="1">
        <v>9</v>
      </c>
      <c r="E96" s="1">
        <v>1</v>
      </c>
      <c r="G96" s="1">
        <v>9</v>
      </c>
      <c r="H96" s="1">
        <v>1</v>
      </c>
    </row>
    <row r="97" spans="1:8" x14ac:dyDescent="0.3">
      <c r="A97" s="8" t="s">
        <v>4809</v>
      </c>
      <c r="B97" s="6">
        <v>1942712</v>
      </c>
      <c r="C97" s="1">
        <v>1919976</v>
      </c>
      <c r="D97" s="1">
        <v>10</v>
      </c>
      <c r="E97" s="1">
        <v>2</v>
      </c>
      <c r="G97" s="1">
        <v>10</v>
      </c>
      <c r="H97" s="1">
        <v>2</v>
      </c>
    </row>
    <row r="98" spans="1:8" x14ac:dyDescent="0.3">
      <c r="A98" s="8" t="s">
        <v>5383</v>
      </c>
      <c r="B98" s="6">
        <v>1919976</v>
      </c>
      <c r="C98" s="1">
        <v>1919976</v>
      </c>
      <c r="D98" s="1">
        <v>3</v>
      </c>
      <c r="E98" s="1">
        <v>1</v>
      </c>
      <c r="G98" s="1">
        <v>3</v>
      </c>
      <c r="H98" s="1">
        <v>1</v>
      </c>
    </row>
    <row r="99" spans="1:8" x14ac:dyDescent="0.3">
      <c r="A99" s="8" t="s">
        <v>8510</v>
      </c>
      <c r="B99" s="6">
        <v>1917779</v>
      </c>
      <c r="C99" s="1">
        <v>1915155</v>
      </c>
      <c r="D99" s="1">
        <v>2</v>
      </c>
      <c r="E99" s="1">
        <v>2</v>
      </c>
      <c r="G99" s="1">
        <v>2</v>
      </c>
      <c r="H99" s="1">
        <v>2</v>
      </c>
    </row>
    <row r="100" spans="1:8" x14ac:dyDescent="0.3">
      <c r="A100" s="8" t="s">
        <v>8651</v>
      </c>
      <c r="B100" s="6">
        <v>1912096</v>
      </c>
      <c r="C100" s="1">
        <v>1554936</v>
      </c>
      <c r="D100" s="1">
        <v>12</v>
      </c>
      <c r="E100" s="1">
        <v>3</v>
      </c>
      <c r="G100" s="1">
        <v>12</v>
      </c>
      <c r="H100" s="1">
        <v>3</v>
      </c>
    </row>
    <row r="101" spans="1:8" x14ac:dyDescent="0.3">
      <c r="A101" s="8" t="s">
        <v>8962</v>
      </c>
      <c r="B101" s="6">
        <v>1893786</v>
      </c>
      <c r="C101" s="1">
        <v>1875258</v>
      </c>
      <c r="D101" s="1">
        <v>9</v>
      </c>
      <c r="E101" s="1">
        <v>2</v>
      </c>
      <c r="G101" s="1">
        <v>9</v>
      </c>
      <c r="H101" s="1">
        <v>2</v>
      </c>
    </row>
    <row r="102" spans="1:8" x14ac:dyDescent="0.3">
      <c r="A102" s="8" t="s">
        <v>9423</v>
      </c>
      <c r="B102" s="6">
        <v>1875128</v>
      </c>
      <c r="C102" s="1">
        <v>1023332</v>
      </c>
      <c r="D102" s="1">
        <v>11</v>
      </c>
      <c r="E102" s="1">
        <v>4</v>
      </c>
      <c r="G102" s="1">
        <v>11</v>
      </c>
      <c r="H102" s="1">
        <v>4</v>
      </c>
    </row>
    <row r="103" spans="1:8" x14ac:dyDescent="0.3">
      <c r="A103" s="8" t="s">
        <v>4907</v>
      </c>
      <c r="B103" s="6">
        <v>1840043</v>
      </c>
      <c r="C103" s="1">
        <v>1075088</v>
      </c>
      <c r="D103" s="1">
        <v>28</v>
      </c>
      <c r="E103" s="1">
        <v>4</v>
      </c>
      <c r="G103" s="1">
        <v>28</v>
      </c>
      <c r="H103" s="1">
        <v>4</v>
      </c>
    </row>
    <row r="104" spans="1:8" x14ac:dyDescent="0.3">
      <c r="A104" s="8" t="s">
        <v>7763</v>
      </c>
      <c r="B104" s="6">
        <v>1833674</v>
      </c>
      <c r="C104" s="1">
        <v>1749995</v>
      </c>
      <c r="D104" s="1">
        <v>18</v>
      </c>
      <c r="E104" s="1">
        <v>5</v>
      </c>
      <c r="G104" s="1">
        <v>18</v>
      </c>
      <c r="H104" s="1">
        <v>5</v>
      </c>
    </row>
    <row r="105" spans="1:8" x14ac:dyDescent="0.3">
      <c r="A105" s="8" t="s">
        <v>1348</v>
      </c>
      <c r="B105" s="6">
        <v>1814656</v>
      </c>
      <c r="C105" s="1">
        <v>892224</v>
      </c>
      <c r="D105" s="1">
        <v>23</v>
      </c>
      <c r="E105" s="1">
        <v>5</v>
      </c>
      <c r="G105" s="1">
        <v>23</v>
      </c>
      <c r="H105" s="1">
        <v>5</v>
      </c>
    </row>
    <row r="106" spans="1:8" x14ac:dyDescent="0.3">
      <c r="A106" s="8" t="s">
        <v>5726</v>
      </c>
      <c r="B106" s="6">
        <v>1812079</v>
      </c>
      <c r="C106" s="1">
        <v>879984</v>
      </c>
      <c r="D106" s="1">
        <v>26</v>
      </c>
      <c r="E106" s="1">
        <v>8</v>
      </c>
      <c r="G106" s="1">
        <v>26</v>
      </c>
      <c r="H106" s="1">
        <v>8</v>
      </c>
    </row>
    <row r="107" spans="1:8" x14ac:dyDescent="0.3">
      <c r="A107" s="8" t="s">
        <v>4396</v>
      </c>
      <c r="B107" s="6">
        <v>1810182</v>
      </c>
      <c r="C107" s="1">
        <v>1552831</v>
      </c>
      <c r="D107" s="1">
        <v>16</v>
      </c>
      <c r="E107" s="1">
        <v>4</v>
      </c>
      <c r="G107" s="1">
        <v>16</v>
      </c>
      <c r="H107" s="1">
        <v>4</v>
      </c>
    </row>
    <row r="108" spans="1:8" x14ac:dyDescent="0.3">
      <c r="A108" s="8" t="s">
        <v>4608</v>
      </c>
      <c r="B108" s="6">
        <v>1801632</v>
      </c>
      <c r="C108" s="1">
        <v>1801632</v>
      </c>
      <c r="D108" s="1">
        <v>6</v>
      </c>
      <c r="E108" s="1">
        <v>1</v>
      </c>
      <c r="G108" s="1">
        <v>6</v>
      </c>
      <c r="H108" s="1">
        <v>1</v>
      </c>
    </row>
    <row r="109" spans="1:8" x14ac:dyDescent="0.3">
      <c r="A109" s="8" t="s">
        <v>6769</v>
      </c>
      <c r="B109" s="6">
        <v>1801632</v>
      </c>
      <c r="C109" s="1">
        <v>1801632</v>
      </c>
      <c r="D109" s="1">
        <v>6</v>
      </c>
      <c r="E109" s="1">
        <v>1</v>
      </c>
      <c r="G109" s="1">
        <v>6</v>
      </c>
      <c r="H109" s="1">
        <v>1</v>
      </c>
    </row>
    <row r="110" spans="1:8" x14ac:dyDescent="0.3">
      <c r="A110" s="8" t="s">
        <v>990</v>
      </c>
      <c r="B110" s="6">
        <v>1771148</v>
      </c>
      <c r="C110" s="1">
        <v>1007232</v>
      </c>
      <c r="D110" s="1">
        <v>34</v>
      </c>
      <c r="E110" s="1">
        <v>5</v>
      </c>
      <c r="G110" s="1">
        <v>34</v>
      </c>
      <c r="H110" s="1">
        <v>5</v>
      </c>
    </row>
    <row r="111" spans="1:8" x14ac:dyDescent="0.3">
      <c r="A111" s="8" t="s">
        <v>5844</v>
      </c>
      <c r="B111" s="6">
        <v>1747343</v>
      </c>
      <c r="C111" s="1">
        <v>1684752</v>
      </c>
      <c r="D111" s="1">
        <v>16</v>
      </c>
      <c r="E111" s="1">
        <v>3</v>
      </c>
      <c r="G111" s="1">
        <v>16</v>
      </c>
      <c r="H111" s="1">
        <v>3</v>
      </c>
    </row>
    <row r="112" spans="1:8" x14ac:dyDescent="0.3">
      <c r="A112" s="8" t="s">
        <v>279</v>
      </c>
      <c r="B112" s="6">
        <v>1743663</v>
      </c>
      <c r="C112" s="1">
        <v>1217568</v>
      </c>
      <c r="D112" s="1">
        <v>35</v>
      </c>
      <c r="E112" s="1">
        <v>10</v>
      </c>
      <c r="G112" s="1">
        <v>35</v>
      </c>
      <c r="H112" s="1">
        <v>10</v>
      </c>
    </row>
    <row r="113" spans="1:8" x14ac:dyDescent="0.3">
      <c r="A113" s="8" t="s">
        <v>7230</v>
      </c>
      <c r="B113" s="6">
        <v>1723987</v>
      </c>
      <c r="C113" s="1">
        <v>885528</v>
      </c>
      <c r="D113" s="1">
        <v>20</v>
      </c>
      <c r="E113" s="1">
        <v>3</v>
      </c>
      <c r="G113" s="1">
        <v>20</v>
      </c>
      <c r="H113" s="1">
        <v>3</v>
      </c>
    </row>
    <row r="114" spans="1:8" x14ac:dyDescent="0.3">
      <c r="A114" s="8" t="s">
        <v>6853</v>
      </c>
      <c r="B114" s="6">
        <v>1717550</v>
      </c>
      <c r="C114" s="1">
        <v>1525188</v>
      </c>
      <c r="D114" s="1">
        <v>14</v>
      </c>
      <c r="E114" s="1">
        <v>3</v>
      </c>
      <c r="G114" s="1">
        <v>14</v>
      </c>
      <c r="H114" s="1">
        <v>3</v>
      </c>
    </row>
    <row r="115" spans="1:8" x14ac:dyDescent="0.3">
      <c r="A115" s="8" t="s">
        <v>6175</v>
      </c>
      <c r="B115" s="6">
        <v>1711920</v>
      </c>
      <c r="C115" s="1">
        <v>666344</v>
      </c>
      <c r="D115" s="1">
        <v>21</v>
      </c>
      <c r="E115" s="1">
        <v>5</v>
      </c>
      <c r="G115" s="1">
        <v>21</v>
      </c>
      <c r="H115" s="1">
        <v>5</v>
      </c>
    </row>
    <row r="116" spans="1:8" x14ac:dyDescent="0.3">
      <c r="A116" s="8" t="s">
        <v>5574</v>
      </c>
      <c r="B116" s="6">
        <v>1702380</v>
      </c>
      <c r="C116" s="1">
        <v>844116</v>
      </c>
      <c r="D116" s="1">
        <v>17</v>
      </c>
      <c r="E116" s="1">
        <v>3</v>
      </c>
      <c r="G116" s="1">
        <v>17</v>
      </c>
      <c r="H116" s="1">
        <v>3</v>
      </c>
    </row>
    <row r="117" spans="1:8" x14ac:dyDescent="0.3">
      <c r="A117" s="8" t="s">
        <v>8396</v>
      </c>
      <c r="B117" s="6">
        <v>1693159</v>
      </c>
      <c r="C117" s="1">
        <v>1673184</v>
      </c>
      <c r="D117" s="1">
        <v>17</v>
      </c>
      <c r="E117" s="1">
        <v>2</v>
      </c>
      <c r="G117" s="1">
        <v>17</v>
      </c>
      <c r="H117" s="1">
        <v>2</v>
      </c>
    </row>
    <row r="118" spans="1:8" x14ac:dyDescent="0.3">
      <c r="A118" s="8" t="s">
        <v>9102</v>
      </c>
      <c r="B118" s="6">
        <v>1680912</v>
      </c>
      <c r="C118" s="1">
        <v>1091168</v>
      </c>
      <c r="D118" s="1">
        <v>27</v>
      </c>
      <c r="E118" s="1">
        <v>6</v>
      </c>
      <c r="G118" s="1">
        <v>27</v>
      </c>
      <c r="H118" s="1">
        <v>6</v>
      </c>
    </row>
    <row r="119" spans="1:8" x14ac:dyDescent="0.3">
      <c r="A119" s="8" t="s">
        <v>8722</v>
      </c>
      <c r="B119" s="6">
        <v>1671080</v>
      </c>
      <c r="C119" s="1">
        <v>968744</v>
      </c>
      <c r="D119" s="1">
        <v>22</v>
      </c>
      <c r="E119" s="1">
        <v>3</v>
      </c>
      <c r="G119" s="1">
        <v>22</v>
      </c>
      <c r="H119" s="1">
        <v>3</v>
      </c>
    </row>
    <row r="120" spans="1:8" x14ac:dyDescent="0.3">
      <c r="A120" s="8" t="s">
        <v>8511</v>
      </c>
      <c r="B120" s="6">
        <v>1664132</v>
      </c>
      <c r="C120" s="1">
        <v>1369764</v>
      </c>
      <c r="D120" s="1">
        <v>10</v>
      </c>
      <c r="E120" s="1">
        <v>2</v>
      </c>
      <c r="G120" s="1">
        <v>10</v>
      </c>
      <c r="H120" s="1">
        <v>2</v>
      </c>
    </row>
    <row r="121" spans="1:8" x14ac:dyDescent="0.3">
      <c r="A121" s="8" t="s">
        <v>9186</v>
      </c>
      <c r="B121" s="6">
        <v>1641952</v>
      </c>
      <c r="C121" s="1">
        <v>801568</v>
      </c>
      <c r="D121" s="1">
        <v>25</v>
      </c>
      <c r="E121" s="1">
        <v>6</v>
      </c>
      <c r="G121" s="1">
        <v>25</v>
      </c>
      <c r="H121" s="1">
        <v>6</v>
      </c>
    </row>
    <row r="122" spans="1:8" x14ac:dyDescent="0.3">
      <c r="A122" s="8" t="s">
        <v>5038</v>
      </c>
      <c r="B122" s="6">
        <v>1633188</v>
      </c>
      <c r="C122" s="1">
        <v>1633188</v>
      </c>
      <c r="D122" s="1">
        <v>4</v>
      </c>
      <c r="E122" s="1">
        <v>1</v>
      </c>
      <c r="G122" s="1">
        <v>4</v>
      </c>
      <c r="H122" s="1">
        <v>1</v>
      </c>
    </row>
    <row r="123" spans="1:8" x14ac:dyDescent="0.3">
      <c r="A123" s="8" t="s">
        <v>6533</v>
      </c>
      <c r="B123" s="6">
        <v>1628610</v>
      </c>
      <c r="C123" s="1">
        <v>1199976</v>
      </c>
      <c r="D123" s="1">
        <v>10</v>
      </c>
      <c r="E123" s="1">
        <v>3</v>
      </c>
      <c r="G123" s="1">
        <v>10</v>
      </c>
      <c r="H123" s="1">
        <v>3</v>
      </c>
    </row>
    <row r="124" spans="1:8" x14ac:dyDescent="0.3">
      <c r="A124" s="8" t="s">
        <v>7914</v>
      </c>
      <c r="B124" s="6">
        <v>1626544</v>
      </c>
      <c r="C124" s="1">
        <v>1626192</v>
      </c>
      <c r="D124" s="1">
        <v>11</v>
      </c>
      <c r="E124" s="1">
        <v>2</v>
      </c>
      <c r="G124" s="1">
        <v>11</v>
      </c>
      <c r="H124" s="1">
        <v>2</v>
      </c>
    </row>
    <row r="125" spans="1:8" x14ac:dyDescent="0.3">
      <c r="A125" s="8" t="s">
        <v>5795</v>
      </c>
      <c r="B125" s="6">
        <v>1616834</v>
      </c>
      <c r="C125" s="1">
        <v>911984</v>
      </c>
      <c r="D125" s="1">
        <v>17</v>
      </c>
      <c r="E125" s="1">
        <v>4</v>
      </c>
      <c r="G125" s="1">
        <v>17</v>
      </c>
      <c r="H125" s="1">
        <v>4</v>
      </c>
    </row>
    <row r="126" spans="1:8" x14ac:dyDescent="0.3">
      <c r="A126" s="8" t="s">
        <v>1354</v>
      </c>
      <c r="B126" s="6">
        <v>1616704</v>
      </c>
      <c r="C126" s="1">
        <v>1088792</v>
      </c>
      <c r="D126" s="1">
        <v>17</v>
      </c>
      <c r="E126" s="1">
        <v>3</v>
      </c>
      <c r="G126" s="1">
        <v>17</v>
      </c>
      <c r="H126" s="1">
        <v>3</v>
      </c>
    </row>
    <row r="127" spans="1:8" x14ac:dyDescent="0.3">
      <c r="A127" s="8" t="s">
        <v>6342</v>
      </c>
      <c r="B127" s="6">
        <v>1604783</v>
      </c>
      <c r="C127" s="1">
        <v>659168</v>
      </c>
      <c r="D127" s="1">
        <v>28</v>
      </c>
      <c r="E127" s="1">
        <v>7</v>
      </c>
      <c r="G127" s="1">
        <v>28</v>
      </c>
      <c r="H127" s="1">
        <v>7</v>
      </c>
    </row>
    <row r="128" spans="1:8" x14ac:dyDescent="0.3">
      <c r="A128" s="8" t="s">
        <v>4969</v>
      </c>
      <c r="B128" s="6">
        <v>1603136</v>
      </c>
      <c r="C128" s="1">
        <v>1603136</v>
      </c>
      <c r="D128" s="1">
        <v>4</v>
      </c>
      <c r="E128" s="1">
        <v>1</v>
      </c>
      <c r="G128" s="1">
        <v>4</v>
      </c>
      <c r="H128" s="1">
        <v>1</v>
      </c>
    </row>
    <row r="129" spans="1:8" x14ac:dyDescent="0.3">
      <c r="A129" s="8" t="s">
        <v>7222</v>
      </c>
      <c r="B129" s="6">
        <v>1603136</v>
      </c>
      <c r="C129" s="1">
        <v>1603136</v>
      </c>
      <c r="D129" s="1">
        <v>4</v>
      </c>
      <c r="E129" s="1">
        <v>1</v>
      </c>
      <c r="G129" s="1">
        <v>4</v>
      </c>
      <c r="H129" s="1">
        <v>1</v>
      </c>
    </row>
    <row r="130" spans="1:8" x14ac:dyDescent="0.3">
      <c r="A130" s="8" t="s">
        <v>6212</v>
      </c>
      <c r="B130" s="6">
        <v>1601754</v>
      </c>
      <c r="C130" s="1">
        <v>1598058</v>
      </c>
      <c r="D130" s="1">
        <v>11</v>
      </c>
      <c r="E130" s="1">
        <v>2</v>
      </c>
      <c r="G130" s="1">
        <v>11</v>
      </c>
      <c r="H130" s="1">
        <v>2</v>
      </c>
    </row>
    <row r="131" spans="1:8" x14ac:dyDescent="0.3">
      <c r="A131" s="8" t="s">
        <v>6755</v>
      </c>
      <c r="B131" s="6">
        <v>1584866</v>
      </c>
      <c r="C131" s="1">
        <v>1001584</v>
      </c>
      <c r="D131" s="1">
        <v>7</v>
      </c>
      <c r="E131" s="1">
        <v>3</v>
      </c>
      <c r="G131" s="1">
        <v>7</v>
      </c>
      <c r="H131" s="1">
        <v>3</v>
      </c>
    </row>
    <row r="132" spans="1:8" x14ac:dyDescent="0.3">
      <c r="A132" s="8" t="s">
        <v>5986</v>
      </c>
      <c r="B132" s="6">
        <v>1575066</v>
      </c>
      <c r="C132" s="1">
        <v>1563728</v>
      </c>
      <c r="D132" s="1">
        <v>15</v>
      </c>
      <c r="E132" s="1">
        <v>3</v>
      </c>
      <c r="G132" s="1">
        <v>15</v>
      </c>
      <c r="H132" s="1">
        <v>3</v>
      </c>
    </row>
    <row r="133" spans="1:8" x14ac:dyDescent="0.3">
      <c r="A133" s="8" t="s">
        <v>835</v>
      </c>
      <c r="B133" s="6">
        <v>1573488</v>
      </c>
      <c r="C133" s="1">
        <v>1573488</v>
      </c>
      <c r="D133" s="1">
        <v>7</v>
      </c>
      <c r="E133" s="1">
        <v>1</v>
      </c>
      <c r="G133" s="1">
        <v>7</v>
      </c>
      <c r="H133" s="1">
        <v>1</v>
      </c>
    </row>
    <row r="134" spans="1:8" x14ac:dyDescent="0.3">
      <c r="A134" s="8" t="s">
        <v>204</v>
      </c>
      <c r="B134" s="6">
        <v>1538047</v>
      </c>
      <c r="C134" s="1">
        <v>899136</v>
      </c>
      <c r="D134" s="1">
        <v>26</v>
      </c>
      <c r="E134" s="1">
        <v>5</v>
      </c>
      <c r="G134" s="1">
        <v>26</v>
      </c>
      <c r="H134" s="1">
        <v>5</v>
      </c>
    </row>
    <row r="135" spans="1:8" x14ac:dyDescent="0.3">
      <c r="A135" s="8" t="s">
        <v>6670</v>
      </c>
      <c r="B135" s="6">
        <v>1537544</v>
      </c>
      <c r="C135" s="1">
        <v>1502376</v>
      </c>
      <c r="D135" s="1">
        <v>11</v>
      </c>
      <c r="E135" s="1">
        <v>2</v>
      </c>
      <c r="G135" s="1">
        <v>11</v>
      </c>
      <c r="H135" s="1">
        <v>2</v>
      </c>
    </row>
    <row r="136" spans="1:8" x14ac:dyDescent="0.3">
      <c r="A136" s="8" t="s">
        <v>7612</v>
      </c>
      <c r="B136" s="6">
        <v>1522638</v>
      </c>
      <c r="C136" s="1">
        <v>1522638</v>
      </c>
      <c r="D136" s="1">
        <v>9</v>
      </c>
      <c r="E136" s="1">
        <v>1</v>
      </c>
      <c r="G136" s="1">
        <v>9</v>
      </c>
      <c r="H136" s="1">
        <v>1</v>
      </c>
    </row>
    <row r="137" spans="1:8" x14ac:dyDescent="0.3">
      <c r="A137" s="8" t="s">
        <v>7187</v>
      </c>
      <c r="B137" s="6">
        <v>1507724</v>
      </c>
      <c r="C137" s="1">
        <v>1487976</v>
      </c>
      <c r="D137" s="1">
        <v>9</v>
      </c>
      <c r="E137" s="1">
        <v>3</v>
      </c>
      <c r="G137" s="1">
        <v>9</v>
      </c>
      <c r="H137" s="1">
        <v>3</v>
      </c>
    </row>
    <row r="138" spans="1:8" x14ac:dyDescent="0.3">
      <c r="A138" s="8" t="s">
        <v>8308</v>
      </c>
      <c r="B138" s="6">
        <v>1499418</v>
      </c>
      <c r="C138" s="1">
        <v>1497666</v>
      </c>
      <c r="D138" s="1">
        <v>4</v>
      </c>
      <c r="E138" s="1">
        <v>2</v>
      </c>
      <c r="G138" s="1">
        <v>4</v>
      </c>
      <c r="H138" s="1">
        <v>2</v>
      </c>
    </row>
    <row r="139" spans="1:8" x14ac:dyDescent="0.3">
      <c r="A139" s="8" t="s">
        <v>6965</v>
      </c>
      <c r="B139" s="6">
        <v>1491616</v>
      </c>
      <c r="C139" s="1">
        <v>1478272</v>
      </c>
      <c r="D139" s="1">
        <v>14</v>
      </c>
      <c r="E139" s="1">
        <v>2</v>
      </c>
      <c r="G139" s="1">
        <v>14</v>
      </c>
      <c r="H139" s="1">
        <v>2</v>
      </c>
    </row>
    <row r="140" spans="1:8" x14ac:dyDescent="0.3">
      <c r="A140" s="8" t="s">
        <v>1419</v>
      </c>
      <c r="B140" s="6">
        <v>1488424</v>
      </c>
      <c r="C140" s="1">
        <v>1488424</v>
      </c>
      <c r="D140" s="1">
        <v>7</v>
      </c>
      <c r="E140" s="1">
        <v>1</v>
      </c>
      <c r="G140" s="1">
        <v>7</v>
      </c>
      <c r="H140" s="1">
        <v>1</v>
      </c>
    </row>
    <row r="141" spans="1:8" x14ac:dyDescent="0.3">
      <c r="A141" s="8" t="s">
        <v>8156</v>
      </c>
      <c r="B141" s="6">
        <v>1477992</v>
      </c>
      <c r="C141" s="1">
        <v>755944</v>
      </c>
      <c r="D141" s="1">
        <v>19</v>
      </c>
      <c r="E141" s="1">
        <v>4</v>
      </c>
      <c r="G141" s="1">
        <v>19</v>
      </c>
      <c r="H141" s="1">
        <v>4</v>
      </c>
    </row>
    <row r="142" spans="1:8" x14ac:dyDescent="0.3">
      <c r="A142" s="8" t="s">
        <v>3758</v>
      </c>
      <c r="B142" s="6">
        <v>1476270</v>
      </c>
      <c r="C142" s="1">
        <v>1439982</v>
      </c>
      <c r="D142" s="1">
        <v>10</v>
      </c>
      <c r="E142" s="1">
        <v>2</v>
      </c>
      <c r="G142" s="1">
        <v>10</v>
      </c>
      <c r="H142" s="1">
        <v>2</v>
      </c>
    </row>
    <row r="143" spans="1:8" x14ac:dyDescent="0.3">
      <c r="A143" s="8" t="s">
        <v>924</v>
      </c>
      <c r="B143" s="6">
        <v>1475054</v>
      </c>
      <c r="C143" s="1">
        <v>899136</v>
      </c>
      <c r="D143" s="1">
        <v>28</v>
      </c>
      <c r="E143" s="1">
        <v>5</v>
      </c>
      <c r="G143" s="1">
        <v>28</v>
      </c>
      <c r="H143" s="1">
        <v>5</v>
      </c>
    </row>
    <row r="144" spans="1:8" x14ac:dyDescent="0.3">
      <c r="A144" s="8" t="s">
        <v>8056</v>
      </c>
      <c r="B144" s="6">
        <v>1466697</v>
      </c>
      <c r="C144" s="1">
        <v>1279968</v>
      </c>
      <c r="D144" s="1">
        <v>13</v>
      </c>
      <c r="E144" s="1">
        <v>3</v>
      </c>
      <c r="G144" s="1">
        <v>13</v>
      </c>
      <c r="H144" s="1">
        <v>3</v>
      </c>
    </row>
    <row r="145" spans="1:8" x14ac:dyDescent="0.3">
      <c r="A145" s="8" t="s">
        <v>7482</v>
      </c>
      <c r="B145" s="6">
        <v>1465032</v>
      </c>
      <c r="C145" s="1">
        <v>650352</v>
      </c>
      <c r="D145" s="1">
        <v>23</v>
      </c>
      <c r="E145" s="1">
        <v>6</v>
      </c>
      <c r="G145" s="1">
        <v>23</v>
      </c>
      <c r="H145" s="1">
        <v>6</v>
      </c>
    </row>
    <row r="146" spans="1:8" x14ac:dyDescent="0.3">
      <c r="A146" s="8" t="s">
        <v>8921</v>
      </c>
      <c r="B146" s="6">
        <v>1447957</v>
      </c>
      <c r="C146" s="1">
        <v>1439968</v>
      </c>
      <c r="D146" s="1">
        <v>10</v>
      </c>
      <c r="E146" s="1">
        <v>3</v>
      </c>
      <c r="G146" s="1">
        <v>10</v>
      </c>
      <c r="H146" s="1">
        <v>3</v>
      </c>
    </row>
    <row r="147" spans="1:8" x14ac:dyDescent="0.3">
      <c r="A147" s="8" t="s">
        <v>7409</v>
      </c>
      <c r="B147" s="6">
        <v>1444324</v>
      </c>
      <c r="C147" s="1">
        <v>1439968</v>
      </c>
      <c r="D147" s="1">
        <v>7</v>
      </c>
      <c r="E147" s="1">
        <v>2</v>
      </c>
      <c r="G147" s="1">
        <v>7</v>
      </c>
      <c r="H147" s="1">
        <v>2</v>
      </c>
    </row>
    <row r="148" spans="1:8" x14ac:dyDescent="0.3">
      <c r="A148" s="8" t="s">
        <v>3962</v>
      </c>
      <c r="B148" s="6">
        <v>1439976</v>
      </c>
      <c r="C148" s="1">
        <v>1439976</v>
      </c>
      <c r="D148" s="1">
        <v>4</v>
      </c>
      <c r="E148" s="1">
        <v>1</v>
      </c>
      <c r="G148" s="1">
        <v>4</v>
      </c>
      <c r="H148" s="1">
        <v>1</v>
      </c>
    </row>
    <row r="149" spans="1:8" x14ac:dyDescent="0.3">
      <c r="A149" s="8" t="s">
        <v>9381</v>
      </c>
      <c r="B149" s="6">
        <v>1430430</v>
      </c>
      <c r="C149" s="1">
        <v>1080096</v>
      </c>
      <c r="D149" s="1">
        <v>17</v>
      </c>
      <c r="E149" s="1">
        <v>5</v>
      </c>
      <c r="G149" s="1">
        <v>17</v>
      </c>
      <c r="H149" s="1">
        <v>5</v>
      </c>
    </row>
    <row r="150" spans="1:8" x14ac:dyDescent="0.3">
      <c r="A150" s="8" t="s">
        <v>5519</v>
      </c>
      <c r="B150" s="6">
        <v>1427056</v>
      </c>
      <c r="C150" s="1">
        <v>1421664</v>
      </c>
      <c r="D150" s="1">
        <v>15</v>
      </c>
      <c r="E150" s="1">
        <v>3</v>
      </c>
      <c r="G150" s="1">
        <v>15</v>
      </c>
      <c r="H150" s="1">
        <v>3</v>
      </c>
    </row>
    <row r="151" spans="1:8" x14ac:dyDescent="0.3">
      <c r="A151" s="8" t="s">
        <v>7656</v>
      </c>
      <c r="B151" s="6">
        <v>1421664</v>
      </c>
      <c r="C151" s="1">
        <v>1421664</v>
      </c>
      <c r="D151" s="1">
        <v>8</v>
      </c>
      <c r="E151" s="1">
        <v>1</v>
      </c>
      <c r="G151" s="1">
        <v>8</v>
      </c>
      <c r="H151" s="1">
        <v>1</v>
      </c>
    </row>
    <row r="152" spans="1:8" x14ac:dyDescent="0.3">
      <c r="A152" s="8" t="s">
        <v>8479</v>
      </c>
      <c r="B152" s="6">
        <v>1405248</v>
      </c>
      <c r="C152" s="1">
        <v>1399996</v>
      </c>
      <c r="D152" s="1">
        <v>9</v>
      </c>
      <c r="E152" s="1">
        <v>3</v>
      </c>
      <c r="G152" s="1">
        <v>9</v>
      </c>
      <c r="H152" s="1">
        <v>3</v>
      </c>
    </row>
    <row r="153" spans="1:8" x14ac:dyDescent="0.3">
      <c r="A153" s="8" t="s">
        <v>4653</v>
      </c>
      <c r="B153" s="6">
        <v>1399944</v>
      </c>
      <c r="C153" s="1">
        <v>1399944</v>
      </c>
      <c r="D153" s="1">
        <v>7</v>
      </c>
      <c r="E153" s="1">
        <v>1</v>
      </c>
      <c r="G153" s="1">
        <v>7</v>
      </c>
      <c r="H153" s="1">
        <v>1</v>
      </c>
    </row>
    <row r="154" spans="1:8" x14ac:dyDescent="0.3">
      <c r="A154" s="8" t="s">
        <v>7551</v>
      </c>
      <c r="B154" s="6">
        <v>1395673</v>
      </c>
      <c r="C154" s="1">
        <v>945036</v>
      </c>
      <c r="D154" s="1">
        <v>18</v>
      </c>
      <c r="E154" s="1">
        <v>4</v>
      </c>
      <c r="G154" s="1">
        <v>18</v>
      </c>
      <c r="H154" s="1">
        <v>4</v>
      </c>
    </row>
    <row r="155" spans="1:8" x14ac:dyDescent="0.3">
      <c r="A155" s="8" t="s">
        <v>8759</v>
      </c>
      <c r="B155" s="6">
        <v>1388457</v>
      </c>
      <c r="C155" s="1">
        <v>1369764</v>
      </c>
      <c r="D155" s="1">
        <v>14</v>
      </c>
      <c r="E155" s="1">
        <v>3</v>
      </c>
      <c r="G155" s="1">
        <v>14</v>
      </c>
      <c r="H155" s="1">
        <v>3</v>
      </c>
    </row>
    <row r="156" spans="1:8" x14ac:dyDescent="0.3">
      <c r="A156" s="8" t="s">
        <v>1083</v>
      </c>
      <c r="B156" s="6">
        <v>1365515</v>
      </c>
      <c r="C156" s="1">
        <v>836592</v>
      </c>
      <c r="D156" s="1">
        <v>18</v>
      </c>
      <c r="E156" s="1">
        <v>4</v>
      </c>
      <c r="G156" s="1">
        <v>18</v>
      </c>
      <c r="H156" s="1">
        <v>4</v>
      </c>
    </row>
    <row r="157" spans="1:8" x14ac:dyDescent="0.3">
      <c r="A157" s="8" t="s">
        <v>7320</v>
      </c>
      <c r="B157" s="6">
        <v>1361631</v>
      </c>
      <c r="C157" s="1">
        <v>1345485</v>
      </c>
      <c r="D157" s="1">
        <v>14</v>
      </c>
      <c r="E157" s="1">
        <v>2</v>
      </c>
      <c r="G157" s="1">
        <v>14</v>
      </c>
      <c r="H157" s="1">
        <v>2</v>
      </c>
    </row>
    <row r="158" spans="1:8" x14ac:dyDescent="0.3">
      <c r="A158" s="8" t="s">
        <v>6385</v>
      </c>
      <c r="B158" s="6">
        <v>1358700</v>
      </c>
      <c r="C158" s="1">
        <v>902712</v>
      </c>
      <c r="D158" s="1">
        <v>15</v>
      </c>
      <c r="E158" s="1">
        <v>6</v>
      </c>
      <c r="G158" s="1">
        <v>15</v>
      </c>
      <c r="H158" s="1">
        <v>6</v>
      </c>
    </row>
    <row r="159" spans="1:8" x14ac:dyDescent="0.3">
      <c r="A159" s="8" t="s">
        <v>8207</v>
      </c>
      <c r="B159" s="6">
        <v>1356576</v>
      </c>
      <c r="C159" s="1">
        <v>1352032</v>
      </c>
      <c r="D159" s="1">
        <v>6</v>
      </c>
      <c r="E159" s="1">
        <v>2</v>
      </c>
      <c r="G159" s="1">
        <v>6</v>
      </c>
      <c r="H159" s="1">
        <v>2</v>
      </c>
    </row>
    <row r="160" spans="1:8" x14ac:dyDescent="0.3">
      <c r="A160" s="8" t="s">
        <v>8452</v>
      </c>
      <c r="B160" s="6">
        <v>1346544</v>
      </c>
      <c r="C160" s="1">
        <v>890664</v>
      </c>
      <c r="D160" s="1">
        <v>11</v>
      </c>
      <c r="E160" s="1">
        <v>3</v>
      </c>
      <c r="G160" s="1">
        <v>11</v>
      </c>
      <c r="H160" s="1">
        <v>3</v>
      </c>
    </row>
    <row r="161" spans="1:8" x14ac:dyDescent="0.3">
      <c r="A161" s="8" t="s">
        <v>456</v>
      </c>
      <c r="B161" s="6">
        <v>1337743</v>
      </c>
      <c r="C161" s="1">
        <v>1228465</v>
      </c>
      <c r="D161" s="1">
        <v>23</v>
      </c>
      <c r="E161" s="1">
        <v>5</v>
      </c>
      <c r="G161" s="1">
        <v>23</v>
      </c>
      <c r="H161" s="1">
        <v>5</v>
      </c>
    </row>
    <row r="162" spans="1:8" x14ac:dyDescent="0.3">
      <c r="A162" s="8" t="s">
        <v>6279</v>
      </c>
      <c r="B162" s="6">
        <v>1332496</v>
      </c>
      <c r="C162" s="1">
        <v>1332496</v>
      </c>
      <c r="D162" s="1">
        <v>2</v>
      </c>
      <c r="E162" s="1">
        <v>1</v>
      </c>
      <c r="G162" s="1">
        <v>2</v>
      </c>
      <c r="H162" s="1">
        <v>1</v>
      </c>
    </row>
    <row r="163" spans="1:8" x14ac:dyDescent="0.3">
      <c r="A163" s="8" t="s">
        <v>8186</v>
      </c>
      <c r="B163" s="6">
        <v>1328128</v>
      </c>
      <c r="C163" s="1">
        <v>1297368</v>
      </c>
      <c r="D163" s="1">
        <v>14</v>
      </c>
      <c r="E163" s="1">
        <v>3</v>
      </c>
      <c r="G163" s="1">
        <v>14</v>
      </c>
      <c r="H163" s="1">
        <v>3</v>
      </c>
    </row>
    <row r="164" spans="1:8" x14ac:dyDescent="0.3">
      <c r="A164" s="8" t="s">
        <v>6747</v>
      </c>
      <c r="B164" s="6">
        <v>1327468</v>
      </c>
      <c r="C164" s="1">
        <v>1317492</v>
      </c>
      <c r="D164" s="1">
        <v>15</v>
      </c>
      <c r="E164" s="1">
        <v>3</v>
      </c>
      <c r="G164" s="1">
        <v>15</v>
      </c>
      <c r="H164" s="1">
        <v>3</v>
      </c>
    </row>
    <row r="165" spans="1:8" x14ac:dyDescent="0.3">
      <c r="A165" s="8" t="s">
        <v>5184</v>
      </c>
      <c r="B165" s="6">
        <v>1325910</v>
      </c>
      <c r="C165" s="1">
        <v>981372</v>
      </c>
      <c r="D165" s="1">
        <v>10</v>
      </c>
      <c r="E165" s="1">
        <v>3</v>
      </c>
      <c r="G165" s="1">
        <v>10</v>
      </c>
      <c r="H165" s="1">
        <v>3</v>
      </c>
    </row>
    <row r="166" spans="1:8" x14ac:dyDescent="0.3">
      <c r="A166" s="8" t="s">
        <v>1130</v>
      </c>
      <c r="B166" s="6">
        <v>1323691</v>
      </c>
      <c r="C166" s="1">
        <v>1090782</v>
      </c>
      <c r="D166" s="1">
        <v>17</v>
      </c>
      <c r="E166" s="1">
        <v>3</v>
      </c>
      <c r="G166" s="1">
        <v>17</v>
      </c>
      <c r="H166" s="1">
        <v>3</v>
      </c>
    </row>
    <row r="167" spans="1:8" x14ac:dyDescent="0.3">
      <c r="A167" s="8" t="s">
        <v>4541</v>
      </c>
      <c r="B167" s="6">
        <v>1322352</v>
      </c>
      <c r="C167" s="1">
        <v>1322352</v>
      </c>
      <c r="D167" s="1">
        <v>3</v>
      </c>
      <c r="E167" s="1">
        <v>1</v>
      </c>
      <c r="G167" s="1">
        <v>3</v>
      </c>
      <c r="H167" s="1">
        <v>1</v>
      </c>
    </row>
    <row r="168" spans="1:8" x14ac:dyDescent="0.3">
      <c r="A168" s="8" t="s">
        <v>1343</v>
      </c>
      <c r="B168" s="6">
        <v>1321467</v>
      </c>
      <c r="C168" s="1">
        <v>1007979</v>
      </c>
      <c r="D168" s="1">
        <v>10</v>
      </c>
      <c r="E168" s="1">
        <v>2</v>
      </c>
      <c r="G168" s="1">
        <v>10</v>
      </c>
      <c r="H168" s="1">
        <v>2</v>
      </c>
    </row>
    <row r="169" spans="1:8" x14ac:dyDescent="0.3">
      <c r="A169" s="8" t="s">
        <v>768</v>
      </c>
      <c r="B169" s="6">
        <v>1316308</v>
      </c>
      <c r="C169" s="1">
        <v>1141938</v>
      </c>
      <c r="D169" s="1">
        <v>30</v>
      </c>
      <c r="E169" s="1">
        <v>4</v>
      </c>
      <c r="G169" s="1">
        <v>30</v>
      </c>
      <c r="H169" s="1">
        <v>4</v>
      </c>
    </row>
    <row r="170" spans="1:8" x14ac:dyDescent="0.3">
      <c r="A170" s="8" t="s">
        <v>5455</v>
      </c>
      <c r="B170" s="6">
        <v>1310336</v>
      </c>
      <c r="C170" s="1">
        <v>1091168</v>
      </c>
      <c r="D170" s="1">
        <v>6</v>
      </c>
      <c r="E170" s="1">
        <v>2</v>
      </c>
      <c r="G170" s="1">
        <v>6</v>
      </c>
      <c r="H170" s="1">
        <v>2</v>
      </c>
    </row>
    <row r="171" spans="1:8" x14ac:dyDescent="0.3">
      <c r="A171" s="8" t="s">
        <v>5858</v>
      </c>
      <c r="B171" s="6">
        <v>1305786</v>
      </c>
      <c r="C171" s="1">
        <v>563808</v>
      </c>
      <c r="D171" s="1">
        <v>32</v>
      </c>
      <c r="E171" s="1">
        <v>8</v>
      </c>
      <c r="G171" s="1">
        <v>32</v>
      </c>
      <c r="H171" s="1">
        <v>8</v>
      </c>
    </row>
    <row r="172" spans="1:8" x14ac:dyDescent="0.3">
      <c r="A172" s="8" t="s">
        <v>7027</v>
      </c>
      <c r="B172" s="6">
        <v>1301158</v>
      </c>
      <c r="C172" s="1">
        <v>959984</v>
      </c>
      <c r="D172" s="1">
        <v>18</v>
      </c>
      <c r="E172" s="1">
        <v>7</v>
      </c>
      <c r="G172" s="1">
        <v>18</v>
      </c>
      <c r="H172" s="1">
        <v>7</v>
      </c>
    </row>
    <row r="173" spans="1:8" x14ac:dyDescent="0.3">
      <c r="A173" s="8" t="s">
        <v>7223</v>
      </c>
      <c r="B173" s="6">
        <v>1293488</v>
      </c>
      <c r="C173" s="1">
        <v>1293488</v>
      </c>
      <c r="D173" s="1">
        <v>7</v>
      </c>
      <c r="E173" s="1">
        <v>1</v>
      </c>
      <c r="G173" s="1">
        <v>7</v>
      </c>
      <c r="H173" s="1">
        <v>1</v>
      </c>
    </row>
    <row r="174" spans="1:8" x14ac:dyDescent="0.3">
      <c r="A174" s="8" t="s">
        <v>5832</v>
      </c>
      <c r="B174" s="6">
        <v>1291210</v>
      </c>
      <c r="C174" s="1">
        <v>842352</v>
      </c>
      <c r="D174" s="1">
        <v>26</v>
      </c>
      <c r="E174" s="1">
        <v>6</v>
      </c>
      <c r="G174" s="1">
        <v>26</v>
      </c>
      <c r="H174" s="1">
        <v>6</v>
      </c>
    </row>
    <row r="175" spans="1:8" x14ac:dyDescent="0.3">
      <c r="A175" s="8" t="s">
        <v>6274</v>
      </c>
      <c r="B175" s="6">
        <v>1286607</v>
      </c>
      <c r="C175" s="1">
        <v>1279165</v>
      </c>
      <c r="D175" s="1">
        <v>16</v>
      </c>
      <c r="E175" s="1">
        <v>4</v>
      </c>
      <c r="G175" s="1">
        <v>16</v>
      </c>
      <c r="H175" s="1">
        <v>4</v>
      </c>
    </row>
    <row r="176" spans="1:8" x14ac:dyDescent="0.3">
      <c r="A176" s="8" t="s">
        <v>4096</v>
      </c>
      <c r="B176" s="6">
        <v>1286133</v>
      </c>
      <c r="C176" s="1">
        <v>425833</v>
      </c>
      <c r="D176" s="1">
        <v>26</v>
      </c>
      <c r="E176" s="1">
        <v>9</v>
      </c>
      <c r="G176" s="1">
        <v>26</v>
      </c>
      <c r="H176" s="1">
        <v>9</v>
      </c>
    </row>
    <row r="177" spans="1:8" x14ac:dyDescent="0.3">
      <c r="A177" s="8" t="s">
        <v>1254</v>
      </c>
      <c r="B177" s="6">
        <v>1284960</v>
      </c>
      <c r="C177" s="1">
        <v>1199976</v>
      </c>
      <c r="D177" s="1">
        <v>18</v>
      </c>
      <c r="E177" s="1">
        <v>4</v>
      </c>
      <c r="G177" s="1">
        <v>18</v>
      </c>
      <c r="H177" s="1">
        <v>4</v>
      </c>
    </row>
    <row r="178" spans="1:8" x14ac:dyDescent="0.3">
      <c r="A178" s="8" t="s">
        <v>343</v>
      </c>
      <c r="B178" s="6">
        <v>1280992</v>
      </c>
      <c r="C178" s="1">
        <v>1113024</v>
      </c>
      <c r="D178" s="1">
        <v>12</v>
      </c>
      <c r="E178" s="1">
        <v>2</v>
      </c>
      <c r="G178" s="1">
        <v>12</v>
      </c>
      <c r="H178" s="1">
        <v>2</v>
      </c>
    </row>
    <row r="179" spans="1:8" x14ac:dyDescent="0.3">
      <c r="A179" s="8" t="s">
        <v>8135</v>
      </c>
      <c r="B179" s="6">
        <v>1278454</v>
      </c>
      <c r="C179" s="1">
        <v>1053164</v>
      </c>
      <c r="D179" s="1">
        <v>18</v>
      </c>
      <c r="E179" s="1">
        <v>3</v>
      </c>
      <c r="G179" s="1">
        <v>18</v>
      </c>
      <c r="H179" s="1">
        <v>3</v>
      </c>
    </row>
    <row r="180" spans="1:8" x14ac:dyDescent="0.3">
      <c r="A180" s="8" t="s">
        <v>4690</v>
      </c>
      <c r="B180" s="6">
        <v>1271355</v>
      </c>
      <c r="C180" s="1">
        <v>1218735</v>
      </c>
      <c r="D180" s="1">
        <v>17</v>
      </c>
      <c r="E180" s="1">
        <v>6</v>
      </c>
      <c r="G180" s="1">
        <v>17</v>
      </c>
      <c r="H180" s="1">
        <v>6</v>
      </c>
    </row>
    <row r="181" spans="1:8" x14ac:dyDescent="0.3">
      <c r="A181" s="8" t="s">
        <v>8498</v>
      </c>
      <c r="B181" s="6">
        <v>1263801</v>
      </c>
      <c r="C181" s="1">
        <v>1252704</v>
      </c>
      <c r="D181" s="1">
        <v>13</v>
      </c>
      <c r="E181" s="1">
        <v>2</v>
      </c>
      <c r="G181" s="1">
        <v>13</v>
      </c>
      <c r="H181" s="1">
        <v>2</v>
      </c>
    </row>
    <row r="182" spans="1:8" x14ac:dyDescent="0.3">
      <c r="A182" s="8" t="s">
        <v>5527</v>
      </c>
      <c r="B182" s="6">
        <v>1237896</v>
      </c>
      <c r="C182" s="1">
        <v>435504</v>
      </c>
      <c r="D182" s="1">
        <v>18</v>
      </c>
      <c r="E182" s="1">
        <v>5</v>
      </c>
      <c r="G182" s="1">
        <v>18</v>
      </c>
      <c r="H182" s="1">
        <v>5</v>
      </c>
    </row>
    <row r="183" spans="1:8" x14ac:dyDescent="0.3">
      <c r="A183" s="8" t="s">
        <v>1573</v>
      </c>
      <c r="B183" s="6">
        <v>1222271</v>
      </c>
      <c r="C183" s="1">
        <v>1212848</v>
      </c>
      <c r="D183" s="1">
        <v>13</v>
      </c>
      <c r="E183" s="1">
        <v>3</v>
      </c>
      <c r="G183" s="1">
        <v>13</v>
      </c>
      <c r="H183" s="1">
        <v>3</v>
      </c>
    </row>
    <row r="184" spans="1:8" x14ac:dyDescent="0.3">
      <c r="A184" s="8" t="s">
        <v>8873</v>
      </c>
      <c r="B184" s="6">
        <v>1217568</v>
      </c>
      <c r="C184" s="1">
        <v>1217568</v>
      </c>
      <c r="D184" s="1">
        <v>2</v>
      </c>
      <c r="E184" s="1">
        <v>1</v>
      </c>
      <c r="G184" s="1">
        <v>2</v>
      </c>
      <c r="H184" s="1">
        <v>1</v>
      </c>
    </row>
    <row r="185" spans="1:8" x14ac:dyDescent="0.3">
      <c r="A185" s="8" t="s">
        <v>8526</v>
      </c>
      <c r="B185" s="6">
        <v>1216982</v>
      </c>
      <c r="C185" s="1">
        <v>933262</v>
      </c>
      <c r="D185" s="1">
        <v>11</v>
      </c>
      <c r="E185" s="1">
        <v>3</v>
      </c>
      <c r="G185" s="1">
        <v>11</v>
      </c>
      <c r="H185" s="1">
        <v>3</v>
      </c>
    </row>
    <row r="186" spans="1:8" x14ac:dyDescent="0.3">
      <c r="A186" s="8" t="s">
        <v>7456</v>
      </c>
      <c r="B186" s="6">
        <v>1200847</v>
      </c>
      <c r="C186" s="1">
        <v>1159056</v>
      </c>
      <c r="D186" s="1">
        <v>15</v>
      </c>
      <c r="E186" s="1">
        <v>3</v>
      </c>
      <c r="G186" s="1">
        <v>15</v>
      </c>
      <c r="H186" s="1">
        <v>3</v>
      </c>
    </row>
    <row r="187" spans="1:8" x14ac:dyDescent="0.3">
      <c r="A187" s="8" t="s">
        <v>2321</v>
      </c>
      <c r="B187" s="6">
        <v>1199976</v>
      </c>
      <c r="C187" s="1">
        <v>1199976</v>
      </c>
      <c r="D187" s="1">
        <v>3</v>
      </c>
      <c r="E187" s="1">
        <v>1</v>
      </c>
      <c r="G187" s="1">
        <v>3</v>
      </c>
      <c r="H187" s="1">
        <v>1</v>
      </c>
    </row>
    <row r="188" spans="1:8" x14ac:dyDescent="0.3">
      <c r="A188" s="8" t="s">
        <v>7097</v>
      </c>
      <c r="B188" s="6">
        <v>1196124</v>
      </c>
      <c r="C188" s="1">
        <v>1194165</v>
      </c>
      <c r="D188" s="1">
        <v>17</v>
      </c>
      <c r="E188" s="1">
        <v>4</v>
      </c>
      <c r="G188" s="1">
        <v>17</v>
      </c>
      <c r="H188" s="1">
        <v>4</v>
      </c>
    </row>
    <row r="189" spans="1:8" x14ac:dyDescent="0.3">
      <c r="A189" s="8" t="s">
        <v>1673</v>
      </c>
      <c r="B189" s="6">
        <v>1184700</v>
      </c>
      <c r="C189" s="1">
        <v>1024716</v>
      </c>
      <c r="D189" s="1">
        <v>8</v>
      </c>
      <c r="E189" s="1">
        <v>2</v>
      </c>
      <c r="G189" s="1">
        <v>8</v>
      </c>
      <c r="H189" s="1">
        <v>2</v>
      </c>
    </row>
    <row r="190" spans="1:8" x14ac:dyDescent="0.3">
      <c r="A190" s="8" t="s">
        <v>8090</v>
      </c>
      <c r="B190" s="6">
        <v>1179822</v>
      </c>
      <c r="C190" s="1">
        <v>866646</v>
      </c>
      <c r="D190" s="1">
        <v>5</v>
      </c>
      <c r="E190" s="1">
        <v>2</v>
      </c>
      <c r="G190" s="1">
        <v>5</v>
      </c>
      <c r="H190" s="1">
        <v>2</v>
      </c>
    </row>
    <row r="191" spans="1:8" x14ac:dyDescent="0.3">
      <c r="A191" s="8" t="s">
        <v>1286</v>
      </c>
      <c r="B191" s="6">
        <v>1179654</v>
      </c>
      <c r="C191" s="1">
        <v>786744</v>
      </c>
      <c r="D191" s="1">
        <v>25</v>
      </c>
      <c r="E191" s="1">
        <v>5</v>
      </c>
      <c r="G191" s="1">
        <v>25</v>
      </c>
      <c r="H191" s="1">
        <v>5</v>
      </c>
    </row>
    <row r="192" spans="1:8" x14ac:dyDescent="0.3">
      <c r="A192" s="8" t="s">
        <v>5602</v>
      </c>
      <c r="B192" s="6">
        <v>1169694</v>
      </c>
      <c r="C192" s="1">
        <v>1169694</v>
      </c>
      <c r="D192" s="1">
        <v>3</v>
      </c>
      <c r="E192" s="1">
        <v>1</v>
      </c>
      <c r="G192" s="1">
        <v>3</v>
      </c>
      <c r="H192" s="1">
        <v>1</v>
      </c>
    </row>
    <row r="193" spans="1:8" x14ac:dyDescent="0.3">
      <c r="A193" s="8" t="s">
        <v>9481</v>
      </c>
      <c r="B193" s="6">
        <v>1168573</v>
      </c>
      <c r="C193" s="1">
        <v>1087936</v>
      </c>
      <c r="D193" s="1">
        <v>18</v>
      </c>
      <c r="E193" s="1">
        <v>5</v>
      </c>
      <c r="G193" s="1">
        <v>18</v>
      </c>
      <c r="H193" s="1">
        <v>5</v>
      </c>
    </row>
    <row r="194" spans="1:8" x14ac:dyDescent="0.3">
      <c r="A194" s="8" t="s">
        <v>4987</v>
      </c>
      <c r="B194" s="6">
        <v>1167056</v>
      </c>
      <c r="C194" s="1">
        <v>1013488</v>
      </c>
      <c r="D194" s="1">
        <v>9</v>
      </c>
      <c r="E194" s="1">
        <v>2</v>
      </c>
      <c r="G194" s="1">
        <v>9</v>
      </c>
      <c r="H194" s="1">
        <v>2</v>
      </c>
    </row>
    <row r="195" spans="1:8" x14ac:dyDescent="0.3">
      <c r="A195" s="8" t="s">
        <v>4307</v>
      </c>
      <c r="B195" s="6">
        <v>1163510</v>
      </c>
      <c r="C195" s="1">
        <v>1119984</v>
      </c>
      <c r="D195" s="1">
        <v>9</v>
      </c>
      <c r="E195" s="1">
        <v>2</v>
      </c>
      <c r="G195" s="1">
        <v>9</v>
      </c>
      <c r="H195" s="1">
        <v>2</v>
      </c>
    </row>
    <row r="196" spans="1:8" x14ac:dyDescent="0.3">
      <c r="A196" s="8" t="s">
        <v>5406</v>
      </c>
      <c r="B196" s="6">
        <v>1158071</v>
      </c>
      <c r="C196" s="1">
        <v>568728</v>
      </c>
      <c r="D196" s="1">
        <v>32</v>
      </c>
      <c r="E196" s="1">
        <v>7</v>
      </c>
      <c r="G196" s="1">
        <v>32</v>
      </c>
      <c r="H196" s="1">
        <v>7</v>
      </c>
    </row>
    <row r="197" spans="1:8" x14ac:dyDescent="0.3">
      <c r="A197" s="8" t="s">
        <v>4140</v>
      </c>
      <c r="B197" s="6">
        <v>1143022</v>
      </c>
      <c r="C197" s="1">
        <v>991764</v>
      </c>
      <c r="D197" s="1">
        <v>14</v>
      </c>
      <c r="E197" s="1">
        <v>3</v>
      </c>
      <c r="G197" s="1">
        <v>14</v>
      </c>
      <c r="H197" s="1">
        <v>3</v>
      </c>
    </row>
    <row r="198" spans="1:8" x14ac:dyDescent="0.3">
      <c r="A198" s="8" t="s">
        <v>9296</v>
      </c>
      <c r="B198" s="6">
        <v>1142165</v>
      </c>
      <c r="C198" s="1">
        <v>1125488</v>
      </c>
      <c r="D198" s="1">
        <v>14</v>
      </c>
      <c r="E198" s="1">
        <v>3</v>
      </c>
      <c r="G198" s="1">
        <v>14</v>
      </c>
      <c r="H198" s="1">
        <v>3</v>
      </c>
    </row>
    <row r="199" spans="1:8" x14ac:dyDescent="0.3">
      <c r="A199" s="8" t="s">
        <v>8928</v>
      </c>
      <c r="B199" s="6">
        <v>1132560</v>
      </c>
      <c r="C199" s="1">
        <v>1119888</v>
      </c>
      <c r="D199" s="1">
        <v>17</v>
      </c>
      <c r="E199" s="1">
        <v>2</v>
      </c>
      <c r="G199" s="1">
        <v>17</v>
      </c>
      <c r="H199" s="1">
        <v>2</v>
      </c>
    </row>
    <row r="200" spans="1:8" x14ac:dyDescent="0.3">
      <c r="A200" s="8" t="s">
        <v>9053</v>
      </c>
      <c r="B200" s="6">
        <v>1132065</v>
      </c>
      <c r="C200" s="1">
        <v>1123128</v>
      </c>
      <c r="D200" s="1">
        <v>16</v>
      </c>
      <c r="E200" s="1">
        <v>3</v>
      </c>
      <c r="G200" s="1">
        <v>16</v>
      </c>
      <c r="H200" s="1">
        <v>3</v>
      </c>
    </row>
    <row r="201" spans="1:8" x14ac:dyDescent="0.3">
      <c r="A201" s="8" t="s">
        <v>3749</v>
      </c>
      <c r="B201" s="6">
        <v>1127976</v>
      </c>
      <c r="C201" s="1">
        <v>1127976</v>
      </c>
      <c r="D201" s="1">
        <v>3</v>
      </c>
      <c r="E201" s="1">
        <v>1</v>
      </c>
      <c r="G201" s="1">
        <v>3</v>
      </c>
      <c r="H201" s="1">
        <v>1</v>
      </c>
    </row>
    <row r="202" spans="1:8" x14ac:dyDescent="0.3">
      <c r="A202" s="8" t="s">
        <v>7899</v>
      </c>
      <c r="B202" s="6">
        <v>1125782</v>
      </c>
      <c r="C202" s="1">
        <v>892136</v>
      </c>
      <c r="D202" s="1">
        <v>43</v>
      </c>
      <c r="E202" s="1">
        <v>11</v>
      </c>
      <c r="G202" s="1">
        <v>43</v>
      </c>
      <c r="H202" s="1">
        <v>11</v>
      </c>
    </row>
    <row r="203" spans="1:8" x14ac:dyDescent="0.3">
      <c r="A203" s="8" t="s">
        <v>214</v>
      </c>
      <c r="B203" s="6">
        <v>1123503</v>
      </c>
      <c r="C203" s="1">
        <v>1113504</v>
      </c>
      <c r="D203" s="1">
        <v>13</v>
      </c>
      <c r="E203" s="1">
        <v>2</v>
      </c>
      <c r="G203" s="1">
        <v>13</v>
      </c>
      <c r="H203" s="1">
        <v>2</v>
      </c>
    </row>
    <row r="204" spans="1:8" x14ac:dyDescent="0.3">
      <c r="A204" s="8" t="s">
        <v>1921</v>
      </c>
      <c r="B204" s="6">
        <v>1121568</v>
      </c>
      <c r="C204" s="1">
        <v>1121568</v>
      </c>
      <c r="D204" s="1">
        <v>2</v>
      </c>
      <c r="E204" s="1">
        <v>1</v>
      </c>
      <c r="G204" s="1">
        <v>2</v>
      </c>
      <c r="H204" s="1">
        <v>1</v>
      </c>
    </row>
    <row r="205" spans="1:8" x14ac:dyDescent="0.3">
      <c r="A205" s="8" t="s">
        <v>38</v>
      </c>
      <c r="B205" s="6">
        <v>1120368</v>
      </c>
      <c r="C205" s="1">
        <v>1114272</v>
      </c>
      <c r="D205" s="1">
        <v>6</v>
      </c>
      <c r="E205" s="1">
        <v>2</v>
      </c>
      <c r="G205" s="1">
        <v>6</v>
      </c>
      <c r="H205" s="1">
        <v>2</v>
      </c>
    </row>
    <row r="206" spans="1:8" x14ac:dyDescent="0.3">
      <c r="A206" s="8" t="s">
        <v>186</v>
      </c>
      <c r="B206" s="6">
        <v>1116636</v>
      </c>
      <c r="C206" s="1">
        <v>1097544</v>
      </c>
      <c r="D206" s="1">
        <v>12</v>
      </c>
      <c r="E206" s="1">
        <v>2</v>
      </c>
      <c r="G206" s="1">
        <v>12</v>
      </c>
      <c r="H206" s="1">
        <v>2</v>
      </c>
    </row>
    <row r="207" spans="1:8" x14ac:dyDescent="0.3">
      <c r="A207" s="8" t="s">
        <v>8464</v>
      </c>
      <c r="B207" s="6">
        <v>1110648</v>
      </c>
      <c r="C207" s="1">
        <v>1079976</v>
      </c>
      <c r="D207" s="1">
        <v>7</v>
      </c>
      <c r="E207" s="1">
        <v>2</v>
      </c>
      <c r="G207" s="1">
        <v>7</v>
      </c>
      <c r="H207" s="1">
        <v>2</v>
      </c>
    </row>
    <row r="208" spans="1:8" x14ac:dyDescent="0.3">
      <c r="A208" s="8" t="s">
        <v>1905</v>
      </c>
      <c r="B208" s="6">
        <v>1087736</v>
      </c>
      <c r="C208" s="1">
        <v>1006056</v>
      </c>
      <c r="D208" s="1">
        <v>11</v>
      </c>
      <c r="E208" s="1">
        <v>5</v>
      </c>
      <c r="G208" s="1">
        <v>11</v>
      </c>
      <c r="H208" s="1">
        <v>5</v>
      </c>
    </row>
    <row r="209" spans="1:8" x14ac:dyDescent="0.3">
      <c r="A209" s="8" t="s">
        <v>8451</v>
      </c>
      <c r="B209" s="6">
        <v>1084365</v>
      </c>
      <c r="C209" s="1">
        <v>775728</v>
      </c>
      <c r="D209" s="1">
        <v>22</v>
      </c>
      <c r="E209" s="1">
        <v>4</v>
      </c>
      <c r="G209" s="1">
        <v>22</v>
      </c>
      <c r="H209" s="1">
        <v>4</v>
      </c>
    </row>
    <row r="210" spans="1:8" x14ac:dyDescent="0.3">
      <c r="A210" s="8" t="s">
        <v>9131</v>
      </c>
      <c r="B210" s="6">
        <v>1079316</v>
      </c>
      <c r="C210" s="1">
        <v>1079316</v>
      </c>
      <c r="D210" s="1">
        <v>6</v>
      </c>
      <c r="E210" s="1">
        <v>1</v>
      </c>
      <c r="G210" s="1">
        <v>6</v>
      </c>
      <c r="H210" s="1">
        <v>1</v>
      </c>
    </row>
    <row r="211" spans="1:8" x14ac:dyDescent="0.3">
      <c r="A211" s="8" t="s">
        <v>3801</v>
      </c>
      <c r="B211" s="6">
        <v>1075408</v>
      </c>
      <c r="C211" s="1">
        <v>801568</v>
      </c>
      <c r="D211" s="1">
        <v>8</v>
      </c>
      <c r="E211" s="1">
        <v>3</v>
      </c>
      <c r="G211" s="1">
        <v>8</v>
      </c>
      <c r="H211" s="1">
        <v>3</v>
      </c>
    </row>
    <row r="212" spans="1:8" x14ac:dyDescent="0.3">
      <c r="A212" s="8" t="s">
        <v>1309</v>
      </c>
      <c r="B212" s="6">
        <v>1073580</v>
      </c>
      <c r="C212" s="1">
        <v>1023936</v>
      </c>
      <c r="D212" s="1">
        <v>24</v>
      </c>
      <c r="E212" s="1">
        <v>4</v>
      </c>
      <c r="G212" s="1">
        <v>24</v>
      </c>
      <c r="H212" s="1">
        <v>4</v>
      </c>
    </row>
    <row r="213" spans="1:8" x14ac:dyDescent="0.3">
      <c r="A213" s="8" t="s">
        <v>7638</v>
      </c>
      <c r="B213" s="6">
        <v>1072978</v>
      </c>
      <c r="C213" s="1">
        <v>484704</v>
      </c>
      <c r="D213" s="1">
        <v>23</v>
      </c>
      <c r="E213" s="1">
        <v>5</v>
      </c>
      <c r="G213" s="1">
        <v>23</v>
      </c>
      <c r="H213" s="1">
        <v>5</v>
      </c>
    </row>
    <row r="214" spans="1:8" x14ac:dyDescent="0.3">
      <c r="A214" s="8" t="s">
        <v>4262</v>
      </c>
      <c r="B214" s="6">
        <v>1054928</v>
      </c>
      <c r="C214" s="1">
        <v>1016792</v>
      </c>
      <c r="D214" s="1">
        <v>8</v>
      </c>
      <c r="E214" s="1">
        <v>2</v>
      </c>
      <c r="G214" s="1">
        <v>8</v>
      </c>
      <c r="H214" s="1">
        <v>2</v>
      </c>
    </row>
    <row r="215" spans="1:8" x14ac:dyDescent="0.3">
      <c r="A215" s="8" t="s">
        <v>5239</v>
      </c>
      <c r="B215" s="6">
        <v>1051912</v>
      </c>
      <c r="C215" s="1">
        <v>963136</v>
      </c>
      <c r="D215" s="1">
        <v>7</v>
      </c>
      <c r="E215" s="1">
        <v>2</v>
      </c>
      <c r="G215" s="1">
        <v>7</v>
      </c>
      <c r="H215" s="1">
        <v>2</v>
      </c>
    </row>
    <row r="216" spans="1:8" x14ac:dyDescent="0.3">
      <c r="A216" s="8" t="s">
        <v>6078</v>
      </c>
      <c r="B216" s="6">
        <v>1049997</v>
      </c>
      <c r="C216" s="1">
        <v>1049997</v>
      </c>
      <c r="D216" s="1">
        <v>3</v>
      </c>
      <c r="E216" s="1">
        <v>1</v>
      </c>
      <c r="G216" s="1">
        <v>3</v>
      </c>
      <c r="H216" s="1">
        <v>1</v>
      </c>
    </row>
    <row r="217" spans="1:8" x14ac:dyDescent="0.3">
      <c r="A217" s="8" t="s">
        <v>8155</v>
      </c>
      <c r="B217" s="6">
        <v>1047988</v>
      </c>
      <c r="C217" s="1">
        <v>508704</v>
      </c>
      <c r="D217" s="1">
        <v>36</v>
      </c>
      <c r="E217" s="1">
        <v>7</v>
      </c>
      <c r="G217" s="1">
        <v>36</v>
      </c>
      <c r="H217" s="1">
        <v>7</v>
      </c>
    </row>
    <row r="218" spans="1:8" x14ac:dyDescent="0.3">
      <c r="A218" s="8" t="s">
        <v>7508</v>
      </c>
      <c r="B218" s="6">
        <v>1046684</v>
      </c>
      <c r="C218" s="1">
        <v>1039992</v>
      </c>
      <c r="D218" s="1">
        <v>14</v>
      </c>
      <c r="E218" s="1">
        <v>3</v>
      </c>
      <c r="G218" s="1">
        <v>14</v>
      </c>
      <c r="H218" s="1">
        <v>3</v>
      </c>
    </row>
    <row r="219" spans="1:8" x14ac:dyDescent="0.3">
      <c r="A219" s="8" t="s">
        <v>8118</v>
      </c>
      <c r="B219" s="6">
        <v>1045872</v>
      </c>
      <c r="C219" s="1">
        <v>1036624</v>
      </c>
      <c r="D219" s="1">
        <v>6</v>
      </c>
      <c r="E219" s="1">
        <v>2</v>
      </c>
      <c r="G219" s="1">
        <v>6</v>
      </c>
      <c r="H219" s="1">
        <v>2</v>
      </c>
    </row>
    <row r="220" spans="1:8" x14ac:dyDescent="0.3">
      <c r="A220" s="8" t="s">
        <v>8285</v>
      </c>
      <c r="B220" s="6">
        <v>1044324</v>
      </c>
      <c r="C220" s="1">
        <v>1039728</v>
      </c>
      <c r="D220" s="1">
        <v>4</v>
      </c>
      <c r="E220" s="1">
        <v>2</v>
      </c>
      <c r="G220" s="1">
        <v>4</v>
      </c>
      <c r="H220" s="1">
        <v>2</v>
      </c>
    </row>
    <row r="221" spans="1:8" x14ac:dyDescent="0.3">
      <c r="A221" s="8" t="s">
        <v>6432</v>
      </c>
      <c r="B221" s="6">
        <v>1040170</v>
      </c>
      <c r="C221" s="1">
        <v>844116</v>
      </c>
      <c r="D221" s="1">
        <v>25</v>
      </c>
      <c r="E221" s="1">
        <v>7</v>
      </c>
      <c r="G221" s="1">
        <v>25</v>
      </c>
      <c r="H221" s="1">
        <v>7</v>
      </c>
    </row>
    <row r="222" spans="1:8" x14ac:dyDescent="0.3">
      <c r="A222" s="8" t="s">
        <v>6307</v>
      </c>
      <c r="B222" s="6">
        <v>1038946</v>
      </c>
      <c r="C222" s="1">
        <v>818376</v>
      </c>
      <c r="D222" s="1">
        <v>17</v>
      </c>
      <c r="E222" s="1">
        <v>6</v>
      </c>
      <c r="G222" s="1">
        <v>17</v>
      </c>
      <c r="H222" s="1">
        <v>6</v>
      </c>
    </row>
    <row r="223" spans="1:8" x14ac:dyDescent="0.3">
      <c r="A223" s="8" t="s">
        <v>8865</v>
      </c>
      <c r="B223" s="6">
        <v>1030742</v>
      </c>
      <c r="C223" s="1">
        <v>959984</v>
      </c>
      <c r="D223" s="1">
        <v>8</v>
      </c>
      <c r="E223" s="1">
        <v>4</v>
      </c>
      <c r="G223" s="1">
        <v>8</v>
      </c>
      <c r="H223" s="1">
        <v>4</v>
      </c>
    </row>
    <row r="224" spans="1:8" x14ac:dyDescent="0.3">
      <c r="A224" s="8" t="s">
        <v>5453</v>
      </c>
      <c r="B224" s="6">
        <v>1027210</v>
      </c>
      <c r="C224" s="1">
        <v>580672</v>
      </c>
      <c r="D224" s="1">
        <v>18</v>
      </c>
      <c r="E224" s="1">
        <v>5</v>
      </c>
      <c r="G224" s="1">
        <v>18</v>
      </c>
      <c r="H224" s="1">
        <v>5</v>
      </c>
    </row>
    <row r="225" spans="1:8" x14ac:dyDescent="0.3">
      <c r="A225" s="8" t="s">
        <v>8179</v>
      </c>
      <c r="B225" s="6">
        <v>1024637</v>
      </c>
      <c r="C225" s="1">
        <v>887271</v>
      </c>
      <c r="D225" s="1">
        <v>17</v>
      </c>
      <c r="E225" s="1">
        <v>4</v>
      </c>
      <c r="G225" s="1">
        <v>17</v>
      </c>
      <c r="H225" s="1">
        <v>4</v>
      </c>
    </row>
    <row r="226" spans="1:8" x14ac:dyDescent="0.3">
      <c r="A226" s="8" t="s">
        <v>190</v>
      </c>
      <c r="B226" s="6">
        <v>1020263</v>
      </c>
      <c r="C226" s="1">
        <v>470376</v>
      </c>
      <c r="D226" s="1">
        <v>19</v>
      </c>
      <c r="E226" s="1">
        <v>5</v>
      </c>
      <c r="G226" s="1">
        <v>19</v>
      </c>
      <c r="H226" s="1">
        <v>5</v>
      </c>
    </row>
    <row r="227" spans="1:8" x14ac:dyDescent="0.3">
      <c r="A227" s="8" t="s">
        <v>1679</v>
      </c>
      <c r="B227" s="6">
        <v>1018104</v>
      </c>
      <c r="C227" s="1">
        <v>1018104</v>
      </c>
      <c r="D227" s="1">
        <v>4</v>
      </c>
      <c r="E227" s="1">
        <v>1</v>
      </c>
      <c r="G227" s="1">
        <v>4</v>
      </c>
      <c r="H227" s="1">
        <v>1</v>
      </c>
    </row>
    <row r="228" spans="1:8" x14ac:dyDescent="0.3">
      <c r="A228" s="8" t="s">
        <v>8835</v>
      </c>
      <c r="B228" s="6">
        <v>1017136</v>
      </c>
      <c r="C228" s="1">
        <v>942784</v>
      </c>
      <c r="D228" s="1">
        <v>7</v>
      </c>
      <c r="E228" s="1">
        <v>2</v>
      </c>
      <c r="G228" s="1">
        <v>7</v>
      </c>
      <c r="H228" s="1">
        <v>2</v>
      </c>
    </row>
    <row r="229" spans="1:8" x14ac:dyDescent="0.3">
      <c r="A229" s="8" t="s">
        <v>5737</v>
      </c>
      <c r="B229" s="6">
        <v>1015816</v>
      </c>
      <c r="C229" s="1">
        <v>1013832</v>
      </c>
      <c r="D229" s="1">
        <v>11</v>
      </c>
      <c r="E229" s="1">
        <v>2</v>
      </c>
      <c r="G229" s="1">
        <v>11</v>
      </c>
      <c r="H229" s="1">
        <v>2</v>
      </c>
    </row>
    <row r="230" spans="1:8" x14ac:dyDescent="0.3">
      <c r="A230" s="8" t="s">
        <v>8941</v>
      </c>
      <c r="B230" s="6">
        <v>1013488</v>
      </c>
      <c r="C230" s="1">
        <v>934956</v>
      </c>
      <c r="D230" s="1">
        <v>23</v>
      </c>
      <c r="E230" s="1">
        <v>5</v>
      </c>
      <c r="G230" s="1">
        <v>23</v>
      </c>
      <c r="H230" s="1">
        <v>5</v>
      </c>
    </row>
    <row r="231" spans="1:8" x14ac:dyDescent="0.3">
      <c r="A231" s="8" t="s">
        <v>5967</v>
      </c>
      <c r="B231" s="6">
        <v>1011174</v>
      </c>
      <c r="C231" s="1">
        <v>767952</v>
      </c>
      <c r="D231" s="1">
        <v>36</v>
      </c>
      <c r="E231" s="1">
        <v>7</v>
      </c>
      <c r="G231" s="1">
        <v>36</v>
      </c>
      <c r="H231" s="1">
        <v>7</v>
      </c>
    </row>
    <row r="232" spans="1:8" x14ac:dyDescent="0.3">
      <c r="A232" s="8" t="s">
        <v>9442</v>
      </c>
      <c r="B232" s="6">
        <v>1009327</v>
      </c>
      <c r="C232" s="1">
        <v>483136</v>
      </c>
      <c r="D232" s="1">
        <v>25</v>
      </c>
      <c r="E232" s="1">
        <v>7</v>
      </c>
      <c r="G232" s="1">
        <v>25</v>
      </c>
      <c r="H232" s="1">
        <v>7</v>
      </c>
    </row>
    <row r="233" spans="1:8" x14ac:dyDescent="0.3">
      <c r="A233" s="8" t="s">
        <v>7624</v>
      </c>
      <c r="B233" s="6">
        <v>1007944</v>
      </c>
      <c r="C233" s="1">
        <v>1007944</v>
      </c>
      <c r="D233" s="1">
        <v>7</v>
      </c>
      <c r="E233" s="1">
        <v>1</v>
      </c>
      <c r="G233" s="1">
        <v>7</v>
      </c>
      <c r="H233" s="1">
        <v>1</v>
      </c>
    </row>
    <row r="234" spans="1:8" x14ac:dyDescent="0.3">
      <c r="A234" s="8" t="s">
        <v>313</v>
      </c>
      <c r="B234" s="6">
        <v>1005648</v>
      </c>
      <c r="C234" s="1">
        <v>1004976</v>
      </c>
      <c r="D234" s="1">
        <v>10</v>
      </c>
      <c r="E234" s="1">
        <v>2</v>
      </c>
      <c r="G234" s="1">
        <v>10</v>
      </c>
      <c r="H234" s="1">
        <v>2</v>
      </c>
    </row>
    <row r="235" spans="1:8" x14ac:dyDescent="0.3">
      <c r="A235" s="8" t="s">
        <v>7805</v>
      </c>
      <c r="B235" s="6">
        <v>1001584</v>
      </c>
      <c r="C235" s="1">
        <v>1001584</v>
      </c>
      <c r="D235" s="1">
        <v>2</v>
      </c>
      <c r="E235" s="1">
        <v>1</v>
      </c>
      <c r="G235" s="1">
        <v>2</v>
      </c>
      <c r="H235" s="1">
        <v>1</v>
      </c>
    </row>
    <row r="236" spans="1:8" x14ac:dyDescent="0.3">
      <c r="A236" s="8" t="s">
        <v>9329</v>
      </c>
      <c r="B236" s="6">
        <v>1000330</v>
      </c>
      <c r="C236" s="1">
        <v>899982</v>
      </c>
      <c r="D236" s="1">
        <v>11</v>
      </c>
      <c r="E236" s="1">
        <v>3</v>
      </c>
      <c r="G236" s="1">
        <v>11</v>
      </c>
      <c r="H236" s="1">
        <v>3</v>
      </c>
    </row>
    <row r="237" spans="1:8" x14ac:dyDescent="0.3">
      <c r="A237" s="8" t="s">
        <v>8991</v>
      </c>
      <c r="B237" s="6">
        <v>989274</v>
      </c>
      <c r="C237" s="1">
        <v>989274</v>
      </c>
      <c r="D237" s="1">
        <v>13</v>
      </c>
      <c r="E237" s="1">
        <v>1</v>
      </c>
      <c r="G237" s="1">
        <v>13</v>
      </c>
      <c r="H237" s="1">
        <v>1</v>
      </c>
    </row>
    <row r="238" spans="1:8" x14ac:dyDescent="0.3">
      <c r="A238" s="8" t="s">
        <v>1700</v>
      </c>
      <c r="B238" s="6">
        <v>985728</v>
      </c>
      <c r="C238" s="1">
        <v>703968</v>
      </c>
      <c r="D238" s="1">
        <v>27</v>
      </c>
      <c r="E238" s="1">
        <v>6</v>
      </c>
      <c r="G238" s="1">
        <v>27</v>
      </c>
      <c r="H238" s="1">
        <v>6</v>
      </c>
    </row>
    <row r="239" spans="1:8" x14ac:dyDescent="0.3">
      <c r="A239" s="8" t="s">
        <v>1311</v>
      </c>
      <c r="B239" s="6">
        <v>979104</v>
      </c>
      <c r="C239" s="1">
        <v>959984</v>
      </c>
      <c r="D239" s="1">
        <v>7</v>
      </c>
      <c r="E239" s="1">
        <v>3</v>
      </c>
      <c r="G239" s="1">
        <v>7</v>
      </c>
      <c r="H239" s="1">
        <v>3</v>
      </c>
    </row>
    <row r="240" spans="1:8" x14ac:dyDescent="0.3">
      <c r="A240" s="8" t="s">
        <v>1377</v>
      </c>
      <c r="B240" s="6">
        <v>977880</v>
      </c>
      <c r="C240" s="1">
        <v>977292</v>
      </c>
      <c r="D240" s="1">
        <v>7</v>
      </c>
      <c r="E240" s="1">
        <v>2</v>
      </c>
      <c r="G240" s="1">
        <v>7</v>
      </c>
      <c r="H240" s="1">
        <v>2</v>
      </c>
    </row>
    <row r="241" spans="1:8" x14ac:dyDescent="0.3">
      <c r="A241" s="8" t="s">
        <v>3956</v>
      </c>
      <c r="B241" s="6">
        <v>976512</v>
      </c>
      <c r="C241" s="1">
        <v>933536</v>
      </c>
      <c r="D241" s="1">
        <v>8</v>
      </c>
      <c r="E241" s="1">
        <v>2</v>
      </c>
      <c r="G241" s="1">
        <v>8</v>
      </c>
      <c r="H241" s="1">
        <v>2</v>
      </c>
    </row>
    <row r="242" spans="1:8" x14ac:dyDescent="0.3">
      <c r="A242" s="8" t="s">
        <v>7554</v>
      </c>
      <c r="B242" s="6">
        <v>974988</v>
      </c>
      <c r="C242" s="1">
        <v>974988</v>
      </c>
      <c r="D242" s="1">
        <v>4</v>
      </c>
      <c r="E242" s="1">
        <v>1</v>
      </c>
      <c r="G242" s="1">
        <v>4</v>
      </c>
      <c r="H242" s="1">
        <v>1</v>
      </c>
    </row>
    <row r="243" spans="1:8" x14ac:dyDescent="0.3">
      <c r="A243" s="8" t="s">
        <v>5311</v>
      </c>
      <c r="B243" s="6">
        <v>974264</v>
      </c>
      <c r="C243" s="1">
        <v>931176</v>
      </c>
      <c r="D243" s="1">
        <v>5</v>
      </c>
      <c r="E243" s="1">
        <v>2</v>
      </c>
      <c r="G243" s="1">
        <v>5</v>
      </c>
      <c r="H243" s="1">
        <v>2</v>
      </c>
    </row>
    <row r="244" spans="1:8" x14ac:dyDescent="0.3">
      <c r="A244" s="8" t="s">
        <v>9457</v>
      </c>
      <c r="B244" s="6">
        <v>971013</v>
      </c>
      <c r="C244" s="1">
        <v>848544</v>
      </c>
      <c r="D244" s="1">
        <v>12</v>
      </c>
      <c r="E244" s="1">
        <v>3</v>
      </c>
      <c r="G244" s="1">
        <v>12</v>
      </c>
      <c r="H244" s="1">
        <v>3</v>
      </c>
    </row>
    <row r="245" spans="1:8" x14ac:dyDescent="0.3">
      <c r="A245" s="8" t="s">
        <v>1022</v>
      </c>
      <c r="B245" s="6">
        <v>964376</v>
      </c>
      <c r="C245" s="1">
        <v>542646</v>
      </c>
      <c r="D245" s="1">
        <v>18</v>
      </c>
      <c r="E245" s="1">
        <v>5</v>
      </c>
      <c r="G245" s="1">
        <v>18</v>
      </c>
      <c r="H245" s="1">
        <v>5</v>
      </c>
    </row>
    <row r="246" spans="1:8" x14ac:dyDescent="0.3">
      <c r="A246" s="8" t="s">
        <v>5006</v>
      </c>
      <c r="B246" s="6">
        <v>959968</v>
      </c>
      <c r="C246" s="1">
        <v>959968</v>
      </c>
      <c r="D246" s="1">
        <v>4</v>
      </c>
      <c r="E246" s="1">
        <v>1</v>
      </c>
      <c r="G246" s="1">
        <v>4</v>
      </c>
      <c r="H246" s="1">
        <v>1</v>
      </c>
    </row>
    <row r="247" spans="1:8" x14ac:dyDescent="0.3">
      <c r="A247" s="8" t="s">
        <v>4186</v>
      </c>
      <c r="B247" s="6">
        <v>954798</v>
      </c>
      <c r="C247" s="1">
        <v>442764</v>
      </c>
      <c r="D247" s="1">
        <v>32</v>
      </c>
      <c r="E247" s="1">
        <v>6</v>
      </c>
      <c r="G247" s="1">
        <v>32</v>
      </c>
      <c r="H247" s="1">
        <v>6</v>
      </c>
    </row>
    <row r="248" spans="1:8" x14ac:dyDescent="0.3">
      <c r="A248" s="8" t="s">
        <v>277</v>
      </c>
      <c r="B248" s="6">
        <v>952784</v>
      </c>
      <c r="C248" s="1">
        <v>946344</v>
      </c>
      <c r="D248" s="1">
        <v>14</v>
      </c>
      <c r="E248" s="1">
        <v>3</v>
      </c>
      <c r="G248" s="1">
        <v>14</v>
      </c>
      <c r="H248" s="1">
        <v>3</v>
      </c>
    </row>
    <row r="249" spans="1:8" x14ac:dyDescent="0.3">
      <c r="A249" s="8" t="s">
        <v>6002</v>
      </c>
      <c r="B249" s="6">
        <v>950662</v>
      </c>
      <c r="C249" s="1">
        <v>944995</v>
      </c>
      <c r="D249" s="1">
        <v>17</v>
      </c>
      <c r="E249" s="1">
        <v>4</v>
      </c>
      <c r="G249" s="1">
        <v>17</v>
      </c>
      <c r="H249" s="1">
        <v>4</v>
      </c>
    </row>
    <row r="250" spans="1:8" x14ac:dyDescent="0.3">
      <c r="A250" s="8" t="s">
        <v>75</v>
      </c>
      <c r="B250" s="6">
        <v>949772</v>
      </c>
      <c r="C250" s="1">
        <v>665408</v>
      </c>
      <c r="D250" s="1">
        <v>4</v>
      </c>
      <c r="E250" s="1">
        <v>2</v>
      </c>
      <c r="G250" s="1">
        <v>4</v>
      </c>
      <c r="H250" s="1">
        <v>2</v>
      </c>
    </row>
    <row r="251" spans="1:8" x14ac:dyDescent="0.3">
      <c r="A251" s="8" t="s">
        <v>7469</v>
      </c>
      <c r="B251" s="6">
        <v>947912</v>
      </c>
      <c r="C251" s="1">
        <v>915136</v>
      </c>
      <c r="D251" s="1">
        <v>12</v>
      </c>
      <c r="E251" s="1">
        <v>2</v>
      </c>
      <c r="G251" s="1">
        <v>12</v>
      </c>
      <c r="H251" s="1">
        <v>2</v>
      </c>
    </row>
    <row r="252" spans="1:8" x14ac:dyDescent="0.3">
      <c r="A252" s="8" t="s">
        <v>9101</v>
      </c>
      <c r="B252" s="6">
        <v>946764</v>
      </c>
      <c r="C252" s="1">
        <v>946764</v>
      </c>
      <c r="D252" s="1">
        <v>6</v>
      </c>
      <c r="E252" s="1">
        <v>1</v>
      </c>
      <c r="G252" s="1">
        <v>6</v>
      </c>
      <c r="H252" s="1">
        <v>1</v>
      </c>
    </row>
    <row r="253" spans="1:8" x14ac:dyDescent="0.3">
      <c r="A253" s="8" t="s">
        <v>7137</v>
      </c>
      <c r="B253" s="6">
        <v>946344</v>
      </c>
      <c r="C253" s="1">
        <v>946344</v>
      </c>
      <c r="D253" s="1">
        <v>7</v>
      </c>
      <c r="E253" s="1">
        <v>1</v>
      </c>
      <c r="G253" s="1">
        <v>7</v>
      </c>
      <c r="H253" s="1">
        <v>1</v>
      </c>
    </row>
    <row r="254" spans="1:8" x14ac:dyDescent="0.3">
      <c r="A254" s="8" t="s">
        <v>9034</v>
      </c>
      <c r="B254" s="6">
        <v>945231</v>
      </c>
      <c r="C254" s="1">
        <v>887271</v>
      </c>
      <c r="D254" s="1">
        <v>11</v>
      </c>
      <c r="E254" s="1">
        <v>4</v>
      </c>
      <c r="G254" s="1">
        <v>11</v>
      </c>
      <c r="H254" s="1">
        <v>4</v>
      </c>
    </row>
    <row r="255" spans="1:8" x14ac:dyDescent="0.3">
      <c r="A255" s="8" t="s">
        <v>8916</v>
      </c>
      <c r="B255" s="6">
        <v>944816</v>
      </c>
      <c r="C255" s="1">
        <v>856656</v>
      </c>
      <c r="D255" s="1">
        <v>22</v>
      </c>
      <c r="E255" s="1">
        <v>5</v>
      </c>
      <c r="G255" s="1">
        <v>22</v>
      </c>
      <c r="H255" s="1">
        <v>5</v>
      </c>
    </row>
    <row r="256" spans="1:8" x14ac:dyDescent="0.3">
      <c r="A256" s="8" t="s">
        <v>8149</v>
      </c>
      <c r="B256" s="6">
        <v>944580</v>
      </c>
      <c r="C256" s="1">
        <v>931176</v>
      </c>
      <c r="D256" s="1">
        <v>21</v>
      </c>
      <c r="E256" s="1">
        <v>5</v>
      </c>
      <c r="G256" s="1">
        <v>21</v>
      </c>
      <c r="H256" s="1">
        <v>5</v>
      </c>
    </row>
    <row r="257" spans="1:8" x14ac:dyDescent="0.3">
      <c r="A257" s="8" t="s">
        <v>8629</v>
      </c>
      <c r="B257" s="6">
        <v>933408</v>
      </c>
      <c r="C257" s="1">
        <v>933408</v>
      </c>
      <c r="D257" s="1">
        <v>4</v>
      </c>
      <c r="E257" s="1">
        <v>1</v>
      </c>
      <c r="G257" s="1">
        <v>4</v>
      </c>
      <c r="H257" s="1">
        <v>1</v>
      </c>
    </row>
    <row r="258" spans="1:8" x14ac:dyDescent="0.3">
      <c r="A258" s="8" t="s">
        <v>7913</v>
      </c>
      <c r="B258" s="6">
        <v>927331</v>
      </c>
      <c r="C258" s="1">
        <v>472518</v>
      </c>
      <c r="D258" s="1">
        <v>31</v>
      </c>
      <c r="E258" s="1">
        <v>6</v>
      </c>
      <c r="G258" s="1">
        <v>31</v>
      </c>
      <c r="H258" s="1">
        <v>6</v>
      </c>
    </row>
    <row r="259" spans="1:8" x14ac:dyDescent="0.3">
      <c r="A259" s="8" t="s">
        <v>8342</v>
      </c>
      <c r="B259" s="6">
        <v>926390</v>
      </c>
      <c r="C259" s="1">
        <v>915136</v>
      </c>
      <c r="D259" s="1">
        <v>10</v>
      </c>
      <c r="E259" s="1">
        <v>4</v>
      </c>
      <c r="G259" s="1">
        <v>10</v>
      </c>
      <c r="H259" s="1">
        <v>4</v>
      </c>
    </row>
    <row r="260" spans="1:8" x14ac:dyDescent="0.3">
      <c r="A260" s="8" t="s">
        <v>9341</v>
      </c>
      <c r="B260" s="6">
        <v>922386</v>
      </c>
      <c r="C260" s="1">
        <v>481568</v>
      </c>
      <c r="D260" s="1">
        <v>18</v>
      </c>
      <c r="E260" s="1">
        <v>4</v>
      </c>
      <c r="G260" s="1">
        <v>18</v>
      </c>
      <c r="H260" s="1">
        <v>4</v>
      </c>
    </row>
    <row r="261" spans="1:8" x14ac:dyDescent="0.3">
      <c r="A261" s="8" t="s">
        <v>7928</v>
      </c>
      <c r="B261" s="6">
        <v>921228</v>
      </c>
      <c r="C261" s="1">
        <v>760116</v>
      </c>
      <c r="D261" s="1">
        <v>18</v>
      </c>
      <c r="E261" s="1">
        <v>3</v>
      </c>
      <c r="G261" s="1">
        <v>18</v>
      </c>
      <c r="H261" s="1">
        <v>3</v>
      </c>
    </row>
    <row r="262" spans="1:8" x14ac:dyDescent="0.3">
      <c r="A262" s="8" t="s">
        <v>374</v>
      </c>
      <c r="B262" s="6">
        <v>914424</v>
      </c>
      <c r="C262" s="1">
        <v>831936</v>
      </c>
      <c r="D262" s="1">
        <v>11</v>
      </c>
      <c r="E262" s="1">
        <v>3</v>
      </c>
      <c r="G262" s="1">
        <v>11</v>
      </c>
      <c r="H262" s="1">
        <v>3</v>
      </c>
    </row>
    <row r="263" spans="1:8" x14ac:dyDescent="0.3">
      <c r="A263" s="8" t="s">
        <v>6155</v>
      </c>
      <c r="B263" s="6">
        <v>911242</v>
      </c>
      <c r="C263" s="1">
        <v>909993</v>
      </c>
      <c r="D263" s="1">
        <v>14</v>
      </c>
      <c r="E263" s="1">
        <v>3</v>
      </c>
      <c r="G263" s="1">
        <v>14</v>
      </c>
      <c r="H263" s="1">
        <v>3</v>
      </c>
    </row>
    <row r="264" spans="1:8" x14ac:dyDescent="0.3">
      <c r="A264" s="8" t="s">
        <v>9202</v>
      </c>
      <c r="B264" s="6">
        <v>907985</v>
      </c>
      <c r="C264" s="1">
        <v>604752</v>
      </c>
      <c r="D264" s="1">
        <v>17</v>
      </c>
      <c r="E264" s="1">
        <v>4</v>
      </c>
      <c r="G264" s="1">
        <v>17</v>
      </c>
      <c r="H264" s="1">
        <v>4</v>
      </c>
    </row>
    <row r="265" spans="1:8" x14ac:dyDescent="0.3">
      <c r="A265" s="8" t="s">
        <v>1200</v>
      </c>
      <c r="B265" s="6">
        <v>906430</v>
      </c>
      <c r="C265" s="1">
        <v>797944</v>
      </c>
      <c r="D265" s="1">
        <v>9</v>
      </c>
      <c r="E265" s="1">
        <v>3</v>
      </c>
      <c r="G265" s="1">
        <v>9</v>
      </c>
      <c r="H265" s="1">
        <v>3</v>
      </c>
    </row>
    <row r="266" spans="1:8" x14ac:dyDescent="0.3">
      <c r="A266" s="8" t="s">
        <v>8649</v>
      </c>
      <c r="B266" s="6">
        <v>904624</v>
      </c>
      <c r="C266" s="1">
        <v>637896</v>
      </c>
      <c r="D266" s="1">
        <v>22</v>
      </c>
      <c r="E266" s="1">
        <v>6</v>
      </c>
      <c r="G266" s="1">
        <v>22</v>
      </c>
      <c r="H266" s="1">
        <v>6</v>
      </c>
    </row>
    <row r="267" spans="1:8" x14ac:dyDescent="0.3">
      <c r="A267" s="8" t="s">
        <v>5054</v>
      </c>
      <c r="B267" s="6">
        <v>902960</v>
      </c>
      <c r="C267" s="1">
        <v>671984</v>
      </c>
      <c r="D267" s="1">
        <v>17</v>
      </c>
      <c r="E267" s="1">
        <v>6</v>
      </c>
      <c r="G267" s="1">
        <v>17</v>
      </c>
      <c r="H267" s="1">
        <v>6</v>
      </c>
    </row>
    <row r="268" spans="1:8" x14ac:dyDescent="0.3">
      <c r="A268" s="8" t="s">
        <v>8600</v>
      </c>
      <c r="B268" s="6">
        <v>902712</v>
      </c>
      <c r="C268" s="1">
        <v>902712</v>
      </c>
      <c r="D268" s="1">
        <v>3</v>
      </c>
      <c r="E268" s="1">
        <v>1</v>
      </c>
      <c r="G268" s="1">
        <v>3</v>
      </c>
      <c r="H268" s="1">
        <v>1</v>
      </c>
    </row>
    <row r="269" spans="1:8" x14ac:dyDescent="0.3">
      <c r="A269" s="8" t="s">
        <v>6165</v>
      </c>
      <c r="B269" s="6">
        <v>899334</v>
      </c>
      <c r="C269" s="1">
        <v>896328</v>
      </c>
      <c r="D269" s="1">
        <v>12</v>
      </c>
      <c r="E269" s="1">
        <v>3</v>
      </c>
      <c r="G269" s="1">
        <v>12</v>
      </c>
      <c r="H269" s="1">
        <v>3</v>
      </c>
    </row>
    <row r="270" spans="1:8" x14ac:dyDescent="0.3">
      <c r="A270" s="8" t="s">
        <v>9440</v>
      </c>
      <c r="B270" s="6">
        <v>895944</v>
      </c>
      <c r="C270" s="1">
        <v>895944</v>
      </c>
      <c r="D270" s="1">
        <v>7</v>
      </c>
      <c r="E270" s="1">
        <v>1</v>
      </c>
      <c r="G270" s="1">
        <v>7</v>
      </c>
      <c r="H270" s="1">
        <v>1</v>
      </c>
    </row>
    <row r="271" spans="1:8" x14ac:dyDescent="0.3">
      <c r="A271" s="8" t="s">
        <v>8205</v>
      </c>
      <c r="B271" s="6">
        <v>892224</v>
      </c>
      <c r="C271" s="1">
        <v>892224</v>
      </c>
      <c r="D271" s="1">
        <v>3</v>
      </c>
      <c r="E271" s="1">
        <v>1</v>
      </c>
      <c r="G271" s="1">
        <v>3</v>
      </c>
      <c r="H271" s="1">
        <v>1</v>
      </c>
    </row>
    <row r="272" spans="1:8" x14ac:dyDescent="0.3">
      <c r="A272" s="8" t="s">
        <v>5786</v>
      </c>
      <c r="B272" s="6">
        <v>891192</v>
      </c>
      <c r="C272" s="1">
        <v>879984</v>
      </c>
      <c r="D272" s="1">
        <v>17</v>
      </c>
      <c r="E272" s="1">
        <v>3</v>
      </c>
      <c r="G272" s="1">
        <v>17</v>
      </c>
      <c r="H272" s="1">
        <v>3</v>
      </c>
    </row>
    <row r="273" spans="1:8" x14ac:dyDescent="0.3">
      <c r="A273" s="8" t="s">
        <v>8043</v>
      </c>
      <c r="B273" s="6">
        <v>890841</v>
      </c>
      <c r="C273" s="1">
        <v>890841</v>
      </c>
      <c r="D273" s="1">
        <v>3</v>
      </c>
      <c r="E273" s="1">
        <v>1</v>
      </c>
      <c r="G273" s="1">
        <v>3</v>
      </c>
      <c r="H273" s="1">
        <v>1</v>
      </c>
    </row>
    <row r="274" spans="1:8" x14ac:dyDescent="0.3">
      <c r="A274" s="8" t="s">
        <v>9143</v>
      </c>
      <c r="B274" s="6">
        <v>887966</v>
      </c>
      <c r="C274" s="1">
        <v>769184</v>
      </c>
      <c r="D274" s="1">
        <v>7</v>
      </c>
      <c r="E274" s="1">
        <v>2</v>
      </c>
      <c r="G274" s="1">
        <v>7</v>
      </c>
      <c r="H274" s="1">
        <v>2</v>
      </c>
    </row>
    <row r="275" spans="1:8" x14ac:dyDescent="0.3">
      <c r="A275" s="8" t="s">
        <v>6133</v>
      </c>
      <c r="B275" s="6">
        <v>887103</v>
      </c>
      <c r="C275" s="1">
        <v>887103</v>
      </c>
      <c r="D275" s="1">
        <v>7</v>
      </c>
      <c r="E275" s="1">
        <v>1</v>
      </c>
      <c r="G275" s="1">
        <v>7</v>
      </c>
      <c r="H275" s="1">
        <v>1</v>
      </c>
    </row>
    <row r="276" spans="1:8" x14ac:dyDescent="0.3">
      <c r="A276" s="8" t="s">
        <v>7971</v>
      </c>
      <c r="B276" s="6">
        <v>878328</v>
      </c>
      <c r="C276" s="1">
        <v>674352</v>
      </c>
      <c r="D276" s="1">
        <v>6</v>
      </c>
      <c r="E276" s="1">
        <v>2</v>
      </c>
      <c r="G276" s="1">
        <v>6</v>
      </c>
      <c r="H276" s="1">
        <v>2</v>
      </c>
    </row>
    <row r="277" spans="1:8" x14ac:dyDescent="0.3">
      <c r="A277" s="8" t="s">
        <v>8679</v>
      </c>
      <c r="B277" s="6">
        <v>877228</v>
      </c>
      <c r="C277" s="1">
        <v>874995</v>
      </c>
      <c r="D277" s="1">
        <v>20</v>
      </c>
      <c r="E277" s="1">
        <v>3</v>
      </c>
      <c r="G277" s="1">
        <v>20</v>
      </c>
      <c r="H277" s="1">
        <v>3</v>
      </c>
    </row>
    <row r="278" spans="1:8" x14ac:dyDescent="0.3">
      <c r="A278" s="8" t="s">
        <v>5227</v>
      </c>
      <c r="B278" s="6">
        <v>877132</v>
      </c>
      <c r="C278" s="1">
        <v>627168</v>
      </c>
      <c r="D278" s="1">
        <v>13</v>
      </c>
      <c r="E278" s="1">
        <v>4</v>
      </c>
      <c r="G278" s="1">
        <v>13</v>
      </c>
      <c r="H278" s="1">
        <v>4</v>
      </c>
    </row>
    <row r="279" spans="1:8" x14ac:dyDescent="0.3">
      <c r="A279" s="8" t="s">
        <v>7821</v>
      </c>
      <c r="B279" s="6">
        <v>875903</v>
      </c>
      <c r="C279" s="1">
        <v>862344</v>
      </c>
      <c r="D279" s="1">
        <v>15</v>
      </c>
      <c r="E279" s="1">
        <v>4</v>
      </c>
      <c r="G279" s="1">
        <v>15</v>
      </c>
      <c r="H279" s="1">
        <v>4</v>
      </c>
    </row>
    <row r="280" spans="1:8" x14ac:dyDescent="0.3">
      <c r="A280" s="8" t="s">
        <v>8066</v>
      </c>
      <c r="B280" s="6">
        <v>873811</v>
      </c>
      <c r="C280" s="1">
        <v>721875</v>
      </c>
      <c r="D280" s="1">
        <v>12</v>
      </c>
      <c r="E280" s="1">
        <v>4</v>
      </c>
      <c r="G280" s="1">
        <v>12</v>
      </c>
      <c r="H280" s="1">
        <v>4</v>
      </c>
    </row>
    <row r="281" spans="1:8" x14ac:dyDescent="0.3">
      <c r="A281" s="8" t="s">
        <v>7651</v>
      </c>
      <c r="B281" s="6">
        <v>873077</v>
      </c>
      <c r="C281" s="1">
        <v>698352</v>
      </c>
      <c r="D281" s="1">
        <v>8</v>
      </c>
      <c r="E281" s="1">
        <v>2</v>
      </c>
      <c r="G281" s="1">
        <v>8</v>
      </c>
      <c r="H281" s="1">
        <v>2</v>
      </c>
    </row>
    <row r="282" spans="1:8" x14ac:dyDescent="0.3">
      <c r="A282" s="8" t="s">
        <v>3869</v>
      </c>
      <c r="B282" s="6">
        <v>871028</v>
      </c>
      <c r="C282" s="1">
        <v>597132</v>
      </c>
      <c r="D282" s="1">
        <v>10</v>
      </c>
      <c r="E282" s="1">
        <v>2</v>
      </c>
      <c r="G282" s="1">
        <v>10</v>
      </c>
      <c r="H282" s="1">
        <v>2</v>
      </c>
    </row>
    <row r="283" spans="1:8" x14ac:dyDescent="0.3">
      <c r="A283" s="8" t="s">
        <v>6445</v>
      </c>
      <c r="B283" s="6">
        <v>863928</v>
      </c>
      <c r="C283" s="1">
        <v>863928</v>
      </c>
      <c r="D283" s="1">
        <v>9</v>
      </c>
      <c r="E283" s="1">
        <v>1</v>
      </c>
      <c r="G283" s="1">
        <v>9</v>
      </c>
      <c r="H283" s="1">
        <v>1</v>
      </c>
    </row>
    <row r="284" spans="1:8" x14ac:dyDescent="0.3">
      <c r="A284" s="8" t="s">
        <v>8488</v>
      </c>
      <c r="B284" s="6">
        <v>863128</v>
      </c>
      <c r="C284" s="1">
        <v>863128</v>
      </c>
      <c r="D284" s="1">
        <v>7</v>
      </c>
      <c r="E284" s="1">
        <v>1</v>
      </c>
      <c r="G284" s="1">
        <v>7</v>
      </c>
      <c r="H284" s="1">
        <v>1</v>
      </c>
    </row>
    <row r="285" spans="1:8" x14ac:dyDescent="0.3">
      <c r="A285" s="8" t="s">
        <v>1787</v>
      </c>
      <c r="B285" s="6">
        <v>853950</v>
      </c>
      <c r="C285" s="1">
        <v>801568</v>
      </c>
      <c r="D285" s="1">
        <v>10</v>
      </c>
      <c r="E285" s="1">
        <v>5</v>
      </c>
      <c r="G285" s="1">
        <v>10</v>
      </c>
      <c r="H285" s="1">
        <v>5</v>
      </c>
    </row>
    <row r="286" spans="1:8" x14ac:dyDescent="0.3">
      <c r="A286" s="8" t="s">
        <v>77</v>
      </c>
      <c r="B286" s="6">
        <v>853092</v>
      </c>
      <c r="C286" s="1">
        <v>853092</v>
      </c>
      <c r="D286" s="1">
        <v>6</v>
      </c>
      <c r="E286" s="1">
        <v>1</v>
      </c>
      <c r="G286" s="1">
        <v>6</v>
      </c>
      <c r="H286" s="1">
        <v>1</v>
      </c>
    </row>
    <row r="287" spans="1:8" x14ac:dyDescent="0.3">
      <c r="A287" s="8" t="s">
        <v>6749</v>
      </c>
      <c r="B287" s="6">
        <v>850920</v>
      </c>
      <c r="C287" s="1">
        <v>842376</v>
      </c>
      <c r="D287" s="1">
        <v>7</v>
      </c>
      <c r="E287" s="1">
        <v>2</v>
      </c>
      <c r="G287" s="1">
        <v>7</v>
      </c>
      <c r="H287" s="1">
        <v>2</v>
      </c>
    </row>
    <row r="288" spans="1:8" x14ac:dyDescent="0.3">
      <c r="A288" s="8" t="s">
        <v>6540</v>
      </c>
      <c r="B288" s="6">
        <v>847200</v>
      </c>
      <c r="C288" s="1">
        <v>463248</v>
      </c>
      <c r="D288" s="1">
        <v>14</v>
      </c>
      <c r="E288" s="1">
        <v>2</v>
      </c>
      <c r="G288" s="1">
        <v>14</v>
      </c>
      <c r="H288" s="1">
        <v>2</v>
      </c>
    </row>
    <row r="289" spans="1:8" x14ac:dyDescent="0.3">
      <c r="A289" s="8" t="s">
        <v>2661</v>
      </c>
      <c r="B289" s="6">
        <v>845728</v>
      </c>
      <c r="C289" s="1">
        <v>845728</v>
      </c>
      <c r="D289" s="1">
        <v>13</v>
      </c>
      <c r="E289" s="1">
        <v>1</v>
      </c>
      <c r="G289" s="1">
        <v>13</v>
      </c>
      <c r="H289" s="1">
        <v>1</v>
      </c>
    </row>
    <row r="290" spans="1:8" x14ac:dyDescent="0.3">
      <c r="A290" s="8" t="s">
        <v>4953</v>
      </c>
      <c r="B290" s="6">
        <v>845488</v>
      </c>
      <c r="C290" s="1">
        <v>845488</v>
      </c>
      <c r="D290" s="1">
        <v>8</v>
      </c>
      <c r="E290" s="1">
        <v>1</v>
      </c>
      <c r="G290" s="1">
        <v>8</v>
      </c>
      <c r="H290" s="1">
        <v>1</v>
      </c>
    </row>
    <row r="291" spans="1:8" x14ac:dyDescent="0.3">
      <c r="A291" s="8" t="s">
        <v>7272</v>
      </c>
      <c r="B291" s="6">
        <v>842612</v>
      </c>
      <c r="C291" s="1">
        <v>770352</v>
      </c>
      <c r="D291" s="1">
        <v>17</v>
      </c>
      <c r="E291" s="1">
        <v>4</v>
      </c>
      <c r="G291" s="1">
        <v>17</v>
      </c>
      <c r="H291" s="1">
        <v>4</v>
      </c>
    </row>
    <row r="292" spans="1:8" x14ac:dyDescent="0.3">
      <c r="A292" s="8" t="s">
        <v>571</v>
      </c>
      <c r="B292" s="6">
        <v>841568</v>
      </c>
      <c r="C292" s="1">
        <v>841568</v>
      </c>
      <c r="D292" s="1">
        <v>2</v>
      </c>
      <c r="E292" s="1">
        <v>1</v>
      </c>
      <c r="G292" s="1">
        <v>2</v>
      </c>
      <c r="H292" s="1">
        <v>1</v>
      </c>
    </row>
    <row r="293" spans="1:8" x14ac:dyDescent="0.3">
      <c r="A293" s="8" t="s">
        <v>3098</v>
      </c>
      <c r="B293" s="6">
        <v>839988</v>
      </c>
      <c r="C293" s="1">
        <v>839988</v>
      </c>
      <c r="D293" s="1">
        <v>2</v>
      </c>
      <c r="E293" s="1">
        <v>1</v>
      </c>
      <c r="G293" s="1">
        <v>2</v>
      </c>
      <c r="H293" s="1">
        <v>1</v>
      </c>
    </row>
    <row r="294" spans="1:8" x14ac:dyDescent="0.3">
      <c r="A294" s="8" t="s">
        <v>9075</v>
      </c>
      <c r="B294" s="6">
        <v>837444</v>
      </c>
      <c r="C294" s="1">
        <v>663072</v>
      </c>
      <c r="D294" s="1">
        <v>16</v>
      </c>
      <c r="E294" s="1">
        <v>5</v>
      </c>
      <c r="G294" s="1">
        <v>16</v>
      </c>
      <c r="H294" s="1">
        <v>5</v>
      </c>
    </row>
    <row r="295" spans="1:8" x14ac:dyDescent="0.3">
      <c r="A295" s="8" t="s">
        <v>5542</v>
      </c>
      <c r="B295" s="6">
        <v>833862</v>
      </c>
      <c r="C295" s="1">
        <v>825174</v>
      </c>
      <c r="D295" s="1">
        <v>15</v>
      </c>
      <c r="E295" s="1">
        <v>3</v>
      </c>
      <c r="G295" s="1">
        <v>15</v>
      </c>
      <c r="H295" s="1">
        <v>3</v>
      </c>
    </row>
    <row r="296" spans="1:8" x14ac:dyDescent="0.3">
      <c r="A296" s="8" t="s">
        <v>8385</v>
      </c>
      <c r="B296" s="6">
        <v>832446</v>
      </c>
      <c r="C296" s="1">
        <v>519792</v>
      </c>
      <c r="D296" s="1">
        <v>20</v>
      </c>
      <c r="E296" s="1">
        <v>7</v>
      </c>
      <c r="G296" s="1">
        <v>20</v>
      </c>
      <c r="H296" s="1">
        <v>7</v>
      </c>
    </row>
    <row r="297" spans="1:8" x14ac:dyDescent="0.3">
      <c r="A297" s="8" t="s">
        <v>4577</v>
      </c>
      <c r="B297" s="6">
        <v>831929</v>
      </c>
      <c r="C297" s="1">
        <v>818765</v>
      </c>
      <c r="D297" s="1">
        <v>17</v>
      </c>
      <c r="E297" s="1">
        <v>3</v>
      </c>
      <c r="G297" s="1">
        <v>17</v>
      </c>
      <c r="H297" s="1">
        <v>3</v>
      </c>
    </row>
    <row r="298" spans="1:8" x14ac:dyDescent="0.3">
      <c r="A298" s="8" t="s">
        <v>5073</v>
      </c>
      <c r="B298" s="6">
        <v>831368</v>
      </c>
      <c r="C298" s="1">
        <v>499584</v>
      </c>
      <c r="D298" s="1">
        <v>23</v>
      </c>
      <c r="E298" s="1">
        <v>5</v>
      </c>
      <c r="G298" s="1">
        <v>23</v>
      </c>
      <c r="H298" s="1">
        <v>5</v>
      </c>
    </row>
    <row r="299" spans="1:8" x14ac:dyDescent="0.3">
      <c r="A299" s="8" t="s">
        <v>6087</v>
      </c>
      <c r="B299" s="6">
        <v>823309</v>
      </c>
      <c r="C299" s="1">
        <v>799984</v>
      </c>
      <c r="D299" s="1">
        <v>16</v>
      </c>
      <c r="E299" s="1">
        <v>4</v>
      </c>
      <c r="G299" s="1">
        <v>16</v>
      </c>
      <c r="H299" s="1">
        <v>4</v>
      </c>
    </row>
    <row r="300" spans="1:8" x14ac:dyDescent="0.3">
      <c r="A300" s="8" t="s">
        <v>2135</v>
      </c>
      <c r="B300" s="6">
        <v>816742</v>
      </c>
      <c r="C300" s="1">
        <v>799998</v>
      </c>
      <c r="D300" s="1">
        <v>6</v>
      </c>
      <c r="E300" s="1">
        <v>2</v>
      </c>
      <c r="G300" s="1">
        <v>6</v>
      </c>
      <c r="H300" s="1">
        <v>2</v>
      </c>
    </row>
    <row r="301" spans="1:8" x14ac:dyDescent="0.3">
      <c r="A301" s="8" t="s">
        <v>944</v>
      </c>
      <c r="B301" s="6">
        <v>815696</v>
      </c>
      <c r="C301" s="1">
        <v>788528</v>
      </c>
      <c r="D301" s="1">
        <v>4</v>
      </c>
      <c r="E301" s="1">
        <v>2</v>
      </c>
      <c r="G301" s="1">
        <v>4</v>
      </c>
      <c r="H301" s="1">
        <v>2</v>
      </c>
    </row>
    <row r="302" spans="1:8" x14ac:dyDescent="0.3">
      <c r="A302" s="8" t="s">
        <v>7080</v>
      </c>
      <c r="B302" s="6">
        <v>815292</v>
      </c>
      <c r="C302" s="1">
        <v>815292</v>
      </c>
      <c r="D302" s="1">
        <v>9</v>
      </c>
      <c r="E302" s="1">
        <v>1</v>
      </c>
      <c r="G302" s="1">
        <v>9</v>
      </c>
      <c r="H302" s="1">
        <v>1</v>
      </c>
    </row>
    <row r="303" spans="1:8" x14ac:dyDescent="0.3">
      <c r="A303" s="8" t="s">
        <v>7020</v>
      </c>
      <c r="B303" s="6">
        <v>815060</v>
      </c>
      <c r="C303" s="1">
        <v>679932</v>
      </c>
      <c r="D303" s="1">
        <v>18</v>
      </c>
      <c r="E303" s="1">
        <v>5</v>
      </c>
      <c r="G303" s="1">
        <v>18</v>
      </c>
      <c r="H303" s="1">
        <v>5</v>
      </c>
    </row>
    <row r="304" spans="1:8" x14ac:dyDescent="0.3">
      <c r="A304" s="8" t="s">
        <v>8529</v>
      </c>
      <c r="B304" s="6">
        <v>814880</v>
      </c>
      <c r="C304" s="1">
        <v>806336</v>
      </c>
      <c r="D304" s="1">
        <v>11</v>
      </c>
      <c r="E304" s="1">
        <v>2</v>
      </c>
      <c r="G304" s="1">
        <v>11</v>
      </c>
      <c r="H304" s="1">
        <v>2</v>
      </c>
    </row>
    <row r="305" spans="1:8" x14ac:dyDescent="0.3">
      <c r="A305" s="8" t="s">
        <v>9245</v>
      </c>
      <c r="B305" s="6">
        <v>812680</v>
      </c>
      <c r="C305" s="1">
        <v>781864</v>
      </c>
      <c r="D305" s="1">
        <v>19</v>
      </c>
      <c r="E305" s="1">
        <v>2</v>
      </c>
      <c r="G305" s="1">
        <v>19</v>
      </c>
      <c r="H305" s="1">
        <v>2</v>
      </c>
    </row>
    <row r="306" spans="1:8" x14ac:dyDescent="0.3">
      <c r="A306" s="8" t="s">
        <v>9403</v>
      </c>
      <c r="B306" s="6">
        <v>808928</v>
      </c>
      <c r="C306" s="1">
        <v>797944</v>
      </c>
      <c r="D306" s="1">
        <v>6</v>
      </c>
      <c r="E306" s="1">
        <v>2</v>
      </c>
      <c r="G306" s="1">
        <v>6</v>
      </c>
      <c r="H306" s="1">
        <v>2</v>
      </c>
    </row>
    <row r="307" spans="1:8" x14ac:dyDescent="0.3">
      <c r="A307" s="8" t="s">
        <v>1144</v>
      </c>
      <c r="B307" s="6">
        <v>806511</v>
      </c>
      <c r="C307" s="1">
        <v>363648</v>
      </c>
      <c r="D307" s="1">
        <v>32</v>
      </c>
      <c r="E307" s="1">
        <v>7</v>
      </c>
      <c r="G307" s="1">
        <v>32</v>
      </c>
      <c r="H307" s="1">
        <v>7</v>
      </c>
    </row>
    <row r="308" spans="1:8" x14ac:dyDescent="0.3">
      <c r="A308" s="8" t="s">
        <v>6662</v>
      </c>
      <c r="B308" s="6">
        <v>806409</v>
      </c>
      <c r="C308" s="1">
        <v>791964</v>
      </c>
      <c r="D308" s="1">
        <v>10</v>
      </c>
      <c r="E308" s="1">
        <v>3</v>
      </c>
      <c r="G308" s="1">
        <v>10</v>
      </c>
      <c r="H308" s="1">
        <v>3</v>
      </c>
    </row>
    <row r="309" spans="1:8" x14ac:dyDescent="0.3">
      <c r="A309" s="8" t="s">
        <v>5547</v>
      </c>
      <c r="B309" s="6">
        <v>796425</v>
      </c>
      <c r="C309" s="1">
        <v>796425</v>
      </c>
      <c r="D309" s="1">
        <v>7</v>
      </c>
      <c r="E309" s="1">
        <v>1</v>
      </c>
      <c r="G309" s="1">
        <v>7</v>
      </c>
      <c r="H309" s="1">
        <v>1</v>
      </c>
    </row>
    <row r="310" spans="1:8" x14ac:dyDescent="0.3">
      <c r="A310" s="8" t="s">
        <v>8091</v>
      </c>
      <c r="B310" s="6">
        <v>795408</v>
      </c>
      <c r="C310" s="1">
        <v>795408</v>
      </c>
      <c r="D310" s="1">
        <v>6</v>
      </c>
      <c r="E310" s="1">
        <v>1</v>
      </c>
      <c r="G310" s="1">
        <v>6</v>
      </c>
      <c r="H310" s="1">
        <v>1</v>
      </c>
    </row>
    <row r="311" spans="1:8" x14ac:dyDescent="0.3">
      <c r="A311" s="8" t="s">
        <v>6300</v>
      </c>
      <c r="B311" s="6">
        <v>795376</v>
      </c>
      <c r="C311" s="1">
        <v>659988</v>
      </c>
      <c r="D311" s="1">
        <v>17</v>
      </c>
      <c r="E311" s="1">
        <v>4</v>
      </c>
      <c r="G311" s="1">
        <v>17</v>
      </c>
      <c r="H311" s="1">
        <v>4</v>
      </c>
    </row>
    <row r="312" spans="1:8" x14ac:dyDescent="0.3">
      <c r="A312" s="8" t="s">
        <v>6738</v>
      </c>
      <c r="B312" s="6">
        <v>792125</v>
      </c>
      <c r="C312" s="1">
        <v>464292</v>
      </c>
      <c r="D312" s="1">
        <v>35</v>
      </c>
      <c r="E312" s="1">
        <v>7</v>
      </c>
      <c r="G312" s="1">
        <v>35</v>
      </c>
      <c r="H312" s="1">
        <v>7</v>
      </c>
    </row>
    <row r="313" spans="1:8" x14ac:dyDescent="0.3">
      <c r="A313" s="8" t="s">
        <v>7259</v>
      </c>
      <c r="B313" s="6">
        <v>791221</v>
      </c>
      <c r="C313" s="1">
        <v>683988</v>
      </c>
      <c r="D313" s="1">
        <v>16</v>
      </c>
      <c r="E313" s="1">
        <v>6</v>
      </c>
      <c r="G313" s="1">
        <v>16</v>
      </c>
      <c r="H313" s="1">
        <v>6</v>
      </c>
    </row>
    <row r="314" spans="1:8" x14ac:dyDescent="0.3">
      <c r="A314" s="8" t="s">
        <v>8195</v>
      </c>
      <c r="B314" s="6">
        <v>780080</v>
      </c>
      <c r="C314" s="1">
        <v>725344</v>
      </c>
      <c r="D314" s="1">
        <v>12</v>
      </c>
      <c r="E314" s="1">
        <v>3</v>
      </c>
      <c r="G314" s="1">
        <v>12</v>
      </c>
      <c r="H314" s="1">
        <v>3</v>
      </c>
    </row>
    <row r="315" spans="1:8" x14ac:dyDescent="0.3">
      <c r="A315" s="8" t="s">
        <v>3753</v>
      </c>
      <c r="B315" s="6">
        <v>779796</v>
      </c>
      <c r="C315" s="1">
        <v>779796</v>
      </c>
      <c r="D315" s="1">
        <v>2</v>
      </c>
      <c r="E315" s="1">
        <v>1</v>
      </c>
      <c r="G315" s="1">
        <v>2</v>
      </c>
      <c r="H315" s="1">
        <v>1</v>
      </c>
    </row>
    <row r="316" spans="1:8" x14ac:dyDescent="0.3">
      <c r="A316" s="8" t="s">
        <v>867</v>
      </c>
      <c r="B316" s="6">
        <v>779160</v>
      </c>
      <c r="C316" s="1">
        <v>540048</v>
      </c>
      <c r="D316" s="1">
        <v>15</v>
      </c>
      <c r="E316" s="1">
        <v>3</v>
      </c>
      <c r="G316" s="1">
        <v>15</v>
      </c>
      <c r="H316" s="1">
        <v>3</v>
      </c>
    </row>
    <row r="317" spans="1:8" x14ac:dyDescent="0.3">
      <c r="A317" s="8" t="s">
        <v>1160</v>
      </c>
      <c r="B317" s="6">
        <v>777458</v>
      </c>
      <c r="C317" s="1">
        <v>300416</v>
      </c>
      <c r="D317" s="1">
        <v>22</v>
      </c>
      <c r="E317" s="1">
        <v>5</v>
      </c>
      <c r="G317" s="1">
        <v>22</v>
      </c>
      <c r="H317" s="1">
        <v>5</v>
      </c>
    </row>
    <row r="318" spans="1:8" x14ac:dyDescent="0.3">
      <c r="A318" s="8" t="s">
        <v>8845</v>
      </c>
      <c r="B318" s="6">
        <v>776080</v>
      </c>
      <c r="C318" s="1">
        <v>698352</v>
      </c>
      <c r="D318" s="1">
        <v>5</v>
      </c>
      <c r="E318" s="1">
        <v>2</v>
      </c>
      <c r="G318" s="1">
        <v>5</v>
      </c>
      <c r="H318" s="1">
        <v>2</v>
      </c>
    </row>
    <row r="319" spans="1:8" x14ac:dyDescent="0.3">
      <c r="A319" s="8" t="s">
        <v>8075</v>
      </c>
      <c r="B319" s="6">
        <v>775728</v>
      </c>
      <c r="C319" s="1">
        <v>523764</v>
      </c>
      <c r="D319" s="1">
        <v>9</v>
      </c>
      <c r="E319" s="1">
        <v>2</v>
      </c>
      <c r="G319" s="1">
        <v>9</v>
      </c>
      <c r="H319" s="1">
        <v>2</v>
      </c>
    </row>
    <row r="320" spans="1:8" x14ac:dyDescent="0.3">
      <c r="A320" s="8" t="s">
        <v>2969</v>
      </c>
      <c r="B320" s="6">
        <v>775010</v>
      </c>
      <c r="C320" s="1">
        <v>359058</v>
      </c>
      <c r="D320" s="1">
        <v>9</v>
      </c>
      <c r="E320" s="1">
        <v>3</v>
      </c>
      <c r="G320" s="1">
        <v>9</v>
      </c>
      <c r="H320" s="1">
        <v>3</v>
      </c>
    </row>
    <row r="321" spans="1:8" x14ac:dyDescent="0.3">
      <c r="A321" s="8" t="s">
        <v>8775</v>
      </c>
      <c r="B321" s="6">
        <v>769024</v>
      </c>
      <c r="C321" s="1">
        <v>619152</v>
      </c>
      <c r="D321" s="1">
        <v>17</v>
      </c>
      <c r="E321" s="1">
        <v>3</v>
      </c>
      <c r="G321" s="1">
        <v>17</v>
      </c>
      <c r="H321" s="1">
        <v>3</v>
      </c>
    </row>
    <row r="322" spans="1:8" x14ac:dyDescent="0.3">
      <c r="A322" s="8" t="s">
        <v>4053</v>
      </c>
      <c r="B322" s="6">
        <v>767541</v>
      </c>
      <c r="C322" s="1">
        <v>761544</v>
      </c>
      <c r="D322" s="1">
        <v>10</v>
      </c>
      <c r="E322" s="1">
        <v>2</v>
      </c>
      <c r="G322" s="1">
        <v>10</v>
      </c>
      <c r="H322" s="1">
        <v>2</v>
      </c>
    </row>
    <row r="323" spans="1:8" x14ac:dyDescent="0.3">
      <c r="A323" s="8" t="s">
        <v>7367</v>
      </c>
      <c r="B323" s="6">
        <v>767214</v>
      </c>
      <c r="C323" s="1">
        <v>767214</v>
      </c>
      <c r="D323" s="1">
        <v>14</v>
      </c>
      <c r="E323" s="1">
        <v>1</v>
      </c>
      <c r="G323" s="1">
        <v>14</v>
      </c>
      <c r="H323" s="1">
        <v>1</v>
      </c>
    </row>
    <row r="324" spans="1:8" x14ac:dyDescent="0.3">
      <c r="A324" s="8" t="s">
        <v>878</v>
      </c>
      <c r="B324" s="6">
        <v>765625</v>
      </c>
      <c r="C324" s="1">
        <v>765625</v>
      </c>
      <c r="D324" s="1">
        <v>7</v>
      </c>
      <c r="E324" s="1">
        <v>1</v>
      </c>
      <c r="G324" s="1">
        <v>7</v>
      </c>
      <c r="H324" s="1">
        <v>1</v>
      </c>
    </row>
    <row r="325" spans="1:8" x14ac:dyDescent="0.3">
      <c r="A325" s="8" t="s">
        <v>4955</v>
      </c>
      <c r="B325" s="6">
        <v>762594</v>
      </c>
      <c r="C325" s="1">
        <v>762594</v>
      </c>
      <c r="D325" s="1">
        <v>3</v>
      </c>
      <c r="E325" s="1">
        <v>1</v>
      </c>
      <c r="G325" s="1">
        <v>3</v>
      </c>
      <c r="H325" s="1">
        <v>1</v>
      </c>
    </row>
    <row r="326" spans="1:8" x14ac:dyDescent="0.3">
      <c r="A326" s="8" t="s">
        <v>6565</v>
      </c>
      <c r="B326" s="6">
        <v>758352</v>
      </c>
      <c r="C326" s="1">
        <v>758352</v>
      </c>
      <c r="D326" s="1">
        <v>6</v>
      </c>
      <c r="E326" s="1">
        <v>1</v>
      </c>
      <c r="G326" s="1">
        <v>6</v>
      </c>
      <c r="H326" s="1">
        <v>1</v>
      </c>
    </row>
    <row r="327" spans="1:8" x14ac:dyDescent="0.3">
      <c r="A327" s="8" t="s">
        <v>5119</v>
      </c>
      <c r="B327" s="6">
        <v>756568</v>
      </c>
      <c r="C327" s="1">
        <v>727296</v>
      </c>
      <c r="D327" s="1">
        <v>18</v>
      </c>
      <c r="E327" s="1">
        <v>3</v>
      </c>
      <c r="G327" s="1">
        <v>18</v>
      </c>
      <c r="H327" s="1">
        <v>3</v>
      </c>
    </row>
    <row r="328" spans="1:8" x14ac:dyDescent="0.3">
      <c r="A328" s="8" t="s">
        <v>1664</v>
      </c>
      <c r="B328" s="6">
        <v>756486</v>
      </c>
      <c r="C328" s="1">
        <v>747558</v>
      </c>
      <c r="D328" s="1">
        <v>5</v>
      </c>
      <c r="E328" s="1">
        <v>2</v>
      </c>
      <c r="G328" s="1">
        <v>5</v>
      </c>
      <c r="H328" s="1">
        <v>2</v>
      </c>
    </row>
    <row r="329" spans="1:8" x14ac:dyDescent="0.3">
      <c r="A329" s="8" t="s">
        <v>1850</v>
      </c>
      <c r="B329" s="6">
        <v>755096</v>
      </c>
      <c r="C329" s="1">
        <v>666248</v>
      </c>
      <c r="D329" s="1">
        <v>10</v>
      </c>
      <c r="E329" s="1">
        <v>3</v>
      </c>
      <c r="G329" s="1">
        <v>10</v>
      </c>
      <c r="H329" s="1">
        <v>3</v>
      </c>
    </row>
    <row r="330" spans="1:8" x14ac:dyDescent="0.3">
      <c r="A330" s="8" t="s">
        <v>8595</v>
      </c>
      <c r="B330" s="6">
        <v>751984</v>
      </c>
      <c r="C330" s="1">
        <v>751984</v>
      </c>
      <c r="D330" s="1">
        <v>2</v>
      </c>
      <c r="E330" s="1">
        <v>1</v>
      </c>
      <c r="G330" s="1">
        <v>2</v>
      </c>
      <c r="H330" s="1">
        <v>1</v>
      </c>
    </row>
    <row r="331" spans="1:8" x14ac:dyDescent="0.3">
      <c r="A331" s="8" t="s">
        <v>8305</v>
      </c>
      <c r="B331" s="6">
        <v>751628</v>
      </c>
      <c r="C331" s="1">
        <v>720064</v>
      </c>
      <c r="D331" s="1">
        <v>13</v>
      </c>
      <c r="E331" s="1">
        <v>5</v>
      </c>
      <c r="G331" s="1">
        <v>13</v>
      </c>
      <c r="H331" s="1">
        <v>5</v>
      </c>
    </row>
    <row r="332" spans="1:8" x14ac:dyDescent="0.3">
      <c r="A332" s="8" t="s">
        <v>5622</v>
      </c>
      <c r="B332" s="6">
        <v>749892</v>
      </c>
      <c r="C332" s="1">
        <v>718116</v>
      </c>
      <c r="D332" s="1">
        <v>10</v>
      </c>
      <c r="E332" s="1">
        <v>2</v>
      </c>
      <c r="G332" s="1">
        <v>10</v>
      </c>
      <c r="H332" s="1">
        <v>2</v>
      </c>
    </row>
    <row r="333" spans="1:8" x14ac:dyDescent="0.3">
      <c r="A333" s="8" t="s">
        <v>8150</v>
      </c>
      <c r="B333" s="6">
        <v>749488</v>
      </c>
      <c r="C333" s="1">
        <v>483136</v>
      </c>
      <c r="D333" s="1">
        <v>7</v>
      </c>
      <c r="E333" s="1">
        <v>2</v>
      </c>
      <c r="G333" s="1">
        <v>7</v>
      </c>
      <c r="H333" s="1">
        <v>2</v>
      </c>
    </row>
    <row r="334" spans="1:8" x14ac:dyDescent="0.3">
      <c r="A334" s="8" t="s">
        <v>6770</v>
      </c>
      <c r="B334" s="6">
        <v>748752</v>
      </c>
      <c r="C334" s="1">
        <v>748752</v>
      </c>
      <c r="D334" s="1">
        <v>8</v>
      </c>
      <c r="E334" s="1">
        <v>1</v>
      </c>
      <c r="G334" s="1">
        <v>8</v>
      </c>
      <c r="H334" s="1">
        <v>1</v>
      </c>
    </row>
    <row r="335" spans="1:8" x14ac:dyDescent="0.3">
      <c r="A335" s="8" t="s">
        <v>695</v>
      </c>
      <c r="B335" s="6">
        <v>747796</v>
      </c>
      <c r="C335" s="1">
        <v>647904</v>
      </c>
      <c r="D335" s="1">
        <v>22</v>
      </c>
      <c r="E335" s="1">
        <v>4</v>
      </c>
      <c r="G335" s="1">
        <v>22</v>
      </c>
      <c r="H335" s="1">
        <v>4</v>
      </c>
    </row>
    <row r="336" spans="1:8" x14ac:dyDescent="0.3">
      <c r="A336" s="8" t="s">
        <v>8532</v>
      </c>
      <c r="B336" s="6">
        <v>743988</v>
      </c>
      <c r="C336" s="1">
        <v>743988</v>
      </c>
      <c r="D336" s="1">
        <v>2</v>
      </c>
      <c r="E336" s="1">
        <v>1</v>
      </c>
      <c r="G336" s="1">
        <v>2</v>
      </c>
      <c r="H336" s="1">
        <v>1</v>
      </c>
    </row>
    <row r="337" spans="1:8" x14ac:dyDescent="0.3">
      <c r="A337" s="8" t="s">
        <v>6509</v>
      </c>
      <c r="B337" s="6">
        <v>742336</v>
      </c>
      <c r="C337" s="1">
        <v>742336</v>
      </c>
      <c r="D337" s="1">
        <v>8</v>
      </c>
      <c r="E337" s="1">
        <v>1</v>
      </c>
      <c r="G337" s="1">
        <v>8</v>
      </c>
      <c r="H337" s="1">
        <v>1</v>
      </c>
    </row>
    <row r="338" spans="1:8" x14ac:dyDescent="0.3">
      <c r="A338" s="8" t="s">
        <v>7495</v>
      </c>
      <c r="B338" s="6">
        <v>742256</v>
      </c>
      <c r="C338" s="1">
        <v>519996</v>
      </c>
      <c r="D338" s="1">
        <v>10</v>
      </c>
      <c r="E338" s="1">
        <v>3</v>
      </c>
      <c r="G338" s="1">
        <v>10</v>
      </c>
      <c r="H338" s="1">
        <v>3</v>
      </c>
    </row>
    <row r="339" spans="1:8" x14ac:dyDescent="0.3">
      <c r="A339" s="8" t="s">
        <v>9291</v>
      </c>
      <c r="B339" s="6">
        <v>741757</v>
      </c>
      <c r="C339" s="1">
        <v>431976</v>
      </c>
      <c r="D339" s="1">
        <v>20</v>
      </c>
      <c r="E339" s="1">
        <v>6</v>
      </c>
      <c r="G339" s="1">
        <v>20</v>
      </c>
      <c r="H339" s="1">
        <v>6</v>
      </c>
    </row>
    <row r="340" spans="1:8" x14ac:dyDescent="0.3">
      <c r="A340" s="8" t="s">
        <v>8077</v>
      </c>
      <c r="B340" s="6">
        <v>740088</v>
      </c>
      <c r="C340" s="1">
        <v>347802</v>
      </c>
      <c r="D340" s="1">
        <v>22</v>
      </c>
      <c r="E340" s="1">
        <v>5</v>
      </c>
      <c r="G340" s="1">
        <v>22</v>
      </c>
      <c r="H340" s="1">
        <v>5</v>
      </c>
    </row>
    <row r="341" spans="1:8" x14ac:dyDescent="0.3">
      <c r="A341" s="8" t="s">
        <v>174</v>
      </c>
      <c r="B341" s="6">
        <v>739784</v>
      </c>
      <c r="C341" s="1">
        <v>247104</v>
      </c>
      <c r="D341" s="1">
        <v>31</v>
      </c>
      <c r="E341" s="1">
        <v>5</v>
      </c>
      <c r="G341" s="1">
        <v>31</v>
      </c>
      <c r="H341" s="1">
        <v>5</v>
      </c>
    </row>
    <row r="342" spans="1:8" x14ac:dyDescent="0.3">
      <c r="A342" s="8" t="s">
        <v>8474</v>
      </c>
      <c r="B342" s="6">
        <v>737823</v>
      </c>
      <c r="C342" s="1">
        <v>557728</v>
      </c>
      <c r="D342" s="1">
        <v>14</v>
      </c>
      <c r="E342" s="1">
        <v>4</v>
      </c>
      <c r="G342" s="1">
        <v>14</v>
      </c>
      <c r="H342" s="1">
        <v>4</v>
      </c>
    </row>
    <row r="343" spans="1:8" x14ac:dyDescent="0.3">
      <c r="A343" s="8" t="s">
        <v>2051</v>
      </c>
      <c r="B343" s="6">
        <v>737394</v>
      </c>
      <c r="C343" s="1">
        <v>728946</v>
      </c>
      <c r="D343" s="1">
        <v>11</v>
      </c>
      <c r="E343" s="1">
        <v>2</v>
      </c>
      <c r="G343" s="1">
        <v>11</v>
      </c>
      <c r="H343" s="1">
        <v>2</v>
      </c>
    </row>
    <row r="344" spans="1:8" x14ac:dyDescent="0.3">
      <c r="A344" s="8" t="s">
        <v>5741</v>
      </c>
      <c r="B344" s="6">
        <v>737200</v>
      </c>
      <c r="C344" s="1">
        <v>383976</v>
      </c>
      <c r="D344" s="1">
        <v>15</v>
      </c>
      <c r="E344" s="1">
        <v>4</v>
      </c>
      <c r="G344" s="1">
        <v>15</v>
      </c>
      <c r="H344" s="1">
        <v>4</v>
      </c>
    </row>
    <row r="345" spans="1:8" x14ac:dyDescent="0.3">
      <c r="A345" s="8" t="s">
        <v>3685</v>
      </c>
      <c r="B345" s="6">
        <v>733283</v>
      </c>
      <c r="C345" s="1">
        <v>411332</v>
      </c>
      <c r="D345" s="1">
        <v>13</v>
      </c>
      <c r="E345" s="1">
        <v>3</v>
      </c>
      <c r="G345" s="1">
        <v>13</v>
      </c>
      <c r="H345" s="1">
        <v>3</v>
      </c>
    </row>
    <row r="346" spans="1:8" x14ac:dyDescent="0.3">
      <c r="A346" s="8" t="s">
        <v>9506</v>
      </c>
      <c r="B346" s="6">
        <v>732219</v>
      </c>
      <c r="C346" s="1">
        <v>437472</v>
      </c>
      <c r="D346" s="1">
        <v>41</v>
      </c>
      <c r="E346" s="1">
        <v>7</v>
      </c>
      <c r="G346" s="1">
        <v>41</v>
      </c>
      <c r="H346" s="1">
        <v>7</v>
      </c>
    </row>
    <row r="347" spans="1:8" x14ac:dyDescent="0.3">
      <c r="A347" s="8" t="s">
        <v>4316</v>
      </c>
      <c r="B347" s="6">
        <v>731838</v>
      </c>
      <c r="C347" s="1">
        <v>614272</v>
      </c>
      <c r="D347" s="1">
        <v>12</v>
      </c>
      <c r="E347" s="1">
        <v>3</v>
      </c>
      <c r="G347" s="1">
        <v>12</v>
      </c>
      <c r="H347" s="1">
        <v>3</v>
      </c>
    </row>
    <row r="348" spans="1:8" x14ac:dyDescent="0.3">
      <c r="A348" s="8" t="s">
        <v>7208</v>
      </c>
      <c r="B348" s="6">
        <v>731092</v>
      </c>
      <c r="C348" s="1">
        <v>415968</v>
      </c>
      <c r="D348" s="1">
        <v>30</v>
      </c>
      <c r="E348" s="1">
        <v>7</v>
      </c>
      <c r="G348" s="1">
        <v>30</v>
      </c>
      <c r="H348" s="1">
        <v>7</v>
      </c>
    </row>
    <row r="349" spans="1:8" x14ac:dyDescent="0.3">
      <c r="A349" s="8" t="s">
        <v>4042</v>
      </c>
      <c r="B349" s="6">
        <v>730828</v>
      </c>
      <c r="C349" s="1">
        <v>710832</v>
      </c>
      <c r="D349" s="1">
        <v>7</v>
      </c>
      <c r="E349" s="1">
        <v>2</v>
      </c>
      <c r="G349" s="1">
        <v>7</v>
      </c>
      <c r="H349" s="1">
        <v>2</v>
      </c>
    </row>
    <row r="350" spans="1:8" x14ac:dyDescent="0.3">
      <c r="A350" s="8" t="s">
        <v>5384</v>
      </c>
      <c r="B350" s="6">
        <v>730009</v>
      </c>
      <c r="C350" s="1">
        <v>539964</v>
      </c>
      <c r="D350" s="1">
        <v>14</v>
      </c>
      <c r="E350" s="1">
        <v>5</v>
      </c>
      <c r="G350" s="1">
        <v>14</v>
      </c>
      <c r="H350" s="1">
        <v>5</v>
      </c>
    </row>
    <row r="351" spans="1:8" x14ac:dyDescent="0.3">
      <c r="A351" s="8" t="s">
        <v>1237</v>
      </c>
      <c r="B351" s="6">
        <v>729648</v>
      </c>
      <c r="C351" s="1">
        <v>683952</v>
      </c>
      <c r="D351" s="1">
        <v>6</v>
      </c>
      <c r="E351" s="1">
        <v>2</v>
      </c>
      <c r="G351" s="1">
        <v>6</v>
      </c>
      <c r="H351" s="1">
        <v>2</v>
      </c>
    </row>
    <row r="352" spans="1:8" x14ac:dyDescent="0.3">
      <c r="A352" s="8" t="s">
        <v>5751</v>
      </c>
      <c r="B352" s="6">
        <v>728968</v>
      </c>
      <c r="C352" s="1">
        <v>720064</v>
      </c>
      <c r="D352" s="1">
        <v>7</v>
      </c>
      <c r="E352" s="1">
        <v>2</v>
      </c>
      <c r="G352" s="1">
        <v>7</v>
      </c>
      <c r="H352" s="1">
        <v>2</v>
      </c>
    </row>
    <row r="353" spans="1:8" x14ac:dyDescent="0.3">
      <c r="A353" s="8" t="s">
        <v>4434</v>
      </c>
      <c r="B353" s="6">
        <v>728950</v>
      </c>
      <c r="C353" s="1">
        <v>479984</v>
      </c>
      <c r="D353" s="1">
        <v>23</v>
      </c>
      <c r="E353" s="1">
        <v>5</v>
      </c>
      <c r="G353" s="1">
        <v>23</v>
      </c>
      <c r="H353" s="1">
        <v>5</v>
      </c>
    </row>
    <row r="354" spans="1:8" x14ac:dyDescent="0.3">
      <c r="A354" s="8" t="s">
        <v>5041</v>
      </c>
      <c r="B354" s="6">
        <v>726078</v>
      </c>
      <c r="C354" s="1">
        <v>431976</v>
      </c>
      <c r="D354" s="1">
        <v>27</v>
      </c>
      <c r="E354" s="1">
        <v>7</v>
      </c>
      <c r="G354" s="1">
        <v>27</v>
      </c>
      <c r="H354" s="1">
        <v>7</v>
      </c>
    </row>
    <row r="355" spans="1:8" x14ac:dyDescent="0.3">
      <c r="A355" s="8" t="s">
        <v>2840</v>
      </c>
      <c r="B355" s="6">
        <v>725538</v>
      </c>
      <c r="C355" s="1">
        <v>722352</v>
      </c>
      <c r="D355" s="1">
        <v>5</v>
      </c>
      <c r="E355" s="1">
        <v>2</v>
      </c>
      <c r="G355" s="1">
        <v>5</v>
      </c>
      <c r="H355" s="1">
        <v>2</v>
      </c>
    </row>
    <row r="356" spans="1:8" x14ac:dyDescent="0.3">
      <c r="A356" s="8" t="s">
        <v>6515</v>
      </c>
      <c r="B356" s="6">
        <v>725332</v>
      </c>
      <c r="C356" s="1">
        <v>683144</v>
      </c>
      <c r="D356" s="1">
        <v>14</v>
      </c>
      <c r="E356" s="1">
        <v>3</v>
      </c>
      <c r="G356" s="1">
        <v>14</v>
      </c>
      <c r="H356" s="1">
        <v>3</v>
      </c>
    </row>
    <row r="357" spans="1:8" x14ac:dyDescent="0.3">
      <c r="A357" s="8" t="s">
        <v>8713</v>
      </c>
      <c r="B357" s="6">
        <v>719976</v>
      </c>
      <c r="C357" s="1">
        <v>719976</v>
      </c>
      <c r="D357" s="1">
        <v>3</v>
      </c>
      <c r="E357" s="1">
        <v>1</v>
      </c>
      <c r="G357" s="1">
        <v>3</v>
      </c>
      <c r="H357" s="1">
        <v>1</v>
      </c>
    </row>
    <row r="358" spans="1:8" x14ac:dyDescent="0.3">
      <c r="A358" s="8" t="s">
        <v>4087</v>
      </c>
      <c r="B358" s="6">
        <v>719576</v>
      </c>
      <c r="C358" s="1">
        <v>636408</v>
      </c>
      <c r="D358" s="1">
        <v>7</v>
      </c>
      <c r="E358" s="1">
        <v>2</v>
      </c>
      <c r="G358" s="1">
        <v>7</v>
      </c>
      <c r="H358" s="1">
        <v>2</v>
      </c>
    </row>
    <row r="359" spans="1:8" x14ac:dyDescent="0.3">
      <c r="A359" s="8" t="s">
        <v>9419</v>
      </c>
      <c r="B359" s="6">
        <v>717353</v>
      </c>
      <c r="C359" s="1">
        <v>673568</v>
      </c>
      <c r="D359" s="1">
        <v>5</v>
      </c>
      <c r="E359" s="1">
        <v>2</v>
      </c>
      <c r="G359" s="1">
        <v>5</v>
      </c>
      <c r="H359" s="1">
        <v>2</v>
      </c>
    </row>
    <row r="360" spans="1:8" x14ac:dyDescent="0.3">
      <c r="A360" s="8" t="s">
        <v>5791</v>
      </c>
      <c r="B360" s="6">
        <v>716055</v>
      </c>
      <c r="C360" s="1">
        <v>611058</v>
      </c>
      <c r="D360" s="1">
        <v>8</v>
      </c>
      <c r="E360" s="1">
        <v>2</v>
      </c>
      <c r="G360" s="1">
        <v>8</v>
      </c>
      <c r="H360" s="1">
        <v>2</v>
      </c>
    </row>
    <row r="361" spans="1:8" x14ac:dyDescent="0.3">
      <c r="A361" s="8" t="s">
        <v>4707</v>
      </c>
      <c r="B361" s="6">
        <v>714981</v>
      </c>
      <c r="C361" s="1">
        <v>652995</v>
      </c>
      <c r="D361" s="1">
        <v>21</v>
      </c>
      <c r="E361" s="1">
        <v>3</v>
      </c>
      <c r="G361" s="1">
        <v>21</v>
      </c>
      <c r="H361" s="1">
        <v>3</v>
      </c>
    </row>
    <row r="362" spans="1:8" x14ac:dyDescent="0.3">
      <c r="A362" s="8" t="s">
        <v>4146</v>
      </c>
      <c r="B362" s="6">
        <v>714498</v>
      </c>
      <c r="C362" s="1">
        <v>422058</v>
      </c>
      <c r="D362" s="1">
        <v>13</v>
      </c>
      <c r="E362" s="1">
        <v>3</v>
      </c>
      <c r="G362" s="1">
        <v>13</v>
      </c>
      <c r="H362" s="1">
        <v>3</v>
      </c>
    </row>
    <row r="363" spans="1:8" x14ac:dyDescent="0.3">
      <c r="A363" s="8" t="s">
        <v>7658</v>
      </c>
      <c r="B363" s="6">
        <v>711784</v>
      </c>
      <c r="C363" s="1">
        <v>438368</v>
      </c>
      <c r="D363" s="1">
        <v>15</v>
      </c>
      <c r="E363" s="1">
        <v>3</v>
      </c>
      <c r="G363" s="1">
        <v>15</v>
      </c>
      <c r="H363" s="1">
        <v>3</v>
      </c>
    </row>
    <row r="364" spans="1:8" x14ac:dyDescent="0.3">
      <c r="A364" s="8" t="s">
        <v>7654</v>
      </c>
      <c r="B364" s="6">
        <v>707921</v>
      </c>
      <c r="C364" s="1">
        <v>627168</v>
      </c>
      <c r="D364" s="1">
        <v>20</v>
      </c>
      <c r="E364" s="1">
        <v>3</v>
      </c>
      <c r="G364" s="1">
        <v>20</v>
      </c>
      <c r="H364" s="1">
        <v>3</v>
      </c>
    </row>
    <row r="365" spans="1:8" x14ac:dyDescent="0.3">
      <c r="A365" s="8" t="s">
        <v>6203</v>
      </c>
      <c r="B365" s="6">
        <v>707278</v>
      </c>
      <c r="C365" s="1">
        <v>657504</v>
      </c>
      <c r="D365" s="1">
        <v>18</v>
      </c>
      <c r="E365" s="1">
        <v>4</v>
      </c>
      <c r="G365" s="1">
        <v>18</v>
      </c>
      <c r="H365" s="1">
        <v>4</v>
      </c>
    </row>
    <row r="366" spans="1:8" x14ac:dyDescent="0.3">
      <c r="A366" s="8" t="s">
        <v>2995</v>
      </c>
      <c r="B366" s="6">
        <v>707029</v>
      </c>
      <c r="C366" s="1">
        <v>644076</v>
      </c>
      <c r="D366" s="1">
        <v>9</v>
      </c>
      <c r="E366" s="1">
        <v>5</v>
      </c>
      <c r="G366" s="1">
        <v>9</v>
      </c>
      <c r="H366" s="1">
        <v>5</v>
      </c>
    </row>
    <row r="367" spans="1:8" x14ac:dyDescent="0.3">
      <c r="A367" s="8" t="s">
        <v>1322</v>
      </c>
      <c r="B367" s="6">
        <v>706064</v>
      </c>
      <c r="C367" s="1">
        <v>698352</v>
      </c>
      <c r="D367" s="1">
        <v>5</v>
      </c>
      <c r="E367" s="1">
        <v>2</v>
      </c>
      <c r="G367" s="1">
        <v>5</v>
      </c>
      <c r="H367" s="1">
        <v>2</v>
      </c>
    </row>
    <row r="368" spans="1:8" x14ac:dyDescent="0.3">
      <c r="A368" s="8" t="s">
        <v>4628</v>
      </c>
      <c r="B368" s="6">
        <v>705544</v>
      </c>
      <c r="C368" s="1">
        <v>705544</v>
      </c>
      <c r="D368" s="1">
        <v>7</v>
      </c>
      <c r="E368" s="1">
        <v>1</v>
      </c>
      <c r="G368" s="1">
        <v>7</v>
      </c>
      <c r="H368" s="1">
        <v>1</v>
      </c>
    </row>
    <row r="369" spans="1:8" x14ac:dyDescent="0.3">
      <c r="A369" s="8" t="s">
        <v>8783</v>
      </c>
      <c r="B369" s="6">
        <v>705002</v>
      </c>
      <c r="C369" s="1">
        <v>600558</v>
      </c>
      <c r="D369" s="1">
        <v>15</v>
      </c>
      <c r="E369" s="1">
        <v>5</v>
      </c>
      <c r="G369" s="1">
        <v>15</v>
      </c>
      <c r="H369" s="1">
        <v>5</v>
      </c>
    </row>
    <row r="370" spans="1:8" x14ac:dyDescent="0.3">
      <c r="A370" s="8" t="s">
        <v>365</v>
      </c>
      <c r="B370" s="6">
        <v>703680</v>
      </c>
      <c r="C370" s="1">
        <v>701372</v>
      </c>
      <c r="D370" s="1">
        <v>4</v>
      </c>
      <c r="E370" s="1">
        <v>2</v>
      </c>
      <c r="G370" s="1">
        <v>4</v>
      </c>
      <c r="H370" s="1">
        <v>2</v>
      </c>
    </row>
    <row r="371" spans="1:8" x14ac:dyDescent="0.3">
      <c r="A371" s="8" t="s">
        <v>4850</v>
      </c>
      <c r="B371" s="6">
        <v>700056</v>
      </c>
      <c r="C371" s="1">
        <v>700056</v>
      </c>
      <c r="D371" s="1">
        <v>3</v>
      </c>
      <c r="E371" s="1">
        <v>1</v>
      </c>
      <c r="G371" s="1">
        <v>3</v>
      </c>
      <c r="H371" s="1">
        <v>1</v>
      </c>
    </row>
    <row r="372" spans="1:8" x14ac:dyDescent="0.3">
      <c r="A372" s="8" t="s">
        <v>7647</v>
      </c>
      <c r="B372" s="6">
        <v>699996</v>
      </c>
      <c r="C372" s="1">
        <v>699996</v>
      </c>
      <c r="D372" s="1">
        <v>4</v>
      </c>
      <c r="E372" s="1">
        <v>1</v>
      </c>
      <c r="G372" s="1">
        <v>4</v>
      </c>
      <c r="H372" s="1">
        <v>1</v>
      </c>
    </row>
    <row r="373" spans="1:8" x14ac:dyDescent="0.3">
      <c r="A373" s="8" t="s">
        <v>7468</v>
      </c>
      <c r="B373" s="6">
        <v>699192</v>
      </c>
      <c r="C373" s="1">
        <v>502488</v>
      </c>
      <c r="D373" s="1">
        <v>9</v>
      </c>
      <c r="E373" s="1">
        <v>2</v>
      </c>
      <c r="G373" s="1">
        <v>9</v>
      </c>
      <c r="H373" s="1">
        <v>2</v>
      </c>
    </row>
    <row r="374" spans="1:8" x14ac:dyDescent="0.3">
      <c r="A374" s="8" t="s">
        <v>7357</v>
      </c>
      <c r="B374" s="6">
        <v>697612</v>
      </c>
      <c r="C374" s="1">
        <v>409216</v>
      </c>
      <c r="D374" s="1">
        <v>16</v>
      </c>
      <c r="E374" s="1">
        <v>4</v>
      </c>
      <c r="G374" s="1">
        <v>16</v>
      </c>
      <c r="H374" s="1">
        <v>4</v>
      </c>
    </row>
    <row r="375" spans="1:8" x14ac:dyDescent="0.3">
      <c r="A375" s="8" t="s">
        <v>7617</v>
      </c>
      <c r="B375" s="6">
        <v>697074</v>
      </c>
      <c r="C375" s="1">
        <v>317058</v>
      </c>
      <c r="D375" s="1">
        <v>11</v>
      </c>
      <c r="E375" s="1">
        <v>4</v>
      </c>
      <c r="G375" s="1">
        <v>11</v>
      </c>
      <c r="H375" s="1">
        <v>4</v>
      </c>
    </row>
    <row r="376" spans="1:8" x14ac:dyDescent="0.3">
      <c r="A376" s="8" t="s">
        <v>9483</v>
      </c>
      <c r="B376" s="6">
        <v>696200</v>
      </c>
      <c r="C376" s="1">
        <v>683332</v>
      </c>
      <c r="D376" s="1">
        <v>13</v>
      </c>
      <c r="E376" s="1">
        <v>3</v>
      </c>
      <c r="G376" s="1">
        <v>13</v>
      </c>
      <c r="H376" s="1">
        <v>3</v>
      </c>
    </row>
    <row r="377" spans="1:8" x14ac:dyDescent="0.3">
      <c r="A377" s="8" t="s">
        <v>6643</v>
      </c>
      <c r="B377" s="6">
        <v>696080</v>
      </c>
      <c r="C377" s="1">
        <v>689408</v>
      </c>
      <c r="D377" s="1">
        <v>7</v>
      </c>
      <c r="E377" s="1">
        <v>2</v>
      </c>
      <c r="G377" s="1">
        <v>7</v>
      </c>
      <c r="H377" s="1">
        <v>2</v>
      </c>
    </row>
    <row r="378" spans="1:8" x14ac:dyDescent="0.3">
      <c r="A378" s="8" t="s">
        <v>3815</v>
      </c>
      <c r="B378" s="6">
        <v>695944</v>
      </c>
      <c r="C378" s="1">
        <v>393568</v>
      </c>
      <c r="D378" s="1">
        <v>7</v>
      </c>
      <c r="E378" s="1">
        <v>2</v>
      </c>
      <c r="G378" s="1">
        <v>7</v>
      </c>
      <c r="H378" s="1">
        <v>2</v>
      </c>
    </row>
    <row r="379" spans="1:8" x14ac:dyDescent="0.3">
      <c r="A379" s="8" t="s">
        <v>6148</v>
      </c>
      <c r="B379" s="6">
        <v>692472</v>
      </c>
      <c r="C379" s="1">
        <v>692472</v>
      </c>
      <c r="D379" s="1">
        <v>11</v>
      </c>
      <c r="E379" s="1">
        <v>1</v>
      </c>
      <c r="G379" s="1">
        <v>11</v>
      </c>
      <c r="H379" s="1">
        <v>1</v>
      </c>
    </row>
    <row r="380" spans="1:8" x14ac:dyDescent="0.3">
      <c r="A380" s="8" t="s">
        <v>8466</v>
      </c>
      <c r="B380" s="6">
        <v>692214</v>
      </c>
      <c r="C380" s="1">
        <v>670752</v>
      </c>
      <c r="D380" s="1">
        <v>8</v>
      </c>
      <c r="E380" s="1">
        <v>3</v>
      </c>
      <c r="G380" s="1">
        <v>8</v>
      </c>
      <c r="H380" s="1">
        <v>3</v>
      </c>
    </row>
    <row r="381" spans="1:8" x14ac:dyDescent="0.3">
      <c r="A381" s="8" t="s">
        <v>8739</v>
      </c>
      <c r="B381" s="6">
        <v>691144</v>
      </c>
      <c r="C381" s="1">
        <v>499168</v>
      </c>
      <c r="D381" s="1">
        <v>7</v>
      </c>
      <c r="E381" s="1">
        <v>2</v>
      </c>
      <c r="G381" s="1">
        <v>7</v>
      </c>
      <c r="H381" s="1">
        <v>2</v>
      </c>
    </row>
    <row r="382" spans="1:8" x14ac:dyDescent="0.3">
      <c r="A382" s="8" t="s">
        <v>8509</v>
      </c>
      <c r="B382" s="6">
        <v>687097</v>
      </c>
      <c r="C382" s="1">
        <v>577764</v>
      </c>
      <c r="D382" s="1">
        <v>16</v>
      </c>
      <c r="E382" s="1">
        <v>5</v>
      </c>
      <c r="G382" s="1">
        <v>16</v>
      </c>
      <c r="H382" s="1">
        <v>5</v>
      </c>
    </row>
    <row r="383" spans="1:8" x14ac:dyDescent="0.3">
      <c r="A383" s="8" t="s">
        <v>5629</v>
      </c>
      <c r="B383" s="6">
        <v>685950</v>
      </c>
      <c r="C383" s="1">
        <v>681408</v>
      </c>
      <c r="D383" s="1">
        <v>16</v>
      </c>
      <c r="E383" s="1">
        <v>4</v>
      </c>
      <c r="G383" s="1">
        <v>16</v>
      </c>
      <c r="H383" s="1">
        <v>4</v>
      </c>
    </row>
    <row r="384" spans="1:8" x14ac:dyDescent="0.3">
      <c r="A384" s="8" t="s">
        <v>5504</v>
      </c>
      <c r="B384" s="6">
        <v>684110</v>
      </c>
      <c r="C384" s="1">
        <v>538194</v>
      </c>
      <c r="D384" s="1">
        <v>12</v>
      </c>
      <c r="E384" s="1">
        <v>5</v>
      </c>
      <c r="G384" s="1">
        <v>12</v>
      </c>
      <c r="H384" s="1">
        <v>5</v>
      </c>
    </row>
    <row r="385" spans="1:8" x14ac:dyDescent="0.3">
      <c r="A385" s="8" t="s">
        <v>7819</v>
      </c>
      <c r="B385" s="6">
        <v>683774</v>
      </c>
      <c r="C385" s="1">
        <v>681408</v>
      </c>
      <c r="D385" s="1">
        <v>19</v>
      </c>
      <c r="E385" s="1">
        <v>2</v>
      </c>
      <c r="G385" s="1">
        <v>19</v>
      </c>
      <c r="H385" s="1">
        <v>2</v>
      </c>
    </row>
    <row r="386" spans="1:8" x14ac:dyDescent="0.3">
      <c r="A386" s="8" t="s">
        <v>1038</v>
      </c>
      <c r="B386" s="6">
        <v>683022</v>
      </c>
      <c r="C386" s="1">
        <v>470302</v>
      </c>
      <c r="D386" s="1">
        <v>13</v>
      </c>
      <c r="E386" s="1">
        <v>3</v>
      </c>
      <c r="G386" s="1">
        <v>13</v>
      </c>
      <c r="H386" s="1">
        <v>3</v>
      </c>
    </row>
    <row r="387" spans="1:8" x14ac:dyDescent="0.3">
      <c r="A387" s="8" t="s">
        <v>6471</v>
      </c>
      <c r="B387" s="6">
        <v>681432</v>
      </c>
      <c r="C387" s="1">
        <v>671544</v>
      </c>
      <c r="D387" s="1">
        <v>5</v>
      </c>
      <c r="E387" s="1">
        <v>2</v>
      </c>
      <c r="G387" s="1">
        <v>5</v>
      </c>
      <c r="H387" s="1">
        <v>2</v>
      </c>
    </row>
    <row r="388" spans="1:8" x14ac:dyDescent="0.3">
      <c r="A388" s="8" t="s">
        <v>4241</v>
      </c>
      <c r="B388" s="6">
        <v>678866</v>
      </c>
      <c r="C388" s="1">
        <v>673568</v>
      </c>
      <c r="D388" s="1">
        <v>4</v>
      </c>
      <c r="E388" s="1">
        <v>2</v>
      </c>
      <c r="G388" s="1">
        <v>4</v>
      </c>
      <c r="H388" s="1">
        <v>2</v>
      </c>
    </row>
    <row r="389" spans="1:8" x14ac:dyDescent="0.3">
      <c r="A389" s="8" t="s">
        <v>5800</v>
      </c>
      <c r="B389" s="6">
        <v>674298</v>
      </c>
      <c r="C389" s="1">
        <v>616998</v>
      </c>
      <c r="D389" s="1">
        <v>17</v>
      </c>
      <c r="E389" s="1">
        <v>5</v>
      </c>
      <c r="G389" s="1">
        <v>17</v>
      </c>
      <c r="H389" s="1">
        <v>5</v>
      </c>
    </row>
    <row r="390" spans="1:8" x14ac:dyDescent="0.3">
      <c r="A390" s="8" t="s">
        <v>6587</v>
      </c>
      <c r="B390" s="6">
        <v>674058</v>
      </c>
      <c r="C390" s="1">
        <v>674058</v>
      </c>
      <c r="D390" s="1">
        <v>3</v>
      </c>
      <c r="E390" s="1">
        <v>1</v>
      </c>
      <c r="G390" s="1">
        <v>3</v>
      </c>
      <c r="H390" s="1">
        <v>1</v>
      </c>
    </row>
    <row r="391" spans="1:8" x14ac:dyDescent="0.3">
      <c r="A391" s="8" t="s">
        <v>9246</v>
      </c>
      <c r="B391" s="6">
        <v>673344</v>
      </c>
      <c r="C391" s="1">
        <v>673344</v>
      </c>
      <c r="D391" s="1">
        <v>3</v>
      </c>
      <c r="E391" s="1">
        <v>1</v>
      </c>
      <c r="G391" s="1">
        <v>3</v>
      </c>
      <c r="H391" s="1">
        <v>1</v>
      </c>
    </row>
    <row r="392" spans="1:8" x14ac:dyDescent="0.3">
      <c r="A392" s="8" t="s">
        <v>7708</v>
      </c>
      <c r="B392" s="6">
        <v>670001</v>
      </c>
      <c r="C392" s="1">
        <v>643136</v>
      </c>
      <c r="D392" s="1">
        <v>11</v>
      </c>
      <c r="E392" s="1">
        <v>3</v>
      </c>
      <c r="G392" s="1">
        <v>11</v>
      </c>
      <c r="H392" s="1">
        <v>3</v>
      </c>
    </row>
    <row r="393" spans="1:8" x14ac:dyDescent="0.3">
      <c r="A393" s="8" t="s">
        <v>4267</v>
      </c>
      <c r="B393" s="6">
        <v>667952</v>
      </c>
      <c r="C393" s="1">
        <v>659976</v>
      </c>
      <c r="D393" s="1">
        <v>10</v>
      </c>
      <c r="E393" s="1">
        <v>5</v>
      </c>
      <c r="G393" s="1">
        <v>10</v>
      </c>
      <c r="H393" s="1">
        <v>5</v>
      </c>
    </row>
    <row r="394" spans="1:8" x14ac:dyDescent="0.3">
      <c r="A394" s="8" t="s">
        <v>5941</v>
      </c>
      <c r="B394" s="6">
        <v>667053</v>
      </c>
      <c r="C394" s="1">
        <v>637896</v>
      </c>
      <c r="D394" s="1">
        <v>9</v>
      </c>
      <c r="E394" s="1">
        <v>3</v>
      </c>
      <c r="G394" s="1">
        <v>9</v>
      </c>
      <c r="H394" s="1">
        <v>3</v>
      </c>
    </row>
    <row r="395" spans="1:8" x14ac:dyDescent="0.3">
      <c r="A395" s="8" t="s">
        <v>6991</v>
      </c>
      <c r="B395" s="6">
        <v>666900</v>
      </c>
      <c r="C395" s="1">
        <v>664146</v>
      </c>
      <c r="D395" s="1">
        <v>15</v>
      </c>
      <c r="E395" s="1">
        <v>5</v>
      </c>
      <c r="G395" s="1">
        <v>15</v>
      </c>
      <c r="H395" s="1">
        <v>5</v>
      </c>
    </row>
    <row r="396" spans="1:8" x14ac:dyDescent="0.3">
      <c r="A396" s="8" t="s">
        <v>3901</v>
      </c>
      <c r="B396" s="6">
        <v>665275</v>
      </c>
      <c r="C396" s="1">
        <v>659976</v>
      </c>
      <c r="D396" s="1">
        <v>5</v>
      </c>
      <c r="E396" s="1">
        <v>3</v>
      </c>
      <c r="G396" s="1">
        <v>5</v>
      </c>
      <c r="H396" s="1">
        <v>3</v>
      </c>
    </row>
    <row r="397" spans="1:8" x14ac:dyDescent="0.3">
      <c r="A397" s="8" t="s">
        <v>8489</v>
      </c>
      <c r="B397" s="6">
        <v>664150</v>
      </c>
      <c r="C397" s="1">
        <v>449568</v>
      </c>
      <c r="D397" s="1">
        <v>12</v>
      </c>
      <c r="E397" s="1">
        <v>3</v>
      </c>
      <c r="G397" s="1">
        <v>12</v>
      </c>
      <c r="H397" s="1">
        <v>3</v>
      </c>
    </row>
    <row r="398" spans="1:8" x14ac:dyDescent="0.3">
      <c r="A398" s="8" t="s">
        <v>5178</v>
      </c>
      <c r="B398" s="6">
        <v>663936</v>
      </c>
      <c r="C398" s="1">
        <v>663936</v>
      </c>
      <c r="D398" s="1">
        <v>4</v>
      </c>
      <c r="E398" s="1">
        <v>1</v>
      </c>
      <c r="G398" s="1">
        <v>4</v>
      </c>
      <c r="H398" s="1">
        <v>1</v>
      </c>
    </row>
    <row r="399" spans="1:8" x14ac:dyDescent="0.3">
      <c r="A399" s="8" t="s">
        <v>7466</v>
      </c>
      <c r="B399" s="6">
        <v>661176</v>
      </c>
      <c r="C399" s="1">
        <v>661176</v>
      </c>
      <c r="D399" s="1">
        <v>2</v>
      </c>
      <c r="E399" s="1">
        <v>1</v>
      </c>
      <c r="G399" s="1">
        <v>2</v>
      </c>
      <c r="H399" s="1">
        <v>1</v>
      </c>
    </row>
    <row r="400" spans="1:8" x14ac:dyDescent="0.3">
      <c r="A400" s="8" t="s">
        <v>5769</v>
      </c>
      <c r="B400" s="6">
        <v>659760</v>
      </c>
      <c r="C400" s="1">
        <v>523764</v>
      </c>
      <c r="D400" s="1">
        <v>8</v>
      </c>
      <c r="E400" s="1">
        <v>2</v>
      </c>
      <c r="G400" s="1">
        <v>8</v>
      </c>
      <c r="H400" s="1">
        <v>2</v>
      </c>
    </row>
    <row r="401" spans="1:8" x14ac:dyDescent="0.3">
      <c r="A401" s="8" t="s">
        <v>6478</v>
      </c>
      <c r="B401" s="6">
        <v>658746</v>
      </c>
      <c r="C401" s="1">
        <v>658746</v>
      </c>
      <c r="D401" s="1">
        <v>3</v>
      </c>
      <c r="E401" s="1">
        <v>1</v>
      </c>
      <c r="G401" s="1">
        <v>3</v>
      </c>
      <c r="H401" s="1">
        <v>1</v>
      </c>
    </row>
    <row r="402" spans="1:8" x14ac:dyDescent="0.3">
      <c r="A402" s="8" t="s">
        <v>8236</v>
      </c>
      <c r="B402" s="6">
        <v>658264</v>
      </c>
      <c r="C402" s="1">
        <v>526582</v>
      </c>
      <c r="D402" s="1">
        <v>14</v>
      </c>
      <c r="E402" s="1">
        <v>5</v>
      </c>
      <c r="G402" s="1">
        <v>14</v>
      </c>
      <c r="H402" s="1">
        <v>5</v>
      </c>
    </row>
    <row r="403" spans="1:8" x14ac:dyDescent="0.3">
      <c r="A403" s="8" t="s">
        <v>5551</v>
      </c>
      <c r="B403" s="6">
        <v>657552</v>
      </c>
      <c r="C403" s="1">
        <v>657552</v>
      </c>
      <c r="D403" s="1">
        <v>6</v>
      </c>
      <c r="E403" s="1">
        <v>1</v>
      </c>
      <c r="G403" s="1">
        <v>6</v>
      </c>
      <c r="H403" s="1">
        <v>1</v>
      </c>
    </row>
    <row r="404" spans="1:8" x14ac:dyDescent="0.3">
      <c r="A404" s="8" t="s">
        <v>7303</v>
      </c>
      <c r="B404" s="6">
        <v>656640</v>
      </c>
      <c r="C404" s="1">
        <v>646272</v>
      </c>
      <c r="D404" s="1">
        <v>10</v>
      </c>
      <c r="E404" s="1">
        <v>2</v>
      </c>
      <c r="G404" s="1">
        <v>10</v>
      </c>
      <c r="H404" s="1">
        <v>2</v>
      </c>
    </row>
    <row r="405" spans="1:8" x14ac:dyDescent="0.3">
      <c r="A405" s="8" t="s">
        <v>8487</v>
      </c>
      <c r="B405" s="6">
        <v>651635</v>
      </c>
      <c r="C405" s="1">
        <v>512499</v>
      </c>
      <c r="D405" s="1">
        <v>19</v>
      </c>
      <c r="E405" s="1">
        <v>4</v>
      </c>
      <c r="G405" s="1">
        <v>19</v>
      </c>
      <c r="H405" s="1">
        <v>4</v>
      </c>
    </row>
    <row r="406" spans="1:8" x14ac:dyDescent="0.3">
      <c r="A406" s="8" t="s">
        <v>7605</v>
      </c>
      <c r="B406" s="6">
        <v>651588</v>
      </c>
      <c r="C406" s="1">
        <v>634116</v>
      </c>
      <c r="D406" s="1">
        <v>9</v>
      </c>
      <c r="E406" s="1">
        <v>2</v>
      </c>
      <c r="G406" s="1">
        <v>9</v>
      </c>
      <c r="H406" s="1">
        <v>2</v>
      </c>
    </row>
    <row r="407" spans="1:8" x14ac:dyDescent="0.3">
      <c r="A407" s="8" t="s">
        <v>7167</v>
      </c>
      <c r="B407" s="6">
        <v>651496</v>
      </c>
      <c r="C407" s="1">
        <v>638288</v>
      </c>
      <c r="D407" s="1">
        <v>8</v>
      </c>
      <c r="E407" s="1">
        <v>2</v>
      </c>
      <c r="G407" s="1">
        <v>8</v>
      </c>
      <c r="H407" s="1">
        <v>2</v>
      </c>
    </row>
    <row r="408" spans="1:8" x14ac:dyDescent="0.3">
      <c r="A408" s="8" t="s">
        <v>7659</v>
      </c>
      <c r="B408" s="6">
        <v>651363</v>
      </c>
      <c r="C408" s="1">
        <v>564195</v>
      </c>
      <c r="D408" s="1">
        <v>5</v>
      </c>
      <c r="E408" s="1">
        <v>2</v>
      </c>
      <c r="G408" s="1">
        <v>5</v>
      </c>
      <c r="H408" s="1">
        <v>2</v>
      </c>
    </row>
    <row r="409" spans="1:8" x14ac:dyDescent="0.3">
      <c r="A409" s="8" t="s">
        <v>8379</v>
      </c>
      <c r="B409" s="6">
        <v>650548</v>
      </c>
      <c r="C409" s="1">
        <v>435168</v>
      </c>
      <c r="D409" s="1">
        <v>22</v>
      </c>
      <c r="E409" s="1">
        <v>6</v>
      </c>
      <c r="G409" s="1">
        <v>22</v>
      </c>
      <c r="H409" s="1">
        <v>6</v>
      </c>
    </row>
    <row r="410" spans="1:8" x14ac:dyDescent="0.3">
      <c r="A410" s="8" t="s">
        <v>1760</v>
      </c>
      <c r="B410" s="6">
        <v>646776</v>
      </c>
      <c r="C410" s="1">
        <v>646776</v>
      </c>
      <c r="D410" s="1">
        <v>9</v>
      </c>
      <c r="E410" s="1">
        <v>1</v>
      </c>
      <c r="G410" s="1">
        <v>9</v>
      </c>
      <c r="H410" s="1">
        <v>1</v>
      </c>
    </row>
    <row r="411" spans="1:8" x14ac:dyDescent="0.3">
      <c r="A411" s="8" t="s">
        <v>6380</v>
      </c>
      <c r="B411" s="6">
        <v>646413</v>
      </c>
      <c r="C411" s="1">
        <v>590352</v>
      </c>
      <c r="D411" s="1">
        <v>31</v>
      </c>
      <c r="E411" s="1">
        <v>6</v>
      </c>
      <c r="G411" s="1">
        <v>31</v>
      </c>
      <c r="H411" s="1">
        <v>6</v>
      </c>
    </row>
    <row r="412" spans="1:8" x14ac:dyDescent="0.3">
      <c r="A412" s="8" t="s">
        <v>8120</v>
      </c>
      <c r="B412" s="6">
        <v>645244</v>
      </c>
      <c r="C412" s="1">
        <v>639968</v>
      </c>
      <c r="D412" s="1">
        <v>6</v>
      </c>
      <c r="E412" s="1">
        <v>2</v>
      </c>
      <c r="G412" s="1">
        <v>6</v>
      </c>
      <c r="H412" s="1">
        <v>2</v>
      </c>
    </row>
    <row r="413" spans="1:8" x14ac:dyDescent="0.3">
      <c r="A413" s="8" t="s">
        <v>5546</v>
      </c>
      <c r="B413" s="6">
        <v>645136</v>
      </c>
      <c r="C413" s="1">
        <v>569536</v>
      </c>
      <c r="D413" s="1">
        <v>15</v>
      </c>
      <c r="E413" s="1">
        <v>3</v>
      </c>
      <c r="G413" s="1">
        <v>15</v>
      </c>
      <c r="H413" s="1">
        <v>3</v>
      </c>
    </row>
    <row r="414" spans="1:8" x14ac:dyDescent="0.3">
      <c r="A414" s="8" t="s">
        <v>8251</v>
      </c>
      <c r="B414" s="6">
        <v>642016</v>
      </c>
      <c r="C414" s="1">
        <v>331536</v>
      </c>
      <c r="D414" s="1">
        <v>6</v>
      </c>
      <c r="E414" s="1">
        <v>3</v>
      </c>
      <c r="G414" s="1">
        <v>6</v>
      </c>
      <c r="H414" s="1">
        <v>3</v>
      </c>
    </row>
    <row r="415" spans="1:8" x14ac:dyDescent="0.3">
      <c r="A415" s="8" t="s">
        <v>1032</v>
      </c>
      <c r="B415" s="6">
        <v>641277</v>
      </c>
      <c r="C415" s="1">
        <v>635495</v>
      </c>
      <c r="D415" s="1">
        <v>12</v>
      </c>
      <c r="E415" s="1">
        <v>4</v>
      </c>
      <c r="G415" s="1">
        <v>12</v>
      </c>
      <c r="H415" s="1">
        <v>4</v>
      </c>
    </row>
    <row r="416" spans="1:8" x14ac:dyDescent="0.3">
      <c r="A416" s="8" t="s">
        <v>1995</v>
      </c>
      <c r="B416" s="6">
        <v>638942</v>
      </c>
      <c r="C416" s="1">
        <v>494376</v>
      </c>
      <c r="D416" s="1">
        <v>9</v>
      </c>
      <c r="E416" s="1">
        <v>3</v>
      </c>
      <c r="G416" s="1">
        <v>9</v>
      </c>
      <c r="H416" s="1">
        <v>3</v>
      </c>
    </row>
    <row r="417" spans="1:8" x14ac:dyDescent="0.3">
      <c r="A417" s="8" t="s">
        <v>6204</v>
      </c>
      <c r="B417" s="6">
        <v>637854</v>
      </c>
      <c r="C417" s="1">
        <v>631782</v>
      </c>
      <c r="D417" s="1">
        <v>5</v>
      </c>
      <c r="E417" s="1">
        <v>2</v>
      </c>
      <c r="G417" s="1">
        <v>5</v>
      </c>
      <c r="H417" s="1">
        <v>2</v>
      </c>
    </row>
    <row r="418" spans="1:8" x14ac:dyDescent="0.3">
      <c r="A418" s="8" t="s">
        <v>7876</v>
      </c>
      <c r="B418" s="6">
        <v>637270</v>
      </c>
      <c r="C418" s="1">
        <v>598458</v>
      </c>
      <c r="D418" s="1">
        <v>6</v>
      </c>
      <c r="E418" s="1">
        <v>3</v>
      </c>
      <c r="G418" s="1">
        <v>6</v>
      </c>
      <c r="H418" s="1">
        <v>3</v>
      </c>
    </row>
    <row r="419" spans="1:8" x14ac:dyDescent="0.3">
      <c r="A419" s="8" t="s">
        <v>795</v>
      </c>
      <c r="B419" s="6">
        <v>632296</v>
      </c>
      <c r="C419" s="1">
        <v>408744</v>
      </c>
      <c r="D419" s="1">
        <v>16</v>
      </c>
      <c r="E419" s="1">
        <v>4</v>
      </c>
      <c r="G419" s="1">
        <v>16</v>
      </c>
      <c r="H419" s="1">
        <v>4</v>
      </c>
    </row>
    <row r="420" spans="1:8" x14ac:dyDescent="0.3">
      <c r="A420" s="8" t="s">
        <v>4832</v>
      </c>
      <c r="B420" s="6">
        <v>631599</v>
      </c>
      <c r="C420" s="1">
        <v>629958</v>
      </c>
      <c r="D420" s="1">
        <v>8</v>
      </c>
      <c r="E420" s="1">
        <v>2</v>
      </c>
      <c r="G420" s="1">
        <v>8</v>
      </c>
      <c r="H420" s="1">
        <v>2</v>
      </c>
    </row>
    <row r="421" spans="1:8" x14ac:dyDescent="0.3">
      <c r="A421" s="8" t="s">
        <v>6302</v>
      </c>
      <c r="B421" s="6">
        <v>631176</v>
      </c>
      <c r="C421" s="1">
        <v>631176</v>
      </c>
      <c r="D421" s="1">
        <v>4</v>
      </c>
      <c r="E421" s="1">
        <v>1</v>
      </c>
      <c r="G421" s="1">
        <v>4</v>
      </c>
      <c r="H421" s="1">
        <v>1</v>
      </c>
    </row>
    <row r="422" spans="1:8" x14ac:dyDescent="0.3">
      <c r="A422" s="8" t="s">
        <v>4472</v>
      </c>
      <c r="B422" s="6">
        <v>630260</v>
      </c>
      <c r="C422" s="1">
        <v>629064</v>
      </c>
      <c r="D422" s="1">
        <v>5</v>
      </c>
      <c r="E422" s="1">
        <v>2</v>
      </c>
      <c r="G422" s="1">
        <v>5</v>
      </c>
      <c r="H422" s="1">
        <v>2</v>
      </c>
    </row>
    <row r="423" spans="1:8" x14ac:dyDescent="0.3">
      <c r="A423" s="8" t="s">
        <v>6229</v>
      </c>
      <c r="B423" s="6">
        <v>630159</v>
      </c>
      <c r="C423" s="1">
        <v>384944</v>
      </c>
      <c r="D423" s="1">
        <v>16</v>
      </c>
      <c r="E423" s="1">
        <v>4</v>
      </c>
      <c r="G423" s="1">
        <v>16</v>
      </c>
      <c r="H423" s="1">
        <v>4</v>
      </c>
    </row>
    <row r="424" spans="1:8" x14ac:dyDescent="0.3">
      <c r="A424" s="8" t="s">
        <v>8627</v>
      </c>
      <c r="B424" s="6">
        <v>630024</v>
      </c>
      <c r="C424" s="1">
        <v>630024</v>
      </c>
      <c r="D424" s="1">
        <v>4</v>
      </c>
      <c r="E424" s="1">
        <v>1</v>
      </c>
      <c r="G424" s="1">
        <v>4</v>
      </c>
      <c r="H424" s="1">
        <v>1</v>
      </c>
    </row>
    <row r="425" spans="1:8" x14ac:dyDescent="0.3">
      <c r="A425" s="8" t="s">
        <v>4611</v>
      </c>
      <c r="B425" s="6">
        <v>629499</v>
      </c>
      <c r="C425" s="1">
        <v>431976</v>
      </c>
      <c r="D425" s="1">
        <v>7</v>
      </c>
      <c r="E425" s="1">
        <v>3</v>
      </c>
      <c r="G425" s="1">
        <v>7</v>
      </c>
      <c r="H425" s="1">
        <v>3</v>
      </c>
    </row>
    <row r="426" spans="1:8" x14ac:dyDescent="0.3">
      <c r="A426" s="8" t="s">
        <v>466</v>
      </c>
      <c r="B426" s="6">
        <v>627924</v>
      </c>
      <c r="C426" s="1">
        <v>479988</v>
      </c>
      <c r="D426" s="1">
        <v>22</v>
      </c>
      <c r="E426" s="1">
        <v>6</v>
      </c>
      <c r="G426" s="1">
        <v>22</v>
      </c>
      <c r="H426" s="1">
        <v>6</v>
      </c>
    </row>
    <row r="427" spans="1:8" x14ac:dyDescent="0.3">
      <c r="A427" s="8" t="s">
        <v>8805</v>
      </c>
      <c r="B427" s="6">
        <v>626352</v>
      </c>
      <c r="C427" s="1">
        <v>626352</v>
      </c>
      <c r="D427" s="1">
        <v>3</v>
      </c>
      <c r="E427" s="1">
        <v>1</v>
      </c>
      <c r="G427" s="1">
        <v>3</v>
      </c>
      <c r="H427" s="1">
        <v>1</v>
      </c>
    </row>
    <row r="428" spans="1:8" x14ac:dyDescent="0.3">
      <c r="A428" s="8" t="s">
        <v>2470</v>
      </c>
      <c r="B428" s="6">
        <v>623768</v>
      </c>
      <c r="C428" s="1">
        <v>559984</v>
      </c>
      <c r="D428" s="1">
        <v>8</v>
      </c>
      <c r="E428" s="1">
        <v>3</v>
      </c>
      <c r="G428" s="1">
        <v>8</v>
      </c>
      <c r="H428" s="1">
        <v>3</v>
      </c>
    </row>
    <row r="429" spans="1:8" x14ac:dyDescent="0.3">
      <c r="A429" s="8" t="s">
        <v>9149</v>
      </c>
      <c r="B429" s="6">
        <v>623216</v>
      </c>
      <c r="C429" s="1">
        <v>594816</v>
      </c>
      <c r="D429" s="1">
        <v>13</v>
      </c>
      <c r="E429" s="1">
        <v>3</v>
      </c>
      <c r="G429" s="1">
        <v>13</v>
      </c>
      <c r="H429" s="1">
        <v>3</v>
      </c>
    </row>
    <row r="430" spans="1:8" x14ac:dyDescent="0.3">
      <c r="A430" s="8" t="s">
        <v>8881</v>
      </c>
      <c r="B430" s="6">
        <v>618532</v>
      </c>
      <c r="C430" s="1">
        <v>617976</v>
      </c>
      <c r="D430" s="1">
        <v>8</v>
      </c>
      <c r="E430" s="1">
        <v>2</v>
      </c>
      <c r="G430" s="1">
        <v>8</v>
      </c>
      <c r="H430" s="1">
        <v>2</v>
      </c>
    </row>
    <row r="431" spans="1:8" x14ac:dyDescent="0.3">
      <c r="A431" s="8" t="s">
        <v>5398</v>
      </c>
      <c r="B431" s="6">
        <v>618221</v>
      </c>
      <c r="C431" s="1">
        <v>262336</v>
      </c>
      <c r="D431" s="1">
        <v>27</v>
      </c>
      <c r="E431" s="1">
        <v>7</v>
      </c>
      <c r="G431" s="1">
        <v>27</v>
      </c>
      <c r="H431" s="1">
        <v>7</v>
      </c>
    </row>
    <row r="432" spans="1:8" x14ac:dyDescent="0.3">
      <c r="A432" s="8" t="s">
        <v>5300</v>
      </c>
      <c r="B432" s="6">
        <v>617363</v>
      </c>
      <c r="C432" s="1">
        <v>601536</v>
      </c>
      <c r="D432" s="1">
        <v>32</v>
      </c>
      <c r="E432" s="1">
        <v>6</v>
      </c>
      <c r="G432" s="1">
        <v>32</v>
      </c>
      <c r="H432" s="1">
        <v>6</v>
      </c>
    </row>
    <row r="433" spans="1:8" x14ac:dyDescent="0.3">
      <c r="A433" s="8" t="s">
        <v>7797</v>
      </c>
      <c r="B433" s="6">
        <v>610307</v>
      </c>
      <c r="C433" s="1">
        <v>602651</v>
      </c>
      <c r="D433" s="1">
        <v>13</v>
      </c>
      <c r="E433" s="1">
        <v>2</v>
      </c>
      <c r="G433" s="1">
        <v>13</v>
      </c>
      <c r="H433" s="1">
        <v>2</v>
      </c>
    </row>
    <row r="434" spans="1:8" x14ac:dyDescent="0.3">
      <c r="A434" s="8" t="s">
        <v>5387</v>
      </c>
      <c r="B434" s="6">
        <v>609614</v>
      </c>
      <c r="C434" s="1">
        <v>328776</v>
      </c>
      <c r="D434" s="1">
        <v>13</v>
      </c>
      <c r="E434" s="1">
        <v>5</v>
      </c>
      <c r="G434" s="1">
        <v>13</v>
      </c>
      <c r="H434" s="1">
        <v>5</v>
      </c>
    </row>
    <row r="435" spans="1:8" x14ac:dyDescent="0.3">
      <c r="A435" s="8" t="s">
        <v>7582</v>
      </c>
      <c r="B435" s="6">
        <v>609438</v>
      </c>
      <c r="C435" s="1">
        <v>539964</v>
      </c>
      <c r="D435" s="1">
        <v>16</v>
      </c>
      <c r="E435" s="1">
        <v>3</v>
      </c>
      <c r="G435" s="1">
        <v>16</v>
      </c>
      <c r="H435" s="1">
        <v>3</v>
      </c>
    </row>
    <row r="436" spans="1:8" x14ac:dyDescent="0.3">
      <c r="A436" s="8" t="s">
        <v>5576</v>
      </c>
      <c r="B436" s="6">
        <v>608056</v>
      </c>
      <c r="C436" s="1">
        <v>604752</v>
      </c>
      <c r="D436" s="1">
        <v>8</v>
      </c>
      <c r="E436" s="1">
        <v>2</v>
      </c>
      <c r="G436" s="1">
        <v>8</v>
      </c>
      <c r="H436" s="1">
        <v>2</v>
      </c>
    </row>
    <row r="437" spans="1:8" x14ac:dyDescent="0.3">
      <c r="A437" s="8" t="s">
        <v>8596</v>
      </c>
      <c r="B437" s="6">
        <v>604768</v>
      </c>
      <c r="C437" s="1">
        <v>604768</v>
      </c>
      <c r="D437" s="1">
        <v>4</v>
      </c>
      <c r="E437" s="1">
        <v>1</v>
      </c>
      <c r="G437" s="1">
        <v>4</v>
      </c>
      <c r="H437" s="1">
        <v>1</v>
      </c>
    </row>
    <row r="438" spans="1:8" x14ac:dyDescent="0.3">
      <c r="A438" s="8" t="s">
        <v>4594</v>
      </c>
      <c r="B438" s="6">
        <v>604656</v>
      </c>
      <c r="C438" s="1">
        <v>604656</v>
      </c>
      <c r="D438" s="1">
        <v>9</v>
      </c>
      <c r="E438" s="1">
        <v>1</v>
      </c>
      <c r="G438" s="1">
        <v>9</v>
      </c>
      <c r="H438" s="1">
        <v>1</v>
      </c>
    </row>
    <row r="439" spans="1:8" x14ac:dyDescent="0.3">
      <c r="A439" s="8" t="s">
        <v>640</v>
      </c>
      <c r="B439" s="6">
        <v>603538</v>
      </c>
      <c r="C439" s="1">
        <v>579136</v>
      </c>
      <c r="D439" s="1">
        <v>24</v>
      </c>
      <c r="E439" s="1">
        <v>6</v>
      </c>
      <c r="G439" s="1">
        <v>24</v>
      </c>
      <c r="H439" s="1">
        <v>6</v>
      </c>
    </row>
    <row r="440" spans="1:8" x14ac:dyDescent="0.3">
      <c r="A440" s="8" t="s">
        <v>8373</v>
      </c>
      <c r="B440" s="6">
        <v>603502</v>
      </c>
      <c r="C440" s="1">
        <v>251829</v>
      </c>
      <c r="D440" s="1">
        <v>30</v>
      </c>
      <c r="E440" s="1">
        <v>7</v>
      </c>
      <c r="G440" s="1">
        <v>30</v>
      </c>
      <c r="H440" s="1">
        <v>7</v>
      </c>
    </row>
    <row r="441" spans="1:8" x14ac:dyDescent="0.3">
      <c r="A441" s="8" t="s">
        <v>4902</v>
      </c>
      <c r="B441" s="6">
        <v>601615</v>
      </c>
      <c r="C441" s="1">
        <v>601536</v>
      </c>
      <c r="D441" s="1">
        <v>6</v>
      </c>
      <c r="E441" s="1">
        <v>2</v>
      </c>
      <c r="G441" s="1">
        <v>6</v>
      </c>
      <c r="H441" s="1">
        <v>2</v>
      </c>
    </row>
    <row r="442" spans="1:8" x14ac:dyDescent="0.3">
      <c r="A442" s="8" t="s">
        <v>585</v>
      </c>
      <c r="B442" s="6">
        <v>600558</v>
      </c>
      <c r="C442" s="1">
        <v>600558</v>
      </c>
      <c r="D442" s="1">
        <v>3</v>
      </c>
      <c r="E442" s="1">
        <v>1</v>
      </c>
      <c r="G442" s="1">
        <v>3</v>
      </c>
      <c r="H442" s="1">
        <v>1</v>
      </c>
    </row>
    <row r="443" spans="1:8" x14ac:dyDescent="0.3">
      <c r="A443" s="8" t="s">
        <v>8028</v>
      </c>
      <c r="B443" s="6">
        <v>599985</v>
      </c>
      <c r="C443" s="1">
        <v>599985</v>
      </c>
      <c r="D443" s="1">
        <v>5</v>
      </c>
      <c r="E443" s="1">
        <v>1</v>
      </c>
      <c r="G443" s="1">
        <v>5</v>
      </c>
      <c r="H443" s="1">
        <v>1</v>
      </c>
    </row>
    <row r="444" spans="1:8" x14ac:dyDescent="0.3">
      <c r="A444" s="8" t="s">
        <v>2392</v>
      </c>
      <c r="B444" s="6">
        <v>599292</v>
      </c>
      <c r="C444" s="1">
        <v>599292</v>
      </c>
      <c r="D444" s="1">
        <v>6</v>
      </c>
      <c r="E444" s="1">
        <v>1</v>
      </c>
      <c r="G444" s="1">
        <v>6</v>
      </c>
      <c r="H444" s="1">
        <v>1</v>
      </c>
    </row>
    <row r="445" spans="1:8" x14ac:dyDescent="0.3">
      <c r="A445" s="8" t="s">
        <v>6935</v>
      </c>
      <c r="B445" s="6">
        <v>599165</v>
      </c>
      <c r="C445" s="1">
        <v>599165</v>
      </c>
      <c r="D445" s="1">
        <v>5</v>
      </c>
      <c r="E445" s="1">
        <v>1</v>
      </c>
      <c r="G445" s="1">
        <v>5</v>
      </c>
      <c r="H445" s="1">
        <v>1</v>
      </c>
    </row>
    <row r="446" spans="1:8" x14ac:dyDescent="0.3">
      <c r="A446" s="8" t="s">
        <v>8716</v>
      </c>
      <c r="B446" s="6">
        <v>598352</v>
      </c>
      <c r="C446" s="1">
        <v>447944</v>
      </c>
      <c r="D446" s="1">
        <v>16</v>
      </c>
      <c r="E446" s="1">
        <v>2</v>
      </c>
      <c r="G446" s="1">
        <v>16</v>
      </c>
      <c r="H446" s="1">
        <v>2</v>
      </c>
    </row>
    <row r="447" spans="1:8" x14ac:dyDescent="0.3">
      <c r="A447" s="8" t="s">
        <v>9346</v>
      </c>
      <c r="B447" s="6">
        <v>594560</v>
      </c>
      <c r="C447" s="1">
        <v>579528</v>
      </c>
      <c r="D447" s="1">
        <v>12</v>
      </c>
      <c r="E447" s="1">
        <v>4</v>
      </c>
      <c r="G447" s="1">
        <v>12</v>
      </c>
      <c r="H447" s="1">
        <v>4</v>
      </c>
    </row>
    <row r="448" spans="1:8" x14ac:dyDescent="0.3">
      <c r="A448" s="8" t="s">
        <v>6409</v>
      </c>
      <c r="B448" s="6">
        <v>594496</v>
      </c>
      <c r="C448" s="1">
        <v>586398</v>
      </c>
      <c r="D448" s="1">
        <v>7</v>
      </c>
      <c r="E448" s="1">
        <v>2</v>
      </c>
      <c r="G448" s="1">
        <v>7</v>
      </c>
      <c r="H448" s="1">
        <v>2</v>
      </c>
    </row>
    <row r="449" spans="1:8" x14ac:dyDescent="0.3">
      <c r="A449" s="8" t="s">
        <v>1065</v>
      </c>
      <c r="B449" s="6">
        <v>593498</v>
      </c>
      <c r="C449" s="1">
        <v>540048</v>
      </c>
      <c r="D449" s="1">
        <v>14</v>
      </c>
      <c r="E449" s="1">
        <v>3</v>
      </c>
      <c r="G449" s="1">
        <v>14</v>
      </c>
      <c r="H449" s="1">
        <v>3</v>
      </c>
    </row>
    <row r="450" spans="1:8" x14ac:dyDescent="0.3">
      <c r="A450" s="8" t="s">
        <v>5466</v>
      </c>
      <c r="B450" s="6">
        <v>592568</v>
      </c>
      <c r="C450" s="1">
        <v>281372</v>
      </c>
      <c r="D450" s="1">
        <v>16</v>
      </c>
      <c r="E450" s="1">
        <v>4</v>
      </c>
      <c r="G450" s="1">
        <v>16</v>
      </c>
      <c r="H450" s="1">
        <v>4</v>
      </c>
    </row>
    <row r="451" spans="1:8" x14ac:dyDescent="0.3">
      <c r="A451" s="8" t="s">
        <v>833</v>
      </c>
      <c r="B451" s="6">
        <v>591462</v>
      </c>
      <c r="C451" s="1">
        <v>590058</v>
      </c>
      <c r="D451" s="1">
        <v>10</v>
      </c>
      <c r="E451" s="1">
        <v>2</v>
      </c>
      <c r="G451" s="1">
        <v>10</v>
      </c>
      <c r="H451" s="1">
        <v>2</v>
      </c>
    </row>
    <row r="452" spans="1:8" x14ac:dyDescent="0.3">
      <c r="A452" s="8" t="s">
        <v>7060</v>
      </c>
      <c r="B452" s="6">
        <v>590352</v>
      </c>
      <c r="C452" s="1">
        <v>590352</v>
      </c>
      <c r="D452" s="1">
        <v>6</v>
      </c>
      <c r="E452" s="1">
        <v>1</v>
      </c>
      <c r="G452" s="1">
        <v>6</v>
      </c>
      <c r="H452" s="1">
        <v>1</v>
      </c>
    </row>
    <row r="453" spans="1:8" x14ac:dyDescent="0.3">
      <c r="A453" s="8" t="s">
        <v>4349</v>
      </c>
      <c r="B453" s="6">
        <v>589508</v>
      </c>
      <c r="C453" s="1">
        <v>280792</v>
      </c>
      <c r="D453" s="1">
        <v>14</v>
      </c>
      <c r="E453" s="1">
        <v>5</v>
      </c>
      <c r="G453" s="1">
        <v>14</v>
      </c>
      <c r="H453" s="1">
        <v>5</v>
      </c>
    </row>
    <row r="454" spans="1:8" x14ac:dyDescent="0.3">
      <c r="A454" s="8" t="s">
        <v>7274</v>
      </c>
      <c r="B454" s="6">
        <v>589098</v>
      </c>
      <c r="C454" s="1">
        <v>575928</v>
      </c>
      <c r="D454" s="1">
        <v>15</v>
      </c>
      <c r="E454" s="1">
        <v>3</v>
      </c>
      <c r="G454" s="1">
        <v>15</v>
      </c>
      <c r="H454" s="1">
        <v>3</v>
      </c>
    </row>
    <row r="455" spans="1:8" x14ac:dyDescent="0.3">
      <c r="A455" s="8" t="s">
        <v>6948</v>
      </c>
      <c r="B455" s="6">
        <v>588784</v>
      </c>
      <c r="C455" s="1">
        <v>588784</v>
      </c>
      <c r="D455" s="1">
        <v>2</v>
      </c>
      <c r="E455" s="1">
        <v>1</v>
      </c>
      <c r="G455" s="1">
        <v>2</v>
      </c>
      <c r="H455" s="1">
        <v>1</v>
      </c>
    </row>
    <row r="456" spans="1:8" x14ac:dyDescent="0.3">
      <c r="A456" s="8" t="s">
        <v>6973</v>
      </c>
      <c r="B456" s="6">
        <v>587496</v>
      </c>
      <c r="C456" s="1">
        <v>585552</v>
      </c>
      <c r="D456" s="1">
        <v>6</v>
      </c>
      <c r="E456" s="1">
        <v>2</v>
      </c>
      <c r="G456" s="1">
        <v>6</v>
      </c>
      <c r="H456" s="1">
        <v>2</v>
      </c>
    </row>
    <row r="457" spans="1:8" x14ac:dyDescent="0.3">
      <c r="A457" s="8" t="s">
        <v>7181</v>
      </c>
      <c r="B457" s="6">
        <v>586336</v>
      </c>
      <c r="C457" s="1">
        <v>575968</v>
      </c>
      <c r="D457" s="1">
        <v>6</v>
      </c>
      <c r="E457" s="1">
        <v>2</v>
      </c>
      <c r="G457" s="1">
        <v>6</v>
      </c>
      <c r="H457" s="1">
        <v>2</v>
      </c>
    </row>
    <row r="458" spans="1:8" x14ac:dyDescent="0.3">
      <c r="A458" s="8" t="s">
        <v>4856</v>
      </c>
      <c r="B458" s="6">
        <v>585552</v>
      </c>
      <c r="C458" s="1">
        <v>585552</v>
      </c>
      <c r="D458" s="1">
        <v>3</v>
      </c>
      <c r="E458" s="1">
        <v>1</v>
      </c>
      <c r="G458" s="1">
        <v>3</v>
      </c>
      <c r="H458" s="1">
        <v>1</v>
      </c>
    </row>
    <row r="459" spans="1:8" x14ac:dyDescent="0.3">
      <c r="A459" s="8" t="s">
        <v>7534</v>
      </c>
      <c r="B459" s="6">
        <v>584541</v>
      </c>
      <c r="C459" s="1">
        <v>569568</v>
      </c>
      <c r="D459" s="1">
        <v>9</v>
      </c>
      <c r="E459" s="1">
        <v>2</v>
      </c>
      <c r="G459" s="1">
        <v>9</v>
      </c>
      <c r="H459" s="1">
        <v>2</v>
      </c>
    </row>
    <row r="460" spans="1:8" x14ac:dyDescent="0.3">
      <c r="A460" s="8" t="s">
        <v>9185</v>
      </c>
      <c r="B460" s="6">
        <v>582336</v>
      </c>
      <c r="C460" s="1">
        <v>582336</v>
      </c>
      <c r="D460" s="1">
        <v>8</v>
      </c>
      <c r="E460" s="1">
        <v>1</v>
      </c>
      <c r="G460" s="1">
        <v>8</v>
      </c>
      <c r="H460" s="1">
        <v>1</v>
      </c>
    </row>
    <row r="461" spans="1:8" x14ac:dyDescent="0.3">
      <c r="A461" s="8" t="s">
        <v>6417</v>
      </c>
      <c r="B461" s="6">
        <v>582304</v>
      </c>
      <c r="C461" s="1">
        <v>579136</v>
      </c>
      <c r="D461" s="1">
        <v>8</v>
      </c>
      <c r="E461" s="1">
        <v>2</v>
      </c>
      <c r="G461" s="1">
        <v>8</v>
      </c>
      <c r="H461" s="1">
        <v>2</v>
      </c>
    </row>
    <row r="462" spans="1:8" x14ac:dyDescent="0.3">
      <c r="A462" s="8" t="s">
        <v>7590</v>
      </c>
      <c r="B462" s="6">
        <v>580270</v>
      </c>
      <c r="C462" s="1">
        <v>544396</v>
      </c>
      <c r="D462" s="1">
        <v>14</v>
      </c>
      <c r="E462" s="1">
        <v>3</v>
      </c>
      <c r="G462" s="1">
        <v>14</v>
      </c>
      <c r="H462" s="1">
        <v>3</v>
      </c>
    </row>
    <row r="463" spans="1:8" x14ac:dyDescent="0.3">
      <c r="A463" s="8" t="s">
        <v>9285</v>
      </c>
      <c r="B463" s="6">
        <v>577584</v>
      </c>
      <c r="C463" s="1">
        <v>577584</v>
      </c>
      <c r="D463" s="1">
        <v>6</v>
      </c>
      <c r="E463" s="1">
        <v>1</v>
      </c>
      <c r="G463" s="1">
        <v>6</v>
      </c>
      <c r="H463" s="1">
        <v>1</v>
      </c>
    </row>
    <row r="464" spans="1:8" x14ac:dyDescent="0.3">
      <c r="A464" s="8" t="s">
        <v>5011</v>
      </c>
      <c r="B464" s="6">
        <v>577122</v>
      </c>
      <c r="C464" s="1">
        <v>539658</v>
      </c>
      <c r="D464" s="1">
        <v>10</v>
      </c>
      <c r="E464" s="1">
        <v>2</v>
      </c>
      <c r="G464" s="1">
        <v>10</v>
      </c>
      <c r="H464" s="1">
        <v>2</v>
      </c>
    </row>
    <row r="465" spans="1:8" x14ac:dyDescent="0.3">
      <c r="A465" s="8" t="s">
        <v>349</v>
      </c>
      <c r="B465" s="6">
        <v>576234</v>
      </c>
      <c r="C465" s="1">
        <v>290666</v>
      </c>
      <c r="D465" s="1">
        <v>6</v>
      </c>
      <c r="E465" s="1">
        <v>3</v>
      </c>
      <c r="G465" s="1">
        <v>6</v>
      </c>
      <c r="H465" s="1">
        <v>3</v>
      </c>
    </row>
    <row r="466" spans="1:8" x14ac:dyDescent="0.3">
      <c r="A466" s="8" t="s">
        <v>9458</v>
      </c>
      <c r="B466" s="6">
        <v>573174</v>
      </c>
      <c r="C466" s="1">
        <v>573174</v>
      </c>
      <c r="D466" s="1">
        <v>7</v>
      </c>
      <c r="E466" s="1">
        <v>1</v>
      </c>
      <c r="G466" s="1">
        <v>7</v>
      </c>
      <c r="H466" s="1">
        <v>1</v>
      </c>
    </row>
    <row r="467" spans="1:8" x14ac:dyDescent="0.3">
      <c r="A467" s="8" t="s">
        <v>5921</v>
      </c>
      <c r="B467" s="6">
        <v>572858</v>
      </c>
      <c r="C467" s="1">
        <v>287968</v>
      </c>
      <c r="D467" s="1">
        <v>10</v>
      </c>
      <c r="E467" s="1">
        <v>3</v>
      </c>
      <c r="G467" s="1">
        <v>10</v>
      </c>
      <c r="H467" s="1">
        <v>3</v>
      </c>
    </row>
    <row r="468" spans="1:8" x14ac:dyDescent="0.3">
      <c r="A468" s="8" t="s">
        <v>7518</v>
      </c>
      <c r="B468" s="6">
        <v>571576</v>
      </c>
      <c r="C468" s="1">
        <v>561584</v>
      </c>
      <c r="D468" s="1">
        <v>7</v>
      </c>
      <c r="E468" s="1">
        <v>2</v>
      </c>
      <c r="G468" s="1">
        <v>7</v>
      </c>
      <c r="H468" s="1">
        <v>2</v>
      </c>
    </row>
    <row r="469" spans="1:8" x14ac:dyDescent="0.3">
      <c r="A469" s="8" t="s">
        <v>4917</v>
      </c>
      <c r="B469" s="6">
        <v>570855</v>
      </c>
      <c r="C469" s="1">
        <v>561568</v>
      </c>
      <c r="D469" s="1">
        <v>11</v>
      </c>
      <c r="E469" s="1">
        <v>4</v>
      </c>
      <c r="G469" s="1">
        <v>11</v>
      </c>
      <c r="H469" s="1">
        <v>4</v>
      </c>
    </row>
    <row r="470" spans="1:8" x14ac:dyDescent="0.3">
      <c r="A470" s="8" t="s">
        <v>222</v>
      </c>
      <c r="B470" s="6">
        <v>570631</v>
      </c>
      <c r="C470" s="1">
        <v>399198</v>
      </c>
      <c r="D470" s="1">
        <v>14</v>
      </c>
      <c r="E470" s="1">
        <v>5</v>
      </c>
      <c r="G470" s="1">
        <v>14</v>
      </c>
      <c r="H470" s="1">
        <v>5</v>
      </c>
    </row>
    <row r="471" spans="1:8" x14ac:dyDescent="0.3">
      <c r="A471" s="8" t="s">
        <v>8227</v>
      </c>
      <c r="B471" s="6">
        <v>568029</v>
      </c>
      <c r="C471" s="1">
        <v>381297</v>
      </c>
      <c r="D471" s="1">
        <v>4</v>
      </c>
      <c r="E471" s="1">
        <v>2</v>
      </c>
      <c r="G471" s="1">
        <v>4</v>
      </c>
      <c r="H471" s="1">
        <v>2</v>
      </c>
    </row>
    <row r="472" spans="1:8" x14ac:dyDescent="0.3">
      <c r="A472" s="8" t="s">
        <v>5959</v>
      </c>
      <c r="B472" s="6">
        <v>566249</v>
      </c>
      <c r="C472" s="1">
        <v>556665</v>
      </c>
      <c r="D472" s="1">
        <v>9</v>
      </c>
      <c r="E472" s="1">
        <v>2</v>
      </c>
      <c r="G472" s="1">
        <v>9</v>
      </c>
      <c r="H472" s="1">
        <v>2</v>
      </c>
    </row>
    <row r="473" spans="1:8" x14ac:dyDescent="0.3">
      <c r="A473" s="8" t="s">
        <v>5450</v>
      </c>
      <c r="B473" s="6">
        <v>565943</v>
      </c>
      <c r="C473" s="1">
        <v>384174</v>
      </c>
      <c r="D473" s="1">
        <v>15</v>
      </c>
      <c r="E473" s="1">
        <v>3</v>
      </c>
      <c r="G473" s="1">
        <v>15</v>
      </c>
      <c r="H473" s="1">
        <v>3</v>
      </c>
    </row>
    <row r="474" spans="1:8" x14ac:dyDescent="0.3">
      <c r="A474" s="8" t="s">
        <v>4390</v>
      </c>
      <c r="B474" s="6">
        <v>565865</v>
      </c>
      <c r="C474" s="1">
        <v>557585</v>
      </c>
      <c r="D474" s="1">
        <v>12</v>
      </c>
      <c r="E474" s="1">
        <v>3</v>
      </c>
      <c r="G474" s="1">
        <v>12</v>
      </c>
      <c r="H474" s="1">
        <v>3</v>
      </c>
    </row>
    <row r="475" spans="1:8" x14ac:dyDescent="0.3">
      <c r="A475" s="8" t="s">
        <v>5533</v>
      </c>
      <c r="B475" s="6">
        <v>563340</v>
      </c>
      <c r="C475" s="1">
        <v>513024</v>
      </c>
      <c r="D475" s="1">
        <v>13</v>
      </c>
      <c r="E475" s="1">
        <v>3</v>
      </c>
      <c r="G475" s="1">
        <v>13</v>
      </c>
      <c r="H475" s="1">
        <v>3</v>
      </c>
    </row>
    <row r="476" spans="1:8" x14ac:dyDescent="0.3">
      <c r="A476" s="8" t="s">
        <v>8883</v>
      </c>
      <c r="B476" s="6">
        <v>561374</v>
      </c>
      <c r="C476" s="1">
        <v>508396</v>
      </c>
      <c r="D476" s="1">
        <v>13</v>
      </c>
      <c r="E476" s="1">
        <v>3</v>
      </c>
      <c r="G476" s="1">
        <v>13</v>
      </c>
      <c r="H476" s="1">
        <v>3</v>
      </c>
    </row>
    <row r="477" spans="1:8" x14ac:dyDescent="0.3">
      <c r="A477" s="8" t="s">
        <v>3101</v>
      </c>
      <c r="B477" s="6">
        <v>559992</v>
      </c>
      <c r="C477" s="1">
        <v>559992</v>
      </c>
      <c r="D477" s="1">
        <v>1</v>
      </c>
      <c r="E477" s="1">
        <v>1</v>
      </c>
      <c r="G477" s="1">
        <v>1</v>
      </c>
      <c r="H477" s="1">
        <v>1</v>
      </c>
    </row>
    <row r="478" spans="1:8" x14ac:dyDescent="0.3">
      <c r="A478" s="8" t="s">
        <v>5989</v>
      </c>
      <c r="B478" s="6">
        <v>559200</v>
      </c>
      <c r="C478" s="1">
        <v>339136</v>
      </c>
      <c r="D478" s="1">
        <v>8</v>
      </c>
      <c r="E478" s="1">
        <v>2</v>
      </c>
      <c r="G478" s="1">
        <v>8</v>
      </c>
      <c r="H478" s="1">
        <v>2</v>
      </c>
    </row>
    <row r="479" spans="1:8" x14ac:dyDescent="0.3">
      <c r="A479" s="8" t="s">
        <v>6911</v>
      </c>
      <c r="B479" s="6">
        <v>556665</v>
      </c>
      <c r="C479" s="1">
        <v>556665</v>
      </c>
      <c r="D479" s="1">
        <v>5</v>
      </c>
      <c r="E479" s="1">
        <v>1</v>
      </c>
      <c r="G479" s="1">
        <v>5</v>
      </c>
      <c r="H479" s="1">
        <v>1</v>
      </c>
    </row>
    <row r="480" spans="1:8" x14ac:dyDescent="0.3">
      <c r="A480" s="8" t="s">
        <v>8567</v>
      </c>
      <c r="B480" s="6">
        <v>554166</v>
      </c>
      <c r="C480" s="1">
        <v>512358</v>
      </c>
      <c r="D480" s="1">
        <v>15</v>
      </c>
      <c r="E480" s="1">
        <v>4</v>
      </c>
      <c r="G480" s="1">
        <v>15</v>
      </c>
      <c r="H480" s="1">
        <v>4</v>
      </c>
    </row>
    <row r="481" spans="1:8" x14ac:dyDescent="0.3">
      <c r="A481" s="8" t="s">
        <v>1502</v>
      </c>
      <c r="B481" s="6">
        <v>552822</v>
      </c>
      <c r="C481" s="1">
        <v>544008</v>
      </c>
      <c r="D481" s="1">
        <v>11</v>
      </c>
      <c r="E481" s="1">
        <v>4</v>
      </c>
      <c r="G481" s="1">
        <v>11</v>
      </c>
      <c r="H481" s="1">
        <v>4</v>
      </c>
    </row>
    <row r="482" spans="1:8" x14ac:dyDescent="0.3">
      <c r="A482" s="8" t="s">
        <v>8307</v>
      </c>
      <c r="B482" s="6">
        <v>552762</v>
      </c>
      <c r="C482" s="1">
        <v>550431</v>
      </c>
      <c r="D482" s="1">
        <v>13</v>
      </c>
      <c r="E482" s="1">
        <v>4</v>
      </c>
      <c r="G482" s="1">
        <v>13</v>
      </c>
      <c r="H482" s="1">
        <v>4</v>
      </c>
    </row>
    <row r="483" spans="1:8" x14ac:dyDescent="0.3">
      <c r="A483" s="8" t="s">
        <v>3883</v>
      </c>
      <c r="B483" s="6">
        <v>552156</v>
      </c>
      <c r="C483" s="1">
        <v>462564</v>
      </c>
      <c r="D483" s="1">
        <v>7</v>
      </c>
      <c r="E483" s="1">
        <v>2</v>
      </c>
      <c r="G483" s="1">
        <v>7</v>
      </c>
      <c r="H483" s="1">
        <v>2</v>
      </c>
    </row>
    <row r="484" spans="1:8" x14ac:dyDescent="0.3">
      <c r="A484" s="8" t="s">
        <v>5711</v>
      </c>
      <c r="B484" s="6">
        <v>551985</v>
      </c>
      <c r="C484" s="1">
        <v>551985</v>
      </c>
      <c r="D484" s="1">
        <v>5</v>
      </c>
      <c r="E484" s="1">
        <v>1</v>
      </c>
      <c r="G484" s="1">
        <v>5</v>
      </c>
      <c r="H484" s="1">
        <v>1</v>
      </c>
    </row>
    <row r="485" spans="1:8" x14ac:dyDescent="0.3">
      <c r="A485" s="8" t="s">
        <v>956</v>
      </c>
      <c r="B485" s="6">
        <v>551264</v>
      </c>
      <c r="C485" s="1">
        <v>389696</v>
      </c>
      <c r="D485" s="1">
        <v>10</v>
      </c>
      <c r="E485" s="1">
        <v>2</v>
      </c>
      <c r="G485" s="1">
        <v>10</v>
      </c>
      <c r="H485" s="1">
        <v>2</v>
      </c>
    </row>
    <row r="486" spans="1:8" x14ac:dyDescent="0.3">
      <c r="A486" s="8" t="s">
        <v>6902</v>
      </c>
      <c r="B486" s="6">
        <v>549498</v>
      </c>
      <c r="C486" s="1">
        <v>545916</v>
      </c>
      <c r="D486" s="1">
        <v>17</v>
      </c>
      <c r="E486" s="1">
        <v>2</v>
      </c>
      <c r="G486" s="1">
        <v>17</v>
      </c>
      <c r="H486" s="1">
        <v>2</v>
      </c>
    </row>
    <row r="487" spans="1:8" x14ac:dyDescent="0.3">
      <c r="A487" s="8" t="s">
        <v>9022</v>
      </c>
      <c r="B487" s="6">
        <v>547997</v>
      </c>
      <c r="C487" s="1">
        <v>454965</v>
      </c>
      <c r="D487" s="1">
        <v>7</v>
      </c>
      <c r="E487" s="1">
        <v>2</v>
      </c>
      <c r="G487" s="1">
        <v>7</v>
      </c>
      <c r="H487" s="1">
        <v>2</v>
      </c>
    </row>
    <row r="488" spans="1:8" x14ac:dyDescent="0.3">
      <c r="A488" s="8" t="s">
        <v>5216</v>
      </c>
      <c r="B488" s="6">
        <v>547926</v>
      </c>
      <c r="C488" s="1">
        <v>532704</v>
      </c>
      <c r="D488" s="1">
        <v>29</v>
      </c>
      <c r="E488" s="1">
        <v>6</v>
      </c>
      <c r="G488" s="1">
        <v>29</v>
      </c>
      <c r="H488" s="1">
        <v>6</v>
      </c>
    </row>
    <row r="489" spans="1:8" x14ac:dyDescent="0.3">
      <c r="A489" s="8" t="s">
        <v>4366</v>
      </c>
      <c r="B489" s="6">
        <v>547136</v>
      </c>
      <c r="C489" s="1">
        <v>547136</v>
      </c>
      <c r="D489" s="1">
        <v>4</v>
      </c>
      <c r="E489" s="1">
        <v>1</v>
      </c>
      <c r="G489" s="1">
        <v>4</v>
      </c>
      <c r="H489" s="1">
        <v>1</v>
      </c>
    </row>
    <row r="490" spans="1:8" x14ac:dyDescent="0.3">
      <c r="A490" s="8" t="s">
        <v>8809</v>
      </c>
      <c r="B490" s="6">
        <v>546616</v>
      </c>
      <c r="C490" s="1">
        <v>379372</v>
      </c>
      <c r="D490" s="1">
        <v>30</v>
      </c>
      <c r="E490" s="1">
        <v>7</v>
      </c>
      <c r="G490" s="1">
        <v>30</v>
      </c>
      <c r="H490" s="1">
        <v>7</v>
      </c>
    </row>
    <row r="491" spans="1:8" x14ac:dyDescent="0.3">
      <c r="A491" s="8" t="s">
        <v>2094</v>
      </c>
      <c r="B491" s="6">
        <v>545350</v>
      </c>
      <c r="C491" s="1">
        <v>300768</v>
      </c>
      <c r="D491" s="1">
        <v>12</v>
      </c>
      <c r="E491" s="1">
        <v>3</v>
      </c>
      <c r="G491" s="1">
        <v>12</v>
      </c>
      <c r="H491" s="1">
        <v>3</v>
      </c>
    </row>
    <row r="492" spans="1:8" x14ac:dyDescent="0.3">
      <c r="A492" s="8" t="s">
        <v>776</v>
      </c>
      <c r="B492" s="6">
        <v>544734</v>
      </c>
      <c r="C492" s="1">
        <v>254058</v>
      </c>
      <c r="D492" s="1">
        <v>14</v>
      </c>
      <c r="E492" s="1">
        <v>3</v>
      </c>
      <c r="G492" s="1">
        <v>14</v>
      </c>
      <c r="H492" s="1">
        <v>3</v>
      </c>
    </row>
    <row r="493" spans="1:8" x14ac:dyDescent="0.3">
      <c r="A493" s="8" t="s">
        <v>9137</v>
      </c>
      <c r="B493" s="6">
        <v>544410</v>
      </c>
      <c r="C493" s="1">
        <v>244768</v>
      </c>
      <c r="D493" s="1">
        <v>21</v>
      </c>
      <c r="E493" s="1">
        <v>9</v>
      </c>
      <c r="G493" s="1">
        <v>21</v>
      </c>
      <c r="H493" s="1">
        <v>9</v>
      </c>
    </row>
    <row r="494" spans="1:8" x14ac:dyDescent="0.3">
      <c r="A494" s="8" t="s">
        <v>9179</v>
      </c>
      <c r="B494" s="6">
        <v>544320</v>
      </c>
      <c r="C494" s="1">
        <v>424272</v>
      </c>
      <c r="D494" s="1">
        <v>12</v>
      </c>
      <c r="E494" s="1">
        <v>5</v>
      </c>
      <c r="G494" s="1">
        <v>12</v>
      </c>
      <c r="H494" s="1">
        <v>5</v>
      </c>
    </row>
    <row r="495" spans="1:8" x14ac:dyDescent="0.3">
      <c r="A495" s="8" t="s">
        <v>7573</v>
      </c>
      <c r="B495" s="6">
        <v>543690</v>
      </c>
      <c r="C495" s="1">
        <v>241568</v>
      </c>
      <c r="D495" s="1">
        <v>25</v>
      </c>
      <c r="E495" s="1">
        <v>8</v>
      </c>
      <c r="G495" s="1">
        <v>25</v>
      </c>
      <c r="H495" s="1">
        <v>8</v>
      </c>
    </row>
    <row r="496" spans="1:8" x14ac:dyDescent="0.3">
      <c r="A496" s="8" t="s">
        <v>1970</v>
      </c>
      <c r="B496" s="6">
        <v>543368</v>
      </c>
      <c r="C496" s="1">
        <v>451152</v>
      </c>
      <c r="D496" s="1">
        <v>21</v>
      </c>
      <c r="E496" s="1">
        <v>4</v>
      </c>
      <c r="G496" s="1">
        <v>21</v>
      </c>
      <c r="H496" s="1">
        <v>4</v>
      </c>
    </row>
    <row r="497" spans="1:8" x14ac:dyDescent="0.3">
      <c r="A497" s="8" t="s">
        <v>6793</v>
      </c>
      <c r="B497" s="6">
        <v>543368</v>
      </c>
      <c r="C497" s="1">
        <v>353568</v>
      </c>
      <c r="D497" s="1">
        <v>13</v>
      </c>
      <c r="E497" s="1">
        <v>3</v>
      </c>
      <c r="G497" s="1">
        <v>13</v>
      </c>
      <c r="H497" s="1">
        <v>3</v>
      </c>
    </row>
    <row r="498" spans="1:8" x14ac:dyDescent="0.3">
      <c r="A498" s="8" t="s">
        <v>1737</v>
      </c>
      <c r="B498" s="6">
        <v>542457</v>
      </c>
      <c r="C498" s="1">
        <v>514165</v>
      </c>
      <c r="D498" s="1">
        <v>12</v>
      </c>
      <c r="E498" s="1">
        <v>3</v>
      </c>
      <c r="G498" s="1">
        <v>12</v>
      </c>
      <c r="H498" s="1">
        <v>3</v>
      </c>
    </row>
    <row r="499" spans="1:8" x14ac:dyDescent="0.3">
      <c r="A499" s="8" t="s">
        <v>8220</v>
      </c>
      <c r="B499" s="6">
        <v>541486</v>
      </c>
      <c r="C499" s="1">
        <v>539991</v>
      </c>
      <c r="D499" s="1">
        <v>13</v>
      </c>
      <c r="E499" s="1">
        <v>3</v>
      </c>
      <c r="G499" s="1">
        <v>13</v>
      </c>
      <c r="H499" s="1">
        <v>3</v>
      </c>
    </row>
    <row r="500" spans="1:8" x14ac:dyDescent="0.3">
      <c r="A500" s="8" t="s">
        <v>8681</v>
      </c>
      <c r="B500" s="6">
        <v>541320</v>
      </c>
      <c r="C500" s="1">
        <v>479976</v>
      </c>
      <c r="D500" s="1">
        <v>12</v>
      </c>
      <c r="E500" s="1">
        <v>3</v>
      </c>
      <c r="G500" s="1">
        <v>12</v>
      </c>
      <c r="H500" s="1">
        <v>3</v>
      </c>
    </row>
    <row r="501" spans="1:8" x14ac:dyDescent="0.3">
      <c r="A501" s="8" t="s">
        <v>6213</v>
      </c>
      <c r="B501" s="6">
        <v>538604</v>
      </c>
      <c r="C501" s="1">
        <v>520464</v>
      </c>
      <c r="D501" s="1">
        <v>5</v>
      </c>
      <c r="E501" s="1">
        <v>3</v>
      </c>
      <c r="G501" s="1">
        <v>5</v>
      </c>
      <c r="H501" s="1">
        <v>3</v>
      </c>
    </row>
    <row r="502" spans="1:8" x14ac:dyDescent="0.3">
      <c r="A502" s="8" t="s">
        <v>7578</v>
      </c>
      <c r="B502" s="6">
        <v>538308</v>
      </c>
      <c r="C502" s="1">
        <v>289568</v>
      </c>
      <c r="D502" s="1">
        <v>11</v>
      </c>
      <c r="E502" s="1">
        <v>3</v>
      </c>
      <c r="G502" s="1">
        <v>11</v>
      </c>
      <c r="H502" s="1">
        <v>3</v>
      </c>
    </row>
    <row r="503" spans="1:8" x14ac:dyDescent="0.3">
      <c r="A503" s="8" t="s">
        <v>661</v>
      </c>
      <c r="B503" s="6">
        <v>538022</v>
      </c>
      <c r="C503" s="1">
        <v>447696</v>
      </c>
      <c r="D503" s="1">
        <v>19</v>
      </c>
      <c r="E503" s="1">
        <v>4</v>
      </c>
      <c r="G503" s="1">
        <v>19</v>
      </c>
      <c r="H503" s="1">
        <v>4</v>
      </c>
    </row>
    <row r="504" spans="1:8" x14ac:dyDescent="0.3">
      <c r="A504" s="8" t="s">
        <v>4417</v>
      </c>
      <c r="B504" s="6">
        <v>537616</v>
      </c>
      <c r="C504" s="1">
        <v>532704</v>
      </c>
      <c r="D504" s="1">
        <v>8</v>
      </c>
      <c r="E504" s="1">
        <v>2</v>
      </c>
      <c r="G504" s="1">
        <v>8</v>
      </c>
      <c r="H504" s="1">
        <v>2</v>
      </c>
    </row>
    <row r="505" spans="1:8" x14ac:dyDescent="0.3">
      <c r="A505" s="8" t="s">
        <v>8847</v>
      </c>
      <c r="B505" s="6">
        <v>537544</v>
      </c>
      <c r="C505" s="1">
        <v>537544</v>
      </c>
      <c r="D505" s="1">
        <v>7</v>
      </c>
      <c r="E505" s="1">
        <v>1</v>
      </c>
      <c r="G505" s="1">
        <v>7</v>
      </c>
      <c r="H505" s="1">
        <v>1</v>
      </c>
    </row>
    <row r="506" spans="1:8" x14ac:dyDescent="0.3">
      <c r="A506" s="8" t="s">
        <v>6280</v>
      </c>
      <c r="B506" s="6">
        <v>535264</v>
      </c>
      <c r="C506" s="1">
        <v>209792</v>
      </c>
      <c r="D506" s="1">
        <v>14</v>
      </c>
      <c r="E506" s="1">
        <v>6</v>
      </c>
      <c r="G506" s="1">
        <v>14</v>
      </c>
      <c r="H506" s="1">
        <v>6</v>
      </c>
    </row>
    <row r="507" spans="1:8" x14ac:dyDescent="0.3">
      <c r="A507" s="8" t="s">
        <v>8793</v>
      </c>
      <c r="B507" s="6">
        <v>535080</v>
      </c>
      <c r="C507" s="1">
        <v>259896</v>
      </c>
      <c r="D507" s="1">
        <v>9</v>
      </c>
      <c r="E507" s="1">
        <v>3</v>
      </c>
      <c r="G507" s="1">
        <v>9</v>
      </c>
      <c r="H507" s="1">
        <v>3</v>
      </c>
    </row>
    <row r="508" spans="1:8" x14ac:dyDescent="0.3">
      <c r="A508" s="8" t="s">
        <v>9162</v>
      </c>
      <c r="B508" s="6">
        <v>531888</v>
      </c>
      <c r="C508" s="1">
        <v>520464</v>
      </c>
      <c r="D508" s="1">
        <v>5</v>
      </c>
      <c r="E508" s="1">
        <v>2</v>
      </c>
      <c r="G508" s="1">
        <v>5</v>
      </c>
      <c r="H508" s="1">
        <v>2</v>
      </c>
    </row>
    <row r="509" spans="1:8" x14ac:dyDescent="0.3">
      <c r="A509" s="8" t="s">
        <v>4530</v>
      </c>
      <c r="B509" s="6">
        <v>530272</v>
      </c>
      <c r="C509" s="1">
        <v>451136</v>
      </c>
      <c r="D509" s="1">
        <v>16</v>
      </c>
      <c r="E509" s="1">
        <v>3</v>
      </c>
      <c r="G509" s="1">
        <v>16</v>
      </c>
      <c r="H509" s="1">
        <v>3</v>
      </c>
    </row>
    <row r="510" spans="1:8" x14ac:dyDescent="0.3">
      <c r="A510" s="8" t="s">
        <v>420</v>
      </c>
      <c r="B510" s="6">
        <v>527868</v>
      </c>
      <c r="C510" s="1">
        <v>200984</v>
      </c>
      <c r="D510" s="1">
        <v>29</v>
      </c>
      <c r="E510" s="1">
        <v>7</v>
      </c>
      <c r="G510" s="1">
        <v>29</v>
      </c>
      <c r="H510" s="1">
        <v>7</v>
      </c>
    </row>
    <row r="511" spans="1:8" x14ac:dyDescent="0.3">
      <c r="A511" s="8" t="s">
        <v>8560</v>
      </c>
      <c r="B511" s="6">
        <v>527347</v>
      </c>
      <c r="C511" s="1">
        <v>362352</v>
      </c>
      <c r="D511" s="1">
        <v>8</v>
      </c>
      <c r="E511" s="1">
        <v>2</v>
      </c>
      <c r="G511" s="1">
        <v>8</v>
      </c>
      <c r="H511" s="1">
        <v>2</v>
      </c>
    </row>
    <row r="512" spans="1:8" x14ac:dyDescent="0.3">
      <c r="A512" s="8" t="s">
        <v>3658</v>
      </c>
      <c r="B512" s="6">
        <v>526736</v>
      </c>
      <c r="C512" s="1">
        <v>434352</v>
      </c>
      <c r="D512" s="1">
        <v>9</v>
      </c>
      <c r="E512" s="1">
        <v>3</v>
      </c>
      <c r="G512" s="1">
        <v>9</v>
      </c>
      <c r="H512" s="1">
        <v>3</v>
      </c>
    </row>
    <row r="513" spans="1:8" x14ac:dyDescent="0.3">
      <c r="A513" s="8" t="s">
        <v>8462</v>
      </c>
      <c r="B513" s="6">
        <v>526344</v>
      </c>
      <c r="C513" s="1">
        <v>526344</v>
      </c>
      <c r="D513" s="1">
        <v>4</v>
      </c>
      <c r="E513" s="1">
        <v>1</v>
      </c>
      <c r="G513" s="1">
        <v>4</v>
      </c>
      <c r="H513" s="1">
        <v>1</v>
      </c>
    </row>
    <row r="514" spans="1:8" x14ac:dyDescent="0.3">
      <c r="A514" s="8" t="s">
        <v>8140</v>
      </c>
      <c r="B514" s="6">
        <v>526162</v>
      </c>
      <c r="C514" s="1">
        <v>470376</v>
      </c>
      <c r="D514" s="1">
        <v>22</v>
      </c>
      <c r="E514" s="1">
        <v>7</v>
      </c>
      <c r="G514" s="1">
        <v>22</v>
      </c>
      <c r="H514" s="1">
        <v>7</v>
      </c>
    </row>
    <row r="515" spans="1:8" x14ac:dyDescent="0.3">
      <c r="A515" s="8" t="s">
        <v>7661</v>
      </c>
      <c r="B515" s="6">
        <v>525195</v>
      </c>
      <c r="C515" s="1">
        <v>333576</v>
      </c>
      <c r="D515" s="1">
        <v>22</v>
      </c>
      <c r="E515" s="1">
        <v>6</v>
      </c>
      <c r="G515" s="1">
        <v>22</v>
      </c>
      <c r="H515" s="1">
        <v>6</v>
      </c>
    </row>
    <row r="516" spans="1:8" x14ac:dyDescent="0.3">
      <c r="A516" s="8" t="s">
        <v>5682</v>
      </c>
      <c r="B516" s="6">
        <v>524270</v>
      </c>
      <c r="C516" s="1">
        <v>439992</v>
      </c>
      <c r="D516" s="1">
        <v>12</v>
      </c>
      <c r="E516" s="1">
        <v>4</v>
      </c>
      <c r="G516" s="1">
        <v>12</v>
      </c>
      <c r="H516" s="1">
        <v>4</v>
      </c>
    </row>
    <row r="517" spans="1:8" x14ac:dyDescent="0.3">
      <c r="A517" s="8" t="s">
        <v>7888</v>
      </c>
      <c r="B517" s="6">
        <v>523392</v>
      </c>
      <c r="C517" s="1">
        <v>523392</v>
      </c>
      <c r="D517" s="1">
        <v>3</v>
      </c>
      <c r="E517" s="1">
        <v>1</v>
      </c>
      <c r="G517" s="1">
        <v>3</v>
      </c>
      <c r="H517" s="1">
        <v>1</v>
      </c>
    </row>
    <row r="518" spans="1:8" x14ac:dyDescent="0.3">
      <c r="A518" s="8" t="s">
        <v>5373</v>
      </c>
      <c r="B518" s="6">
        <v>523177</v>
      </c>
      <c r="C518" s="1">
        <v>494376</v>
      </c>
      <c r="D518" s="1">
        <v>14</v>
      </c>
      <c r="E518" s="1">
        <v>4</v>
      </c>
      <c r="G518" s="1">
        <v>14</v>
      </c>
      <c r="H518" s="1">
        <v>4</v>
      </c>
    </row>
    <row r="519" spans="1:8" x14ac:dyDescent="0.3">
      <c r="A519" s="8" t="s">
        <v>7332</v>
      </c>
      <c r="B519" s="6">
        <v>522402</v>
      </c>
      <c r="C519" s="1">
        <v>518272</v>
      </c>
      <c r="D519" s="1">
        <v>10</v>
      </c>
      <c r="E519" s="1">
        <v>3</v>
      </c>
      <c r="G519" s="1">
        <v>10</v>
      </c>
      <c r="H519" s="1">
        <v>3</v>
      </c>
    </row>
    <row r="520" spans="1:8" x14ac:dyDescent="0.3">
      <c r="A520" s="8" t="s">
        <v>6896</v>
      </c>
      <c r="B520" s="6">
        <v>521224</v>
      </c>
      <c r="C520" s="1">
        <v>348488</v>
      </c>
      <c r="D520" s="1">
        <v>11</v>
      </c>
      <c r="E520" s="1">
        <v>2</v>
      </c>
      <c r="G520" s="1">
        <v>11</v>
      </c>
      <c r="H520" s="1">
        <v>2</v>
      </c>
    </row>
    <row r="521" spans="1:8" x14ac:dyDescent="0.3">
      <c r="A521" s="8" t="s">
        <v>2734</v>
      </c>
      <c r="B521" s="6">
        <v>520796</v>
      </c>
      <c r="C521" s="1">
        <v>438336</v>
      </c>
      <c r="D521" s="1">
        <v>12</v>
      </c>
      <c r="E521" s="1">
        <v>3</v>
      </c>
      <c r="G521" s="1">
        <v>12</v>
      </c>
      <c r="H521" s="1">
        <v>3</v>
      </c>
    </row>
    <row r="522" spans="1:8" x14ac:dyDescent="0.3">
      <c r="A522" s="8" t="s">
        <v>5419</v>
      </c>
      <c r="B522" s="6">
        <v>519983</v>
      </c>
      <c r="C522" s="1">
        <v>435999</v>
      </c>
      <c r="D522" s="1">
        <v>5</v>
      </c>
      <c r="E522" s="1">
        <v>2</v>
      </c>
      <c r="G522" s="1">
        <v>5</v>
      </c>
      <c r="H522" s="1">
        <v>2</v>
      </c>
    </row>
    <row r="523" spans="1:8" x14ac:dyDescent="0.3">
      <c r="A523" s="8" t="s">
        <v>8316</v>
      </c>
      <c r="B523" s="6">
        <v>518680</v>
      </c>
      <c r="C523" s="1">
        <v>508768</v>
      </c>
      <c r="D523" s="1">
        <v>7</v>
      </c>
      <c r="E523" s="1">
        <v>2</v>
      </c>
      <c r="G523" s="1">
        <v>7</v>
      </c>
      <c r="H523" s="1">
        <v>2</v>
      </c>
    </row>
    <row r="524" spans="1:8" x14ac:dyDescent="0.3">
      <c r="A524" s="8" t="s">
        <v>8429</v>
      </c>
      <c r="B524" s="6">
        <v>517511</v>
      </c>
      <c r="C524" s="1">
        <v>307666</v>
      </c>
      <c r="D524" s="1">
        <v>26</v>
      </c>
      <c r="E524" s="1">
        <v>6</v>
      </c>
      <c r="G524" s="1">
        <v>26</v>
      </c>
      <c r="H524" s="1">
        <v>6</v>
      </c>
    </row>
    <row r="525" spans="1:8" x14ac:dyDescent="0.3">
      <c r="A525" s="8" t="s">
        <v>8784</v>
      </c>
      <c r="B525" s="6">
        <v>517405</v>
      </c>
      <c r="C525" s="1">
        <v>517405</v>
      </c>
      <c r="D525" s="1">
        <v>5</v>
      </c>
      <c r="E525" s="1">
        <v>1</v>
      </c>
      <c r="G525" s="1">
        <v>5</v>
      </c>
      <c r="H525" s="1">
        <v>1</v>
      </c>
    </row>
    <row r="526" spans="1:8" x14ac:dyDescent="0.3">
      <c r="A526" s="8" t="s">
        <v>8565</v>
      </c>
      <c r="B526" s="6">
        <v>513861</v>
      </c>
      <c r="C526" s="1">
        <v>376509</v>
      </c>
      <c r="D526" s="1">
        <v>6</v>
      </c>
      <c r="E526" s="1">
        <v>2</v>
      </c>
      <c r="G526" s="1">
        <v>6</v>
      </c>
      <c r="H526" s="1">
        <v>2</v>
      </c>
    </row>
    <row r="527" spans="1:8" x14ac:dyDescent="0.3">
      <c r="A527" s="8" t="s">
        <v>7102</v>
      </c>
      <c r="B527" s="6">
        <v>513200</v>
      </c>
      <c r="C527" s="1">
        <v>511056</v>
      </c>
      <c r="D527" s="1">
        <v>11</v>
      </c>
      <c r="E527" s="1">
        <v>2</v>
      </c>
      <c r="G527" s="1">
        <v>11</v>
      </c>
      <c r="H527" s="1">
        <v>2</v>
      </c>
    </row>
    <row r="528" spans="1:8" x14ac:dyDescent="0.3">
      <c r="A528" s="8" t="s">
        <v>8925</v>
      </c>
      <c r="B528" s="6">
        <v>512346</v>
      </c>
      <c r="C528" s="1">
        <v>239976</v>
      </c>
      <c r="D528" s="1">
        <v>9</v>
      </c>
      <c r="E528" s="1">
        <v>3</v>
      </c>
      <c r="G528" s="1">
        <v>9</v>
      </c>
      <c r="H528" s="1">
        <v>3</v>
      </c>
    </row>
    <row r="529" spans="1:8" x14ac:dyDescent="0.3">
      <c r="A529" s="8" t="s">
        <v>8663</v>
      </c>
      <c r="B529" s="6">
        <v>510526</v>
      </c>
      <c r="C529" s="1">
        <v>387136</v>
      </c>
      <c r="D529" s="1">
        <v>10</v>
      </c>
      <c r="E529" s="1">
        <v>4</v>
      </c>
      <c r="G529" s="1">
        <v>10</v>
      </c>
      <c r="H529" s="1">
        <v>4</v>
      </c>
    </row>
    <row r="530" spans="1:8" x14ac:dyDescent="0.3">
      <c r="A530" s="8" t="s">
        <v>5624</v>
      </c>
      <c r="B530" s="6">
        <v>510325</v>
      </c>
      <c r="C530" s="1">
        <v>487984</v>
      </c>
      <c r="D530" s="1">
        <v>8</v>
      </c>
      <c r="E530" s="1">
        <v>3</v>
      </c>
      <c r="G530" s="1">
        <v>8</v>
      </c>
      <c r="H530" s="1">
        <v>3</v>
      </c>
    </row>
    <row r="531" spans="1:8" x14ac:dyDescent="0.3">
      <c r="A531" s="8" t="s">
        <v>5866</v>
      </c>
      <c r="B531" s="6">
        <v>505312</v>
      </c>
      <c r="C531" s="1">
        <v>311976</v>
      </c>
      <c r="D531" s="1">
        <v>16</v>
      </c>
      <c r="E531" s="1">
        <v>5</v>
      </c>
      <c r="G531" s="1">
        <v>16</v>
      </c>
      <c r="H531" s="1">
        <v>5</v>
      </c>
    </row>
    <row r="532" spans="1:8" x14ac:dyDescent="0.3">
      <c r="A532" s="8" t="s">
        <v>8221</v>
      </c>
      <c r="B532" s="6">
        <v>504612</v>
      </c>
      <c r="C532" s="1">
        <v>446068</v>
      </c>
      <c r="D532" s="1">
        <v>24</v>
      </c>
      <c r="E532" s="1">
        <v>7</v>
      </c>
      <c r="G532" s="1">
        <v>24</v>
      </c>
      <c r="H532" s="1">
        <v>7</v>
      </c>
    </row>
    <row r="533" spans="1:8" x14ac:dyDescent="0.3">
      <c r="A533" s="8" t="s">
        <v>5637</v>
      </c>
      <c r="B533" s="6">
        <v>504382</v>
      </c>
      <c r="C533" s="1">
        <v>487984</v>
      </c>
      <c r="D533" s="1">
        <v>10</v>
      </c>
      <c r="E533" s="1">
        <v>4</v>
      </c>
      <c r="G533" s="1">
        <v>10</v>
      </c>
      <c r="H533" s="1">
        <v>4</v>
      </c>
    </row>
    <row r="534" spans="1:8" x14ac:dyDescent="0.3">
      <c r="A534" s="8" t="s">
        <v>4623</v>
      </c>
      <c r="B534" s="6">
        <v>503828</v>
      </c>
      <c r="C534" s="1">
        <v>313024</v>
      </c>
      <c r="D534" s="1">
        <v>16</v>
      </c>
      <c r="E534" s="1">
        <v>4</v>
      </c>
      <c r="G534" s="1">
        <v>16</v>
      </c>
      <c r="H534" s="1">
        <v>4</v>
      </c>
    </row>
    <row r="535" spans="1:8" x14ac:dyDescent="0.3">
      <c r="A535" s="8" t="s">
        <v>1224</v>
      </c>
      <c r="B535" s="6">
        <v>503400</v>
      </c>
      <c r="C535" s="1">
        <v>466768</v>
      </c>
      <c r="D535" s="1">
        <v>10</v>
      </c>
      <c r="E535" s="1">
        <v>4</v>
      </c>
      <c r="G535" s="1">
        <v>10</v>
      </c>
      <c r="H535" s="1">
        <v>4</v>
      </c>
    </row>
    <row r="536" spans="1:8" x14ac:dyDescent="0.3">
      <c r="A536" s="8" t="s">
        <v>8717</v>
      </c>
      <c r="B536" s="6">
        <v>502416</v>
      </c>
      <c r="C536" s="1">
        <v>453576</v>
      </c>
      <c r="D536" s="1">
        <v>20</v>
      </c>
      <c r="E536" s="1">
        <v>5</v>
      </c>
      <c r="G536" s="1">
        <v>20</v>
      </c>
      <c r="H536" s="1">
        <v>5</v>
      </c>
    </row>
    <row r="537" spans="1:8" x14ac:dyDescent="0.3">
      <c r="A537" s="8" t="s">
        <v>904</v>
      </c>
      <c r="B537" s="6">
        <v>502200</v>
      </c>
      <c r="C537" s="1">
        <v>281424</v>
      </c>
      <c r="D537" s="1">
        <v>14</v>
      </c>
      <c r="E537" s="1">
        <v>2</v>
      </c>
      <c r="G537" s="1">
        <v>14</v>
      </c>
      <c r="H537" s="1">
        <v>2</v>
      </c>
    </row>
    <row r="538" spans="1:8" x14ac:dyDescent="0.3">
      <c r="A538" s="8" t="s">
        <v>8594</v>
      </c>
      <c r="B538" s="6">
        <v>500663</v>
      </c>
      <c r="C538" s="1">
        <v>372144</v>
      </c>
      <c r="D538" s="1">
        <v>12</v>
      </c>
      <c r="E538" s="1">
        <v>4</v>
      </c>
      <c r="G538" s="1">
        <v>12</v>
      </c>
      <c r="H538" s="1">
        <v>4</v>
      </c>
    </row>
    <row r="539" spans="1:8" x14ac:dyDescent="0.3">
      <c r="A539" s="8" t="s">
        <v>5836</v>
      </c>
      <c r="B539" s="6">
        <v>496896</v>
      </c>
      <c r="C539" s="1">
        <v>364704</v>
      </c>
      <c r="D539" s="1">
        <v>14</v>
      </c>
      <c r="E539" s="1">
        <v>4</v>
      </c>
      <c r="G539" s="1">
        <v>14</v>
      </c>
      <c r="H539" s="1">
        <v>4</v>
      </c>
    </row>
    <row r="540" spans="1:8" x14ac:dyDescent="0.3">
      <c r="A540" s="8" t="s">
        <v>8758</v>
      </c>
      <c r="B540" s="6">
        <v>495922</v>
      </c>
      <c r="C540" s="1">
        <v>481176</v>
      </c>
      <c r="D540" s="1">
        <v>16</v>
      </c>
      <c r="E540" s="1">
        <v>5</v>
      </c>
      <c r="G540" s="1">
        <v>16</v>
      </c>
      <c r="H540" s="1">
        <v>5</v>
      </c>
    </row>
    <row r="541" spans="1:8" x14ac:dyDescent="0.3">
      <c r="A541" s="8" t="s">
        <v>4266</v>
      </c>
      <c r="B541" s="6">
        <v>494982</v>
      </c>
      <c r="C541" s="1">
        <v>494982</v>
      </c>
      <c r="D541" s="1">
        <v>3</v>
      </c>
      <c r="E541" s="1">
        <v>1</v>
      </c>
      <c r="G541" s="1">
        <v>3</v>
      </c>
      <c r="H541" s="1">
        <v>1</v>
      </c>
    </row>
    <row r="542" spans="1:8" x14ac:dyDescent="0.3">
      <c r="A542" s="8" t="s">
        <v>1373</v>
      </c>
      <c r="B542" s="6">
        <v>494121</v>
      </c>
      <c r="C542" s="1">
        <v>488646</v>
      </c>
      <c r="D542" s="1">
        <v>15</v>
      </c>
      <c r="E542" s="1">
        <v>4</v>
      </c>
      <c r="G542" s="1">
        <v>15</v>
      </c>
      <c r="H542" s="1">
        <v>4</v>
      </c>
    </row>
    <row r="543" spans="1:8" x14ac:dyDescent="0.3">
      <c r="A543" s="8" t="s">
        <v>7231</v>
      </c>
      <c r="B543" s="6">
        <v>494087</v>
      </c>
      <c r="C543" s="1">
        <v>491259</v>
      </c>
      <c r="D543" s="1">
        <v>5</v>
      </c>
      <c r="E543" s="1">
        <v>2</v>
      </c>
      <c r="G543" s="1">
        <v>5</v>
      </c>
      <c r="H543" s="1">
        <v>2</v>
      </c>
    </row>
    <row r="544" spans="1:8" x14ac:dyDescent="0.3">
      <c r="A544" s="8" t="s">
        <v>4513</v>
      </c>
      <c r="B544" s="6">
        <v>492835</v>
      </c>
      <c r="C544" s="1">
        <v>492835</v>
      </c>
      <c r="D544" s="1">
        <v>5</v>
      </c>
      <c r="E544" s="1">
        <v>1</v>
      </c>
      <c r="G544" s="1">
        <v>5</v>
      </c>
      <c r="H544" s="1">
        <v>1</v>
      </c>
    </row>
    <row r="545" spans="1:8" x14ac:dyDescent="0.3">
      <c r="A545" s="8" t="s">
        <v>5505</v>
      </c>
      <c r="B545" s="6">
        <v>492768</v>
      </c>
      <c r="C545" s="1">
        <v>492768</v>
      </c>
      <c r="D545" s="1">
        <v>4</v>
      </c>
      <c r="E545" s="1">
        <v>1</v>
      </c>
      <c r="G545" s="1">
        <v>4</v>
      </c>
      <c r="H545" s="1">
        <v>1</v>
      </c>
    </row>
    <row r="546" spans="1:8" x14ac:dyDescent="0.3">
      <c r="A546" s="8" t="s">
        <v>8960</v>
      </c>
      <c r="B546" s="6">
        <v>490961</v>
      </c>
      <c r="C546" s="1">
        <v>489993</v>
      </c>
      <c r="D546" s="1">
        <v>9</v>
      </c>
      <c r="E546" s="1">
        <v>2</v>
      </c>
      <c r="G546" s="1">
        <v>9</v>
      </c>
      <c r="H546" s="1">
        <v>2</v>
      </c>
    </row>
    <row r="547" spans="1:8" x14ac:dyDescent="0.3">
      <c r="A547" s="8" t="s">
        <v>3839</v>
      </c>
      <c r="B547" s="6">
        <v>487984</v>
      </c>
      <c r="C547" s="1">
        <v>487984</v>
      </c>
      <c r="D547" s="1">
        <v>2</v>
      </c>
      <c r="E547" s="1">
        <v>1</v>
      </c>
      <c r="G547" s="1">
        <v>2</v>
      </c>
      <c r="H547" s="1">
        <v>1</v>
      </c>
    </row>
    <row r="548" spans="1:8" x14ac:dyDescent="0.3">
      <c r="A548" s="8" t="s">
        <v>8463</v>
      </c>
      <c r="B548" s="6">
        <v>486852</v>
      </c>
      <c r="C548" s="1">
        <v>451152</v>
      </c>
      <c r="D548" s="1">
        <v>16</v>
      </c>
      <c r="E548" s="1">
        <v>3</v>
      </c>
      <c r="G548" s="1">
        <v>16</v>
      </c>
      <c r="H548" s="1">
        <v>3</v>
      </c>
    </row>
    <row r="549" spans="1:8" x14ac:dyDescent="0.3">
      <c r="A549" s="8" t="s">
        <v>8562</v>
      </c>
      <c r="B549" s="6">
        <v>486368</v>
      </c>
      <c r="C549" s="1">
        <v>486368</v>
      </c>
      <c r="D549" s="1">
        <v>4</v>
      </c>
      <c r="E549" s="1">
        <v>1</v>
      </c>
      <c r="G549" s="1">
        <v>4</v>
      </c>
      <c r="H549" s="1">
        <v>1</v>
      </c>
    </row>
    <row r="550" spans="1:8" x14ac:dyDescent="0.3">
      <c r="A550" s="8" t="s">
        <v>5356</v>
      </c>
      <c r="B550" s="6">
        <v>483336</v>
      </c>
      <c r="C550" s="1">
        <v>281904</v>
      </c>
      <c r="D550" s="1">
        <v>5</v>
      </c>
      <c r="E550" s="1">
        <v>2</v>
      </c>
      <c r="G550" s="1">
        <v>5</v>
      </c>
      <c r="H550" s="1">
        <v>2</v>
      </c>
    </row>
    <row r="551" spans="1:8" x14ac:dyDescent="0.3">
      <c r="A551" s="8" t="s">
        <v>8706</v>
      </c>
      <c r="B551" s="6">
        <v>483068</v>
      </c>
      <c r="C551" s="1">
        <v>479984</v>
      </c>
      <c r="D551" s="1">
        <v>7</v>
      </c>
      <c r="E551" s="1">
        <v>2</v>
      </c>
      <c r="G551" s="1">
        <v>7</v>
      </c>
      <c r="H551" s="1">
        <v>2</v>
      </c>
    </row>
    <row r="552" spans="1:8" x14ac:dyDescent="0.3">
      <c r="A552" s="8" t="s">
        <v>6806</v>
      </c>
      <c r="B552" s="6">
        <v>482584</v>
      </c>
      <c r="C552" s="1">
        <v>333576</v>
      </c>
      <c r="D552" s="1">
        <v>7</v>
      </c>
      <c r="E552" s="1">
        <v>3</v>
      </c>
      <c r="G552" s="1">
        <v>7</v>
      </c>
      <c r="H552" s="1">
        <v>3</v>
      </c>
    </row>
    <row r="553" spans="1:8" x14ac:dyDescent="0.3">
      <c r="A553" s="8" t="s">
        <v>7715</v>
      </c>
      <c r="B553" s="6">
        <v>482344</v>
      </c>
      <c r="C553" s="1">
        <v>479952</v>
      </c>
      <c r="D553" s="1">
        <v>11</v>
      </c>
      <c r="E553" s="1">
        <v>2</v>
      </c>
      <c r="G553" s="1">
        <v>11</v>
      </c>
      <c r="H553" s="1">
        <v>2</v>
      </c>
    </row>
    <row r="554" spans="1:8" x14ac:dyDescent="0.3">
      <c r="A554" s="8" t="s">
        <v>8356</v>
      </c>
      <c r="B554" s="6">
        <v>481434</v>
      </c>
      <c r="C554" s="1">
        <v>268704</v>
      </c>
      <c r="D554" s="1">
        <v>16</v>
      </c>
      <c r="E554" s="1">
        <v>4</v>
      </c>
      <c r="G554" s="1">
        <v>16</v>
      </c>
      <c r="H554" s="1">
        <v>4</v>
      </c>
    </row>
    <row r="555" spans="1:8" x14ac:dyDescent="0.3">
      <c r="A555" s="8" t="s">
        <v>8618</v>
      </c>
      <c r="B555" s="6">
        <v>481113</v>
      </c>
      <c r="C555" s="1">
        <v>366009</v>
      </c>
      <c r="D555" s="1">
        <v>14</v>
      </c>
      <c r="E555" s="1">
        <v>4</v>
      </c>
      <c r="G555" s="1">
        <v>14</v>
      </c>
      <c r="H555" s="1">
        <v>4</v>
      </c>
    </row>
    <row r="556" spans="1:8" x14ac:dyDescent="0.3">
      <c r="A556" s="8" t="s">
        <v>5008</v>
      </c>
      <c r="B556" s="6">
        <v>480110</v>
      </c>
      <c r="C556" s="1">
        <v>479984</v>
      </c>
      <c r="D556" s="1">
        <v>6</v>
      </c>
      <c r="E556" s="1">
        <v>2</v>
      </c>
      <c r="G556" s="1">
        <v>6</v>
      </c>
      <c r="H556" s="1">
        <v>2</v>
      </c>
    </row>
    <row r="557" spans="1:8" x14ac:dyDescent="0.3">
      <c r="A557" s="8" t="s">
        <v>7842</v>
      </c>
      <c r="B557" s="6">
        <v>479988</v>
      </c>
      <c r="C557" s="1">
        <v>479988</v>
      </c>
      <c r="D557" s="1">
        <v>2</v>
      </c>
      <c r="E557" s="1">
        <v>1</v>
      </c>
      <c r="G557" s="1">
        <v>2</v>
      </c>
      <c r="H557" s="1">
        <v>1</v>
      </c>
    </row>
    <row r="558" spans="1:8" x14ac:dyDescent="0.3">
      <c r="A558" s="8" t="s">
        <v>6364</v>
      </c>
      <c r="B558" s="6">
        <v>479984</v>
      </c>
      <c r="C558" s="1">
        <v>479984</v>
      </c>
      <c r="D558" s="1">
        <v>2</v>
      </c>
      <c r="E558" s="1">
        <v>1</v>
      </c>
      <c r="G558" s="1">
        <v>2</v>
      </c>
      <c r="H558" s="1">
        <v>1</v>
      </c>
    </row>
    <row r="559" spans="1:8" x14ac:dyDescent="0.3">
      <c r="A559" s="8" t="s">
        <v>7889</v>
      </c>
      <c r="B559" s="6">
        <v>479984</v>
      </c>
      <c r="C559" s="1">
        <v>479984</v>
      </c>
      <c r="D559" s="1">
        <v>2</v>
      </c>
      <c r="E559" s="1">
        <v>1</v>
      </c>
      <c r="G559" s="1">
        <v>2</v>
      </c>
      <c r="H559" s="1">
        <v>1</v>
      </c>
    </row>
    <row r="560" spans="1:8" x14ac:dyDescent="0.3">
      <c r="A560" s="8" t="s">
        <v>7920</v>
      </c>
      <c r="B560" s="6">
        <v>479952</v>
      </c>
      <c r="C560" s="1">
        <v>479952</v>
      </c>
      <c r="D560" s="1">
        <v>6</v>
      </c>
      <c r="E560" s="1">
        <v>1</v>
      </c>
      <c r="G560" s="1">
        <v>6</v>
      </c>
      <c r="H560" s="1">
        <v>1</v>
      </c>
    </row>
    <row r="561" spans="1:8" x14ac:dyDescent="0.3">
      <c r="A561" s="8" t="s">
        <v>8380</v>
      </c>
      <c r="B561" s="6">
        <v>479632</v>
      </c>
      <c r="C561" s="1">
        <v>389056</v>
      </c>
      <c r="D561" s="1">
        <v>29</v>
      </c>
      <c r="E561" s="1">
        <v>5</v>
      </c>
      <c r="G561" s="1">
        <v>29</v>
      </c>
      <c r="H561" s="1">
        <v>5</v>
      </c>
    </row>
    <row r="562" spans="1:8" x14ac:dyDescent="0.3">
      <c r="A562" s="8" t="s">
        <v>6711</v>
      </c>
      <c r="B562" s="6">
        <v>479026</v>
      </c>
      <c r="C562" s="1">
        <v>466158</v>
      </c>
      <c r="D562" s="1">
        <v>11</v>
      </c>
      <c r="E562" s="1">
        <v>3</v>
      </c>
      <c r="G562" s="1">
        <v>11</v>
      </c>
      <c r="H562" s="1">
        <v>3</v>
      </c>
    </row>
    <row r="563" spans="1:8" x14ac:dyDescent="0.3">
      <c r="A563" s="8" t="s">
        <v>7385</v>
      </c>
      <c r="B563" s="6">
        <v>478416</v>
      </c>
      <c r="C563" s="1">
        <v>332704</v>
      </c>
      <c r="D563" s="1">
        <v>9</v>
      </c>
      <c r="E563" s="1">
        <v>4</v>
      </c>
      <c r="G563" s="1">
        <v>9</v>
      </c>
      <c r="H563" s="1">
        <v>4</v>
      </c>
    </row>
    <row r="564" spans="1:8" x14ac:dyDescent="0.3">
      <c r="A564" s="8" t="s">
        <v>9278</v>
      </c>
      <c r="B564" s="6">
        <v>477666</v>
      </c>
      <c r="C564" s="1">
        <v>477666</v>
      </c>
      <c r="D564" s="1">
        <v>2</v>
      </c>
      <c r="E564" s="1">
        <v>1</v>
      </c>
      <c r="G564" s="1">
        <v>2</v>
      </c>
      <c r="H564" s="1">
        <v>1</v>
      </c>
    </row>
    <row r="565" spans="1:8" x14ac:dyDescent="0.3">
      <c r="A565" s="8" t="s">
        <v>1876</v>
      </c>
      <c r="B565" s="6">
        <v>476860</v>
      </c>
      <c r="C565" s="1">
        <v>297576</v>
      </c>
      <c r="D565" s="1">
        <v>19</v>
      </c>
      <c r="E565" s="1">
        <v>6</v>
      </c>
      <c r="G565" s="1">
        <v>19</v>
      </c>
      <c r="H565" s="1">
        <v>6</v>
      </c>
    </row>
    <row r="566" spans="1:8" x14ac:dyDescent="0.3">
      <c r="A566" s="8" t="s">
        <v>8041</v>
      </c>
      <c r="B566" s="6">
        <v>476645</v>
      </c>
      <c r="C566" s="1">
        <v>424116</v>
      </c>
      <c r="D566" s="1">
        <v>20</v>
      </c>
      <c r="E566" s="1">
        <v>5</v>
      </c>
      <c r="G566" s="1">
        <v>20</v>
      </c>
      <c r="H566" s="1">
        <v>5</v>
      </c>
    </row>
    <row r="567" spans="1:8" x14ac:dyDescent="0.3">
      <c r="A567" s="8" t="s">
        <v>8743</v>
      </c>
      <c r="B567" s="6">
        <v>475944</v>
      </c>
      <c r="C567" s="1">
        <v>475944</v>
      </c>
      <c r="D567" s="1">
        <v>7</v>
      </c>
      <c r="E567" s="1">
        <v>1</v>
      </c>
      <c r="G567" s="1">
        <v>7</v>
      </c>
      <c r="H567" s="1">
        <v>1</v>
      </c>
    </row>
    <row r="568" spans="1:8" x14ac:dyDescent="0.3">
      <c r="A568" s="8" t="s">
        <v>9050</v>
      </c>
      <c r="B568" s="6">
        <v>475944</v>
      </c>
      <c r="C568" s="1">
        <v>475944</v>
      </c>
      <c r="D568" s="1">
        <v>7</v>
      </c>
      <c r="E568" s="1">
        <v>1</v>
      </c>
      <c r="G568" s="1">
        <v>7</v>
      </c>
      <c r="H568" s="1">
        <v>1</v>
      </c>
    </row>
    <row r="569" spans="1:8" x14ac:dyDescent="0.3">
      <c r="A569" s="8" t="s">
        <v>7712</v>
      </c>
      <c r="B569" s="6">
        <v>475788</v>
      </c>
      <c r="C569" s="1">
        <v>359772</v>
      </c>
      <c r="D569" s="1">
        <v>8</v>
      </c>
      <c r="E569" s="1">
        <v>3</v>
      </c>
      <c r="G569" s="1">
        <v>8</v>
      </c>
      <c r="H569" s="1">
        <v>3</v>
      </c>
    </row>
    <row r="570" spans="1:8" x14ac:dyDescent="0.3">
      <c r="A570" s="8" t="s">
        <v>7288</v>
      </c>
      <c r="B570" s="6">
        <v>473686</v>
      </c>
      <c r="C570" s="1">
        <v>387136</v>
      </c>
      <c r="D570" s="1">
        <v>19</v>
      </c>
      <c r="E570" s="1">
        <v>5</v>
      </c>
      <c r="G570" s="1">
        <v>19</v>
      </c>
      <c r="H570" s="1">
        <v>5</v>
      </c>
    </row>
    <row r="571" spans="1:8" x14ac:dyDescent="0.3">
      <c r="A571" s="8" t="s">
        <v>8948</v>
      </c>
      <c r="B571" s="6">
        <v>470875</v>
      </c>
      <c r="C571" s="1">
        <v>470155</v>
      </c>
      <c r="D571" s="1">
        <v>8</v>
      </c>
      <c r="E571" s="1">
        <v>2</v>
      </c>
      <c r="G571" s="1">
        <v>8</v>
      </c>
      <c r="H571" s="1">
        <v>2</v>
      </c>
    </row>
    <row r="572" spans="1:8" x14ac:dyDescent="0.3">
      <c r="A572" s="8" t="s">
        <v>5862</v>
      </c>
      <c r="B572" s="6">
        <v>470376</v>
      </c>
      <c r="C572" s="1">
        <v>470376</v>
      </c>
      <c r="D572" s="1">
        <v>3</v>
      </c>
      <c r="E572" s="1">
        <v>1</v>
      </c>
      <c r="G572" s="1">
        <v>3</v>
      </c>
      <c r="H572" s="1">
        <v>1</v>
      </c>
    </row>
    <row r="573" spans="1:8" x14ac:dyDescent="0.3">
      <c r="A573" s="8" t="s">
        <v>3813</v>
      </c>
      <c r="B573" s="6">
        <v>470376</v>
      </c>
      <c r="C573" s="1">
        <v>470376</v>
      </c>
      <c r="D573" s="1">
        <v>3</v>
      </c>
      <c r="E573" s="1">
        <v>1</v>
      </c>
      <c r="G573" s="1">
        <v>3</v>
      </c>
      <c r="H573" s="1">
        <v>1</v>
      </c>
    </row>
    <row r="574" spans="1:8" x14ac:dyDescent="0.3">
      <c r="A574" s="8" t="s">
        <v>9266</v>
      </c>
      <c r="B574" s="6">
        <v>469398</v>
      </c>
      <c r="C574" s="1">
        <v>435504</v>
      </c>
      <c r="D574" s="1">
        <v>9</v>
      </c>
      <c r="E574" s="1">
        <v>3</v>
      </c>
      <c r="G574" s="1">
        <v>9</v>
      </c>
      <c r="H574" s="1">
        <v>3</v>
      </c>
    </row>
    <row r="575" spans="1:8" x14ac:dyDescent="0.3">
      <c r="A575" s="8" t="s">
        <v>1134</v>
      </c>
      <c r="B575" s="6">
        <v>469008</v>
      </c>
      <c r="C575" s="1">
        <v>381576</v>
      </c>
      <c r="D575" s="1">
        <v>9</v>
      </c>
      <c r="E575" s="1">
        <v>3</v>
      </c>
      <c r="G575" s="1">
        <v>9</v>
      </c>
      <c r="H575" s="1">
        <v>3</v>
      </c>
    </row>
    <row r="576" spans="1:8" x14ac:dyDescent="0.3">
      <c r="A576" s="8" t="s">
        <v>6612</v>
      </c>
      <c r="B576" s="6">
        <v>466783</v>
      </c>
      <c r="C576" s="1">
        <v>333999</v>
      </c>
      <c r="D576" s="1">
        <v>13</v>
      </c>
      <c r="E576" s="1">
        <v>3</v>
      </c>
      <c r="G576" s="1">
        <v>13</v>
      </c>
      <c r="H576" s="1">
        <v>3</v>
      </c>
    </row>
    <row r="577" spans="1:8" x14ac:dyDescent="0.3">
      <c r="A577" s="8" t="s">
        <v>6820</v>
      </c>
      <c r="B577" s="6">
        <v>466415</v>
      </c>
      <c r="C577" s="1">
        <v>200795</v>
      </c>
      <c r="D577" s="1">
        <v>13</v>
      </c>
      <c r="E577" s="1">
        <v>5</v>
      </c>
      <c r="G577" s="1">
        <v>13</v>
      </c>
      <c r="H577" s="1">
        <v>5</v>
      </c>
    </row>
    <row r="578" spans="1:8" x14ac:dyDescent="0.3">
      <c r="A578" s="8" t="s">
        <v>9150</v>
      </c>
      <c r="B578" s="6">
        <v>466406</v>
      </c>
      <c r="C578" s="1">
        <v>455712</v>
      </c>
      <c r="D578" s="1">
        <v>7</v>
      </c>
      <c r="E578" s="1">
        <v>3</v>
      </c>
      <c r="G578" s="1">
        <v>7</v>
      </c>
      <c r="H578" s="1">
        <v>3</v>
      </c>
    </row>
    <row r="579" spans="1:8" x14ac:dyDescent="0.3">
      <c r="A579" s="8" t="s">
        <v>9130</v>
      </c>
      <c r="B579" s="6">
        <v>464373</v>
      </c>
      <c r="C579" s="1">
        <v>457485</v>
      </c>
      <c r="D579" s="1">
        <v>6</v>
      </c>
      <c r="E579" s="1">
        <v>2</v>
      </c>
      <c r="G579" s="1">
        <v>6</v>
      </c>
      <c r="H579" s="1">
        <v>2</v>
      </c>
    </row>
    <row r="580" spans="1:8" x14ac:dyDescent="0.3">
      <c r="A580" s="8" t="s">
        <v>8335</v>
      </c>
      <c r="B580" s="6">
        <v>463188</v>
      </c>
      <c r="C580" s="1">
        <v>272736</v>
      </c>
      <c r="D580" s="1">
        <v>15</v>
      </c>
      <c r="E580" s="1">
        <v>4</v>
      </c>
      <c r="G580" s="1">
        <v>15</v>
      </c>
      <c r="H580" s="1">
        <v>4</v>
      </c>
    </row>
    <row r="581" spans="1:8" x14ac:dyDescent="0.3">
      <c r="A581" s="8" t="s">
        <v>9029</v>
      </c>
      <c r="B581" s="6">
        <v>459100</v>
      </c>
      <c r="C581" s="1">
        <v>369544</v>
      </c>
      <c r="D581" s="1">
        <v>12</v>
      </c>
      <c r="E581" s="1">
        <v>3</v>
      </c>
      <c r="G581" s="1">
        <v>12</v>
      </c>
      <c r="H581" s="1">
        <v>3</v>
      </c>
    </row>
    <row r="582" spans="1:8" x14ac:dyDescent="0.3">
      <c r="A582" s="8" t="s">
        <v>7643</v>
      </c>
      <c r="B582" s="6">
        <v>459017</v>
      </c>
      <c r="C582" s="1">
        <v>416405</v>
      </c>
      <c r="D582" s="1">
        <v>19</v>
      </c>
      <c r="E582" s="1">
        <v>4</v>
      </c>
      <c r="G582" s="1">
        <v>19</v>
      </c>
      <c r="H582" s="1">
        <v>4</v>
      </c>
    </row>
    <row r="583" spans="1:8" x14ac:dyDescent="0.3">
      <c r="A583" s="8" t="s">
        <v>7523</v>
      </c>
      <c r="B583" s="6">
        <v>458351</v>
      </c>
      <c r="C583" s="1">
        <v>299975</v>
      </c>
      <c r="D583" s="1">
        <v>9</v>
      </c>
      <c r="E583" s="1">
        <v>2</v>
      </c>
      <c r="G583" s="1">
        <v>9</v>
      </c>
      <c r="H583" s="1">
        <v>2</v>
      </c>
    </row>
    <row r="584" spans="1:8" x14ac:dyDescent="0.3">
      <c r="A584" s="8" t="s">
        <v>8060</v>
      </c>
      <c r="B584" s="6">
        <v>458007</v>
      </c>
      <c r="C584" s="1">
        <v>449568</v>
      </c>
      <c r="D584" s="1">
        <v>4</v>
      </c>
      <c r="E584" s="1">
        <v>2</v>
      </c>
      <c r="G584" s="1">
        <v>4</v>
      </c>
      <c r="H584" s="1">
        <v>2</v>
      </c>
    </row>
    <row r="585" spans="1:8" x14ac:dyDescent="0.3">
      <c r="A585" s="8" t="s">
        <v>589</v>
      </c>
      <c r="B585" s="6">
        <v>457568</v>
      </c>
      <c r="C585" s="1">
        <v>457568</v>
      </c>
      <c r="D585" s="1">
        <v>2</v>
      </c>
      <c r="E585" s="1">
        <v>1</v>
      </c>
      <c r="G585" s="1">
        <v>2</v>
      </c>
      <c r="H585" s="1">
        <v>1</v>
      </c>
    </row>
    <row r="586" spans="1:8" x14ac:dyDescent="0.3">
      <c r="A586" s="8" t="s">
        <v>7700</v>
      </c>
      <c r="B586" s="6">
        <v>457176</v>
      </c>
      <c r="C586" s="1">
        <v>266352</v>
      </c>
      <c r="D586" s="1">
        <v>18</v>
      </c>
      <c r="E586" s="1">
        <v>4</v>
      </c>
      <c r="G586" s="1">
        <v>18</v>
      </c>
      <c r="H586" s="1">
        <v>4</v>
      </c>
    </row>
    <row r="587" spans="1:8" x14ac:dyDescent="0.3">
      <c r="A587" s="8" t="s">
        <v>8707</v>
      </c>
      <c r="B587" s="6">
        <v>456193</v>
      </c>
      <c r="C587" s="1">
        <v>422625</v>
      </c>
      <c r="D587" s="1">
        <v>9</v>
      </c>
      <c r="E587" s="1">
        <v>2</v>
      </c>
      <c r="G587" s="1">
        <v>9</v>
      </c>
      <c r="H587" s="1">
        <v>2</v>
      </c>
    </row>
    <row r="588" spans="1:8" x14ac:dyDescent="0.3">
      <c r="A588" s="8" t="s">
        <v>7687</v>
      </c>
      <c r="B588" s="6">
        <v>455904</v>
      </c>
      <c r="C588" s="1">
        <v>415176</v>
      </c>
      <c r="D588" s="1">
        <v>7</v>
      </c>
      <c r="E588" s="1">
        <v>3</v>
      </c>
      <c r="G588" s="1">
        <v>7</v>
      </c>
      <c r="H588" s="1">
        <v>3</v>
      </c>
    </row>
    <row r="589" spans="1:8" x14ac:dyDescent="0.3">
      <c r="A589" s="8" t="s">
        <v>4563</v>
      </c>
      <c r="B589" s="6">
        <v>454881</v>
      </c>
      <c r="C589" s="1">
        <v>454881</v>
      </c>
      <c r="D589" s="1">
        <v>7</v>
      </c>
      <c r="E589" s="1">
        <v>1</v>
      </c>
      <c r="G589" s="1">
        <v>7</v>
      </c>
      <c r="H589" s="1">
        <v>1</v>
      </c>
    </row>
    <row r="590" spans="1:8" x14ac:dyDescent="0.3">
      <c r="A590" s="8" t="s">
        <v>7544</v>
      </c>
      <c r="B590" s="6">
        <v>454272</v>
      </c>
      <c r="C590" s="1">
        <v>454272</v>
      </c>
      <c r="D590" s="1">
        <v>8</v>
      </c>
      <c r="E590" s="1">
        <v>1</v>
      </c>
      <c r="G590" s="1">
        <v>8</v>
      </c>
      <c r="H590" s="1">
        <v>1</v>
      </c>
    </row>
    <row r="591" spans="1:8" x14ac:dyDescent="0.3">
      <c r="A591" s="8" t="s">
        <v>3050</v>
      </c>
      <c r="B591" s="6">
        <v>453576</v>
      </c>
      <c r="C591" s="1">
        <v>453576</v>
      </c>
      <c r="D591" s="1">
        <v>3</v>
      </c>
      <c r="E591" s="1">
        <v>1</v>
      </c>
      <c r="G591" s="1">
        <v>3</v>
      </c>
      <c r="H591" s="1">
        <v>1</v>
      </c>
    </row>
    <row r="592" spans="1:8" x14ac:dyDescent="0.3">
      <c r="A592" s="8" t="s">
        <v>3922</v>
      </c>
      <c r="B592" s="6">
        <v>453249</v>
      </c>
      <c r="C592" s="1">
        <v>254526</v>
      </c>
      <c r="D592" s="1">
        <v>40</v>
      </c>
      <c r="E592" s="1">
        <v>12</v>
      </c>
      <c r="G592" s="1">
        <v>40</v>
      </c>
      <c r="H592" s="1">
        <v>12</v>
      </c>
    </row>
    <row r="593" spans="1:8" x14ac:dyDescent="0.3">
      <c r="A593" s="8" t="s">
        <v>5266</v>
      </c>
      <c r="B593" s="6">
        <v>452464</v>
      </c>
      <c r="C593" s="1">
        <v>390272</v>
      </c>
      <c r="D593" s="1">
        <v>21</v>
      </c>
      <c r="E593" s="1">
        <v>2</v>
      </c>
      <c r="G593" s="1">
        <v>21</v>
      </c>
      <c r="H593" s="1">
        <v>2</v>
      </c>
    </row>
    <row r="594" spans="1:8" x14ac:dyDescent="0.3">
      <c r="A594" s="8" t="s">
        <v>2855</v>
      </c>
      <c r="B594" s="6">
        <v>452024</v>
      </c>
      <c r="C594" s="1">
        <v>282888</v>
      </c>
      <c r="D594" s="1">
        <v>13</v>
      </c>
      <c r="E594" s="1">
        <v>3</v>
      </c>
      <c r="G594" s="1">
        <v>13</v>
      </c>
      <c r="H594" s="1">
        <v>3</v>
      </c>
    </row>
    <row r="595" spans="1:8" x14ac:dyDescent="0.3">
      <c r="A595" s="8" t="s">
        <v>8417</v>
      </c>
      <c r="B595" s="6">
        <v>449280</v>
      </c>
      <c r="C595" s="1">
        <v>388704</v>
      </c>
      <c r="D595" s="1">
        <v>14</v>
      </c>
      <c r="E595" s="1">
        <v>3</v>
      </c>
      <c r="G595" s="1">
        <v>14</v>
      </c>
      <c r="H595" s="1">
        <v>3</v>
      </c>
    </row>
    <row r="596" spans="1:8" x14ac:dyDescent="0.3">
      <c r="A596" s="8" t="s">
        <v>7963</v>
      </c>
      <c r="B596" s="6">
        <v>448144</v>
      </c>
      <c r="C596" s="1">
        <v>239996</v>
      </c>
      <c r="D596" s="1">
        <v>24</v>
      </c>
      <c r="E596" s="1">
        <v>5</v>
      </c>
      <c r="G596" s="1">
        <v>24</v>
      </c>
      <c r="H596" s="1">
        <v>5</v>
      </c>
    </row>
    <row r="597" spans="1:8" x14ac:dyDescent="0.3">
      <c r="A597" s="8" t="s">
        <v>5815</v>
      </c>
      <c r="B597" s="6">
        <v>447944</v>
      </c>
      <c r="C597" s="1">
        <v>447944</v>
      </c>
      <c r="D597" s="1">
        <v>7</v>
      </c>
      <c r="E597" s="1">
        <v>1</v>
      </c>
      <c r="G597" s="1">
        <v>7</v>
      </c>
      <c r="H597" s="1">
        <v>1</v>
      </c>
    </row>
    <row r="598" spans="1:8" x14ac:dyDescent="0.3">
      <c r="A598" s="8" t="s">
        <v>8132</v>
      </c>
      <c r="B598" s="6">
        <v>445802</v>
      </c>
      <c r="C598" s="1">
        <v>445802</v>
      </c>
      <c r="D598" s="1">
        <v>7</v>
      </c>
      <c r="E598" s="1">
        <v>1</v>
      </c>
      <c r="G598" s="1">
        <v>7</v>
      </c>
      <c r="H598" s="1">
        <v>1</v>
      </c>
    </row>
    <row r="599" spans="1:8" x14ac:dyDescent="0.3">
      <c r="A599" s="8" t="s">
        <v>9276</v>
      </c>
      <c r="B599" s="6">
        <v>444787</v>
      </c>
      <c r="C599" s="1">
        <v>427644</v>
      </c>
      <c r="D599" s="1">
        <v>25</v>
      </c>
      <c r="E599" s="1">
        <v>4</v>
      </c>
      <c r="G599" s="1">
        <v>25</v>
      </c>
      <c r="H599" s="1">
        <v>4</v>
      </c>
    </row>
    <row r="600" spans="1:8" x14ac:dyDescent="0.3">
      <c r="A600" s="8" t="s">
        <v>890</v>
      </c>
      <c r="B600" s="6">
        <v>444768</v>
      </c>
      <c r="C600" s="1">
        <v>444768</v>
      </c>
      <c r="D600" s="1">
        <v>4</v>
      </c>
      <c r="E600" s="1">
        <v>1</v>
      </c>
      <c r="G600" s="1">
        <v>4</v>
      </c>
      <c r="H600" s="1">
        <v>1</v>
      </c>
    </row>
    <row r="601" spans="1:8" x14ac:dyDescent="0.3">
      <c r="A601" s="8" t="s">
        <v>7451</v>
      </c>
      <c r="B601" s="6">
        <v>442372</v>
      </c>
      <c r="C601" s="1">
        <v>442372</v>
      </c>
      <c r="D601" s="1">
        <v>7</v>
      </c>
      <c r="E601" s="1">
        <v>1</v>
      </c>
      <c r="G601" s="1">
        <v>7</v>
      </c>
      <c r="H601" s="1">
        <v>1</v>
      </c>
    </row>
    <row r="602" spans="1:8" x14ac:dyDescent="0.3">
      <c r="A602" s="8" t="s">
        <v>1657</v>
      </c>
      <c r="B602" s="6">
        <v>441854</v>
      </c>
      <c r="C602" s="1">
        <v>314993</v>
      </c>
      <c r="D602" s="1">
        <v>12</v>
      </c>
      <c r="E602" s="1">
        <v>3</v>
      </c>
      <c r="G602" s="1">
        <v>12</v>
      </c>
      <c r="H602" s="1">
        <v>3</v>
      </c>
    </row>
    <row r="603" spans="1:8" x14ac:dyDescent="0.3">
      <c r="A603" s="8" t="s">
        <v>8505</v>
      </c>
      <c r="B603" s="6">
        <v>440144</v>
      </c>
      <c r="C603" s="1">
        <v>335744</v>
      </c>
      <c r="D603" s="1">
        <v>12</v>
      </c>
      <c r="E603" s="1">
        <v>3</v>
      </c>
      <c r="G603" s="1">
        <v>12</v>
      </c>
      <c r="H603" s="1">
        <v>3</v>
      </c>
    </row>
    <row r="604" spans="1:8" x14ac:dyDescent="0.3">
      <c r="A604" s="8" t="s">
        <v>8166</v>
      </c>
      <c r="B604" s="6">
        <v>440026</v>
      </c>
      <c r="C604" s="1">
        <v>435168</v>
      </c>
      <c r="D604" s="1">
        <v>5</v>
      </c>
      <c r="E604" s="1">
        <v>2</v>
      </c>
      <c r="G604" s="1">
        <v>5</v>
      </c>
      <c r="H604" s="1">
        <v>2</v>
      </c>
    </row>
    <row r="605" spans="1:8" x14ac:dyDescent="0.3">
      <c r="A605" s="8" t="s">
        <v>8548</v>
      </c>
      <c r="B605" s="6">
        <v>439704</v>
      </c>
      <c r="C605" s="1">
        <v>432456</v>
      </c>
      <c r="D605" s="1">
        <v>8</v>
      </c>
      <c r="E605" s="1">
        <v>3</v>
      </c>
      <c r="G605" s="1">
        <v>8</v>
      </c>
      <c r="H605" s="1">
        <v>3</v>
      </c>
    </row>
    <row r="606" spans="1:8" x14ac:dyDescent="0.3">
      <c r="A606" s="8" t="s">
        <v>4767</v>
      </c>
      <c r="B606" s="6">
        <v>438563</v>
      </c>
      <c r="C606" s="1">
        <v>350973</v>
      </c>
      <c r="D606" s="1">
        <v>18</v>
      </c>
      <c r="E606" s="1">
        <v>5</v>
      </c>
      <c r="G606" s="1">
        <v>18</v>
      </c>
      <c r="H606" s="1">
        <v>5</v>
      </c>
    </row>
    <row r="607" spans="1:8" x14ac:dyDescent="0.3">
      <c r="A607" s="8" t="s">
        <v>8129</v>
      </c>
      <c r="B607" s="6">
        <v>437488</v>
      </c>
      <c r="C607" s="1">
        <v>257382</v>
      </c>
      <c r="D607" s="1">
        <v>24</v>
      </c>
      <c r="E607" s="1">
        <v>7</v>
      </c>
      <c r="G607" s="1">
        <v>24</v>
      </c>
      <c r="H607" s="1">
        <v>7</v>
      </c>
    </row>
    <row r="608" spans="1:8" x14ac:dyDescent="0.3">
      <c r="A608" s="8" t="s">
        <v>5634</v>
      </c>
      <c r="B608" s="6">
        <v>437170</v>
      </c>
      <c r="C608" s="1">
        <v>148288</v>
      </c>
      <c r="D608" s="1">
        <v>42</v>
      </c>
      <c r="E608" s="1">
        <v>9</v>
      </c>
      <c r="G608" s="1">
        <v>42</v>
      </c>
      <c r="H608" s="1">
        <v>9</v>
      </c>
    </row>
    <row r="609" spans="1:8" x14ac:dyDescent="0.3">
      <c r="A609" s="8" t="s">
        <v>6055</v>
      </c>
      <c r="B609" s="6">
        <v>436760</v>
      </c>
      <c r="C609" s="1">
        <v>433568</v>
      </c>
      <c r="D609" s="1">
        <v>6</v>
      </c>
      <c r="E609" s="1">
        <v>2</v>
      </c>
      <c r="G609" s="1">
        <v>6</v>
      </c>
      <c r="H609" s="1">
        <v>2</v>
      </c>
    </row>
    <row r="610" spans="1:8" x14ac:dyDescent="0.3">
      <c r="A610" s="8" t="s">
        <v>8585</v>
      </c>
      <c r="B610" s="6">
        <v>436704</v>
      </c>
      <c r="C610" s="1">
        <v>436704</v>
      </c>
      <c r="D610" s="1">
        <v>6</v>
      </c>
      <c r="E610" s="1">
        <v>1</v>
      </c>
      <c r="G610" s="1">
        <v>6</v>
      </c>
      <c r="H610" s="1">
        <v>1</v>
      </c>
    </row>
    <row r="611" spans="1:8" x14ac:dyDescent="0.3">
      <c r="A611" s="8" t="s">
        <v>6207</v>
      </c>
      <c r="B611" s="6">
        <v>436596</v>
      </c>
      <c r="C611" s="1">
        <v>415872</v>
      </c>
      <c r="D611" s="1">
        <v>10</v>
      </c>
      <c r="E611" s="1">
        <v>2</v>
      </c>
      <c r="G611" s="1">
        <v>10</v>
      </c>
      <c r="H611" s="1">
        <v>2</v>
      </c>
    </row>
    <row r="612" spans="1:8" x14ac:dyDescent="0.3">
      <c r="A612" s="8" t="s">
        <v>8416</v>
      </c>
      <c r="B612" s="6">
        <v>435999</v>
      </c>
      <c r="C612" s="1">
        <v>435999</v>
      </c>
      <c r="D612" s="1">
        <v>3</v>
      </c>
      <c r="E612" s="1">
        <v>1</v>
      </c>
      <c r="G612" s="1">
        <v>3</v>
      </c>
      <c r="H612" s="1">
        <v>1</v>
      </c>
    </row>
    <row r="613" spans="1:8" x14ac:dyDescent="0.3">
      <c r="A613" s="8" t="s">
        <v>2484</v>
      </c>
      <c r="B613" s="6">
        <v>435200</v>
      </c>
      <c r="C613" s="1">
        <v>309576</v>
      </c>
      <c r="D613" s="1">
        <v>15</v>
      </c>
      <c r="E613" s="1">
        <v>3</v>
      </c>
      <c r="G613" s="1">
        <v>15</v>
      </c>
      <c r="H613" s="1">
        <v>3</v>
      </c>
    </row>
    <row r="614" spans="1:8" x14ac:dyDescent="0.3">
      <c r="A614" s="8" t="s">
        <v>6423</v>
      </c>
      <c r="B614" s="6">
        <v>434646</v>
      </c>
      <c r="C614" s="1">
        <v>434646</v>
      </c>
      <c r="D614" s="1">
        <v>3</v>
      </c>
      <c r="E614" s="1">
        <v>1</v>
      </c>
      <c r="G614" s="1">
        <v>3</v>
      </c>
      <c r="H614" s="1">
        <v>1</v>
      </c>
    </row>
    <row r="615" spans="1:8" x14ac:dyDescent="0.3">
      <c r="A615" s="8" t="s">
        <v>789</v>
      </c>
      <c r="B615" s="6">
        <v>433560</v>
      </c>
      <c r="C615" s="1">
        <v>408744</v>
      </c>
      <c r="D615" s="1">
        <v>9</v>
      </c>
      <c r="E615" s="1">
        <v>2</v>
      </c>
      <c r="G615" s="1">
        <v>9</v>
      </c>
      <c r="H615" s="1">
        <v>2</v>
      </c>
    </row>
    <row r="616" spans="1:8" x14ac:dyDescent="0.3">
      <c r="A616" s="8" t="s">
        <v>8317</v>
      </c>
      <c r="B616" s="6">
        <v>432216</v>
      </c>
      <c r="C616" s="1">
        <v>311976</v>
      </c>
      <c r="D616" s="1">
        <v>12</v>
      </c>
      <c r="E616" s="1">
        <v>4</v>
      </c>
      <c r="G616" s="1">
        <v>12</v>
      </c>
      <c r="H616" s="1">
        <v>4</v>
      </c>
    </row>
    <row r="617" spans="1:8" x14ac:dyDescent="0.3">
      <c r="A617" s="8" t="s">
        <v>8254</v>
      </c>
      <c r="B617" s="6">
        <v>431976</v>
      </c>
      <c r="C617" s="1">
        <v>431976</v>
      </c>
      <c r="D617" s="1">
        <v>3</v>
      </c>
      <c r="E617" s="1">
        <v>1</v>
      </c>
      <c r="G617" s="1">
        <v>3</v>
      </c>
      <c r="H617" s="1">
        <v>1</v>
      </c>
    </row>
    <row r="618" spans="1:8" x14ac:dyDescent="0.3">
      <c r="A618" s="8" t="s">
        <v>5612</v>
      </c>
      <c r="B618" s="6">
        <v>431928</v>
      </c>
      <c r="C618" s="1">
        <v>431928</v>
      </c>
      <c r="D618" s="1">
        <v>9</v>
      </c>
      <c r="E618" s="1">
        <v>1</v>
      </c>
      <c r="G618" s="1">
        <v>9</v>
      </c>
      <c r="H618" s="1">
        <v>1</v>
      </c>
    </row>
    <row r="619" spans="1:8" x14ac:dyDescent="0.3">
      <c r="A619" s="8" t="s">
        <v>7660</v>
      </c>
      <c r="B619" s="6">
        <v>430455</v>
      </c>
      <c r="C619" s="1">
        <v>319984</v>
      </c>
      <c r="D619" s="1">
        <v>25</v>
      </c>
      <c r="E619" s="1">
        <v>6</v>
      </c>
      <c r="G619" s="1">
        <v>25</v>
      </c>
      <c r="H619" s="1">
        <v>6</v>
      </c>
    </row>
    <row r="620" spans="1:8" x14ac:dyDescent="0.3">
      <c r="A620" s="8" t="s">
        <v>6185</v>
      </c>
      <c r="B620" s="6">
        <v>427548</v>
      </c>
      <c r="C620" s="1">
        <v>323982</v>
      </c>
      <c r="D620" s="1">
        <v>13</v>
      </c>
      <c r="E620" s="1">
        <v>5</v>
      </c>
      <c r="G620" s="1">
        <v>13</v>
      </c>
      <c r="H620" s="1">
        <v>5</v>
      </c>
    </row>
    <row r="621" spans="1:8" x14ac:dyDescent="0.3">
      <c r="A621" s="8" t="s">
        <v>1462</v>
      </c>
      <c r="B621" s="6">
        <v>426381</v>
      </c>
      <c r="C621" s="1">
        <v>246384</v>
      </c>
      <c r="D621" s="1">
        <v>5</v>
      </c>
      <c r="E621" s="1">
        <v>2</v>
      </c>
      <c r="G621" s="1">
        <v>5</v>
      </c>
      <c r="H621" s="1">
        <v>2</v>
      </c>
    </row>
    <row r="622" spans="1:8" x14ac:dyDescent="0.3">
      <c r="A622" s="8" t="s">
        <v>7921</v>
      </c>
      <c r="B622" s="6">
        <v>426004</v>
      </c>
      <c r="C622" s="1">
        <v>276784</v>
      </c>
      <c r="D622" s="1">
        <v>13</v>
      </c>
      <c r="E622" s="1">
        <v>3</v>
      </c>
      <c r="G622" s="1">
        <v>13</v>
      </c>
      <c r="H622" s="1">
        <v>3</v>
      </c>
    </row>
    <row r="623" spans="1:8" x14ac:dyDescent="0.3">
      <c r="A623" s="8" t="s">
        <v>9434</v>
      </c>
      <c r="B623" s="6">
        <v>425418</v>
      </c>
      <c r="C623" s="1">
        <v>173488</v>
      </c>
      <c r="D623" s="1">
        <v>35</v>
      </c>
      <c r="E623" s="1">
        <v>7</v>
      </c>
      <c r="G623" s="1">
        <v>35</v>
      </c>
      <c r="H623" s="1">
        <v>7</v>
      </c>
    </row>
    <row r="624" spans="1:8" x14ac:dyDescent="0.3">
      <c r="A624" s="8" t="s">
        <v>5366</v>
      </c>
      <c r="B624" s="6">
        <v>425192</v>
      </c>
      <c r="C624" s="1">
        <v>416405</v>
      </c>
      <c r="D624" s="1">
        <v>22</v>
      </c>
      <c r="E624" s="1">
        <v>5</v>
      </c>
      <c r="G624" s="1">
        <v>22</v>
      </c>
      <c r="H624" s="1">
        <v>5</v>
      </c>
    </row>
    <row r="625" spans="1:8" x14ac:dyDescent="0.3">
      <c r="A625" s="8" t="s">
        <v>1911</v>
      </c>
      <c r="B625" s="6">
        <v>424534</v>
      </c>
      <c r="C625" s="1">
        <v>408006</v>
      </c>
      <c r="D625" s="1">
        <v>6</v>
      </c>
      <c r="E625" s="1">
        <v>2</v>
      </c>
      <c r="G625" s="1">
        <v>6</v>
      </c>
      <c r="H625" s="1">
        <v>2</v>
      </c>
    </row>
    <row r="626" spans="1:8" x14ac:dyDescent="0.3">
      <c r="A626" s="8" t="s">
        <v>9123</v>
      </c>
      <c r="B626" s="6">
        <v>422909</v>
      </c>
      <c r="C626" s="1">
        <v>398972</v>
      </c>
      <c r="D626" s="1">
        <v>13</v>
      </c>
      <c r="E626" s="1">
        <v>3</v>
      </c>
      <c r="G626" s="1">
        <v>13</v>
      </c>
      <c r="H626" s="1">
        <v>3</v>
      </c>
    </row>
    <row r="627" spans="1:8" x14ac:dyDescent="0.3">
      <c r="A627" s="8" t="s">
        <v>8174</v>
      </c>
      <c r="B627" s="6">
        <v>422856</v>
      </c>
      <c r="C627" s="1">
        <v>422856</v>
      </c>
      <c r="D627" s="1">
        <v>3</v>
      </c>
      <c r="E627" s="1">
        <v>1</v>
      </c>
      <c r="G627" s="1">
        <v>3</v>
      </c>
      <c r="H627" s="1">
        <v>1</v>
      </c>
    </row>
    <row r="628" spans="1:8" x14ac:dyDescent="0.3">
      <c r="A628" s="8" t="s">
        <v>1386</v>
      </c>
      <c r="B628" s="6">
        <v>421752</v>
      </c>
      <c r="C628" s="1">
        <v>185376</v>
      </c>
      <c r="D628" s="1">
        <v>20</v>
      </c>
      <c r="E628" s="1">
        <v>5</v>
      </c>
      <c r="G628" s="1">
        <v>20</v>
      </c>
      <c r="H628" s="1">
        <v>5</v>
      </c>
    </row>
    <row r="629" spans="1:8" x14ac:dyDescent="0.3">
      <c r="A629" s="8" t="s">
        <v>7180</v>
      </c>
      <c r="B629" s="6">
        <v>421372</v>
      </c>
      <c r="C629" s="1">
        <v>421372</v>
      </c>
      <c r="D629" s="1">
        <v>2</v>
      </c>
      <c r="E629" s="1">
        <v>1</v>
      </c>
      <c r="G629" s="1">
        <v>2</v>
      </c>
      <c r="H629" s="1">
        <v>1</v>
      </c>
    </row>
    <row r="630" spans="1:8" x14ac:dyDescent="0.3">
      <c r="A630" s="8" t="s">
        <v>9171</v>
      </c>
      <c r="B630" s="6">
        <v>419944</v>
      </c>
      <c r="C630" s="1">
        <v>419944</v>
      </c>
      <c r="D630" s="1">
        <v>7</v>
      </c>
      <c r="E630" s="1">
        <v>1</v>
      </c>
      <c r="G630" s="1">
        <v>7</v>
      </c>
      <c r="H630" s="1">
        <v>1</v>
      </c>
    </row>
    <row r="631" spans="1:8" x14ac:dyDescent="0.3">
      <c r="A631" s="8" t="s">
        <v>3209</v>
      </c>
      <c r="B631" s="6">
        <v>419944</v>
      </c>
      <c r="C631" s="1">
        <v>419944</v>
      </c>
      <c r="D631" s="1">
        <v>7</v>
      </c>
      <c r="E631" s="1">
        <v>1</v>
      </c>
      <c r="G631" s="1">
        <v>7</v>
      </c>
      <c r="H631" s="1">
        <v>1</v>
      </c>
    </row>
    <row r="632" spans="1:8" x14ac:dyDescent="0.3">
      <c r="A632" s="8" t="s">
        <v>6981</v>
      </c>
      <c r="B632" s="6">
        <v>419136</v>
      </c>
      <c r="C632" s="1">
        <v>419136</v>
      </c>
      <c r="D632" s="1">
        <v>4</v>
      </c>
      <c r="E632" s="1">
        <v>1</v>
      </c>
      <c r="G632" s="1">
        <v>4</v>
      </c>
      <c r="H632" s="1">
        <v>1</v>
      </c>
    </row>
    <row r="633" spans="1:8" x14ac:dyDescent="0.3">
      <c r="A633" s="8" t="s">
        <v>6358</v>
      </c>
      <c r="B633" s="6">
        <v>419136</v>
      </c>
      <c r="C633" s="1">
        <v>419136</v>
      </c>
      <c r="D633" s="1">
        <v>4</v>
      </c>
      <c r="E633" s="1">
        <v>1</v>
      </c>
      <c r="G633" s="1">
        <v>4</v>
      </c>
      <c r="H633" s="1">
        <v>1</v>
      </c>
    </row>
    <row r="634" spans="1:8" x14ac:dyDescent="0.3">
      <c r="A634" s="8" t="s">
        <v>1824</v>
      </c>
      <c r="B634" s="6">
        <v>418938</v>
      </c>
      <c r="C634" s="1">
        <v>299995</v>
      </c>
      <c r="D634" s="1">
        <v>13</v>
      </c>
      <c r="E634" s="1">
        <v>4</v>
      </c>
      <c r="G634" s="1">
        <v>13</v>
      </c>
      <c r="H634" s="1">
        <v>4</v>
      </c>
    </row>
    <row r="635" spans="1:8" x14ac:dyDescent="0.3">
      <c r="A635" s="8" t="s">
        <v>6299</v>
      </c>
      <c r="B635" s="6">
        <v>418296</v>
      </c>
      <c r="C635" s="1">
        <v>418296</v>
      </c>
      <c r="D635" s="1">
        <v>3</v>
      </c>
      <c r="E635" s="1">
        <v>1</v>
      </c>
      <c r="G635" s="1">
        <v>3</v>
      </c>
      <c r="H635" s="1">
        <v>1</v>
      </c>
    </row>
    <row r="636" spans="1:8" x14ac:dyDescent="0.3">
      <c r="A636" s="8" t="s">
        <v>147</v>
      </c>
      <c r="B636" s="6">
        <v>417205</v>
      </c>
      <c r="C636" s="1">
        <v>308343</v>
      </c>
      <c r="D636" s="1">
        <v>28</v>
      </c>
      <c r="E636" s="1">
        <v>7</v>
      </c>
      <c r="G636" s="1">
        <v>28</v>
      </c>
      <c r="H636" s="1">
        <v>7</v>
      </c>
    </row>
    <row r="637" spans="1:8" x14ac:dyDescent="0.3">
      <c r="A637" s="8" t="s">
        <v>3941</v>
      </c>
      <c r="B637" s="6">
        <v>415152</v>
      </c>
      <c r="C637" s="1">
        <v>408744</v>
      </c>
      <c r="D637" s="1">
        <v>10</v>
      </c>
      <c r="E637" s="1">
        <v>2</v>
      </c>
      <c r="G637" s="1">
        <v>10</v>
      </c>
      <c r="H637" s="1">
        <v>2</v>
      </c>
    </row>
    <row r="638" spans="1:8" x14ac:dyDescent="0.3">
      <c r="A638" s="8" t="s">
        <v>8534</v>
      </c>
      <c r="B638" s="6">
        <v>414712</v>
      </c>
      <c r="C638" s="1">
        <v>242624</v>
      </c>
      <c r="D638" s="1">
        <v>27</v>
      </c>
      <c r="E638" s="1">
        <v>6</v>
      </c>
      <c r="G638" s="1">
        <v>27</v>
      </c>
      <c r="H638" s="1">
        <v>6</v>
      </c>
    </row>
    <row r="639" spans="1:8" x14ac:dyDescent="0.3">
      <c r="A639" s="8" t="s">
        <v>8552</v>
      </c>
      <c r="B639" s="6">
        <v>414580</v>
      </c>
      <c r="C639" s="1">
        <v>211248</v>
      </c>
      <c r="D639" s="1">
        <v>27</v>
      </c>
      <c r="E639" s="1">
        <v>6</v>
      </c>
      <c r="G639" s="1">
        <v>27</v>
      </c>
      <c r="H639" s="1">
        <v>6</v>
      </c>
    </row>
    <row r="640" spans="1:8" x14ac:dyDescent="0.3">
      <c r="A640" s="8" t="s">
        <v>6088</v>
      </c>
      <c r="B640" s="6">
        <v>414327</v>
      </c>
      <c r="C640" s="1">
        <v>385686</v>
      </c>
      <c r="D640" s="1">
        <v>20</v>
      </c>
      <c r="E640" s="1">
        <v>7</v>
      </c>
      <c r="G640" s="1">
        <v>20</v>
      </c>
      <c r="H640" s="1">
        <v>7</v>
      </c>
    </row>
    <row r="641" spans="1:8" x14ac:dyDescent="0.3">
      <c r="A641" s="8" t="s">
        <v>6086</v>
      </c>
      <c r="B641" s="6">
        <v>413008</v>
      </c>
      <c r="C641" s="1">
        <v>394816</v>
      </c>
      <c r="D641" s="1">
        <v>8</v>
      </c>
      <c r="E641" s="1">
        <v>2</v>
      </c>
      <c r="G641" s="1">
        <v>8</v>
      </c>
      <c r="H641" s="1">
        <v>2</v>
      </c>
    </row>
    <row r="642" spans="1:8" x14ac:dyDescent="0.3">
      <c r="A642" s="8" t="s">
        <v>5303</v>
      </c>
      <c r="B642" s="6">
        <v>412923</v>
      </c>
      <c r="C642" s="1">
        <v>377928</v>
      </c>
      <c r="D642" s="1">
        <v>14</v>
      </c>
      <c r="E642" s="1">
        <v>2</v>
      </c>
      <c r="G642" s="1">
        <v>14</v>
      </c>
      <c r="H642" s="1">
        <v>2</v>
      </c>
    </row>
    <row r="643" spans="1:8" x14ac:dyDescent="0.3">
      <c r="A643" s="8" t="s">
        <v>8199</v>
      </c>
      <c r="B643" s="6">
        <v>412818</v>
      </c>
      <c r="C643" s="1">
        <v>251944</v>
      </c>
      <c r="D643" s="1">
        <v>19</v>
      </c>
      <c r="E643" s="1">
        <v>3</v>
      </c>
      <c r="G643" s="1">
        <v>19</v>
      </c>
      <c r="H643" s="1">
        <v>3</v>
      </c>
    </row>
    <row r="644" spans="1:8" x14ac:dyDescent="0.3">
      <c r="A644" s="8" t="s">
        <v>8433</v>
      </c>
      <c r="B644" s="6">
        <v>412697</v>
      </c>
      <c r="C644" s="1">
        <v>310744</v>
      </c>
      <c r="D644" s="1">
        <v>39</v>
      </c>
      <c r="E644" s="1">
        <v>7</v>
      </c>
      <c r="G644" s="1">
        <v>39</v>
      </c>
      <c r="H644" s="1">
        <v>7</v>
      </c>
    </row>
    <row r="645" spans="1:8" x14ac:dyDescent="0.3">
      <c r="A645" s="8" t="s">
        <v>6988</v>
      </c>
      <c r="B645" s="6">
        <v>412482</v>
      </c>
      <c r="C645" s="1">
        <v>411332</v>
      </c>
      <c r="D645" s="1">
        <v>10</v>
      </c>
      <c r="E645" s="1">
        <v>3</v>
      </c>
      <c r="G645" s="1">
        <v>10</v>
      </c>
      <c r="H645" s="1">
        <v>3</v>
      </c>
    </row>
    <row r="646" spans="1:8" x14ac:dyDescent="0.3">
      <c r="A646" s="8" t="s">
        <v>6332</v>
      </c>
      <c r="B646" s="6">
        <v>412050</v>
      </c>
      <c r="C646" s="1">
        <v>408006</v>
      </c>
      <c r="D646" s="1">
        <v>5</v>
      </c>
      <c r="E646" s="1">
        <v>2</v>
      </c>
      <c r="G646" s="1">
        <v>5</v>
      </c>
      <c r="H646" s="1">
        <v>2</v>
      </c>
    </row>
    <row r="647" spans="1:8" x14ac:dyDescent="0.3">
      <c r="A647" s="8" t="s">
        <v>5007</v>
      </c>
      <c r="B647" s="6">
        <v>408422</v>
      </c>
      <c r="C647" s="1">
        <v>408422</v>
      </c>
      <c r="D647" s="1">
        <v>2</v>
      </c>
      <c r="E647" s="1">
        <v>1</v>
      </c>
      <c r="G647" s="1">
        <v>2</v>
      </c>
      <c r="H647" s="1">
        <v>1</v>
      </c>
    </row>
    <row r="648" spans="1:8" x14ac:dyDescent="0.3">
      <c r="A648" s="8" t="s">
        <v>90</v>
      </c>
      <c r="B648" s="6">
        <v>407976</v>
      </c>
      <c r="C648" s="1">
        <v>407976</v>
      </c>
      <c r="D648" s="1">
        <v>3</v>
      </c>
      <c r="E648" s="1">
        <v>1</v>
      </c>
      <c r="G648" s="1">
        <v>3</v>
      </c>
      <c r="H648" s="1">
        <v>1</v>
      </c>
    </row>
    <row r="649" spans="1:8" x14ac:dyDescent="0.3">
      <c r="A649" s="8" t="s">
        <v>7609</v>
      </c>
      <c r="B649" s="6">
        <v>407414</v>
      </c>
      <c r="C649" s="1">
        <v>319968</v>
      </c>
      <c r="D649" s="1">
        <v>10</v>
      </c>
      <c r="E649" s="1">
        <v>5</v>
      </c>
      <c r="G649" s="1">
        <v>10</v>
      </c>
      <c r="H649" s="1">
        <v>5</v>
      </c>
    </row>
    <row r="650" spans="1:8" x14ac:dyDescent="0.3">
      <c r="A650" s="8" t="s">
        <v>3826</v>
      </c>
      <c r="B650" s="6">
        <v>405456</v>
      </c>
      <c r="C650" s="1">
        <v>398352</v>
      </c>
      <c r="D650" s="1">
        <v>10</v>
      </c>
      <c r="E650" s="1">
        <v>2</v>
      </c>
      <c r="G650" s="1">
        <v>10</v>
      </c>
      <c r="H650" s="1">
        <v>2</v>
      </c>
    </row>
    <row r="651" spans="1:8" x14ac:dyDescent="0.3">
      <c r="A651" s="8" t="s">
        <v>8018</v>
      </c>
      <c r="B651" s="6">
        <v>405344</v>
      </c>
      <c r="C651" s="1">
        <v>315776</v>
      </c>
      <c r="D651" s="1">
        <v>10</v>
      </c>
      <c r="E651" s="1">
        <v>2</v>
      </c>
      <c r="G651" s="1">
        <v>10</v>
      </c>
      <c r="H651" s="1">
        <v>2</v>
      </c>
    </row>
    <row r="652" spans="1:8" x14ac:dyDescent="0.3">
      <c r="A652" s="8" t="s">
        <v>5440</v>
      </c>
      <c r="B652" s="6">
        <v>405045</v>
      </c>
      <c r="C652" s="1">
        <v>361764</v>
      </c>
      <c r="D652" s="1">
        <v>14</v>
      </c>
      <c r="E652" s="1">
        <v>4</v>
      </c>
      <c r="G652" s="1">
        <v>14</v>
      </c>
      <c r="H652" s="1">
        <v>4</v>
      </c>
    </row>
    <row r="653" spans="1:8" x14ac:dyDescent="0.3">
      <c r="A653" s="8" t="s">
        <v>7575</v>
      </c>
      <c r="B653" s="6">
        <v>404507</v>
      </c>
      <c r="C653" s="1">
        <v>295456</v>
      </c>
      <c r="D653" s="1">
        <v>21</v>
      </c>
      <c r="E653" s="1">
        <v>3</v>
      </c>
      <c r="G653" s="1">
        <v>21</v>
      </c>
      <c r="H653" s="1">
        <v>3</v>
      </c>
    </row>
    <row r="654" spans="1:8" x14ac:dyDescent="0.3">
      <c r="A654" s="8" t="s">
        <v>5131</v>
      </c>
      <c r="B654" s="6">
        <v>403168</v>
      </c>
      <c r="C654" s="1">
        <v>403168</v>
      </c>
      <c r="D654" s="1">
        <v>4</v>
      </c>
      <c r="E654" s="1">
        <v>1</v>
      </c>
      <c r="G654" s="1">
        <v>4</v>
      </c>
      <c r="H654" s="1">
        <v>1</v>
      </c>
    </row>
    <row r="655" spans="1:8" x14ac:dyDescent="0.3">
      <c r="A655" s="8" t="s">
        <v>5965</v>
      </c>
      <c r="B655" s="6">
        <v>402645</v>
      </c>
      <c r="C655" s="1">
        <v>383952</v>
      </c>
      <c r="D655" s="1">
        <v>9</v>
      </c>
      <c r="E655" s="1">
        <v>2</v>
      </c>
      <c r="G655" s="1">
        <v>9</v>
      </c>
      <c r="H655" s="1">
        <v>2</v>
      </c>
    </row>
    <row r="656" spans="1:8" x14ac:dyDescent="0.3">
      <c r="A656" s="8" t="s">
        <v>6826</v>
      </c>
      <c r="B656" s="6">
        <v>402464</v>
      </c>
      <c r="C656" s="1">
        <v>399672</v>
      </c>
      <c r="D656" s="1">
        <v>11</v>
      </c>
      <c r="E656" s="1">
        <v>2</v>
      </c>
      <c r="G656" s="1">
        <v>11</v>
      </c>
      <c r="H656" s="1">
        <v>2</v>
      </c>
    </row>
    <row r="657" spans="1:8" x14ac:dyDescent="0.3">
      <c r="A657" s="8" t="s">
        <v>7407</v>
      </c>
      <c r="B657" s="6">
        <v>401364</v>
      </c>
      <c r="C657" s="1">
        <v>329988</v>
      </c>
      <c r="D657" s="1">
        <v>5</v>
      </c>
      <c r="E657" s="1">
        <v>2</v>
      </c>
      <c r="G657" s="1">
        <v>5</v>
      </c>
      <c r="H657" s="1">
        <v>2</v>
      </c>
    </row>
    <row r="658" spans="1:8" x14ac:dyDescent="0.3">
      <c r="A658" s="8" t="s">
        <v>9303</v>
      </c>
      <c r="B658" s="6">
        <v>400784</v>
      </c>
      <c r="C658" s="1">
        <v>400784</v>
      </c>
      <c r="D658" s="1">
        <v>1</v>
      </c>
      <c r="E658" s="1">
        <v>1</v>
      </c>
      <c r="G658" s="1">
        <v>1</v>
      </c>
      <c r="H658" s="1">
        <v>1</v>
      </c>
    </row>
    <row r="659" spans="1:8" x14ac:dyDescent="0.3">
      <c r="A659" s="8" t="s">
        <v>8087</v>
      </c>
      <c r="B659" s="6">
        <v>400520</v>
      </c>
      <c r="C659" s="1">
        <v>390368</v>
      </c>
      <c r="D659" s="1">
        <v>7</v>
      </c>
      <c r="E659" s="1">
        <v>2</v>
      </c>
      <c r="G659" s="1">
        <v>7</v>
      </c>
      <c r="H659" s="1">
        <v>2</v>
      </c>
    </row>
    <row r="660" spans="1:8" x14ac:dyDescent="0.3">
      <c r="A660" s="8" t="s">
        <v>8751</v>
      </c>
      <c r="B660" s="6">
        <v>399672</v>
      </c>
      <c r="C660" s="1">
        <v>399672</v>
      </c>
      <c r="D660" s="1">
        <v>7</v>
      </c>
      <c r="E660" s="1">
        <v>1</v>
      </c>
      <c r="G660" s="1">
        <v>7</v>
      </c>
      <c r="H660" s="1">
        <v>1</v>
      </c>
    </row>
    <row r="661" spans="1:8" x14ac:dyDescent="0.3">
      <c r="A661" s="8" t="s">
        <v>289</v>
      </c>
      <c r="B661" s="6">
        <v>399224</v>
      </c>
      <c r="C661" s="1">
        <v>398352</v>
      </c>
      <c r="D661" s="1">
        <v>7</v>
      </c>
      <c r="E661" s="1">
        <v>2</v>
      </c>
      <c r="G661" s="1">
        <v>7</v>
      </c>
      <c r="H661" s="1">
        <v>2</v>
      </c>
    </row>
    <row r="662" spans="1:8" x14ac:dyDescent="0.3">
      <c r="A662" s="8" t="s">
        <v>778</v>
      </c>
      <c r="B662" s="6">
        <v>398390</v>
      </c>
      <c r="C662" s="1">
        <v>396802</v>
      </c>
      <c r="D662" s="1">
        <v>12</v>
      </c>
      <c r="E662" s="1">
        <v>2</v>
      </c>
      <c r="G662" s="1">
        <v>12</v>
      </c>
      <c r="H662" s="1">
        <v>2</v>
      </c>
    </row>
    <row r="663" spans="1:8" x14ac:dyDescent="0.3">
      <c r="A663" s="8" t="s">
        <v>5190</v>
      </c>
      <c r="B663" s="6">
        <v>397744</v>
      </c>
      <c r="C663" s="1">
        <v>252784</v>
      </c>
      <c r="D663" s="1">
        <v>10</v>
      </c>
      <c r="E663" s="1">
        <v>4</v>
      </c>
      <c r="G663" s="1">
        <v>10</v>
      </c>
      <c r="H663" s="1">
        <v>4</v>
      </c>
    </row>
    <row r="664" spans="1:8" x14ac:dyDescent="0.3">
      <c r="A664" s="8" t="s">
        <v>7574</v>
      </c>
      <c r="B664" s="6">
        <v>397170</v>
      </c>
      <c r="C664" s="1">
        <v>384768</v>
      </c>
      <c r="D664" s="1">
        <v>12</v>
      </c>
      <c r="E664" s="1">
        <v>3</v>
      </c>
      <c r="G664" s="1">
        <v>12</v>
      </c>
      <c r="H664" s="1">
        <v>3</v>
      </c>
    </row>
    <row r="665" spans="1:8" x14ac:dyDescent="0.3">
      <c r="A665" s="8" t="s">
        <v>6451</v>
      </c>
      <c r="B665" s="6">
        <v>396936</v>
      </c>
      <c r="C665" s="1">
        <v>242352</v>
      </c>
      <c r="D665" s="1">
        <v>15</v>
      </c>
      <c r="E665" s="1">
        <v>5</v>
      </c>
      <c r="G665" s="1">
        <v>15</v>
      </c>
      <c r="H665" s="1">
        <v>5</v>
      </c>
    </row>
    <row r="666" spans="1:8" x14ac:dyDescent="0.3">
      <c r="A666" s="8" t="s">
        <v>6114</v>
      </c>
      <c r="B666" s="6">
        <v>396394</v>
      </c>
      <c r="C666" s="1">
        <v>332028</v>
      </c>
      <c r="D666" s="1">
        <v>28</v>
      </c>
      <c r="E666" s="1">
        <v>5</v>
      </c>
      <c r="G666" s="1">
        <v>28</v>
      </c>
      <c r="H666" s="1">
        <v>5</v>
      </c>
    </row>
    <row r="667" spans="1:8" x14ac:dyDescent="0.3">
      <c r="A667" s="8" t="s">
        <v>1968</v>
      </c>
      <c r="B667" s="6">
        <v>394929</v>
      </c>
      <c r="C667" s="1">
        <v>280782</v>
      </c>
      <c r="D667" s="1">
        <v>8</v>
      </c>
      <c r="E667" s="1">
        <v>2</v>
      </c>
      <c r="G667" s="1">
        <v>8</v>
      </c>
      <c r="H667" s="1">
        <v>2</v>
      </c>
    </row>
    <row r="668" spans="1:8" x14ac:dyDescent="0.3">
      <c r="A668" s="8" t="s">
        <v>2696</v>
      </c>
      <c r="B668" s="6">
        <v>393165</v>
      </c>
      <c r="C668" s="1">
        <v>393165</v>
      </c>
      <c r="D668" s="1">
        <v>3</v>
      </c>
      <c r="E668" s="1">
        <v>1</v>
      </c>
      <c r="G668" s="1">
        <v>3</v>
      </c>
      <c r="H668" s="1">
        <v>1</v>
      </c>
    </row>
    <row r="669" spans="1:8" x14ac:dyDescent="0.3">
      <c r="A669" s="8" t="s">
        <v>2699</v>
      </c>
      <c r="B669" s="6">
        <v>393165</v>
      </c>
      <c r="C669" s="1">
        <v>393165</v>
      </c>
      <c r="D669" s="1">
        <v>3</v>
      </c>
      <c r="E669" s="1">
        <v>1</v>
      </c>
      <c r="G669" s="1">
        <v>3</v>
      </c>
      <c r="H669" s="1">
        <v>1</v>
      </c>
    </row>
    <row r="670" spans="1:8" x14ac:dyDescent="0.3">
      <c r="A670" s="8" t="s">
        <v>3817</v>
      </c>
      <c r="B670" s="6">
        <v>392175</v>
      </c>
      <c r="C670" s="1">
        <v>383607</v>
      </c>
      <c r="D670" s="1">
        <v>14</v>
      </c>
      <c r="E670" s="1">
        <v>3</v>
      </c>
      <c r="G670" s="1">
        <v>14</v>
      </c>
      <c r="H670" s="1">
        <v>3</v>
      </c>
    </row>
    <row r="671" spans="1:8" x14ac:dyDescent="0.3">
      <c r="A671" s="8" t="s">
        <v>5875</v>
      </c>
      <c r="B671" s="6">
        <v>392060</v>
      </c>
      <c r="C671" s="1">
        <v>241332</v>
      </c>
      <c r="D671" s="1">
        <v>13</v>
      </c>
      <c r="E671" s="1">
        <v>3</v>
      </c>
      <c r="G671" s="1">
        <v>13</v>
      </c>
      <c r="H671" s="1">
        <v>3</v>
      </c>
    </row>
    <row r="672" spans="1:8" x14ac:dyDescent="0.3">
      <c r="A672" s="8" t="s">
        <v>1355</v>
      </c>
      <c r="B672" s="6">
        <v>391578</v>
      </c>
      <c r="C672" s="1">
        <v>388704</v>
      </c>
      <c r="D672" s="1">
        <v>17</v>
      </c>
      <c r="E672" s="1">
        <v>4</v>
      </c>
      <c r="G672" s="1">
        <v>17</v>
      </c>
      <c r="H672" s="1">
        <v>4</v>
      </c>
    </row>
    <row r="673" spans="1:8" x14ac:dyDescent="0.3">
      <c r="A673" s="8" t="s">
        <v>9312</v>
      </c>
      <c r="B673" s="6">
        <v>389722</v>
      </c>
      <c r="C673" s="1">
        <v>276784</v>
      </c>
      <c r="D673" s="1">
        <v>8</v>
      </c>
      <c r="E673" s="1">
        <v>3</v>
      </c>
      <c r="G673" s="1">
        <v>8</v>
      </c>
      <c r="H673" s="1">
        <v>3</v>
      </c>
    </row>
    <row r="674" spans="1:8" x14ac:dyDescent="0.3">
      <c r="A674" s="8" t="s">
        <v>9426</v>
      </c>
      <c r="B674" s="6">
        <v>389434</v>
      </c>
      <c r="C674" s="1">
        <v>235188</v>
      </c>
      <c r="D674" s="1">
        <v>13</v>
      </c>
      <c r="E674" s="1">
        <v>5</v>
      </c>
      <c r="G674" s="1">
        <v>13</v>
      </c>
      <c r="H674" s="1">
        <v>5</v>
      </c>
    </row>
    <row r="675" spans="1:8" x14ac:dyDescent="0.3">
      <c r="A675" s="8" t="s">
        <v>4982</v>
      </c>
      <c r="B675" s="6">
        <v>388704</v>
      </c>
      <c r="C675" s="1">
        <v>314352</v>
      </c>
      <c r="D675" s="1">
        <v>6</v>
      </c>
      <c r="E675" s="1">
        <v>2</v>
      </c>
      <c r="G675" s="1">
        <v>6</v>
      </c>
      <c r="H675" s="1">
        <v>2</v>
      </c>
    </row>
    <row r="676" spans="1:8" x14ac:dyDescent="0.3">
      <c r="A676" s="8" t="s">
        <v>6472</v>
      </c>
      <c r="B676" s="6">
        <v>387744</v>
      </c>
      <c r="C676" s="1">
        <v>275952</v>
      </c>
      <c r="D676" s="1">
        <v>7</v>
      </c>
      <c r="E676" s="1">
        <v>2</v>
      </c>
      <c r="G676" s="1">
        <v>7</v>
      </c>
      <c r="H676" s="1">
        <v>2</v>
      </c>
    </row>
    <row r="677" spans="1:8" x14ac:dyDescent="0.3">
      <c r="A677" s="8" t="s">
        <v>1267</v>
      </c>
      <c r="B677" s="6">
        <v>387453</v>
      </c>
      <c r="C677" s="1">
        <v>241568</v>
      </c>
      <c r="D677" s="1">
        <v>23</v>
      </c>
      <c r="E677" s="1">
        <v>4</v>
      </c>
      <c r="G677" s="1">
        <v>23</v>
      </c>
      <c r="H677" s="1">
        <v>4</v>
      </c>
    </row>
    <row r="678" spans="1:8" x14ac:dyDescent="0.3">
      <c r="A678" s="8" t="s">
        <v>8544</v>
      </c>
      <c r="B678" s="6">
        <v>387136</v>
      </c>
      <c r="C678" s="1">
        <v>387136</v>
      </c>
      <c r="D678" s="1">
        <v>4</v>
      </c>
      <c r="E678" s="1">
        <v>1</v>
      </c>
      <c r="G678" s="1">
        <v>4</v>
      </c>
      <c r="H678" s="1">
        <v>1</v>
      </c>
    </row>
    <row r="679" spans="1:8" x14ac:dyDescent="0.3">
      <c r="A679" s="8" t="s">
        <v>5019</v>
      </c>
      <c r="B679" s="6">
        <v>387136</v>
      </c>
      <c r="C679" s="1">
        <v>387136</v>
      </c>
      <c r="D679" s="1">
        <v>4</v>
      </c>
      <c r="E679" s="1">
        <v>1</v>
      </c>
      <c r="G679" s="1">
        <v>4</v>
      </c>
      <c r="H679" s="1">
        <v>1</v>
      </c>
    </row>
    <row r="680" spans="1:8" x14ac:dyDescent="0.3">
      <c r="A680" s="8" t="s">
        <v>4831</v>
      </c>
      <c r="B680" s="6">
        <v>386349</v>
      </c>
      <c r="C680" s="1">
        <v>350352</v>
      </c>
      <c r="D680" s="1">
        <v>9</v>
      </c>
      <c r="E680" s="1">
        <v>2</v>
      </c>
      <c r="G680" s="1">
        <v>9</v>
      </c>
      <c r="H680" s="1">
        <v>2</v>
      </c>
    </row>
    <row r="681" spans="1:8" x14ac:dyDescent="0.3">
      <c r="A681" s="8" t="s">
        <v>1466</v>
      </c>
      <c r="B681" s="6">
        <v>385288</v>
      </c>
      <c r="C681" s="1">
        <v>369576</v>
      </c>
      <c r="D681" s="1">
        <v>7</v>
      </c>
      <c r="E681" s="1">
        <v>2</v>
      </c>
      <c r="G681" s="1">
        <v>7</v>
      </c>
      <c r="H681" s="1">
        <v>2</v>
      </c>
    </row>
    <row r="682" spans="1:8" x14ac:dyDescent="0.3">
      <c r="A682" s="8" t="s">
        <v>5098</v>
      </c>
      <c r="B682" s="6">
        <v>385261</v>
      </c>
      <c r="C682" s="1">
        <v>206991</v>
      </c>
      <c r="D682" s="1">
        <v>16</v>
      </c>
      <c r="E682" s="1">
        <v>6</v>
      </c>
      <c r="G682" s="1">
        <v>16</v>
      </c>
      <c r="H682" s="1">
        <v>6</v>
      </c>
    </row>
    <row r="683" spans="1:8" x14ac:dyDescent="0.3">
      <c r="A683" s="8" t="s">
        <v>2632</v>
      </c>
      <c r="B683" s="6">
        <v>385005</v>
      </c>
      <c r="C683" s="1">
        <v>323136</v>
      </c>
      <c r="D683" s="1">
        <v>14</v>
      </c>
      <c r="E683" s="1">
        <v>3</v>
      </c>
      <c r="G683" s="1">
        <v>14</v>
      </c>
      <c r="H683" s="1">
        <v>3</v>
      </c>
    </row>
    <row r="684" spans="1:8" x14ac:dyDescent="0.3">
      <c r="A684" s="8" t="s">
        <v>8436</v>
      </c>
      <c r="B684" s="6">
        <v>385001</v>
      </c>
      <c r="C684" s="1">
        <v>146544</v>
      </c>
      <c r="D684" s="1">
        <v>31</v>
      </c>
      <c r="E684" s="1">
        <v>5</v>
      </c>
      <c r="G684" s="1">
        <v>31</v>
      </c>
      <c r="H684" s="1">
        <v>5</v>
      </c>
    </row>
    <row r="685" spans="1:8" x14ac:dyDescent="0.3">
      <c r="A685" s="8" t="s">
        <v>7446</v>
      </c>
      <c r="B685" s="6">
        <v>384592</v>
      </c>
      <c r="C685" s="1">
        <v>384592</v>
      </c>
      <c r="D685" s="1">
        <v>2</v>
      </c>
      <c r="E685" s="1">
        <v>1</v>
      </c>
      <c r="G685" s="1">
        <v>2</v>
      </c>
      <c r="H685" s="1">
        <v>1</v>
      </c>
    </row>
    <row r="686" spans="1:8" x14ac:dyDescent="0.3">
      <c r="A686" s="8" t="s">
        <v>2930</v>
      </c>
      <c r="B686" s="6">
        <v>383992</v>
      </c>
      <c r="C686" s="1">
        <v>348208</v>
      </c>
      <c r="D686" s="1">
        <v>14</v>
      </c>
      <c r="E686" s="1">
        <v>2</v>
      </c>
      <c r="G686" s="1">
        <v>14</v>
      </c>
      <c r="H686" s="1">
        <v>2</v>
      </c>
    </row>
    <row r="687" spans="1:8" x14ac:dyDescent="0.3">
      <c r="A687" s="8" t="s">
        <v>7390</v>
      </c>
      <c r="B687" s="6">
        <v>383789</v>
      </c>
      <c r="C687" s="1">
        <v>323976</v>
      </c>
      <c r="D687" s="1">
        <v>23</v>
      </c>
      <c r="E687" s="1">
        <v>7</v>
      </c>
      <c r="G687" s="1">
        <v>23</v>
      </c>
      <c r="H687" s="1">
        <v>7</v>
      </c>
    </row>
    <row r="688" spans="1:8" x14ac:dyDescent="0.3">
      <c r="A688" s="8" t="s">
        <v>2325</v>
      </c>
      <c r="B688" s="6">
        <v>383438</v>
      </c>
      <c r="C688" s="1">
        <v>383438</v>
      </c>
      <c r="D688" s="1">
        <v>4</v>
      </c>
      <c r="E688" s="1">
        <v>1</v>
      </c>
      <c r="G688" s="1">
        <v>4</v>
      </c>
      <c r="H688" s="1">
        <v>1</v>
      </c>
    </row>
    <row r="689" spans="1:8" x14ac:dyDescent="0.3">
      <c r="A689" s="8" t="s">
        <v>6286</v>
      </c>
      <c r="B689" s="6">
        <v>383332</v>
      </c>
      <c r="C689" s="1">
        <v>239976</v>
      </c>
      <c r="D689" s="1">
        <v>15</v>
      </c>
      <c r="E689" s="1">
        <v>6</v>
      </c>
      <c r="G689" s="1">
        <v>15</v>
      </c>
      <c r="H689" s="1">
        <v>6</v>
      </c>
    </row>
    <row r="690" spans="1:8" x14ac:dyDescent="0.3">
      <c r="A690" s="8" t="s">
        <v>1899</v>
      </c>
      <c r="B690" s="6">
        <v>380864</v>
      </c>
      <c r="C690" s="1">
        <v>380864</v>
      </c>
      <c r="D690" s="1">
        <v>8</v>
      </c>
      <c r="E690" s="1">
        <v>1</v>
      </c>
      <c r="G690" s="1">
        <v>8</v>
      </c>
      <c r="H690" s="1">
        <v>1</v>
      </c>
    </row>
    <row r="691" spans="1:8" x14ac:dyDescent="0.3">
      <c r="A691" s="8" t="s">
        <v>2978</v>
      </c>
      <c r="B691" s="6">
        <v>377896</v>
      </c>
      <c r="C691" s="1">
        <v>360712</v>
      </c>
      <c r="D691" s="1">
        <v>17</v>
      </c>
      <c r="E691" s="1">
        <v>2</v>
      </c>
      <c r="G691" s="1">
        <v>17</v>
      </c>
      <c r="H691" s="1">
        <v>2</v>
      </c>
    </row>
    <row r="692" spans="1:8" x14ac:dyDescent="0.3">
      <c r="A692" s="8" t="s">
        <v>9318</v>
      </c>
      <c r="B692" s="6">
        <v>376866</v>
      </c>
      <c r="C692" s="1">
        <v>376866</v>
      </c>
      <c r="D692" s="1">
        <v>3</v>
      </c>
      <c r="E692" s="1">
        <v>1</v>
      </c>
      <c r="G692" s="1">
        <v>3</v>
      </c>
      <c r="H692" s="1">
        <v>1</v>
      </c>
    </row>
    <row r="693" spans="1:8" x14ac:dyDescent="0.3">
      <c r="A693" s="8" t="s">
        <v>8176</v>
      </c>
      <c r="B693" s="6">
        <v>375660</v>
      </c>
      <c r="C693" s="1">
        <v>349993</v>
      </c>
      <c r="D693" s="1">
        <v>22</v>
      </c>
      <c r="E693" s="1">
        <v>5</v>
      </c>
      <c r="G693" s="1">
        <v>22</v>
      </c>
      <c r="H693" s="1">
        <v>5</v>
      </c>
    </row>
    <row r="694" spans="1:8" x14ac:dyDescent="0.3">
      <c r="A694" s="8" t="s">
        <v>7175</v>
      </c>
      <c r="B694" s="6">
        <v>374618</v>
      </c>
      <c r="C694" s="1">
        <v>217764</v>
      </c>
      <c r="D694" s="1">
        <v>26</v>
      </c>
      <c r="E694" s="1">
        <v>4</v>
      </c>
      <c r="G694" s="1">
        <v>26</v>
      </c>
      <c r="H694" s="1">
        <v>4</v>
      </c>
    </row>
    <row r="695" spans="1:8" x14ac:dyDescent="0.3">
      <c r="A695" s="8" t="s">
        <v>591</v>
      </c>
      <c r="B695" s="6">
        <v>374563</v>
      </c>
      <c r="C695" s="1">
        <v>200186</v>
      </c>
      <c r="D695" s="1">
        <v>24</v>
      </c>
      <c r="E695" s="1">
        <v>5</v>
      </c>
      <c r="G695" s="1">
        <v>24</v>
      </c>
      <c r="H695" s="1">
        <v>5</v>
      </c>
    </row>
    <row r="696" spans="1:8" x14ac:dyDescent="0.3">
      <c r="A696" s="8" t="s">
        <v>6082</v>
      </c>
      <c r="B696" s="6">
        <v>374418</v>
      </c>
      <c r="C696" s="1">
        <v>304776</v>
      </c>
      <c r="D696" s="1">
        <v>5</v>
      </c>
      <c r="E696" s="1">
        <v>2</v>
      </c>
      <c r="G696" s="1">
        <v>5</v>
      </c>
      <c r="H696" s="1">
        <v>2</v>
      </c>
    </row>
    <row r="697" spans="1:8" x14ac:dyDescent="0.3">
      <c r="A697" s="8" t="s">
        <v>1964</v>
      </c>
      <c r="B697" s="6">
        <v>374376</v>
      </c>
      <c r="C697" s="1">
        <v>374376</v>
      </c>
      <c r="D697" s="1">
        <v>3</v>
      </c>
      <c r="E697" s="1">
        <v>1</v>
      </c>
      <c r="G697" s="1">
        <v>3</v>
      </c>
      <c r="H697" s="1">
        <v>1</v>
      </c>
    </row>
    <row r="698" spans="1:8" x14ac:dyDescent="0.3">
      <c r="A698" s="8" t="s">
        <v>9076</v>
      </c>
      <c r="B698" s="6">
        <v>374076</v>
      </c>
      <c r="C698" s="1">
        <v>344704</v>
      </c>
      <c r="D698" s="1">
        <v>9</v>
      </c>
      <c r="E698" s="1">
        <v>2</v>
      </c>
      <c r="G698" s="1">
        <v>9</v>
      </c>
      <c r="H698" s="1">
        <v>2</v>
      </c>
    </row>
    <row r="699" spans="1:8" x14ac:dyDescent="0.3">
      <c r="A699" s="8" t="s">
        <v>4023</v>
      </c>
      <c r="B699" s="6">
        <v>373992</v>
      </c>
      <c r="C699" s="1">
        <v>341488</v>
      </c>
      <c r="D699" s="1">
        <v>33</v>
      </c>
      <c r="E699" s="1">
        <v>6</v>
      </c>
      <c r="G699" s="1">
        <v>33</v>
      </c>
      <c r="H699" s="1">
        <v>6</v>
      </c>
    </row>
    <row r="700" spans="1:8" x14ac:dyDescent="0.3">
      <c r="A700" s="8" t="s">
        <v>6894</v>
      </c>
      <c r="B700" s="6">
        <v>373281</v>
      </c>
      <c r="C700" s="1">
        <v>347361</v>
      </c>
      <c r="D700" s="1">
        <v>12</v>
      </c>
      <c r="E700" s="1">
        <v>3</v>
      </c>
      <c r="G700" s="1">
        <v>12</v>
      </c>
      <c r="H700" s="1">
        <v>3</v>
      </c>
    </row>
    <row r="701" spans="1:8" x14ac:dyDescent="0.3">
      <c r="A701" s="8" t="s">
        <v>9003</v>
      </c>
      <c r="B701" s="6">
        <v>372252</v>
      </c>
      <c r="C701" s="1">
        <v>364776</v>
      </c>
      <c r="D701" s="1">
        <v>10</v>
      </c>
      <c r="E701" s="1">
        <v>2</v>
      </c>
      <c r="G701" s="1">
        <v>10</v>
      </c>
      <c r="H701" s="1">
        <v>2</v>
      </c>
    </row>
    <row r="702" spans="1:8" x14ac:dyDescent="0.3">
      <c r="A702" s="8" t="s">
        <v>9269</v>
      </c>
      <c r="B702" s="6">
        <v>372120</v>
      </c>
      <c r="C702" s="1">
        <v>323976</v>
      </c>
      <c r="D702" s="1">
        <v>9</v>
      </c>
      <c r="E702" s="1">
        <v>3</v>
      </c>
      <c r="G702" s="1">
        <v>9</v>
      </c>
      <c r="H702" s="1">
        <v>3</v>
      </c>
    </row>
    <row r="703" spans="1:8" x14ac:dyDescent="0.3">
      <c r="A703" s="8" t="s">
        <v>3791</v>
      </c>
      <c r="B703" s="6">
        <v>370782</v>
      </c>
      <c r="C703" s="1">
        <v>370782</v>
      </c>
      <c r="D703" s="1">
        <v>3</v>
      </c>
      <c r="E703" s="1">
        <v>1</v>
      </c>
      <c r="G703" s="1">
        <v>3</v>
      </c>
      <c r="H703" s="1">
        <v>1</v>
      </c>
    </row>
    <row r="704" spans="1:8" x14ac:dyDescent="0.3">
      <c r="A704" s="8" t="s">
        <v>1239</v>
      </c>
      <c r="B704" s="6">
        <v>370782</v>
      </c>
      <c r="C704" s="1">
        <v>142776</v>
      </c>
      <c r="D704" s="1">
        <v>14</v>
      </c>
      <c r="E704" s="1">
        <v>5</v>
      </c>
      <c r="G704" s="1">
        <v>14</v>
      </c>
      <c r="H704" s="1">
        <v>5</v>
      </c>
    </row>
    <row r="705" spans="1:8" x14ac:dyDescent="0.3">
      <c r="A705" s="8" t="s">
        <v>2230</v>
      </c>
      <c r="B705" s="6">
        <v>369912</v>
      </c>
      <c r="C705" s="1">
        <v>369912</v>
      </c>
      <c r="D705" s="1">
        <v>3</v>
      </c>
      <c r="E705" s="1">
        <v>1</v>
      </c>
      <c r="G705" s="1">
        <v>3</v>
      </c>
      <c r="H705" s="1">
        <v>1</v>
      </c>
    </row>
    <row r="706" spans="1:8" x14ac:dyDescent="0.3">
      <c r="A706" s="8" t="s">
        <v>1268</v>
      </c>
      <c r="B706" s="6">
        <v>369536</v>
      </c>
      <c r="C706" s="1">
        <v>362352</v>
      </c>
      <c r="D706" s="1">
        <v>5</v>
      </c>
      <c r="E706" s="1">
        <v>2</v>
      </c>
      <c r="G706" s="1">
        <v>5</v>
      </c>
      <c r="H706" s="1">
        <v>2</v>
      </c>
    </row>
    <row r="707" spans="1:8" x14ac:dyDescent="0.3">
      <c r="A707" s="8" t="s">
        <v>6633</v>
      </c>
      <c r="B707" s="6">
        <v>368432</v>
      </c>
      <c r="C707" s="1">
        <v>207984</v>
      </c>
      <c r="D707" s="1">
        <v>8</v>
      </c>
      <c r="E707" s="1">
        <v>4</v>
      </c>
      <c r="G707" s="1">
        <v>8</v>
      </c>
      <c r="H707" s="1">
        <v>4</v>
      </c>
    </row>
    <row r="708" spans="1:8" x14ac:dyDescent="0.3">
      <c r="A708" s="8" t="s">
        <v>9191</v>
      </c>
      <c r="B708" s="6">
        <v>368250</v>
      </c>
      <c r="C708" s="1">
        <v>209148</v>
      </c>
      <c r="D708" s="1">
        <v>8</v>
      </c>
      <c r="E708" s="1">
        <v>2</v>
      </c>
      <c r="G708" s="1">
        <v>8</v>
      </c>
      <c r="H708" s="1">
        <v>2</v>
      </c>
    </row>
    <row r="709" spans="1:8" x14ac:dyDescent="0.3">
      <c r="A709" s="8" t="s">
        <v>4495</v>
      </c>
      <c r="B709" s="6">
        <v>366786</v>
      </c>
      <c r="C709" s="1">
        <v>366786</v>
      </c>
      <c r="D709" s="1">
        <v>7</v>
      </c>
      <c r="E709" s="1">
        <v>1</v>
      </c>
      <c r="G709" s="1">
        <v>7</v>
      </c>
      <c r="H709" s="1">
        <v>1</v>
      </c>
    </row>
    <row r="710" spans="1:8" x14ac:dyDescent="0.3">
      <c r="A710" s="8" t="s">
        <v>8686</v>
      </c>
      <c r="B710" s="6">
        <v>366744</v>
      </c>
      <c r="C710" s="1">
        <v>366744</v>
      </c>
      <c r="D710" s="1">
        <v>4</v>
      </c>
      <c r="E710" s="1">
        <v>1</v>
      </c>
      <c r="G710" s="1">
        <v>4</v>
      </c>
      <c r="H710" s="1">
        <v>1</v>
      </c>
    </row>
    <row r="711" spans="1:8" x14ac:dyDescent="0.3">
      <c r="A711" s="8" t="s">
        <v>7871</v>
      </c>
      <c r="B711" s="6">
        <v>366744</v>
      </c>
      <c r="C711" s="1">
        <v>366744</v>
      </c>
      <c r="D711" s="1">
        <v>4</v>
      </c>
      <c r="E711" s="1">
        <v>1</v>
      </c>
      <c r="G711" s="1">
        <v>4</v>
      </c>
      <c r="H711" s="1">
        <v>1</v>
      </c>
    </row>
    <row r="712" spans="1:8" x14ac:dyDescent="0.3">
      <c r="A712" s="8" t="s">
        <v>9164</v>
      </c>
      <c r="B712" s="6">
        <v>365500</v>
      </c>
      <c r="C712" s="1">
        <v>313722</v>
      </c>
      <c r="D712" s="1">
        <v>16</v>
      </c>
      <c r="E712" s="1">
        <v>4</v>
      </c>
      <c r="G712" s="1">
        <v>16</v>
      </c>
      <c r="H712" s="1">
        <v>4</v>
      </c>
    </row>
    <row r="713" spans="1:8" x14ac:dyDescent="0.3">
      <c r="A713" s="8" t="s">
        <v>9475</v>
      </c>
      <c r="B713" s="6">
        <v>365241</v>
      </c>
      <c r="C713" s="1">
        <v>362136</v>
      </c>
      <c r="D713" s="1">
        <v>6</v>
      </c>
      <c r="E713" s="1">
        <v>2</v>
      </c>
      <c r="G713" s="1">
        <v>6</v>
      </c>
      <c r="H713" s="1">
        <v>2</v>
      </c>
    </row>
    <row r="714" spans="1:8" x14ac:dyDescent="0.3">
      <c r="A714" s="8" t="s">
        <v>9496</v>
      </c>
      <c r="B714" s="6">
        <v>363728</v>
      </c>
      <c r="C714" s="1">
        <v>273568</v>
      </c>
      <c r="D714" s="1">
        <v>8</v>
      </c>
      <c r="E714" s="1">
        <v>4</v>
      </c>
      <c r="G714" s="1">
        <v>8</v>
      </c>
      <c r="H714" s="1">
        <v>4</v>
      </c>
    </row>
    <row r="715" spans="1:8" x14ac:dyDescent="0.3">
      <c r="A715" s="8" t="s">
        <v>8746</v>
      </c>
      <c r="B715" s="6">
        <v>362216</v>
      </c>
      <c r="C715" s="1">
        <v>353568</v>
      </c>
      <c r="D715" s="1">
        <v>10</v>
      </c>
      <c r="E715" s="1">
        <v>4</v>
      </c>
      <c r="G715" s="1">
        <v>10</v>
      </c>
      <c r="H715" s="1">
        <v>4</v>
      </c>
    </row>
    <row r="716" spans="1:8" x14ac:dyDescent="0.3">
      <c r="A716" s="8" t="s">
        <v>3991</v>
      </c>
      <c r="B716" s="6">
        <v>362176</v>
      </c>
      <c r="C716" s="1">
        <v>333056</v>
      </c>
      <c r="D716" s="1">
        <v>9</v>
      </c>
      <c r="E716" s="1">
        <v>3</v>
      </c>
      <c r="G716" s="1">
        <v>9</v>
      </c>
      <c r="H716" s="1">
        <v>3</v>
      </c>
    </row>
    <row r="717" spans="1:8" x14ac:dyDescent="0.3">
      <c r="A717" s="8" t="s">
        <v>7692</v>
      </c>
      <c r="B717" s="6">
        <v>362103</v>
      </c>
      <c r="C717" s="1">
        <v>217584</v>
      </c>
      <c r="D717" s="1">
        <v>8</v>
      </c>
      <c r="E717" s="1">
        <v>3</v>
      </c>
      <c r="G717" s="1">
        <v>8</v>
      </c>
      <c r="H717" s="1">
        <v>3</v>
      </c>
    </row>
    <row r="718" spans="1:8" x14ac:dyDescent="0.3">
      <c r="A718" s="8" t="s">
        <v>7397</v>
      </c>
      <c r="B718" s="6">
        <v>361882</v>
      </c>
      <c r="C718" s="1">
        <v>169004</v>
      </c>
      <c r="D718" s="1">
        <v>37</v>
      </c>
      <c r="E718" s="1">
        <v>9</v>
      </c>
      <c r="G718" s="1">
        <v>37</v>
      </c>
      <c r="H718" s="1">
        <v>9</v>
      </c>
    </row>
    <row r="719" spans="1:8" x14ac:dyDescent="0.3">
      <c r="A719" s="8" t="s">
        <v>6537</v>
      </c>
      <c r="B719" s="6">
        <v>361608</v>
      </c>
      <c r="C719" s="1">
        <v>227136</v>
      </c>
      <c r="D719" s="1">
        <v>11</v>
      </c>
      <c r="E719" s="1">
        <v>4</v>
      </c>
      <c r="G719" s="1">
        <v>11</v>
      </c>
      <c r="H719" s="1">
        <v>4</v>
      </c>
    </row>
    <row r="720" spans="1:8" x14ac:dyDescent="0.3">
      <c r="A720" s="8" t="s">
        <v>7501</v>
      </c>
      <c r="B720" s="6">
        <v>361376</v>
      </c>
      <c r="C720" s="1">
        <v>361376</v>
      </c>
      <c r="D720" s="1">
        <v>2</v>
      </c>
      <c r="E720" s="1">
        <v>1</v>
      </c>
      <c r="G720" s="1">
        <v>2</v>
      </c>
      <c r="H720" s="1">
        <v>1</v>
      </c>
    </row>
    <row r="721" spans="1:8" x14ac:dyDescent="0.3">
      <c r="A721" s="8" t="s">
        <v>6236</v>
      </c>
      <c r="B721" s="6">
        <v>361376</v>
      </c>
      <c r="C721" s="1">
        <v>361376</v>
      </c>
      <c r="D721" s="1">
        <v>2</v>
      </c>
      <c r="E721" s="1">
        <v>1</v>
      </c>
      <c r="G721" s="1">
        <v>2</v>
      </c>
      <c r="H721" s="1">
        <v>1</v>
      </c>
    </row>
    <row r="722" spans="1:8" x14ac:dyDescent="0.3">
      <c r="A722" s="8" t="s">
        <v>6705</v>
      </c>
      <c r="B722" s="6">
        <v>360547</v>
      </c>
      <c r="C722" s="1">
        <v>359499</v>
      </c>
      <c r="D722" s="1">
        <v>4</v>
      </c>
      <c r="E722" s="1">
        <v>2</v>
      </c>
      <c r="G722" s="1">
        <v>4</v>
      </c>
      <c r="H722" s="1">
        <v>2</v>
      </c>
    </row>
    <row r="723" spans="1:8" x14ac:dyDescent="0.3">
      <c r="A723" s="8" t="s">
        <v>4464</v>
      </c>
      <c r="B723" s="6">
        <v>360218</v>
      </c>
      <c r="C723" s="1">
        <v>359976</v>
      </c>
      <c r="D723" s="1">
        <v>8</v>
      </c>
      <c r="E723" s="1">
        <v>2</v>
      </c>
      <c r="G723" s="1">
        <v>8</v>
      </c>
      <c r="H723" s="1">
        <v>2</v>
      </c>
    </row>
    <row r="724" spans="1:8" x14ac:dyDescent="0.3">
      <c r="A724" s="8" t="s">
        <v>5870</v>
      </c>
      <c r="B724" s="6">
        <v>359976</v>
      </c>
      <c r="C724" s="1">
        <v>359976</v>
      </c>
      <c r="D724" s="1">
        <v>3</v>
      </c>
      <c r="E724" s="1">
        <v>1</v>
      </c>
      <c r="G724" s="1">
        <v>3</v>
      </c>
      <c r="H724" s="1">
        <v>1</v>
      </c>
    </row>
    <row r="725" spans="1:8" x14ac:dyDescent="0.3">
      <c r="A725" s="8" t="s">
        <v>8806</v>
      </c>
      <c r="B725" s="6">
        <v>359499</v>
      </c>
      <c r="C725" s="1">
        <v>359499</v>
      </c>
      <c r="D725" s="1">
        <v>3</v>
      </c>
      <c r="E725" s="1">
        <v>1</v>
      </c>
      <c r="G725" s="1">
        <v>3</v>
      </c>
      <c r="H725" s="1">
        <v>1</v>
      </c>
    </row>
    <row r="726" spans="1:8" x14ac:dyDescent="0.3">
      <c r="A726" s="8" t="s">
        <v>9170</v>
      </c>
      <c r="B726" s="6">
        <v>359430</v>
      </c>
      <c r="C726" s="1">
        <v>317058</v>
      </c>
      <c r="D726" s="1">
        <v>12</v>
      </c>
      <c r="E726" s="1">
        <v>3</v>
      </c>
      <c r="G726" s="1">
        <v>12</v>
      </c>
      <c r="H726" s="1">
        <v>3</v>
      </c>
    </row>
    <row r="727" spans="1:8" x14ac:dyDescent="0.3">
      <c r="A727" s="8" t="s">
        <v>3541</v>
      </c>
      <c r="B727" s="6">
        <v>359058</v>
      </c>
      <c r="C727" s="1">
        <v>359058</v>
      </c>
      <c r="D727" s="1">
        <v>3</v>
      </c>
      <c r="E727" s="1">
        <v>1</v>
      </c>
      <c r="G727" s="1">
        <v>3</v>
      </c>
      <c r="H727" s="1">
        <v>1</v>
      </c>
    </row>
    <row r="728" spans="1:8" x14ac:dyDescent="0.3">
      <c r="A728" s="8" t="s">
        <v>7423</v>
      </c>
      <c r="B728" s="6">
        <v>357462</v>
      </c>
      <c r="C728" s="1">
        <v>291168</v>
      </c>
      <c r="D728" s="1">
        <v>5</v>
      </c>
      <c r="E728" s="1">
        <v>2</v>
      </c>
      <c r="G728" s="1">
        <v>5</v>
      </c>
      <c r="H728" s="1">
        <v>2</v>
      </c>
    </row>
    <row r="729" spans="1:8" x14ac:dyDescent="0.3">
      <c r="A729" s="8" t="s">
        <v>7146</v>
      </c>
      <c r="B729" s="6">
        <v>355455</v>
      </c>
      <c r="C729" s="1">
        <v>355455</v>
      </c>
      <c r="D729" s="1">
        <v>3</v>
      </c>
      <c r="E729" s="1">
        <v>1</v>
      </c>
      <c r="G729" s="1">
        <v>3</v>
      </c>
      <c r="H729" s="1">
        <v>1</v>
      </c>
    </row>
    <row r="730" spans="1:8" x14ac:dyDescent="0.3">
      <c r="A730" s="8" t="s">
        <v>758</v>
      </c>
      <c r="B730" s="6">
        <v>353334</v>
      </c>
      <c r="C730" s="1">
        <v>340144</v>
      </c>
      <c r="D730" s="1">
        <v>12</v>
      </c>
      <c r="E730" s="1">
        <v>3</v>
      </c>
      <c r="G730" s="1">
        <v>12</v>
      </c>
      <c r="H730" s="1">
        <v>3</v>
      </c>
    </row>
    <row r="731" spans="1:8" x14ac:dyDescent="0.3">
      <c r="A731" s="8" t="s">
        <v>8160</v>
      </c>
      <c r="B731" s="6">
        <v>352197</v>
      </c>
      <c r="C731" s="1">
        <v>349965</v>
      </c>
      <c r="D731" s="1">
        <v>12</v>
      </c>
      <c r="E731" s="1">
        <v>2</v>
      </c>
      <c r="G731" s="1">
        <v>12</v>
      </c>
      <c r="H731" s="1">
        <v>2</v>
      </c>
    </row>
    <row r="732" spans="1:8" x14ac:dyDescent="0.3">
      <c r="A732" s="8" t="s">
        <v>6391</v>
      </c>
      <c r="B732" s="6">
        <v>352168</v>
      </c>
      <c r="C732" s="1">
        <v>167944</v>
      </c>
      <c r="D732" s="1">
        <v>14</v>
      </c>
      <c r="E732" s="1">
        <v>4</v>
      </c>
      <c r="G732" s="1">
        <v>14</v>
      </c>
      <c r="H732" s="1">
        <v>4</v>
      </c>
    </row>
    <row r="733" spans="1:8" x14ac:dyDescent="0.3">
      <c r="A733" s="8" t="s">
        <v>8431</v>
      </c>
      <c r="B733" s="6">
        <v>352155</v>
      </c>
      <c r="C733" s="1">
        <v>276784</v>
      </c>
      <c r="D733" s="1">
        <v>14</v>
      </c>
      <c r="E733" s="1">
        <v>5</v>
      </c>
      <c r="G733" s="1">
        <v>14</v>
      </c>
      <c r="H733" s="1">
        <v>5</v>
      </c>
    </row>
    <row r="734" spans="1:8" x14ac:dyDescent="0.3">
      <c r="A734" s="8" t="s">
        <v>7586</v>
      </c>
      <c r="B734" s="6">
        <v>351968</v>
      </c>
      <c r="C734" s="1">
        <v>332832</v>
      </c>
      <c r="D734" s="1">
        <v>8</v>
      </c>
      <c r="E734" s="1">
        <v>2</v>
      </c>
      <c r="G734" s="1">
        <v>8</v>
      </c>
      <c r="H734" s="1">
        <v>2</v>
      </c>
    </row>
    <row r="735" spans="1:8" x14ac:dyDescent="0.3">
      <c r="A735" s="8" t="s">
        <v>6346</v>
      </c>
      <c r="B735" s="6">
        <v>351216</v>
      </c>
      <c r="C735" s="1">
        <v>351216</v>
      </c>
      <c r="D735" s="1">
        <v>3</v>
      </c>
      <c r="E735" s="1">
        <v>1</v>
      </c>
      <c r="G735" s="1">
        <v>3</v>
      </c>
      <c r="H735" s="1">
        <v>1</v>
      </c>
    </row>
    <row r="736" spans="1:8" x14ac:dyDescent="0.3">
      <c r="A736" s="8" t="s">
        <v>8198</v>
      </c>
      <c r="B736" s="6">
        <v>350628</v>
      </c>
      <c r="C736" s="1">
        <v>325632</v>
      </c>
      <c r="D736" s="1">
        <v>13</v>
      </c>
      <c r="E736" s="1">
        <v>3</v>
      </c>
      <c r="G736" s="1">
        <v>13</v>
      </c>
      <c r="H736" s="1">
        <v>3</v>
      </c>
    </row>
    <row r="737" spans="1:8" x14ac:dyDescent="0.3">
      <c r="A737" s="8" t="s">
        <v>7001</v>
      </c>
      <c r="B737" s="6">
        <v>350516</v>
      </c>
      <c r="C737" s="1">
        <v>255968</v>
      </c>
      <c r="D737" s="1">
        <v>24</v>
      </c>
      <c r="E737" s="1">
        <v>5</v>
      </c>
      <c r="G737" s="1">
        <v>24</v>
      </c>
      <c r="H737" s="1">
        <v>5</v>
      </c>
    </row>
    <row r="738" spans="1:8" x14ac:dyDescent="0.3">
      <c r="A738" s="8" t="s">
        <v>7553</v>
      </c>
      <c r="B738" s="6">
        <v>350441</v>
      </c>
      <c r="C738" s="1">
        <v>302376</v>
      </c>
      <c r="D738" s="1">
        <v>12</v>
      </c>
      <c r="E738" s="1">
        <v>3</v>
      </c>
      <c r="G738" s="1">
        <v>12</v>
      </c>
      <c r="H738" s="1">
        <v>3</v>
      </c>
    </row>
    <row r="739" spans="1:8" x14ac:dyDescent="0.3">
      <c r="A739" s="8" t="s">
        <v>7289</v>
      </c>
      <c r="B739" s="6">
        <v>350080</v>
      </c>
      <c r="C739" s="1">
        <v>338352</v>
      </c>
      <c r="D739" s="1">
        <v>11</v>
      </c>
      <c r="E739" s="1">
        <v>3</v>
      </c>
      <c r="G739" s="1">
        <v>11</v>
      </c>
      <c r="H739" s="1">
        <v>3</v>
      </c>
    </row>
    <row r="740" spans="1:8" x14ac:dyDescent="0.3">
      <c r="A740" s="8" t="s">
        <v>7840</v>
      </c>
      <c r="B740" s="6">
        <v>349082</v>
      </c>
      <c r="C740" s="1">
        <v>221024</v>
      </c>
      <c r="D740" s="1">
        <v>5</v>
      </c>
      <c r="E740" s="1">
        <v>2</v>
      </c>
      <c r="G740" s="1">
        <v>5</v>
      </c>
      <c r="H740" s="1">
        <v>2</v>
      </c>
    </row>
    <row r="741" spans="1:8" x14ac:dyDescent="0.3">
      <c r="A741" s="8" t="s">
        <v>9072</v>
      </c>
      <c r="B741" s="6">
        <v>348990</v>
      </c>
      <c r="C741" s="1">
        <v>207184</v>
      </c>
      <c r="D741" s="1">
        <v>22</v>
      </c>
      <c r="E741" s="1">
        <v>8</v>
      </c>
      <c r="G741" s="1">
        <v>22</v>
      </c>
      <c r="H741" s="1">
        <v>8</v>
      </c>
    </row>
    <row r="742" spans="1:8" x14ac:dyDescent="0.3">
      <c r="A742" s="8" t="s">
        <v>2384</v>
      </c>
      <c r="B742" s="6">
        <v>348928</v>
      </c>
      <c r="C742" s="1">
        <v>348928</v>
      </c>
      <c r="D742" s="1">
        <v>2</v>
      </c>
      <c r="E742" s="1">
        <v>1</v>
      </c>
      <c r="G742" s="1">
        <v>2</v>
      </c>
      <c r="H742" s="1">
        <v>1</v>
      </c>
    </row>
    <row r="743" spans="1:8" x14ac:dyDescent="0.3">
      <c r="A743" s="8" t="s">
        <v>7887</v>
      </c>
      <c r="B743" s="6">
        <v>348354</v>
      </c>
      <c r="C743" s="1">
        <v>245646</v>
      </c>
      <c r="D743" s="1">
        <v>17</v>
      </c>
      <c r="E743" s="1">
        <v>6</v>
      </c>
      <c r="G743" s="1">
        <v>17</v>
      </c>
      <c r="H743" s="1">
        <v>6</v>
      </c>
    </row>
    <row r="744" spans="1:8" x14ac:dyDescent="0.3">
      <c r="A744" s="8" t="s">
        <v>5238</v>
      </c>
      <c r="B744" s="6">
        <v>347802</v>
      </c>
      <c r="C744" s="1">
        <v>347802</v>
      </c>
      <c r="D744" s="1">
        <v>7</v>
      </c>
      <c r="E744" s="1">
        <v>1</v>
      </c>
      <c r="G744" s="1">
        <v>7</v>
      </c>
      <c r="H744" s="1">
        <v>1</v>
      </c>
    </row>
    <row r="745" spans="1:8" x14ac:dyDescent="0.3">
      <c r="A745" s="8" t="s">
        <v>8953</v>
      </c>
      <c r="B745" s="6">
        <v>344981</v>
      </c>
      <c r="C745" s="1">
        <v>344981</v>
      </c>
      <c r="D745" s="1">
        <v>7</v>
      </c>
      <c r="E745" s="1">
        <v>1</v>
      </c>
      <c r="G745" s="1">
        <v>7</v>
      </c>
      <c r="H745" s="1">
        <v>1</v>
      </c>
    </row>
    <row r="746" spans="1:8" x14ac:dyDescent="0.3">
      <c r="A746" s="8" t="s">
        <v>4534</v>
      </c>
      <c r="B746" s="6">
        <v>344798</v>
      </c>
      <c r="C746" s="1">
        <v>217584</v>
      </c>
      <c r="D746" s="1">
        <v>18</v>
      </c>
      <c r="E746" s="1">
        <v>4</v>
      </c>
      <c r="G746" s="1">
        <v>18</v>
      </c>
      <c r="H746" s="1">
        <v>4</v>
      </c>
    </row>
    <row r="747" spans="1:8" x14ac:dyDescent="0.3">
      <c r="A747" s="8" t="s">
        <v>6459</v>
      </c>
      <c r="B747" s="6">
        <v>344704</v>
      </c>
      <c r="C747" s="1">
        <v>344704</v>
      </c>
      <c r="D747" s="1">
        <v>2</v>
      </c>
      <c r="E747" s="1">
        <v>1</v>
      </c>
      <c r="G747" s="1">
        <v>2</v>
      </c>
      <c r="H747" s="1">
        <v>1</v>
      </c>
    </row>
    <row r="748" spans="1:8" x14ac:dyDescent="0.3">
      <c r="A748" s="8" t="s">
        <v>8362</v>
      </c>
      <c r="B748" s="6">
        <v>344372</v>
      </c>
      <c r="C748" s="1">
        <v>344372</v>
      </c>
      <c r="D748" s="1">
        <v>4</v>
      </c>
      <c r="E748" s="1">
        <v>1</v>
      </c>
      <c r="G748" s="1">
        <v>4</v>
      </c>
      <c r="H748" s="1">
        <v>1</v>
      </c>
    </row>
    <row r="749" spans="1:8" x14ac:dyDescent="0.3">
      <c r="A749" s="8" t="s">
        <v>9007</v>
      </c>
      <c r="B749" s="6">
        <v>344274</v>
      </c>
      <c r="C749" s="1">
        <v>322192</v>
      </c>
      <c r="D749" s="1">
        <v>20</v>
      </c>
      <c r="E749" s="1">
        <v>3</v>
      </c>
      <c r="G749" s="1">
        <v>20</v>
      </c>
      <c r="H749" s="1">
        <v>3</v>
      </c>
    </row>
    <row r="750" spans="1:8" x14ac:dyDescent="0.3">
      <c r="A750" s="8" t="s">
        <v>7977</v>
      </c>
      <c r="B750" s="6">
        <v>342699</v>
      </c>
      <c r="C750" s="1">
        <v>331023</v>
      </c>
      <c r="D750" s="1">
        <v>8</v>
      </c>
      <c r="E750" s="1">
        <v>2</v>
      </c>
      <c r="G750" s="1">
        <v>8</v>
      </c>
      <c r="H750" s="1">
        <v>2</v>
      </c>
    </row>
    <row r="751" spans="1:8" x14ac:dyDescent="0.3">
      <c r="A751" s="8" t="s">
        <v>7317</v>
      </c>
      <c r="B751" s="6">
        <v>342240</v>
      </c>
      <c r="C751" s="1">
        <v>314352</v>
      </c>
      <c r="D751" s="1">
        <v>10</v>
      </c>
      <c r="E751" s="1">
        <v>2</v>
      </c>
      <c r="G751" s="1">
        <v>10</v>
      </c>
      <c r="H751" s="1">
        <v>2</v>
      </c>
    </row>
    <row r="752" spans="1:8" x14ac:dyDescent="0.3">
      <c r="A752" s="8" t="s">
        <v>7998</v>
      </c>
      <c r="B752" s="6">
        <v>341991</v>
      </c>
      <c r="C752" s="1">
        <v>341991</v>
      </c>
      <c r="D752" s="1">
        <v>3</v>
      </c>
      <c r="E752" s="1">
        <v>1</v>
      </c>
      <c r="G752" s="1">
        <v>3</v>
      </c>
      <c r="H752" s="1">
        <v>1</v>
      </c>
    </row>
    <row r="753" spans="1:8" x14ac:dyDescent="0.3">
      <c r="A753" s="8" t="s">
        <v>7427</v>
      </c>
      <c r="B753" s="6">
        <v>341832</v>
      </c>
      <c r="C753" s="1">
        <v>177568</v>
      </c>
      <c r="D753" s="1">
        <v>26</v>
      </c>
      <c r="E753" s="1">
        <v>5</v>
      </c>
      <c r="G753" s="1">
        <v>26</v>
      </c>
      <c r="H753" s="1">
        <v>5</v>
      </c>
    </row>
    <row r="754" spans="1:8" x14ac:dyDescent="0.3">
      <c r="A754" s="8" t="s">
        <v>6284</v>
      </c>
      <c r="B754" s="6">
        <v>341298</v>
      </c>
      <c r="C754" s="1">
        <v>321568</v>
      </c>
      <c r="D754" s="1">
        <v>15</v>
      </c>
      <c r="E754" s="1">
        <v>4</v>
      </c>
      <c r="G754" s="1">
        <v>15</v>
      </c>
      <c r="H754" s="1">
        <v>4</v>
      </c>
    </row>
    <row r="755" spans="1:8" x14ac:dyDescent="0.3">
      <c r="A755" s="8" t="s">
        <v>7381</v>
      </c>
      <c r="B755" s="6">
        <v>340704</v>
      </c>
      <c r="C755" s="1">
        <v>340704</v>
      </c>
      <c r="D755" s="1">
        <v>6</v>
      </c>
      <c r="E755" s="1">
        <v>1</v>
      </c>
      <c r="G755" s="1">
        <v>6</v>
      </c>
      <c r="H755" s="1">
        <v>1</v>
      </c>
    </row>
    <row r="756" spans="1:8" x14ac:dyDescent="0.3">
      <c r="A756" s="8" t="s">
        <v>6830</v>
      </c>
      <c r="B756" s="6">
        <v>340116</v>
      </c>
      <c r="C756" s="1">
        <v>340116</v>
      </c>
      <c r="D756" s="1">
        <v>6</v>
      </c>
      <c r="E756" s="1">
        <v>1</v>
      </c>
      <c r="G756" s="1">
        <v>6</v>
      </c>
      <c r="H756" s="1">
        <v>1</v>
      </c>
    </row>
    <row r="757" spans="1:8" x14ac:dyDescent="0.3">
      <c r="A757" s="8" t="s">
        <v>4423</v>
      </c>
      <c r="B757" s="6">
        <v>339980</v>
      </c>
      <c r="C757" s="1">
        <v>253372</v>
      </c>
      <c r="D757" s="1">
        <v>20</v>
      </c>
      <c r="E757" s="1">
        <v>4</v>
      </c>
      <c r="G757" s="1">
        <v>20</v>
      </c>
      <c r="H757" s="1">
        <v>4</v>
      </c>
    </row>
    <row r="758" spans="1:8" x14ac:dyDescent="0.3">
      <c r="A758" s="8" t="s">
        <v>9449</v>
      </c>
      <c r="B758" s="6">
        <v>339368</v>
      </c>
      <c r="C758" s="1">
        <v>339368</v>
      </c>
      <c r="D758" s="1">
        <v>8</v>
      </c>
      <c r="E758" s="1">
        <v>1</v>
      </c>
      <c r="G758" s="1">
        <v>8</v>
      </c>
      <c r="H758" s="1">
        <v>1</v>
      </c>
    </row>
    <row r="759" spans="1:8" x14ac:dyDescent="0.3">
      <c r="A759" s="8" t="s">
        <v>5957</v>
      </c>
      <c r="B759" s="6">
        <v>338233</v>
      </c>
      <c r="C759" s="1">
        <v>170058</v>
      </c>
      <c r="D759" s="1">
        <v>11</v>
      </c>
      <c r="E759" s="1">
        <v>3</v>
      </c>
      <c r="G759" s="1">
        <v>11</v>
      </c>
      <c r="H759" s="1">
        <v>3</v>
      </c>
    </row>
    <row r="760" spans="1:8" x14ac:dyDescent="0.3">
      <c r="A760" s="8" t="s">
        <v>6052</v>
      </c>
      <c r="B760" s="6">
        <v>337688</v>
      </c>
      <c r="C760" s="1">
        <v>169064</v>
      </c>
      <c r="D760" s="1">
        <v>16</v>
      </c>
      <c r="E760" s="1">
        <v>2</v>
      </c>
      <c r="G760" s="1">
        <v>16</v>
      </c>
      <c r="H760" s="1">
        <v>2</v>
      </c>
    </row>
    <row r="761" spans="1:8" x14ac:dyDescent="0.3">
      <c r="A761" s="8" t="s">
        <v>8346</v>
      </c>
      <c r="B761" s="6">
        <v>337176</v>
      </c>
      <c r="C761" s="1">
        <v>337176</v>
      </c>
      <c r="D761" s="1">
        <v>2</v>
      </c>
      <c r="E761" s="1">
        <v>1</v>
      </c>
      <c r="G761" s="1">
        <v>2</v>
      </c>
      <c r="H761" s="1">
        <v>1</v>
      </c>
    </row>
    <row r="762" spans="1:8" x14ac:dyDescent="0.3">
      <c r="A762" s="8" t="s">
        <v>8993</v>
      </c>
      <c r="B762" s="6">
        <v>337088</v>
      </c>
      <c r="C762" s="1">
        <v>337088</v>
      </c>
      <c r="D762" s="1">
        <v>4</v>
      </c>
      <c r="E762" s="1">
        <v>1</v>
      </c>
      <c r="G762" s="1">
        <v>4</v>
      </c>
      <c r="H762" s="1">
        <v>1</v>
      </c>
    </row>
    <row r="763" spans="1:8" x14ac:dyDescent="0.3">
      <c r="A763" s="8" t="s">
        <v>9387</v>
      </c>
      <c r="B763" s="6">
        <v>335643</v>
      </c>
      <c r="C763" s="1">
        <v>326646</v>
      </c>
      <c r="D763" s="1">
        <v>6</v>
      </c>
      <c r="E763" s="1">
        <v>2</v>
      </c>
      <c r="G763" s="1">
        <v>6</v>
      </c>
      <c r="H763" s="1">
        <v>2</v>
      </c>
    </row>
    <row r="764" spans="1:8" x14ac:dyDescent="0.3">
      <c r="A764" s="8" t="s">
        <v>981</v>
      </c>
      <c r="B764" s="6">
        <v>335498</v>
      </c>
      <c r="C764" s="1">
        <v>334737</v>
      </c>
      <c r="D764" s="1">
        <v>14</v>
      </c>
      <c r="E764" s="1">
        <v>2</v>
      </c>
      <c r="G764" s="1">
        <v>14</v>
      </c>
      <c r="H764" s="1">
        <v>2</v>
      </c>
    </row>
    <row r="765" spans="1:8" x14ac:dyDescent="0.3">
      <c r="A765" s="8" t="s">
        <v>5995</v>
      </c>
      <c r="B765" s="6">
        <v>335120</v>
      </c>
      <c r="C765" s="1">
        <v>302384</v>
      </c>
      <c r="D765" s="1">
        <v>8</v>
      </c>
      <c r="E765" s="1">
        <v>3</v>
      </c>
      <c r="G765" s="1">
        <v>8</v>
      </c>
      <c r="H765" s="1">
        <v>3</v>
      </c>
    </row>
    <row r="766" spans="1:8" x14ac:dyDescent="0.3">
      <c r="A766" s="8" t="s">
        <v>3341</v>
      </c>
      <c r="B766" s="6">
        <v>334768</v>
      </c>
      <c r="C766" s="1">
        <v>334768</v>
      </c>
      <c r="D766" s="1">
        <v>7</v>
      </c>
      <c r="E766" s="1">
        <v>1</v>
      </c>
      <c r="G766" s="1">
        <v>7</v>
      </c>
      <c r="H766" s="1">
        <v>1</v>
      </c>
    </row>
    <row r="767" spans="1:8" x14ac:dyDescent="0.3">
      <c r="A767" s="8" t="s">
        <v>6877</v>
      </c>
      <c r="B767" s="6">
        <v>333776</v>
      </c>
      <c r="C767" s="1">
        <v>329584</v>
      </c>
      <c r="D767" s="1">
        <v>6</v>
      </c>
      <c r="E767" s="1">
        <v>2</v>
      </c>
      <c r="G767" s="1">
        <v>6</v>
      </c>
      <c r="H767" s="1">
        <v>2</v>
      </c>
    </row>
    <row r="768" spans="1:8" x14ac:dyDescent="0.3">
      <c r="A768" s="8" t="s">
        <v>7160</v>
      </c>
      <c r="B768" s="6">
        <v>333576</v>
      </c>
      <c r="C768" s="1">
        <v>333576</v>
      </c>
      <c r="D768" s="1">
        <v>3</v>
      </c>
      <c r="E768" s="1">
        <v>1</v>
      </c>
      <c r="G768" s="1">
        <v>3</v>
      </c>
      <c r="H768" s="1">
        <v>1</v>
      </c>
    </row>
    <row r="769" spans="1:8" x14ac:dyDescent="0.3">
      <c r="A769" s="8" t="s">
        <v>2398</v>
      </c>
      <c r="B769" s="6">
        <v>333390</v>
      </c>
      <c r="C769" s="1">
        <v>271593</v>
      </c>
      <c r="D769" s="1">
        <v>10</v>
      </c>
      <c r="E769" s="1">
        <v>2</v>
      </c>
      <c r="G769" s="1">
        <v>10</v>
      </c>
      <c r="H769" s="1">
        <v>2</v>
      </c>
    </row>
    <row r="770" spans="1:8" x14ac:dyDescent="0.3">
      <c r="A770" s="8" t="s">
        <v>7135</v>
      </c>
      <c r="B770" s="6">
        <v>331536</v>
      </c>
      <c r="C770" s="1">
        <v>331536</v>
      </c>
      <c r="D770" s="1">
        <v>3</v>
      </c>
      <c r="E770" s="1">
        <v>1</v>
      </c>
      <c r="G770" s="1">
        <v>3</v>
      </c>
      <c r="H770" s="1">
        <v>1</v>
      </c>
    </row>
    <row r="771" spans="1:8" x14ac:dyDescent="0.3">
      <c r="A771" s="8" t="s">
        <v>5783</v>
      </c>
      <c r="B771" s="6">
        <v>330890</v>
      </c>
      <c r="C771" s="1">
        <v>314352</v>
      </c>
      <c r="D771" s="1">
        <v>14</v>
      </c>
      <c r="E771" s="1">
        <v>4</v>
      </c>
      <c r="G771" s="1">
        <v>14</v>
      </c>
      <c r="H771" s="1">
        <v>4</v>
      </c>
    </row>
    <row r="772" spans="1:8" x14ac:dyDescent="0.3">
      <c r="A772" s="8" t="s">
        <v>8965</v>
      </c>
      <c r="B772" s="6">
        <v>330768</v>
      </c>
      <c r="C772" s="1">
        <v>274064</v>
      </c>
      <c r="D772" s="1">
        <v>9</v>
      </c>
      <c r="E772" s="1">
        <v>2</v>
      </c>
      <c r="G772" s="1">
        <v>9</v>
      </c>
      <c r="H772" s="1">
        <v>2</v>
      </c>
    </row>
    <row r="773" spans="1:8" x14ac:dyDescent="0.3">
      <c r="A773" s="8" t="s">
        <v>9470</v>
      </c>
      <c r="B773" s="6">
        <v>330588</v>
      </c>
      <c r="C773" s="1">
        <v>330588</v>
      </c>
      <c r="D773" s="1">
        <v>1</v>
      </c>
      <c r="E773" s="1">
        <v>1</v>
      </c>
      <c r="G773" s="1">
        <v>1</v>
      </c>
      <c r="H773" s="1">
        <v>1</v>
      </c>
    </row>
    <row r="774" spans="1:8" x14ac:dyDescent="0.3">
      <c r="A774" s="8" t="s">
        <v>4240</v>
      </c>
      <c r="B774" s="6">
        <v>330588</v>
      </c>
      <c r="C774" s="1">
        <v>330588</v>
      </c>
      <c r="D774" s="1">
        <v>1</v>
      </c>
      <c r="E774" s="1">
        <v>1</v>
      </c>
      <c r="G774" s="1">
        <v>1</v>
      </c>
      <c r="H774" s="1">
        <v>1</v>
      </c>
    </row>
    <row r="775" spans="1:8" x14ac:dyDescent="0.3">
      <c r="A775" s="8" t="s">
        <v>5889</v>
      </c>
      <c r="B775" s="6">
        <v>329972</v>
      </c>
      <c r="C775" s="1">
        <v>255108</v>
      </c>
      <c r="D775" s="1">
        <v>12</v>
      </c>
      <c r="E775" s="1">
        <v>4</v>
      </c>
      <c r="G775" s="1">
        <v>12</v>
      </c>
      <c r="H775" s="1">
        <v>4</v>
      </c>
    </row>
    <row r="776" spans="1:8" x14ac:dyDescent="0.3">
      <c r="A776" s="8" t="s">
        <v>7311</v>
      </c>
      <c r="B776" s="6">
        <v>329960</v>
      </c>
      <c r="C776" s="1">
        <v>310392</v>
      </c>
      <c r="D776" s="1">
        <v>6</v>
      </c>
      <c r="E776" s="1">
        <v>2</v>
      </c>
      <c r="G776" s="1">
        <v>6</v>
      </c>
      <c r="H776" s="1">
        <v>2</v>
      </c>
    </row>
    <row r="777" spans="1:8" x14ac:dyDescent="0.3">
      <c r="A777" s="8" t="s">
        <v>9239</v>
      </c>
      <c r="B777" s="6">
        <v>329305</v>
      </c>
      <c r="C777" s="1">
        <v>164688</v>
      </c>
      <c r="D777" s="1">
        <v>22</v>
      </c>
      <c r="E777" s="1">
        <v>8</v>
      </c>
      <c r="G777" s="1">
        <v>22</v>
      </c>
      <c r="H777" s="1">
        <v>8</v>
      </c>
    </row>
    <row r="778" spans="1:8" x14ac:dyDescent="0.3">
      <c r="A778" s="8" t="s">
        <v>6576</v>
      </c>
      <c r="B778" s="6">
        <v>329107</v>
      </c>
      <c r="C778" s="1">
        <v>224991</v>
      </c>
      <c r="D778" s="1">
        <v>19</v>
      </c>
      <c r="E778" s="1">
        <v>4</v>
      </c>
      <c r="G778" s="1">
        <v>19</v>
      </c>
      <c r="H778" s="1">
        <v>4</v>
      </c>
    </row>
    <row r="779" spans="1:8" x14ac:dyDescent="0.3">
      <c r="A779" s="8" t="s">
        <v>9438</v>
      </c>
      <c r="B779" s="6">
        <v>328592</v>
      </c>
      <c r="C779" s="1">
        <v>319968</v>
      </c>
      <c r="D779" s="1">
        <v>11</v>
      </c>
      <c r="E779" s="1">
        <v>2</v>
      </c>
      <c r="G779" s="1">
        <v>11</v>
      </c>
      <c r="H779" s="1">
        <v>2</v>
      </c>
    </row>
    <row r="780" spans="1:8" x14ac:dyDescent="0.3">
      <c r="A780" s="8" t="s">
        <v>1058</v>
      </c>
      <c r="B780" s="6">
        <v>328224</v>
      </c>
      <c r="C780" s="1">
        <v>328224</v>
      </c>
      <c r="D780" s="1">
        <v>4</v>
      </c>
      <c r="E780" s="1">
        <v>1</v>
      </c>
      <c r="G780" s="1">
        <v>4</v>
      </c>
      <c r="H780" s="1">
        <v>1</v>
      </c>
    </row>
    <row r="781" spans="1:8" x14ac:dyDescent="0.3">
      <c r="A781" s="8" t="s">
        <v>7363</v>
      </c>
      <c r="B781" s="6">
        <v>327996</v>
      </c>
      <c r="C781" s="1">
        <v>327996</v>
      </c>
      <c r="D781" s="1">
        <v>6</v>
      </c>
      <c r="E781" s="1">
        <v>1</v>
      </c>
      <c r="G781" s="1">
        <v>6</v>
      </c>
      <c r="H781" s="1">
        <v>1</v>
      </c>
    </row>
    <row r="782" spans="1:8" x14ac:dyDescent="0.3">
      <c r="A782" s="8" t="s">
        <v>7607</v>
      </c>
      <c r="B782" s="6">
        <v>327564</v>
      </c>
      <c r="C782" s="1">
        <v>327564</v>
      </c>
      <c r="D782" s="1">
        <v>4</v>
      </c>
      <c r="E782" s="1">
        <v>1</v>
      </c>
      <c r="G782" s="1">
        <v>4</v>
      </c>
      <c r="H782" s="1">
        <v>1</v>
      </c>
    </row>
    <row r="783" spans="1:8" x14ac:dyDescent="0.3">
      <c r="A783" s="8" t="s">
        <v>7296</v>
      </c>
      <c r="B783" s="6">
        <v>325134</v>
      </c>
      <c r="C783" s="1">
        <v>254856</v>
      </c>
      <c r="D783" s="1">
        <v>18</v>
      </c>
      <c r="E783" s="1">
        <v>5</v>
      </c>
      <c r="G783" s="1">
        <v>18</v>
      </c>
      <c r="H783" s="1">
        <v>5</v>
      </c>
    </row>
    <row r="784" spans="1:8" x14ac:dyDescent="0.3">
      <c r="A784" s="8" t="s">
        <v>8303</v>
      </c>
      <c r="B784" s="6">
        <v>324744</v>
      </c>
      <c r="C784" s="1">
        <v>324744</v>
      </c>
      <c r="D784" s="1">
        <v>3</v>
      </c>
      <c r="E784" s="1">
        <v>1</v>
      </c>
      <c r="G784" s="1">
        <v>3</v>
      </c>
      <c r="H784" s="1">
        <v>1</v>
      </c>
    </row>
    <row r="785" spans="1:8" x14ac:dyDescent="0.3">
      <c r="A785" s="8" t="s">
        <v>2480</v>
      </c>
      <c r="B785" s="6">
        <v>324387</v>
      </c>
      <c r="C785" s="1">
        <v>265475</v>
      </c>
      <c r="D785" s="1">
        <v>5</v>
      </c>
      <c r="E785" s="1">
        <v>3</v>
      </c>
      <c r="G785" s="1">
        <v>5</v>
      </c>
      <c r="H785" s="1">
        <v>3</v>
      </c>
    </row>
    <row r="786" spans="1:8" x14ac:dyDescent="0.3">
      <c r="A786" s="8" t="s">
        <v>707</v>
      </c>
      <c r="B786" s="6">
        <v>323976</v>
      </c>
      <c r="C786" s="1">
        <v>323976</v>
      </c>
      <c r="D786" s="1">
        <v>3</v>
      </c>
      <c r="E786" s="1">
        <v>1</v>
      </c>
      <c r="G786" s="1">
        <v>3</v>
      </c>
      <c r="H786" s="1">
        <v>1</v>
      </c>
    </row>
    <row r="787" spans="1:8" x14ac:dyDescent="0.3">
      <c r="A787" s="8" t="s">
        <v>8321</v>
      </c>
      <c r="B787" s="6">
        <v>323260</v>
      </c>
      <c r="C787" s="1">
        <v>307136</v>
      </c>
      <c r="D787" s="1">
        <v>8</v>
      </c>
      <c r="E787" s="1">
        <v>3</v>
      </c>
      <c r="G787" s="1">
        <v>8</v>
      </c>
      <c r="H787" s="1">
        <v>3</v>
      </c>
    </row>
    <row r="788" spans="1:8" x14ac:dyDescent="0.3">
      <c r="A788" s="8" t="s">
        <v>1024</v>
      </c>
      <c r="B788" s="6">
        <v>321568</v>
      </c>
      <c r="C788" s="1">
        <v>321568</v>
      </c>
      <c r="D788" s="1">
        <v>2</v>
      </c>
      <c r="E788" s="1">
        <v>1</v>
      </c>
      <c r="G788" s="1">
        <v>2</v>
      </c>
      <c r="H788" s="1">
        <v>1</v>
      </c>
    </row>
    <row r="789" spans="1:8" x14ac:dyDescent="0.3">
      <c r="A789" s="8" t="s">
        <v>1019</v>
      </c>
      <c r="B789" s="6">
        <v>321568</v>
      </c>
      <c r="C789" s="1">
        <v>321568</v>
      </c>
      <c r="D789" s="1">
        <v>2</v>
      </c>
      <c r="E789" s="1">
        <v>1</v>
      </c>
      <c r="G789" s="1">
        <v>2</v>
      </c>
      <c r="H789" s="1">
        <v>1</v>
      </c>
    </row>
    <row r="790" spans="1:8" x14ac:dyDescent="0.3">
      <c r="A790" s="8" t="s">
        <v>9234</v>
      </c>
      <c r="B790" s="6">
        <v>321552</v>
      </c>
      <c r="C790" s="1">
        <v>321552</v>
      </c>
      <c r="D790" s="1">
        <v>6</v>
      </c>
      <c r="E790" s="1">
        <v>1</v>
      </c>
      <c r="G790" s="1">
        <v>6</v>
      </c>
      <c r="H790" s="1">
        <v>1</v>
      </c>
    </row>
    <row r="791" spans="1:8" x14ac:dyDescent="0.3">
      <c r="A791" s="8" t="s">
        <v>6233</v>
      </c>
      <c r="B791" s="6">
        <v>321538</v>
      </c>
      <c r="C791" s="1">
        <v>183968</v>
      </c>
      <c r="D791" s="1">
        <v>15</v>
      </c>
      <c r="E791" s="1">
        <v>4</v>
      </c>
      <c r="G791" s="1">
        <v>15</v>
      </c>
      <c r="H791" s="1">
        <v>4</v>
      </c>
    </row>
    <row r="792" spans="1:8" x14ac:dyDescent="0.3">
      <c r="A792" s="8" t="s">
        <v>5482</v>
      </c>
      <c r="B792" s="6">
        <v>321390</v>
      </c>
      <c r="C792" s="1">
        <v>251006</v>
      </c>
      <c r="D792" s="1">
        <v>10</v>
      </c>
      <c r="E792" s="1">
        <v>3</v>
      </c>
      <c r="G792" s="1">
        <v>10</v>
      </c>
      <c r="H792" s="1">
        <v>3</v>
      </c>
    </row>
    <row r="793" spans="1:8" x14ac:dyDescent="0.3">
      <c r="A793" s="8" t="s">
        <v>6594</v>
      </c>
      <c r="B793" s="6">
        <v>321202</v>
      </c>
      <c r="C793" s="1">
        <v>254058</v>
      </c>
      <c r="D793" s="1">
        <v>10</v>
      </c>
      <c r="E793" s="1">
        <v>2</v>
      </c>
      <c r="G793" s="1">
        <v>10</v>
      </c>
      <c r="H793" s="1">
        <v>2</v>
      </c>
    </row>
    <row r="794" spans="1:8" x14ac:dyDescent="0.3">
      <c r="A794" s="8" t="s">
        <v>1168</v>
      </c>
      <c r="B794" s="6">
        <v>321122</v>
      </c>
      <c r="C794" s="1">
        <v>307136</v>
      </c>
      <c r="D794" s="1">
        <v>11</v>
      </c>
      <c r="E794" s="1">
        <v>2</v>
      </c>
      <c r="G794" s="1">
        <v>11</v>
      </c>
      <c r="H794" s="1">
        <v>2</v>
      </c>
    </row>
    <row r="795" spans="1:8" x14ac:dyDescent="0.3">
      <c r="A795" s="8" t="s">
        <v>973</v>
      </c>
      <c r="B795" s="6">
        <v>321061</v>
      </c>
      <c r="C795" s="1">
        <v>300904</v>
      </c>
      <c r="D795" s="1">
        <v>9</v>
      </c>
      <c r="E795" s="1">
        <v>3</v>
      </c>
      <c r="G795" s="1">
        <v>9</v>
      </c>
      <c r="H795" s="1">
        <v>3</v>
      </c>
    </row>
    <row r="796" spans="1:8" x14ac:dyDescent="0.3">
      <c r="A796" s="8" t="s">
        <v>8233</v>
      </c>
      <c r="B796" s="6">
        <v>320856</v>
      </c>
      <c r="C796" s="1">
        <v>319968</v>
      </c>
      <c r="D796" s="1">
        <v>10</v>
      </c>
      <c r="E796" s="1">
        <v>2</v>
      </c>
      <c r="G796" s="1">
        <v>10</v>
      </c>
      <c r="H796" s="1">
        <v>2</v>
      </c>
    </row>
    <row r="797" spans="1:8" x14ac:dyDescent="0.3">
      <c r="A797" s="8" t="s">
        <v>7727</v>
      </c>
      <c r="B797" s="6">
        <v>320090</v>
      </c>
      <c r="C797" s="1">
        <v>317058</v>
      </c>
      <c r="D797" s="1">
        <v>10</v>
      </c>
      <c r="E797" s="1">
        <v>3</v>
      </c>
      <c r="G797" s="1">
        <v>10</v>
      </c>
      <c r="H797" s="1">
        <v>3</v>
      </c>
    </row>
    <row r="798" spans="1:8" x14ac:dyDescent="0.3">
      <c r="A798" s="8" t="s">
        <v>9243</v>
      </c>
      <c r="B798" s="6">
        <v>319984</v>
      </c>
      <c r="C798" s="1">
        <v>319984</v>
      </c>
      <c r="D798" s="1">
        <v>2</v>
      </c>
      <c r="E798" s="1">
        <v>1</v>
      </c>
      <c r="G798" s="1">
        <v>2</v>
      </c>
      <c r="H798" s="1">
        <v>1</v>
      </c>
    </row>
    <row r="799" spans="1:8" x14ac:dyDescent="0.3">
      <c r="A799" s="8" t="s">
        <v>4249</v>
      </c>
      <c r="B799" s="6">
        <v>319968</v>
      </c>
      <c r="C799" s="1">
        <v>319968</v>
      </c>
      <c r="D799" s="1">
        <v>4</v>
      </c>
      <c r="E799" s="1">
        <v>1</v>
      </c>
      <c r="G799" s="1">
        <v>4</v>
      </c>
      <c r="H799" s="1">
        <v>1</v>
      </c>
    </row>
    <row r="800" spans="1:8" x14ac:dyDescent="0.3">
      <c r="A800" s="8" t="s">
        <v>6569</v>
      </c>
      <c r="B800" s="6">
        <v>319532</v>
      </c>
      <c r="C800" s="1">
        <v>229544</v>
      </c>
      <c r="D800" s="1">
        <v>9</v>
      </c>
      <c r="E800" s="1">
        <v>2</v>
      </c>
      <c r="G800" s="1">
        <v>9</v>
      </c>
      <c r="H800" s="1">
        <v>2</v>
      </c>
    </row>
    <row r="801" spans="1:8" x14ac:dyDescent="0.3">
      <c r="A801" s="8" t="s">
        <v>7144</v>
      </c>
      <c r="B801" s="6">
        <v>319352</v>
      </c>
      <c r="C801" s="1">
        <v>249584</v>
      </c>
      <c r="D801" s="1">
        <v>8</v>
      </c>
      <c r="E801" s="1">
        <v>3</v>
      </c>
      <c r="G801" s="1">
        <v>8</v>
      </c>
      <c r="H801" s="1">
        <v>3</v>
      </c>
    </row>
    <row r="802" spans="1:8" x14ac:dyDescent="0.3">
      <c r="A802" s="8" t="s">
        <v>5333</v>
      </c>
      <c r="B802" s="6">
        <v>319256</v>
      </c>
      <c r="C802" s="1">
        <v>317058</v>
      </c>
      <c r="D802" s="1">
        <v>8</v>
      </c>
      <c r="E802" s="1">
        <v>2</v>
      </c>
      <c r="G802" s="1">
        <v>8</v>
      </c>
      <c r="H802" s="1">
        <v>2</v>
      </c>
    </row>
    <row r="803" spans="1:8" x14ac:dyDescent="0.3">
      <c r="A803" s="8" t="s">
        <v>9155</v>
      </c>
      <c r="B803" s="6">
        <v>318960</v>
      </c>
      <c r="C803" s="1">
        <v>314352</v>
      </c>
      <c r="D803" s="1">
        <v>5</v>
      </c>
      <c r="E803" s="1">
        <v>2</v>
      </c>
      <c r="G803" s="1">
        <v>5</v>
      </c>
      <c r="H803" s="1">
        <v>2</v>
      </c>
    </row>
    <row r="804" spans="1:8" x14ac:dyDescent="0.3">
      <c r="A804" s="8" t="s">
        <v>7697</v>
      </c>
      <c r="B804" s="6">
        <v>318736</v>
      </c>
      <c r="C804" s="1">
        <v>230352</v>
      </c>
      <c r="D804" s="1">
        <v>7</v>
      </c>
      <c r="E804" s="1">
        <v>2</v>
      </c>
      <c r="G804" s="1">
        <v>7</v>
      </c>
      <c r="H804" s="1">
        <v>2</v>
      </c>
    </row>
    <row r="805" spans="1:8" x14ac:dyDescent="0.3">
      <c r="A805" s="8" t="s">
        <v>8513</v>
      </c>
      <c r="B805" s="6">
        <v>318534</v>
      </c>
      <c r="C805" s="1">
        <v>314088</v>
      </c>
      <c r="D805" s="1">
        <v>8</v>
      </c>
      <c r="E805" s="1">
        <v>2</v>
      </c>
      <c r="G805" s="1">
        <v>8</v>
      </c>
      <c r="H805" s="1">
        <v>2</v>
      </c>
    </row>
    <row r="806" spans="1:8" x14ac:dyDescent="0.3">
      <c r="A806" s="8" t="s">
        <v>8699</v>
      </c>
      <c r="B806" s="6">
        <v>315041</v>
      </c>
      <c r="C806" s="1">
        <v>159984</v>
      </c>
      <c r="D806" s="1">
        <v>15</v>
      </c>
      <c r="E806" s="1">
        <v>5</v>
      </c>
      <c r="G806" s="1">
        <v>15</v>
      </c>
      <c r="H806" s="1">
        <v>5</v>
      </c>
    </row>
    <row r="807" spans="1:8" x14ac:dyDescent="0.3">
      <c r="A807" s="8" t="s">
        <v>7348</v>
      </c>
      <c r="B807" s="6">
        <v>314532</v>
      </c>
      <c r="C807" s="1">
        <v>314532</v>
      </c>
      <c r="D807" s="1">
        <v>2</v>
      </c>
      <c r="E807" s="1">
        <v>1</v>
      </c>
      <c r="G807" s="1">
        <v>2</v>
      </c>
      <c r="H807" s="1">
        <v>1</v>
      </c>
    </row>
    <row r="808" spans="1:8" x14ac:dyDescent="0.3">
      <c r="A808" s="8" t="s">
        <v>2187</v>
      </c>
      <c r="B808" s="6">
        <v>314393</v>
      </c>
      <c r="C808" s="1">
        <v>165048</v>
      </c>
      <c r="D808" s="1">
        <v>13</v>
      </c>
      <c r="E808" s="1">
        <v>4</v>
      </c>
      <c r="G808" s="1">
        <v>13</v>
      </c>
      <c r="H808" s="1">
        <v>4</v>
      </c>
    </row>
    <row r="809" spans="1:8" x14ac:dyDescent="0.3">
      <c r="A809" s="8" t="s">
        <v>7254</v>
      </c>
      <c r="B809" s="6">
        <v>313176</v>
      </c>
      <c r="C809" s="1">
        <v>313176</v>
      </c>
      <c r="D809" s="1">
        <v>2</v>
      </c>
      <c r="E809" s="1">
        <v>1</v>
      </c>
      <c r="G809" s="1">
        <v>2</v>
      </c>
      <c r="H809" s="1">
        <v>1</v>
      </c>
    </row>
    <row r="810" spans="1:8" x14ac:dyDescent="0.3">
      <c r="A810" s="8" t="s">
        <v>4074</v>
      </c>
      <c r="B810" s="6">
        <v>313098</v>
      </c>
      <c r="C810" s="1">
        <v>310443</v>
      </c>
      <c r="D810" s="1">
        <v>6</v>
      </c>
      <c r="E810" s="1">
        <v>2</v>
      </c>
      <c r="G810" s="1">
        <v>6</v>
      </c>
      <c r="H810" s="1">
        <v>2</v>
      </c>
    </row>
    <row r="811" spans="1:8" x14ac:dyDescent="0.3">
      <c r="A811" s="8" t="s">
        <v>6926</v>
      </c>
      <c r="B811" s="6">
        <v>312766</v>
      </c>
      <c r="C811" s="1">
        <v>280782</v>
      </c>
      <c r="D811" s="1">
        <v>5</v>
      </c>
      <c r="E811" s="1">
        <v>2</v>
      </c>
      <c r="G811" s="1">
        <v>5</v>
      </c>
      <c r="H811" s="1">
        <v>2</v>
      </c>
    </row>
    <row r="812" spans="1:8" x14ac:dyDescent="0.3">
      <c r="A812" s="8" t="s">
        <v>4774</v>
      </c>
      <c r="B812" s="6">
        <v>312552</v>
      </c>
      <c r="C812" s="1">
        <v>312552</v>
      </c>
      <c r="D812" s="1">
        <v>9</v>
      </c>
      <c r="E812" s="1">
        <v>1</v>
      </c>
      <c r="G812" s="1">
        <v>9</v>
      </c>
      <c r="H812" s="1">
        <v>1</v>
      </c>
    </row>
    <row r="813" spans="1:8" x14ac:dyDescent="0.3">
      <c r="A813" s="8" t="s">
        <v>827</v>
      </c>
      <c r="B813" s="6">
        <v>311682</v>
      </c>
      <c r="C813" s="1">
        <v>302376</v>
      </c>
      <c r="D813" s="1">
        <v>9</v>
      </c>
      <c r="E813" s="1">
        <v>2</v>
      </c>
      <c r="G813" s="1">
        <v>9</v>
      </c>
      <c r="H813" s="1">
        <v>2</v>
      </c>
    </row>
    <row r="814" spans="1:8" x14ac:dyDescent="0.3">
      <c r="A814" s="8" t="s">
        <v>5179</v>
      </c>
      <c r="B814" s="6">
        <v>311649</v>
      </c>
      <c r="C814" s="1">
        <v>293433</v>
      </c>
      <c r="D814" s="1">
        <v>15</v>
      </c>
      <c r="E814" s="1">
        <v>3</v>
      </c>
      <c r="G814" s="1">
        <v>15</v>
      </c>
      <c r="H814" s="1">
        <v>3</v>
      </c>
    </row>
    <row r="815" spans="1:8" x14ac:dyDescent="0.3">
      <c r="A815" s="8" t="s">
        <v>8619</v>
      </c>
      <c r="B815" s="6">
        <v>310688</v>
      </c>
      <c r="C815" s="1">
        <v>310688</v>
      </c>
      <c r="D815" s="1">
        <v>7</v>
      </c>
      <c r="E815" s="1">
        <v>1</v>
      </c>
      <c r="G815" s="1">
        <v>7</v>
      </c>
      <c r="H815" s="1">
        <v>1</v>
      </c>
    </row>
    <row r="816" spans="1:8" x14ac:dyDescent="0.3">
      <c r="A816" s="8" t="s">
        <v>5774</v>
      </c>
      <c r="B816" s="6">
        <v>310396</v>
      </c>
      <c r="C816" s="1">
        <v>146136</v>
      </c>
      <c r="D816" s="1">
        <v>19</v>
      </c>
      <c r="E816" s="1">
        <v>6</v>
      </c>
      <c r="G816" s="1">
        <v>19</v>
      </c>
      <c r="H816" s="1">
        <v>6</v>
      </c>
    </row>
    <row r="817" spans="1:8" x14ac:dyDescent="0.3">
      <c r="A817" s="8" t="s">
        <v>7026</v>
      </c>
      <c r="B817" s="6">
        <v>309861</v>
      </c>
      <c r="C817" s="1">
        <v>299995</v>
      </c>
      <c r="D817" s="1">
        <v>10</v>
      </c>
      <c r="E817" s="1">
        <v>3</v>
      </c>
      <c r="G817" s="1">
        <v>10</v>
      </c>
      <c r="H817" s="1">
        <v>3</v>
      </c>
    </row>
    <row r="818" spans="1:8" x14ac:dyDescent="0.3">
      <c r="A818" s="8" t="s">
        <v>9453</v>
      </c>
      <c r="B818" s="6">
        <v>309488</v>
      </c>
      <c r="C818" s="1">
        <v>290336</v>
      </c>
      <c r="D818" s="1">
        <v>4</v>
      </c>
      <c r="E818" s="1">
        <v>2</v>
      </c>
      <c r="G818" s="1">
        <v>4</v>
      </c>
      <c r="H818" s="1">
        <v>2</v>
      </c>
    </row>
    <row r="819" spans="1:8" x14ac:dyDescent="0.3">
      <c r="A819" s="8" t="s">
        <v>6869</v>
      </c>
      <c r="B819" s="6">
        <v>307776</v>
      </c>
      <c r="C819" s="1">
        <v>307776</v>
      </c>
      <c r="D819" s="1">
        <v>7</v>
      </c>
      <c r="E819" s="1">
        <v>1</v>
      </c>
      <c r="G819" s="1">
        <v>7</v>
      </c>
      <c r="H819" s="1">
        <v>1</v>
      </c>
    </row>
    <row r="820" spans="1:8" x14ac:dyDescent="0.3">
      <c r="A820" s="8" t="s">
        <v>3649</v>
      </c>
      <c r="B820" s="6">
        <v>307666</v>
      </c>
      <c r="C820" s="1">
        <v>307666</v>
      </c>
      <c r="D820" s="1">
        <v>2</v>
      </c>
      <c r="E820" s="1">
        <v>1</v>
      </c>
      <c r="G820" s="1">
        <v>2</v>
      </c>
      <c r="H820" s="1">
        <v>1</v>
      </c>
    </row>
    <row r="821" spans="1:8" x14ac:dyDescent="0.3">
      <c r="A821" s="8" t="s">
        <v>8300</v>
      </c>
      <c r="B821" s="6">
        <v>307168</v>
      </c>
      <c r="C821" s="1">
        <v>307168</v>
      </c>
      <c r="D821" s="1">
        <v>4</v>
      </c>
      <c r="E821" s="1">
        <v>1</v>
      </c>
      <c r="G821" s="1">
        <v>4</v>
      </c>
      <c r="H821" s="1">
        <v>1</v>
      </c>
    </row>
    <row r="822" spans="1:8" x14ac:dyDescent="0.3">
      <c r="A822" s="8" t="s">
        <v>8844</v>
      </c>
      <c r="B822" s="6">
        <v>307116</v>
      </c>
      <c r="C822" s="1">
        <v>271968</v>
      </c>
      <c r="D822" s="1">
        <v>12</v>
      </c>
      <c r="E822" s="1">
        <v>3</v>
      </c>
      <c r="G822" s="1">
        <v>12</v>
      </c>
      <c r="H822" s="1">
        <v>3</v>
      </c>
    </row>
    <row r="823" spans="1:8" x14ac:dyDescent="0.3">
      <c r="A823" s="8" t="s">
        <v>341</v>
      </c>
      <c r="B823" s="6">
        <v>306558</v>
      </c>
      <c r="C823" s="1">
        <v>292272</v>
      </c>
      <c r="D823" s="1">
        <v>7</v>
      </c>
      <c r="E823" s="1">
        <v>2</v>
      </c>
      <c r="G823" s="1">
        <v>7</v>
      </c>
      <c r="H823" s="1">
        <v>2</v>
      </c>
    </row>
    <row r="824" spans="1:8" x14ac:dyDescent="0.3">
      <c r="A824" s="8" t="s">
        <v>803</v>
      </c>
      <c r="B824" s="6">
        <v>305684</v>
      </c>
      <c r="C824" s="1">
        <v>302376</v>
      </c>
      <c r="D824" s="1">
        <v>11</v>
      </c>
      <c r="E824" s="1">
        <v>3</v>
      </c>
      <c r="G824" s="1">
        <v>11</v>
      </c>
      <c r="H824" s="1">
        <v>3</v>
      </c>
    </row>
    <row r="825" spans="1:8" x14ac:dyDescent="0.3">
      <c r="A825" s="8" t="s">
        <v>4175</v>
      </c>
      <c r="B825" s="6">
        <v>305312</v>
      </c>
      <c r="C825" s="1">
        <v>305312</v>
      </c>
      <c r="D825" s="1">
        <v>2</v>
      </c>
      <c r="E825" s="1">
        <v>1</v>
      </c>
      <c r="G825" s="1">
        <v>2</v>
      </c>
      <c r="H825" s="1">
        <v>1</v>
      </c>
    </row>
    <row r="826" spans="1:8" x14ac:dyDescent="0.3">
      <c r="A826" s="8" t="s">
        <v>5770</v>
      </c>
      <c r="B826" s="6">
        <v>305248</v>
      </c>
      <c r="C826" s="1">
        <v>102592</v>
      </c>
      <c r="D826" s="1">
        <v>12</v>
      </c>
      <c r="E826" s="1">
        <v>6</v>
      </c>
      <c r="G826" s="1">
        <v>12</v>
      </c>
      <c r="H826" s="1">
        <v>6</v>
      </c>
    </row>
    <row r="827" spans="1:8" x14ac:dyDescent="0.3">
      <c r="A827" s="8" t="s">
        <v>8607</v>
      </c>
      <c r="B827" s="6">
        <v>304224</v>
      </c>
      <c r="C827" s="1">
        <v>223888</v>
      </c>
      <c r="D827" s="1">
        <v>11</v>
      </c>
      <c r="E827" s="1">
        <v>3</v>
      </c>
      <c r="G827" s="1">
        <v>11</v>
      </c>
      <c r="H827" s="1">
        <v>3</v>
      </c>
    </row>
    <row r="828" spans="1:8" x14ac:dyDescent="0.3">
      <c r="A828" s="8" t="s">
        <v>7422</v>
      </c>
      <c r="B828" s="6">
        <v>303320</v>
      </c>
      <c r="C828" s="1">
        <v>218352</v>
      </c>
      <c r="D828" s="1">
        <v>14</v>
      </c>
      <c r="E828" s="1">
        <v>3</v>
      </c>
      <c r="G828" s="1">
        <v>14</v>
      </c>
      <c r="H828" s="1">
        <v>3</v>
      </c>
    </row>
    <row r="829" spans="1:8" x14ac:dyDescent="0.3">
      <c r="A829" s="8" t="s">
        <v>9030</v>
      </c>
      <c r="B829" s="6">
        <v>303289</v>
      </c>
      <c r="C829" s="1">
        <v>177648</v>
      </c>
      <c r="D829" s="1">
        <v>25</v>
      </c>
      <c r="E829" s="1">
        <v>6</v>
      </c>
      <c r="G829" s="1">
        <v>25</v>
      </c>
      <c r="H829" s="1">
        <v>6</v>
      </c>
    </row>
    <row r="830" spans="1:8" x14ac:dyDescent="0.3">
      <c r="A830" s="8" t="s">
        <v>4928</v>
      </c>
      <c r="B830" s="6">
        <v>302376</v>
      </c>
      <c r="C830" s="1">
        <v>302376</v>
      </c>
      <c r="D830" s="1">
        <v>3</v>
      </c>
      <c r="E830" s="1">
        <v>1</v>
      </c>
      <c r="G830" s="1">
        <v>3</v>
      </c>
      <c r="H830" s="1">
        <v>1</v>
      </c>
    </row>
    <row r="831" spans="1:8" x14ac:dyDescent="0.3">
      <c r="A831" s="8" t="s">
        <v>8657</v>
      </c>
      <c r="B831" s="6">
        <v>302376</v>
      </c>
      <c r="C831" s="1">
        <v>302376</v>
      </c>
      <c r="D831" s="1">
        <v>3</v>
      </c>
      <c r="E831" s="1">
        <v>1</v>
      </c>
      <c r="G831" s="1">
        <v>3</v>
      </c>
      <c r="H831" s="1">
        <v>1</v>
      </c>
    </row>
    <row r="832" spans="1:8" x14ac:dyDescent="0.3">
      <c r="A832" s="8" t="s">
        <v>4815</v>
      </c>
      <c r="B832" s="6">
        <v>302376</v>
      </c>
      <c r="C832" s="1">
        <v>302376</v>
      </c>
      <c r="D832" s="1">
        <v>3</v>
      </c>
      <c r="E832" s="1">
        <v>1</v>
      </c>
      <c r="G832" s="1">
        <v>3</v>
      </c>
      <c r="H832" s="1">
        <v>1</v>
      </c>
    </row>
    <row r="833" spans="1:8" x14ac:dyDescent="0.3">
      <c r="A833" s="8" t="s">
        <v>1148</v>
      </c>
      <c r="B833" s="6">
        <v>302273</v>
      </c>
      <c r="C833" s="1">
        <v>255984</v>
      </c>
      <c r="D833" s="1">
        <v>20</v>
      </c>
      <c r="E833" s="1">
        <v>4</v>
      </c>
      <c r="G833" s="1">
        <v>20</v>
      </c>
      <c r="H833" s="1">
        <v>4</v>
      </c>
    </row>
    <row r="834" spans="1:8" x14ac:dyDescent="0.3">
      <c r="A834" s="8" t="s">
        <v>7646</v>
      </c>
      <c r="B834" s="6">
        <v>301742</v>
      </c>
      <c r="C834" s="1">
        <v>199304</v>
      </c>
      <c r="D834" s="1">
        <v>5</v>
      </c>
      <c r="E834" s="1">
        <v>2</v>
      </c>
      <c r="G834" s="1">
        <v>5</v>
      </c>
      <c r="H834" s="1">
        <v>2</v>
      </c>
    </row>
    <row r="835" spans="1:8" x14ac:dyDescent="0.3">
      <c r="A835" s="8" t="s">
        <v>5275</v>
      </c>
      <c r="B835" s="6">
        <v>301378</v>
      </c>
      <c r="C835" s="1">
        <v>163314</v>
      </c>
      <c r="D835" s="1">
        <v>17</v>
      </c>
      <c r="E835" s="1">
        <v>4</v>
      </c>
      <c r="G835" s="1">
        <v>17</v>
      </c>
      <c r="H835" s="1">
        <v>4</v>
      </c>
    </row>
    <row r="836" spans="1:8" x14ac:dyDescent="0.3">
      <c r="A836" s="8" t="s">
        <v>8796</v>
      </c>
      <c r="B836" s="6">
        <v>300904</v>
      </c>
      <c r="C836" s="1">
        <v>300904</v>
      </c>
      <c r="D836" s="1">
        <v>1</v>
      </c>
      <c r="E836" s="1">
        <v>1</v>
      </c>
      <c r="G836" s="1">
        <v>1</v>
      </c>
      <c r="H836" s="1">
        <v>1</v>
      </c>
    </row>
    <row r="837" spans="1:8" x14ac:dyDescent="0.3">
      <c r="A837" s="8" t="s">
        <v>8566</v>
      </c>
      <c r="B837" s="6">
        <v>300265</v>
      </c>
      <c r="C837" s="1">
        <v>293993</v>
      </c>
      <c r="D837" s="1">
        <v>11</v>
      </c>
      <c r="E837" s="1">
        <v>2</v>
      </c>
      <c r="G837" s="1">
        <v>11</v>
      </c>
      <c r="H837" s="1">
        <v>2</v>
      </c>
    </row>
    <row r="838" spans="1:8" x14ac:dyDescent="0.3">
      <c r="A838" s="8" t="s">
        <v>7756</v>
      </c>
      <c r="B838" s="6">
        <v>300204</v>
      </c>
      <c r="C838" s="1">
        <v>127936</v>
      </c>
      <c r="D838" s="1">
        <v>19</v>
      </c>
      <c r="E838" s="1">
        <v>6</v>
      </c>
      <c r="G838" s="1">
        <v>19</v>
      </c>
      <c r="H838" s="1">
        <v>6</v>
      </c>
    </row>
    <row r="839" spans="1:8" x14ac:dyDescent="0.3">
      <c r="A839" s="8" t="s">
        <v>4926</v>
      </c>
      <c r="B839" s="6">
        <v>299448</v>
      </c>
      <c r="C839" s="1">
        <v>298776</v>
      </c>
      <c r="D839" s="1">
        <v>8</v>
      </c>
      <c r="E839" s="1">
        <v>2</v>
      </c>
      <c r="G839" s="1">
        <v>8</v>
      </c>
      <c r="H839" s="1">
        <v>2</v>
      </c>
    </row>
    <row r="840" spans="1:8" x14ac:dyDescent="0.3">
      <c r="A840" s="8" t="s">
        <v>7941</v>
      </c>
      <c r="B840" s="6">
        <v>299107</v>
      </c>
      <c r="C840" s="1">
        <v>290352</v>
      </c>
      <c r="D840" s="1">
        <v>14</v>
      </c>
      <c r="E840" s="1">
        <v>4</v>
      </c>
      <c r="G840" s="1">
        <v>14</v>
      </c>
      <c r="H840" s="1">
        <v>4</v>
      </c>
    </row>
    <row r="841" spans="1:8" x14ac:dyDescent="0.3">
      <c r="A841" s="8" t="s">
        <v>5212</v>
      </c>
      <c r="B841" s="6">
        <v>298464</v>
      </c>
      <c r="C841" s="1">
        <v>298464</v>
      </c>
      <c r="D841" s="1">
        <v>6</v>
      </c>
      <c r="E841" s="1">
        <v>1</v>
      </c>
      <c r="G841" s="1">
        <v>6</v>
      </c>
      <c r="H841" s="1">
        <v>1</v>
      </c>
    </row>
    <row r="842" spans="1:8" x14ac:dyDescent="0.3">
      <c r="A842" s="8" t="s">
        <v>8370</v>
      </c>
      <c r="B842" s="6">
        <v>298116</v>
      </c>
      <c r="C842" s="1">
        <v>298116</v>
      </c>
      <c r="D842" s="1">
        <v>6</v>
      </c>
      <c r="E842" s="1">
        <v>1</v>
      </c>
      <c r="G842" s="1">
        <v>6</v>
      </c>
      <c r="H842" s="1">
        <v>1</v>
      </c>
    </row>
    <row r="843" spans="1:8" x14ac:dyDescent="0.3">
      <c r="A843" s="8" t="s">
        <v>7793</v>
      </c>
      <c r="B843" s="6">
        <v>296952</v>
      </c>
      <c r="C843" s="1">
        <v>259896</v>
      </c>
      <c r="D843" s="1">
        <v>6</v>
      </c>
      <c r="E843" s="1">
        <v>2</v>
      </c>
      <c r="G843" s="1">
        <v>6</v>
      </c>
      <c r="H843" s="1">
        <v>2</v>
      </c>
    </row>
    <row r="844" spans="1:8" x14ac:dyDescent="0.3">
      <c r="A844" s="8" t="s">
        <v>9388</v>
      </c>
      <c r="B844" s="6">
        <v>296712</v>
      </c>
      <c r="C844" s="1">
        <v>296712</v>
      </c>
      <c r="D844" s="1">
        <v>13</v>
      </c>
      <c r="E844" s="1">
        <v>1</v>
      </c>
      <c r="G844" s="1">
        <v>13</v>
      </c>
      <c r="H844" s="1">
        <v>1</v>
      </c>
    </row>
    <row r="845" spans="1:8" x14ac:dyDescent="0.3">
      <c r="A845" s="8" t="s">
        <v>2179</v>
      </c>
      <c r="B845" s="6">
        <v>296022</v>
      </c>
      <c r="C845" s="1">
        <v>182994</v>
      </c>
      <c r="D845" s="1">
        <v>12</v>
      </c>
      <c r="E845" s="1">
        <v>4</v>
      </c>
      <c r="G845" s="1">
        <v>12</v>
      </c>
      <c r="H845" s="1">
        <v>4</v>
      </c>
    </row>
    <row r="846" spans="1:8" x14ac:dyDescent="0.3">
      <c r="A846" s="8" t="s">
        <v>7747</v>
      </c>
      <c r="B846" s="6">
        <v>295968</v>
      </c>
      <c r="C846" s="1">
        <v>239976</v>
      </c>
      <c r="D846" s="1">
        <v>7</v>
      </c>
      <c r="E846" s="1">
        <v>3</v>
      </c>
      <c r="G846" s="1">
        <v>7</v>
      </c>
      <c r="H846" s="1">
        <v>3</v>
      </c>
    </row>
    <row r="847" spans="1:8" x14ac:dyDescent="0.3">
      <c r="A847" s="8" t="s">
        <v>8421</v>
      </c>
      <c r="B847" s="6">
        <v>295056</v>
      </c>
      <c r="C847" s="1">
        <v>295056</v>
      </c>
      <c r="D847" s="1">
        <v>9</v>
      </c>
      <c r="E847" s="1">
        <v>1</v>
      </c>
      <c r="G847" s="1">
        <v>9</v>
      </c>
      <c r="H847" s="1">
        <v>1</v>
      </c>
    </row>
    <row r="848" spans="1:8" x14ac:dyDescent="0.3">
      <c r="A848" s="8" t="s">
        <v>5468</v>
      </c>
      <c r="B848" s="6">
        <v>292355</v>
      </c>
      <c r="C848" s="1">
        <v>271984</v>
      </c>
      <c r="D848" s="1">
        <v>19</v>
      </c>
      <c r="E848" s="1">
        <v>5</v>
      </c>
      <c r="G848" s="1">
        <v>19</v>
      </c>
      <c r="H848" s="1">
        <v>5</v>
      </c>
    </row>
    <row r="849" spans="1:8" x14ac:dyDescent="0.3">
      <c r="A849" s="8" t="s">
        <v>5562</v>
      </c>
      <c r="B849" s="6">
        <v>291517</v>
      </c>
      <c r="C849" s="1">
        <v>287968</v>
      </c>
      <c r="D849" s="1">
        <v>15</v>
      </c>
      <c r="E849" s="1">
        <v>4</v>
      </c>
      <c r="G849" s="1">
        <v>15</v>
      </c>
      <c r="H849" s="1">
        <v>4</v>
      </c>
    </row>
    <row r="850" spans="1:8" x14ac:dyDescent="0.3">
      <c r="A850" s="8" t="s">
        <v>8255</v>
      </c>
      <c r="B850" s="6">
        <v>291136</v>
      </c>
      <c r="C850" s="1">
        <v>291136</v>
      </c>
      <c r="D850" s="1">
        <v>4</v>
      </c>
      <c r="E850" s="1">
        <v>1</v>
      </c>
      <c r="G850" s="1">
        <v>4</v>
      </c>
      <c r="H850" s="1">
        <v>1</v>
      </c>
    </row>
    <row r="851" spans="1:8" x14ac:dyDescent="0.3">
      <c r="A851" s="8" t="s">
        <v>7492</v>
      </c>
      <c r="B851" s="6">
        <v>291133</v>
      </c>
      <c r="C851" s="1">
        <v>247716</v>
      </c>
      <c r="D851" s="1">
        <v>26</v>
      </c>
      <c r="E851" s="1">
        <v>8</v>
      </c>
      <c r="G851" s="1">
        <v>26</v>
      </c>
      <c r="H851" s="1">
        <v>8</v>
      </c>
    </row>
    <row r="852" spans="1:8" x14ac:dyDescent="0.3">
      <c r="A852" s="8" t="s">
        <v>2035</v>
      </c>
      <c r="B852" s="6">
        <v>290781</v>
      </c>
      <c r="C852" s="1">
        <v>285552</v>
      </c>
      <c r="D852" s="1">
        <v>5</v>
      </c>
      <c r="E852" s="1">
        <v>2</v>
      </c>
      <c r="G852" s="1">
        <v>5</v>
      </c>
      <c r="H852" s="1">
        <v>2</v>
      </c>
    </row>
    <row r="853" spans="1:8" x14ac:dyDescent="0.3">
      <c r="A853" s="8" t="s">
        <v>5432</v>
      </c>
      <c r="B853" s="6">
        <v>290666</v>
      </c>
      <c r="C853" s="1">
        <v>290666</v>
      </c>
      <c r="D853" s="1">
        <v>2</v>
      </c>
      <c r="E853" s="1">
        <v>1</v>
      </c>
      <c r="G853" s="1">
        <v>2</v>
      </c>
      <c r="H853" s="1">
        <v>1</v>
      </c>
    </row>
    <row r="854" spans="1:8" x14ac:dyDescent="0.3">
      <c r="A854" s="8" t="s">
        <v>8320</v>
      </c>
      <c r="B854" s="6">
        <v>289560</v>
      </c>
      <c r="C854" s="1">
        <v>241568</v>
      </c>
      <c r="D854" s="1">
        <v>4</v>
      </c>
      <c r="E854" s="1">
        <v>2</v>
      </c>
      <c r="G854" s="1">
        <v>4</v>
      </c>
      <c r="H854" s="1">
        <v>2</v>
      </c>
    </row>
    <row r="855" spans="1:8" x14ac:dyDescent="0.3">
      <c r="A855" s="8" t="s">
        <v>7881</v>
      </c>
      <c r="B855" s="6">
        <v>288368</v>
      </c>
      <c r="C855" s="1">
        <v>223056</v>
      </c>
      <c r="D855" s="1">
        <v>31</v>
      </c>
      <c r="E855" s="1">
        <v>6</v>
      </c>
      <c r="G855" s="1">
        <v>31</v>
      </c>
      <c r="H855" s="1">
        <v>6</v>
      </c>
    </row>
    <row r="856" spans="1:8" x14ac:dyDescent="0.3">
      <c r="A856" s="8" t="s">
        <v>6519</v>
      </c>
      <c r="B856" s="6">
        <v>288075</v>
      </c>
      <c r="C856" s="1">
        <v>85056</v>
      </c>
      <c r="D856" s="1">
        <v>41</v>
      </c>
      <c r="E856" s="1">
        <v>9</v>
      </c>
      <c r="G856" s="1">
        <v>41</v>
      </c>
      <c r="H856" s="1">
        <v>9</v>
      </c>
    </row>
    <row r="857" spans="1:8" x14ac:dyDescent="0.3">
      <c r="A857" s="8" t="s">
        <v>8839</v>
      </c>
      <c r="B857" s="6">
        <v>287976</v>
      </c>
      <c r="C857" s="1">
        <v>287976</v>
      </c>
      <c r="D857" s="1">
        <v>3</v>
      </c>
      <c r="E857" s="1">
        <v>1</v>
      </c>
      <c r="G857" s="1">
        <v>3</v>
      </c>
      <c r="H857" s="1">
        <v>1</v>
      </c>
    </row>
    <row r="858" spans="1:8" x14ac:dyDescent="0.3">
      <c r="A858" s="8" t="s">
        <v>7077</v>
      </c>
      <c r="B858" s="6">
        <v>287424</v>
      </c>
      <c r="C858" s="1">
        <v>273552</v>
      </c>
      <c r="D858" s="1">
        <v>9</v>
      </c>
      <c r="E858" s="1">
        <v>2</v>
      </c>
      <c r="G858" s="1">
        <v>9</v>
      </c>
      <c r="H858" s="1">
        <v>2</v>
      </c>
    </row>
    <row r="859" spans="1:8" x14ac:dyDescent="0.3">
      <c r="A859" s="8" t="s">
        <v>5931</v>
      </c>
      <c r="B859" s="6">
        <v>286344</v>
      </c>
      <c r="C859" s="1">
        <v>286344</v>
      </c>
      <c r="D859" s="1">
        <v>3</v>
      </c>
      <c r="E859" s="1">
        <v>1</v>
      </c>
      <c r="G859" s="1">
        <v>3</v>
      </c>
      <c r="H859" s="1">
        <v>1</v>
      </c>
    </row>
    <row r="860" spans="1:8" x14ac:dyDescent="0.3">
      <c r="A860" s="8" t="s">
        <v>5392</v>
      </c>
      <c r="B860" s="6">
        <v>286140</v>
      </c>
      <c r="C860" s="1">
        <v>271764</v>
      </c>
      <c r="D860" s="1">
        <v>5</v>
      </c>
      <c r="E860" s="1">
        <v>2</v>
      </c>
      <c r="G860" s="1">
        <v>5</v>
      </c>
      <c r="H860" s="1">
        <v>2</v>
      </c>
    </row>
    <row r="861" spans="1:8" x14ac:dyDescent="0.3">
      <c r="A861" s="8" t="s">
        <v>505</v>
      </c>
      <c r="B861" s="6">
        <v>286014</v>
      </c>
      <c r="C861" s="1">
        <v>238896</v>
      </c>
      <c r="D861" s="1">
        <v>12</v>
      </c>
      <c r="E861" s="1">
        <v>3</v>
      </c>
      <c r="G861" s="1">
        <v>12</v>
      </c>
      <c r="H861" s="1">
        <v>3</v>
      </c>
    </row>
    <row r="862" spans="1:8" x14ac:dyDescent="0.3">
      <c r="A862" s="8" t="s">
        <v>9212</v>
      </c>
      <c r="B862" s="6">
        <v>285576</v>
      </c>
      <c r="C862" s="1">
        <v>285576</v>
      </c>
      <c r="D862" s="1">
        <v>4</v>
      </c>
      <c r="E862" s="1">
        <v>1</v>
      </c>
      <c r="G862" s="1">
        <v>4</v>
      </c>
      <c r="H862" s="1">
        <v>1</v>
      </c>
    </row>
    <row r="863" spans="1:8" x14ac:dyDescent="0.3">
      <c r="A863" s="8" t="s">
        <v>3710</v>
      </c>
      <c r="B863" s="6">
        <v>285448</v>
      </c>
      <c r="C863" s="1">
        <v>280784</v>
      </c>
      <c r="D863" s="1">
        <v>12</v>
      </c>
      <c r="E863" s="1">
        <v>2</v>
      </c>
      <c r="G863" s="1">
        <v>12</v>
      </c>
      <c r="H863" s="1">
        <v>2</v>
      </c>
    </row>
    <row r="864" spans="1:8" x14ac:dyDescent="0.3">
      <c r="A864" s="8" t="s">
        <v>1704</v>
      </c>
      <c r="B864" s="6">
        <v>284874</v>
      </c>
      <c r="C864" s="1">
        <v>272736</v>
      </c>
      <c r="D864" s="1">
        <v>8</v>
      </c>
      <c r="E864" s="1">
        <v>3</v>
      </c>
      <c r="G864" s="1">
        <v>8</v>
      </c>
      <c r="H864" s="1">
        <v>3</v>
      </c>
    </row>
    <row r="865" spans="1:8" x14ac:dyDescent="0.3">
      <c r="A865" s="8" t="s">
        <v>5254</v>
      </c>
      <c r="B865" s="6">
        <v>284624</v>
      </c>
      <c r="C865" s="1">
        <v>284364</v>
      </c>
      <c r="D865" s="1">
        <v>4</v>
      </c>
      <c r="E865" s="1">
        <v>2</v>
      </c>
      <c r="G865" s="1">
        <v>4</v>
      </c>
      <c r="H865" s="1">
        <v>2</v>
      </c>
    </row>
    <row r="866" spans="1:8" x14ac:dyDescent="0.3">
      <c r="A866" s="8" t="s">
        <v>8812</v>
      </c>
      <c r="B866" s="6">
        <v>284440</v>
      </c>
      <c r="C866" s="1">
        <v>131104</v>
      </c>
      <c r="D866" s="1">
        <v>18</v>
      </c>
      <c r="E866" s="1">
        <v>5</v>
      </c>
      <c r="G866" s="1">
        <v>18</v>
      </c>
      <c r="H866" s="1">
        <v>5</v>
      </c>
    </row>
    <row r="867" spans="1:8" x14ac:dyDescent="0.3">
      <c r="A867" s="8" t="s">
        <v>4086</v>
      </c>
      <c r="B867" s="6">
        <v>283712</v>
      </c>
      <c r="C867" s="1">
        <v>279944</v>
      </c>
      <c r="D867" s="1">
        <v>10</v>
      </c>
      <c r="E867" s="1">
        <v>2</v>
      </c>
      <c r="G867" s="1">
        <v>10</v>
      </c>
      <c r="H867" s="1">
        <v>2</v>
      </c>
    </row>
    <row r="868" spans="1:8" x14ac:dyDescent="0.3">
      <c r="A868" s="8" t="s">
        <v>9482</v>
      </c>
      <c r="B868" s="6">
        <v>282423</v>
      </c>
      <c r="C868" s="1">
        <v>279996</v>
      </c>
      <c r="D868" s="1">
        <v>8</v>
      </c>
      <c r="E868" s="1">
        <v>2</v>
      </c>
      <c r="G868" s="1">
        <v>8</v>
      </c>
      <c r="H868" s="1">
        <v>2</v>
      </c>
    </row>
    <row r="869" spans="1:8" x14ac:dyDescent="0.3">
      <c r="A869" s="8" t="s">
        <v>797</v>
      </c>
      <c r="B869" s="6">
        <v>281852</v>
      </c>
      <c r="C869" s="1">
        <v>154764</v>
      </c>
      <c r="D869" s="1">
        <v>6</v>
      </c>
      <c r="E869" s="1">
        <v>3</v>
      </c>
      <c r="G869" s="1">
        <v>6</v>
      </c>
      <c r="H869" s="1">
        <v>3</v>
      </c>
    </row>
    <row r="870" spans="1:8" x14ac:dyDescent="0.3">
      <c r="A870" s="8" t="s">
        <v>114</v>
      </c>
      <c r="B870" s="6">
        <v>280911</v>
      </c>
      <c r="C870" s="1">
        <v>255936</v>
      </c>
      <c r="D870" s="1">
        <v>17</v>
      </c>
      <c r="E870" s="1">
        <v>2</v>
      </c>
      <c r="G870" s="1">
        <v>17</v>
      </c>
      <c r="H870" s="1">
        <v>2</v>
      </c>
    </row>
    <row r="871" spans="1:8" x14ac:dyDescent="0.3">
      <c r="A871" s="8" t="s">
        <v>9197</v>
      </c>
      <c r="B871" s="6">
        <v>280392</v>
      </c>
      <c r="C871" s="1">
        <v>280392</v>
      </c>
      <c r="D871" s="1">
        <v>5</v>
      </c>
      <c r="E871" s="1">
        <v>1</v>
      </c>
      <c r="G871" s="1">
        <v>5</v>
      </c>
      <c r="H871" s="1">
        <v>1</v>
      </c>
    </row>
    <row r="872" spans="1:8" x14ac:dyDescent="0.3">
      <c r="A872" s="8" t="s">
        <v>5160</v>
      </c>
      <c r="B872" s="6">
        <v>279996</v>
      </c>
      <c r="C872" s="1">
        <v>279996</v>
      </c>
      <c r="D872" s="1">
        <v>5</v>
      </c>
      <c r="E872" s="1">
        <v>1</v>
      </c>
      <c r="G872" s="1">
        <v>5</v>
      </c>
      <c r="H872" s="1">
        <v>1</v>
      </c>
    </row>
    <row r="873" spans="1:8" x14ac:dyDescent="0.3">
      <c r="A873" s="8" t="s">
        <v>5845</v>
      </c>
      <c r="B873" s="6">
        <v>279944</v>
      </c>
      <c r="C873" s="1">
        <v>279944</v>
      </c>
      <c r="D873" s="1">
        <v>7</v>
      </c>
      <c r="E873" s="1">
        <v>1</v>
      </c>
      <c r="G873" s="1">
        <v>7</v>
      </c>
      <c r="H873" s="1">
        <v>1</v>
      </c>
    </row>
    <row r="874" spans="1:8" x14ac:dyDescent="0.3">
      <c r="A874" s="8" t="s">
        <v>6879</v>
      </c>
      <c r="B874" s="6">
        <v>279536</v>
      </c>
      <c r="C874" s="1">
        <v>279456</v>
      </c>
      <c r="D874" s="1">
        <v>8</v>
      </c>
      <c r="E874" s="1">
        <v>2</v>
      </c>
      <c r="G874" s="1">
        <v>8</v>
      </c>
      <c r="H874" s="1">
        <v>2</v>
      </c>
    </row>
    <row r="875" spans="1:8" x14ac:dyDescent="0.3">
      <c r="A875" s="8" t="s">
        <v>9380</v>
      </c>
      <c r="B875" s="6">
        <v>279463</v>
      </c>
      <c r="C875" s="1">
        <v>242136</v>
      </c>
      <c r="D875" s="1">
        <v>11</v>
      </c>
      <c r="E875" s="1">
        <v>4</v>
      </c>
      <c r="G875" s="1">
        <v>11</v>
      </c>
      <c r="H875" s="1">
        <v>4</v>
      </c>
    </row>
    <row r="876" spans="1:8" x14ac:dyDescent="0.3">
      <c r="A876" s="8" t="s">
        <v>4681</v>
      </c>
      <c r="B876" s="6">
        <v>279375</v>
      </c>
      <c r="C876" s="1">
        <v>136784</v>
      </c>
      <c r="D876" s="1">
        <v>11</v>
      </c>
      <c r="E876" s="1">
        <v>4</v>
      </c>
      <c r="G876" s="1">
        <v>11</v>
      </c>
      <c r="H876" s="1">
        <v>4</v>
      </c>
    </row>
    <row r="877" spans="1:8" x14ac:dyDescent="0.3">
      <c r="A877" s="8" t="s">
        <v>9078</v>
      </c>
      <c r="B877" s="6">
        <v>279204</v>
      </c>
      <c r="C877" s="1">
        <v>256784</v>
      </c>
      <c r="D877" s="1">
        <v>14</v>
      </c>
      <c r="E877" s="1">
        <v>4</v>
      </c>
      <c r="G877" s="1">
        <v>14</v>
      </c>
      <c r="H877" s="1">
        <v>4</v>
      </c>
    </row>
    <row r="878" spans="1:8" x14ac:dyDescent="0.3">
      <c r="A878" s="8" t="s">
        <v>5932</v>
      </c>
      <c r="B878" s="6">
        <v>277632</v>
      </c>
      <c r="C878" s="1">
        <v>172704</v>
      </c>
      <c r="D878" s="1">
        <v>12</v>
      </c>
      <c r="E878" s="1">
        <v>3</v>
      </c>
      <c r="G878" s="1">
        <v>12</v>
      </c>
      <c r="H878" s="1">
        <v>3</v>
      </c>
    </row>
    <row r="879" spans="1:8" x14ac:dyDescent="0.3">
      <c r="A879" s="8" t="s">
        <v>7195</v>
      </c>
      <c r="B879" s="6">
        <v>277315</v>
      </c>
      <c r="C879" s="1">
        <v>181764</v>
      </c>
      <c r="D879" s="1">
        <v>9</v>
      </c>
      <c r="E879" s="1">
        <v>4</v>
      </c>
      <c r="G879" s="1">
        <v>9</v>
      </c>
      <c r="H879" s="1">
        <v>4</v>
      </c>
    </row>
    <row r="880" spans="1:8" x14ac:dyDescent="0.3">
      <c r="A880" s="8" t="s">
        <v>7688</v>
      </c>
      <c r="B880" s="6">
        <v>277282</v>
      </c>
      <c r="C880" s="1">
        <v>225296</v>
      </c>
      <c r="D880" s="1">
        <v>7</v>
      </c>
      <c r="E880" s="1">
        <v>3</v>
      </c>
      <c r="G880" s="1">
        <v>7</v>
      </c>
      <c r="H880" s="1">
        <v>3</v>
      </c>
    </row>
    <row r="881" spans="1:8" x14ac:dyDescent="0.3">
      <c r="A881" s="8" t="s">
        <v>852</v>
      </c>
      <c r="B881" s="6">
        <v>276909</v>
      </c>
      <c r="C881" s="1">
        <v>177225</v>
      </c>
      <c r="D881" s="1">
        <v>25</v>
      </c>
      <c r="E881" s="1">
        <v>7</v>
      </c>
      <c r="G881" s="1">
        <v>25</v>
      </c>
      <c r="H881" s="1">
        <v>7</v>
      </c>
    </row>
    <row r="882" spans="1:8" x14ac:dyDescent="0.3">
      <c r="A882" s="8" t="s">
        <v>9021</v>
      </c>
      <c r="B882" s="6">
        <v>276784</v>
      </c>
      <c r="C882" s="1">
        <v>276784</v>
      </c>
      <c r="D882" s="1">
        <v>2</v>
      </c>
      <c r="E882" s="1">
        <v>1</v>
      </c>
      <c r="G882" s="1">
        <v>2</v>
      </c>
      <c r="H882" s="1">
        <v>1</v>
      </c>
    </row>
    <row r="883" spans="1:8" x14ac:dyDescent="0.3">
      <c r="A883" s="8" t="s">
        <v>8021</v>
      </c>
      <c r="B883" s="6">
        <v>275414</v>
      </c>
      <c r="C883" s="1">
        <v>273666</v>
      </c>
      <c r="D883" s="1">
        <v>6</v>
      </c>
      <c r="E883" s="1">
        <v>2</v>
      </c>
      <c r="G883" s="1">
        <v>6</v>
      </c>
      <c r="H883" s="1">
        <v>2</v>
      </c>
    </row>
    <row r="884" spans="1:8" x14ac:dyDescent="0.3">
      <c r="A884" s="8" t="s">
        <v>7622</v>
      </c>
      <c r="B884" s="6">
        <v>275296</v>
      </c>
      <c r="C884" s="1">
        <v>170352</v>
      </c>
      <c r="D884" s="1">
        <v>11</v>
      </c>
      <c r="E884" s="1">
        <v>2</v>
      </c>
      <c r="G884" s="1">
        <v>11</v>
      </c>
      <c r="H884" s="1">
        <v>2</v>
      </c>
    </row>
    <row r="885" spans="1:8" x14ac:dyDescent="0.3">
      <c r="A885" s="8" t="s">
        <v>7117</v>
      </c>
      <c r="B885" s="6">
        <v>275058</v>
      </c>
      <c r="C885" s="1">
        <v>275058</v>
      </c>
      <c r="D885" s="1">
        <v>3</v>
      </c>
      <c r="E885" s="1">
        <v>1</v>
      </c>
      <c r="G885" s="1">
        <v>3</v>
      </c>
      <c r="H885" s="1">
        <v>1</v>
      </c>
    </row>
    <row r="886" spans="1:8" x14ac:dyDescent="0.3">
      <c r="A886" s="8" t="s">
        <v>4956</v>
      </c>
      <c r="B886" s="6">
        <v>274725</v>
      </c>
      <c r="C886" s="1">
        <v>269097</v>
      </c>
      <c r="D886" s="1">
        <v>9</v>
      </c>
      <c r="E886" s="1">
        <v>2</v>
      </c>
      <c r="G886" s="1">
        <v>9</v>
      </c>
      <c r="H886" s="1">
        <v>2</v>
      </c>
    </row>
    <row r="887" spans="1:8" x14ac:dyDescent="0.3">
      <c r="A887" s="8" t="s">
        <v>7989</v>
      </c>
      <c r="B887" s="6">
        <v>274491</v>
      </c>
      <c r="C887" s="1">
        <v>274491</v>
      </c>
      <c r="D887" s="1">
        <v>3</v>
      </c>
      <c r="E887" s="1">
        <v>1</v>
      </c>
      <c r="G887" s="1">
        <v>3</v>
      </c>
      <c r="H887" s="1">
        <v>1</v>
      </c>
    </row>
    <row r="888" spans="1:8" x14ac:dyDescent="0.3">
      <c r="A888" s="8" t="s">
        <v>4509</v>
      </c>
      <c r="B888" s="6">
        <v>273457</v>
      </c>
      <c r="C888" s="1">
        <v>174286</v>
      </c>
      <c r="D888" s="1">
        <v>24</v>
      </c>
      <c r="E888" s="1">
        <v>6</v>
      </c>
      <c r="G888" s="1">
        <v>24</v>
      </c>
      <c r="H888" s="1">
        <v>6</v>
      </c>
    </row>
    <row r="889" spans="1:8" x14ac:dyDescent="0.3">
      <c r="A889" s="8" t="s">
        <v>8241</v>
      </c>
      <c r="B889" s="6">
        <v>273088</v>
      </c>
      <c r="C889" s="1">
        <v>147184</v>
      </c>
      <c r="D889" s="1">
        <v>8</v>
      </c>
      <c r="E889" s="1">
        <v>3</v>
      </c>
      <c r="G889" s="1">
        <v>8</v>
      </c>
      <c r="H889" s="1">
        <v>3</v>
      </c>
    </row>
    <row r="890" spans="1:8" x14ac:dyDescent="0.3">
      <c r="A890" s="8" t="s">
        <v>5414</v>
      </c>
      <c r="B890" s="6">
        <v>272521</v>
      </c>
      <c r="C890" s="1">
        <v>244615</v>
      </c>
      <c r="D890" s="1">
        <v>25</v>
      </c>
      <c r="E890" s="1">
        <v>6</v>
      </c>
      <c r="G890" s="1">
        <v>25</v>
      </c>
      <c r="H890" s="1">
        <v>6</v>
      </c>
    </row>
    <row r="891" spans="1:8" x14ac:dyDescent="0.3">
      <c r="A891" s="8" t="s">
        <v>3904</v>
      </c>
      <c r="B891" s="6">
        <v>271992</v>
      </c>
      <c r="C891" s="1">
        <v>271992</v>
      </c>
      <c r="D891" s="1">
        <v>1</v>
      </c>
      <c r="E891" s="1">
        <v>1</v>
      </c>
      <c r="G891" s="1">
        <v>1</v>
      </c>
      <c r="H891" s="1">
        <v>1</v>
      </c>
    </row>
    <row r="892" spans="1:8" x14ac:dyDescent="0.3">
      <c r="A892" s="8" t="s">
        <v>8951</v>
      </c>
      <c r="B892" s="6">
        <v>271764</v>
      </c>
      <c r="C892" s="1">
        <v>271764</v>
      </c>
      <c r="D892" s="1">
        <v>2</v>
      </c>
      <c r="E892" s="1">
        <v>1</v>
      </c>
      <c r="G892" s="1">
        <v>2</v>
      </c>
      <c r="H892" s="1">
        <v>1</v>
      </c>
    </row>
    <row r="893" spans="1:8" x14ac:dyDescent="0.3">
      <c r="A893" s="8" t="s">
        <v>5471</v>
      </c>
      <c r="B893" s="6">
        <v>271764</v>
      </c>
      <c r="C893" s="1">
        <v>271764</v>
      </c>
      <c r="D893" s="1">
        <v>2</v>
      </c>
      <c r="E893" s="1">
        <v>1</v>
      </c>
      <c r="G893" s="1">
        <v>2</v>
      </c>
      <c r="H893" s="1">
        <v>1</v>
      </c>
    </row>
    <row r="894" spans="1:8" x14ac:dyDescent="0.3">
      <c r="A894" s="8" t="s">
        <v>1925</v>
      </c>
      <c r="B894" s="6">
        <v>271731</v>
      </c>
      <c r="C894" s="1">
        <v>245343</v>
      </c>
      <c r="D894" s="1">
        <v>8</v>
      </c>
      <c r="E894" s="1">
        <v>2</v>
      </c>
      <c r="G894" s="1">
        <v>8</v>
      </c>
      <c r="H894" s="1">
        <v>2</v>
      </c>
    </row>
    <row r="895" spans="1:8" x14ac:dyDescent="0.3">
      <c r="A895" s="8" t="s">
        <v>6043</v>
      </c>
      <c r="B895" s="6">
        <v>270822</v>
      </c>
      <c r="C895" s="1">
        <v>259136</v>
      </c>
      <c r="D895" s="1">
        <v>9</v>
      </c>
      <c r="E895" s="1">
        <v>4</v>
      </c>
      <c r="G895" s="1">
        <v>9</v>
      </c>
      <c r="H895" s="1">
        <v>4</v>
      </c>
    </row>
    <row r="896" spans="1:8" x14ac:dyDescent="0.3">
      <c r="A896" s="8" t="s">
        <v>5750</v>
      </c>
      <c r="B896" s="6">
        <v>269982</v>
      </c>
      <c r="C896" s="1">
        <v>269982</v>
      </c>
      <c r="D896" s="1">
        <v>3</v>
      </c>
      <c r="E896" s="1">
        <v>1</v>
      </c>
      <c r="G896" s="1">
        <v>3</v>
      </c>
      <c r="H896" s="1">
        <v>1</v>
      </c>
    </row>
    <row r="897" spans="1:8" x14ac:dyDescent="0.3">
      <c r="A897" s="8" t="s">
        <v>6766</v>
      </c>
      <c r="B897" s="6">
        <v>269928</v>
      </c>
      <c r="C897" s="1">
        <v>258576</v>
      </c>
      <c r="D897" s="1">
        <v>6</v>
      </c>
      <c r="E897" s="1">
        <v>3</v>
      </c>
      <c r="G897" s="1">
        <v>6</v>
      </c>
      <c r="H897" s="1">
        <v>3</v>
      </c>
    </row>
    <row r="898" spans="1:8" x14ac:dyDescent="0.3">
      <c r="A898" s="8" t="s">
        <v>809</v>
      </c>
      <c r="B898" s="6">
        <v>269564</v>
      </c>
      <c r="C898" s="1">
        <v>257568</v>
      </c>
      <c r="D898" s="1">
        <v>6</v>
      </c>
      <c r="E898" s="1">
        <v>2</v>
      </c>
      <c r="G898" s="1">
        <v>6</v>
      </c>
      <c r="H898" s="1">
        <v>2</v>
      </c>
    </row>
    <row r="899" spans="1:8" x14ac:dyDescent="0.3">
      <c r="A899" s="8" t="s">
        <v>6986</v>
      </c>
      <c r="B899" s="6">
        <v>269400</v>
      </c>
      <c r="C899" s="1">
        <v>218352</v>
      </c>
      <c r="D899" s="1">
        <v>12</v>
      </c>
      <c r="E899" s="1">
        <v>4</v>
      </c>
      <c r="G899" s="1">
        <v>12</v>
      </c>
      <c r="H899" s="1">
        <v>4</v>
      </c>
    </row>
    <row r="900" spans="1:8" x14ac:dyDescent="0.3">
      <c r="A900" s="8" t="s">
        <v>4647</v>
      </c>
      <c r="B900" s="6">
        <v>269074</v>
      </c>
      <c r="C900" s="1">
        <v>266562</v>
      </c>
      <c r="D900" s="1">
        <v>14</v>
      </c>
      <c r="E900" s="1">
        <v>2</v>
      </c>
      <c r="G900" s="1">
        <v>14</v>
      </c>
      <c r="H900" s="1">
        <v>2</v>
      </c>
    </row>
    <row r="901" spans="1:8" x14ac:dyDescent="0.3">
      <c r="A901" s="8" t="s">
        <v>6467</v>
      </c>
      <c r="B901" s="6">
        <v>268935</v>
      </c>
      <c r="C901" s="1">
        <v>268935</v>
      </c>
      <c r="D901" s="1">
        <v>3</v>
      </c>
      <c r="E901" s="1">
        <v>1</v>
      </c>
      <c r="G901" s="1">
        <v>3</v>
      </c>
      <c r="H901" s="1">
        <v>1</v>
      </c>
    </row>
    <row r="902" spans="1:8" x14ac:dyDescent="0.3">
      <c r="A902" s="8" t="s">
        <v>9401</v>
      </c>
      <c r="B902" s="6">
        <v>268576</v>
      </c>
      <c r="C902" s="1">
        <v>268576</v>
      </c>
      <c r="D902" s="1">
        <v>4</v>
      </c>
      <c r="E902" s="1">
        <v>1</v>
      </c>
      <c r="G902" s="1">
        <v>4</v>
      </c>
      <c r="H902" s="1">
        <v>1</v>
      </c>
    </row>
    <row r="903" spans="1:8" x14ac:dyDescent="0.3">
      <c r="A903" s="8" t="s">
        <v>9514</v>
      </c>
      <c r="B903" s="6">
        <v>268068</v>
      </c>
      <c r="C903" s="1">
        <v>258576</v>
      </c>
      <c r="D903" s="1">
        <v>8</v>
      </c>
      <c r="E903" s="1">
        <v>3</v>
      </c>
      <c r="G903" s="1">
        <v>8</v>
      </c>
      <c r="H903" s="1">
        <v>3</v>
      </c>
    </row>
    <row r="904" spans="1:8" x14ac:dyDescent="0.3">
      <c r="A904" s="8" t="s">
        <v>7894</v>
      </c>
      <c r="B904" s="6">
        <v>267925</v>
      </c>
      <c r="C904" s="1">
        <v>198744</v>
      </c>
      <c r="D904" s="1">
        <v>11</v>
      </c>
      <c r="E904" s="1">
        <v>3</v>
      </c>
      <c r="G904" s="1">
        <v>11</v>
      </c>
      <c r="H904" s="1">
        <v>3</v>
      </c>
    </row>
    <row r="905" spans="1:8" x14ac:dyDescent="0.3">
      <c r="A905" s="8" t="s">
        <v>8662</v>
      </c>
      <c r="B905" s="6">
        <v>267894</v>
      </c>
      <c r="C905" s="1">
        <v>267894</v>
      </c>
      <c r="D905" s="1">
        <v>6</v>
      </c>
      <c r="E905" s="1">
        <v>1</v>
      </c>
      <c r="G905" s="1">
        <v>6</v>
      </c>
      <c r="H905" s="1">
        <v>1</v>
      </c>
    </row>
    <row r="906" spans="1:8" x14ac:dyDescent="0.3">
      <c r="A906" s="8" t="s">
        <v>2798</v>
      </c>
      <c r="B906" s="6">
        <v>267019</v>
      </c>
      <c r="C906" s="1">
        <v>137992</v>
      </c>
      <c r="D906" s="1">
        <v>14</v>
      </c>
      <c r="E906" s="1">
        <v>3</v>
      </c>
      <c r="G906" s="1">
        <v>14</v>
      </c>
      <c r="H906" s="1">
        <v>3</v>
      </c>
    </row>
    <row r="907" spans="1:8" x14ac:dyDescent="0.3">
      <c r="A907" s="8" t="s">
        <v>9471</v>
      </c>
      <c r="B907" s="6">
        <v>266520</v>
      </c>
      <c r="C907" s="1">
        <v>237096</v>
      </c>
      <c r="D907" s="1">
        <v>7</v>
      </c>
      <c r="E907" s="1">
        <v>3</v>
      </c>
      <c r="G907" s="1">
        <v>7</v>
      </c>
      <c r="H907" s="1">
        <v>3</v>
      </c>
    </row>
    <row r="908" spans="1:8" x14ac:dyDescent="0.3">
      <c r="A908" s="8" t="s">
        <v>8860</v>
      </c>
      <c r="B908" s="6">
        <v>266352</v>
      </c>
      <c r="C908" s="1">
        <v>266352</v>
      </c>
      <c r="D908" s="1">
        <v>3</v>
      </c>
      <c r="E908" s="1">
        <v>1</v>
      </c>
      <c r="G908" s="1">
        <v>3</v>
      </c>
      <c r="H908" s="1">
        <v>1</v>
      </c>
    </row>
    <row r="909" spans="1:8" x14ac:dyDescent="0.3">
      <c r="A909" s="8" t="s">
        <v>4312</v>
      </c>
      <c r="B909" s="6">
        <v>265784</v>
      </c>
      <c r="C909" s="1">
        <v>143432</v>
      </c>
      <c r="D909" s="1">
        <v>4</v>
      </c>
      <c r="E909" s="1">
        <v>2</v>
      </c>
      <c r="G909" s="1">
        <v>4</v>
      </c>
      <c r="H909" s="1">
        <v>2</v>
      </c>
    </row>
    <row r="910" spans="1:8" x14ac:dyDescent="0.3">
      <c r="A910" s="8" t="s">
        <v>20</v>
      </c>
      <c r="B910" s="6">
        <v>265781</v>
      </c>
      <c r="C910" s="1">
        <v>195184</v>
      </c>
      <c r="D910" s="1">
        <v>27</v>
      </c>
      <c r="E910" s="1">
        <v>4</v>
      </c>
      <c r="G910" s="1">
        <v>27</v>
      </c>
      <c r="H910" s="1">
        <v>4</v>
      </c>
    </row>
    <row r="911" spans="1:8" x14ac:dyDescent="0.3">
      <c r="A911" s="8" t="s">
        <v>5631</v>
      </c>
      <c r="B911" s="6">
        <v>265408</v>
      </c>
      <c r="C911" s="1">
        <v>213136</v>
      </c>
      <c r="D911" s="1">
        <v>10</v>
      </c>
      <c r="E911" s="1">
        <v>2</v>
      </c>
      <c r="G911" s="1">
        <v>10</v>
      </c>
      <c r="H911" s="1">
        <v>2</v>
      </c>
    </row>
    <row r="912" spans="1:8" x14ac:dyDescent="0.3">
      <c r="A912" s="8" t="s">
        <v>8173</v>
      </c>
      <c r="B912" s="6">
        <v>264306</v>
      </c>
      <c r="C912" s="1">
        <v>262512</v>
      </c>
      <c r="D912" s="1">
        <v>11</v>
      </c>
      <c r="E912" s="1">
        <v>2</v>
      </c>
      <c r="G912" s="1">
        <v>11</v>
      </c>
      <c r="H912" s="1">
        <v>2</v>
      </c>
    </row>
    <row r="913" spans="1:8" x14ac:dyDescent="0.3">
      <c r="A913" s="8" t="s">
        <v>8823</v>
      </c>
      <c r="B913" s="6">
        <v>264138</v>
      </c>
      <c r="C913" s="1">
        <v>239984</v>
      </c>
      <c r="D913" s="1">
        <v>6</v>
      </c>
      <c r="E913" s="1">
        <v>3</v>
      </c>
      <c r="G913" s="1">
        <v>6</v>
      </c>
      <c r="H913" s="1">
        <v>3</v>
      </c>
    </row>
    <row r="914" spans="1:8" x14ac:dyDescent="0.3">
      <c r="A914" s="8" t="s">
        <v>5923</v>
      </c>
      <c r="B914" s="6">
        <v>263351</v>
      </c>
      <c r="C914" s="1">
        <v>259156</v>
      </c>
      <c r="D914" s="1">
        <v>9</v>
      </c>
      <c r="E914" s="1">
        <v>2</v>
      </c>
      <c r="G914" s="1">
        <v>9</v>
      </c>
      <c r="H914" s="1">
        <v>2</v>
      </c>
    </row>
    <row r="915" spans="1:8" x14ac:dyDescent="0.3">
      <c r="A915" s="8" t="s">
        <v>9031</v>
      </c>
      <c r="B915" s="6">
        <v>262720</v>
      </c>
      <c r="C915" s="1">
        <v>207984</v>
      </c>
      <c r="D915" s="1">
        <v>11</v>
      </c>
      <c r="E915" s="1">
        <v>3</v>
      </c>
      <c r="G915" s="1">
        <v>11</v>
      </c>
      <c r="H915" s="1">
        <v>3</v>
      </c>
    </row>
    <row r="916" spans="1:8" x14ac:dyDescent="0.3">
      <c r="A916" s="8" t="s">
        <v>5313</v>
      </c>
      <c r="B916" s="6">
        <v>262660</v>
      </c>
      <c r="C916" s="1">
        <v>230376</v>
      </c>
      <c r="D916" s="1">
        <v>18</v>
      </c>
      <c r="E916" s="1">
        <v>7</v>
      </c>
      <c r="G916" s="1">
        <v>18</v>
      </c>
      <c r="H916" s="1">
        <v>7</v>
      </c>
    </row>
    <row r="917" spans="1:8" x14ac:dyDescent="0.3">
      <c r="A917" s="8" t="s">
        <v>297</v>
      </c>
      <c r="B917" s="6">
        <v>262508</v>
      </c>
      <c r="C917" s="1">
        <v>250272</v>
      </c>
      <c r="D917" s="1">
        <v>17</v>
      </c>
      <c r="E917" s="1">
        <v>3</v>
      </c>
      <c r="G917" s="1">
        <v>17</v>
      </c>
      <c r="H917" s="1">
        <v>3</v>
      </c>
    </row>
    <row r="918" spans="1:8" x14ac:dyDescent="0.3">
      <c r="A918" s="8" t="s">
        <v>282</v>
      </c>
      <c r="B918" s="6">
        <v>262379</v>
      </c>
      <c r="C918" s="1">
        <v>170212</v>
      </c>
      <c r="D918" s="1">
        <v>30</v>
      </c>
      <c r="E918" s="1">
        <v>6</v>
      </c>
      <c r="G918" s="1">
        <v>30</v>
      </c>
      <c r="H918" s="1">
        <v>6</v>
      </c>
    </row>
    <row r="919" spans="1:8" x14ac:dyDescent="0.3">
      <c r="A919" s="8" t="s">
        <v>7642</v>
      </c>
      <c r="B919" s="6">
        <v>261875</v>
      </c>
      <c r="C919" s="1">
        <v>239666</v>
      </c>
      <c r="D919" s="1">
        <v>12</v>
      </c>
      <c r="E919" s="1">
        <v>3</v>
      </c>
      <c r="G919" s="1">
        <v>12</v>
      </c>
      <c r="H919" s="1">
        <v>3</v>
      </c>
    </row>
    <row r="920" spans="1:8" x14ac:dyDescent="0.3">
      <c r="A920" s="8" t="s">
        <v>6700</v>
      </c>
      <c r="B920" s="6">
        <v>261754</v>
      </c>
      <c r="C920" s="1">
        <v>167535</v>
      </c>
      <c r="D920" s="1">
        <v>15</v>
      </c>
      <c r="E920" s="1">
        <v>5</v>
      </c>
      <c r="G920" s="1">
        <v>15</v>
      </c>
      <c r="H920" s="1">
        <v>5</v>
      </c>
    </row>
    <row r="921" spans="1:8" x14ac:dyDescent="0.3">
      <c r="A921" s="8" t="s">
        <v>8101</v>
      </c>
      <c r="B921" s="6">
        <v>261347</v>
      </c>
      <c r="C921" s="1">
        <v>55256</v>
      </c>
      <c r="D921" s="1">
        <v>31</v>
      </c>
      <c r="E921" s="1">
        <v>9</v>
      </c>
      <c r="G921" s="1">
        <v>31</v>
      </c>
      <c r="H921" s="1">
        <v>9</v>
      </c>
    </row>
    <row r="922" spans="1:8" x14ac:dyDescent="0.3">
      <c r="A922" s="8" t="s">
        <v>5260</v>
      </c>
      <c r="B922" s="6">
        <v>261114</v>
      </c>
      <c r="C922" s="1">
        <v>239984</v>
      </c>
      <c r="D922" s="1">
        <v>24</v>
      </c>
      <c r="E922" s="1">
        <v>6</v>
      </c>
      <c r="G922" s="1">
        <v>24</v>
      </c>
      <c r="H922" s="1">
        <v>6</v>
      </c>
    </row>
    <row r="923" spans="1:8" x14ac:dyDescent="0.3">
      <c r="A923" s="8" t="s">
        <v>5075</v>
      </c>
      <c r="B923" s="6">
        <v>259942</v>
      </c>
      <c r="C923" s="1">
        <v>244006</v>
      </c>
      <c r="D923" s="1">
        <v>6</v>
      </c>
      <c r="E923" s="1">
        <v>2</v>
      </c>
      <c r="G923" s="1">
        <v>6</v>
      </c>
      <c r="H923" s="1">
        <v>2</v>
      </c>
    </row>
    <row r="924" spans="1:8" x14ac:dyDescent="0.3">
      <c r="A924" s="8" t="s">
        <v>8302</v>
      </c>
      <c r="B924" s="6">
        <v>259546</v>
      </c>
      <c r="C924" s="1">
        <v>207846</v>
      </c>
      <c r="D924" s="1">
        <v>7</v>
      </c>
      <c r="E924" s="1">
        <v>3</v>
      </c>
      <c r="G924" s="1">
        <v>7</v>
      </c>
      <c r="H924" s="1">
        <v>3</v>
      </c>
    </row>
    <row r="925" spans="1:8" x14ac:dyDescent="0.3">
      <c r="A925" s="8" t="s">
        <v>6228</v>
      </c>
      <c r="B925" s="6">
        <v>259221</v>
      </c>
      <c r="C925" s="1">
        <v>253176</v>
      </c>
      <c r="D925" s="1">
        <v>6</v>
      </c>
      <c r="E925" s="1">
        <v>2</v>
      </c>
      <c r="G925" s="1">
        <v>6</v>
      </c>
      <c r="H925" s="1">
        <v>2</v>
      </c>
    </row>
    <row r="926" spans="1:8" x14ac:dyDescent="0.3">
      <c r="A926" s="8" t="s">
        <v>4090</v>
      </c>
      <c r="B926" s="6">
        <v>259136</v>
      </c>
      <c r="C926" s="1">
        <v>259136</v>
      </c>
      <c r="D926" s="1">
        <v>4</v>
      </c>
      <c r="E926" s="1">
        <v>1</v>
      </c>
      <c r="G926" s="1">
        <v>4</v>
      </c>
      <c r="H926" s="1">
        <v>1</v>
      </c>
    </row>
    <row r="927" spans="1:8" x14ac:dyDescent="0.3">
      <c r="A927" s="8" t="s">
        <v>2338</v>
      </c>
      <c r="B927" s="6">
        <v>258696</v>
      </c>
      <c r="C927" s="1">
        <v>258696</v>
      </c>
      <c r="D927" s="1">
        <v>3</v>
      </c>
      <c r="E927" s="1">
        <v>1</v>
      </c>
      <c r="G927" s="1">
        <v>3</v>
      </c>
      <c r="H927" s="1">
        <v>1</v>
      </c>
    </row>
    <row r="928" spans="1:8" x14ac:dyDescent="0.3">
      <c r="A928" s="8" t="s">
        <v>5222</v>
      </c>
      <c r="B928" s="6">
        <v>258528</v>
      </c>
      <c r="C928" s="1">
        <v>258528</v>
      </c>
      <c r="D928" s="1">
        <v>2</v>
      </c>
      <c r="E928" s="1">
        <v>1</v>
      </c>
      <c r="G928" s="1">
        <v>2</v>
      </c>
      <c r="H928" s="1">
        <v>1</v>
      </c>
    </row>
    <row r="929" spans="1:8" x14ac:dyDescent="0.3">
      <c r="A929" s="8" t="s">
        <v>7473</v>
      </c>
      <c r="B929" s="6">
        <v>258319</v>
      </c>
      <c r="C929" s="1">
        <v>173718</v>
      </c>
      <c r="D929" s="1">
        <v>15</v>
      </c>
      <c r="E929" s="1">
        <v>3</v>
      </c>
      <c r="G929" s="1">
        <v>15</v>
      </c>
      <c r="H929" s="1">
        <v>3</v>
      </c>
    </row>
    <row r="930" spans="1:8" x14ac:dyDescent="0.3">
      <c r="A930" s="8" t="s">
        <v>2907</v>
      </c>
      <c r="B930" s="6">
        <v>258279</v>
      </c>
      <c r="C930" s="1">
        <v>258279</v>
      </c>
      <c r="D930" s="1">
        <v>3</v>
      </c>
      <c r="E930" s="1">
        <v>1</v>
      </c>
      <c r="G930" s="1">
        <v>3</v>
      </c>
      <c r="H930" s="1">
        <v>1</v>
      </c>
    </row>
    <row r="931" spans="1:8" x14ac:dyDescent="0.3">
      <c r="A931" s="8" t="s">
        <v>5922</v>
      </c>
      <c r="B931" s="6">
        <v>257499</v>
      </c>
      <c r="C931" s="1">
        <v>257499</v>
      </c>
      <c r="D931" s="1">
        <v>3</v>
      </c>
      <c r="E931" s="1">
        <v>1</v>
      </c>
      <c r="G931" s="1">
        <v>3</v>
      </c>
      <c r="H931" s="1">
        <v>1</v>
      </c>
    </row>
    <row r="932" spans="1:8" x14ac:dyDescent="0.3">
      <c r="A932" s="8" t="s">
        <v>4863</v>
      </c>
      <c r="B932" s="6">
        <v>257250</v>
      </c>
      <c r="C932" s="1">
        <v>144765</v>
      </c>
      <c r="D932" s="1">
        <v>17</v>
      </c>
      <c r="E932" s="1">
        <v>5</v>
      </c>
      <c r="G932" s="1">
        <v>17</v>
      </c>
      <c r="H932" s="1">
        <v>5</v>
      </c>
    </row>
    <row r="933" spans="1:8" x14ac:dyDescent="0.3">
      <c r="A933" s="8" t="s">
        <v>4032</v>
      </c>
      <c r="B933" s="6">
        <v>257021</v>
      </c>
      <c r="C933" s="1">
        <v>146352</v>
      </c>
      <c r="D933" s="1">
        <v>45</v>
      </c>
      <c r="E933" s="1">
        <v>9</v>
      </c>
      <c r="G933" s="1">
        <v>45</v>
      </c>
      <c r="H933" s="1">
        <v>9</v>
      </c>
    </row>
    <row r="934" spans="1:8" x14ac:dyDescent="0.3">
      <c r="A934" s="8" t="s">
        <v>7792</v>
      </c>
      <c r="B934" s="6">
        <v>256784</v>
      </c>
      <c r="C934" s="1">
        <v>256784</v>
      </c>
      <c r="D934" s="1">
        <v>8</v>
      </c>
      <c r="E934" s="1">
        <v>1</v>
      </c>
      <c r="G934" s="1">
        <v>8</v>
      </c>
      <c r="H934" s="1">
        <v>1</v>
      </c>
    </row>
    <row r="935" spans="1:8" x14ac:dyDescent="0.3">
      <c r="A935" s="8" t="s">
        <v>2454</v>
      </c>
      <c r="B935" s="6">
        <v>255968</v>
      </c>
      <c r="C935" s="1">
        <v>255968</v>
      </c>
      <c r="D935" s="1">
        <v>4</v>
      </c>
      <c r="E935" s="1">
        <v>1</v>
      </c>
      <c r="G935" s="1">
        <v>4</v>
      </c>
      <c r="H935" s="1">
        <v>1</v>
      </c>
    </row>
    <row r="936" spans="1:8" x14ac:dyDescent="0.3">
      <c r="A936" s="8" t="s">
        <v>2536</v>
      </c>
      <c r="B936" s="6">
        <v>255904</v>
      </c>
      <c r="C936" s="1">
        <v>191472</v>
      </c>
      <c r="D936" s="1">
        <v>10</v>
      </c>
      <c r="E936" s="1">
        <v>3</v>
      </c>
      <c r="G936" s="1">
        <v>10</v>
      </c>
      <c r="H936" s="1">
        <v>3</v>
      </c>
    </row>
    <row r="937" spans="1:8" x14ac:dyDescent="0.3">
      <c r="A937" s="8" t="s">
        <v>1172</v>
      </c>
      <c r="B937" s="6">
        <v>254744</v>
      </c>
      <c r="C937" s="1">
        <v>254744</v>
      </c>
      <c r="D937" s="1">
        <v>7</v>
      </c>
      <c r="E937" s="1">
        <v>1</v>
      </c>
      <c r="G937" s="1">
        <v>7</v>
      </c>
      <c r="H937" s="1">
        <v>1</v>
      </c>
    </row>
    <row r="938" spans="1:8" x14ac:dyDescent="0.3">
      <c r="A938" s="8" t="s">
        <v>2852</v>
      </c>
      <c r="B938" s="6">
        <v>254604</v>
      </c>
      <c r="C938" s="1">
        <v>254604</v>
      </c>
      <c r="D938" s="1">
        <v>14</v>
      </c>
      <c r="E938" s="1">
        <v>1</v>
      </c>
      <c r="G938" s="1">
        <v>14</v>
      </c>
      <c r="H938" s="1">
        <v>1</v>
      </c>
    </row>
    <row r="939" spans="1:8" x14ac:dyDescent="0.3">
      <c r="A939" s="8" t="s">
        <v>4001</v>
      </c>
      <c r="B939" s="6">
        <v>254512</v>
      </c>
      <c r="C939" s="1">
        <v>160623</v>
      </c>
      <c r="D939" s="1">
        <v>19</v>
      </c>
      <c r="E939" s="1">
        <v>4</v>
      </c>
      <c r="G939" s="1">
        <v>19</v>
      </c>
      <c r="H939" s="1">
        <v>4</v>
      </c>
    </row>
    <row r="940" spans="1:8" x14ac:dyDescent="0.3">
      <c r="A940" s="8" t="s">
        <v>5126</v>
      </c>
      <c r="B940" s="6">
        <v>254352</v>
      </c>
      <c r="C940" s="1">
        <v>254352</v>
      </c>
      <c r="D940" s="1">
        <v>3</v>
      </c>
      <c r="E940" s="1">
        <v>1</v>
      </c>
      <c r="G940" s="1">
        <v>3</v>
      </c>
      <c r="H940" s="1">
        <v>1</v>
      </c>
    </row>
    <row r="941" spans="1:8" x14ac:dyDescent="0.3">
      <c r="A941" s="8" t="s">
        <v>8027</v>
      </c>
      <c r="B941" s="6">
        <v>254198</v>
      </c>
      <c r="C941" s="1">
        <v>254198</v>
      </c>
      <c r="D941" s="1">
        <v>2</v>
      </c>
      <c r="E941" s="1">
        <v>1</v>
      </c>
      <c r="G941" s="1">
        <v>2</v>
      </c>
      <c r="H941" s="1">
        <v>1</v>
      </c>
    </row>
    <row r="942" spans="1:8" x14ac:dyDescent="0.3">
      <c r="A942" s="8" t="s">
        <v>7723</v>
      </c>
      <c r="B942" s="6">
        <v>253764</v>
      </c>
      <c r="C942" s="1">
        <v>253764</v>
      </c>
      <c r="D942" s="1">
        <v>2</v>
      </c>
      <c r="E942" s="1">
        <v>1</v>
      </c>
      <c r="G942" s="1">
        <v>2</v>
      </c>
      <c r="H942" s="1">
        <v>1</v>
      </c>
    </row>
    <row r="943" spans="1:8" x14ac:dyDescent="0.3">
      <c r="A943" s="8" t="s">
        <v>5880</v>
      </c>
      <c r="B943" s="6">
        <v>253340</v>
      </c>
      <c r="C943" s="1">
        <v>197372</v>
      </c>
      <c r="D943" s="1">
        <v>8</v>
      </c>
      <c r="E943" s="1">
        <v>3</v>
      </c>
      <c r="G943" s="1">
        <v>8</v>
      </c>
      <c r="H943" s="1">
        <v>3</v>
      </c>
    </row>
    <row r="944" spans="1:8" x14ac:dyDescent="0.3">
      <c r="A944" s="8" t="s">
        <v>5933</v>
      </c>
      <c r="B944" s="6">
        <v>253188</v>
      </c>
      <c r="C944" s="1">
        <v>86093</v>
      </c>
      <c r="D944" s="1">
        <v>22</v>
      </c>
      <c r="E944" s="1">
        <v>5</v>
      </c>
      <c r="G944" s="1">
        <v>22</v>
      </c>
      <c r="H944" s="1">
        <v>5</v>
      </c>
    </row>
    <row r="945" spans="1:8" x14ac:dyDescent="0.3">
      <c r="A945" s="8" t="s">
        <v>5199</v>
      </c>
      <c r="B945" s="6">
        <v>253128</v>
      </c>
      <c r="C945" s="1">
        <v>242352</v>
      </c>
      <c r="D945" s="1">
        <v>6</v>
      </c>
      <c r="E945" s="1">
        <v>2</v>
      </c>
      <c r="G945" s="1">
        <v>6</v>
      </c>
      <c r="H945" s="1">
        <v>2</v>
      </c>
    </row>
    <row r="946" spans="1:8" x14ac:dyDescent="0.3">
      <c r="A946" s="8" t="s">
        <v>9199</v>
      </c>
      <c r="B946" s="6">
        <v>252389</v>
      </c>
      <c r="C946" s="1">
        <v>249584</v>
      </c>
      <c r="D946" s="1">
        <v>8</v>
      </c>
      <c r="E946" s="1">
        <v>3</v>
      </c>
      <c r="G946" s="1">
        <v>8</v>
      </c>
      <c r="H946" s="1">
        <v>3</v>
      </c>
    </row>
    <row r="947" spans="1:8" x14ac:dyDescent="0.3">
      <c r="A947" s="8" t="s">
        <v>5485</v>
      </c>
      <c r="B947" s="6">
        <v>252148</v>
      </c>
      <c r="C947" s="1">
        <v>250474</v>
      </c>
      <c r="D947" s="1">
        <v>10</v>
      </c>
      <c r="E947" s="1">
        <v>2</v>
      </c>
      <c r="G947" s="1">
        <v>10</v>
      </c>
      <c r="H947" s="1">
        <v>2</v>
      </c>
    </row>
    <row r="948" spans="1:8" x14ac:dyDescent="0.3">
      <c r="A948" s="8" t="s">
        <v>7133</v>
      </c>
      <c r="B948" s="6">
        <v>252016</v>
      </c>
      <c r="C948" s="1">
        <v>159968</v>
      </c>
      <c r="D948" s="1">
        <v>12</v>
      </c>
      <c r="E948" s="1">
        <v>3</v>
      </c>
      <c r="G948" s="1">
        <v>12</v>
      </c>
      <c r="H948" s="1">
        <v>3</v>
      </c>
    </row>
    <row r="949" spans="1:8" x14ac:dyDescent="0.3">
      <c r="A949" s="8" t="s">
        <v>8910</v>
      </c>
      <c r="B949" s="6">
        <v>252007</v>
      </c>
      <c r="C949" s="1">
        <v>191079</v>
      </c>
      <c r="D949" s="1">
        <v>12</v>
      </c>
      <c r="E949" s="1">
        <v>4</v>
      </c>
      <c r="G949" s="1">
        <v>12</v>
      </c>
      <c r="H949" s="1">
        <v>4</v>
      </c>
    </row>
    <row r="950" spans="1:8" x14ac:dyDescent="0.3">
      <c r="A950" s="8" t="s">
        <v>8589</v>
      </c>
      <c r="B950" s="6">
        <v>251920</v>
      </c>
      <c r="C950" s="1">
        <v>218376</v>
      </c>
      <c r="D950" s="1">
        <v>11</v>
      </c>
      <c r="E950" s="1">
        <v>3</v>
      </c>
      <c r="G950" s="1">
        <v>11</v>
      </c>
      <c r="H950" s="1">
        <v>3</v>
      </c>
    </row>
    <row r="951" spans="1:8" x14ac:dyDescent="0.3">
      <c r="A951" s="8" t="s">
        <v>7783</v>
      </c>
      <c r="B951" s="6">
        <v>251806</v>
      </c>
      <c r="C951" s="1">
        <v>218352</v>
      </c>
      <c r="D951" s="1">
        <v>32</v>
      </c>
      <c r="E951" s="1">
        <v>6</v>
      </c>
      <c r="G951" s="1">
        <v>32</v>
      </c>
      <c r="H951" s="1">
        <v>6</v>
      </c>
    </row>
    <row r="952" spans="1:8" x14ac:dyDescent="0.3">
      <c r="A952" s="8" t="s">
        <v>2150</v>
      </c>
      <c r="B952" s="6">
        <v>251158</v>
      </c>
      <c r="C952" s="1">
        <v>134288</v>
      </c>
      <c r="D952" s="1">
        <v>6</v>
      </c>
      <c r="E952" s="1">
        <v>3</v>
      </c>
      <c r="G952" s="1">
        <v>6</v>
      </c>
      <c r="H952" s="1">
        <v>3</v>
      </c>
    </row>
    <row r="953" spans="1:8" x14ac:dyDescent="0.3">
      <c r="A953" s="8" t="s">
        <v>5474</v>
      </c>
      <c r="B953" s="6">
        <v>251140</v>
      </c>
      <c r="C953" s="1">
        <v>215148</v>
      </c>
      <c r="D953" s="1">
        <v>12</v>
      </c>
      <c r="E953" s="1">
        <v>3</v>
      </c>
      <c r="G953" s="1">
        <v>12</v>
      </c>
      <c r="H953" s="1">
        <v>3</v>
      </c>
    </row>
    <row r="954" spans="1:8" x14ac:dyDescent="0.3">
      <c r="A954" s="8" t="s">
        <v>5715</v>
      </c>
      <c r="B954" s="6">
        <v>250382</v>
      </c>
      <c r="C954" s="1">
        <v>125993</v>
      </c>
      <c r="D954" s="1">
        <v>21</v>
      </c>
      <c r="E954" s="1">
        <v>5</v>
      </c>
      <c r="G954" s="1">
        <v>21</v>
      </c>
      <c r="H954" s="1">
        <v>5</v>
      </c>
    </row>
    <row r="955" spans="1:8" x14ac:dyDescent="0.3">
      <c r="A955" s="8" t="s">
        <v>6724</v>
      </c>
      <c r="B955" s="6">
        <v>249472</v>
      </c>
      <c r="C955" s="1">
        <v>186912</v>
      </c>
      <c r="D955" s="1">
        <v>16</v>
      </c>
      <c r="E955" s="1">
        <v>3</v>
      </c>
      <c r="G955" s="1">
        <v>16</v>
      </c>
      <c r="H955" s="1">
        <v>3</v>
      </c>
    </row>
    <row r="956" spans="1:8" x14ac:dyDescent="0.3">
      <c r="A956" s="8" t="s">
        <v>7944</v>
      </c>
      <c r="B956" s="6">
        <v>249071</v>
      </c>
      <c r="C956" s="1">
        <v>154764</v>
      </c>
      <c r="D956" s="1">
        <v>10</v>
      </c>
      <c r="E956" s="1">
        <v>4</v>
      </c>
      <c r="G956" s="1">
        <v>10</v>
      </c>
      <c r="H956" s="1">
        <v>4</v>
      </c>
    </row>
    <row r="957" spans="1:8" x14ac:dyDescent="0.3">
      <c r="A957" s="8" t="s">
        <v>8954</v>
      </c>
      <c r="B957" s="6">
        <v>248481</v>
      </c>
      <c r="C957" s="1">
        <v>127785</v>
      </c>
      <c r="D957" s="1">
        <v>12</v>
      </c>
      <c r="E957" s="1">
        <v>4</v>
      </c>
      <c r="G957" s="1">
        <v>12</v>
      </c>
      <c r="H957" s="1">
        <v>4</v>
      </c>
    </row>
    <row r="958" spans="1:8" x14ac:dyDescent="0.3">
      <c r="A958" s="8" t="s">
        <v>8915</v>
      </c>
      <c r="B958" s="6">
        <v>248396</v>
      </c>
      <c r="C958" s="1">
        <v>143928</v>
      </c>
      <c r="D958" s="1">
        <v>16</v>
      </c>
      <c r="E958" s="1">
        <v>4</v>
      </c>
      <c r="G958" s="1">
        <v>16</v>
      </c>
      <c r="H958" s="1">
        <v>4</v>
      </c>
    </row>
    <row r="959" spans="1:8" x14ac:dyDescent="0.3">
      <c r="A959" s="8" t="s">
        <v>4463</v>
      </c>
      <c r="B959" s="6">
        <v>248327</v>
      </c>
      <c r="C959" s="1">
        <v>128744</v>
      </c>
      <c r="D959" s="1">
        <v>26</v>
      </c>
      <c r="E959" s="1">
        <v>3</v>
      </c>
      <c r="G959" s="1">
        <v>26</v>
      </c>
      <c r="H959" s="1">
        <v>3</v>
      </c>
    </row>
    <row r="960" spans="1:8" x14ac:dyDescent="0.3">
      <c r="A960" s="8" t="s">
        <v>7009</v>
      </c>
      <c r="B960" s="6">
        <v>247996</v>
      </c>
      <c r="C960" s="1">
        <v>247996</v>
      </c>
      <c r="D960" s="1">
        <v>4</v>
      </c>
      <c r="E960" s="1">
        <v>1</v>
      </c>
      <c r="G960" s="1">
        <v>4</v>
      </c>
      <c r="H960" s="1">
        <v>1</v>
      </c>
    </row>
    <row r="961" spans="1:8" x14ac:dyDescent="0.3">
      <c r="A961" s="8" t="s">
        <v>8113</v>
      </c>
      <c r="B961" s="6">
        <v>247784</v>
      </c>
      <c r="C961" s="1">
        <v>237096</v>
      </c>
      <c r="D961" s="1">
        <v>5</v>
      </c>
      <c r="E961" s="1">
        <v>2</v>
      </c>
      <c r="G961" s="1">
        <v>5</v>
      </c>
      <c r="H961" s="1">
        <v>2</v>
      </c>
    </row>
    <row r="962" spans="1:8" x14ac:dyDescent="0.3">
      <c r="A962" s="8" t="s">
        <v>1442</v>
      </c>
      <c r="B962" s="6">
        <v>247478</v>
      </c>
      <c r="C962" s="1">
        <v>224448</v>
      </c>
      <c r="D962" s="1">
        <v>14</v>
      </c>
      <c r="E962" s="1">
        <v>4</v>
      </c>
      <c r="G962" s="1">
        <v>14</v>
      </c>
      <c r="H962" s="1">
        <v>4</v>
      </c>
    </row>
    <row r="963" spans="1:8" x14ac:dyDescent="0.3">
      <c r="A963" s="8" t="s">
        <v>4670</v>
      </c>
      <c r="B963" s="6">
        <v>246766</v>
      </c>
      <c r="C963" s="1">
        <v>246168</v>
      </c>
      <c r="D963" s="1">
        <v>4</v>
      </c>
      <c r="E963" s="1">
        <v>2</v>
      </c>
      <c r="G963" s="1">
        <v>4</v>
      </c>
      <c r="H963" s="1">
        <v>2</v>
      </c>
    </row>
    <row r="964" spans="1:8" x14ac:dyDescent="0.3">
      <c r="A964" s="8" t="s">
        <v>598</v>
      </c>
      <c r="B964" s="6">
        <v>246380</v>
      </c>
      <c r="C964" s="1">
        <v>243992</v>
      </c>
      <c r="D964" s="1">
        <v>9</v>
      </c>
      <c r="E964" s="1">
        <v>2</v>
      </c>
      <c r="G964" s="1">
        <v>9</v>
      </c>
      <c r="H964" s="1">
        <v>2</v>
      </c>
    </row>
    <row r="965" spans="1:8" x14ac:dyDescent="0.3">
      <c r="A965" s="8" t="s">
        <v>9023</v>
      </c>
      <c r="B965" s="6">
        <v>246168</v>
      </c>
      <c r="C965" s="1">
        <v>246168</v>
      </c>
      <c r="D965" s="1">
        <v>3</v>
      </c>
      <c r="E965" s="1">
        <v>1</v>
      </c>
      <c r="G965" s="1">
        <v>3</v>
      </c>
      <c r="H965" s="1">
        <v>1</v>
      </c>
    </row>
    <row r="966" spans="1:8" x14ac:dyDescent="0.3">
      <c r="A966" s="8" t="s">
        <v>7960</v>
      </c>
      <c r="B966" s="6">
        <v>245641</v>
      </c>
      <c r="C966" s="1">
        <v>170352</v>
      </c>
      <c r="D966" s="1">
        <v>20</v>
      </c>
      <c r="E966" s="1">
        <v>4</v>
      </c>
      <c r="G966" s="1">
        <v>20</v>
      </c>
      <c r="H966" s="1">
        <v>4</v>
      </c>
    </row>
    <row r="967" spans="1:8" x14ac:dyDescent="0.3">
      <c r="A967" s="8" t="s">
        <v>4583</v>
      </c>
      <c r="B967" s="6">
        <v>244770</v>
      </c>
      <c r="C967" s="1">
        <v>196776</v>
      </c>
      <c r="D967" s="1">
        <v>9</v>
      </c>
      <c r="E967" s="1">
        <v>2</v>
      </c>
      <c r="G967" s="1">
        <v>9</v>
      </c>
      <c r="H967" s="1">
        <v>2</v>
      </c>
    </row>
    <row r="968" spans="1:8" x14ac:dyDescent="0.3">
      <c r="A968" s="8" t="s">
        <v>7616</v>
      </c>
      <c r="B968" s="6">
        <v>244704</v>
      </c>
      <c r="C968" s="1">
        <v>243992</v>
      </c>
      <c r="D968" s="1">
        <v>9</v>
      </c>
      <c r="E968" s="1">
        <v>2</v>
      </c>
      <c r="G968" s="1">
        <v>9</v>
      </c>
      <c r="H968" s="1">
        <v>2</v>
      </c>
    </row>
    <row r="969" spans="1:8" x14ac:dyDescent="0.3">
      <c r="A969" s="8" t="s">
        <v>5596</v>
      </c>
      <c r="B969" s="6">
        <v>244452</v>
      </c>
      <c r="C969" s="1">
        <v>243008</v>
      </c>
      <c r="D969" s="1">
        <v>14</v>
      </c>
      <c r="E969" s="1">
        <v>3</v>
      </c>
      <c r="G969" s="1">
        <v>14</v>
      </c>
      <c r="H969" s="1">
        <v>3</v>
      </c>
    </row>
    <row r="970" spans="1:8" x14ac:dyDescent="0.3">
      <c r="A970" s="8" t="s">
        <v>8894</v>
      </c>
      <c r="B970" s="6">
        <v>244300</v>
      </c>
      <c r="C970" s="1">
        <v>185376</v>
      </c>
      <c r="D970" s="1">
        <v>3</v>
      </c>
      <c r="E970" s="1">
        <v>2</v>
      </c>
      <c r="G970" s="1">
        <v>3</v>
      </c>
      <c r="H970" s="1">
        <v>2</v>
      </c>
    </row>
    <row r="971" spans="1:8" x14ac:dyDescent="0.3">
      <c r="A971" s="8" t="s">
        <v>2330</v>
      </c>
      <c r="B971" s="6">
        <v>244006</v>
      </c>
      <c r="C971" s="1">
        <v>244006</v>
      </c>
      <c r="D971" s="1">
        <v>2</v>
      </c>
      <c r="E971" s="1">
        <v>1</v>
      </c>
      <c r="G971" s="1">
        <v>2</v>
      </c>
      <c r="H971" s="1">
        <v>1</v>
      </c>
    </row>
    <row r="972" spans="1:8" x14ac:dyDescent="0.3">
      <c r="A972" s="8" t="s">
        <v>7738</v>
      </c>
      <c r="B972" s="6">
        <v>243164</v>
      </c>
      <c r="C972" s="1">
        <v>138588</v>
      </c>
      <c r="D972" s="1">
        <v>17</v>
      </c>
      <c r="E972" s="1">
        <v>5</v>
      </c>
      <c r="G972" s="1">
        <v>17</v>
      </c>
      <c r="H972" s="1">
        <v>5</v>
      </c>
    </row>
    <row r="973" spans="1:8" x14ac:dyDescent="0.3">
      <c r="A973" s="8" t="s">
        <v>9437</v>
      </c>
      <c r="B973" s="6">
        <v>242352</v>
      </c>
      <c r="C973" s="1">
        <v>242352</v>
      </c>
      <c r="D973" s="1">
        <v>3</v>
      </c>
      <c r="E973" s="1">
        <v>1</v>
      </c>
      <c r="G973" s="1">
        <v>3</v>
      </c>
      <c r="H973" s="1">
        <v>1</v>
      </c>
    </row>
    <row r="974" spans="1:8" x14ac:dyDescent="0.3">
      <c r="A974" s="8" t="s">
        <v>9435</v>
      </c>
      <c r="B974" s="6">
        <v>242221</v>
      </c>
      <c r="C974" s="1">
        <v>195136</v>
      </c>
      <c r="D974" s="1">
        <v>17</v>
      </c>
      <c r="E974" s="1">
        <v>5</v>
      </c>
      <c r="G974" s="1">
        <v>17</v>
      </c>
      <c r="H974" s="1">
        <v>5</v>
      </c>
    </row>
    <row r="975" spans="1:8" x14ac:dyDescent="0.3">
      <c r="A975" s="8" t="s">
        <v>8345</v>
      </c>
      <c r="B975" s="6">
        <v>242176</v>
      </c>
      <c r="C975" s="1">
        <v>242176</v>
      </c>
      <c r="D975" s="1">
        <v>4</v>
      </c>
      <c r="E975" s="1">
        <v>1</v>
      </c>
      <c r="G975" s="1">
        <v>4</v>
      </c>
      <c r="H975" s="1">
        <v>1</v>
      </c>
    </row>
    <row r="976" spans="1:8" x14ac:dyDescent="0.3">
      <c r="A976" s="8" t="s">
        <v>8700</v>
      </c>
      <c r="B976" s="6">
        <v>241424</v>
      </c>
      <c r="C976" s="1">
        <v>241424</v>
      </c>
      <c r="D976" s="1">
        <v>2</v>
      </c>
      <c r="E976" s="1">
        <v>1</v>
      </c>
      <c r="G976" s="1">
        <v>2</v>
      </c>
      <c r="H976" s="1">
        <v>1</v>
      </c>
    </row>
    <row r="977" spans="1:8" x14ac:dyDescent="0.3">
      <c r="A977" s="8" t="s">
        <v>6237</v>
      </c>
      <c r="B977" s="6">
        <v>241194</v>
      </c>
      <c r="C977" s="1">
        <v>172186</v>
      </c>
      <c r="D977" s="1">
        <v>4</v>
      </c>
      <c r="E977" s="1">
        <v>2</v>
      </c>
      <c r="G977" s="1">
        <v>4</v>
      </c>
      <c r="H977" s="1">
        <v>2</v>
      </c>
    </row>
    <row r="978" spans="1:8" x14ac:dyDescent="0.3">
      <c r="A978" s="8" t="s">
        <v>7278</v>
      </c>
      <c r="B978" s="6">
        <v>240784</v>
      </c>
      <c r="C978" s="1">
        <v>240784</v>
      </c>
      <c r="D978" s="1">
        <v>1</v>
      </c>
      <c r="E978" s="1">
        <v>1</v>
      </c>
      <c r="G978" s="1">
        <v>1</v>
      </c>
      <c r="H978" s="1">
        <v>1</v>
      </c>
    </row>
    <row r="979" spans="1:8" x14ac:dyDescent="0.3">
      <c r="A979" s="8" t="s">
        <v>5788</v>
      </c>
      <c r="B979" s="6">
        <v>240741</v>
      </c>
      <c r="C979" s="1">
        <v>145865</v>
      </c>
      <c r="D979" s="1">
        <v>10</v>
      </c>
      <c r="E979" s="1">
        <v>4</v>
      </c>
      <c r="G979" s="1">
        <v>10</v>
      </c>
      <c r="H979" s="1">
        <v>4</v>
      </c>
    </row>
    <row r="980" spans="1:8" x14ac:dyDescent="0.3">
      <c r="A980" s="8" t="s">
        <v>2640</v>
      </c>
      <c r="B980" s="6">
        <v>240114</v>
      </c>
      <c r="C980" s="1">
        <v>192878</v>
      </c>
      <c r="D980" s="1">
        <v>13</v>
      </c>
      <c r="E980" s="1">
        <v>3</v>
      </c>
      <c r="G980" s="1">
        <v>13</v>
      </c>
      <c r="H980" s="1">
        <v>3</v>
      </c>
    </row>
    <row r="981" spans="1:8" x14ac:dyDescent="0.3">
      <c r="A981" s="8" t="s">
        <v>4483</v>
      </c>
      <c r="B981" s="6">
        <v>240040</v>
      </c>
      <c r="C981" s="1">
        <v>230376</v>
      </c>
      <c r="D981" s="1">
        <v>5</v>
      </c>
      <c r="E981" s="1">
        <v>2</v>
      </c>
      <c r="G981" s="1">
        <v>5</v>
      </c>
      <c r="H981" s="1">
        <v>2</v>
      </c>
    </row>
    <row r="982" spans="1:8" x14ac:dyDescent="0.3">
      <c r="A982" s="8" t="s">
        <v>7799</v>
      </c>
      <c r="B982" s="6">
        <v>239996</v>
      </c>
      <c r="C982" s="1">
        <v>239996</v>
      </c>
      <c r="D982" s="1">
        <v>5</v>
      </c>
      <c r="E982" s="1">
        <v>1</v>
      </c>
      <c r="G982" s="1">
        <v>5</v>
      </c>
      <c r="H982" s="1">
        <v>1</v>
      </c>
    </row>
    <row r="983" spans="1:8" x14ac:dyDescent="0.3">
      <c r="A983" s="8" t="s">
        <v>9326</v>
      </c>
      <c r="B983" s="6">
        <v>239984</v>
      </c>
      <c r="C983" s="1">
        <v>239984</v>
      </c>
      <c r="D983" s="1">
        <v>2</v>
      </c>
      <c r="E983" s="1">
        <v>1</v>
      </c>
      <c r="G983" s="1">
        <v>2</v>
      </c>
      <c r="H983" s="1">
        <v>1</v>
      </c>
    </row>
    <row r="984" spans="1:8" x14ac:dyDescent="0.3">
      <c r="A984" s="8" t="s">
        <v>7467</v>
      </c>
      <c r="B984" s="6">
        <v>239976</v>
      </c>
      <c r="C984" s="1">
        <v>239976</v>
      </c>
      <c r="D984" s="1">
        <v>3</v>
      </c>
      <c r="E984" s="1">
        <v>1</v>
      </c>
      <c r="G984" s="1">
        <v>3</v>
      </c>
      <c r="H984" s="1">
        <v>1</v>
      </c>
    </row>
    <row r="985" spans="1:8" x14ac:dyDescent="0.3">
      <c r="A985" s="8" t="s">
        <v>6680</v>
      </c>
      <c r="B985" s="6">
        <v>239976</v>
      </c>
      <c r="C985" s="1">
        <v>239976</v>
      </c>
      <c r="D985" s="1">
        <v>3</v>
      </c>
      <c r="E985" s="1">
        <v>1</v>
      </c>
      <c r="G985" s="1">
        <v>3</v>
      </c>
      <c r="H985" s="1">
        <v>1</v>
      </c>
    </row>
    <row r="986" spans="1:8" x14ac:dyDescent="0.3">
      <c r="A986" s="8" t="s">
        <v>7214</v>
      </c>
      <c r="B986" s="6">
        <v>239666</v>
      </c>
      <c r="C986" s="1">
        <v>239666</v>
      </c>
      <c r="D986" s="1">
        <v>2</v>
      </c>
      <c r="E986" s="1">
        <v>1</v>
      </c>
      <c r="G986" s="1">
        <v>2</v>
      </c>
      <c r="H986" s="1">
        <v>1</v>
      </c>
    </row>
    <row r="987" spans="1:8" x14ac:dyDescent="0.3">
      <c r="A987" s="8" t="s">
        <v>8347</v>
      </c>
      <c r="B987" s="6">
        <v>239436</v>
      </c>
      <c r="C987" s="1">
        <v>102336</v>
      </c>
      <c r="D987" s="1">
        <v>38</v>
      </c>
      <c r="E987" s="1">
        <v>8</v>
      </c>
      <c r="G987" s="1">
        <v>38</v>
      </c>
      <c r="H987" s="1">
        <v>8</v>
      </c>
    </row>
    <row r="988" spans="1:8" x14ac:dyDescent="0.3">
      <c r="A988" s="8" t="s">
        <v>8293</v>
      </c>
      <c r="B988" s="6">
        <v>239387</v>
      </c>
      <c r="C988" s="1">
        <v>185376</v>
      </c>
      <c r="D988" s="1">
        <v>14</v>
      </c>
      <c r="E988" s="1">
        <v>3</v>
      </c>
      <c r="G988" s="1">
        <v>14</v>
      </c>
      <c r="H988" s="1">
        <v>3</v>
      </c>
    </row>
    <row r="989" spans="1:8" x14ac:dyDescent="0.3">
      <c r="A989" s="8" t="s">
        <v>8481</v>
      </c>
      <c r="B989" s="6">
        <v>239372</v>
      </c>
      <c r="C989" s="1">
        <v>239372</v>
      </c>
      <c r="D989" s="1">
        <v>2</v>
      </c>
      <c r="E989" s="1">
        <v>1</v>
      </c>
      <c r="G989" s="1">
        <v>2</v>
      </c>
      <c r="H989" s="1">
        <v>1</v>
      </c>
    </row>
    <row r="990" spans="1:8" x14ac:dyDescent="0.3">
      <c r="A990" s="8" t="s">
        <v>8936</v>
      </c>
      <c r="B990" s="6">
        <v>239358</v>
      </c>
      <c r="C990" s="1">
        <v>239358</v>
      </c>
      <c r="D990" s="1">
        <v>3</v>
      </c>
      <c r="E990" s="1">
        <v>1</v>
      </c>
      <c r="G990" s="1">
        <v>3</v>
      </c>
      <c r="H990" s="1">
        <v>1</v>
      </c>
    </row>
    <row r="991" spans="1:8" x14ac:dyDescent="0.3">
      <c r="A991" s="8" t="s">
        <v>7588</v>
      </c>
      <c r="B991" s="6">
        <v>238617</v>
      </c>
      <c r="C991" s="1">
        <v>206384</v>
      </c>
      <c r="D991" s="1">
        <v>19</v>
      </c>
      <c r="E991" s="1">
        <v>4</v>
      </c>
      <c r="G991" s="1">
        <v>19</v>
      </c>
      <c r="H991" s="1">
        <v>4</v>
      </c>
    </row>
    <row r="992" spans="1:8" x14ac:dyDescent="0.3">
      <c r="A992" s="8" t="s">
        <v>4485</v>
      </c>
      <c r="B992" s="6">
        <v>238569</v>
      </c>
      <c r="C992" s="1">
        <v>158928</v>
      </c>
      <c r="D992" s="1">
        <v>23</v>
      </c>
      <c r="E992" s="1">
        <v>4</v>
      </c>
      <c r="G992" s="1">
        <v>23</v>
      </c>
      <c r="H992" s="1">
        <v>4</v>
      </c>
    </row>
    <row r="993" spans="1:8" x14ac:dyDescent="0.3">
      <c r="A993" s="8" t="s">
        <v>8111</v>
      </c>
      <c r="B993" s="6">
        <v>238400</v>
      </c>
      <c r="C993" s="1">
        <v>236528</v>
      </c>
      <c r="D993" s="1">
        <v>7</v>
      </c>
      <c r="E993" s="1">
        <v>2</v>
      </c>
      <c r="G993" s="1">
        <v>7</v>
      </c>
      <c r="H993" s="1">
        <v>2</v>
      </c>
    </row>
    <row r="994" spans="1:8" x14ac:dyDescent="0.3">
      <c r="A994" s="8" t="s">
        <v>7589</v>
      </c>
      <c r="B994" s="6">
        <v>238228</v>
      </c>
      <c r="C994" s="1">
        <v>218352</v>
      </c>
      <c r="D994" s="1">
        <v>21</v>
      </c>
      <c r="E994" s="1">
        <v>5</v>
      </c>
      <c r="G994" s="1">
        <v>21</v>
      </c>
      <c r="H994" s="1">
        <v>5</v>
      </c>
    </row>
    <row r="995" spans="1:8" x14ac:dyDescent="0.3">
      <c r="A995" s="8" t="s">
        <v>7318</v>
      </c>
      <c r="B995" s="6">
        <v>238152</v>
      </c>
      <c r="C995" s="1">
        <v>238152</v>
      </c>
      <c r="D995" s="1">
        <v>3</v>
      </c>
      <c r="E995" s="1">
        <v>1</v>
      </c>
      <c r="G995" s="1">
        <v>3</v>
      </c>
      <c r="H995" s="1">
        <v>1</v>
      </c>
    </row>
    <row r="996" spans="1:8" x14ac:dyDescent="0.3">
      <c r="A996" s="8" t="s">
        <v>8904</v>
      </c>
      <c r="B996" s="6">
        <v>237756</v>
      </c>
      <c r="C996" s="1">
        <v>192759</v>
      </c>
      <c r="D996" s="1">
        <v>10</v>
      </c>
      <c r="E996" s="1">
        <v>2</v>
      </c>
      <c r="G996" s="1">
        <v>10</v>
      </c>
      <c r="H996" s="1">
        <v>2</v>
      </c>
    </row>
    <row r="997" spans="1:8" x14ac:dyDescent="0.3">
      <c r="A997" s="8" t="s">
        <v>2009</v>
      </c>
      <c r="B997" s="6">
        <v>237732</v>
      </c>
      <c r="C997" s="1">
        <v>235944</v>
      </c>
      <c r="D997" s="1">
        <v>6</v>
      </c>
      <c r="E997" s="1">
        <v>2</v>
      </c>
      <c r="G997" s="1">
        <v>6</v>
      </c>
      <c r="H997" s="1">
        <v>2</v>
      </c>
    </row>
    <row r="998" spans="1:8" x14ac:dyDescent="0.3">
      <c r="A998" s="8" t="s">
        <v>4170</v>
      </c>
      <c r="B998" s="6">
        <v>236414</v>
      </c>
      <c r="C998" s="1">
        <v>191976</v>
      </c>
      <c r="D998" s="1">
        <v>18</v>
      </c>
      <c r="E998" s="1">
        <v>5</v>
      </c>
      <c r="G998" s="1">
        <v>18</v>
      </c>
      <c r="H998" s="1">
        <v>5</v>
      </c>
    </row>
    <row r="999" spans="1:8" x14ac:dyDescent="0.3">
      <c r="A999" s="8" t="s">
        <v>6665</v>
      </c>
      <c r="B999" s="6">
        <v>236189</v>
      </c>
      <c r="C999" s="1">
        <v>210564</v>
      </c>
      <c r="D999" s="1">
        <v>16</v>
      </c>
      <c r="E999" s="1">
        <v>3</v>
      </c>
      <c r="G999" s="1">
        <v>16</v>
      </c>
      <c r="H999" s="1">
        <v>3</v>
      </c>
    </row>
    <row r="1000" spans="1:8" x14ac:dyDescent="0.3">
      <c r="A1000" s="8" t="s">
        <v>6542</v>
      </c>
      <c r="B1000" s="6">
        <v>235851</v>
      </c>
      <c r="C1000" s="1">
        <v>127554</v>
      </c>
      <c r="D1000" s="1">
        <v>13</v>
      </c>
      <c r="E1000" s="1">
        <v>3</v>
      </c>
      <c r="G1000" s="1">
        <v>13</v>
      </c>
      <c r="H1000" s="1">
        <v>3</v>
      </c>
    </row>
    <row r="1001" spans="1:8" x14ac:dyDescent="0.3">
      <c r="A1001" s="8" t="s">
        <v>7791</v>
      </c>
      <c r="B1001" s="6">
        <v>235665</v>
      </c>
      <c r="C1001" s="1">
        <v>200392</v>
      </c>
      <c r="D1001" s="1">
        <v>27</v>
      </c>
      <c r="E1001" s="1">
        <v>5</v>
      </c>
      <c r="G1001" s="1">
        <v>27</v>
      </c>
      <c r="H1001" s="1">
        <v>5</v>
      </c>
    </row>
    <row r="1002" spans="1:8" x14ac:dyDescent="0.3">
      <c r="A1002" s="8" t="s">
        <v>7076</v>
      </c>
      <c r="B1002" s="6">
        <v>235498</v>
      </c>
      <c r="C1002" s="1">
        <v>234882</v>
      </c>
      <c r="D1002" s="1">
        <v>11</v>
      </c>
      <c r="E1002" s="1">
        <v>2</v>
      </c>
      <c r="G1002" s="1">
        <v>11</v>
      </c>
      <c r="H1002" s="1">
        <v>2</v>
      </c>
    </row>
    <row r="1003" spans="1:8" x14ac:dyDescent="0.3">
      <c r="A1003" s="8" t="s">
        <v>8551</v>
      </c>
      <c r="B1003" s="6">
        <v>235457</v>
      </c>
      <c r="C1003" s="1">
        <v>63744</v>
      </c>
      <c r="D1003" s="1">
        <v>15</v>
      </c>
      <c r="E1003" s="1">
        <v>4</v>
      </c>
      <c r="G1003" s="1">
        <v>15</v>
      </c>
      <c r="H1003" s="1">
        <v>4</v>
      </c>
    </row>
    <row r="1004" spans="1:8" x14ac:dyDescent="0.3">
      <c r="A1004" s="8" t="s">
        <v>9217</v>
      </c>
      <c r="B1004" s="6">
        <v>235440</v>
      </c>
      <c r="C1004" s="1">
        <v>219184</v>
      </c>
      <c r="D1004" s="1">
        <v>4</v>
      </c>
      <c r="E1004" s="1">
        <v>2</v>
      </c>
      <c r="G1004" s="1">
        <v>4</v>
      </c>
      <c r="H1004" s="1">
        <v>2</v>
      </c>
    </row>
    <row r="1005" spans="1:8" x14ac:dyDescent="0.3">
      <c r="A1005" s="8" t="s">
        <v>5401</v>
      </c>
      <c r="B1005" s="6">
        <v>235276</v>
      </c>
      <c r="C1005" s="1">
        <v>227976</v>
      </c>
      <c r="D1005" s="1">
        <v>7</v>
      </c>
      <c r="E1005" s="1">
        <v>3</v>
      </c>
      <c r="G1005" s="1">
        <v>7</v>
      </c>
      <c r="H1005" s="1">
        <v>3</v>
      </c>
    </row>
    <row r="1006" spans="1:8" x14ac:dyDescent="0.3">
      <c r="A1006" s="8" t="s">
        <v>7411</v>
      </c>
      <c r="B1006" s="6">
        <v>235152</v>
      </c>
      <c r="C1006" s="1">
        <v>235152</v>
      </c>
      <c r="D1006" s="1">
        <v>8</v>
      </c>
      <c r="E1006" s="1">
        <v>1</v>
      </c>
      <c r="G1006" s="1">
        <v>8</v>
      </c>
      <c r="H1006" s="1">
        <v>1</v>
      </c>
    </row>
    <row r="1007" spans="1:8" x14ac:dyDescent="0.3">
      <c r="A1007" s="8" t="s">
        <v>7940</v>
      </c>
      <c r="B1007" s="6">
        <v>233820</v>
      </c>
      <c r="C1007" s="1">
        <v>187996</v>
      </c>
      <c r="D1007" s="1">
        <v>14</v>
      </c>
      <c r="E1007" s="1">
        <v>5</v>
      </c>
      <c r="G1007" s="1">
        <v>14</v>
      </c>
      <c r="H1007" s="1">
        <v>5</v>
      </c>
    </row>
    <row r="1008" spans="1:8" x14ac:dyDescent="0.3">
      <c r="A1008" s="8" t="s">
        <v>5609</v>
      </c>
      <c r="B1008" s="6">
        <v>233244</v>
      </c>
      <c r="C1008" s="1">
        <v>135516</v>
      </c>
      <c r="D1008" s="1">
        <v>13</v>
      </c>
      <c r="E1008" s="1">
        <v>4</v>
      </c>
      <c r="G1008" s="1">
        <v>13</v>
      </c>
      <c r="H1008" s="1">
        <v>4</v>
      </c>
    </row>
    <row r="1009" spans="1:8" x14ac:dyDescent="0.3">
      <c r="A1009" s="8" t="s">
        <v>4151</v>
      </c>
      <c r="B1009" s="6">
        <v>233058</v>
      </c>
      <c r="C1009" s="1">
        <v>233058</v>
      </c>
      <c r="D1009" s="1">
        <v>3</v>
      </c>
      <c r="E1009" s="1">
        <v>1</v>
      </c>
      <c r="G1009" s="1">
        <v>3</v>
      </c>
      <c r="H1009" s="1">
        <v>1</v>
      </c>
    </row>
    <row r="1010" spans="1:8" x14ac:dyDescent="0.3">
      <c r="A1010" s="8" t="s">
        <v>8076</v>
      </c>
      <c r="B1010" s="6">
        <v>232920</v>
      </c>
      <c r="C1010" s="1">
        <v>194352</v>
      </c>
      <c r="D1010" s="1">
        <v>9</v>
      </c>
      <c r="E1010" s="1">
        <v>3</v>
      </c>
      <c r="G1010" s="1">
        <v>9</v>
      </c>
      <c r="H1010" s="1">
        <v>3</v>
      </c>
    </row>
    <row r="1011" spans="1:8" x14ac:dyDescent="0.3">
      <c r="A1011" s="8" t="s">
        <v>8104</v>
      </c>
      <c r="B1011" s="6">
        <v>231776</v>
      </c>
      <c r="C1011" s="1">
        <v>195104</v>
      </c>
      <c r="D1011" s="1">
        <v>7</v>
      </c>
      <c r="E1011" s="1">
        <v>2</v>
      </c>
      <c r="G1011" s="1">
        <v>7</v>
      </c>
      <c r="H1011" s="1">
        <v>2</v>
      </c>
    </row>
    <row r="1012" spans="1:8" x14ac:dyDescent="0.3">
      <c r="A1012" s="8" t="s">
        <v>8182</v>
      </c>
      <c r="B1012" s="6">
        <v>231749</v>
      </c>
      <c r="C1012" s="1">
        <v>148704</v>
      </c>
      <c r="D1012" s="1">
        <v>31</v>
      </c>
      <c r="E1012" s="1">
        <v>6</v>
      </c>
      <c r="G1012" s="1">
        <v>31</v>
      </c>
      <c r="H1012" s="1">
        <v>6</v>
      </c>
    </row>
    <row r="1013" spans="1:8" x14ac:dyDescent="0.3">
      <c r="A1013" s="8" t="s">
        <v>8376</v>
      </c>
      <c r="B1013" s="6">
        <v>231213</v>
      </c>
      <c r="C1013" s="1">
        <v>129552</v>
      </c>
      <c r="D1013" s="1">
        <v>20</v>
      </c>
      <c r="E1013" s="1">
        <v>4</v>
      </c>
      <c r="G1013" s="1">
        <v>20</v>
      </c>
      <c r="H1013" s="1">
        <v>4</v>
      </c>
    </row>
    <row r="1014" spans="1:8" x14ac:dyDescent="0.3">
      <c r="A1014" s="8" t="s">
        <v>2922</v>
      </c>
      <c r="B1014" s="6">
        <v>231199</v>
      </c>
      <c r="C1014" s="1">
        <v>219184</v>
      </c>
      <c r="D1014" s="1">
        <v>11</v>
      </c>
      <c r="E1014" s="1">
        <v>2</v>
      </c>
      <c r="G1014" s="1">
        <v>11</v>
      </c>
      <c r="H1014" s="1">
        <v>2</v>
      </c>
    </row>
    <row r="1015" spans="1:8" x14ac:dyDescent="0.3">
      <c r="A1015" s="8" t="s">
        <v>9495</v>
      </c>
      <c r="B1015" s="6">
        <v>230764</v>
      </c>
      <c r="C1015" s="1">
        <v>192588</v>
      </c>
      <c r="D1015" s="1">
        <v>20</v>
      </c>
      <c r="E1015" s="1">
        <v>5</v>
      </c>
      <c r="G1015" s="1">
        <v>20</v>
      </c>
      <c r="H1015" s="1">
        <v>5</v>
      </c>
    </row>
    <row r="1016" spans="1:8" x14ac:dyDescent="0.3">
      <c r="A1016" s="8" t="s">
        <v>422</v>
      </c>
      <c r="B1016" s="6">
        <v>230376</v>
      </c>
      <c r="C1016" s="1">
        <v>230376</v>
      </c>
      <c r="D1016" s="1">
        <v>3</v>
      </c>
      <c r="E1016" s="1">
        <v>1</v>
      </c>
      <c r="G1016" s="1">
        <v>3</v>
      </c>
      <c r="H1016" s="1">
        <v>1</v>
      </c>
    </row>
    <row r="1017" spans="1:8" x14ac:dyDescent="0.3">
      <c r="A1017" s="8" t="s">
        <v>8834</v>
      </c>
      <c r="B1017" s="6">
        <v>230088</v>
      </c>
      <c r="C1017" s="1">
        <v>146952</v>
      </c>
      <c r="D1017" s="1">
        <v>7</v>
      </c>
      <c r="E1017" s="1">
        <v>2</v>
      </c>
      <c r="G1017" s="1">
        <v>7</v>
      </c>
      <c r="H1017" s="1">
        <v>2</v>
      </c>
    </row>
    <row r="1018" spans="1:8" x14ac:dyDescent="0.3">
      <c r="A1018" s="8" t="s">
        <v>4972</v>
      </c>
      <c r="B1018" s="6">
        <v>230050</v>
      </c>
      <c r="C1018" s="1">
        <v>162882</v>
      </c>
      <c r="D1018" s="1">
        <v>23</v>
      </c>
      <c r="E1018" s="1">
        <v>4</v>
      </c>
      <c r="G1018" s="1">
        <v>23</v>
      </c>
      <c r="H1018" s="1">
        <v>4</v>
      </c>
    </row>
    <row r="1019" spans="1:8" x14ac:dyDescent="0.3">
      <c r="A1019" s="8" t="s">
        <v>6510</v>
      </c>
      <c r="B1019" s="6">
        <v>230000</v>
      </c>
      <c r="C1019" s="1">
        <v>222384</v>
      </c>
      <c r="D1019" s="1">
        <v>8</v>
      </c>
      <c r="E1019" s="1">
        <v>3</v>
      </c>
      <c r="G1019" s="1">
        <v>8</v>
      </c>
      <c r="H1019" s="1">
        <v>3</v>
      </c>
    </row>
    <row r="1020" spans="1:8" x14ac:dyDescent="0.3">
      <c r="A1020" s="8" t="s">
        <v>8119</v>
      </c>
      <c r="B1020" s="6">
        <v>229890</v>
      </c>
      <c r="C1020" s="1">
        <v>119686</v>
      </c>
      <c r="D1020" s="1">
        <v>19</v>
      </c>
      <c r="E1020" s="1">
        <v>4</v>
      </c>
      <c r="G1020" s="1">
        <v>19</v>
      </c>
      <c r="H1020" s="1">
        <v>4</v>
      </c>
    </row>
    <row r="1021" spans="1:8" x14ac:dyDescent="0.3">
      <c r="A1021" s="8" t="s">
        <v>4949</v>
      </c>
      <c r="B1021" s="6">
        <v>229544</v>
      </c>
      <c r="C1021" s="1">
        <v>229544</v>
      </c>
      <c r="D1021" s="1">
        <v>7</v>
      </c>
      <c r="E1021" s="1">
        <v>1</v>
      </c>
      <c r="G1021" s="1">
        <v>7</v>
      </c>
      <c r="H1021" s="1">
        <v>1</v>
      </c>
    </row>
    <row r="1022" spans="1:8" x14ac:dyDescent="0.3">
      <c r="A1022" s="8" t="s">
        <v>7354</v>
      </c>
      <c r="B1022" s="6">
        <v>229490</v>
      </c>
      <c r="C1022" s="1">
        <v>227996</v>
      </c>
      <c r="D1022" s="1">
        <v>7</v>
      </c>
      <c r="E1022" s="1">
        <v>2</v>
      </c>
      <c r="G1022" s="1">
        <v>7</v>
      </c>
      <c r="H1022" s="1">
        <v>2</v>
      </c>
    </row>
    <row r="1023" spans="1:8" x14ac:dyDescent="0.3">
      <c r="A1023" s="8" t="s">
        <v>6686</v>
      </c>
      <c r="B1023" s="6">
        <v>229102</v>
      </c>
      <c r="C1023" s="1">
        <v>199836</v>
      </c>
      <c r="D1023" s="1">
        <v>13</v>
      </c>
      <c r="E1023" s="1">
        <v>3</v>
      </c>
      <c r="G1023" s="1">
        <v>13</v>
      </c>
      <c r="H1023" s="1">
        <v>3</v>
      </c>
    </row>
    <row r="1024" spans="1:8" x14ac:dyDescent="0.3">
      <c r="A1024" s="8" t="s">
        <v>9159</v>
      </c>
      <c r="B1024" s="6">
        <v>228993</v>
      </c>
      <c r="C1024" s="1">
        <v>89943</v>
      </c>
      <c r="D1024" s="1">
        <v>18</v>
      </c>
      <c r="E1024" s="1">
        <v>5</v>
      </c>
      <c r="G1024" s="1">
        <v>18</v>
      </c>
      <c r="H1024" s="1">
        <v>5</v>
      </c>
    </row>
    <row r="1025" spans="1:8" x14ac:dyDescent="0.3">
      <c r="A1025" s="8" t="s">
        <v>5232</v>
      </c>
      <c r="B1025" s="6">
        <v>228856</v>
      </c>
      <c r="C1025" s="1">
        <v>77952</v>
      </c>
      <c r="D1025" s="1">
        <v>16</v>
      </c>
      <c r="E1025" s="1">
        <v>6</v>
      </c>
      <c r="G1025" s="1">
        <v>16</v>
      </c>
      <c r="H1025" s="1">
        <v>6</v>
      </c>
    </row>
    <row r="1026" spans="1:8" x14ac:dyDescent="0.3">
      <c r="A1026" s="8" t="s">
        <v>5833</v>
      </c>
      <c r="B1026" s="6">
        <v>228586</v>
      </c>
      <c r="C1026" s="1">
        <v>108784</v>
      </c>
      <c r="D1026" s="1">
        <v>15</v>
      </c>
      <c r="E1026" s="1">
        <v>4</v>
      </c>
      <c r="G1026" s="1">
        <v>15</v>
      </c>
      <c r="H1026" s="1">
        <v>4</v>
      </c>
    </row>
    <row r="1027" spans="1:8" x14ac:dyDescent="0.3">
      <c r="A1027" s="8" t="s">
        <v>5272</v>
      </c>
      <c r="B1027" s="6">
        <v>228572</v>
      </c>
      <c r="C1027" s="1">
        <v>180588</v>
      </c>
      <c r="D1027" s="1">
        <v>4</v>
      </c>
      <c r="E1027" s="1">
        <v>2</v>
      </c>
      <c r="G1027" s="1">
        <v>4</v>
      </c>
      <c r="H1027" s="1">
        <v>2</v>
      </c>
    </row>
    <row r="1028" spans="1:8" x14ac:dyDescent="0.3">
      <c r="A1028" s="8" t="s">
        <v>4756</v>
      </c>
      <c r="B1028" s="6">
        <v>228079</v>
      </c>
      <c r="C1028" s="1">
        <v>132585</v>
      </c>
      <c r="D1028" s="1">
        <v>16</v>
      </c>
      <c r="E1028" s="1">
        <v>4</v>
      </c>
      <c r="G1028" s="1">
        <v>16</v>
      </c>
      <c r="H1028" s="1">
        <v>4</v>
      </c>
    </row>
    <row r="1029" spans="1:8" x14ac:dyDescent="0.3">
      <c r="A1029" s="8" t="s">
        <v>8382</v>
      </c>
      <c r="B1029" s="6">
        <v>227658</v>
      </c>
      <c r="C1029" s="1">
        <v>120784</v>
      </c>
      <c r="D1029" s="1">
        <v>5</v>
      </c>
      <c r="E1029" s="1">
        <v>3</v>
      </c>
      <c r="G1029" s="1">
        <v>5</v>
      </c>
      <c r="H1029" s="1">
        <v>3</v>
      </c>
    </row>
    <row r="1030" spans="1:8" x14ac:dyDescent="0.3">
      <c r="A1030" s="8" t="s">
        <v>4878</v>
      </c>
      <c r="B1030" s="6">
        <v>226800</v>
      </c>
      <c r="C1030" s="1">
        <v>192416</v>
      </c>
      <c r="D1030" s="1">
        <v>9</v>
      </c>
      <c r="E1030" s="1">
        <v>2</v>
      </c>
      <c r="G1030" s="1">
        <v>9</v>
      </c>
      <c r="H1030" s="1">
        <v>2</v>
      </c>
    </row>
    <row r="1031" spans="1:8" x14ac:dyDescent="0.3">
      <c r="A1031" s="8" t="s">
        <v>6403</v>
      </c>
      <c r="B1031" s="6">
        <v>226352</v>
      </c>
      <c r="C1031" s="1">
        <v>177536</v>
      </c>
      <c r="D1031" s="1">
        <v>12</v>
      </c>
      <c r="E1031" s="1">
        <v>4</v>
      </c>
      <c r="G1031" s="1">
        <v>12</v>
      </c>
      <c r="H1031" s="1">
        <v>4</v>
      </c>
    </row>
    <row r="1032" spans="1:8" x14ac:dyDescent="0.3">
      <c r="A1032" s="8" t="s">
        <v>4061</v>
      </c>
      <c r="B1032" s="6">
        <v>225928</v>
      </c>
      <c r="C1032" s="1">
        <v>111984</v>
      </c>
      <c r="D1032" s="1">
        <v>11</v>
      </c>
      <c r="E1032" s="1">
        <v>3</v>
      </c>
      <c r="G1032" s="1">
        <v>11</v>
      </c>
      <c r="H1032" s="1">
        <v>3</v>
      </c>
    </row>
    <row r="1033" spans="1:8" x14ac:dyDescent="0.3">
      <c r="A1033" s="8" t="s">
        <v>8181</v>
      </c>
      <c r="B1033" s="6">
        <v>225576</v>
      </c>
      <c r="C1033" s="1">
        <v>225576</v>
      </c>
      <c r="D1033" s="1">
        <v>3</v>
      </c>
      <c r="E1033" s="1">
        <v>1</v>
      </c>
      <c r="G1033" s="1">
        <v>3</v>
      </c>
      <c r="H1033" s="1">
        <v>1</v>
      </c>
    </row>
    <row r="1034" spans="1:8" x14ac:dyDescent="0.3">
      <c r="A1034" s="8" t="s">
        <v>8719</v>
      </c>
      <c r="B1034" s="6">
        <v>225546</v>
      </c>
      <c r="C1034" s="1">
        <v>220704</v>
      </c>
      <c r="D1034" s="1">
        <v>9</v>
      </c>
      <c r="E1034" s="1">
        <v>2</v>
      </c>
      <c r="G1034" s="1">
        <v>9</v>
      </c>
      <c r="H1034" s="1">
        <v>2</v>
      </c>
    </row>
    <row r="1035" spans="1:8" x14ac:dyDescent="0.3">
      <c r="A1035" s="8" t="s">
        <v>4970</v>
      </c>
      <c r="B1035" s="6">
        <v>225296</v>
      </c>
      <c r="C1035" s="1">
        <v>225296</v>
      </c>
      <c r="D1035" s="1">
        <v>2</v>
      </c>
      <c r="E1035" s="1">
        <v>1</v>
      </c>
      <c r="G1035" s="1">
        <v>2</v>
      </c>
      <c r="H1035" s="1">
        <v>1</v>
      </c>
    </row>
    <row r="1036" spans="1:8" x14ac:dyDescent="0.3">
      <c r="A1036" s="8" t="s">
        <v>4862</v>
      </c>
      <c r="B1036" s="6">
        <v>225296</v>
      </c>
      <c r="C1036" s="1">
        <v>225296</v>
      </c>
      <c r="D1036" s="1">
        <v>2</v>
      </c>
      <c r="E1036" s="1">
        <v>1</v>
      </c>
      <c r="G1036" s="1">
        <v>2</v>
      </c>
      <c r="H1036" s="1">
        <v>1</v>
      </c>
    </row>
    <row r="1037" spans="1:8" x14ac:dyDescent="0.3">
      <c r="A1037" s="8" t="s">
        <v>1902</v>
      </c>
      <c r="B1037" s="6">
        <v>225016</v>
      </c>
      <c r="C1037" s="1">
        <v>100792</v>
      </c>
      <c r="D1037" s="1">
        <v>7</v>
      </c>
      <c r="E1037" s="1">
        <v>3</v>
      </c>
      <c r="G1037" s="1">
        <v>7</v>
      </c>
      <c r="H1037" s="1">
        <v>3</v>
      </c>
    </row>
    <row r="1038" spans="1:8" x14ac:dyDescent="0.3">
      <c r="A1038" s="8" t="s">
        <v>9272</v>
      </c>
      <c r="B1038" s="6">
        <v>223615</v>
      </c>
      <c r="C1038" s="1">
        <v>172752</v>
      </c>
      <c r="D1038" s="1">
        <v>21</v>
      </c>
      <c r="E1038" s="1">
        <v>5</v>
      </c>
      <c r="G1038" s="1">
        <v>21</v>
      </c>
      <c r="H1038" s="1">
        <v>5</v>
      </c>
    </row>
    <row r="1039" spans="1:8" x14ac:dyDescent="0.3">
      <c r="A1039" s="8" t="s">
        <v>4921</v>
      </c>
      <c r="B1039" s="6">
        <v>223302</v>
      </c>
      <c r="C1039" s="1">
        <v>99996</v>
      </c>
      <c r="D1039" s="1">
        <v>25</v>
      </c>
      <c r="E1039" s="1">
        <v>5</v>
      </c>
      <c r="G1039" s="1">
        <v>25</v>
      </c>
      <c r="H1039" s="1">
        <v>5</v>
      </c>
    </row>
    <row r="1040" spans="1:8" x14ac:dyDescent="0.3">
      <c r="A1040" s="8" t="s">
        <v>7535</v>
      </c>
      <c r="B1040" s="6">
        <v>223213</v>
      </c>
      <c r="C1040" s="1">
        <v>89943</v>
      </c>
      <c r="D1040" s="1">
        <v>16</v>
      </c>
      <c r="E1040" s="1">
        <v>5</v>
      </c>
      <c r="G1040" s="1">
        <v>16</v>
      </c>
      <c r="H1040" s="1">
        <v>5</v>
      </c>
    </row>
    <row r="1041" spans="1:8" x14ac:dyDescent="0.3">
      <c r="A1041" s="8" t="s">
        <v>4677</v>
      </c>
      <c r="B1041" s="6">
        <v>222918</v>
      </c>
      <c r="C1041" s="1">
        <v>91497</v>
      </c>
      <c r="D1041" s="1">
        <v>13</v>
      </c>
      <c r="E1041" s="1">
        <v>5</v>
      </c>
      <c r="G1041" s="1">
        <v>13</v>
      </c>
      <c r="H1041" s="1">
        <v>5</v>
      </c>
    </row>
    <row r="1042" spans="1:8" x14ac:dyDescent="0.3">
      <c r="A1042" s="8" t="s">
        <v>7679</v>
      </c>
      <c r="B1042" s="6">
        <v>222880</v>
      </c>
      <c r="C1042" s="1">
        <v>180016</v>
      </c>
      <c r="D1042" s="1">
        <v>8</v>
      </c>
      <c r="E1042" s="1">
        <v>3</v>
      </c>
      <c r="G1042" s="1">
        <v>8</v>
      </c>
      <c r="H1042" s="1">
        <v>3</v>
      </c>
    </row>
    <row r="1043" spans="1:8" x14ac:dyDescent="0.3">
      <c r="A1043" s="8" t="s">
        <v>9010</v>
      </c>
      <c r="B1043" s="6">
        <v>222570</v>
      </c>
      <c r="C1043" s="1">
        <v>215976</v>
      </c>
      <c r="D1043" s="1">
        <v>6</v>
      </c>
      <c r="E1043" s="1">
        <v>2</v>
      </c>
      <c r="G1043" s="1">
        <v>6</v>
      </c>
      <c r="H1043" s="1">
        <v>2</v>
      </c>
    </row>
    <row r="1044" spans="1:8" x14ac:dyDescent="0.3">
      <c r="A1044" s="8" t="s">
        <v>7956</v>
      </c>
      <c r="B1044" s="6">
        <v>222544</v>
      </c>
      <c r="C1044" s="1">
        <v>222384</v>
      </c>
      <c r="D1044" s="1">
        <v>6</v>
      </c>
      <c r="E1044" s="1">
        <v>2</v>
      </c>
      <c r="G1044" s="1">
        <v>6</v>
      </c>
      <c r="H1044" s="1">
        <v>2</v>
      </c>
    </row>
    <row r="1045" spans="1:8" x14ac:dyDescent="0.3">
      <c r="A1045" s="8" t="s">
        <v>8652</v>
      </c>
      <c r="B1045" s="6">
        <v>222384</v>
      </c>
      <c r="C1045" s="1">
        <v>222384</v>
      </c>
      <c r="D1045" s="1">
        <v>2</v>
      </c>
      <c r="E1045" s="1">
        <v>1</v>
      </c>
      <c r="G1045" s="1">
        <v>2</v>
      </c>
      <c r="H1045" s="1">
        <v>1</v>
      </c>
    </row>
    <row r="1046" spans="1:8" x14ac:dyDescent="0.3">
      <c r="A1046" s="8" t="s">
        <v>498</v>
      </c>
      <c r="B1046" s="6">
        <v>222202</v>
      </c>
      <c r="C1046" s="1">
        <v>100704</v>
      </c>
      <c r="D1046" s="1">
        <v>37</v>
      </c>
      <c r="E1046" s="1">
        <v>8</v>
      </c>
      <c r="G1046" s="1">
        <v>37</v>
      </c>
      <c r="H1046" s="1">
        <v>8</v>
      </c>
    </row>
    <row r="1047" spans="1:8" x14ac:dyDescent="0.3">
      <c r="A1047" s="8" t="s">
        <v>3948</v>
      </c>
      <c r="B1047" s="6">
        <v>221680</v>
      </c>
      <c r="C1047" s="1">
        <v>139495</v>
      </c>
      <c r="D1047" s="1">
        <v>14</v>
      </c>
      <c r="E1047" s="1">
        <v>3</v>
      </c>
      <c r="G1047" s="1">
        <v>14</v>
      </c>
      <c r="H1047" s="1">
        <v>3</v>
      </c>
    </row>
    <row r="1048" spans="1:8" x14ac:dyDescent="0.3">
      <c r="A1048" s="8" t="s">
        <v>6000</v>
      </c>
      <c r="B1048" s="6">
        <v>221024</v>
      </c>
      <c r="C1048" s="1">
        <v>221024</v>
      </c>
      <c r="D1048" s="1">
        <v>2</v>
      </c>
      <c r="E1048" s="1">
        <v>1</v>
      </c>
      <c r="G1048" s="1">
        <v>2</v>
      </c>
      <c r="H1048" s="1">
        <v>1</v>
      </c>
    </row>
    <row r="1049" spans="1:8" x14ac:dyDescent="0.3">
      <c r="A1049" s="8" t="s">
        <v>9385</v>
      </c>
      <c r="B1049" s="6">
        <v>221024</v>
      </c>
      <c r="C1049" s="1">
        <v>221024</v>
      </c>
      <c r="D1049" s="1">
        <v>2</v>
      </c>
      <c r="E1049" s="1">
        <v>1</v>
      </c>
      <c r="G1049" s="1">
        <v>2</v>
      </c>
      <c r="H1049" s="1">
        <v>1</v>
      </c>
    </row>
    <row r="1050" spans="1:8" x14ac:dyDescent="0.3">
      <c r="A1050" s="8" t="s">
        <v>2047</v>
      </c>
      <c r="B1050" s="6">
        <v>220752</v>
      </c>
      <c r="C1050" s="1">
        <v>220752</v>
      </c>
      <c r="D1050" s="1">
        <v>8</v>
      </c>
      <c r="E1050" s="1">
        <v>1</v>
      </c>
      <c r="G1050" s="1">
        <v>8</v>
      </c>
      <c r="H1050" s="1">
        <v>1</v>
      </c>
    </row>
    <row r="1051" spans="1:8" x14ac:dyDescent="0.3">
      <c r="A1051" s="8" t="s">
        <v>8848</v>
      </c>
      <c r="B1051" s="6">
        <v>220723</v>
      </c>
      <c r="C1051" s="1">
        <v>211168</v>
      </c>
      <c r="D1051" s="1">
        <v>16</v>
      </c>
      <c r="E1051" s="1">
        <v>4</v>
      </c>
      <c r="G1051" s="1">
        <v>16</v>
      </c>
      <c r="H1051" s="1">
        <v>4</v>
      </c>
    </row>
    <row r="1052" spans="1:8" x14ac:dyDescent="0.3">
      <c r="A1052" s="8" t="s">
        <v>4737</v>
      </c>
      <c r="B1052" s="6">
        <v>220244</v>
      </c>
      <c r="C1052" s="1">
        <v>129294</v>
      </c>
      <c r="D1052" s="1">
        <v>21</v>
      </c>
      <c r="E1052" s="1">
        <v>7</v>
      </c>
      <c r="G1052" s="1">
        <v>21</v>
      </c>
      <c r="H1052" s="1">
        <v>7</v>
      </c>
    </row>
    <row r="1053" spans="1:8" x14ac:dyDescent="0.3">
      <c r="A1053" s="8" t="s">
        <v>8151</v>
      </c>
      <c r="B1053" s="6">
        <v>219976</v>
      </c>
      <c r="C1053" s="1">
        <v>196784</v>
      </c>
      <c r="D1053" s="1">
        <v>7</v>
      </c>
      <c r="E1053" s="1">
        <v>2</v>
      </c>
      <c r="G1053" s="1">
        <v>7</v>
      </c>
      <c r="H1053" s="1">
        <v>2</v>
      </c>
    </row>
    <row r="1054" spans="1:8" x14ac:dyDescent="0.3">
      <c r="A1054" s="8" t="s">
        <v>5340</v>
      </c>
      <c r="B1054" s="6">
        <v>219472</v>
      </c>
      <c r="C1054" s="1">
        <v>113888</v>
      </c>
      <c r="D1054" s="1">
        <v>4</v>
      </c>
      <c r="E1054" s="1">
        <v>2</v>
      </c>
      <c r="G1054" s="1">
        <v>4</v>
      </c>
      <c r="H1054" s="1">
        <v>2</v>
      </c>
    </row>
    <row r="1055" spans="1:8" x14ac:dyDescent="0.3">
      <c r="A1055" s="8" t="s">
        <v>1201</v>
      </c>
      <c r="B1055" s="6">
        <v>219075</v>
      </c>
      <c r="C1055" s="1">
        <v>219075</v>
      </c>
      <c r="D1055" s="1">
        <v>3</v>
      </c>
      <c r="E1055" s="1">
        <v>1</v>
      </c>
      <c r="G1055" s="1">
        <v>3</v>
      </c>
      <c r="H1055" s="1">
        <v>1</v>
      </c>
    </row>
    <row r="1056" spans="1:8" x14ac:dyDescent="0.3">
      <c r="A1056" s="8" t="s">
        <v>679</v>
      </c>
      <c r="B1056" s="6">
        <v>218976</v>
      </c>
      <c r="C1056" s="1">
        <v>203184</v>
      </c>
      <c r="D1056" s="1">
        <v>7</v>
      </c>
      <c r="E1056" s="1">
        <v>2</v>
      </c>
      <c r="G1056" s="1">
        <v>7</v>
      </c>
      <c r="H1056" s="1">
        <v>2</v>
      </c>
    </row>
    <row r="1057" spans="1:8" x14ac:dyDescent="0.3">
      <c r="A1057" s="8" t="s">
        <v>1041</v>
      </c>
      <c r="B1057" s="6">
        <v>218191</v>
      </c>
      <c r="C1057" s="1">
        <v>215968</v>
      </c>
      <c r="D1057" s="1">
        <v>3</v>
      </c>
      <c r="E1057" s="1">
        <v>2</v>
      </c>
      <c r="G1057" s="1">
        <v>3</v>
      </c>
      <c r="H1057" s="1">
        <v>2</v>
      </c>
    </row>
    <row r="1058" spans="1:8" x14ac:dyDescent="0.3">
      <c r="A1058" s="8" t="s">
        <v>494</v>
      </c>
      <c r="B1058" s="6">
        <v>217352</v>
      </c>
      <c r="C1058" s="1">
        <v>121376</v>
      </c>
      <c r="D1058" s="1">
        <v>7</v>
      </c>
      <c r="E1058" s="1">
        <v>2</v>
      </c>
      <c r="G1058" s="1">
        <v>7</v>
      </c>
      <c r="H1058" s="1">
        <v>2</v>
      </c>
    </row>
    <row r="1059" spans="1:8" x14ac:dyDescent="0.3">
      <c r="A1059" s="8" t="s">
        <v>3819</v>
      </c>
      <c r="B1059" s="6">
        <v>217056</v>
      </c>
      <c r="C1059" s="1">
        <v>217056</v>
      </c>
      <c r="D1059" s="1">
        <v>7</v>
      </c>
      <c r="E1059" s="1">
        <v>1</v>
      </c>
      <c r="G1059" s="1">
        <v>7</v>
      </c>
      <c r="H1059" s="1">
        <v>1</v>
      </c>
    </row>
    <row r="1060" spans="1:8" x14ac:dyDescent="0.3">
      <c r="A1060" s="8" t="s">
        <v>7211</v>
      </c>
      <c r="B1060" s="6">
        <v>216512</v>
      </c>
      <c r="C1060" s="1">
        <v>79551</v>
      </c>
      <c r="D1060" s="1">
        <v>12</v>
      </c>
      <c r="E1060" s="1">
        <v>5</v>
      </c>
      <c r="G1060" s="1">
        <v>12</v>
      </c>
      <c r="H1060" s="1">
        <v>5</v>
      </c>
    </row>
    <row r="1061" spans="1:8" x14ac:dyDescent="0.3">
      <c r="A1061" s="8" t="s">
        <v>6945</v>
      </c>
      <c r="B1061" s="6">
        <v>216149</v>
      </c>
      <c r="C1061" s="1">
        <v>213216</v>
      </c>
      <c r="D1061" s="1">
        <v>10</v>
      </c>
      <c r="E1061" s="1">
        <v>3</v>
      </c>
      <c r="G1061" s="1">
        <v>10</v>
      </c>
      <c r="H1061" s="1">
        <v>3</v>
      </c>
    </row>
    <row r="1062" spans="1:8" x14ac:dyDescent="0.3">
      <c r="A1062" s="8" t="s">
        <v>4110</v>
      </c>
      <c r="B1062" s="6">
        <v>215976</v>
      </c>
      <c r="C1062" s="1">
        <v>215976</v>
      </c>
      <c r="D1062" s="1">
        <v>3</v>
      </c>
      <c r="E1062" s="1">
        <v>1</v>
      </c>
      <c r="G1062" s="1">
        <v>3</v>
      </c>
      <c r="H1062" s="1">
        <v>1</v>
      </c>
    </row>
    <row r="1063" spans="1:8" x14ac:dyDescent="0.3">
      <c r="A1063" s="8" t="s">
        <v>9113</v>
      </c>
      <c r="B1063" s="6">
        <v>215976</v>
      </c>
      <c r="C1063" s="1">
        <v>215976</v>
      </c>
      <c r="D1063" s="1">
        <v>3</v>
      </c>
      <c r="E1063" s="1">
        <v>1</v>
      </c>
      <c r="G1063" s="1">
        <v>3</v>
      </c>
      <c r="H1063" s="1">
        <v>1</v>
      </c>
    </row>
    <row r="1064" spans="1:8" x14ac:dyDescent="0.3">
      <c r="A1064" s="8" t="s">
        <v>8455</v>
      </c>
      <c r="B1064" s="6">
        <v>215544</v>
      </c>
      <c r="C1064" s="1">
        <v>215544</v>
      </c>
      <c r="D1064" s="1">
        <v>4</v>
      </c>
      <c r="E1064" s="1">
        <v>1</v>
      </c>
      <c r="G1064" s="1">
        <v>4</v>
      </c>
      <c r="H1064" s="1">
        <v>1</v>
      </c>
    </row>
    <row r="1065" spans="1:8" x14ac:dyDescent="0.3">
      <c r="A1065" s="8" t="s">
        <v>9207</v>
      </c>
      <c r="B1065" s="6">
        <v>213477</v>
      </c>
      <c r="C1065" s="1">
        <v>109996</v>
      </c>
      <c r="D1065" s="1">
        <v>6</v>
      </c>
      <c r="E1065" s="1">
        <v>2</v>
      </c>
      <c r="G1065" s="1">
        <v>6</v>
      </c>
      <c r="H1065" s="1">
        <v>2</v>
      </c>
    </row>
    <row r="1066" spans="1:8" x14ac:dyDescent="0.3">
      <c r="A1066" s="8" t="s">
        <v>333</v>
      </c>
      <c r="B1066" s="6">
        <v>213115</v>
      </c>
      <c r="C1066" s="1">
        <v>213115</v>
      </c>
      <c r="D1066" s="1">
        <v>5</v>
      </c>
      <c r="E1066" s="1">
        <v>1</v>
      </c>
      <c r="G1066" s="1">
        <v>5</v>
      </c>
      <c r="H1066" s="1">
        <v>1</v>
      </c>
    </row>
    <row r="1067" spans="1:8" x14ac:dyDescent="0.3">
      <c r="A1067" s="8" t="s">
        <v>523</v>
      </c>
      <c r="B1067" s="6">
        <v>212059</v>
      </c>
      <c r="C1067" s="1">
        <v>89584</v>
      </c>
      <c r="D1067" s="1">
        <v>21</v>
      </c>
      <c r="E1067" s="1">
        <v>5</v>
      </c>
      <c r="G1067" s="1">
        <v>21</v>
      </c>
      <c r="H1067" s="1">
        <v>5</v>
      </c>
    </row>
    <row r="1068" spans="1:8" x14ac:dyDescent="0.3">
      <c r="A1068" s="8" t="s">
        <v>5618</v>
      </c>
      <c r="B1068" s="6">
        <v>211576</v>
      </c>
      <c r="C1068" s="1">
        <v>177568</v>
      </c>
      <c r="D1068" s="1">
        <v>8</v>
      </c>
      <c r="E1068" s="1">
        <v>3</v>
      </c>
      <c r="G1068" s="1">
        <v>8</v>
      </c>
      <c r="H1068" s="1">
        <v>3</v>
      </c>
    </row>
    <row r="1069" spans="1:8" x14ac:dyDescent="0.3">
      <c r="A1069" s="8" t="s">
        <v>7263</v>
      </c>
      <c r="B1069" s="6">
        <v>211168</v>
      </c>
      <c r="C1069" s="1">
        <v>211168</v>
      </c>
      <c r="D1069" s="1">
        <v>4</v>
      </c>
      <c r="E1069" s="1">
        <v>1</v>
      </c>
      <c r="G1069" s="1">
        <v>4</v>
      </c>
      <c r="H1069" s="1">
        <v>1</v>
      </c>
    </row>
    <row r="1070" spans="1:8" x14ac:dyDescent="0.3">
      <c r="A1070" s="8" t="s">
        <v>8786</v>
      </c>
      <c r="B1070" s="6">
        <v>210862</v>
      </c>
      <c r="C1070" s="1">
        <v>210455</v>
      </c>
      <c r="D1070" s="1">
        <v>12</v>
      </c>
      <c r="E1070" s="1">
        <v>2</v>
      </c>
      <c r="G1070" s="1">
        <v>12</v>
      </c>
      <c r="H1070" s="1">
        <v>2</v>
      </c>
    </row>
    <row r="1071" spans="1:8" x14ac:dyDescent="0.3">
      <c r="A1071" s="8" t="s">
        <v>5236</v>
      </c>
      <c r="B1071" s="6">
        <v>210392</v>
      </c>
      <c r="C1071" s="1">
        <v>210392</v>
      </c>
      <c r="D1071" s="1">
        <v>2</v>
      </c>
      <c r="E1071" s="1">
        <v>1</v>
      </c>
      <c r="G1071" s="1">
        <v>2</v>
      </c>
      <c r="H1071" s="1">
        <v>1</v>
      </c>
    </row>
    <row r="1072" spans="1:8" x14ac:dyDescent="0.3">
      <c r="A1072" s="8" t="s">
        <v>9443</v>
      </c>
      <c r="B1072" s="6">
        <v>210176</v>
      </c>
      <c r="C1072" s="1">
        <v>132696</v>
      </c>
      <c r="D1072" s="1">
        <v>14</v>
      </c>
      <c r="E1072" s="1">
        <v>3</v>
      </c>
      <c r="G1072" s="1">
        <v>14</v>
      </c>
      <c r="H1072" s="1">
        <v>3</v>
      </c>
    </row>
    <row r="1073" spans="1:8" x14ac:dyDescent="0.3">
      <c r="A1073" s="8" t="s">
        <v>6797</v>
      </c>
      <c r="B1073" s="6">
        <v>210008</v>
      </c>
      <c r="C1073" s="1">
        <v>210008</v>
      </c>
      <c r="D1073" s="1">
        <v>1</v>
      </c>
      <c r="E1073" s="1">
        <v>1</v>
      </c>
      <c r="G1073" s="1">
        <v>1</v>
      </c>
      <c r="H1073" s="1">
        <v>1</v>
      </c>
    </row>
    <row r="1074" spans="1:8" x14ac:dyDescent="0.3">
      <c r="A1074" s="8" t="s">
        <v>6664</v>
      </c>
      <c r="B1074" s="6">
        <v>209979</v>
      </c>
      <c r="C1074" s="1">
        <v>209979</v>
      </c>
      <c r="D1074" s="1">
        <v>7</v>
      </c>
      <c r="E1074" s="1">
        <v>1</v>
      </c>
      <c r="G1074" s="1">
        <v>7</v>
      </c>
      <c r="H1074" s="1">
        <v>1</v>
      </c>
    </row>
    <row r="1075" spans="1:8" x14ac:dyDescent="0.3">
      <c r="A1075" s="8" t="s">
        <v>7709</v>
      </c>
      <c r="B1075" s="6">
        <v>209968</v>
      </c>
      <c r="C1075" s="1">
        <v>177536</v>
      </c>
      <c r="D1075" s="1">
        <v>6</v>
      </c>
      <c r="E1075" s="1">
        <v>2</v>
      </c>
      <c r="G1075" s="1">
        <v>6</v>
      </c>
      <c r="H1075" s="1">
        <v>2</v>
      </c>
    </row>
    <row r="1076" spans="1:8" x14ac:dyDescent="0.3">
      <c r="A1076" s="8" t="s">
        <v>6838</v>
      </c>
      <c r="B1076" s="6">
        <v>209683</v>
      </c>
      <c r="C1076" s="1">
        <v>182112</v>
      </c>
      <c r="D1076" s="1">
        <v>13</v>
      </c>
      <c r="E1076" s="1">
        <v>3</v>
      </c>
      <c r="G1076" s="1">
        <v>13</v>
      </c>
      <c r="H1076" s="1">
        <v>3</v>
      </c>
    </row>
    <row r="1077" spans="1:8" x14ac:dyDescent="0.3">
      <c r="A1077" s="8" t="s">
        <v>6487</v>
      </c>
      <c r="B1077" s="6">
        <v>209568</v>
      </c>
      <c r="C1077" s="1">
        <v>209568</v>
      </c>
      <c r="D1077" s="1">
        <v>2</v>
      </c>
      <c r="E1077" s="1">
        <v>1</v>
      </c>
      <c r="G1077" s="1">
        <v>2</v>
      </c>
      <c r="H1077" s="1">
        <v>1</v>
      </c>
    </row>
    <row r="1078" spans="1:8" x14ac:dyDescent="0.3">
      <c r="A1078" s="8" t="s">
        <v>3332</v>
      </c>
      <c r="B1078" s="6">
        <v>209370</v>
      </c>
      <c r="C1078" s="1">
        <v>205176</v>
      </c>
      <c r="D1078" s="1">
        <v>7</v>
      </c>
      <c r="E1078" s="1">
        <v>2</v>
      </c>
      <c r="G1078" s="1">
        <v>7</v>
      </c>
      <c r="H1078" s="1">
        <v>2</v>
      </c>
    </row>
    <row r="1079" spans="1:8" x14ac:dyDescent="0.3">
      <c r="A1079" s="8" t="s">
        <v>1011</v>
      </c>
      <c r="B1079" s="6">
        <v>208946</v>
      </c>
      <c r="C1079" s="1">
        <v>200064</v>
      </c>
      <c r="D1079" s="1">
        <v>12</v>
      </c>
      <c r="E1079" s="1">
        <v>3</v>
      </c>
      <c r="G1079" s="1">
        <v>12</v>
      </c>
      <c r="H1079" s="1">
        <v>3</v>
      </c>
    </row>
    <row r="1080" spans="1:8" x14ac:dyDescent="0.3">
      <c r="A1080" s="8" t="s">
        <v>468</v>
      </c>
      <c r="B1080" s="6">
        <v>208692</v>
      </c>
      <c r="C1080" s="1">
        <v>108975</v>
      </c>
      <c r="D1080" s="1">
        <v>27</v>
      </c>
      <c r="E1080" s="1">
        <v>6</v>
      </c>
      <c r="G1080" s="1">
        <v>27</v>
      </c>
      <c r="H1080" s="1">
        <v>6</v>
      </c>
    </row>
    <row r="1081" spans="1:8" x14ac:dyDescent="0.3">
      <c r="A1081" s="8" t="s">
        <v>1609</v>
      </c>
      <c r="B1081" s="6">
        <v>207846</v>
      </c>
      <c r="C1081" s="1">
        <v>207846</v>
      </c>
      <c r="D1081" s="1">
        <v>3</v>
      </c>
      <c r="E1081" s="1">
        <v>1</v>
      </c>
      <c r="G1081" s="1">
        <v>3</v>
      </c>
      <c r="H1081" s="1">
        <v>1</v>
      </c>
    </row>
    <row r="1082" spans="1:8" x14ac:dyDescent="0.3">
      <c r="A1082" s="8" t="s">
        <v>327</v>
      </c>
      <c r="B1082" s="6">
        <v>207551</v>
      </c>
      <c r="C1082" s="1">
        <v>48483</v>
      </c>
      <c r="D1082" s="1">
        <v>41</v>
      </c>
      <c r="E1082" s="1">
        <v>11</v>
      </c>
      <c r="G1082" s="1">
        <v>41</v>
      </c>
      <c r="H1082" s="1">
        <v>11</v>
      </c>
    </row>
    <row r="1083" spans="1:8" x14ac:dyDescent="0.3">
      <c r="A1083" s="8" t="s">
        <v>8859</v>
      </c>
      <c r="B1083" s="6">
        <v>207283</v>
      </c>
      <c r="C1083" s="1">
        <v>207144</v>
      </c>
      <c r="D1083" s="1">
        <v>8</v>
      </c>
      <c r="E1083" s="1">
        <v>2</v>
      </c>
      <c r="G1083" s="1">
        <v>8</v>
      </c>
      <c r="H1083" s="1">
        <v>2</v>
      </c>
    </row>
    <row r="1084" spans="1:8" x14ac:dyDescent="0.3">
      <c r="A1084" s="8" t="s">
        <v>3678</v>
      </c>
      <c r="B1084" s="6">
        <v>206962</v>
      </c>
      <c r="C1084" s="1">
        <v>206962</v>
      </c>
      <c r="D1084" s="1">
        <v>2</v>
      </c>
      <c r="E1084" s="1">
        <v>1</v>
      </c>
      <c r="G1084" s="1">
        <v>2</v>
      </c>
      <c r="H1084" s="1">
        <v>1</v>
      </c>
    </row>
    <row r="1085" spans="1:8" x14ac:dyDescent="0.3">
      <c r="A1085" s="8" t="s">
        <v>3992</v>
      </c>
      <c r="B1085" s="6">
        <v>206328</v>
      </c>
      <c r="C1085" s="1">
        <v>159984</v>
      </c>
      <c r="D1085" s="1">
        <v>5</v>
      </c>
      <c r="E1085" s="1">
        <v>2</v>
      </c>
      <c r="G1085" s="1">
        <v>5</v>
      </c>
      <c r="H1085" s="1">
        <v>2</v>
      </c>
    </row>
    <row r="1086" spans="1:8" x14ac:dyDescent="0.3">
      <c r="A1086" s="8" t="s">
        <v>6226</v>
      </c>
      <c r="B1086" s="6">
        <v>206101</v>
      </c>
      <c r="C1086" s="1">
        <v>148704</v>
      </c>
      <c r="D1086" s="1">
        <v>13</v>
      </c>
      <c r="E1086" s="1">
        <v>3</v>
      </c>
      <c r="G1086" s="1">
        <v>13</v>
      </c>
      <c r="H1086" s="1">
        <v>3</v>
      </c>
    </row>
    <row r="1087" spans="1:8" x14ac:dyDescent="0.3">
      <c r="A1087" s="8" t="s">
        <v>4746</v>
      </c>
      <c r="B1087" s="6">
        <v>205985</v>
      </c>
      <c r="C1087" s="1">
        <v>197989</v>
      </c>
      <c r="D1087" s="1">
        <v>13</v>
      </c>
      <c r="E1087" s="1">
        <v>2</v>
      </c>
      <c r="G1087" s="1">
        <v>13</v>
      </c>
      <c r="H1087" s="1">
        <v>2</v>
      </c>
    </row>
    <row r="1088" spans="1:8" x14ac:dyDescent="0.3">
      <c r="A1088" s="8" t="s">
        <v>7013</v>
      </c>
      <c r="B1088" s="6">
        <v>205922</v>
      </c>
      <c r="C1088" s="1">
        <v>181986</v>
      </c>
      <c r="D1088" s="1">
        <v>7</v>
      </c>
      <c r="E1088" s="1">
        <v>3</v>
      </c>
      <c r="G1088" s="1">
        <v>7</v>
      </c>
      <c r="H1088" s="1">
        <v>3</v>
      </c>
    </row>
    <row r="1089" spans="1:8" x14ac:dyDescent="0.3">
      <c r="A1089" s="8" t="s">
        <v>1863</v>
      </c>
      <c r="B1089" s="6">
        <v>205908</v>
      </c>
      <c r="C1089" s="1">
        <v>193104</v>
      </c>
      <c r="D1089" s="1">
        <v>13</v>
      </c>
      <c r="E1089" s="1">
        <v>3</v>
      </c>
      <c r="G1089" s="1">
        <v>13</v>
      </c>
      <c r="H1089" s="1">
        <v>3</v>
      </c>
    </row>
    <row r="1090" spans="1:8" x14ac:dyDescent="0.3">
      <c r="A1090" s="8" t="s">
        <v>7374</v>
      </c>
      <c r="B1090" s="6">
        <v>205666</v>
      </c>
      <c r="C1090" s="1">
        <v>205666</v>
      </c>
      <c r="D1090" s="1">
        <v>2</v>
      </c>
      <c r="E1090" s="1">
        <v>1</v>
      </c>
      <c r="G1090" s="1">
        <v>2</v>
      </c>
      <c r="H1090" s="1">
        <v>1</v>
      </c>
    </row>
    <row r="1091" spans="1:8" x14ac:dyDescent="0.3">
      <c r="A1091" s="8" t="s">
        <v>7462</v>
      </c>
      <c r="B1091" s="6">
        <v>205376</v>
      </c>
      <c r="C1091" s="1">
        <v>141552</v>
      </c>
      <c r="D1091" s="1">
        <v>5</v>
      </c>
      <c r="E1091" s="1">
        <v>2</v>
      </c>
      <c r="G1091" s="1">
        <v>5</v>
      </c>
      <c r="H1091" s="1">
        <v>2</v>
      </c>
    </row>
    <row r="1092" spans="1:8" x14ac:dyDescent="0.3">
      <c r="A1092" s="8" t="s">
        <v>5962</v>
      </c>
      <c r="B1092" s="6">
        <v>205296</v>
      </c>
      <c r="C1092" s="1">
        <v>153584</v>
      </c>
      <c r="D1092" s="1">
        <v>21</v>
      </c>
      <c r="E1092" s="1">
        <v>4</v>
      </c>
      <c r="G1092" s="1">
        <v>21</v>
      </c>
      <c r="H1092" s="1">
        <v>4</v>
      </c>
    </row>
    <row r="1093" spans="1:8" x14ac:dyDescent="0.3">
      <c r="A1093" s="8" t="s">
        <v>7874</v>
      </c>
      <c r="B1093" s="6">
        <v>205164</v>
      </c>
      <c r="C1093" s="1">
        <v>205164</v>
      </c>
      <c r="D1093" s="1">
        <v>2</v>
      </c>
      <c r="E1093" s="1">
        <v>1</v>
      </c>
      <c r="G1093" s="1">
        <v>2</v>
      </c>
      <c r="H1093" s="1">
        <v>1</v>
      </c>
    </row>
    <row r="1094" spans="1:8" x14ac:dyDescent="0.3">
      <c r="A1094" s="8" t="s">
        <v>9376</v>
      </c>
      <c r="B1094" s="6">
        <v>204491</v>
      </c>
      <c r="C1094" s="1">
        <v>196776</v>
      </c>
      <c r="D1094" s="1">
        <v>10</v>
      </c>
      <c r="E1094" s="1">
        <v>3</v>
      </c>
      <c r="G1094" s="1">
        <v>10</v>
      </c>
      <c r="H1094" s="1">
        <v>3</v>
      </c>
    </row>
    <row r="1095" spans="1:8" x14ac:dyDescent="0.3">
      <c r="A1095" s="8" t="s">
        <v>7101</v>
      </c>
      <c r="B1095" s="6">
        <v>204185</v>
      </c>
      <c r="C1095" s="1">
        <v>112776</v>
      </c>
      <c r="D1095" s="1">
        <v>25</v>
      </c>
      <c r="E1095" s="1">
        <v>7</v>
      </c>
      <c r="G1095" s="1">
        <v>25</v>
      </c>
      <c r="H1095" s="1">
        <v>7</v>
      </c>
    </row>
    <row r="1096" spans="1:8" x14ac:dyDescent="0.3">
      <c r="A1096" s="8" t="s">
        <v>2203</v>
      </c>
      <c r="B1096" s="6">
        <v>203983</v>
      </c>
      <c r="C1096" s="1">
        <v>203983</v>
      </c>
      <c r="D1096" s="1">
        <v>2</v>
      </c>
      <c r="E1096" s="1">
        <v>1</v>
      </c>
      <c r="G1096" s="1">
        <v>2</v>
      </c>
      <c r="H1096" s="1">
        <v>1</v>
      </c>
    </row>
    <row r="1097" spans="1:8" x14ac:dyDescent="0.3">
      <c r="A1097" s="8" t="s">
        <v>8959</v>
      </c>
      <c r="B1097" s="6">
        <v>202477</v>
      </c>
      <c r="C1097" s="1">
        <v>105584</v>
      </c>
      <c r="D1097" s="1">
        <v>12</v>
      </c>
      <c r="E1097" s="1">
        <v>4</v>
      </c>
      <c r="G1097" s="1">
        <v>12</v>
      </c>
      <c r="H1097" s="1">
        <v>4</v>
      </c>
    </row>
    <row r="1098" spans="1:8" x14ac:dyDescent="0.3">
      <c r="A1098" s="8" t="s">
        <v>5879</v>
      </c>
      <c r="B1098" s="6">
        <v>202418</v>
      </c>
      <c r="C1098" s="1">
        <v>201584</v>
      </c>
      <c r="D1098" s="1">
        <v>12</v>
      </c>
      <c r="E1098" s="1">
        <v>3</v>
      </c>
      <c r="G1098" s="1">
        <v>12</v>
      </c>
      <c r="H1098" s="1">
        <v>3</v>
      </c>
    </row>
    <row r="1099" spans="1:8" x14ac:dyDescent="0.3">
      <c r="A1099" s="8" t="s">
        <v>1642</v>
      </c>
      <c r="B1099" s="6">
        <v>202328</v>
      </c>
      <c r="C1099" s="1">
        <v>161568</v>
      </c>
      <c r="D1099" s="1">
        <v>17</v>
      </c>
      <c r="E1099" s="1">
        <v>5</v>
      </c>
      <c r="G1099" s="1">
        <v>17</v>
      </c>
      <c r="H1099" s="1">
        <v>5</v>
      </c>
    </row>
    <row r="1100" spans="1:8" x14ac:dyDescent="0.3">
      <c r="A1100" s="8" t="s">
        <v>6460</v>
      </c>
      <c r="B1100" s="6">
        <v>201584</v>
      </c>
      <c r="C1100" s="1">
        <v>201584</v>
      </c>
      <c r="D1100" s="1">
        <v>2</v>
      </c>
      <c r="E1100" s="1">
        <v>1</v>
      </c>
      <c r="G1100" s="1">
        <v>2</v>
      </c>
      <c r="H1100" s="1">
        <v>1</v>
      </c>
    </row>
    <row r="1101" spans="1:8" x14ac:dyDescent="0.3">
      <c r="A1101" s="8" t="s">
        <v>7380</v>
      </c>
      <c r="B1101" s="6">
        <v>201584</v>
      </c>
      <c r="C1101" s="1">
        <v>201584</v>
      </c>
      <c r="D1101" s="1">
        <v>2</v>
      </c>
      <c r="E1101" s="1">
        <v>1</v>
      </c>
      <c r="G1101" s="1">
        <v>2</v>
      </c>
      <c r="H1101" s="1">
        <v>1</v>
      </c>
    </row>
    <row r="1102" spans="1:8" x14ac:dyDescent="0.3">
      <c r="A1102" s="8" t="s">
        <v>3534</v>
      </c>
      <c r="B1102" s="6">
        <v>201568</v>
      </c>
      <c r="C1102" s="1">
        <v>201568</v>
      </c>
      <c r="D1102" s="1">
        <v>4</v>
      </c>
      <c r="E1102" s="1">
        <v>1</v>
      </c>
      <c r="G1102" s="1">
        <v>4</v>
      </c>
      <c r="H1102" s="1">
        <v>1</v>
      </c>
    </row>
    <row r="1103" spans="1:8" x14ac:dyDescent="0.3">
      <c r="A1103" s="8" t="s">
        <v>9322</v>
      </c>
      <c r="B1103" s="6">
        <v>201424</v>
      </c>
      <c r="C1103" s="1">
        <v>194352</v>
      </c>
      <c r="D1103" s="1">
        <v>7</v>
      </c>
      <c r="E1103" s="1">
        <v>2</v>
      </c>
      <c r="G1103" s="1">
        <v>7</v>
      </c>
      <c r="H1103" s="1">
        <v>2</v>
      </c>
    </row>
    <row r="1104" spans="1:8" x14ac:dyDescent="0.3">
      <c r="A1104" s="8" t="s">
        <v>417</v>
      </c>
      <c r="B1104" s="6">
        <v>200984</v>
      </c>
      <c r="C1104" s="1">
        <v>200984</v>
      </c>
      <c r="D1104" s="1">
        <v>7</v>
      </c>
      <c r="E1104" s="1">
        <v>1</v>
      </c>
      <c r="G1104" s="1">
        <v>7</v>
      </c>
      <c r="H1104" s="1">
        <v>1</v>
      </c>
    </row>
    <row r="1105" spans="1:8" x14ac:dyDescent="0.3">
      <c r="A1105" s="8" t="s">
        <v>8684</v>
      </c>
      <c r="B1105" s="6">
        <v>200736</v>
      </c>
      <c r="C1105" s="1">
        <v>184752</v>
      </c>
      <c r="D1105" s="1">
        <v>5</v>
      </c>
      <c r="E1105" s="1">
        <v>2</v>
      </c>
      <c r="G1105" s="1">
        <v>5</v>
      </c>
      <c r="H1105" s="1">
        <v>2</v>
      </c>
    </row>
    <row r="1106" spans="1:8" x14ac:dyDescent="0.3">
      <c r="A1106" s="8" t="s">
        <v>8086</v>
      </c>
      <c r="B1106" s="6">
        <v>200636</v>
      </c>
      <c r="C1106" s="1">
        <v>133644</v>
      </c>
      <c r="D1106" s="1">
        <v>46</v>
      </c>
      <c r="E1106" s="1">
        <v>10</v>
      </c>
      <c r="G1106" s="1">
        <v>46</v>
      </c>
      <c r="H1106" s="1">
        <v>10</v>
      </c>
    </row>
    <row r="1107" spans="1:8" x14ac:dyDescent="0.3">
      <c r="A1107" s="8" t="s">
        <v>5972</v>
      </c>
      <c r="B1107" s="6">
        <v>200433</v>
      </c>
      <c r="C1107" s="1">
        <v>172764</v>
      </c>
      <c r="D1107" s="1">
        <v>5</v>
      </c>
      <c r="E1107" s="1">
        <v>2</v>
      </c>
      <c r="G1107" s="1">
        <v>5</v>
      </c>
      <c r="H1107" s="1">
        <v>2</v>
      </c>
    </row>
    <row r="1108" spans="1:8" x14ac:dyDescent="0.3">
      <c r="A1108" s="8" t="s">
        <v>4938</v>
      </c>
      <c r="B1108" s="6">
        <v>200368</v>
      </c>
      <c r="C1108" s="1">
        <v>155976</v>
      </c>
      <c r="D1108" s="1">
        <v>8</v>
      </c>
      <c r="E1108" s="1">
        <v>2</v>
      </c>
      <c r="G1108" s="1">
        <v>8</v>
      </c>
      <c r="H1108" s="1">
        <v>2</v>
      </c>
    </row>
    <row r="1109" spans="1:8" x14ac:dyDescent="0.3">
      <c r="A1109" s="8" t="s">
        <v>5738</v>
      </c>
      <c r="B1109" s="6">
        <v>200352</v>
      </c>
      <c r="C1109" s="1">
        <v>200352</v>
      </c>
      <c r="D1109" s="1">
        <v>6</v>
      </c>
      <c r="E1109" s="1">
        <v>1</v>
      </c>
      <c r="G1109" s="1">
        <v>6</v>
      </c>
      <c r="H1109" s="1">
        <v>1</v>
      </c>
    </row>
    <row r="1110" spans="1:8" x14ac:dyDescent="0.3">
      <c r="A1110" s="8" t="s">
        <v>7152</v>
      </c>
      <c r="B1110" s="6">
        <v>200312</v>
      </c>
      <c r="C1110" s="1">
        <v>199996</v>
      </c>
      <c r="D1110" s="1">
        <v>9</v>
      </c>
      <c r="E1110" s="1">
        <v>2</v>
      </c>
      <c r="G1110" s="1">
        <v>9</v>
      </c>
      <c r="H1110" s="1">
        <v>2</v>
      </c>
    </row>
    <row r="1111" spans="1:8" x14ac:dyDescent="0.3">
      <c r="A1111" s="8" t="s">
        <v>7594</v>
      </c>
      <c r="B1111" s="6">
        <v>199996</v>
      </c>
      <c r="C1111" s="1">
        <v>199996</v>
      </c>
      <c r="D1111" s="1">
        <v>4</v>
      </c>
      <c r="E1111" s="1">
        <v>1</v>
      </c>
      <c r="G1111" s="1">
        <v>4</v>
      </c>
      <c r="H1111" s="1">
        <v>1</v>
      </c>
    </row>
    <row r="1112" spans="1:8" x14ac:dyDescent="0.3">
      <c r="A1112" s="8" t="s">
        <v>7054</v>
      </c>
      <c r="B1112" s="6">
        <v>199920</v>
      </c>
      <c r="C1112" s="1">
        <v>142488</v>
      </c>
      <c r="D1112" s="1">
        <v>10</v>
      </c>
      <c r="E1112" s="1">
        <v>3</v>
      </c>
      <c r="G1112" s="1">
        <v>10</v>
      </c>
      <c r="H1112" s="1">
        <v>3</v>
      </c>
    </row>
    <row r="1113" spans="1:8" x14ac:dyDescent="0.3">
      <c r="A1113" s="8" t="s">
        <v>7915</v>
      </c>
      <c r="B1113" s="6">
        <v>199491</v>
      </c>
      <c r="C1113" s="1">
        <v>190896</v>
      </c>
      <c r="D1113" s="1">
        <v>7</v>
      </c>
      <c r="E1113" s="1">
        <v>2</v>
      </c>
      <c r="G1113" s="1">
        <v>7</v>
      </c>
      <c r="H1113" s="1">
        <v>2</v>
      </c>
    </row>
    <row r="1114" spans="1:8" x14ac:dyDescent="0.3">
      <c r="A1114" s="8" t="s">
        <v>8164</v>
      </c>
      <c r="B1114" s="6">
        <v>198744</v>
      </c>
      <c r="C1114" s="1">
        <v>198744</v>
      </c>
      <c r="D1114" s="1">
        <v>4</v>
      </c>
      <c r="E1114" s="1">
        <v>1</v>
      </c>
      <c r="G1114" s="1">
        <v>4</v>
      </c>
      <c r="H1114" s="1">
        <v>1</v>
      </c>
    </row>
    <row r="1115" spans="1:8" x14ac:dyDescent="0.3">
      <c r="A1115" s="8" t="s">
        <v>5042</v>
      </c>
      <c r="B1115" s="6">
        <v>198652</v>
      </c>
      <c r="C1115" s="1">
        <v>152656</v>
      </c>
      <c r="D1115" s="1">
        <v>11</v>
      </c>
      <c r="E1115" s="1">
        <v>3</v>
      </c>
      <c r="G1115" s="1">
        <v>11</v>
      </c>
      <c r="H1115" s="1">
        <v>3</v>
      </c>
    </row>
    <row r="1116" spans="1:8" x14ac:dyDescent="0.3">
      <c r="A1116" s="8" t="s">
        <v>4339</v>
      </c>
      <c r="B1116" s="6">
        <v>198633</v>
      </c>
      <c r="C1116" s="1">
        <v>139993</v>
      </c>
      <c r="D1116" s="1">
        <v>21</v>
      </c>
      <c r="E1116" s="1">
        <v>5</v>
      </c>
      <c r="G1116" s="1">
        <v>21</v>
      </c>
      <c r="H1116" s="1">
        <v>5</v>
      </c>
    </row>
    <row r="1117" spans="1:8" x14ac:dyDescent="0.3">
      <c r="A1117" s="8" t="s">
        <v>6884</v>
      </c>
      <c r="B1117" s="6">
        <v>198272</v>
      </c>
      <c r="C1117" s="1">
        <v>198272</v>
      </c>
      <c r="D1117" s="1">
        <v>8</v>
      </c>
      <c r="E1117" s="1">
        <v>1</v>
      </c>
      <c r="G1117" s="1">
        <v>8</v>
      </c>
      <c r="H1117" s="1">
        <v>1</v>
      </c>
    </row>
    <row r="1118" spans="1:8" x14ac:dyDescent="0.3">
      <c r="A1118" s="8" t="s">
        <v>378</v>
      </c>
      <c r="B1118" s="6">
        <v>197989</v>
      </c>
      <c r="C1118" s="1">
        <v>181986</v>
      </c>
      <c r="D1118" s="1">
        <v>21</v>
      </c>
      <c r="E1118" s="1">
        <v>3</v>
      </c>
      <c r="G1118" s="1">
        <v>21</v>
      </c>
      <c r="H1118" s="1">
        <v>3</v>
      </c>
    </row>
    <row r="1119" spans="1:8" x14ac:dyDescent="0.3">
      <c r="A1119" s="8" t="s">
        <v>9161</v>
      </c>
      <c r="B1119" s="6">
        <v>197968</v>
      </c>
      <c r="C1119" s="1">
        <v>184752</v>
      </c>
      <c r="D1119" s="1">
        <v>7</v>
      </c>
      <c r="E1119" s="1">
        <v>2</v>
      </c>
      <c r="G1119" s="1">
        <v>7</v>
      </c>
      <c r="H1119" s="1">
        <v>2</v>
      </c>
    </row>
    <row r="1120" spans="1:8" x14ac:dyDescent="0.3">
      <c r="A1120" s="8" t="s">
        <v>9342</v>
      </c>
      <c r="B1120" s="6">
        <v>197300</v>
      </c>
      <c r="C1120" s="1">
        <v>89544</v>
      </c>
      <c r="D1120" s="1">
        <v>11</v>
      </c>
      <c r="E1120" s="1">
        <v>3</v>
      </c>
      <c r="G1120" s="1">
        <v>11</v>
      </c>
      <c r="H1120" s="1">
        <v>3</v>
      </c>
    </row>
    <row r="1121" spans="1:8" x14ac:dyDescent="0.3">
      <c r="A1121" s="8" t="s">
        <v>6138</v>
      </c>
      <c r="B1121" s="6">
        <v>196784</v>
      </c>
      <c r="C1121" s="1">
        <v>196784</v>
      </c>
      <c r="D1121" s="1">
        <v>2</v>
      </c>
      <c r="E1121" s="1">
        <v>1</v>
      </c>
      <c r="G1121" s="1">
        <v>2</v>
      </c>
      <c r="H1121" s="1">
        <v>1</v>
      </c>
    </row>
    <row r="1122" spans="1:8" x14ac:dyDescent="0.3">
      <c r="A1122" s="8" t="s">
        <v>8194</v>
      </c>
      <c r="B1122" s="6">
        <v>196772</v>
      </c>
      <c r="C1122" s="1">
        <v>189576</v>
      </c>
      <c r="D1122" s="1">
        <v>6</v>
      </c>
      <c r="E1122" s="1">
        <v>2</v>
      </c>
      <c r="G1122" s="1">
        <v>6</v>
      </c>
      <c r="H1122" s="1">
        <v>2</v>
      </c>
    </row>
    <row r="1123" spans="1:8" x14ac:dyDescent="0.3">
      <c r="A1123" s="8" t="s">
        <v>1553</v>
      </c>
      <c r="B1123" s="6">
        <v>196752</v>
      </c>
      <c r="C1123" s="1">
        <v>196752</v>
      </c>
      <c r="D1123" s="1">
        <v>6</v>
      </c>
      <c r="E1123" s="1">
        <v>1</v>
      </c>
      <c r="G1123" s="1">
        <v>6</v>
      </c>
      <c r="H1123" s="1">
        <v>1</v>
      </c>
    </row>
    <row r="1124" spans="1:8" x14ac:dyDescent="0.3">
      <c r="A1124" s="8" t="s">
        <v>5172</v>
      </c>
      <c r="B1124" s="6">
        <v>196499</v>
      </c>
      <c r="C1124" s="1">
        <v>140736</v>
      </c>
      <c r="D1124" s="1">
        <v>34</v>
      </c>
      <c r="E1124" s="1">
        <v>5</v>
      </c>
      <c r="G1124" s="1">
        <v>34</v>
      </c>
      <c r="H1124" s="1">
        <v>5</v>
      </c>
    </row>
    <row r="1125" spans="1:8" x14ac:dyDescent="0.3">
      <c r="A1125" s="8" t="s">
        <v>2660</v>
      </c>
      <c r="B1125" s="6">
        <v>195976</v>
      </c>
      <c r="C1125" s="1">
        <v>102336</v>
      </c>
      <c r="D1125" s="1">
        <v>15</v>
      </c>
      <c r="E1125" s="1">
        <v>3</v>
      </c>
      <c r="G1125" s="1">
        <v>15</v>
      </c>
      <c r="H1125" s="1">
        <v>3</v>
      </c>
    </row>
    <row r="1126" spans="1:8" x14ac:dyDescent="0.3">
      <c r="A1126" s="8" t="s">
        <v>7103</v>
      </c>
      <c r="B1126" s="6">
        <v>195920</v>
      </c>
      <c r="C1126" s="1">
        <v>99488</v>
      </c>
      <c r="D1126" s="1">
        <v>12</v>
      </c>
      <c r="E1126" s="1">
        <v>4</v>
      </c>
      <c r="G1126" s="1">
        <v>12</v>
      </c>
      <c r="H1126" s="1">
        <v>4</v>
      </c>
    </row>
    <row r="1127" spans="1:8" x14ac:dyDescent="0.3">
      <c r="A1127" s="8" t="s">
        <v>4891</v>
      </c>
      <c r="B1127" s="6">
        <v>195466</v>
      </c>
      <c r="C1127" s="1">
        <v>195466</v>
      </c>
      <c r="D1127" s="1">
        <v>2</v>
      </c>
      <c r="E1127" s="1">
        <v>1</v>
      </c>
      <c r="G1127" s="1">
        <v>2</v>
      </c>
      <c r="H1127" s="1">
        <v>1</v>
      </c>
    </row>
    <row r="1128" spans="1:8" x14ac:dyDescent="0.3">
      <c r="A1128" s="8" t="s">
        <v>3014</v>
      </c>
      <c r="B1128" s="6">
        <v>195184</v>
      </c>
      <c r="C1128" s="1">
        <v>195184</v>
      </c>
      <c r="D1128" s="1">
        <v>1</v>
      </c>
      <c r="E1128" s="1">
        <v>1</v>
      </c>
      <c r="G1128" s="1">
        <v>1</v>
      </c>
      <c r="H1128" s="1">
        <v>1</v>
      </c>
    </row>
    <row r="1129" spans="1:8" x14ac:dyDescent="0.3">
      <c r="A1129" s="8" t="s">
        <v>5134</v>
      </c>
      <c r="B1129" s="6">
        <v>195136</v>
      </c>
      <c r="C1129" s="1">
        <v>195136</v>
      </c>
      <c r="D1129" s="1">
        <v>4</v>
      </c>
      <c r="E1129" s="1">
        <v>1</v>
      </c>
      <c r="G1129" s="1">
        <v>4</v>
      </c>
      <c r="H1129" s="1">
        <v>1</v>
      </c>
    </row>
    <row r="1130" spans="1:8" x14ac:dyDescent="0.3">
      <c r="A1130" s="8" t="s">
        <v>9307</v>
      </c>
      <c r="B1130" s="6">
        <v>195136</v>
      </c>
      <c r="C1130" s="1">
        <v>195136</v>
      </c>
      <c r="D1130" s="1">
        <v>4</v>
      </c>
      <c r="E1130" s="1">
        <v>1</v>
      </c>
      <c r="G1130" s="1">
        <v>4</v>
      </c>
      <c r="H1130" s="1">
        <v>1</v>
      </c>
    </row>
    <row r="1131" spans="1:8" x14ac:dyDescent="0.3">
      <c r="A1131" s="8" t="s">
        <v>545</v>
      </c>
      <c r="B1131" s="6">
        <v>195008</v>
      </c>
      <c r="C1131" s="1">
        <v>130464</v>
      </c>
      <c r="D1131" s="1">
        <v>25</v>
      </c>
      <c r="E1131" s="1">
        <v>4</v>
      </c>
      <c r="G1131" s="1">
        <v>25</v>
      </c>
      <c r="H1131" s="1">
        <v>4</v>
      </c>
    </row>
    <row r="1132" spans="1:8" x14ac:dyDescent="0.3">
      <c r="A1132" s="8" t="s">
        <v>2262</v>
      </c>
      <c r="B1132" s="6">
        <v>194931</v>
      </c>
      <c r="C1132" s="1">
        <v>165294</v>
      </c>
      <c r="D1132" s="1">
        <v>6</v>
      </c>
      <c r="E1132" s="1">
        <v>2</v>
      </c>
      <c r="G1132" s="1">
        <v>6</v>
      </c>
      <c r="H1132" s="1">
        <v>2</v>
      </c>
    </row>
    <row r="1133" spans="1:8" x14ac:dyDescent="0.3">
      <c r="A1133" s="8" t="s">
        <v>339</v>
      </c>
      <c r="B1133" s="6">
        <v>194848</v>
      </c>
      <c r="C1133" s="1">
        <v>194848</v>
      </c>
      <c r="D1133" s="1">
        <v>4</v>
      </c>
      <c r="E1133" s="1">
        <v>1</v>
      </c>
      <c r="G1133" s="1">
        <v>4</v>
      </c>
      <c r="H1133" s="1">
        <v>1</v>
      </c>
    </row>
    <row r="1134" spans="1:8" x14ac:dyDescent="0.3">
      <c r="A1134" s="8" t="s">
        <v>9430</v>
      </c>
      <c r="B1134" s="6">
        <v>194848</v>
      </c>
      <c r="C1134" s="1">
        <v>194848</v>
      </c>
      <c r="D1134" s="1">
        <v>4</v>
      </c>
      <c r="E1134" s="1">
        <v>1</v>
      </c>
      <c r="G1134" s="1">
        <v>4</v>
      </c>
      <c r="H1134" s="1">
        <v>1</v>
      </c>
    </row>
    <row r="1135" spans="1:8" x14ac:dyDescent="0.3">
      <c r="A1135" s="8" t="s">
        <v>4221</v>
      </c>
      <c r="B1135" s="6">
        <v>194724</v>
      </c>
      <c r="C1135" s="1">
        <v>108608</v>
      </c>
      <c r="D1135" s="1">
        <v>20</v>
      </c>
      <c r="E1135" s="1">
        <v>4</v>
      </c>
      <c r="G1135" s="1">
        <v>20</v>
      </c>
      <c r="H1135" s="1">
        <v>4</v>
      </c>
    </row>
    <row r="1136" spans="1:8" x14ac:dyDescent="0.3">
      <c r="A1136" s="8" t="s">
        <v>8768</v>
      </c>
      <c r="B1136" s="6">
        <v>194352</v>
      </c>
      <c r="C1136" s="1">
        <v>194352</v>
      </c>
      <c r="D1136" s="1">
        <v>3</v>
      </c>
      <c r="E1136" s="1">
        <v>1</v>
      </c>
      <c r="G1136" s="1">
        <v>3</v>
      </c>
      <c r="H1136" s="1">
        <v>1</v>
      </c>
    </row>
    <row r="1137" spans="1:8" x14ac:dyDescent="0.3">
      <c r="A1137" s="8" t="s">
        <v>2574</v>
      </c>
      <c r="B1137" s="6">
        <v>194181</v>
      </c>
      <c r="C1137" s="1">
        <v>126585</v>
      </c>
      <c r="D1137" s="1">
        <v>8</v>
      </c>
      <c r="E1137" s="1">
        <v>2</v>
      </c>
      <c r="G1137" s="1">
        <v>8</v>
      </c>
      <c r="H1137" s="1">
        <v>2</v>
      </c>
    </row>
    <row r="1138" spans="1:8" x14ac:dyDescent="0.3">
      <c r="A1138" s="8" t="s">
        <v>8782</v>
      </c>
      <c r="B1138" s="6">
        <v>194168</v>
      </c>
      <c r="C1138" s="1">
        <v>182352</v>
      </c>
      <c r="D1138" s="1">
        <v>5</v>
      </c>
      <c r="E1138" s="1">
        <v>2</v>
      </c>
      <c r="G1138" s="1">
        <v>5</v>
      </c>
      <c r="H1138" s="1">
        <v>2</v>
      </c>
    </row>
    <row r="1139" spans="1:8" x14ac:dyDescent="0.3">
      <c r="A1139" s="8" t="s">
        <v>4173</v>
      </c>
      <c r="B1139" s="6">
        <v>193974</v>
      </c>
      <c r="C1139" s="1">
        <v>107982</v>
      </c>
      <c r="D1139" s="1">
        <v>9</v>
      </c>
      <c r="E1139" s="1">
        <v>3</v>
      </c>
      <c r="G1139" s="1">
        <v>9</v>
      </c>
      <c r="H1139" s="1">
        <v>3</v>
      </c>
    </row>
    <row r="1140" spans="1:8" x14ac:dyDescent="0.3">
      <c r="A1140" s="8" t="s">
        <v>1250</v>
      </c>
      <c r="B1140" s="6">
        <v>193936</v>
      </c>
      <c r="C1140" s="1">
        <v>178384</v>
      </c>
      <c r="D1140" s="1">
        <v>5</v>
      </c>
      <c r="E1140" s="1">
        <v>2</v>
      </c>
      <c r="G1140" s="1">
        <v>5</v>
      </c>
      <c r="H1140" s="1">
        <v>2</v>
      </c>
    </row>
    <row r="1141" spans="1:8" x14ac:dyDescent="0.3">
      <c r="A1141" s="8" t="s">
        <v>5993</v>
      </c>
      <c r="B1141" s="6">
        <v>193266</v>
      </c>
      <c r="C1141" s="1">
        <v>182994</v>
      </c>
      <c r="D1141" s="1">
        <v>6</v>
      </c>
      <c r="E1141" s="1">
        <v>2</v>
      </c>
      <c r="G1141" s="1">
        <v>6</v>
      </c>
      <c r="H1141" s="1">
        <v>2</v>
      </c>
    </row>
    <row r="1142" spans="1:8" x14ac:dyDescent="0.3">
      <c r="A1142" s="8" t="s">
        <v>2361</v>
      </c>
      <c r="B1142" s="6">
        <v>193245</v>
      </c>
      <c r="C1142" s="1">
        <v>186048</v>
      </c>
      <c r="D1142" s="1">
        <v>11</v>
      </c>
      <c r="E1142" s="1">
        <v>3</v>
      </c>
      <c r="G1142" s="1">
        <v>11</v>
      </c>
      <c r="H1142" s="1">
        <v>3</v>
      </c>
    </row>
    <row r="1143" spans="1:8" x14ac:dyDescent="0.3">
      <c r="A1143" s="8" t="s">
        <v>4933</v>
      </c>
      <c r="B1143" s="6">
        <v>192232</v>
      </c>
      <c r="C1143" s="1">
        <v>108336</v>
      </c>
      <c r="D1143" s="1">
        <v>13</v>
      </c>
      <c r="E1143" s="1">
        <v>3</v>
      </c>
      <c r="G1143" s="1">
        <v>13</v>
      </c>
      <c r="H1143" s="1">
        <v>3</v>
      </c>
    </row>
    <row r="1144" spans="1:8" x14ac:dyDescent="0.3">
      <c r="A1144" s="8" t="s">
        <v>8062</v>
      </c>
      <c r="B1144" s="6">
        <v>192186</v>
      </c>
      <c r="C1144" s="1">
        <v>192186</v>
      </c>
      <c r="D1144" s="1">
        <v>3</v>
      </c>
      <c r="E1144" s="1">
        <v>1</v>
      </c>
      <c r="G1144" s="1">
        <v>3</v>
      </c>
      <c r="H1144" s="1">
        <v>1</v>
      </c>
    </row>
    <row r="1145" spans="1:8" x14ac:dyDescent="0.3">
      <c r="A1145" s="8" t="s">
        <v>2199</v>
      </c>
      <c r="B1145" s="6">
        <v>191984</v>
      </c>
      <c r="C1145" s="1">
        <v>191984</v>
      </c>
      <c r="D1145" s="1">
        <v>2</v>
      </c>
      <c r="E1145" s="1">
        <v>1</v>
      </c>
      <c r="G1145" s="1">
        <v>2</v>
      </c>
      <c r="H1145" s="1">
        <v>1</v>
      </c>
    </row>
    <row r="1146" spans="1:8" x14ac:dyDescent="0.3">
      <c r="A1146" s="8" t="s">
        <v>9480</v>
      </c>
      <c r="B1146" s="6">
        <v>191968</v>
      </c>
      <c r="C1146" s="1">
        <v>191968</v>
      </c>
      <c r="D1146" s="1">
        <v>4</v>
      </c>
      <c r="E1146" s="1">
        <v>1</v>
      </c>
      <c r="G1146" s="1">
        <v>4</v>
      </c>
      <c r="H1146" s="1">
        <v>1</v>
      </c>
    </row>
    <row r="1147" spans="1:8" x14ac:dyDescent="0.3">
      <c r="A1147" s="8" t="s">
        <v>9280</v>
      </c>
      <c r="B1147" s="6">
        <v>191968</v>
      </c>
      <c r="C1147" s="1">
        <v>191968</v>
      </c>
      <c r="D1147" s="1">
        <v>7</v>
      </c>
      <c r="E1147" s="1">
        <v>1</v>
      </c>
      <c r="G1147" s="1">
        <v>7</v>
      </c>
      <c r="H1147" s="1">
        <v>1</v>
      </c>
    </row>
    <row r="1148" spans="1:8" x14ac:dyDescent="0.3">
      <c r="A1148" s="8" t="s">
        <v>5782</v>
      </c>
      <c r="B1148" s="6">
        <v>191879</v>
      </c>
      <c r="C1148" s="1">
        <v>105686</v>
      </c>
      <c r="D1148" s="1">
        <v>12</v>
      </c>
      <c r="E1148" s="1">
        <v>3</v>
      </c>
      <c r="G1148" s="1">
        <v>12</v>
      </c>
      <c r="H1148" s="1">
        <v>3</v>
      </c>
    </row>
    <row r="1149" spans="1:8" x14ac:dyDescent="0.3">
      <c r="A1149" s="8" t="s">
        <v>9048</v>
      </c>
      <c r="B1149" s="6">
        <v>191808</v>
      </c>
      <c r="C1149" s="1">
        <v>129552</v>
      </c>
      <c r="D1149" s="1">
        <v>7</v>
      </c>
      <c r="E1149" s="1">
        <v>3</v>
      </c>
      <c r="G1149" s="1">
        <v>7</v>
      </c>
      <c r="H1149" s="1">
        <v>3</v>
      </c>
    </row>
    <row r="1150" spans="1:8" x14ac:dyDescent="0.3">
      <c r="A1150" s="8" t="s">
        <v>5063</v>
      </c>
      <c r="B1150" s="6">
        <v>191646</v>
      </c>
      <c r="C1150" s="1">
        <v>191646</v>
      </c>
      <c r="D1150" s="1">
        <v>3</v>
      </c>
      <c r="E1150" s="1">
        <v>1</v>
      </c>
      <c r="G1150" s="1">
        <v>3</v>
      </c>
      <c r="H1150" s="1">
        <v>1</v>
      </c>
    </row>
    <row r="1151" spans="1:8" x14ac:dyDescent="0.3">
      <c r="A1151" s="8" t="s">
        <v>6583</v>
      </c>
      <c r="B1151" s="6">
        <v>191340</v>
      </c>
      <c r="C1151" s="1">
        <v>183372</v>
      </c>
      <c r="D1151" s="1">
        <v>4</v>
      </c>
      <c r="E1151" s="1">
        <v>2</v>
      </c>
      <c r="G1151" s="1">
        <v>4</v>
      </c>
      <c r="H1151" s="1">
        <v>2</v>
      </c>
    </row>
    <row r="1152" spans="1:8" x14ac:dyDescent="0.3">
      <c r="A1152" s="8" t="s">
        <v>4029</v>
      </c>
      <c r="B1152" s="6">
        <v>191281</v>
      </c>
      <c r="C1152" s="1">
        <v>158669</v>
      </c>
      <c r="D1152" s="1">
        <v>15</v>
      </c>
      <c r="E1152" s="1">
        <v>4</v>
      </c>
      <c r="G1152" s="1">
        <v>15</v>
      </c>
      <c r="H1152" s="1">
        <v>4</v>
      </c>
    </row>
    <row r="1153" spans="1:8" x14ac:dyDescent="0.3">
      <c r="A1153" s="8" t="s">
        <v>6250</v>
      </c>
      <c r="B1153" s="6">
        <v>190848</v>
      </c>
      <c r="C1153" s="1">
        <v>190848</v>
      </c>
      <c r="D1153" s="1">
        <v>3</v>
      </c>
      <c r="E1153" s="1">
        <v>1</v>
      </c>
      <c r="G1153" s="1">
        <v>3</v>
      </c>
      <c r="H1153" s="1">
        <v>1</v>
      </c>
    </row>
    <row r="1154" spans="1:8" x14ac:dyDescent="0.3">
      <c r="A1154" s="8" t="s">
        <v>6550</v>
      </c>
      <c r="B1154" s="6">
        <v>189918</v>
      </c>
      <c r="C1154" s="1">
        <v>158376</v>
      </c>
      <c r="D1154" s="1">
        <v>12</v>
      </c>
      <c r="E1154" s="1">
        <v>3</v>
      </c>
      <c r="G1154" s="1">
        <v>12</v>
      </c>
      <c r="H1154" s="1">
        <v>3</v>
      </c>
    </row>
    <row r="1155" spans="1:8" x14ac:dyDescent="0.3">
      <c r="A1155" s="8" t="s">
        <v>1768</v>
      </c>
      <c r="B1155" s="6">
        <v>189882</v>
      </c>
      <c r="C1155" s="1">
        <v>189882</v>
      </c>
      <c r="D1155" s="1">
        <v>3</v>
      </c>
      <c r="E1155" s="1">
        <v>1</v>
      </c>
      <c r="G1155" s="1">
        <v>3</v>
      </c>
      <c r="H1155" s="1">
        <v>1</v>
      </c>
    </row>
    <row r="1156" spans="1:8" x14ac:dyDescent="0.3">
      <c r="A1156" s="8" t="s">
        <v>7088</v>
      </c>
      <c r="B1156" s="6">
        <v>189792</v>
      </c>
      <c r="C1156" s="1">
        <v>132576</v>
      </c>
      <c r="D1156" s="1">
        <v>9</v>
      </c>
      <c r="E1156" s="1">
        <v>2</v>
      </c>
      <c r="G1156" s="1">
        <v>9</v>
      </c>
      <c r="H1156" s="1">
        <v>2</v>
      </c>
    </row>
    <row r="1157" spans="1:8" x14ac:dyDescent="0.3">
      <c r="A1157" s="8" t="s">
        <v>9122</v>
      </c>
      <c r="B1157" s="6">
        <v>189496</v>
      </c>
      <c r="C1157" s="1">
        <v>184704</v>
      </c>
      <c r="D1157" s="1">
        <v>8</v>
      </c>
      <c r="E1157" s="1">
        <v>2</v>
      </c>
      <c r="G1157" s="1">
        <v>8</v>
      </c>
      <c r="H1157" s="1">
        <v>2</v>
      </c>
    </row>
    <row r="1158" spans="1:8" x14ac:dyDescent="0.3">
      <c r="A1158" s="8" t="s">
        <v>1458</v>
      </c>
      <c r="B1158" s="6">
        <v>189281</v>
      </c>
      <c r="C1158" s="1">
        <v>118782</v>
      </c>
      <c r="D1158" s="1">
        <v>22</v>
      </c>
      <c r="E1158" s="1">
        <v>6</v>
      </c>
      <c r="G1158" s="1">
        <v>22</v>
      </c>
      <c r="H1158" s="1">
        <v>6</v>
      </c>
    </row>
    <row r="1159" spans="1:8" x14ac:dyDescent="0.3">
      <c r="A1159" s="8" t="s">
        <v>6644</v>
      </c>
      <c r="B1159" s="6">
        <v>188999</v>
      </c>
      <c r="C1159" s="1">
        <v>188999</v>
      </c>
      <c r="D1159" s="1">
        <v>5</v>
      </c>
      <c r="E1159" s="1">
        <v>1</v>
      </c>
      <c r="G1159" s="1">
        <v>5</v>
      </c>
      <c r="H1159" s="1">
        <v>1</v>
      </c>
    </row>
    <row r="1160" spans="1:8" x14ac:dyDescent="0.3">
      <c r="A1160" s="8" t="s">
        <v>8326</v>
      </c>
      <c r="B1160" s="6">
        <v>188737</v>
      </c>
      <c r="C1160" s="1">
        <v>187188</v>
      </c>
      <c r="D1160" s="1">
        <v>17</v>
      </c>
      <c r="E1160" s="1">
        <v>2</v>
      </c>
      <c r="G1160" s="1">
        <v>17</v>
      </c>
      <c r="H1160" s="1">
        <v>2</v>
      </c>
    </row>
    <row r="1161" spans="1:8" x14ac:dyDescent="0.3">
      <c r="A1161" s="8" t="s">
        <v>5078</v>
      </c>
      <c r="B1161" s="6">
        <v>188552</v>
      </c>
      <c r="C1161" s="1">
        <v>188552</v>
      </c>
      <c r="D1161" s="1">
        <v>7</v>
      </c>
      <c r="E1161" s="1">
        <v>1</v>
      </c>
      <c r="G1161" s="1">
        <v>7</v>
      </c>
      <c r="H1161" s="1">
        <v>1</v>
      </c>
    </row>
    <row r="1162" spans="1:8" x14ac:dyDescent="0.3">
      <c r="A1162" s="8" t="s">
        <v>9240</v>
      </c>
      <c r="B1162" s="6">
        <v>188112</v>
      </c>
      <c r="C1162" s="1">
        <v>173488</v>
      </c>
      <c r="D1162" s="1">
        <v>14</v>
      </c>
      <c r="E1162" s="1">
        <v>4</v>
      </c>
      <c r="G1162" s="1">
        <v>14</v>
      </c>
      <c r="H1162" s="1">
        <v>4</v>
      </c>
    </row>
    <row r="1163" spans="1:8" x14ac:dyDescent="0.3">
      <c r="A1163" s="8" t="s">
        <v>8306</v>
      </c>
      <c r="B1163" s="6">
        <v>187228</v>
      </c>
      <c r="C1163" s="1">
        <v>108784</v>
      </c>
      <c r="D1163" s="1">
        <v>12</v>
      </c>
      <c r="E1163" s="1">
        <v>3</v>
      </c>
      <c r="G1163" s="1">
        <v>12</v>
      </c>
      <c r="H1163" s="1">
        <v>3</v>
      </c>
    </row>
    <row r="1164" spans="1:8" x14ac:dyDescent="0.3">
      <c r="A1164" s="8" t="s">
        <v>6858</v>
      </c>
      <c r="B1164" s="6">
        <v>187056</v>
      </c>
      <c r="C1164" s="1">
        <v>187056</v>
      </c>
      <c r="D1164" s="1">
        <v>9</v>
      </c>
      <c r="E1164" s="1">
        <v>1</v>
      </c>
      <c r="G1164" s="1">
        <v>9</v>
      </c>
      <c r="H1164" s="1">
        <v>1</v>
      </c>
    </row>
    <row r="1165" spans="1:8" x14ac:dyDescent="0.3">
      <c r="A1165" s="8" t="s">
        <v>6925</v>
      </c>
      <c r="B1165" s="6">
        <v>186672</v>
      </c>
      <c r="C1165" s="1">
        <v>150384</v>
      </c>
      <c r="D1165" s="1">
        <v>9</v>
      </c>
      <c r="E1165" s="1">
        <v>2</v>
      </c>
      <c r="G1165" s="1">
        <v>9</v>
      </c>
      <c r="H1165" s="1">
        <v>2</v>
      </c>
    </row>
    <row r="1166" spans="1:8" x14ac:dyDescent="0.3">
      <c r="A1166" s="8" t="s">
        <v>6721</v>
      </c>
      <c r="B1166" s="6">
        <v>186304</v>
      </c>
      <c r="C1166" s="1">
        <v>186304</v>
      </c>
      <c r="D1166" s="1">
        <v>4</v>
      </c>
      <c r="E1166" s="1">
        <v>1</v>
      </c>
      <c r="G1166" s="1">
        <v>4</v>
      </c>
      <c r="H1166" s="1">
        <v>1</v>
      </c>
    </row>
    <row r="1167" spans="1:8" x14ac:dyDescent="0.3">
      <c r="A1167" s="8" t="s">
        <v>4729</v>
      </c>
      <c r="B1167" s="6">
        <v>186048</v>
      </c>
      <c r="C1167" s="1">
        <v>186048</v>
      </c>
      <c r="D1167" s="1">
        <v>6</v>
      </c>
      <c r="E1167" s="1">
        <v>1</v>
      </c>
      <c r="G1167" s="1">
        <v>6</v>
      </c>
      <c r="H1167" s="1">
        <v>1</v>
      </c>
    </row>
    <row r="1168" spans="1:8" x14ac:dyDescent="0.3">
      <c r="A1168" s="8" t="s">
        <v>8026</v>
      </c>
      <c r="B1168" s="6">
        <v>185528</v>
      </c>
      <c r="C1168" s="1">
        <v>185528</v>
      </c>
      <c r="D1168" s="1">
        <v>7</v>
      </c>
      <c r="E1168" s="1">
        <v>1</v>
      </c>
      <c r="G1168" s="1">
        <v>7</v>
      </c>
      <c r="H1168" s="1">
        <v>1</v>
      </c>
    </row>
    <row r="1169" spans="1:8" x14ac:dyDescent="0.3">
      <c r="A1169" s="8" t="s">
        <v>8933</v>
      </c>
      <c r="B1169" s="6">
        <v>184149</v>
      </c>
      <c r="C1169" s="1">
        <v>179991</v>
      </c>
      <c r="D1169" s="1">
        <v>10</v>
      </c>
      <c r="E1169" s="1">
        <v>2</v>
      </c>
      <c r="G1169" s="1">
        <v>10</v>
      </c>
      <c r="H1169" s="1">
        <v>2</v>
      </c>
    </row>
    <row r="1170" spans="1:8" x14ac:dyDescent="0.3">
      <c r="A1170" s="8" t="s">
        <v>9145</v>
      </c>
      <c r="B1170" s="6">
        <v>183492</v>
      </c>
      <c r="C1170" s="1">
        <v>163764</v>
      </c>
      <c r="D1170" s="1">
        <v>8</v>
      </c>
      <c r="E1170" s="1">
        <v>3</v>
      </c>
      <c r="G1170" s="1">
        <v>8</v>
      </c>
      <c r="H1170" s="1">
        <v>3</v>
      </c>
    </row>
    <row r="1171" spans="1:8" x14ac:dyDescent="0.3">
      <c r="A1171" s="8" t="s">
        <v>8116</v>
      </c>
      <c r="B1171" s="6">
        <v>183389</v>
      </c>
      <c r="C1171" s="1">
        <v>141576</v>
      </c>
      <c r="D1171" s="1">
        <v>19</v>
      </c>
      <c r="E1171" s="1">
        <v>4</v>
      </c>
      <c r="G1171" s="1">
        <v>19</v>
      </c>
      <c r="H1171" s="1">
        <v>4</v>
      </c>
    </row>
    <row r="1172" spans="1:8" x14ac:dyDescent="0.3">
      <c r="A1172" s="8" t="s">
        <v>3988</v>
      </c>
      <c r="B1172" s="6">
        <v>183372</v>
      </c>
      <c r="C1172" s="1">
        <v>183372</v>
      </c>
      <c r="D1172" s="1">
        <v>2</v>
      </c>
      <c r="E1172" s="1">
        <v>1</v>
      </c>
      <c r="G1172" s="1">
        <v>2</v>
      </c>
      <c r="H1172" s="1">
        <v>1</v>
      </c>
    </row>
    <row r="1173" spans="1:8" x14ac:dyDescent="0.3">
      <c r="A1173" s="8" t="s">
        <v>5068</v>
      </c>
      <c r="B1173" s="6">
        <v>183080</v>
      </c>
      <c r="C1173" s="1">
        <v>97184</v>
      </c>
      <c r="D1173" s="1">
        <v>11</v>
      </c>
      <c r="E1173" s="1">
        <v>4</v>
      </c>
      <c r="G1173" s="1">
        <v>11</v>
      </c>
      <c r="H1173" s="1">
        <v>4</v>
      </c>
    </row>
    <row r="1174" spans="1:8" x14ac:dyDescent="0.3">
      <c r="A1174" s="8" t="s">
        <v>8456</v>
      </c>
      <c r="B1174" s="6">
        <v>182970</v>
      </c>
      <c r="C1174" s="1">
        <v>127386</v>
      </c>
      <c r="D1174" s="1">
        <v>8</v>
      </c>
      <c r="E1174" s="1">
        <v>2</v>
      </c>
      <c r="G1174" s="1">
        <v>8</v>
      </c>
      <c r="H1174" s="1">
        <v>2</v>
      </c>
    </row>
    <row r="1175" spans="1:8" x14ac:dyDescent="0.3">
      <c r="A1175" s="8" t="s">
        <v>400</v>
      </c>
      <c r="B1175" s="6">
        <v>182466</v>
      </c>
      <c r="C1175" s="1">
        <v>106794</v>
      </c>
      <c r="D1175" s="1">
        <v>27</v>
      </c>
      <c r="E1175" s="1">
        <v>6</v>
      </c>
      <c r="G1175" s="1">
        <v>27</v>
      </c>
      <c r="H1175" s="1">
        <v>6</v>
      </c>
    </row>
    <row r="1176" spans="1:8" x14ac:dyDescent="0.3">
      <c r="A1176" s="8" t="s">
        <v>5324</v>
      </c>
      <c r="B1176" s="6">
        <v>181797</v>
      </c>
      <c r="C1176" s="1">
        <v>181797</v>
      </c>
      <c r="D1176" s="1">
        <v>1</v>
      </c>
      <c r="E1176" s="1">
        <v>1</v>
      </c>
      <c r="G1176" s="1">
        <v>1</v>
      </c>
      <c r="H1176" s="1">
        <v>1</v>
      </c>
    </row>
    <row r="1177" spans="1:8" x14ac:dyDescent="0.3">
      <c r="A1177" s="8" t="s">
        <v>7138</v>
      </c>
      <c r="B1177" s="6">
        <v>181636</v>
      </c>
      <c r="C1177" s="1">
        <v>108975</v>
      </c>
      <c r="D1177" s="1">
        <v>16</v>
      </c>
      <c r="E1177" s="1">
        <v>5</v>
      </c>
      <c r="G1177" s="1">
        <v>16</v>
      </c>
      <c r="H1177" s="1">
        <v>5</v>
      </c>
    </row>
    <row r="1178" spans="1:8" x14ac:dyDescent="0.3">
      <c r="A1178" s="8" t="s">
        <v>6975</v>
      </c>
      <c r="B1178" s="6">
        <v>181610</v>
      </c>
      <c r="C1178" s="1">
        <v>102018</v>
      </c>
      <c r="D1178" s="1">
        <v>14</v>
      </c>
      <c r="E1178" s="1">
        <v>3</v>
      </c>
      <c r="G1178" s="1">
        <v>14</v>
      </c>
      <c r="H1178" s="1">
        <v>3</v>
      </c>
    </row>
    <row r="1179" spans="1:8" x14ac:dyDescent="0.3">
      <c r="A1179" s="8" t="s">
        <v>8200</v>
      </c>
      <c r="B1179" s="6">
        <v>181468</v>
      </c>
      <c r="C1179" s="1">
        <v>120784</v>
      </c>
      <c r="D1179" s="1">
        <v>14</v>
      </c>
      <c r="E1179" s="1">
        <v>5</v>
      </c>
      <c r="G1179" s="1">
        <v>14</v>
      </c>
      <c r="H1179" s="1">
        <v>5</v>
      </c>
    </row>
    <row r="1180" spans="1:8" x14ac:dyDescent="0.3">
      <c r="A1180" s="8" t="s">
        <v>5523</v>
      </c>
      <c r="B1180" s="6">
        <v>181201</v>
      </c>
      <c r="C1180" s="1">
        <v>120294</v>
      </c>
      <c r="D1180" s="1">
        <v>12</v>
      </c>
      <c r="E1180" s="1">
        <v>3</v>
      </c>
      <c r="G1180" s="1">
        <v>12</v>
      </c>
      <c r="H1180" s="1">
        <v>3</v>
      </c>
    </row>
    <row r="1181" spans="1:8" x14ac:dyDescent="0.3">
      <c r="A1181" s="8" t="s">
        <v>7833</v>
      </c>
      <c r="B1181" s="6">
        <v>180892</v>
      </c>
      <c r="C1181" s="1">
        <v>102368</v>
      </c>
      <c r="D1181" s="1">
        <v>14</v>
      </c>
      <c r="E1181" s="1">
        <v>4</v>
      </c>
      <c r="G1181" s="1">
        <v>14</v>
      </c>
      <c r="H1181" s="1">
        <v>4</v>
      </c>
    </row>
    <row r="1182" spans="1:8" x14ac:dyDescent="0.3">
      <c r="A1182" s="8" t="s">
        <v>7337</v>
      </c>
      <c r="B1182" s="6">
        <v>180614</v>
      </c>
      <c r="C1182" s="1">
        <v>153552</v>
      </c>
      <c r="D1182" s="1">
        <v>5</v>
      </c>
      <c r="E1182" s="1">
        <v>2</v>
      </c>
      <c r="G1182" s="1">
        <v>5</v>
      </c>
      <c r="H1182" s="1">
        <v>2</v>
      </c>
    </row>
    <row r="1183" spans="1:8" x14ac:dyDescent="0.3">
      <c r="A1183" s="8" t="s">
        <v>6258</v>
      </c>
      <c r="B1183" s="6">
        <v>180588</v>
      </c>
      <c r="C1183" s="1">
        <v>180588</v>
      </c>
      <c r="D1183" s="1">
        <v>6</v>
      </c>
      <c r="E1183" s="1">
        <v>1</v>
      </c>
      <c r="G1183" s="1">
        <v>6</v>
      </c>
      <c r="H1183" s="1">
        <v>1</v>
      </c>
    </row>
    <row r="1184" spans="1:8" x14ac:dyDescent="0.3">
      <c r="A1184" s="8" t="s">
        <v>244</v>
      </c>
      <c r="B1184" s="6">
        <v>180293</v>
      </c>
      <c r="C1184" s="1">
        <v>99696</v>
      </c>
      <c r="D1184" s="1">
        <v>22</v>
      </c>
      <c r="E1184" s="1">
        <v>6</v>
      </c>
      <c r="G1184" s="1">
        <v>22</v>
      </c>
      <c r="H1184" s="1">
        <v>6</v>
      </c>
    </row>
    <row r="1185" spans="1:8" x14ac:dyDescent="0.3">
      <c r="A1185" s="8" t="s">
        <v>7116</v>
      </c>
      <c r="B1185" s="6">
        <v>180264</v>
      </c>
      <c r="C1185" s="1">
        <v>129888</v>
      </c>
      <c r="D1185" s="1">
        <v>18</v>
      </c>
      <c r="E1185" s="1">
        <v>3</v>
      </c>
      <c r="G1185" s="1">
        <v>18</v>
      </c>
      <c r="H1185" s="1">
        <v>3</v>
      </c>
    </row>
    <row r="1186" spans="1:8" x14ac:dyDescent="0.3">
      <c r="A1186" s="8" t="s">
        <v>8851</v>
      </c>
      <c r="B1186" s="6">
        <v>179997</v>
      </c>
      <c r="C1186" s="1">
        <v>179997</v>
      </c>
      <c r="D1186" s="1">
        <v>5</v>
      </c>
      <c r="E1186" s="1">
        <v>1</v>
      </c>
      <c r="G1186" s="1">
        <v>5</v>
      </c>
      <c r="H1186" s="1">
        <v>1</v>
      </c>
    </row>
    <row r="1187" spans="1:8" x14ac:dyDescent="0.3">
      <c r="A1187" s="8" t="s">
        <v>6904</v>
      </c>
      <c r="B1187" s="6">
        <v>179911</v>
      </c>
      <c r="C1187" s="1">
        <v>167976</v>
      </c>
      <c r="D1187" s="1">
        <v>8</v>
      </c>
      <c r="E1187" s="1">
        <v>3</v>
      </c>
      <c r="G1187" s="1">
        <v>8</v>
      </c>
      <c r="H1187" s="1">
        <v>3</v>
      </c>
    </row>
    <row r="1188" spans="1:8" x14ac:dyDescent="0.3">
      <c r="A1188" s="8" t="s">
        <v>8250</v>
      </c>
      <c r="B1188" s="6">
        <v>179886</v>
      </c>
      <c r="C1188" s="1">
        <v>179886</v>
      </c>
      <c r="D1188" s="1">
        <v>1</v>
      </c>
      <c r="E1188" s="1">
        <v>1</v>
      </c>
      <c r="G1188" s="1">
        <v>1</v>
      </c>
      <c r="H1188" s="1">
        <v>1</v>
      </c>
    </row>
    <row r="1189" spans="1:8" x14ac:dyDescent="0.3">
      <c r="A1189" s="8" t="s">
        <v>2960</v>
      </c>
      <c r="B1189" s="6">
        <v>179488</v>
      </c>
      <c r="C1189" s="1">
        <v>64784</v>
      </c>
      <c r="D1189" s="1">
        <v>10</v>
      </c>
      <c r="E1189" s="1">
        <v>4</v>
      </c>
      <c r="G1189" s="1">
        <v>10</v>
      </c>
      <c r="H1189" s="1">
        <v>4</v>
      </c>
    </row>
    <row r="1190" spans="1:8" x14ac:dyDescent="0.3">
      <c r="A1190" s="8" t="s">
        <v>3840</v>
      </c>
      <c r="B1190" s="6">
        <v>179398</v>
      </c>
      <c r="C1190" s="1">
        <v>179398</v>
      </c>
      <c r="D1190" s="1">
        <v>2</v>
      </c>
      <c r="E1190" s="1">
        <v>1</v>
      </c>
      <c r="G1190" s="1">
        <v>2</v>
      </c>
      <c r="H1190" s="1">
        <v>1</v>
      </c>
    </row>
    <row r="1191" spans="1:8" x14ac:dyDescent="0.3">
      <c r="A1191" s="8" t="s">
        <v>6564</v>
      </c>
      <c r="B1191" s="6">
        <v>179398</v>
      </c>
      <c r="C1191" s="1">
        <v>179398</v>
      </c>
      <c r="D1191" s="1">
        <v>2</v>
      </c>
      <c r="E1191" s="1">
        <v>1</v>
      </c>
      <c r="G1191" s="1">
        <v>2</v>
      </c>
      <c r="H1191" s="1">
        <v>1</v>
      </c>
    </row>
    <row r="1192" spans="1:8" x14ac:dyDescent="0.3">
      <c r="A1192" s="8" t="s">
        <v>8987</v>
      </c>
      <c r="B1192" s="6">
        <v>179398</v>
      </c>
      <c r="C1192" s="1">
        <v>179398</v>
      </c>
      <c r="D1192" s="1">
        <v>2</v>
      </c>
      <c r="E1192" s="1">
        <v>1</v>
      </c>
      <c r="G1192" s="1">
        <v>2</v>
      </c>
      <c r="H1192" s="1">
        <v>1</v>
      </c>
    </row>
    <row r="1193" spans="1:8" x14ac:dyDescent="0.3">
      <c r="A1193" s="8" t="s">
        <v>2288</v>
      </c>
      <c r="B1193" s="6">
        <v>178503</v>
      </c>
      <c r="C1193" s="1">
        <v>119833</v>
      </c>
      <c r="D1193" s="1">
        <v>5</v>
      </c>
      <c r="E1193" s="1">
        <v>3</v>
      </c>
      <c r="G1193" s="1">
        <v>5</v>
      </c>
      <c r="H1193" s="1">
        <v>3</v>
      </c>
    </row>
    <row r="1194" spans="1:8" x14ac:dyDescent="0.3">
      <c r="A1194" s="8" t="s">
        <v>4447</v>
      </c>
      <c r="B1194" s="6">
        <v>178217</v>
      </c>
      <c r="C1194" s="1">
        <v>161991</v>
      </c>
      <c r="D1194" s="1">
        <v>21</v>
      </c>
      <c r="E1194" s="1">
        <v>4</v>
      </c>
      <c r="G1194" s="1">
        <v>21</v>
      </c>
      <c r="H1194" s="1">
        <v>4</v>
      </c>
    </row>
    <row r="1195" spans="1:8" x14ac:dyDescent="0.3">
      <c r="A1195" s="8" t="s">
        <v>8501</v>
      </c>
      <c r="B1195" s="6">
        <v>177896</v>
      </c>
      <c r="C1195" s="1">
        <v>170072</v>
      </c>
      <c r="D1195" s="1">
        <v>5</v>
      </c>
      <c r="E1195" s="1">
        <v>2</v>
      </c>
      <c r="G1195" s="1">
        <v>5</v>
      </c>
      <c r="H1195" s="1">
        <v>2</v>
      </c>
    </row>
    <row r="1196" spans="1:8" x14ac:dyDescent="0.3">
      <c r="A1196" s="8" t="s">
        <v>4651</v>
      </c>
      <c r="B1196" s="6">
        <v>177636</v>
      </c>
      <c r="C1196" s="1">
        <v>164388</v>
      </c>
      <c r="D1196" s="1">
        <v>6</v>
      </c>
      <c r="E1196" s="1">
        <v>2</v>
      </c>
      <c r="G1196" s="1">
        <v>6</v>
      </c>
      <c r="H1196" s="1">
        <v>2</v>
      </c>
    </row>
    <row r="1197" spans="1:8" x14ac:dyDescent="0.3">
      <c r="A1197" s="8" t="s">
        <v>4196</v>
      </c>
      <c r="B1197" s="6">
        <v>177304</v>
      </c>
      <c r="C1197" s="1">
        <v>153552</v>
      </c>
      <c r="D1197" s="1">
        <v>18</v>
      </c>
      <c r="E1197" s="1">
        <v>5</v>
      </c>
      <c r="G1197" s="1">
        <v>18</v>
      </c>
      <c r="H1197" s="1">
        <v>5</v>
      </c>
    </row>
    <row r="1198" spans="1:8" x14ac:dyDescent="0.3">
      <c r="A1198" s="8" t="s">
        <v>7868</v>
      </c>
      <c r="B1198" s="6">
        <v>177256</v>
      </c>
      <c r="C1198" s="1">
        <v>175872</v>
      </c>
      <c r="D1198" s="1">
        <v>8</v>
      </c>
      <c r="E1198" s="1">
        <v>2</v>
      </c>
      <c r="G1198" s="1">
        <v>8</v>
      </c>
      <c r="H1198" s="1">
        <v>2</v>
      </c>
    </row>
    <row r="1199" spans="1:8" x14ac:dyDescent="0.3">
      <c r="A1199" s="8" t="s">
        <v>6167</v>
      </c>
      <c r="B1199" s="6">
        <v>177225</v>
      </c>
      <c r="C1199" s="1">
        <v>177225</v>
      </c>
      <c r="D1199" s="1">
        <v>5</v>
      </c>
      <c r="E1199" s="1">
        <v>1</v>
      </c>
      <c r="G1199" s="1">
        <v>5</v>
      </c>
      <c r="H1199" s="1">
        <v>1</v>
      </c>
    </row>
    <row r="1200" spans="1:8" x14ac:dyDescent="0.3">
      <c r="A1200" s="8" t="s">
        <v>6558</v>
      </c>
      <c r="B1200" s="6">
        <v>177152</v>
      </c>
      <c r="C1200" s="1">
        <v>97592</v>
      </c>
      <c r="D1200" s="1">
        <v>21</v>
      </c>
      <c r="E1200" s="1">
        <v>4</v>
      </c>
      <c r="G1200" s="1">
        <v>21</v>
      </c>
      <c r="H1200" s="1">
        <v>4</v>
      </c>
    </row>
    <row r="1201" spans="1:8" x14ac:dyDescent="0.3">
      <c r="A1201" s="8" t="s">
        <v>9301</v>
      </c>
      <c r="B1201" s="6">
        <v>177019</v>
      </c>
      <c r="C1201" s="1">
        <v>107985</v>
      </c>
      <c r="D1201" s="1">
        <v>14</v>
      </c>
      <c r="E1201" s="1">
        <v>4</v>
      </c>
      <c r="G1201" s="1">
        <v>14</v>
      </c>
      <c r="H1201" s="1">
        <v>4</v>
      </c>
    </row>
    <row r="1202" spans="1:8" x14ac:dyDescent="0.3">
      <c r="A1202" s="8" t="s">
        <v>1296</v>
      </c>
      <c r="B1202" s="6">
        <v>177006</v>
      </c>
      <c r="C1202" s="1">
        <v>127104</v>
      </c>
      <c r="D1202" s="1">
        <v>14</v>
      </c>
      <c r="E1202" s="1">
        <v>4</v>
      </c>
      <c r="G1202" s="1">
        <v>14</v>
      </c>
      <c r="H1202" s="1">
        <v>4</v>
      </c>
    </row>
    <row r="1203" spans="1:8" x14ac:dyDescent="0.3">
      <c r="A1203" s="8" t="s">
        <v>3812</v>
      </c>
      <c r="B1203" s="6">
        <v>176784</v>
      </c>
      <c r="C1203" s="1">
        <v>176784</v>
      </c>
      <c r="D1203" s="1">
        <v>1</v>
      </c>
      <c r="E1203" s="1">
        <v>1</v>
      </c>
      <c r="G1203" s="1">
        <v>1</v>
      </c>
      <c r="H1203" s="1">
        <v>1</v>
      </c>
    </row>
    <row r="1204" spans="1:8" x14ac:dyDescent="0.3">
      <c r="A1204" s="8" t="s">
        <v>8067</v>
      </c>
      <c r="B1204" s="6">
        <v>176772</v>
      </c>
      <c r="C1204" s="1">
        <v>176772</v>
      </c>
      <c r="D1204" s="1">
        <v>3</v>
      </c>
      <c r="E1204" s="1">
        <v>1</v>
      </c>
      <c r="G1204" s="1">
        <v>3</v>
      </c>
      <c r="H1204" s="1">
        <v>1</v>
      </c>
    </row>
    <row r="1205" spans="1:8" x14ac:dyDescent="0.3">
      <c r="A1205" s="8" t="s">
        <v>7107</v>
      </c>
      <c r="B1205" s="6">
        <v>175912</v>
      </c>
      <c r="C1205" s="1">
        <v>140376</v>
      </c>
      <c r="D1205" s="1">
        <v>7</v>
      </c>
      <c r="E1205" s="1">
        <v>2</v>
      </c>
      <c r="G1205" s="1">
        <v>7</v>
      </c>
      <c r="H1205" s="1">
        <v>2</v>
      </c>
    </row>
    <row r="1206" spans="1:8" x14ac:dyDescent="0.3">
      <c r="A1206" s="8" t="s">
        <v>5672</v>
      </c>
      <c r="B1206" s="6">
        <v>175324</v>
      </c>
      <c r="C1206" s="1">
        <v>127372</v>
      </c>
      <c r="D1206" s="1">
        <v>5</v>
      </c>
      <c r="E1206" s="1">
        <v>2</v>
      </c>
      <c r="G1206" s="1">
        <v>5</v>
      </c>
      <c r="H1206" s="1">
        <v>2</v>
      </c>
    </row>
    <row r="1207" spans="1:8" x14ac:dyDescent="0.3">
      <c r="A1207" s="8" t="s">
        <v>8208</v>
      </c>
      <c r="B1207" s="6">
        <v>174771</v>
      </c>
      <c r="C1207" s="1">
        <v>154899</v>
      </c>
      <c r="D1207" s="1">
        <v>12</v>
      </c>
      <c r="E1207" s="1">
        <v>2</v>
      </c>
      <c r="G1207" s="1">
        <v>12</v>
      </c>
      <c r="H1207" s="1">
        <v>2</v>
      </c>
    </row>
    <row r="1208" spans="1:8" x14ac:dyDescent="0.3">
      <c r="A1208" s="8" t="s">
        <v>9167</v>
      </c>
      <c r="B1208" s="6">
        <v>174536</v>
      </c>
      <c r="C1208" s="1">
        <v>167688</v>
      </c>
      <c r="D1208" s="1">
        <v>8</v>
      </c>
      <c r="E1208" s="1">
        <v>2</v>
      </c>
      <c r="G1208" s="1">
        <v>8</v>
      </c>
      <c r="H1208" s="1">
        <v>2</v>
      </c>
    </row>
    <row r="1209" spans="1:8" x14ac:dyDescent="0.3">
      <c r="A1209" s="8" t="s">
        <v>7930</v>
      </c>
      <c r="B1209" s="6">
        <v>174316</v>
      </c>
      <c r="C1209" s="1">
        <v>168588</v>
      </c>
      <c r="D1209" s="1">
        <v>8</v>
      </c>
      <c r="E1209" s="1">
        <v>2</v>
      </c>
      <c r="G1209" s="1">
        <v>8</v>
      </c>
      <c r="H1209" s="1">
        <v>2</v>
      </c>
    </row>
    <row r="1210" spans="1:8" x14ac:dyDescent="0.3">
      <c r="A1210" s="8" t="s">
        <v>8100</v>
      </c>
      <c r="B1210" s="6">
        <v>173920</v>
      </c>
      <c r="C1210" s="1">
        <v>156792</v>
      </c>
      <c r="D1210" s="1">
        <v>4</v>
      </c>
      <c r="E1210" s="1">
        <v>3</v>
      </c>
      <c r="G1210" s="1">
        <v>4</v>
      </c>
      <c r="H1210" s="1">
        <v>3</v>
      </c>
    </row>
    <row r="1211" spans="1:8" x14ac:dyDescent="0.3">
      <c r="A1211" s="8" t="s">
        <v>7030</v>
      </c>
      <c r="B1211" s="6">
        <v>173574</v>
      </c>
      <c r="C1211" s="1">
        <v>98376</v>
      </c>
      <c r="D1211" s="1">
        <v>13</v>
      </c>
      <c r="E1211" s="1">
        <v>5</v>
      </c>
      <c r="G1211" s="1">
        <v>13</v>
      </c>
      <c r="H1211" s="1">
        <v>5</v>
      </c>
    </row>
    <row r="1212" spans="1:8" x14ac:dyDescent="0.3">
      <c r="A1212" s="8" t="s">
        <v>7321</v>
      </c>
      <c r="B1212" s="6">
        <v>173488</v>
      </c>
      <c r="C1212" s="1">
        <v>173488</v>
      </c>
      <c r="D1212" s="1">
        <v>7</v>
      </c>
      <c r="E1212" s="1">
        <v>1</v>
      </c>
      <c r="G1212" s="1">
        <v>7</v>
      </c>
      <c r="H1212" s="1">
        <v>1</v>
      </c>
    </row>
    <row r="1213" spans="1:8" x14ac:dyDescent="0.3">
      <c r="A1213" s="8" t="s">
        <v>8803</v>
      </c>
      <c r="B1213" s="6">
        <v>173116</v>
      </c>
      <c r="C1213" s="1">
        <v>172764</v>
      </c>
      <c r="D1213" s="1">
        <v>4</v>
      </c>
      <c r="E1213" s="1">
        <v>2</v>
      </c>
      <c r="G1213" s="1">
        <v>4</v>
      </c>
      <c r="H1213" s="1">
        <v>2</v>
      </c>
    </row>
    <row r="1214" spans="1:8" x14ac:dyDescent="0.3">
      <c r="A1214" s="8" t="s">
        <v>4131</v>
      </c>
      <c r="B1214" s="6">
        <v>173067</v>
      </c>
      <c r="C1214" s="1">
        <v>152991</v>
      </c>
      <c r="D1214" s="1">
        <v>14</v>
      </c>
      <c r="E1214" s="1">
        <v>3</v>
      </c>
      <c r="G1214" s="1">
        <v>14</v>
      </c>
      <c r="H1214" s="1">
        <v>3</v>
      </c>
    </row>
    <row r="1215" spans="1:8" x14ac:dyDescent="0.3">
      <c r="A1215" s="8" t="s">
        <v>5818</v>
      </c>
      <c r="B1215" s="6">
        <v>172888</v>
      </c>
      <c r="C1215" s="1">
        <v>124792</v>
      </c>
      <c r="D1215" s="1">
        <v>4</v>
      </c>
      <c r="E1215" s="1">
        <v>2</v>
      </c>
      <c r="G1215" s="1">
        <v>4</v>
      </c>
      <c r="H1215" s="1">
        <v>2</v>
      </c>
    </row>
    <row r="1216" spans="1:8" x14ac:dyDescent="0.3">
      <c r="A1216" s="8" t="s">
        <v>9337</v>
      </c>
      <c r="B1216" s="6">
        <v>172597</v>
      </c>
      <c r="C1216" s="1">
        <v>162882</v>
      </c>
      <c r="D1216" s="1">
        <v>19</v>
      </c>
      <c r="E1216" s="1">
        <v>3</v>
      </c>
      <c r="G1216" s="1">
        <v>19</v>
      </c>
      <c r="H1216" s="1">
        <v>3</v>
      </c>
    </row>
    <row r="1217" spans="1:8" x14ac:dyDescent="0.3">
      <c r="A1217" s="8" t="s">
        <v>6772</v>
      </c>
      <c r="B1217" s="6">
        <v>172456</v>
      </c>
      <c r="C1217" s="1">
        <v>167952</v>
      </c>
      <c r="D1217" s="1">
        <v>8</v>
      </c>
      <c r="E1217" s="1">
        <v>2</v>
      </c>
      <c r="G1217" s="1">
        <v>8</v>
      </c>
      <c r="H1217" s="1">
        <v>2</v>
      </c>
    </row>
    <row r="1218" spans="1:8" x14ac:dyDescent="0.3">
      <c r="A1218" s="8" t="s">
        <v>6939</v>
      </c>
      <c r="B1218" s="6">
        <v>171848</v>
      </c>
      <c r="C1218" s="1">
        <v>161568</v>
      </c>
      <c r="D1218" s="1">
        <v>7</v>
      </c>
      <c r="E1218" s="1">
        <v>3</v>
      </c>
      <c r="G1218" s="1">
        <v>7</v>
      </c>
      <c r="H1218" s="1">
        <v>3</v>
      </c>
    </row>
    <row r="1219" spans="1:8" x14ac:dyDescent="0.3">
      <c r="A1219" s="8" t="s">
        <v>94</v>
      </c>
      <c r="B1219" s="6">
        <v>171773</v>
      </c>
      <c r="C1219" s="1">
        <v>71928</v>
      </c>
      <c r="D1219" s="1">
        <v>39</v>
      </c>
      <c r="E1219" s="1">
        <v>4</v>
      </c>
      <c r="G1219" s="1">
        <v>39</v>
      </c>
      <c r="H1219" s="1">
        <v>4</v>
      </c>
    </row>
    <row r="1220" spans="1:8" x14ac:dyDescent="0.3">
      <c r="A1220" s="8" t="s">
        <v>6310</v>
      </c>
      <c r="B1220" s="6">
        <v>171288</v>
      </c>
      <c r="C1220" s="1">
        <v>171288</v>
      </c>
      <c r="D1220" s="1">
        <v>3</v>
      </c>
      <c r="E1220" s="1">
        <v>1</v>
      </c>
      <c r="G1220" s="1">
        <v>3</v>
      </c>
      <c r="H1220" s="1">
        <v>1</v>
      </c>
    </row>
    <row r="1221" spans="1:8" x14ac:dyDescent="0.3">
      <c r="A1221" s="8" t="s">
        <v>5141</v>
      </c>
      <c r="B1221" s="6">
        <v>171288</v>
      </c>
      <c r="C1221" s="1">
        <v>171288</v>
      </c>
      <c r="D1221" s="1">
        <v>3</v>
      </c>
      <c r="E1221" s="1">
        <v>1</v>
      </c>
      <c r="G1221" s="1">
        <v>3</v>
      </c>
      <c r="H1221" s="1">
        <v>1</v>
      </c>
    </row>
    <row r="1222" spans="1:8" x14ac:dyDescent="0.3">
      <c r="A1222" s="8" t="s">
        <v>8074</v>
      </c>
      <c r="B1222" s="6">
        <v>170976</v>
      </c>
      <c r="C1222" s="1">
        <v>169568</v>
      </c>
      <c r="D1222" s="1">
        <v>3</v>
      </c>
      <c r="E1222" s="1">
        <v>2</v>
      </c>
      <c r="G1222" s="1">
        <v>3</v>
      </c>
      <c r="H1222" s="1">
        <v>2</v>
      </c>
    </row>
    <row r="1223" spans="1:8" x14ac:dyDescent="0.3">
      <c r="A1223" s="8" t="s">
        <v>8950</v>
      </c>
      <c r="B1223" s="6">
        <v>170916</v>
      </c>
      <c r="C1223" s="1">
        <v>151188</v>
      </c>
      <c r="D1223" s="1">
        <v>11</v>
      </c>
      <c r="E1223" s="1">
        <v>2</v>
      </c>
      <c r="G1223" s="1">
        <v>11</v>
      </c>
      <c r="H1223" s="1">
        <v>2</v>
      </c>
    </row>
    <row r="1224" spans="1:8" x14ac:dyDescent="0.3">
      <c r="A1224" s="8" t="s">
        <v>8163</v>
      </c>
      <c r="B1224" s="6">
        <v>170786</v>
      </c>
      <c r="C1224" s="1">
        <v>170786</v>
      </c>
      <c r="D1224" s="1">
        <v>1</v>
      </c>
      <c r="E1224" s="1">
        <v>1</v>
      </c>
      <c r="G1224" s="1">
        <v>1</v>
      </c>
      <c r="H1224" s="1">
        <v>1</v>
      </c>
    </row>
    <row r="1225" spans="1:8" x14ac:dyDescent="0.3">
      <c r="A1225" s="8" t="s">
        <v>6136</v>
      </c>
      <c r="B1225" s="6">
        <v>170572</v>
      </c>
      <c r="C1225" s="1">
        <v>96784</v>
      </c>
      <c r="D1225" s="1">
        <v>10</v>
      </c>
      <c r="E1225" s="1">
        <v>3</v>
      </c>
      <c r="G1225" s="1">
        <v>10</v>
      </c>
      <c r="H1225" s="1">
        <v>3</v>
      </c>
    </row>
    <row r="1226" spans="1:8" x14ac:dyDescent="0.3">
      <c r="A1226" s="8" t="s">
        <v>9424</v>
      </c>
      <c r="B1226" s="6">
        <v>170492</v>
      </c>
      <c r="C1226" s="1">
        <v>107772</v>
      </c>
      <c r="D1226" s="1">
        <v>12</v>
      </c>
      <c r="E1226" s="1">
        <v>4</v>
      </c>
      <c r="G1226" s="1">
        <v>12</v>
      </c>
      <c r="H1226" s="1">
        <v>4</v>
      </c>
    </row>
    <row r="1227" spans="1:8" x14ac:dyDescent="0.3">
      <c r="A1227" s="8" t="s">
        <v>5379</v>
      </c>
      <c r="B1227" s="6">
        <v>170489</v>
      </c>
      <c r="C1227" s="1">
        <v>170489</v>
      </c>
      <c r="D1227" s="1">
        <v>11</v>
      </c>
      <c r="E1227" s="1">
        <v>1</v>
      </c>
      <c r="G1227" s="1">
        <v>11</v>
      </c>
      <c r="H1227" s="1">
        <v>1</v>
      </c>
    </row>
    <row r="1228" spans="1:8" x14ac:dyDescent="0.3">
      <c r="A1228" s="8" t="s">
        <v>8148</v>
      </c>
      <c r="B1228" s="6">
        <v>170432</v>
      </c>
      <c r="C1228" s="1">
        <v>148704</v>
      </c>
      <c r="D1228" s="1">
        <v>12</v>
      </c>
      <c r="E1228" s="1">
        <v>2</v>
      </c>
      <c r="G1228" s="1">
        <v>12</v>
      </c>
      <c r="H1228" s="1">
        <v>2</v>
      </c>
    </row>
    <row r="1229" spans="1:8" x14ac:dyDescent="0.3">
      <c r="A1229" s="8" t="s">
        <v>5798</v>
      </c>
      <c r="B1229" s="6">
        <v>170352</v>
      </c>
      <c r="C1229" s="1">
        <v>170352</v>
      </c>
      <c r="D1229" s="1">
        <v>3</v>
      </c>
      <c r="E1229" s="1">
        <v>1</v>
      </c>
      <c r="G1229" s="1">
        <v>3</v>
      </c>
      <c r="H1229" s="1">
        <v>1</v>
      </c>
    </row>
    <row r="1230" spans="1:8" x14ac:dyDescent="0.3">
      <c r="A1230" s="8" t="s">
        <v>6759</v>
      </c>
      <c r="B1230" s="6">
        <v>170352</v>
      </c>
      <c r="C1230" s="1">
        <v>170352</v>
      </c>
      <c r="D1230" s="1">
        <v>3</v>
      </c>
      <c r="E1230" s="1">
        <v>1</v>
      </c>
      <c r="G1230" s="1">
        <v>3</v>
      </c>
      <c r="H1230" s="1">
        <v>1</v>
      </c>
    </row>
    <row r="1231" spans="1:8" x14ac:dyDescent="0.3">
      <c r="A1231" s="8" t="s">
        <v>2701</v>
      </c>
      <c r="B1231" s="6">
        <v>170203</v>
      </c>
      <c r="C1231" s="1">
        <v>143992</v>
      </c>
      <c r="D1231" s="1">
        <v>9</v>
      </c>
      <c r="E1231" s="1">
        <v>2</v>
      </c>
      <c r="G1231" s="1">
        <v>9</v>
      </c>
      <c r="H1231" s="1">
        <v>2</v>
      </c>
    </row>
    <row r="1232" spans="1:8" x14ac:dyDescent="0.3">
      <c r="A1232" s="8" t="s">
        <v>1006</v>
      </c>
      <c r="B1232" s="6">
        <v>170136</v>
      </c>
      <c r="C1232" s="1">
        <v>170136</v>
      </c>
      <c r="D1232" s="1">
        <v>3</v>
      </c>
      <c r="E1232" s="1">
        <v>1</v>
      </c>
      <c r="G1232" s="1">
        <v>3</v>
      </c>
      <c r="H1232" s="1">
        <v>1</v>
      </c>
    </row>
    <row r="1233" spans="1:8" x14ac:dyDescent="0.3">
      <c r="A1233" s="8" t="s">
        <v>6592</v>
      </c>
      <c r="B1233" s="6">
        <v>169713</v>
      </c>
      <c r="C1233" s="1">
        <v>111984</v>
      </c>
      <c r="D1233" s="1">
        <v>19</v>
      </c>
      <c r="E1233" s="1">
        <v>5</v>
      </c>
      <c r="G1233" s="1">
        <v>19</v>
      </c>
      <c r="H1233" s="1">
        <v>5</v>
      </c>
    </row>
    <row r="1234" spans="1:8" x14ac:dyDescent="0.3">
      <c r="A1234" s="8" t="s">
        <v>7691</v>
      </c>
      <c r="B1234" s="6">
        <v>169544</v>
      </c>
      <c r="C1234" s="1">
        <v>163136</v>
      </c>
      <c r="D1234" s="1">
        <v>8</v>
      </c>
      <c r="E1234" s="1">
        <v>2</v>
      </c>
      <c r="G1234" s="1">
        <v>8</v>
      </c>
      <c r="H1234" s="1">
        <v>2</v>
      </c>
    </row>
    <row r="1235" spans="1:8" x14ac:dyDescent="0.3">
      <c r="A1235" s="8" t="s">
        <v>620</v>
      </c>
      <c r="B1235" s="6">
        <v>169253</v>
      </c>
      <c r="C1235" s="1">
        <v>108925</v>
      </c>
      <c r="D1235" s="1">
        <v>12</v>
      </c>
      <c r="E1235" s="1">
        <v>3</v>
      </c>
      <c r="G1235" s="1">
        <v>12</v>
      </c>
      <c r="H1235" s="1">
        <v>3</v>
      </c>
    </row>
    <row r="1236" spans="1:8" x14ac:dyDescent="0.3">
      <c r="A1236" s="8" t="s">
        <v>8623</v>
      </c>
      <c r="B1236" s="6">
        <v>169238</v>
      </c>
      <c r="C1236" s="1">
        <v>164646</v>
      </c>
      <c r="D1236" s="1">
        <v>10</v>
      </c>
      <c r="E1236" s="1">
        <v>3</v>
      </c>
      <c r="G1236" s="1">
        <v>10</v>
      </c>
      <c r="H1236" s="1">
        <v>3</v>
      </c>
    </row>
    <row r="1237" spans="1:8" x14ac:dyDescent="0.3">
      <c r="A1237" s="8" t="s">
        <v>6033</v>
      </c>
      <c r="B1237" s="6">
        <v>168726</v>
      </c>
      <c r="C1237" s="1">
        <v>157514</v>
      </c>
      <c r="D1237" s="1">
        <v>12</v>
      </c>
      <c r="E1237" s="1">
        <v>2</v>
      </c>
      <c r="G1237" s="1">
        <v>12</v>
      </c>
      <c r="H1237" s="1">
        <v>2</v>
      </c>
    </row>
    <row r="1238" spans="1:8" x14ac:dyDescent="0.3">
      <c r="A1238" s="8" t="s">
        <v>8650</v>
      </c>
      <c r="B1238" s="6">
        <v>167996</v>
      </c>
      <c r="C1238" s="1">
        <v>167996</v>
      </c>
      <c r="D1238" s="1">
        <v>5</v>
      </c>
      <c r="E1238" s="1">
        <v>1</v>
      </c>
      <c r="G1238" s="1">
        <v>5</v>
      </c>
      <c r="H1238" s="1">
        <v>1</v>
      </c>
    </row>
    <row r="1239" spans="1:8" x14ac:dyDescent="0.3">
      <c r="A1239" s="8" t="s">
        <v>351</v>
      </c>
      <c r="B1239" s="6">
        <v>167968</v>
      </c>
      <c r="C1239" s="1">
        <v>167968</v>
      </c>
      <c r="D1239" s="1">
        <v>4</v>
      </c>
      <c r="E1239" s="1">
        <v>1</v>
      </c>
      <c r="G1239" s="1">
        <v>4</v>
      </c>
      <c r="H1239" s="1">
        <v>1</v>
      </c>
    </row>
    <row r="1240" spans="1:8" x14ac:dyDescent="0.3">
      <c r="A1240" s="8" t="s">
        <v>8234</v>
      </c>
      <c r="B1240" s="6">
        <v>167888</v>
      </c>
      <c r="C1240" s="1">
        <v>167888</v>
      </c>
      <c r="D1240" s="1">
        <v>7</v>
      </c>
      <c r="E1240" s="1">
        <v>1</v>
      </c>
      <c r="G1240" s="1">
        <v>7</v>
      </c>
      <c r="H1240" s="1">
        <v>1</v>
      </c>
    </row>
    <row r="1241" spans="1:8" x14ac:dyDescent="0.3">
      <c r="A1241" s="8" t="s">
        <v>7789</v>
      </c>
      <c r="B1241" s="6">
        <v>167800</v>
      </c>
      <c r="C1241" s="1">
        <v>165294</v>
      </c>
      <c r="D1241" s="1">
        <v>5</v>
      </c>
      <c r="E1241" s="1">
        <v>2</v>
      </c>
      <c r="G1241" s="1">
        <v>5</v>
      </c>
      <c r="H1241" s="1">
        <v>2</v>
      </c>
    </row>
    <row r="1242" spans="1:8" x14ac:dyDescent="0.3">
      <c r="A1242" s="8" t="s">
        <v>4217</v>
      </c>
      <c r="B1242" s="6">
        <v>167292</v>
      </c>
      <c r="C1242" s="1">
        <v>167292</v>
      </c>
      <c r="D1242" s="1">
        <v>6</v>
      </c>
      <c r="E1242" s="1">
        <v>1</v>
      </c>
      <c r="G1242" s="1">
        <v>6</v>
      </c>
      <c r="H1242" s="1">
        <v>1</v>
      </c>
    </row>
    <row r="1243" spans="1:8" x14ac:dyDescent="0.3">
      <c r="A1243" s="8" t="s">
        <v>6016</v>
      </c>
      <c r="B1243" s="6">
        <v>167232</v>
      </c>
      <c r="C1243" s="1">
        <v>158376</v>
      </c>
      <c r="D1243" s="1">
        <v>6</v>
      </c>
      <c r="E1243" s="1">
        <v>2</v>
      </c>
      <c r="G1243" s="1">
        <v>6</v>
      </c>
      <c r="H1243" s="1">
        <v>2</v>
      </c>
    </row>
    <row r="1244" spans="1:8" x14ac:dyDescent="0.3">
      <c r="A1244" s="8" t="s">
        <v>9055</v>
      </c>
      <c r="B1244" s="6">
        <v>167231</v>
      </c>
      <c r="C1244" s="1">
        <v>156429</v>
      </c>
      <c r="D1244" s="1">
        <v>21</v>
      </c>
      <c r="E1244" s="1">
        <v>3</v>
      </c>
      <c r="G1244" s="1">
        <v>21</v>
      </c>
      <c r="H1244" s="1">
        <v>3</v>
      </c>
    </row>
    <row r="1245" spans="1:8" x14ac:dyDescent="0.3">
      <c r="A1245" s="8" t="s">
        <v>7781</v>
      </c>
      <c r="B1245" s="6">
        <v>167193</v>
      </c>
      <c r="C1245" s="1">
        <v>156588</v>
      </c>
      <c r="D1245" s="1">
        <v>13</v>
      </c>
      <c r="E1245" s="1">
        <v>2</v>
      </c>
      <c r="G1245" s="1">
        <v>13</v>
      </c>
      <c r="H1245" s="1">
        <v>2</v>
      </c>
    </row>
    <row r="1246" spans="1:8" x14ac:dyDescent="0.3">
      <c r="A1246" s="8" t="s">
        <v>291</v>
      </c>
      <c r="B1246" s="6">
        <v>167182</v>
      </c>
      <c r="C1246" s="1">
        <v>92064</v>
      </c>
      <c r="D1246" s="1">
        <v>14</v>
      </c>
      <c r="E1246" s="1">
        <v>4</v>
      </c>
      <c r="G1246" s="1">
        <v>14</v>
      </c>
      <c r="H1246" s="1">
        <v>4</v>
      </c>
    </row>
    <row r="1247" spans="1:8" x14ac:dyDescent="0.3">
      <c r="A1247" s="8" t="s">
        <v>3594</v>
      </c>
      <c r="B1247" s="6">
        <v>166998</v>
      </c>
      <c r="C1247" s="1">
        <v>121104</v>
      </c>
      <c r="D1247" s="1">
        <v>7</v>
      </c>
      <c r="E1247" s="1">
        <v>2</v>
      </c>
      <c r="G1247" s="1">
        <v>7</v>
      </c>
      <c r="H1247" s="1">
        <v>2</v>
      </c>
    </row>
    <row r="1248" spans="1:8" x14ac:dyDescent="0.3">
      <c r="A1248" s="8" t="s">
        <v>5603</v>
      </c>
      <c r="B1248" s="6">
        <v>166562</v>
      </c>
      <c r="C1248" s="1">
        <v>166562</v>
      </c>
      <c r="D1248" s="1">
        <v>2</v>
      </c>
      <c r="E1248" s="1">
        <v>1</v>
      </c>
      <c r="G1248" s="1">
        <v>2</v>
      </c>
      <c r="H1248" s="1">
        <v>1</v>
      </c>
    </row>
    <row r="1249" spans="1:8" x14ac:dyDescent="0.3">
      <c r="A1249" s="8" t="s">
        <v>6932</v>
      </c>
      <c r="B1249" s="6">
        <v>166114</v>
      </c>
      <c r="C1249" s="1">
        <v>164995</v>
      </c>
      <c r="D1249" s="1">
        <v>11</v>
      </c>
      <c r="E1249" s="1">
        <v>2</v>
      </c>
      <c r="G1249" s="1">
        <v>11</v>
      </c>
      <c r="H1249" s="1">
        <v>2</v>
      </c>
    </row>
    <row r="1250" spans="1:8" x14ac:dyDescent="0.3">
      <c r="A1250" s="8" t="s">
        <v>8929</v>
      </c>
      <c r="B1250" s="6">
        <v>165929</v>
      </c>
      <c r="C1250" s="1">
        <v>135984</v>
      </c>
      <c r="D1250" s="1">
        <v>14</v>
      </c>
      <c r="E1250" s="1">
        <v>4</v>
      </c>
      <c r="G1250" s="1">
        <v>14</v>
      </c>
      <c r="H1250" s="1">
        <v>4</v>
      </c>
    </row>
    <row r="1251" spans="1:8" x14ac:dyDescent="0.3">
      <c r="A1251" s="8" t="s">
        <v>9142</v>
      </c>
      <c r="B1251" s="6">
        <v>165690</v>
      </c>
      <c r="C1251" s="1">
        <v>123858</v>
      </c>
      <c r="D1251" s="1">
        <v>9</v>
      </c>
      <c r="E1251" s="1">
        <v>2</v>
      </c>
      <c r="G1251" s="1">
        <v>9</v>
      </c>
      <c r="H1251" s="1">
        <v>2</v>
      </c>
    </row>
    <row r="1252" spans="1:8" x14ac:dyDescent="0.3">
      <c r="A1252" s="8" t="s">
        <v>7425</v>
      </c>
      <c r="B1252" s="6">
        <v>165552</v>
      </c>
      <c r="C1252" s="1">
        <v>110376</v>
      </c>
      <c r="D1252" s="1">
        <v>7</v>
      </c>
      <c r="E1252" s="1">
        <v>2</v>
      </c>
      <c r="G1252" s="1">
        <v>7</v>
      </c>
      <c r="H1252" s="1">
        <v>2</v>
      </c>
    </row>
    <row r="1253" spans="1:8" x14ac:dyDescent="0.3">
      <c r="A1253" s="8" t="s">
        <v>8141</v>
      </c>
      <c r="B1253" s="6">
        <v>165400</v>
      </c>
      <c r="C1253" s="1">
        <v>164792</v>
      </c>
      <c r="D1253" s="1">
        <v>3</v>
      </c>
      <c r="E1253" s="1">
        <v>2</v>
      </c>
      <c r="G1253" s="1">
        <v>3</v>
      </c>
      <c r="H1253" s="1">
        <v>2</v>
      </c>
    </row>
    <row r="1254" spans="1:8" x14ac:dyDescent="0.3">
      <c r="A1254" s="8" t="s">
        <v>5299</v>
      </c>
      <c r="B1254" s="6">
        <v>165168</v>
      </c>
      <c r="C1254" s="1">
        <v>149232</v>
      </c>
      <c r="D1254" s="1">
        <v>7</v>
      </c>
      <c r="E1254" s="1">
        <v>2</v>
      </c>
      <c r="G1254" s="1">
        <v>7</v>
      </c>
      <c r="H1254" s="1">
        <v>2</v>
      </c>
    </row>
    <row r="1255" spans="1:8" x14ac:dyDescent="0.3">
      <c r="A1255" s="8" t="s">
        <v>9263</v>
      </c>
      <c r="B1255" s="6">
        <v>164975</v>
      </c>
      <c r="C1255" s="1">
        <v>164975</v>
      </c>
      <c r="D1255" s="1">
        <v>5</v>
      </c>
      <c r="E1255" s="1">
        <v>1</v>
      </c>
      <c r="G1255" s="1">
        <v>5</v>
      </c>
      <c r="H1255" s="1">
        <v>1</v>
      </c>
    </row>
    <row r="1256" spans="1:8" x14ac:dyDescent="0.3">
      <c r="A1256" s="8" t="s">
        <v>4544</v>
      </c>
      <c r="B1256" s="6">
        <v>164768</v>
      </c>
      <c r="C1256" s="1">
        <v>153584</v>
      </c>
      <c r="D1256" s="1">
        <v>3</v>
      </c>
      <c r="E1256" s="1">
        <v>2</v>
      </c>
      <c r="G1256" s="1">
        <v>3</v>
      </c>
      <c r="H1256" s="1">
        <v>2</v>
      </c>
    </row>
    <row r="1257" spans="1:8" x14ac:dyDescent="0.3">
      <c r="A1257" s="8" t="s">
        <v>8573</v>
      </c>
      <c r="B1257" s="6">
        <v>164544</v>
      </c>
      <c r="C1257" s="1">
        <v>158376</v>
      </c>
      <c r="D1257" s="1">
        <v>8</v>
      </c>
      <c r="E1257" s="1">
        <v>2</v>
      </c>
      <c r="G1257" s="1">
        <v>8</v>
      </c>
      <c r="H1257" s="1">
        <v>2</v>
      </c>
    </row>
    <row r="1258" spans="1:8" x14ac:dyDescent="0.3">
      <c r="A1258" s="8" t="s">
        <v>8146</v>
      </c>
      <c r="B1258" s="6">
        <v>163410</v>
      </c>
      <c r="C1258" s="1">
        <v>139998</v>
      </c>
      <c r="D1258" s="1">
        <v>21</v>
      </c>
      <c r="E1258" s="1">
        <v>7</v>
      </c>
      <c r="G1258" s="1">
        <v>21</v>
      </c>
      <c r="H1258" s="1">
        <v>7</v>
      </c>
    </row>
    <row r="1259" spans="1:8" x14ac:dyDescent="0.3">
      <c r="A1259" s="8" t="s">
        <v>952</v>
      </c>
      <c r="B1259" s="6">
        <v>162833</v>
      </c>
      <c r="C1259" s="1">
        <v>161837</v>
      </c>
      <c r="D1259" s="1">
        <v>14</v>
      </c>
      <c r="E1259" s="1">
        <v>2</v>
      </c>
      <c r="G1259" s="1">
        <v>14</v>
      </c>
      <c r="H1259" s="1">
        <v>2</v>
      </c>
    </row>
    <row r="1260" spans="1:8" x14ac:dyDescent="0.3">
      <c r="A1260" s="8" t="s">
        <v>3827</v>
      </c>
      <c r="B1260" s="6">
        <v>162751</v>
      </c>
      <c r="C1260" s="1">
        <v>121792</v>
      </c>
      <c r="D1260" s="1">
        <v>7</v>
      </c>
      <c r="E1260" s="1">
        <v>2</v>
      </c>
      <c r="G1260" s="1">
        <v>7</v>
      </c>
      <c r="H1260" s="1">
        <v>2</v>
      </c>
    </row>
    <row r="1261" spans="1:8" x14ac:dyDescent="0.3">
      <c r="A1261" s="8" t="s">
        <v>488</v>
      </c>
      <c r="B1261" s="6">
        <v>162388</v>
      </c>
      <c r="C1261" s="1">
        <v>95976</v>
      </c>
      <c r="D1261" s="1">
        <v>13</v>
      </c>
      <c r="E1261" s="1">
        <v>3</v>
      </c>
      <c r="G1261" s="1">
        <v>13</v>
      </c>
      <c r="H1261" s="1">
        <v>3</v>
      </c>
    </row>
    <row r="1262" spans="1:8" x14ac:dyDescent="0.3">
      <c r="A1262" s="8" t="s">
        <v>2380</v>
      </c>
      <c r="B1262" s="6">
        <v>162344</v>
      </c>
      <c r="C1262" s="1">
        <v>149352</v>
      </c>
      <c r="D1262" s="1">
        <v>4</v>
      </c>
      <c r="E1262" s="1">
        <v>2</v>
      </c>
      <c r="G1262" s="1">
        <v>4</v>
      </c>
      <c r="H1262" s="1">
        <v>2</v>
      </c>
    </row>
    <row r="1263" spans="1:8" x14ac:dyDescent="0.3">
      <c r="A1263" s="8" t="s">
        <v>238</v>
      </c>
      <c r="B1263" s="6">
        <v>162072</v>
      </c>
      <c r="C1263" s="1">
        <v>129568</v>
      </c>
      <c r="D1263" s="1">
        <v>12</v>
      </c>
      <c r="E1263" s="1">
        <v>3</v>
      </c>
      <c r="G1263" s="1">
        <v>12</v>
      </c>
      <c r="H1263" s="1">
        <v>3</v>
      </c>
    </row>
    <row r="1264" spans="1:8" x14ac:dyDescent="0.3">
      <c r="A1264" s="8" t="s">
        <v>7336</v>
      </c>
      <c r="B1264" s="6">
        <v>162064</v>
      </c>
      <c r="C1264" s="1">
        <v>152688</v>
      </c>
      <c r="D1264" s="1">
        <v>6</v>
      </c>
      <c r="E1264" s="1">
        <v>3</v>
      </c>
      <c r="G1264" s="1">
        <v>6</v>
      </c>
      <c r="H1264" s="1">
        <v>3</v>
      </c>
    </row>
    <row r="1265" spans="1:8" x14ac:dyDescent="0.3">
      <c r="A1265" s="8" t="s">
        <v>8465</v>
      </c>
      <c r="B1265" s="6">
        <v>161568</v>
      </c>
      <c r="C1265" s="1">
        <v>161568</v>
      </c>
      <c r="D1265" s="1">
        <v>2</v>
      </c>
      <c r="E1265" s="1">
        <v>1</v>
      </c>
      <c r="G1265" s="1">
        <v>2</v>
      </c>
      <c r="H1265" s="1">
        <v>1</v>
      </c>
    </row>
    <row r="1266" spans="1:8" x14ac:dyDescent="0.3">
      <c r="A1266" s="8" t="s">
        <v>6414</v>
      </c>
      <c r="B1266" s="6">
        <v>161101</v>
      </c>
      <c r="C1266" s="1">
        <v>159992</v>
      </c>
      <c r="D1266" s="1">
        <v>9</v>
      </c>
      <c r="E1266" s="1">
        <v>2</v>
      </c>
      <c r="G1266" s="1">
        <v>9</v>
      </c>
      <c r="H1266" s="1">
        <v>2</v>
      </c>
    </row>
    <row r="1267" spans="1:8" x14ac:dyDescent="0.3">
      <c r="A1267" s="8" t="s">
        <v>3609</v>
      </c>
      <c r="B1267" s="6">
        <v>160776</v>
      </c>
      <c r="C1267" s="1">
        <v>160776</v>
      </c>
      <c r="D1267" s="1">
        <v>3</v>
      </c>
      <c r="E1267" s="1">
        <v>1</v>
      </c>
      <c r="G1267" s="1">
        <v>3</v>
      </c>
      <c r="H1267" s="1">
        <v>1</v>
      </c>
    </row>
    <row r="1268" spans="1:8" x14ac:dyDescent="0.3">
      <c r="A1268" s="8" t="s">
        <v>9252</v>
      </c>
      <c r="B1268" s="6">
        <v>160473</v>
      </c>
      <c r="C1268" s="1">
        <v>159285</v>
      </c>
      <c r="D1268" s="1">
        <v>9</v>
      </c>
      <c r="E1268" s="1">
        <v>2</v>
      </c>
      <c r="G1268" s="1">
        <v>9</v>
      </c>
      <c r="H1268" s="1">
        <v>2</v>
      </c>
    </row>
    <row r="1269" spans="1:8" x14ac:dyDescent="0.3">
      <c r="A1269" s="8" t="s">
        <v>8395</v>
      </c>
      <c r="B1269" s="6">
        <v>160272</v>
      </c>
      <c r="C1269" s="1">
        <v>145764</v>
      </c>
      <c r="D1269" s="1">
        <v>15</v>
      </c>
      <c r="E1269" s="1">
        <v>3</v>
      </c>
      <c r="G1269" s="1">
        <v>15</v>
      </c>
      <c r="H1269" s="1">
        <v>3</v>
      </c>
    </row>
    <row r="1270" spans="1:8" x14ac:dyDescent="0.3">
      <c r="A1270" s="8" t="s">
        <v>2584</v>
      </c>
      <c r="B1270" s="6">
        <v>160132</v>
      </c>
      <c r="C1270" s="1">
        <v>159768</v>
      </c>
      <c r="D1270" s="1">
        <v>9</v>
      </c>
      <c r="E1270" s="1">
        <v>2</v>
      </c>
      <c r="G1270" s="1">
        <v>9</v>
      </c>
      <c r="H1270" s="1">
        <v>2</v>
      </c>
    </row>
    <row r="1271" spans="1:8" x14ac:dyDescent="0.3">
      <c r="A1271" s="8" t="s">
        <v>5891</v>
      </c>
      <c r="B1271" s="6">
        <v>159984</v>
      </c>
      <c r="C1271" s="1">
        <v>159984</v>
      </c>
      <c r="D1271" s="1">
        <v>2</v>
      </c>
      <c r="E1271" s="1">
        <v>1</v>
      </c>
      <c r="G1271" s="1">
        <v>2</v>
      </c>
      <c r="H1271" s="1">
        <v>1</v>
      </c>
    </row>
    <row r="1272" spans="1:8" x14ac:dyDescent="0.3">
      <c r="A1272" s="8" t="s">
        <v>4548</v>
      </c>
      <c r="B1272" s="6">
        <v>159467</v>
      </c>
      <c r="C1272" s="1">
        <v>113775</v>
      </c>
      <c r="D1272" s="1">
        <v>16</v>
      </c>
      <c r="E1272" s="1">
        <v>4</v>
      </c>
      <c r="G1272" s="1">
        <v>16</v>
      </c>
      <c r="H1272" s="1">
        <v>4</v>
      </c>
    </row>
    <row r="1273" spans="1:8" x14ac:dyDescent="0.3">
      <c r="A1273" s="8" t="s">
        <v>7179</v>
      </c>
      <c r="B1273" s="6">
        <v>159231</v>
      </c>
      <c r="C1273" s="1">
        <v>139554</v>
      </c>
      <c r="D1273" s="1">
        <v>18</v>
      </c>
      <c r="E1273" s="1">
        <v>4</v>
      </c>
      <c r="G1273" s="1">
        <v>18</v>
      </c>
      <c r="H1273" s="1">
        <v>4</v>
      </c>
    </row>
    <row r="1274" spans="1:8" x14ac:dyDescent="0.3">
      <c r="A1274" s="8" t="s">
        <v>8229</v>
      </c>
      <c r="B1274" s="6">
        <v>158634</v>
      </c>
      <c r="C1274" s="1">
        <v>156861</v>
      </c>
      <c r="D1274" s="1">
        <v>18</v>
      </c>
      <c r="E1274" s="1">
        <v>3</v>
      </c>
      <c r="G1274" s="1">
        <v>18</v>
      </c>
      <c r="H1274" s="1">
        <v>3</v>
      </c>
    </row>
    <row r="1275" spans="1:8" x14ac:dyDescent="0.3">
      <c r="A1275" s="8" t="s">
        <v>7560</v>
      </c>
      <c r="B1275" s="6">
        <v>158376</v>
      </c>
      <c r="C1275" s="1">
        <v>158376</v>
      </c>
      <c r="D1275" s="1">
        <v>3</v>
      </c>
      <c r="E1275" s="1">
        <v>1</v>
      </c>
      <c r="G1275" s="1">
        <v>3</v>
      </c>
      <c r="H1275" s="1">
        <v>1</v>
      </c>
    </row>
    <row r="1276" spans="1:8" x14ac:dyDescent="0.3">
      <c r="A1276" s="8" t="s">
        <v>442</v>
      </c>
      <c r="B1276" s="6">
        <v>158368</v>
      </c>
      <c r="C1276" s="1">
        <v>158368</v>
      </c>
      <c r="D1276" s="1">
        <v>7</v>
      </c>
      <c r="E1276" s="1">
        <v>1</v>
      </c>
      <c r="G1276" s="1">
        <v>7</v>
      </c>
      <c r="H1276" s="1">
        <v>1</v>
      </c>
    </row>
    <row r="1277" spans="1:8" x14ac:dyDescent="0.3">
      <c r="A1277" s="8" t="s">
        <v>7939</v>
      </c>
      <c r="B1277" s="6">
        <v>158256</v>
      </c>
      <c r="C1277" s="1">
        <v>123088</v>
      </c>
      <c r="D1277" s="1">
        <v>11</v>
      </c>
      <c r="E1277" s="1">
        <v>2</v>
      </c>
      <c r="G1277" s="1">
        <v>11</v>
      </c>
      <c r="H1277" s="1">
        <v>2</v>
      </c>
    </row>
    <row r="1278" spans="1:8" x14ac:dyDescent="0.3">
      <c r="A1278" s="8" t="s">
        <v>7067</v>
      </c>
      <c r="B1278" s="6">
        <v>158055</v>
      </c>
      <c r="C1278" s="1">
        <v>149616</v>
      </c>
      <c r="D1278" s="1">
        <v>11</v>
      </c>
      <c r="E1278" s="1">
        <v>2</v>
      </c>
      <c r="G1278" s="1">
        <v>11</v>
      </c>
      <c r="H1278" s="1">
        <v>2</v>
      </c>
    </row>
    <row r="1279" spans="1:8" x14ac:dyDescent="0.3">
      <c r="A1279" s="8" t="s">
        <v>8687</v>
      </c>
      <c r="B1279" s="6">
        <v>158004</v>
      </c>
      <c r="C1279" s="1">
        <v>146352</v>
      </c>
      <c r="D1279" s="1">
        <v>17</v>
      </c>
      <c r="E1279" s="1">
        <v>3</v>
      </c>
      <c r="G1279" s="1">
        <v>17</v>
      </c>
      <c r="H1279" s="1">
        <v>3</v>
      </c>
    </row>
    <row r="1280" spans="1:8" x14ac:dyDescent="0.3">
      <c r="A1280" s="8" t="s">
        <v>9356</v>
      </c>
      <c r="B1280" s="6">
        <v>157965</v>
      </c>
      <c r="C1280" s="1">
        <v>149997</v>
      </c>
      <c r="D1280" s="1">
        <v>7</v>
      </c>
      <c r="E1280" s="1">
        <v>2</v>
      </c>
      <c r="G1280" s="1">
        <v>7</v>
      </c>
      <c r="H1280" s="1">
        <v>2</v>
      </c>
    </row>
    <row r="1281" spans="1:8" x14ac:dyDescent="0.3">
      <c r="A1281" s="8" t="s">
        <v>567</v>
      </c>
      <c r="B1281" s="6">
        <v>157794</v>
      </c>
      <c r="C1281" s="1">
        <v>157794</v>
      </c>
      <c r="D1281" s="1">
        <v>1</v>
      </c>
      <c r="E1281" s="1">
        <v>1</v>
      </c>
      <c r="G1281" s="1">
        <v>1</v>
      </c>
      <c r="H1281" s="1">
        <v>1</v>
      </c>
    </row>
    <row r="1282" spans="1:8" x14ac:dyDescent="0.3">
      <c r="A1282" s="8" t="s">
        <v>9120</v>
      </c>
      <c r="B1282" s="6">
        <v>157794</v>
      </c>
      <c r="C1282" s="1">
        <v>157794</v>
      </c>
      <c r="D1282" s="1">
        <v>3</v>
      </c>
      <c r="E1282" s="1">
        <v>1</v>
      </c>
      <c r="G1282" s="1">
        <v>3</v>
      </c>
      <c r="H1282" s="1">
        <v>1</v>
      </c>
    </row>
    <row r="1283" spans="1:8" x14ac:dyDescent="0.3">
      <c r="A1283" s="8" t="s">
        <v>5587</v>
      </c>
      <c r="B1283" s="6">
        <v>157794</v>
      </c>
      <c r="C1283" s="1">
        <v>157794</v>
      </c>
      <c r="D1283" s="1">
        <v>3</v>
      </c>
      <c r="E1283" s="1">
        <v>1</v>
      </c>
      <c r="G1283" s="1">
        <v>3</v>
      </c>
      <c r="H1283" s="1">
        <v>1</v>
      </c>
    </row>
    <row r="1284" spans="1:8" x14ac:dyDescent="0.3">
      <c r="A1284" s="8" t="s">
        <v>9157</v>
      </c>
      <c r="B1284" s="6">
        <v>157180</v>
      </c>
      <c r="C1284" s="1">
        <v>117576</v>
      </c>
      <c r="D1284" s="1">
        <v>18</v>
      </c>
      <c r="E1284" s="1">
        <v>5</v>
      </c>
      <c r="G1284" s="1">
        <v>18</v>
      </c>
      <c r="H1284" s="1">
        <v>5</v>
      </c>
    </row>
    <row r="1285" spans="1:8" x14ac:dyDescent="0.3">
      <c r="A1285" s="8" t="s">
        <v>5983</v>
      </c>
      <c r="B1285" s="6">
        <v>156716</v>
      </c>
      <c r="C1285" s="1">
        <v>97884</v>
      </c>
      <c r="D1285" s="1">
        <v>29</v>
      </c>
      <c r="E1285" s="1">
        <v>4</v>
      </c>
      <c r="G1285" s="1">
        <v>29</v>
      </c>
      <c r="H1285" s="1">
        <v>4</v>
      </c>
    </row>
    <row r="1286" spans="1:8" x14ac:dyDescent="0.3">
      <c r="A1286" s="8" t="s">
        <v>4230</v>
      </c>
      <c r="B1286" s="6">
        <v>156656</v>
      </c>
      <c r="C1286" s="1">
        <v>70686</v>
      </c>
      <c r="D1286" s="1">
        <v>11</v>
      </c>
      <c r="E1286" s="1">
        <v>3</v>
      </c>
      <c r="G1286" s="1">
        <v>11</v>
      </c>
      <c r="H1286" s="1">
        <v>3</v>
      </c>
    </row>
    <row r="1287" spans="1:8" x14ac:dyDescent="0.3">
      <c r="A1287" s="8" t="s">
        <v>7496</v>
      </c>
      <c r="B1287" s="6">
        <v>156512</v>
      </c>
      <c r="C1287" s="1">
        <v>156512</v>
      </c>
      <c r="D1287" s="1">
        <v>4</v>
      </c>
      <c r="E1287" s="1">
        <v>1</v>
      </c>
      <c r="G1287" s="1">
        <v>4</v>
      </c>
      <c r="H1287" s="1">
        <v>1</v>
      </c>
    </row>
    <row r="1288" spans="1:8" x14ac:dyDescent="0.3">
      <c r="A1288" s="8" t="s">
        <v>8492</v>
      </c>
      <c r="B1288" s="6">
        <v>156512</v>
      </c>
      <c r="C1288" s="1">
        <v>156512</v>
      </c>
      <c r="D1288" s="1">
        <v>4</v>
      </c>
      <c r="E1288" s="1">
        <v>1</v>
      </c>
      <c r="G1288" s="1">
        <v>4</v>
      </c>
      <c r="H1288" s="1">
        <v>1</v>
      </c>
    </row>
    <row r="1289" spans="1:8" x14ac:dyDescent="0.3">
      <c r="A1289" s="8" t="s">
        <v>9300</v>
      </c>
      <c r="B1289" s="6">
        <v>156133</v>
      </c>
      <c r="C1289" s="1">
        <v>105686</v>
      </c>
      <c r="D1289" s="1">
        <v>8</v>
      </c>
      <c r="E1289" s="1">
        <v>3</v>
      </c>
      <c r="G1289" s="1">
        <v>8</v>
      </c>
      <c r="H1289" s="1">
        <v>3</v>
      </c>
    </row>
    <row r="1290" spans="1:8" x14ac:dyDescent="0.3">
      <c r="A1290" s="8" t="s">
        <v>6613</v>
      </c>
      <c r="B1290" s="6">
        <v>155842</v>
      </c>
      <c r="C1290" s="1">
        <v>126882</v>
      </c>
      <c r="D1290" s="1">
        <v>15</v>
      </c>
      <c r="E1290" s="1">
        <v>3</v>
      </c>
      <c r="G1290" s="1">
        <v>15</v>
      </c>
      <c r="H1290" s="1">
        <v>3</v>
      </c>
    </row>
    <row r="1291" spans="1:8" x14ac:dyDescent="0.3">
      <c r="A1291" s="8" t="s">
        <v>8942</v>
      </c>
      <c r="B1291" s="6">
        <v>155456</v>
      </c>
      <c r="C1291" s="1">
        <v>155456</v>
      </c>
      <c r="D1291" s="1">
        <v>4</v>
      </c>
      <c r="E1291" s="1">
        <v>1</v>
      </c>
      <c r="G1291" s="1">
        <v>4</v>
      </c>
      <c r="H1291" s="1">
        <v>1</v>
      </c>
    </row>
    <row r="1292" spans="1:8" x14ac:dyDescent="0.3">
      <c r="A1292" s="8" t="s">
        <v>2393</v>
      </c>
      <c r="B1292" s="6">
        <v>155372</v>
      </c>
      <c r="C1292" s="1">
        <v>155372</v>
      </c>
      <c r="D1292" s="1">
        <v>2</v>
      </c>
      <c r="E1292" s="1">
        <v>1</v>
      </c>
      <c r="G1292" s="1">
        <v>2</v>
      </c>
      <c r="H1292" s="1">
        <v>1</v>
      </c>
    </row>
    <row r="1293" spans="1:8" x14ac:dyDescent="0.3">
      <c r="A1293" s="8" t="s">
        <v>8016</v>
      </c>
      <c r="B1293" s="6">
        <v>155372</v>
      </c>
      <c r="C1293" s="1">
        <v>155372</v>
      </c>
      <c r="D1293" s="1">
        <v>2</v>
      </c>
      <c r="E1293" s="1">
        <v>1</v>
      </c>
      <c r="G1293" s="1">
        <v>2</v>
      </c>
      <c r="H1293" s="1">
        <v>1</v>
      </c>
    </row>
    <row r="1294" spans="1:8" x14ac:dyDescent="0.3">
      <c r="A1294" s="8" t="s">
        <v>8621</v>
      </c>
      <c r="B1294" s="6">
        <v>155372</v>
      </c>
      <c r="C1294" s="1">
        <v>155372</v>
      </c>
      <c r="D1294" s="1">
        <v>2</v>
      </c>
      <c r="E1294" s="1">
        <v>1</v>
      </c>
      <c r="G1294" s="1">
        <v>2</v>
      </c>
      <c r="H1294" s="1">
        <v>1</v>
      </c>
    </row>
    <row r="1295" spans="1:8" x14ac:dyDescent="0.3">
      <c r="A1295" s="8" t="s">
        <v>7812</v>
      </c>
      <c r="B1295" s="6">
        <v>155152</v>
      </c>
      <c r="C1295" s="1">
        <v>124032</v>
      </c>
      <c r="D1295" s="1">
        <v>11</v>
      </c>
      <c r="E1295" s="1">
        <v>3</v>
      </c>
      <c r="G1295" s="1">
        <v>11</v>
      </c>
      <c r="H1295" s="1">
        <v>3</v>
      </c>
    </row>
    <row r="1296" spans="1:8" x14ac:dyDescent="0.3">
      <c r="A1296" s="8" t="s">
        <v>1129</v>
      </c>
      <c r="B1296" s="6">
        <v>154977</v>
      </c>
      <c r="C1296" s="1">
        <v>129855</v>
      </c>
      <c r="D1296" s="1">
        <v>15</v>
      </c>
      <c r="E1296" s="1">
        <v>4</v>
      </c>
      <c r="G1296" s="1">
        <v>15</v>
      </c>
      <c r="H1296" s="1">
        <v>4</v>
      </c>
    </row>
    <row r="1297" spans="1:8" x14ac:dyDescent="0.3">
      <c r="A1297" s="8" t="s">
        <v>170</v>
      </c>
      <c r="B1297" s="6">
        <v>154247</v>
      </c>
      <c r="C1297" s="1">
        <v>55521</v>
      </c>
      <c r="D1297" s="1">
        <v>20</v>
      </c>
      <c r="E1297" s="1">
        <v>4</v>
      </c>
      <c r="G1297" s="1">
        <v>20</v>
      </c>
      <c r="H1297" s="1">
        <v>4</v>
      </c>
    </row>
    <row r="1298" spans="1:8" x14ac:dyDescent="0.3">
      <c r="A1298" s="8" t="s">
        <v>9096</v>
      </c>
      <c r="B1298" s="6">
        <v>154151</v>
      </c>
      <c r="C1298" s="1">
        <v>150452</v>
      </c>
      <c r="D1298" s="1">
        <v>11</v>
      </c>
      <c r="E1298" s="1">
        <v>3</v>
      </c>
      <c r="G1298" s="1">
        <v>11</v>
      </c>
      <c r="H1298" s="1">
        <v>3</v>
      </c>
    </row>
    <row r="1299" spans="1:8" x14ac:dyDescent="0.3">
      <c r="A1299" s="8" t="s">
        <v>9467</v>
      </c>
      <c r="B1299" s="6">
        <v>153824</v>
      </c>
      <c r="C1299" s="1">
        <v>153824</v>
      </c>
      <c r="D1299" s="1">
        <v>11</v>
      </c>
      <c r="E1299" s="1">
        <v>1</v>
      </c>
      <c r="G1299" s="1">
        <v>11</v>
      </c>
      <c r="H1299" s="1">
        <v>1</v>
      </c>
    </row>
    <row r="1300" spans="1:8" x14ac:dyDescent="0.3">
      <c r="A1300" s="8" t="s">
        <v>4192</v>
      </c>
      <c r="B1300" s="6">
        <v>153670</v>
      </c>
      <c r="C1300" s="1">
        <v>145449</v>
      </c>
      <c r="D1300" s="1">
        <v>17</v>
      </c>
      <c r="E1300" s="1">
        <v>3</v>
      </c>
      <c r="G1300" s="1">
        <v>17</v>
      </c>
      <c r="H1300" s="1">
        <v>3</v>
      </c>
    </row>
    <row r="1301" spans="1:8" x14ac:dyDescent="0.3">
      <c r="A1301" s="8" t="s">
        <v>9472</v>
      </c>
      <c r="B1301" s="6">
        <v>153112</v>
      </c>
      <c r="C1301" s="1">
        <v>127984</v>
      </c>
      <c r="D1301" s="1">
        <v>5</v>
      </c>
      <c r="E1301" s="1">
        <v>2</v>
      </c>
      <c r="G1301" s="1">
        <v>5</v>
      </c>
      <c r="H1301" s="1">
        <v>2</v>
      </c>
    </row>
    <row r="1302" spans="1:8" x14ac:dyDescent="0.3">
      <c r="A1302" s="8" t="s">
        <v>5040</v>
      </c>
      <c r="B1302" s="6">
        <v>152120</v>
      </c>
      <c r="C1302" s="1">
        <v>144784</v>
      </c>
      <c r="D1302" s="1">
        <v>5</v>
      </c>
      <c r="E1302" s="1">
        <v>3</v>
      </c>
      <c r="G1302" s="1">
        <v>5</v>
      </c>
      <c r="H1302" s="1">
        <v>3</v>
      </c>
    </row>
    <row r="1303" spans="1:8" x14ac:dyDescent="0.3">
      <c r="A1303" s="8" t="s">
        <v>4848</v>
      </c>
      <c r="B1303" s="6">
        <v>151740</v>
      </c>
      <c r="C1303" s="1">
        <v>125976</v>
      </c>
      <c r="D1303" s="1">
        <v>9</v>
      </c>
      <c r="E1303" s="1">
        <v>2</v>
      </c>
      <c r="G1303" s="1">
        <v>9</v>
      </c>
      <c r="H1303" s="1">
        <v>2</v>
      </c>
    </row>
    <row r="1304" spans="1:8" x14ac:dyDescent="0.3">
      <c r="A1304" s="8" t="s">
        <v>1668</v>
      </c>
      <c r="B1304" s="6">
        <v>151695</v>
      </c>
      <c r="C1304" s="1">
        <v>89991</v>
      </c>
      <c r="D1304" s="1">
        <v>16</v>
      </c>
      <c r="E1304" s="1">
        <v>3</v>
      </c>
      <c r="G1304" s="1">
        <v>16</v>
      </c>
      <c r="H1304" s="1">
        <v>3</v>
      </c>
    </row>
    <row r="1305" spans="1:8" x14ac:dyDescent="0.3">
      <c r="A1305" s="8" t="s">
        <v>8878</v>
      </c>
      <c r="B1305" s="6">
        <v>151308</v>
      </c>
      <c r="C1305" s="1">
        <v>130112</v>
      </c>
      <c r="D1305" s="1">
        <v>13</v>
      </c>
      <c r="E1305" s="1">
        <v>4</v>
      </c>
      <c r="G1305" s="1">
        <v>13</v>
      </c>
      <c r="H1305" s="1">
        <v>4</v>
      </c>
    </row>
    <row r="1306" spans="1:8" x14ac:dyDescent="0.3">
      <c r="A1306" s="8" t="s">
        <v>6642</v>
      </c>
      <c r="B1306" s="6">
        <v>151236</v>
      </c>
      <c r="C1306" s="1">
        <v>132576</v>
      </c>
      <c r="D1306" s="1">
        <v>11</v>
      </c>
      <c r="E1306" s="1">
        <v>3</v>
      </c>
      <c r="G1306" s="1">
        <v>11</v>
      </c>
      <c r="H1306" s="1">
        <v>3</v>
      </c>
    </row>
    <row r="1307" spans="1:8" x14ac:dyDescent="0.3">
      <c r="A1307" s="8" t="s">
        <v>7854</v>
      </c>
      <c r="B1307" s="6">
        <v>151218</v>
      </c>
      <c r="C1307" s="1">
        <v>89584</v>
      </c>
      <c r="D1307" s="1">
        <v>10</v>
      </c>
      <c r="E1307" s="1">
        <v>4</v>
      </c>
      <c r="G1307" s="1">
        <v>10</v>
      </c>
      <c r="H1307" s="1">
        <v>4</v>
      </c>
    </row>
    <row r="1308" spans="1:8" x14ac:dyDescent="0.3">
      <c r="A1308" s="8" t="s">
        <v>6888</v>
      </c>
      <c r="B1308" s="6">
        <v>151192</v>
      </c>
      <c r="C1308" s="1">
        <v>151192</v>
      </c>
      <c r="D1308" s="1">
        <v>1</v>
      </c>
      <c r="E1308" s="1">
        <v>1</v>
      </c>
      <c r="G1308" s="1">
        <v>1</v>
      </c>
      <c r="H1308" s="1">
        <v>1</v>
      </c>
    </row>
    <row r="1309" spans="1:8" x14ac:dyDescent="0.3">
      <c r="A1309" s="8" t="s">
        <v>7339</v>
      </c>
      <c r="B1309" s="6">
        <v>151056</v>
      </c>
      <c r="C1309" s="1">
        <v>151056</v>
      </c>
      <c r="D1309" s="1">
        <v>9</v>
      </c>
      <c r="E1309" s="1">
        <v>1</v>
      </c>
      <c r="G1309" s="1">
        <v>9</v>
      </c>
      <c r="H1309" s="1">
        <v>1</v>
      </c>
    </row>
    <row r="1310" spans="1:8" x14ac:dyDescent="0.3">
      <c r="A1310" s="8" t="s">
        <v>7081</v>
      </c>
      <c r="B1310" s="6">
        <v>150813</v>
      </c>
      <c r="C1310" s="1">
        <v>125622</v>
      </c>
      <c r="D1310" s="1">
        <v>11</v>
      </c>
      <c r="E1310" s="1">
        <v>3</v>
      </c>
      <c r="G1310" s="1">
        <v>11</v>
      </c>
      <c r="H1310" s="1">
        <v>3</v>
      </c>
    </row>
    <row r="1311" spans="1:8" x14ac:dyDescent="0.3">
      <c r="A1311" s="8" t="s">
        <v>8126</v>
      </c>
      <c r="B1311" s="6">
        <v>150760</v>
      </c>
      <c r="C1311" s="1">
        <v>147184</v>
      </c>
      <c r="D1311" s="1">
        <v>6</v>
      </c>
      <c r="E1311" s="1">
        <v>2</v>
      </c>
      <c r="G1311" s="1">
        <v>6</v>
      </c>
      <c r="H1311" s="1">
        <v>2</v>
      </c>
    </row>
    <row r="1312" spans="1:8" x14ac:dyDescent="0.3">
      <c r="A1312" s="8" t="s">
        <v>8127</v>
      </c>
      <c r="B1312" s="6">
        <v>149995</v>
      </c>
      <c r="C1312" s="1">
        <v>149995</v>
      </c>
      <c r="D1312" s="1">
        <v>5</v>
      </c>
      <c r="E1312" s="1">
        <v>1</v>
      </c>
      <c r="G1312" s="1">
        <v>5</v>
      </c>
      <c r="H1312" s="1">
        <v>1</v>
      </c>
    </row>
    <row r="1313" spans="1:8" x14ac:dyDescent="0.3">
      <c r="A1313" s="8" t="s">
        <v>6005</v>
      </c>
      <c r="B1313" s="6">
        <v>148884</v>
      </c>
      <c r="C1313" s="1">
        <v>146176</v>
      </c>
      <c r="D1313" s="1">
        <v>10</v>
      </c>
      <c r="E1313" s="1">
        <v>3</v>
      </c>
      <c r="G1313" s="1">
        <v>10</v>
      </c>
      <c r="H1313" s="1">
        <v>3</v>
      </c>
    </row>
    <row r="1314" spans="1:8" x14ac:dyDescent="0.3">
      <c r="A1314" s="8" t="s">
        <v>7878</v>
      </c>
      <c r="B1314" s="6">
        <v>148257</v>
      </c>
      <c r="C1314" s="1">
        <v>148257</v>
      </c>
      <c r="D1314" s="1">
        <v>3</v>
      </c>
      <c r="E1314" s="1">
        <v>1</v>
      </c>
      <c r="G1314" s="1">
        <v>3</v>
      </c>
      <c r="H1314" s="1">
        <v>1</v>
      </c>
    </row>
    <row r="1315" spans="1:8" x14ac:dyDescent="0.3">
      <c r="A1315" s="8" t="s">
        <v>7524</v>
      </c>
      <c r="B1315" s="6">
        <v>147636</v>
      </c>
      <c r="C1315" s="1">
        <v>62592</v>
      </c>
      <c r="D1315" s="1">
        <v>15</v>
      </c>
      <c r="E1315" s="1">
        <v>4</v>
      </c>
      <c r="G1315" s="1">
        <v>15</v>
      </c>
      <c r="H1315" s="1">
        <v>4</v>
      </c>
    </row>
    <row r="1316" spans="1:8" x14ac:dyDescent="0.3">
      <c r="A1316" s="8" t="s">
        <v>9103</v>
      </c>
      <c r="B1316" s="6">
        <v>147568</v>
      </c>
      <c r="C1316" s="1">
        <v>147568</v>
      </c>
      <c r="D1316" s="1">
        <v>2</v>
      </c>
      <c r="E1316" s="1">
        <v>1</v>
      </c>
      <c r="G1316" s="1">
        <v>2</v>
      </c>
      <c r="H1316" s="1">
        <v>1</v>
      </c>
    </row>
    <row r="1317" spans="1:8" x14ac:dyDescent="0.3">
      <c r="A1317" s="8" t="s">
        <v>7454</v>
      </c>
      <c r="B1317" s="6">
        <v>147344</v>
      </c>
      <c r="C1317" s="1">
        <v>143856</v>
      </c>
      <c r="D1317" s="1">
        <v>11</v>
      </c>
      <c r="E1317" s="1">
        <v>2</v>
      </c>
      <c r="G1317" s="1">
        <v>11</v>
      </c>
      <c r="H1317" s="1">
        <v>2</v>
      </c>
    </row>
    <row r="1318" spans="1:8" x14ac:dyDescent="0.3">
      <c r="A1318" s="8" t="s">
        <v>5526</v>
      </c>
      <c r="B1318" s="6">
        <v>147184</v>
      </c>
      <c r="C1318" s="1">
        <v>147184</v>
      </c>
      <c r="D1318" s="1">
        <v>2</v>
      </c>
      <c r="E1318" s="1">
        <v>1</v>
      </c>
      <c r="G1318" s="1">
        <v>2</v>
      </c>
      <c r="H1318" s="1">
        <v>1</v>
      </c>
    </row>
    <row r="1319" spans="1:8" x14ac:dyDescent="0.3">
      <c r="A1319" s="8" t="s">
        <v>216</v>
      </c>
      <c r="B1319" s="6">
        <v>147168</v>
      </c>
      <c r="C1319" s="1">
        <v>147168</v>
      </c>
      <c r="D1319" s="1">
        <v>4</v>
      </c>
      <c r="E1319" s="1">
        <v>1</v>
      </c>
      <c r="G1319" s="1">
        <v>4</v>
      </c>
      <c r="H1319" s="1">
        <v>1</v>
      </c>
    </row>
    <row r="1320" spans="1:8" x14ac:dyDescent="0.3">
      <c r="A1320" s="8" t="s">
        <v>7988</v>
      </c>
      <c r="B1320" s="6">
        <v>146942</v>
      </c>
      <c r="C1320" s="1">
        <v>62496</v>
      </c>
      <c r="D1320" s="1">
        <v>11</v>
      </c>
      <c r="E1320" s="1">
        <v>4</v>
      </c>
      <c r="G1320" s="1">
        <v>11</v>
      </c>
      <c r="H1320" s="1">
        <v>4</v>
      </c>
    </row>
    <row r="1321" spans="1:8" x14ac:dyDescent="0.3">
      <c r="A1321" s="8" t="s">
        <v>9140</v>
      </c>
      <c r="B1321" s="6">
        <v>146688</v>
      </c>
      <c r="C1321" s="1">
        <v>146688</v>
      </c>
      <c r="D1321" s="1">
        <v>8</v>
      </c>
      <c r="E1321" s="1">
        <v>1</v>
      </c>
      <c r="G1321" s="1">
        <v>8</v>
      </c>
      <c r="H1321" s="1">
        <v>1</v>
      </c>
    </row>
    <row r="1322" spans="1:8" x14ac:dyDescent="0.3">
      <c r="A1322" s="8" t="s">
        <v>513</v>
      </c>
      <c r="B1322" s="6">
        <v>146632</v>
      </c>
      <c r="C1322" s="1">
        <v>136396</v>
      </c>
      <c r="D1322" s="1">
        <v>8</v>
      </c>
      <c r="E1322" s="1">
        <v>2</v>
      </c>
      <c r="G1322" s="1">
        <v>8</v>
      </c>
      <c r="H1322" s="1">
        <v>2</v>
      </c>
    </row>
    <row r="1323" spans="1:8" x14ac:dyDescent="0.3">
      <c r="A1323" s="8" t="s">
        <v>7637</v>
      </c>
      <c r="B1323" s="6">
        <v>146352</v>
      </c>
      <c r="C1323" s="1">
        <v>146352</v>
      </c>
      <c r="D1323" s="1">
        <v>3</v>
      </c>
      <c r="E1323" s="1">
        <v>1</v>
      </c>
      <c r="G1323" s="1">
        <v>3</v>
      </c>
      <c r="H1323" s="1">
        <v>1</v>
      </c>
    </row>
    <row r="1324" spans="1:8" x14ac:dyDescent="0.3">
      <c r="A1324" s="8" t="s">
        <v>29</v>
      </c>
      <c r="B1324" s="6">
        <v>146268</v>
      </c>
      <c r="C1324" s="1">
        <v>78304</v>
      </c>
      <c r="D1324" s="1">
        <v>10</v>
      </c>
      <c r="E1324" s="1">
        <v>4</v>
      </c>
      <c r="G1324" s="1">
        <v>10</v>
      </c>
      <c r="H1324" s="1">
        <v>4</v>
      </c>
    </row>
    <row r="1325" spans="1:8" x14ac:dyDescent="0.3">
      <c r="A1325" s="8" t="s">
        <v>6580</v>
      </c>
      <c r="B1325" s="6">
        <v>145913</v>
      </c>
      <c r="C1325" s="1">
        <v>111792</v>
      </c>
      <c r="D1325" s="1">
        <v>16</v>
      </c>
      <c r="E1325" s="1">
        <v>7</v>
      </c>
      <c r="G1325" s="1">
        <v>16</v>
      </c>
      <c r="H1325" s="1">
        <v>7</v>
      </c>
    </row>
    <row r="1326" spans="1:8" x14ac:dyDescent="0.3">
      <c r="A1326" s="8" t="s">
        <v>9018</v>
      </c>
      <c r="B1326" s="6">
        <v>145896</v>
      </c>
      <c r="C1326" s="1">
        <v>143952</v>
      </c>
      <c r="D1326" s="1">
        <v>9</v>
      </c>
      <c r="E1326" s="1">
        <v>2</v>
      </c>
      <c r="G1326" s="1">
        <v>9</v>
      </c>
      <c r="H1326" s="1">
        <v>2</v>
      </c>
    </row>
    <row r="1327" spans="1:8" x14ac:dyDescent="0.3">
      <c r="A1327" s="8" t="s">
        <v>7961</v>
      </c>
      <c r="B1327" s="6">
        <v>145764</v>
      </c>
      <c r="C1327" s="1">
        <v>145764</v>
      </c>
      <c r="D1327" s="1">
        <v>2</v>
      </c>
      <c r="E1327" s="1">
        <v>1</v>
      </c>
      <c r="G1327" s="1">
        <v>2</v>
      </c>
      <c r="H1327" s="1">
        <v>1</v>
      </c>
    </row>
    <row r="1328" spans="1:8" x14ac:dyDescent="0.3">
      <c r="A1328" s="8" t="s">
        <v>6421</v>
      </c>
      <c r="B1328" s="6">
        <v>145764</v>
      </c>
      <c r="C1328" s="1">
        <v>145764</v>
      </c>
      <c r="D1328" s="1">
        <v>2</v>
      </c>
      <c r="E1328" s="1">
        <v>1</v>
      </c>
      <c r="G1328" s="1">
        <v>2</v>
      </c>
      <c r="H1328" s="1">
        <v>1</v>
      </c>
    </row>
    <row r="1329" spans="1:8" x14ac:dyDescent="0.3">
      <c r="A1329" s="8" t="s">
        <v>3282</v>
      </c>
      <c r="B1329" s="6">
        <v>145568</v>
      </c>
      <c r="C1329" s="1">
        <v>145568</v>
      </c>
      <c r="D1329" s="1">
        <v>2</v>
      </c>
      <c r="E1329" s="1">
        <v>1</v>
      </c>
      <c r="G1329" s="1">
        <v>2</v>
      </c>
      <c r="H1329" s="1">
        <v>1</v>
      </c>
    </row>
    <row r="1330" spans="1:8" x14ac:dyDescent="0.3">
      <c r="A1330" s="8" t="s">
        <v>9065</v>
      </c>
      <c r="B1330" s="6">
        <v>145504</v>
      </c>
      <c r="C1330" s="1">
        <v>143128</v>
      </c>
      <c r="D1330" s="1">
        <v>5</v>
      </c>
      <c r="E1330" s="1">
        <v>2</v>
      </c>
      <c r="G1330" s="1">
        <v>5</v>
      </c>
      <c r="H1330" s="1">
        <v>2</v>
      </c>
    </row>
    <row r="1331" spans="1:8" x14ac:dyDescent="0.3">
      <c r="A1331" s="8" t="s">
        <v>6734</v>
      </c>
      <c r="B1331" s="6">
        <v>145493</v>
      </c>
      <c r="C1331" s="1">
        <v>79056</v>
      </c>
      <c r="D1331" s="1">
        <v>19</v>
      </c>
      <c r="E1331" s="1">
        <v>3</v>
      </c>
      <c r="G1331" s="1">
        <v>19</v>
      </c>
      <c r="H1331" s="1">
        <v>3</v>
      </c>
    </row>
    <row r="1332" spans="1:8" x14ac:dyDescent="0.3">
      <c r="A1332" s="8" t="s">
        <v>4638</v>
      </c>
      <c r="B1332" s="6">
        <v>145492</v>
      </c>
      <c r="C1332" s="1">
        <v>140686</v>
      </c>
      <c r="D1332" s="1">
        <v>14</v>
      </c>
      <c r="E1332" s="1">
        <v>3</v>
      </c>
      <c r="G1332" s="1">
        <v>14</v>
      </c>
      <c r="H1332" s="1">
        <v>3</v>
      </c>
    </row>
    <row r="1333" spans="1:8" x14ac:dyDescent="0.3">
      <c r="A1333" s="8" t="s">
        <v>7158</v>
      </c>
      <c r="B1333" s="6">
        <v>144882</v>
      </c>
      <c r="C1333" s="1">
        <v>144882</v>
      </c>
      <c r="D1333" s="1">
        <v>10</v>
      </c>
      <c r="E1333" s="1">
        <v>1</v>
      </c>
      <c r="G1333" s="1">
        <v>10</v>
      </c>
      <c r="H1333" s="1">
        <v>1</v>
      </c>
    </row>
    <row r="1334" spans="1:8" x14ac:dyDescent="0.3">
      <c r="A1334" s="8" t="s">
        <v>5604</v>
      </c>
      <c r="B1334" s="6">
        <v>144684</v>
      </c>
      <c r="C1334" s="1">
        <v>144396</v>
      </c>
      <c r="D1334" s="1">
        <v>13</v>
      </c>
      <c r="E1334" s="1">
        <v>2</v>
      </c>
      <c r="G1334" s="1">
        <v>13</v>
      </c>
      <c r="H1334" s="1">
        <v>2</v>
      </c>
    </row>
    <row r="1335" spans="1:8" x14ac:dyDescent="0.3">
      <c r="A1335" s="8" t="s">
        <v>6687</v>
      </c>
      <c r="B1335" s="6">
        <v>144530</v>
      </c>
      <c r="C1335" s="1">
        <v>72076</v>
      </c>
      <c r="D1335" s="1">
        <v>33</v>
      </c>
      <c r="E1335" s="1">
        <v>7</v>
      </c>
      <c r="G1335" s="1">
        <v>33</v>
      </c>
      <c r="H1335" s="1">
        <v>7</v>
      </c>
    </row>
    <row r="1336" spans="1:8" x14ac:dyDescent="0.3">
      <c r="A1336" s="8" t="s">
        <v>6579</v>
      </c>
      <c r="B1336" s="6">
        <v>144519</v>
      </c>
      <c r="C1336" s="1">
        <v>112602</v>
      </c>
      <c r="D1336" s="1">
        <v>18</v>
      </c>
      <c r="E1336" s="1">
        <v>4</v>
      </c>
      <c r="G1336" s="1">
        <v>18</v>
      </c>
      <c r="H1336" s="1">
        <v>4</v>
      </c>
    </row>
    <row r="1337" spans="1:8" x14ac:dyDescent="0.3">
      <c r="A1337" s="8" t="s">
        <v>4592</v>
      </c>
      <c r="B1337" s="6">
        <v>143960</v>
      </c>
      <c r="C1337" s="1">
        <v>95968</v>
      </c>
      <c r="D1337" s="1">
        <v>6</v>
      </c>
      <c r="E1337" s="1">
        <v>2</v>
      </c>
      <c r="G1337" s="1">
        <v>6</v>
      </c>
      <c r="H1337" s="1">
        <v>2</v>
      </c>
    </row>
    <row r="1338" spans="1:8" x14ac:dyDescent="0.3">
      <c r="A1338" s="8" t="s">
        <v>4617</v>
      </c>
      <c r="B1338" s="6">
        <v>143952</v>
      </c>
      <c r="C1338" s="1">
        <v>143952</v>
      </c>
      <c r="D1338" s="1">
        <v>3</v>
      </c>
      <c r="E1338" s="1">
        <v>1</v>
      </c>
      <c r="G1338" s="1">
        <v>3</v>
      </c>
      <c r="H1338" s="1">
        <v>1</v>
      </c>
    </row>
    <row r="1339" spans="1:8" x14ac:dyDescent="0.3">
      <c r="A1339" s="8" t="s">
        <v>6876</v>
      </c>
      <c r="B1339" s="6">
        <v>143856</v>
      </c>
      <c r="C1339" s="1">
        <v>143856</v>
      </c>
      <c r="D1339" s="1">
        <v>9</v>
      </c>
      <c r="E1339" s="1">
        <v>1</v>
      </c>
      <c r="G1339" s="1">
        <v>9</v>
      </c>
      <c r="H1339" s="1">
        <v>1</v>
      </c>
    </row>
    <row r="1340" spans="1:8" x14ac:dyDescent="0.3">
      <c r="A1340" s="8" t="s">
        <v>7970</v>
      </c>
      <c r="B1340" s="6">
        <v>143808</v>
      </c>
      <c r="C1340" s="1">
        <v>74592</v>
      </c>
      <c r="D1340" s="1">
        <v>15</v>
      </c>
      <c r="E1340" s="1">
        <v>5</v>
      </c>
      <c r="G1340" s="1">
        <v>15</v>
      </c>
      <c r="H1340" s="1">
        <v>5</v>
      </c>
    </row>
    <row r="1341" spans="1:8" x14ac:dyDescent="0.3">
      <c r="A1341" s="8" t="s">
        <v>4950</v>
      </c>
      <c r="B1341" s="6">
        <v>143728</v>
      </c>
      <c r="C1341" s="1">
        <v>143728</v>
      </c>
      <c r="D1341" s="1">
        <v>2</v>
      </c>
      <c r="E1341" s="1">
        <v>1</v>
      </c>
      <c r="G1341" s="1">
        <v>2</v>
      </c>
      <c r="H1341" s="1">
        <v>1</v>
      </c>
    </row>
    <row r="1342" spans="1:8" x14ac:dyDescent="0.3">
      <c r="A1342" s="8" t="s">
        <v>7143</v>
      </c>
      <c r="B1342" s="6">
        <v>143596</v>
      </c>
      <c r="C1342" s="1">
        <v>79548</v>
      </c>
      <c r="D1342" s="1">
        <v>26</v>
      </c>
      <c r="E1342" s="1">
        <v>7</v>
      </c>
      <c r="G1342" s="1">
        <v>26</v>
      </c>
      <c r="H1342" s="1">
        <v>7</v>
      </c>
    </row>
    <row r="1343" spans="1:8" x14ac:dyDescent="0.3">
      <c r="A1343" s="8" t="s">
        <v>8058</v>
      </c>
      <c r="B1343" s="6">
        <v>142980</v>
      </c>
      <c r="C1343" s="1">
        <v>81438</v>
      </c>
      <c r="D1343" s="1">
        <v>8</v>
      </c>
      <c r="E1343" s="1">
        <v>2</v>
      </c>
      <c r="G1343" s="1">
        <v>8</v>
      </c>
      <c r="H1343" s="1">
        <v>2</v>
      </c>
    </row>
    <row r="1344" spans="1:8" x14ac:dyDescent="0.3">
      <c r="A1344" s="8" t="s">
        <v>1645</v>
      </c>
      <c r="B1344" s="6">
        <v>142344</v>
      </c>
      <c r="C1344" s="1">
        <v>70368</v>
      </c>
      <c r="D1344" s="1">
        <v>5</v>
      </c>
      <c r="E1344" s="1">
        <v>3</v>
      </c>
      <c r="G1344" s="1">
        <v>5</v>
      </c>
      <c r="H1344" s="1">
        <v>3</v>
      </c>
    </row>
    <row r="1345" spans="1:8" x14ac:dyDescent="0.3">
      <c r="A1345" s="8" t="s">
        <v>8050</v>
      </c>
      <c r="B1345" s="6">
        <v>142182</v>
      </c>
      <c r="C1345" s="1">
        <v>142182</v>
      </c>
      <c r="D1345" s="1">
        <v>1</v>
      </c>
      <c r="E1345" s="1">
        <v>1</v>
      </c>
      <c r="G1345" s="1">
        <v>1</v>
      </c>
      <c r="H1345" s="1">
        <v>1</v>
      </c>
    </row>
    <row r="1346" spans="1:8" x14ac:dyDescent="0.3">
      <c r="A1346" s="8" t="s">
        <v>6018</v>
      </c>
      <c r="B1346" s="6">
        <v>141990</v>
      </c>
      <c r="C1346" s="1">
        <v>91392</v>
      </c>
      <c r="D1346" s="1">
        <v>20</v>
      </c>
      <c r="E1346" s="1">
        <v>4</v>
      </c>
      <c r="G1346" s="1">
        <v>20</v>
      </c>
      <c r="H1346" s="1">
        <v>4</v>
      </c>
    </row>
    <row r="1347" spans="1:8" x14ac:dyDescent="0.3">
      <c r="A1347" s="8" t="s">
        <v>9225</v>
      </c>
      <c r="B1347" s="6">
        <v>141910</v>
      </c>
      <c r="C1347" s="1">
        <v>81792</v>
      </c>
      <c r="D1347" s="1">
        <v>14</v>
      </c>
      <c r="E1347" s="1">
        <v>4</v>
      </c>
      <c r="G1347" s="1">
        <v>14</v>
      </c>
      <c r="H1347" s="1">
        <v>4</v>
      </c>
    </row>
    <row r="1348" spans="1:8" x14ac:dyDescent="0.3">
      <c r="A1348" s="8" t="s">
        <v>2423</v>
      </c>
      <c r="B1348" s="6">
        <v>141821</v>
      </c>
      <c r="C1348" s="1">
        <v>139993</v>
      </c>
      <c r="D1348" s="1">
        <v>9</v>
      </c>
      <c r="E1348" s="1">
        <v>2</v>
      </c>
      <c r="G1348" s="1">
        <v>9</v>
      </c>
      <c r="H1348" s="1">
        <v>2</v>
      </c>
    </row>
    <row r="1349" spans="1:8" x14ac:dyDescent="0.3">
      <c r="A1349" s="8" t="s">
        <v>9394</v>
      </c>
      <c r="B1349" s="6">
        <v>141735</v>
      </c>
      <c r="C1349" s="1">
        <v>89699</v>
      </c>
      <c r="D1349" s="1">
        <v>16</v>
      </c>
      <c r="E1349" s="1">
        <v>3</v>
      </c>
      <c r="G1349" s="1">
        <v>16</v>
      </c>
      <c r="H1349" s="1">
        <v>3</v>
      </c>
    </row>
    <row r="1350" spans="1:8" x14ac:dyDescent="0.3">
      <c r="A1350" s="8" t="s">
        <v>7239</v>
      </c>
      <c r="B1350" s="6">
        <v>141576</v>
      </c>
      <c r="C1350" s="1">
        <v>81576</v>
      </c>
      <c r="D1350" s="1">
        <v>6</v>
      </c>
      <c r="E1350" s="1">
        <v>3</v>
      </c>
      <c r="G1350" s="1">
        <v>6</v>
      </c>
      <c r="H1350" s="1">
        <v>3</v>
      </c>
    </row>
    <row r="1351" spans="1:8" x14ac:dyDescent="0.3">
      <c r="A1351" s="8" t="s">
        <v>4345</v>
      </c>
      <c r="B1351" s="6">
        <v>141372</v>
      </c>
      <c r="C1351" s="1">
        <v>141372</v>
      </c>
      <c r="D1351" s="1">
        <v>2</v>
      </c>
      <c r="E1351" s="1">
        <v>1</v>
      </c>
      <c r="G1351" s="1">
        <v>2</v>
      </c>
      <c r="H1351" s="1">
        <v>1</v>
      </c>
    </row>
    <row r="1352" spans="1:8" x14ac:dyDescent="0.3">
      <c r="A1352" s="8" t="s">
        <v>2110</v>
      </c>
      <c r="B1352" s="6">
        <v>141210</v>
      </c>
      <c r="C1352" s="1">
        <v>122328</v>
      </c>
      <c r="D1352" s="1">
        <v>6</v>
      </c>
      <c r="E1352" s="1">
        <v>2</v>
      </c>
      <c r="G1352" s="1">
        <v>6</v>
      </c>
      <c r="H1352" s="1">
        <v>2</v>
      </c>
    </row>
    <row r="1353" spans="1:8" x14ac:dyDescent="0.3">
      <c r="A1353" s="8" t="s">
        <v>5382</v>
      </c>
      <c r="B1353" s="6">
        <v>140986</v>
      </c>
      <c r="C1353" s="1">
        <v>121792</v>
      </c>
      <c r="D1353" s="1">
        <v>11</v>
      </c>
      <c r="E1353" s="1">
        <v>2</v>
      </c>
      <c r="G1353" s="1">
        <v>11</v>
      </c>
      <c r="H1353" s="1">
        <v>2</v>
      </c>
    </row>
    <row r="1354" spans="1:8" x14ac:dyDescent="0.3">
      <c r="A1354" s="8" t="s">
        <v>8945</v>
      </c>
      <c r="B1354" s="6">
        <v>140861</v>
      </c>
      <c r="C1354" s="1">
        <v>85393</v>
      </c>
      <c r="D1354" s="1">
        <v>19</v>
      </c>
      <c r="E1354" s="1">
        <v>4</v>
      </c>
      <c r="G1354" s="1">
        <v>19</v>
      </c>
      <c r="H1354" s="1">
        <v>4</v>
      </c>
    </row>
    <row r="1355" spans="1:8" x14ac:dyDescent="0.3">
      <c r="A1355" s="8" t="s">
        <v>7742</v>
      </c>
      <c r="B1355" s="6">
        <v>140736</v>
      </c>
      <c r="C1355" s="1">
        <v>140736</v>
      </c>
      <c r="D1355" s="1">
        <v>4</v>
      </c>
      <c r="E1355" s="1">
        <v>1</v>
      </c>
      <c r="G1355" s="1">
        <v>4</v>
      </c>
      <c r="H1355" s="1">
        <v>1</v>
      </c>
    </row>
    <row r="1356" spans="1:8" x14ac:dyDescent="0.3">
      <c r="A1356" s="8" t="s">
        <v>2639</v>
      </c>
      <c r="B1356" s="6">
        <v>140736</v>
      </c>
      <c r="C1356" s="1">
        <v>140736</v>
      </c>
      <c r="D1356" s="1">
        <v>8</v>
      </c>
      <c r="E1356" s="1">
        <v>1</v>
      </c>
      <c r="G1356" s="1">
        <v>8</v>
      </c>
      <c r="H1356" s="1">
        <v>1</v>
      </c>
    </row>
    <row r="1357" spans="1:8" x14ac:dyDescent="0.3">
      <c r="A1357" s="8" t="s">
        <v>9408</v>
      </c>
      <c r="B1357" s="6">
        <v>140392</v>
      </c>
      <c r="C1357" s="1">
        <v>140392</v>
      </c>
      <c r="D1357" s="1">
        <v>5</v>
      </c>
      <c r="E1357" s="1">
        <v>1</v>
      </c>
      <c r="G1357" s="1">
        <v>5</v>
      </c>
      <c r="H1357" s="1">
        <v>1</v>
      </c>
    </row>
    <row r="1358" spans="1:8" x14ac:dyDescent="0.3">
      <c r="A1358" s="8" t="s">
        <v>7813</v>
      </c>
      <c r="B1358" s="6">
        <v>140392</v>
      </c>
      <c r="C1358" s="1">
        <v>140392</v>
      </c>
      <c r="D1358" s="1">
        <v>5</v>
      </c>
      <c r="E1358" s="1">
        <v>1</v>
      </c>
      <c r="G1358" s="1">
        <v>5</v>
      </c>
      <c r="H1358" s="1">
        <v>1</v>
      </c>
    </row>
    <row r="1359" spans="1:8" x14ac:dyDescent="0.3">
      <c r="A1359" s="8" t="s">
        <v>8830</v>
      </c>
      <c r="B1359" s="6">
        <v>139635</v>
      </c>
      <c r="C1359" s="1">
        <v>127099</v>
      </c>
      <c r="D1359" s="1">
        <v>9</v>
      </c>
      <c r="E1359" s="1">
        <v>2</v>
      </c>
      <c r="G1359" s="1">
        <v>9</v>
      </c>
      <c r="H1359" s="1">
        <v>2</v>
      </c>
    </row>
    <row r="1360" spans="1:8" x14ac:dyDescent="0.3">
      <c r="A1360" s="8" t="s">
        <v>7896</v>
      </c>
      <c r="B1360" s="6">
        <v>139588</v>
      </c>
      <c r="C1360" s="1">
        <v>99592</v>
      </c>
      <c r="D1360" s="1">
        <v>5</v>
      </c>
      <c r="E1360" s="1">
        <v>2</v>
      </c>
      <c r="G1360" s="1">
        <v>5</v>
      </c>
      <c r="H1360" s="1">
        <v>2</v>
      </c>
    </row>
    <row r="1361" spans="1:8" x14ac:dyDescent="0.3">
      <c r="A1361" s="8" t="s">
        <v>608</v>
      </c>
      <c r="B1361" s="6">
        <v>139424</v>
      </c>
      <c r="C1361" s="1">
        <v>139424</v>
      </c>
      <c r="D1361" s="1">
        <v>4</v>
      </c>
      <c r="E1361" s="1">
        <v>1</v>
      </c>
      <c r="G1361" s="1">
        <v>4</v>
      </c>
      <c r="H1361" s="1">
        <v>1</v>
      </c>
    </row>
    <row r="1362" spans="1:8" x14ac:dyDescent="0.3">
      <c r="A1362" s="8" t="s">
        <v>1264</v>
      </c>
      <c r="B1362" s="6">
        <v>138696</v>
      </c>
      <c r="C1362" s="1">
        <v>99136</v>
      </c>
      <c r="D1362" s="1">
        <v>11</v>
      </c>
      <c r="E1362" s="1">
        <v>4</v>
      </c>
      <c r="G1362" s="1">
        <v>11</v>
      </c>
      <c r="H1362" s="1">
        <v>4</v>
      </c>
    </row>
    <row r="1363" spans="1:8" x14ac:dyDescent="0.3">
      <c r="A1363" s="8" t="s">
        <v>6526</v>
      </c>
      <c r="B1363" s="6">
        <v>138512</v>
      </c>
      <c r="C1363" s="1">
        <v>57582</v>
      </c>
      <c r="D1363" s="1">
        <v>29</v>
      </c>
      <c r="E1363" s="1">
        <v>7</v>
      </c>
      <c r="G1363" s="1">
        <v>29</v>
      </c>
      <c r="H1363" s="1">
        <v>7</v>
      </c>
    </row>
    <row r="1364" spans="1:8" x14ac:dyDescent="0.3">
      <c r="A1364" s="8" t="s">
        <v>7841</v>
      </c>
      <c r="B1364" s="6">
        <v>138382</v>
      </c>
      <c r="C1364" s="1">
        <v>79974</v>
      </c>
      <c r="D1364" s="1">
        <v>10</v>
      </c>
      <c r="E1364" s="1">
        <v>2</v>
      </c>
      <c r="G1364" s="1">
        <v>10</v>
      </c>
      <c r="H1364" s="1">
        <v>2</v>
      </c>
    </row>
    <row r="1365" spans="1:8" x14ac:dyDescent="0.3">
      <c r="A1365" s="8" t="s">
        <v>6353</v>
      </c>
      <c r="B1365" s="6">
        <v>137860</v>
      </c>
      <c r="C1365" s="1">
        <v>110352</v>
      </c>
      <c r="D1365" s="1">
        <v>11</v>
      </c>
      <c r="E1365" s="1">
        <v>3</v>
      </c>
      <c r="G1365" s="1">
        <v>11</v>
      </c>
      <c r="H1365" s="1">
        <v>3</v>
      </c>
    </row>
    <row r="1366" spans="1:8" x14ac:dyDescent="0.3">
      <c r="A1366" s="8" t="s">
        <v>9473</v>
      </c>
      <c r="B1366" s="6">
        <v>137291</v>
      </c>
      <c r="C1366" s="1">
        <v>71772</v>
      </c>
      <c r="D1366" s="1">
        <v>23</v>
      </c>
      <c r="E1366" s="1">
        <v>6</v>
      </c>
      <c r="G1366" s="1">
        <v>23</v>
      </c>
      <c r="H1366" s="1">
        <v>6</v>
      </c>
    </row>
    <row r="1367" spans="1:8" x14ac:dyDescent="0.3">
      <c r="A1367" s="8" t="s">
        <v>6757</v>
      </c>
      <c r="B1367" s="6">
        <v>136784</v>
      </c>
      <c r="C1367" s="1">
        <v>136784</v>
      </c>
      <c r="D1367" s="1">
        <v>8</v>
      </c>
      <c r="E1367" s="1">
        <v>1</v>
      </c>
      <c r="G1367" s="1">
        <v>8</v>
      </c>
      <c r="H1367" s="1">
        <v>1</v>
      </c>
    </row>
    <row r="1368" spans="1:8" x14ac:dyDescent="0.3">
      <c r="A1368" s="8" t="s">
        <v>7790</v>
      </c>
      <c r="B1368" s="6">
        <v>136720</v>
      </c>
      <c r="C1368" s="1">
        <v>131376</v>
      </c>
      <c r="D1368" s="1">
        <v>7</v>
      </c>
      <c r="E1368" s="1">
        <v>2</v>
      </c>
      <c r="G1368" s="1">
        <v>7</v>
      </c>
      <c r="H1368" s="1">
        <v>2</v>
      </c>
    </row>
    <row r="1369" spans="1:8" x14ac:dyDescent="0.3">
      <c r="A1369" s="8" t="s">
        <v>7973</v>
      </c>
      <c r="B1369" s="6">
        <v>136604</v>
      </c>
      <c r="C1369" s="1">
        <v>135012</v>
      </c>
      <c r="D1369" s="1">
        <v>10</v>
      </c>
      <c r="E1369" s="1">
        <v>2</v>
      </c>
      <c r="G1369" s="1">
        <v>10</v>
      </c>
      <c r="H1369" s="1">
        <v>2</v>
      </c>
    </row>
    <row r="1370" spans="1:8" x14ac:dyDescent="0.3">
      <c r="A1370" s="8" t="s">
        <v>2394</v>
      </c>
      <c r="B1370" s="6">
        <v>136396</v>
      </c>
      <c r="C1370" s="1">
        <v>136396</v>
      </c>
      <c r="D1370" s="1">
        <v>5</v>
      </c>
      <c r="E1370" s="1">
        <v>1</v>
      </c>
      <c r="G1370" s="1">
        <v>5</v>
      </c>
      <c r="H1370" s="1">
        <v>1</v>
      </c>
    </row>
    <row r="1371" spans="1:8" x14ac:dyDescent="0.3">
      <c r="A1371" s="8" t="s">
        <v>8593</v>
      </c>
      <c r="B1371" s="6">
        <v>136036</v>
      </c>
      <c r="C1371" s="1">
        <v>105584</v>
      </c>
      <c r="D1371" s="1">
        <v>15</v>
      </c>
      <c r="E1371" s="1">
        <v>3</v>
      </c>
      <c r="G1371" s="1">
        <v>15</v>
      </c>
      <c r="H1371" s="1">
        <v>3</v>
      </c>
    </row>
    <row r="1372" spans="1:8" x14ac:dyDescent="0.3">
      <c r="A1372" s="8" t="s">
        <v>6277</v>
      </c>
      <c r="B1372" s="6">
        <v>135936</v>
      </c>
      <c r="C1372" s="1">
        <v>129568</v>
      </c>
      <c r="D1372" s="1">
        <v>4</v>
      </c>
      <c r="E1372" s="1">
        <v>2</v>
      </c>
      <c r="G1372" s="1">
        <v>4</v>
      </c>
      <c r="H1372" s="1">
        <v>2</v>
      </c>
    </row>
    <row r="1373" spans="1:8" x14ac:dyDescent="0.3">
      <c r="A1373" s="8" t="s">
        <v>6496</v>
      </c>
      <c r="B1373" s="6">
        <v>135148</v>
      </c>
      <c r="C1373" s="1">
        <v>78396</v>
      </c>
      <c r="D1373" s="1">
        <v>8</v>
      </c>
      <c r="E1373" s="1">
        <v>3</v>
      </c>
      <c r="G1373" s="1">
        <v>8</v>
      </c>
      <c r="H1373" s="1">
        <v>3</v>
      </c>
    </row>
    <row r="1374" spans="1:8" x14ac:dyDescent="0.3">
      <c r="A1374" s="8" t="s">
        <v>9105</v>
      </c>
      <c r="B1374" s="6">
        <v>135017</v>
      </c>
      <c r="C1374" s="1">
        <v>119833</v>
      </c>
      <c r="D1374" s="1">
        <v>14</v>
      </c>
      <c r="E1374" s="1">
        <v>4</v>
      </c>
      <c r="G1374" s="1">
        <v>14</v>
      </c>
      <c r="H1374" s="1">
        <v>4</v>
      </c>
    </row>
    <row r="1375" spans="1:8" x14ac:dyDescent="0.3">
      <c r="A1375" s="8" t="s">
        <v>7178</v>
      </c>
      <c r="B1375" s="6">
        <v>134765</v>
      </c>
      <c r="C1375" s="1">
        <v>72784</v>
      </c>
      <c r="D1375" s="1">
        <v>13</v>
      </c>
      <c r="E1375" s="1">
        <v>5</v>
      </c>
      <c r="G1375" s="1">
        <v>13</v>
      </c>
      <c r="H1375" s="1">
        <v>5</v>
      </c>
    </row>
    <row r="1376" spans="1:8" x14ac:dyDescent="0.3">
      <c r="A1376" s="8" t="s">
        <v>6321</v>
      </c>
      <c r="B1376" s="6">
        <v>134752</v>
      </c>
      <c r="C1376" s="1">
        <v>134752</v>
      </c>
      <c r="D1376" s="1">
        <v>8</v>
      </c>
      <c r="E1376" s="1">
        <v>1</v>
      </c>
      <c r="G1376" s="1">
        <v>8</v>
      </c>
      <c r="H1376" s="1">
        <v>1</v>
      </c>
    </row>
    <row r="1377" spans="1:8" x14ac:dyDescent="0.3">
      <c r="A1377" s="8" t="s">
        <v>7023</v>
      </c>
      <c r="B1377" s="6">
        <v>134727</v>
      </c>
      <c r="C1377" s="1">
        <v>132585</v>
      </c>
      <c r="D1377" s="1">
        <v>9</v>
      </c>
      <c r="E1377" s="1">
        <v>3</v>
      </c>
      <c r="G1377" s="1">
        <v>9</v>
      </c>
      <c r="H1377" s="1">
        <v>3</v>
      </c>
    </row>
    <row r="1378" spans="1:8" x14ac:dyDescent="0.3">
      <c r="A1378" s="8" t="s">
        <v>5087</v>
      </c>
      <c r="B1378" s="6">
        <v>134400</v>
      </c>
      <c r="C1378" s="1">
        <v>123136</v>
      </c>
      <c r="D1378" s="1">
        <v>8</v>
      </c>
      <c r="E1378" s="1">
        <v>2</v>
      </c>
      <c r="G1378" s="1">
        <v>8</v>
      </c>
      <c r="H1378" s="1">
        <v>2</v>
      </c>
    </row>
    <row r="1379" spans="1:8" x14ac:dyDescent="0.3">
      <c r="A1379" s="8" t="s">
        <v>6399</v>
      </c>
      <c r="B1379" s="6">
        <v>134376</v>
      </c>
      <c r="C1379" s="1">
        <v>134376</v>
      </c>
      <c r="D1379" s="1">
        <v>3</v>
      </c>
      <c r="E1379" s="1">
        <v>1</v>
      </c>
      <c r="G1379" s="1">
        <v>3</v>
      </c>
      <c r="H1379" s="1">
        <v>1</v>
      </c>
    </row>
    <row r="1380" spans="1:8" x14ac:dyDescent="0.3">
      <c r="A1380" s="8" t="s">
        <v>8435</v>
      </c>
      <c r="B1380" s="6">
        <v>134272</v>
      </c>
      <c r="C1380" s="1">
        <v>134272</v>
      </c>
      <c r="D1380" s="1">
        <v>8</v>
      </c>
      <c r="E1380" s="1">
        <v>1</v>
      </c>
      <c r="G1380" s="1">
        <v>8</v>
      </c>
      <c r="H1380" s="1">
        <v>1</v>
      </c>
    </row>
    <row r="1381" spans="1:8" x14ac:dyDescent="0.3">
      <c r="A1381" s="8" t="s">
        <v>1943</v>
      </c>
      <c r="B1381" s="6">
        <v>134099</v>
      </c>
      <c r="C1381" s="1">
        <v>133568</v>
      </c>
      <c r="D1381" s="1">
        <v>11</v>
      </c>
      <c r="E1381" s="1">
        <v>3</v>
      </c>
      <c r="G1381" s="1">
        <v>11</v>
      </c>
      <c r="H1381" s="1">
        <v>3</v>
      </c>
    </row>
    <row r="1382" spans="1:8" x14ac:dyDescent="0.3">
      <c r="A1382" s="8" t="s">
        <v>3891</v>
      </c>
      <c r="B1382" s="6">
        <v>133980</v>
      </c>
      <c r="C1382" s="1">
        <v>86364</v>
      </c>
      <c r="D1382" s="1">
        <v>12</v>
      </c>
      <c r="E1382" s="1">
        <v>2</v>
      </c>
      <c r="G1382" s="1">
        <v>12</v>
      </c>
      <c r="H1382" s="1">
        <v>2</v>
      </c>
    </row>
    <row r="1383" spans="1:8" x14ac:dyDescent="0.3">
      <c r="A1383" s="8" t="s">
        <v>6921</v>
      </c>
      <c r="B1383" s="6">
        <v>133896</v>
      </c>
      <c r="C1383" s="1">
        <v>73176</v>
      </c>
      <c r="D1383" s="1">
        <v>12</v>
      </c>
      <c r="E1383" s="1">
        <v>3</v>
      </c>
      <c r="G1383" s="1">
        <v>12</v>
      </c>
      <c r="H1383" s="1">
        <v>3</v>
      </c>
    </row>
    <row r="1384" spans="1:8" x14ac:dyDescent="0.3">
      <c r="A1384" s="8" t="s">
        <v>8842</v>
      </c>
      <c r="B1384" s="6">
        <v>133255</v>
      </c>
      <c r="C1384" s="1">
        <v>112839</v>
      </c>
      <c r="D1384" s="1">
        <v>7</v>
      </c>
      <c r="E1384" s="1">
        <v>2</v>
      </c>
      <c r="G1384" s="1">
        <v>7</v>
      </c>
      <c r="H1384" s="1">
        <v>2</v>
      </c>
    </row>
    <row r="1385" spans="1:8" x14ac:dyDescent="0.3">
      <c r="A1385" s="8" t="s">
        <v>7413</v>
      </c>
      <c r="B1385" s="6">
        <v>132950</v>
      </c>
      <c r="C1385" s="1">
        <v>56686</v>
      </c>
      <c r="D1385" s="1">
        <v>12</v>
      </c>
      <c r="E1385" s="1">
        <v>3</v>
      </c>
      <c r="G1385" s="1">
        <v>12</v>
      </c>
      <c r="H1385" s="1">
        <v>3</v>
      </c>
    </row>
    <row r="1386" spans="1:8" x14ac:dyDescent="0.3">
      <c r="A1386" s="8" t="s">
        <v>6815</v>
      </c>
      <c r="B1386" s="6">
        <v>132940</v>
      </c>
      <c r="C1386" s="1">
        <v>99372</v>
      </c>
      <c r="D1386" s="1">
        <v>4</v>
      </c>
      <c r="E1386" s="1">
        <v>2</v>
      </c>
      <c r="G1386" s="1">
        <v>4</v>
      </c>
      <c r="H1386" s="1">
        <v>2</v>
      </c>
    </row>
    <row r="1387" spans="1:8" x14ac:dyDescent="0.3">
      <c r="A1387" s="8" t="s">
        <v>8226</v>
      </c>
      <c r="B1387" s="6">
        <v>132720</v>
      </c>
      <c r="C1387" s="1">
        <v>60588</v>
      </c>
      <c r="D1387" s="1">
        <v>19</v>
      </c>
      <c r="E1387" s="1">
        <v>5</v>
      </c>
      <c r="G1387" s="1">
        <v>19</v>
      </c>
      <c r="H1387" s="1">
        <v>5</v>
      </c>
    </row>
    <row r="1388" spans="1:8" x14ac:dyDescent="0.3">
      <c r="A1388" s="8" t="s">
        <v>1780</v>
      </c>
      <c r="B1388" s="6">
        <v>132709</v>
      </c>
      <c r="C1388" s="1">
        <v>84784</v>
      </c>
      <c r="D1388" s="1">
        <v>11</v>
      </c>
      <c r="E1388" s="1">
        <v>4</v>
      </c>
      <c r="G1388" s="1">
        <v>11</v>
      </c>
      <c r="H1388" s="1">
        <v>4</v>
      </c>
    </row>
    <row r="1389" spans="1:8" x14ac:dyDescent="0.3">
      <c r="A1389" s="8" t="s">
        <v>3047</v>
      </c>
      <c r="B1389" s="6">
        <v>132669</v>
      </c>
      <c r="C1389" s="1">
        <v>132293</v>
      </c>
      <c r="D1389" s="1">
        <v>9</v>
      </c>
      <c r="E1389" s="1">
        <v>2</v>
      </c>
      <c r="G1389" s="1">
        <v>9</v>
      </c>
      <c r="H1389" s="1">
        <v>2</v>
      </c>
    </row>
    <row r="1390" spans="1:8" x14ac:dyDescent="0.3">
      <c r="A1390" s="8" t="s">
        <v>7711</v>
      </c>
      <c r="B1390" s="6">
        <v>132425</v>
      </c>
      <c r="C1390" s="1">
        <v>57951</v>
      </c>
      <c r="D1390" s="1">
        <v>19</v>
      </c>
      <c r="E1390" s="1">
        <v>4</v>
      </c>
      <c r="G1390" s="1">
        <v>19</v>
      </c>
      <c r="H1390" s="1">
        <v>4</v>
      </c>
    </row>
    <row r="1391" spans="1:8" x14ac:dyDescent="0.3">
      <c r="A1391" s="8" t="s">
        <v>8756</v>
      </c>
      <c r="B1391" s="6">
        <v>132300</v>
      </c>
      <c r="C1391" s="1">
        <v>121104</v>
      </c>
      <c r="D1391" s="1">
        <v>11</v>
      </c>
      <c r="E1391" s="1">
        <v>2</v>
      </c>
      <c r="G1391" s="1">
        <v>11</v>
      </c>
      <c r="H1391" s="1">
        <v>2</v>
      </c>
    </row>
    <row r="1392" spans="1:8" x14ac:dyDescent="0.3">
      <c r="A1392" s="8" t="s">
        <v>7186</v>
      </c>
      <c r="B1392" s="6">
        <v>132224</v>
      </c>
      <c r="C1392" s="1">
        <v>132224</v>
      </c>
      <c r="D1392" s="1">
        <v>4</v>
      </c>
      <c r="E1392" s="1">
        <v>1</v>
      </c>
      <c r="G1392" s="1">
        <v>4</v>
      </c>
      <c r="H1392" s="1">
        <v>1</v>
      </c>
    </row>
    <row r="1393" spans="1:8" x14ac:dyDescent="0.3">
      <c r="A1393" s="8" t="s">
        <v>7000</v>
      </c>
      <c r="B1393" s="6">
        <v>131996</v>
      </c>
      <c r="C1393" s="1">
        <v>131996</v>
      </c>
      <c r="D1393" s="1">
        <v>4</v>
      </c>
      <c r="E1393" s="1">
        <v>1</v>
      </c>
      <c r="G1393" s="1">
        <v>4</v>
      </c>
      <c r="H1393" s="1">
        <v>1</v>
      </c>
    </row>
    <row r="1394" spans="1:8" x14ac:dyDescent="0.3">
      <c r="A1394" s="8" t="s">
        <v>8814</v>
      </c>
      <c r="B1394" s="6">
        <v>131952</v>
      </c>
      <c r="C1394" s="1">
        <v>128745</v>
      </c>
      <c r="D1394" s="1">
        <v>11</v>
      </c>
      <c r="E1394" s="1">
        <v>3</v>
      </c>
      <c r="G1394" s="1">
        <v>11</v>
      </c>
      <c r="H1394" s="1">
        <v>3</v>
      </c>
    </row>
    <row r="1395" spans="1:8" x14ac:dyDescent="0.3">
      <c r="A1395" s="8" t="s">
        <v>3323</v>
      </c>
      <c r="B1395" s="6">
        <v>131890</v>
      </c>
      <c r="C1395" s="1">
        <v>66645</v>
      </c>
      <c r="D1395" s="1">
        <v>8</v>
      </c>
      <c r="E1395" s="1">
        <v>2</v>
      </c>
      <c r="G1395" s="1">
        <v>8</v>
      </c>
      <c r="H1395" s="1">
        <v>2</v>
      </c>
    </row>
    <row r="1396" spans="1:8" x14ac:dyDescent="0.3">
      <c r="A1396" s="8" t="s">
        <v>6980</v>
      </c>
      <c r="B1396" s="6">
        <v>131616</v>
      </c>
      <c r="C1396" s="1">
        <v>103192</v>
      </c>
      <c r="D1396" s="1">
        <v>9</v>
      </c>
      <c r="E1396" s="1">
        <v>4</v>
      </c>
      <c r="G1396" s="1">
        <v>9</v>
      </c>
      <c r="H1396" s="1">
        <v>4</v>
      </c>
    </row>
    <row r="1397" spans="1:8" x14ac:dyDescent="0.3">
      <c r="A1397" s="8" t="s">
        <v>8209</v>
      </c>
      <c r="B1397" s="6">
        <v>131264</v>
      </c>
      <c r="C1397" s="1">
        <v>119448</v>
      </c>
      <c r="D1397" s="1">
        <v>5</v>
      </c>
      <c r="E1397" s="1">
        <v>2</v>
      </c>
      <c r="G1397" s="1">
        <v>5</v>
      </c>
      <c r="H1397" s="1">
        <v>2</v>
      </c>
    </row>
    <row r="1398" spans="1:8" x14ac:dyDescent="0.3">
      <c r="A1398" s="8" t="s">
        <v>7601</v>
      </c>
      <c r="B1398" s="6">
        <v>131211</v>
      </c>
      <c r="C1398" s="1">
        <v>98352</v>
      </c>
      <c r="D1398" s="1">
        <v>6</v>
      </c>
      <c r="E1398" s="1">
        <v>2</v>
      </c>
      <c r="G1398" s="1">
        <v>6</v>
      </c>
      <c r="H1398" s="1">
        <v>2</v>
      </c>
    </row>
    <row r="1399" spans="1:8" x14ac:dyDescent="0.3">
      <c r="A1399" s="8" t="s">
        <v>5089</v>
      </c>
      <c r="B1399" s="6">
        <v>131197</v>
      </c>
      <c r="C1399" s="1">
        <v>126765</v>
      </c>
      <c r="D1399" s="1">
        <v>15</v>
      </c>
      <c r="E1399" s="1">
        <v>3</v>
      </c>
      <c r="G1399" s="1">
        <v>15</v>
      </c>
      <c r="H1399" s="1">
        <v>3</v>
      </c>
    </row>
    <row r="1400" spans="1:8" x14ac:dyDescent="0.3">
      <c r="A1400" s="8" t="s">
        <v>7185</v>
      </c>
      <c r="B1400" s="6">
        <v>131104</v>
      </c>
      <c r="C1400" s="1">
        <v>87168</v>
      </c>
      <c r="D1400" s="1">
        <v>7</v>
      </c>
      <c r="E1400" s="1">
        <v>3</v>
      </c>
      <c r="G1400" s="1">
        <v>7</v>
      </c>
      <c r="H1400" s="1">
        <v>3</v>
      </c>
    </row>
    <row r="1401" spans="1:8" x14ac:dyDescent="0.3">
      <c r="A1401" s="8" t="s">
        <v>6439</v>
      </c>
      <c r="B1401" s="6">
        <v>131103</v>
      </c>
      <c r="C1401" s="1">
        <v>63596</v>
      </c>
      <c r="D1401" s="1">
        <v>12</v>
      </c>
      <c r="E1401" s="1">
        <v>4</v>
      </c>
      <c r="G1401" s="1">
        <v>12</v>
      </c>
      <c r="H1401" s="1">
        <v>4</v>
      </c>
    </row>
    <row r="1402" spans="1:8" x14ac:dyDescent="0.3">
      <c r="A1402" s="8" t="s">
        <v>7248</v>
      </c>
      <c r="B1402" s="6">
        <v>130937</v>
      </c>
      <c r="C1402" s="1">
        <v>104184</v>
      </c>
      <c r="D1402" s="1">
        <v>11</v>
      </c>
      <c r="E1402" s="1">
        <v>4</v>
      </c>
      <c r="G1402" s="1">
        <v>11</v>
      </c>
      <c r="H1402" s="1">
        <v>4</v>
      </c>
    </row>
    <row r="1403" spans="1:8" x14ac:dyDescent="0.3">
      <c r="A1403" s="8" t="s">
        <v>6529</v>
      </c>
      <c r="B1403" s="6">
        <v>130602</v>
      </c>
      <c r="C1403" s="1">
        <v>91008</v>
      </c>
      <c r="D1403" s="1">
        <v>10</v>
      </c>
      <c r="E1403" s="1">
        <v>2</v>
      </c>
      <c r="G1403" s="1">
        <v>10</v>
      </c>
      <c r="H1403" s="1">
        <v>2</v>
      </c>
    </row>
    <row r="1404" spans="1:8" x14ac:dyDescent="0.3">
      <c r="A1404" s="8" t="s">
        <v>8734</v>
      </c>
      <c r="B1404" s="6">
        <v>130426</v>
      </c>
      <c r="C1404" s="1">
        <v>128745</v>
      </c>
      <c r="D1404" s="1">
        <v>10</v>
      </c>
      <c r="E1404" s="1">
        <v>2</v>
      </c>
      <c r="G1404" s="1">
        <v>10</v>
      </c>
      <c r="H1404" s="1">
        <v>2</v>
      </c>
    </row>
    <row r="1405" spans="1:8" x14ac:dyDescent="0.3">
      <c r="A1405" s="8" t="s">
        <v>8044</v>
      </c>
      <c r="B1405" s="6">
        <v>130421</v>
      </c>
      <c r="C1405" s="1">
        <v>113888</v>
      </c>
      <c r="D1405" s="1">
        <v>9</v>
      </c>
      <c r="E1405" s="1">
        <v>3</v>
      </c>
      <c r="G1405" s="1">
        <v>9</v>
      </c>
      <c r="H1405" s="1">
        <v>3</v>
      </c>
    </row>
    <row r="1406" spans="1:8" x14ac:dyDescent="0.3">
      <c r="A1406" s="8" t="s">
        <v>8524</v>
      </c>
      <c r="B1406" s="6">
        <v>130283</v>
      </c>
      <c r="C1406" s="1">
        <v>126686</v>
      </c>
      <c r="D1406" s="1">
        <v>10</v>
      </c>
      <c r="E1406" s="1">
        <v>2</v>
      </c>
      <c r="G1406" s="1">
        <v>10</v>
      </c>
      <c r="H1406" s="1">
        <v>2</v>
      </c>
    </row>
    <row r="1407" spans="1:8" x14ac:dyDescent="0.3">
      <c r="A1407" s="8" t="s">
        <v>8206</v>
      </c>
      <c r="B1407" s="6">
        <v>129999</v>
      </c>
      <c r="C1407" s="1">
        <v>129999</v>
      </c>
      <c r="D1407" s="1">
        <v>2</v>
      </c>
      <c r="E1407" s="1">
        <v>1</v>
      </c>
      <c r="G1407" s="1">
        <v>2</v>
      </c>
      <c r="H1407" s="1">
        <v>1</v>
      </c>
    </row>
    <row r="1408" spans="1:8" x14ac:dyDescent="0.3">
      <c r="A1408" s="8" t="s">
        <v>5671</v>
      </c>
      <c r="B1408" s="6">
        <v>129976</v>
      </c>
      <c r="C1408" s="1">
        <v>121104</v>
      </c>
      <c r="D1408" s="1">
        <v>7</v>
      </c>
      <c r="E1408" s="1">
        <v>2</v>
      </c>
      <c r="G1408" s="1">
        <v>7</v>
      </c>
      <c r="H1408" s="1">
        <v>2</v>
      </c>
    </row>
    <row r="1409" spans="1:8" x14ac:dyDescent="0.3">
      <c r="A1409" s="8" t="s">
        <v>5977</v>
      </c>
      <c r="B1409" s="6">
        <v>129960</v>
      </c>
      <c r="C1409" s="1">
        <v>72744</v>
      </c>
      <c r="D1409" s="1">
        <v>10</v>
      </c>
      <c r="E1409" s="1">
        <v>2</v>
      </c>
      <c r="G1409" s="1">
        <v>10</v>
      </c>
      <c r="H1409" s="1">
        <v>2</v>
      </c>
    </row>
    <row r="1410" spans="1:8" x14ac:dyDescent="0.3">
      <c r="A1410" s="8" t="s">
        <v>1933</v>
      </c>
      <c r="B1410" s="6">
        <v>129578</v>
      </c>
      <c r="C1410" s="1">
        <v>129578</v>
      </c>
      <c r="D1410" s="1">
        <v>2</v>
      </c>
      <c r="E1410" s="1">
        <v>1</v>
      </c>
      <c r="G1410" s="1">
        <v>2</v>
      </c>
      <c r="H1410" s="1">
        <v>1</v>
      </c>
    </row>
    <row r="1411" spans="1:8" x14ac:dyDescent="0.3">
      <c r="A1411" s="8" t="s">
        <v>1661</v>
      </c>
      <c r="B1411" s="6">
        <v>129568</v>
      </c>
      <c r="C1411" s="1">
        <v>129568</v>
      </c>
      <c r="D1411" s="1">
        <v>2</v>
      </c>
      <c r="E1411" s="1">
        <v>1</v>
      </c>
      <c r="G1411" s="1">
        <v>2</v>
      </c>
      <c r="H1411" s="1">
        <v>1</v>
      </c>
    </row>
    <row r="1412" spans="1:8" x14ac:dyDescent="0.3">
      <c r="A1412" s="8" t="s">
        <v>8850</v>
      </c>
      <c r="B1412" s="6">
        <v>129475</v>
      </c>
      <c r="C1412" s="1">
        <v>129475</v>
      </c>
      <c r="D1412" s="1">
        <v>5</v>
      </c>
      <c r="E1412" s="1">
        <v>1</v>
      </c>
      <c r="G1412" s="1">
        <v>5</v>
      </c>
      <c r="H1412" s="1">
        <v>1</v>
      </c>
    </row>
    <row r="1413" spans="1:8" x14ac:dyDescent="0.3">
      <c r="A1413" s="8" t="s">
        <v>8413</v>
      </c>
      <c r="B1413" s="6">
        <v>128928</v>
      </c>
      <c r="C1413" s="1">
        <v>75384</v>
      </c>
      <c r="D1413" s="1">
        <v>16</v>
      </c>
      <c r="E1413" s="1">
        <v>4</v>
      </c>
      <c r="G1413" s="1">
        <v>16</v>
      </c>
      <c r="H1413" s="1">
        <v>4</v>
      </c>
    </row>
    <row r="1414" spans="1:8" x14ac:dyDescent="0.3">
      <c r="A1414" s="8" t="s">
        <v>5438</v>
      </c>
      <c r="B1414" s="6">
        <v>128745</v>
      </c>
      <c r="C1414" s="1">
        <v>128745</v>
      </c>
      <c r="D1414" s="1">
        <v>5</v>
      </c>
      <c r="E1414" s="1">
        <v>1</v>
      </c>
      <c r="G1414" s="1">
        <v>5</v>
      </c>
      <c r="H1414" s="1">
        <v>1</v>
      </c>
    </row>
    <row r="1415" spans="1:8" x14ac:dyDescent="0.3">
      <c r="A1415" s="8" t="s">
        <v>8178</v>
      </c>
      <c r="B1415" s="6">
        <v>128744</v>
      </c>
      <c r="C1415" s="1">
        <v>128744</v>
      </c>
      <c r="D1415" s="1">
        <v>7</v>
      </c>
      <c r="E1415" s="1">
        <v>1</v>
      </c>
      <c r="G1415" s="1">
        <v>7</v>
      </c>
      <c r="H1415" s="1">
        <v>1</v>
      </c>
    </row>
    <row r="1416" spans="1:8" x14ac:dyDescent="0.3">
      <c r="A1416" s="8" t="s">
        <v>720</v>
      </c>
      <c r="B1416" s="6">
        <v>128726</v>
      </c>
      <c r="C1416" s="1">
        <v>64674</v>
      </c>
      <c r="D1416" s="1">
        <v>20</v>
      </c>
      <c r="E1416" s="1">
        <v>5</v>
      </c>
      <c r="G1416" s="1">
        <v>20</v>
      </c>
      <c r="H1416" s="1">
        <v>5</v>
      </c>
    </row>
    <row r="1417" spans="1:8" x14ac:dyDescent="0.3">
      <c r="A1417" s="8" t="s">
        <v>4924</v>
      </c>
      <c r="B1417" s="6">
        <v>128532</v>
      </c>
      <c r="C1417" s="1">
        <v>108876</v>
      </c>
      <c r="D1417" s="1">
        <v>14</v>
      </c>
      <c r="E1417" s="1">
        <v>4</v>
      </c>
      <c r="G1417" s="1">
        <v>14</v>
      </c>
      <c r="H1417" s="1">
        <v>4</v>
      </c>
    </row>
    <row r="1418" spans="1:8" x14ac:dyDescent="0.3">
      <c r="A1418" s="8" t="s">
        <v>3914</v>
      </c>
      <c r="B1418" s="6">
        <v>128480</v>
      </c>
      <c r="C1418" s="1">
        <v>66288</v>
      </c>
      <c r="D1418" s="1">
        <v>16</v>
      </c>
      <c r="E1418" s="1">
        <v>4</v>
      </c>
      <c r="G1418" s="1">
        <v>16</v>
      </c>
      <c r="H1418" s="1">
        <v>4</v>
      </c>
    </row>
    <row r="1419" spans="1:8" x14ac:dyDescent="0.3">
      <c r="A1419" s="8" t="s">
        <v>6695</v>
      </c>
      <c r="B1419" s="6">
        <v>128480</v>
      </c>
      <c r="C1419" s="1">
        <v>69998</v>
      </c>
      <c r="D1419" s="1">
        <v>11</v>
      </c>
      <c r="E1419" s="1">
        <v>2</v>
      </c>
      <c r="G1419" s="1">
        <v>11</v>
      </c>
      <c r="H1419" s="1">
        <v>2</v>
      </c>
    </row>
    <row r="1420" spans="1:8" x14ac:dyDescent="0.3">
      <c r="A1420" s="8" t="s">
        <v>6285</v>
      </c>
      <c r="B1420" s="6">
        <v>128058</v>
      </c>
      <c r="C1420" s="1">
        <v>128058</v>
      </c>
      <c r="D1420" s="1">
        <v>3</v>
      </c>
      <c r="E1420" s="1">
        <v>1</v>
      </c>
      <c r="G1420" s="1">
        <v>3</v>
      </c>
      <c r="H1420" s="1">
        <v>1</v>
      </c>
    </row>
    <row r="1421" spans="1:8" x14ac:dyDescent="0.3">
      <c r="A1421" s="8" t="s">
        <v>5852</v>
      </c>
      <c r="B1421" s="6">
        <v>127984</v>
      </c>
      <c r="C1421" s="1">
        <v>127984</v>
      </c>
      <c r="D1421" s="1">
        <v>2</v>
      </c>
      <c r="E1421" s="1">
        <v>1</v>
      </c>
      <c r="G1421" s="1">
        <v>2</v>
      </c>
      <c r="H1421" s="1">
        <v>1</v>
      </c>
    </row>
    <row r="1422" spans="1:8" x14ac:dyDescent="0.3">
      <c r="A1422" s="8" t="s">
        <v>6352</v>
      </c>
      <c r="B1422" s="6">
        <v>127869</v>
      </c>
      <c r="C1422" s="1">
        <v>127869</v>
      </c>
      <c r="D1422" s="1">
        <v>3</v>
      </c>
      <c r="E1422" s="1">
        <v>1</v>
      </c>
      <c r="G1422" s="1">
        <v>3</v>
      </c>
      <c r="H1422" s="1">
        <v>1</v>
      </c>
    </row>
    <row r="1423" spans="1:8" x14ac:dyDescent="0.3">
      <c r="A1423" s="8" t="s">
        <v>8175</v>
      </c>
      <c r="B1423" s="6">
        <v>127764</v>
      </c>
      <c r="C1423" s="1">
        <v>127764</v>
      </c>
      <c r="D1423" s="1">
        <v>2</v>
      </c>
      <c r="E1423" s="1">
        <v>1</v>
      </c>
      <c r="G1423" s="1">
        <v>2</v>
      </c>
      <c r="H1423" s="1">
        <v>1</v>
      </c>
    </row>
    <row r="1424" spans="1:8" x14ac:dyDescent="0.3">
      <c r="A1424" s="8" t="s">
        <v>4239</v>
      </c>
      <c r="B1424" s="6">
        <v>127688</v>
      </c>
      <c r="C1424" s="1">
        <v>124792</v>
      </c>
      <c r="D1424" s="1">
        <v>3</v>
      </c>
      <c r="E1424" s="1">
        <v>2</v>
      </c>
      <c r="G1424" s="1">
        <v>3</v>
      </c>
      <c r="H1424" s="1">
        <v>2</v>
      </c>
    </row>
    <row r="1425" spans="1:8" x14ac:dyDescent="0.3">
      <c r="A1425" s="8" t="s">
        <v>503</v>
      </c>
      <c r="B1425" s="6">
        <v>127555</v>
      </c>
      <c r="C1425" s="1">
        <v>63992</v>
      </c>
      <c r="D1425" s="1">
        <v>11</v>
      </c>
      <c r="E1425" s="1">
        <v>4</v>
      </c>
      <c r="G1425" s="1">
        <v>11</v>
      </c>
      <c r="H1425" s="1">
        <v>4</v>
      </c>
    </row>
    <row r="1426" spans="1:8" x14ac:dyDescent="0.3">
      <c r="A1426" s="8" t="s">
        <v>4360</v>
      </c>
      <c r="B1426" s="6">
        <v>127552</v>
      </c>
      <c r="C1426" s="1">
        <v>79872</v>
      </c>
      <c r="D1426" s="1">
        <v>6</v>
      </c>
      <c r="E1426" s="1">
        <v>3</v>
      </c>
      <c r="G1426" s="1">
        <v>6</v>
      </c>
      <c r="H1426" s="1">
        <v>3</v>
      </c>
    </row>
    <row r="1427" spans="1:8" x14ac:dyDescent="0.3">
      <c r="A1427" s="8" t="s">
        <v>5345</v>
      </c>
      <c r="B1427" s="6">
        <v>127280</v>
      </c>
      <c r="C1427" s="1">
        <v>107984</v>
      </c>
      <c r="D1427" s="1">
        <v>4</v>
      </c>
      <c r="E1427" s="1">
        <v>2</v>
      </c>
      <c r="G1427" s="1">
        <v>4</v>
      </c>
      <c r="H1427" s="1">
        <v>2</v>
      </c>
    </row>
    <row r="1428" spans="1:8" x14ac:dyDescent="0.3">
      <c r="A1428" s="8" t="s">
        <v>9391</v>
      </c>
      <c r="B1428" s="6">
        <v>127117</v>
      </c>
      <c r="C1428" s="1">
        <v>97995</v>
      </c>
      <c r="D1428" s="1">
        <v>14</v>
      </c>
      <c r="E1428" s="1">
        <v>3</v>
      </c>
      <c r="G1428" s="1">
        <v>14</v>
      </c>
      <c r="H1428" s="1">
        <v>3</v>
      </c>
    </row>
    <row r="1429" spans="1:8" x14ac:dyDescent="0.3">
      <c r="A1429" s="8" t="s">
        <v>5255</v>
      </c>
      <c r="B1429" s="6">
        <v>126740</v>
      </c>
      <c r="C1429" s="1">
        <v>119976</v>
      </c>
      <c r="D1429" s="1">
        <v>8</v>
      </c>
      <c r="E1429" s="1">
        <v>2</v>
      </c>
      <c r="G1429" s="1">
        <v>8</v>
      </c>
      <c r="H1429" s="1">
        <v>2</v>
      </c>
    </row>
    <row r="1430" spans="1:8" x14ac:dyDescent="0.3">
      <c r="A1430" s="8" t="s">
        <v>8403</v>
      </c>
      <c r="B1430" s="6">
        <v>126624</v>
      </c>
      <c r="C1430" s="1">
        <v>126624</v>
      </c>
      <c r="D1430" s="1">
        <v>6</v>
      </c>
      <c r="E1430" s="1">
        <v>1</v>
      </c>
      <c r="G1430" s="1">
        <v>6</v>
      </c>
      <c r="H1430" s="1">
        <v>1</v>
      </c>
    </row>
    <row r="1431" spans="1:8" x14ac:dyDescent="0.3">
      <c r="A1431" s="8" t="s">
        <v>3996</v>
      </c>
      <c r="B1431" s="6">
        <v>126414</v>
      </c>
      <c r="C1431" s="1">
        <v>90008</v>
      </c>
      <c r="D1431" s="1">
        <v>7</v>
      </c>
      <c r="E1431" s="1">
        <v>3</v>
      </c>
      <c r="G1431" s="1">
        <v>7</v>
      </c>
      <c r="H1431" s="1">
        <v>3</v>
      </c>
    </row>
    <row r="1432" spans="1:8" x14ac:dyDescent="0.3">
      <c r="A1432" s="8" t="s">
        <v>7906</v>
      </c>
      <c r="B1432" s="6">
        <v>126133</v>
      </c>
      <c r="C1432" s="1">
        <v>126133</v>
      </c>
      <c r="D1432" s="1">
        <v>7</v>
      </c>
      <c r="E1432" s="1">
        <v>1</v>
      </c>
      <c r="G1432" s="1">
        <v>7</v>
      </c>
      <c r="H1432" s="1">
        <v>1</v>
      </c>
    </row>
    <row r="1433" spans="1:8" x14ac:dyDescent="0.3">
      <c r="A1433" s="8" t="s">
        <v>8404</v>
      </c>
      <c r="B1433" s="6">
        <v>125944</v>
      </c>
      <c r="C1433" s="1">
        <v>125944</v>
      </c>
      <c r="D1433" s="1">
        <v>7</v>
      </c>
      <c r="E1433" s="1">
        <v>1</v>
      </c>
      <c r="G1433" s="1">
        <v>7</v>
      </c>
      <c r="H1433" s="1">
        <v>1</v>
      </c>
    </row>
    <row r="1434" spans="1:8" x14ac:dyDescent="0.3">
      <c r="A1434" s="8" t="s">
        <v>7992</v>
      </c>
      <c r="B1434" s="6">
        <v>125846</v>
      </c>
      <c r="C1434" s="1">
        <v>110376</v>
      </c>
      <c r="D1434" s="1">
        <v>14</v>
      </c>
      <c r="E1434" s="1">
        <v>3</v>
      </c>
      <c r="G1434" s="1">
        <v>14</v>
      </c>
      <c r="H1434" s="1">
        <v>3</v>
      </c>
    </row>
    <row r="1435" spans="1:8" x14ac:dyDescent="0.3">
      <c r="A1435" s="8" t="s">
        <v>228</v>
      </c>
      <c r="B1435" s="6">
        <v>125364</v>
      </c>
      <c r="C1435" s="1">
        <v>124608</v>
      </c>
      <c r="D1435" s="1">
        <v>7</v>
      </c>
      <c r="E1435" s="1">
        <v>2</v>
      </c>
      <c r="G1435" s="1">
        <v>7</v>
      </c>
      <c r="H1435" s="1">
        <v>2</v>
      </c>
    </row>
    <row r="1436" spans="1:8" x14ac:dyDescent="0.3">
      <c r="A1436" s="8" t="s">
        <v>6906</v>
      </c>
      <c r="B1436" s="6">
        <v>125117</v>
      </c>
      <c r="C1436" s="1">
        <v>102588</v>
      </c>
      <c r="D1436" s="1">
        <v>21</v>
      </c>
      <c r="E1436" s="1">
        <v>4</v>
      </c>
      <c r="G1436" s="1">
        <v>21</v>
      </c>
      <c r="H1436" s="1">
        <v>4</v>
      </c>
    </row>
    <row r="1437" spans="1:8" x14ac:dyDescent="0.3">
      <c r="A1437" s="8" t="s">
        <v>667</v>
      </c>
      <c r="B1437" s="6">
        <v>125059</v>
      </c>
      <c r="C1437" s="1">
        <v>107424</v>
      </c>
      <c r="D1437" s="1">
        <v>17</v>
      </c>
      <c r="E1437" s="1">
        <v>5</v>
      </c>
      <c r="G1437" s="1">
        <v>17</v>
      </c>
      <c r="H1437" s="1">
        <v>5</v>
      </c>
    </row>
    <row r="1438" spans="1:8" x14ac:dyDescent="0.3">
      <c r="A1438" s="8" t="s">
        <v>7583</v>
      </c>
      <c r="B1438" s="6">
        <v>124764</v>
      </c>
      <c r="C1438" s="1">
        <v>124764</v>
      </c>
      <c r="D1438" s="1">
        <v>3</v>
      </c>
      <c r="E1438" s="1">
        <v>1</v>
      </c>
      <c r="G1438" s="1">
        <v>3</v>
      </c>
      <c r="H1438" s="1">
        <v>1</v>
      </c>
    </row>
    <row r="1439" spans="1:8" x14ac:dyDescent="0.3">
      <c r="A1439" s="8" t="s">
        <v>749</v>
      </c>
      <c r="B1439" s="6">
        <v>124586</v>
      </c>
      <c r="C1439" s="1">
        <v>124586</v>
      </c>
      <c r="D1439" s="1">
        <v>7</v>
      </c>
      <c r="E1439" s="1">
        <v>1</v>
      </c>
      <c r="G1439" s="1">
        <v>7</v>
      </c>
      <c r="H1439" s="1">
        <v>1</v>
      </c>
    </row>
    <row r="1440" spans="1:8" x14ac:dyDescent="0.3">
      <c r="A1440" s="8" t="s">
        <v>8325</v>
      </c>
      <c r="B1440" s="6">
        <v>124404</v>
      </c>
      <c r="C1440" s="1">
        <v>124404</v>
      </c>
      <c r="D1440" s="1">
        <v>4</v>
      </c>
      <c r="E1440" s="1">
        <v>1</v>
      </c>
      <c r="G1440" s="1">
        <v>4</v>
      </c>
      <c r="H1440" s="1">
        <v>1</v>
      </c>
    </row>
    <row r="1441" spans="1:8" x14ac:dyDescent="0.3">
      <c r="A1441" s="8" t="s">
        <v>6333</v>
      </c>
      <c r="B1441" s="6">
        <v>123880</v>
      </c>
      <c r="C1441" s="1">
        <v>122352</v>
      </c>
      <c r="D1441" s="1">
        <v>5</v>
      </c>
      <c r="E1441" s="1">
        <v>2</v>
      </c>
      <c r="G1441" s="1">
        <v>5</v>
      </c>
      <c r="H1441" s="1">
        <v>2</v>
      </c>
    </row>
    <row r="1442" spans="1:8" x14ac:dyDescent="0.3">
      <c r="A1442" s="8" t="s">
        <v>4386</v>
      </c>
      <c r="B1442" s="6">
        <v>123552</v>
      </c>
      <c r="C1442" s="1">
        <v>123552</v>
      </c>
      <c r="D1442" s="1">
        <v>3</v>
      </c>
      <c r="E1442" s="1">
        <v>1</v>
      </c>
      <c r="G1442" s="1">
        <v>3</v>
      </c>
      <c r="H1442" s="1">
        <v>1</v>
      </c>
    </row>
    <row r="1443" spans="1:8" x14ac:dyDescent="0.3">
      <c r="A1443" s="8" t="s">
        <v>4622</v>
      </c>
      <c r="B1443" s="6">
        <v>123425</v>
      </c>
      <c r="C1443" s="1">
        <v>102833</v>
      </c>
      <c r="D1443" s="1">
        <v>5</v>
      </c>
      <c r="E1443" s="1">
        <v>2</v>
      </c>
      <c r="G1443" s="1">
        <v>5</v>
      </c>
      <c r="H1443" s="1">
        <v>2</v>
      </c>
    </row>
    <row r="1444" spans="1:8" x14ac:dyDescent="0.3">
      <c r="A1444" s="8" t="s">
        <v>6452</v>
      </c>
      <c r="B1444" s="6">
        <v>123361</v>
      </c>
      <c r="C1444" s="1">
        <v>54666</v>
      </c>
      <c r="D1444" s="1">
        <v>21</v>
      </c>
      <c r="E1444" s="1">
        <v>5</v>
      </c>
      <c r="G1444" s="1">
        <v>21</v>
      </c>
      <c r="H1444" s="1">
        <v>5</v>
      </c>
    </row>
    <row r="1445" spans="1:8" x14ac:dyDescent="0.3">
      <c r="A1445" s="8" t="s">
        <v>9432</v>
      </c>
      <c r="B1445" s="6">
        <v>123360</v>
      </c>
      <c r="C1445" s="1">
        <v>120768</v>
      </c>
      <c r="D1445" s="1">
        <v>9</v>
      </c>
      <c r="E1445" s="1">
        <v>2</v>
      </c>
      <c r="G1445" s="1">
        <v>9</v>
      </c>
      <c r="H1445" s="1">
        <v>2</v>
      </c>
    </row>
    <row r="1446" spans="1:8" x14ac:dyDescent="0.3">
      <c r="A1446" s="8" t="s">
        <v>8375</v>
      </c>
      <c r="B1446" s="6">
        <v>123280</v>
      </c>
      <c r="C1446" s="1">
        <v>44688</v>
      </c>
      <c r="D1446" s="1">
        <v>26</v>
      </c>
      <c r="E1446" s="1">
        <v>5</v>
      </c>
      <c r="G1446" s="1">
        <v>26</v>
      </c>
      <c r="H1446" s="1">
        <v>5</v>
      </c>
    </row>
    <row r="1447" spans="1:8" x14ac:dyDescent="0.3">
      <c r="A1447" s="8" t="s">
        <v>4280</v>
      </c>
      <c r="B1447" s="6">
        <v>123150</v>
      </c>
      <c r="C1447" s="1">
        <v>121296</v>
      </c>
      <c r="D1447" s="1">
        <v>9</v>
      </c>
      <c r="E1447" s="1">
        <v>2</v>
      </c>
      <c r="G1447" s="1">
        <v>9</v>
      </c>
      <c r="H1447" s="1">
        <v>2</v>
      </c>
    </row>
    <row r="1448" spans="1:8" x14ac:dyDescent="0.3">
      <c r="A1448" s="8" t="s">
        <v>6473</v>
      </c>
      <c r="B1448" s="6">
        <v>123144</v>
      </c>
      <c r="C1448" s="1">
        <v>123144</v>
      </c>
      <c r="D1448" s="1">
        <v>7</v>
      </c>
      <c r="E1448" s="1">
        <v>1</v>
      </c>
      <c r="G1448" s="1">
        <v>7</v>
      </c>
      <c r="H1448" s="1">
        <v>1</v>
      </c>
    </row>
    <row r="1449" spans="1:8" x14ac:dyDescent="0.3">
      <c r="A1449" s="8" t="s">
        <v>6039</v>
      </c>
      <c r="B1449" s="6">
        <v>122940</v>
      </c>
      <c r="C1449" s="1">
        <v>120784</v>
      </c>
      <c r="D1449" s="1">
        <v>11</v>
      </c>
      <c r="E1449" s="1">
        <v>3</v>
      </c>
      <c r="G1449" s="1">
        <v>11</v>
      </c>
      <c r="H1449" s="1">
        <v>3</v>
      </c>
    </row>
    <row r="1450" spans="1:8" x14ac:dyDescent="0.3">
      <c r="A1450" s="8" t="s">
        <v>6972</v>
      </c>
      <c r="B1450" s="6">
        <v>122352</v>
      </c>
      <c r="C1450" s="1">
        <v>122352</v>
      </c>
      <c r="D1450" s="1">
        <v>3</v>
      </c>
      <c r="E1450" s="1">
        <v>1</v>
      </c>
      <c r="G1450" s="1">
        <v>3</v>
      </c>
      <c r="H1450" s="1">
        <v>1</v>
      </c>
    </row>
    <row r="1451" spans="1:8" x14ac:dyDescent="0.3">
      <c r="A1451" s="8" t="s">
        <v>1978</v>
      </c>
      <c r="B1451" s="6">
        <v>122162</v>
      </c>
      <c r="C1451" s="1">
        <v>78648</v>
      </c>
      <c r="D1451" s="1">
        <v>14</v>
      </c>
      <c r="E1451" s="1">
        <v>4</v>
      </c>
      <c r="G1451" s="1">
        <v>14</v>
      </c>
      <c r="H1451" s="1">
        <v>4</v>
      </c>
    </row>
    <row r="1452" spans="1:8" x14ac:dyDescent="0.3">
      <c r="A1452" s="8" t="s">
        <v>7713</v>
      </c>
      <c r="B1452" s="6">
        <v>122136</v>
      </c>
      <c r="C1452" s="1">
        <v>122136</v>
      </c>
      <c r="D1452" s="1">
        <v>3</v>
      </c>
      <c r="E1452" s="1">
        <v>1</v>
      </c>
      <c r="G1452" s="1">
        <v>3</v>
      </c>
      <c r="H1452" s="1">
        <v>1</v>
      </c>
    </row>
    <row r="1453" spans="1:8" x14ac:dyDescent="0.3">
      <c r="A1453" s="8" t="s">
        <v>6017</v>
      </c>
      <c r="B1453" s="6">
        <v>121996</v>
      </c>
      <c r="C1453" s="1">
        <v>121996</v>
      </c>
      <c r="D1453" s="1">
        <v>5</v>
      </c>
      <c r="E1453" s="1">
        <v>1</v>
      </c>
      <c r="G1453" s="1">
        <v>5</v>
      </c>
      <c r="H1453" s="1">
        <v>1</v>
      </c>
    </row>
    <row r="1454" spans="1:8" x14ac:dyDescent="0.3">
      <c r="A1454" s="8" t="s">
        <v>7329</v>
      </c>
      <c r="B1454" s="6">
        <v>121916</v>
      </c>
      <c r="C1454" s="1">
        <v>119996</v>
      </c>
      <c r="D1454" s="1">
        <v>11</v>
      </c>
      <c r="E1454" s="1">
        <v>3</v>
      </c>
      <c r="G1454" s="1">
        <v>11</v>
      </c>
      <c r="H1454" s="1">
        <v>3</v>
      </c>
    </row>
    <row r="1455" spans="1:8" x14ac:dyDescent="0.3">
      <c r="A1455" s="8" t="s">
        <v>7760</v>
      </c>
      <c r="B1455" s="6">
        <v>121804</v>
      </c>
      <c r="C1455" s="1">
        <v>113372</v>
      </c>
      <c r="D1455" s="1">
        <v>12</v>
      </c>
      <c r="E1455" s="1">
        <v>4</v>
      </c>
      <c r="G1455" s="1">
        <v>12</v>
      </c>
      <c r="H1455" s="1">
        <v>4</v>
      </c>
    </row>
    <row r="1456" spans="1:8" x14ac:dyDescent="0.3">
      <c r="A1456" s="8" t="s">
        <v>7220</v>
      </c>
      <c r="B1456" s="6">
        <v>121738</v>
      </c>
      <c r="C1456" s="1">
        <v>113335</v>
      </c>
      <c r="D1456" s="1">
        <v>10</v>
      </c>
      <c r="E1456" s="1">
        <v>3</v>
      </c>
      <c r="G1456" s="1">
        <v>10</v>
      </c>
      <c r="H1456" s="1">
        <v>3</v>
      </c>
    </row>
    <row r="1457" spans="1:8" x14ac:dyDescent="0.3">
      <c r="A1457" s="8" t="s">
        <v>8457</v>
      </c>
      <c r="B1457" s="6">
        <v>121737</v>
      </c>
      <c r="C1457" s="1">
        <v>85246</v>
      </c>
      <c r="D1457" s="1">
        <v>11</v>
      </c>
      <c r="E1457" s="1">
        <v>3</v>
      </c>
      <c r="G1457" s="1">
        <v>11</v>
      </c>
      <c r="H1457" s="1">
        <v>3</v>
      </c>
    </row>
    <row r="1458" spans="1:8" x14ac:dyDescent="0.3">
      <c r="A1458" s="8" t="s">
        <v>7257</v>
      </c>
      <c r="B1458" s="6">
        <v>121592</v>
      </c>
      <c r="C1458" s="1">
        <v>121592</v>
      </c>
      <c r="D1458" s="1">
        <v>8</v>
      </c>
      <c r="E1458" s="1">
        <v>1</v>
      </c>
      <c r="G1458" s="1">
        <v>8</v>
      </c>
      <c r="H1458" s="1">
        <v>1</v>
      </c>
    </row>
    <row r="1459" spans="1:8" x14ac:dyDescent="0.3">
      <c r="A1459" s="8" t="s">
        <v>9308</v>
      </c>
      <c r="B1459" s="6">
        <v>121536</v>
      </c>
      <c r="C1459" s="1">
        <v>121536</v>
      </c>
      <c r="D1459" s="1">
        <v>4</v>
      </c>
      <c r="E1459" s="1">
        <v>1</v>
      </c>
      <c r="G1459" s="1">
        <v>4</v>
      </c>
      <c r="H1459" s="1">
        <v>1</v>
      </c>
    </row>
    <row r="1460" spans="1:8" x14ac:dyDescent="0.3">
      <c r="A1460" s="8" t="s">
        <v>6750</v>
      </c>
      <c r="B1460" s="6">
        <v>121485</v>
      </c>
      <c r="C1460" s="1">
        <v>121485</v>
      </c>
      <c r="D1460" s="1">
        <v>3</v>
      </c>
      <c r="E1460" s="1">
        <v>1</v>
      </c>
      <c r="G1460" s="1">
        <v>3</v>
      </c>
      <c r="H1460" s="1">
        <v>1</v>
      </c>
    </row>
    <row r="1461" spans="1:8" x14ac:dyDescent="0.3">
      <c r="A1461" s="8" t="s">
        <v>6681</v>
      </c>
      <c r="B1461" s="6">
        <v>121307</v>
      </c>
      <c r="C1461" s="1">
        <v>119616</v>
      </c>
      <c r="D1461" s="1">
        <v>12</v>
      </c>
      <c r="E1461" s="1">
        <v>3</v>
      </c>
      <c r="G1461" s="1">
        <v>12</v>
      </c>
      <c r="H1461" s="1">
        <v>3</v>
      </c>
    </row>
    <row r="1462" spans="1:8" x14ac:dyDescent="0.3">
      <c r="A1462" s="8" t="s">
        <v>9206</v>
      </c>
      <c r="B1462" s="6">
        <v>121296</v>
      </c>
      <c r="C1462" s="1">
        <v>121296</v>
      </c>
      <c r="D1462" s="1">
        <v>8</v>
      </c>
      <c r="E1462" s="1">
        <v>1</v>
      </c>
      <c r="G1462" s="1">
        <v>8</v>
      </c>
      <c r="H1462" s="1">
        <v>1</v>
      </c>
    </row>
    <row r="1463" spans="1:8" x14ac:dyDescent="0.3">
      <c r="A1463" s="8" t="s">
        <v>6179</v>
      </c>
      <c r="B1463" s="6">
        <v>121271</v>
      </c>
      <c r="C1463" s="1">
        <v>88752</v>
      </c>
      <c r="D1463" s="1">
        <v>8</v>
      </c>
      <c r="E1463" s="1">
        <v>3</v>
      </c>
      <c r="G1463" s="1">
        <v>8</v>
      </c>
      <c r="H1463" s="1">
        <v>3</v>
      </c>
    </row>
    <row r="1464" spans="1:8" x14ac:dyDescent="0.3">
      <c r="A1464" s="8" t="s">
        <v>7788</v>
      </c>
      <c r="B1464" s="6">
        <v>121054</v>
      </c>
      <c r="C1464" s="1">
        <v>119976</v>
      </c>
      <c r="D1464" s="1">
        <v>8</v>
      </c>
      <c r="E1464" s="1">
        <v>2</v>
      </c>
      <c r="G1464" s="1">
        <v>8</v>
      </c>
      <c r="H1464" s="1">
        <v>2</v>
      </c>
    </row>
    <row r="1465" spans="1:8" x14ac:dyDescent="0.3">
      <c r="A1465" s="8" t="s">
        <v>4413</v>
      </c>
      <c r="B1465" s="6">
        <v>120712</v>
      </c>
      <c r="C1465" s="1">
        <v>120712</v>
      </c>
      <c r="D1465" s="1">
        <v>1</v>
      </c>
      <c r="E1465" s="1">
        <v>1</v>
      </c>
      <c r="G1465" s="1">
        <v>1</v>
      </c>
      <c r="H1465" s="1">
        <v>1</v>
      </c>
    </row>
    <row r="1466" spans="1:8" x14ac:dyDescent="0.3">
      <c r="A1466" s="8" t="s">
        <v>8601</v>
      </c>
      <c r="B1466" s="6">
        <v>120666</v>
      </c>
      <c r="C1466" s="1">
        <v>120666</v>
      </c>
      <c r="D1466" s="1">
        <v>2</v>
      </c>
      <c r="E1466" s="1">
        <v>1</v>
      </c>
      <c r="G1466" s="1">
        <v>2</v>
      </c>
      <c r="H1466" s="1">
        <v>1</v>
      </c>
    </row>
    <row r="1467" spans="1:8" x14ac:dyDescent="0.3">
      <c r="A1467" s="8" t="s">
        <v>5183</v>
      </c>
      <c r="B1467" s="6">
        <v>120666</v>
      </c>
      <c r="C1467" s="1">
        <v>120666</v>
      </c>
      <c r="D1467" s="1">
        <v>2</v>
      </c>
      <c r="E1467" s="1">
        <v>1</v>
      </c>
      <c r="G1467" s="1">
        <v>2</v>
      </c>
      <c r="H1467" s="1">
        <v>1</v>
      </c>
    </row>
    <row r="1468" spans="1:8" x14ac:dyDescent="0.3">
      <c r="A1468" s="8" t="s">
        <v>9181</v>
      </c>
      <c r="B1468" s="6">
        <v>120576</v>
      </c>
      <c r="C1468" s="1">
        <v>120576</v>
      </c>
      <c r="D1468" s="1">
        <v>8</v>
      </c>
      <c r="E1468" s="1">
        <v>1</v>
      </c>
      <c r="G1468" s="1">
        <v>8</v>
      </c>
      <c r="H1468" s="1">
        <v>1</v>
      </c>
    </row>
    <row r="1469" spans="1:8" x14ac:dyDescent="0.3">
      <c r="A1469" s="8" t="s">
        <v>9258</v>
      </c>
      <c r="B1469" s="6">
        <v>120389</v>
      </c>
      <c r="C1469" s="1">
        <v>109193</v>
      </c>
      <c r="D1469" s="1">
        <v>9</v>
      </c>
      <c r="E1469" s="1">
        <v>2</v>
      </c>
      <c r="G1469" s="1">
        <v>9</v>
      </c>
      <c r="H1469" s="1">
        <v>2</v>
      </c>
    </row>
    <row r="1470" spans="1:8" x14ac:dyDescent="0.3">
      <c r="A1470" s="8" t="s">
        <v>8890</v>
      </c>
      <c r="B1470" s="6">
        <v>120258</v>
      </c>
      <c r="C1470" s="1">
        <v>101994</v>
      </c>
      <c r="D1470" s="1">
        <v>4</v>
      </c>
      <c r="E1470" s="1">
        <v>2</v>
      </c>
      <c r="G1470" s="1">
        <v>4</v>
      </c>
      <c r="H1470" s="1">
        <v>2</v>
      </c>
    </row>
    <row r="1471" spans="1:8" x14ac:dyDescent="0.3">
      <c r="A1471" s="8" t="s">
        <v>5164</v>
      </c>
      <c r="B1471" s="6">
        <v>119976</v>
      </c>
      <c r="C1471" s="1">
        <v>119976</v>
      </c>
      <c r="D1471" s="1">
        <v>3</v>
      </c>
      <c r="E1471" s="1">
        <v>1</v>
      </c>
      <c r="G1471" s="1">
        <v>3</v>
      </c>
      <c r="H1471" s="1">
        <v>1</v>
      </c>
    </row>
    <row r="1472" spans="1:8" x14ac:dyDescent="0.3">
      <c r="A1472" s="8" t="s">
        <v>7383</v>
      </c>
      <c r="B1472" s="6">
        <v>119833</v>
      </c>
      <c r="C1472" s="1">
        <v>119833</v>
      </c>
      <c r="D1472" s="1">
        <v>10</v>
      </c>
      <c r="E1472" s="1">
        <v>1</v>
      </c>
      <c r="G1472" s="1">
        <v>10</v>
      </c>
      <c r="H1472" s="1">
        <v>1</v>
      </c>
    </row>
    <row r="1473" spans="1:8" x14ac:dyDescent="0.3">
      <c r="A1473" s="8" t="s">
        <v>478</v>
      </c>
      <c r="B1473" s="6">
        <v>119618</v>
      </c>
      <c r="C1473" s="1">
        <v>85494</v>
      </c>
      <c r="D1473" s="1">
        <v>25</v>
      </c>
      <c r="E1473" s="1">
        <v>5</v>
      </c>
      <c r="G1473" s="1">
        <v>25</v>
      </c>
      <c r="H1473" s="1">
        <v>5</v>
      </c>
    </row>
    <row r="1474" spans="1:8" x14ac:dyDescent="0.3">
      <c r="A1474" s="8" t="s">
        <v>6617</v>
      </c>
      <c r="B1474" s="6">
        <v>119372</v>
      </c>
      <c r="C1474" s="1">
        <v>117488</v>
      </c>
      <c r="D1474" s="1">
        <v>10</v>
      </c>
      <c r="E1474" s="1">
        <v>2</v>
      </c>
      <c r="G1474" s="1">
        <v>10</v>
      </c>
      <c r="H1474" s="1">
        <v>2</v>
      </c>
    </row>
    <row r="1475" spans="1:8" x14ac:dyDescent="0.3">
      <c r="A1475" s="8" t="s">
        <v>6491</v>
      </c>
      <c r="B1475" s="6">
        <v>119178</v>
      </c>
      <c r="C1475" s="1">
        <v>115296</v>
      </c>
      <c r="D1475" s="1">
        <v>5</v>
      </c>
      <c r="E1475" s="1">
        <v>2</v>
      </c>
      <c r="G1475" s="1">
        <v>5</v>
      </c>
      <c r="H1475" s="1">
        <v>2</v>
      </c>
    </row>
    <row r="1476" spans="1:8" x14ac:dyDescent="0.3">
      <c r="A1476" s="8" t="s">
        <v>6760</v>
      </c>
      <c r="B1476" s="6">
        <v>119136</v>
      </c>
      <c r="C1476" s="1">
        <v>56394</v>
      </c>
      <c r="D1476" s="1">
        <v>17</v>
      </c>
      <c r="E1476" s="1">
        <v>6</v>
      </c>
      <c r="G1476" s="1">
        <v>17</v>
      </c>
      <c r="H1476" s="1">
        <v>6</v>
      </c>
    </row>
    <row r="1477" spans="1:8" x14ac:dyDescent="0.3">
      <c r="A1477" s="8" t="s">
        <v>8322</v>
      </c>
      <c r="B1477" s="6">
        <v>119084</v>
      </c>
      <c r="C1477" s="1">
        <v>118472</v>
      </c>
      <c r="D1477" s="1">
        <v>7</v>
      </c>
      <c r="E1477" s="1">
        <v>2</v>
      </c>
      <c r="G1477" s="1">
        <v>7</v>
      </c>
      <c r="H1477" s="1">
        <v>2</v>
      </c>
    </row>
    <row r="1478" spans="1:8" x14ac:dyDescent="0.3">
      <c r="A1478" s="8" t="s">
        <v>1940</v>
      </c>
      <c r="B1478" s="6">
        <v>118320</v>
      </c>
      <c r="C1478" s="1">
        <v>89856</v>
      </c>
      <c r="D1478" s="1">
        <v>9</v>
      </c>
      <c r="E1478" s="1">
        <v>3</v>
      </c>
      <c r="G1478" s="1">
        <v>9</v>
      </c>
      <c r="H1478" s="1">
        <v>3</v>
      </c>
    </row>
    <row r="1479" spans="1:8" x14ac:dyDescent="0.3">
      <c r="A1479" s="8" t="s">
        <v>8105</v>
      </c>
      <c r="B1479" s="6">
        <v>117958</v>
      </c>
      <c r="C1479" s="1">
        <v>85246</v>
      </c>
      <c r="D1479" s="1">
        <v>4</v>
      </c>
      <c r="E1479" s="1">
        <v>2</v>
      </c>
      <c r="G1479" s="1">
        <v>4</v>
      </c>
      <c r="H1479" s="1">
        <v>2</v>
      </c>
    </row>
    <row r="1480" spans="1:8" x14ac:dyDescent="0.3">
      <c r="A1480" s="8" t="s">
        <v>8981</v>
      </c>
      <c r="B1480" s="6">
        <v>117882</v>
      </c>
      <c r="C1480" s="1">
        <v>117882</v>
      </c>
      <c r="D1480" s="1">
        <v>1</v>
      </c>
      <c r="E1480" s="1">
        <v>1</v>
      </c>
      <c r="G1480" s="1">
        <v>1</v>
      </c>
      <c r="H1480" s="1">
        <v>1</v>
      </c>
    </row>
    <row r="1481" spans="1:8" x14ac:dyDescent="0.3">
      <c r="A1481" s="8" t="s">
        <v>9397</v>
      </c>
      <c r="B1481" s="6">
        <v>117511</v>
      </c>
      <c r="C1481" s="1">
        <v>70464</v>
      </c>
      <c r="D1481" s="1">
        <v>16</v>
      </c>
      <c r="E1481" s="1">
        <v>4</v>
      </c>
      <c r="G1481" s="1">
        <v>16</v>
      </c>
      <c r="H1481" s="1">
        <v>4</v>
      </c>
    </row>
    <row r="1482" spans="1:8" x14ac:dyDescent="0.3">
      <c r="A1482" s="8" t="s">
        <v>7391</v>
      </c>
      <c r="B1482" s="6">
        <v>117456</v>
      </c>
      <c r="C1482" s="1">
        <v>117456</v>
      </c>
      <c r="D1482" s="1">
        <v>3</v>
      </c>
      <c r="E1482" s="1">
        <v>1</v>
      </c>
      <c r="G1482" s="1">
        <v>3</v>
      </c>
      <c r="H1482" s="1">
        <v>1</v>
      </c>
    </row>
    <row r="1483" spans="1:8" x14ac:dyDescent="0.3">
      <c r="A1483" s="8" t="s">
        <v>7164</v>
      </c>
      <c r="B1483" s="6">
        <v>117303</v>
      </c>
      <c r="C1483" s="1">
        <v>115812</v>
      </c>
      <c r="D1483" s="1">
        <v>7</v>
      </c>
      <c r="E1483" s="1">
        <v>2</v>
      </c>
      <c r="G1483" s="1">
        <v>7</v>
      </c>
      <c r="H1483" s="1">
        <v>2</v>
      </c>
    </row>
    <row r="1484" spans="1:8" x14ac:dyDescent="0.3">
      <c r="A1484" s="8" t="s">
        <v>6560</v>
      </c>
      <c r="B1484" s="6">
        <v>117269</v>
      </c>
      <c r="C1484" s="1">
        <v>70008</v>
      </c>
      <c r="D1484" s="1">
        <v>16</v>
      </c>
      <c r="E1484" s="1">
        <v>3</v>
      </c>
      <c r="G1484" s="1">
        <v>16</v>
      </c>
      <c r="H1484" s="1">
        <v>3</v>
      </c>
    </row>
    <row r="1485" spans="1:8" x14ac:dyDescent="0.3">
      <c r="A1485" s="8" t="s">
        <v>9068</v>
      </c>
      <c r="B1485" s="6">
        <v>117261</v>
      </c>
      <c r="C1485" s="1">
        <v>111294</v>
      </c>
      <c r="D1485" s="1">
        <v>9</v>
      </c>
      <c r="E1485" s="1">
        <v>4</v>
      </c>
      <c r="G1485" s="1">
        <v>9</v>
      </c>
      <c r="H1485" s="1">
        <v>4</v>
      </c>
    </row>
    <row r="1486" spans="1:8" x14ac:dyDescent="0.3">
      <c r="A1486" s="8" t="s">
        <v>6870</v>
      </c>
      <c r="B1486" s="6">
        <v>117072</v>
      </c>
      <c r="C1486" s="1">
        <v>89995</v>
      </c>
      <c r="D1486" s="1">
        <v>18</v>
      </c>
      <c r="E1486" s="1">
        <v>4</v>
      </c>
      <c r="G1486" s="1">
        <v>18</v>
      </c>
      <c r="H1486" s="1">
        <v>4</v>
      </c>
    </row>
    <row r="1487" spans="1:8" x14ac:dyDescent="0.3">
      <c r="A1487" s="8" t="s">
        <v>6330</v>
      </c>
      <c r="B1487" s="6">
        <v>116832</v>
      </c>
      <c r="C1487" s="1">
        <v>116832</v>
      </c>
      <c r="D1487" s="1">
        <v>4</v>
      </c>
      <c r="E1487" s="1">
        <v>1</v>
      </c>
      <c r="G1487" s="1">
        <v>4</v>
      </c>
      <c r="H1487" s="1">
        <v>1</v>
      </c>
    </row>
    <row r="1488" spans="1:8" x14ac:dyDescent="0.3">
      <c r="A1488" s="8" t="s">
        <v>1233</v>
      </c>
      <c r="B1488" s="6">
        <v>116692</v>
      </c>
      <c r="C1488" s="1">
        <v>116692</v>
      </c>
      <c r="D1488" s="1">
        <v>5</v>
      </c>
      <c r="E1488" s="1">
        <v>1</v>
      </c>
      <c r="G1488" s="1">
        <v>5</v>
      </c>
      <c r="H1488" s="1">
        <v>1</v>
      </c>
    </row>
    <row r="1489" spans="1:8" x14ac:dyDescent="0.3">
      <c r="A1489" s="8" t="s">
        <v>1185</v>
      </c>
      <c r="B1489" s="6">
        <v>116467</v>
      </c>
      <c r="C1489" s="1">
        <v>108248</v>
      </c>
      <c r="D1489" s="1">
        <v>21</v>
      </c>
      <c r="E1489" s="1">
        <v>5</v>
      </c>
      <c r="G1489" s="1">
        <v>21</v>
      </c>
      <c r="H1489" s="1">
        <v>5</v>
      </c>
    </row>
    <row r="1490" spans="1:8" x14ac:dyDescent="0.3">
      <c r="A1490" s="8" t="s">
        <v>7457</v>
      </c>
      <c r="B1490" s="6">
        <v>116312</v>
      </c>
      <c r="C1490" s="1">
        <v>116312</v>
      </c>
      <c r="D1490" s="1">
        <v>7</v>
      </c>
      <c r="E1490" s="1">
        <v>1</v>
      </c>
      <c r="G1490" s="1">
        <v>7</v>
      </c>
      <c r="H1490" s="1">
        <v>1</v>
      </c>
    </row>
    <row r="1491" spans="1:8" x14ac:dyDescent="0.3">
      <c r="A1491" s="8" t="s">
        <v>7751</v>
      </c>
      <c r="B1491" s="6">
        <v>115930</v>
      </c>
      <c r="C1491" s="1">
        <v>47968</v>
      </c>
      <c r="D1491" s="1">
        <v>10</v>
      </c>
      <c r="E1491" s="1">
        <v>5</v>
      </c>
      <c r="G1491" s="1">
        <v>10</v>
      </c>
      <c r="H1491" s="1">
        <v>5</v>
      </c>
    </row>
    <row r="1492" spans="1:8" x14ac:dyDescent="0.3">
      <c r="A1492" s="8" t="s">
        <v>206</v>
      </c>
      <c r="B1492" s="6">
        <v>115839</v>
      </c>
      <c r="C1492" s="1">
        <v>104392</v>
      </c>
      <c r="D1492" s="1">
        <v>17</v>
      </c>
      <c r="E1492" s="1">
        <v>4</v>
      </c>
      <c r="G1492" s="1">
        <v>17</v>
      </c>
      <c r="H1492" s="1">
        <v>4</v>
      </c>
    </row>
    <row r="1493" spans="1:8" x14ac:dyDescent="0.3">
      <c r="A1493" s="8" t="s">
        <v>7862</v>
      </c>
      <c r="B1493" s="6">
        <v>115812</v>
      </c>
      <c r="C1493" s="1">
        <v>115812</v>
      </c>
      <c r="D1493" s="1">
        <v>5</v>
      </c>
      <c r="E1493" s="1">
        <v>1</v>
      </c>
      <c r="G1493" s="1">
        <v>5</v>
      </c>
      <c r="H1493" s="1">
        <v>1</v>
      </c>
    </row>
    <row r="1494" spans="1:8" x14ac:dyDescent="0.3">
      <c r="A1494" s="8" t="s">
        <v>8237</v>
      </c>
      <c r="B1494" s="6">
        <v>115798</v>
      </c>
      <c r="C1494" s="1">
        <v>47997</v>
      </c>
      <c r="D1494" s="1">
        <v>15</v>
      </c>
      <c r="E1494" s="1">
        <v>5</v>
      </c>
      <c r="G1494" s="1">
        <v>15</v>
      </c>
      <c r="H1494" s="1">
        <v>5</v>
      </c>
    </row>
    <row r="1495" spans="1:8" x14ac:dyDescent="0.3">
      <c r="A1495" s="8" t="s">
        <v>7845</v>
      </c>
      <c r="B1495" s="6">
        <v>115772</v>
      </c>
      <c r="C1495" s="1">
        <v>53568</v>
      </c>
      <c r="D1495" s="1">
        <v>12</v>
      </c>
      <c r="E1495" s="1">
        <v>3</v>
      </c>
      <c r="G1495" s="1">
        <v>12</v>
      </c>
      <c r="H1495" s="1">
        <v>3</v>
      </c>
    </row>
    <row r="1496" spans="1:8" x14ac:dyDescent="0.3">
      <c r="A1496" s="8" t="s">
        <v>7170</v>
      </c>
      <c r="B1496" s="6">
        <v>115696</v>
      </c>
      <c r="C1496" s="1">
        <v>112648</v>
      </c>
      <c r="D1496" s="1">
        <v>4</v>
      </c>
      <c r="E1496" s="1">
        <v>2</v>
      </c>
      <c r="G1496" s="1">
        <v>4</v>
      </c>
      <c r="H1496" s="1">
        <v>2</v>
      </c>
    </row>
    <row r="1497" spans="1:8" x14ac:dyDescent="0.3">
      <c r="A1497" s="8" t="s">
        <v>7061</v>
      </c>
      <c r="B1497" s="6">
        <v>115480</v>
      </c>
      <c r="C1497" s="1">
        <v>98392</v>
      </c>
      <c r="D1497" s="1">
        <v>3</v>
      </c>
      <c r="E1497" s="1">
        <v>2</v>
      </c>
      <c r="G1497" s="1">
        <v>3</v>
      </c>
      <c r="H1497" s="1">
        <v>2</v>
      </c>
    </row>
    <row r="1498" spans="1:8" x14ac:dyDescent="0.3">
      <c r="A1498" s="8" t="s">
        <v>7008</v>
      </c>
      <c r="B1498" s="6">
        <v>115296</v>
      </c>
      <c r="C1498" s="1">
        <v>115296</v>
      </c>
      <c r="D1498" s="1">
        <v>3</v>
      </c>
      <c r="E1498" s="1">
        <v>1</v>
      </c>
      <c r="G1498" s="1">
        <v>3</v>
      </c>
      <c r="H1498" s="1">
        <v>1</v>
      </c>
    </row>
    <row r="1499" spans="1:8" x14ac:dyDescent="0.3">
      <c r="A1499" s="8" t="s">
        <v>2571</v>
      </c>
      <c r="B1499" s="6">
        <v>115296</v>
      </c>
      <c r="C1499" s="1">
        <v>115296</v>
      </c>
      <c r="D1499" s="1">
        <v>3</v>
      </c>
      <c r="E1499" s="1">
        <v>1</v>
      </c>
      <c r="G1499" s="1">
        <v>3</v>
      </c>
      <c r="H1499" s="1">
        <v>1</v>
      </c>
    </row>
    <row r="1500" spans="1:8" x14ac:dyDescent="0.3">
      <c r="A1500" s="8" t="s">
        <v>7782</v>
      </c>
      <c r="B1500" s="6">
        <v>115287</v>
      </c>
      <c r="C1500" s="1">
        <v>49497</v>
      </c>
      <c r="D1500" s="1">
        <v>16</v>
      </c>
      <c r="E1500" s="1">
        <v>5</v>
      </c>
      <c r="G1500" s="1">
        <v>16</v>
      </c>
      <c r="H1500" s="1">
        <v>5</v>
      </c>
    </row>
    <row r="1501" spans="1:8" x14ac:dyDescent="0.3">
      <c r="A1501" s="8" t="s">
        <v>8683</v>
      </c>
      <c r="B1501" s="6">
        <v>115225</v>
      </c>
      <c r="C1501" s="1">
        <v>49632</v>
      </c>
      <c r="D1501" s="1">
        <v>16</v>
      </c>
      <c r="E1501" s="1">
        <v>5</v>
      </c>
      <c r="G1501" s="1">
        <v>16</v>
      </c>
      <c r="H1501" s="1">
        <v>5</v>
      </c>
    </row>
    <row r="1502" spans="1:8" x14ac:dyDescent="0.3">
      <c r="A1502" s="8" t="s">
        <v>8801</v>
      </c>
      <c r="B1502" s="6">
        <v>115136</v>
      </c>
      <c r="C1502" s="1">
        <v>115136</v>
      </c>
      <c r="D1502" s="1">
        <v>8</v>
      </c>
      <c r="E1502" s="1">
        <v>1</v>
      </c>
      <c r="G1502" s="1">
        <v>8</v>
      </c>
      <c r="H1502" s="1">
        <v>1</v>
      </c>
    </row>
    <row r="1503" spans="1:8" x14ac:dyDescent="0.3">
      <c r="A1503" s="8" t="s">
        <v>6795</v>
      </c>
      <c r="B1503" s="6">
        <v>114929</v>
      </c>
      <c r="C1503" s="1">
        <v>69716</v>
      </c>
      <c r="D1503" s="1">
        <v>15</v>
      </c>
      <c r="E1503" s="1">
        <v>4</v>
      </c>
      <c r="G1503" s="1">
        <v>15</v>
      </c>
      <c r="H1503" s="1">
        <v>4</v>
      </c>
    </row>
    <row r="1504" spans="1:8" x14ac:dyDescent="0.3">
      <c r="A1504" s="8" t="s">
        <v>8256</v>
      </c>
      <c r="B1504" s="6">
        <v>114848</v>
      </c>
      <c r="C1504" s="1">
        <v>114848</v>
      </c>
      <c r="D1504" s="1">
        <v>4</v>
      </c>
      <c r="E1504" s="1">
        <v>1</v>
      </c>
      <c r="G1504" s="1">
        <v>4</v>
      </c>
      <c r="H1504" s="1">
        <v>1</v>
      </c>
    </row>
    <row r="1505" spans="1:8" x14ac:dyDescent="0.3">
      <c r="A1505" s="8" t="s">
        <v>7541</v>
      </c>
      <c r="B1505" s="6">
        <v>114560</v>
      </c>
      <c r="C1505" s="1">
        <v>108576</v>
      </c>
      <c r="D1505" s="1">
        <v>6</v>
      </c>
      <c r="E1505" s="1">
        <v>2</v>
      </c>
      <c r="G1505" s="1">
        <v>6</v>
      </c>
      <c r="H1505" s="1">
        <v>2</v>
      </c>
    </row>
    <row r="1506" spans="1:8" x14ac:dyDescent="0.3">
      <c r="A1506" s="8" t="s">
        <v>4948</v>
      </c>
      <c r="B1506" s="6">
        <v>113992</v>
      </c>
      <c r="C1506" s="1">
        <v>113992</v>
      </c>
      <c r="D1506" s="1">
        <v>4</v>
      </c>
      <c r="E1506" s="1">
        <v>1</v>
      </c>
      <c r="G1506" s="1">
        <v>4</v>
      </c>
      <c r="H1506" s="1">
        <v>1</v>
      </c>
    </row>
    <row r="1507" spans="1:8" x14ac:dyDescent="0.3">
      <c r="A1507" s="8" t="s">
        <v>5652</v>
      </c>
      <c r="B1507" s="6">
        <v>113568</v>
      </c>
      <c r="C1507" s="1">
        <v>113568</v>
      </c>
      <c r="D1507" s="1">
        <v>2</v>
      </c>
      <c r="E1507" s="1">
        <v>1</v>
      </c>
      <c r="G1507" s="1">
        <v>2</v>
      </c>
      <c r="H1507" s="1">
        <v>1</v>
      </c>
    </row>
    <row r="1508" spans="1:8" x14ac:dyDescent="0.3">
      <c r="A1508" s="8" t="s">
        <v>7516</v>
      </c>
      <c r="B1508" s="6">
        <v>113568</v>
      </c>
      <c r="C1508" s="1">
        <v>113568</v>
      </c>
      <c r="D1508" s="1">
        <v>2</v>
      </c>
      <c r="E1508" s="1">
        <v>1</v>
      </c>
      <c r="G1508" s="1">
        <v>2</v>
      </c>
      <c r="H1508" s="1">
        <v>1</v>
      </c>
    </row>
    <row r="1509" spans="1:8" x14ac:dyDescent="0.3">
      <c r="A1509" s="8" t="s">
        <v>8648</v>
      </c>
      <c r="B1509" s="6">
        <v>113475</v>
      </c>
      <c r="C1509" s="1">
        <v>68238</v>
      </c>
      <c r="D1509" s="1">
        <v>6</v>
      </c>
      <c r="E1509" s="1">
        <v>3</v>
      </c>
      <c r="G1509" s="1">
        <v>6</v>
      </c>
      <c r="H1509" s="1">
        <v>3</v>
      </c>
    </row>
    <row r="1510" spans="1:8" x14ac:dyDescent="0.3">
      <c r="A1510" s="8" t="s">
        <v>2902</v>
      </c>
      <c r="B1510" s="6">
        <v>112683</v>
      </c>
      <c r="C1510" s="1">
        <v>110691</v>
      </c>
      <c r="D1510" s="1">
        <v>13</v>
      </c>
      <c r="E1510" s="1">
        <v>2</v>
      </c>
      <c r="G1510" s="1">
        <v>13</v>
      </c>
      <c r="H1510" s="1">
        <v>2</v>
      </c>
    </row>
    <row r="1511" spans="1:8" x14ac:dyDescent="0.3">
      <c r="A1511" s="8" t="s">
        <v>6756</v>
      </c>
      <c r="B1511" s="6">
        <v>112456</v>
      </c>
      <c r="C1511" s="1">
        <v>105584</v>
      </c>
      <c r="D1511" s="1">
        <v>4</v>
      </c>
      <c r="E1511" s="1">
        <v>2</v>
      </c>
      <c r="G1511" s="1">
        <v>4</v>
      </c>
      <c r="H1511" s="1">
        <v>2</v>
      </c>
    </row>
    <row r="1512" spans="1:8" x14ac:dyDescent="0.3">
      <c r="A1512" s="8" t="s">
        <v>5395</v>
      </c>
      <c r="B1512" s="6">
        <v>112392</v>
      </c>
      <c r="C1512" s="1">
        <v>66288</v>
      </c>
      <c r="D1512" s="1">
        <v>15</v>
      </c>
      <c r="E1512" s="1">
        <v>3</v>
      </c>
      <c r="G1512" s="1">
        <v>15</v>
      </c>
      <c r="H1512" s="1">
        <v>3</v>
      </c>
    </row>
    <row r="1513" spans="1:8" x14ac:dyDescent="0.3">
      <c r="A1513" s="8" t="s">
        <v>8507</v>
      </c>
      <c r="B1513" s="6">
        <v>112316</v>
      </c>
      <c r="C1513" s="1">
        <v>89568</v>
      </c>
      <c r="D1513" s="1">
        <v>12</v>
      </c>
      <c r="E1513" s="1">
        <v>3</v>
      </c>
      <c r="G1513" s="1">
        <v>12</v>
      </c>
      <c r="H1513" s="1">
        <v>3</v>
      </c>
    </row>
    <row r="1514" spans="1:8" x14ac:dyDescent="0.3">
      <c r="A1514" s="8" t="s">
        <v>5674</v>
      </c>
      <c r="B1514" s="6">
        <v>111960</v>
      </c>
      <c r="C1514" s="1">
        <v>46497</v>
      </c>
      <c r="D1514" s="1">
        <v>41</v>
      </c>
      <c r="E1514" s="1">
        <v>9</v>
      </c>
      <c r="G1514" s="1">
        <v>41</v>
      </c>
      <c r="H1514" s="1">
        <v>9</v>
      </c>
    </row>
    <row r="1515" spans="1:8" x14ac:dyDescent="0.3">
      <c r="A1515" s="8" t="s">
        <v>1258</v>
      </c>
      <c r="B1515" s="6">
        <v>111904</v>
      </c>
      <c r="C1515" s="1">
        <v>55968</v>
      </c>
      <c r="D1515" s="1">
        <v>10</v>
      </c>
      <c r="E1515" s="1">
        <v>4</v>
      </c>
      <c r="G1515" s="1">
        <v>10</v>
      </c>
      <c r="H1515" s="1">
        <v>4</v>
      </c>
    </row>
    <row r="1516" spans="1:8" x14ac:dyDescent="0.3">
      <c r="A1516" s="8" t="s">
        <v>4615</v>
      </c>
      <c r="B1516" s="6">
        <v>111888</v>
      </c>
      <c r="C1516" s="1">
        <v>111888</v>
      </c>
      <c r="D1516" s="1">
        <v>7</v>
      </c>
      <c r="E1516" s="1">
        <v>1</v>
      </c>
      <c r="G1516" s="1">
        <v>7</v>
      </c>
      <c r="H1516" s="1">
        <v>1</v>
      </c>
    </row>
    <row r="1517" spans="1:8" x14ac:dyDescent="0.3">
      <c r="A1517" s="8" t="s">
        <v>4586</v>
      </c>
      <c r="B1517" s="6">
        <v>111792</v>
      </c>
      <c r="C1517" s="1">
        <v>111792</v>
      </c>
      <c r="D1517" s="1">
        <v>4</v>
      </c>
      <c r="E1517" s="1">
        <v>1</v>
      </c>
      <c r="G1517" s="1">
        <v>4</v>
      </c>
      <c r="H1517" s="1">
        <v>1</v>
      </c>
    </row>
    <row r="1518" spans="1:8" x14ac:dyDescent="0.3">
      <c r="A1518" s="8" t="s">
        <v>7680</v>
      </c>
      <c r="B1518" s="6">
        <v>111792</v>
      </c>
      <c r="C1518" s="1">
        <v>111792</v>
      </c>
      <c r="D1518" s="1">
        <v>4</v>
      </c>
      <c r="E1518" s="1">
        <v>1</v>
      </c>
      <c r="G1518" s="1">
        <v>4</v>
      </c>
      <c r="H1518" s="1">
        <v>1</v>
      </c>
    </row>
    <row r="1519" spans="1:8" x14ac:dyDescent="0.3">
      <c r="A1519" s="8" t="s">
        <v>8988</v>
      </c>
      <c r="B1519" s="6">
        <v>111760</v>
      </c>
      <c r="C1519" s="1">
        <v>108768</v>
      </c>
      <c r="D1519" s="1">
        <v>8</v>
      </c>
      <c r="E1519" s="1">
        <v>2</v>
      </c>
      <c r="G1519" s="1">
        <v>8</v>
      </c>
      <c r="H1519" s="1">
        <v>2</v>
      </c>
    </row>
    <row r="1520" spans="1:8" x14ac:dyDescent="0.3">
      <c r="A1520" s="8" t="s">
        <v>8312</v>
      </c>
      <c r="B1520" s="6">
        <v>111672</v>
      </c>
      <c r="C1520" s="1">
        <v>111672</v>
      </c>
      <c r="D1520" s="1">
        <v>9</v>
      </c>
      <c r="E1520" s="1">
        <v>1</v>
      </c>
      <c r="G1520" s="1">
        <v>9</v>
      </c>
      <c r="H1520" s="1">
        <v>1</v>
      </c>
    </row>
    <row r="1521" spans="1:8" x14ac:dyDescent="0.3">
      <c r="A1521" s="8" t="s">
        <v>5441</v>
      </c>
      <c r="B1521" s="6">
        <v>111672</v>
      </c>
      <c r="C1521" s="1">
        <v>111672</v>
      </c>
      <c r="D1521" s="1">
        <v>9</v>
      </c>
      <c r="E1521" s="1">
        <v>1</v>
      </c>
      <c r="G1521" s="1">
        <v>9</v>
      </c>
      <c r="H1521" s="1">
        <v>1</v>
      </c>
    </row>
    <row r="1522" spans="1:8" x14ac:dyDescent="0.3">
      <c r="A1522" s="8" t="s">
        <v>9004</v>
      </c>
      <c r="B1522" s="6">
        <v>111517</v>
      </c>
      <c r="C1522" s="1">
        <v>111517</v>
      </c>
      <c r="D1522" s="1">
        <v>7</v>
      </c>
      <c r="E1522" s="1">
        <v>1</v>
      </c>
      <c r="G1522" s="1">
        <v>7</v>
      </c>
      <c r="H1522" s="1">
        <v>1</v>
      </c>
    </row>
    <row r="1523" spans="1:8" x14ac:dyDescent="0.3">
      <c r="A1523" s="8" t="s">
        <v>4431</v>
      </c>
      <c r="B1523" s="6">
        <v>111496</v>
      </c>
      <c r="C1523" s="1">
        <v>54712</v>
      </c>
      <c r="D1523" s="1">
        <v>11</v>
      </c>
      <c r="E1523" s="1">
        <v>3</v>
      </c>
      <c r="G1523" s="1">
        <v>11</v>
      </c>
      <c r="H1523" s="1">
        <v>3</v>
      </c>
    </row>
    <row r="1524" spans="1:8" x14ac:dyDescent="0.3">
      <c r="A1524" s="8" t="s">
        <v>5730</v>
      </c>
      <c r="B1524" s="6">
        <v>111104</v>
      </c>
      <c r="C1524" s="1">
        <v>111104</v>
      </c>
      <c r="D1524" s="1">
        <v>7</v>
      </c>
      <c r="E1524" s="1">
        <v>1</v>
      </c>
      <c r="G1524" s="1">
        <v>7</v>
      </c>
      <c r="H1524" s="1">
        <v>1</v>
      </c>
    </row>
    <row r="1525" spans="1:8" x14ac:dyDescent="0.3">
      <c r="A1525" s="8" t="s">
        <v>7822</v>
      </c>
      <c r="B1525" s="6">
        <v>111050</v>
      </c>
      <c r="C1525" s="1">
        <v>41584</v>
      </c>
      <c r="D1525" s="1">
        <v>7</v>
      </c>
      <c r="E1525" s="1">
        <v>4</v>
      </c>
      <c r="G1525" s="1">
        <v>7</v>
      </c>
      <c r="H1525" s="1">
        <v>4</v>
      </c>
    </row>
    <row r="1526" spans="1:8" x14ac:dyDescent="0.3">
      <c r="A1526" s="8" t="s">
        <v>8825</v>
      </c>
      <c r="B1526" s="6">
        <v>110996</v>
      </c>
      <c r="C1526" s="1">
        <v>93248</v>
      </c>
      <c r="D1526" s="1">
        <v>7</v>
      </c>
      <c r="E1526" s="1">
        <v>2</v>
      </c>
      <c r="G1526" s="1">
        <v>7</v>
      </c>
      <c r="H1526" s="1">
        <v>2</v>
      </c>
    </row>
    <row r="1527" spans="1:8" x14ac:dyDescent="0.3">
      <c r="A1527" s="8" t="s">
        <v>8007</v>
      </c>
      <c r="B1527" s="6">
        <v>110995</v>
      </c>
      <c r="C1527" s="1">
        <v>98997</v>
      </c>
      <c r="D1527" s="1">
        <v>5</v>
      </c>
      <c r="E1527" s="1">
        <v>2</v>
      </c>
      <c r="G1527" s="1">
        <v>5</v>
      </c>
      <c r="H1527" s="1">
        <v>2</v>
      </c>
    </row>
    <row r="1528" spans="1:8" x14ac:dyDescent="0.3">
      <c r="A1528" s="8" t="s">
        <v>6159</v>
      </c>
      <c r="B1528" s="6">
        <v>110766</v>
      </c>
      <c r="C1528" s="1">
        <v>110397</v>
      </c>
      <c r="D1528" s="1">
        <v>4</v>
      </c>
      <c r="E1528" s="1">
        <v>2</v>
      </c>
      <c r="G1528" s="1">
        <v>4</v>
      </c>
      <c r="H1528" s="1">
        <v>2</v>
      </c>
    </row>
    <row r="1529" spans="1:8" x14ac:dyDescent="0.3">
      <c r="A1529" s="8" t="s">
        <v>8626</v>
      </c>
      <c r="B1529" s="6">
        <v>110528</v>
      </c>
      <c r="C1529" s="1">
        <v>110528</v>
      </c>
      <c r="D1529" s="1">
        <v>4</v>
      </c>
      <c r="E1529" s="1">
        <v>1</v>
      </c>
      <c r="G1529" s="1">
        <v>4</v>
      </c>
      <c r="H1529" s="1">
        <v>1</v>
      </c>
    </row>
    <row r="1530" spans="1:8" x14ac:dyDescent="0.3">
      <c r="A1530" s="8" t="s">
        <v>8653</v>
      </c>
      <c r="B1530" s="6">
        <v>110433</v>
      </c>
      <c r="C1530" s="1">
        <v>106869</v>
      </c>
      <c r="D1530" s="1">
        <v>6</v>
      </c>
      <c r="E1530" s="1">
        <v>2</v>
      </c>
      <c r="G1530" s="1">
        <v>6</v>
      </c>
      <c r="H1530" s="1">
        <v>2</v>
      </c>
    </row>
    <row r="1531" spans="1:8" x14ac:dyDescent="0.3">
      <c r="A1531" s="8" t="s">
        <v>6650</v>
      </c>
      <c r="B1531" s="6">
        <v>110159</v>
      </c>
      <c r="C1531" s="1">
        <v>109592</v>
      </c>
      <c r="D1531" s="1">
        <v>6</v>
      </c>
      <c r="E1531" s="1">
        <v>2</v>
      </c>
      <c r="G1531" s="1">
        <v>6</v>
      </c>
      <c r="H1531" s="1">
        <v>2</v>
      </c>
    </row>
    <row r="1532" spans="1:8" x14ac:dyDescent="0.3">
      <c r="A1532" s="8" t="s">
        <v>4784</v>
      </c>
      <c r="B1532" s="6">
        <v>110124</v>
      </c>
      <c r="C1532" s="1">
        <v>108576</v>
      </c>
      <c r="D1532" s="1">
        <v>6</v>
      </c>
      <c r="E1532" s="1">
        <v>2</v>
      </c>
      <c r="G1532" s="1">
        <v>6</v>
      </c>
      <c r="H1532" s="1">
        <v>2</v>
      </c>
    </row>
    <row r="1533" spans="1:8" x14ac:dyDescent="0.3">
      <c r="A1533" s="8" t="s">
        <v>6456</v>
      </c>
      <c r="B1533" s="6">
        <v>110062</v>
      </c>
      <c r="C1533" s="1">
        <v>89592</v>
      </c>
      <c r="D1533" s="1">
        <v>13</v>
      </c>
      <c r="E1533" s="1">
        <v>4</v>
      </c>
      <c r="G1533" s="1">
        <v>13</v>
      </c>
      <c r="H1533" s="1">
        <v>4</v>
      </c>
    </row>
    <row r="1534" spans="1:8" x14ac:dyDescent="0.3">
      <c r="A1534" s="8" t="s">
        <v>3130</v>
      </c>
      <c r="B1534" s="6">
        <v>109996</v>
      </c>
      <c r="C1534" s="1">
        <v>109996</v>
      </c>
      <c r="D1534" s="1">
        <v>4</v>
      </c>
      <c r="E1534" s="1">
        <v>1</v>
      </c>
      <c r="G1534" s="1">
        <v>4</v>
      </c>
      <c r="H1534" s="1">
        <v>1</v>
      </c>
    </row>
    <row r="1535" spans="1:8" x14ac:dyDescent="0.3">
      <c r="A1535" s="8" t="s">
        <v>9451</v>
      </c>
      <c r="B1535" s="6">
        <v>109853</v>
      </c>
      <c r="C1535" s="1">
        <v>108542</v>
      </c>
      <c r="D1535" s="1">
        <v>10</v>
      </c>
      <c r="E1535" s="1">
        <v>2</v>
      </c>
      <c r="G1535" s="1">
        <v>10</v>
      </c>
      <c r="H1535" s="1">
        <v>2</v>
      </c>
    </row>
    <row r="1536" spans="1:8" x14ac:dyDescent="0.3">
      <c r="A1536" s="8" t="s">
        <v>7293</v>
      </c>
      <c r="B1536" s="6">
        <v>109764</v>
      </c>
      <c r="C1536" s="1">
        <v>109764</v>
      </c>
      <c r="D1536" s="1">
        <v>2</v>
      </c>
      <c r="E1536" s="1">
        <v>1</v>
      </c>
      <c r="G1536" s="1">
        <v>2</v>
      </c>
      <c r="H1536" s="1">
        <v>1</v>
      </c>
    </row>
    <row r="1537" spans="1:8" x14ac:dyDescent="0.3">
      <c r="A1537" s="8" t="s">
        <v>5194</v>
      </c>
      <c r="B1537" s="6">
        <v>109425</v>
      </c>
      <c r="C1537" s="1">
        <v>47995</v>
      </c>
      <c r="D1537" s="1">
        <v>15</v>
      </c>
      <c r="E1537" s="1">
        <v>3</v>
      </c>
      <c r="G1537" s="1">
        <v>15</v>
      </c>
      <c r="H1537" s="1">
        <v>3</v>
      </c>
    </row>
    <row r="1538" spans="1:8" x14ac:dyDescent="0.3">
      <c r="A1538" s="8" t="s">
        <v>3795</v>
      </c>
      <c r="B1538" s="6">
        <v>109360</v>
      </c>
      <c r="C1538" s="1">
        <v>78256</v>
      </c>
      <c r="D1538" s="1">
        <v>8</v>
      </c>
      <c r="E1538" s="1">
        <v>2</v>
      </c>
      <c r="G1538" s="1">
        <v>8</v>
      </c>
      <c r="H1538" s="1">
        <v>2</v>
      </c>
    </row>
    <row r="1539" spans="1:8" x14ac:dyDescent="0.3">
      <c r="A1539" s="8" t="s">
        <v>7261</v>
      </c>
      <c r="B1539" s="6">
        <v>109208</v>
      </c>
      <c r="C1539" s="1">
        <v>95992</v>
      </c>
      <c r="D1539" s="1">
        <v>5</v>
      </c>
      <c r="E1539" s="1">
        <v>2</v>
      </c>
      <c r="G1539" s="1">
        <v>5</v>
      </c>
      <c r="H1539" s="1">
        <v>2</v>
      </c>
    </row>
    <row r="1540" spans="1:8" x14ac:dyDescent="0.3">
      <c r="A1540" s="8" t="s">
        <v>7615</v>
      </c>
      <c r="B1540" s="6">
        <v>109135</v>
      </c>
      <c r="C1540" s="1">
        <v>87232</v>
      </c>
      <c r="D1540" s="1">
        <v>12</v>
      </c>
      <c r="E1540" s="1">
        <v>4</v>
      </c>
      <c r="G1540" s="1">
        <v>12</v>
      </c>
      <c r="H1540" s="1">
        <v>4</v>
      </c>
    </row>
    <row r="1541" spans="1:8" x14ac:dyDescent="0.3">
      <c r="A1541" s="8" t="s">
        <v>9064</v>
      </c>
      <c r="B1541" s="6">
        <v>108587</v>
      </c>
      <c r="C1541" s="1">
        <v>68001</v>
      </c>
      <c r="D1541" s="1">
        <v>10</v>
      </c>
      <c r="E1541" s="1">
        <v>2</v>
      </c>
      <c r="G1541" s="1">
        <v>10</v>
      </c>
      <c r="H1541" s="1">
        <v>2</v>
      </c>
    </row>
    <row r="1542" spans="1:8" x14ac:dyDescent="0.3">
      <c r="A1542" s="8" t="s">
        <v>8546</v>
      </c>
      <c r="B1542" s="6">
        <v>108542</v>
      </c>
      <c r="C1542" s="1">
        <v>108542</v>
      </c>
      <c r="D1542" s="1">
        <v>7</v>
      </c>
      <c r="E1542" s="1">
        <v>1</v>
      </c>
      <c r="G1542" s="1">
        <v>7</v>
      </c>
      <c r="H1542" s="1">
        <v>1</v>
      </c>
    </row>
    <row r="1543" spans="1:8" x14ac:dyDescent="0.3">
      <c r="A1543" s="8" t="s">
        <v>5756</v>
      </c>
      <c r="B1543" s="6">
        <v>108542</v>
      </c>
      <c r="C1543" s="1">
        <v>108542</v>
      </c>
      <c r="D1543" s="1">
        <v>7</v>
      </c>
      <c r="E1543" s="1">
        <v>1</v>
      </c>
      <c r="G1543" s="1">
        <v>7</v>
      </c>
      <c r="H1543" s="1">
        <v>1</v>
      </c>
    </row>
    <row r="1544" spans="1:8" x14ac:dyDescent="0.3">
      <c r="A1544" s="8" t="s">
        <v>3964</v>
      </c>
      <c r="B1544" s="6">
        <v>108516</v>
      </c>
      <c r="C1544" s="1">
        <v>102438</v>
      </c>
      <c r="D1544" s="1">
        <v>16</v>
      </c>
      <c r="E1544" s="1">
        <v>4</v>
      </c>
      <c r="G1544" s="1">
        <v>16</v>
      </c>
      <c r="H1544" s="1">
        <v>4</v>
      </c>
    </row>
    <row r="1545" spans="1:8" x14ac:dyDescent="0.3">
      <c r="A1545" s="8" t="s">
        <v>6267</v>
      </c>
      <c r="B1545" s="6">
        <v>108196</v>
      </c>
      <c r="C1545" s="1">
        <v>96585</v>
      </c>
      <c r="D1545" s="1">
        <v>16</v>
      </c>
      <c r="E1545" s="1">
        <v>4</v>
      </c>
      <c r="G1545" s="1">
        <v>16</v>
      </c>
      <c r="H1545" s="1">
        <v>4</v>
      </c>
    </row>
    <row r="1546" spans="1:8" x14ac:dyDescent="0.3">
      <c r="A1546" s="8" t="s">
        <v>208</v>
      </c>
      <c r="B1546" s="6">
        <v>108169</v>
      </c>
      <c r="C1546" s="1">
        <v>78294</v>
      </c>
      <c r="D1546" s="1">
        <v>13</v>
      </c>
      <c r="E1546" s="1">
        <v>4</v>
      </c>
      <c r="G1546" s="1">
        <v>13</v>
      </c>
      <c r="H1546" s="1">
        <v>4</v>
      </c>
    </row>
    <row r="1547" spans="1:8" x14ac:dyDescent="0.3">
      <c r="A1547" s="8" t="s">
        <v>7114</v>
      </c>
      <c r="B1547" s="6">
        <v>108126</v>
      </c>
      <c r="C1547" s="1">
        <v>104993</v>
      </c>
      <c r="D1547" s="1">
        <v>15</v>
      </c>
      <c r="E1547" s="1">
        <v>3</v>
      </c>
      <c r="G1547" s="1">
        <v>15</v>
      </c>
      <c r="H1547" s="1">
        <v>3</v>
      </c>
    </row>
    <row r="1548" spans="1:8" x14ac:dyDescent="0.3">
      <c r="A1548" s="8" t="s">
        <v>7655</v>
      </c>
      <c r="B1548" s="6">
        <v>108123</v>
      </c>
      <c r="C1548" s="1">
        <v>107424</v>
      </c>
      <c r="D1548" s="1">
        <v>9</v>
      </c>
      <c r="E1548" s="1">
        <v>2</v>
      </c>
      <c r="G1548" s="1">
        <v>9</v>
      </c>
      <c r="H1548" s="1">
        <v>2</v>
      </c>
    </row>
    <row r="1549" spans="1:8" x14ac:dyDescent="0.3">
      <c r="A1549" s="8" t="s">
        <v>753</v>
      </c>
      <c r="B1549" s="6">
        <v>107982</v>
      </c>
      <c r="C1549" s="1">
        <v>107982</v>
      </c>
      <c r="D1549" s="1">
        <v>3</v>
      </c>
      <c r="E1549" s="1">
        <v>1</v>
      </c>
      <c r="G1549" s="1">
        <v>3</v>
      </c>
      <c r="H1549" s="1">
        <v>1</v>
      </c>
    </row>
    <row r="1550" spans="1:8" x14ac:dyDescent="0.3">
      <c r="A1550" s="8" t="s">
        <v>6740</v>
      </c>
      <c r="B1550" s="6">
        <v>107976</v>
      </c>
      <c r="C1550" s="1">
        <v>107976</v>
      </c>
      <c r="D1550" s="1">
        <v>3</v>
      </c>
      <c r="E1550" s="1">
        <v>1</v>
      </c>
      <c r="G1550" s="1">
        <v>3</v>
      </c>
      <c r="H1550" s="1">
        <v>1</v>
      </c>
    </row>
    <row r="1551" spans="1:8" x14ac:dyDescent="0.3">
      <c r="A1551" s="8" t="s">
        <v>7773</v>
      </c>
      <c r="B1551" s="6">
        <v>107932</v>
      </c>
      <c r="C1551" s="1">
        <v>105912</v>
      </c>
      <c r="D1551" s="1">
        <v>15</v>
      </c>
      <c r="E1551" s="1">
        <v>4</v>
      </c>
      <c r="G1551" s="1">
        <v>15</v>
      </c>
      <c r="H1551" s="1">
        <v>4</v>
      </c>
    </row>
    <row r="1552" spans="1:8" x14ac:dyDescent="0.3">
      <c r="A1552" s="8" t="s">
        <v>4752</v>
      </c>
      <c r="B1552" s="6">
        <v>107864</v>
      </c>
      <c r="C1552" s="1">
        <v>79512</v>
      </c>
      <c r="D1552" s="1">
        <v>4</v>
      </c>
      <c r="E1552" s="1">
        <v>2</v>
      </c>
      <c r="G1552" s="1">
        <v>4</v>
      </c>
      <c r="H1552" s="1">
        <v>2</v>
      </c>
    </row>
    <row r="1553" spans="1:8" x14ac:dyDescent="0.3">
      <c r="A1553" s="8" t="s">
        <v>1612</v>
      </c>
      <c r="B1553" s="6">
        <v>107772</v>
      </c>
      <c r="C1553" s="1">
        <v>107772</v>
      </c>
      <c r="D1553" s="1">
        <v>2</v>
      </c>
      <c r="E1553" s="1">
        <v>1</v>
      </c>
      <c r="G1553" s="1">
        <v>2</v>
      </c>
      <c r="H1553" s="1">
        <v>1</v>
      </c>
    </row>
    <row r="1554" spans="1:8" x14ac:dyDescent="0.3">
      <c r="A1554" s="8" t="s">
        <v>7531</v>
      </c>
      <c r="B1554" s="6">
        <v>107747</v>
      </c>
      <c r="C1554" s="1">
        <v>82495</v>
      </c>
      <c r="D1554" s="1">
        <v>19</v>
      </c>
      <c r="E1554" s="1">
        <v>3</v>
      </c>
      <c r="G1554" s="1">
        <v>19</v>
      </c>
      <c r="H1554" s="1">
        <v>3</v>
      </c>
    </row>
    <row r="1555" spans="1:8" x14ac:dyDescent="0.3">
      <c r="A1555" s="8" t="s">
        <v>9109</v>
      </c>
      <c r="B1555" s="6">
        <v>107648</v>
      </c>
      <c r="C1555" s="1">
        <v>107648</v>
      </c>
      <c r="D1555" s="1">
        <v>2</v>
      </c>
      <c r="E1555" s="1">
        <v>1</v>
      </c>
      <c r="G1555" s="1">
        <v>2</v>
      </c>
      <c r="H1555" s="1">
        <v>1</v>
      </c>
    </row>
    <row r="1556" spans="1:8" x14ac:dyDescent="0.3">
      <c r="A1556" s="8" t="s">
        <v>6814</v>
      </c>
      <c r="B1556" s="6">
        <v>107648</v>
      </c>
      <c r="C1556" s="1">
        <v>107648</v>
      </c>
      <c r="D1556" s="1">
        <v>2</v>
      </c>
      <c r="E1556" s="1">
        <v>1</v>
      </c>
      <c r="G1556" s="1">
        <v>2</v>
      </c>
      <c r="H1556" s="1">
        <v>1</v>
      </c>
    </row>
    <row r="1557" spans="1:8" x14ac:dyDescent="0.3">
      <c r="A1557" s="8" t="s">
        <v>8042</v>
      </c>
      <c r="B1557" s="6">
        <v>107552</v>
      </c>
      <c r="C1557" s="1">
        <v>97184</v>
      </c>
      <c r="D1557" s="1">
        <v>4</v>
      </c>
      <c r="E1557" s="1">
        <v>2</v>
      </c>
      <c r="G1557" s="1">
        <v>4</v>
      </c>
      <c r="H1557" s="1">
        <v>2</v>
      </c>
    </row>
    <row r="1558" spans="1:8" x14ac:dyDescent="0.3">
      <c r="A1558" s="8" t="s">
        <v>5354</v>
      </c>
      <c r="B1558" s="6">
        <v>107537</v>
      </c>
      <c r="C1558" s="1">
        <v>73395</v>
      </c>
      <c r="D1558" s="1">
        <v>12</v>
      </c>
      <c r="E1558" s="1">
        <v>3</v>
      </c>
      <c r="G1558" s="1">
        <v>12</v>
      </c>
      <c r="H1558" s="1">
        <v>3</v>
      </c>
    </row>
    <row r="1559" spans="1:8" x14ac:dyDescent="0.3">
      <c r="A1559" s="8" t="s">
        <v>9402</v>
      </c>
      <c r="B1559" s="6">
        <v>107496</v>
      </c>
      <c r="C1559" s="1">
        <v>71088</v>
      </c>
      <c r="D1559" s="1">
        <v>4</v>
      </c>
      <c r="E1559" s="1">
        <v>2</v>
      </c>
      <c r="G1559" s="1">
        <v>4</v>
      </c>
      <c r="H1559" s="1">
        <v>2</v>
      </c>
    </row>
    <row r="1560" spans="1:8" x14ac:dyDescent="0.3">
      <c r="A1560" s="8" t="s">
        <v>1110</v>
      </c>
      <c r="B1560" s="6">
        <v>107480</v>
      </c>
      <c r="C1560" s="1">
        <v>106344</v>
      </c>
      <c r="D1560" s="1">
        <v>9</v>
      </c>
      <c r="E1560" s="1">
        <v>2</v>
      </c>
      <c r="G1560" s="1">
        <v>9</v>
      </c>
      <c r="H1560" s="1">
        <v>2</v>
      </c>
    </row>
    <row r="1561" spans="1:8" x14ac:dyDescent="0.3">
      <c r="A1561" s="8" t="s">
        <v>5567</v>
      </c>
      <c r="B1561" s="6">
        <v>107396</v>
      </c>
      <c r="C1561" s="1">
        <v>99372</v>
      </c>
      <c r="D1561" s="1">
        <v>6</v>
      </c>
      <c r="E1561" s="1">
        <v>3</v>
      </c>
      <c r="G1561" s="1">
        <v>6</v>
      </c>
      <c r="H1561" s="1">
        <v>3</v>
      </c>
    </row>
    <row r="1562" spans="1:8" x14ac:dyDescent="0.3">
      <c r="A1562" s="8" t="s">
        <v>6557</v>
      </c>
      <c r="B1562" s="6">
        <v>107356</v>
      </c>
      <c r="C1562" s="1">
        <v>71632</v>
      </c>
      <c r="D1562" s="1">
        <v>17</v>
      </c>
      <c r="E1562" s="1">
        <v>3</v>
      </c>
      <c r="G1562" s="1">
        <v>17</v>
      </c>
      <c r="H1562" s="1">
        <v>3</v>
      </c>
    </row>
    <row r="1563" spans="1:8" x14ac:dyDescent="0.3">
      <c r="A1563" s="8" t="s">
        <v>4722</v>
      </c>
      <c r="B1563" s="6">
        <v>107270</v>
      </c>
      <c r="C1563" s="1">
        <v>85824</v>
      </c>
      <c r="D1563" s="1">
        <v>14</v>
      </c>
      <c r="E1563" s="1">
        <v>4</v>
      </c>
      <c r="G1563" s="1">
        <v>14</v>
      </c>
      <c r="H1563" s="1">
        <v>4</v>
      </c>
    </row>
    <row r="1564" spans="1:8" x14ac:dyDescent="0.3">
      <c r="A1564" s="8" t="s">
        <v>6897</v>
      </c>
      <c r="B1564" s="6">
        <v>107106</v>
      </c>
      <c r="C1564" s="1">
        <v>105552</v>
      </c>
      <c r="D1564" s="1">
        <v>9</v>
      </c>
      <c r="E1564" s="1">
        <v>2</v>
      </c>
      <c r="G1564" s="1">
        <v>9</v>
      </c>
      <c r="H1564" s="1">
        <v>2</v>
      </c>
    </row>
    <row r="1565" spans="1:8" x14ac:dyDescent="0.3">
      <c r="A1565" s="8" t="s">
        <v>8202</v>
      </c>
      <c r="B1565" s="6">
        <v>107047</v>
      </c>
      <c r="C1565" s="1">
        <v>70371</v>
      </c>
      <c r="D1565" s="1">
        <v>19</v>
      </c>
      <c r="E1565" s="1">
        <v>4</v>
      </c>
      <c r="G1565" s="1">
        <v>19</v>
      </c>
      <c r="H1565" s="1">
        <v>4</v>
      </c>
    </row>
    <row r="1566" spans="1:8" x14ac:dyDescent="0.3">
      <c r="A1566" s="8" t="s">
        <v>630</v>
      </c>
      <c r="B1566" s="6">
        <v>106944</v>
      </c>
      <c r="C1566" s="1">
        <v>96256</v>
      </c>
      <c r="D1566" s="1">
        <v>10</v>
      </c>
      <c r="E1566" s="1">
        <v>2</v>
      </c>
      <c r="G1566" s="1">
        <v>10</v>
      </c>
      <c r="H1566" s="1">
        <v>2</v>
      </c>
    </row>
    <row r="1567" spans="1:8" x14ac:dyDescent="0.3">
      <c r="A1567" s="8" t="s">
        <v>4351</v>
      </c>
      <c r="B1567" s="6">
        <v>106898</v>
      </c>
      <c r="C1567" s="1">
        <v>41632</v>
      </c>
      <c r="D1567" s="1">
        <v>22</v>
      </c>
      <c r="E1567" s="1">
        <v>6</v>
      </c>
      <c r="G1567" s="1">
        <v>22</v>
      </c>
      <c r="H1567" s="1">
        <v>6</v>
      </c>
    </row>
    <row r="1568" spans="1:8" x14ac:dyDescent="0.3">
      <c r="A1568" s="8" t="s">
        <v>8232</v>
      </c>
      <c r="B1568" s="6">
        <v>106584</v>
      </c>
      <c r="C1568" s="1">
        <v>87294</v>
      </c>
      <c r="D1568" s="1">
        <v>8</v>
      </c>
      <c r="E1568" s="1">
        <v>3</v>
      </c>
      <c r="G1568" s="1">
        <v>8</v>
      </c>
      <c r="H1568" s="1">
        <v>3</v>
      </c>
    </row>
    <row r="1569" spans="1:8" x14ac:dyDescent="0.3">
      <c r="A1569" s="8" t="s">
        <v>3921</v>
      </c>
      <c r="B1569" s="6">
        <v>106336</v>
      </c>
      <c r="C1569" s="1">
        <v>95968</v>
      </c>
      <c r="D1569" s="1">
        <v>6</v>
      </c>
      <c r="E1569" s="1">
        <v>2</v>
      </c>
      <c r="G1569" s="1">
        <v>6</v>
      </c>
      <c r="H1569" s="1">
        <v>2</v>
      </c>
    </row>
    <row r="1570" spans="1:8" x14ac:dyDescent="0.3">
      <c r="A1570" s="8" t="s">
        <v>6441</v>
      </c>
      <c r="B1570" s="6">
        <v>106198</v>
      </c>
      <c r="C1570" s="1">
        <v>62048</v>
      </c>
      <c r="D1570" s="1">
        <v>21</v>
      </c>
      <c r="E1570" s="1">
        <v>5</v>
      </c>
      <c r="G1570" s="1">
        <v>21</v>
      </c>
      <c r="H1570" s="1">
        <v>5</v>
      </c>
    </row>
    <row r="1571" spans="1:8" x14ac:dyDescent="0.3">
      <c r="A1571" s="8" t="s">
        <v>5535</v>
      </c>
      <c r="B1571" s="6">
        <v>106104</v>
      </c>
      <c r="C1571" s="1">
        <v>95736</v>
      </c>
      <c r="D1571" s="1">
        <v>5</v>
      </c>
      <c r="E1571" s="1">
        <v>2</v>
      </c>
      <c r="G1571" s="1">
        <v>5</v>
      </c>
      <c r="H1571" s="1">
        <v>2</v>
      </c>
    </row>
    <row r="1572" spans="1:8" x14ac:dyDescent="0.3">
      <c r="A1572" s="8" t="s">
        <v>612</v>
      </c>
      <c r="B1572" s="6">
        <v>105757</v>
      </c>
      <c r="C1572" s="1">
        <v>78304</v>
      </c>
      <c r="D1572" s="1">
        <v>16</v>
      </c>
      <c r="E1572" s="1">
        <v>3</v>
      </c>
      <c r="G1572" s="1">
        <v>16</v>
      </c>
      <c r="H1572" s="1">
        <v>3</v>
      </c>
    </row>
    <row r="1573" spans="1:8" x14ac:dyDescent="0.3">
      <c r="A1573" s="8" t="s">
        <v>8715</v>
      </c>
      <c r="B1573" s="6">
        <v>105686</v>
      </c>
      <c r="C1573" s="1">
        <v>105686</v>
      </c>
      <c r="D1573" s="1">
        <v>7</v>
      </c>
      <c r="E1573" s="1">
        <v>1</v>
      </c>
      <c r="G1573" s="1">
        <v>7</v>
      </c>
      <c r="H1573" s="1">
        <v>1</v>
      </c>
    </row>
    <row r="1574" spans="1:8" x14ac:dyDescent="0.3">
      <c r="A1574" s="8" t="s">
        <v>517</v>
      </c>
      <c r="B1574" s="6">
        <v>105408</v>
      </c>
      <c r="C1574" s="1">
        <v>74112</v>
      </c>
      <c r="D1574" s="1">
        <v>10</v>
      </c>
      <c r="E1574" s="1">
        <v>3</v>
      </c>
      <c r="G1574" s="1">
        <v>10</v>
      </c>
      <c r="H1574" s="1">
        <v>3</v>
      </c>
    </row>
    <row r="1575" spans="1:8" x14ac:dyDescent="0.3">
      <c r="A1575" s="8" t="s">
        <v>337</v>
      </c>
      <c r="B1575" s="6">
        <v>105280</v>
      </c>
      <c r="C1575" s="1">
        <v>81424</v>
      </c>
      <c r="D1575" s="1">
        <v>5</v>
      </c>
      <c r="E1575" s="1">
        <v>2</v>
      </c>
      <c r="G1575" s="1">
        <v>5</v>
      </c>
      <c r="H1575" s="1">
        <v>2</v>
      </c>
    </row>
    <row r="1576" spans="1:8" x14ac:dyDescent="0.3">
      <c r="A1576" s="8" t="s">
        <v>1087</v>
      </c>
      <c r="B1576" s="6">
        <v>105060</v>
      </c>
      <c r="C1576" s="1">
        <v>88392</v>
      </c>
      <c r="D1576" s="1">
        <v>17</v>
      </c>
      <c r="E1576" s="1">
        <v>3</v>
      </c>
      <c r="G1576" s="1">
        <v>17</v>
      </c>
      <c r="H1576" s="1">
        <v>3</v>
      </c>
    </row>
    <row r="1577" spans="1:8" x14ac:dyDescent="0.3">
      <c r="A1577" s="8" t="s">
        <v>9492</v>
      </c>
      <c r="B1577" s="6">
        <v>104997</v>
      </c>
      <c r="C1577" s="1">
        <v>99882</v>
      </c>
      <c r="D1577" s="1">
        <v>14</v>
      </c>
      <c r="E1577" s="1">
        <v>2</v>
      </c>
      <c r="G1577" s="1">
        <v>14</v>
      </c>
      <c r="H1577" s="1">
        <v>2</v>
      </c>
    </row>
    <row r="1578" spans="1:8" x14ac:dyDescent="0.3">
      <c r="A1578" s="8" t="s">
        <v>3665</v>
      </c>
      <c r="B1578" s="6">
        <v>104835</v>
      </c>
      <c r="C1578" s="1">
        <v>104835</v>
      </c>
      <c r="D1578" s="1">
        <v>5</v>
      </c>
      <c r="E1578" s="1">
        <v>1</v>
      </c>
      <c r="G1578" s="1">
        <v>5</v>
      </c>
      <c r="H1578" s="1">
        <v>1</v>
      </c>
    </row>
    <row r="1579" spans="1:8" x14ac:dyDescent="0.3">
      <c r="A1579" s="8" t="s">
        <v>5625</v>
      </c>
      <c r="B1579" s="6">
        <v>104712</v>
      </c>
      <c r="C1579" s="1">
        <v>63936</v>
      </c>
      <c r="D1579" s="1">
        <v>11</v>
      </c>
      <c r="E1579" s="1">
        <v>2</v>
      </c>
      <c r="G1579" s="1">
        <v>11</v>
      </c>
      <c r="H1579" s="1">
        <v>2</v>
      </c>
    </row>
    <row r="1580" spans="1:8" x14ac:dyDescent="0.3">
      <c r="A1580" s="8" t="s">
        <v>9196</v>
      </c>
      <c r="B1580" s="6">
        <v>104696</v>
      </c>
      <c r="C1580" s="1">
        <v>104696</v>
      </c>
      <c r="D1580" s="1">
        <v>1</v>
      </c>
      <c r="E1580" s="1">
        <v>1</v>
      </c>
      <c r="G1580" s="1">
        <v>1</v>
      </c>
      <c r="H1580" s="1">
        <v>1</v>
      </c>
    </row>
    <row r="1581" spans="1:8" x14ac:dyDescent="0.3">
      <c r="A1581" s="8" t="s">
        <v>9117</v>
      </c>
      <c r="B1581" s="6">
        <v>104586</v>
      </c>
      <c r="C1581" s="1">
        <v>102582</v>
      </c>
      <c r="D1581" s="1">
        <v>4</v>
      </c>
      <c r="E1581" s="1">
        <v>2</v>
      </c>
      <c r="G1581" s="1">
        <v>4</v>
      </c>
      <c r="H1581" s="1">
        <v>2</v>
      </c>
    </row>
    <row r="1582" spans="1:8" x14ac:dyDescent="0.3">
      <c r="A1582" s="8" t="s">
        <v>284</v>
      </c>
      <c r="B1582" s="6">
        <v>104521</v>
      </c>
      <c r="C1582" s="1">
        <v>102995</v>
      </c>
      <c r="D1582" s="1">
        <v>12</v>
      </c>
      <c r="E1582" s="1">
        <v>2</v>
      </c>
      <c r="G1582" s="1">
        <v>12</v>
      </c>
      <c r="H1582" s="1">
        <v>2</v>
      </c>
    </row>
    <row r="1583" spans="1:8" x14ac:dyDescent="0.3">
      <c r="A1583" s="8" t="s">
        <v>40</v>
      </c>
      <c r="B1583" s="6">
        <v>104463</v>
      </c>
      <c r="C1583" s="1">
        <v>104463</v>
      </c>
      <c r="D1583" s="1">
        <v>5</v>
      </c>
      <c r="E1583" s="1">
        <v>1</v>
      </c>
      <c r="G1583" s="1">
        <v>5</v>
      </c>
      <c r="H1583" s="1">
        <v>1</v>
      </c>
    </row>
    <row r="1584" spans="1:8" x14ac:dyDescent="0.3">
      <c r="A1584" s="8" t="s">
        <v>36</v>
      </c>
      <c r="B1584" s="6">
        <v>104463</v>
      </c>
      <c r="C1584" s="1">
        <v>104463</v>
      </c>
      <c r="D1584" s="1">
        <v>3</v>
      </c>
      <c r="E1584" s="1">
        <v>1</v>
      </c>
      <c r="G1584" s="1">
        <v>3</v>
      </c>
      <c r="H1584" s="1">
        <v>1</v>
      </c>
    </row>
    <row r="1585" spans="1:8" x14ac:dyDescent="0.3">
      <c r="A1585" s="8" t="s">
        <v>4731</v>
      </c>
      <c r="B1585" s="6">
        <v>104019</v>
      </c>
      <c r="C1585" s="1">
        <v>82188</v>
      </c>
      <c r="D1585" s="1">
        <v>17</v>
      </c>
      <c r="E1585" s="1">
        <v>5</v>
      </c>
      <c r="G1585" s="1">
        <v>17</v>
      </c>
      <c r="H1585" s="1">
        <v>5</v>
      </c>
    </row>
    <row r="1586" spans="1:8" x14ac:dyDescent="0.3">
      <c r="A1586" s="8" t="s">
        <v>1284</v>
      </c>
      <c r="B1586" s="6">
        <v>103968</v>
      </c>
      <c r="C1586" s="1">
        <v>71984</v>
      </c>
      <c r="D1586" s="1">
        <v>4</v>
      </c>
      <c r="E1586" s="1">
        <v>2</v>
      </c>
      <c r="G1586" s="1">
        <v>4</v>
      </c>
      <c r="H1586" s="1">
        <v>2</v>
      </c>
    </row>
    <row r="1587" spans="1:8" x14ac:dyDescent="0.3">
      <c r="A1587" s="8" t="s">
        <v>6223</v>
      </c>
      <c r="B1587" s="6">
        <v>103968</v>
      </c>
      <c r="C1587" s="1">
        <v>103968</v>
      </c>
      <c r="D1587" s="1">
        <v>6</v>
      </c>
      <c r="E1587" s="1">
        <v>1</v>
      </c>
      <c r="G1587" s="1">
        <v>6</v>
      </c>
      <c r="H1587" s="1">
        <v>1</v>
      </c>
    </row>
    <row r="1588" spans="1:8" x14ac:dyDescent="0.3">
      <c r="A1588" s="8" t="s">
        <v>7577</v>
      </c>
      <c r="B1588" s="6">
        <v>103936</v>
      </c>
      <c r="C1588" s="1">
        <v>103936</v>
      </c>
      <c r="D1588" s="1">
        <v>4</v>
      </c>
      <c r="E1588" s="1">
        <v>1</v>
      </c>
      <c r="G1588" s="1">
        <v>4</v>
      </c>
      <c r="H1588" s="1">
        <v>1</v>
      </c>
    </row>
    <row r="1589" spans="1:8" x14ac:dyDescent="0.3">
      <c r="A1589" s="8" t="s">
        <v>1126</v>
      </c>
      <c r="B1589" s="6">
        <v>103884</v>
      </c>
      <c r="C1589" s="1">
        <v>103884</v>
      </c>
      <c r="D1589" s="1">
        <v>5</v>
      </c>
      <c r="E1589" s="1">
        <v>1</v>
      </c>
      <c r="G1589" s="1">
        <v>5</v>
      </c>
      <c r="H1589" s="1">
        <v>1</v>
      </c>
    </row>
    <row r="1590" spans="1:8" x14ac:dyDescent="0.3">
      <c r="A1590" s="8" t="s">
        <v>6295</v>
      </c>
      <c r="B1590" s="6">
        <v>103765</v>
      </c>
      <c r="C1590" s="1">
        <v>43584</v>
      </c>
      <c r="D1590" s="1">
        <v>32</v>
      </c>
      <c r="E1590" s="1">
        <v>7</v>
      </c>
      <c r="G1590" s="1">
        <v>32</v>
      </c>
      <c r="H1590" s="1">
        <v>7</v>
      </c>
    </row>
    <row r="1591" spans="1:8" x14ac:dyDescent="0.3">
      <c r="A1591" s="8" t="s">
        <v>431</v>
      </c>
      <c r="B1591" s="6">
        <v>103719</v>
      </c>
      <c r="C1591" s="1">
        <v>60392</v>
      </c>
      <c r="D1591" s="1">
        <v>11</v>
      </c>
      <c r="E1591" s="1">
        <v>4</v>
      </c>
      <c r="G1591" s="1">
        <v>11</v>
      </c>
      <c r="H1591" s="1">
        <v>4</v>
      </c>
    </row>
    <row r="1592" spans="1:8" x14ac:dyDescent="0.3">
      <c r="A1592" s="8" t="s">
        <v>8665</v>
      </c>
      <c r="B1592" s="6">
        <v>103480</v>
      </c>
      <c r="C1592" s="1">
        <v>65584</v>
      </c>
      <c r="D1592" s="1">
        <v>6</v>
      </c>
      <c r="E1592" s="1">
        <v>2</v>
      </c>
      <c r="G1592" s="1">
        <v>6</v>
      </c>
      <c r="H1592" s="1">
        <v>2</v>
      </c>
    </row>
    <row r="1593" spans="1:8" x14ac:dyDescent="0.3">
      <c r="A1593" s="8" t="s">
        <v>2254</v>
      </c>
      <c r="B1593" s="6">
        <v>103056</v>
      </c>
      <c r="C1593" s="1">
        <v>103056</v>
      </c>
      <c r="D1593" s="1">
        <v>3</v>
      </c>
      <c r="E1593" s="1">
        <v>1</v>
      </c>
      <c r="G1593" s="1">
        <v>3</v>
      </c>
      <c r="H1593" s="1">
        <v>1</v>
      </c>
    </row>
    <row r="1594" spans="1:8" x14ac:dyDescent="0.3">
      <c r="A1594" s="8" t="s">
        <v>8147</v>
      </c>
      <c r="B1594" s="6">
        <v>103054</v>
      </c>
      <c r="C1594" s="1">
        <v>85246</v>
      </c>
      <c r="D1594" s="1">
        <v>10</v>
      </c>
      <c r="E1594" s="1">
        <v>3</v>
      </c>
      <c r="G1594" s="1">
        <v>10</v>
      </c>
      <c r="H1594" s="1">
        <v>3</v>
      </c>
    </row>
    <row r="1595" spans="1:8" x14ac:dyDescent="0.3">
      <c r="A1595" s="8" t="s">
        <v>8875</v>
      </c>
      <c r="B1595" s="6">
        <v>102660</v>
      </c>
      <c r="C1595" s="1">
        <v>65568</v>
      </c>
      <c r="D1595" s="1">
        <v>8</v>
      </c>
      <c r="E1595" s="1">
        <v>3</v>
      </c>
      <c r="G1595" s="1">
        <v>8</v>
      </c>
      <c r="H1595" s="1">
        <v>3</v>
      </c>
    </row>
    <row r="1596" spans="1:8" x14ac:dyDescent="0.3">
      <c r="A1596" s="8" t="s">
        <v>2888</v>
      </c>
      <c r="B1596" s="6">
        <v>102656</v>
      </c>
      <c r="C1596" s="1">
        <v>88752</v>
      </c>
      <c r="D1596" s="1">
        <v>5</v>
      </c>
      <c r="E1596" s="1">
        <v>2</v>
      </c>
      <c r="G1596" s="1">
        <v>5</v>
      </c>
      <c r="H1596" s="1">
        <v>2</v>
      </c>
    </row>
    <row r="1597" spans="1:8" x14ac:dyDescent="0.3">
      <c r="A1597" s="8" t="s">
        <v>5148</v>
      </c>
      <c r="B1597" s="6">
        <v>102297</v>
      </c>
      <c r="C1597" s="1">
        <v>102297</v>
      </c>
      <c r="D1597" s="1">
        <v>5</v>
      </c>
      <c r="E1597" s="1">
        <v>1</v>
      </c>
      <c r="G1597" s="1">
        <v>5</v>
      </c>
      <c r="H1597" s="1">
        <v>1</v>
      </c>
    </row>
    <row r="1598" spans="1:8" x14ac:dyDescent="0.3">
      <c r="A1598" s="8" t="s">
        <v>4565</v>
      </c>
      <c r="B1598" s="6">
        <v>102089</v>
      </c>
      <c r="C1598" s="1">
        <v>71996</v>
      </c>
      <c r="D1598" s="1">
        <v>10</v>
      </c>
      <c r="E1598" s="1">
        <v>2</v>
      </c>
      <c r="G1598" s="1">
        <v>10</v>
      </c>
      <c r="H1598" s="1">
        <v>2</v>
      </c>
    </row>
    <row r="1599" spans="1:8" x14ac:dyDescent="0.3">
      <c r="A1599" s="8" t="s">
        <v>5664</v>
      </c>
      <c r="B1599" s="6">
        <v>101984</v>
      </c>
      <c r="C1599" s="1">
        <v>39072</v>
      </c>
      <c r="D1599" s="1">
        <v>39</v>
      </c>
      <c r="E1599" s="1">
        <v>8</v>
      </c>
      <c r="G1599" s="1">
        <v>39</v>
      </c>
      <c r="H1599" s="1">
        <v>8</v>
      </c>
    </row>
    <row r="1600" spans="1:8" x14ac:dyDescent="0.3">
      <c r="A1600" s="8" t="s">
        <v>6238</v>
      </c>
      <c r="B1600" s="6">
        <v>101909</v>
      </c>
      <c r="C1600" s="1">
        <v>90195</v>
      </c>
      <c r="D1600" s="1">
        <v>13</v>
      </c>
      <c r="E1600" s="1">
        <v>3</v>
      </c>
      <c r="G1600" s="1">
        <v>13</v>
      </c>
      <c r="H1600" s="1">
        <v>3</v>
      </c>
    </row>
    <row r="1601" spans="1:8" x14ac:dyDescent="0.3">
      <c r="A1601" s="8" t="s">
        <v>5835</v>
      </c>
      <c r="B1601" s="6">
        <v>101728</v>
      </c>
      <c r="C1601" s="1">
        <v>52096</v>
      </c>
      <c r="D1601" s="1">
        <v>8</v>
      </c>
      <c r="E1601" s="1">
        <v>2</v>
      </c>
      <c r="G1601" s="1">
        <v>8</v>
      </c>
      <c r="H1601" s="1">
        <v>2</v>
      </c>
    </row>
    <row r="1602" spans="1:8" x14ac:dyDescent="0.3">
      <c r="A1602" s="8" t="s">
        <v>6836</v>
      </c>
      <c r="B1602" s="6">
        <v>101667</v>
      </c>
      <c r="C1602" s="1">
        <v>89991</v>
      </c>
      <c r="D1602" s="1">
        <v>20</v>
      </c>
      <c r="E1602" s="1">
        <v>3</v>
      </c>
      <c r="G1602" s="1">
        <v>20</v>
      </c>
      <c r="H1602" s="1">
        <v>3</v>
      </c>
    </row>
    <row r="1603" spans="1:8" x14ac:dyDescent="0.3">
      <c r="A1603" s="8" t="s">
        <v>8270</v>
      </c>
      <c r="B1603" s="6">
        <v>101533</v>
      </c>
      <c r="C1603" s="1">
        <v>46797</v>
      </c>
      <c r="D1603" s="1">
        <v>12</v>
      </c>
      <c r="E1603" s="1">
        <v>5</v>
      </c>
      <c r="G1603" s="1">
        <v>12</v>
      </c>
      <c r="H1603" s="1">
        <v>5</v>
      </c>
    </row>
    <row r="1604" spans="1:8" x14ac:dyDescent="0.3">
      <c r="A1604" s="8" t="s">
        <v>4522</v>
      </c>
      <c r="B1604" s="6">
        <v>101349</v>
      </c>
      <c r="C1604" s="1">
        <v>98352</v>
      </c>
      <c r="D1604" s="1">
        <v>6</v>
      </c>
      <c r="E1604" s="1">
        <v>2</v>
      </c>
      <c r="G1604" s="1">
        <v>6</v>
      </c>
      <c r="H1604" s="1">
        <v>2</v>
      </c>
    </row>
    <row r="1605" spans="1:8" x14ac:dyDescent="0.3">
      <c r="A1605" s="8" t="s">
        <v>8410</v>
      </c>
      <c r="B1605" s="6">
        <v>101123</v>
      </c>
      <c r="C1605" s="1">
        <v>77268</v>
      </c>
      <c r="D1605" s="1">
        <v>8</v>
      </c>
      <c r="E1605" s="1">
        <v>4</v>
      </c>
      <c r="G1605" s="1">
        <v>8</v>
      </c>
      <c r="H1605" s="1">
        <v>4</v>
      </c>
    </row>
    <row r="1606" spans="1:8" x14ac:dyDescent="0.3">
      <c r="A1606" s="8" t="s">
        <v>9345</v>
      </c>
      <c r="B1606" s="6">
        <v>100922</v>
      </c>
      <c r="C1606" s="1">
        <v>95984</v>
      </c>
      <c r="D1606" s="1">
        <v>4</v>
      </c>
      <c r="E1606" s="1">
        <v>2</v>
      </c>
      <c r="G1606" s="1">
        <v>4</v>
      </c>
      <c r="H1606" s="1">
        <v>2</v>
      </c>
    </row>
    <row r="1607" spans="1:8" x14ac:dyDescent="0.3">
      <c r="A1607" s="8" t="s">
        <v>6464</v>
      </c>
      <c r="B1607" s="6">
        <v>100913</v>
      </c>
      <c r="C1607" s="1">
        <v>94717</v>
      </c>
      <c r="D1607" s="1">
        <v>9</v>
      </c>
      <c r="E1607" s="1">
        <v>2</v>
      </c>
      <c r="G1607" s="1">
        <v>9</v>
      </c>
      <c r="H1607" s="1">
        <v>2</v>
      </c>
    </row>
    <row r="1608" spans="1:8" x14ac:dyDescent="0.3">
      <c r="A1608" s="8" t="s">
        <v>7372</v>
      </c>
      <c r="B1608" s="6">
        <v>100860</v>
      </c>
      <c r="C1608" s="1">
        <v>73164</v>
      </c>
      <c r="D1608" s="1">
        <v>9</v>
      </c>
      <c r="E1608" s="1">
        <v>2</v>
      </c>
      <c r="G1608" s="1">
        <v>9</v>
      </c>
      <c r="H1608" s="1">
        <v>2</v>
      </c>
    </row>
    <row r="1609" spans="1:8" x14ac:dyDescent="0.3">
      <c r="A1609" s="8" t="s">
        <v>5735</v>
      </c>
      <c r="B1609" s="6">
        <v>100716</v>
      </c>
      <c r="C1609" s="1">
        <v>99372</v>
      </c>
      <c r="D1609" s="1">
        <v>3</v>
      </c>
      <c r="E1609" s="1">
        <v>2</v>
      </c>
      <c r="G1609" s="1">
        <v>3</v>
      </c>
      <c r="H1609" s="1">
        <v>2</v>
      </c>
    </row>
    <row r="1610" spans="1:8" x14ac:dyDescent="0.3">
      <c r="A1610" s="8" t="s">
        <v>6359</v>
      </c>
      <c r="B1610" s="6">
        <v>100704</v>
      </c>
      <c r="C1610" s="1">
        <v>100704</v>
      </c>
      <c r="D1610" s="1">
        <v>6</v>
      </c>
      <c r="E1610" s="1">
        <v>1</v>
      </c>
      <c r="G1610" s="1">
        <v>6</v>
      </c>
      <c r="H1610" s="1">
        <v>1</v>
      </c>
    </row>
    <row r="1611" spans="1:8" x14ac:dyDescent="0.3">
      <c r="A1611" s="8" t="s">
        <v>7755</v>
      </c>
      <c r="B1611" s="6">
        <v>100614</v>
      </c>
      <c r="C1611" s="1">
        <v>98376</v>
      </c>
      <c r="D1611" s="1">
        <v>6</v>
      </c>
      <c r="E1611" s="1">
        <v>2</v>
      </c>
      <c r="G1611" s="1">
        <v>6</v>
      </c>
      <c r="H1611" s="1">
        <v>2</v>
      </c>
    </row>
    <row r="1612" spans="1:8" x14ac:dyDescent="0.3">
      <c r="A1612" s="8" t="s">
        <v>5276</v>
      </c>
      <c r="B1612" s="6">
        <v>100398</v>
      </c>
      <c r="C1612" s="1">
        <v>74352</v>
      </c>
      <c r="D1612" s="1">
        <v>6</v>
      </c>
      <c r="E1612" s="1">
        <v>2</v>
      </c>
      <c r="G1612" s="1">
        <v>6</v>
      </c>
      <c r="H1612" s="1">
        <v>2</v>
      </c>
    </row>
    <row r="1613" spans="1:8" x14ac:dyDescent="0.3">
      <c r="A1613" s="8" t="s">
        <v>4547</v>
      </c>
      <c r="B1613" s="6">
        <v>100362</v>
      </c>
      <c r="C1613" s="1">
        <v>100362</v>
      </c>
      <c r="D1613" s="1">
        <v>6</v>
      </c>
      <c r="E1613" s="1">
        <v>1</v>
      </c>
      <c r="G1613" s="1">
        <v>6</v>
      </c>
      <c r="H1613" s="1">
        <v>1</v>
      </c>
    </row>
    <row r="1614" spans="1:8" x14ac:dyDescent="0.3">
      <c r="A1614" s="8" t="s">
        <v>1093</v>
      </c>
      <c r="B1614" s="6">
        <v>100270</v>
      </c>
      <c r="C1614" s="1">
        <v>97995</v>
      </c>
      <c r="D1614" s="1">
        <v>10</v>
      </c>
      <c r="E1614" s="1">
        <v>2</v>
      </c>
      <c r="G1614" s="1">
        <v>10</v>
      </c>
      <c r="H1614" s="1">
        <v>2</v>
      </c>
    </row>
    <row r="1615" spans="1:8" x14ac:dyDescent="0.3">
      <c r="A1615" s="8" t="s">
        <v>4005</v>
      </c>
      <c r="B1615" s="6">
        <v>100160</v>
      </c>
      <c r="C1615" s="1">
        <v>67136</v>
      </c>
      <c r="D1615" s="1">
        <v>6</v>
      </c>
      <c r="E1615" s="1">
        <v>2</v>
      </c>
      <c r="G1615" s="1">
        <v>6</v>
      </c>
      <c r="H1615" s="1">
        <v>2</v>
      </c>
    </row>
    <row r="1616" spans="1:8" x14ac:dyDescent="0.3">
      <c r="A1616" s="8" t="s">
        <v>7131</v>
      </c>
      <c r="B1616" s="6">
        <v>100110</v>
      </c>
      <c r="C1616" s="1">
        <v>61995</v>
      </c>
      <c r="D1616" s="1">
        <v>18</v>
      </c>
      <c r="E1616" s="1">
        <v>4</v>
      </c>
      <c r="G1616" s="1">
        <v>18</v>
      </c>
      <c r="H1616" s="1">
        <v>4</v>
      </c>
    </row>
    <row r="1617" spans="1:8" x14ac:dyDescent="0.3">
      <c r="A1617" s="8" t="s">
        <v>1596</v>
      </c>
      <c r="B1617" s="6">
        <v>100002</v>
      </c>
      <c r="C1617" s="1">
        <v>100002</v>
      </c>
      <c r="D1617" s="1">
        <v>7</v>
      </c>
      <c r="E1617" s="1">
        <v>1</v>
      </c>
      <c r="G1617" s="1">
        <v>7</v>
      </c>
      <c r="H1617" s="1">
        <v>1</v>
      </c>
    </row>
    <row r="1618" spans="1:8" x14ac:dyDescent="0.3">
      <c r="A1618" s="8" t="s">
        <v>8496</v>
      </c>
      <c r="B1618" s="6">
        <v>99998</v>
      </c>
      <c r="C1618" s="1">
        <v>99998</v>
      </c>
      <c r="D1618" s="1">
        <v>2</v>
      </c>
      <c r="E1618" s="1">
        <v>1</v>
      </c>
      <c r="G1618" s="1">
        <v>2</v>
      </c>
      <c r="H1618" s="1">
        <v>1</v>
      </c>
    </row>
    <row r="1619" spans="1:8" x14ac:dyDescent="0.3">
      <c r="A1619" s="8" t="s">
        <v>5987</v>
      </c>
      <c r="B1619" s="6">
        <v>99998</v>
      </c>
      <c r="C1619" s="1">
        <v>99998</v>
      </c>
      <c r="D1619" s="1">
        <v>2</v>
      </c>
      <c r="E1619" s="1">
        <v>1</v>
      </c>
      <c r="G1619" s="1">
        <v>2</v>
      </c>
      <c r="H1619" s="1">
        <v>1</v>
      </c>
    </row>
    <row r="1620" spans="1:8" x14ac:dyDescent="0.3">
      <c r="A1620" s="8" t="s">
        <v>8724</v>
      </c>
      <c r="B1620" s="6">
        <v>99885</v>
      </c>
      <c r="C1620" s="1">
        <v>99885</v>
      </c>
      <c r="D1620" s="1">
        <v>5</v>
      </c>
      <c r="E1620" s="1">
        <v>1</v>
      </c>
      <c r="G1620" s="1">
        <v>5</v>
      </c>
      <c r="H1620" s="1">
        <v>1</v>
      </c>
    </row>
    <row r="1621" spans="1:8" x14ac:dyDescent="0.3">
      <c r="A1621" s="8" t="s">
        <v>6707</v>
      </c>
      <c r="B1621" s="6">
        <v>99872</v>
      </c>
      <c r="C1621" s="1">
        <v>64704</v>
      </c>
      <c r="D1621" s="1">
        <v>7</v>
      </c>
      <c r="E1621" s="1">
        <v>2</v>
      </c>
      <c r="G1621" s="1">
        <v>7</v>
      </c>
      <c r="H1621" s="1">
        <v>2</v>
      </c>
    </row>
    <row r="1622" spans="1:8" x14ac:dyDescent="0.3">
      <c r="A1622" s="8" t="s">
        <v>6694</v>
      </c>
      <c r="B1622" s="6">
        <v>99846</v>
      </c>
      <c r="C1622" s="1">
        <v>99846</v>
      </c>
      <c r="D1622" s="1">
        <v>9</v>
      </c>
      <c r="E1622" s="1">
        <v>1</v>
      </c>
      <c r="G1622" s="1">
        <v>9</v>
      </c>
      <c r="H1622" s="1">
        <v>1</v>
      </c>
    </row>
    <row r="1623" spans="1:8" x14ac:dyDescent="0.3">
      <c r="A1623" s="8" t="s">
        <v>7795</v>
      </c>
      <c r="B1623" s="6">
        <v>99783</v>
      </c>
      <c r="C1623" s="1">
        <v>41198</v>
      </c>
      <c r="D1623" s="1">
        <v>35</v>
      </c>
      <c r="E1623" s="1">
        <v>8</v>
      </c>
      <c r="G1623" s="1">
        <v>35</v>
      </c>
      <c r="H1623" s="1">
        <v>8</v>
      </c>
    </row>
    <row r="1624" spans="1:8" x14ac:dyDescent="0.3">
      <c r="A1624" s="8" t="s">
        <v>5600</v>
      </c>
      <c r="B1624" s="6">
        <v>99692</v>
      </c>
      <c r="C1624" s="1">
        <v>80196</v>
      </c>
      <c r="D1624" s="1">
        <v>7</v>
      </c>
      <c r="E1624" s="1">
        <v>4</v>
      </c>
      <c r="G1624" s="1">
        <v>7</v>
      </c>
      <c r="H1624" s="1">
        <v>4</v>
      </c>
    </row>
    <row r="1625" spans="1:8" x14ac:dyDescent="0.3">
      <c r="A1625" s="8" t="s">
        <v>9505</v>
      </c>
      <c r="B1625" s="6">
        <v>99568</v>
      </c>
      <c r="C1625" s="1">
        <v>99568</v>
      </c>
      <c r="D1625" s="1">
        <v>2</v>
      </c>
      <c r="E1625" s="1">
        <v>1</v>
      </c>
      <c r="G1625" s="1">
        <v>2</v>
      </c>
      <c r="H1625" s="1">
        <v>1</v>
      </c>
    </row>
    <row r="1626" spans="1:8" x14ac:dyDescent="0.3">
      <c r="A1626" s="8" t="s">
        <v>7719</v>
      </c>
      <c r="B1626" s="6">
        <v>99560</v>
      </c>
      <c r="C1626" s="1">
        <v>51296</v>
      </c>
      <c r="D1626" s="1">
        <v>17</v>
      </c>
      <c r="E1626" s="1">
        <v>4</v>
      </c>
      <c r="G1626" s="1">
        <v>17</v>
      </c>
      <c r="H1626" s="1">
        <v>4</v>
      </c>
    </row>
    <row r="1627" spans="1:8" x14ac:dyDescent="0.3">
      <c r="A1627" s="8" t="s">
        <v>10</v>
      </c>
      <c r="B1627" s="6">
        <v>99390</v>
      </c>
      <c r="C1627" s="1">
        <v>73194</v>
      </c>
      <c r="D1627" s="1">
        <v>5</v>
      </c>
      <c r="E1627" s="1">
        <v>2</v>
      </c>
      <c r="G1627" s="1">
        <v>5</v>
      </c>
      <c r="H1627" s="1">
        <v>2</v>
      </c>
    </row>
    <row r="1628" spans="1:8" x14ac:dyDescent="0.3">
      <c r="A1628" s="8" t="s">
        <v>8052</v>
      </c>
      <c r="B1628" s="6">
        <v>99348</v>
      </c>
      <c r="C1628" s="1">
        <v>97995</v>
      </c>
      <c r="D1628" s="1">
        <v>10</v>
      </c>
      <c r="E1628" s="1">
        <v>2</v>
      </c>
      <c r="G1628" s="1">
        <v>10</v>
      </c>
      <c r="H1628" s="1">
        <v>2</v>
      </c>
    </row>
    <row r="1629" spans="1:8" x14ac:dyDescent="0.3">
      <c r="A1629" s="8" t="s">
        <v>6741</v>
      </c>
      <c r="B1629" s="6">
        <v>99217</v>
      </c>
      <c r="C1629" s="1">
        <v>93344</v>
      </c>
      <c r="D1629" s="1">
        <v>11</v>
      </c>
      <c r="E1629" s="1">
        <v>2</v>
      </c>
      <c r="G1629" s="1">
        <v>11</v>
      </c>
      <c r="H1629" s="1">
        <v>2</v>
      </c>
    </row>
    <row r="1630" spans="1:8" x14ac:dyDescent="0.3">
      <c r="A1630" s="8" t="s">
        <v>4775</v>
      </c>
      <c r="B1630" s="6">
        <v>99156</v>
      </c>
      <c r="C1630" s="1">
        <v>95952</v>
      </c>
      <c r="D1630" s="1">
        <v>5</v>
      </c>
      <c r="E1630" s="1">
        <v>2</v>
      </c>
      <c r="G1630" s="1">
        <v>5</v>
      </c>
      <c r="H1630" s="1">
        <v>2</v>
      </c>
    </row>
    <row r="1631" spans="1:8" x14ac:dyDescent="0.3">
      <c r="A1631" s="8" t="s">
        <v>1415</v>
      </c>
      <c r="B1631" s="6">
        <v>99136</v>
      </c>
      <c r="C1631" s="1">
        <v>99136</v>
      </c>
      <c r="D1631" s="1">
        <v>4</v>
      </c>
      <c r="E1631" s="1">
        <v>1</v>
      </c>
      <c r="G1631" s="1">
        <v>4</v>
      </c>
      <c r="H1631" s="1">
        <v>1</v>
      </c>
    </row>
    <row r="1632" spans="1:8" x14ac:dyDescent="0.3">
      <c r="A1632" s="8" t="s">
        <v>1259</v>
      </c>
      <c r="B1632" s="6">
        <v>99136</v>
      </c>
      <c r="C1632" s="1">
        <v>99136</v>
      </c>
      <c r="D1632" s="1">
        <v>4</v>
      </c>
      <c r="E1632" s="1">
        <v>1</v>
      </c>
      <c r="G1632" s="1">
        <v>4</v>
      </c>
      <c r="H1632" s="1">
        <v>1</v>
      </c>
    </row>
    <row r="1633" spans="1:8" x14ac:dyDescent="0.3">
      <c r="A1633" s="8" t="s">
        <v>5727</v>
      </c>
      <c r="B1633" s="6">
        <v>99127</v>
      </c>
      <c r="C1633" s="1">
        <v>56343</v>
      </c>
      <c r="D1633" s="1">
        <v>12</v>
      </c>
      <c r="E1633" s="1">
        <v>2</v>
      </c>
      <c r="G1633" s="1">
        <v>12</v>
      </c>
      <c r="H1633" s="1">
        <v>2</v>
      </c>
    </row>
    <row r="1634" spans="1:8" x14ac:dyDescent="0.3">
      <c r="A1634" s="8" t="s">
        <v>912</v>
      </c>
      <c r="B1634" s="6">
        <v>98608</v>
      </c>
      <c r="C1634" s="1">
        <v>97984</v>
      </c>
      <c r="D1634" s="1">
        <v>8</v>
      </c>
      <c r="E1634" s="1">
        <v>2</v>
      </c>
      <c r="G1634" s="1">
        <v>8</v>
      </c>
      <c r="H1634" s="1">
        <v>2</v>
      </c>
    </row>
    <row r="1635" spans="1:8" x14ac:dyDescent="0.3">
      <c r="A1635" s="8" t="s">
        <v>6360</v>
      </c>
      <c r="B1635" s="6">
        <v>98446</v>
      </c>
      <c r="C1635" s="1">
        <v>45216</v>
      </c>
      <c r="D1635" s="1">
        <v>13</v>
      </c>
      <c r="E1635" s="1">
        <v>3</v>
      </c>
      <c r="G1635" s="1">
        <v>13</v>
      </c>
      <c r="H1635" s="1">
        <v>3</v>
      </c>
    </row>
    <row r="1636" spans="1:8" x14ac:dyDescent="0.3">
      <c r="A1636" s="8" t="s">
        <v>5781</v>
      </c>
      <c r="B1636" s="6">
        <v>98380</v>
      </c>
      <c r="C1636" s="1">
        <v>82396</v>
      </c>
      <c r="D1636" s="1">
        <v>7</v>
      </c>
      <c r="E1636" s="1">
        <v>2</v>
      </c>
      <c r="G1636" s="1">
        <v>7</v>
      </c>
      <c r="H1636" s="1">
        <v>2</v>
      </c>
    </row>
    <row r="1637" spans="1:8" x14ac:dyDescent="0.3">
      <c r="A1637" s="8" t="s">
        <v>7872</v>
      </c>
      <c r="B1637" s="6">
        <v>98380</v>
      </c>
      <c r="C1637" s="1">
        <v>69456</v>
      </c>
      <c r="D1637" s="1">
        <v>9</v>
      </c>
      <c r="E1637" s="1">
        <v>2</v>
      </c>
      <c r="G1637" s="1">
        <v>9</v>
      </c>
      <c r="H1637" s="1">
        <v>2</v>
      </c>
    </row>
    <row r="1638" spans="1:8" x14ac:dyDescent="0.3">
      <c r="A1638" s="8" t="s">
        <v>7115</v>
      </c>
      <c r="B1638" s="6">
        <v>98352</v>
      </c>
      <c r="C1638" s="1">
        <v>98352</v>
      </c>
      <c r="D1638" s="1">
        <v>3</v>
      </c>
      <c r="E1638" s="1">
        <v>1</v>
      </c>
      <c r="G1638" s="1">
        <v>3</v>
      </c>
      <c r="H1638" s="1">
        <v>1</v>
      </c>
    </row>
    <row r="1639" spans="1:8" x14ac:dyDescent="0.3">
      <c r="A1639" s="8" t="s">
        <v>8980</v>
      </c>
      <c r="B1639" s="6">
        <v>98328</v>
      </c>
      <c r="C1639" s="1">
        <v>98328</v>
      </c>
      <c r="D1639" s="1">
        <v>3</v>
      </c>
      <c r="E1639" s="1">
        <v>1</v>
      </c>
      <c r="G1639" s="1">
        <v>3</v>
      </c>
      <c r="H1639" s="1">
        <v>1</v>
      </c>
    </row>
    <row r="1640" spans="1:8" x14ac:dyDescent="0.3">
      <c r="A1640" s="8" t="s">
        <v>8770</v>
      </c>
      <c r="B1640" s="6">
        <v>97872</v>
      </c>
      <c r="C1640" s="1">
        <v>70476</v>
      </c>
      <c r="D1640" s="1">
        <v>8</v>
      </c>
      <c r="E1640" s="1">
        <v>2</v>
      </c>
      <c r="G1640" s="1">
        <v>8</v>
      </c>
      <c r="H1640" s="1">
        <v>2</v>
      </c>
    </row>
    <row r="1641" spans="1:8" x14ac:dyDescent="0.3">
      <c r="A1641" s="8" t="s">
        <v>6001</v>
      </c>
      <c r="B1641" s="6">
        <v>97593</v>
      </c>
      <c r="C1641" s="1">
        <v>58797</v>
      </c>
      <c r="D1641" s="1">
        <v>14</v>
      </c>
      <c r="E1641" s="1">
        <v>3</v>
      </c>
      <c r="G1641" s="1">
        <v>14</v>
      </c>
      <c r="H1641" s="1">
        <v>3</v>
      </c>
    </row>
    <row r="1642" spans="1:8" x14ac:dyDescent="0.3">
      <c r="A1642" s="8" t="s">
        <v>2752</v>
      </c>
      <c r="B1642" s="6">
        <v>97490</v>
      </c>
      <c r="C1642" s="1">
        <v>69998</v>
      </c>
      <c r="D1642" s="1">
        <v>10</v>
      </c>
      <c r="E1642" s="1">
        <v>3</v>
      </c>
      <c r="G1642" s="1">
        <v>10</v>
      </c>
      <c r="H1642" s="1">
        <v>3</v>
      </c>
    </row>
    <row r="1643" spans="1:8" x14ac:dyDescent="0.3">
      <c r="A1643" s="8" t="s">
        <v>8769</v>
      </c>
      <c r="B1643" s="6">
        <v>97424</v>
      </c>
      <c r="C1643" s="1">
        <v>97424</v>
      </c>
      <c r="D1643" s="1">
        <v>2</v>
      </c>
      <c r="E1643" s="1">
        <v>1</v>
      </c>
      <c r="G1643" s="1">
        <v>2</v>
      </c>
      <c r="H1643" s="1">
        <v>1</v>
      </c>
    </row>
    <row r="1644" spans="1:8" x14ac:dyDescent="0.3">
      <c r="A1644" s="8" t="s">
        <v>772</v>
      </c>
      <c r="B1644" s="6">
        <v>97264</v>
      </c>
      <c r="C1644" s="1">
        <v>97264</v>
      </c>
      <c r="D1644" s="1">
        <v>4</v>
      </c>
      <c r="E1644" s="1">
        <v>1</v>
      </c>
      <c r="G1644" s="1">
        <v>4</v>
      </c>
      <c r="H1644" s="1">
        <v>1</v>
      </c>
    </row>
    <row r="1645" spans="1:8" x14ac:dyDescent="0.3">
      <c r="A1645" s="8" t="s">
        <v>8818</v>
      </c>
      <c r="B1645" s="6">
        <v>97236</v>
      </c>
      <c r="C1645" s="1">
        <v>83988</v>
      </c>
      <c r="D1645" s="1">
        <v>6</v>
      </c>
      <c r="E1645" s="1">
        <v>2</v>
      </c>
      <c r="G1645" s="1">
        <v>6</v>
      </c>
      <c r="H1645" s="1">
        <v>2</v>
      </c>
    </row>
    <row r="1646" spans="1:8" x14ac:dyDescent="0.3">
      <c r="A1646" s="8" t="s">
        <v>7946</v>
      </c>
      <c r="B1646" s="6">
        <v>97188</v>
      </c>
      <c r="C1646" s="1">
        <v>97188</v>
      </c>
      <c r="D1646" s="1">
        <v>3</v>
      </c>
      <c r="E1646" s="1">
        <v>1</v>
      </c>
      <c r="G1646" s="1">
        <v>3</v>
      </c>
      <c r="H1646" s="1">
        <v>1</v>
      </c>
    </row>
    <row r="1647" spans="1:8" x14ac:dyDescent="0.3">
      <c r="A1647" s="8" t="s">
        <v>4829</v>
      </c>
      <c r="B1647" s="6">
        <v>97093</v>
      </c>
      <c r="C1647" s="1">
        <v>95648</v>
      </c>
      <c r="D1647" s="1">
        <v>7</v>
      </c>
      <c r="E1647" s="1">
        <v>2</v>
      </c>
      <c r="G1647" s="1">
        <v>7</v>
      </c>
      <c r="H1647" s="1">
        <v>2</v>
      </c>
    </row>
    <row r="1648" spans="1:8" x14ac:dyDescent="0.3">
      <c r="A1648" s="8" t="s">
        <v>8574</v>
      </c>
      <c r="B1648" s="6">
        <v>97056</v>
      </c>
      <c r="C1648" s="1">
        <v>94192</v>
      </c>
      <c r="D1648" s="1">
        <v>11</v>
      </c>
      <c r="E1648" s="1">
        <v>2</v>
      </c>
      <c r="G1648" s="1">
        <v>11</v>
      </c>
      <c r="H1648" s="1">
        <v>2</v>
      </c>
    </row>
    <row r="1649" spans="1:8" x14ac:dyDescent="0.3">
      <c r="A1649" s="8" t="s">
        <v>8591</v>
      </c>
      <c r="B1649" s="6">
        <v>96905</v>
      </c>
      <c r="C1649" s="1">
        <v>37347</v>
      </c>
      <c r="D1649" s="1">
        <v>18</v>
      </c>
      <c r="E1649" s="1">
        <v>5</v>
      </c>
      <c r="G1649" s="1">
        <v>18</v>
      </c>
      <c r="H1649" s="1">
        <v>5</v>
      </c>
    </row>
    <row r="1650" spans="1:8" x14ac:dyDescent="0.3">
      <c r="A1650" s="8" t="s">
        <v>5814</v>
      </c>
      <c r="B1650" s="6">
        <v>96232</v>
      </c>
      <c r="C1650" s="1">
        <v>82396</v>
      </c>
      <c r="D1650" s="1">
        <v>11</v>
      </c>
      <c r="E1650" s="1">
        <v>3</v>
      </c>
      <c r="G1650" s="1">
        <v>11</v>
      </c>
      <c r="H1650" s="1">
        <v>3</v>
      </c>
    </row>
    <row r="1651" spans="1:8" x14ac:dyDescent="0.3">
      <c r="A1651" s="8" t="s">
        <v>755</v>
      </c>
      <c r="B1651" s="6">
        <v>95984</v>
      </c>
      <c r="C1651" s="1">
        <v>95984</v>
      </c>
      <c r="D1651" s="1">
        <v>2</v>
      </c>
      <c r="E1651" s="1">
        <v>1</v>
      </c>
      <c r="G1651" s="1">
        <v>2</v>
      </c>
      <c r="H1651" s="1">
        <v>1</v>
      </c>
    </row>
    <row r="1652" spans="1:8" x14ac:dyDescent="0.3">
      <c r="A1652" s="8" t="s">
        <v>7825</v>
      </c>
      <c r="B1652" s="6">
        <v>95976</v>
      </c>
      <c r="C1652" s="1">
        <v>95976</v>
      </c>
      <c r="D1652" s="1">
        <v>3</v>
      </c>
      <c r="E1652" s="1">
        <v>1</v>
      </c>
      <c r="G1652" s="1">
        <v>3</v>
      </c>
      <c r="H1652" s="1">
        <v>1</v>
      </c>
    </row>
    <row r="1653" spans="1:8" x14ac:dyDescent="0.3">
      <c r="A1653" s="8" t="s">
        <v>5294</v>
      </c>
      <c r="B1653" s="6">
        <v>95968</v>
      </c>
      <c r="C1653" s="1">
        <v>95968</v>
      </c>
      <c r="D1653" s="1">
        <v>4</v>
      </c>
      <c r="E1653" s="1">
        <v>1</v>
      </c>
      <c r="G1653" s="1">
        <v>4</v>
      </c>
      <c r="H1653" s="1">
        <v>1</v>
      </c>
    </row>
    <row r="1654" spans="1:8" x14ac:dyDescent="0.3">
      <c r="A1654" s="8" t="s">
        <v>701</v>
      </c>
      <c r="B1654" s="6">
        <v>95955</v>
      </c>
      <c r="C1654" s="1">
        <v>94493</v>
      </c>
      <c r="D1654" s="1">
        <v>9</v>
      </c>
      <c r="E1654" s="1">
        <v>2</v>
      </c>
      <c r="G1654" s="1">
        <v>9</v>
      </c>
      <c r="H1654" s="1">
        <v>2</v>
      </c>
    </row>
    <row r="1655" spans="1:8" x14ac:dyDescent="0.3">
      <c r="A1655" s="8" t="s">
        <v>230</v>
      </c>
      <c r="B1655" s="6">
        <v>95616</v>
      </c>
      <c r="C1655" s="1">
        <v>95616</v>
      </c>
      <c r="D1655" s="1">
        <v>2</v>
      </c>
      <c r="E1655" s="1">
        <v>1</v>
      </c>
      <c r="G1655" s="1">
        <v>2</v>
      </c>
      <c r="H1655" s="1">
        <v>1</v>
      </c>
    </row>
    <row r="1656" spans="1:8" x14ac:dyDescent="0.3">
      <c r="A1656" s="8" t="s">
        <v>7471</v>
      </c>
      <c r="B1656" s="6">
        <v>95190</v>
      </c>
      <c r="C1656" s="1">
        <v>88776</v>
      </c>
      <c r="D1656" s="1">
        <v>6</v>
      </c>
      <c r="E1656" s="1">
        <v>2</v>
      </c>
      <c r="G1656" s="1">
        <v>6</v>
      </c>
      <c r="H1656" s="1">
        <v>2</v>
      </c>
    </row>
    <row r="1657" spans="1:8" x14ac:dyDescent="0.3">
      <c r="A1657" s="8" t="s">
        <v>5954</v>
      </c>
      <c r="B1657" s="6">
        <v>94875</v>
      </c>
      <c r="C1657" s="1">
        <v>54294</v>
      </c>
      <c r="D1657" s="1">
        <v>30</v>
      </c>
      <c r="E1657" s="1">
        <v>7</v>
      </c>
      <c r="G1657" s="1">
        <v>30</v>
      </c>
      <c r="H1657" s="1">
        <v>7</v>
      </c>
    </row>
    <row r="1658" spans="1:8" x14ac:dyDescent="0.3">
      <c r="A1658" s="8" t="s">
        <v>1073</v>
      </c>
      <c r="B1658" s="6">
        <v>94784</v>
      </c>
      <c r="C1658" s="1">
        <v>57576</v>
      </c>
      <c r="D1658" s="1">
        <v>4</v>
      </c>
      <c r="E1658" s="1">
        <v>2</v>
      </c>
      <c r="G1658" s="1">
        <v>4</v>
      </c>
      <c r="H1658" s="1">
        <v>2</v>
      </c>
    </row>
    <row r="1659" spans="1:8" x14ac:dyDescent="0.3">
      <c r="A1659" s="8" t="s">
        <v>5696</v>
      </c>
      <c r="B1659" s="6">
        <v>94713</v>
      </c>
      <c r="C1659" s="1">
        <v>89997</v>
      </c>
      <c r="D1659" s="1">
        <v>17</v>
      </c>
      <c r="E1659" s="1">
        <v>4</v>
      </c>
      <c r="G1659" s="1">
        <v>17</v>
      </c>
      <c r="H1659" s="1">
        <v>4</v>
      </c>
    </row>
    <row r="1660" spans="1:8" x14ac:dyDescent="0.3">
      <c r="A1660" s="8" t="s">
        <v>9005</v>
      </c>
      <c r="B1660" s="6">
        <v>94708</v>
      </c>
      <c r="C1660" s="1">
        <v>89696</v>
      </c>
      <c r="D1660" s="1">
        <v>8</v>
      </c>
      <c r="E1660" s="1">
        <v>2</v>
      </c>
      <c r="G1660" s="1">
        <v>8</v>
      </c>
      <c r="H1660" s="1">
        <v>2</v>
      </c>
    </row>
    <row r="1661" spans="1:8" x14ac:dyDescent="0.3">
      <c r="A1661" s="8" t="s">
        <v>6453</v>
      </c>
      <c r="B1661" s="6">
        <v>94508</v>
      </c>
      <c r="C1661" s="1">
        <v>74416</v>
      </c>
      <c r="D1661" s="1">
        <v>7</v>
      </c>
      <c r="E1661" s="1">
        <v>4</v>
      </c>
      <c r="G1661" s="1">
        <v>7</v>
      </c>
      <c r="H1661" s="1">
        <v>4</v>
      </c>
    </row>
    <row r="1662" spans="1:8" x14ac:dyDescent="0.3">
      <c r="A1662" s="8" t="s">
        <v>4659</v>
      </c>
      <c r="B1662" s="6">
        <v>94461</v>
      </c>
      <c r="C1662" s="1">
        <v>48992</v>
      </c>
      <c r="D1662" s="1">
        <v>34</v>
      </c>
      <c r="E1662" s="1">
        <v>7</v>
      </c>
      <c r="G1662" s="1">
        <v>34</v>
      </c>
      <c r="H1662" s="1">
        <v>7</v>
      </c>
    </row>
    <row r="1663" spans="1:8" x14ac:dyDescent="0.3">
      <c r="A1663" s="8" t="s">
        <v>2814</v>
      </c>
      <c r="B1663" s="6">
        <v>94452</v>
      </c>
      <c r="C1663" s="1">
        <v>63312</v>
      </c>
      <c r="D1663" s="1">
        <v>8</v>
      </c>
      <c r="E1663" s="1">
        <v>3</v>
      </c>
      <c r="G1663" s="1">
        <v>8</v>
      </c>
      <c r="H1663" s="1">
        <v>3</v>
      </c>
    </row>
    <row r="1664" spans="1:8" x14ac:dyDescent="0.3">
      <c r="A1664" s="8" t="s">
        <v>7106</v>
      </c>
      <c r="B1664" s="6">
        <v>94443</v>
      </c>
      <c r="C1664" s="1">
        <v>53984</v>
      </c>
      <c r="D1664" s="1">
        <v>19</v>
      </c>
      <c r="E1664" s="1">
        <v>3</v>
      </c>
      <c r="G1664" s="1">
        <v>19</v>
      </c>
      <c r="H1664" s="1">
        <v>3</v>
      </c>
    </row>
    <row r="1665" spans="1:8" x14ac:dyDescent="0.3">
      <c r="A1665" s="8" t="s">
        <v>8533</v>
      </c>
      <c r="B1665" s="6">
        <v>94438</v>
      </c>
      <c r="C1665" s="1">
        <v>60416</v>
      </c>
      <c r="D1665" s="1">
        <v>11</v>
      </c>
      <c r="E1665" s="1">
        <v>4</v>
      </c>
      <c r="G1665" s="1">
        <v>11</v>
      </c>
      <c r="H1665" s="1">
        <v>4</v>
      </c>
    </row>
    <row r="1666" spans="1:8" x14ac:dyDescent="0.3">
      <c r="A1666" s="8" t="s">
        <v>6108</v>
      </c>
      <c r="B1666" s="6">
        <v>94428</v>
      </c>
      <c r="C1666" s="1">
        <v>94428</v>
      </c>
      <c r="D1666" s="1">
        <v>3</v>
      </c>
      <c r="E1666" s="1">
        <v>1</v>
      </c>
      <c r="G1666" s="1">
        <v>3</v>
      </c>
      <c r="H1666" s="1">
        <v>1</v>
      </c>
    </row>
    <row r="1667" spans="1:8" x14ac:dyDescent="0.3">
      <c r="A1667" s="8" t="s">
        <v>7629</v>
      </c>
      <c r="B1667" s="6">
        <v>94406</v>
      </c>
      <c r="C1667" s="1">
        <v>30294</v>
      </c>
      <c r="D1667" s="1">
        <v>29</v>
      </c>
      <c r="E1667" s="1">
        <v>7</v>
      </c>
      <c r="G1667" s="1">
        <v>29</v>
      </c>
      <c r="H1667" s="1">
        <v>7</v>
      </c>
    </row>
    <row r="1668" spans="1:8" x14ac:dyDescent="0.3">
      <c r="A1668" s="8" t="s">
        <v>4596</v>
      </c>
      <c r="B1668" s="6">
        <v>94388</v>
      </c>
      <c r="C1668" s="1">
        <v>86859</v>
      </c>
      <c r="D1668" s="1">
        <v>23</v>
      </c>
      <c r="E1668" s="1">
        <v>6</v>
      </c>
      <c r="G1668" s="1">
        <v>23</v>
      </c>
      <c r="H1668" s="1">
        <v>6</v>
      </c>
    </row>
    <row r="1669" spans="1:8" x14ac:dyDescent="0.3">
      <c r="A1669" s="8" t="s">
        <v>8838</v>
      </c>
      <c r="B1669" s="6">
        <v>94315</v>
      </c>
      <c r="C1669" s="1">
        <v>52843</v>
      </c>
      <c r="D1669" s="1">
        <v>13</v>
      </c>
      <c r="E1669" s="1">
        <v>2</v>
      </c>
      <c r="G1669" s="1">
        <v>13</v>
      </c>
      <c r="H1669" s="1">
        <v>2</v>
      </c>
    </row>
    <row r="1670" spans="1:8" x14ac:dyDescent="0.3">
      <c r="A1670" s="8" t="s">
        <v>9452</v>
      </c>
      <c r="B1670" s="6">
        <v>94264</v>
      </c>
      <c r="C1670" s="1">
        <v>68704</v>
      </c>
      <c r="D1670" s="1">
        <v>7</v>
      </c>
      <c r="E1670" s="1">
        <v>3</v>
      </c>
      <c r="G1670" s="1">
        <v>7</v>
      </c>
      <c r="H1670" s="1">
        <v>3</v>
      </c>
    </row>
    <row r="1671" spans="1:8" x14ac:dyDescent="0.3">
      <c r="A1671" s="8" t="s">
        <v>276</v>
      </c>
      <c r="B1671" s="6">
        <v>94178</v>
      </c>
      <c r="C1671" s="1">
        <v>76176</v>
      </c>
      <c r="D1671" s="1">
        <v>33</v>
      </c>
      <c r="E1671" s="1">
        <v>7</v>
      </c>
      <c r="G1671" s="1">
        <v>33</v>
      </c>
      <c r="H1671" s="1">
        <v>7</v>
      </c>
    </row>
    <row r="1672" spans="1:8" x14ac:dyDescent="0.3">
      <c r="A1672" s="8" t="s">
        <v>663</v>
      </c>
      <c r="B1672" s="6">
        <v>93888</v>
      </c>
      <c r="C1672" s="1">
        <v>93888</v>
      </c>
      <c r="D1672" s="1">
        <v>4</v>
      </c>
      <c r="E1672" s="1">
        <v>1</v>
      </c>
      <c r="G1672" s="1">
        <v>4</v>
      </c>
      <c r="H1672" s="1">
        <v>1</v>
      </c>
    </row>
    <row r="1673" spans="1:8" x14ac:dyDescent="0.3">
      <c r="A1673" s="8" t="s">
        <v>677</v>
      </c>
      <c r="B1673" s="6">
        <v>93632</v>
      </c>
      <c r="C1673" s="1">
        <v>82344</v>
      </c>
      <c r="D1673" s="1">
        <v>11</v>
      </c>
      <c r="E1673" s="1">
        <v>4</v>
      </c>
      <c r="G1673" s="1">
        <v>11</v>
      </c>
      <c r="H1673" s="1">
        <v>4</v>
      </c>
    </row>
    <row r="1674" spans="1:8" x14ac:dyDescent="0.3">
      <c r="A1674" s="8" t="s">
        <v>6677</v>
      </c>
      <c r="B1674" s="6">
        <v>93574</v>
      </c>
      <c r="C1674" s="1">
        <v>46197</v>
      </c>
      <c r="D1674" s="1">
        <v>10</v>
      </c>
      <c r="E1674" s="1">
        <v>4</v>
      </c>
      <c r="G1674" s="1">
        <v>10</v>
      </c>
      <c r="H1674" s="1">
        <v>4</v>
      </c>
    </row>
    <row r="1675" spans="1:8" x14ac:dyDescent="0.3">
      <c r="A1675" s="8" t="s">
        <v>7735</v>
      </c>
      <c r="B1675" s="6">
        <v>93456</v>
      </c>
      <c r="C1675" s="1">
        <v>93456</v>
      </c>
      <c r="D1675" s="1">
        <v>3</v>
      </c>
      <c r="E1675" s="1">
        <v>1</v>
      </c>
      <c r="G1675" s="1">
        <v>3</v>
      </c>
      <c r="H1675" s="1">
        <v>1</v>
      </c>
    </row>
    <row r="1676" spans="1:8" x14ac:dyDescent="0.3">
      <c r="A1676" s="8" t="s">
        <v>8701</v>
      </c>
      <c r="B1676" s="6">
        <v>93395</v>
      </c>
      <c r="C1676" s="1">
        <v>49686</v>
      </c>
      <c r="D1676" s="1">
        <v>16</v>
      </c>
      <c r="E1676" s="1">
        <v>4</v>
      </c>
      <c r="G1676" s="1">
        <v>16</v>
      </c>
      <c r="H1676" s="1">
        <v>4</v>
      </c>
    </row>
    <row r="1677" spans="1:8" x14ac:dyDescent="0.3">
      <c r="A1677" s="8" t="s">
        <v>5252</v>
      </c>
      <c r="B1677" s="6">
        <v>93024</v>
      </c>
      <c r="C1677" s="1">
        <v>93024</v>
      </c>
      <c r="D1677" s="1">
        <v>3</v>
      </c>
      <c r="E1677" s="1">
        <v>1</v>
      </c>
      <c r="G1677" s="1">
        <v>3</v>
      </c>
      <c r="H1677" s="1">
        <v>1</v>
      </c>
    </row>
    <row r="1678" spans="1:8" x14ac:dyDescent="0.3">
      <c r="A1678" s="8" t="s">
        <v>6458</v>
      </c>
      <c r="B1678" s="6">
        <v>92856</v>
      </c>
      <c r="C1678" s="1">
        <v>56568</v>
      </c>
      <c r="D1678" s="1">
        <v>9</v>
      </c>
      <c r="E1678" s="1">
        <v>2</v>
      </c>
      <c r="G1678" s="1">
        <v>9</v>
      </c>
      <c r="H1678" s="1">
        <v>2</v>
      </c>
    </row>
    <row r="1679" spans="1:8" x14ac:dyDescent="0.3">
      <c r="A1679" s="8" t="s">
        <v>1476</v>
      </c>
      <c r="B1679" s="6">
        <v>92744</v>
      </c>
      <c r="C1679" s="1">
        <v>87294</v>
      </c>
      <c r="D1679" s="1">
        <v>7</v>
      </c>
      <c r="E1679" s="1">
        <v>3</v>
      </c>
      <c r="G1679" s="1">
        <v>7</v>
      </c>
      <c r="H1679" s="1">
        <v>3</v>
      </c>
    </row>
    <row r="1680" spans="1:8" x14ac:dyDescent="0.3">
      <c r="A1680" s="8" t="s">
        <v>1004</v>
      </c>
      <c r="B1680" s="6">
        <v>92644</v>
      </c>
      <c r="C1680" s="1">
        <v>56712</v>
      </c>
      <c r="D1680" s="1">
        <v>14</v>
      </c>
      <c r="E1680" s="1">
        <v>2</v>
      </c>
      <c r="G1680" s="1">
        <v>14</v>
      </c>
      <c r="H1680" s="1">
        <v>2</v>
      </c>
    </row>
    <row r="1681" spans="1:8" x14ac:dyDescent="0.3">
      <c r="A1681" s="8" t="s">
        <v>8377</v>
      </c>
      <c r="B1681" s="6">
        <v>92160</v>
      </c>
      <c r="C1681" s="1">
        <v>86176</v>
      </c>
      <c r="D1681" s="1">
        <v>6</v>
      </c>
      <c r="E1681" s="1">
        <v>2</v>
      </c>
      <c r="G1681" s="1">
        <v>6</v>
      </c>
      <c r="H1681" s="1">
        <v>2</v>
      </c>
    </row>
    <row r="1682" spans="1:8" x14ac:dyDescent="0.3">
      <c r="A1682" s="8" t="s">
        <v>6874</v>
      </c>
      <c r="B1682" s="6">
        <v>92024</v>
      </c>
      <c r="C1682" s="1">
        <v>72584</v>
      </c>
      <c r="D1682" s="1">
        <v>9</v>
      </c>
      <c r="E1682" s="1">
        <v>3</v>
      </c>
      <c r="G1682" s="1">
        <v>9</v>
      </c>
      <c r="H1682" s="1">
        <v>3</v>
      </c>
    </row>
    <row r="1683" spans="1:8" x14ac:dyDescent="0.3">
      <c r="A1683" s="8" t="s">
        <v>1104</v>
      </c>
      <c r="B1683" s="6">
        <v>92020</v>
      </c>
      <c r="C1683" s="1">
        <v>59712</v>
      </c>
      <c r="D1683" s="1">
        <v>15</v>
      </c>
      <c r="E1683" s="1">
        <v>4</v>
      </c>
      <c r="G1683" s="1">
        <v>15</v>
      </c>
      <c r="H1683" s="1">
        <v>4</v>
      </c>
    </row>
    <row r="1684" spans="1:8" x14ac:dyDescent="0.3">
      <c r="A1684" s="8" t="s">
        <v>7994</v>
      </c>
      <c r="B1684" s="6">
        <v>91995</v>
      </c>
      <c r="C1684" s="1">
        <v>89712</v>
      </c>
      <c r="D1684" s="1">
        <v>9</v>
      </c>
      <c r="E1684" s="1">
        <v>2</v>
      </c>
      <c r="G1684" s="1">
        <v>9</v>
      </c>
      <c r="H1684" s="1">
        <v>2</v>
      </c>
    </row>
    <row r="1685" spans="1:8" x14ac:dyDescent="0.3">
      <c r="A1685" s="8" t="s">
        <v>1481</v>
      </c>
      <c r="B1685" s="6">
        <v>91885</v>
      </c>
      <c r="C1685" s="1">
        <v>75792</v>
      </c>
      <c r="D1685" s="1">
        <v>10</v>
      </c>
      <c r="E1685" s="1">
        <v>2</v>
      </c>
      <c r="G1685" s="1">
        <v>10</v>
      </c>
      <c r="H1685" s="1">
        <v>2</v>
      </c>
    </row>
    <row r="1686" spans="1:8" x14ac:dyDescent="0.3">
      <c r="A1686" s="8" t="s">
        <v>6603</v>
      </c>
      <c r="B1686" s="6">
        <v>91659</v>
      </c>
      <c r="C1686" s="1">
        <v>89715</v>
      </c>
      <c r="D1686" s="1">
        <v>6</v>
      </c>
      <c r="E1686" s="1">
        <v>2</v>
      </c>
      <c r="G1686" s="1">
        <v>6</v>
      </c>
      <c r="H1686" s="1">
        <v>2</v>
      </c>
    </row>
    <row r="1687" spans="1:8" x14ac:dyDescent="0.3">
      <c r="A1687" s="8" t="s">
        <v>5200</v>
      </c>
      <c r="B1687" s="6">
        <v>91614</v>
      </c>
      <c r="C1687" s="1">
        <v>69516</v>
      </c>
      <c r="D1687" s="1">
        <v>7</v>
      </c>
      <c r="E1687" s="1">
        <v>2</v>
      </c>
      <c r="G1687" s="1">
        <v>7</v>
      </c>
      <c r="H1687" s="1">
        <v>2</v>
      </c>
    </row>
    <row r="1688" spans="1:8" x14ac:dyDescent="0.3">
      <c r="A1688" s="8" t="s">
        <v>7505</v>
      </c>
      <c r="B1688" s="6">
        <v>91560</v>
      </c>
      <c r="C1688" s="1">
        <v>86352</v>
      </c>
      <c r="D1688" s="1">
        <v>16</v>
      </c>
      <c r="E1688" s="1">
        <v>4</v>
      </c>
      <c r="G1688" s="1">
        <v>16</v>
      </c>
      <c r="H1688" s="1">
        <v>4</v>
      </c>
    </row>
    <row r="1689" spans="1:8" x14ac:dyDescent="0.3">
      <c r="A1689" s="8" t="s">
        <v>6889</v>
      </c>
      <c r="B1689" s="6">
        <v>91490</v>
      </c>
      <c r="C1689" s="1">
        <v>88776</v>
      </c>
      <c r="D1689" s="1">
        <v>8</v>
      </c>
      <c r="E1689" s="1">
        <v>3</v>
      </c>
      <c r="G1689" s="1">
        <v>8</v>
      </c>
      <c r="H1689" s="1">
        <v>3</v>
      </c>
    </row>
    <row r="1690" spans="1:8" x14ac:dyDescent="0.3">
      <c r="A1690" s="8" t="s">
        <v>8406</v>
      </c>
      <c r="B1690" s="6">
        <v>91488</v>
      </c>
      <c r="C1690" s="1">
        <v>60672</v>
      </c>
      <c r="D1690" s="1">
        <v>15</v>
      </c>
      <c r="E1690" s="1">
        <v>2</v>
      </c>
      <c r="G1690" s="1">
        <v>15</v>
      </c>
      <c r="H1690" s="1">
        <v>2</v>
      </c>
    </row>
    <row r="1691" spans="1:8" x14ac:dyDescent="0.3">
      <c r="A1691" s="8" t="s">
        <v>9226</v>
      </c>
      <c r="B1691" s="6">
        <v>91475</v>
      </c>
      <c r="C1691" s="1">
        <v>91475</v>
      </c>
      <c r="D1691" s="1">
        <v>1</v>
      </c>
      <c r="E1691" s="1">
        <v>1</v>
      </c>
      <c r="G1691" s="1">
        <v>1</v>
      </c>
      <c r="H1691" s="1">
        <v>1</v>
      </c>
    </row>
    <row r="1692" spans="1:8" x14ac:dyDescent="0.3">
      <c r="A1692" s="8" t="s">
        <v>4833</v>
      </c>
      <c r="B1692" s="6">
        <v>91412</v>
      </c>
      <c r="C1692" s="1">
        <v>79996</v>
      </c>
      <c r="D1692" s="1">
        <v>8</v>
      </c>
      <c r="E1692" s="1">
        <v>3</v>
      </c>
      <c r="G1692" s="1">
        <v>8</v>
      </c>
      <c r="H1692" s="1">
        <v>3</v>
      </c>
    </row>
    <row r="1693" spans="1:8" x14ac:dyDescent="0.3">
      <c r="A1693" s="8" t="s">
        <v>6602</v>
      </c>
      <c r="B1693" s="6">
        <v>91275</v>
      </c>
      <c r="C1693" s="1">
        <v>91275</v>
      </c>
      <c r="D1693" s="1">
        <v>1</v>
      </c>
      <c r="E1693" s="1">
        <v>1</v>
      </c>
      <c r="G1693" s="1">
        <v>1</v>
      </c>
      <c r="H1693" s="1">
        <v>1</v>
      </c>
    </row>
    <row r="1694" spans="1:8" x14ac:dyDescent="0.3">
      <c r="A1694" s="8" t="s">
        <v>3302</v>
      </c>
      <c r="B1694" s="6">
        <v>91275</v>
      </c>
      <c r="C1694" s="1">
        <v>91275</v>
      </c>
      <c r="D1694" s="1">
        <v>5</v>
      </c>
      <c r="E1694" s="1">
        <v>1</v>
      </c>
      <c r="G1694" s="1">
        <v>5</v>
      </c>
      <c r="H1694" s="1">
        <v>1</v>
      </c>
    </row>
    <row r="1695" spans="1:8" x14ac:dyDescent="0.3">
      <c r="A1695" s="8" t="s">
        <v>6335</v>
      </c>
      <c r="B1695" s="6">
        <v>91096</v>
      </c>
      <c r="C1695" s="1">
        <v>86376</v>
      </c>
      <c r="D1695" s="1">
        <v>13</v>
      </c>
      <c r="E1695" s="1">
        <v>4</v>
      </c>
      <c r="G1695" s="1">
        <v>13</v>
      </c>
      <c r="H1695" s="1">
        <v>4</v>
      </c>
    </row>
    <row r="1696" spans="1:8" x14ac:dyDescent="0.3">
      <c r="A1696" s="8" t="s">
        <v>9264</v>
      </c>
      <c r="B1696" s="6">
        <v>91056</v>
      </c>
      <c r="C1696" s="1">
        <v>91056</v>
      </c>
      <c r="D1696" s="1">
        <v>6</v>
      </c>
      <c r="E1696" s="1">
        <v>1</v>
      </c>
      <c r="G1696" s="1">
        <v>6</v>
      </c>
      <c r="H1696" s="1">
        <v>1</v>
      </c>
    </row>
    <row r="1697" spans="1:8" x14ac:dyDescent="0.3">
      <c r="A1697" s="8" t="s">
        <v>6024</v>
      </c>
      <c r="B1697" s="6">
        <v>91032</v>
      </c>
      <c r="C1697" s="1">
        <v>91032</v>
      </c>
      <c r="D1697" s="1">
        <v>3</v>
      </c>
      <c r="E1697" s="1">
        <v>1</v>
      </c>
      <c r="G1697" s="1">
        <v>3</v>
      </c>
      <c r="H1697" s="1">
        <v>1</v>
      </c>
    </row>
    <row r="1698" spans="1:8" x14ac:dyDescent="0.3">
      <c r="A1698" s="8" t="s">
        <v>7568</v>
      </c>
      <c r="B1698" s="6">
        <v>91031</v>
      </c>
      <c r="C1698" s="1">
        <v>62995</v>
      </c>
      <c r="D1698" s="1">
        <v>16</v>
      </c>
      <c r="E1698" s="1">
        <v>3</v>
      </c>
      <c r="G1698" s="1">
        <v>16</v>
      </c>
      <c r="H1698" s="1">
        <v>3</v>
      </c>
    </row>
    <row r="1699" spans="1:8" x14ac:dyDescent="0.3">
      <c r="A1699" s="8" t="s">
        <v>3856</v>
      </c>
      <c r="B1699" s="6">
        <v>90912</v>
      </c>
      <c r="C1699" s="1">
        <v>90912</v>
      </c>
      <c r="D1699" s="1">
        <v>8</v>
      </c>
      <c r="E1699" s="1">
        <v>1</v>
      </c>
      <c r="G1699" s="1">
        <v>8</v>
      </c>
      <c r="H1699" s="1">
        <v>1</v>
      </c>
    </row>
    <row r="1700" spans="1:8" x14ac:dyDescent="0.3">
      <c r="A1700" s="8" t="s">
        <v>7969</v>
      </c>
      <c r="B1700" s="6">
        <v>90882</v>
      </c>
      <c r="C1700" s="1">
        <v>90882</v>
      </c>
      <c r="D1700" s="1">
        <v>9</v>
      </c>
      <c r="E1700" s="1">
        <v>1</v>
      </c>
      <c r="G1700" s="1">
        <v>9</v>
      </c>
      <c r="H1700" s="1">
        <v>1</v>
      </c>
    </row>
    <row r="1701" spans="1:8" x14ac:dyDescent="0.3">
      <c r="A1701" s="8" t="s">
        <v>8315</v>
      </c>
      <c r="B1701" s="6">
        <v>90882</v>
      </c>
      <c r="C1701" s="1">
        <v>90882</v>
      </c>
      <c r="D1701" s="1">
        <v>1</v>
      </c>
      <c r="E1701" s="1">
        <v>1</v>
      </c>
      <c r="G1701" s="1">
        <v>1</v>
      </c>
      <c r="H1701" s="1">
        <v>1</v>
      </c>
    </row>
    <row r="1702" spans="1:8" x14ac:dyDescent="0.3">
      <c r="A1702" s="8" t="s">
        <v>9392</v>
      </c>
      <c r="B1702" s="6">
        <v>90823</v>
      </c>
      <c r="C1702" s="1">
        <v>80775</v>
      </c>
      <c r="D1702" s="1">
        <v>7</v>
      </c>
      <c r="E1702" s="1">
        <v>2</v>
      </c>
      <c r="G1702" s="1">
        <v>7</v>
      </c>
      <c r="H1702" s="1">
        <v>2</v>
      </c>
    </row>
    <row r="1703" spans="1:8" x14ac:dyDescent="0.3">
      <c r="A1703" s="8" t="s">
        <v>8159</v>
      </c>
      <c r="B1703" s="6">
        <v>90756</v>
      </c>
      <c r="C1703" s="1">
        <v>83394</v>
      </c>
      <c r="D1703" s="1">
        <v>16</v>
      </c>
      <c r="E1703" s="1">
        <v>4</v>
      </c>
      <c r="G1703" s="1">
        <v>16</v>
      </c>
      <c r="H1703" s="1">
        <v>4</v>
      </c>
    </row>
    <row r="1704" spans="1:8" x14ac:dyDescent="0.3">
      <c r="A1704" s="8" t="s">
        <v>4108</v>
      </c>
      <c r="B1704" s="6">
        <v>90120</v>
      </c>
      <c r="C1704" s="1">
        <v>89592</v>
      </c>
      <c r="D1704" s="1">
        <v>6</v>
      </c>
      <c r="E1704" s="1">
        <v>2</v>
      </c>
      <c r="G1704" s="1">
        <v>6</v>
      </c>
      <c r="H1704" s="1">
        <v>2</v>
      </c>
    </row>
    <row r="1705" spans="1:8" x14ac:dyDescent="0.3">
      <c r="A1705" s="8" t="s">
        <v>5537</v>
      </c>
      <c r="B1705" s="6">
        <v>90008</v>
      </c>
      <c r="C1705" s="1">
        <v>90008</v>
      </c>
      <c r="D1705" s="1">
        <v>4</v>
      </c>
      <c r="E1705" s="1">
        <v>1</v>
      </c>
      <c r="G1705" s="1">
        <v>4</v>
      </c>
      <c r="H1705" s="1">
        <v>1</v>
      </c>
    </row>
    <row r="1706" spans="1:8" x14ac:dyDescent="0.3">
      <c r="A1706" s="8" t="s">
        <v>7136</v>
      </c>
      <c r="B1706" s="6">
        <v>89991</v>
      </c>
      <c r="C1706" s="1">
        <v>89991</v>
      </c>
      <c r="D1706" s="1">
        <v>9</v>
      </c>
      <c r="E1706" s="1">
        <v>1</v>
      </c>
      <c r="G1706" s="1">
        <v>9</v>
      </c>
      <c r="H1706" s="1">
        <v>1</v>
      </c>
    </row>
    <row r="1707" spans="1:8" x14ac:dyDescent="0.3">
      <c r="A1707" s="8" t="s">
        <v>7260</v>
      </c>
      <c r="B1707" s="6">
        <v>89978</v>
      </c>
      <c r="C1707" s="1">
        <v>71976</v>
      </c>
      <c r="D1707" s="1">
        <v>11</v>
      </c>
      <c r="E1707" s="1">
        <v>3</v>
      </c>
      <c r="G1707" s="1">
        <v>11</v>
      </c>
      <c r="H1707" s="1">
        <v>3</v>
      </c>
    </row>
    <row r="1708" spans="1:8" x14ac:dyDescent="0.3">
      <c r="A1708" s="8" t="s">
        <v>7040</v>
      </c>
      <c r="B1708" s="6">
        <v>89911</v>
      </c>
      <c r="C1708" s="1">
        <v>54606</v>
      </c>
      <c r="D1708" s="1">
        <v>10</v>
      </c>
      <c r="E1708" s="1">
        <v>3</v>
      </c>
      <c r="G1708" s="1">
        <v>10</v>
      </c>
      <c r="H1708" s="1">
        <v>3</v>
      </c>
    </row>
    <row r="1709" spans="1:8" x14ac:dyDescent="0.3">
      <c r="A1709" s="8" t="s">
        <v>2552</v>
      </c>
      <c r="B1709" s="6">
        <v>89638</v>
      </c>
      <c r="C1709" s="1">
        <v>60165</v>
      </c>
      <c r="D1709" s="1">
        <v>15</v>
      </c>
      <c r="E1709" s="1">
        <v>4</v>
      </c>
      <c r="G1709" s="1">
        <v>15</v>
      </c>
      <c r="H1709" s="1">
        <v>4</v>
      </c>
    </row>
    <row r="1710" spans="1:8" x14ac:dyDescent="0.3">
      <c r="A1710" s="8" t="s">
        <v>4336</v>
      </c>
      <c r="B1710" s="6">
        <v>89631</v>
      </c>
      <c r="C1710" s="1">
        <v>59538</v>
      </c>
      <c r="D1710" s="1">
        <v>11</v>
      </c>
      <c r="E1710" s="1">
        <v>3</v>
      </c>
      <c r="G1710" s="1">
        <v>11</v>
      </c>
      <c r="H1710" s="1">
        <v>3</v>
      </c>
    </row>
    <row r="1711" spans="1:8" x14ac:dyDescent="0.3">
      <c r="A1711" s="8" t="s">
        <v>5095</v>
      </c>
      <c r="B1711" s="6">
        <v>89592</v>
      </c>
      <c r="C1711" s="1">
        <v>89592</v>
      </c>
      <c r="D1711" s="1">
        <v>4</v>
      </c>
      <c r="E1711" s="1">
        <v>1</v>
      </c>
      <c r="G1711" s="1">
        <v>4</v>
      </c>
      <c r="H1711" s="1">
        <v>1</v>
      </c>
    </row>
    <row r="1712" spans="1:8" x14ac:dyDescent="0.3">
      <c r="A1712" s="8" t="s">
        <v>6844</v>
      </c>
      <c r="B1712" s="6">
        <v>89568</v>
      </c>
      <c r="C1712" s="1">
        <v>89568</v>
      </c>
      <c r="D1712" s="1">
        <v>2</v>
      </c>
      <c r="E1712" s="1">
        <v>1</v>
      </c>
      <c r="G1712" s="1">
        <v>2</v>
      </c>
      <c r="H1712" s="1">
        <v>1</v>
      </c>
    </row>
    <row r="1713" spans="1:8" x14ac:dyDescent="0.3">
      <c r="A1713" s="8" t="s">
        <v>4332</v>
      </c>
      <c r="B1713" s="6">
        <v>89298</v>
      </c>
      <c r="C1713" s="1">
        <v>89298</v>
      </c>
      <c r="D1713" s="1">
        <v>2</v>
      </c>
      <c r="E1713" s="1">
        <v>1</v>
      </c>
      <c r="G1713" s="1">
        <v>2</v>
      </c>
      <c r="H1713" s="1">
        <v>1</v>
      </c>
    </row>
    <row r="1714" spans="1:8" x14ac:dyDescent="0.3">
      <c r="A1714" s="8" t="s">
        <v>8228</v>
      </c>
      <c r="B1714" s="6">
        <v>89023</v>
      </c>
      <c r="C1714" s="1">
        <v>62599</v>
      </c>
      <c r="D1714" s="1">
        <v>10</v>
      </c>
      <c r="E1714" s="1">
        <v>2</v>
      </c>
      <c r="G1714" s="1">
        <v>10</v>
      </c>
      <c r="H1714" s="1">
        <v>2</v>
      </c>
    </row>
    <row r="1715" spans="1:8" x14ac:dyDescent="0.3">
      <c r="A1715" s="8" t="s">
        <v>1468</v>
      </c>
      <c r="B1715" s="6">
        <v>88929</v>
      </c>
      <c r="C1715" s="1">
        <v>30798</v>
      </c>
      <c r="D1715" s="1">
        <v>11</v>
      </c>
      <c r="E1715" s="1">
        <v>3</v>
      </c>
      <c r="G1715" s="1">
        <v>11</v>
      </c>
      <c r="H1715" s="1">
        <v>3</v>
      </c>
    </row>
    <row r="1716" spans="1:8" x14ac:dyDescent="0.3">
      <c r="A1716" s="8" t="s">
        <v>7424</v>
      </c>
      <c r="B1716" s="6">
        <v>88776</v>
      </c>
      <c r="C1716" s="1">
        <v>88776</v>
      </c>
      <c r="D1716" s="1">
        <v>3</v>
      </c>
      <c r="E1716" s="1">
        <v>1</v>
      </c>
      <c r="G1716" s="1">
        <v>3</v>
      </c>
      <c r="H1716" s="1">
        <v>1</v>
      </c>
    </row>
    <row r="1717" spans="1:8" x14ac:dyDescent="0.3">
      <c r="A1717" s="8" t="s">
        <v>3900</v>
      </c>
      <c r="B1717" s="6">
        <v>88768</v>
      </c>
      <c r="C1717" s="1">
        <v>88768</v>
      </c>
      <c r="D1717" s="1">
        <v>2</v>
      </c>
      <c r="E1717" s="1">
        <v>1</v>
      </c>
      <c r="G1717" s="1">
        <v>2</v>
      </c>
      <c r="H1717" s="1">
        <v>1</v>
      </c>
    </row>
    <row r="1718" spans="1:8" x14ac:dyDescent="0.3">
      <c r="A1718" s="8" t="s">
        <v>7949</v>
      </c>
      <c r="B1718" s="6">
        <v>88768</v>
      </c>
      <c r="C1718" s="1">
        <v>88768</v>
      </c>
      <c r="D1718" s="1">
        <v>2</v>
      </c>
      <c r="E1718" s="1">
        <v>1</v>
      </c>
      <c r="G1718" s="1">
        <v>2</v>
      </c>
      <c r="H1718" s="1">
        <v>1</v>
      </c>
    </row>
    <row r="1719" spans="1:8" x14ac:dyDescent="0.3">
      <c r="A1719" s="8" t="s">
        <v>3379</v>
      </c>
      <c r="B1719" s="6">
        <v>88752</v>
      </c>
      <c r="C1719" s="1">
        <v>88752</v>
      </c>
      <c r="D1719" s="1">
        <v>3</v>
      </c>
      <c r="E1719" s="1">
        <v>1</v>
      </c>
      <c r="G1719" s="1">
        <v>3</v>
      </c>
      <c r="H1719" s="1">
        <v>1</v>
      </c>
    </row>
    <row r="1720" spans="1:8" x14ac:dyDescent="0.3">
      <c r="A1720" s="8" t="s">
        <v>9107</v>
      </c>
      <c r="B1720" s="6">
        <v>88557</v>
      </c>
      <c r="C1720" s="1">
        <v>88193</v>
      </c>
      <c r="D1720" s="1">
        <v>8</v>
      </c>
      <c r="E1720" s="1">
        <v>2</v>
      </c>
      <c r="G1720" s="1">
        <v>8</v>
      </c>
      <c r="H1720" s="1">
        <v>2</v>
      </c>
    </row>
    <row r="1721" spans="1:8" x14ac:dyDescent="0.3">
      <c r="A1721" s="8" t="s">
        <v>4393</v>
      </c>
      <c r="B1721" s="6">
        <v>88521</v>
      </c>
      <c r="C1721" s="1">
        <v>69456</v>
      </c>
      <c r="D1721" s="1">
        <v>19</v>
      </c>
      <c r="E1721" s="1">
        <v>5</v>
      </c>
      <c r="G1721" s="1">
        <v>19</v>
      </c>
      <c r="H1721" s="1">
        <v>5</v>
      </c>
    </row>
    <row r="1722" spans="1:8" x14ac:dyDescent="0.3">
      <c r="A1722" s="8" t="s">
        <v>6676</v>
      </c>
      <c r="B1722" s="6">
        <v>88503</v>
      </c>
      <c r="C1722" s="1">
        <v>77247</v>
      </c>
      <c r="D1722" s="1">
        <v>9</v>
      </c>
      <c r="E1722" s="1">
        <v>3</v>
      </c>
      <c r="G1722" s="1">
        <v>9</v>
      </c>
      <c r="H1722" s="1">
        <v>3</v>
      </c>
    </row>
    <row r="1723" spans="1:8" x14ac:dyDescent="0.3">
      <c r="A1723" s="8" t="s">
        <v>9160</v>
      </c>
      <c r="B1723" s="6">
        <v>88468</v>
      </c>
      <c r="C1723" s="1">
        <v>84272</v>
      </c>
      <c r="D1723" s="1">
        <v>10</v>
      </c>
      <c r="E1723" s="1">
        <v>2</v>
      </c>
      <c r="G1723" s="1">
        <v>10</v>
      </c>
      <c r="H1723" s="1">
        <v>2</v>
      </c>
    </row>
    <row r="1724" spans="1:8" x14ac:dyDescent="0.3">
      <c r="A1724" s="8" t="s">
        <v>4202</v>
      </c>
      <c r="B1724" s="6">
        <v>88415</v>
      </c>
      <c r="C1724" s="1">
        <v>88193</v>
      </c>
      <c r="D1724" s="1">
        <v>13</v>
      </c>
      <c r="E1724" s="1">
        <v>2</v>
      </c>
      <c r="G1724" s="1">
        <v>13</v>
      </c>
      <c r="H1724" s="1">
        <v>2</v>
      </c>
    </row>
    <row r="1725" spans="1:8" x14ac:dyDescent="0.3">
      <c r="A1725" s="8" t="s">
        <v>4745</v>
      </c>
      <c r="B1725" s="6">
        <v>88384</v>
      </c>
      <c r="C1725" s="1">
        <v>88384</v>
      </c>
      <c r="D1725" s="1">
        <v>4</v>
      </c>
      <c r="E1725" s="1">
        <v>1</v>
      </c>
      <c r="G1725" s="1">
        <v>4</v>
      </c>
      <c r="H1725" s="1">
        <v>1</v>
      </c>
    </row>
    <row r="1726" spans="1:8" x14ac:dyDescent="0.3">
      <c r="A1726" s="8" t="s">
        <v>6970</v>
      </c>
      <c r="B1726" s="6">
        <v>88317</v>
      </c>
      <c r="C1726" s="1">
        <v>56064</v>
      </c>
      <c r="D1726" s="1">
        <v>24</v>
      </c>
      <c r="E1726" s="1">
        <v>4</v>
      </c>
      <c r="G1726" s="1">
        <v>24</v>
      </c>
      <c r="H1726" s="1">
        <v>4</v>
      </c>
    </row>
    <row r="1727" spans="1:8" x14ac:dyDescent="0.3">
      <c r="A1727" s="8" t="s">
        <v>6688</v>
      </c>
      <c r="B1727" s="6">
        <v>88118</v>
      </c>
      <c r="C1727" s="1">
        <v>79984</v>
      </c>
      <c r="D1727" s="1">
        <v>9</v>
      </c>
      <c r="E1727" s="1">
        <v>2</v>
      </c>
      <c r="G1727" s="1">
        <v>9</v>
      </c>
      <c r="H1727" s="1">
        <v>2</v>
      </c>
    </row>
    <row r="1728" spans="1:8" x14ac:dyDescent="0.3">
      <c r="A1728" s="8" t="s">
        <v>9044</v>
      </c>
      <c r="B1728" s="6">
        <v>88074</v>
      </c>
      <c r="C1728" s="1">
        <v>88074</v>
      </c>
      <c r="D1728" s="1">
        <v>7</v>
      </c>
      <c r="E1728" s="1">
        <v>1</v>
      </c>
      <c r="G1728" s="1">
        <v>7</v>
      </c>
      <c r="H1728" s="1">
        <v>1</v>
      </c>
    </row>
    <row r="1729" spans="1:8" x14ac:dyDescent="0.3">
      <c r="A1729" s="8" t="s">
        <v>7641</v>
      </c>
      <c r="B1729" s="6">
        <v>87392</v>
      </c>
      <c r="C1729" s="1">
        <v>46995</v>
      </c>
      <c r="D1729" s="1">
        <v>13</v>
      </c>
      <c r="E1729" s="1">
        <v>4</v>
      </c>
      <c r="G1729" s="1">
        <v>13</v>
      </c>
      <c r="H1729" s="1">
        <v>4</v>
      </c>
    </row>
    <row r="1730" spans="1:8" x14ac:dyDescent="0.3">
      <c r="A1730" s="8" t="s">
        <v>9378</v>
      </c>
      <c r="B1730" s="6">
        <v>87250</v>
      </c>
      <c r="C1730" s="1">
        <v>84995</v>
      </c>
      <c r="D1730" s="1">
        <v>9</v>
      </c>
      <c r="E1730" s="1">
        <v>3</v>
      </c>
      <c r="G1730" s="1">
        <v>9</v>
      </c>
      <c r="H1730" s="1">
        <v>3</v>
      </c>
    </row>
    <row r="1731" spans="1:8" x14ac:dyDescent="0.3">
      <c r="A1731" s="8" t="s">
        <v>6217</v>
      </c>
      <c r="B1731" s="6">
        <v>87218</v>
      </c>
      <c r="C1731" s="1">
        <v>70476</v>
      </c>
      <c r="D1731" s="1">
        <v>24</v>
      </c>
      <c r="E1731" s="1">
        <v>5</v>
      </c>
      <c r="G1731" s="1">
        <v>24</v>
      </c>
      <c r="H1731" s="1">
        <v>5</v>
      </c>
    </row>
    <row r="1732" spans="1:8" x14ac:dyDescent="0.3">
      <c r="A1732" s="8" t="s">
        <v>5559</v>
      </c>
      <c r="B1732" s="6">
        <v>87168</v>
      </c>
      <c r="C1732" s="1">
        <v>87168</v>
      </c>
      <c r="D1732" s="1">
        <v>3</v>
      </c>
      <c r="E1732" s="1">
        <v>1</v>
      </c>
      <c r="G1732" s="1">
        <v>3</v>
      </c>
      <c r="H1732" s="1">
        <v>1</v>
      </c>
    </row>
    <row r="1733" spans="1:8" x14ac:dyDescent="0.3">
      <c r="A1733" s="8" t="s">
        <v>8349</v>
      </c>
      <c r="B1733" s="6">
        <v>87004</v>
      </c>
      <c r="C1733" s="1">
        <v>39998</v>
      </c>
      <c r="D1733" s="1">
        <v>19</v>
      </c>
      <c r="E1733" s="1">
        <v>4</v>
      </c>
      <c r="G1733" s="1">
        <v>19</v>
      </c>
      <c r="H1733" s="1">
        <v>4</v>
      </c>
    </row>
    <row r="1734" spans="1:8" x14ac:dyDescent="0.3">
      <c r="A1734" s="8" t="s">
        <v>9415</v>
      </c>
      <c r="B1734" s="6">
        <v>86904</v>
      </c>
      <c r="C1734" s="1">
        <v>42384</v>
      </c>
      <c r="D1734" s="1">
        <v>11</v>
      </c>
      <c r="E1734" s="1">
        <v>3</v>
      </c>
      <c r="G1734" s="1">
        <v>11</v>
      </c>
      <c r="H1734" s="1">
        <v>3</v>
      </c>
    </row>
    <row r="1735" spans="1:8" x14ac:dyDescent="0.3">
      <c r="A1735" s="8" t="s">
        <v>6789</v>
      </c>
      <c r="B1735" s="6">
        <v>86500</v>
      </c>
      <c r="C1735" s="1">
        <v>70686</v>
      </c>
      <c r="D1735" s="1">
        <v>19</v>
      </c>
      <c r="E1735" s="1">
        <v>3</v>
      </c>
      <c r="G1735" s="1">
        <v>19</v>
      </c>
      <c r="H1735" s="1">
        <v>3</v>
      </c>
    </row>
    <row r="1736" spans="1:8" x14ac:dyDescent="0.3">
      <c r="A1736" s="8" t="s">
        <v>6260</v>
      </c>
      <c r="B1736" s="6">
        <v>86408</v>
      </c>
      <c r="C1736" s="1">
        <v>84294</v>
      </c>
      <c r="D1736" s="1">
        <v>16</v>
      </c>
      <c r="E1736" s="1">
        <v>5</v>
      </c>
      <c r="G1736" s="1">
        <v>16</v>
      </c>
      <c r="H1736" s="1">
        <v>5</v>
      </c>
    </row>
    <row r="1737" spans="1:8" x14ac:dyDescent="0.3">
      <c r="A1737" s="8" t="s">
        <v>3143</v>
      </c>
      <c r="B1737" s="6">
        <v>86388</v>
      </c>
      <c r="C1737" s="1">
        <v>86388</v>
      </c>
      <c r="D1737" s="1">
        <v>3</v>
      </c>
      <c r="E1737" s="1">
        <v>1</v>
      </c>
      <c r="G1737" s="1">
        <v>3</v>
      </c>
      <c r="H1737" s="1">
        <v>1</v>
      </c>
    </row>
    <row r="1738" spans="1:8" x14ac:dyDescent="0.3">
      <c r="A1738" s="8" t="s">
        <v>4117</v>
      </c>
      <c r="B1738" s="6">
        <v>86376</v>
      </c>
      <c r="C1738" s="1">
        <v>86376</v>
      </c>
      <c r="D1738" s="1">
        <v>3</v>
      </c>
      <c r="E1738" s="1">
        <v>1</v>
      </c>
      <c r="G1738" s="1">
        <v>3</v>
      </c>
      <c r="H1738" s="1">
        <v>1</v>
      </c>
    </row>
    <row r="1739" spans="1:8" x14ac:dyDescent="0.3">
      <c r="A1739" s="8" t="s">
        <v>3169</v>
      </c>
      <c r="B1739" s="6">
        <v>86352</v>
      </c>
      <c r="C1739" s="1">
        <v>86352</v>
      </c>
      <c r="D1739" s="1">
        <v>3</v>
      </c>
      <c r="E1739" s="1">
        <v>1</v>
      </c>
      <c r="G1739" s="1">
        <v>3</v>
      </c>
      <c r="H1739" s="1">
        <v>1</v>
      </c>
    </row>
    <row r="1740" spans="1:8" x14ac:dyDescent="0.3">
      <c r="A1740" s="8" t="s">
        <v>2448</v>
      </c>
      <c r="B1740" s="6">
        <v>86320</v>
      </c>
      <c r="C1740" s="1">
        <v>82896</v>
      </c>
      <c r="D1740" s="1">
        <v>7</v>
      </c>
      <c r="E1740" s="1">
        <v>2</v>
      </c>
      <c r="G1740" s="1">
        <v>7</v>
      </c>
      <c r="H1740" s="1">
        <v>2</v>
      </c>
    </row>
    <row r="1741" spans="1:8" x14ac:dyDescent="0.3">
      <c r="A1741" s="8" t="s">
        <v>6636</v>
      </c>
      <c r="B1741" s="6">
        <v>86218</v>
      </c>
      <c r="C1741" s="1">
        <v>77394</v>
      </c>
      <c r="D1741" s="1">
        <v>13</v>
      </c>
      <c r="E1741" s="1">
        <v>3</v>
      </c>
      <c r="G1741" s="1">
        <v>13</v>
      </c>
      <c r="H1741" s="1">
        <v>3</v>
      </c>
    </row>
    <row r="1742" spans="1:8" x14ac:dyDescent="0.3">
      <c r="A1742" s="8" t="s">
        <v>4500</v>
      </c>
      <c r="B1742" s="6">
        <v>86007</v>
      </c>
      <c r="C1742" s="1">
        <v>82611</v>
      </c>
      <c r="D1742" s="1">
        <v>5</v>
      </c>
      <c r="E1742" s="1">
        <v>2</v>
      </c>
      <c r="G1742" s="1">
        <v>5</v>
      </c>
      <c r="H1742" s="1">
        <v>2</v>
      </c>
    </row>
    <row r="1743" spans="1:8" x14ac:dyDescent="0.3">
      <c r="A1743" s="8" t="s">
        <v>4427</v>
      </c>
      <c r="B1743" s="6">
        <v>85960</v>
      </c>
      <c r="C1743" s="1">
        <v>76776</v>
      </c>
      <c r="D1743" s="1">
        <v>6</v>
      </c>
      <c r="E1743" s="1">
        <v>2</v>
      </c>
      <c r="G1743" s="1">
        <v>6</v>
      </c>
      <c r="H1743" s="1">
        <v>2</v>
      </c>
    </row>
    <row r="1744" spans="1:8" x14ac:dyDescent="0.3">
      <c r="A1744" s="8" t="s">
        <v>6058</v>
      </c>
      <c r="B1744" s="6">
        <v>85920</v>
      </c>
      <c r="C1744" s="1">
        <v>54816</v>
      </c>
      <c r="D1744" s="1">
        <v>9</v>
      </c>
      <c r="E1744" s="1">
        <v>2</v>
      </c>
      <c r="G1744" s="1">
        <v>9</v>
      </c>
      <c r="H1744" s="1">
        <v>2</v>
      </c>
    </row>
    <row r="1745" spans="1:8" x14ac:dyDescent="0.3">
      <c r="A1745" s="8" t="s">
        <v>194</v>
      </c>
      <c r="B1745" s="6">
        <v>85914</v>
      </c>
      <c r="C1745" s="1">
        <v>57276</v>
      </c>
      <c r="D1745" s="1">
        <v>9</v>
      </c>
      <c r="E1745" s="1">
        <v>2</v>
      </c>
      <c r="G1745" s="1">
        <v>9</v>
      </c>
      <c r="H1745" s="1">
        <v>2</v>
      </c>
    </row>
    <row r="1746" spans="1:8" x14ac:dyDescent="0.3">
      <c r="A1746" s="8" t="s">
        <v>4475</v>
      </c>
      <c r="B1746" s="6">
        <v>85822</v>
      </c>
      <c r="C1746" s="1">
        <v>79872</v>
      </c>
      <c r="D1746" s="1">
        <v>8</v>
      </c>
      <c r="E1746" s="1">
        <v>2</v>
      </c>
      <c r="G1746" s="1">
        <v>8</v>
      </c>
      <c r="H1746" s="1">
        <v>2</v>
      </c>
    </row>
    <row r="1747" spans="1:8" x14ac:dyDescent="0.3">
      <c r="A1747" s="8" t="s">
        <v>4119</v>
      </c>
      <c r="B1747" s="6">
        <v>85680</v>
      </c>
      <c r="C1747" s="1">
        <v>64944</v>
      </c>
      <c r="D1747" s="1">
        <v>7</v>
      </c>
      <c r="E1747" s="1">
        <v>2</v>
      </c>
      <c r="G1747" s="1">
        <v>7</v>
      </c>
      <c r="H1747" s="1">
        <v>2</v>
      </c>
    </row>
    <row r="1748" spans="1:8" x14ac:dyDescent="0.3">
      <c r="A1748" s="8" t="s">
        <v>5918</v>
      </c>
      <c r="B1748" s="6">
        <v>85678</v>
      </c>
      <c r="C1748" s="1">
        <v>84784</v>
      </c>
      <c r="D1748" s="1">
        <v>5</v>
      </c>
      <c r="E1748" s="1">
        <v>2</v>
      </c>
      <c r="G1748" s="1">
        <v>5</v>
      </c>
      <c r="H1748" s="1">
        <v>2</v>
      </c>
    </row>
    <row r="1749" spans="1:8" x14ac:dyDescent="0.3">
      <c r="A1749" s="8" t="s">
        <v>1405</v>
      </c>
      <c r="B1749" s="6">
        <v>85590</v>
      </c>
      <c r="C1749" s="1">
        <v>70008</v>
      </c>
      <c r="D1749" s="1">
        <v>10</v>
      </c>
      <c r="E1749" s="1">
        <v>2</v>
      </c>
      <c r="G1749" s="1">
        <v>10</v>
      </c>
      <c r="H1749" s="1">
        <v>2</v>
      </c>
    </row>
    <row r="1750" spans="1:8" x14ac:dyDescent="0.3">
      <c r="A1750" s="8" t="s">
        <v>9466</v>
      </c>
      <c r="B1750" s="6">
        <v>85550</v>
      </c>
      <c r="C1750" s="1">
        <v>40356</v>
      </c>
      <c r="D1750" s="1">
        <v>23</v>
      </c>
      <c r="E1750" s="1">
        <v>5</v>
      </c>
      <c r="G1750" s="1">
        <v>23</v>
      </c>
      <c r="H1750" s="1">
        <v>5</v>
      </c>
    </row>
    <row r="1751" spans="1:8" x14ac:dyDescent="0.3">
      <c r="A1751" s="8" t="s">
        <v>2869</v>
      </c>
      <c r="B1751" s="6">
        <v>85504</v>
      </c>
      <c r="C1751" s="1">
        <v>65568</v>
      </c>
      <c r="D1751" s="1">
        <v>6</v>
      </c>
      <c r="E1751" s="1">
        <v>2</v>
      </c>
      <c r="G1751" s="1">
        <v>6</v>
      </c>
      <c r="H1751" s="1">
        <v>2</v>
      </c>
    </row>
    <row r="1752" spans="1:8" x14ac:dyDescent="0.3">
      <c r="A1752" s="8" t="s">
        <v>2981</v>
      </c>
      <c r="B1752" s="6">
        <v>85224</v>
      </c>
      <c r="C1752" s="1">
        <v>85224</v>
      </c>
      <c r="D1752" s="1">
        <v>3</v>
      </c>
      <c r="E1752" s="1">
        <v>1</v>
      </c>
      <c r="G1752" s="1">
        <v>3</v>
      </c>
      <c r="H1752" s="1">
        <v>1</v>
      </c>
    </row>
    <row r="1753" spans="1:8" x14ac:dyDescent="0.3">
      <c r="A1753" s="8" t="s">
        <v>4601</v>
      </c>
      <c r="B1753" s="6">
        <v>85221</v>
      </c>
      <c r="C1753" s="1">
        <v>42048</v>
      </c>
      <c r="D1753" s="1">
        <v>22</v>
      </c>
      <c r="E1753" s="1">
        <v>5</v>
      </c>
      <c r="G1753" s="1">
        <v>22</v>
      </c>
      <c r="H1753" s="1">
        <v>5</v>
      </c>
    </row>
    <row r="1754" spans="1:8" x14ac:dyDescent="0.3">
      <c r="A1754" s="8" t="s">
        <v>4881</v>
      </c>
      <c r="B1754" s="6">
        <v>85180</v>
      </c>
      <c r="C1754" s="1">
        <v>47976</v>
      </c>
      <c r="D1754" s="1">
        <v>12</v>
      </c>
      <c r="E1754" s="1">
        <v>3</v>
      </c>
      <c r="G1754" s="1">
        <v>12</v>
      </c>
      <c r="H1754" s="1">
        <v>3</v>
      </c>
    </row>
    <row r="1755" spans="1:8" x14ac:dyDescent="0.3">
      <c r="A1755" s="8" t="s">
        <v>6890</v>
      </c>
      <c r="B1755" s="6">
        <v>85056</v>
      </c>
      <c r="C1755" s="1">
        <v>85056</v>
      </c>
      <c r="D1755" s="1">
        <v>3</v>
      </c>
      <c r="E1755" s="1">
        <v>1</v>
      </c>
      <c r="G1755" s="1">
        <v>3</v>
      </c>
      <c r="H1755" s="1">
        <v>1</v>
      </c>
    </row>
    <row r="1756" spans="1:8" x14ac:dyDescent="0.3">
      <c r="A1756" s="8" t="s">
        <v>9459</v>
      </c>
      <c r="B1756" s="6">
        <v>85056</v>
      </c>
      <c r="C1756" s="1">
        <v>85056</v>
      </c>
      <c r="D1756" s="1">
        <v>3</v>
      </c>
      <c r="E1756" s="1">
        <v>1</v>
      </c>
      <c r="G1756" s="1">
        <v>3</v>
      </c>
      <c r="H1756" s="1">
        <v>1</v>
      </c>
    </row>
    <row r="1757" spans="1:8" x14ac:dyDescent="0.3">
      <c r="A1757" s="8" t="s">
        <v>6717</v>
      </c>
      <c r="B1757" s="6">
        <v>85005</v>
      </c>
      <c r="C1757" s="1">
        <v>35168</v>
      </c>
      <c r="D1757" s="1">
        <v>20</v>
      </c>
      <c r="E1757" s="1">
        <v>6</v>
      </c>
      <c r="G1757" s="1">
        <v>20</v>
      </c>
      <c r="H1757" s="1">
        <v>6</v>
      </c>
    </row>
    <row r="1758" spans="1:8" x14ac:dyDescent="0.3">
      <c r="A1758" s="8" t="s">
        <v>5028</v>
      </c>
      <c r="B1758" s="6">
        <v>84974</v>
      </c>
      <c r="C1758" s="1">
        <v>70448</v>
      </c>
      <c r="D1758" s="1">
        <v>14</v>
      </c>
      <c r="E1758" s="1">
        <v>3</v>
      </c>
      <c r="G1758" s="1">
        <v>14</v>
      </c>
      <c r="H1758" s="1">
        <v>3</v>
      </c>
    </row>
    <row r="1759" spans="1:8" x14ac:dyDescent="0.3">
      <c r="A1759" s="8" t="s">
        <v>5486</v>
      </c>
      <c r="B1759" s="6">
        <v>84784</v>
      </c>
      <c r="C1759" s="1">
        <v>84784</v>
      </c>
      <c r="D1759" s="1">
        <v>2</v>
      </c>
      <c r="E1759" s="1">
        <v>1</v>
      </c>
      <c r="G1759" s="1">
        <v>2</v>
      </c>
      <c r="H1759" s="1">
        <v>1</v>
      </c>
    </row>
    <row r="1760" spans="1:8" x14ac:dyDescent="0.3">
      <c r="A1760" s="8" t="s">
        <v>8609</v>
      </c>
      <c r="B1760" s="6">
        <v>84784</v>
      </c>
      <c r="C1760" s="1">
        <v>84784</v>
      </c>
      <c r="D1760" s="1">
        <v>2</v>
      </c>
      <c r="E1760" s="1">
        <v>1</v>
      </c>
      <c r="G1760" s="1">
        <v>2</v>
      </c>
      <c r="H1760" s="1">
        <v>1</v>
      </c>
    </row>
    <row r="1761" spans="1:8" x14ac:dyDescent="0.3">
      <c r="A1761" s="8" t="s">
        <v>7908</v>
      </c>
      <c r="B1761" s="6">
        <v>84620</v>
      </c>
      <c r="C1761" s="1">
        <v>82656</v>
      </c>
      <c r="D1761" s="1">
        <v>11</v>
      </c>
      <c r="E1761" s="1">
        <v>2</v>
      </c>
      <c r="G1761" s="1">
        <v>11</v>
      </c>
      <c r="H1761" s="1">
        <v>2</v>
      </c>
    </row>
    <row r="1762" spans="1:8" x14ac:dyDescent="0.3">
      <c r="A1762" s="8" t="s">
        <v>3189</v>
      </c>
      <c r="B1762" s="6">
        <v>84520</v>
      </c>
      <c r="C1762" s="1">
        <v>33552</v>
      </c>
      <c r="D1762" s="1">
        <v>8</v>
      </c>
      <c r="E1762" s="1">
        <v>3</v>
      </c>
      <c r="G1762" s="1">
        <v>8</v>
      </c>
      <c r="H1762" s="1">
        <v>3</v>
      </c>
    </row>
    <row r="1763" spans="1:8" x14ac:dyDescent="0.3">
      <c r="A1763" s="8" t="s">
        <v>1569</v>
      </c>
      <c r="B1763" s="6">
        <v>84482</v>
      </c>
      <c r="C1763" s="1">
        <v>84056</v>
      </c>
      <c r="D1763" s="1">
        <v>10</v>
      </c>
      <c r="E1763" s="1">
        <v>2</v>
      </c>
      <c r="G1763" s="1">
        <v>10</v>
      </c>
      <c r="H1763" s="1">
        <v>2</v>
      </c>
    </row>
    <row r="1764" spans="1:8" x14ac:dyDescent="0.3">
      <c r="A1764" s="8" t="s">
        <v>8647</v>
      </c>
      <c r="B1764" s="6">
        <v>84416</v>
      </c>
      <c r="C1764" s="1">
        <v>84416</v>
      </c>
      <c r="D1764" s="1">
        <v>4</v>
      </c>
      <c r="E1764" s="1">
        <v>1</v>
      </c>
      <c r="G1764" s="1">
        <v>4</v>
      </c>
      <c r="H1764" s="1">
        <v>1</v>
      </c>
    </row>
    <row r="1765" spans="1:8" x14ac:dyDescent="0.3">
      <c r="A1765" s="8" t="s">
        <v>4624</v>
      </c>
      <c r="B1765" s="6">
        <v>84384</v>
      </c>
      <c r="C1765" s="1">
        <v>82188</v>
      </c>
      <c r="D1765" s="1">
        <v>8</v>
      </c>
      <c r="E1765" s="1">
        <v>2</v>
      </c>
      <c r="G1765" s="1">
        <v>8</v>
      </c>
      <c r="H1765" s="1">
        <v>2</v>
      </c>
    </row>
    <row r="1766" spans="1:8" x14ac:dyDescent="0.3">
      <c r="A1766" s="8" t="s">
        <v>7396</v>
      </c>
      <c r="B1766" s="6">
        <v>84317</v>
      </c>
      <c r="C1766" s="1">
        <v>83838</v>
      </c>
      <c r="D1766" s="1">
        <v>9</v>
      </c>
      <c r="E1766" s="1">
        <v>3</v>
      </c>
      <c r="G1766" s="1">
        <v>9</v>
      </c>
      <c r="H1766" s="1">
        <v>3</v>
      </c>
    </row>
    <row r="1767" spans="1:8" x14ac:dyDescent="0.3">
      <c r="A1767" s="8" t="s">
        <v>7826</v>
      </c>
      <c r="B1767" s="6">
        <v>84272</v>
      </c>
      <c r="C1767" s="1">
        <v>84272</v>
      </c>
      <c r="D1767" s="1">
        <v>2</v>
      </c>
      <c r="E1767" s="1">
        <v>1</v>
      </c>
      <c r="G1767" s="1">
        <v>2</v>
      </c>
      <c r="H1767" s="1">
        <v>1</v>
      </c>
    </row>
    <row r="1768" spans="1:8" x14ac:dyDescent="0.3">
      <c r="A1768" s="8" t="s">
        <v>6132</v>
      </c>
      <c r="B1768" s="6">
        <v>84000</v>
      </c>
      <c r="C1768" s="1">
        <v>75192</v>
      </c>
      <c r="D1768" s="1">
        <v>10</v>
      </c>
      <c r="E1768" s="1">
        <v>2</v>
      </c>
      <c r="G1768" s="1">
        <v>10</v>
      </c>
      <c r="H1768" s="1">
        <v>2</v>
      </c>
    </row>
    <row r="1769" spans="1:8" x14ac:dyDescent="0.3">
      <c r="A1769" s="8" t="s">
        <v>3566</v>
      </c>
      <c r="B1769" s="6">
        <v>83976</v>
      </c>
      <c r="C1769" s="1">
        <v>83976</v>
      </c>
      <c r="D1769" s="1">
        <v>3</v>
      </c>
      <c r="E1769" s="1">
        <v>1</v>
      </c>
      <c r="G1769" s="1">
        <v>3</v>
      </c>
      <c r="H1769" s="1">
        <v>1</v>
      </c>
    </row>
    <row r="1770" spans="1:8" x14ac:dyDescent="0.3">
      <c r="A1770" s="8" t="s">
        <v>2229</v>
      </c>
      <c r="B1770" s="6">
        <v>83952</v>
      </c>
      <c r="C1770" s="1">
        <v>83952</v>
      </c>
      <c r="D1770" s="1">
        <v>3</v>
      </c>
      <c r="E1770" s="1">
        <v>1</v>
      </c>
      <c r="G1770" s="1">
        <v>3</v>
      </c>
      <c r="H1770" s="1">
        <v>1</v>
      </c>
    </row>
    <row r="1771" spans="1:8" x14ac:dyDescent="0.3">
      <c r="A1771" s="8" t="s">
        <v>657</v>
      </c>
      <c r="B1771" s="6">
        <v>83943</v>
      </c>
      <c r="C1771" s="1">
        <v>83943</v>
      </c>
      <c r="D1771" s="1">
        <v>3</v>
      </c>
      <c r="E1771" s="1">
        <v>1</v>
      </c>
      <c r="G1771" s="1">
        <v>3</v>
      </c>
      <c r="H1771" s="1">
        <v>1</v>
      </c>
    </row>
    <row r="1772" spans="1:8" x14ac:dyDescent="0.3">
      <c r="A1772" s="8" t="s">
        <v>7266</v>
      </c>
      <c r="B1772" s="6">
        <v>83925</v>
      </c>
      <c r="C1772" s="1">
        <v>29997</v>
      </c>
      <c r="D1772" s="1">
        <v>15</v>
      </c>
      <c r="E1772" s="1">
        <v>4</v>
      </c>
      <c r="G1772" s="1">
        <v>15</v>
      </c>
      <c r="H1772" s="1">
        <v>4</v>
      </c>
    </row>
    <row r="1773" spans="1:8" x14ac:dyDescent="0.3">
      <c r="A1773" s="8" t="s">
        <v>8034</v>
      </c>
      <c r="B1773" s="6">
        <v>83886</v>
      </c>
      <c r="C1773" s="1">
        <v>50784</v>
      </c>
      <c r="D1773" s="1">
        <v>20</v>
      </c>
      <c r="E1773" s="1">
        <v>3</v>
      </c>
      <c r="G1773" s="1">
        <v>20</v>
      </c>
      <c r="H1773" s="1">
        <v>3</v>
      </c>
    </row>
    <row r="1774" spans="1:8" x14ac:dyDescent="0.3">
      <c r="A1774" s="8" t="s">
        <v>4213</v>
      </c>
      <c r="B1774" s="6">
        <v>83731</v>
      </c>
      <c r="C1774" s="1">
        <v>83293</v>
      </c>
      <c r="D1774" s="1">
        <v>17</v>
      </c>
      <c r="E1774" s="1">
        <v>2</v>
      </c>
      <c r="G1774" s="1">
        <v>17</v>
      </c>
      <c r="H1774" s="1">
        <v>2</v>
      </c>
    </row>
    <row r="1775" spans="1:8" x14ac:dyDescent="0.3">
      <c r="A1775" s="8" t="s">
        <v>5885</v>
      </c>
      <c r="B1775" s="6">
        <v>83517</v>
      </c>
      <c r="C1775" s="1">
        <v>83517</v>
      </c>
      <c r="D1775" s="1">
        <v>7</v>
      </c>
      <c r="E1775" s="1">
        <v>1</v>
      </c>
      <c r="G1775" s="1">
        <v>7</v>
      </c>
      <c r="H1775" s="1">
        <v>1</v>
      </c>
    </row>
    <row r="1776" spans="1:8" x14ac:dyDescent="0.3">
      <c r="A1776" s="8" t="s">
        <v>5632</v>
      </c>
      <c r="B1776" s="6">
        <v>83296</v>
      </c>
      <c r="C1776" s="1">
        <v>76344</v>
      </c>
      <c r="D1776" s="1">
        <v>10</v>
      </c>
      <c r="E1776" s="1">
        <v>2</v>
      </c>
      <c r="G1776" s="1">
        <v>10</v>
      </c>
      <c r="H1776" s="1">
        <v>2</v>
      </c>
    </row>
    <row r="1777" spans="1:8" x14ac:dyDescent="0.3">
      <c r="A1777" s="8" t="s">
        <v>2236</v>
      </c>
      <c r="B1777" s="6">
        <v>83034</v>
      </c>
      <c r="C1777" s="1">
        <v>48588</v>
      </c>
      <c r="D1777" s="1">
        <v>19</v>
      </c>
      <c r="E1777" s="1">
        <v>4</v>
      </c>
      <c r="G1777" s="1">
        <v>19</v>
      </c>
      <c r="H1777" s="1">
        <v>4</v>
      </c>
    </row>
    <row r="1778" spans="1:8" x14ac:dyDescent="0.3">
      <c r="A1778" s="8" t="s">
        <v>4344</v>
      </c>
      <c r="B1778" s="6">
        <v>83024</v>
      </c>
      <c r="C1778" s="1">
        <v>72392</v>
      </c>
      <c r="D1778" s="1">
        <v>7</v>
      </c>
      <c r="E1778" s="1">
        <v>2</v>
      </c>
      <c r="G1778" s="1">
        <v>7</v>
      </c>
      <c r="H1778" s="1">
        <v>2</v>
      </c>
    </row>
    <row r="1779" spans="1:8" x14ac:dyDescent="0.3">
      <c r="A1779" s="8" t="s">
        <v>7050</v>
      </c>
      <c r="B1779" s="6">
        <v>82983</v>
      </c>
      <c r="C1779" s="1">
        <v>43785</v>
      </c>
      <c r="D1779" s="1">
        <v>5</v>
      </c>
      <c r="E1779" s="1">
        <v>2</v>
      </c>
      <c r="G1779" s="1">
        <v>5</v>
      </c>
      <c r="H1779" s="1">
        <v>2</v>
      </c>
    </row>
    <row r="1780" spans="1:8" x14ac:dyDescent="0.3">
      <c r="A1780" s="8" t="s">
        <v>5347</v>
      </c>
      <c r="B1780" s="6">
        <v>82920</v>
      </c>
      <c r="C1780" s="1">
        <v>79974</v>
      </c>
      <c r="D1780" s="1">
        <v>5</v>
      </c>
      <c r="E1780" s="1">
        <v>2</v>
      </c>
      <c r="G1780" s="1">
        <v>5</v>
      </c>
      <c r="H1780" s="1">
        <v>2</v>
      </c>
    </row>
    <row r="1781" spans="1:8" x14ac:dyDescent="0.3">
      <c r="A1781" s="8" t="s">
        <v>9014</v>
      </c>
      <c r="B1781" s="6">
        <v>82884</v>
      </c>
      <c r="C1781" s="1">
        <v>82884</v>
      </c>
      <c r="D1781" s="1">
        <v>6</v>
      </c>
      <c r="E1781" s="1">
        <v>1</v>
      </c>
      <c r="G1781" s="1">
        <v>6</v>
      </c>
      <c r="H1781" s="1">
        <v>1</v>
      </c>
    </row>
    <row r="1782" spans="1:8" x14ac:dyDescent="0.3">
      <c r="A1782" s="8" t="s">
        <v>8374</v>
      </c>
      <c r="B1782" s="6">
        <v>82772</v>
      </c>
      <c r="C1782" s="1">
        <v>81424</v>
      </c>
      <c r="D1782" s="1">
        <v>12</v>
      </c>
      <c r="E1782" s="1">
        <v>2</v>
      </c>
      <c r="G1782" s="1">
        <v>12</v>
      </c>
      <c r="H1782" s="1">
        <v>2</v>
      </c>
    </row>
    <row r="1783" spans="1:8" x14ac:dyDescent="0.3">
      <c r="A1783" s="8" t="s">
        <v>8144</v>
      </c>
      <c r="B1783" s="6">
        <v>82676</v>
      </c>
      <c r="C1783" s="1">
        <v>46384</v>
      </c>
      <c r="D1783" s="1">
        <v>4</v>
      </c>
      <c r="E1783" s="1">
        <v>2</v>
      </c>
      <c r="G1783" s="1">
        <v>4</v>
      </c>
      <c r="H1783" s="1">
        <v>2</v>
      </c>
    </row>
    <row r="1784" spans="1:8" x14ac:dyDescent="0.3">
      <c r="A1784" s="8" t="s">
        <v>7852</v>
      </c>
      <c r="B1784" s="6">
        <v>82497</v>
      </c>
      <c r="C1784" s="1">
        <v>82497</v>
      </c>
      <c r="D1784" s="1">
        <v>3</v>
      </c>
      <c r="E1784" s="1">
        <v>1</v>
      </c>
      <c r="G1784" s="1">
        <v>3</v>
      </c>
      <c r="H1784" s="1">
        <v>1</v>
      </c>
    </row>
    <row r="1785" spans="1:8" x14ac:dyDescent="0.3">
      <c r="A1785" s="8" t="s">
        <v>8720</v>
      </c>
      <c r="B1785" s="6">
        <v>82408</v>
      </c>
      <c r="C1785" s="1">
        <v>67176</v>
      </c>
      <c r="D1785" s="1">
        <v>7</v>
      </c>
      <c r="E1785" s="1">
        <v>2</v>
      </c>
      <c r="G1785" s="1">
        <v>7</v>
      </c>
      <c r="H1785" s="1">
        <v>2</v>
      </c>
    </row>
    <row r="1786" spans="1:8" x14ac:dyDescent="0.3">
      <c r="A1786" s="8" t="s">
        <v>5739</v>
      </c>
      <c r="B1786" s="6">
        <v>82368</v>
      </c>
      <c r="C1786" s="1">
        <v>82368</v>
      </c>
      <c r="D1786" s="1">
        <v>2</v>
      </c>
      <c r="E1786" s="1">
        <v>1</v>
      </c>
      <c r="G1786" s="1">
        <v>2</v>
      </c>
      <c r="H1786" s="1">
        <v>1</v>
      </c>
    </row>
    <row r="1787" spans="1:8" x14ac:dyDescent="0.3">
      <c r="A1787" s="8" t="s">
        <v>5988</v>
      </c>
      <c r="B1787" s="6">
        <v>82194</v>
      </c>
      <c r="C1787" s="1">
        <v>82194</v>
      </c>
      <c r="D1787" s="1">
        <v>6</v>
      </c>
      <c r="E1787" s="1">
        <v>1</v>
      </c>
      <c r="G1787" s="1">
        <v>6</v>
      </c>
      <c r="H1787" s="1">
        <v>1</v>
      </c>
    </row>
    <row r="1788" spans="1:8" x14ac:dyDescent="0.3">
      <c r="A1788" s="8" t="s">
        <v>3254</v>
      </c>
      <c r="B1788" s="6">
        <v>81654</v>
      </c>
      <c r="C1788" s="1">
        <v>67758</v>
      </c>
      <c r="D1788" s="1">
        <v>8</v>
      </c>
      <c r="E1788" s="1">
        <v>2</v>
      </c>
      <c r="G1788" s="1">
        <v>8</v>
      </c>
      <c r="H1788" s="1">
        <v>2</v>
      </c>
    </row>
    <row r="1789" spans="1:8" x14ac:dyDescent="0.3">
      <c r="A1789" s="8" t="s">
        <v>8512</v>
      </c>
      <c r="B1789" s="6">
        <v>81568</v>
      </c>
      <c r="C1789" s="1">
        <v>81568</v>
      </c>
      <c r="D1789" s="1">
        <v>2</v>
      </c>
      <c r="E1789" s="1">
        <v>1</v>
      </c>
      <c r="G1789" s="1">
        <v>2</v>
      </c>
      <c r="H1789" s="1">
        <v>1</v>
      </c>
    </row>
    <row r="1790" spans="1:8" x14ac:dyDescent="0.3">
      <c r="A1790" s="8" t="s">
        <v>4985</v>
      </c>
      <c r="B1790" s="6">
        <v>81128</v>
      </c>
      <c r="C1790" s="1">
        <v>81128</v>
      </c>
      <c r="D1790" s="1">
        <v>8</v>
      </c>
      <c r="E1790" s="1">
        <v>1</v>
      </c>
      <c r="G1790" s="1">
        <v>8</v>
      </c>
      <c r="H1790" s="1">
        <v>1</v>
      </c>
    </row>
    <row r="1791" spans="1:8" x14ac:dyDescent="0.3">
      <c r="A1791" s="8" t="s">
        <v>4837</v>
      </c>
      <c r="B1791" s="6">
        <v>81020</v>
      </c>
      <c r="C1791" s="1">
        <v>37797</v>
      </c>
      <c r="D1791" s="1">
        <v>15</v>
      </c>
      <c r="E1791" s="1">
        <v>4</v>
      </c>
      <c r="G1791" s="1">
        <v>15</v>
      </c>
      <c r="H1791" s="1">
        <v>4</v>
      </c>
    </row>
    <row r="1792" spans="1:8" x14ac:dyDescent="0.3">
      <c r="A1792" s="8" t="s">
        <v>5088</v>
      </c>
      <c r="B1792" s="6">
        <v>80973</v>
      </c>
      <c r="C1792" s="1">
        <v>53424</v>
      </c>
      <c r="D1792" s="1">
        <v>4</v>
      </c>
      <c r="E1792" s="1">
        <v>2</v>
      </c>
      <c r="G1792" s="1">
        <v>4</v>
      </c>
      <c r="H1792" s="1">
        <v>2</v>
      </c>
    </row>
    <row r="1793" spans="1:8" x14ac:dyDescent="0.3">
      <c r="A1793" s="8" t="s">
        <v>6761</v>
      </c>
      <c r="B1793" s="6">
        <v>80916</v>
      </c>
      <c r="C1793" s="1">
        <v>35049</v>
      </c>
      <c r="D1793" s="1">
        <v>11</v>
      </c>
      <c r="E1793" s="1">
        <v>3</v>
      </c>
      <c r="G1793" s="1">
        <v>11</v>
      </c>
      <c r="H1793" s="1">
        <v>3</v>
      </c>
    </row>
    <row r="1794" spans="1:8" x14ac:dyDescent="0.3">
      <c r="A1794" s="8" t="s">
        <v>741</v>
      </c>
      <c r="B1794" s="6">
        <v>80901</v>
      </c>
      <c r="C1794" s="1">
        <v>68472</v>
      </c>
      <c r="D1794" s="1">
        <v>8</v>
      </c>
      <c r="E1794" s="1">
        <v>2</v>
      </c>
      <c r="G1794" s="1">
        <v>8</v>
      </c>
      <c r="H1794" s="1">
        <v>2</v>
      </c>
    </row>
    <row r="1795" spans="1:8" x14ac:dyDescent="0.3">
      <c r="A1795" s="8" t="s">
        <v>1297</v>
      </c>
      <c r="B1795" s="6">
        <v>80880</v>
      </c>
      <c r="C1795" s="1">
        <v>40784</v>
      </c>
      <c r="D1795" s="1">
        <v>6</v>
      </c>
      <c r="E1795" s="1">
        <v>2</v>
      </c>
      <c r="G1795" s="1">
        <v>6</v>
      </c>
      <c r="H1795" s="1">
        <v>2</v>
      </c>
    </row>
    <row r="1796" spans="1:8" x14ac:dyDescent="0.3">
      <c r="A1796" s="8" t="s">
        <v>7497</v>
      </c>
      <c r="B1796" s="6">
        <v>80754</v>
      </c>
      <c r="C1796" s="1">
        <v>58797</v>
      </c>
      <c r="D1796" s="1">
        <v>10</v>
      </c>
      <c r="E1796" s="1">
        <v>4</v>
      </c>
      <c r="G1796" s="1">
        <v>10</v>
      </c>
      <c r="H1796" s="1">
        <v>4</v>
      </c>
    </row>
    <row r="1797" spans="1:8" x14ac:dyDescent="0.3">
      <c r="A1797" s="8" t="s">
        <v>8409</v>
      </c>
      <c r="B1797" s="6">
        <v>80621</v>
      </c>
      <c r="C1797" s="1">
        <v>65793</v>
      </c>
      <c r="D1797" s="1">
        <v>14</v>
      </c>
      <c r="E1797" s="1">
        <v>4</v>
      </c>
      <c r="G1797" s="1">
        <v>14</v>
      </c>
      <c r="H1797" s="1">
        <v>4</v>
      </c>
    </row>
    <row r="1798" spans="1:8" x14ac:dyDescent="0.3">
      <c r="A1798" s="8" t="s">
        <v>8632</v>
      </c>
      <c r="B1798" s="6">
        <v>80599</v>
      </c>
      <c r="C1798" s="1">
        <v>28685</v>
      </c>
      <c r="D1798" s="1">
        <v>15</v>
      </c>
      <c r="E1798" s="1">
        <v>5</v>
      </c>
      <c r="G1798" s="1">
        <v>15</v>
      </c>
      <c r="H1798" s="1">
        <v>5</v>
      </c>
    </row>
    <row r="1799" spans="1:8" x14ac:dyDescent="0.3">
      <c r="A1799" s="8" t="s">
        <v>8017</v>
      </c>
      <c r="B1799" s="6">
        <v>80564</v>
      </c>
      <c r="C1799" s="1">
        <v>67136</v>
      </c>
      <c r="D1799" s="1">
        <v>7</v>
      </c>
      <c r="E1799" s="1">
        <v>2</v>
      </c>
      <c r="G1799" s="1">
        <v>7</v>
      </c>
      <c r="H1799" s="1">
        <v>2</v>
      </c>
    </row>
    <row r="1800" spans="1:8" x14ac:dyDescent="0.3">
      <c r="A1800" s="8" t="s">
        <v>2387</v>
      </c>
      <c r="B1800" s="6">
        <v>80396</v>
      </c>
      <c r="C1800" s="1">
        <v>76328</v>
      </c>
      <c r="D1800" s="1">
        <v>8</v>
      </c>
      <c r="E1800" s="1">
        <v>2</v>
      </c>
      <c r="G1800" s="1">
        <v>8</v>
      </c>
      <c r="H1800" s="1">
        <v>2</v>
      </c>
    </row>
    <row r="1801" spans="1:8" x14ac:dyDescent="0.3">
      <c r="A1801" s="8" t="s">
        <v>6673</v>
      </c>
      <c r="B1801" s="6">
        <v>80304</v>
      </c>
      <c r="C1801" s="1">
        <v>77247</v>
      </c>
      <c r="D1801" s="1">
        <v>8</v>
      </c>
      <c r="E1801" s="1">
        <v>3</v>
      </c>
      <c r="G1801" s="1">
        <v>8</v>
      </c>
      <c r="H1801" s="1">
        <v>3</v>
      </c>
    </row>
    <row r="1802" spans="1:8" x14ac:dyDescent="0.3">
      <c r="A1802" s="8" t="s">
        <v>5435</v>
      </c>
      <c r="B1802" s="6">
        <v>80244</v>
      </c>
      <c r="C1802" s="1">
        <v>66048</v>
      </c>
      <c r="D1802" s="1">
        <v>6</v>
      </c>
      <c r="E1802" s="1">
        <v>2</v>
      </c>
      <c r="G1802" s="1">
        <v>6</v>
      </c>
      <c r="H1802" s="1">
        <v>2</v>
      </c>
    </row>
    <row r="1803" spans="1:8" x14ac:dyDescent="0.3">
      <c r="A1803" s="8" t="s">
        <v>4849</v>
      </c>
      <c r="B1803" s="6">
        <v>79992</v>
      </c>
      <c r="C1803" s="1">
        <v>79992</v>
      </c>
      <c r="D1803" s="1">
        <v>1</v>
      </c>
      <c r="E1803" s="1">
        <v>1</v>
      </c>
      <c r="G1803" s="1">
        <v>1</v>
      </c>
      <c r="H1803" s="1">
        <v>1</v>
      </c>
    </row>
    <row r="1804" spans="1:8" x14ac:dyDescent="0.3">
      <c r="A1804" s="8" t="s">
        <v>8024</v>
      </c>
      <c r="B1804" s="6">
        <v>79992</v>
      </c>
      <c r="C1804" s="1">
        <v>79992</v>
      </c>
      <c r="D1804" s="1">
        <v>10</v>
      </c>
      <c r="E1804" s="1">
        <v>1</v>
      </c>
      <c r="G1804" s="1">
        <v>10</v>
      </c>
      <c r="H1804" s="1">
        <v>1</v>
      </c>
    </row>
    <row r="1805" spans="1:8" x14ac:dyDescent="0.3">
      <c r="A1805" s="8" t="s">
        <v>7404</v>
      </c>
      <c r="B1805" s="6">
        <v>79956</v>
      </c>
      <c r="C1805" s="1">
        <v>79956</v>
      </c>
      <c r="D1805" s="1">
        <v>9</v>
      </c>
      <c r="E1805" s="1">
        <v>1</v>
      </c>
      <c r="G1805" s="1">
        <v>9</v>
      </c>
      <c r="H1805" s="1">
        <v>1</v>
      </c>
    </row>
    <row r="1806" spans="1:8" x14ac:dyDescent="0.3">
      <c r="A1806" s="8" t="s">
        <v>1822</v>
      </c>
      <c r="B1806" s="6">
        <v>79638</v>
      </c>
      <c r="C1806" s="1">
        <v>55188</v>
      </c>
      <c r="D1806" s="1">
        <v>13</v>
      </c>
      <c r="E1806" s="1">
        <v>3</v>
      </c>
      <c r="G1806" s="1">
        <v>13</v>
      </c>
      <c r="H1806" s="1">
        <v>3</v>
      </c>
    </row>
    <row r="1807" spans="1:8" x14ac:dyDescent="0.3">
      <c r="A1807" s="8" t="s">
        <v>9066</v>
      </c>
      <c r="B1807" s="6">
        <v>79397</v>
      </c>
      <c r="C1807" s="1">
        <v>44768</v>
      </c>
      <c r="D1807" s="1">
        <v>8</v>
      </c>
      <c r="E1807" s="1">
        <v>3</v>
      </c>
      <c r="G1807" s="1">
        <v>8</v>
      </c>
      <c r="H1807" s="1">
        <v>3</v>
      </c>
    </row>
    <row r="1808" spans="1:8" x14ac:dyDescent="0.3">
      <c r="A1808" s="8" t="s">
        <v>4164</v>
      </c>
      <c r="B1808" s="6">
        <v>79384</v>
      </c>
      <c r="C1808" s="1">
        <v>79384</v>
      </c>
      <c r="D1808" s="1">
        <v>1</v>
      </c>
      <c r="E1808" s="1">
        <v>1</v>
      </c>
      <c r="G1808" s="1">
        <v>1</v>
      </c>
      <c r="H1808" s="1">
        <v>1</v>
      </c>
    </row>
    <row r="1809" spans="1:8" x14ac:dyDescent="0.3">
      <c r="A1809" s="8" t="s">
        <v>5093</v>
      </c>
      <c r="B1809" s="6">
        <v>79318</v>
      </c>
      <c r="C1809" s="1">
        <v>44915</v>
      </c>
      <c r="D1809" s="1">
        <v>17</v>
      </c>
      <c r="E1809" s="1">
        <v>4</v>
      </c>
      <c r="G1809" s="1">
        <v>17</v>
      </c>
      <c r="H1809" s="1">
        <v>4</v>
      </c>
    </row>
    <row r="1810" spans="1:8" x14ac:dyDescent="0.3">
      <c r="A1810" s="8" t="s">
        <v>9040</v>
      </c>
      <c r="B1810" s="6">
        <v>78759</v>
      </c>
      <c r="C1810" s="1">
        <v>78759</v>
      </c>
      <c r="D1810" s="1">
        <v>9</v>
      </c>
      <c r="E1810" s="1">
        <v>1</v>
      </c>
      <c r="G1810" s="1">
        <v>9</v>
      </c>
      <c r="H1810" s="1">
        <v>1</v>
      </c>
    </row>
    <row r="1811" spans="1:8" x14ac:dyDescent="0.3">
      <c r="A1811" s="8" t="s">
        <v>563</v>
      </c>
      <c r="B1811" s="6">
        <v>78753</v>
      </c>
      <c r="C1811" s="1">
        <v>78753</v>
      </c>
      <c r="D1811" s="1">
        <v>3</v>
      </c>
      <c r="E1811" s="1">
        <v>1</v>
      </c>
      <c r="G1811" s="1">
        <v>3</v>
      </c>
      <c r="H1811" s="1">
        <v>1</v>
      </c>
    </row>
    <row r="1812" spans="1:8" x14ac:dyDescent="0.3">
      <c r="A1812" s="8" t="s">
        <v>606</v>
      </c>
      <c r="B1812" s="6">
        <v>78504</v>
      </c>
      <c r="C1812" s="1">
        <v>69712</v>
      </c>
      <c r="D1812" s="1">
        <v>3</v>
      </c>
      <c r="E1812" s="1">
        <v>2</v>
      </c>
      <c r="G1812" s="1">
        <v>3</v>
      </c>
      <c r="H1812" s="1">
        <v>2</v>
      </c>
    </row>
    <row r="1813" spans="1:8" x14ac:dyDescent="0.3">
      <c r="A1813" s="8" t="s">
        <v>6135</v>
      </c>
      <c r="B1813" s="6">
        <v>78456</v>
      </c>
      <c r="C1813" s="1">
        <v>55944</v>
      </c>
      <c r="D1813" s="1">
        <v>11</v>
      </c>
      <c r="E1813" s="1">
        <v>3</v>
      </c>
      <c r="G1813" s="1">
        <v>11</v>
      </c>
      <c r="H1813" s="1">
        <v>3</v>
      </c>
    </row>
    <row r="1814" spans="1:8" x14ac:dyDescent="0.3">
      <c r="A1814" s="8" t="s">
        <v>1188</v>
      </c>
      <c r="B1814" s="6">
        <v>78416</v>
      </c>
      <c r="C1814" s="1">
        <v>68632</v>
      </c>
      <c r="D1814" s="1">
        <v>10</v>
      </c>
      <c r="E1814" s="1">
        <v>5</v>
      </c>
      <c r="G1814" s="1">
        <v>10</v>
      </c>
      <c r="H1814" s="1">
        <v>5</v>
      </c>
    </row>
    <row r="1815" spans="1:8" x14ac:dyDescent="0.3">
      <c r="A1815" s="8" t="s">
        <v>4909</v>
      </c>
      <c r="B1815" s="6">
        <v>78396</v>
      </c>
      <c r="C1815" s="1">
        <v>78396</v>
      </c>
      <c r="D1815" s="1">
        <v>5</v>
      </c>
      <c r="E1815" s="1">
        <v>1</v>
      </c>
      <c r="G1815" s="1">
        <v>5</v>
      </c>
      <c r="H1815" s="1">
        <v>1</v>
      </c>
    </row>
    <row r="1816" spans="1:8" x14ac:dyDescent="0.3">
      <c r="A1816" s="8" t="s">
        <v>7879</v>
      </c>
      <c r="B1816" s="6">
        <v>78263</v>
      </c>
      <c r="C1816" s="1">
        <v>58797</v>
      </c>
      <c r="D1816" s="1">
        <v>11</v>
      </c>
      <c r="E1816" s="1">
        <v>4</v>
      </c>
      <c r="G1816" s="1">
        <v>11</v>
      </c>
      <c r="H1816" s="1">
        <v>4</v>
      </c>
    </row>
    <row r="1817" spans="1:8" x14ac:dyDescent="0.3">
      <c r="A1817" s="8" t="s">
        <v>5613</v>
      </c>
      <c r="B1817" s="6">
        <v>78241</v>
      </c>
      <c r="C1817" s="1">
        <v>65793</v>
      </c>
      <c r="D1817" s="1">
        <v>7</v>
      </c>
      <c r="E1817" s="1">
        <v>2</v>
      </c>
      <c r="G1817" s="1">
        <v>7</v>
      </c>
      <c r="H1817" s="1">
        <v>2</v>
      </c>
    </row>
    <row r="1818" spans="1:8" x14ac:dyDescent="0.3">
      <c r="A1818" s="8" t="s">
        <v>3248</v>
      </c>
      <c r="B1818" s="6">
        <v>78240</v>
      </c>
      <c r="C1818" s="1">
        <v>67758</v>
      </c>
      <c r="D1818" s="1">
        <v>13</v>
      </c>
      <c r="E1818" s="1">
        <v>3</v>
      </c>
      <c r="G1818" s="1">
        <v>13</v>
      </c>
      <c r="H1818" s="1">
        <v>3</v>
      </c>
    </row>
    <row r="1819" spans="1:8" x14ac:dyDescent="0.3">
      <c r="A1819" s="8" t="s">
        <v>68</v>
      </c>
      <c r="B1819" s="6">
        <v>78189</v>
      </c>
      <c r="C1819" s="1">
        <v>37008</v>
      </c>
      <c r="D1819" s="1">
        <v>17</v>
      </c>
      <c r="E1819" s="1">
        <v>3</v>
      </c>
      <c r="G1819" s="1">
        <v>17</v>
      </c>
      <c r="H1819" s="1">
        <v>3</v>
      </c>
    </row>
    <row r="1820" spans="1:8" x14ac:dyDescent="0.3">
      <c r="A1820" s="8" t="s">
        <v>8402</v>
      </c>
      <c r="B1820" s="6">
        <v>77995</v>
      </c>
      <c r="C1820" s="1">
        <v>54124</v>
      </c>
      <c r="D1820" s="1">
        <v>12</v>
      </c>
      <c r="E1820" s="1">
        <v>3</v>
      </c>
      <c r="G1820" s="1">
        <v>12</v>
      </c>
      <c r="H1820" s="1">
        <v>3</v>
      </c>
    </row>
    <row r="1821" spans="1:8" x14ac:dyDescent="0.3">
      <c r="A1821" s="8" t="s">
        <v>8216</v>
      </c>
      <c r="B1821" s="6">
        <v>77771</v>
      </c>
      <c r="C1821" s="1">
        <v>76728</v>
      </c>
      <c r="D1821" s="1">
        <v>10</v>
      </c>
      <c r="E1821" s="1">
        <v>2</v>
      </c>
      <c r="G1821" s="1">
        <v>10</v>
      </c>
      <c r="H1821" s="1">
        <v>2</v>
      </c>
    </row>
    <row r="1822" spans="1:8" x14ac:dyDescent="0.3">
      <c r="A1822" s="8" t="s">
        <v>9148</v>
      </c>
      <c r="B1822" s="6">
        <v>77488</v>
      </c>
      <c r="C1822" s="1">
        <v>66112</v>
      </c>
      <c r="D1822" s="1">
        <v>7</v>
      </c>
      <c r="E1822" s="1">
        <v>2</v>
      </c>
      <c r="G1822" s="1">
        <v>7</v>
      </c>
      <c r="H1822" s="1">
        <v>2</v>
      </c>
    </row>
    <row r="1823" spans="1:8" x14ac:dyDescent="0.3">
      <c r="A1823" s="8" t="s">
        <v>8386</v>
      </c>
      <c r="B1823" s="6">
        <v>77370</v>
      </c>
      <c r="C1823" s="1">
        <v>65997</v>
      </c>
      <c r="D1823" s="1">
        <v>6</v>
      </c>
      <c r="E1823" s="1">
        <v>2</v>
      </c>
      <c r="G1823" s="1">
        <v>6</v>
      </c>
      <c r="H1823" s="1">
        <v>2</v>
      </c>
    </row>
    <row r="1824" spans="1:8" x14ac:dyDescent="0.3">
      <c r="A1824" s="8" t="s">
        <v>7074</v>
      </c>
      <c r="B1824" s="6">
        <v>77359</v>
      </c>
      <c r="C1824" s="1">
        <v>49995</v>
      </c>
      <c r="D1824" s="1">
        <v>19</v>
      </c>
      <c r="E1824" s="1">
        <v>4</v>
      </c>
      <c r="G1824" s="1">
        <v>19</v>
      </c>
      <c r="H1824" s="1">
        <v>4</v>
      </c>
    </row>
    <row r="1825" spans="1:8" x14ac:dyDescent="0.3">
      <c r="A1825" s="8" t="s">
        <v>7389</v>
      </c>
      <c r="B1825" s="6">
        <v>77268</v>
      </c>
      <c r="C1825" s="1">
        <v>77268</v>
      </c>
      <c r="D1825" s="1">
        <v>4</v>
      </c>
      <c r="E1825" s="1">
        <v>1</v>
      </c>
      <c r="G1825" s="1">
        <v>4</v>
      </c>
      <c r="H1825" s="1">
        <v>1</v>
      </c>
    </row>
    <row r="1826" spans="1:8" x14ac:dyDescent="0.3">
      <c r="A1826" s="8" t="s">
        <v>7779</v>
      </c>
      <c r="B1826" s="6">
        <v>76864</v>
      </c>
      <c r="C1826" s="1">
        <v>76864</v>
      </c>
      <c r="D1826" s="1">
        <v>2</v>
      </c>
      <c r="E1826" s="1">
        <v>1</v>
      </c>
      <c r="G1826" s="1">
        <v>2</v>
      </c>
      <c r="H1826" s="1">
        <v>1</v>
      </c>
    </row>
    <row r="1827" spans="1:8" x14ac:dyDescent="0.3">
      <c r="A1827" s="8" t="s">
        <v>8214</v>
      </c>
      <c r="B1827" s="6">
        <v>76776</v>
      </c>
      <c r="C1827" s="1">
        <v>76776</v>
      </c>
      <c r="D1827" s="1">
        <v>4</v>
      </c>
      <c r="E1827" s="1">
        <v>1</v>
      </c>
      <c r="G1827" s="1">
        <v>4</v>
      </c>
      <c r="H1827" s="1">
        <v>1</v>
      </c>
    </row>
    <row r="1828" spans="1:8" x14ac:dyDescent="0.3">
      <c r="A1828" s="8" t="s">
        <v>8767</v>
      </c>
      <c r="B1828" s="6">
        <v>76599</v>
      </c>
      <c r="C1828" s="1">
        <v>39879</v>
      </c>
      <c r="D1828" s="1">
        <v>20</v>
      </c>
      <c r="E1828" s="1">
        <v>4</v>
      </c>
      <c r="G1828" s="1">
        <v>20</v>
      </c>
      <c r="H1828" s="1">
        <v>4</v>
      </c>
    </row>
    <row r="1829" spans="1:8" x14ac:dyDescent="0.3">
      <c r="A1829" s="8" t="s">
        <v>9115</v>
      </c>
      <c r="B1829" s="6">
        <v>76521</v>
      </c>
      <c r="C1829" s="1">
        <v>64848</v>
      </c>
      <c r="D1829" s="1">
        <v>10</v>
      </c>
      <c r="E1829" s="1">
        <v>2</v>
      </c>
      <c r="G1829" s="1">
        <v>10</v>
      </c>
      <c r="H1829" s="1">
        <v>2</v>
      </c>
    </row>
    <row r="1830" spans="1:8" x14ac:dyDescent="0.3">
      <c r="A1830" s="8" t="s">
        <v>8006</v>
      </c>
      <c r="B1830" s="6">
        <v>76429</v>
      </c>
      <c r="C1830" s="1">
        <v>44672</v>
      </c>
      <c r="D1830" s="1">
        <v>16</v>
      </c>
      <c r="E1830" s="1">
        <v>3</v>
      </c>
      <c r="G1830" s="1">
        <v>16</v>
      </c>
      <c r="H1830" s="1">
        <v>3</v>
      </c>
    </row>
    <row r="1831" spans="1:8" x14ac:dyDescent="0.3">
      <c r="A1831" s="8" t="s">
        <v>6645</v>
      </c>
      <c r="B1831" s="6">
        <v>76400</v>
      </c>
      <c r="C1831" s="1">
        <v>55936</v>
      </c>
      <c r="D1831" s="1">
        <v>21</v>
      </c>
      <c r="E1831" s="1">
        <v>3</v>
      </c>
      <c r="G1831" s="1">
        <v>21</v>
      </c>
      <c r="H1831" s="1">
        <v>3</v>
      </c>
    </row>
    <row r="1832" spans="1:8" x14ac:dyDescent="0.3">
      <c r="A1832" s="8" t="s">
        <v>6234</v>
      </c>
      <c r="B1832" s="6">
        <v>76364</v>
      </c>
      <c r="C1832" s="1">
        <v>70368</v>
      </c>
      <c r="D1832" s="1">
        <v>7</v>
      </c>
      <c r="E1832" s="1">
        <v>2</v>
      </c>
      <c r="G1832" s="1">
        <v>7</v>
      </c>
      <c r="H1832" s="1">
        <v>2</v>
      </c>
    </row>
    <row r="1833" spans="1:8" x14ac:dyDescent="0.3">
      <c r="A1833" s="8" t="s">
        <v>9503</v>
      </c>
      <c r="B1833" s="6">
        <v>76275</v>
      </c>
      <c r="C1833" s="1">
        <v>73598</v>
      </c>
      <c r="D1833" s="1">
        <v>14</v>
      </c>
      <c r="E1833" s="1">
        <v>3</v>
      </c>
      <c r="G1833" s="1">
        <v>14</v>
      </c>
      <c r="H1833" s="1">
        <v>3</v>
      </c>
    </row>
    <row r="1834" spans="1:8" x14ac:dyDescent="0.3">
      <c r="A1834" s="8" t="s">
        <v>7271</v>
      </c>
      <c r="B1834" s="6">
        <v>76164</v>
      </c>
      <c r="C1834" s="1">
        <v>52196</v>
      </c>
      <c r="D1834" s="1">
        <v>6</v>
      </c>
      <c r="E1834" s="1">
        <v>2</v>
      </c>
      <c r="G1834" s="1">
        <v>6</v>
      </c>
      <c r="H1834" s="1">
        <v>2</v>
      </c>
    </row>
    <row r="1835" spans="1:8" x14ac:dyDescent="0.3">
      <c r="A1835" s="8" t="s">
        <v>8765</v>
      </c>
      <c r="B1835" s="6">
        <v>76098</v>
      </c>
      <c r="C1835" s="1">
        <v>76098</v>
      </c>
      <c r="D1835" s="1">
        <v>5</v>
      </c>
      <c r="E1835" s="1">
        <v>1</v>
      </c>
      <c r="G1835" s="1">
        <v>5</v>
      </c>
      <c r="H1835" s="1">
        <v>1</v>
      </c>
    </row>
    <row r="1836" spans="1:8" x14ac:dyDescent="0.3">
      <c r="A1836" s="8" t="s">
        <v>1477</v>
      </c>
      <c r="B1836" s="6">
        <v>75792</v>
      </c>
      <c r="C1836" s="1">
        <v>75792</v>
      </c>
      <c r="D1836" s="1">
        <v>3</v>
      </c>
      <c r="E1836" s="1">
        <v>1</v>
      </c>
      <c r="G1836" s="1">
        <v>3</v>
      </c>
      <c r="H1836" s="1">
        <v>1</v>
      </c>
    </row>
    <row r="1837" spans="1:8" x14ac:dyDescent="0.3">
      <c r="A1837" s="8" t="s">
        <v>4473</v>
      </c>
      <c r="B1837" s="6">
        <v>75445</v>
      </c>
      <c r="C1837" s="1">
        <v>75445</v>
      </c>
      <c r="D1837" s="1">
        <v>5</v>
      </c>
      <c r="E1837" s="1">
        <v>1</v>
      </c>
      <c r="G1837" s="1">
        <v>5</v>
      </c>
      <c r="H1837" s="1">
        <v>1</v>
      </c>
    </row>
    <row r="1838" spans="1:8" x14ac:dyDescent="0.3">
      <c r="A1838" s="8" t="s">
        <v>6063</v>
      </c>
      <c r="B1838" s="6">
        <v>75292</v>
      </c>
      <c r="C1838" s="1">
        <v>62995</v>
      </c>
      <c r="D1838" s="1">
        <v>8</v>
      </c>
      <c r="E1838" s="1">
        <v>2</v>
      </c>
      <c r="G1838" s="1">
        <v>8</v>
      </c>
      <c r="H1838" s="1">
        <v>2</v>
      </c>
    </row>
    <row r="1839" spans="1:8" x14ac:dyDescent="0.3">
      <c r="A1839" s="8" t="s">
        <v>7118</v>
      </c>
      <c r="B1839" s="6">
        <v>75268</v>
      </c>
      <c r="C1839" s="1">
        <v>54294</v>
      </c>
      <c r="D1839" s="1">
        <v>23</v>
      </c>
      <c r="E1839" s="1">
        <v>5</v>
      </c>
      <c r="G1839" s="1">
        <v>23</v>
      </c>
      <c r="H1839" s="1">
        <v>5</v>
      </c>
    </row>
    <row r="1840" spans="1:8" x14ac:dyDescent="0.3">
      <c r="A1840" s="8" t="s">
        <v>7794</v>
      </c>
      <c r="B1840" s="6">
        <v>75249</v>
      </c>
      <c r="C1840" s="1">
        <v>73344</v>
      </c>
      <c r="D1840" s="1">
        <v>6</v>
      </c>
      <c r="E1840" s="1">
        <v>2</v>
      </c>
      <c r="G1840" s="1">
        <v>6</v>
      </c>
      <c r="H1840" s="1">
        <v>2</v>
      </c>
    </row>
    <row r="1841" spans="1:8" x14ac:dyDescent="0.3">
      <c r="A1841" s="8" t="s">
        <v>3787</v>
      </c>
      <c r="B1841" s="6">
        <v>75241</v>
      </c>
      <c r="C1841" s="1">
        <v>72745</v>
      </c>
      <c r="D1841" s="1">
        <v>8</v>
      </c>
      <c r="E1841" s="1">
        <v>2</v>
      </c>
      <c r="G1841" s="1">
        <v>8</v>
      </c>
      <c r="H1841" s="1">
        <v>2</v>
      </c>
    </row>
    <row r="1842" spans="1:8" x14ac:dyDescent="0.3">
      <c r="A1842" s="8" t="s">
        <v>9478</v>
      </c>
      <c r="B1842" s="6">
        <v>75229</v>
      </c>
      <c r="C1842" s="1">
        <v>52843</v>
      </c>
      <c r="D1842" s="1">
        <v>12</v>
      </c>
      <c r="E1842" s="1">
        <v>2</v>
      </c>
      <c r="G1842" s="1">
        <v>12</v>
      </c>
      <c r="H1842" s="1">
        <v>2</v>
      </c>
    </row>
    <row r="1843" spans="1:8" x14ac:dyDescent="0.3">
      <c r="A1843" s="8" t="s">
        <v>8114</v>
      </c>
      <c r="B1843" s="6">
        <v>75184</v>
      </c>
      <c r="C1843" s="1">
        <v>65584</v>
      </c>
      <c r="D1843" s="1">
        <v>9</v>
      </c>
      <c r="E1843" s="1">
        <v>4</v>
      </c>
      <c r="G1843" s="1">
        <v>9</v>
      </c>
      <c r="H1843" s="1">
        <v>4</v>
      </c>
    </row>
    <row r="1844" spans="1:8" x14ac:dyDescent="0.3">
      <c r="A1844" s="8" t="s">
        <v>6976</v>
      </c>
      <c r="B1844" s="6">
        <v>75068</v>
      </c>
      <c r="C1844" s="1">
        <v>75068</v>
      </c>
      <c r="D1844" s="1">
        <v>2</v>
      </c>
      <c r="E1844" s="1">
        <v>1</v>
      </c>
      <c r="G1844" s="1">
        <v>2</v>
      </c>
      <c r="H1844" s="1">
        <v>1</v>
      </c>
    </row>
    <row r="1845" spans="1:8" x14ac:dyDescent="0.3">
      <c r="A1845" s="8" t="s">
        <v>8025</v>
      </c>
      <c r="B1845" s="6">
        <v>74981</v>
      </c>
      <c r="C1845" s="1">
        <v>38997</v>
      </c>
      <c r="D1845" s="1">
        <v>5</v>
      </c>
      <c r="E1845" s="1">
        <v>2</v>
      </c>
      <c r="G1845" s="1">
        <v>5</v>
      </c>
      <c r="H1845" s="1">
        <v>2</v>
      </c>
    </row>
    <row r="1846" spans="1:8" x14ac:dyDescent="0.3">
      <c r="A1846" s="8" t="s">
        <v>9095</v>
      </c>
      <c r="B1846" s="6">
        <v>74835</v>
      </c>
      <c r="C1846" s="1">
        <v>44688</v>
      </c>
      <c r="D1846" s="1">
        <v>10</v>
      </c>
      <c r="E1846" s="1">
        <v>2</v>
      </c>
      <c r="G1846" s="1">
        <v>10</v>
      </c>
      <c r="H1846" s="1">
        <v>2</v>
      </c>
    </row>
    <row r="1847" spans="1:8" x14ac:dyDescent="0.3">
      <c r="A1847" s="8" t="s">
        <v>6628</v>
      </c>
      <c r="B1847" s="6">
        <v>74800</v>
      </c>
      <c r="C1847" s="1">
        <v>48712</v>
      </c>
      <c r="D1847" s="1">
        <v>7</v>
      </c>
      <c r="E1847" s="1">
        <v>3</v>
      </c>
      <c r="G1847" s="1">
        <v>7</v>
      </c>
      <c r="H1847" s="1">
        <v>3</v>
      </c>
    </row>
    <row r="1848" spans="1:8" x14ac:dyDescent="0.3">
      <c r="A1848" s="8" t="s">
        <v>6151</v>
      </c>
      <c r="B1848" s="6">
        <v>74527</v>
      </c>
      <c r="C1848" s="1">
        <v>71928</v>
      </c>
      <c r="D1848" s="1">
        <v>10</v>
      </c>
      <c r="E1848" s="1">
        <v>2</v>
      </c>
      <c r="G1848" s="1">
        <v>10</v>
      </c>
      <c r="H1848" s="1">
        <v>2</v>
      </c>
    </row>
    <row r="1849" spans="1:8" x14ac:dyDescent="0.3">
      <c r="A1849" s="8" t="s">
        <v>220</v>
      </c>
      <c r="B1849" s="6">
        <v>74433</v>
      </c>
      <c r="C1849" s="1">
        <v>73584</v>
      </c>
      <c r="D1849" s="1">
        <v>6</v>
      </c>
      <c r="E1849" s="1">
        <v>3</v>
      </c>
      <c r="G1849" s="1">
        <v>6</v>
      </c>
      <c r="H1849" s="1">
        <v>3</v>
      </c>
    </row>
    <row r="1850" spans="1:8" x14ac:dyDescent="0.3">
      <c r="A1850" s="8" t="s">
        <v>8088</v>
      </c>
      <c r="B1850" s="6">
        <v>74352</v>
      </c>
      <c r="C1850" s="1">
        <v>74352</v>
      </c>
      <c r="D1850" s="1">
        <v>3</v>
      </c>
      <c r="E1850" s="1">
        <v>1</v>
      </c>
      <c r="G1850" s="1">
        <v>3</v>
      </c>
      <c r="H1850" s="1">
        <v>1</v>
      </c>
    </row>
    <row r="1851" spans="1:8" x14ac:dyDescent="0.3">
      <c r="A1851" s="8" t="s">
        <v>7480</v>
      </c>
      <c r="B1851" s="6">
        <v>74352</v>
      </c>
      <c r="C1851" s="1">
        <v>74352</v>
      </c>
      <c r="D1851" s="1">
        <v>3</v>
      </c>
      <c r="E1851" s="1">
        <v>1</v>
      </c>
      <c r="G1851" s="1">
        <v>3</v>
      </c>
      <c r="H1851" s="1">
        <v>1</v>
      </c>
    </row>
    <row r="1852" spans="1:8" x14ac:dyDescent="0.3">
      <c r="A1852" s="8" t="s">
        <v>3471</v>
      </c>
      <c r="B1852" s="6">
        <v>74352</v>
      </c>
      <c r="C1852" s="1">
        <v>74352</v>
      </c>
      <c r="D1852" s="1">
        <v>3</v>
      </c>
      <c r="E1852" s="1">
        <v>1</v>
      </c>
      <c r="G1852" s="1">
        <v>3</v>
      </c>
      <c r="H1852" s="1">
        <v>1</v>
      </c>
    </row>
    <row r="1853" spans="1:8" x14ac:dyDescent="0.3">
      <c r="A1853" s="8" t="s">
        <v>9429</v>
      </c>
      <c r="B1853" s="6">
        <v>74320</v>
      </c>
      <c r="C1853" s="1">
        <v>45568</v>
      </c>
      <c r="D1853" s="1">
        <v>10</v>
      </c>
      <c r="E1853" s="1">
        <v>2</v>
      </c>
      <c r="G1853" s="1">
        <v>10</v>
      </c>
      <c r="H1853" s="1">
        <v>2</v>
      </c>
    </row>
    <row r="1854" spans="1:8" x14ac:dyDescent="0.3">
      <c r="A1854" s="8" t="s">
        <v>4671</v>
      </c>
      <c r="B1854" s="6">
        <v>74283</v>
      </c>
      <c r="C1854" s="1">
        <v>60147</v>
      </c>
      <c r="D1854" s="1">
        <v>5</v>
      </c>
      <c r="E1854" s="1">
        <v>2</v>
      </c>
      <c r="G1854" s="1">
        <v>5</v>
      </c>
      <c r="H1854" s="1">
        <v>2</v>
      </c>
    </row>
    <row r="1855" spans="1:8" x14ac:dyDescent="0.3">
      <c r="A1855" s="8" t="s">
        <v>2467</v>
      </c>
      <c r="B1855" s="6">
        <v>74059</v>
      </c>
      <c r="C1855" s="1">
        <v>30196</v>
      </c>
      <c r="D1855" s="1">
        <v>8</v>
      </c>
      <c r="E1855" s="1">
        <v>4</v>
      </c>
      <c r="G1855" s="1">
        <v>8</v>
      </c>
      <c r="H1855" s="1">
        <v>4</v>
      </c>
    </row>
    <row r="1856" spans="1:8" x14ac:dyDescent="0.3">
      <c r="A1856" s="8" t="s">
        <v>6046</v>
      </c>
      <c r="B1856" s="6">
        <v>74048</v>
      </c>
      <c r="C1856" s="1">
        <v>47984</v>
      </c>
      <c r="D1856" s="1">
        <v>8</v>
      </c>
      <c r="E1856" s="1">
        <v>2</v>
      </c>
      <c r="G1856" s="1">
        <v>8</v>
      </c>
      <c r="H1856" s="1">
        <v>2</v>
      </c>
    </row>
    <row r="1857" spans="1:8" x14ac:dyDescent="0.3">
      <c r="A1857" s="8" t="s">
        <v>9069</v>
      </c>
      <c r="B1857" s="6">
        <v>73920</v>
      </c>
      <c r="C1857" s="1">
        <v>71976</v>
      </c>
      <c r="D1857" s="1">
        <v>6</v>
      </c>
      <c r="E1857" s="1">
        <v>2</v>
      </c>
      <c r="G1857" s="1">
        <v>6</v>
      </c>
      <c r="H1857" s="1">
        <v>2</v>
      </c>
    </row>
    <row r="1858" spans="1:8" x14ac:dyDescent="0.3">
      <c r="A1858" s="8" t="s">
        <v>8992</v>
      </c>
      <c r="B1858" s="6">
        <v>73915</v>
      </c>
      <c r="C1858" s="1">
        <v>73915</v>
      </c>
      <c r="D1858" s="1">
        <v>1</v>
      </c>
      <c r="E1858" s="1">
        <v>1</v>
      </c>
      <c r="G1858" s="1">
        <v>1</v>
      </c>
      <c r="H1858" s="1">
        <v>1</v>
      </c>
    </row>
    <row r="1859" spans="1:8" x14ac:dyDescent="0.3">
      <c r="A1859" s="8" t="s">
        <v>8508</v>
      </c>
      <c r="B1859" s="6">
        <v>73827</v>
      </c>
      <c r="C1859" s="1">
        <v>72784</v>
      </c>
      <c r="D1859" s="1">
        <v>6</v>
      </c>
      <c r="E1859" s="1">
        <v>2</v>
      </c>
      <c r="G1859" s="1">
        <v>6</v>
      </c>
      <c r="H1859" s="1">
        <v>2</v>
      </c>
    </row>
    <row r="1860" spans="1:8" x14ac:dyDescent="0.3">
      <c r="A1860" s="8" t="s">
        <v>8690</v>
      </c>
      <c r="B1860" s="6">
        <v>73784</v>
      </c>
      <c r="C1860" s="1">
        <v>73784</v>
      </c>
      <c r="D1860" s="1">
        <v>2</v>
      </c>
      <c r="E1860" s="1">
        <v>1</v>
      </c>
      <c r="G1860" s="1">
        <v>2</v>
      </c>
      <c r="H1860" s="1">
        <v>1</v>
      </c>
    </row>
    <row r="1861" spans="1:8" x14ac:dyDescent="0.3">
      <c r="A1861" s="8" t="s">
        <v>9027</v>
      </c>
      <c r="B1861" s="6">
        <v>73676</v>
      </c>
      <c r="C1861" s="1">
        <v>40368</v>
      </c>
      <c r="D1861" s="1">
        <v>17</v>
      </c>
      <c r="E1861" s="1">
        <v>4</v>
      </c>
      <c r="G1861" s="1">
        <v>17</v>
      </c>
      <c r="H1861" s="1">
        <v>4</v>
      </c>
    </row>
    <row r="1862" spans="1:8" x14ac:dyDescent="0.3">
      <c r="A1862" s="8" t="s">
        <v>7542</v>
      </c>
      <c r="B1862" s="6">
        <v>73626</v>
      </c>
      <c r="C1862" s="1">
        <v>36897</v>
      </c>
      <c r="D1862" s="1">
        <v>11</v>
      </c>
      <c r="E1862" s="1">
        <v>4</v>
      </c>
      <c r="G1862" s="1">
        <v>11</v>
      </c>
      <c r="H1862" s="1">
        <v>4</v>
      </c>
    </row>
    <row r="1863" spans="1:8" x14ac:dyDescent="0.3">
      <c r="A1863" s="8" t="s">
        <v>6958</v>
      </c>
      <c r="B1863" s="6">
        <v>73619</v>
      </c>
      <c r="C1863" s="1">
        <v>35793</v>
      </c>
      <c r="D1863" s="1">
        <v>12</v>
      </c>
      <c r="E1863" s="1">
        <v>4</v>
      </c>
      <c r="G1863" s="1">
        <v>12</v>
      </c>
      <c r="H1863" s="1">
        <v>4</v>
      </c>
    </row>
    <row r="1864" spans="1:8" x14ac:dyDescent="0.3">
      <c r="A1864" s="8" t="s">
        <v>5249</v>
      </c>
      <c r="B1864" s="6">
        <v>73598</v>
      </c>
      <c r="C1864" s="1">
        <v>73598</v>
      </c>
      <c r="D1864" s="1">
        <v>2</v>
      </c>
      <c r="E1864" s="1">
        <v>1</v>
      </c>
      <c r="G1864" s="1">
        <v>2</v>
      </c>
      <c r="H1864" s="1">
        <v>1</v>
      </c>
    </row>
    <row r="1865" spans="1:8" x14ac:dyDescent="0.3">
      <c r="A1865" s="8" t="s">
        <v>8561</v>
      </c>
      <c r="B1865" s="6">
        <v>73584</v>
      </c>
      <c r="C1865" s="1">
        <v>73584</v>
      </c>
      <c r="D1865" s="1">
        <v>2</v>
      </c>
      <c r="E1865" s="1">
        <v>1</v>
      </c>
      <c r="G1865" s="1">
        <v>2</v>
      </c>
      <c r="H1865" s="1">
        <v>1</v>
      </c>
    </row>
    <row r="1866" spans="1:8" x14ac:dyDescent="0.3">
      <c r="A1866" s="8" t="s">
        <v>2274</v>
      </c>
      <c r="B1866" s="6">
        <v>73560</v>
      </c>
      <c r="C1866" s="1">
        <v>55992</v>
      </c>
      <c r="D1866" s="1">
        <v>3</v>
      </c>
      <c r="E1866" s="1">
        <v>2</v>
      </c>
      <c r="G1866" s="1">
        <v>3</v>
      </c>
      <c r="H1866" s="1">
        <v>2</v>
      </c>
    </row>
    <row r="1867" spans="1:8" x14ac:dyDescent="0.3">
      <c r="A1867" s="8" t="s">
        <v>9373</v>
      </c>
      <c r="B1867" s="6">
        <v>73536</v>
      </c>
      <c r="C1867" s="1">
        <v>73536</v>
      </c>
      <c r="D1867" s="1">
        <v>4</v>
      </c>
      <c r="E1867" s="1">
        <v>1</v>
      </c>
      <c r="G1867" s="1">
        <v>4</v>
      </c>
      <c r="H1867" s="1">
        <v>1</v>
      </c>
    </row>
    <row r="1868" spans="1:8" x14ac:dyDescent="0.3">
      <c r="A1868" s="8" t="s">
        <v>4656</v>
      </c>
      <c r="B1868" s="6">
        <v>73470</v>
      </c>
      <c r="C1868" s="1">
        <v>67512</v>
      </c>
      <c r="D1868" s="1">
        <v>13</v>
      </c>
      <c r="E1868" s="1">
        <v>4</v>
      </c>
      <c r="G1868" s="1">
        <v>13</v>
      </c>
      <c r="H1868" s="1">
        <v>4</v>
      </c>
    </row>
    <row r="1869" spans="1:8" x14ac:dyDescent="0.3">
      <c r="A1869" s="8" t="s">
        <v>4112</v>
      </c>
      <c r="B1869" s="6">
        <v>73426</v>
      </c>
      <c r="C1869" s="1">
        <v>62958</v>
      </c>
      <c r="D1869" s="1">
        <v>12</v>
      </c>
      <c r="E1869" s="1">
        <v>2</v>
      </c>
      <c r="G1869" s="1">
        <v>12</v>
      </c>
      <c r="H1869" s="1">
        <v>2</v>
      </c>
    </row>
    <row r="1870" spans="1:8" x14ac:dyDescent="0.3">
      <c r="A1870" s="8" t="s">
        <v>8162</v>
      </c>
      <c r="B1870" s="6">
        <v>73356</v>
      </c>
      <c r="C1870" s="1">
        <v>53394</v>
      </c>
      <c r="D1870" s="1">
        <v>12</v>
      </c>
      <c r="E1870" s="1">
        <v>3</v>
      </c>
      <c r="G1870" s="1">
        <v>12</v>
      </c>
      <c r="H1870" s="1">
        <v>3</v>
      </c>
    </row>
    <row r="1871" spans="1:8" x14ac:dyDescent="0.3">
      <c r="A1871" s="8" t="s">
        <v>6800</v>
      </c>
      <c r="B1871" s="6">
        <v>73166</v>
      </c>
      <c r="C1871" s="1">
        <v>39872</v>
      </c>
      <c r="D1871" s="1">
        <v>5</v>
      </c>
      <c r="E1871" s="1">
        <v>2</v>
      </c>
      <c r="G1871" s="1">
        <v>5</v>
      </c>
      <c r="H1871" s="1">
        <v>2</v>
      </c>
    </row>
    <row r="1872" spans="1:8" x14ac:dyDescent="0.3">
      <c r="A1872" s="8" t="s">
        <v>5425</v>
      </c>
      <c r="B1872" s="6">
        <v>73008</v>
      </c>
      <c r="C1872" s="1">
        <v>73008</v>
      </c>
      <c r="D1872" s="1">
        <v>9</v>
      </c>
      <c r="E1872" s="1">
        <v>1</v>
      </c>
      <c r="G1872" s="1">
        <v>9</v>
      </c>
      <c r="H1872" s="1">
        <v>1</v>
      </c>
    </row>
    <row r="1873" spans="1:8" x14ac:dyDescent="0.3">
      <c r="A1873" s="8" t="s">
        <v>5804</v>
      </c>
      <c r="B1873" s="6">
        <v>72691</v>
      </c>
      <c r="C1873" s="1">
        <v>69196</v>
      </c>
      <c r="D1873" s="1">
        <v>9</v>
      </c>
      <c r="E1873" s="1">
        <v>2</v>
      </c>
      <c r="G1873" s="1">
        <v>9</v>
      </c>
      <c r="H1873" s="1">
        <v>2</v>
      </c>
    </row>
    <row r="1874" spans="1:8" x14ac:dyDescent="0.3">
      <c r="A1874" s="8" t="s">
        <v>1079</v>
      </c>
      <c r="B1874" s="6">
        <v>72584</v>
      </c>
      <c r="C1874" s="1">
        <v>72584</v>
      </c>
      <c r="D1874" s="1">
        <v>4</v>
      </c>
      <c r="E1874" s="1">
        <v>1</v>
      </c>
      <c r="G1874" s="1">
        <v>4</v>
      </c>
      <c r="H1874" s="1">
        <v>1</v>
      </c>
    </row>
    <row r="1875" spans="1:8" x14ac:dyDescent="0.3">
      <c r="A1875" s="8" t="s">
        <v>977</v>
      </c>
      <c r="B1875" s="6">
        <v>72455</v>
      </c>
      <c r="C1875" s="1">
        <v>37197</v>
      </c>
      <c r="D1875" s="1">
        <v>7</v>
      </c>
      <c r="E1875" s="1">
        <v>3</v>
      </c>
      <c r="G1875" s="1">
        <v>7</v>
      </c>
      <c r="H1875" s="1">
        <v>3</v>
      </c>
    </row>
    <row r="1876" spans="1:8" x14ac:dyDescent="0.3">
      <c r="A1876" s="8" t="s">
        <v>8774</v>
      </c>
      <c r="B1876" s="6">
        <v>72392</v>
      </c>
      <c r="C1876" s="1">
        <v>72392</v>
      </c>
      <c r="D1876" s="1">
        <v>5</v>
      </c>
      <c r="E1876" s="1">
        <v>1</v>
      </c>
      <c r="G1876" s="1">
        <v>5</v>
      </c>
      <c r="H1876" s="1">
        <v>1</v>
      </c>
    </row>
    <row r="1877" spans="1:8" x14ac:dyDescent="0.3">
      <c r="A1877" s="8" t="s">
        <v>7193</v>
      </c>
      <c r="B1877" s="6">
        <v>72355</v>
      </c>
      <c r="C1877" s="1">
        <v>28548</v>
      </c>
      <c r="D1877" s="1">
        <v>12</v>
      </c>
      <c r="E1877" s="1">
        <v>4</v>
      </c>
      <c r="G1877" s="1">
        <v>12</v>
      </c>
      <c r="H1877" s="1">
        <v>4</v>
      </c>
    </row>
    <row r="1878" spans="1:8" x14ac:dyDescent="0.3">
      <c r="A1878" s="8" t="s">
        <v>4235</v>
      </c>
      <c r="B1878" s="6">
        <v>72294</v>
      </c>
      <c r="C1878" s="1">
        <v>72294</v>
      </c>
      <c r="D1878" s="1">
        <v>1</v>
      </c>
      <c r="E1878" s="1">
        <v>1</v>
      </c>
      <c r="G1878" s="1">
        <v>1</v>
      </c>
      <c r="H1878" s="1">
        <v>1</v>
      </c>
    </row>
    <row r="1879" spans="1:8" x14ac:dyDescent="0.3">
      <c r="A1879" s="8" t="s">
        <v>807</v>
      </c>
      <c r="B1879" s="6">
        <v>72291</v>
      </c>
      <c r="C1879" s="1">
        <v>71976</v>
      </c>
      <c r="D1879" s="1">
        <v>4</v>
      </c>
      <c r="E1879" s="1">
        <v>2</v>
      </c>
      <c r="G1879" s="1">
        <v>4</v>
      </c>
      <c r="H1879" s="1">
        <v>2</v>
      </c>
    </row>
    <row r="1880" spans="1:8" x14ac:dyDescent="0.3">
      <c r="A1880" s="8" t="s">
        <v>8807</v>
      </c>
      <c r="B1880" s="6">
        <v>72250</v>
      </c>
      <c r="C1880" s="1">
        <v>71952</v>
      </c>
      <c r="D1880" s="1">
        <v>11</v>
      </c>
      <c r="E1880" s="1">
        <v>2</v>
      </c>
      <c r="G1880" s="1">
        <v>11</v>
      </c>
      <c r="H1880" s="1">
        <v>2</v>
      </c>
    </row>
    <row r="1881" spans="1:8" x14ac:dyDescent="0.3">
      <c r="A1881" s="8" t="s">
        <v>9126</v>
      </c>
      <c r="B1881" s="6">
        <v>72224</v>
      </c>
      <c r="C1881" s="1">
        <v>72224</v>
      </c>
      <c r="D1881" s="1">
        <v>4</v>
      </c>
      <c r="E1881" s="1">
        <v>1</v>
      </c>
      <c r="G1881" s="1">
        <v>4</v>
      </c>
      <c r="H1881" s="1">
        <v>1</v>
      </c>
    </row>
    <row r="1882" spans="1:8" x14ac:dyDescent="0.3">
      <c r="A1882" s="8" t="s">
        <v>6885</v>
      </c>
      <c r="B1882" s="6">
        <v>72076</v>
      </c>
      <c r="C1882" s="1">
        <v>72076</v>
      </c>
      <c r="D1882" s="1">
        <v>5</v>
      </c>
      <c r="E1882" s="1">
        <v>1</v>
      </c>
      <c r="G1882" s="1">
        <v>5</v>
      </c>
      <c r="H1882" s="1">
        <v>1</v>
      </c>
    </row>
    <row r="1883" spans="1:8" x14ac:dyDescent="0.3">
      <c r="A1883" s="8" t="s">
        <v>7171</v>
      </c>
      <c r="B1883" s="6">
        <v>71976</v>
      </c>
      <c r="C1883" s="1">
        <v>71976</v>
      </c>
      <c r="D1883" s="1">
        <v>3</v>
      </c>
      <c r="E1883" s="1">
        <v>1</v>
      </c>
      <c r="G1883" s="1">
        <v>3</v>
      </c>
      <c r="H1883" s="1">
        <v>1</v>
      </c>
    </row>
    <row r="1884" spans="1:8" x14ac:dyDescent="0.3">
      <c r="A1884" s="8" t="s">
        <v>5747</v>
      </c>
      <c r="B1884" s="6">
        <v>71976</v>
      </c>
      <c r="C1884" s="1">
        <v>71976</v>
      </c>
      <c r="D1884" s="1">
        <v>3</v>
      </c>
      <c r="E1884" s="1">
        <v>1</v>
      </c>
      <c r="G1884" s="1">
        <v>3</v>
      </c>
      <c r="H1884" s="1">
        <v>1</v>
      </c>
    </row>
    <row r="1885" spans="1:8" x14ac:dyDescent="0.3">
      <c r="A1885" s="8" t="s">
        <v>6365</v>
      </c>
      <c r="B1885" s="6">
        <v>71966</v>
      </c>
      <c r="C1885" s="1">
        <v>65793</v>
      </c>
      <c r="D1885" s="1">
        <v>18</v>
      </c>
      <c r="E1885" s="1">
        <v>4</v>
      </c>
      <c r="G1885" s="1">
        <v>18</v>
      </c>
      <c r="H1885" s="1">
        <v>4</v>
      </c>
    </row>
    <row r="1886" spans="1:8" x14ac:dyDescent="0.3">
      <c r="A1886" s="8" t="s">
        <v>7996</v>
      </c>
      <c r="B1886" s="6">
        <v>71888</v>
      </c>
      <c r="C1886" s="1">
        <v>69456</v>
      </c>
      <c r="D1886" s="1">
        <v>12</v>
      </c>
      <c r="E1886" s="1">
        <v>3</v>
      </c>
      <c r="G1886" s="1">
        <v>12</v>
      </c>
      <c r="H1886" s="1">
        <v>3</v>
      </c>
    </row>
    <row r="1887" spans="1:8" x14ac:dyDescent="0.3">
      <c r="A1887" s="8" t="s">
        <v>6635</v>
      </c>
      <c r="B1887" s="6">
        <v>71712</v>
      </c>
      <c r="C1887" s="1">
        <v>71712</v>
      </c>
      <c r="D1887" s="1">
        <v>9</v>
      </c>
      <c r="E1887" s="1">
        <v>1</v>
      </c>
      <c r="G1887" s="1">
        <v>9</v>
      </c>
      <c r="H1887" s="1">
        <v>1</v>
      </c>
    </row>
    <row r="1888" spans="1:8" x14ac:dyDescent="0.3">
      <c r="A1888" s="8" t="s">
        <v>8355</v>
      </c>
      <c r="B1888" s="6">
        <v>71564</v>
      </c>
      <c r="C1888" s="1">
        <v>71564</v>
      </c>
      <c r="D1888" s="1">
        <v>2</v>
      </c>
      <c r="E1888" s="1">
        <v>1</v>
      </c>
      <c r="G1888" s="1">
        <v>2</v>
      </c>
      <c r="H1888" s="1">
        <v>1</v>
      </c>
    </row>
    <row r="1889" spans="1:8" x14ac:dyDescent="0.3">
      <c r="A1889" s="8" t="s">
        <v>5699</v>
      </c>
      <c r="B1889" s="6">
        <v>71519</v>
      </c>
      <c r="C1889" s="1">
        <v>51024</v>
      </c>
      <c r="D1889" s="1">
        <v>8</v>
      </c>
      <c r="E1889" s="1">
        <v>2</v>
      </c>
      <c r="G1889" s="1">
        <v>8</v>
      </c>
      <c r="H1889" s="1">
        <v>2</v>
      </c>
    </row>
    <row r="1890" spans="1:8" x14ac:dyDescent="0.3">
      <c r="A1890" s="8" t="s">
        <v>132</v>
      </c>
      <c r="B1890" s="6">
        <v>71372</v>
      </c>
      <c r="C1890" s="1">
        <v>71372</v>
      </c>
      <c r="D1890" s="1">
        <v>2</v>
      </c>
      <c r="E1890" s="1">
        <v>1</v>
      </c>
      <c r="G1890" s="1">
        <v>2</v>
      </c>
      <c r="H1890" s="1">
        <v>1</v>
      </c>
    </row>
    <row r="1891" spans="1:8" x14ac:dyDescent="0.3">
      <c r="A1891" s="8" t="s">
        <v>5963</v>
      </c>
      <c r="B1891" s="6">
        <v>71285</v>
      </c>
      <c r="C1891" s="1">
        <v>47997</v>
      </c>
      <c r="D1891" s="1">
        <v>7</v>
      </c>
      <c r="E1891" s="1">
        <v>2</v>
      </c>
      <c r="G1891" s="1">
        <v>7</v>
      </c>
      <c r="H1891" s="1">
        <v>2</v>
      </c>
    </row>
    <row r="1892" spans="1:8" x14ac:dyDescent="0.3">
      <c r="A1892" s="8" t="s">
        <v>7228</v>
      </c>
      <c r="B1892" s="6">
        <v>71168</v>
      </c>
      <c r="C1892" s="1">
        <v>44786</v>
      </c>
      <c r="D1892" s="1">
        <v>16</v>
      </c>
      <c r="E1892" s="1">
        <v>3</v>
      </c>
      <c r="G1892" s="1">
        <v>16</v>
      </c>
      <c r="H1892" s="1">
        <v>3</v>
      </c>
    </row>
    <row r="1893" spans="1:8" x14ac:dyDescent="0.3">
      <c r="A1893" s="8" t="s">
        <v>2018</v>
      </c>
      <c r="B1893" s="6">
        <v>71157</v>
      </c>
      <c r="C1893" s="1">
        <v>54057</v>
      </c>
      <c r="D1893" s="1">
        <v>13</v>
      </c>
      <c r="E1893" s="1">
        <v>3</v>
      </c>
      <c r="G1893" s="1">
        <v>13</v>
      </c>
      <c r="H1893" s="1">
        <v>3</v>
      </c>
    </row>
    <row r="1894" spans="1:8" x14ac:dyDescent="0.3">
      <c r="A1894" s="8" t="s">
        <v>9489</v>
      </c>
      <c r="B1894" s="6">
        <v>71088</v>
      </c>
      <c r="C1894" s="1">
        <v>71088</v>
      </c>
      <c r="D1894" s="1">
        <v>2</v>
      </c>
      <c r="E1894" s="1">
        <v>1</v>
      </c>
      <c r="G1894" s="1">
        <v>2</v>
      </c>
      <c r="H1894" s="1">
        <v>1</v>
      </c>
    </row>
    <row r="1895" spans="1:8" x14ac:dyDescent="0.3">
      <c r="A1895" s="8" t="s">
        <v>7119</v>
      </c>
      <c r="B1895" s="6">
        <v>71088</v>
      </c>
      <c r="C1895" s="1">
        <v>71088</v>
      </c>
      <c r="D1895" s="1">
        <v>2</v>
      </c>
      <c r="E1895" s="1">
        <v>1</v>
      </c>
      <c r="G1895" s="1">
        <v>2</v>
      </c>
      <c r="H1895" s="1">
        <v>1</v>
      </c>
    </row>
    <row r="1896" spans="1:8" x14ac:dyDescent="0.3">
      <c r="A1896" s="8" t="s">
        <v>9259</v>
      </c>
      <c r="B1896" s="6">
        <v>71040</v>
      </c>
      <c r="C1896" s="1">
        <v>68982</v>
      </c>
      <c r="D1896" s="1">
        <v>16</v>
      </c>
      <c r="E1896" s="1">
        <v>4</v>
      </c>
      <c r="G1896" s="1">
        <v>16</v>
      </c>
      <c r="H1896" s="1">
        <v>4</v>
      </c>
    </row>
    <row r="1897" spans="1:8" x14ac:dyDescent="0.3">
      <c r="A1897" s="8" t="s">
        <v>3725</v>
      </c>
      <c r="B1897" s="6">
        <v>70972</v>
      </c>
      <c r="C1897" s="1">
        <v>54816</v>
      </c>
      <c r="D1897" s="1">
        <v>10</v>
      </c>
      <c r="E1897" s="1">
        <v>2</v>
      </c>
      <c r="G1897" s="1">
        <v>10</v>
      </c>
      <c r="H1897" s="1">
        <v>2</v>
      </c>
    </row>
    <row r="1898" spans="1:8" x14ac:dyDescent="0.3">
      <c r="A1898" s="8" t="s">
        <v>8425</v>
      </c>
      <c r="B1898" s="6">
        <v>70686</v>
      </c>
      <c r="C1898" s="1">
        <v>70686</v>
      </c>
      <c r="D1898" s="1">
        <v>7</v>
      </c>
      <c r="E1898" s="1">
        <v>1</v>
      </c>
      <c r="G1898" s="1">
        <v>7</v>
      </c>
      <c r="H1898" s="1">
        <v>1</v>
      </c>
    </row>
    <row r="1899" spans="1:8" x14ac:dyDescent="0.3">
      <c r="A1899" s="8" t="s">
        <v>1724</v>
      </c>
      <c r="B1899" s="6">
        <v>70572</v>
      </c>
      <c r="C1899" s="1">
        <v>70425</v>
      </c>
      <c r="D1899" s="1">
        <v>10</v>
      </c>
      <c r="E1899" s="1">
        <v>2</v>
      </c>
      <c r="G1899" s="1">
        <v>10</v>
      </c>
      <c r="H1899" s="1">
        <v>2</v>
      </c>
    </row>
    <row r="1900" spans="1:8" x14ac:dyDescent="0.3">
      <c r="A1900" s="8" t="s">
        <v>6158</v>
      </c>
      <c r="B1900" s="6">
        <v>70400</v>
      </c>
      <c r="C1900" s="1">
        <v>69264</v>
      </c>
      <c r="D1900" s="1">
        <v>4</v>
      </c>
      <c r="E1900" s="1">
        <v>2</v>
      </c>
      <c r="G1900" s="1">
        <v>4</v>
      </c>
      <c r="H1900" s="1">
        <v>2</v>
      </c>
    </row>
    <row r="1901" spans="1:8" x14ac:dyDescent="0.3">
      <c r="A1901" s="8" t="s">
        <v>8261</v>
      </c>
      <c r="B1901" s="6">
        <v>70368</v>
      </c>
      <c r="C1901" s="1">
        <v>70368</v>
      </c>
      <c r="D1901" s="1">
        <v>4</v>
      </c>
      <c r="E1901" s="1">
        <v>1</v>
      </c>
      <c r="G1901" s="1">
        <v>4</v>
      </c>
      <c r="H1901" s="1">
        <v>1</v>
      </c>
    </row>
    <row r="1902" spans="1:8" x14ac:dyDescent="0.3">
      <c r="A1902" s="8" t="s">
        <v>5510</v>
      </c>
      <c r="B1902" s="6">
        <v>70274</v>
      </c>
      <c r="C1902" s="1">
        <v>36196</v>
      </c>
      <c r="D1902" s="1">
        <v>13</v>
      </c>
      <c r="E1902" s="1">
        <v>3</v>
      </c>
      <c r="G1902" s="1">
        <v>13</v>
      </c>
      <c r="H1902" s="1">
        <v>3</v>
      </c>
    </row>
    <row r="1903" spans="1:8" x14ac:dyDescent="0.3">
      <c r="A1903" s="8" t="s">
        <v>9485</v>
      </c>
      <c r="B1903" s="6">
        <v>70272</v>
      </c>
      <c r="C1903" s="1">
        <v>36744</v>
      </c>
      <c r="D1903" s="1">
        <v>6</v>
      </c>
      <c r="E1903" s="1">
        <v>2</v>
      </c>
      <c r="G1903" s="1">
        <v>6</v>
      </c>
      <c r="H1903" s="1">
        <v>2</v>
      </c>
    </row>
    <row r="1904" spans="1:8" x14ac:dyDescent="0.3">
      <c r="A1904" s="8" t="s">
        <v>6566</v>
      </c>
      <c r="B1904" s="6">
        <v>70216</v>
      </c>
      <c r="C1904" s="1">
        <v>49848</v>
      </c>
      <c r="D1904" s="1">
        <v>4</v>
      </c>
      <c r="E1904" s="1">
        <v>2</v>
      </c>
      <c r="G1904" s="1">
        <v>4</v>
      </c>
      <c r="H1904" s="1">
        <v>2</v>
      </c>
    </row>
    <row r="1905" spans="1:8" x14ac:dyDescent="0.3">
      <c r="A1905" s="8" t="s">
        <v>9235</v>
      </c>
      <c r="B1905" s="6">
        <v>70196</v>
      </c>
      <c r="C1905" s="1">
        <v>70196</v>
      </c>
      <c r="D1905" s="1">
        <v>2</v>
      </c>
      <c r="E1905" s="1">
        <v>1</v>
      </c>
      <c r="G1905" s="1">
        <v>2</v>
      </c>
      <c r="H1905" s="1">
        <v>1</v>
      </c>
    </row>
    <row r="1906" spans="1:8" x14ac:dyDescent="0.3">
      <c r="A1906" s="8" t="s">
        <v>7470</v>
      </c>
      <c r="B1906" s="6">
        <v>70196</v>
      </c>
      <c r="C1906" s="1">
        <v>70196</v>
      </c>
      <c r="D1906" s="1">
        <v>2</v>
      </c>
      <c r="E1906" s="1">
        <v>1</v>
      </c>
      <c r="G1906" s="1">
        <v>2</v>
      </c>
      <c r="H1906" s="1">
        <v>1</v>
      </c>
    </row>
    <row r="1907" spans="1:8" x14ac:dyDescent="0.3">
      <c r="A1907" s="8" t="s">
        <v>9363</v>
      </c>
      <c r="B1907" s="6">
        <v>70047</v>
      </c>
      <c r="C1907" s="1">
        <v>66816</v>
      </c>
      <c r="D1907" s="1">
        <v>11</v>
      </c>
      <c r="E1907" s="1">
        <v>2</v>
      </c>
      <c r="G1907" s="1">
        <v>11</v>
      </c>
      <c r="H1907" s="1">
        <v>2</v>
      </c>
    </row>
    <row r="1908" spans="1:8" x14ac:dyDescent="0.3">
      <c r="A1908" s="8" t="s">
        <v>9165</v>
      </c>
      <c r="B1908" s="6">
        <v>70024</v>
      </c>
      <c r="C1908" s="1">
        <v>35932</v>
      </c>
      <c r="D1908" s="1">
        <v>20</v>
      </c>
      <c r="E1908" s="1">
        <v>4</v>
      </c>
      <c r="G1908" s="1">
        <v>20</v>
      </c>
      <c r="H1908" s="1">
        <v>4</v>
      </c>
    </row>
    <row r="1909" spans="1:8" x14ac:dyDescent="0.3">
      <c r="A1909" s="8" t="s">
        <v>8273</v>
      </c>
      <c r="B1909" s="6">
        <v>69940</v>
      </c>
      <c r="C1909" s="1">
        <v>43116</v>
      </c>
      <c r="D1909" s="1">
        <v>12</v>
      </c>
      <c r="E1909" s="1">
        <v>2</v>
      </c>
      <c r="G1909" s="1">
        <v>12</v>
      </c>
      <c r="H1909" s="1">
        <v>2</v>
      </c>
    </row>
    <row r="1910" spans="1:8" x14ac:dyDescent="0.3">
      <c r="A1910" s="8" t="s">
        <v>8193</v>
      </c>
      <c r="B1910" s="6">
        <v>69850</v>
      </c>
      <c r="C1910" s="1">
        <v>67996</v>
      </c>
      <c r="D1910" s="1">
        <v>7</v>
      </c>
      <c r="E1910" s="1">
        <v>2</v>
      </c>
      <c r="G1910" s="1">
        <v>7</v>
      </c>
      <c r="H1910" s="1">
        <v>2</v>
      </c>
    </row>
    <row r="1911" spans="1:8" x14ac:dyDescent="0.3">
      <c r="A1911" s="8" t="s">
        <v>8405</v>
      </c>
      <c r="B1911" s="6">
        <v>69805</v>
      </c>
      <c r="C1911" s="1">
        <v>66392</v>
      </c>
      <c r="D1911" s="1">
        <v>17</v>
      </c>
      <c r="E1911" s="1">
        <v>4</v>
      </c>
      <c r="G1911" s="1">
        <v>17</v>
      </c>
      <c r="H1911" s="1">
        <v>4</v>
      </c>
    </row>
    <row r="1912" spans="1:8" x14ac:dyDescent="0.3">
      <c r="A1912" s="8" t="s">
        <v>2328</v>
      </c>
      <c r="B1912" s="6">
        <v>69716</v>
      </c>
      <c r="C1912" s="1">
        <v>69716</v>
      </c>
      <c r="D1912" s="1">
        <v>4</v>
      </c>
      <c r="E1912" s="1">
        <v>1</v>
      </c>
      <c r="G1912" s="1">
        <v>4</v>
      </c>
      <c r="H1912" s="1">
        <v>1</v>
      </c>
    </row>
    <row r="1913" spans="1:8" x14ac:dyDescent="0.3">
      <c r="A1913" s="8" t="s">
        <v>2402</v>
      </c>
      <c r="B1913" s="6">
        <v>69587</v>
      </c>
      <c r="C1913" s="1">
        <v>33651</v>
      </c>
      <c r="D1913" s="1">
        <v>9</v>
      </c>
      <c r="E1913" s="1">
        <v>3</v>
      </c>
      <c r="G1913" s="1">
        <v>9</v>
      </c>
      <c r="H1913" s="1">
        <v>3</v>
      </c>
    </row>
    <row r="1914" spans="1:8" x14ac:dyDescent="0.3">
      <c r="A1914" s="8" t="s">
        <v>7139</v>
      </c>
      <c r="B1914" s="6">
        <v>69467</v>
      </c>
      <c r="C1914" s="1">
        <v>63882</v>
      </c>
      <c r="D1914" s="1">
        <v>14</v>
      </c>
      <c r="E1914" s="1">
        <v>3</v>
      </c>
      <c r="G1914" s="1">
        <v>14</v>
      </c>
      <c r="H1914" s="1">
        <v>3</v>
      </c>
    </row>
    <row r="1915" spans="1:8" x14ac:dyDescent="0.3">
      <c r="A1915" s="8" t="s">
        <v>5268</v>
      </c>
      <c r="B1915" s="6">
        <v>69403</v>
      </c>
      <c r="C1915" s="1">
        <v>52843</v>
      </c>
      <c r="D1915" s="1">
        <v>10</v>
      </c>
      <c r="E1915" s="1">
        <v>3</v>
      </c>
      <c r="G1915" s="1">
        <v>10</v>
      </c>
      <c r="H1915" s="1">
        <v>3</v>
      </c>
    </row>
    <row r="1916" spans="1:8" x14ac:dyDescent="0.3">
      <c r="A1916" s="8" t="s">
        <v>7319</v>
      </c>
      <c r="B1916" s="6">
        <v>69294</v>
      </c>
      <c r="C1916" s="1">
        <v>69294</v>
      </c>
      <c r="D1916" s="1">
        <v>3</v>
      </c>
      <c r="E1916" s="1">
        <v>1</v>
      </c>
      <c r="G1916" s="1">
        <v>3</v>
      </c>
      <c r="H1916" s="1">
        <v>1</v>
      </c>
    </row>
    <row r="1917" spans="1:8" x14ac:dyDescent="0.3">
      <c r="A1917" s="8" t="s">
        <v>4373</v>
      </c>
      <c r="B1917" s="6">
        <v>69216</v>
      </c>
      <c r="C1917" s="1">
        <v>69216</v>
      </c>
      <c r="D1917" s="1">
        <v>6</v>
      </c>
      <c r="E1917" s="1">
        <v>1</v>
      </c>
      <c r="G1917" s="1">
        <v>6</v>
      </c>
      <c r="H1917" s="1">
        <v>1</v>
      </c>
    </row>
    <row r="1918" spans="1:8" x14ac:dyDescent="0.3">
      <c r="A1918" s="8" t="s">
        <v>9104</v>
      </c>
      <c r="B1918" s="6">
        <v>68967</v>
      </c>
      <c r="C1918" s="1">
        <v>56784</v>
      </c>
      <c r="D1918" s="1">
        <v>13</v>
      </c>
      <c r="E1918" s="1">
        <v>3</v>
      </c>
      <c r="G1918" s="1">
        <v>13</v>
      </c>
      <c r="H1918" s="1">
        <v>3</v>
      </c>
    </row>
    <row r="1919" spans="1:8" x14ac:dyDescent="0.3">
      <c r="A1919" s="8" t="s">
        <v>6051</v>
      </c>
      <c r="B1919" s="6">
        <v>68846</v>
      </c>
      <c r="C1919" s="1">
        <v>67194</v>
      </c>
      <c r="D1919" s="1">
        <v>7</v>
      </c>
      <c r="E1919" s="1">
        <v>2</v>
      </c>
      <c r="G1919" s="1">
        <v>7</v>
      </c>
      <c r="H1919" s="1">
        <v>2</v>
      </c>
    </row>
    <row r="1920" spans="1:8" x14ac:dyDescent="0.3">
      <c r="A1920" s="8" t="s">
        <v>6394</v>
      </c>
      <c r="B1920" s="6">
        <v>68772</v>
      </c>
      <c r="C1920" s="1">
        <v>53541</v>
      </c>
      <c r="D1920" s="1">
        <v>13</v>
      </c>
      <c r="E1920" s="1">
        <v>4</v>
      </c>
      <c r="G1920" s="1">
        <v>13</v>
      </c>
      <c r="H1920" s="1">
        <v>4</v>
      </c>
    </row>
    <row r="1921" spans="1:8" x14ac:dyDescent="0.3">
      <c r="A1921" s="8" t="s">
        <v>3816</v>
      </c>
      <c r="B1921" s="6">
        <v>68742</v>
      </c>
      <c r="C1921" s="1">
        <v>68742</v>
      </c>
      <c r="D1921" s="1">
        <v>9</v>
      </c>
      <c r="E1921" s="1">
        <v>1</v>
      </c>
      <c r="G1921" s="1">
        <v>9</v>
      </c>
      <c r="H1921" s="1">
        <v>1</v>
      </c>
    </row>
    <row r="1922" spans="1:8" x14ac:dyDescent="0.3">
      <c r="A1922" s="8" t="s">
        <v>4713</v>
      </c>
      <c r="B1922" s="6">
        <v>68716</v>
      </c>
      <c r="C1922" s="1">
        <v>42624</v>
      </c>
      <c r="D1922" s="1">
        <v>5</v>
      </c>
      <c r="E1922" s="1">
        <v>3</v>
      </c>
      <c r="G1922" s="1">
        <v>5</v>
      </c>
      <c r="H1922" s="1">
        <v>3</v>
      </c>
    </row>
    <row r="1923" spans="1:8" x14ac:dyDescent="0.3">
      <c r="A1923" s="8" t="s">
        <v>8167</v>
      </c>
      <c r="B1923" s="6">
        <v>68712</v>
      </c>
      <c r="C1923" s="1">
        <v>47976</v>
      </c>
      <c r="D1923" s="1">
        <v>7</v>
      </c>
      <c r="E1923" s="1">
        <v>2</v>
      </c>
      <c r="G1923" s="1">
        <v>7</v>
      </c>
      <c r="H1923" s="1">
        <v>2</v>
      </c>
    </row>
    <row r="1924" spans="1:8" x14ac:dyDescent="0.3">
      <c r="A1924" s="8" t="s">
        <v>8030</v>
      </c>
      <c r="B1924" s="6">
        <v>68704</v>
      </c>
      <c r="C1924" s="1">
        <v>66112</v>
      </c>
      <c r="D1924" s="1">
        <v>7</v>
      </c>
      <c r="E1924" s="1">
        <v>2</v>
      </c>
      <c r="G1924" s="1">
        <v>7</v>
      </c>
      <c r="H1924" s="1">
        <v>2</v>
      </c>
    </row>
    <row r="1925" spans="1:8" x14ac:dyDescent="0.3">
      <c r="A1925" s="8" t="s">
        <v>5391</v>
      </c>
      <c r="B1925" s="6">
        <v>68590</v>
      </c>
      <c r="C1925" s="1">
        <v>60392</v>
      </c>
      <c r="D1925" s="1">
        <v>7</v>
      </c>
      <c r="E1925" s="1">
        <v>2</v>
      </c>
      <c r="G1925" s="1">
        <v>7</v>
      </c>
      <c r="H1925" s="1">
        <v>2</v>
      </c>
    </row>
    <row r="1926" spans="1:8" x14ac:dyDescent="0.3">
      <c r="A1926" s="8" t="s">
        <v>4458</v>
      </c>
      <c r="B1926" s="6">
        <v>68526</v>
      </c>
      <c r="C1926" s="1">
        <v>62881</v>
      </c>
      <c r="D1926" s="1">
        <v>12</v>
      </c>
      <c r="E1926" s="1">
        <v>2</v>
      </c>
      <c r="G1926" s="1">
        <v>12</v>
      </c>
      <c r="H1926" s="1">
        <v>2</v>
      </c>
    </row>
    <row r="1927" spans="1:8" x14ac:dyDescent="0.3">
      <c r="A1927" s="8" t="s">
        <v>5554</v>
      </c>
      <c r="B1927" s="6">
        <v>68478</v>
      </c>
      <c r="C1927" s="1">
        <v>59997</v>
      </c>
      <c r="D1927" s="1">
        <v>14</v>
      </c>
      <c r="E1927" s="1">
        <v>3</v>
      </c>
      <c r="G1927" s="1">
        <v>14</v>
      </c>
      <c r="H1927" s="1">
        <v>3</v>
      </c>
    </row>
    <row r="1928" spans="1:8" x14ac:dyDescent="0.3">
      <c r="A1928" s="8" t="s">
        <v>1100</v>
      </c>
      <c r="B1928" s="6">
        <v>68472</v>
      </c>
      <c r="C1928" s="1">
        <v>55168</v>
      </c>
      <c r="D1928" s="1">
        <v>11</v>
      </c>
      <c r="E1928" s="1">
        <v>4</v>
      </c>
      <c r="G1928" s="1">
        <v>11</v>
      </c>
      <c r="H1928" s="1">
        <v>4</v>
      </c>
    </row>
    <row r="1929" spans="1:8" x14ac:dyDescent="0.3">
      <c r="A1929" s="8" t="s">
        <v>7192</v>
      </c>
      <c r="B1929" s="6">
        <v>68463</v>
      </c>
      <c r="C1929" s="1">
        <v>27996</v>
      </c>
      <c r="D1929" s="1">
        <v>24</v>
      </c>
      <c r="E1929" s="1">
        <v>5</v>
      </c>
      <c r="G1929" s="1">
        <v>24</v>
      </c>
      <c r="H1929" s="1">
        <v>5</v>
      </c>
    </row>
    <row r="1930" spans="1:8" x14ac:dyDescent="0.3">
      <c r="A1930" s="8" t="s">
        <v>9287</v>
      </c>
      <c r="B1930" s="6">
        <v>68432</v>
      </c>
      <c r="C1930" s="1">
        <v>68432</v>
      </c>
      <c r="D1930" s="1">
        <v>7</v>
      </c>
      <c r="E1930" s="1">
        <v>1</v>
      </c>
      <c r="G1930" s="1">
        <v>7</v>
      </c>
      <c r="H1930" s="1">
        <v>1</v>
      </c>
    </row>
    <row r="1931" spans="1:8" x14ac:dyDescent="0.3">
      <c r="A1931" s="8" t="s">
        <v>9141</v>
      </c>
      <c r="B1931" s="6">
        <v>68416</v>
      </c>
      <c r="C1931" s="1">
        <v>63488</v>
      </c>
      <c r="D1931" s="1">
        <v>6</v>
      </c>
      <c r="E1931" s="1">
        <v>2</v>
      </c>
      <c r="G1931" s="1">
        <v>6</v>
      </c>
      <c r="H1931" s="1">
        <v>2</v>
      </c>
    </row>
    <row r="1932" spans="1:8" x14ac:dyDescent="0.3">
      <c r="A1932" s="8" t="s">
        <v>4210</v>
      </c>
      <c r="B1932" s="6">
        <v>68204</v>
      </c>
      <c r="C1932" s="1">
        <v>38272</v>
      </c>
      <c r="D1932" s="1">
        <v>11</v>
      </c>
      <c r="E1932" s="1">
        <v>2</v>
      </c>
      <c r="G1932" s="1">
        <v>11</v>
      </c>
      <c r="H1932" s="1">
        <v>2</v>
      </c>
    </row>
    <row r="1933" spans="1:8" x14ac:dyDescent="0.3">
      <c r="A1933" s="8" t="s">
        <v>6067</v>
      </c>
      <c r="B1933" s="6">
        <v>68191</v>
      </c>
      <c r="C1933" s="1">
        <v>34491</v>
      </c>
      <c r="D1933" s="1">
        <v>10</v>
      </c>
      <c r="E1933" s="1">
        <v>3</v>
      </c>
      <c r="G1933" s="1">
        <v>10</v>
      </c>
      <c r="H1933" s="1">
        <v>3</v>
      </c>
    </row>
    <row r="1934" spans="1:8" x14ac:dyDescent="0.3">
      <c r="A1934" s="8" t="s">
        <v>5978</v>
      </c>
      <c r="B1934" s="6">
        <v>68112</v>
      </c>
      <c r="C1934" s="1">
        <v>68112</v>
      </c>
      <c r="D1934" s="1">
        <v>3</v>
      </c>
      <c r="E1934" s="1">
        <v>1</v>
      </c>
      <c r="G1934" s="1">
        <v>3</v>
      </c>
      <c r="H1934" s="1">
        <v>1</v>
      </c>
    </row>
    <row r="1935" spans="1:8" x14ac:dyDescent="0.3">
      <c r="A1935" s="8" t="s">
        <v>7856</v>
      </c>
      <c r="B1935" s="6">
        <v>68080</v>
      </c>
      <c r="C1935" s="1">
        <v>62176</v>
      </c>
      <c r="D1935" s="1">
        <v>6</v>
      </c>
      <c r="E1935" s="1">
        <v>2</v>
      </c>
      <c r="G1935" s="1">
        <v>6</v>
      </c>
      <c r="H1935" s="1">
        <v>2</v>
      </c>
    </row>
    <row r="1936" spans="1:8" x14ac:dyDescent="0.3">
      <c r="A1936" s="8" t="s">
        <v>5722</v>
      </c>
      <c r="B1936" s="6">
        <v>68036</v>
      </c>
      <c r="C1936" s="1">
        <v>61929</v>
      </c>
      <c r="D1936" s="1">
        <v>4</v>
      </c>
      <c r="E1936" s="1">
        <v>3</v>
      </c>
      <c r="G1936" s="1">
        <v>4</v>
      </c>
      <c r="H1936" s="1">
        <v>3</v>
      </c>
    </row>
    <row r="1937" spans="1:8" x14ac:dyDescent="0.3">
      <c r="A1937" s="8" t="s">
        <v>9298</v>
      </c>
      <c r="B1937" s="6">
        <v>68020</v>
      </c>
      <c r="C1937" s="1">
        <v>33568</v>
      </c>
      <c r="D1937" s="1">
        <v>16</v>
      </c>
      <c r="E1937" s="1">
        <v>5</v>
      </c>
      <c r="G1937" s="1">
        <v>16</v>
      </c>
      <c r="H1937" s="1">
        <v>5</v>
      </c>
    </row>
    <row r="1938" spans="1:8" x14ac:dyDescent="0.3">
      <c r="A1938" s="8" t="s">
        <v>6627</v>
      </c>
      <c r="B1938" s="6">
        <v>67976</v>
      </c>
      <c r="C1938" s="1">
        <v>61192</v>
      </c>
      <c r="D1938" s="1">
        <v>2</v>
      </c>
      <c r="E1938" s="1">
        <v>2</v>
      </c>
      <c r="G1938" s="1">
        <v>2</v>
      </c>
      <c r="H1938" s="1">
        <v>2</v>
      </c>
    </row>
    <row r="1939" spans="1:8" x14ac:dyDescent="0.3">
      <c r="A1939" s="8" t="s">
        <v>7011</v>
      </c>
      <c r="B1939" s="6">
        <v>67887</v>
      </c>
      <c r="C1939" s="1">
        <v>32337</v>
      </c>
      <c r="D1939" s="1">
        <v>23</v>
      </c>
      <c r="E1939" s="1">
        <v>7</v>
      </c>
      <c r="G1939" s="1">
        <v>23</v>
      </c>
      <c r="H1939" s="1">
        <v>7</v>
      </c>
    </row>
    <row r="1940" spans="1:8" x14ac:dyDescent="0.3">
      <c r="A1940" s="8" t="s">
        <v>2933</v>
      </c>
      <c r="B1940" s="6">
        <v>67810</v>
      </c>
      <c r="C1940" s="1">
        <v>55962</v>
      </c>
      <c r="D1940" s="1">
        <v>13</v>
      </c>
      <c r="E1940" s="1">
        <v>3</v>
      </c>
      <c r="G1940" s="1">
        <v>13</v>
      </c>
      <c r="H1940" s="1">
        <v>3</v>
      </c>
    </row>
    <row r="1941" spans="1:8" x14ac:dyDescent="0.3">
      <c r="A1941" s="8" t="s">
        <v>5191</v>
      </c>
      <c r="B1941" s="6">
        <v>67803</v>
      </c>
      <c r="C1941" s="1">
        <v>67193</v>
      </c>
      <c r="D1941" s="1">
        <v>12</v>
      </c>
      <c r="E1941" s="1">
        <v>2</v>
      </c>
      <c r="G1941" s="1">
        <v>12</v>
      </c>
      <c r="H1941" s="1">
        <v>2</v>
      </c>
    </row>
    <row r="1942" spans="1:8" x14ac:dyDescent="0.3">
      <c r="A1942" s="8" t="s">
        <v>6574</v>
      </c>
      <c r="B1942" s="6">
        <v>67760</v>
      </c>
      <c r="C1942" s="1">
        <v>61568</v>
      </c>
      <c r="D1942" s="1">
        <v>5</v>
      </c>
      <c r="E1942" s="1">
        <v>2</v>
      </c>
      <c r="G1942" s="1">
        <v>5</v>
      </c>
      <c r="H1942" s="1">
        <v>2</v>
      </c>
    </row>
    <row r="1943" spans="1:8" x14ac:dyDescent="0.3">
      <c r="A1943" s="8" t="s">
        <v>5528</v>
      </c>
      <c r="B1943" s="6">
        <v>67671</v>
      </c>
      <c r="C1943" s="1">
        <v>60392</v>
      </c>
      <c r="D1943" s="1">
        <v>13</v>
      </c>
      <c r="E1943" s="1">
        <v>3</v>
      </c>
      <c r="G1943" s="1">
        <v>13</v>
      </c>
      <c r="H1943" s="1">
        <v>3</v>
      </c>
    </row>
    <row r="1944" spans="1:8" x14ac:dyDescent="0.3">
      <c r="A1944" s="8" t="s">
        <v>7593</v>
      </c>
      <c r="B1944" s="6">
        <v>67659</v>
      </c>
      <c r="C1944" s="1">
        <v>59994</v>
      </c>
      <c r="D1944" s="1">
        <v>13</v>
      </c>
      <c r="E1944" s="1">
        <v>4</v>
      </c>
      <c r="G1944" s="1">
        <v>13</v>
      </c>
      <c r="H1944" s="1">
        <v>4</v>
      </c>
    </row>
    <row r="1945" spans="1:8" x14ac:dyDescent="0.3">
      <c r="A1945" s="8" t="s">
        <v>8549</v>
      </c>
      <c r="B1945" s="6">
        <v>67506</v>
      </c>
      <c r="C1945" s="1">
        <v>67506</v>
      </c>
      <c r="D1945" s="1">
        <v>3</v>
      </c>
      <c r="E1945" s="1">
        <v>1</v>
      </c>
      <c r="G1945" s="1">
        <v>3</v>
      </c>
      <c r="H1945" s="1">
        <v>1</v>
      </c>
    </row>
    <row r="1946" spans="1:8" x14ac:dyDescent="0.3">
      <c r="A1946" s="8" t="s">
        <v>8550</v>
      </c>
      <c r="B1946" s="6">
        <v>67302</v>
      </c>
      <c r="C1946" s="1">
        <v>65232</v>
      </c>
      <c r="D1946" s="1">
        <v>6</v>
      </c>
      <c r="E1946" s="1">
        <v>2</v>
      </c>
      <c r="G1946" s="1">
        <v>6</v>
      </c>
      <c r="H1946" s="1">
        <v>2</v>
      </c>
    </row>
    <row r="1947" spans="1:8" x14ac:dyDescent="0.3">
      <c r="A1947" s="8" t="s">
        <v>7934</v>
      </c>
      <c r="B1947" s="6">
        <v>67194</v>
      </c>
      <c r="C1947" s="1">
        <v>67194</v>
      </c>
      <c r="D1947" s="1">
        <v>1</v>
      </c>
      <c r="E1947" s="1">
        <v>1</v>
      </c>
      <c r="G1947" s="1">
        <v>1</v>
      </c>
      <c r="H1947" s="1">
        <v>1</v>
      </c>
    </row>
    <row r="1948" spans="1:8" x14ac:dyDescent="0.3">
      <c r="A1948" s="8" t="s">
        <v>426</v>
      </c>
      <c r="B1948" s="6">
        <v>67193</v>
      </c>
      <c r="C1948" s="1">
        <v>67193</v>
      </c>
      <c r="D1948" s="1">
        <v>7</v>
      </c>
      <c r="E1948" s="1">
        <v>1</v>
      </c>
      <c r="G1948" s="1">
        <v>7</v>
      </c>
      <c r="H1948" s="1">
        <v>1</v>
      </c>
    </row>
    <row r="1949" spans="1:8" x14ac:dyDescent="0.3">
      <c r="A1949" s="8" t="s">
        <v>1616</v>
      </c>
      <c r="B1949" s="6">
        <v>67140</v>
      </c>
      <c r="C1949" s="1">
        <v>59808</v>
      </c>
      <c r="D1949" s="1">
        <v>9</v>
      </c>
      <c r="E1949" s="1">
        <v>2</v>
      </c>
      <c r="G1949" s="1">
        <v>9</v>
      </c>
      <c r="H1949" s="1">
        <v>2</v>
      </c>
    </row>
    <row r="1950" spans="1:8" x14ac:dyDescent="0.3">
      <c r="A1950" s="8" t="s">
        <v>8741</v>
      </c>
      <c r="B1950" s="6">
        <v>67136</v>
      </c>
      <c r="C1950" s="1">
        <v>67136</v>
      </c>
      <c r="D1950" s="1">
        <v>4</v>
      </c>
      <c r="E1950" s="1">
        <v>1</v>
      </c>
      <c r="G1950" s="1">
        <v>4</v>
      </c>
      <c r="H1950" s="1">
        <v>1</v>
      </c>
    </row>
    <row r="1951" spans="1:8" x14ac:dyDescent="0.3">
      <c r="A1951" s="8" t="s">
        <v>3928</v>
      </c>
      <c r="B1951" s="6">
        <v>67041</v>
      </c>
      <c r="C1951" s="1">
        <v>29685</v>
      </c>
      <c r="D1951" s="1">
        <v>30</v>
      </c>
      <c r="E1951" s="1">
        <v>8</v>
      </c>
      <c r="G1951" s="1">
        <v>30</v>
      </c>
      <c r="H1951" s="1">
        <v>8</v>
      </c>
    </row>
    <row r="1952" spans="1:8" x14ac:dyDescent="0.3">
      <c r="A1952" s="8" t="s">
        <v>8912</v>
      </c>
      <c r="B1952" s="6">
        <v>66976</v>
      </c>
      <c r="C1952" s="1">
        <v>66976</v>
      </c>
      <c r="D1952" s="1">
        <v>7</v>
      </c>
      <c r="E1952" s="1">
        <v>1</v>
      </c>
      <c r="G1952" s="1">
        <v>7</v>
      </c>
      <c r="H1952" s="1">
        <v>1</v>
      </c>
    </row>
    <row r="1953" spans="1:8" x14ac:dyDescent="0.3">
      <c r="A1953" s="8" t="s">
        <v>1347</v>
      </c>
      <c r="B1953" s="6">
        <v>66758</v>
      </c>
      <c r="C1953" s="1">
        <v>61995</v>
      </c>
      <c r="D1953" s="1">
        <v>14</v>
      </c>
      <c r="E1953" s="1">
        <v>4</v>
      </c>
      <c r="G1953" s="1">
        <v>14</v>
      </c>
      <c r="H1953" s="1">
        <v>4</v>
      </c>
    </row>
    <row r="1954" spans="1:8" x14ac:dyDescent="0.3">
      <c r="A1954" s="8" t="s">
        <v>5746</v>
      </c>
      <c r="B1954" s="6">
        <v>66588</v>
      </c>
      <c r="C1954" s="1">
        <v>66588</v>
      </c>
      <c r="D1954" s="1">
        <v>6</v>
      </c>
      <c r="E1954" s="1">
        <v>1</v>
      </c>
      <c r="G1954" s="1">
        <v>6</v>
      </c>
      <c r="H1954" s="1">
        <v>1</v>
      </c>
    </row>
    <row r="1955" spans="1:8" x14ac:dyDescent="0.3">
      <c r="A1955" s="8" t="s">
        <v>104</v>
      </c>
      <c r="B1955" s="6">
        <v>66588</v>
      </c>
      <c r="C1955" s="1">
        <v>66588</v>
      </c>
      <c r="D1955" s="1">
        <v>6</v>
      </c>
      <c r="E1955" s="1">
        <v>1</v>
      </c>
      <c r="G1955" s="1">
        <v>6</v>
      </c>
      <c r="H1955" s="1">
        <v>1</v>
      </c>
    </row>
    <row r="1956" spans="1:8" x14ac:dyDescent="0.3">
      <c r="A1956" s="8" t="s">
        <v>4159</v>
      </c>
      <c r="B1956" s="6">
        <v>66375</v>
      </c>
      <c r="C1956" s="1">
        <v>50181</v>
      </c>
      <c r="D1956" s="1">
        <v>6</v>
      </c>
      <c r="E1956" s="1">
        <v>2</v>
      </c>
      <c r="G1956" s="1">
        <v>6</v>
      </c>
      <c r="H1956" s="1">
        <v>2</v>
      </c>
    </row>
    <row r="1957" spans="1:8" x14ac:dyDescent="0.3">
      <c r="A1957" s="8" t="s">
        <v>1676</v>
      </c>
      <c r="B1957" s="6">
        <v>66307</v>
      </c>
      <c r="C1957" s="1">
        <v>51312</v>
      </c>
      <c r="D1957" s="1">
        <v>8</v>
      </c>
      <c r="E1957" s="1">
        <v>2</v>
      </c>
      <c r="G1957" s="1">
        <v>8</v>
      </c>
      <c r="H1957" s="1">
        <v>2</v>
      </c>
    </row>
    <row r="1958" spans="1:8" x14ac:dyDescent="0.3">
      <c r="A1958" s="8" t="s">
        <v>5757</v>
      </c>
      <c r="B1958" s="6">
        <v>66288</v>
      </c>
      <c r="C1958" s="1">
        <v>62376</v>
      </c>
      <c r="D1958" s="1">
        <v>4</v>
      </c>
      <c r="E1958" s="1">
        <v>2</v>
      </c>
      <c r="G1958" s="1">
        <v>4</v>
      </c>
      <c r="H1958" s="1">
        <v>2</v>
      </c>
    </row>
    <row r="1959" spans="1:8" x14ac:dyDescent="0.3">
      <c r="A1959" s="8" t="s">
        <v>882</v>
      </c>
      <c r="B1959" s="6">
        <v>66284</v>
      </c>
      <c r="C1959" s="1">
        <v>66284</v>
      </c>
      <c r="D1959" s="1">
        <v>2</v>
      </c>
      <c r="E1959" s="1">
        <v>1</v>
      </c>
      <c r="G1959" s="1">
        <v>2</v>
      </c>
      <c r="H1959" s="1">
        <v>1</v>
      </c>
    </row>
    <row r="1960" spans="1:8" x14ac:dyDescent="0.3">
      <c r="A1960" s="8" t="s">
        <v>8012</v>
      </c>
      <c r="B1960" s="6">
        <v>66053</v>
      </c>
      <c r="C1960" s="1">
        <v>36474</v>
      </c>
      <c r="D1960" s="1">
        <v>33</v>
      </c>
      <c r="E1960" s="1">
        <v>8</v>
      </c>
      <c r="G1960" s="1">
        <v>33</v>
      </c>
      <c r="H1960" s="1">
        <v>8</v>
      </c>
    </row>
    <row r="1961" spans="1:8" x14ac:dyDescent="0.3">
      <c r="A1961" s="8" t="s">
        <v>9114</v>
      </c>
      <c r="B1961" s="6">
        <v>65988</v>
      </c>
      <c r="C1961" s="1">
        <v>38997</v>
      </c>
      <c r="D1961" s="1">
        <v>8</v>
      </c>
      <c r="E1961" s="1">
        <v>2</v>
      </c>
      <c r="G1961" s="1">
        <v>8</v>
      </c>
      <c r="H1961" s="1">
        <v>2</v>
      </c>
    </row>
    <row r="1962" spans="1:8" x14ac:dyDescent="0.3">
      <c r="A1962" s="8" t="s">
        <v>9193</v>
      </c>
      <c r="B1962" s="6">
        <v>65939</v>
      </c>
      <c r="C1962" s="1">
        <v>57491</v>
      </c>
      <c r="D1962" s="1">
        <v>4</v>
      </c>
      <c r="E1962" s="1">
        <v>2</v>
      </c>
      <c r="G1962" s="1">
        <v>4</v>
      </c>
      <c r="H1962" s="1">
        <v>2</v>
      </c>
    </row>
    <row r="1963" spans="1:8" x14ac:dyDescent="0.3">
      <c r="A1963" s="8" t="s">
        <v>7985</v>
      </c>
      <c r="B1963" s="6">
        <v>65898</v>
      </c>
      <c r="C1963" s="1">
        <v>51648</v>
      </c>
      <c r="D1963" s="1">
        <v>18</v>
      </c>
      <c r="E1963" s="1">
        <v>3</v>
      </c>
      <c r="G1963" s="1">
        <v>18</v>
      </c>
      <c r="H1963" s="1">
        <v>3</v>
      </c>
    </row>
    <row r="1964" spans="1:8" x14ac:dyDescent="0.3">
      <c r="A1964" s="8" t="s">
        <v>9097</v>
      </c>
      <c r="B1964" s="6">
        <v>65840</v>
      </c>
      <c r="C1964" s="1">
        <v>52752</v>
      </c>
      <c r="D1964" s="1">
        <v>15</v>
      </c>
      <c r="E1964" s="1">
        <v>4</v>
      </c>
      <c r="G1964" s="1">
        <v>15</v>
      </c>
      <c r="H1964" s="1">
        <v>4</v>
      </c>
    </row>
    <row r="1965" spans="1:8" x14ac:dyDescent="0.3">
      <c r="A1965" s="8" t="s">
        <v>6684</v>
      </c>
      <c r="B1965" s="6">
        <v>65694</v>
      </c>
      <c r="C1965" s="1">
        <v>65355</v>
      </c>
      <c r="D1965" s="1">
        <v>5</v>
      </c>
      <c r="E1965" s="1">
        <v>2</v>
      </c>
      <c r="G1965" s="1">
        <v>5</v>
      </c>
      <c r="H1965" s="1">
        <v>2</v>
      </c>
    </row>
    <row r="1966" spans="1:8" x14ac:dyDescent="0.3">
      <c r="A1966" s="8" t="s">
        <v>799</v>
      </c>
      <c r="B1966" s="6">
        <v>65681</v>
      </c>
      <c r="C1966" s="1">
        <v>50396</v>
      </c>
      <c r="D1966" s="1">
        <v>11</v>
      </c>
      <c r="E1966" s="1">
        <v>3</v>
      </c>
      <c r="G1966" s="1">
        <v>11</v>
      </c>
      <c r="H1966" s="1">
        <v>3</v>
      </c>
    </row>
    <row r="1967" spans="1:8" x14ac:dyDescent="0.3">
      <c r="A1967" s="8" t="s">
        <v>8161</v>
      </c>
      <c r="B1967" s="6">
        <v>65622</v>
      </c>
      <c r="C1967" s="1">
        <v>49794</v>
      </c>
      <c r="D1967" s="1">
        <v>9</v>
      </c>
      <c r="E1967" s="1">
        <v>2</v>
      </c>
      <c r="G1967" s="1">
        <v>9</v>
      </c>
      <c r="H1967" s="1">
        <v>2</v>
      </c>
    </row>
    <row r="1968" spans="1:8" x14ac:dyDescent="0.3">
      <c r="A1968" s="8" t="s">
        <v>4556</v>
      </c>
      <c r="B1968" s="6">
        <v>65588</v>
      </c>
      <c r="C1968" s="1">
        <v>63196</v>
      </c>
      <c r="D1968" s="1">
        <v>8</v>
      </c>
      <c r="E1968" s="1">
        <v>2</v>
      </c>
      <c r="G1968" s="1">
        <v>8</v>
      </c>
      <c r="H1968" s="1">
        <v>2</v>
      </c>
    </row>
    <row r="1969" spans="1:8" x14ac:dyDescent="0.3">
      <c r="A1969" s="8" t="s">
        <v>5462</v>
      </c>
      <c r="B1969" s="6">
        <v>65424</v>
      </c>
      <c r="C1969" s="1">
        <v>65424</v>
      </c>
      <c r="D1969" s="1">
        <v>4</v>
      </c>
      <c r="E1969" s="1">
        <v>1</v>
      </c>
      <c r="G1969" s="1">
        <v>4</v>
      </c>
      <c r="H1969" s="1">
        <v>1</v>
      </c>
    </row>
    <row r="1970" spans="1:8" x14ac:dyDescent="0.3">
      <c r="A1970" s="8" t="s">
        <v>932</v>
      </c>
      <c r="B1970" s="6">
        <v>65120</v>
      </c>
      <c r="C1970" s="1">
        <v>53952</v>
      </c>
      <c r="D1970" s="1">
        <v>7</v>
      </c>
      <c r="E1970" s="1">
        <v>2</v>
      </c>
      <c r="G1970" s="1">
        <v>7</v>
      </c>
      <c r="H1970" s="1">
        <v>2</v>
      </c>
    </row>
    <row r="1971" spans="1:8" x14ac:dyDescent="0.3">
      <c r="A1971" s="8" t="s">
        <v>5992</v>
      </c>
      <c r="B1971" s="6">
        <v>65070</v>
      </c>
      <c r="C1971" s="1">
        <v>60048</v>
      </c>
      <c r="D1971" s="1">
        <v>10</v>
      </c>
      <c r="E1971" s="1">
        <v>2</v>
      </c>
      <c r="G1971" s="1">
        <v>10</v>
      </c>
      <c r="H1971" s="1">
        <v>2</v>
      </c>
    </row>
    <row r="1972" spans="1:8" x14ac:dyDescent="0.3">
      <c r="A1972" s="8" t="s">
        <v>1367</v>
      </c>
      <c r="B1972" s="6">
        <v>64991</v>
      </c>
      <c r="C1972" s="1">
        <v>64784</v>
      </c>
      <c r="D1972" s="1">
        <v>10</v>
      </c>
      <c r="E1972" s="1">
        <v>2</v>
      </c>
      <c r="G1972" s="1">
        <v>10</v>
      </c>
      <c r="H1972" s="1">
        <v>2</v>
      </c>
    </row>
    <row r="1973" spans="1:8" x14ac:dyDescent="0.3">
      <c r="A1973" s="8" t="s">
        <v>5703</v>
      </c>
      <c r="B1973" s="6">
        <v>64960</v>
      </c>
      <c r="C1973" s="1">
        <v>60392</v>
      </c>
      <c r="D1973" s="1">
        <v>7</v>
      </c>
      <c r="E1973" s="1">
        <v>2</v>
      </c>
      <c r="G1973" s="1">
        <v>7</v>
      </c>
      <c r="H1973" s="1">
        <v>2</v>
      </c>
    </row>
    <row r="1974" spans="1:8" x14ac:dyDescent="0.3">
      <c r="A1974" s="8" t="s">
        <v>6887</v>
      </c>
      <c r="B1974" s="6">
        <v>64864</v>
      </c>
      <c r="C1974" s="1">
        <v>64864</v>
      </c>
      <c r="D1974" s="1">
        <v>4</v>
      </c>
      <c r="E1974" s="1">
        <v>1</v>
      </c>
      <c r="G1974" s="1">
        <v>4</v>
      </c>
      <c r="H1974" s="1">
        <v>1</v>
      </c>
    </row>
    <row r="1975" spans="1:8" x14ac:dyDescent="0.3">
      <c r="A1975" s="8" t="s">
        <v>7286</v>
      </c>
      <c r="B1975" s="6">
        <v>64835</v>
      </c>
      <c r="C1975" s="1">
        <v>24594</v>
      </c>
      <c r="D1975" s="1">
        <v>24</v>
      </c>
      <c r="E1975" s="1">
        <v>6</v>
      </c>
      <c r="G1975" s="1">
        <v>24</v>
      </c>
      <c r="H1975" s="1">
        <v>6</v>
      </c>
    </row>
    <row r="1976" spans="1:8" x14ac:dyDescent="0.3">
      <c r="A1976" s="8" t="s">
        <v>4961</v>
      </c>
      <c r="B1976" s="6">
        <v>64784</v>
      </c>
      <c r="C1976" s="1">
        <v>64784</v>
      </c>
      <c r="D1976" s="1">
        <v>1</v>
      </c>
      <c r="E1976" s="1">
        <v>1</v>
      </c>
      <c r="G1976" s="1">
        <v>1</v>
      </c>
      <c r="H1976" s="1">
        <v>1</v>
      </c>
    </row>
    <row r="1977" spans="1:8" x14ac:dyDescent="0.3">
      <c r="A1977" s="8" t="s">
        <v>6163</v>
      </c>
      <c r="B1977" s="6">
        <v>64784</v>
      </c>
      <c r="C1977" s="1">
        <v>64784</v>
      </c>
      <c r="D1977" s="1">
        <v>1</v>
      </c>
      <c r="E1977" s="1">
        <v>1</v>
      </c>
      <c r="G1977" s="1">
        <v>1</v>
      </c>
      <c r="H1977" s="1">
        <v>1</v>
      </c>
    </row>
    <row r="1978" spans="1:8" x14ac:dyDescent="0.3">
      <c r="A1978" s="8" t="s">
        <v>4566</v>
      </c>
      <c r="B1978" s="6">
        <v>64784</v>
      </c>
      <c r="C1978" s="1">
        <v>64784</v>
      </c>
      <c r="D1978" s="1">
        <v>8</v>
      </c>
      <c r="E1978" s="1">
        <v>1</v>
      </c>
      <c r="G1978" s="1">
        <v>8</v>
      </c>
      <c r="H1978" s="1">
        <v>1</v>
      </c>
    </row>
    <row r="1979" spans="1:8" x14ac:dyDescent="0.3">
      <c r="A1979" s="8" t="s">
        <v>946</v>
      </c>
      <c r="B1979" s="6">
        <v>64465</v>
      </c>
      <c r="C1979" s="1">
        <v>62245</v>
      </c>
      <c r="D1979" s="1">
        <v>7</v>
      </c>
      <c r="E1979" s="1">
        <v>3</v>
      </c>
      <c r="G1979" s="1">
        <v>7</v>
      </c>
      <c r="H1979" s="1">
        <v>3</v>
      </c>
    </row>
    <row r="1980" spans="1:8" x14ac:dyDescent="0.3">
      <c r="A1980" s="8" t="s">
        <v>8606</v>
      </c>
      <c r="B1980" s="6">
        <v>64384</v>
      </c>
      <c r="C1980" s="1">
        <v>64384</v>
      </c>
      <c r="D1980" s="1">
        <v>1</v>
      </c>
      <c r="E1980" s="1">
        <v>1</v>
      </c>
      <c r="G1980" s="1">
        <v>1</v>
      </c>
      <c r="H1980" s="1">
        <v>1</v>
      </c>
    </row>
    <row r="1981" spans="1:8" x14ac:dyDescent="0.3">
      <c r="A1981" s="8" t="s">
        <v>6953</v>
      </c>
      <c r="B1981" s="6">
        <v>64363</v>
      </c>
      <c r="C1981" s="1">
        <v>62296</v>
      </c>
      <c r="D1981" s="1">
        <v>17</v>
      </c>
      <c r="E1981" s="1">
        <v>3</v>
      </c>
      <c r="G1981" s="1">
        <v>17</v>
      </c>
      <c r="H1981" s="1">
        <v>3</v>
      </c>
    </row>
    <row r="1982" spans="1:8" x14ac:dyDescent="0.3">
      <c r="A1982" s="8" t="s">
        <v>6246</v>
      </c>
      <c r="B1982" s="6">
        <v>64359</v>
      </c>
      <c r="C1982" s="1">
        <v>61797</v>
      </c>
      <c r="D1982" s="1">
        <v>9</v>
      </c>
      <c r="E1982" s="1">
        <v>3</v>
      </c>
      <c r="G1982" s="1">
        <v>9</v>
      </c>
      <c r="H1982" s="1">
        <v>3</v>
      </c>
    </row>
    <row r="1983" spans="1:8" x14ac:dyDescent="0.3">
      <c r="A1983" s="8" t="s">
        <v>9119</v>
      </c>
      <c r="B1983" s="6">
        <v>64198</v>
      </c>
      <c r="C1983" s="1">
        <v>63196</v>
      </c>
      <c r="D1983" s="1">
        <v>7</v>
      </c>
      <c r="E1983" s="1">
        <v>2</v>
      </c>
      <c r="G1983" s="1">
        <v>7</v>
      </c>
      <c r="H1983" s="1">
        <v>2</v>
      </c>
    </row>
    <row r="1984" spans="1:8" x14ac:dyDescent="0.3">
      <c r="A1984" s="8" t="s">
        <v>2350</v>
      </c>
      <c r="B1984" s="6">
        <v>64196</v>
      </c>
      <c r="C1984" s="1">
        <v>64196</v>
      </c>
      <c r="D1984" s="1">
        <v>2</v>
      </c>
      <c r="E1984" s="1">
        <v>1</v>
      </c>
      <c r="G1984" s="1">
        <v>2</v>
      </c>
      <c r="H1984" s="1">
        <v>1</v>
      </c>
    </row>
    <row r="1985" spans="1:8" x14ac:dyDescent="0.3">
      <c r="A1985" s="8" t="s">
        <v>5083</v>
      </c>
      <c r="B1985" s="6">
        <v>64032</v>
      </c>
      <c r="C1985" s="1">
        <v>43296</v>
      </c>
      <c r="D1985" s="1">
        <v>6</v>
      </c>
      <c r="E1985" s="1">
        <v>2</v>
      </c>
      <c r="G1985" s="1">
        <v>6</v>
      </c>
      <c r="H1985" s="1">
        <v>2</v>
      </c>
    </row>
    <row r="1986" spans="1:8" x14ac:dyDescent="0.3">
      <c r="A1986" s="8" t="s">
        <v>5458</v>
      </c>
      <c r="B1986" s="6">
        <v>63983</v>
      </c>
      <c r="C1986" s="1">
        <v>44392</v>
      </c>
      <c r="D1986" s="1">
        <v>9</v>
      </c>
      <c r="E1986" s="1">
        <v>3</v>
      </c>
      <c r="G1986" s="1">
        <v>9</v>
      </c>
      <c r="H1986" s="1">
        <v>3</v>
      </c>
    </row>
    <row r="1987" spans="1:8" x14ac:dyDescent="0.3">
      <c r="A1987" s="8" t="s">
        <v>9455</v>
      </c>
      <c r="B1987" s="6">
        <v>63968</v>
      </c>
      <c r="C1987" s="1">
        <v>63968</v>
      </c>
      <c r="D1987" s="1">
        <v>2</v>
      </c>
      <c r="E1987" s="1">
        <v>1</v>
      </c>
      <c r="G1987" s="1">
        <v>2</v>
      </c>
      <c r="H1987" s="1">
        <v>1</v>
      </c>
    </row>
    <row r="1988" spans="1:8" x14ac:dyDescent="0.3">
      <c r="A1988" s="8" t="s">
        <v>5369</v>
      </c>
      <c r="B1988" s="6">
        <v>63924</v>
      </c>
      <c r="C1988" s="1">
        <v>63924</v>
      </c>
      <c r="D1988" s="1">
        <v>7</v>
      </c>
      <c r="E1988" s="1">
        <v>1</v>
      </c>
      <c r="G1988" s="1">
        <v>7</v>
      </c>
      <c r="H1988" s="1">
        <v>1</v>
      </c>
    </row>
    <row r="1989" spans="1:8" x14ac:dyDescent="0.3">
      <c r="A1989" s="8" t="s">
        <v>5996</v>
      </c>
      <c r="B1989" s="6">
        <v>63882</v>
      </c>
      <c r="C1989" s="1">
        <v>63882</v>
      </c>
      <c r="D1989" s="1">
        <v>9</v>
      </c>
      <c r="E1989" s="1">
        <v>1</v>
      </c>
      <c r="G1989" s="1">
        <v>9</v>
      </c>
      <c r="H1989" s="1">
        <v>1</v>
      </c>
    </row>
    <row r="1990" spans="1:8" x14ac:dyDescent="0.3">
      <c r="A1990" s="8" t="s">
        <v>6514</v>
      </c>
      <c r="B1990" s="6">
        <v>63882</v>
      </c>
      <c r="C1990" s="1">
        <v>63882</v>
      </c>
      <c r="D1990" s="1">
        <v>1</v>
      </c>
      <c r="E1990" s="1">
        <v>1</v>
      </c>
      <c r="G1990" s="1">
        <v>1</v>
      </c>
      <c r="H1990" s="1">
        <v>1</v>
      </c>
    </row>
    <row r="1991" spans="1:8" x14ac:dyDescent="0.3">
      <c r="A1991" s="8" t="s">
        <v>5651</v>
      </c>
      <c r="B1991" s="6">
        <v>63873</v>
      </c>
      <c r="C1991" s="1">
        <v>63873</v>
      </c>
      <c r="D1991" s="1">
        <v>9</v>
      </c>
      <c r="E1991" s="1">
        <v>1</v>
      </c>
      <c r="G1991" s="1">
        <v>9</v>
      </c>
      <c r="H1991" s="1">
        <v>1</v>
      </c>
    </row>
    <row r="1992" spans="1:8" x14ac:dyDescent="0.3">
      <c r="A1992" s="8" t="s">
        <v>8729</v>
      </c>
      <c r="B1992" s="6">
        <v>63868</v>
      </c>
      <c r="C1992" s="1">
        <v>60752</v>
      </c>
      <c r="D1992" s="1">
        <v>4</v>
      </c>
      <c r="E1992" s="1">
        <v>2</v>
      </c>
      <c r="G1992" s="1">
        <v>4</v>
      </c>
      <c r="H1992" s="1">
        <v>2</v>
      </c>
    </row>
    <row r="1993" spans="1:8" x14ac:dyDescent="0.3">
      <c r="A1993" s="8" t="s">
        <v>9026</v>
      </c>
      <c r="B1993" s="6">
        <v>63846</v>
      </c>
      <c r="C1993" s="1">
        <v>48294</v>
      </c>
      <c r="D1993" s="1">
        <v>9</v>
      </c>
      <c r="E1993" s="1">
        <v>2</v>
      </c>
      <c r="G1993" s="1">
        <v>9</v>
      </c>
      <c r="H1993" s="1">
        <v>2</v>
      </c>
    </row>
    <row r="1994" spans="1:8" x14ac:dyDescent="0.3">
      <c r="A1994" s="8" t="s">
        <v>8165</v>
      </c>
      <c r="B1994" s="6">
        <v>63824</v>
      </c>
      <c r="C1994" s="1">
        <v>63824</v>
      </c>
      <c r="D1994" s="1">
        <v>2</v>
      </c>
      <c r="E1994" s="1">
        <v>1</v>
      </c>
      <c r="G1994" s="1">
        <v>2</v>
      </c>
      <c r="H1994" s="1">
        <v>1</v>
      </c>
    </row>
    <row r="1995" spans="1:8" x14ac:dyDescent="0.3">
      <c r="A1995" s="8" t="s">
        <v>9182</v>
      </c>
      <c r="B1995" s="6">
        <v>63718</v>
      </c>
      <c r="C1995" s="1">
        <v>54294</v>
      </c>
      <c r="D1995" s="1">
        <v>9</v>
      </c>
      <c r="E1995" s="1">
        <v>4</v>
      </c>
      <c r="G1995" s="1">
        <v>9</v>
      </c>
      <c r="H1995" s="1">
        <v>4</v>
      </c>
    </row>
    <row r="1996" spans="1:8" x14ac:dyDescent="0.3">
      <c r="A1996" s="8" t="s">
        <v>3286</v>
      </c>
      <c r="B1996" s="6">
        <v>63686</v>
      </c>
      <c r="C1996" s="1">
        <v>63686</v>
      </c>
      <c r="D1996" s="1">
        <v>1</v>
      </c>
      <c r="E1996" s="1">
        <v>1</v>
      </c>
      <c r="G1996" s="1">
        <v>1</v>
      </c>
      <c r="H1996" s="1">
        <v>1</v>
      </c>
    </row>
    <row r="1997" spans="1:8" x14ac:dyDescent="0.3">
      <c r="A1997" s="8" t="s">
        <v>1613</v>
      </c>
      <c r="B1997" s="6">
        <v>63446</v>
      </c>
      <c r="C1997" s="1">
        <v>24294</v>
      </c>
      <c r="D1997" s="1">
        <v>21</v>
      </c>
      <c r="E1997" s="1">
        <v>6</v>
      </c>
      <c r="G1997" s="1">
        <v>21</v>
      </c>
      <c r="H1997" s="1">
        <v>6</v>
      </c>
    </row>
    <row r="1998" spans="1:8" x14ac:dyDescent="0.3">
      <c r="A1998" s="8" t="s">
        <v>7635</v>
      </c>
      <c r="B1998" s="6">
        <v>63381</v>
      </c>
      <c r="C1998" s="1">
        <v>62016</v>
      </c>
      <c r="D1998" s="1">
        <v>3</v>
      </c>
      <c r="E1998" s="1">
        <v>2</v>
      </c>
      <c r="G1998" s="1">
        <v>3</v>
      </c>
      <c r="H1998" s="1">
        <v>2</v>
      </c>
    </row>
    <row r="1999" spans="1:8" x14ac:dyDescent="0.3">
      <c r="A1999" s="8" t="s">
        <v>8500</v>
      </c>
      <c r="B1999" s="6">
        <v>63312</v>
      </c>
      <c r="C1999" s="1">
        <v>63312</v>
      </c>
      <c r="D1999" s="1">
        <v>3</v>
      </c>
      <c r="E1999" s="1">
        <v>1</v>
      </c>
      <c r="G1999" s="1">
        <v>3</v>
      </c>
      <c r="H1999" s="1">
        <v>1</v>
      </c>
    </row>
    <row r="2000" spans="1:8" x14ac:dyDescent="0.3">
      <c r="A2000" s="8" t="s">
        <v>8426</v>
      </c>
      <c r="B2000" s="6">
        <v>63157</v>
      </c>
      <c r="C2000" s="1">
        <v>41376</v>
      </c>
      <c r="D2000" s="1">
        <v>12</v>
      </c>
      <c r="E2000" s="1">
        <v>3</v>
      </c>
      <c r="G2000" s="1">
        <v>12</v>
      </c>
      <c r="H2000" s="1">
        <v>3</v>
      </c>
    </row>
    <row r="2001" spans="1:8" x14ac:dyDescent="0.3">
      <c r="A2001" s="8" t="s">
        <v>8139</v>
      </c>
      <c r="B2001" s="6">
        <v>63047</v>
      </c>
      <c r="C2001" s="1">
        <v>51219</v>
      </c>
      <c r="D2001" s="1">
        <v>10</v>
      </c>
      <c r="E2001" s="1">
        <v>3</v>
      </c>
      <c r="G2001" s="1">
        <v>10</v>
      </c>
      <c r="H2001" s="1">
        <v>3</v>
      </c>
    </row>
    <row r="2002" spans="1:8" x14ac:dyDescent="0.3">
      <c r="A2002" s="8" t="s">
        <v>7716</v>
      </c>
      <c r="B2002" s="6">
        <v>62995</v>
      </c>
      <c r="C2002" s="1">
        <v>62995</v>
      </c>
      <c r="D2002" s="1">
        <v>5</v>
      </c>
      <c r="E2002" s="1">
        <v>1</v>
      </c>
      <c r="G2002" s="1">
        <v>5</v>
      </c>
      <c r="H2002" s="1">
        <v>1</v>
      </c>
    </row>
    <row r="2003" spans="1:8" x14ac:dyDescent="0.3">
      <c r="A2003" s="8" t="s">
        <v>5072</v>
      </c>
      <c r="B2003" s="6">
        <v>62968</v>
      </c>
      <c r="C2003" s="1">
        <v>32952</v>
      </c>
      <c r="D2003" s="1">
        <v>10</v>
      </c>
      <c r="E2003" s="1">
        <v>2</v>
      </c>
      <c r="G2003" s="1">
        <v>10</v>
      </c>
      <c r="H2003" s="1">
        <v>2</v>
      </c>
    </row>
    <row r="2004" spans="1:8" x14ac:dyDescent="0.3">
      <c r="A2004" s="8" t="s">
        <v>8903</v>
      </c>
      <c r="B2004" s="6">
        <v>62964</v>
      </c>
      <c r="C2004" s="1">
        <v>62964</v>
      </c>
      <c r="D2004" s="1">
        <v>9</v>
      </c>
      <c r="E2004" s="1">
        <v>1</v>
      </c>
      <c r="G2004" s="1">
        <v>9</v>
      </c>
      <c r="H2004" s="1">
        <v>1</v>
      </c>
    </row>
    <row r="2005" spans="1:8" x14ac:dyDescent="0.3">
      <c r="A2005" s="8" t="s">
        <v>8750</v>
      </c>
      <c r="B2005" s="6">
        <v>62816</v>
      </c>
      <c r="C2005" s="1">
        <v>39624</v>
      </c>
      <c r="D2005" s="1">
        <v>10</v>
      </c>
      <c r="E2005" s="1">
        <v>4</v>
      </c>
      <c r="G2005" s="1">
        <v>10</v>
      </c>
      <c r="H2005" s="1">
        <v>4</v>
      </c>
    </row>
    <row r="2006" spans="1:8" x14ac:dyDescent="0.3">
      <c r="A2006" s="8" t="s">
        <v>6531</v>
      </c>
      <c r="B2006" s="6">
        <v>62808</v>
      </c>
      <c r="C2006" s="1">
        <v>62808</v>
      </c>
      <c r="D2006" s="1">
        <v>3</v>
      </c>
      <c r="E2006" s="1">
        <v>1</v>
      </c>
      <c r="G2006" s="1">
        <v>3</v>
      </c>
      <c r="H2006" s="1">
        <v>1</v>
      </c>
    </row>
    <row r="2007" spans="1:8" x14ac:dyDescent="0.3">
      <c r="A2007" s="8" t="s">
        <v>8889</v>
      </c>
      <c r="B2007" s="6">
        <v>62784</v>
      </c>
      <c r="C2007" s="1">
        <v>54124</v>
      </c>
      <c r="D2007" s="1">
        <v>21</v>
      </c>
      <c r="E2007" s="1">
        <v>3</v>
      </c>
      <c r="G2007" s="1">
        <v>21</v>
      </c>
      <c r="H2007" s="1">
        <v>3</v>
      </c>
    </row>
    <row r="2008" spans="1:8" x14ac:dyDescent="0.3">
      <c r="A2008" s="8" t="s">
        <v>2319</v>
      </c>
      <c r="B2008" s="6">
        <v>62776</v>
      </c>
      <c r="C2008" s="1">
        <v>57592</v>
      </c>
      <c r="D2008" s="1">
        <v>8</v>
      </c>
      <c r="E2008" s="1">
        <v>2</v>
      </c>
      <c r="G2008" s="1">
        <v>8</v>
      </c>
      <c r="H2008" s="1">
        <v>2</v>
      </c>
    </row>
    <row r="2009" spans="1:8" x14ac:dyDescent="0.3">
      <c r="A2009" s="8" t="s">
        <v>8810</v>
      </c>
      <c r="B2009" s="6">
        <v>62752</v>
      </c>
      <c r="C2009" s="1">
        <v>37408</v>
      </c>
      <c r="D2009" s="1">
        <v>13</v>
      </c>
      <c r="E2009" s="1">
        <v>2</v>
      </c>
      <c r="G2009" s="1">
        <v>13</v>
      </c>
      <c r="H2009" s="1">
        <v>2</v>
      </c>
    </row>
    <row r="2010" spans="1:8" x14ac:dyDescent="0.3">
      <c r="A2010" s="8" t="s">
        <v>8201</v>
      </c>
      <c r="B2010" s="6">
        <v>62748</v>
      </c>
      <c r="C2010" s="1">
        <v>44196</v>
      </c>
      <c r="D2010" s="1">
        <v>18</v>
      </c>
      <c r="E2010" s="1">
        <v>4</v>
      </c>
      <c r="G2010" s="1">
        <v>18</v>
      </c>
      <c r="H2010" s="1">
        <v>4</v>
      </c>
    </row>
    <row r="2011" spans="1:8" x14ac:dyDescent="0.3">
      <c r="A2011" s="8" t="s">
        <v>4269</v>
      </c>
      <c r="B2011" s="6">
        <v>62748</v>
      </c>
      <c r="C2011" s="1">
        <v>54144</v>
      </c>
      <c r="D2011" s="1">
        <v>21</v>
      </c>
      <c r="E2011" s="1">
        <v>5</v>
      </c>
      <c r="G2011" s="1">
        <v>21</v>
      </c>
      <c r="H2011" s="1">
        <v>5</v>
      </c>
    </row>
    <row r="2012" spans="1:8" x14ac:dyDescent="0.3">
      <c r="A2012" s="8" t="s">
        <v>1898</v>
      </c>
      <c r="B2012" s="6">
        <v>62658</v>
      </c>
      <c r="C2012" s="1">
        <v>19386</v>
      </c>
      <c r="D2012" s="1">
        <v>14</v>
      </c>
      <c r="E2012" s="1">
        <v>6</v>
      </c>
      <c r="G2012" s="1">
        <v>14</v>
      </c>
      <c r="H2012" s="1">
        <v>6</v>
      </c>
    </row>
    <row r="2013" spans="1:8" x14ac:dyDescent="0.3">
      <c r="A2013" s="8" t="s">
        <v>9033</v>
      </c>
      <c r="B2013" s="6">
        <v>62396</v>
      </c>
      <c r="C2013" s="1">
        <v>62396</v>
      </c>
      <c r="D2013" s="1">
        <v>5</v>
      </c>
      <c r="E2013" s="1">
        <v>1</v>
      </c>
      <c r="G2013" s="1">
        <v>5</v>
      </c>
      <c r="H2013" s="1">
        <v>1</v>
      </c>
    </row>
    <row r="2014" spans="1:8" x14ac:dyDescent="0.3">
      <c r="A2014" s="8" t="s">
        <v>7834</v>
      </c>
      <c r="B2014" s="6">
        <v>62396</v>
      </c>
      <c r="C2014" s="1">
        <v>62396</v>
      </c>
      <c r="D2014" s="1">
        <v>5</v>
      </c>
      <c r="E2014" s="1">
        <v>1</v>
      </c>
      <c r="G2014" s="1">
        <v>5</v>
      </c>
      <c r="H2014" s="1">
        <v>1</v>
      </c>
    </row>
    <row r="2015" spans="1:8" x14ac:dyDescent="0.3">
      <c r="A2015" s="8" t="s">
        <v>8369</v>
      </c>
      <c r="B2015" s="6">
        <v>62393</v>
      </c>
      <c r="C2015" s="1">
        <v>56999</v>
      </c>
      <c r="D2015" s="1">
        <v>7</v>
      </c>
      <c r="E2015" s="1">
        <v>3</v>
      </c>
      <c r="G2015" s="1">
        <v>7</v>
      </c>
      <c r="H2015" s="1">
        <v>3</v>
      </c>
    </row>
    <row r="2016" spans="1:8" x14ac:dyDescent="0.3">
      <c r="A2016" s="8" t="s">
        <v>8637</v>
      </c>
      <c r="B2016" s="6">
        <v>62352</v>
      </c>
      <c r="C2016" s="1">
        <v>62352</v>
      </c>
      <c r="D2016" s="1">
        <v>6</v>
      </c>
      <c r="E2016" s="1">
        <v>1</v>
      </c>
      <c r="G2016" s="1">
        <v>6</v>
      </c>
      <c r="H2016" s="1">
        <v>1</v>
      </c>
    </row>
    <row r="2017" spans="1:8" x14ac:dyDescent="0.3">
      <c r="A2017" s="8" t="s">
        <v>385</v>
      </c>
      <c r="B2017" s="6">
        <v>62290</v>
      </c>
      <c r="C2017" s="1">
        <v>47744</v>
      </c>
      <c r="D2017" s="1">
        <v>26</v>
      </c>
      <c r="E2017" s="1">
        <v>5</v>
      </c>
      <c r="G2017" s="1">
        <v>26</v>
      </c>
      <c r="H2017" s="1">
        <v>5</v>
      </c>
    </row>
    <row r="2018" spans="1:8" x14ac:dyDescent="0.3">
      <c r="A2018" s="8" t="s">
        <v>9468</v>
      </c>
      <c r="B2018" s="6">
        <v>62016</v>
      </c>
      <c r="C2018" s="1">
        <v>62016</v>
      </c>
      <c r="D2018" s="1">
        <v>2</v>
      </c>
      <c r="E2018" s="1">
        <v>1</v>
      </c>
      <c r="G2018" s="1">
        <v>2</v>
      </c>
      <c r="H2018" s="1">
        <v>1</v>
      </c>
    </row>
    <row r="2019" spans="1:8" x14ac:dyDescent="0.3">
      <c r="A2019" s="8" t="s">
        <v>6647</v>
      </c>
      <c r="B2019" s="6">
        <v>61876</v>
      </c>
      <c r="C2019" s="1">
        <v>48784</v>
      </c>
      <c r="D2019" s="1">
        <v>5</v>
      </c>
      <c r="E2019" s="1">
        <v>2</v>
      </c>
      <c r="G2019" s="1">
        <v>5</v>
      </c>
      <c r="H2019" s="1">
        <v>2</v>
      </c>
    </row>
    <row r="2020" spans="1:8" x14ac:dyDescent="0.3">
      <c r="A2020" s="8" t="s">
        <v>982</v>
      </c>
      <c r="B2020" s="6">
        <v>61802</v>
      </c>
      <c r="C2020" s="1">
        <v>55176</v>
      </c>
      <c r="D2020" s="1">
        <v>5</v>
      </c>
      <c r="E2020" s="1">
        <v>2</v>
      </c>
      <c r="G2020" s="1">
        <v>5</v>
      </c>
      <c r="H2020" s="1">
        <v>2</v>
      </c>
    </row>
    <row r="2021" spans="1:8" x14ac:dyDescent="0.3">
      <c r="A2021" s="8" t="s">
        <v>4181</v>
      </c>
      <c r="B2021" s="6">
        <v>61792</v>
      </c>
      <c r="C2021" s="1">
        <v>61792</v>
      </c>
      <c r="D2021" s="1">
        <v>4</v>
      </c>
      <c r="E2021" s="1">
        <v>1</v>
      </c>
      <c r="G2021" s="1">
        <v>4</v>
      </c>
      <c r="H2021" s="1">
        <v>1</v>
      </c>
    </row>
    <row r="2022" spans="1:8" x14ac:dyDescent="0.3">
      <c r="A2022" s="8" t="s">
        <v>9062</v>
      </c>
      <c r="B2022" s="6">
        <v>61712</v>
      </c>
      <c r="C2022" s="1">
        <v>25974</v>
      </c>
      <c r="D2022" s="1">
        <v>24</v>
      </c>
      <c r="E2022" s="1">
        <v>3</v>
      </c>
      <c r="G2022" s="1">
        <v>24</v>
      </c>
      <c r="H2022" s="1">
        <v>3</v>
      </c>
    </row>
    <row r="2023" spans="1:8" x14ac:dyDescent="0.3">
      <c r="A2023" s="8" t="s">
        <v>6112</v>
      </c>
      <c r="B2023" s="6">
        <v>61584</v>
      </c>
      <c r="C2023" s="1">
        <v>61584</v>
      </c>
      <c r="D2023" s="1">
        <v>1</v>
      </c>
      <c r="E2023" s="1">
        <v>1</v>
      </c>
      <c r="G2023" s="1">
        <v>1</v>
      </c>
      <c r="H2023" s="1">
        <v>1</v>
      </c>
    </row>
    <row r="2024" spans="1:8" x14ac:dyDescent="0.3">
      <c r="A2024" s="8" t="s">
        <v>7358</v>
      </c>
      <c r="B2024" s="6">
        <v>61568</v>
      </c>
      <c r="C2024" s="1">
        <v>61568</v>
      </c>
      <c r="D2024" s="1">
        <v>2</v>
      </c>
      <c r="E2024" s="1">
        <v>1</v>
      </c>
      <c r="G2024" s="1">
        <v>2</v>
      </c>
      <c r="H2024" s="1">
        <v>1</v>
      </c>
    </row>
    <row r="2025" spans="1:8" x14ac:dyDescent="0.3">
      <c r="A2025" s="8" t="s">
        <v>5320</v>
      </c>
      <c r="B2025" s="6">
        <v>61486</v>
      </c>
      <c r="C2025" s="1">
        <v>32544</v>
      </c>
      <c r="D2025" s="1">
        <v>6</v>
      </c>
      <c r="E2025" s="1">
        <v>3</v>
      </c>
      <c r="G2025" s="1">
        <v>6</v>
      </c>
      <c r="H2025" s="1">
        <v>3</v>
      </c>
    </row>
    <row r="2026" spans="1:8" x14ac:dyDescent="0.3">
      <c r="A2026" s="8" t="s">
        <v>8169</v>
      </c>
      <c r="B2026" s="6">
        <v>61363</v>
      </c>
      <c r="C2026" s="1">
        <v>59132</v>
      </c>
      <c r="D2026" s="1">
        <v>10</v>
      </c>
      <c r="E2026" s="1">
        <v>3</v>
      </c>
      <c r="G2026" s="1">
        <v>10</v>
      </c>
      <c r="H2026" s="1">
        <v>3</v>
      </c>
    </row>
    <row r="2027" spans="1:8" x14ac:dyDescent="0.3">
      <c r="A2027" s="8" t="s">
        <v>8295</v>
      </c>
      <c r="B2027" s="6">
        <v>61321</v>
      </c>
      <c r="C2027" s="1">
        <v>30528</v>
      </c>
      <c r="D2027" s="1">
        <v>15</v>
      </c>
      <c r="E2027" s="1">
        <v>4</v>
      </c>
      <c r="G2027" s="1">
        <v>15</v>
      </c>
      <c r="H2027" s="1">
        <v>4</v>
      </c>
    </row>
    <row r="2028" spans="1:8" x14ac:dyDescent="0.3">
      <c r="A2028" s="8" t="s">
        <v>8059</v>
      </c>
      <c r="B2028" s="6">
        <v>61264</v>
      </c>
      <c r="C2028" s="1">
        <v>54528</v>
      </c>
      <c r="D2028" s="1">
        <v>5</v>
      </c>
      <c r="E2028" s="1">
        <v>2</v>
      </c>
      <c r="G2028" s="1">
        <v>5</v>
      </c>
      <c r="H2028" s="1">
        <v>2</v>
      </c>
    </row>
    <row r="2029" spans="1:8" x14ac:dyDescent="0.3">
      <c r="A2029" s="8" t="s">
        <v>4081</v>
      </c>
      <c r="B2029" s="6">
        <v>61214</v>
      </c>
      <c r="C2029" s="1">
        <v>51184</v>
      </c>
      <c r="D2029" s="1">
        <v>15</v>
      </c>
      <c r="E2029" s="1">
        <v>3</v>
      </c>
      <c r="G2029" s="1">
        <v>15</v>
      </c>
      <c r="H2029" s="1">
        <v>3</v>
      </c>
    </row>
    <row r="2030" spans="1:8" x14ac:dyDescent="0.3">
      <c r="A2030" s="8" t="s">
        <v>7196</v>
      </c>
      <c r="B2030" s="6">
        <v>61194</v>
      </c>
      <c r="C2030" s="1">
        <v>58196</v>
      </c>
      <c r="D2030" s="1">
        <v>3</v>
      </c>
      <c r="E2030" s="1">
        <v>2</v>
      </c>
      <c r="G2030" s="1">
        <v>3</v>
      </c>
      <c r="H2030" s="1">
        <v>2</v>
      </c>
    </row>
    <row r="2031" spans="1:8" x14ac:dyDescent="0.3">
      <c r="A2031" s="8" t="s">
        <v>4890</v>
      </c>
      <c r="B2031" s="6">
        <v>60984</v>
      </c>
      <c r="C2031" s="1">
        <v>60984</v>
      </c>
      <c r="D2031" s="1">
        <v>7</v>
      </c>
      <c r="E2031" s="1">
        <v>1</v>
      </c>
      <c r="G2031" s="1">
        <v>7</v>
      </c>
      <c r="H2031" s="1">
        <v>1</v>
      </c>
    </row>
    <row r="2032" spans="1:8" x14ac:dyDescent="0.3">
      <c r="A2032" s="8" t="s">
        <v>7663</v>
      </c>
      <c r="B2032" s="6">
        <v>60843</v>
      </c>
      <c r="C2032" s="1">
        <v>35685</v>
      </c>
      <c r="D2032" s="1">
        <v>12</v>
      </c>
      <c r="E2032" s="1">
        <v>2</v>
      </c>
      <c r="G2032" s="1">
        <v>12</v>
      </c>
      <c r="H2032" s="1">
        <v>2</v>
      </c>
    </row>
    <row r="2033" spans="1:8" x14ac:dyDescent="0.3">
      <c r="A2033" s="8" t="s">
        <v>5843</v>
      </c>
      <c r="B2033" s="6">
        <v>60547</v>
      </c>
      <c r="C2033" s="1">
        <v>35694</v>
      </c>
      <c r="D2033" s="1">
        <v>7</v>
      </c>
      <c r="E2033" s="1">
        <v>3</v>
      </c>
      <c r="G2033" s="1">
        <v>7</v>
      </c>
      <c r="H2033" s="1">
        <v>3</v>
      </c>
    </row>
    <row r="2034" spans="1:8" x14ac:dyDescent="0.3">
      <c r="A2034" s="8" t="s">
        <v>6796</v>
      </c>
      <c r="B2034" s="6">
        <v>60534</v>
      </c>
      <c r="C2034" s="1">
        <v>60534</v>
      </c>
      <c r="D2034" s="1">
        <v>6</v>
      </c>
      <c r="E2034" s="1">
        <v>1</v>
      </c>
      <c r="G2034" s="1">
        <v>6</v>
      </c>
      <c r="H2034" s="1">
        <v>1</v>
      </c>
    </row>
    <row r="2035" spans="1:8" x14ac:dyDescent="0.3">
      <c r="A2035" s="8" t="s">
        <v>7341</v>
      </c>
      <c r="B2035" s="6">
        <v>60440</v>
      </c>
      <c r="C2035" s="1">
        <v>24032</v>
      </c>
      <c r="D2035" s="1">
        <v>24</v>
      </c>
      <c r="E2035" s="1">
        <v>5</v>
      </c>
      <c r="G2035" s="1">
        <v>24</v>
      </c>
      <c r="H2035" s="1">
        <v>5</v>
      </c>
    </row>
    <row r="2036" spans="1:8" x14ac:dyDescent="0.3">
      <c r="A2036" s="8" t="s">
        <v>577</v>
      </c>
      <c r="B2036" s="6">
        <v>60416</v>
      </c>
      <c r="C2036" s="1">
        <v>60416</v>
      </c>
      <c r="D2036" s="1">
        <v>2</v>
      </c>
      <c r="E2036" s="1">
        <v>1</v>
      </c>
      <c r="G2036" s="1">
        <v>2</v>
      </c>
      <c r="H2036" s="1">
        <v>1</v>
      </c>
    </row>
    <row r="2037" spans="1:8" x14ac:dyDescent="0.3">
      <c r="A2037" s="8" t="s">
        <v>5342</v>
      </c>
      <c r="B2037" s="6">
        <v>60312</v>
      </c>
      <c r="C2037" s="1">
        <v>60312</v>
      </c>
      <c r="D2037" s="1">
        <v>3</v>
      </c>
      <c r="E2037" s="1">
        <v>1</v>
      </c>
      <c r="G2037" s="1">
        <v>3</v>
      </c>
      <c r="H2037" s="1">
        <v>1</v>
      </c>
    </row>
    <row r="2038" spans="1:8" x14ac:dyDescent="0.3">
      <c r="A2038" s="8" t="s">
        <v>8468</v>
      </c>
      <c r="B2038" s="6">
        <v>60243</v>
      </c>
      <c r="C2038" s="1">
        <v>53541</v>
      </c>
      <c r="D2038" s="1">
        <v>11</v>
      </c>
      <c r="E2038" s="1">
        <v>4</v>
      </c>
      <c r="G2038" s="1">
        <v>11</v>
      </c>
      <c r="H2038" s="1">
        <v>4</v>
      </c>
    </row>
    <row r="2039" spans="1:8" x14ac:dyDescent="0.3">
      <c r="A2039" s="8" t="s">
        <v>6400</v>
      </c>
      <c r="B2039" s="6">
        <v>60193</v>
      </c>
      <c r="C2039" s="1">
        <v>54294</v>
      </c>
      <c r="D2039" s="1">
        <v>5</v>
      </c>
      <c r="E2039" s="1">
        <v>2</v>
      </c>
      <c r="G2039" s="1">
        <v>5</v>
      </c>
      <c r="H2039" s="1">
        <v>2</v>
      </c>
    </row>
    <row r="2040" spans="1:8" x14ac:dyDescent="0.3">
      <c r="A2040" s="8" t="s">
        <v>8486</v>
      </c>
      <c r="B2040" s="6">
        <v>60150</v>
      </c>
      <c r="C2040" s="1">
        <v>30798</v>
      </c>
      <c r="D2040" s="1">
        <v>8</v>
      </c>
      <c r="E2040" s="1">
        <v>2</v>
      </c>
      <c r="G2040" s="1">
        <v>8</v>
      </c>
      <c r="H2040" s="1">
        <v>2</v>
      </c>
    </row>
    <row r="2041" spans="1:8" x14ac:dyDescent="0.3">
      <c r="A2041" s="8" t="s">
        <v>7161</v>
      </c>
      <c r="B2041" s="6">
        <v>60144</v>
      </c>
      <c r="C2041" s="1">
        <v>60144</v>
      </c>
      <c r="D2041" s="1">
        <v>6</v>
      </c>
      <c r="E2041" s="1">
        <v>1</v>
      </c>
      <c r="G2041" s="1">
        <v>6</v>
      </c>
      <c r="H2041" s="1">
        <v>1</v>
      </c>
    </row>
    <row r="2042" spans="1:8" x14ac:dyDescent="0.3">
      <c r="A2042" s="8" t="s">
        <v>7662</v>
      </c>
      <c r="B2042" s="6">
        <v>60144</v>
      </c>
      <c r="C2042" s="1">
        <v>44786</v>
      </c>
      <c r="D2042" s="1">
        <v>11</v>
      </c>
      <c r="E2042" s="1">
        <v>3</v>
      </c>
      <c r="G2042" s="1">
        <v>11</v>
      </c>
      <c r="H2042" s="1">
        <v>3</v>
      </c>
    </row>
    <row r="2043" spans="1:8" x14ac:dyDescent="0.3">
      <c r="A2043" s="8" t="s">
        <v>4525</v>
      </c>
      <c r="B2043" s="6">
        <v>60070</v>
      </c>
      <c r="C2043" s="1">
        <v>57144</v>
      </c>
      <c r="D2043" s="1">
        <v>11</v>
      </c>
      <c r="E2043" s="1">
        <v>4</v>
      </c>
      <c r="G2043" s="1">
        <v>11</v>
      </c>
      <c r="H2043" s="1">
        <v>4</v>
      </c>
    </row>
    <row r="2044" spans="1:8" x14ac:dyDescent="0.3">
      <c r="A2044" s="8" t="s">
        <v>7376</v>
      </c>
      <c r="B2044" s="6">
        <v>60014</v>
      </c>
      <c r="C2044" s="1">
        <v>25798</v>
      </c>
      <c r="D2044" s="1">
        <v>17</v>
      </c>
      <c r="E2044" s="1">
        <v>4</v>
      </c>
      <c r="G2044" s="1">
        <v>17</v>
      </c>
      <c r="H2044" s="1">
        <v>4</v>
      </c>
    </row>
    <row r="2045" spans="1:8" x14ac:dyDescent="0.3">
      <c r="A2045" s="8" t="s">
        <v>7165</v>
      </c>
      <c r="B2045" s="6">
        <v>59999</v>
      </c>
      <c r="C2045" s="1">
        <v>59999</v>
      </c>
      <c r="D2045" s="1">
        <v>1</v>
      </c>
      <c r="E2045" s="1">
        <v>1</v>
      </c>
      <c r="G2045" s="1">
        <v>1</v>
      </c>
      <c r="H2045" s="1">
        <v>1</v>
      </c>
    </row>
    <row r="2046" spans="1:8" x14ac:dyDescent="0.3">
      <c r="A2046" s="8" t="s">
        <v>6336</v>
      </c>
      <c r="B2046" s="6">
        <v>59990</v>
      </c>
      <c r="C2046" s="1">
        <v>49392</v>
      </c>
      <c r="D2046" s="1">
        <v>9</v>
      </c>
      <c r="E2046" s="1">
        <v>2</v>
      </c>
      <c r="G2046" s="1">
        <v>9</v>
      </c>
      <c r="H2046" s="1">
        <v>2</v>
      </c>
    </row>
    <row r="2047" spans="1:8" x14ac:dyDescent="0.3">
      <c r="A2047" s="8" t="s">
        <v>7049</v>
      </c>
      <c r="B2047" s="6">
        <v>59913</v>
      </c>
      <c r="C2047" s="1">
        <v>59913</v>
      </c>
      <c r="D2047" s="1">
        <v>7</v>
      </c>
      <c r="E2047" s="1">
        <v>1</v>
      </c>
      <c r="G2047" s="1">
        <v>7</v>
      </c>
      <c r="H2047" s="1">
        <v>1</v>
      </c>
    </row>
    <row r="2048" spans="1:8" x14ac:dyDescent="0.3">
      <c r="A2048" s="8" t="s">
        <v>258</v>
      </c>
      <c r="B2048" s="6">
        <v>59893</v>
      </c>
      <c r="C2048" s="1">
        <v>31941</v>
      </c>
      <c r="D2048" s="1">
        <v>25</v>
      </c>
      <c r="E2048" s="1">
        <v>7</v>
      </c>
      <c r="G2048" s="1">
        <v>25</v>
      </c>
      <c r="H2048" s="1">
        <v>7</v>
      </c>
    </row>
    <row r="2049" spans="1:8" x14ac:dyDescent="0.3">
      <c r="A2049" s="8" t="s">
        <v>5188</v>
      </c>
      <c r="B2049" s="6">
        <v>59831</v>
      </c>
      <c r="C2049" s="1">
        <v>53997</v>
      </c>
      <c r="D2049" s="1">
        <v>5</v>
      </c>
      <c r="E2049" s="1">
        <v>2</v>
      </c>
      <c r="G2049" s="1">
        <v>5</v>
      </c>
      <c r="H2049" s="1">
        <v>2</v>
      </c>
    </row>
    <row r="2050" spans="1:8" x14ac:dyDescent="0.3">
      <c r="A2050" s="8" t="s">
        <v>8527</v>
      </c>
      <c r="B2050" s="6">
        <v>59824</v>
      </c>
      <c r="C2050" s="1">
        <v>43936</v>
      </c>
      <c r="D2050" s="1">
        <v>9</v>
      </c>
      <c r="E2050" s="1">
        <v>4</v>
      </c>
      <c r="G2050" s="1">
        <v>9</v>
      </c>
      <c r="H2050" s="1">
        <v>4</v>
      </c>
    </row>
    <row r="2051" spans="1:8" x14ac:dyDescent="0.3">
      <c r="A2051" s="8" t="s">
        <v>7157</v>
      </c>
      <c r="B2051" s="6">
        <v>59786</v>
      </c>
      <c r="C2051" s="1">
        <v>54294</v>
      </c>
      <c r="D2051" s="1">
        <v>7</v>
      </c>
      <c r="E2051" s="1">
        <v>2</v>
      </c>
      <c r="G2051" s="1">
        <v>7</v>
      </c>
      <c r="H2051" s="1">
        <v>2</v>
      </c>
    </row>
    <row r="2052" spans="1:8" x14ac:dyDescent="0.3">
      <c r="A2052" s="8" t="s">
        <v>6172</v>
      </c>
      <c r="B2052" s="6">
        <v>59752</v>
      </c>
      <c r="C2052" s="1">
        <v>59752</v>
      </c>
      <c r="D2052" s="1">
        <v>7</v>
      </c>
      <c r="E2052" s="1">
        <v>1</v>
      </c>
      <c r="G2052" s="1">
        <v>7</v>
      </c>
      <c r="H2052" s="1">
        <v>1</v>
      </c>
    </row>
    <row r="2053" spans="1:8" x14ac:dyDescent="0.3">
      <c r="A2053" s="8" t="s">
        <v>7484</v>
      </c>
      <c r="B2053" s="6">
        <v>59450</v>
      </c>
      <c r="C2053" s="1">
        <v>57951</v>
      </c>
      <c r="D2053" s="1">
        <v>4</v>
      </c>
      <c r="E2053" s="1">
        <v>2</v>
      </c>
      <c r="G2053" s="1">
        <v>4</v>
      </c>
      <c r="H2053" s="1">
        <v>2</v>
      </c>
    </row>
    <row r="2054" spans="1:8" x14ac:dyDescent="0.3">
      <c r="A2054" s="8" t="s">
        <v>1722</v>
      </c>
      <c r="B2054" s="6">
        <v>59407</v>
      </c>
      <c r="C2054" s="1">
        <v>43872</v>
      </c>
      <c r="D2054" s="1">
        <v>8</v>
      </c>
      <c r="E2054" s="1">
        <v>4</v>
      </c>
      <c r="G2054" s="1">
        <v>8</v>
      </c>
      <c r="H2054" s="1">
        <v>4</v>
      </c>
    </row>
    <row r="2055" spans="1:8" x14ac:dyDescent="0.3">
      <c r="A2055" s="8" t="s">
        <v>7465</v>
      </c>
      <c r="B2055" s="6">
        <v>59373</v>
      </c>
      <c r="C2055" s="1">
        <v>56324</v>
      </c>
      <c r="D2055" s="1">
        <v>10</v>
      </c>
      <c r="E2055" s="1">
        <v>2</v>
      </c>
      <c r="G2055" s="1">
        <v>10</v>
      </c>
      <c r="H2055" s="1">
        <v>2</v>
      </c>
    </row>
    <row r="2056" spans="1:8" x14ac:dyDescent="0.3">
      <c r="A2056" s="8" t="s">
        <v>2846</v>
      </c>
      <c r="B2056" s="6">
        <v>59348</v>
      </c>
      <c r="C2056" s="1">
        <v>58464</v>
      </c>
      <c r="D2056" s="1">
        <v>14</v>
      </c>
      <c r="E2056" s="1">
        <v>2</v>
      </c>
      <c r="G2056" s="1">
        <v>14</v>
      </c>
      <c r="H2056" s="1">
        <v>2</v>
      </c>
    </row>
    <row r="2057" spans="1:8" x14ac:dyDescent="0.3">
      <c r="A2057" s="8" t="s">
        <v>8311</v>
      </c>
      <c r="B2057" s="6">
        <v>59274</v>
      </c>
      <c r="C2057" s="1">
        <v>59274</v>
      </c>
      <c r="D2057" s="1">
        <v>6</v>
      </c>
      <c r="E2057" s="1">
        <v>1</v>
      </c>
      <c r="G2057" s="1">
        <v>6</v>
      </c>
      <c r="H2057" s="1">
        <v>1</v>
      </c>
    </row>
    <row r="2058" spans="1:8" x14ac:dyDescent="0.3">
      <c r="A2058" s="8" t="s">
        <v>7313</v>
      </c>
      <c r="B2058" s="6">
        <v>59220</v>
      </c>
      <c r="C2058" s="1">
        <v>50628</v>
      </c>
      <c r="D2058" s="1">
        <v>6</v>
      </c>
      <c r="E2058" s="1">
        <v>2</v>
      </c>
      <c r="G2058" s="1">
        <v>6</v>
      </c>
      <c r="H2058" s="1">
        <v>2</v>
      </c>
    </row>
    <row r="2059" spans="1:8" x14ac:dyDescent="0.3">
      <c r="A2059" s="8" t="s">
        <v>270</v>
      </c>
      <c r="B2059" s="6">
        <v>59109</v>
      </c>
      <c r="C2059" s="1">
        <v>51465</v>
      </c>
      <c r="D2059" s="1">
        <v>9</v>
      </c>
      <c r="E2059" s="1">
        <v>2</v>
      </c>
      <c r="G2059" s="1">
        <v>9</v>
      </c>
      <c r="H2059" s="1">
        <v>2</v>
      </c>
    </row>
    <row r="2060" spans="1:8" x14ac:dyDescent="0.3">
      <c r="A2060" s="8" t="s">
        <v>5919</v>
      </c>
      <c r="B2060" s="6">
        <v>58968</v>
      </c>
      <c r="C2060" s="1">
        <v>53316</v>
      </c>
      <c r="D2060" s="1">
        <v>5</v>
      </c>
      <c r="E2060" s="1">
        <v>2</v>
      </c>
      <c r="G2060" s="1">
        <v>5</v>
      </c>
      <c r="H2060" s="1">
        <v>2</v>
      </c>
    </row>
    <row r="2061" spans="1:8" x14ac:dyDescent="0.3">
      <c r="A2061" s="8" t="s">
        <v>5213</v>
      </c>
      <c r="B2061" s="6">
        <v>58952</v>
      </c>
      <c r="C2061" s="1">
        <v>26517</v>
      </c>
      <c r="D2061" s="1">
        <v>16</v>
      </c>
      <c r="E2061" s="1">
        <v>5</v>
      </c>
      <c r="G2061" s="1">
        <v>16</v>
      </c>
      <c r="H2061" s="1">
        <v>5</v>
      </c>
    </row>
    <row r="2062" spans="1:8" x14ac:dyDescent="0.3">
      <c r="A2062" s="8" t="s">
        <v>7555</v>
      </c>
      <c r="B2062" s="6">
        <v>58941</v>
      </c>
      <c r="C2062" s="1">
        <v>58941</v>
      </c>
      <c r="D2062" s="1">
        <v>5</v>
      </c>
      <c r="E2062" s="1">
        <v>1</v>
      </c>
      <c r="G2062" s="1">
        <v>5</v>
      </c>
      <c r="H2062" s="1">
        <v>1</v>
      </c>
    </row>
    <row r="2063" spans="1:8" x14ac:dyDescent="0.3">
      <c r="A2063" s="8" t="s">
        <v>1537</v>
      </c>
      <c r="B2063" s="6">
        <v>58836</v>
      </c>
      <c r="C2063" s="1">
        <v>50181</v>
      </c>
      <c r="D2063" s="1">
        <v>17</v>
      </c>
      <c r="E2063" s="1">
        <v>6</v>
      </c>
      <c r="G2063" s="1">
        <v>17</v>
      </c>
      <c r="H2063" s="1">
        <v>6</v>
      </c>
    </row>
    <row r="2064" spans="1:8" x14ac:dyDescent="0.3">
      <c r="A2064" s="8" t="s">
        <v>6799</v>
      </c>
      <c r="B2064" s="6">
        <v>58714</v>
      </c>
      <c r="C2064" s="1">
        <v>36294</v>
      </c>
      <c r="D2064" s="1">
        <v>8</v>
      </c>
      <c r="E2064" s="1">
        <v>3</v>
      </c>
      <c r="G2064" s="1">
        <v>8</v>
      </c>
      <c r="H2064" s="1">
        <v>3</v>
      </c>
    </row>
    <row r="2065" spans="1:8" x14ac:dyDescent="0.3">
      <c r="A2065" s="8" t="s">
        <v>8267</v>
      </c>
      <c r="B2065" s="6">
        <v>58477</v>
      </c>
      <c r="C2065" s="1">
        <v>56697</v>
      </c>
      <c r="D2065" s="1">
        <v>8</v>
      </c>
      <c r="E2065" s="1">
        <v>3</v>
      </c>
      <c r="G2065" s="1">
        <v>8</v>
      </c>
      <c r="H2065" s="1">
        <v>3</v>
      </c>
    </row>
    <row r="2066" spans="1:8" x14ac:dyDescent="0.3">
      <c r="A2066" s="8" t="s">
        <v>5619</v>
      </c>
      <c r="B2066" s="6">
        <v>58416</v>
      </c>
      <c r="C2066" s="1">
        <v>58416</v>
      </c>
      <c r="D2066" s="1">
        <v>2</v>
      </c>
      <c r="E2066" s="1">
        <v>1</v>
      </c>
      <c r="G2066" s="1">
        <v>2</v>
      </c>
      <c r="H2066" s="1">
        <v>1</v>
      </c>
    </row>
    <row r="2067" spans="1:8" x14ac:dyDescent="0.3">
      <c r="A2067" s="8" t="s">
        <v>8394</v>
      </c>
      <c r="B2067" s="6">
        <v>58400</v>
      </c>
      <c r="C2067" s="1">
        <v>39936</v>
      </c>
      <c r="D2067" s="1">
        <v>6</v>
      </c>
      <c r="E2067" s="1">
        <v>2</v>
      </c>
      <c r="G2067" s="1">
        <v>6</v>
      </c>
      <c r="H2067" s="1">
        <v>2</v>
      </c>
    </row>
    <row r="2068" spans="1:8" x14ac:dyDescent="0.3">
      <c r="A2068" s="8" t="s">
        <v>7929</v>
      </c>
      <c r="B2068" s="6">
        <v>58363</v>
      </c>
      <c r="C2068" s="1">
        <v>45988</v>
      </c>
      <c r="D2068" s="1">
        <v>19</v>
      </c>
      <c r="E2068" s="1">
        <v>7</v>
      </c>
      <c r="G2068" s="1">
        <v>19</v>
      </c>
      <c r="H2068" s="1">
        <v>7</v>
      </c>
    </row>
    <row r="2069" spans="1:8" x14ac:dyDescent="0.3">
      <c r="A2069" s="8" t="s">
        <v>9077</v>
      </c>
      <c r="B2069" s="6">
        <v>58216</v>
      </c>
      <c r="C2069" s="1">
        <v>47992</v>
      </c>
      <c r="D2069" s="1">
        <v>11</v>
      </c>
      <c r="E2069" s="1">
        <v>2</v>
      </c>
      <c r="G2069" s="1">
        <v>11</v>
      </c>
      <c r="H2069" s="1">
        <v>2</v>
      </c>
    </row>
    <row r="2070" spans="1:8" x14ac:dyDescent="0.3">
      <c r="A2070" s="8" t="s">
        <v>6289</v>
      </c>
      <c r="B2070" s="6">
        <v>58207</v>
      </c>
      <c r="C2070" s="1">
        <v>33309</v>
      </c>
      <c r="D2070" s="1">
        <v>5</v>
      </c>
      <c r="E2070" s="1">
        <v>2</v>
      </c>
      <c r="G2070" s="1">
        <v>5</v>
      </c>
      <c r="H2070" s="1">
        <v>2</v>
      </c>
    </row>
    <row r="2071" spans="1:8" x14ac:dyDescent="0.3">
      <c r="A2071" s="8" t="s">
        <v>8473</v>
      </c>
      <c r="B2071" s="6">
        <v>58168</v>
      </c>
      <c r="C2071" s="1">
        <v>28408</v>
      </c>
      <c r="D2071" s="1">
        <v>22</v>
      </c>
      <c r="E2071" s="1">
        <v>3</v>
      </c>
      <c r="G2071" s="1">
        <v>22</v>
      </c>
      <c r="H2071" s="1">
        <v>3</v>
      </c>
    </row>
    <row r="2072" spans="1:8" x14ac:dyDescent="0.3">
      <c r="A2072" s="8" t="s">
        <v>5647</v>
      </c>
      <c r="B2072" s="6">
        <v>58050</v>
      </c>
      <c r="C2072" s="1">
        <v>55104</v>
      </c>
      <c r="D2072" s="1">
        <v>8</v>
      </c>
      <c r="E2072" s="1">
        <v>2</v>
      </c>
      <c r="G2072" s="1">
        <v>8</v>
      </c>
      <c r="H2072" s="1">
        <v>2</v>
      </c>
    </row>
    <row r="2073" spans="1:8" x14ac:dyDescent="0.3">
      <c r="A2073" s="8" t="s">
        <v>5568</v>
      </c>
      <c r="B2073" s="6">
        <v>57984</v>
      </c>
      <c r="C2073" s="1">
        <v>29312</v>
      </c>
      <c r="D2073" s="1">
        <v>16</v>
      </c>
      <c r="E2073" s="1">
        <v>2</v>
      </c>
      <c r="G2073" s="1">
        <v>16</v>
      </c>
      <c r="H2073" s="1">
        <v>2</v>
      </c>
    </row>
    <row r="2074" spans="1:8" x14ac:dyDescent="0.3">
      <c r="A2074" s="8" t="s">
        <v>8517</v>
      </c>
      <c r="B2074" s="6">
        <v>57908</v>
      </c>
      <c r="C2074" s="1">
        <v>31776</v>
      </c>
      <c r="D2074" s="1">
        <v>15</v>
      </c>
      <c r="E2074" s="1">
        <v>5</v>
      </c>
      <c r="G2074" s="1">
        <v>15</v>
      </c>
      <c r="H2074" s="1">
        <v>5</v>
      </c>
    </row>
    <row r="2075" spans="1:8" x14ac:dyDescent="0.3">
      <c r="A2075" s="8" t="s">
        <v>6248</v>
      </c>
      <c r="B2075" s="6">
        <v>57896</v>
      </c>
      <c r="C2075" s="1">
        <v>57592</v>
      </c>
      <c r="D2075" s="1">
        <v>7</v>
      </c>
      <c r="E2075" s="1">
        <v>2</v>
      </c>
      <c r="G2075" s="1">
        <v>7</v>
      </c>
      <c r="H2075" s="1">
        <v>2</v>
      </c>
    </row>
    <row r="2076" spans="1:8" x14ac:dyDescent="0.3">
      <c r="A2076" s="8" t="s">
        <v>6997</v>
      </c>
      <c r="B2076" s="6">
        <v>57816</v>
      </c>
      <c r="C2076" s="1">
        <v>56704</v>
      </c>
      <c r="D2076" s="1">
        <v>4</v>
      </c>
      <c r="E2076" s="1">
        <v>2</v>
      </c>
      <c r="G2076" s="1">
        <v>4</v>
      </c>
      <c r="H2076" s="1">
        <v>2</v>
      </c>
    </row>
    <row r="2077" spans="1:8" x14ac:dyDescent="0.3">
      <c r="A2077" s="8" t="s">
        <v>8332</v>
      </c>
      <c r="B2077" s="6">
        <v>57815</v>
      </c>
      <c r="C2077" s="1">
        <v>25584</v>
      </c>
      <c r="D2077" s="1">
        <v>14</v>
      </c>
      <c r="E2077" s="1">
        <v>4</v>
      </c>
      <c r="G2077" s="1">
        <v>14</v>
      </c>
      <c r="H2077" s="1">
        <v>4</v>
      </c>
    </row>
    <row r="2078" spans="1:8" x14ac:dyDescent="0.3">
      <c r="A2078" s="8" t="s">
        <v>7110</v>
      </c>
      <c r="B2078" s="6">
        <v>57684</v>
      </c>
      <c r="C2078" s="1">
        <v>57408</v>
      </c>
      <c r="D2078" s="1">
        <v>10</v>
      </c>
      <c r="E2078" s="1">
        <v>2</v>
      </c>
      <c r="G2078" s="1">
        <v>10</v>
      </c>
      <c r="H2078" s="1">
        <v>2</v>
      </c>
    </row>
    <row r="2079" spans="1:8" x14ac:dyDescent="0.3">
      <c r="A2079" s="8" t="s">
        <v>9382</v>
      </c>
      <c r="B2079" s="6">
        <v>57584</v>
      </c>
      <c r="C2079" s="1">
        <v>57584</v>
      </c>
      <c r="D2079" s="1">
        <v>2</v>
      </c>
      <c r="E2079" s="1">
        <v>1</v>
      </c>
      <c r="G2079" s="1">
        <v>2</v>
      </c>
      <c r="H2079" s="1">
        <v>1</v>
      </c>
    </row>
    <row r="2080" spans="1:8" x14ac:dyDescent="0.3">
      <c r="A2080" s="8" t="s">
        <v>7430</v>
      </c>
      <c r="B2080" s="6">
        <v>57576</v>
      </c>
      <c r="C2080" s="1">
        <v>57576</v>
      </c>
      <c r="D2080" s="1">
        <v>3</v>
      </c>
      <c r="E2080" s="1">
        <v>1</v>
      </c>
      <c r="G2080" s="1">
        <v>3</v>
      </c>
      <c r="H2080" s="1">
        <v>1</v>
      </c>
    </row>
    <row r="2081" spans="1:8" x14ac:dyDescent="0.3">
      <c r="A2081" s="8" t="s">
        <v>7200</v>
      </c>
      <c r="B2081" s="6">
        <v>57568</v>
      </c>
      <c r="C2081" s="1">
        <v>57568</v>
      </c>
      <c r="D2081" s="1">
        <v>4</v>
      </c>
      <c r="E2081" s="1">
        <v>1</v>
      </c>
      <c r="G2081" s="1">
        <v>4</v>
      </c>
      <c r="H2081" s="1">
        <v>1</v>
      </c>
    </row>
    <row r="2082" spans="1:8" x14ac:dyDescent="0.3">
      <c r="A2082" s="8" t="s">
        <v>4016</v>
      </c>
      <c r="B2082" s="6">
        <v>57504</v>
      </c>
      <c r="C2082" s="1">
        <v>57504</v>
      </c>
      <c r="D2082" s="1">
        <v>6</v>
      </c>
      <c r="E2082" s="1">
        <v>1</v>
      </c>
      <c r="G2082" s="1">
        <v>6</v>
      </c>
      <c r="H2082" s="1">
        <v>1</v>
      </c>
    </row>
    <row r="2083" spans="1:8" x14ac:dyDescent="0.3">
      <c r="A2083" s="8" t="s">
        <v>7458</v>
      </c>
      <c r="B2083" s="6">
        <v>57324</v>
      </c>
      <c r="C2083" s="1">
        <v>20784</v>
      </c>
      <c r="D2083" s="1">
        <v>25</v>
      </c>
      <c r="E2083" s="1">
        <v>7</v>
      </c>
      <c r="G2083" s="1">
        <v>25</v>
      </c>
      <c r="H2083" s="1">
        <v>7</v>
      </c>
    </row>
    <row r="2084" spans="1:8" x14ac:dyDescent="0.3">
      <c r="A2084" s="8" t="s">
        <v>689</v>
      </c>
      <c r="B2084" s="6">
        <v>57240</v>
      </c>
      <c r="C2084" s="1">
        <v>37224</v>
      </c>
      <c r="D2084" s="1">
        <v>6</v>
      </c>
      <c r="E2084" s="1">
        <v>2</v>
      </c>
      <c r="G2084" s="1">
        <v>6</v>
      </c>
      <c r="H2084" s="1">
        <v>2</v>
      </c>
    </row>
    <row r="2085" spans="1:8" x14ac:dyDescent="0.3">
      <c r="A2085" s="8" t="s">
        <v>5723</v>
      </c>
      <c r="B2085" s="6">
        <v>57200</v>
      </c>
      <c r="C2085" s="1">
        <v>49536</v>
      </c>
      <c r="D2085" s="1">
        <v>16</v>
      </c>
      <c r="E2085" s="1">
        <v>3</v>
      </c>
      <c r="G2085" s="1">
        <v>16</v>
      </c>
      <c r="H2085" s="1">
        <v>3</v>
      </c>
    </row>
    <row r="2086" spans="1:8" x14ac:dyDescent="0.3">
      <c r="A2086" s="8" t="s">
        <v>8999</v>
      </c>
      <c r="B2086" s="6">
        <v>57056</v>
      </c>
      <c r="C2086" s="1">
        <v>28784</v>
      </c>
      <c r="D2086" s="1">
        <v>8</v>
      </c>
      <c r="E2086" s="1">
        <v>3</v>
      </c>
      <c r="G2086" s="1">
        <v>8</v>
      </c>
      <c r="H2086" s="1">
        <v>3</v>
      </c>
    </row>
    <row r="2087" spans="1:8" x14ac:dyDescent="0.3">
      <c r="A2087" s="8" t="s">
        <v>8171</v>
      </c>
      <c r="B2087" s="6">
        <v>56986</v>
      </c>
      <c r="C2087" s="1">
        <v>52792</v>
      </c>
      <c r="D2087" s="1">
        <v>3</v>
      </c>
      <c r="E2087" s="1">
        <v>2</v>
      </c>
      <c r="G2087" s="1">
        <v>3</v>
      </c>
      <c r="H2087" s="1">
        <v>2</v>
      </c>
    </row>
    <row r="2088" spans="1:8" x14ac:dyDescent="0.3">
      <c r="A2088" s="8" t="s">
        <v>6720</v>
      </c>
      <c r="B2088" s="6">
        <v>56808</v>
      </c>
      <c r="C2088" s="1">
        <v>40032</v>
      </c>
      <c r="D2088" s="1">
        <v>9</v>
      </c>
      <c r="E2088" s="1">
        <v>2</v>
      </c>
      <c r="G2088" s="1">
        <v>9</v>
      </c>
      <c r="H2088" s="1">
        <v>2</v>
      </c>
    </row>
    <row r="2089" spans="1:8" x14ac:dyDescent="0.3">
      <c r="A2089" s="8" t="s">
        <v>7587</v>
      </c>
      <c r="B2089" s="6">
        <v>56553</v>
      </c>
      <c r="C2089" s="1">
        <v>50352</v>
      </c>
      <c r="D2089" s="1">
        <v>11</v>
      </c>
      <c r="E2089" s="1">
        <v>3</v>
      </c>
      <c r="G2089" s="1">
        <v>11</v>
      </c>
      <c r="H2089" s="1">
        <v>3</v>
      </c>
    </row>
    <row r="2090" spans="1:8" x14ac:dyDescent="0.3">
      <c r="A2090" s="8" t="s">
        <v>4929</v>
      </c>
      <c r="B2090" s="6">
        <v>56512</v>
      </c>
      <c r="C2090" s="1">
        <v>47584</v>
      </c>
      <c r="D2090" s="1">
        <v>4</v>
      </c>
      <c r="E2090" s="1">
        <v>2</v>
      </c>
      <c r="G2090" s="1">
        <v>4</v>
      </c>
      <c r="H2090" s="1">
        <v>2</v>
      </c>
    </row>
    <row r="2091" spans="1:8" x14ac:dyDescent="0.3">
      <c r="A2091" s="8" t="s">
        <v>2597</v>
      </c>
      <c r="B2091" s="6">
        <v>56438</v>
      </c>
      <c r="C2091" s="1">
        <v>54392</v>
      </c>
      <c r="D2091" s="1">
        <v>13</v>
      </c>
      <c r="E2091" s="1">
        <v>3</v>
      </c>
      <c r="G2091" s="1">
        <v>13</v>
      </c>
      <c r="H2091" s="1">
        <v>3</v>
      </c>
    </row>
    <row r="2092" spans="1:8" x14ac:dyDescent="0.3">
      <c r="A2092" s="8" t="s">
        <v>8172</v>
      </c>
      <c r="B2092" s="6">
        <v>56394</v>
      </c>
      <c r="C2092" s="1">
        <v>56394</v>
      </c>
      <c r="D2092" s="1">
        <v>3</v>
      </c>
      <c r="E2092" s="1">
        <v>1</v>
      </c>
      <c r="G2092" s="1">
        <v>3</v>
      </c>
      <c r="H2092" s="1">
        <v>1</v>
      </c>
    </row>
    <row r="2093" spans="1:8" x14ac:dyDescent="0.3">
      <c r="A2093" s="8" t="s">
        <v>8853</v>
      </c>
      <c r="B2093" s="6">
        <v>56394</v>
      </c>
      <c r="C2093" s="1">
        <v>34196</v>
      </c>
      <c r="D2093" s="1">
        <v>4</v>
      </c>
      <c r="E2093" s="1">
        <v>2</v>
      </c>
      <c r="G2093" s="1">
        <v>4</v>
      </c>
      <c r="H2093" s="1">
        <v>2</v>
      </c>
    </row>
    <row r="2094" spans="1:8" x14ac:dyDescent="0.3">
      <c r="A2094" s="8" t="s">
        <v>7410</v>
      </c>
      <c r="B2094" s="6">
        <v>56392</v>
      </c>
      <c r="C2094" s="1">
        <v>56392</v>
      </c>
      <c r="D2094" s="1">
        <v>5</v>
      </c>
      <c r="E2094" s="1">
        <v>1</v>
      </c>
      <c r="G2094" s="1">
        <v>5</v>
      </c>
      <c r="H2094" s="1">
        <v>1</v>
      </c>
    </row>
    <row r="2095" spans="1:8" x14ac:dyDescent="0.3">
      <c r="A2095" s="8" t="s">
        <v>6049</v>
      </c>
      <c r="B2095" s="6">
        <v>56255</v>
      </c>
      <c r="C2095" s="1">
        <v>53997</v>
      </c>
      <c r="D2095" s="1">
        <v>5</v>
      </c>
      <c r="E2095" s="1">
        <v>2</v>
      </c>
      <c r="G2095" s="1">
        <v>5</v>
      </c>
      <c r="H2095" s="1">
        <v>2</v>
      </c>
    </row>
    <row r="2096" spans="1:8" x14ac:dyDescent="0.3">
      <c r="A2096" s="8" t="s">
        <v>1636</v>
      </c>
      <c r="B2096" s="6">
        <v>56078</v>
      </c>
      <c r="C2096" s="1">
        <v>26388</v>
      </c>
      <c r="D2096" s="1">
        <v>22</v>
      </c>
      <c r="E2096" s="1">
        <v>6</v>
      </c>
      <c r="G2096" s="1">
        <v>22</v>
      </c>
      <c r="H2096" s="1">
        <v>6</v>
      </c>
    </row>
    <row r="2097" spans="1:8" x14ac:dyDescent="0.3">
      <c r="A2097" s="8" t="s">
        <v>9410</v>
      </c>
      <c r="B2097" s="6">
        <v>56055</v>
      </c>
      <c r="C2097" s="1">
        <v>23997</v>
      </c>
      <c r="D2097" s="1">
        <v>7</v>
      </c>
      <c r="E2097" s="1">
        <v>3</v>
      </c>
      <c r="G2097" s="1">
        <v>7</v>
      </c>
      <c r="H2097" s="1">
        <v>3</v>
      </c>
    </row>
    <row r="2098" spans="1:8" x14ac:dyDescent="0.3">
      <c r="A2098" s="8" t="s">
        <v>1399</v>
      </c>
      <c r="B2098" s="6">
        <v>56016</v>
      </c>
      <c r="C2098" s="1">
        <v>53424</v>
      </c>
      <c r="D2098" s="1">
        <v>8</v>
      </c>
      <c r="E2098" s="1">
        <v>2</v>
      </c>
      <c r="G2098" s="1">
        <v>8</v>
      </c>
      <c r="H2098" s="1">
        <v>2</v>
      </c>
    </row>
    <row r="2099" spans="1:8" x14ac:dyDescent="0.3">
      <c r="A2099" s="8" t="s">
        <v>7798</v>
      </c>
      <c r="B2099" s="6">
        <v>55993</v>
      </c>
      <c r="C2099" s="1">
        <v>55993</v>
      </c>
      <c r="D2099" s="1">
        <v>7</v>
      </c>
      <c r="E2099" s="1">
        <v>1</v>
      </c>
      <c r="G2099" s="1">
        <v>7</v>
      </c>
      <c r="H2099" s="1">
        <v>1</v>
      </c>
    </row>
    <row r="2100" spans="1:8" x14ac:dyDescent="0.3">
      <c r="A2100" s="8" t="s">
        <v>7778</v>
      </c>
      <c r="B2100" s="6">
        <v>55992</v>
      </c>
      <c r="C2100" s="1">
        <v>55992</v>
      </c>
      <c r="D2100" s="1">
        <v>1</v>
      </c>
      <c r="E2100" s="1">
        <v>1</v>
      </c>
      <c r="G2100" s="1">
        <v>1</v>
      </c>
      <c r="H2100" s="1">
        <v>1</v>
      </c>
    </row>
    <row r="2101" spans="1:8" x14ac:dyDescent="0.3">
      <c r="A2101" s="8" t="s">
        <v>7811</v>
      </c>
      <c r="B2101" s="6">
        <v>55984</v>
      </c>
      <c r="C2101" s="1">
        <v>55984</v>
      </c>
      <c r="D2101" s="1">
        <v>2</v>
      </c>
      <c r="E2101" s="1">
        <v>1</v>
      </c>
      <c r="G2101" s="1">
        <v>2</v>
      </c>
      <c r="H2101" s="1">
        <v>1</v>
      </c>
    </row>
    <row r="2102" spans="1:8" x14ac:dyDescent="0.3">
      <c r="A2102" s="8" t="s">
        <v>6263</v>
      </c>
      <c r="B2102" s="6">
        <v>55972</v>
      </c>
      <c r="C2102" s="1">
        <v>27384</v>
      </c>
      <c r="D2102" s="1">
        <v>11</v>
      </c>
      <c r="E2102" s="1">
        <v>3</v>
      </c>
      <c r="G2102" s="1">
        <v>11</v>
      </c>
      <c r="H2102" s="1">
        <v>3</v>
      </c>
    </row>
    <row r="2103" spans="1:8" x14ac:dyDescent="0.3">
      <c r="A2103" s="8" t="s">
        <v>8033</v>
      </c>
      <c r="B2103" s="6">
        <v>55971</v>
      </c>
      <c r="C2103" s="1">
        <v>55971</v>
      </c>
      <c r="D2103" s="1">
        <v>3</v>
      </c>
      <c r="E2103" s="1">
        <v>1</v>
      </c>
      <c r="G2103" s="1">
        <v>3</v>
      </c>
      <c r="H2103" s="1">
        <v>1</v>
      </c>
    </row>
    <row r="2104" spans="1:8" x14ac:dyDescent="0.3">
      <c r="A2104" s="8" t="s">
        <v>6845</v>
      </c>
      <c r="B2104" s="6">
        <v>55881</v>
      </c>
      <c r="C2104" s="1">
        <v>54392</v>
      </c>
      <c r="D2104" s="1">
        <v>9</v>
      </c>
      <c r="E2104" s="1">
        <v>2</v>
      </c>
      <c r="G2104" s="1">
        <v>9</v>
      </c>
      <c r="H2104" s="1">
        <v>2</v>
      </c>
    </row>
    <row r="2105" spans="1:8" x14ac:dyDescent="0.3">
      <c r="A2105" s="8" t="s">
        <v>4866</v>
      </c>
      <c r="B2105" s="6">
        <v>55824</v>
      </c>
      <c r="C2105" s="1">
        <v>48132</v>
      </c>
      <c r="D2105" s="1">
        <v>8</v>
      </c>
      <c r="E2105" s="1">
        <v>2</v>
      </c>
      <c r="G2105" s="1">
        <v>8</v>
      </c>
      <c r="H2105" s="1">
        <v>2</v>
      </c>
    </row>
    <row r="2106" spans="1:8" x14ac:dyDescent="0.3">
      <c r="A2106" s="8" t="s">
        <v>6998</v>
      </c>
      <c r="B2106" s="6">
        <v>55672</v>
      </c>
      <c r="C2106" s="1">
        <v>32896</v>
      </c>
      <c r="D2106" s="1">
        <v>7</v>
      </c>
      <c r="E2106" s="1">
        <v>2</v>
      </c>
      <c r="G2106" s="1">
        <v>7</v>
      </c>
      <c r="H2106" s="1">
        <v>2</v>
      </c>
    </row>
    <row r="2107" spans="1:8" x14ac:dyDescent="0.3">
      <c r="A2107" s="8" t="s">
        <v>9275</v>
      </c>
      <c r="B2107" s="6">
        <v>55616</v>
      </c>
      <c r="C2107" s="1">
        <v>55616</v>
      </c>
      <c r="D2107" s="1">
        <v>2</v>
      </c>
      <c r="E2107" s="1">
        <v>1</v>
      </c>
      <c r="G2107" s="1">
        <v>2</v>
      </c>
      <c r="H2107" s="1">
        <v>1</v>
      </c>
    </row>
    <row r="2108" spans="1:8" x14ac:dyDescent="0.3">
      <c r="A2108" s="8" t="s">
        <v>9047</v>
      </c>
      <c r="B2108" s="6">
        <v>55596</v>
      </c>
      <c r="C2108" s="1">
        <v>55596</v>
      </c>
      <c r="D2108" s="1">
        <v>5</v>
      </c>
      <c r="E2108" s="1">
        <v>1</v>
      </c>
      <c r="G2108" s="1">
        <v>5</v>
      </c>
      <c r="H2108" s="1">
        <v>1</v>
      </c>
    </row>
    <row r="2109" spans="1:8" x14ac:dyDescent="0.3">
      <c r="A2109" s="8" t="s">
        <v>3399</v>
      </c>
      <c r="B2109" s="6">
        <v>55424</v>
      </c>
      <c r="C2109" s="1">
        <v>55424</v>
      </c>
      <c r="D2109" s="1">
        <v>2</v>
      </c>
      <c r="E2109" s="1">
        <v>1</v>
      </c>
      <c r="G2109" s="1">
        <v>2</v>
      </c>
      <c r="H2109" s="1">
        <v>1</v>
      </c>
    </row>
    <row r="2110" spans="1:8" x14ac:dyDescent="0.3">
      <c r="A2110" s="8" t="s">
        <v>4730</v>
      </c>
      <c r="B2110" s="6">
        <v>55416</v>
      </c>
      <c r="C2110" s="1">
        <v>36792</v>
      </c>
      <c r="D2110" s="1">
        <v>9</v>
      </c>
      <c r="E2110" s="1">
        <v>2</v>
      </c>
      <c r="G2110" s="1">
        <v>9</v>
      </c>
      <c r="H2110" s="1">
        <v>2</v>
      </c>
    </row>
    <row r="2111" spans="1:8" x14ac:dyDescent="0.3">
      <c r="A2111" s="8" t="s">
        <v>3245</v>
      </c>
      <c r="B2111" s="6">
        <v>55256</v>
      </c>
      <c r="C2111" s="1">
        <v>55256</v>
      </c>
      <c r="D2111" s="1">
        <v>4</v>
      </c>
      <c r="E2111" s="1">
        <v>1</v>
      </c>
      <c r="G2111" s="1">
        <v>4</v>
      </c>
      <c r="H2111" s="1">
        <v>1</v>
      </c>
    </row>
    <row r="2112" spans="1:8" x14ac:dyDescent="0.3">
      <c r="A2112" s="8" t="s">
        <v>8990</v>
      </c>
      <c r="B2112" s="6">
        <v>55176</v>
      </c>
      <c r="C2112" s="1">
        <v>55176</v>
      </c>
      <c r="D2112" s="1">
        <v>3</v>
      </c>
      <c r="E2112" s="1">
        <v>1</v>
      </c>
      <c r="G2112" s="1">
        <v>3</v>
      </c>
      <c r="H2112" s="1">
        <v>1</v>
      </c>
    </row>
    <row r="2113" spans="1:8" x14ac:dyDescent="0.3">
      <c r="A2113" s="8" t="s">
        <v>8696</v>
      </c>
      <c r="B2113" s="6">
        <v>54992</v>
      </c>
      <c r="C2113" s="1">
        <v>54992</v>
      </c>
      <c r="D2113" s="1">
        <v>14</v>
      </c>
      <c r="E2113" s="1">
        <v>1</v>
      </c>
      <c r="G2113" s="1">
        <v>14</v>
      </c>
      <c r="H2113" s="1">
        <v>1</v>
      </c>
    </row>
    <row r="2114" spans="1:8" x14ac:dyDescent="0.3">
      <c r="A2114" s="8" t="s">
        <v>260</v>
      </c>
      <c r="B2114" s="6">
        <v>54980</v>
      </c>
      <c r="C2114" s="1">
        <v>47984</v>
      </c>
      <c r="D2114" s="1">
        <v>10</v>
      </c>
      <c r="E2114" s="1">
        <v>4</v>
      </c>
      <c r="G2114" s="1">
        <v>10</v>
      </c>
      <c r="H2114" s="1">
        <v>4</v>
      </c>
    </row>
    <row r="2115" spans="1:8" x14ac:dyDescent="0.3">
      <c r="A2115" s="8" t="s">
        <v>4189</v>
      </c>
      <c r="B2115" s="6">
        <v>54896</v>
      </c>
      <c r="C2115" s="1">
        <v>54896</v>
      </c>
      <c r="D2115" s="1">
        <v>2</v>
      </c>
      <c r="E2115" s="1">
        <v>1</v>
      </c>
      <c r="G2115" s="1">
        <v>2</v>
      </c>
      <c r="H2115" s="1">
        <v>1</v>
      </c>
    </row>
    <row r="2116" spans="1:8" x14ac:dyDescent="0.3">
      <c r="A2116" s="8" t="s">
        <v>9469</v>
      </c>
      <c r="B2116" s="6">
        <v>54896</v>
      </c>
      <c r="C2116" s="1">
        <v>46632</v>
      </c>
      <c r="D2116" s="1">
        <v>5</v>
      </c>
      <c r="E2116" s="1">
        <v>2</v>
      </c>
      <c r="G2116" s="1">
        <v>5</v>
      </c>
      <c r="H2116" s="1">
        <v>2</v>
      </c>
    </row>
    <row r="2117" spans="1:8" x14ac:dyDescent="0.3">
      <c r="A2117" s="8" t="s">
        <v>5589</v>
      </c>
      <c r="B2117" s="6">
        <v>54820</v>
      </c>
      <c r="C2117" s="1">
        <v>23952</v>
      </c>
      <c r="D2117" s="1">
        <v>13</v>
      </c>
      <c r="E2117" s="1">
        <v>4</v>
      </c>
      <c r="G2117" s="1">
        <v>13</v>
      </c>
      <c r="H2117" s="1">
        <v>4</v>
      </c>
    </row>
    <row r="2118" spans="1:8" x14ac:dyDescent="0.3">
      <c r="A2118" s="8" t="s">
        <v>4232</v>
      </c>
      <c r="B2118" s="6">
        <v>54816</v>
      </c>
      <c r="C2118" s="1">
        <v>54816</v>
      </c>
      <c r="D2118" s="1">
        <v>3</v>
      </c>
      <c r="E2118" s="1">
        <v>1</v>
      </c>
      <c r="G2118" s="1">
        <v>3</v>
      </c>
      <c r="H2118" s="1">
        <v>1</v>
      </c>
    </row>
    <row r="2119" spans="1:8" x14ac:dyDescent="0.3">
      <c r="A2119" s="8" t="s">
        <v>8535</v>
      </c>
      <c r="B2119" s="6">
        <v>54797</v>
      </c>
      <c r="C2119" s="1">
        <v>36891</v>
      </c>
      <c r="D2119" s="1">
        <v>14</v>
      </c>
      <c r="E2119" s="1">
        <v>3</v>
      </c>
      <c r="G2119" s="1">
        <v>14</v>
      </c>
      <c r="H2119" s="1">
        <v>3</v>
      </c>
    </row>
    <row r="2120" spans="1:8" x14ac:dyDescent="0.3">
      <c r="A2120" s="8" t="s">
        <v>6313</v>
      </c>
      <c r="B2120" s="6">
        <v>54792</v>
      </c>
      <c r="C2120" s="1">
        <v>54792</v>
      </c>
      <c r="D2120" s="1">
        <v>6</v>
      </c>
      <c r="E2120" s="1">
        <v>1</v>
      </c>
      <c r="G2120" s="1">
        <v>6</v>
      </c>
      <c r="H2120" s="1">
        <v>1</v>
      </c>
    </row>
    <row r="2121" spans="1:8" x14ac:dyDescent="0.3">
      <c r="A2121" s="8" t="s">
        <v>7123</v>
      </c>
      <c r="B2121" s="6">
        <v>54748</v>
      </c>
      <c r="C2121" s="1">
        <v>40752</v>
      </c>
      <c r="D2121" s="1">
        <v>8</v>
      </c>
      <c r="E2121" s="1">
        <v>2</v>
      </c>
      <c r="G2121" s="1">
        <v>8</v>
      </c>
      <c r="H2121" s="1">
        <v>2</v>
      </c>
    </row>
    <row r="2122" spans="1:8" x14ac:dyDescent="0.3">
      <c r="A2122" s="8" t="s">
        <v>4277</v>
      </c>
      <c r="B2122" s="6">
        <v>54733</v>
      </c>
      <c r="C2122" s="1">
        <v>43785</v>
      </c>
      <c r="D2122" s="1">
        <v>5</v>
      </c>
      <c r="E2122" s="1">
        <v>2</v>
      </c>
      <c r="G2122" s="1">
        <v>5</v>
      </c>
      <c r="H2122" s="1">
        <v>2</v>
      </c>
    </row>
    <row r="2123" spans="1:8" x14ac:dyDescent="0.3">
      <c r="A2123" s="8" t="s">
        <v>6446</v>
      </c>
      <c r="B2123" s="6">
        <v>54650</v>
      </c>
      <c r="C2123" s="1">
        <v>24192</v>
      </c>
      <c r="D2123" s="1">
        <v>17</v>
      </c>
      <c r="E2123" s="1">
        <v>4</v>
      </c>
      <c r="G2123" s="1">
        <v>17</v>
      </c>
      <c r="H2123" s="1">
        <v>4</v>
      </c>
    </row>
    <row r="2124" spans="1:8" x14ac:dyDescent="0.3">
      <c r="A2124" s="8" t="s">
        <v>1429</v>
      </c>
      <c r="B2124" s="6">
        <v>54632</v>
      </c>
      <c r="C2124" s="1">
        <v>49536</v>
      </c>
      <c r="D2124" s="1">
        <v>10</v>
      </c>
      <c r="E2124" s="1">
        <v>2</v>
      </c>
      <c r="G2124" s="1">
        <v>10</v>
      </c>
      <c r="H2124" s="1">
        <v>2</v>
      </c>
    </row>
    <row r="2125" spans="1:8" x14ac:dyDescent="0.3">
      <c r="A2125" s="8" t="s">
        <v>5082</v>
      </c>
      <c r="B2125" s="6">
        <v>54594</v>
      </c>
      <c r="C2125" s="1">
        <v>54594</v>
      </c>
      <c r="D2125" s="1">
        <v>6</v>
      </c>
      <c r="E2125" s="1">
        <v>1</v>
      </c>
      <c r="G2125" s="1">
        <v>6</v>
      </c>
      <c r="H2125" s="1">
        <v>1</v>
      </c>
    </row>
    <row r="2126" spans="1:8" x14ac:dyDescent="0.3">
      <c r="A2126" s="8" t="s">
        <v>6696</v>
      </c>
      <c r="B2126" s="6">
        <v>54591</v>
      </c>
      <c r="C2126" s="1">
        <v>37797</v>
      </c>
      <c r="D2126" s="1">
        <v>8</v>
      </c>
      <c r="E2126" s="1">
        <v>3</v>
      </c>
      <c r="G2126" s="1">
        <v>8</v>
      </c>
      <c r="H2126" s="1">
        <v>3</v>
      </c>
    </row>
    <row r="2127" spans="1:8" x14ac:dyDescent="0.3">
      <c r="A2127" s="8" t="s">
        <v>4503</v>
      </c>
      <c r="B2127" s="6">
        <v>54585</v>
      </c>
      <c r="C2127" s="1">
        <v>54585</v>
      </c>
      <c r="D2127" s="1">
        <v>9</v>
      </c>
      <c r="E2127" s="1">
        <v>1</v>
      </c>
      <c r="G2127" s="1">
        <v>9</v>
      </c>
      <c r="H2127" s="1">
        <v>1</v>
      </c>
    </row>
    <row r="2128" spans="1:8" x14ac:dyDescent="0.3">
      <c r="A2128" s="8" t="s">
        <v>7156</v>
      </c>
      <c r="B2128" s="6">
        <v>54516</v>
      </c>
      <c r="C2128" s="1">
        <v>48132</v>
      </c>
      <c r="D2128" s="1">
        <v>5</v>
      </c>
      <c r="E2128" s="1">
        <v>2</v>
      </c>
      <c r="G2128" s="1">
        <v>5</v>
      </c>
      <c r="H2128" s="1">
        <v>2</v>
      </c>
    </row>
    <row r="2129" spans="1:8" x14ac:dyDescent="0.3">
      <c r="A2129" s="8" t="s">
        <v>8239</v>
      </c>
      <c r="B2129" s="6">
        <v>54474</v>
      </c>
      <c r="C2129" s="1">
        <v>40776</v>
      </c>
      <c r="D2129" s="1">
        <v>6</v>
      </c>
      <c r="E2129" s="1">
        <v>2</v>
      </c>
      <c r="G2129" s="1">
        <v>6</v>
      </c>
      <c r="H2129" s="1">
        <v>2</v>
      </c>
    </row>
    <row r="2130" spans="1:8" x14ac:dyDescent="0.3">
      <c r="A2130" s="8" t="s">
        <v>765</v>
      </c>
      <c r="B2130" s="6">
        <v>54464</v>
      </c>
      <c r="C2130" s="1">
        <v>52448</v>
      </c>
      <c r="D2130" s="1">
        <v>6</v>
      </c>
      <c r="E2130" s="1">
        <v>2</v>
      </c>
      <c r="G2130" s="1">
        <v>6</v>
      </c>
      <c r="H2130" s="1">
        <v>2</v>
      </c>
    </row>
    <row r="2131" spans="1:8" x14ac:dyDescent="0.3">
      <c r="A2131" s="8" t="s">
        <v>6202</v>
      </c>
      <c r="B2131" s="6">
        <v>54438</v>
      </c>
      <c r="C2131" s="1">
        <v>54438</v>
      </c>
      <c r="D2131" s="1">
        <v>3</v>
      </c>
      <c r="E2131" s="1">
        <v>1</v>
      </c>
      <c r="G2131" s="1">
        <v>3</v>
      </c>
      <c r="H2131" s="1">
        <v>1</v>
      </c>
    </row>
    <row r="2132" spans="1:8" x14ac:dyDescent="0.3">
      <c r="A2132" s="8" t="s">
        <v>712</v>
      </c>
      <c r="B2132" s="6">
        <v>54384</v>
      </c>
      <c r="C2132" s="1">
        <v>54384</v>
      </c>
      <c r="D2132" s="1">
        <v>2</v>
      </c>
      <c r="E2132" s="1">
        <v>1</v>
      </c>
      <c r="G2132" s="1">
        <v>2</v>
      </c>
      <c r="H2132" s="1">
        <v>1</v>
      </c>
    </row>
    <row r="2133" spans="1:8" x14ac:dyDescent="0.3">
      <c r="A2133" s="8" t="s">
        <v>4499</v>
      </c>
      <c r="B2133" s="6">
        <v>54368</v>
      </c>
      <c r="C2133" s="1">
        <v>54368</v>
      </c>
      <c r="D2133" s="1">
        <v>4</v>
      </c>
      <c r="E2133" s="1">
        <v>1</v>
      </c>
      <c r="G2133" s="1">
        <v>4</v>
      </c>
      <c r="H2133" s="1">
        <v>1</v>
      </c>
    </row>
    <row r="2134" spans="1:8" x14ac:dyDescent="0.3">
      <c r="A2134" s="8" t="s">
        <v>8083</v>
      </c>
      <c r="B2134" s="6">
        <v>54336</v>
      </c>
      <c r="C2134" s="1">
        <v>54336</v>
      </c>
      <c r="D2134" s="1">
        <v>4</v>
      </c>
      <c r="E2134" s="1">
        <v>1</v>
      </c>
      <c r="G2134" s="1">
        <v>4</v>
      </c>
      <c r="H2134" s="1">
        <v>1</v>
      </c>
    </row>
    <row r="2135" spans="1:8" x14ac:dyDescent="0.3">
      <c r="A2135" s="8" t="s">
        <v>555</v>
      </c>
      <c r="B2135" s="6">
        <v>54243</v>
      </c>
      <c r="C2135" s="1">
        <v>42742</v>
      </c>
      <c r="D2135" s="1">
        <v>26</v>
      </c>
      <c r="E2135" s="1">
        <v>4</v>
      </c>
      <c r="G2135" s="1">
        <v>26</v>
      </c>
      <c r="H2135" s="1">
        <v>4</v>
      </c>
    </row>
    <row r="2136" spans="1:8" x14ac:dyDescent="0.3">
      <c r="A2136" s="8" t="s">
        <v>9265</v>
      </c>
      <c r="B2136" s="6">
        <v>54208</v>
      </c>
      <c r="C2136" s="1">
        <v>54208</v>
      </c>
      <c r="D2136" s="1">
        <v>14</v>
      </c>
      <c r="E2136" s="1">
        <v>1</v>
      </c>
      <c r="G2136" s="1">
        <v>14</v>
      </c>
      <c r="H2136" s="1">
        <v>1</v>
      </c>
    </row>
    <row r="2137" spans="1:8" x14ac:dyDescent="0.3">
      <c r="A2137" s="8" t="s">
        <v>5125</v>
      </c>
      <c r="B2137" s="6">
        <v>54066</v>
      </c>
      <c r="C2137" s="1">
        <v>52272</v>
      </c>
      <c r="D2137" s="1">
        <v>14</v>
      </c>
      <c r="E2137" s="1">
        <v>2</v>
      </c>
      <c r="G2137" s="1">
        <v>14</v>
      </c>
      <c r="H2137" s="1">
        <v>2</v>
      </c>
    </row>
    <row r="2138" spans="1:8" x14ac:dyDescent="0.3">
      <c r="A2138" s="8" t="s">
        <v>6166</v>
      </c>
      <c r="B2138" s="6">
        <v>53982</v>
      </c>
      <c r="C2138" s="1">
        <v>53982</v>
      </c>
      <c r="D2138" s="1">
        <v>3</v>
      </c>
      <c r="E2138" s="1">
        <v>1</v>
      </c>
      <c r="G2138" s="1">
        <v>3</v>
      </c>
      <c r="H2138" s="1">
        <v>1</v>
      </c>
    </row>
    <row r="2139" spans="1:8" x14ac:dyDescent="0.3">
      <c r="A2139" s="8" t="s">
        <v>7402</v>
      </c>
      <c r="B2139" s="6">
        <v>53943</v>
      </c>
      <c r="C2139" s="1">
        <v>34944</v>
      </c>
      <c r="D2139" s="1">
        <v>15</v>
      </c>
      <c r="E2139" s="1">
        <v>3</v>
      </c>
      <c r="G2139" s="1">
        <v>15</v>
      </c>
      <c r="H2139" s="1">
        <v>3</v>
      </c>
    </row>
    <row r="2140" spans="1:8" x14ac:dyDescent="0.3">
      <c r="A2140" s="8" t="s">
        <v>7893</v>
      </c>
      <c r="B2140" s="6">
        <v>53924</v>
      </c>
      <c r="C2140" s="1">
        <v>24816</v>
      </c>
      <c r="D2140" s="1">
        <v>7</v>
      </c>
      <c r="E2140" s="1">
        <v>3</v>
      </c>
      <c r="G2140" s="1">
        <v>7</v>
      </c>
      <c r="H2140" s="1">
        <v>3</v>
      </c>
    </row>
    <row r="2141" spans="1:8" x14ac:dyDescent="0.3">
      <c r="A2141" s="8" t="s">
        <v>8121</v>
      </c>
      <c r="B2141" s="6">
        <v>53892</v>
      </c>
      <c r="C2141" s="1">
        <v>53892</v>
      </c>
      <c r="D2141" s="1">
        <v>9</v>
      </c>
      <c r="E2141" s="1">
        <v>1</v>
      </c>
      <c r="G2141" s="1">
        <v>9</v>
      </c>
      <c r="H2141" s="1">
        <v>1</v>
      </c>
    </row>
    <row r="2142" spans="1:8" x14ac:dyDescent="0.3">
      <c r="A2142" s="8" t="s">
        <v>2207</v>
      </c>
      <c r="B2142" s="6">
        <v>53802</v>
      </c>
      <c r="C2142" s="1">
        <v>52005</v>
      </c>
      <c r="D2142" s="1">
        <v>8</v>
      </c>
      <c r="E2142" s="1">
        <v>2</v>
      </c>
      <c r="G2142" s="1">
        <v>8</v>
      </c>
      <c r="H2142" s="1">
        <v>2</v>
      </c>
    </row>
    <row r="2143" spans="1:8" x14ac:dyDescent="0.3">
      <c r="A2143" s="8" t="s">
        <v>6104</v>
      </c>
      <c r="B2143" s="6">
        <v>53678</v>
      </c>
      <c r="C2143" s="1">
        <v>18288</v>
      </c>
      <c r="D2143" s="1">
        <v>18</v>
      </c>
      <c r="E2143" s="1">
        <v>5</v>
      </c>
      <c r="G2143" s="1">
        <v>18</v>
      </c>
      <c r="H2143" s="1">
        <v>5</v>
      </c>
    </row>
    <row r="2144" spans="1:8" x14ac:dyDescent="0.3">
      <c r="A2144" s="8" t="s">
        <v>5472</v>
      </c>
      <c r="B2144" s="6">
        <v>53668</v>
      </c>
      <c r="C2144" s="1">
        <v>26224</v>
      </c>
      <c r="D2144" s="1">
        <v>23</v>
      </c>
      <c r="E2144" s="1">
        <v>5</v>
      </c>
      <c r="G2144" s="1">
        <v>23</v>
      </c>
      <c r="H2144" s="1">
        <v>5</v>
      </c>
    </row>
    <row r="2145" spans="1:8" x14ac:dyDescent="0.3">
      <c r="A2145" s="8" t="s">
        <v>6570</v>
      </c>
      <c r="B2145" s="6">
        <v>53660</v>
      </c>
      <c r="C2145" s="1">
        <v>48816</v>
      </c>
      <c r="D2145" s="1">
        <v>11</v>
      </c>
      <c r="E2145" s="1">
        <v>4</v>
      </c>
      <c r="G2145" s="1">
        <v>11</v>
      </c>
      <c r="H2145" s="1">
        <v>4</v>
      </c>
    </row>
    <row r="2146" spans="1:8" x14ac:dyDescent="0.3">
      <c r="A2146" s="8" t="s">
        <v>8816</v>
      </c>
      <c r="B2146" s="6">
        <v>53541</v>
      </c>
      <c r="C2146" s="1">
        <v>53541</v>
      </c>
      <c r="D2146" s="1">
        <v>3</v>
      </c>
      <c r="E2146" s="1">
        <v>1</v>
      </c>
      <c r="G2146" s="1">
        <v>3</v>
      </c>
      <c r="H2146" s="1">
        <v>1</v>
      </c>
    </row>
    <row r="2147" spans="1:8" x14ac:dyDescent="0.3">
      <c r="A2147" s="8" t="s">
        <v>1577</v>
      </c>
      <c r="B2147" s="6">
        <v>53536</v>
      </c>
      <c r="C2147" s="1">
        <v>33294</v>
      </c>
      <c r="D2147" s="1">
        <v>16</v>
      </c>
      <c r="E2147" s="1">
        <v>4</v>
      </c>
      <c r="G2147" s="1">
        <v>16</v>
      </c>
      <c r="H2147" s="1">
        <v>4</v>
      </c>
    </row>
    <row r="2148" spans="1:8" x14ac:dyDescent="0.3">
      <c r="A2148" s="8" t="s">
        <v>5876</v>
      </c>
      <c r="B2148" s="6">
        <v>53456</v>
      </c>
      <c r="C2148" s="1">
        <v>47984</v>
      </c>
      <c r="D2148" s="1">
        <v>5</v>
      </c>
      <c r="E2148" s="1">
        <v>2</v>
      </c>
      <c r="G2148" s="1">
        <v>5</v>
      </c>
      <c r="H2148" s="1">
        <v>2</v>
      </c>
    </row>
    <row r="2149" spans="1:8" x14ac:dyDescent="0.3">
      <c r="A2149" s="8" t="s">
        <v>3853</v>
      </c>
      <c r="B2149" s="6">
        <v>53316</v>
      </c>
      <c r="C2149" s="1">
        <v>47848</v>
      </c>
      <c r="D2149" s="1">
        <v>5</v>
      </c>
      <c r="E2149" s="1">
        <v>3</v>
      </c>
      <c r="G2149" s="1">
        <v>5</v>
      </c>
      <c r="H2149" s="1">
        <v>3</v>
      </c>
    </row>
    <row r="2150" spans="1:8" x14ac:dyDescent="0.3">
      <c r="A2150" s="8" t="s">
        <v>6764</v>
      </c>
      <c r="B2150" s="6">
        <v>53248</v>
      </c>
      <c r="C2150" s="1">
        <v>53248</v>
      </c>
      <c r="D2150" s="1">
        <v>2</v>
      </c>
      <c r="E2150" s="1">
        <v>1</v>
      </c>
      <c r="G2150" s="1">
        <v>2</v>
      </c>
      <c r="H2150" s="1">
        <v>1</v>
      </c>
    </row>
    <row r="2151" spans="1:8" x14ac:dyDescent="0.3">
      <c r="A2151" s="8" t="s">
        <v>5621</v>
      </c>
      <c r="B2151" s="6">
        <v>53232</v>
      </c>
      <c r="C2151" s="1">
        <v>36784</v>
      </c>
      <c r="D2151" s="1">
        <v>4</v>
      </c>
      <c r="E2151" s="1">
        <v>2</v>
      </c>
      <c r="G2151" s="1">
        <v>4</v>
      </c>
      <c r="H2151" s="1">
        <v>2</v>
      </c>
    </row>
    <row r="2152" spans="1:8" x14ac:dyDescent="0.3">
      <c r="A2152" s="8" t="s">
        <v>7950</v>
      </c>
      <c r="B2152" s="6">
        <v>53088</v>
      </c>
      <c r="C2152" s="1">
        <v>53088</v>
      </c>
      <c r="D2152" s="1">
        <v>7</v>
      </c>
      <c r="E2152" s="1">
        <v>1</v>
      </c>
      <c r="G2152" s="1">
        <v>7</v>
      </c>
      <c r="H2152" s="1">
        <v>1</v>
      </c>
    </row>
    <row r="2153" spans="1:8" x14ac:dyDescent="0.3">
      <c r="A2153" s="8" t="s">
        <v>6999</v>
      </c>
      <c r="B2153" s="6">
        <v>52914</v>
      </c>
      <c r="C2153" s="1">
        <v>23997</v>
      </c>
      <c r="D2153" s="1">
        <v>8</v>
      </c>
      <c r="E2153" s="1">
        <v>3</v>
      </c>
      <c r="G2153" s="1">
        <v>8</v>
      </c>
      <c r="H2153" s="1">
        <v>3</v>
      </c>
    </row>
    <row r="2154" spans="1:8" x14ac:dyDescent="0.3">
      <c r="A2154" s="8" t="s">
        <v>8407</v>
      </c>
      <c r="B2154" s="6">
        <v>52792</v>
      </c>
      <c r="C2154" s="1">
        <v>52792</v>
      </c>
      <c r="D2154" s="1">
        <v>1</v>
      </c>
      <c r="E2154" s="1">
        <v>1</v>
      </c>
      <c r="G2154" s="1">
        <v>1</v>
      </c>
      <c r="H2154" s="1">
        <v>1</v>
      </c>
    </row>
    <row r="2155" spans="1:8" x14ac:dyDescent="0.3">
      <c r="A2155" s="8" t="s">
        <v>9330</v>
      </c>
      <c r="B2155" s="6">
        <v>52752</v>
      </c>
      <c r="C2155" s="1">
        <v>32896</v>
      </c>
      <c r="D2155" s="1">
        <v>12</v>
      </c>
      <c r="E2155" s="1">
        <v>3</v>
      </c>
      <c r="G2155" s="1">
        <v>12</v>
      </c>
      <c r="H2155" s="1">
        <v>3</v>
      </c>
    </row>
    <row r="2156" spans="1:8" x14ac:dyDescent="0.3">
      <c r="A2156" s="8" t="s">
        <v>2835</v>
      </c>
      <c r="B2156" s="6">
        <v>52696</v>
      </c>
      <c r="C2156" s="1">
        <v>28728</v>
      </c>
      <c r="D2156" s="1">
        <v>10</v>
      </c>
      <c r="E2156" s="1">
        <v>2</v>
      </c>
      <c r="G2156" s="1">
        <v>10</v>
      </c>
      <c r="H2156" s="1">
        <v>2</v>
      </c>
    </row>
    <row r="2157" spans="1:8" x14ac:dyDescent="0.3">
      <c r="A2157" s="8" t="s">
        <v>2919</v>
      </c>
      <c r="B2157" s="6">
        <v>52696</v>
      </c>
      <c r="C2157" s="1">
        <v>49761</v>
      </c>
      <c r="D2157" s="1">
        <v>14</v>
      </c>
      <c r="E2157" s="1">
        <v>4</v>
      </c>
      <c r="G2157" s="1">
        <v>14</v>
      </c>
      <c r="H2157" s="1">
        <v>4</v>
      </c>
    </row>
    <row r="2158" spans="1:8" x14ac:dyDescent="0.3">
      <c r="A2158" s="8" t="s">
        <v>4244</v>
      </c>
      <c r="B2158" s="6">
        <v>52645</v>
      </c>
      <c r="C2158" s="1">
        <v>52645</v>
      </c>
      <c r="D2158" s="1">
        <v>5</v>
      </c>
      <c r="E2158" s="1">
        <v>1</v>
      </c>
      <c r="G2158" s="1">
        <v>5</v>
      </c>
      <c r="H2158" s="1">
        <v>1</v>
      </c>
    </row>
    <row r="2159" spans="1:8" x14ac:dyDescent="0.3">
      <c r="A2159" s="8" t="s">
        <v>4655</v>
      </c>
      <c r="B2159" s="6">
        <v>52645</v>
      </c>
      <c r="C2159" s="1">
        <v>52645</v>
      </c>
      <c r="D2159" s="1">
        <v>5</v>
      </c>
      <c r="E2159" s="1">
        <v>1</v>
      </c>
      <c r="G2159" s="1">
        <v>5</v>
      </c>
      <c r="H2159" s="1">
        <v>1</v>
      </c>
    </row>
    <row r="2160" spans="1:8" x14ac:dyDescent="0.3">
      <c r="A2160" s="8" t="s">
        <v>5367</v>
      </c>
      <c r="B2160" s="6">
        <v>52608</v>
      </c>
      <c r="C2160" s="1">
        <v>47984</v>
      </c>
      <c r="D2160" s="1">
        <v>3</v>
      </c>
      <c r="E2160" s="1">
        <v>2</v>
      </c>
      <c r="G2160" s="1">
        <v>3</v>
      </c>
      <c r="H2160" s="1">
        <v>2</v>
      </c>
    </row>
    <row r="2161" spans="1:8" x14ac:dyDescent="0.3">
      <c r="A2161" s="8" t="s">
        <v>7580</v>
      </c>
      <c r="B2161" s="6">
        <v>52595</v>
      </c>
      <c r="C2161" s="1">
        <v>27986</v>
      </c>
      <c r="D2161" s="1">
        <v>32</v>
      </c>
      <c r="E2161" s="1">
        <v>4</v>
      </c>
      <c r="G2161" s="1">
        <v>32</v>
      </c>
      <c r="H2161" s="1">
        <v>4</v>
      </c>
    </row>
    <row r="2162" spans="1:8" x14ac:dyDescent="0.3">
      <c r="A2162" s="8" t="s">
        <v>6254</v>
      </c>
      <c r="B2162" s="6">
        <v>52485</v>
      </c>
      <c r="C2162" s="1">
        <v>30294</v>
      </c>
      <c r="D2162" s="1">
        <v>18</v>
      </c>
      <c r="E2162" s="1">
        <v>5</v>
      </c>
      <c r="G2162" s="1">
        <v>18</v>
      </c>
      <c r="H2162" s="1">
        <v>5</v>
      </c>
    </row>
    <row r="2163" spans="1:8" x14ac:dyDescent="0.3">
      <c r="A2163" s="8" t="s">
        <v>7838</v>
      </c>
      <c r="B2163" s="6">
        <v>52392</v>
      </c>
      <c r="C2163" s="1">
        <v>52392</v>
      </c>
      <c r="D2163" s="1">
        <v>5</v>
      </c>
      <c r="E2163" s="1">
        <v>1</v>
      </c>
      <c r="G2163" s="1">
        <v>5</v>
      </c>
      <c r="H2163" s="1">
        <v>1</v>
      </c>
    </row>
    <row r="2164" spans="1:8" x14ac:dyDescent="0.3">
      <c r="A2164" s="8" t="s">
        <v>2137</v>
      </c>
      <c r="B2164" s="6">
        <v>52325</v>
      </c>
      <c r="C2164" s="1">
        <v>52325</v>
      </c>
      <c r="D2164" s="1">
        <v>5</v>
      </c>
      <c r="E2164" s="1">
        <v>1</v>
      </c>
      <c r="G2164" s="1">
        <v>5</v>
      </c>
      <c r="H2164" s="1">
        <v>1</v>
      </c>
    </row>
    <row r="2165" spans="1:8" x14ac:dyDescent="0.3">
      <c r="A2165" s="8" t="s">
        <v>7995</v>
      </c>
      <c r="B2165" s="6">
        <v>52316</v>
      </c>
      <c r="C2165" s="1">
        <v>46516</v>
      </c>
      <c r="D2165" s="1">
        <v>8</v>
      </c>
      <c r="E2165" s="1">
        <v>3</v>
      </c>
      <c r="G2165" s="1">
        <v>8</v>
      </c>
      <c r="H2165" s="1">
        <v>3</v>
      </c>
    </row>
    <row r="2166" spans="1:8" x14ac:dyDescent="0.3">
      <c r="A2166" s="8" t="s">
        <v>7438</v>
      </c>
      <c r="B2166" s="6">
        <v>52279</v>
      </c>
      <c r="C2166" s="1">
        <v>46516</v>
      </c>
      <c r="D2166" s="1">
        <v>7</v>
      </c>
      <c r="E2166" s="1">
        <v>4</v>
      </c>
      <c r="G2166" s="1">
        <v>7</v>
      </c>
      <c r="H2166" s="1">
        <v>4</v>
      </c>
    </row>
    <row r="2167" spans="1:8" x14ac:dyDescent="0.3">
      <c r="A2167" s="8" t="s">
        <v>7866</v>
      </c>
      <c r="B2167" s="6">
        <v>52224</v>
      </c>
      <c r="C2167" s="1">
        <v>26586</v>
      </c>
      <c r="D2167" s="1">
        <v>23</v>
      </c>
      <c r="E2167" s="1">
        <v>5</v>
      </c>
      <c r="G2167" s="1">
        <v>23</v>
      </c>
      <c r="H2167" s="1">
        <v>5</v>
      </c>
    </row>
    <row r="2168" spans="1:8" x14ac:dyDescent="0.3">
      <c r="A2168" s="8" t="s">
        <v>6461</v>
      </c>
      <c r="B2168" s="6">
        <v>52196</v>
      </c>
      <c r="C2168" s="1">
        <v>52196</v>
      </c>
      <c r="D2168" s="1">
        <v>2</v>
      </c>
      <c r="E2168" s="1">
        <v>1</v>
      </c>
      <c r="G2168" s="1">
        <v>2</v>
      </c>
      <c r="H2168" s="1">
        <v>1</v>
      </c>
    </row>
    <row r="2169" spans="1:8" x14ac:dyDescent="0.3">
      <c r="A2169" s="8" t="s">
        <v>2463</v>
      </c>
      <c r="B2169" s="6">
        <v>52136</v>
      </c>
      <c r="C2169" s="1">
        <v>52136</v>
      </c>
      <c r="D2169" s="1">
        <v>7</v>
      </c>
      <c r="E2169" s="1">
        <v>1</v>
      </c>
      <c r="G2169" s="1">
        <v>7</v>
      </c>
      <c r="H2169" s="1">
        <v>1</v>
      </c>
    </row>
    <row r="2170" spans="1:8" x14ac:dyDescent="0.3">
      <c r="A2170" s="8" t="s">
        <v>9209</v>
      </c>
      <c r="B2170" s="6">
        <v>52096</v>
      </c>
      <c r="C2170" s="1">
        <v>36288</v>
      </c>
      <c r="D2170" s="1">
        <v>16</v>
      </c>
      <c r="E2170" s="1">
        <v>4</v>
      </c>
      <c r="G2170" s="1">
        <v>16</v>
      </c>
      <c r="H2170" s="1">
        <v>4</v>
      </c>
    </row>
    <row r="2171" spans="1:8" x14ac:dyDescent="0.3">
      <c r="A2171" s="8" t="s">
        <v>6703</v>
      </c>
      <c r="B2171" s="6">
        <v>52084</v>
      </c>
      <c r="C2171" s="1">
        <v>40159</v>
      </c>
      <c r="D2171" s="1">
        <v>12</v>
      </c>
      <c r="E2171" s="1">
        <v>3</v>
      </c>
      <c r="G2171" s="1">
        <v>12</v>
      </c>
      <c r="H2171" s="1">
        <v>3</v>
      </c>
    </row>
    <row r="2172" spans="1:8" x14ac:dyDescent="0.3">
      <c r="A2172" s="8" t="s">
        <v>6646</v>
      </c>
      <c r="B2172" s="6">
        <v>52064</v>
      </c>
      <c r="C2172" s="1">
        <v>52064</v>
      </c>
      <c r="D2172" s="1">
        <v>4</v>
      </c>
      <c r="E2172" s="1">
        <v>1</v>
      </c>
      <c r="G2172" s="1">
        <v>4</v>
      </c>
      <c r="H2172" s="1">
        <v>1</v>
      </c>
    </row>
    <row r="2173" spans="1:8" x14ac:dyDescent="0.3">
      <c r="A2173" s="8" t="s">
        <v>8909</v>
      </c>
      <c r="B2173" s="6">
        <v>52003</v>
      </c>
      <c r="C2173" s="1">
        <v>49497</v>
      </c>
      <c r="D2173" s="1">
        <v>5</v>
      </c>
      <c r="E2173" s="1">
        <v>2</v>
      </c>
      <c r="G2173" s="1">
        <v>5</v>
      </c>
      <c r="H2173" s="1">
        <v>2</v>
      </c>
    </row>
    <row r="2174" spans="1:8" x14ac:dyDescent="0.3">
      <c r="A2174" s="8" t="s">
        <v>7197</v>
      </c>
      <c r="B2174" s="6">
        <v>51996</v>
      </c>
      <c r="C2174" s="1">
        <v>51996</v>
      </c>
      <c r="D2174" s="1">
        <v>4</v>
      </c>
      <c r="E2174" s="1">
        <v>1</v>
      </c>
      <c r="G2174" s="1">
        <v>4</v>
      </c>
      <c r="H2174" s="1">
        <v>1</v>
      </c>
    </row>
    <row r="2175" spans="1:8" x14ac:dyDescent="0.3">
      <c r="A2175" s="8" t="s">
        <v>7693</v>
      </c>
      <c r="B2175" s="6">
        <v>51968</v>
      </c>
      <c r="C2175" s="1">
        <v>51968</v>
      </c>
      <c r="D2175" s="1">
        <v>7</v>
      </c>
      <c r="E2175" s="1">
        <v>1</v>
      </c>
      <c r="G2175" s="1">
        <v>7</v>
      </c>
      <c r="H2175" s="1">
        <v>1</v>
      </c>
    </row>
    <row r="2176" spans="1:8" x14ac:dyDescent="0.3">
      <c r="A2176" s="8" t="s">
        <v>8735</v>
      </c>
      <c r="B2176" s="6">
        <v>51968</v>
      </c>
      <c r="C2176" s="1">
        <v>51968</v>
      </c>
      <c r="D2176" s="1">
        <v>2</v>
      </c>
      <c r="E2176" s="1">
        <v>1</v>
      </c>
      <c r="G2176" s="1">
        <v>2</v>
      </c>
      <c r="H2176" s="1">
        <v>1</v>
      </c>
    </row>
    <row r="2177" spans="1:8" x14ac:dyDescent="0.3">
      <c r="A2177" s="8" t="s">
        <v>7014</v>
      </c>
      <c r="B2177" s="6">
        <v>51855</v>
      </c>
      <c r="C2177" s="1">
        <v>45597</v>
      </c>
      <c r="D2177" s="1">
        <v>14</v>
      </c>
      <c r="E2177" s="1">
        <v>3</v>
      </c>
      <c r="G2177" s="1">
        <v>14</v>
      </c>
      <c r="H2177" s="1">
        <v>3</v>
      </c>
    </row>
    <row r="2178" spans="1:8" x14ac:dyDescent="0.3">
      <c r="A2178" s="8" t="s">
        <v>7724</v>
      </c>
      <c r="B2178" s="6">
        <v>51721</v>
      </c>
      <c r="C2178" s="1">
        <v>35168</v>
      </c>
      <c r="D2178" s="1">
        <v>10</v>
      </c>
      <c r="E2178" s="1">
        <v>3</v>
      </c>
      <c r="G2178" s="1">
        <v>10</v>
      </c>
      <c r="H2178" s="1">
        <v>3</v>
      </c>
    </row>
    <row r="2179" spans="1:8" x14ac:dyDescent="0.3">
      <c r="A2179" s="8" t="s">
        <v>4634</v>
      </c>
      <c r="B2179" s="6">
        <v>51712</v>
      </c>
      <c r="C2179" s="1">
        <v>51712</v>
      </c>
      <c r="D2179" s="1">
        <v>8</v>
      </c>
      <c r="E2179" s="1">
        <v>1</v>
      </c>
      <c r="G2179" s="1">
        <v>8</v>
      </c>
      <c r="H2179" s="1">
        <v>1</v>
      </c>
    </row>
    <row r="2180" spans="1:8" x14ac:dyDescent="0.3">
      <c r="A2180" s="8" t="s">
        <v>6840</v>
      </c>
      <c r="B2180" s="6">
        <v>51588</v>
      </c>
      <c r="C2180" s="1">
        <v>51588</v>
      </c>
      <c r="D2180" s="1">
        <v>1</v>
      </c>
      <c r="E2180" s="1">
        <v>1</v>
      </c>
      <c r="G2180" s="1">
        <v>1</v>
      </c>
      <c r="H2180" s="1">
        <v>1</v>
      </c>
    </row>
    <row r="2181" spans="1:8" x14ac:dyDescent="0.3">
      <c r="A2181" s="8" t="s">
        <v>2975</v>
      </c>
      <c r="B2181" s="6">
        <v>51588</v>
      </c>
      <c r="C2181" s="1">
        <v>51588</v>
      </c>
      <c r="D2181" s="1">
        <v>6</v>
      </c>
      <c r="E2181" s="1">
        <v>1</v>
      </c>
      <c r="G2181" s="1">
        <v>6</v>
      </c>
      <c r="H2181" s="1">
        <v>1</v>
      </c>
    </row>
    <row r="2182" spans="1:8" x14ac:dyDescent="0.3">
      <c r="A2182" s="8" t="s">
        <v>454</v>
      </c>
      <c r="B2182" s="6">
        <v>51403</v>
      </c>
      <c r="C2182" s="1">
        <v>47997</v>
      </c>
      <c r="D2182" s="1">
        <v>8</v>
      </c>
      <c r="E2182" s="1">
        <v>3</v>
      </c>
      <c r="G2182" s="1">
        <v>8</v>
      </c>
      <c r="H2182" s="1">
        <v>3</v>
      </c>
    </row>
    <row r="2183" spans="1:8" x14ac:dyDescent="0.3">
      <c r="A2183" s="8" t="s">
        <v>4754</v>
      </c>
      <c r="B2183" s="6">
        <v>51380</v>
      </c>
      <c r="C2183" s="1">
        <v>40784</v>
      </c>
      <c r="D2183" s="1">
        <v>5</v>
      </c>
      <c r="E2183" s="1">
        <v>2</v>
      </c>
      <c r="G2183" s="1">
        <v>5</v>
      </c>
      <c r="H2183" s="1">
        <v>2</v>
      </c>
    </row>
    <row r="2184" spans="1:8" x14ac:dyDescent="0.3">
      <c r="A2184" s="8" t="s">
        <v>4289</v>
      </c>
      <c r="B2184" s="6">
        <v>51352</v>
      </c>
      <c r="C2184" s="1">
        <v>49998</v>
      </c>
      <c r="D2184" s="1">
        <v>5</v>
      </c>
      <c r="E2184" s="1">
        <v>3</v>
      </c>
      <c r="G2184" s="1">
        <v>5</v>
      </c>
      <c r="H2184" s="1">
        <v>3</v>
      </c>
    </row>
    <row r="2185" spans="1:8" x14ac:dyDescent="0.3">
      <c r="A2185" s="8" t="s">
        <v>480</v>
      </c>
      <c r="B2185" s="6">
        <v>51312</v>
      </c>
      <c r="C2185" s="1">
        <v>51312</v>
      </c>
      <c r="D2185" s="1">
        <v>3</v>
      </c>
      <c r="E2185" s="1">
        <v>1</v>
      </c>
      <c r="G2185" s="1">
        <v>3</v>
      </c>
      <c r="H2185" s="1">
        <v>1</v>
      </c>
    </row>
    <row r="2186" spans="1:8" x14ac:dyDescent="0.3">
      <c r="A2186" s="8" t="s">
        <v>5327</v>
      </c>
      <c r="B2186" s="6">
        <v>51203</v>
      </c>
      <c r="C2186" s="1">
        <v>31843</v>
      </c>
      <c r="D2186" s="1">
        <v>15</v>
      </c>
      <c r="E2186" s="1">
        <v>3</v>
      </c>
      <c r="G2186" s="1">
        <v>15</v>
      </c>
      <c r="H2186" s="1">
        <v>3</v>
      </c>
    </row>
    <row r="2187" spans="1:8" x14ac:dyDescent="0.3">
      <c r="A2187" s="8" t="s">
        <v>2490</v>
      </c>
      <c r="B2187" s="6">
        <v>51184</v>
      </c>
      <c r="C2187" s="1">
        <v>51184</v>
      </c>
      <c r="D2187" s="1">
        <v>4</v>
      </c>
      <c r="E2187" s="1">
        <v>1</v>
      </c>
      <c r="G2187" s="1">
        <v>4</v>
      </c>
      <c r="H2187" s="1">
        <v>1</v>
      </c>
    </row>
    <row r="2188" spans="1:8" x14ac:dyDescent="0.3">
      <c r="A2188" s="8" t="s">
        <v>9158</v>
      </c>
      <c r="B2188" s="6">
        <v>51184</v>
      </c>
      <c r="C2188" s="1">
        <v>51184</v>
      </c>
      <c r="D2188" s="1">
        <v>7</v>
      </c>
      <c r="E2188" s="1">
        <v>1</v>
      </c>
      <c r="G2188" s="1">
        <v>7</v>
      </c>
      <c r="H2188" s="1">
        <v>1</v>
      </c>
    </row>
    <row r="2189" spans="1:8" x14ac:dyDescent="0.3">
      <c r="A2189" s="8" t="s">
        <v>7414</v>
      </c>
      <c r="B2189" s="6">
        <v>51168</v>
      </c>
      <c r="C2189" s="1">
        <v>51168</v>
      </c>
      <c r="D2189" s="1">
        <v>2</v>
      </c>
      <c r="E2189" s="1">
        <v>1</v>
      </c>
      <c r="G2189" s="1">
        <v>2</v>
      </c>
      <c r="H2189" s="1">
        <v>1</v>
      </c>
    </row>
    <row r="2190" spans="1:8" x14ac:dyDescent="0.3">
      <c r="A2190" s="8" t="s">
        <v>3082</v>
      </c>
      <c r="B2190" s="6">
        <v>51072</v>
      </c>
      <c r="C2190" s="1">
        <v>51072</v>
      </c>
      <c r="D2190" s="1">
        <v>6</v>
      </c>
      <c r="E2190" s="1">
        <v>1</v>
      </c>
      <c r="G2190" s="1">
        <v>6</v>
      </c>
      <c r="H2190" s="1">
        <v>1</v>
      </c>
    </row>
    <row r="2191" spans="1:8" x14ac:dyDescent="0.3">
      <c r="A2191" s="8" t="s">
        <v>5821</v>
      </c>
      <c r="B2191" s="6">
        <v>51072</v>
      </c>
      <c r="C2191" s="1">
        <v>40176</v>
      </c>
      <c r="D2191" s="1">
        <v>6</v>
      </c>
      <c r="E2191" s="1">
        <v>2</v>
      </c>
      <c r="G2191" s="1">
        <v>6</v>
      </c>
      <c r="H2191" s="1">
        <v>2</v>
      </c>
    </row>
    <row r="2192" spans="1:8" x14ac:dyDescent="0.3">
      <c r="A2192" s="8" t="s">
        <v>7507</v>
      </c>
      <c r="B2192" s="6">
        <v>51016</v>
      </c>
      <c r="C2192" s="1">
        <v>51016</v>
      </c>
      <c r="D2192" s="1">
        <v>7</v>
      </c>
      <c r="E2192" s="1">
        <v>1</v>
      </c>
      <c r="G2192" s="1">
        <v>7</v>
      </c>
      <c r="H2192" s="1">
        <v>1</v>
      </c>
    </row>
    <row r="2193" spans="1:8" x14ac:dyDescent="0.3">
      <c r="A2193" s="8" t="s">
        <v>7485</v>
      </c>
      <c r="B2193" s="6">
        <v>50862</v>
      </c>
      <c r="C2193" s="1">
        <v>19662</v>
      </c>
      <c r="D2193" s="1">
        <v>11</v>
      </c>
      <c r="E2193" s="1">
        <v>4</v>
      </c>
      <c r="G2193" s="1">
        <v>11</v>
      </c>
      <c r="H2193" s="1">
        <v>4</v>
      </c>
    </row>
    <row r="2194" spans="1:8" x14ac:dyDescent="0.3">
      <c r="A2194" s="8" t="s">
        <v>9368</v>
      </c>
      <c r="B2194" s="6">
        <v>50720</v>
      </c>
      <c r="C2194" s="1">
        <v>50396</v>
      </c>
      <c r="D2194" s="1">
        <v>9</v>
      </c>
      <c r="E2194" s="1">
        <v>2</v>
      </c>
      <c r="G2194" s="1">
        <v>9</v>
      </c>
      <c r="H2194" s="1">
        <v>2</v>
      </c>
    </row>
    <row r="2195" spans="1:8" x14ac:dyDescent="0.3">
      <c r="A2195" s="8" t="s">
        <v>7707</v>
      </c>
      <c r="B2195" s="6">
        <v>50496</v>
      </c>
      <c r="C2195" s="1">
        <v>50496</v>
      </c>
      <c r="D2195" s="1">
        <v>6</v>
      </c>
      <c r="E2195" s="1">
        <v>1</v>
      </c>
      <c r="G2195" s="1">
        <v>6</v>
      </c>
      <c r="H2195" s="1">
        <v>1</v>
      </c>
    </row>
    <row r="2196" spans="1:8" x14ac:dyDescent="0.3">
      <c r="A2196" s="8" t="s">
        <v>8047</v>
      </c>
      <c r="B2196" s="6">
        <v>50462</v>
      </c>
      <c r="C2196" s="1">
        <v>37376</v>
      </c>
      <c r="D2196" s="1">
        <v>12</v>
      </c>
      <c r="E2196" s="1">
        <v>3</v>
      </c>
      <c r="G2196" s="1">
        <v>12</v>
      </c>
      <c r="H2196" s="1">
        <v>3</v>
      </c>
    </row>
    <row r="2197" spans="1:8" x14ac:dyDescent="0.3">
      <c r="A2197" s="8" t="s">
        <v>8887</v>
      </c>
      <c r="B2197" s="6">
        <v>50455</v>
      </c>
      <c r="C2197" s="1">
        <v>49343</v>
      </c>
      <c r="D2197" s="1">
        <v>7</v>
      </c>
      <c r="E2197" s="1">
        <v>2</v>
      </c>
      <c r="G2197" s="1">
        <v>7</v>
      </c>
      <c r="H2197" s="1">
        <v>2</v>
      </c>
    </row>
    <row r="2198" spans="1:8" x14ac:dyDescent="0.3">
      <c r="A2198" s="8" t="s">
        <v>4873</v>
      </c>
      <c r="B2198" s="6">
        <v>50415</v>
      </c>
      <c r="C2198" s="1">
        <v>31155</v>
      </c>
      <c r="D2198" s="1">
        <v>10</v>
      </c>
      <c r="E2198" s="1">
        <v>3</v>
      </c>
      <c r="G2198" s="1">
        <v>10</v>
      </c>
      <c r="H2198" s="1">
        <v>3</v>
      </c>
    </row>
    <row r="2199" spans="1:8" x14ac:dyDescent="0.3">
      <c r="A2199" s="8" t="s">
        <v>4504</v>
      </c>
      <c r="B2199" s="6">
        <v>50406</v>
      </c>
      <c r="C2199" s="1">
        <v>35808</v>
      </c>
      <c r="D2199" s="1">
        <v>6</v>
      </c>
      <c r="E2199" s="1">
        <v>2</v>
      </c>
      <c r="G2199" s="1">
        <v>6</v>
      </c>
      <c r="H2199" s="1">
        <v>2</v>
      </c>
    </row>
    <row r="2200" spans="1:8" x14ac:dyDescent="0.3">
      <c r="A2200" s="8" t="s">
        <v>4840</v>
      </c>
      <c r="B2200" s="6">
        <v>50322</v>
      </c>
      <c r="C2200" s="1">
        <v>47724</v>
      </c>
      <c r="D2200" s="1">
        <v>6</v>
      </c>
      <c r="E2200" s="1">
        <v>2</v>
      </c>
      <c r="G2200" s="1">
        <v>6</v>
      </c>
      <c r="H2200" s="1">
        <v>2</v>
      </c>
    </row>
    <row r="2201" spans="1:8" x14ac:dyDescent="0.3">
      <c r="A2201" s="8" t="s">
        <v>9343</v>
      </c>
      <c r="B2201" s="6">
        <v>50313</v>
      </c>
      <c r="C2201" s="1">
        <v>28197</v>
      </c>
      <c r="D2201" s="1">
        <v>7</v>
      </c>
      <c r="E2201" s="1">
        <v>2</v>
      </c>
      <c r="G2201" s="1">
        <v>7</v>
      </c>
      <c r="H2201" s="1">
        <v>2</v>
      </c>
    </row>
    <row r="2202" spans="1:8" x14ac:dyDescent="0.3">
      <c r="A2202" s="8" t="s">
        <v>5803</v>
      </c>
      <c r="B2202" s="6">
        <v>50181</v>
      </c>
      <c r="C2202" s="1">
        <v>50181</v>
      </c>
      <c r="D2202" s="1">
        <v>3</v>
      </c>
      <c r="E2202" s="1">
        <v>1</v>
      </c>
      <c r="G2202" s="1">
        <v>3</v>
      </c>
      <c r="H2202" s="1">
        <v>1</v>
      </c>
    </row>
    <row r="2203" spans="1:8" x14ac:dyDescent="0.3">
      <c r="A2203" s="8" t="s">
        <v>9043</v>
      </c>
      <c r="B2203" s="6">
        <v>50136</v>
      </c>
      <c r="C2203" s="1">
        <v>50136</v>
      </c>
      <c r="D2203" s="1">
        <v>3</v>
      </c>
      <c r="E2203" s="1">
        <v>1</v>
      </c>
      <c r="G2203" s="1">
        <v>3</v>
      </c>
      <c r="H2203" s="1">
        <v>1</v>
      </c>
    </row>
    <row r="2204" spans="1:8" x14ac:dyDescent="0.3">
      <c r="A2204" s="8" t="s">
        <v>3036</v>
      </c>
      <c r="B2204" s="6">
        <v>50112</v>
      </c>
      <c r="C2204" s="1">
        <v>50112</v>
      </c>
      <c r="D2204" s="1">
        <v>6</v>
      </c>
      <c r="E2204" s="1">
        <v>1</v>
      </c>
      <c r="G2204" s="1">
        <v>6</v>
      </c>
      <c r="H2204" s="1">
        <v>1</v>
      </c>
    </row>
    <row r="2205" spans="1:8" x14ac:dyDescent="0.3">
      <c r="A2205" s="8" t="s">
        <v>5325</v>
      </c>
      <c r="B2205" s="6">
        <v>50070</v>
      </c>
      <c r="C2205" s="1">
        <v>45576</v>
      </c>
      <c r="D2205" s="1">
        <v>6</v>
      </c>
      <c r="E2205" s="1">
        <v>2</v>
      </c>
      <c r="G2205" s="1">
        <v>6</v>
      </c>
      <c r="H2205" s="1">
        <v>2</v>
      </c>
    </row>
    <row r="2206" spans="1:8" x14ac:dyDescent="0.3">
      <c r="A2206" s="8" t="s">
        <v>3088</v>
      </c>
      <c r="B2206" s="6">
        <v>50041</v>
      </c>
      <c r="C2206" s="1">
        <v>30400</v>
      </c>
      <c r="D2206" s="1">
        <v>23</v>
      </c>
      <c r="E2206" s="1">
        <v>4</v>
      </c>
      <c r="G2206" s="1">
        <v>23</v>
      </c>
      <c r="H2206" s="1">
        <v>4</v>
      </c>
    </row>
    <row r="2207" spans="1:8" x14ac:dyDescent="0.3">
      <c r="A2207" s="8" t="s">
        <v>6397</v>
      </c>
      <c r="B2207" s="6">
        <v>49964</v>
      </c>
      <c r="C2207" s="1">
        <v>47616</v>
      </c>
      <c r="D2207" s="1">
        <v>8</v>
      </c>
      <c r="E2207" s="1">
        <v>2</v>
      </c>
      <c r="G2207" s="1">
        <v>8</v>
      </c>
      <c r="H2207" s="1">
        <v>2</v>
      </c>
    </row>
    <row r="2208" spans="1:8" x14ac:dyDescent="0.3">
      <c r="A2208" s="8" t="s">
        <v>2543</v>
      </c>
      <c r="B2208" s="6">
        <v>49896</v>
      </c>
      <c r="C2208" s="1">
        <v>29592</v>
      </c>
      <c r="D2208" s="1">
        <v>6</v>
      </c>
      <c r="E2208" s="1">
        <v>3</v>
      </c>
      <c r="G2208" s="1">
        <v>6</v>
      </c>
      <c r="H2208" s="1">
        <v>3</v>
      </c>
    </row>
    <row r="2209" spans="1:8" x14ac:dyDescent="0.3">
      <c r="A2209" s="8" t="s">
        <v>7818</v>
      </c>
      <c r="B2209" s="6">
        <v>49893</v>
      </c>
      <c r="C2209" s="1">
        <v>49155</v>
      </c>
      <c r="D2209" s="1">
        <v>7</v>
      </c>
      <c r="E2209" s="1">
        <v>2</v>
      </c>
      <c r="G2209" s="1">
        <v>7</v>
      </c>
      <c r="H2209" s="1">
        <v>2</v>
      </c>
    </row>
    <row r="2210" spans="1:8" x14ac:dyDescent="0.3">
      <c r="A2210" s="8" t="s">
        <v>315</v>
      </c>
      <c r="B2210" s="6">
        <v>49871</v>
      </c>
      <c r="C2210" s="1">
        <v>25824</v>
      </c>
      <c r="D2210" s="1">
        <v>15</v>
      </c>
      <c r="E2210" s="1">
        <v>4</v>
      </c>
      <c r="G2210" s="1">
        <v>15</v>
      </c>
      <c r="H2210" s="1">
        <v>4</v>
      </c>
    </row>
    <row r="2211" spans="1:8" x14ac:dyDescent="0.3">
      <c r="A2211" s="8" t="s">
        <v>6787</v>
      </c>
      <c r="B2211" s="6">
        <v>49826</v>
      </c>
      <c r="C2211" s="1">
        <v>49826</v>
      </c>
      <c r="D2211" s="1">
        <v>7</v>
      </c>
      <c r="E2211" s="1">
        <v>1</v>
      </c>
      <c r="G2211" s="1">
        <v>7</v>
      </c>
      <c r="H2211" s="1">
        <v>1</v>
      </c>
    </row>
    <row r="2212" spans="1:8" x14ac:dyDescent="0.3">
      <c r="A2212" s="8" t="s">
        <v>8695</v>
      </c>
      <c r="B2212" s="6">
        <v>49815</v>
      </c>
      <c r="C2212" s="1">
        <v>30294</v>
      </c>
      <c r="D2212" s="1">
        <v>7</v>
      </c>
      <c r="E2212" s="1">
        <v>3</v>
      </c>
      <c r="G2212" s="1">
        <v>7</v>
      </c>
      <c r="H2212" s="1">
        <v>3</v>
      </c>
    </row>
    <row r="2213" spans="1:8" x14ac:dyDescent="0.3">
      <c r="A2213" s="8" t="s">
        <v>7522</v>
      </c>
      <c r="B2213" s="6">
        <v>49792</v>
      </c>
      <c r="C2213" s="1">
        <v>49792</v>
      </c>
      <c r="D2213" s="1">
        <v>8</v>
      </c>
      <c r="E2213" s="1">
        <v>1</v>
      </c>
      <c r="G2213" s="1">
        <v>8</v>
      </c>
      <c r="H2213" s="1">
        <v>1</v>
      </c>
    </row>
    <row r="2214" spans="1:8" x14ac:dyDescent="0.3">
      <c r="A2214" s="8" t="s">
        <v>829</v>
      </c>
      <c r="B2214" s="6">
        <v>49632</v>
      </c>
      <c r="C2214" s="1">
        <v>49632</v>
      </c>
      <c r="D2214" s="1">
        <v>4</v>
      </c>
      <c r="E2214" s="1">
        <v>1</v>
      </c>
      <c r="G2214" s="1">
        <v>4</v>
      </c>
      <c r="H2214" s="1">
        <v>1</v>
      </c>
    </row>
    <row r="2215" spans="1:8" x14ac:dyDescent="0.3">
      <c r="A2215" s="8" t="s">
        <v>8645</v>
      </c>
      <c r="B2215" s="6">
        <v>49616</v>
      </c>
      <c r="C2215" s="1">
        <v>49616</v>
      </c>
      <c r="D2215" s="1">
        <v>2</v>
      </c>
      <c r="E2215" s="1">
        <v>1</v>
      </c>
      <c r="G2215" s="1">
        <v>2</v>
      </c>
      <c r="H2215" s="1">
        <v>1</v>
      </c>
    </row>
    <row r="2216" spans="1:8" x14ac:dyDescent="0.3">
      <c r="A2216" s="8" t="s">
        <v>7667</v>
      </c>
      <c r="B2216" s="6">
        <v>49568</v>
      </c>
      <c r="C2216" s="1">
        <v>49568</v>
      </c>
      <c r="D2216" s="1">
        <v>2</v>
      </c>
      <c r="E2216" s="1">
        <v>1</v>
      </c>
      <c r="G2216" s="1">
        <v>2</v>
      </c>
      <c r="H2216" s="1">
        <v>1</v>
      </c>
    </row>
    <row r="2217" spans="1:8" x14ac:dyDescent="0.3">
      <c r="A2217" s="8" t="s">
        <v>6351</v>
      </c>
      <c r="B2217" s="6">
        <v>49568</v>
      </c>
      <c r="C2217" s="1">
        <v>49568</v>
      </c>
      <c r="D2217" s="1">
        <v>2</v>
      </c>
      <c r="E2217" s="1">
        <v>1</v>
      </c>
      <c r="G2217" s="1">
        <v>2</v>
      </c>
      <c r="H2217" s="1">
        <v>1</v>
      </c>
    </row>
    <row r="2218" spans="1:8" x14ac:dyDescent="0.3">
      <c r="A2218" s="8" t="s">
        <v>6585</v>
      </c>
      <c r="B2218" s="6">
        <v>49530</v>
      </c>
      <c r="C2218" s="1">
        <v>48132</v>
      </c>
      <c r="D2218" s="1">
        <v>5</v>
      </c>
      <c r="E2218" s="1">
        <v>2</v>
      </c>
      <c r="G2218" s="1">
        <v>5</v>
      </c>
      <c r="H2218" s="1">
        <v>2</v>
      </c>
    </row>
    <row r="2219" spans="1:8" x14ac:dyDescent="0.3">
      <c r="A2219" s="8" t="s">
        <v>7364</v>
      </c>
      <c r="B2219" s="6">
        <v>49408</v>
      </c>
      <c r="C2219" s="1">
        <v>49408</v>
      </c>
      <c r="D2219" s="1">
        <v>4</v>
      </c>
      <c r="E2219" s="1">
        <v>1</v>
      </c>
      <c r="G2219" s="1">
        <v>4</v>
      </c>
      <c r="H2219" s="1">
        <v>1</v>
      </c>
    </row>
    <row r="2220" spans="1:8" x14ac:dyDescent="0.3">
      <c r="A2220" s="8" t="s">
        <v>6915</v>
      </c>
      <c r="B2220" s="6">
        <v>49285</v>
      </c>
      <c r="C2220" s="1">
        <v>44596</v>
      </c>
      <c r="D2220" s="1">
        <v>9</v>
      </c>
      <c r="E2220" s="1">
        <v>3</v>
      </c>
      <c r="G2220" s="1">
        <v>9</v>
      </c>
      <c r="H2220" s="1">
        <v>3</v>
      </c>
    </row>
    <row r="2221" spans="1:8" x14ac:dyDescent="0.3">
      <c r="A2221" s="8" t="s">
        <v>1219</v>
      </c>
      <c r="B2221" s="6">
        <v>49228</v>
      </c>
      <c r="C2221" s="1">
        <v>33804</v>
      </c>
      <c r="D2221" s="1">
        <v>7</v>
      </c>
      <c r="E2221" s="1">
        <v>2</v>
      </c>
      <c r="G2221" s="1">
        <v>7</v>
      </c>
      <c r="H2221" s="1">
        <v>2</v>
      </c>
    </row>
    <row r="2222" spans="1:8" x14ac:dyDescent="0.3">
      <c r="A2222" s="8" t="s">
        <v>9374</v>
      </c>
      <c r="B2222" s="6">
        <v>49155</v>
      </c>
      <c r="C2222" s="1">
        <v>49155</v>
      </c>
      <c r="D2222" s="1">
        <v>5</v>
      </c>
      <c r="E2222" s="1">
        <v>1</v>
      </c>
      <c r="G2222" s="1">
        <v>5</v>
      </c>
      <c r="H2222" s="1">
        <v>1</v>
      </c>
    </row>
    <row r="2223" spans="1:8" x14ac:dyDescent="0.3">
      <c r="A2223" s="8" t="s">
        <v>4387</v>
      </c>
      <c r="B2223" s="6">
        <v>49032</v>
      </c>
      <c r="C2223" s="1">
        <v>49032</v>
      </c>
      <c r="D2223" s="1">
        <v>9</v>
      </c>
      <c r="E2223" s="1">
        <v>1</v>
      </c>
      <c r="G2223" s="1">
        <v>9</v>
      </c>
      <c r="H2223" s="1">
        <v>1</v>
      </c>
    </row>
    <row r="2224" spans="1:8" x14ac:dyDescent="0.3">
      <c r="A2224" s="8" t="s">
        <v>8907</v>
      </c>
      <c r="B2224" s="6">
        <v>48923</v>
      </c>
      <c r="C2224" s="1">
        <v>48923</v>
      </c>
      <c r="D2224" s="1">
        <v>2</v>
      </c>
      <c r="E2224" s="1">
        <v>1</v>
      </c>
      <c r="G2224" s="1">
        <v>2</v>
      </c>
      <c r="H2224" s="1">
        <v>1</v>
      </c>
    </row>
    <row r="2225" spans="1:8" x14ac:dyDescent="0.3">
      <c r="A2225" s="8" t="s">
        <v>2513</v>
      </c>
      <c r="B2225" s="6">
        <v>48896</v>
      </c>
      <c r="C2225" s="1">
        <v>48896</v>
      </c>
      <c r="D2225" s="1">
        <v>4</v>
      </c>
      <c r="E2225" s="1">
        <v>1</v>
      </c>
      <c r="G2225" s="1">
        <v>4</v>
      </c>
      <c r="H2225" s="1">
        <v>1</v>
      </c>
    </row>
    <row r="2226" spans="1:8" x14ac:dyDescent="0.3">
      <c r="A2226" s="8" t="s">
        <v>6317</v>
      </c>
      <c r="B2226" s="6">
        <v>48878</v>
      </c>
      <c r="C2226" s="1">
        <v>48664</v>
      </c>
      <c r="D2226" s="1">
        <v>12</v>
      </c>
      <c r="E2226" s="1">
        <v>2</v>
      </c>
      <c r="G2226" s="1">
        <v>12</v>
      </c>
      <c r="H2226" s="1">
        <v>2</v>
      </c>
    </row>
    <row r="2227" spans="1:8" x14ac:dyDescent="0.3">
      <c r="A2227" s="8" t="s">
        <v>9111</v>
      </c>
      <c r="B2227" s="6">
        <v>48856</v>
      </c>
      <c r="C2227" s="1">
        <v>33294</v>
      </c>
      <c r="D2227" s="1">
        <v>14</v>
      </c>
      <c r="E2227" s="1">
        <v>6</v>
      </c>
      <c r="G2227" s="1">
        <v>14</v>
      </c>
      <c r="H2227" s="1">
        <v>6</v>
      </c>
    </row>
    <row r="2228" spans="1:8" x14ac:dyDescent="0.3">
      <c r="A2228" s="8" t="s">
        <v>6723</v>
      </c>
      <c r="B2228" s="6">
        <v>48840</v>
      </c>
      <c r="C2228" s="1">
        <v>42048</v>
      </c>
      <c r="D2228" s="1">
        <v>14</v>
      </c>
      <c r="E2228" s="1">
        <v>2</v>
      </c>
      <c r="G2228" s="1">
        <v>14</v>
      </c>
      <c r="H2228" s="1">
        <v>2</v>
      </c>
    </row>
    <row r="2229" spans="1:8" x14ac:dyDescent="0.3">
      <c r="A2229" s="8" t="s">
        <v>9045</v>
      </c>
      <c r="B2229" s="6">
        <v>48803</v>
      </c>
      <c r="C2229" s="1">
        <v>30147</v>
      </c>
      <c r="D2229" s="1">
        <v>5</v>
      </c>
      <c r="E2229" s="1">
        <v>2</v>
      </c>
      <c r="G2229" s="1">
        <v>5</v>
      </c>
      <c r="H2229" s="1">
        <v>2</v>
      </c>
    </row>
    <row r="2230" spans="1:8" x14ac:dyDescent="0.3">
      <c r="A2230" s="8" t="s">
        <v>8986</v>
      </c>
      <c r="B2230" s="6">
        <v>48796</v>
      </c>
      <c r="C2230" s="1">
        <v>48796</v>
      </c>
      <c r="D2230" s="1">
        <v>2</v>
      </c>
      <c r="E2230" s="1">
        <v>1</v>
      </c>
      <c r="G2230" s="1">
        <v>2</v>
      </c>
      <c r="H2230" s="1">
        <v>1</v>
      </c>
    </row>
    <row r="2231" spans="1:8" x14ac:dyDescent="0.3">
      <c r="A2231" s="8" t="s">
        <v>63</v>
      </c>
      <c r="B2231" s="6">
        <v>48750</v>
      </c>
      <c r="C2231" s="1">
        <v>22656</v>
      </c>
      <c r="D2231" s="1">
        <v>29</v>
      </c>
      <c r="E2231" s="1">
        <v>5</v>
      </c>
      <c r="G2231" s="1">
        <v>29</v>
      </c>
      <c r="H2231" s="1">
        <v>5</v>
      </c>
    </row>
    <row r="2232" spans="1:8" x14ac:dyDescent="0.3">
      <c r="A2232" s="8" t="s">
        <v>5725</v>
      </c>
      <c r="B2232" s="6">
        <v>48722</v>
      </c>
      <c r="C2232" s="1">
        <v>36897</v>
      </c>
      <c r="D2232" s="1">
        <v>8</v>
      </c>
      <c r="E2232" s="1">
        <v>2</v>
      </c>
      <c r="G2232" s="1">
        <v>8</v>
      </c>
      <c r="H2232" s="1">
        <v>2</v>
      </c>
    </row>
    <row r="2233" spans="1:8" x14ac:dyDescent="0.3">
      <c r="A2233" s="8" t="s">
        <v>6153</v>
      </c>
      <c r="B2233" s="6">
        <v>48632</v>
      </c>
      <c r="C2233" s="1">
        <v>48632</v>
      </c>
      <c r="D2233" s="1">
        <v>2</v>
      </c>
      <c r="E2233" s="1">
        <v>1</v>
      </c>
      <c r="G2233" s="1">
        <v>2</v>
      </c>
      <c r="H2233" s="1">
        <v>1</v>
      </c>
    </row>
    <row r="2234" spans="1:8" x14ac:dyDescent="0.3">
      <c r="A2234" s="8" t="s">
        <v>446</v>
      </c>
      <c r="B2234" s="6">
        <v>48558</v>
      </c>
      <c r="C2234" s="1">
        <v>16968</v>
      </c>
      <c r="D2234" s="1">
        <v>17</v>
      </c>
      <c r="E2234" s="1">
        <v>5</v>
      </c>
      <c r="G2234" s="1">
        <v>17</v>
      </c>
      <c r="H2234" s="1">
        <v>5</v>
      </c>
    </row>
    <row r="2235" spans="1:8" x14ac:dyDescent="0.3">
      <c r="A2235" s="8" t="s">
        <v>1446</v>
      </c>
      <c r="B2235" s="6">
        <v>48530</v>
      </c>
      <c r="C2235" s="1">
        <v>48234</v>
      </c>
      <c r="D2235" s="1">
        <v>5</v>
      </c>
      <c r="E2235" s="1">
        <v>2</v>
      </c>
      <c r="G2235" s="1">
        <v>5</v>
      </c>
      <c r="H2235" s="1">
        <v>2</v>
      </c>
    </row>
    <row r="2236" spans="1:8" x14ac:dyDescent="0.3">
      <c r="A2236" s="8" t="s">
        <v>2778</v>
      </c>
      <c r="B2236" s="6">
        <v>48465</v>
      </c>
      <c r="C2236" s="1">
        <v>48465</v>
      </c>
      <c r="D2236" s="1">
        <v>3</v>
      </c>
      <c r="E2236" s="1">
        <v>1</v>
      </c>
      <c r="G2236" s="1">
        <v>3</v>
      </c>
      <c r="H2236" s="1">
        <v>1</v>
      </c>
    </row>
    <row r="2237" spans="1:8" x14ac:dyDescent="0.3">
      <c r="A2237" s="8" t="s">
        <v>8731</v>
      </c>
      <c r="B2237" s="6">
        <v>48180</v>
      </c>
      <c r="C2237" s="1">
        <v>20784</v>
      </c>
      <c r="D2237" s="1">
        <v>12</v>
      </c>
      <c r="E2237" s="1">
        <v>4</v>
      </c>
      <c r="G2237" s="1">
        <v>12</v>
      </c>
      <c r="H2237" s="1">
        <v>4</v>
      </c>
    </row>
    <row r="2238" spans="1:8" x14ac:dyDescent="0.3">
      <c r="A2238" s="8" t="s">
        <v>8995</v>
      </c>
      <c r="B2238" s="6">
        <v>47997</v>
      </c>
      <c r="C2238" s="1">
        <v>47997</v>
      </c>
      <c r="D2238" s="1">
        <v>3</v>
      </c>
      <c r="E2238" s="1">
        <v>1</v>
      </c>
      <c r="G2238" s="1">
        <v>3</v>
      </c>
      <c r="H2238" s="1">
        <v>1</v>
      </c>
    </row>
    <row r="2239" spans="1:8" x14ac:dyDescent="0.3">
      <c r="A2239" s="8" t="s">
        <v>8749</v>
      </c>
      <c r="B2239" s="6">
        <v>47997</v>
      </c>
      <c r="C2239" s="1">
        <v>47997</v>
      </c>
      <c r="D2239" s="1">
        <v>3</v>
      </c>
      <c r="E2239" s="1">
        <v>1</v>
      </c>
      <c r="G2239" s="1">
        <v>3</v>
      </c>
      <c r="H2239" s="1">
        <v>1</v>
      </c>
    </row>
    <row r="2240" spans="1:8" x14ac:dyDescent="0.3">
      <c r="A2240" s="8" t="s">
        <v>3958</v>
      </c>
      <c r="B2240" s="6">
        <v>47996</v>
      </c>
      <c r="C2240" s="1">
        <v>47996</v>
      </c>
      <c r="D2240" s="1">
        <v>4</v>
      </c>
      <c r="E2240" s="1">
        <v>1</v>
      </c>
      <c r="G2240" s="1">
        <v>4</v>
      </c>
      <c r="H2240" s="1">
        <v>1</v>
      </c>
    </row>
    <row r="2241" spans="1:8" x14ac:dyDescent="0.3">
      <c r="A2241" s="8" t="s">
        <v>3071</v>
      </c>
      <c r="B2241" s="6">
        <v>47992</v>
      </c>
      <c r="C2241" s="1">
        <v>47992</v>
      </c>
      <c r="D2241" s="1">
        <v>2</v>
      </c>
      <c r="E2241" s="1">
        <v>1</v>
      </c>
      <c r="G2241" s="1">
        <v>2</v>
      </c>
      <c r="H2241" s="1">
        <v>1</v>
      </c>
    </row>
    <row r="2242" spans="1:8" x14ac:dyDescent="0.3">
      <c r="A2242" s="8" t="s">
        <v>5509</v>
      </c>
      <c r="B2242" s="6">
        <v>47992</v>
      </c>
      <c r="C2242" s="1">
        <v>47992</v>
      </c>
      <c r="D2242" s="1">
        <v>1</v>
      </c>
      <c r="E2242" s="1">
        <v>1</v>
      </c>
      <c r="G2242" s="1">
        <v>1</v>
      </c>
      <c r="H2242" s="1">
        <v>1</v>
      </c>
    </row>
    <row r="2243" spans="1:8" x14ac:dyDescent="0.3">
      <c r="A2243" s="8" t="s">
        <v>5854</v>
      </c>
      <c r="B2243" s="6">
        <v>47984</v>
      </c>
      <c r="C2243" s="1">
        <v>47984</v>
      </c>
      <c r="D2243" s="1">
        <v>2</v>
      </c>
      <c r="E2243" s="1">
        <v>1</v>
      </c>
      <c r="G2243" s="1">
        <v>2</v>
      </c>
      <c r="H2243" s="1">
        <v>1</v>
      </c>
    </row>
    <row r="2244" spans="1:8" x14ac:dyDescent="0.3">
      <c r="A2244" s="8" t="s">
        <v>616</v>
      </c>
      <c r="B2244" s="6">
        <v>47976</v>
      </c>
      <c r="C2244" s="1">
        <v>47976</v>
      </c>
      <c r="D2244" s="1">
        <v>3</v>
      </c>
      <c r="E2244" s="1">
        <v>1</v>
      </c>
      <c r="G2244" s="1">
        <v>3</v>
      </c>
      <c r="H2244" s="1">
        <v>1</v>
      </c>
    </row>
    <row r="2245" spans="1:8" x14ac:dyDescent="0.3">
      <c r="A2245" s="8" t="s">
        <v>5991</v>
      </c>
      <c r="B2245" s="6">
        <v>47976</v>
      </c>
      <c r="C2245" s="1">
        <v>47976</v>
      </c>
      <c r="D2245" s="1">
        <v>3</v>
      </c>
      <c r="E2245" s="1">
        <v>1</v>
      </c>
      <c r="G2245" s="1">
        <v>3</v>
      </c>
      <c r="H2245" s="1">
        <v>1</v>
      </c>
    </row>
    <row r="2246" spans="1:8" x14ac:dyDescent="0.3">
      <c r="A2246" s="8" t="s">
        <v>7830</v>
      </c>
      <c r="B2246" s="6">
        <v>47972</v>
      </c>
      <c r="C2246" s="1">
        <v>47972</v>
      </c>
      <c r="D2246" s="1">
        <v>4</v>
      </c>
      <c r="E2246" s="1">
        <v>1</v>
      </c>
      <c r="G2246" s="1">
        <v>4</v>
      </c>
      <c r="H2246" s="1">
        <v>1</v>
      </c>
    </row>
    <row r="2247" spans="1:8" x14ac:dyDescent="0.3">
      <c r="A2247" s="8" t="s">
        <v>5512</v>
      </c>
      <c r="B2247" s="6">
        <v>47952</v>
      </c>
      <c r="C2247" s="1">
        <v>47952</v>
      </c>
      <c r="D2247" s="1">
        <v>3</v>
      </c>
      <c r="E2247" s="1">
        <v>1</v>
      </c>
      <c r="G2247" s="1">
        <v>3</v>
      </c>
      <c r="H2247" s="1">
        <v>1</v>
      </c>
    </row>
    <row r="2248" spans="1:8" x14ac:dyDescent="0.3">
      <c r="A2248" s="8" t="s">
        <v>7527</v>
      </c>
      <c r="B2248" s="6">
        <v>47905</v>
      </c>
      <c r="C2248" s="1">
        <v>39692</v>
      </c>
      <c r="D2248" s="1">
        <v>17</v>
      </c>
      <c r="E2248" s="1">
        <v>6</v>
      </c>
      <c r="G2248" s="1">
        <v>17</v>
      </c>
      <c r="H2248" s="1">
        <v>6</v>
      </c>
    </row>
    <row r="2249" spans="1:8" x14ac:dyDescent="0.3">
      <c r="A2249" s="8" t="s">
        <v>9144</v>
      </c>
      <c r="B2249" s="6">
        <v>47904</v>
      </c>
      <c r="C2249" s="1">
        <v>47904</v>
      </c>
      <c r="D2249" s="1">
        <v>1</v>
      </c>
      <c r="E2249" s="1">
        <v>1</v>
      </c>
      <c r="G2249" s="1">
        <v>1</v>
      </c>
      <c r="H2249" s="1">
        <v>1</v>
      </c>
    </row>
    <row r="2250" spans="1:8" x14ac:dyDescent="0.3">
      <c r="A2250" s="8" t="s">
        <v>7776</v>
      </c>
      <c r="B2250" s="6">
        <v>47848</v>
      </c>
      <c r="C2250" s="1">
        <v>47848</v>
      </c>
      <c r="D2250" s="1">
        <v>2</v>
      </c>
      <c r="E2250" s="1">
        <v>1</v>
      </c>
      <c r="G2250" s="1">
        <v>2</v>
      </c>
      <c r="H2250" s="1">
        <v>1</v>
      </c>
    </row>
    <row r="2251" spans="1:8" x14ac:dyDescent="0.3">
      <c r="A2251" s="8" t="s">
        <v>6249</v>
      </c>
      <c r="B2251" s="6">
        <v>47824</v>
      </c>
      <c r="C2251" s="1">
        <v>47824</v>
      </c>
      <c r="D2251" s="1">
        <v>8</v>
      </c>
      <c r="E2251" s="1">
        <v>1</v>
      </c>
      <c r="G2251" s="1">
        <v>8</v>
      </c>
      <c r="H2251" s="1">
        <v>1</v>
      </c>
    </row>
    <row r="2252" spans="1:8" x14ac:dyDescent="0.3">
      <c r="A2252" s="8" t="s">
        <v>4650</v>
      </c>
      <c r="B2252" s="6">
        <v>47808</v>
      </c>
      <c r="C2252" s="1">
        <v>47808</v>
      </c>
      <c r="D2252" s="1">
        <v>8</v>
      </c>
      <c r="E2252" s="1">
        <v>1</v>
      </c>
      <c r="G2252" s="1">
        <v>8</v>
      </c>
      <c r="H2252" s="1">
        <v>1</v>
      </c>
    </row>
    <row r="2253" spans="1:8" x14ac:dyDescent="0.3">
      <c r="A2253" s="8" t="s">
        <v>7684</v>
      </c>
      <c r="B2253" s="6">
        <v>47751</v>
      </c>
      <c r="C2253" s="1">
        <v>47751</v>
      </c>
      <c r="D2253" s="1">
        <v>11</v>
      </c>
      <c r="E2253" s="1">
        <v>1</v>
      </c>
      <c r="G2253" s="1">
        <v>11</v>
      </c>
      <c r="H2253" s="1">
        <v>1</v>
      </c>
    </row>
    <row r="2254" spans="1:8" x14ac:dyDescent="0.3">
      <c r="A2254" s="8" t="s">
        <v>5952</v>
      </c>
      <c r="B2254" s="6">
        <v>47744</v>
      </c>
      <c r="C2254" s="1">
        <v>39296</v>
      </c>
      <c r="D2254" s="1">
        <v>6</v>
      </c>
      <c r="E2254" s="1">
        <v>2</v>
      </c>
      <c r="G2254" s="1">
        <v>6</v>
      </c>
      <c r="H2254" s="1">
        <v>2</v>
      </c>
    </row>
    <row r="2255" spans="1:8" x14ac:dyDescent="0.3">
      <c r="A2255" s="8" t="s">
        <v>8538</v>
      </c>
      <c r="B2255" s="6">
        <v>47742</v>
      </c>
      <c r="C2255" s="1">
        <v>35448</v>
      </c>
      <c r="D2255" s="1">
        <v>10</v>
      </c>
      <c r="E2255" s="1">
        <v>2</v>
      </c>
      <c r="G2255" s="1">
        <v>10</v>
      </c>
      <c r="H2255" s="1">
        <v>2</v>
      </c>
    </row>
    <row r="2256" spans="1:8" x14ac:dyDescent="0.3">
      <c r="A2256" s="8" t="s">
        <v>1132</v>
      </c>
      <c r="B2256" s="6">
        <v>47678</v>
      </c>
      <c r="C2256" s="1">
        <v>31104</v>
      </c>
      <c r="D2256" s="1">
        <v>16</v>
      </c>
      <c r="E2256" s="1">
        <v>3</v>
      </c>
      <c r="G2256" s="1">
        <v>16</v>
      </c>
      <c r="H2256" s="1">
        <v>3</v>
      </c>
    </row>
    <row r="2257" spans="1:8" x14ac:dyDescent="0.3">
      <c r="A2257" s="8" t="s">
        <v>7718</v>
      </c>
      <c r="B2257" s="6">
        <v>47586</v>
      </c>
      <c r="C2257" s="1">
        <v>27524</v>
      </c>
      <c r="D2257" s="1">
        <v>12</v>
      </c>
      <c r="E2257" s="1">
        <v>5</v>
      </c>
      <c r="G2257" s="1">
        <v>12</v>
      </c>
      <c r="H2257" s="1">
        <v>5</v>
      </c>
    </row>
    <row r="2258" spans="1:8" x14ac:dyDescent="0.3">
      <c r="A2258" s="8" t="s">
        <v>4916</v>
      </c>
      <c r="B2258" s="6">
        <v>47516</v>
      </c>
      <c r="C2258" s="1">
        <v>47516</v>
      </c>
      <c r="D2258" s="1">
        <v>2</v>
      </c>
      <c r="E2258" s="1">
        <v>1</v>
      </c>
      <c r="G2258" s="1">
        <v>2</v>
      </c>
      <c r="H2258" s="1">
        <v>1</v>
      </c>
    </row>
    <row r="2259" spans="1:8" x14ac:dyDescent="0.3">
      <c r="A2259" s="8" t="s">
        <v>8952</v>
      </c>
      <c r="B2259" s="6">
        <v>47496</v>
      </c>
      <c r="C2259" s="1">
        <v>47496</v>
      </c>
      <c r="D2259" s="1">
        <v>1</v>
      </c>
      <c r="E2259" s="1">
        <v>1</v>
      </c>
      <c r="G2259" s="1">
        <v>1</v>
      </c>
      <c r="H2259" s="1">
        <v>1</v>
      </c>
    </row>
    <row r="2260" spans="1:8" x14ac:dyDescent="0.3">
      <c r="A2260" s="8" t="s">
        <v>8495</v>
      </c>
      <c r="B2260" s="6">
        <v>47495</v>
      </c>
      <c r="C2260" s="1">
        <v>47495</v>
      </c>
      <c r="D2260" s="1">
        <v>5</v>
      </c>
      <c r="E2260" s="1">
        <v>1</v>
      </c>
      <c r="G2260" s="1">
        <v>5</v>
      </c>
      <c r="H2260" s="1">
        <v>1</v>
      </c>
    </row>
    <row r="2261" spans="1:8" x14ac:dyDescent="0.3">
      <c r="A2261" s="8" t="s">
        <v>5949</v>
      </c>
      <c r="B2261" s="6">
        <v>47443</v>
      </c>
      <c r="C2261" s="1">
        <v>47443</v>
      </c>
      <c r="D2261" s="1">
        <v>11</v>
      </c>
      <c r="E2261" s="1">
        <v>1</v>
      </c>
      <c r="G2261" s="1">
        <v>11</v>
      </c>
      <c r="H2261" s="1">
        <v>1</v>
      </c>
    </row>
    <row r="2262" spans="1:8" x14ac:dyDescent="0.3">
      <c r="A2262" s="8" t="s">
        <v>6503</v>
      </c>
      <c r="B2262" s="6">
        <v>47340</v>
      </c>
      <c r="C2262" s="1">
        <v>35988</v>
      </c>
      <c r="D2262" s="1">
        <v>8</v>
      </c>
      <c r="E2262" s="1">
        <v>2</v>
      </c>
      <c r="G2262" s="1">
        <v>8</v>
      </c>
      <c r="H2262" s="1">
        <v>2</v>
      </c>
    </row>
    <row r="2263" spans="1:8" x14ac:dyDescent="0.3">
      <c r="A2263" s="8" t="s">
        <v>5888</v>
      </c>
      <c r="B2263" s="6">
        <v>47328</v>
      </c>
      <c r="C2263" s="1">
        <v>44384</v>
      </c>
      <c r="D2263" s="1">
        <v>2</v>
      </c>
      <c r="E2263" s="1">
        <v>2</v>
      </c>
      <c r="G2263" s="1">
        <v>2</v>
      </c>
      <c r="H2263" s="1">
        <v>2</v>
      </c>
    </row>
    <row r="2264" spans="1:8" x14ac:dyDescent="0.3">
      <c r="A2264" s="8" t="s">
        <v>5494</v>
      </c>
      <c r="B2264" s="6">
        <v>47192</v>
      </c>
      <c r="C2264" s="1">
        <v>47192</v>
      </c>
      <c r="D2264" s="1">
        <v>2</v>
      </c>
      <c r="E2264" s="1">
        <v>1</v>
      </c>
      <c r="G2264" s="1">
        <v>2</v>
      </c>
      <c r="H2264" s="1">
        <v>1</v>
      </c>
    </row>
    <row r="2265" spans="1:8" x14ac:dyDescent="0.3">
      <c r="A2265" s="8" t="s">
        <v>5914</v>
      </c>
      <c r="B2265" s="6">
        <v>47114</v>
      </c>
      <c r="C2265" s="1">
        <v>41328</v>
      </c>
      <c r="D2265" s="1">
        <v>22</v>
      </c>
      <c r="E2265" s="1">
        <v>4</v>
      </c>
      <c r="G2265" s="1">
        <v>22</v>
      </c>
      <c r="H2265" s="1">
        <v>4</v>
      </c>
    </row>
    <row r="2266" spans="1:8" x14ac:dyDescent="0.3">
      <c r="A2266" s="8" t="s">
        <v>9371</v>
      </c>
      <c r="B2266" s="6">
        <v>47036</v>
      </c>
      <c r="C2266" s="1">
        <v>47036</v>
      </c>
      <c r="D2266" s="1">
        <v>11</v>
      </c>
      <c r="E2266" s="1">
        <v>1</v>
      </c>
      <c r="G2266" s="1">
        <v>11</v>
      </c>
      <c r="H2266" s="1">
        <v>1</v>
      </c>
    </row>
    <row r="2267" spans="1:8" x14ac:dyDescent="0.3">
      <c r="A2267" s="8" t="s">
        <v>7675</v>
      </c>
      <c r="B2267" s="6">
        <v>46872</v>
      </c>
      <c r="C2267" s="1">
        <v>46872</v>
      </c>
      <c r="D2267" s="1">
        <v>7</v>
      </c>
      <c r="E2267" s="1">
        <v>1</v>
      </c>
      <c r="G2267" s="1">
        <v>7</v>
      </c>
      <c r="H2267" s="1">
        <v>1</v>
      </c>
    </row>
    <row r="2268" spans="1:8" x14ac:dyDescent="0.3">
      <c r="A2268" s="8" t="s">
        <v>2945</v>
      </c>
      <c r="B2268" s="6">
        <v>46864</v>
      </c>
      <c r="C2268" s="1">
        <v>46864</v>
      </c>
      <c r="D2268" s="1">
        <v>2</v>
      </c>
      <c r="E2268" s="1">
        <v>1</v>
      </c>
      <c r="G2268" s="1">
        <v>2</v>
      </c>
      <c r="H2268" s="1">
        <v>1</v>
      </c>
    </row>
    <row r="2269" spans="1:8" x14ac:dyDescent="0.3">
      <c r="A2269" s="8" t="s">
        <v>6631</v>
      </c>
      <c r="B2269" s="6">
        <v>46704</v>
      </c>
      <c r="C2269" s="1">
        <v>46704</v>
      </c>
      <c r="D2269" s="1">
        <v>4</v>
      </c>
      <c r="E2269" s="1">
        <v>1</v>
      </c>
      <c r="G2269" s="1">
        <v>4</v>
      </c>
      <c r="H2269" s="1">
        <v>1</v>
      </c>
    </row>
    <row r="2270" spans="1:8" x14ac:dyDescent="0.3">
      <c r="A2270" s="8" t="s">
        <v>8658</v>
      </c>
      <c r="B2270" s="6">
        <v>46688</v>
      </c>
      <c r="C2270" s="1">
        <v>46688</v>
      </c>
      <c r="D2270" s="1">
        <v>4</v>
      </c>
      <c r="E2270" s="1">
        <v>1</v>
      </c>
      <c r="G2270" s="1">
        <v>4</v>
      </c>
      <c r="H2270" s="1">
        <v>1</v>
      </c>
    </row>
    <row r="2271" spans="1:8" x14ac:dyDescent="0.3">
      <c r="A2271" s="8" t="s">
        <v>8857</v>
      </c>
      <c r="B2271" s="6">
        <v>46623</v>
      </c>
      <c r="C2271" s="1">
        <v>33282</v>
      </c>
      <c r="D2271" s="1">
        <v>13</v>
      </c>
      <c r="E2271" s="1">
        <v>3</v>
      </c>
      <c r="G2271" s="1">
        <v>13</v>
      </c>
      <c r="H2271" s="1">
        <v>3</v>
      </c>
    </row>
    <row r="2272" spans="1:8" x14ac:dyDescent="0.3">
      <c r="A2272" s="8" t="s">
        <v>6781</v>
      </c>
      <c r="B2272" s="6">
        <v>46518</v>
      </c>
      <c r="C2272" s="1">
        <v>46518</v>
      </c>
      <c r="D2272" s="1">
        <v>3</v>
      </c>
      <c r="E2272" s="1">
        <v>1</v>
      </c>
      <c r="G2272" s="1">
        <v>3</v>
      </c>
      <c r="H2272" s="1">
        <v>1</v>
      </c>
    </row>
    <row r="2273" spans="1:8" x14ac:dyDescent="0.3">
      <c r="A2273" s="8" t="s">
        <v>5606</v>
      </c>
      <c r="B2273" s="6">
        <v>46518</v>
      </c>
      <c r="C2273" s="1">
        <v>46518</v>
      </c>
      <c r="D2273" s="1">
        <v>3</v>
      </c>
      <c r="E2273" s="1">
        <v>1</v>
      </c>
      <c r="G2273" s="1">
        <v>3</v>
      </c>
      <c r="H2273" s="1">
        <v>1</v>
      </c>
    </row>
    <row r="2274" spans="1:8" x14ac:dyDescent="0.3">
      <c r="A2274" s="8" t="s">
        <v>7636</v>
      </c>
      <c r="B2274" s="6">
        <v>46304</v>
      </c>
      <c r="C2274" s="1">
        <v>23984</v>
      </c>
      <c r="D2274" s="1">
        <v>20</v>
      </c>
      <c r="E2274" s="1">
        <v>4</v>
      </c>
      <c r="G2274" s="1">
        <v>20</v>
      </c>
      <c r="H2274" s="1">
        <v>4</v>
      </c>
    </row>
    <row r="2275" spans="1:8" x14ac:dyDescent="0.3">
      <c r="A2275" s="8" t="s">
        <v>7517</v>
      </c>
      <c r="B2275" s="6">
        <v>46252</v>
      </c>
      <c r="C2275" s="1">
        <v>37197</v>
      </c>
      <c r="D2275" s="1">
        <v>10</v>
      </c>
      <c r="E2275" s="1">
        <v>3</v>
      </c>
      <c r="G2275" s="1">
        <v>10</v>
      </c>
      <c r="H2275" s="1">
        <v>3</v>
      </c>
    </row>
    <row r="2276" spans="1:8" x14ac:dyDescent="0.3">
      <c r="A2276" s="8" t="s">
        <v>8351</v>
      </c>
      <c r="B2276" s="6">
        <v>46232</v>
      </c>
      <c r="C2276" s="1">
        <v>44784</v>
      </c>
      <c r="D2276" s="1">
        <v>15</v>
      </c>
      <c r="E2276" s="1">
        <v>3</v>
      </c>
      <c r="G2276" s="1">
        <v>15</v>
      </c>
      <c r="H2276" s="1">
        <v>3</v>
      </c>
    </row>
    <row r="2277" spans="1:8" x14ac:dyDescent="0.3">
      <c r="A2277" s="8" t="s">
        <v>3390</v>
      </c>
      <c r="B2277" s="6">
        <v>46206</v>
      </c>
      <c r="C2277" s="1">
        <v>45294</v>
      </c>
      <c r="D2277" s="1">
        <v>6</v>
      </c>
      <c r="E2277" s="1">
        <v>2</v>
      </c>
      <c r="G2277" s="1">
        <v>6</v>
      </c>
      <c r="H2277" s="1">
        <v>2</v>
      </c>
    </row>
    <row r="2278" spans="1:8" x14ac:dyDescent="0.3">
      <c r="A2278" s="8" t="s">
        <v>7153</v>
      </c>
      <c r="B2278" s="6">
        <v>46152</v>
      </c>
      <c r="C2278" s="1">
        <v>46152</v>
      </c>
      <c r="D2278" s="1">
        <v>3</v>
      </c>
      <c r="E2278" s="1">
        <v>1</v>
      </c>
      <c r="G2278" s="1">
        <v>3</v>
      </c>
      <c r="H2278" s="1">
        <v>1</v>
      </c>
    </row>
    <row r="2279" spans="1:8" x14ac:dyDescent="0.3">
      <c r="A2279" s="8" t="s">
        <v>5698</v>
      </c>
      <c r="B2279" s="6">
        <v>46088</v>
      </c>
      <c r="C2279" s="1">
        <v>34176</v>
      </c>
      <c r="D2279" s="1">
        <v>12</v>
      </c>
      <c r="E2279" s="1">
        <v>3</v>
      </c>
      <c r="G2279" s="1">
        <v>12</v>
      </c>
      <c r="H2279" s="1">
        <v>3</v>
      </c>
    </row>
    <row r="2280" spans="1:8" x14ac:dyDescent="0.3">
      <c r="A2280" s="8" t="s">
        <v>1756</v>
      </c>
      <c r="B2280" s="6">
        <v>46022</v>
      </c>
      <c r="C2280" s="1">
        <v>44915</v>
      </c>
      <c r="D2280" s="1">
        <v>8</v>
      </c>
      <c r="E2280" s="1">
        <v>2</v>
      </c>
      <c r="G2280" s="1">
        <v>8</v>
      </c>
      <c r="H2280" s="1">
        <v>2</v>
      </c>
    </row>
    <row r="2281" spans="1:8" x14ac:dyDescent="0.3">
      <c r="A2281" s="8" t="s">
        <v>902</v>
      </c>
      <c r="B2281" s="6">
        <v>45995</v>
      </c>
      <c r="C2281" s="1">
        <v>45995</v>
      </c>
      <c r="D2281" s="1">
        <v>5</v>
      </c>
      <c r="E2281" s="1">
        <v>1</v>
      </c>
      <c r="G2281" s="1">
        <v>5</v>
      </c>
      <c r="H2281" s="1">
        <v>1</v>
      </c>
    </row>
    <row r="2282" spans="1:8" x14ac:dyDescent="0.3">
      <c r="A2282" s="8" t="s">
        <v>4813</v>
      </c>
      <c r="B2282" s="6">
        <v>45888</v>
      </c>
      <c r="C2282" s="1">
        <v>45888</v>
      </c>
      <c r="D2282" s="1">
        <v>4</v>
      </c>
      <c r="E2282" s="1">
        <v>1</v>
      </c>
      <c r="G2282" s="1">
        <v>4</v>
      </c>
      <c r="H2282" s="1">
        <v>1</v>
      </c>
    </row>
    <row r="2283" spans="1:8" x14ac:dyDescent="0.3">
      <c r="A2283" s="8" t="s">
        <v>8966</v>
      </c>
      <c r="B2283" s="6">
        <v>45843</v>
      </c>
      <c r="C2283" s="1">
        <v>45843</v>
      </c>
      <c r="D2283" s="1">
        <v>5</v>
      </c>
      <c r="E2283" s="1">
        <v>1</v>
      </c>
      <c r="G2283" s="1">
        <v>5</v>
      </c>
      <c r="H2283" s="1">
        <v>1</v>
      </c>
    </row>
    <row r="2284" spans="1:8" x14ac:dyDescent="0.3">
      <c r="A2284" s="8" t="s">
        <v>7762</v>
      </c>
      <c r="B2284" s="6">
        <v>45704</v>
      </c>
      <c r="C2284" s="1">
        <v>35858</v>
      </c>
      <c r="D2284" s="1">
        <v>11</v>
      </c>
      <c r="E2284" s="1">
        <v>2</v>
      </c>
      <c r="G2284" s="1">
        <v>11</v>
      </c>
      <c r="H2284" s="1">
        <v>2</v>
      </c>
    </row>
    <row r="2285" spans="1:8" x14ac:dyDescent="0.3">
      <c r="A2285" s="8" t="s">
        <v>2270</v>
      </c>
      <c r="B2285" s="6">
        <v>45584</v>
      </c>
      <c r="C2285" s="1">
        <v>45584</v>
      </c>
      <c r="D2285" s="1">
        <v>7</v>
      </c>
      <c r="E2285" s="1">
        <v>1</v>
      </c>
      <c r="G2285" s="1">
        <v>7</v>
      </c>
      <c r="H2285" s="1">
        <v>1</v>
      </c>
    </row>
    <row r="2286" spans="1:8" x14ac:dyDescent="0.3">
      <c r="A2286" s="8" t="s">
        <v>8642</v>
      </c>
      <c r="B2286" s="6">
        <v>45584</v>
      </c>
      <c r="C2286" s="1">
        <v>45584</v>
      </c>
      <c r="D2286" s="1">
        <v>11</v>
      </c>
      <c r="E2286" s="1">
        <v>1</v>
      </c>
      <c r="G2286" s="1">
        <v>11</v>
      </c>
      <c r="H2286" s="1">
        <v>1</v>
      </c>
    </row>
    <row r="2287" spans="1:8" x14ac:dyDescent="0.3">
      <c r="A2287" s="8" t="s">
        <v>3937</v>
      </c>
      <c r="B2287" s="6">
        <v>45536</v>
      </c>
      <c r="C2287" s="1">
        <v>28197</v>
      </c>
      <c r="D2287" s="1">
        <v>11</v>
      </c>
      <c r="E2287" s="1">
        <v>3</v>
      </c>
      <c r="G2287" s="1">
        <v>11</v>
      </c>
      <c r="H2287" s="1">
        <v>3</v>
      </c>
    </row>
    <row r="2288" spans="1:8" x14ac:dyDescent="0.3">
      <c r="A2288" s="8" t="s">
        <v>6819</v>
      </c>
      <c r="B2288" s="6">
        <v>45528</v>
      </c>
      <c r="C2288" s="1">
        <v>45528</v>
      </c>
      <c r="D2288" s="1">
        <v>3</v>
      </c>
      <c r="E2288" s="1">
        <v>1</v>
      </c>
      <c r="G2288" s="1">
        <v>3</v>
      </c>
      <c r="H2288" s="1">
        <v>1</v>
      </c>
    </row>
    <row r="2289" spans="1:8" x14ac:dyDescent="0.3">
      <c r="A2289" s="8" t="s">
        <v>5422</v>
      </c>
      <c r="B2289" s="6">
        <v>45523</v>
      </c>
      <c r="C2289" s="1">
        <v>35998</v>
      </c>
      <c r="D2289" s="1">
        <v>6</v>
      </c>
      <c r="E2289" s="1">
        <v>4</v>
      </c>
      <c r="G2289" s="1">
        <v>6</v>
      </c>
      <c r="H2289" s="1">
        <v>4</v>
      </c>
    </row>
    <row r="2290" spans="1:8" x14ac:dyDescent="0.3">
      <c r="A2290" s="8" t="s">
        <v>7911</v>
      </c>
      <c r="B2290" s="6">
        <v>45320</v>
      </c>
      <c r="C2290" s="1">
        <v>17592</v>
      </c>
      <c r="D2290" s="1">
        <v>14</v>
      </c>
      <c r="E2290" s="1">
        <v>5</v>
      </c>
      <c r="G2290" s="1">
        <v>14</v>
      </c>
      <c r="H2290" s="1">
        <v>5</v>
      </c>
    </row>
    <row r="2291" spans="1:8" x14ac:dyDescent="0.3">
      <c r="A2291" s="8" t="s">
        <v>6036</v>
      </c>
      <c r="B2291" s="6">
        <v>45304</v>
      </c>
      <c r="C2291" s="1">
        <v>37392</v>
      </c>
      <c r="D2291" s="1">
        <v>8</v>
      </c>
      <c r="E2291" s="1">
        <v>2</v>
      </c>
      <c r="G2291" s="1">
        <v>8</v>
      </c>
      <c r="H2291" s="1">
        <v>2</v>
      </c>
    </row>
    <row r="2292" spans="1:8" x14ac:dyDescent="0.3">
      <c r="A2292" s="8" t="s">
        <v>6431</v>
      </c>
      <c r="B2292" s="6">
        <v>45248</v>
      </c>
      <c r="C2292" s="1">
        <v>45248</v>
      </c>
      <c r="D2292" s="1">
        <v>2</v>
      </c>
      <c r="E2292" s="1">
        <v>1</v>
      </c>
      <c r="G2292" s="1">
        <v>2</v>
      </c>
      <c r="H2292" s="1">
        <v>1</v>
      </c>
    </row>
    <row r="2293" spans="1:8" x14ac:dyDescent="0.3">
      <c r="A2293" s="8" t="s">
        <v>7736</v>
      </c>
      <c r="B2293" s="6">
        <v>44991</v>
      </c>
      <c r="C2293" s="1">
        <v>44991</v>
      </c>
      <c r="D2293" s="1">
        <v>9</v>
      </c>
      <c r="E2293" s="1">
        <v>1</v>
      </c>
      <c r="G2293" s="1">
        <v>9</v>
      </c>
      <c r="H2293" s="1">
        <v>1</v>
      </c>
    </row>
    <row r="2294" spans="1:8" x14ac:dyDescent="0.3">
      <c r="A2294" s="8" t="s">
        <v>6541</v>
      </c>
      <c r="B2294" s="6">
        <v>44856</v>
      </c>
      <c r="C2294" s="1">
        <v>44856</v>
      </c>
      <c r="D2294" s="1">
        <v>6</v>
      </c>
      <c r="E2294" s="1">
        <v>1</v>
      </c>
      <c r="G2294" s="1">
        <v>6</v>
      </c>
      <c r="H2294" s="1">
        <v>1</v>
      </c>
    </row>
    <row r="2295" spans="1:8" x14ac:dyDescent="0.3">
      <c r="A2295" s="8" t="s">
        <v>509</v>
      </c>
      <c r="B2295" s="6">
        <v>44793</v>
      </c>
      <c r="C2295" s="1">
        <v>44793</v>
      </c>
      <c r="D2295" s="1">
        <v>9</v>
      </c>
      <c r="E2295" s="1">
        <v>1</v>
      </c>
      <c r="G2295" s="1">
        <v>9</v>
      </c>
      <c r="H2295" s="1">
        <v>1</v>
      </c>
    </row>
    <row r="2296" spans="1:8" x14ac:dyDescent="0.3">
      <c r="A2296" s="8" t="s">
        <v>6173</v>
      </c>
      <c r="B2296" s="6">
        <v>44788</v>
      </c>
      <c r="C2296" s="1">
        <v>38396</v>
      </c>
      <c r="D2296" s="1">
        <v>9</v>
      </c>
      <c r="E2296" s="1">
        <v>2</v>
      </c>
      <c r="G2296" s="1">
        <v>9</v>
      </c>
      <c r="H2296" s="1">
        <v>2</v>
      </c>
    </row>
    <row r="2297" spans="1:8" x14ac:dyDescent="0.3">
      <c r="A2297" s="8" t="s">
        <v>8666</v>
      </c>
      <c r="B2297" s="6">
        <v>44784</v>
      </c>
      <c r="C2297" s="1">
        <v>44784</v>
      </c>
      <c r="D2297" s="1">
        <v>1</v>
      </c>
      <c r="E2297" s="1">
        <v>1</v>
      </c>
      <c r="G2297" s="1">
        <v>1</v>
      </c>
      <c r="H2297" s="1">
        <v>1</v>
      </c>
    </row>
    <row r="2298" spans="1:8" x14ac:dyDescent="0.3">
      <c r="A2298" s="8" t="s">
        <v>2936</v>
      </c>
      <c r="B2298" s="6">
        <v>44784</v>
      </c>
      <c r="C2298" s="1">
        <v>44784</v>
      </c>
      <c r="D2298" s="1">
        <v>5</v>
      </c>
      <c r="E2298" s="1">
        <v>1</v>
      </c>
      <c r="G2298" s="1">
        <v>5</v>
      </c>
      <c r="H2298" s="1">
        <v>1</v>
      </c>
    </row>
    <row r="2299" spans="1:8" x14ac:dyDescent="0.3">
      <c r="A2299" s="8" t="s">
        <v>6425</v>
      </c>
      <c r="B2299" s="6">
        <v>44663</v>
      </c>
      <c r="C2299" s="1">
        <v>44019</v>
      </c>
      <c r="D2299" s="1">
        <v>14</v>
      </c>
      <c r="E2299" s="1">
        <v>2</v>
      </c>
      <c r="G2299" s="1">
        <v>14</v>
      </c>
      <c r="H2299" s="1">
        <v>2</v>
      </c>
    </row>
    <row r="2300" spans="1:8" x14ac:dyDescent="0.3">
      <c r="A2300" s="8" t="s">
        <v>1422</v>
      </c>
      <c r="B2300" s="6">
        <v>44660</v>
      </c>
      <c r="C2300" s="1">
        <v>23832</v>
      </c>
      <c r="D2300" s="1">
        <v>10</v>
      </c>
      <c r="E2300" s="1">
        <v>3</v>
      </c>
      <c r="G2300" s="1">
        <v>10</v>
      </c>
      <c r="H2300" s="1">
        <v>3</v>
      </c>
    </row>
    <row r="2301" spans="1:8" x14ac:dyDescent="0.3">
      <c r="A2301" s="8" t="s">
        <v>8491</v>
      </c>
      <c r="B2301" s="6">
        <v>44584</v>
      </c>
      <c r="C2301" s="1">
        <v>41904</v>
      </c>
      <c r="D2301" s="1">
        <v>11</v>
      </c>
      <c r="E2301" s="1">
        <v>3</v>
      </c>
      <c r="G2301" s="1">
        <v>11</v>
      </c>
      <c r="H2301" s="1">
        <v>3</v>
      </c>
    </row>
    <row r="2302" spans="1:8" x14ac:dyDescent="0.3">
      <c r="A2302" s="8" t="s">
        <v>8070</v>
      </c>
      <c r="B2302" s="6">
        <v>44544</v>
      </c>
      <c r="C2302" s="1">
        <v>44544</v>
      </c>
      <c r="D2302" s="1">
        <v>8</v>
      </c>
      <c r="E2302" s="1">
        <v>1</v>
      </c>
      <c r="G2302" s="1">
        <v>8</v>
      </c>
      <c r="H2302" s="1">
        <v>1</v>
      </c>
    </row>
    <row r="2303" spans="1:8" x14ac:dyDescent="0.3">
      <c r="A2303" s="8" t="s">
        <v>6916</v>
      </c>
      <c r="B2303" s="6">
        <v>44540</v>
      </c>
      <c r="C2303" s="1">
        <v>22424</v>
      </c>
      <c r="D2303" s="1">
        <v>9</v>
      </c>
      <c r="E2303" s="1">
        <v>4</v>
      </c>
      <c r="G2303" s="1">
        <v>9</v>
      </c>
      <c r="H2303" s="1">
        <v>4</v>
      </c>
    </row>
    <row r="2304" spans="1:8" x14ac:dyDescent="0.3">
      <c r="A2304" s="8" t="s">
        <v>5549</v>
      </c>
      <c r="B2304" s="6">
        <v>44540</v>
      </c>
      <c r="C2304" s="1">
        <v>40494</v>
      </c>
      <c r="D2304" s="1">
        <v>10</v>
      </c>
      <c r="E2304" s="1">
        <v>2</v>
      </c>
      <c r="G2304" s="1">
        <v>10</v>
      </c>
      <c r="H2304" s="1">
        <v>2</v>
      </c>
    </row>
    <row r="2305" spans="1:8" x14ac:dyDescent="0.3">
      <c r="A2305" s="8" t="s">
        <v>5186</v>
      </c>
      <c r="B2305" s="6">
        <v>44472</v>
      </c>
      <c r="C2305" s="1">
        <v>43176</v>
      </c>
      <c r="D2305" s="1">
        <v>5</v>
      </c>
      <c r="E2305" s="1">
        <v>2</v>
      </c>
      <c r="G2305" s="1">
        <v>5</v>
      </c>
      <c r="H2305" s="1">
        <v>2</v>
      </c>
    </row>
    <row r="2306" spans="1:8" x14ac:dyDescent="0.3">
      <c r="A2306" s="8" t="s">
        <v>4764</v>
      </c>
      <c r="B2306" s="6">
        <v>44460</v>
      </c>
      <c r="C2306" s="1">
        <v>43584</v>
      </c>
      <c r="D2306" s="1">
        <v>6</v>
      </c>
      <c r="E2306" s="1">
        <v>2</v>
      </c>
      <c r="G2306" s="1">
        <v>6</v>
      </c>
      <c r="H2306" s="1">
        <v>2</v>
      </c>
    </row>
    <row r="2307" spans="1:8" x14ac:dyDescent="0.3">
      <c r="A2307" s="8" t="s">
        <v>7073</v>
      </c>
      <c r="B2307" s="6">
        <v>44392</v>
      </c>
      <c r="C2307" s="1">
        <v>44392</v>
      </c>
      <c r="D2307" s="1">
        <v>4</v>
      </c>
      <c r="E2307" s="1">
        <v>1</v>
      </c>
      <c r="G2307" s="1">
        <v>4</v>
      </c>
      <c r="H2307" s="1">
        <v>1</v>
      </c>
    </row>
    <row r="2308" spans="1:8" x14ac:dyDescent="0.3">
      <c r="A2308" s="8" t="s">
        <v>8771</v>
      </c>
      <c r="B2308" s="6">
        <v>44383</v>
      </c>
      <c r="C2308" s="1">
        <v>19998</v>
      </c>
      <c r="D2308" s="1">
        <v>21</v>
      </c>
      <c r="E2308" s="1">
        <v>8</v>
      </c>
      <c r="G2308" s="1">
        <v>21</v>
      </c>
      <c r="H2308" s="1">
        <v>8</v>
      </c>
    </row>
    <row r="2309" spans="1:8" x14ac:dyDescent="0.3">
      <c r="A2309" s="8" t="s">
        <v>1029</v>
      </c>
      <c r="B2309" s="6">
        <v>44250</v>
      </c>
      <c r="C2309" s="1">
        <v>36192</v>
      </c>
      <c r="D2309" s="1">
        <v>10</v>
      </c>
      <c r="E2309" s="1">
        <v>2</v>
      </c>
      <c r="G2309" s="1">
        <v>10</v>
      </c>
      <c r="H2309" s="1">
        <v>2</v>
      </c>
    </row>
    <row r="2310" spans="1:8" x14ac:dyDescent="0.3">
      <c r="A2310" s="8" t="s">
        <v>8359</v>
      </c>
      <c r="B2310" s="6">
        <v>44179</v>
      </c>
      <c r="C2310" s="1">
        <v>34045</v>
      </c>
      <c r="D2310" s="1">
        <v>8</v>
      </c>
      <c r="E2310" s="1">
        <v>2</v>
      </c>
      <c r="G2310" s="1">
        <v>8</v>
      </c>
      <c r="H2310" s="1">
        <v>2</v>
      </c>
    </row>
    <row r="2311" spans="1:8" x14ac:dyDescent="0.3">
      <c r="A2311" s="8" t="s">
        <v>7262</v>
      </c>
      <c r="B2311" s="6">
        <v>44172</v>
      </c>
      <c r="C2311" s="1">
        <v>43584</v>
      </c>
      <c r="D2311" s="1">
        <v>14</v>
      </c>
      <c r="E2311" s="1">
        <v>2</v>
      </c>
      <c r="G2311" s="1">
        <v>14</v>
      </c>
      <c r="H2311" s="1">
        <v>2</v>
      </c>
    </row>
    <row r="2312" spans="1:8" x14ac:dyDescent="0.3">
      <c r="A2312" s="8" t="s">
        <v>6447</v>
      </c>
      <c r="B2312" s="6">
        <v>44091</v>
      </c>
      <c r="C2312" s="1">
        <v>44091</v>
      </c>
      <c r="D2312" s="1">
        <v>9</v>
      </c>
      <c r="E2312" s="1">
        <v>1</v>
      </c>
      <c r="G2312" s="1">
        <v>9</v>
      </c>
      <c r="H2312" s="1">
        <v>1</v>
      </c>
    </row>
    <row r="2313" spans="1:8" x14ac:dyDescent="0.3">
      <c r="A2313" s="8" t="s">
        <v>8290</v>
      </c>
      <c r="B2313" s="6">
        <v>44085</v>
      </c>
      <c r="C2313" s="1">
        <v>37056</v>
      </c>
      <c r="D2313" s="1">
        <v>10</v>
      </c>
      <c r="E2313" s="1">
        <v>4</v>
      </c>
      <c r="G2313" s="1">
        <v>10</v>
      </c>
      <c r="H2313" s="1">
        <v>4</v>
      </c>
    </row>
    <row r="2314" spans="1:8" x14ac:dyDescent="0.3">
      <c r="A2314" s="8" t="s">
        <v>6632</v>
      </c>
      <c r="B2314" s="6">
        <v>44065</v>
      </c>
      <c r="C2314" s="1">
        <v>19998</v>
      </c>
      <c r="D2314" s="1">
        <v>8</v>
      </c>
      <c r="E2314" s="1">
        <v>4</v>
      </c>
      <c r="G2314" s="1">
        <v>8</v>
      </c>
      <c r="H2314" s="1">
        <v>4</v>
      </c>
    </row>
    <row r="2315" spans="1:8" x14ac:dyDescent="0.3">
      <c r="A2315" s="8" t="s">
        <v>9398</v>
      </c>
      <c r="B2315" s="6">
        <v>44049</v>
      </c>
      <c r="C2315" s="1">
        <v>44049</v>
      </c>
      <c r="D2315" s="1">
        <v>5</v>
      </c>
      <c r="E2315" s="1">
        <v>1</v>
      </c>
      <c r="G2315" s="1">
        <v>5</v>
      </c>
      <c r="H2315" s="1">
        <v>1</v>
      </c>
    </row>
    <row r="2316" spans="1:8" x14ac:dyDescent="0.3">
      <c r="A2316" s="8" t="s">
        <v>6428</v>
      </c>
      <c r="B2316" s="6">
        <v>44031</v>
      </c>
      <c r="C2316" s="1">
        <v>24455</v>
      </c>
      <c r="D2316" s="1">
        <v>9</v>
      </c>
      <c r="E2316" s="1">
        <v>2</v>
      </c>
      <c r="G2316" s="1">
        <v>9</v>
      </c>
      <c r="H2316" s="1">
        <v>2</v>
      </c>
    </row>
    <row r="2317" spans="1:8" x14ac:dyDescent="0.3">
      <c r="A2317" s="8" t="s">
        <v>7035</v>
      </c>
      <c r="B2317" s="6">
        <v>44016</v>
      </c>
      <c r="C2317" s="1">
        <v>38364</v>
      </c>
      <c r="D2317" s="1">
        <v>9</v>
      </c>
      <c r="E2317" s="1">
        <v>2</v>
      </c>
      <c r="G2317" s="1">
        <v>9</v>
      </c>
      <c r="H2317" s="1">
        <v>2</v>
      </c>
    </row>
    <row r="2318" spans="1:8" x14ac:dyDescent="0.3">
      <c r="A2318" s="8" t="s">
        <v>8946</v>
      </c>
      <c r="B2318" s="6">
        <v>43961</v>
      </c>
      <c r="C2318" s="1">
        <v>27396</v>
      </c>
      <c r="D2318" s="1">
        <v>10</v>
      </c>
      <c r="E2318" s="1">
        <v>3</v>
      </c>
      <c r="G2318" s="1">
        <v>10</v>
      </c>
      <c r="H2318" s="1">
        <v>3</v>
      </c>
    </row>
    <row r="2319" spans="1:8" x14ac:dyDescent="0.3">
      <c r="A2319" s="8" t="s">
        <v>8531</v>
      </c>
      <c r="B2319" s="6">
        <v>43881</v>
      </c>
      <c r="C2319" s="1">
        <v>36784</v>
      </c>
      <c r="D2319" s="1">
        <v>7</v>
      </c>
      <c r="E2319" s="1">
        <v>2</v>
      </c>
      <c r="G2319" s="1">
        <v>7</v>
      </c>
      <c r="H2319" s="1">
        <v>2</v>
      </c>
    </row>
    <row r="2320" spans="1:8" x14ac:dyDescent="0.3">
      <c r="A2320" s="8" t="s">
        <v>3034</v>
      </c>
      <c r="B2320" s="6">
        <v>43801</v>
      </c>
      <c r="C2320" s="1">
        <v>21984</v>
      </c>
      <c r="D2320" s="1">
        <v>21</v>
      </c>
      <c r="E2320" s="1">
        <v>4</v>
      </c>
      <c r="G2320" s="1">
        <v>21</v>
      </c>
      <c r="H2320" s="1">
        <v>4</v>
      </c>
    </row>
    <row r="2321" spans="1:8" x14ac:dyDescent="0.3">
      <c r="A2321" s="8" t="s">
        <v>4751</v>
      </c>
      <c r="B2321" s="6">
        <v>43788</v>
      </c>
      <c r="C2321" s="1">
        <v>37062</v>
      </c>
      <c r="D2321" s="1">
        <v>6</v>
      </c>
      <c r="E2321" s="1">
        <v>3</v>
      </c>
      <c r="G2321" s="1">
        <v>6</v>
      </c>
      <c r="H2321" s="1">
        <v>3</v>
      </c>
    </row>
    <row r="2322" spans="1:8" x14ac:dyDescent="0.3">
      <c r="A2322" s="8" t="s">
        <v>4375</v>
      </c>
      <c r="B2322" s="6">
        <v>43765</v>
      </c>
      <c r="C2322" s="1">
        <v>42679</v>
      </c>
      <c r="D2322" s="1">
        <v>10</v>
      </c>
      <c r="E2322" s="1">
        <v>2</v>
      </c>
      <c r="G2322" s="1">
        <v>10</v>
      </c>
      <c r="H2322" s="1">
        <v>2</v>
      </c>
    </row>
    <row r="2323" spans="1:8" x14ac:dyDescent="0.3">
      <c r="A2323" s="8" t="s">
        <v>4145</v>
      </c>
      <c r="B2323" s="6">
        <v>43724</v>
      </c>
      <c r="C2323" s="1">
        <v>23988</v>
      </c>
      <c r="D2323" s="1">
        <v>15</v>
      </c>
      <c r="E2323" s="1">
        <v>3</v>
      </c>
      <c r="G2323" s="1">
        <v>15</v>
      </c>
      <c r="H2323" s="1">
        <v>3</v>
      </c>
    </row>
    <row r="2324" spans="1:8" x14ac:dyDescent="0.3">
      <c r="A2324" s="8" t="s">
        <v>9079</v>
      </c>
      <c r="B2324" s="6">
        <v>43696</v>
      </c>
      <c r="C2324" s="1">
        <v>31598</v>
      </c>
      <c r="D2324" s="1">
        <v>2</v>
      </c>
      <c r="E2324" s="1">
        <v>2</v>
      </c>
      <c r="G2324" s="1">
        <v>2</v>
      </c>
      <c r="H2324" s="1">
        <v>2</v>
      </c>
    </row>
    <row r="2325" spans="1:8" x14ac:dyDescent="0.3">
      <c r="A2325" s="8" t="s">
        <v>1886</v>
      </c>
      <c r="B2325" s="6">
        <v>43686</v>
      </c>
      <c r="C2325" s="1">
        <v>28392</v>
      </c>
      <c r="D2325" s="1">
        <v>7</v>
      </c>
      <c r="E2325" s="1">
        <v>2</v>
      </c>
      <c r="G2325" s="1">
        <v>7</v>
      </c>
      <c r="H2325" s="1">
        <v>2</v>
      </c>
    </row>
    <row r="2326" spans="1:8" x14ac:dyDescent="0.3">
      <c r="A2326" s="8" t="s">
        <v>2146</v>
      </c>
      <c r="B2326" s="6">
        <v>43496</v>
      </c>
      <c r="C2326" s="1">
        <v>20736</v>
      </c>
      <c r="D2326" s="1">
        <v>15</v>
      </c>
      <c r="E2326" s="1">
        <v>4</v>
      </c>
      <c r="G2326" s="1">
        <v>15</v>
      </c>
      <c r="H2326" s="1">
        <v>4</v>
      </c>
    </row>
    <row r="2327" spans="1:8" x14ac:dyDescent="0.3">
      <c r="A2327" s="8" t="s">
        <v>8996</v>
      </c>
      <c r="B2327" s="6">
        <v>43413</v>
      </c>
      <c r="C2327" s="1">
        <v>18995</v>
      </c>
      <c r="D2327" s="1">
        <v>20</v>
      </c>
      <c r="E2327" s="1">
        <v>5</v>
      </c>
      <c r="G2327" s="1">
        <v>20</v>
      </c>
      <c r="H2327" s="1">
        <v>5</v>
      </c>
    </row>
    <row r="2328" spans="1:8" x14ac:dyDescent="0.3">
      <c r="A2328" s="8" t="s">
        <v>928</v>
      </c>
      <c r="B2328" s="6">
        <v>43390</v>
      </c>
      <c r="C2328" s="1">
        <v>33264</v>
      </c>
      <c r="D2328" s="1">
        <v>21</v>
      </c>
      <c r="E2328" s="1">
        <v>4</v>
      </c>
      <c r="G2328" s="1">
        <v>21</v>
      </c>
      <c r="H2328" s="1">
        <v>4</v>
      </c>
    </row>
    <row r="2329" spans="1:8" x14ac:dyDescent="0.3">
      <c r="A2329" s="8" t="s">
        <v>383</v>
      </c>
      <c r="B2329" s="6">
        <v>43378</v>
      </c>
      <c r="C2329" s="1">
        <v>27294</v>
      </c>
      <c r="D2329" s="1">
        <v>12</v>
      </c>
      <c r="E2329" s="1">
        <v>4</v>
      </c>
      <c r="G2329" s="1">
        <v>12</v>
      </c>
      <c r="H2329" s="1">
        <v>4</v>
      </c>
    </row>
    <row r="2330" spans="1:8" x14ac:dyDescent="0.3">
      <c r="A2330" s="8" t="s">
        <v>6495</v>
      </c>
      <c r="B2330" s="6">
        <v>43372</v>
      </c>
      <c r="C2330" s="1">
        <v>43372</v>
      </c>
      <c r="D2330" s="1">
        <v>7</v>
      </c>
      <c r="E2330" s="1">
        <v>1</v>
      </c>
      <c r="G2330" s="1">
        <v>7</v>
      </c>
      <c r="H2330" s="1">
        <v>1</v>
      </c>
    </row>
    <row r="2331" spans="1:8" x14ac:dyDescent="0.3">
      <c r="A2331" s="8" t="s">
        <v>8898</v>
      </c>
      <c r="B2331" s="6">
        <v>43269</v>
      </c>
      <c r="C2331" s="1">
        <v>23997</v>
      </c>
      <c r="D2331" s="1">
        <v>14</v>
      </c>
      <c r="E2331" s="1">
        <v>2</v>
      </c>
      <c r="G2331" s="1">
        <v>14</v>
      </c>
      <c r="H2331" s="1">
        <v>2</v>
      </c>
    </row>
    <row r="2332" spans="1:8" x14ac:dyDescent="0.3">
      <c r="A2332" s="8" t="s">
        <v>7672</v>
      </c>
      <c r="B2332" s="6">
        <v>43260</v>
      </c>
      <c r="C2332" s="1">
        <v>39354</v>
      </c>
      <c r="D2332" s="1">
        <v>16</v>
      </c>
      <c r="E2332" s="1">
        <v>4</v>
      </c>
      <c r="G2332" s="1">
        <v>16</v>
      </c>
      <c r="H2332" s="1">
        <v>4</v>
      </c>
    </row>
    <row r="2333" spans="1:8" x14ac:dyDescent="0.3">
      <c r="A2333" s="8" t="s">
        <v>7861</v>
      </c>
      <c r="B2333" s="6">
        <v>43205</v>
      </c>
      <c r="C2333" s="1">
        <v>37674</v>
      </c>
      <c r="D2333" s="1">
        <v>21</v>
      </c>
      <c r="E2333" s="1">
        <v>6</v>
      </c>
      <c r="G2333" s="1">
        <v>21</v>
      </c>
      <c r="H2333" s="1">
        <v>6</v>
      </c>
    </row>
    <row r="2334" spans="1:8" x14ac:dyDescent="0.3">
      <c r="A2334" s="8" t="s">
        <v>5152</v>
      </c>
      <c r="B2334" s="6">
        <v>43176</v>
      </c>
      <c r="C2334" s="1">
        <v>43176</v>
      </c>
      <c r="D2334" s="1">
        <v>7</v>
      </c>
      <c r="E2334" s="1">
        <v>1</v>
      </c>
      <c r="G2334" s="1">
        <v>7</v>
      </c>
      <c r="H2334" s="1">
        <v>1</v>
      </c>
    </row>
    <row r="2335" spans="1:8" x14ac:dyDescent="0.3">
      <c r="A2335" s="8" t="s">
        <v>6847</v>
      </c>
      <c r="B2335" s="6">
        <v>43173</v>
      </c>
      <c r="C2335" s="1">
        <v>22755</v>
      </c>
      <c r="D2335" s="1">
        <v>22</v>
      </c>
      <c r="E2335" s="1">
        <v>3</v>
      </c>
      <c r="G2335" s="1">
        <v>22</v>
      </c>
      <c r="H2335" s="1">
        <v>3</v>
      </c>
    </row>
    <row r="2336" spans="1:8" x14ac:dyDescent="0.3">
      <c r="A2336" s="8" t="s">
        <v>7737</v>
      </c>
      <c r="B2336" s="6">
        <v>43094</v>
      </c>
      <c r="C2336" s="1">
        <v>34494</v>
      </c>
      <c r="D2336" s="1">
        <v>15</v>
      </c>
      <c r="E2336" s="1">
        <v>4</v>
      </c>
      <c r="G2336" s="1">
        <v>15</v>
      </c>
      <c r="H2336" s="1">
        <v>4</v>
      </c>
    </row>
    <row r="2337" spans="1:8" x14ac:dyDescent="0.3">
      <c r="A2337" s="8" t="s">
        <v>8547</v>
      </c>
      <c r="B2337" s="6">
        <v>43056</v>
      </c>
      <c r="C2337" s="1">
        <v>43056</v>
      </c>
      <c r="D2337" s="1">
        <v>9</v>
      </c>
      <c r="E2337" s="1">
        <v>1</v>
      </c>
      <c r="G2337" s="1">
        <v>9</v>
      </c>
      <c r="H2337" s="1">
        <v>1</v>
      </c>
    </row>
    <row r="2338" spans="1:8" x14ac:dyDescent="0.3">
      <c r="A2338" s="8" t="s">
        <v>2625</v>
      </c>
      <c r="B2338" s="6">
        <v>43048</v>
      </c>
      <c r="C2338" s="1">
        <v>41256</v>
      </c>
      <c r="D2338" s="1">
        <v>11</v>
      </c>
      <c r="E2338" s="1">
        <v>2</v>
      </c>
      <c r="G2338" s="1">
        <v>11</v>
      </c>
      <c r="H2338" s="1">
        <v>2</v>
      </c>
    </row>
    <row r="2339" spans="1:8" x14ac:dyDescent="0.3">
      <c r="A2339" s="8" t="s">
        <v>3942</v>
      </c>
      <c r="B2339" s="6">
        <v>43016</v>
      </c>
      <c r="C2339" s="1">
        <v>35016</v>
      </c>
      <c r="D2339" s="1">
        <v>9</v>
      </c>
      <c r="E2339" s="1">
        <v>3</v>
      </c>
      <c r="G2339" s="1">
        <v>9</v>
      </c>
      <c r="H2339" s="1">
        <v>3</v>
      </c>
    </row>
    <row r="2340" spans="1:8" x14ac:dyDescent="0.3">
      <c r="A2340" s="8" t="s">
        <v>7124</v>
      </c>
      <c r="B2340" s="6">
        <v>42673</v>
      </c>
      <c r="C2340" s="1">
        <v>26396</v>
      </c>
      <c r="D2340" s="1">
        <v>3</v>
      </c>
      <c r="E2340" s="1">
        <v>3</v>
      </c>
      <c r="G2340" s="1">
        <v>3</v>
      </c>
      <c r="H2340" s="1">
        <v>3</v>
      </c>
    </row>
    <row r="2341" spans="1:8" x14ac:dyDescent="0.3">
      <c r="A2341" s="8" t="s">
        <v>7198</v>
      </c>
      <c r="B2341" s="6">
        <v>42656</v>
      </c>
      <c r="C2341" s="1">
        <v>36392</v>
      </c>
      <c r="D2341" s="1">
        <v>8</v>
      </c>
      <c r="E2341" s="1">
        <v>2</v>
      </c>
      <c r="G2341" s="1">
        <v>8</v>
      </c>
      <c r="H2341" s="1">
        <v>2</v>
      </c>
    </row>
    <row r="2342" spans="1:8" x14ac:dyDescent="0.3">
      <c r="A2342" s="8" t="s">
        <v>9407</v>
      </c>
      <c r="B2342" s="6">
        <v>42642</v>
      </c>
      <c r="C2342" s="1">
        <v>33294</v>
      </c>
      <c r="D2342" s="1">
        <v>18</v>
      </c>
      <c r="E2342" s="1">
        <v>6</v>
      </c>
      <c r="G2342" s="1">
        <v>18</v>
      </c>
      <c r="H2342" s="1">
        <v>6</v>
      </c>
    </row>
    <row r="2343" spans="1:8" x14ac:dyDescent="0.3">
      <c r="A2343" s="8" t="s">
        <v>1879</v>
      </c>
      <c r="B2343" s="6">
        <v>42616</v>
      </c>
      <c r="C2343" s="1">
        <v>42616</v>
      </c>
      <c r="D2343" s="1">
        <v>7</v>
      </c>
      <c r="E2343" s="1">
        <v>1</v>
      </c>
      <c r="G2343" s="1">
        <v>7</v>
      </c>
      <c r="H2343" s="1">
        <v>1</v>
      </c>
    </row>
    <row r="2344" spans="1:8" x14ac:dyDescent="0.3">
      <c r="A2344" s="8" t="s">
        <v>81</v>
      </c>
      <c r="B2344" s="6">
        <v>42567</v>
      </c>
      <c r="C2344" s="1">
        <v>28482</v>
      </c>
      <c r="D2344" s="1">
        <v>5</v>
      </c>
      <c r="E2344" s="1">
        <v>3</v>
      </c>
      <c r="G2344" s="1">
        <v>5</v>
      </c>
      <c r="H2344" s="1">
        <v>3</v>
      </c>
    </row>
    <row r="2345" spans="1:8" x14ac:dyDescent="0.3">
      <c r="A2345" s="8" t="s">
        <v>4859</v>
      </c>
      <c r="B2345" s="6">
        <v>42328</v>
      </c>
      <c r="C2345" s="1">
        <v>42328</v>
      </c>
      <c r="D2345" s="1">
        <v>11</v>
      </c>
      <c r="E2345" s="1">
        <v>1</v>
      </c>
      <c r="G2345" s="1">
        <v>11</v>
      </c>
      <c r="H2345" s="1">
        <v>1</v>
      </c>
    </row>
    <row r="2346" spans="1:8" x14ac:dyDescent="0.3">
      <c r="A2346" s="8" t="s">
        <v>8343</v>
      </c>
      <c r="B2346" s="6">
        <v>42280</v>
      </c>
      <c r="C2346" s="1">
        <v>31104</v>
      </c>
      <c r="D2346" s="1">
        <v>7</v>
      </c>
      <c r="E2346" s="1">
        <v>2</v>
      </c>
      <c r="G2346" s="1">
        <v>7</v>
      </c>
      <c r="H2346" s="1">
        <v>2</v>
      </c>
    </row>
    <row r="2347" spans="1:8" x14ac:dyDescent="0.3">
      <c r="A2347" s="8" t="s">
        <v>1815</v>
      </c>
      <c r="B2347" s="6">
        <v>42268</v>
      </c>
      <c r="C2347" s="1">
        <v>16684</v>
      </c>
      <c r="D2347" s="1">
        <v>8</v>
      </c>
      <c r="E2347" s="1">
        <v>3</v>
      </c>
      <c r="G2347" s="1">
        <v>8</v>
      </c>
      <c r="H2347" s="1">
        <v>3</v>
      </c>
    </row>
    <row r="2348" spans="1:8" x14ac:dyDescent="0.3">
      <c r="A2348" s="8" t="s">
        <v>8278</v>
      </c>
      <c r="B2348" s="6">
        <v>42208</v>
      </c>
      <c r="C2348" s="1">
        <v>42208</v>
      </c>
      <c r="D2348" s="1">
        <v>2</v>
      </c>
      <c r="E2348" s="1">
        <v>1</v>
      </c>
      <c r="G2348" s="1">
        <v>2</v>
      </c>
      <c r="H2348" s="1">
        <v>1</v>
      </c>
    </row>
    <row r="2349" spans="1:8" x14ac:dyDescent="0.3">
      <c r="A2349" s="8" t="s">
        <v>7579</v>
      </c>
      <c r="B2349" s="6">
        <v>41968</v>
      </c>
      <c r="C2349" s="1">
        <v>26176</v>
      </c>
      <c r="D2349" s="1">
        <v>7</v>
      </c>
      <c r="E2349" s="1">
        <v>3</v>
      </c>
      <c r="G2349" s="1">
        <v>7</v>
      </c>
      <c r="H2349" s="1">
        <v>3</v>
      </c>
    </row>
    <row r="2350" spans="1:8" x14ac:dyDescent="0.3">
      <c r="A2350" s="8" t="s">
        <v>5439</v>
      </c>
      <c r="B2350" s="6">
        <v>41920</v>
      </c>
      <c r="C2350" s="1">
        <v>25824</v>
      </c>
      <c r="D2350" s="1">
        <v>8</v>
      </c>
      <c r="E2350" s="1">
        <v>2</v>
      </c>
      <c r="G2350" s="1">
        <v>8</v>
      </c>
      <c r="H2350" s="1">
        <v>2</v>
      </c>
    </row>
    <row r="2351" spans="1:8" x14ac:dyDescent="0.3">
      <c r="A2351" s="8" t="s">
        <v>7379</v>
      </c>
      <c r="B2351" s="6">
        <v>41912</v>
      </c>
      <c r="C2351" s="1">
        <v>40736</v>
      </c>
      <c r="D2351" s="1">
        <v>6</v>
      </c>
      <c r="E2351" s="1">
        <v>2</v>
      </c>
      <c r="G2351" s="1">
        <v>6</v>
      </c>
      <c r="H2351" s="1">
        <v>2</v>
      </c>
    </row>
    <row r="2352" spans="1:8" x14ac:dyDescent="0.3">
      <c r="A2352" s="8" t="s">
        <v>7353</v>
      </c>
      <c r="B2352" s="6">
        <v>41904</v>
      </c>
      <c r="C2352" s="1">
        <v>41904</v>
      </c>
      <c r="D2352" s="1">
        <v>6</v>
      </c>
      <c r="E2352" s="1">
        <v>1</v>
      </c>
      <c r="G2352" s="1">
        <v>6</v>
      </c>
      <c r="H2352" s="1">
        <v>1</v>
      </c>
    </row>
    <row r="2353" spans="1:8" x14ac:dyDescent="0.3">
      <c r="A2353" s="8" t="s">
        <v>6480</v>
      </c>
      <c r="B2353" s="6">
        <v>41650</v>
      </c>
      <c r="C2353" s="1">
        <v>35544</v>
      </c>
      <c r="D2353" s="1">
        <v>3</v>
      </c>
      <c r="E2353" s="1">
        <v>2</v>
      </c>
      <c r="G2353" s="1">
        <v>3</v>
      </c>
      <c r="H2353" s="1">
        <v>2</v>
      </c>
    </row>
    <row r="2354" spans="1:8" x14ac:dyDescent="0.3">
      <c r="A2354" s="8" t="s">
        <v>3402</v>
      </c>
      <c r="B2354" s="6">
        <v>41568</v>
      </c>
      <c r="C2354" s="1">
        <v>41568</v>
      </c>
      <c r="D2354" s="1">
        <v>6</v>
      </c>
      <c r="E2354" s="1">
        <v>1</v>
      </c>
      <c r="G2354" s="1">
        <v>6</v>
      </c>
      <c r="H2354" s="1">
        <v>1</v>
      </c>
    </row>
    <row r="2355" spans="1:8" x14ac:dyDescent="0.3">
      <c r="A2355" s="8" t="s">
        <v>4693</v>
      </c>
      <c r="B2355" s="6">
        <v>41568</v>
      </c>
      <c r="C2355" s="1">
        <v>41568</v>
      </c>
      <c r="D2355" s="1">
        <v>2</v>
      </c>
      <c r="E2355" s="1">
        <v>1</v>
      </c>
      <c r="G2355" s="1">
        <v>2</v>
      </c>
      <c r="H2355" s="1">
        <v>1</v>
      </c>
    </row>
    <row r="2356" spans="1:8" x14ac:dyDescent="0.3">
      <c r="A2356" s="8" t="s">
        <v>7599</v>
      </c>
      <c r="B2356" s="6">
        <v>41511</v>
      </c>
      <c r="C2356" s="1">
        <v>39995</v>
      </c>
      <c r="D2356" s="1">
        <v>11</v>
      </c>
      <c r="E2356" s="1">
        <v>3</v>
      </c>
      <c r="G2356" s="1">
        <v>11</v>
      </c>
      <c r="H2356" s="1">
        <v>3</v>
      </c>
    </row>
    <row r="2357" spans="1:8" x14ac:dyDescent="0.3">
      <c r="A2357" s="8" t="s">
        <v>7279</v>
      </c>
      <c r="B2357" s="6">
        <v>41496</v>
      </c>
      <c r="C2357" s="1">
        <v>41496</v>
      </c>
      <c r="D2357" s="1">
        <v>2</v>
      </c>
      <c r="E2357" s="1">
        <v>1</v>
      </c>
      <c r="G2357" s="1">
        <v>2</v>
      </c>
      <c r="H2357" s="1">
        <v>1</v>
      </c>
    </row>
    <row r="2358" spans="1:8" x14ac:dyDescent="0.3">
      <c r="A2358" s="8" t="s">
        <v>9315</v>
      </c>
      <c r="B2358" s="6">
        <v>41472</v>
      </c>
      <c r="C2358" s="1">
        <v>41472</v>
      </c>
      <c r="D2358" s="1">
        <v>8</v>
      </c>
      <c r="E2358" s="1">
        <v>1</v>
      </c>
      <c r="G2358" s="1">
        <v>8</v>
      </c>
      <c r="H2358" s="1">
        <v>1</v>
      </c>
    </row>
    <row r="2359" spans="1:8" x14ac:dyDescent="0.3">
      <c r="A2359" s="8" t="s">
        <v>2348</v>
      </c>
      <c r="B2359" s="6">
        <v>41456</v>
      </c>
      <c r="C2359" s="1">
        <v>31088</v>
      </c>
      <c r="D2359" s="1">
        <v>4</v>
      </c>
      <c r="E2359" s="1">
        <v>2</v>
      </c>
      <c r="G2359" s="1">
        <v>4</v>
      </c>
      <c r="H2359" s="1">
        <v>2</v>
      </c>
    </row>
    <row r="2360" spans="1:8" x14ac:dyDescent="0.3">
      <c r="A2360" s="8" t="s">
        <v>5752</v>
      </c>
      <c r="B2360" s="6">
        <v>41424</v>
      </c>
      <c r="C2360" s="1">
        <v>41424</v>
      </c>
      <c r="D2360" s="1">
        <v>2</v>
      </c>
      <c r="E2360" s="1">
        <v>1</v>
      </c>
      <c r="G2360" s="1">
        <v>2</v>
      </c>
      <c r="H2360" s="1">
        <v>1</v>
      </c>
    </row>
    <row r="2361" spans="1:8" x14ac:dyDescent="0.3">
      <c r="A2361" s="8" t="s">
        <v>6174</v>
      </c>
      <c r="B2361" s="6">
        <v>41320</v>
      </c>
      <c r="C2361" s="1">
        <v>33568</v>
      </c>
      <c r="D2361" s="1">
        <v>5</v>
      </c>
      <c r="E2361" s="1">
        <v>2</v>
      </c>
      <c r="G2361" s="1">
        <v>5</v>
      </c>
      <c r="H2361" s="1">
        <v>2</v>
      </c>
    </row>
    <row r="2362" spans="1:8" x14ac:dyDescent="0.3">
      <c r="A2362" s="8" t="s">
        <v>4695</v>
      </c>
      <c r="B2362" s="6">
        <v>41316</v>
      </c>
      <c r="C2362" s="1">
        <v>23028</v>
      </c>
      <c r="D2362" s="1">
        <v>9</v>
      </c>
      <c r="E2362" s="1">
        <v>2</v>
      </c>
      <c r="G2362" s="1">
        <v>9</v>
      </c>
      <c r="H2362" s="1">
        <v>2</v>
      </c>
    </row>
    <row r="2363" spans="1:8" x14ac:dyDescent="0.3">
      <c r="A2363" s="8" t="s">
        <v>5024</v>
      </c>
      <c r="B2363" s="6">
        <v>41224</v>
      </c>
      <c r="C2363" s="1">
        <v>26396</v>
      </c>
      <c r="D2363" s="1">
        <v>9</v>
      </c>
      <c r="E2363" s="1">
        <v>3</v>
      </c>
      <c r="G2363" s="1">
        <v>9</v>
      </c>
      <c r="H2363" s="1">
        <v>3</v>
      </c>
    </row>
    <row r="2364" spans="1:8" x14ac:dyDescent="0.3">
      <c r="A2364" s="8" t="s">
        <v>3910</v>
      </c>
      <c r="B2364" s="6">
        <v>41071</v>
      </c>
      <c r="C2364" s="1">
        <v>24455</v>
      </c>
      <c r="D2364" s="1">
        <v>13</v>
      </c>
      <c r="E2364" s="1">
        <v>2</v>
      </c>
      <c r="G2364" s="1">
        <v>13</v>
      </c>
      <c r="H2364" s="1">
        <v>2</v>
      </c>
    </row>
    <row r="2365" spans="1:8" x14ac:dyDescent="0.3">
      <c r="A2365" s="8" t="s">
        <v>6992</v>
      </c>
      <c r="B2365" s="6">
        <v>40896</v>
      </c>
      <c r="C2365" s="1">
        <v>20136</v>
      </c>
      <c r="D2365" s="1">
        <v>11</v>
      </c>
      <c r="E2365" s="1">
        <v>4</v>
      </c>
      <c r="G2365" s="1">
        <v>11</v>
      </c>
      <c r="H2365" s="1">
        <v>4</v>
      </c>
    </row>
    <row r="2366" spans="1:8" x14ac:dyDescent="0.3">
      <c r="A2366" s="8" t="s">
        <v>6045</v>
      </c>
      <c r="B2366" s="6">
        <v>40896</v>
      </c>
      <c r="C2366" s="1">
        <v>38088</v>
      </c>
      <c r="D2366" s="1">
        <v>7</v>
      </c>
      <c r="E2366" s="1">
        <v>2</v>
      </c>
      <c r="G2366" s="1">
        <v>7</v>
      </c>
      <c r="H2366" s="1">
        <v>2</v>
      </c>
    </row>
    <row r="2367" spans="1:8" x14ac:dyDescent="0.3">
      <c r="A2367" s="8" t="s">
        <v>7120</v>
      </c>
      <c r="B2367" s="6">
        <v>40852</v>
      </c>
      <c r="C2367" s="1">
        <v>27396</v>
      </c>
      <c r="D2367" s="1">
        <v>10</v>
      </c>
      <c r="E2367" s="1">
        <v>2</v>
      </c>
      <c r="G2367" s="1">
        <v>10</v>
      </c>
      <c r="H2367" s="1">
        <v>2</v>
      </c>
    </row>
    <row r="2368" spans="1:8" x14ac:dyDescent="0.3">
      <c r="A2368" s="8" t="s">
        <v>9334</v>
      </c>
      <c r="B2368" s="6">
        <v>40846</v>
      </c>
      <c r="C2368" s="1">
        <v>37408</v>
      </c>
      <c r="D2368" s="1">
        <v>9</v>
      </c>
      <c r="E2368" s="1">
        <v>2</v>
      </c>
      <c r="G2368" s="1">
        <v>9</v>
      </c>
      <c r="H2368" s="1">
        <v>2</v>
      </c>
    </row>
    <row r="2369" spans="1:8" x14ac:dyDescent="0.3">
      <c r="A2369" s="8" t="s">
        <v>8243</v>
      </c>
      <c r="B2369" s="6">
        <v>40776</v>
      </c>
      <c r="C2369" s="1">
        <v>40776</v>
      </c>
      <c r="D2369" s="1">
        <v>3</v>
      </c>
      <c r="E2369" s="1">
        <v>1</v>
      </c>
      <c r="G2369" s="1">
        <v>3</v>
      </c>
      <c r="H2369" s="1">
        <v>1</v>
      </c>
    </row>
    <row r="2370" spans="1:8" x14ac:dyDescent="0.3">
      <c r="A2370" s="8" t="s">
        <v>5907</v>
      </c>
      <c r="B2370" s="6">
        <v>40635</v>
      </c>
      <c r="C2370" s="1">
        <v>40635</v>
      </c>
      <c r="D2370" s="1">
        <v>7</v>
      </c>
      <c r="E2370" s="1">
        <v>1</v>
      </c>
      <c r="G2370" s="1">
        <v>7</v>
      </c>
      <c r="H2370" s="1">
        <v>1</v>
      </c>
    </row>
    <row r="2371" spans="1:8" x14ac:dyDescent="0.3">
      <c r="A2371" s="8" t="s">
        <v>6597</v>
      </c>
      <c r="B2371" s="6">
        <v>40592</v>
      </c>
      <c r="C2371" s="1">
        <v>23198</v>
      </c>
      <c r="D2371" s="1">
        <v>5</v>
      </c>
      <c r="E2371" s="1">
        <v>2</v>
      </c>
      <c r="G2371" s="1">
        <v>5</v>
      </c>
      <c r="H2371" s="1">
        <v>2</v>
      </c>
    </row>
    <row r="2372" spans="1:8" x14ac:dyDescent="0.3">
      <c r="A2372" s="8" t="s">
        <v>6850</v>
      </c>
      <c r="B2372" s="6">
        <v>40530</v>
      </c>
      <c r="C2372" s="1">
        <v>29637</v>
      </c>
      <c r="D2372" s="1">
        <v>10</v>
      </c>
      <c r="E2372" s="1">
        <v>3</v>
      </c>
      <c r="G2372" s="1">
        <v>10</v>
      </c>
      <c r="H2372" s="1">
        <v>3</v>
      </c>
    </row>
    <row r="2373" spans="1:8" x14ac:dyDescent="0.3">
      <c r="A2373" s="8" t="s">
        <v>4978</v>
      </c>
      <c r="B2373" s="6">
        <v>40448</v>
      </c>
      <c r="C2373" s="1">
        <v>38976</v>
      </c>
      <c r="D2373" s="1">
        <v>8</v>
      </c>
      <c r="E2373" s="1">
        <v>2</v>
      </c>
      <c r="G2373" s="1">
        <v>8</v>
      </c>
      <c r="H2373" s="1">
        <v>2</v>
      </c>
    </row>
    <row r="2374" spans="1:8" x14ac:dyDescent="0.3">
      <c r="A2374" s="8" t="s">
        <v>8023</v>
      </c>
      <c r="B2374" s="6">
        <v>40394</v>
      </c>
      <c r="C2374" s="1">
        <v>33996</v>
      </c>
      <c r="D2374" s="1">
        <v>12</v>
      </c>
      <c r="E2374" s="1">
        <v>2</v>
      </c>
      <c r="G2374" s="1">
        <v>12</v>
      </c>
      <c r="H2374" s="1">
        <v>2</v>
      </c>
    </row>
    <row r="2375" spans="1:8" x14ac:dyDescent="0.3">
      <c r="A2375" s="8" t="s">
        <v>7400</v>
      </c>
      <c r="B2375" s="6">
        <v>40392</v>
      </c>
      <c r="C2375" s="1">
        <v>40392</v>
      </c>
      <c r="D2375" s="1">
        <v>5</v>
      </c>
      <c r="E2375" s="1">
        <v>1</v>
      </c>
      <c r="G2375" s="1">
        <v>5</v>
      </c>
      <c r="H2375" s="1">
        <v>1</v>
      </c>
    </row>
    <row r="2376" spans="1:8" x14ac:dyDescent="0.3">
      <c r="A2376" s="8" t="s">
        <v>5020</v>
      </c>
      <c r="B2376" s="6">
        <v>40316</v>
      </c>
      <c r="C2376" s="1">
        <v>39552</v>
      </c>
      <c r="D2376" s="1">
        <v>12</v>
      </c>
      <c r="E2376" s="1">
        <v>3</v>
      </c>
      <c r="G2376" s="1">
        <v>12</v>
      </c>
      <c r="H2376" s="1">
        <v>3</v>
      </c>
    </row>
    <row r="2377" spans="1:8" x14ac:dyDescent="0.3">
      <c r="A2377" s="8" t="s">
        <v>9080</v>
      </c>
      <c r="B2377" s="6">
        <v>40247</v>
      </c>
      <c r="C2377" s="1">
        <v>28752</v>
      </c>
      <c r="D2377" s="1">
        <v>8</v>
      </c>
      <c r="E2377" s="1">
        <v>2</v>
      </c>
      <c r="G2377" s="1">
        <v>8</v>
      </c>
      <c r="H2377" s="1">
        <v>2</v>
      </c>
    </row>
    <row r="2378" spans="1:8" x14ac:dyDescent="0.3">
      <c r="A2378" s="8" t="s">
        <v>7126</v>
      </c>
      <c r="B2378" s="6">
        <v>40176</v>
      </c>
      <c r="C2378" s="1">
        <v>40176</v>
      </c>
      <c r="D2378" s="1">
        <v>3</v>
      </c>
      <c r="E2378" s="1">
        <v>1</v>
      </c>
      <c r="G2378" s="1">
        <v>3</v>
      </c>
      <c r="H2378" s="1">
        <v>1</v>
      </c>
    </row>
    <row r="2379" spans="1:8" x14ac:dyDescent="0.3">
      <c r="A2379" s="8" t="s">
        <v>7511</v>
      </c>
      <c r="B2379" s="6">
        <v>40061</v>
      </c>
      <c r="C2379" s="1">
        <v>24037</v>
      </c>
      <c r="D2379" s="1">
        <v>4</v>
      </c>
      <c r="E2379" s="1">
        <v>3</v>
      </c>
      <c r="G2379" s="1">
        <v>4</v>
      </c>
      <c r="H2379" s="1">
        <v>3</v>
      </c>
    </row>
    <row r="2380" spans="1:8" x14ac:dyDescent="0.3">
      <c r="A2380" s="8" t="s">
        <v>3985</v>
      </c>
      <c r="B2380" s="6">
        <v>40039</v>
      </c>
      <c r="C2380" s="1">
        <v>30445</v>
      </c>
      <c r="D2380" s="1">
        <v>8</v>
      </c>
      <c r="E2380" s="1">
        <v>2</v>
      </c>
      <c r="G2380" s="1">
        <v>8</v>
      </c>
      <c r="H2380" s="1">
        <v>2</v>
      </c>
    </row>
    <row r="2381" spans="1:8" x14ac:dyDescent="0.3">
      <c r="A2381" s="8" t="s">
        <v>5457</v>
      </c>
      <c r="B2381" s="6">
        <v>40032</v>
      </c>
      <c r="C2381" s="1">
        <v>40032</v>
      </c>
      <c r="D2381" s="1">
        <v>6</v>
      </c>
      <c r="E2381" s="1">
        <v>1</v>
      </c>
      <c r="G2381" s="1">
        <v>6</v>
      </c>
      <c r="H2381" s="1">
        <v>1</v>
      </c>
    </row>
    <row r="2382" spans="1:8" x14ac:dyDescent="0.3">
      <c r="A2382" s="8" t="s">
        <v>8763</v>
      </c>
      <c r="B2382" s="6">
        <v>39995</v>
      </c>
      <c r="C2382" s="1">
        <v>39995</v>
      </c>
      <c r="D2382" s="1">
        <v>5</v>
      </c>
      <c r="E2382" s="1">
        <v>1</v>
      </c>
      <c r="G2382" s="1">
        <v>5</v>
      </c>
      <c r="H2382" s="1">
        <v>1</v>
      </c>
    </row>
    <row r="2383" spans="1:8" x14ac:dyDescent="0.3">
      <c r="A2383" s="8" t="s">
        <v>5980</v>
      </c>
      <c r="B2383" s="6">
        <v>39992</v>
      </c>
      <c r="C2383" s="1">
        <v>39992</v>
      </c>
      <c r="D2383" s="1">
        <v>1</v>
      </c>
      <c r="E2383" s="1">
        <v>1</v>
      </c>
      <c r="G2383" s="1">
        <v>1</v>
      </c>
      <c r="H2383" s="1">
        <v>1</v>
      </c>
    </row>
    <row r="2384" spans="1:8" x14ac:dyDescent="0.3">
      <c r="A2384" s="8" t="s">
        <v>8298</v>
      </c>
      <c r="B2384" s="6">
        <v>39984</v>
      </c>
      <c r="C2384" s="1">
        <v>39984</v>
      </c>
      <c r="D2384" s="1">
        <v>2</v>
      </c>
      <c r="E2384" s="1">
        <v>1</v>
      </c>
      <c r="G2384" s="1">
        <v>2</v>
      </c>
      <c r="H2384" s="1">
        <v>1</v>
      </c>
    </row>
    <row r="2385" spans="1:8" x14ac:dyDescent="0.3">
      <c r="A2385" s="8" t="s">
        <v>8367</v>
      </c>
      <c r="B2385" s="6">
        <v>39953</v>
      </c>
      <c r="C2385" s="1">
        <v>38396</v>
      </c>
      <c r="D2385" s="1">
        <v>8</v>
      </c>
      <c r="E2385" s="1">
        <v>2</v>
      </c>
      <c r="G2385" s="1">
        <v>8</v>
      </c>
      <c r="H2385" s="1">
        <v>2</v>
      </c>
    </row>
    <row r="2386" spans="1:8" x14ac:dyDescent="0.3">
      <c r="A2386" s="8" t="s">
        <v>9083</v>
      </c>
      <c r="B2386" s="6">
        <v>39816</v>
      </c>
      <c r="C2386" s="1">
        <v>39816</v>
      </c>
      <c r="D2386" s="1">
        <v>3</v>
      </c>
      <c r="E2386" s="1">
        <v>1</v>
      </c>
      <c r="G2386" s="1">
        <v>3</v>
      </c>
      <c r="H2386" s="1">
        <v>1</v>
      </c>
    </row>
    <row r="2387" spans="1:8" x14ac:dyDescent="0.3">
      <c r="A2387" s="8" t="s">
        <v>8755</v>
      </c>
      <c r="B2387" s="6">
        <v>39808</v>
      </c>
      <c r="C2387" s="1">
        <v>39808</v>
      </c>
      <c r="D2387" s="1">
        <v>4</v>
      </c>
      <c r="E2387" s="1">
        <v>1</v>
      </c>
      <c r="G2387" s="1">
        <v>4</v>
      </c>
      <c r="H2387" s="1">
        <v>1</v>
      </c>
    </row>
    <row r="2388" spans="1:8" x14ac:dyDescent="0.3">
      <c r="A2388" s="8" t="s">
        <v>5480</v>
      </c>
      <c r="B2388" s="6">
        <v>39792</v>
      </c>
      <c r="C2388" s="1">
        <v>24816</v>
      </c>
      <c r="D2388" s="1">
        <v>9</v>
      </c>
      <c r="E2388" s="1">
        <v>2</v>
      </c>
      <c r="G2388" s="1">
        <v>9</v>
      </c>
      <c r="H2388" s="1">
        <v>2</v>
      </c>
    </row>
    <row r="2389" spans="1:8" x14ac:dyDescent="0.3">
      <c r="A2389" s="8" t="s">
        <v>9379</v>
      </c>
      <c r="B2389" s="6">
        <v>39624</v>
      </c>
      <c r="C2389" s="1">
        <v>39624</v>
      </c>
      <c r="D2389" s="1">
        <v>3</v>
      </c>
      <c r="E2389" s="1">
        <v>1</v>
      </c>
      <c r="G2389" s="1">
        <v>3</v>
      </c>
      <c r="H2389" s="1">
        <v>1</v>
      </c>
    </row>
    <row r="2390" spans="1:8" x14ac:dyDescent="0.3">
      <c r="A2390" s="8" t="s">
        <v>54</v>
      </c>
      <c r="B2390" s="6">
        <v>39436</v>
      </c>
      <c r="C2390" s="1">
        <v>34848</v>
      </c>
      <c r="D2390" s="1">
        <v>10</v>
      </c>
      <c r="E2390" s="1">
        <v>3</v>
      </c>
      <c r="G2390" s="1">
        <v>10</v>
      </c>
      <c r="H2390" s="1">
        <v>3</v>
      </c>
    </row>
    <row r="2391" spans="1:8" x14ac:dyDescent="0.3">
      <c r="A2391" s="8" t="s">
        <v>8422</v>
      </c>
      <c r="B2391" s="6">
        <v>39325</v>
      </c>
      <c r="C2391" s="1">
        <v>39325</v>
      </c>
      <c r="D2391" s="1">
        <v>5</v>
      </c>
      <c r="E2391" s="1">
        <v>1</v>
      </c>
      <c r="G2391" s="1">
        <v>5</v>
      </c>
      <c r="H2391" s="1">
        <v>1</v>
      </c>
    </row>
    <row r="2392" spans="1:8" x14ac:dyDescent="0.3">
      <c r="A2392" s="8" t="s">
        <v>6243</v>
      </c>
      <c r="B2392" s="6">
        <v>39324</v>
      </c>
      <c r="C2392" s="1">
        <v>38976</v>
      </c>
      <c r="D2392" s="1">
        <v>6</v>
      </c>
      <c r="E2392" s="1">
        <v>2</v>
      </c>
      <c r="G2392" s="1">
        <v>6</v>
      </c>
      <c r="H2392" s="1">
        <v>2</v>
      </c>
    </row>
    <row r="2393" spans="1:8" x14ac:dyDescent="0.3">
      <c r="A2393" s="8" t="s">
        <v>2106</v>
      </c>
      <c r="B2393" s="6">
        <v>39294</v>
      </c>
      <c r="C2393" s="1">
        <v>39294</v>
      </c>
      <c r="D2393" s="1">
        <v>3</v>
      </c>
      <c r="E2393" s="1">
        <v>1</v>
      </c>
      <c r="G2393" s="1">
        <v>3</v>
      </c>
      <c r="H2393" s="1">
        <v>1</v>
      </c>
    </row>
    <row r="2394" spans="1:8" x14ac:dyDescent="0.3">
      <c r="A2394" s="8" t="s">
        <v>9128</v>
      </c>
      <c r="B2394" s="6">
        <v>39294</v>
      </c>
      <c r="C2394" s="1">
        <v>39294</v>
      </c>
      <c r="D2394" s="1">
        <v>3</v>
      </c>
      <c r="E2394" s="1">
        <v>1</v>
      </c>
      <c r="G2394" s="1">
        <v>3</v>
      </c>
      <c r="H2394" s="1">
        <v>1</v>
      </c>
    </row>
    <row r="2395" spans="1:8" x14ac:dyDescent="0.3">
      <c r="A2395" s="8" t="s">
        <v>6697</v>
      </c>
      <c r="B2395" s="6">
        <v>39198</v>
      </c>
      <c r="C2395" s="1">
        <v>39198</v>
      </c>
      <c r="D2395" s="1">
        <v>2</v>
      </c>
      <c r="E2395" s="1">
        <v>1</v>
      </c>
      <c r="G2395" s="1">
        <v>2</v>
      </c>
      <c r="H2395" s="1">
        <v>1</v>
      </c>
    </row>
    <row r="2396" spans="1:8" x14ac:dyDescent="0.3">
      <c r="A2396" s="8" t="s">
        <v>581</v>
      </c>
      <c r="B2396" s="6">
        <v>39130</v>
      </c>
      <c r="C2396" s="1">
        <v>34392</v>
      </c>
      <c r="D2396" s="1">
        <v>10</v>
      </c>
      <c r="E2396" s="1">
        <v>3</v>
      </c>
      <c r="G2396" s="1">
        <v>10</v>
      </c>
      <c r="H2396" s="1">
        <v>3</v>
      </c>
    </row>
    <row r="2397" spans="1:8" x14ac:dyDescent="0.3">
      <c r="A2397" s="8" t="s">
        <v>8949</v>
      </c>
      <c r="B2397" s="6">
        <v>39128</v>
      </c>
      <c r="C2397" s="1">
        <v>39128</v>
      </c>
      <c r="D2397" s="1">
        <v>1</v>
      </c>
      <c r="E2397" s="1">
        <v>1</v>
      </c>
      <c r="G2397" s="1">
        <v>1</v>
      </c>
      <c r="H2397" s="1">
        <v>1</v>
      </c>
    </row>
    <row r="2398" spans="1:8" x14ac:dyDescent="0.3">
      <c r="A2398" s="8" t="s">
        <v>4347</v>
      </c>
      <c r="B2398" s="6">
        <v>39075</v>
      </c>
      <c r="C2398" s="1">
        <v>39075</v>
      </c>
      <c r="D2398" s="1">
        <v>5</v>
      </c>
      <c r="E2398" s="1">
        <v>1</v>
      </c>
      <c r="G2398" s="1">
        <v>5</v>
      </c>
      <c r="H2398" s="1">
        <v>1</v>
      </c>
    </row>
    <row r="2399" spans="1:8" x14ac:dyDescent="0.3">
      <c r="A2399" s="8" t="s">
        <v>1503</v>
      </c>
      <c r="B2399" s="6">
        <v>39072</v>
      </c>
      <c r="C2399" s="1">
        <v>39072</v>
      </c>
      <c r="D2399" s="1">
        <v>6</v>
      </c>
      <c r="E2399" s="1">
        <v>1</v>
      </c>
      <c r="G2399" s="1">
        <v>6</v>
      </c>
      <c r="H2399" s="1">
        <v>1</v>
      </c>
    </row>
    <row r="2400" spans="1:8" x14ac:dyDescent="0.3">
      <c r="A2400" s="8" t="s">
        <v>7111</v>
      </c>
      <c r="B2400" s="6">
        <v>38976</v>
      </c>
      <c r="C2400" s="1">
        <v>38976</v>
      </c>
      <c r="D2400" s="1">
        <v>3</v>
      </c>
      <c r="E2400" s="1">
        <v>1</v>
      </c>
      <c r="G2400" s="1">
        <v>3</v>
      </c>
      <c r="H2400" s="1">
        <v>1</v>
      </c>
    </row>
    <row r="2401" spans="1:8" x14ac:dyDescent="0.3">
      <c r="A2401" s="8" t="s">
        <v>4019</v>
      </c>
      <c r="B2401" s="6">
        <v>38864</v>
      </c>
      <c r="C2401" s="1">
        <v>38864</v>
      </c>
      <c r="D2401" s="1">
        <v>7</v>
      </c>
      <c r="E2401" s="1">
        <v>1</v>
      </c>
      <c r="G2401" s="1">
        <v>7</v>
      </c>
      <c r="H2401" s="1">
        <v>1</v>
      </c>
    </row>
    <row r="2402" spans="1:8" x14ac:dyDescent="0.3">
      <c r="A2402" s="8" t="s">
        <v>6247</v>
      </c>
      <c r="B2402" s="6">
        <v>38799</v>
      </c>
      <c r="C2402" s="1">
        <v>38799</v>
      </c>
      <c r="D2402" s="1">
        <v>1</v>
      </c>
      <c r="E2402" s="1">
        <v>1</v>
      </c>
      <c r="G2402" s="1">
        <v>1</v>
      </c>
      <c r="H2402" s="1">
        <v>1</v>
      </c>
    </row>
    <row r="2403" spans="1:8" x14ac:dyDescent="0.3">
      <c r="A2403" s="8" t="s">
        <v>7280</v>
      </c>
      <c r="B2403" s="6">
        <v>38772</v>
      </c>
      <c r="C2403" s="1">
        <v>38772</v>
      </c>
      <c r="D2403" s="1">
        <v>5</v>
      </c>
      <c r="E2403" s="1">
        <v>1</v>
      </c>
      <c r="G2403" s="1">
        <v>5</v>
      </c>
      <c r="H2403" s="1">
        <v>1</v>
      </c>
    </row>
    <row r="2404" spans="1:8" x14ac:dyDescent="0.3">
      <c r="A2404" s="8" t="s">
        <v>7494</v>
      </c>
      <c r="B2404" s="6">
        <v>38700</v>
      </c>
      <c r="C2404" s="1">
        <v>33996</v>
      </c>
      <c r="D2404" s="1">
        <v>9</v>
      </c>
      <c r="E2404" s="1">
        <v>2</v>
      </c>
      <c r="G2404" s="1">
        <v>9</v>
      </c>
      <c r="H2404" s="1">
        <v>2</v>
      </c>
    </row>
    <row r="2405" spans="1:8" x14ac:dyDescent="0.3">
      <c r="A2405" s="8" t="s">
        <v>7983</v>
      </c>
      <c r="B2405" s="6">
        <v>38662</v>
      </c>
      <c r="C2405" s="1">
        <v>36916</v>
      </c>
      <c r="D2405" s="1">
        <v>13</v>
      </c>
      <c r="E2405" s="1">
        <v>2</v>
      </c>
      <c r="G2405" s="1">
        <v>13</v>
      </c>
      <c r="H2405" s="1">
        <v>2</v>
      </c>
    </row>
    <row r="2406" spans="1:8" x14ac:dyDescent="0.3">
      <c r="A2406" s="8" t="s">
        <v>5714</v>
      </c>
      <c r="B2406" s="6">
        <v>38648</v>
      </c>
      <c r="C2406" s="1">
        <v>36038</v>
      </c>
      <c r="D2406" s="1">
        <v>7</v>
      </c>
      <c r="E2406" s="1">
        <v>3</v>
      </c>
      <c r="G2406" s="1">
        <v>7</v>
      </c>
      <c r="H2406" s="1">
        <v>3</v>
      </c>
    </row>
    <row r="2407" spans="1:8" x14ac:dyDescent="0.3">
      <c r="A2407" s="8" t="s">
        <v>7047</v>
      </c>
      <c r="B2407" s="6">
        <v>38643</v>
      </c>
      <c r="C2407" s="1">
        <v>35238</v>
      </c>
      <c r="D2407" s="1">
        <v>5</v>
      </c>
      <c r="E2407" s="1">
        <v>2</v>
      </c>
      <c r="G2407" s="1">
        <v>5</v>
      </c>
      <c r="H2407" s="1">
        <v>2</v>
      </c>
    </row>
    <row r="2408" spans="1:8" x14ac:dyDescent="0.3">
      <c r="A2408" s="8" t="s">
        <v>8870</v>
      </c>
      <c r="B2408" s="6">
        <v>38634</v>
      </c>
      <c r="C2408" s="1">
        <v>38634</v>
      </c>
      <c r="D2408" s="1">
        <v>2</v>
      </c>
      <c r="E2408" s="1">
        <v>1</v>
      </c>
      <c r="G2408" s="1">
        <v>2</v>
      </c>
      <c r="H2408" s="1">
        <v>1</v>
      </c>
    </row>
    <row r="2409" spans="1:8" x14ac:dyDescent="0.3">
      <c r="A2409" s="8" t="s">
        <v>7213</v>
      </c>
      <c r="B2409" s="6">
        <v>38630</v>
      </c>
      <c r="C2409" s="1">
        <v>33488</v>
      </c>
      <c r="D2409" s="1">
        <v>16</v>
      </c>
      <c r="E2409" s="1">
        <v>4</v>
      </c>
      <c r="G2409" s="1">
        <v>16</v>
      </c>
      <c r="H2409" s="1">
        <v>4</v>
      </c>
    </row>
    <row r="2410" spans="1:8" x14ac:dyDescent="0.3">
      <c r="A2410" s="8" t="s">
        <v>7521</v>
      </c>
      <c r="B2410" s="6">
        <v>38614</v>
      </c>
      <c r="C2410" s="1">
        <v>28615</v>
      </c>
      <c r="D2410" s="1">
        <v>6</v>
      </c>
      <c r="E2410" s="1">
        <v>2</v>
      </c>
      <c r="G2410" s="1">
        <v>6</v>
      </c>
      <c r="H2410" s="1">
        <v>2</v>
      </c>
    </row>
    <row r="2411" spans="1:8" x14ac:dyDescent="0.3">
      <c r="A2411" s="8" t="s">
        <v>7478</v>
      </c>
      <c r="B2411" s="6">
        <v>38572</v>
      </c>
      <c r="C2411" s="1">
        <v>24588</v>
      </c>
      <c r="D2411" s="1">
        <v>5</v>
      </c>
      <c r="E2411" s="1">
        <v>2</v>
      </c>
      <c r="G2411" s="1">
        <v>5</v>
      </c>
      <c r="H2411" s="1">
        <v>2</v>
      </c>
    </row>
    <row r="2412" spans="1:8" x14ac:dyDescent="0.3">
      <c r="A2412" s="8" t="s">
        <v>8908</v>
      </c>
      <c r="B2412" s="6">
        <v>38405</v>
      </c>
      <c r="C2412" s="1">
        <v>31203</v>
      </c>
      <c r="D2412" s="1">
        <v>13</v>
      </c>
      <c r="E2412" s="1">
        <v>4</v>
      </c>
      <c r="G2412" s="1">
        <v>13</v>
      </c>
      <c r="H2412" s="1">
        <v>4</v>
      </c>
    </row>
    <row r="2413" spans="1:8" x14ac:dyDescent="0.3">
      <c r="A2413" s="8" t="s">
        <v>7403</v>
      </c>
      <c r="B2413" s="6">
        <v>38384</v>
      </c>
      <c r="C2413" s="1">
        <v>38384</v>
      </c>
      <c r="D2413" s="1">
        <v>4</v>
      </c>
      <c r="E2413" s="1">
        <v>1</v>
      </c>
      <c r="G2413" s="1">
        <v>4</v>
      </c>
      <c r="H2413" s="1">
        <v>1</v>
      </c>
    </row>
    <row r="2414" spans="1:8" x14ac:dyDescent="0.3">
      <c r="A2414" s="8" t="s">
        <v>7142</v>
      </c>
      <c r="B2414" s="6">
        <v>38376</v>
      </c>
      <c r="C2414" s="1">
        <v>38376</v>
      </c>
      <c r="D2414" s="1">
        <v>3</v>
      </c>
      <c r="E2414" s="1">
        <v>1</v>
      </c>
      <c r="G2414" s="1">
        <v>3</v>
      </c>
      <c r="H2414" s="1">
        <v>1</v>
      </c>
    </row>
    <row r="2415" spans="1:8" x14ac:dyDescent="0.3">
      <c r="A2415" s="8" t="s">
        <v>1990</v>
      </c>
      <c r="B2415" s="6">
        <v>38314</v>
      </c>
      <c r="C2415" s="1">
        <v>28752</v>
      </c>
      <c r="D2415" s="1">
        <v>21</v>
      </c>
      <c r="E2415" s="1">
        <v>5</v>
      </c>
      <c r="G2415" s="1">
        <v>21</v>
      </c>
      <c r="H2415" s="1">
        <v>5</v>
      </c>
    </row>
    <row r="2416" spans="1:8" x14ac:dyDescent="0.3">
      <c r="A2416" s="8" t="s">
        <v>8092</v>
      </c>
      <c r="B2416" s="6">
        <v>38240</v>
      </c>
      <c r="C2416" s="1">
        <v>35856</v>
      </c>
      <c r="D2416" s="1">
        <v>13</v>
      </c>
      <c r="E2416" s="1">
        <v>2</v>
      </c>
      <c r="G2416" s="1">
        <v>13</v>
      </c>
      <c r="H2416" s="1">
        <v>2</v>
      </c>
    </row>
    <row r="2417" spans="1:8" x14ac:dyDescent="0.3">
      <c r="A2417" s="8" t="s">
        <v>3978</v>
      </c>
      <c r="B2417" s="6">
        <v>38214</v>
      </c>
      <c r="C2417" s="1">
        <v>29462</v>
      </c>
      <c r="D2417" s="1">
        <v>9</v>
      </c>
      <c r="E2417" s="1">
        <v>2</v>
      </c>
      <c r="G2417" s="1">
        <v>9</v>
      </c>
      <c r="H2417" s="1">
        <v>2</v>
      </c>
    </row>
    <row r="2418" spans="1:8" x14ac:dyDescent="0.3">
      <c r="A2418" s="8" t="s">
        <v>4606</v>
      </c>
      <c r="B2418" s="6">
        <v>38201</v>
      </c>
      <c r="C2418" s="1">
        <v>33996</v>
      </c>
      <c r="D2418" s="1">
        <v>20</v>
      </c>
      <c r="E2418" s="1">
        <v>4</v>
      </c>
      <c r="G2418" s="1">
        <v>20</v>
      </c>
      <c r="H2418" s="1">
        <v>4</v>
      </c>
    </row>
    <row r="2419" spans="1:8" x14ac:dyDescent="0.3">
      <c r="A2419" s="8" t="s">
        <v>9098</v>
      </c>
      <c r="B2419" s="6">
        <v>38136</v>
      </c>
      <c r="C2419" s="1">
        <v>38136</v>
      </c>
      <c r="D2419" s="1">
        <v>7</v>
      </c>
      <c r="E2419" s="1">
        <v>1</v>
      </c>
      <c r="G2419" s="1">
        <v>7</v>
      </c>
      <c r="H2419" s="1">
        <v>1</v>
      </c>
    </row>
    <row r="2420" spans="1:8" x14ac:dyDescent="0.3">
      <c r="A2420" s="8" t="s">
        <v>8861</v>
      </c>
      <c r="B2420" s="6">
        <v>38095</v>
      </c>
      <c r="C2420" s="1">
        <v>30798</v>
      </c>
      <c r="D2420" s="1">
        <v>20</v>
      </c>
      <c r="E2420" s="1">
        <v>5</v>
      </c>
      <c r="G2420" s="1">
        <v>20</v>
      </c>
      <c r="H2420" s="1">
        <v>5</v>
      </c>
    </row>
    <row r="2421" spans="1:8" x14ac:dyDescent="0.3">
      <c r="A2421" s="8" t="s">
        <v>6960</v>
      </c>
      <c r="B2421" s="6">
        <v>38016</v>
      </c>
      <c r="C2421" s="1">
        <v>38016</v>
      </c>
      <c r="D2421" s="1">
        <v>6</v>
      </c>
      <c r="E2421" s="1">
        <v>1</v>
      </c>
      <c r="G2421" s="1">
        <v>6</v>
      </c>
      <c r="H2421" s="1">
        <v>1</v>
      </c>
    </row>
    <row r="2422" spans="1:8" x14ac:dyDescent="0.3">
      <c r="A2422" s="8" t="s">
        <v>5662</v>
      </c>
      <c r="B2422" s="6">
        <v>37797</v>
      </c>
      <c r="C2422" s="1">
        <v>37797</v>
      </c>
      <c r="D2422" s="1">
        <v>3</v>
      </c>
      <c r="E2422" s="1">
        <v>1</v>
      </c>
      <c r="G2422" s="1">
        <v>3</v>
      </c>
      <c r="H2422" s="1">
        <v>1</v>
      </c>
    </row>
    <row r="2423" spans="1:8" x14ac:dyDescent="0.3">
      <c r="A2423" s="8" t="s">
        <v>4822</v>
      </c>
      <c r="B2423" s="6">
        <v>37797</v>
      </c>
      <c r="C2423" s="1">
        <v>37797</v>
      </c>
      <c r="D2423" s="1">
        <v>3</v>
      </c>
      <c r="E2423" s="1">
        <v>1</v>
      </c>
      <c r="G2423" s="1">
        <v>3</v>
      </c>
      <c r="H2423" s="1">
        <v>1</v>
      </c>
    </row>
    <row r="2424" spans="1:8" x14ac:dyDescent="0.3">
      <c r="A2424" s="8" t="s">
        <v>7432</v>
      </c>
      <c r="B2424" s="6">
        <v>37703</v>
      </c>
      <c r="C2424" s="1">
        <v>36038</v>
      </c>
      <c r="D2424" s="1">
        <v>5</v>
      </c>
      <c r="E2424" s="1">
        <v>2</v>
      </c>
      <c r="G2424" s="1">
        <v>5</v>
      </c>
      <c r="H2424" s="1">
        <v>2</v>
      </c>
    </row>
    <row r="2425" spans="1:8" x14ac:dyDescent="0.3">
      <c r="A2425" s="8" t="s">
        <v>7619</v>
      </c>
      <c r="B2425" s="6">
        <v>37626</v>
      </c>
      <c r="C2425" s="1">
        <v>31992</v>
      </c>
      <c r="D2425" s="1">
        <v>12</v>
      </c>
      <c r="E2425" s="1">
        <v>2</v>
      </c>
      <c r="G2425" s="1">
        <v>12</v>
      </c>
      <c r="H2425" s="1">
        <v>2</v>
      </c>
    </row>
    <row r="2426" spans="1:8" x14ac:dyDescent="0.3">
      <c r="A2426" s="8" t="s">
        <v>601</v>
      </c>
      <c r="B2426" s="6">
        <v>37610</v>
      </c>
      <c r="C2426" s="1">
        <v>13198</v>
      </c>
      <c r="D2426" s="1">
        <v>20</v>
      </c>
      <c r="E2426" s="1">
        <v>5</v>
      </c>
      <c r="G2426" s="1">
        <v>20</v>
      </c>
      <c r="H2426" s="1">
        <v>5</v>
      </c>
    </row>
    <row r="2427" spans="1:8" x14ac:dyDescent="0.3">
      <c r="A2427" s="8" t="s">
        <v>4570</v>
      </c>
      <c r="B2427" s="6">
        <v>37608</v>
      </c>
      <c r="C2427" s="1">
        <v>37608</v>
      </c>
      <c r="D2427" s="1">
        <v>3</v>
      </c>
      <c r="E2427" s="1">
        <v>1</v>
      </c>
      <c r="G2427" s="1">
        <v>3</v>
      </c>
      <c r="H2427" s="1">
        <v>1</v>
      </c>
    </row>
    <row r="2428" spans="1:8" x14ac:dyDescent="0.3">
      <c r="A2428" s="8" t="s">
        <v>6614</v>
      </c>
      <c r="B2428" s="6">
        <v>37534</v>
      </c>
      <c r="C2428" s="1">
        <v>37534</v>
      </c>
      <c r="D2428" s="1">
        <v>1</v>
      </c>
      <c r="E2428" s="1">
        <v>1</v>
      </c>
      <c r="G2428" s="1">
        <v>1</v>
      </c>
      <c r="H2428" s="1">
        <v>1</v>
      </c>
    </row>
    <row r="2429" spans="1:8" x14ac:dyDescent="0.3">
      <c r="A2429" s="8" t="s">
        <v>5318</v>
      </c>
      <c r="B2429" s="6">
        <v>37534</v>
      </c>
      <c r="C2429" s="1">
        <v>37534</v>
      </c>
      <c r="D2429" s="1">
        <v>1</v>
      </c>
      <c r="E2429" s="1">
        <v>1</v>
      </c>
      <c r="G2429" s="1">
        <v>1</v>
      </c>
      <c r="H2429" s="1">
        <v>1</v>
      </c>
    </row>
    <row r="2430" spans="1:8" x14ac:dyDescent="0.3">
      <c r="A2430" s="8" t="s">
        <v>367</v>
      </c>
      <c r="B2430" s="6">
        <v>37448</v>
      </c>
      <c r="C2430" s="1">
        <v>36294</v>
      </c>
      <c r="D2430" s="1">
        <v>5</v>
      </c>
      <c r="E2430" s="1">
        <v>2</v>
      </c>
      <c r="G2430" s="1">
        <v>5</v>
      </c>
      <c r="H2430" s="1">
        <v>2</v>
      </c>
    </row>
    <row r="2431" spans="1:8" x14ac:dyDescent="0.3">
      <c r="A2431" s="8" t="s">
        <v>7281</v>
      </c>
      <c r="B2431" s="6">
        <v>37394</v>
      </c>
      <c r="C2431" s="1">
        <v>36038</v>
      </c>
      <c r="D2431" s="1">
        <v>4</v>
      </c>
      <c r="E2431" s="1">
        <v>2</v>
      </c>
      <c r="G2431" s="1">
        <v>4</v>
      </c>
      <c r="H2431" s="1">
        <v>2</v>
      </c>
    </row>
    <row r="2432" spans="1:8" x14ac:dyDescent="0.3">
      <c r="A2432" s="8" t="s">
        <v>156</v>
      </c>
      <c r="B2432" s="6">
        <v>37377</v>
      </c>
      <c r="C2432" s="1">
        <v>28854</v>
      </c>
      <c r="D2432" s="1">
        <v>13</v>
      </c>
      <c r="E2432" s="1">
        <v>3</v>
      </c>
      <c r="G2432" s="1">
        <v>13</v>
      </c>
      <c r="H2432" s="1">
        <v>3</v>
      </c>
    </row>
    <row r="2433" spans="1:8" x14ac:dyDescent="0.3">
      <c r="A2433" s="8" t="s">
        <v>9383</v>
      </c>
      <c r="B2433" s="6">
        <v>37312</v>
      </c>
      <c r="C2433" s="1">
        <v>37312</v>
      </c>
      <c r="D2433" s="1">
        <v>4</v>
      </c>
      <c r="E2433" s="1">
        <v>1</v>
      </c>
      <c r="G2433" s="1">
        <v>4</v>
      </c>
      <c r="H2433" s="1">
        <v>1</v>
      </c>
    </row>
    <row r="2434" spans="1:8" x14ac:dyDescent="0.3">
      <c r="A2434" s="8" t="s">
        <v>6848</v>
      </c>
      <c r="B2434" s="6">
        <v>37296</v>
      </c>
      <c r="C2434" s="1">
        <v>37296</v>
      </c>
      <c r="D2434" s="1">
        <v>2</v>
      </c>
      <c r="E2434" s="1">
        <v>1</v>
      </c>
      <c r="G2434" s="1">
        <v>2</v>
      </c>
      <c r="H2434" s="1">
        <v>1</v>
      </c>
    </row>
    <row r="2435" spans="1:8" x14ac:dyDescent="0.3">
      <c r="A2435" s="8" t="s">
        <v>6856</v>
      </c>
      <c r="B2435" s="6">
        <v>37264</v>
      </c>
      <c r="C2435" s="1">
        <v>28048</v>
      </c>
      <c r="D2435" s="1">
        <v>6</v>
      </c>
      <c r="E2435" s="1">
        <v>2</v>
      </c>
      <c r="G2435" s="1">
        <v>6</v>
      </c>
      <c r="H2435" s="1">
        <v>2</v>
      </c>
    </row>
    <row r="2436" spans="1:8" x14ac:dyDescent="0.3">
      <c r="A2436" s="8" t="s">
        <v>4283</v>
      </c>
      <c r="B2436" s="6">
        <v>37247</v>
      </c>
      <c r="C2436" s="1">
        <v>37197</v>
      </c>
      <c r="D2436" s="1">
        <v>4</v>
      </c>
      <c r="E2436" s="1">
        <v>2</v>
      </c>
      <c r="G2436" s="1">
        <v>4</v>
      </c>
      <c r="H2436" s="1">
        <v>2</v>
      </c>
    </row>
    <row r="2437" spans="1:8" x14ac:dyDescent="0.3">
      <c r="A2437" s="8" t="s">
        <v>9201</v>
      </c>
      <c r="B2437" s="6">
        <v>37208</v>
      </c>
      <c r="C2437" s="1">
        <v>21984</v>
      </c>
      <c r="D2437" s="1">
        <v>8</v>
      </c>
      <c r="E2437" s="1">
        <v>2</v>
      </c>
      <c r="G2437" s="1">
        <v>8</v>
      </c>
      <c r="H2437" s="1">
        <v>2</v>
      </c>
    </row>
    <row r="2438" spans="1:8" x14ac:dyDescent="0.3">
      <c r="A2438" s="8" t="s">
        <v>839</v>
      </c>
      <c r="B2438" s="6">
        <v>37166</v>
      </c>
      <c r="C2438" s="1">
        <v>28794</v>
      </c>
      <c r="D2438" s="1">
        <v>10</v>
      </c>
      <c r="E2438" s="1">
        <v>2</v>
      </c>
      <c r="G2438" s="1">
        <v>10</v>
      </c>
      <c r="H2438" s="1">
        <v>2</v>
      </c>
    </row>
    <row r="2439" spans="1:8" x14ac:dyDescent="0.3">
      <c r="A2439" s="8" t="s">
        <v>3961</v>
      </c>
      <c r="B2439" s="6">
        <v>37152</v>
      </c>
      <c r="C2439" s="1">
        <v>32088</v>
      </c>
      <c r="D2439" s="1">
        <v>13</v>
      </c>
      <c r="E2439" s="1">
        <v>3</v>
      </c>
      <c r="G2439" s="1">
        <v>13</v>
      </c>
      <c r="H2439" s="1">
        <v>3</v>
      </c>
    </row>
    <row r="2440" spans="1:8" x14ac:dyDescent="0.3">
      <c r="A2440" s="8" t="s">
        <v>1728</v>
      </c>
      <c r="B2440" s="6">
        <v>37038</v>
      </c>
      <c r="C2440" s="1">
        <v>36891</v>
      </c>
      <c r="D2440" s="1">
        <v>14</v>
      </c>
      <c r="E2440" s="1">
        <v>2</v>
      </c>
      <c r="G2440" s="1">
        <v>14</v>
      </c>
      <c r="H2440" s="1">
        <v>2</v>
      </c>
    </row>
    <row r="2441" spans="1:8" x14ac:dyDescent="0.3">
      <c r="A2441" s="8" t="s">
        <v>4524</v>
      </c>
      <c r="B2441" s="6">
        <v>37030</v>
      </c>
      <c r="C2441" s="1">
        <v>14624</v>
      </c>
      <c r="D2441" s="1">
        <v>9</v>
      </c>
      <c r="E2441" s="1">
        <v>4</v>
      </c>
      <c r="G2441" s="1">
        <v>9</v>
      </c>
      <c r="H2441" s="1">
        <v>4</v>
      </c>
    </row>
    <row r="2442" spans="1:8" x14ac:dyDescent="0.3">
      <c r="A2442" s="8" t="s">
        <v>8660</v>
      </c>
      <c r="B2442" s="6">
        <v>37014</v>
      </c>
      <c r="C2442" s="1">
        <v>37014</v>
      </c>
      <c r="D2442" s="1">
        <v>3</v>
      </c>
      <c r="E2442" s="1">
        <v>1</v>
      </c>
      <c r="G2442" s="1">
        <v>3</v>
      </c>
      <c r="H2442" s="1">
        <v>1</v>
      </c>
    </row>
    <row r="2443" spans="1:8" x14ac:dyDescent="0.3">
      <c r="A2443" s="8" t="s">
        <v>7075</v>
      </c>
      <c r="B2443" s="6">
        <v>36998</v>
      </c>
      <c r="C2443" s="1">
        <v>35998</v>
      </c>
      <c r="D2443" s="1">
        <v>6</v>
      </c>
      <c r="E2443" s="1">
        <v>2</v>
      </c>
      <c r="G2443" s="1">
        <v>6</v>
      </c>
      <c r="H2443" s="1">
        <v>2</v>
      </c>
    </row>
    <row r="2444" spans="1:8" x14ac:dyDescent="0.3">
      <c r="A2444" s="8" t="s">
        <v>1121</v>
      </c>
      <c r="B2444" s="6">
        <v>36979</v>
      </c>
      <c r="C2444" s="1">
        <v>31984</v>
      </c>
      <c r="D2444" s="1">
        <v>14</v>
      </c>
      <c r="E2444" s="1">
        <v>3</v>
      </c>
      <c r="G2444" s="1">
        <v>14</v>
      </c>
      <c r="H2444" s="1">
        <v>3</v>
      </c>
    </row>
    <row r="2445" spans="1:8" x14ac:dyDescent="0.3">
      <c r="A2445" s="8" t="s">
        <v>6482</v>
      </c>
      <c r="B2445" s="6">
        <v>36860</v>
      </c>
      <c r="C2445" s="1">
        <v>22116</v>
      </c>
      <c r="D2445" s="1">
        <v>11</v>
      </c>
      <c r="E2445" s="1">
        <v>4</v>
      </c>
      <c r="G2445" s="1">
        <v>11</v>
      </c>
      <c r="H2445" s="1">
        <v>4</v>
      </c>
    </row>
    <row r="2446" spans="1:8" x14ac:dyDescent="0.3">
      <c r="A2446" s="8" t="s">
        <v>7564</v>
      </c>
      <c r="B2446" s="6">
        <v>36828</v>
      </c>
      <c r="C2446" s="1">
        <v>26196</v>
      </c>
      <c r="D2446" s="1">
        <v>22</v>
      </c>
      <c r="E2446" s="1">
        <v>6</v>
      </c>
      <c r="G2446" s="1">
        <v>22</v>
      </c>
      <c r="H2446" s="1">
        <v>6</v>
      </c>
    </row>
    <row r="2447" spans="1:8" x14ac:dyDescent="0.3">
      <c r="A2447" s="8" t="s">
        <v>7128</v>
      </c>
      <c r="B2447" s="6">
        <v>36792</v>
      </c>
      <c r="C2447" s="1">
        <v>36792</v>
      </c>
      <c r="D2447" s="1">
        <v>1</v>
      </c>
      <c r="E2447" s="1">
        <v>1</v>
      </c>
      <c r="G2447" s="1">
        <v>1</v>
      </c>
      <c r="H2447" s="1">
        <v>1</v>
      </c>
    </row>
    <row r="2448" spans="1:8" x14ac:dyDescent="0.3">
      <c r="A2448" s="8" t="s">
        <v>7084</v>
      </c>
      <c r="B2448" s="6">
        <v>36753</v>
      </c>
      <c r="C2448" s="1">
        <v>28497</v>
      </c>
      <c r="D2448" s="1">
        <v>8</v>
      </c>
      <c r="E2448" s="1">
        <v>2</v>
      </c>
      <c r="G2448" s="1">
        <v>8</v>
      </c>
      <c r="H2448" s="1">
        <v>2</v>
      </c>
    </row>
    <row r="2449" spans="1:8" x14ac:dyDescent="0.3">
      <c r="A2449" s="8" t="s">
        <v>2624</v>
      </c>
      <c r="B2449" s="6">
        <v>36672</v>
      </c>
      <c r="C2449" s="1">
        <v>36672</v>
      </c>
      <c r="D2449" s="1">
        <v>2</v>
      </c>
      <c r="E2449" s="1">
        <v>1</v>
      </c>
      <c r="G2449" s="1">
        <v>2</v>
      </c>
      <c r="H2449" s="1">
        <v>1</v>
      </c>
    </row>
    <row r="2450" spans="1:8" x14ac:dyDescent="0.3">
      <c r="A2450" s="8" t="s">
        <v>2831</v>
      </c>
      <c r="B2450" s="6">
        <v>36624</v>
      </c>
      <c r="C2450" s="1">
        <v>36624</v>
      </c>
      <c r="D2450" s="1">
        <v>3</v>
      </c>
      <c r="E2450" s="1">
        <v>1</v>
      </c>
      <c r="G2450" s="1">
        <v>3</v>
      </c>
      <c r="H2450" s="1">
        <v>1</v>
      </c>
    </row>
    <row r="2451" spans="1:8" x14ac:dyDescent="0.3">
      <c r="A2451" s="8" t="s">
        <v>1529</v>
      </c>
      <c r="B2451" s="6">
        <v>36591</v>
      </c>
      <c r="C2451" s="1">
        <v>29493</v>
      </c>
      <c r="D2451" s="1">
        <v>4</v>
      </c>
      <c r="E2451" s="1">
        <v>2</v>
      </c>
      <c r="G2451" s="1">
        <v>4</v>
      </c>
      <c r="H2451" s="1">
        <v>2</v>
      </c>
    </row>
    <row r="2452" spans="1:8" x14ac:dyDescent="0.3">
      <c r="A2452" s="8" t="s">
        <v>9067</v>
      </c>
      <c r="B2452" s="6">
        <v>36544</v>
      </c>
      <c r="C2452" s="1">
        <v>31976</v>
      </c>
      <c r="D2452" s="1">
        <v>16</v>
      </c>
      <c r="E2452" s="1">
        <v>2</v>
      </c>
      <c r="G2452" s="1">
        <v>16</v>
      </c>
      <c r="H2452" s="1">
        <v>2</v>
      </c>
    </row>
    <row r="2453" spans="1:8" x14ac:dyDescent="0.3">
      <c r="A2453" s="8" t="s">
        <v>7829</v>
      </c>
      <c r="B2453" s="6">
        <v>36544</v>
      </c>
      <c r="C2453" s="1">
        <v>36544</v>
      </c>
      <c r="D2453" s="1">
        <v>2</v>
      </c>
      <c r="E2453" s="1">
        <v>1</v>
      </c>
      <c r="G2453" s="1">
        <v>2</v>
      </c>
      <c r="H2453" s="1">
        <v>1</v>
      </c>
    </row>
    <row r="2454" spans="1:8" x14ac:dyDescent="0.3">
      <c r="A2454" s="8" t="s">
        <v>6735</v>
      </c>
      <c r="B2454" s="6">
        <v>36493</v>
      </c>
      <c r="C2454" s="1">
        <v>23255</v>
      </c>
      <c r="D2454" s="1">
        <v>12</v>
      </c>
      <c r="E2454" s="1">
        <v>4</v>
      </c>
      <c r="G2454" s="1">
        <v>12</v>
      </c>
      <c r="H2454" s="1">
        <v>4</v>
      </c>
    </row>
    <row r="2455" spans="1:8" x14ac:dyDescent="0.3">
      <c r="A2455" s="8" t="s">
        <v>9049</v>
      </c>
      <c r="B2455" s="6">
        <v>36432</v>
      </c>
      <c r="C2455" s="1">
        <v>18336</v>
      </c>
      <c r="D2455" s="1">
        <v>7</v>
      </c>
      <c r="E2455" s="1">
        <v>2</v>
      </c>
      <c r="G2455" s="1">
        <v>7</v>
      </c>
      <c r="H2455" s="1">
        <v>2</v>
      </c>
    </row>
    <row r="2456" spans="1:8" x14ac:dyDescent="0.3">
      <c r="A2456" s="8" t="s">
        <v>7919</v>
      </c>
      <c r="B2456" s="6">
        <v>36407</v>
      </c>
      <c r="C2456" s="1">
        <v>16344</v>
      </c>
      <c r="D2456" s="1">
        <v>13</v>
      </c>
      <c r="E2456" s="1">
        <v>4</v>
      </c>
      <c r="G2456" s="1">
        <v>13</v>
      </c>
      <c r="H2456" s="1">
        <v>4</v>
      </c>
    </row>
    <row r="2457" spans="1:8" x14ac:dyDescent="0.3">
      <c r="A2457" s="8" t="s">
        <v>7972</v>
      </c>
      <c r="B2457" s="6">
        <v>36364</v>
      </c>
      <c r="C2457" s="1">
        <v>30976</v>
      </c>
      <c r="D2457" s="1">
        <v>12</v>
      </c>
      <c r="E2457" s="1">
        <v>2</v>
      </c>
      <c r="G2457" s="1">
        <v>12</v>
      </c>
      <c r="H2457" s="1">
        <v>2</v>
      </c>
    </row>
    <row r="2458" spans="1:8" x14ac:dyDescent="0.3">
      <c r="A2458" s="8" t="s">
        <v>3270</v>
      </c>
      <c r="B2458" s="6">
        <v>36352</v>
      </c>
      <c r="C2458" s="1">
        <v>31104</v>
      </c>
      <c r="D2458" s="1">
        <v>8</v>
      </c>
      <c r="E2458" s="1">
        <v>2</v>
      </c>
      <c r="G2458" s="1">
        <v>8</v>
      </c>
      <c r="H2458" s="1">
        <v>2</v>
      </c>
    </row>
    <row r="2459" spans="1:8" x14ac:dyDescent="0.3">
      <c r="A2459" s="8" t="s">
        <v>5308</v>
      </c>
      <c r="B2459" s="6">
        <v>36352</v>
      </c>
      <c r="C2459" s="1">
        <v>34848</v>
      </c>
      <c r="D2459" s="1">
        <v>3</v>
      </c>
      <c r="E2459" s="1">
        <v>2</v>
      </c>
      <c r="G2459" s="1">
        <v>3</v>
      </c>
      <c r="H2459" s="1">
        <v>2</v>
      </c>
    </row>
    <row r="2460" spans="1:8" x14ac:dyDescent="0.3">
      <c r="A2460" s="8" t="s">
        <v>8448</v>
      </c>
      <c r="B2460" s="6">
        <v>36261</v>
      </c>
      <c r="C2460" s="1">
        <v>33576</v>
      </c>
      <c r="D2460" s="1">
        <v>6</v>
      </c>
      <c r="E2460" s="1">
        <v>2</v>
      </c>
      <c r="G2460" s="1">
        <v>6</v>
      </c>
      <c r="H2460" s="1">
        <v>2</v>
      </c>
    </row>
    <row r="2461" spans="1:8" x14ac:dyDescent="0.3">
      <c r="A2461" s="8" t="s">
        <v>4765</v>
      </c>
      <c r="B2461" s="6">
        <v>36252</v>
      </c>
      <c r="C2461" s="1">
        <v>25164</v>
      </c>
      <c r="D2461" s="1">
        <v>9</v>
      </c>
      <c r="E2461" s="1">
        <v>2</v>
      </c>
      <c r="G2461" s="1">
        <v>9</v>
      </c>
      <c r="H2461" s="1">
        <v>2</v>
      </c>
    </row>
    <row r="2462" spans="1:8" x14ac:dyDescent="0.3">
      <c r="A2462" s="8" t="s">
        <v>5525</v>
      </c>
      <c r="B2462" s="6">
        <v>36192</v>
      </c>
      <c r="C2462" s="1">
        <v>36192</v>
      </c>
      <c r="D2462" s="1">
        <v>1</v>
      </c>
      <c r="E2462" s="1">
        <v>1</v>
      </c>
      <c r="G2462" s="1">
        <v>1</v>
      </c>
      <c r="H2462" s="1">
        <v>1</v>
      </c>
    </row>
    <row r="2463" spans="1:8" x14ac:dyDescent="0.3">
      <c r="A2463" s="8" t="s">
        <v>8868</v>
      </c>
      <c r="B2463" s="6">
        <v>36160</v>
      </c>
      <c r="C2463" s="1">
        <v>33488</v>
      </c>
      <c r="D2463" s="1">
        <v>12</v>
      </c>
      <c r="E2463" s="1">
        <v>2</v>
      </c>
      <c r="G2463" s="1">
        <v>12</v>
      </c>
      <c r="H2463" s="1">
        <v>2</v>
      </c>
    </row>
    <row r="2464" spans="1:8" x14ac:dyDescent="0.3">
      <c r="A2464" s="8" t="s">
        <v>4952</v>
      </c>
      <c r="B2464" s="6">
        <v>36048</v>
      </c>
      <c r="C2464" s="1">
        <v>36048</v>
      </c>
      <c r="D2464" s="1">
        <v>3</v>
      </c>
      <c r="E2464" s="1">
        <v>1</v>
      </c>
      <c r="G2464" s="1">
        <v>3</v>
      </c>
      <c r="H2464" s="1">
        <v>1</v>
      </c>
    </row>
    <row r="2465" spans="1:8" x14ac:dyDescent="0.3">
      <c r="A2465" s="8" t="s">
        <v>8082</v>
      </c>
      <c r="B2465" s="6">
        <v>36024</v>
      </c>
      <c r="C2465" s="1">
        <v>36024</v>
      </c>
      <c r="D2465" s="1">
        <v>3</v>
      </c>
      <c r="E2465" s="1">
        <v>1</v>
      </c>
      <c r="G2465" s="1">
        <v>3</v>
      </c>
      <c r="H2465" s="1">
        <v>1</v>
      </c>
    </row>
    <row r="2466" spans="1:8" x14ac:dyDescent="0.3">
      <c r="A2466" s="8" t="s">
        <v>4287</v>
      </c>
      <c r="B2466" s="6">
        <v>35997</v>
      </c>
      <c r="C2466" s="1">
        <v>35997</v>
      </c>
      <c r="D2466" s="1">
        <v>3</v>
      </c>
      <c r="E2466" s="1">
        <v>1</v>
      </c>
      <c r="G2466" s="1">
        <v>3</v>
      </c>
      <c r="H2466" s="1">
        <v>1</v>
      </c>
    </row>
    <row r="2467" spans="1:8" x14ac:dyDescent="0.3">
      <c r="A2467" s="8" t="s">
        <v>747</v>
      </c>
      <c r="B2467" s="6">
        <v>35885</v>
      </c>
      <c r="C2467" s="1">
        <v>35596</v>
      </c>
      <c r="D2467" s="1">
        <v>7</v>
      </c>
      <c r="E2467" s="1">
        <v>2</v>
      </c>
      <c r="G2467" s="1">
        <v>7</v>
      </c>
      <c r="H2467" s="1">
        <v>2</v>
      </c>
    </row>
    <row r="2468" spans="1:8" x14ac:dyDescent="0.3">
      <c r="A2468" s="8" t="s">
        <v>5710</v>
      </c>
      <c r="B2468" s="6">
        <v>35712</v>
      </c>
      <c r="C2468" s="1">
        <v>35712</v>
      </c>
      <c r="D2468" s="1">
        <v>8</v>
      </c>
      <c r="E2468" s="1">
        <v>1</v>
      </c>
      <c r="G2468" s="1">
        <v>8</v>
      </c>
      <c r="H2468" s="1">
        <v>1</v>
      </c>
    </row>
    <row r="2469" spans="1:8" x14ac:dyDescent="0.3">
      <c r="A2469" s="8" t="s">
        <v>8879</v>
      </c>
      <c r="B2469" s="6">
        <v>35692</v>
      </c>
      <c r="C2469" s="1">
        <v>15984</v>
      </c>
      <c r="D2469" s="1">
        <v>15</v>
      </c>
      <c r="E2469" s="1">
        <v>4</v>
      </c>
      <c r="G2469" s="1">
        <v>15</v>
      </c>
      <c r="H2469" s="1">
        <v>4</v>
      </c>
    </row>
    <row r="2470" spans="1:8" x14ac:dyDescent="0.3">
      <c r="A2470" s="8" t="s">
        <v>7816</v>
      </c>
      <c r="B2470" s="6">
        <v>35679</v>
      </c>
      <c r="C2470" s="1">
        <v>35679</v>
      </c>
      <c r="D2470" s="1">
        <v>7</v>
      </c>
      <c r="E2470" s="1">
        <v>1</v>
      </c>
      <c r="G2470" s="1">
        <v>7</v>
      </c>
      <c r="H2470" s="1">
        <v>1</v>
      </c>
    </row>
    <row r="2471" spans="1:8" x14ac:dyDescent="0.3">
      <c r="A2471" s="8" t="s">
        <v>9241</v>
      </c>
      <c r="B2471" s="6">
        <v>35643</v>
      </c>
      <c r="C2471" s="1">
        <v>30499</v>
      </c>
      <c r="D2471" s="1">
        <v>13</v>
      </c>
      <c r="E2471" s="1">
        <v>3</v>
      </c>
      <c r="G2471" s="1">
        <v>13</v>
      </c>
      <c r="H2471" s="1">
        <v>3</v>
      </c>
    </row>
    <row r="2472" spans="1:8" x14ac:dyDescent="0.3">
      <c r="A2472" s="8" t="s">
        <v>2413</v>
      </c>
      <c r="B2472" s="6">
        <v>35532</v>
      </c>
      <c r="C2472" s="1">
        <v>35532</v>
      </c>
      <c r="D2472" s="1">
        <v>9</v>
      </c>
      <c r="E2472" s="1">
        <v>1</v>
      </c>
      <c r="G2472" s="1">
        <v>9</v>
      </c>
      <c r="H2472" s="1">
        <v>1</v>
      </c>
    </row>
    <row r="2473" spans="1:8" x14ac:dyDescent="0.3">
      <c r="A2473" s="8" t="s">
        <v>7603</v>
      </c>
      <c r="B2473" s="6">
        <v>35477</v>
      </c>
      <c r="C2473" s="1">
        <v>13992</v>
      </c>
      <c r="D2473" s="1">
        <v>12</v>
      </c>
      <c r="E2473" s="1">
        <v>4</v>
      </c>
      <c r="G2473" s="1">
        <v>12</v>
      </c>
      <c r="H2473" s="1">
        <v>4</v>
      </c>
    </row>
    <row r="2474" spans="1:8" x14ac:dyDescent="0.3">
      <c r="A2474" s="8" t="s">
        <v>7159</v>
      </c>
      <c r="B2474" s="6">
        <v>35388</v>
      </c>
      <c r="C2474" s="1">
        <v>35388</v>
      </c>
      <c r="D2474" s="1">
        <v>6</v>
      </c>
      <c r="E2474" s="1">
        <v>1</v>
      </c>
      <c r="G2474" s="1">
        <v>6</v>
      </c>
      <c r="H2474" s="1">
        <v>1</v>
      </c>
    </row>
    <row r="2475" spans="1:8" x14ac:dyDescent="0.3">
      <c r="A2475" s="8" t="s">
        <v>4518</v>
      </c>
      <c r="B2475" s="6">
        <v>35357</v>
      </c>
      <c r="C2475" s="1">
        <v>10744</v>
      </c>
      <c r="D2475" s="1">
        <v>43</v>
      </c>
      <c r="E2475" s="1">
        <v>9</v>
      </c>
      <c r="G2475" s="1">
        <v>43</v>
      </c>
      <c r="H2475" s="1">
        <v>9</v>
      </c>
    </row>
    <row r="2476" spans="1:8" x14ac:dyDescent="0.3">
      <c r="A2476" s="8" t="s">
        <v>2580</v>
      </c>
      <c r="B2476" s="6">
        <v>35352</v>
      </c>
      <c r="C2476" s="1">
        <v>35352</v>
      </c>
      <c r="D2476" s="1">
        <v>9</v>
      </c>
      <c r="E2476" s="1">
        <v>1</v>
      </c>
      <c r="G2476" s="1">
        <v>9</v>
      </c>
      <c r="H2476" s="1">
        <v>1</v>
      </c>
    </row>
    <row r="2477" spans="1:8" x14ac:dyDescent="0.3">
      <c r="A2477" s="8" t="s">
        <v>9314</v>
      </c>
      <c r="B2477" s="6">
        <v>35208</v>
      </c>
      <c r="C2477" s="1">
        <v>35208</v>
      </c>
      <c r="D2477" s="1">
        <v>1</v>
      </c>
      <c r="E2477" s="1">
        <v>1</v>
      </c>
      <c r="G2477" s="1">
        <v>1</v>
      </c>
      <c r="H2477" s="1">
        <v>1</v>
      </c>
    </row>
    <row r="2478" spans="1:8" x14ac:dyDescent="0.3">
      <c r="A2478" s="8" t="s">
        <v>8964</v>
      </c>
      <c r="B2478" s="6">
        <v>35184</v>
      </c>
      <c r="C2478" s="1">
        <v>35184</v>
      </c>
      <c r="D2478" s="1">
        <v>2</v>
      </c>
      <c r="E2478" s="1">
        <v>1</v>
      </c>
      <c r="G2478" s="1">
        <v>2</v>
      </c>
      <c r="H2478" s="1">
        <v>1</v>
      </c>
    </row>
    <row r="2479" spans="1:8" x14ac:dyDescent="0.3">
      <c r="A2479" s="8" t="s">
        <v>885</v>
      </c>
      <c r="B2479" s="6">
        <v>35168</v>
      </c>
      <c r="C2479" s="1">
        <v>35168</v>
      </c>
      <c r="D2479" s="1">
        <v>7</v>
      </c>
      <c r="E2479" s="1">
        <v>1</v>
      </c>
      <c r="G2479" s="1">
        <v>7</v>
      </c>
      <c r="H2479" s="1">
        <v>1</v>
      </c>
    </row>
    <row r="2480" spans="1:8" x14ac:dyDescent="0.3">
      <c r="A2480" s="8" t="s">
        <v>7275</v>
      </c>
      <c r="B2480" s="6">
        <v>35166</v>
      </c>
      <c r="C2480" s="1">
        <v>22656</v>
      </c>
      <c r="D2480" s="1">
        <v>12</v>
      </c>
      <c r="E2480" s="1">
        <v>3</v>
      </c>
      <c r="G2480" s="1">
        <v>12</v>
      </c>
      <c r="H2480" s="1">
        <v>3</v>
      </c>
    </row>
    <row r="2481" spans="1:8" x14ac:dyDescent="0.3">
      <c r="A2481" s="8" t="s">
        <v>6771</v>
      </c>
      <c r="B2481" s="6">
        <v>35158</v>
      </c>
      <c r="C2481" s="1">
        <v>19996</v>
      </c>
      <c r="D2481" s="1">
        <v>11</v>
      </c>
      <c r="E2481" s="1">
        <v>2</v>
      </c>
      <c r="G2481" s="1">
        <v>11</v>
      </c>
      <c r="H2481" s="1">
        <v>2</v>
      </c>
    </row>
    <row r="2482" spans="1:8" x14ac:dyDescent="0.3">
      <c r="A2482" s="8" t="s">
        <v>1175</v>
      </c>
      <c r="B2482" s="6">
        <v>35151</v>
      </c>
      <c r="C2482" s="1">
        <v>25152</v>
      </c>
      <c r="D2482" s="1">
        <v>7</v>
      </c>
      <c r="E2482" s="1">
        <v>2</v>
      </c>
      <c r="G2482" s="1">
        <v>7</v>
      </c>
      <c r="H2482" s="1">
        <v>2</v>
      </c>
    </row>
    <row r="2483" spans="1:8" x14ac:dyDescent="0.3">
      <c r="A2483" s="8" t="s">
        <v>7702</v>
      </c>
      <c r="B2483" s="6">
        <v>34944</v>
      </c>
      <c r="C2483" s="1">
        <v>34944</v>
      </c>
      <c r="D2483" s="1">
        <v>3</v>
      </c>
      <c r="E2483" s="1">
        <v>1</v>
      </c>
      <c r="G2483" s="1">
        <v>3</v>
      </c>
      <c r="H2483" s="1">
        <v>1</v>
      </c>
    </row>
    <row r="2484" spans="1:8" x14ac:dyDescent="0.3">
      <c r="A2484" s="8" t="s">
        <v>9025</v>
      </c>
      <c r="B2484" s="6">
        <v>34856</v>
      </c>
      <c r="C2484" s="1">
        <v>34856</v>
      </c>
      <c r="D2484" s="1">
        <v>8</v>
      </c>
      <c r="E2484" s="1">
        <v>1</v>
      </c>
      <c r="G2484" s="1">
        <v>8</v>
      </c>
      <c r="H2484" s="1">
        <v>1</v>
      </c>
    </row>
    <row r="2485" spans="1:8" x14ac:dyDescent="0.3">
      <c r="A2485" s="8" t="s">
        <v>6675</v>
      </c>
      <c r="B2485" s="6">
        <v>34758</v>
      </c>
      <c r="C2485" s="1">
        <v>34758</v>
      </c>
      <c r="D2485" s="1">
        <v>3</v>
      </c>
      <c r="E2485" s="1">
        <v>1</v>
      </c>
      <c r="G2485" s="1">
        <v>3</v>
      </c>
      <c r="H2485" s="1">
        <v>1</v>
      </c>
    </row>
    <row r="2486" spans="1:8" x14ac:dyDescent="0.3">
      <c r="A2486" s="8" t="s">
        <v>5287</v>
      </c>
      <c r="B2486" s="6">
        <v>34752</v>
      </c>
      <c r="C2486" s="1">
        <v>31104</v>
      </c>
      <c r="D2486" s="1">
        <v>9</v>
      </c>
      <c r="E2486" s="1">
        <v>2</v>
      </c>
      <c r="G2486" s="1">
        <v>9</v>
      </c>
      <c r="H2486" s="1">
        <v>2</v>
      </c>
    </row>
    <row r="2487" spans="1:8" x14ac:dyDescent="0.3">
      <c r="A2487" s="8" t="s">
        <v>7958</v>
      </c>
      <c r="B2487" s="6">
        <v>34696</v>
      </c>
      <c r="C2487" s="1">
        <v>24784</v>
      </c>
      <c r="D2487" s="1">
        <v>11</v>
      </c>
      <c r="E2487" s="1">
        <v>2</v>
      </c>
      <c r="G2487" s="1">
        <v>11</v>
      </c>
      <c r="H2487" s="1">
        <v>2</v>
      </c>
    </row>
    <row r="2488" spans="1:8" x14ac:dyDescent="0.3">
      <c r="A2488" s="8" t="s">
        <v>7503</v>
      </c>
      <c r="B2488" s="6">
        <v>34637</v>
      </c>
      <c r="C2488" s="1">
        <v>33798</v>
      </c>
      <c r="D2488" s="1">
        <v>3</v>
      </c>
      <c r="E2488" s="1">
        <v>2</v>
      </c>
      <c r="G2488" s="1">
        <v>3</v>
      </c>
      <c r="H2488" s="1">
        <v>2</v>
      </c>
    </row>
    <row r="2489" spans="1:8" x14ac:dyDescent="0.3">
      <c r="A2489" s="8" t="s">
        <v>7394</v>
      </c>
      <c r="B2489" s="6">
        <v>34600</v>
      </c>
      <c r="C2489" s="1">
        <v>34248</v>
      </c>
      <c r="D2489" s="1">
        <v>5</v>
      </c>
      <c r="E2489" s="1">
        <v>2</v>
      </c>
      <c r="G2489" s="1">
        <v>5</v>
      </c>
      <c r="H2489" s="1">
        <v>2</v>
      </c>
    </row>
    <row r="2490" spans="1:8" x14ac:dyDescent="0.3">
      <c r="A2490" s="8" t="s">
        <v>8958</v>
      </c>
      <c r="B2490" s="6">
        <v>34564</v>
      </c>
      <c r="C2490" s="1">
        <v>15904</v>
      </c>
      <c r="D2490" s="1">
        <v>14</v>
      </c>
      <c r="E2490" s="1">
        <v>4</v>
      </c>
      <c r="G2490" s="1">
        <v>14</v>
      </c>
      <c r="H2490" s="1">
        <v>4</v>
      </c>
    </row>
    <row r="2491" spans="1:8" x14ac:dyDescent="0.3">
      <c r="A2491" s="8" t="s">
        <v>9433</v>
      </c>
      <c r="B2491" s="6">
        <v>34547</v>
      </c>
      <c r="C2491" s="1">
        <v>20495</v>
      </c>
      <c r="D2491" s="1">
        <v>17</v>
      </c>
      <c r="E2491" s="1">
        <v>4</v>
      </c>
      <c r="G2491" s="1">
        <v>17</v>
      </c>
      <c r="H2491" s="1">
        <v>4</v>
      </c>
    </row>
    <row r="2492" spans="1:8" x14ac:dyDescent="0.3">
      <c r="A2492" s="8" t="s">
        <v>1926</v>
      </c>
      <c r="B2492" s="6">
        <v>34504</v>
      </c>
      <c r="C2492" s="1">
        <v>34504</v>
      </c>
      <c r="D2492" s="1">
        <v>1</v>
      </c>
      <c r="E2492" s="1">
        <v>1</v>
      </c>
      <c r="G2492" s="1">
        <v>1</v>
      </c>
      <c r="H2492" s="1">
        <v>1</v>
      </c>
    </row>
    <row r="2493" spans="1:8" x14ac:dyDescent="0.3">
      <c r="A2493" s="8" t="s">
        <v>8530</v>
      </c>
      <c r="B2493" s="6">
        <v>34491</v>
      </c>
      <c r="C2493" s="1">
        <v>34491</v>
      </c>
      <c r="D2493" s="1">
        <v>3</v>
      </c>
      <c r="E2493" s="1">
        <v>1</v>
      </c>
      <c r="G2493" s="1">
        <v>3</v>
      </c>
      <c r="H2493" s="1">
        <v>1</v>
      </c>
    </row>
    <row r="2494" spans="1:8" x14ac:dyDescent="0.3">
      <c r="A2494" s="8" t="s">
        <v>5118</v>
      </c>
      <c r="B2494" s="6">
        <v>34422</v>
      </c>
      <c r="C2494" s="1">
        <v>34422</v>
      </c>
      <c r="D2494" s="1">
        <v>2</v>
      </c>
      <c r="E2494" s="1">
        <v>1</v>
      </c>
      <c r="G2494" s="1">
        <v>2</v>
      </c>
      <c r="H2494" s="1">
        <v>1</v>
      </c>
    </row>
    <row r="2495" spans="1:8" x14ac:dyDescent="0.3">
      <c r="A2495" s="8" t="s">
        <v>642</v>
      </c>
      <c r="B2495" s="6">
        <v>34292</v>
      </c>
      <c r="C2495" s="1">
        <v>33488</v>
      </c>
      <c r="D2495" s="1">
        <v>12</v>
      </c>
      <c r="E2495" s="1">
        <v>2</v>
      </c>
      <c r="G2495" s="1">
        <v>12</v>
      </c>
      <c r="H2495" s="1">
        <v>2</v>
      </c>
    </row>
    <row r="2496" spans="1:8" x14ac:dyDescent="0.3">
      <c r="A2496" s="8" t="s">
        <v>5687</v>
      </c>
      <c r="B2496" s="6">
        <v>34276</v>
      </c>
      <c r="C2496" s="1">
        <v>23296</v>
      </c>
      <c r="D2496" s="1">
        <v>16</v>
      </c>
      <c r="E2496" s="1">
        <v>3</v>
      </c>
      <c r="G2496" s="1">
        <v>16</v>
      </c>
      <c r="H2496" s="1">
        <v>3</v>
      </c>
    </row>
    <row r="2497" spans="1:8" x14ac:dyDescent="0.3">
      <c r="A2497" s="8" t="s">
        <v>5113</v>
      </c>
      <c r="B2497" s="6">
        <v>34272</v>
      </c>
      <c r="C2497" s="1">
        <v>34272</v>
      </c>
      <c r="D2497" s="1">
        <v>3</v>
      </c>
      <c r="E2497" s="1">
        <v>1</v>
      </c>
      <c r="G2497" s="1">
        <v>3</v>
      </c>
      <c r="H2497" s="1">
        <v>1</v>
      </c>
    </row>
    <row r="2498" spans="1:8" x14ac:dyDescent="0.3">
      <c r="A2498" s="8" t="s">
        <v>5344</v>
      </c>
      <c r="B2498" s="6">
        <v>34240</v>
      </c>
      <c r="C2498" s="1">
        <v>27184</v>
      </c>
      <c r="D2498" s="1">
        <v>5</v>
      </c>
      <c r="E2498" s="1">
        <v>2</v>
      </c>
      <c r="G2498" s="1">
        <v>5</v>
      </c>
      <c r="H2498" s="1">
        <v>2</v>
      </c>
    </row>
    <row r="2499" spans="1:8" x14ac:dyDescent="0.3">
      <c r="A2499" s="8" t="s">
        <v>5393</v>
      </c>
      <c r="B2499" s="6">
        <v>34196</v>
      </c>
      <c r="C2499" s="1">
        <v>34196</v>
      </c>
      <c r="D2499" s="1">
        <v>5</v>
      </c>
      <c r="E2499" s="1">
        <v>1</v>
      </c>
      <c r="G2499" s="1">
        <v>5</v>
      </c>
      <c r="H2499" s="1">
        <v>1</v>
      </c>
    </row>
    <row r="2500" spans="1:8" x14ac:dyDescent="0.3">
      <c r="A2500" s="8" t="s">
        <v>8625</v>
      </c>
      <c r="B2500" s="6">
        <v>34195</v>
      </c>
      <c r="C2500" s="1">
        <v>17495</v>
      </c>
      <c r="D2500" s="1">
        <v>23</v>
      </c>
      <c r="E2500" s="1">
        <v>5</v>
      </c>
      <c r="G2500" s="1">
        <v>23</v>
      </c>
      <c r="H2500" s="1">
        <v>5</v>
      </c>
    </row>
    <row r="2501" spans="1:8" x14ac:dyDescent="0.3">
      <c r="A2501" s="8" t="s">
        <v>4315</v>
      </c>
      <c r="B2501" s="6">
        <v>34056</v>
      </c>
      <c r="C2501" s="1">
        <v>22396</v>
      </c>
      <c r="D2501" s="1">
        <v>10</v>
      </c>
      <c r="E2501" s="1">
        <v>3</v>
      </c>
      <c r="G2501" s="1">
        <v>10</v>
      </c>
      <c r="H2501" s="1">
        <v>3</v>
      </c>
    </row>
    <row r="2502" spans="1:8" x14ac:dyDescent="0.3">
      <c r="A2502" s="8" t="s">
        <v>527</v>
      </c>
      <c r="B2502" s="6">
        <v>33996</v>
      </c>
      <c r="C2502" s="1">
        <v>33996</v>
      </c>
      <c r="D2502" s="1">
        <v>5</v>
      </c>
      <c r="E2502" s="1">
        <v>1</v>
      </c>
      <c r="G2502" s="1">
        <v>5</v>
      </c>
      <c r="H2502" s="1">
        <v>1</v>
      </c>
    </row>
    <row r="2503" spans="1:8" x14ac:dyDescent="0.3">
      <c r="A2503" s="8" t="s">
        <v>448</v>
      </c>
      <c r="B2503" s="6">
        <v>33923</v>
      </c>
      <c r="C2503" s="1">
        <v>10675</v>
      </c>
      <c r="D2503" s="1">
        <v>25</v>
      </c>
      <c r="E2503" s="1">
        <v>6</v>
      </c>
      <c r="G2503" s="1">
        <v>25</v>
      </c>
      <c r="H2503" s="1">
        <v>6</v>
      </c>
    </row>
    <row r="2504" spans="1:8" x14ac:dyDescent="0.3">
      <c r="A2504" s="8" t="s">
        <v>8372</v>
      </c>
      <c r="B2504" s="6">
        <v>33580</v>
      </c>
      <c r="C2504" s="1">
        <v>23028</v>
      </c>
      <c r="D2504" s="1">
        <v>8</v>
      </c>
      <c r="E2504" s="1">
        <v>2</v>
      </c>
      <c r="G2504" s="1">
        <v>8</v>
      </c>
      <c r="H2504" s="1">
        <v>2</v>
      </c>
    </row>
    <row r="2505" spans="1:8" x14ac:dyDescent="0.3">
      <c r="A2505" s="8" t="s">
        <v>4676</v>
      </c>
      <c r="B2505" s="6">
        <v>33575</v>
      </c>
      <c r="C2505" s="1">
        <v>32784</v>
      </c>
      <c r="D2505" s="1">
        <v>10</v>
      </c>
      <c r="E2505" s="1">
        <v>2</v>
      </c>
      <c r="G2505" s="1">
        <v>10</v>
      </c>
      <c r="H2505" s="1">
        <v>2</v>
      </c>
    </row>
    <row r="2506" spans="1:8" x14ac:dyDescent="0.3">
      <c r="A2506" s="8" t="s">
        <v>5810</v>
      </c>
      <c r="B2506" s="6">
        <v>33568</v>
      </c>
      <c r="C2506" s="1">
        <v>33568</v>
      </c>
      <c r="D2506" s="1">
        <v>8</v>
      </c>
      <c r="E2506" s="1">
        <v>1</v>
      </c>
      <c r="G2506" s="1">
        <v>8</v>
      </c>
      <c r="H2506" s="1">
        <v>1</v>
      </c>
    </row>
    <row r="2507" spans="1:8" x14ac:dyDescent="0.3">
      <c r="A2507" s="8" t="s">
        <v>7632</v>
      </c>
      <c r="B2507" s="6">
        <v>33568</v>
      </c>
      <c r="C2507" s="1">
        <v>33568</v>
      </c>
      <c r="D2507" s="1">
        <v>2</v>
      </c>
      <c r="E2507" s="1">
        <v>1</v>
      </c>
      <c r="G2507" s="1">
        <v>2</v>
      </c>
      <c r="H2507" s="1">
        <v>1</v>
      </c>
    </row>
    <row r="2508" spans="1:8" x14ac:dyDescent="0.3">
      <c r="A2508" s="8" t="s">
        <v>6865</v>
      </c>
      <c r="B2508" s="6">
        <v>33568</v>
      </c>
      <c r="C2508" s="1">
        <v>33568</v>
      </c>
      <c r="D2508" s="1">
        <v>2</v>
      </c>
      <c r="E2508" s="1">
        <v>1</v>
      </c>
      <c r="G2508" s="1">
        <v>2</v>
      </c>
      <c r="H2508" s="1">
        <v>1</v>
      </c>
    </row>
    <row r="2509" spans="1:8" x14ac:dyDescent="0.3">
      <c r="A2509" s="8" t="s">
        <v>8864</v>
      </c>
      <c r="B2509" s="6">
        <v>33552</v>
      </c>
      <c r="C2509" s="1">
        <v>33552</v>
      </c>
      <c r="D2509" s="1">
        <v>4</v>
      </c>
      <c r="E2509" s="1">
        <v>1</v>
      </c>
      <c r="G2509" s="1">
        <v>4</v>
      </c>
      <c r="H2509" s="1">
        <v>1</v>
      </c>
    </row>
    <row r="2510" spans="1:8" x14ac:dyDescent="0.3">
      <c r="A2510" s="8" t="s">
        <v>7472</v>
      </c>
      <c r="B2510" s="6">
        <v>33552</v>
      </c>
      <c r="C2510" s="1">
        <v>33552</v>
      </c>
      <c r="D2510" s="1">
        <v>1</v>
      </c>
      <c r="E2510" s="1">
        <v>1</v>
      </c>
      <c r="G2510" s="1">
        <v>1</v>
      </c>
      <c r="H2510" s="1">
        <v>1</v>
      </c>
    </row>
    <row r="2511" spans="1:8" x14ac:dyDescent="0.3">
      <c r="A2511" s="8" t="s">
        <v>6022</v>
      </c>
      <c r="B2511" s="6">
        <v>33535</v>
      </c>
      <c r="C2511" s="1">
        <v>26032</v>
      </c>
      <c r="D2511" s="1">
        <v>11</v>
      </c>
      <c r="E2511" s="1">
        <v>3</v>
      </c>
      <c r="G2511" s="1">
        <v>11</v>
      </c>
      <c r="H2511" s="1">
        <v>3</v>
      </c>
    </row>
    <row r="2512" spans="1:8" x14ac:dyDescent="0.3">
      <c r="A2512" s="8" t="s">
        <v>7455</v>
      </c>
      <c r="B2512" s="6">
        <v>33443</v>
      </c>
      <c r="C2512" s="1">
        <v>31198</v>
      </c>
      <c r="D2512" s="1">
        <v>7</v>
      </c>
      <c r="E2512" s="1">
        <v>2</v>
      </c>
      <c r="G2512" s="1">
        <v>7</v>
      </c>
      <c r="H2512" s="1">
        <v>2</v>
      </c>
    </row>
    <row r="2513" spans="1:8" x14ac:dyDescent="0.3">
      <c r="A2513" s="8" t="s">
        <v>5106</v>
      </c>
      <c r="B2513" s="6">
        <v>33376</v>
      </c>
      <c r="C2513" s="1">
        <v>33376</v>
      </c>
      <c r="D2513" s="1">
        <v>4</v>
      </c>
      <c r="E2513" s="1">
        <v>1</v>
      </c>
      <c r="G2513" s="1">
        <v>4</v>
      </c>
      <c r="H2513" s="1">
        <v>1</v>
      </c>
    </row>
    <row r="2514" spans="1:8" x14ac:dyDescent="0.3">
      <c r="A2514" s="8" t="s">
        <v>2501</v>
      </c>
      <c r="B2514" s="6">
        <v>33318</v>
      </c>
      <c r="C2514" s="1">
        <v>26976</v>
      </c>
      <c r="D2514" s="1">
        <v>12</v>
      </c>
      <c r="E2514" s="1">
        <v>4</v>
      </c>
      <c r="G2514" s="1">
        <v>12</v>
      </c>
      <c r="H2514" s="1">
        <v>4</v>
      </c>
    </row>
    <row r="2515" spans="1:8" x14ac:dyDescent="0.3">
      <c r="A2515" s="8" t="s">
        <v>2138</v>
      </c>
      <c r="B2515" s="6">
        <v>33300</v>
      </c>
      <c r="C2515" s="1">
        <v>30144</v>
      </c>
      <c r="D2515" s="1">
        <v>7</v>
      </c>
      <c r="E2515" s="1">
        <v>2</v>
      </c>
      <c r="G2515" s="1">
        <v>7</v>
      </c>
      <c r="H2515" s="1">
        <v>2</v>
      </c>
    </row>
    <row r="2516" spans="1:8" x14ac:dyDescent="0.3">
      <c r="A2516" s="8" t="s">
        <v>8081</v>
      </c>
      <c r="B2516" s="6">
        <v>33280</v>
      </c>
      <c r="C2516" s="1">
        <v>15378</v>
      </c>
      <c r="D2516" s="1">
        <v>22</v>
      </c>
      <c r="E2516" s="1">
        <v>4</v>
      </c>
      <c r="G2516" s="1">
        <v>22</v>
      </c>
      <c r="H2516" s="1">
        <v>4</v>
      </c>
    </row>
    <row r="2517" spans="1:8" x14ac:dyDescent="0.3">
      <c r="A2517" s="8" t="s">
        <v>8108</v>
      </c>
      <c r="B2517" s="6">
        <v>33272</v>
      </c>
      <c r="C2517" s="1">
        <v>23136</v>
      </c>
      <c r="D2517" s="1">
        <v>14</v>
      </c>
      <c r="E2517" s="1">
        <v>3</v>
      </c>
      <c r="G2517" s="1">
        <v>14</v>
      </c>
      <c r="H2517" s="1">
        <v>3</v>
      </c>
    </row>
    <row r="2518" spans="1:8" x14ac:dyDescent="0.3">
      <c r="A2518" s="8" t="s">
        <v>7984</v>
      </c>
      <c r="B2518" s="6">
        <v>33216</v>
      </c>
      <c r="C2518" s="1">
        <v>20736</v>
      </c>
      <c r="D2518" s="1">
        <v>8</v>
      </c>
      <c r="E2518" s="1">
        <v>3</v>
      </c>
      <c r="G2518" s="1">
        <v>8</v>
      </c>
      <c r="H2518" s="1">
        <v>3</v>
      </c>
    </row>
    <row r="2519" spans="1:8" x14ac:dyDescent="0.3">
      <c r="A2519" s="8" t="s">
        <v>4013</v>
      </c>
      <c r="B2519" s="6">
        <v>33180</v>
      </c>
      <c r="C2519" s="1">
        <v>11952</v>
      </c>
      <c r="D2519" s="1">
        <v>17</v>
      </c>
      <c r="E2519" s="1">
        <v>4</v>
      </c>
      <c r="G2519" s="1">
        <v>17</v>
      </c>
      <c r="H2519" s="1">
        <v>4</v>
      </c>
    </row>
    <row r="2520" spans="1:8" x14ac:dyDescent="0.3">
      <c r="A2520" s="8" t="s">
        <v>7243</v>
      </c>
      <c r="B2520" s="6">
        <v>33108</v>
      </c>
      <c r="C2520" s="1">
        <v>25996</v>
      </c>
      <c r="D2520" s="1">
        <v>8</v>
      </c>
      <c r="E2520" s="1">
        <v>2</v>
      </c>
      <c r="G2520" s="1">
        <v>8</v>
      </c>
      <c r="H2520" s="1">
        <v>2</v>
      </c>
    </row>
    <row r="2521" spans="1:8" x14ac:dyDescent="0.3">
      <c r="A2521" s="8" t="s">
        <v>7155</v>
      </c>
      <c r="B2521" s="6">
        <v>32985</v>
      </c>
      <c r="C2521" s="1">
        <v>32985</v>
      </c>
      <c r="D2521" s="1">
        <v>3</v>
      </c>
      <c r="E2521" s="1">
        <v>1</v>
      </c>
      <c r="G2521" s="1">
        <v>3</v>
      </c>
      <c r="H2521" s="1">
        <v>1</v>
      </c>
    </row>
    <row r="2522" spans="1:8" x14ac:dyDescent="0.3">
      <c r="A2522" s="8" t="s">
        <v>6244</v>
      </c>
      <c r="B2522" s="6">
        <v>32854</v>
      </c>
      <c r="C2522" s="1">
        <v>31455</v>
      </c>
      <c r="D2522" s="1">
        <v>6</v>
      </c>
      <c r="E2522" s="1">
        <v>3</v>
      </c>
      <c r="G2522" s="1">
        <v>6</v>
      </c>
      <c r="H2522" s="1">
        <v>3</v>
      </c>
    </row>
    <row r="2523" spans="1:8" x14ac:dyDescent="0.3">
      <c r="A2523" s="8" t="s">
        <v>8055</v>
      </c>
      <c r="B2523" s="6">
        <v>32800</v>
      </c>
      <c r="C2523" s="1">
        <v>28792</v>
      </c>
      <c r="D2523" s="1">
        <v>6</v>
      </c>
      <c r="E2523" s="1">
        <v>2</v>
      </c>
      <c r="G2523" s="1">
        <v>6</v>
      </c>
      <c r="H2523" s="1">
        <v>2</v>
      </c>
    </row>
    <row r="2524" spans="1:8" x14ac:dyDescent="0.3">
      <c r="A2524" s="8" t="s">
        <v>4580</v>
      </c>
      <c r="B2524" s="6">
        <v>32784</v>
      </c>
      <c r="C2524" s="1">
        <v>32784</v>
      </c>
      <c r="D2524" s="1">
        <v>4</v>
      </c>
      <c r="E2524" s="1">
        <v>1</v>
      </c>
      <c r="G2524" s="1">
        <v>4</v>
      </c>
      <c r="H2524" s="1">
        <v>1</v>
      </c>
    </row>
    <row r="2525" spans="1:8" x14ac:dyDescent="0.3">
      <c r="A2525" s="8" t="s">
        <v>7721</v>
      </c>
      <c r="B2525" s="6">
        <v>32776</v>
      </c>
      <c r="C2525" s="1">
        <v>32776</v>
      </c>
      <c r="D2525" s="1">
        <v>1</v>
      </c>
      <c r="E2525" s="1">
        <v>1</v>
      </c>
      <c r="G2525" s="1">
        <v>1</v>
      </c>
      <c r="H2525" s="1">
        <v>1</v>
      </c>
    </row>
    <row r="2526" spans="1:8" x14ac:dyDescent="0.3">
      <c r="A2526" s="8" t="s">
        <v>154</v>
      </c>
      <c r="B2526" s="6">
        <v>32751</v>
      </c>
      <c r="C2526" s="1">
        <v>15696</v>
      </c>
      <c r="D2526" s="1">
        <v>8</v>
      </c>
      <c r="E2526" s="1">
        <v>3</v>
      </c>
      <c r="G2526" s="1">
        <v>8</v>
      </c>
      <c r="H2526" s="1">
        <v>3</v>
      </c>
    </row>
    <row r="2527" spans="1:8" x14ac:dyDescent="0.3">
      <c r="A2527" s="8" t="s">
        <v>6338</v>
      </c>
      <c r="B2527" s="6">
        <v>32586</v>
      </c>
      <c r="C2527" s="1">
        <v>32586</v>
      </c>
      <c r="D2527" s="1">
        <v>2</v>
      </c>
      <c r="E2527" s="1">
        <v>1</v>
      </c>
      <c r="G2527" s="1">
        <v>2</v>
      </c>
      <c r="H2527" s="1">
        <v>1</v>
      </c>
    </row>
    <row r="2528" spans="1:8" x14ac:dyDescent="0.3">
      <c r="A2528" s="8" t="s">
        <v>8331</v>
      </c>
      <c r="B2528" s="6">
        <v>32584</v>
      </c>
      <c r="C2528" s="1">
        <v>32064</v>
      </c>
      <c r="D2528" s="1">
        <v>8</v>
      </c>
      <c r="E2528" s="1">
        <v>2</v>
      </c>
      <c r="G2528" s="1">
        <v>8</v>
      </c>
      <c r="H2528" s="1">
        <v>2</v>
      </c>
    </row>
    <row r="2529" spans="1:8" x14ac:dyDescent="0.3">
      <c r="A2529" s="8" t="s">
        <v>8399</v>
      </c>
      <c r="B2529" s="6">
        <v>32570</v>
      </c>
      <c r="C2529" s="1">
        <v>29994</v>
      </c>
      <c r="D2529" s="1">
        <v>13</v>
      </c>
      <c r="E2529" s="1">
        <v>2</v>
      </c>
      <c r="G2529" s="1">
        <v>13</v>
      </c>
      <c r="H2529" s="1">
        <v>2</v>
      </c>
    </row>
    <row r="2530" spans="1:8" x14ac:dyDescent="0.3">
      <c r="A2530" s="8" t="s">
        <v>8832</v>
      </c>
      <c r="B2530" s="6">
        <v>32426</v>
      </c>
      <c r="C2530" s="1">
        <v>24588</v>
      </c>
      <c r="D2530" s="1">
        <v>12</v>
      </c>
      <c r="E2530" s="1">
        <v>4</v>
      </c>
      <c r="G2530" s="1">
        <v>12</v>
      </c>
      <c r="H2530" s="1">
        <v>4</v>
      </c>
    </row>
    <row r="2531" spans="1:8" x14ac:dyDescent="0.3">
      <c r="A2531" s="8" t="s">
        <v>7526</v>
      </c>
      <c r="B2531" s="6">
        <v>32411</v>
      </c>
      <c r="C2531" s="1">
        <v>31115</v>
      </c>
      <c r="D2531" s="1">
        <v>7</v>
      </c>
      <c r="E2531" s="1">
        <v>2</v>
      </c>
      <c r="G2531" s="1">
        <v>7</v>
      </c>
      <c r="H2531" s="1">
        <v>2</v>
      </c>
    </row>
    <row r="2532" spans="1:8" x14ac:dyDescent="0.3">
      <c r="A2532" s="8" t="s">
        <v>6192</v>
      </c>
      <c r="B2532" s="6">
        <v>32400</v>
      </c>
      <c r="C2532" s="1">
        <v>27312</v>
      </c>
      <c r="D2532" s="1">
        <v>8</v>
      </c>
      <c r="E2532" s="1">
        <v>2</v>
      </c>
      <c r="G2532" s="1">
        <v>8</v>
      </c>
      <c r="H2532" s="1">
        <v>2</v>
      </c>
    </row>
    <row r="2533" spans="1:8" x14ac:dyDescent="0.3">
      <c r="A2533" s="8" t="s">
        <v>4066</v>
      </c>
      <c r="B2533" s="6">
        <v>32375</v>
      </c>
      <c r="C2533" s="1">
        <v>14673</v>
      </c>
      <c r="D2533" s="1">
        <v>19</v>
      </c>
      <c r="E2533" s="1">
        <v>5</v>
      </c>
      <c r="G2533" s="1">
        <v>19</v>
      </c>
      <c r="H2533" s="1">
        <v>5</v>
      </c>
    </row>
    <row r="2534" spans="1:8" x14ac:dyDescent="0.3">
      <c r="A2534" s="8" t="s">
        <v>7232</v>
      </c>
      <c r="B2534" s="6">
        <v>32349</v>
      </c>
      <c r="C2534" s="1">
        <v>17997</v>
      </c>
      <c r="D2534" s="1">
        <v>6</v>
      </c>
      <c r="E2534" s="1">
        <v>2</v>
      </c>
      <c r="G2534" s="1">
        <v>6</v>
      </c>
      <c r="H2534" s="1">
        <v>2</v>
      </c>
    </row>
    <row r="2535" spans="1:8" x14ac:dyDescent="0.3">
      <c r="A2535" s="8" t="s">
        <v>6042</v>
      </c>
      <c r="B2535" s="6">
        <v>32259</v>
      </c>
      <c r="C2535" s="1">
        <v>32259</v>
      </c>
      <c r="D2535" s="1">
        <v>3</v>
      </c>
      <c r="E2535" s="1">
        <v>1</v>
      </c>
      <c r="G2535" s="1">
        <v>3</v>
      </c>
      <c r="H2535" s="1">
        <v>1</v>
      </c>
    </row>
    <row r="2536" spans="1:8" x14ac:dyDescent="0.3">
      <c r="A2536" s="8" t="s">
        <v>7338</v>
      </c>
      <c r="B2536" s="6">
        <v>32214</v>
      </c>
      <c r="C2536" s="1">
        <v>19182</v>
      </c>
      <c r="D2536" s="1">
        <v>14</v>
      </c>
      <c r="E2536" s="1">
        <v>4</v>
      </c>
      <c r="G2536" s="1">
        <v>14</v>
      </c>
      <c r="H2536" s="1">
        <v>4</v>
      </c>
    </row>
    <row r="2537" spans="1:8" x14ac:dyDescent="0.3">
      <c r="A2537" s="8" t="s">
        <v>6117</v>
      </c>
      <c r="B2537" s="6">
        <v>32160</v>
      </c>
      <c r="C2537" s="1">
        <v>20808</v>
      </c>
      <c r="D2537" s="1">
        <v>12</v>
      </c>
      <c r="E2537" s="1">
        <v>2</v>
      </c>
      <c r="G2537" s="1">
        <v>12</v>
      </c>
      <c r="H2537" s="1">
        <v>2</v>
      </c>
    </row>
    <row r="2538" spans="1:8" x14ac:dyDescent="0.3">
      <c r="A2538" s="8" t="s">
        <v>8328</v>
      </c>
      <c r="B2538" s="6">
        <v>32112</v>
      </c>
      <c r="C2538" s="1">
        <v>18936</v>
      </c>
      <c r="D2538" s="1">
        <v>8</v>
      </c>
      <c r="E2538" s="1">
        <v>3</v>
      </c>
      <c r="G2538" s="1">
        <v>8</v>
      </c>
      <c r="H2538" s="1">
        <v>3</v>
      </c>
    </row>
    <row r="2539" spans="1:8" x14ac:dyDescent="0.3">
      <c r="A2539" s="8" t="s">
        <v>3876</v>
      </c>
      <c r="B2539" s="6">
        <v>32088</v>
      </c>
      <c r="C2539" s="1">
        <v>15528</v>
      </c>
      <c r="D2539" s="1">
        <v>8</v>
      </c>
      <c r="E2539" s="1">
        <v>3</v>
      </c>
      <c r="G2539" s="1">
        <v>8</v>
      </c>
      <c r="H2539" s="1">
        <v>3</v>
      </c>
    </row>
    <row r="2540" spans="1:8" x14ac:dyDescent="0.3">
      <c r="A2540" s="8" t="s">
        <v>7373</v>
      </c>
      <c r="B2540" s="6">
        <v>32064</v>
      </c>
      <c r="C2540" s="1">
        <v>32064</v>
      </c>
      <c r="D2540" s="1">
        <v>6</v>
      </c>
      <c r="E2540" s="1">
        <v>1</v>
      </c>
      <c r="G2540" s="1">
        <v>6</v>
      </c>
      <c r="H2540" s="1">
        <v>1</v>
      </c>
    </row>
    <row r="2541" spans="1:8" x14ac:dyDescent="0.3">
      <c r="A2541" s="8" t="s">
        <v>6938</v>
      </c>
      <c r="B2541" s="6">
        <v>31984</v>
      </c>
      <c r="C2541" s="1">
        <v>31984</v>
      </c>
      <c r="D2541" s="1">
        <v>2</v>
      </c>
      <c r="E2541" s="1">
        <v>1</v>
      </c>
      <c r="G2541" s="1">
        <v>2</v>
      </c>
      <c r="H2541" s="1">
        <v>1</v>
      </c>
    </row>
    <row r="2542" spans="1:8" x14ac:dyDescent="0.3">
      <c r="A2542" s="8" t="s">
        <v>1753</v>
      </c>
      <c r="B2542" s="6">
        <v>31968</v>
      </c>
      <c r="C2542" s="1">
        <v>31968</v>
      </c>
      <c r="D2542" s="1">
        <v>4</v>
      </c>
      <c r="E2542" s="1">
        <v>1</v>
      </c>
      <c r="G2542" s="1">
        <v>4</v>
      </c>
      <c r="H2542" s="1">
        <v>1</v>
      </c>
    </row>
    <row r="2543" spans="1:8" x14ac:dyDescent="0.3">
      <c r="A2543" s="8" t="s">
        <v>6327</v>
      </c>
      <c r="B2543" s="6">
        <v>31905</v>
      </c>
      <c r="C2543" s="1">
        <v>26998</v>
      </c>
      <c r="D2543" s="1">
        <v>11</v>
      </c>
      <c r="E2543" s="1">
        <v>3</v>
      </c>
      <c r="G2543" s="1">
        <v>11</v>
      </c>
      <c r="H2543" s="1">
        <v>3</v>
      </c>
    </row>
    <row r="2544" spans="1:8" x14ac:dyDescent="0.3">
      <c r="A2544" s="8" t="s">
        <v>7922</v>
      </c>
      <c r="B2544" s="6">
        <v>31896</v>
      </c>
      <c r="C2544" s="1">
        <v>31896</v>
      </c>
      <c r="D2544" s="1">
        <v>9</v>
      </c>
      <c r="E2544" s="1">
        <v>1</v>
      </c>
      <c r="G2544" s="1">
        <v>9</v>
      </c>
      <c r="H2544" s="1">
        <v>1</v>
      </c>
    </row>
    <row r="2545" spans="1:8" x14ac:dyDescent="0.3">
      <c r="A2545" s="8" t="s">
        <v>1605</v>
      </c>
      <c r="B2545" s="6">
        <v>31872</v>
      </c>
      <c r="C2545" s="1">
        <v>31872</v>
      </c>
      <c r="D2545" s="1">
        <v>8</v>
      </c>
      <c r="E2545" s="1">
        <v>1</v>
      </c>
      <c r="G2545" s="1">
        <v>8</v>
      </c>
      <c r="H2545" s="1">
        <v>1</v>
      </c>
    </row>
    <row r="2546" spans="1:8" x14ac:dyDescent="0.3">
      <c r="A2546" s="8" t="s">
        <v>9017</v>
      </c>
      <c r="B2546" s="6">
        <v>31866</v>
      </c>
      <c r="C2546" s="1">
        <v>31808</v>
      </c>
      <c r="D2546" s="1">
        <v>5</v>
      </c>
      <c r="E2546" s="1">
        <v>2</v>
      </c>
      <c r="G2546" s="1">
        <v>5</v>
      </c>
      <c r="H2546" s="1">
        <v>2</v>
      </c>
    </row>
    <row r="2547" spans="1:8" x14ac:dyDescent="0.3">
      <c r="A2547" s="8" t="s">
        <v>6548</v>
      </c>
      <c r="B2547" s="6">
        <v>31748</v>
      </c>
      <c r="C2547" s="1">
        <v>24588</v>
      </c>
      <c r="D2547" s="1">
        <v>14</v>
      </c>
      <c r="E2547" s="1">
        <v>4</v>
      </c>
      <c r="G2547" s="1">
        <v>14</v>
      </c>
      <c r="H2547" s="1">
        <v>4</v>
      </c>
    </row>
    <row r="2548" spans="1:8" x14ac:dyDescent="0.3">
      <c r="A2548" s="8" t="s">
        <v>7855</v>
      </c>
      <c r="B2548" s="6">
        <v>31744</v>
      </c>
      <c r="C2548" s="1">
        <v>31744</v>
      </c>
      <c r="D2548" s="1">
        <v>2</v>
      </c>
      <c r="E2548" s="1">
        <v>1</v>
      </c>
      <c r="G2548" s="1">
        <v>2</v>
      </c>
      <c r="H2548" s="1">
        <v>1</v>
      </c>
    </row>
    <row r="2549" spans="1:8" x14ac:dyDescent="0.3">
      <c r="A2549" s="8" t="s">
        <v>8985</v>
      </c>
      <c r="B2549" s="6">
        <v>31502</v>
      </c>
      <c r="C2549" s="1">
        <v>28356</v>
      </c>
      <c r="D2549" s="1">
        <v>8</v>
      </c>
      <c r="E2549" s="1">
        <v>2</v>
      </c>
      <c r="G2549" s="1">
        <v>8</v>
      </c>
      <c r="H2549" s="1">
        <v>2</v>
      </c>
    </row>
    <row r="2550" spans="1:8" x14ac:dyDescent="0.3">
      <c r="A2550" s="8" t="s">
        <v>4168</v>
      </c>
      <c r="B2550" s="6">
        <v>31455</v>
      </c>
      <c r="C2550" s="1">
        <v>31455</v>
      </c>
      <c r="D2550" s="1">
        <v>3</v>
      </c>
      <c r="E2550" s="1">
        <v>1</v>
      </c>
      <c r="G2550" s="1">
        <v>3</v>
      </c>
      <c r="H2550" s="1">
        <v>1</v>
      </c>
    </row>
    <row r="2551" spans="1:8" x14ac:dyDescent="0.3">
      <c r="A2551" s="8" t="s">
        <v>5197</v>
      </c>
      <c r="B2551" s="6">
        <v>31336</v>
      </c>
      <c r="C2551" s="1">
        <v>12032</v>
      </c>
      <c r="D2551" s="1">
        <v>16</v>
      </c>
      <c r="E2551" s="1">
        <v>4</v>
      </c>
      <c r="G2551" s="1">
        <v>16</v>
      </c>
      <c r="H2551" s="1">
        <v>4</v>
      </c>
    </row>
    <row r="2552" spans="1:8" x14ac:dyDescent="0.3">
      <c r="A2552" s="8" t="s">
        <v>9059</v>
      </c>
      <c r="B2552" s="6">
        <v>31272</v>
      </c>
      <c r="C2552" s="1">
        <v>16464</v>
      </c>
      <c r="D2552" s="1">
        <v>11</v>
      </c>
      <c r="E2552" s="1">
        <v>3</v>
      </c>
      <c r="G2552" s="1">
        <v>11</v>
      </c>
      <c r="H2552" s="1">
        <v>3</v>
      </c>
    </row>
    <row r="2553" spans="1:8" x14ac:dyDescent="0.3">
      <c r="A2553" s="8" t="s">
        <v>4988</v>
      </c>
      <c r="B2553" s="6">
        <v>31197</v>
      </c>
      <c r="C2553" s="1">
        <v>25497</v>
      </c>
      <c r="D2553" s="1">
        <v>7</v>
      </c>
      <c r="E2553" s="1">
        <v>3</v>
      </c>
      <c r="G2553" s="1">
        <v>7</v>
      </c>
      <c r="H2553" s="1">
        <v>3</v>
      </c>
    </row>
    <row r="2554" spans="1:8" x14ac:dyDescent="0.3">
      <c r="A2554" s="8" t="s">
        <v>2476</v>
      </c>
      <c r="B2554" s="6">
        <v>31196</v>
      </c>
      <c r="C2554" s="1">
        <v>28797</v>
      </c>
      <c r="D2554" s="1">
        <v>4</v>
      </c>
      <c r="E2554" s="1">
        <v>2</v>
      </c>
      <c r="G2554" s="1">
        <v>4</v>
      </c>
      <c r="H2554" s="1">
        <v>2</v>
      </c>
    </row>
    <row r="2555" spans="1:8" x14ac:dyDescent="0.3">
      <c r="A2555" s="8" t="s">
        <v>7604</v>
      </c>
      <c r="B2555" s="6">
        <v>31105</v>
      </c>
      <c r="C2555" s="1">
        <v>24784</v>
      </c>
      <c r="D2555" s="1">
        <v>8</v>
      </c>
      <c r="E2555" s="1">
        <v>3</v>
      </c>
      <c r="G2555" s="1">
        <v>8</v>
      </c>
      <c r="H2555" s="1">
        <v>3</v>
      </c>
    </row>
    <row r="2556" spans="1:8" x14ac:dyDescent="0.3">
      <c r="A2556" s="8" t="s">
        <v>8721</v>
      </c>
      <c r="B2556" s="6">
        <v>31104</v>
      </c>
      <c r="C2556" s="1">
        <v>31104</v>
      </c>
      <c r="D2556" s="1">
        <v>6</v>
      </c>
      <c r="E2556" s="1">
        <v>1</v>
      </c>
      <c r="G2556" s="1">
        <v>6</v>
      </c>
      <c r="H2556" s="1">
        <v>1</v>
      </c>
    </row>
    <row r="2557" spans="1:8" x14ac:dyDescent="0.3">
      <c r="A2557" s="8" t="s">
        <v>2344</v>
      </c>
      <c r="B2557" s="6">
        <v>31088</v>
      </c>
      <c r="C2557" s="1">
        <v>31088</v>
      </c>
      <c r="D2557" s="1">
        <v>2</v>
      </c>
      <c r="E2557" s="1">
        <v>1</v>
      </c>
      <c r="G2557" s="1">
        <v>2</v>
      </c>
      <c r="H2557" s="1">
        <v>1</v>
      </c>
    </row>
    <row r="2558" spans="1:8" x14ac:dyDescent="0.3">
      <c r="A2558" s="8" t="s">
        <v>9070</v>
      </c>
      <c r="B2558" s="6">
        <v>31086</v>
      </c>
      <c r="C2558" s="1">
        <v>31086</v>
      </c>
      <c r="D2558" s="1">
        <v>3</v>
      </c>
      <c r="E2558" s="1">
        <v>1</v>
      </c>
      <c r="G2558" s="1">
        <v>3</v>
      </c>
      <c r="H2558" s="1">
        <v>1</v>
      </c>
    </row>
    <row r="2559" spans="1:8" x14ac:dyDescent="0.3">
      <c r="A2559" s="8" t="s">
        <v>8122</v>
      </c>
      <c r="B2559" s="6">
        <v>31086</v>
      </c>
      <c r="C2559" s="1">
        <v>26174</v>
      </c>
      <c r="D2559" s="1">
        <v>12</v>
      </c>
      <c r="E2559" s="1">
        <v>3</v>
      </c>
      <c r="G2559" s="1">
        <v>12</v>
      </c>
      <c r="H2559" s="1">
        <v>3</v>
      </c>
    </row>
    <row r="2560" spans="1:8" x14ac:dyDescent="0.3">
      <c r="A2560" s="8" t="s">
        <v>6218</v>
      </c>
      <c r="B2560" s="6">
        <v>31072</v>
      </c>
      <c r="C2560" s="1">
        <v>20544</v>
      </c>
      <c r="D2560" s="1">
        <v>10</v>
      </c>
      <c r="E2560" s="1">
        <v>2</v>
      </c>
      <c r="G2560" s="1">
        <v>10</v>
      </c>
      <c r="H2560" s="1">
        <v>2</v>
      </c>
    </row>
    <row r="2561" spans="1:8" x14ac:dyDescent="0.3">
      <c r="A2561" s="8" t="s">
        <v>9324</v>
      </c>
      <c r="B2561" s="6">
        <v>31056</v>
      </c>
      <c r="C2561" s="1">
        <v>28284</v>
      </c>
      <c r="D2561" s="1">
        <v>13</v>
      </c>
      <c r="E2561" s="1">
        <v>2</v>
      </c>
      <c r="G2561" s="1">
        <v>13</v>
      </c>
      <c r="H2561" s="1">
        <v>2</v>
      </c>
    </row>
    <row r="2562" spans="1:8" x14ac:dyDescent="0.3">
      <c r="A2562" s="8" t="s">
        <v>5012</v>
      </c>
      <c r="B2562" s="6">
        <v>31012</v>
      </c>
      <c r="C2562" s="1">
        <v>31012</v>
      </c>
      <c r="D2562" s="1">
        <v>2</v>
      </c>
      <c r="E2562" s="1">
        <v>1</v>
      </c>
      <c r="G2562" s="1">
        <v>2</v>
      </c>
      <c r="H2562" s="1">
        <v>1</v>
      </c>
    </row>
    <row r="2563" spans="1:8" x14ac:dyDescent="0.3">
      <c r="A2563" s="8" t="s">
        <v>9305</v>
      </c>
      <c r="B2563" s="6">
        <v>31008</v>
      </c>
      <c r="C2563" s="1">
        <v>31008</v>
      </c>
      <c r="D2563" s="1">
        <v>1</v>
      </c>
      <c r="E2563" s="1">
        <v>1</v>
      </c>
      <c r="G2563" s="1">
        <v>1</v>
      </c>
      <c r="H2563" s="1">
        <v>1</v>
      </c>
    </row>
    <row r="2564" spans="1:8" x14ac:dyDescent="0.3">
      <c r="A2564" s="8" t="s">
        <v>6272</v>
      </c>
      <c r="B2564" s="6">
        <v>30860</v>
      </c>
      <c r="C2564" s="1">
        <v>16945</v>
      </c>
      <c r="D2564" s="1">
        <v>20</v>
      </c>
      <c r="E2564" s="1">
        <v>4</v>
      </c>
      <c r="G2564" s="1">
        <v>20</v>
      </c>
      <c r="H2564" s="1">
        <v>4</v>
      </c>
    </row>
    <row r="2565" spans="1:8" x14ac:dyDescent="0.3">
      <c r="A2565" s="8" t="s">
        <v>3982</v>
      </c>
      <c r="B2565" s="6">
        <v>30806</v>
      </c>
      <c r="C2565" s="1">
        <v>16161</v>
      </c>
      <c r="D2565" s="1">
        <v>10</v>
      </c>
      <c r="E2565" s="1">
        <v>3</v>
      </c>
      <c r="G2565" s="1">
        <v>10</v>
      </c>
      <c r="H2565" s="1">
        <v>3</v>
      </c>
    </row>
    <row r="2566" spans="1:8" x14ac:dyDescent="0.3">
      <c r="A2566" s="8" t="s">
        <v>4993</v>
      </c>
      <c r="B2566" s="6">
        <v>30792</v>
      </c>
      <c r="C2566" s="1">
        <v>30792</v>
      </c>
      <c r="D2566" s="1">
        <v>5</v>
      </c>
      <c r="E2566" s="1">
        <v>1</v>
      </c>
      <c r="G2566" s="1">
        <v>5</v>
      </c>
      <c r="H2566" s="1">
        <v>1</v>
      </c>
    </row>
    <row r="2567" spans="1:8" x14ac:dyDescent="0.3">
      <c r="A2567" s="8" t="s">
        <v>5155</v>
      </c>
      <c r="B2567" s="6">
        <v>30774</v>
      </c>
      <c r="C2567" s="1">
        <v>22784</v>
      </c>
      <c r="D2567" s="1">
        <v>8</v>
      </c>
      <c r="E2567" s="1">
        <v>3</v>
      </c>
      <c r="G2567" s="1">
        <v>8</v>
      </c>
      <c r="H2567" s="1">
        <v>3</v>
      </c>
    </row>
    <row r="2568" spans="1:8" x14ac:dyDescent="0.3">
      <c r="A2568" s="8" t="s">
        <v>5045</v>
      </c>
      <c r="B2568" s="6">
        <v>30688</v>
      </c>
      <c r="C2568" s="1">
        <v>30501</v>
      </c>
      <c r="D2568" s="1">
        <v>10</v>
      </c>
      <c r="E2568" s="1">
        <v>2</v>
      </c>
      <c r="G2568" s="1">
        <v>10</v>
      </c>
      <c r="H2568" s="1">
        <v>2</v>
      </c>
    </row>
    <row r="2569" spans="1:8" x14ac:dyDescent="0.3">
      <c r="A2569" s="8" t="s">
        <v>9310</v>
      </c>
      <c r="B2569" s="6">
        <v>30519</v>
      </c>
      <c r="C2569" s="1">
        <v>30272</v>
      </c>
      <c r="D2569" s="1">
        <v>10</v>
      </c>
      <c r="E2569" s="1">
        <v>2</v>
      </c>
      <c r="G2569" s="1">
        <v>10</v>
      </c>
      <c r="H2569" s="1">
        <v>2</v>
      </c>
    </row>
    <row r="2570" spans="1:8" x14ac:dyDescent="0.3">
      <c r="A2570" s="8" t="s">
        <v>6893</v>
      </c>
      <c r="B2570" s="6">
        <v>30465</v>
      </c>
      <c r="C2570" s="1">
        <v>27396</v>
      </c>
      <c r="D2570" s="1">
        <v>5</v>
      </c>
      <c r="E2570" s="1">
        <v>2</v>
      </c>
      <c r="G2570" s="1">
        <v>5</v>
      </c>
      <c r="H2570" s="1">
        <v>2</v>
      </c>
    </row>
    <row r="2571" spans="1:8" x14ac:dyDescent="0.3">
      <c r="A2571" s="8" t="s">
        <v>8638</v>
      </c>
      <c r="B2571" s="6">
        <v>30392</v>
      </c>
      <c r="C2571" s="1">
        <v>30392</v>
      </c>
      <c r="D2571" s="1">
        <v>5</v>
      </c>
      <c r="E2571" s="1">
        <v>1</v>
      </c>
      <c r="G2571" s="1">
        <v>5</v>
      </c>
      <c r="H2571" s="1">
        <v>1</v>
      </c>
    </row>
    <row r="2572" spans="1:8" x14ac:dyDescent="0.3">
      <c r="A2572" s="8" t="s">
        <v>9384</v>
      </c>
      <c r="B2572" s="6">
        <v>30392</v>
      </c>
      <c r="C2572" s="1">
        <v>22396</v>
      </c>
      <c r="D2572" s="1">
        <v>10</v>
      </c>
      <c r="E2572" s="1">
        <v>2</v>
      </c>
      <c r="G2572" s="1">
        <v>10</v>
      </c>
      <c r="H2572" s="1">
        <v>2</v>
      </c>
    </row>
    <row r="2573" spans="1:8" x14ac:dyDescent="0.3">
      <c r="A2573" s="8" t="s">
        <v>8363</v>
      </c>
      <c r="B2573" s="6">
        <v>30384</v>
      </c>
      <c r="C2573" s="1">
        <v>30384</v>
      </c>
      <c r="D2573" s="1">
        <v>1</v>
      </c>
      <c r="E2573" s="1">
        <v>1</v>
      </c>
      <c r="G2573" s="1">
        <v>1</v>
      </c>
      <c r="H2573" s="1">
        <v>1</v>
      </c>
    </row>
    <row r="2574" spans="1:8" x14ac:dyDescent="0.3">
      <c r="A2574" s="8" t="s">
        <v>8738</v>
      </c>
      <c r="B2574" s="6">
        <v>30352</v>
      </c>
      <c r="C2574" s="1">
        <v>18688</v>
      </c>
      <c r="D2574" s="1">
        <v>5</v>
      </c>
      <c r="E2574" s="1">
        <v>2</v>
      </c>
      <c r="G2574" s="1">
        <v>5</v>
      </c>
      <c r="H2574" s="1">
        <v>2</v>
      </c>
    </row>
    <row r="2575" spans="1:8" x14ac:dyDescent="0.3">
      <c r="A2575" s="8" t="s">
        <v>4791</v>
      </c>
      <c r="B2575" s="6">
        <v>30352</v>
      </c>
      <c r="C2575" s="1">
        <v>30352</v>
      </c>
      <c r="D2575" s="1">
        <v>2</v>
      </c>
      <c r="E2575" s="1">
        <v>1</v>
      </c>
      <c r="G2575" s="1">
        <v>2</v>
      </c>
      <c r="H2575" s="1">
        <v>1</v>
      </c>
    </row>
    <row r="2576" spans="1:8" x14ac:dyDescent="0.3">
      <c r="A2576" s="8" t="s">
        <v>8688</v>
      </c>
      <c r="B2576" s="6">
        <v>30352</v>
      </c>
      <c r="C2576" s="1">
        <v>17523</v>
      </c>
      <c r="D2576" s="1">
        <v>14</v>
      </c>
      <c r="E2576" s="1">
        <v>3</v>
      </c>
      <c r="G2576" s="1">
        <v>14</v>
      </c>
      <c r="H2576" s="1">
        <v>3</v>
      </c>
    </row>
    <row r="2577" spans="1:8" x14ac:dyDescent="0.3">
      <c r="A2577" s="8" t="s">
        <v>8357</v>
      </c>
      <c r="B2577" s="6">
        <v>30344</v>
      </c>
      <c r="C2577" s="1">
        <v>30344</v>
      </c>
      <c r="D2577" s="1">
        <v>2</v>
      </c>
      <c r="E2577" s="1">
        <v>1</v>
      </c>
      <c r="G2577" s="1">
        <v>2</v>
      </c>
      <c r="H2577" s="1">
        <v>1</v>
      </c>
    </row>
    <row r="2578" spans="1:8" x14ac:dyDescent="0.3">
      <c r="A2578" s="8" t="s">
        <v>8900</v>
      </c>
      <c r="B2578" s="6">
        <v>30336</v>
      </c>
      <c r="C2578" s="1">
        <v>15984</v>
      </c>
      <c r="D2578" s="1">
        <v>5</v>
      </c>
      <c r="E2578" s="1">
        <v>2</v>
      </c>
      <c r="G2578" s="1">
        <v>5</v>
      </c>
      <c r="H2578" s="1">
        <v>2</v>
      </c>
    </row>
    <row r="2579" spans="1:8" x14ac:dyDescent="0.3">
      <c r="A2579" s="8" t="s">
        <v>8694</v>
      </c>
      <c r="B2579" s="6">
        <v>30336</v>
      </c>
      <c r="C2579" s="1">
        <v>30336</v>
      </c>
      <c r="D2579" s="1">
        <v>6</v>
      </c>
      <c r="E2579" s="1">
        <v>1</v>
      </c>
      <c r="G2579" s="1">
        <v>6</v>
      </c>
      <c r="H2579" s="1">
        <v>1</v>
      </c>
    </row>
    <row r="2580" spans="1:8" x14ac:dyDescent="0.3">
      <c r="A2580" s="8" t="s">
        <v>9375</v>
      </c>
      <c r="B2580" s="6">
        <v>30336</v>
      </c>
      <c r="C2580" s="1">
        <v>30336</v>
      </c>
      <c r="D2580" s="1">
        <v>4</v>
      </c>
      <c r="E2580" s="1">
        <v>1</v>
      </c>
      <c r="G2580" s="1">
        <v>4</v>
      </c>
      <c r="H2580" s="1">
        <v>1</v>
      </c>
    </row>
    <row r="2581" spans="1:8" x14ac:dyDescent="0.3">
      <c r="A2581" s="8" t="s">
        <v>8901</v>
      </c>
      <c r="B2581" s="6">
        <v>30246</v>
      </c>
      <c r="C2581" s="1">
        <v>20856</v>
      </c>
      <c r="D2581" s="1">
        <v>15</v>
      </c>
      <c r="E2581" s="1">
        <v>3</v>
      </c>
      <c r="G2581" s="1">
        <v>15</v>
      </c>
      <c r="H2581" s="1">
        <v>3</v>
      </c>
    </row>
    <row r="2582" spans="1:8" x14ac:dyDescent="0.3">
      <c r="A2582" s="8" t="s">
        <v>428</v>
      </c>
      <c r="B2582" s="6">
        <v>30196</v>
      </c>
      <c r="C2582" s="1">
        <v>30196</v>
      </c>
      <c r="D2582" s="1">
        <v>2</v>
      </c>
      <c r="E2582" s="1">
        <v>1</v>
      </c>
      <c r="G2582" s="1">
        <v>2</v>
      </c>
      <c r="H2582" s="1">
        <v>1</v>
      </c>
    </row>
    <row r="2583" spans="1:8" x14ac:dyDescent="0.3">
      <c r="A2583" s="8" t="s">
        <v>6758</v>
      </c>
      <c r="B2583" s="6">
        <v>30196</v>
      </c>
      <c r="C2583" s="1">
        <v>30196</v>
      </c>
      <c r="D2583" s="1">
        <v>2</v>
      </c>
      <c r="E2583" s="1">
        <v>1</v>
      </c>
      <c r="G2583" s="1">
        <v>2</v>
      </c>
      <c r="H2583" s="1">
        <v>1</v>
      </c>
    </row>
    <row r="2584" spans="1:8" x14ac:dyDescent="0.3">
      <c r="A2584" s="8" t="s">
        <v>4474</v>
      </c>
      <c r="B2584" s="6">
        <v>30196</v>
      </c>
      <c r="C2584" s="1">
        <v>30196</v>
      </c>
      <c r="D2584" s="1">
        <v>2</v>
      </c>
      <c r="E2584" s="1">
        <v>1</v>
      </c>
      <c r="G2584" s="1">
        <v>2</v>
      </c>
      <c r="H2584" s="1">
        <v>1</v>
      </c>
    </row>
    <row r="2585" spans="1:8" x14ac:dyDescent="0.3">
      <c r="A2585" s="8" t="s">
        <v>7215</v>
      </c>
      <c r="B2585" s="6">
        <v>30196</v>
      </c>
      <c r="C2585" s="1">
        <v>30196</v>
      </c>
      <c r="D2585" s="1">
        <v>2</v>
      </c>
      <c r="E2585" s="1">
        <v>1</v>
      </c>
      <c r="G2585" s="1">
        <v>2</v>
      </c>
      <c r="H2585" s="1">
        <v>1</v>
      </c>
    </row>
    <row r="2586" spans="1:8" x14ac:dyDescent="0.3">
      <c r="A2586" s="8" t="s">
        <v>6549</v>
      </c>
      <c r="B2586" s="6">
        <v>30124</v>
      </c>
      <c r="C2586" s="1">
        <v>19936</v>
      </c>
      <c r="D2586" s="1">
        <v>11</v>
      </c>
      <c r="E2586" s="1">
        <v>3</v>
      </c>
      <c r="G2586" s="1">
        <v>11</v>
      </c>
      <c r="H2586" s="1">
        <v>3</v>
      </c>
    </row>
    <row r="2587" spans="1:8" x14ac:dyDescent="0.3">
      <c r="A2587" s="8" t="s">
        <v>6390</v>
      </c>
      <c r="B2587" s="6">
        <v>29975</v>
      </c>
      <c r="C2587" s="1">
        <v>15098</v>
      </c>
      <c r="D2587" s="1">
        <v>14</v>
      </c>
      <c r="E2587" s="1">
        <v>3</v>
      </c>
      <c r="G2587" s="1">
        <v>14</v>
      </c>
      <c r="H2587" s="1">
        <v>3</v>
      </c>
    </row>
    <row r="2588" spans="1:8" x14ac:dyDescent="0.3">
      <c r="A2588" s="8" t="s">
        <v>3858</v>
      </c>
      <c r="B2588" s="6">
        <v>29970</v>
      </c>
      <c r="C2588" s="1">
        <v>27018</v>
      </c>
      <c r="D2588" s="1">
        <v>8</v>
      </c>
      <c r="E2588" s="1">
        <v>2</v>
      </c>
      <c r="G2588" s="1">
        <v>8</v>
      </c>
      <c r="H2588" s="1">
        <v>2</v>
      </c>
    </row>
    <row r="2589" spans="1:8" x14ac:dyDescent="0.3">
      <c r="A2589" s="8" t="s">
        <v>8580</v>
      </c>
      <c r="B2589" s="6">
        <v>29952</v>
      </c>
      <c r="C2589" s="1">
        <v>29952</v>
      </c>
      <c r="D2589" s="1">
        <v>9</v>
      </c>
      <c r="E2589" s="1">
        <v>1</v>
      </c>
      <c r="G2589" s="1">
        <v>9</v>
      </c>
      <c r="H2589" s="1">
        <v>1</v>
      </c>
    </row>
    <row r="2590" spans="1:8" x14ac:dyDescent="0.3">
      <c r="A2590" s="8" t="s">
        <v>5459</v>
      </c>
      <c r="B2590" s="6">
        <v>29931</v>
      </c>
      <c r="C2590" s="1">
        <v>19395</v>
      </c>
      <c r="D2590" s="1">
        <v>13</v>
      </c>
      <c r="E2590" s="1">
        <v>4</v>
      </c>
      <c r="G2590" s="1">
        <v>13</v>
      </c>
      <c r="H2590" s="1">
        <v>4</v>
      </c>
    </row>
    <row r="2591" spans="1:8" x14ac:dyDescent="0.3">
      <c r="A2591" s="8" t="s">
        <v>6812</v>
      </c>
      <c r="B2591" s="6">
        <v>29907</v>
      </c>
      <c r="C2591" s="1">
        <v>24995</v>
      </c>
      <c r="D2591" s="1">
        <v>9</v>
      </c>
      <c r="E2591" s="1">
        <v>2</v>
      </c>
      <c r="G2591" s="1">
        <v>9</v>
      </c>
      <c r="H2591" s="1">
        <v>2</v>
      </c>
    </row>
    <row r="2592" spans="1:8" x14ac:dyDescent="0.3">
      <c r="A2592" s="8" t="s">
        <v>5534</v>
      </c>
      <c r="B2592" s="6">
        <v>29883</v>
      </c>
      <c r="C2592" s="1">
        <v>20997</v>
      </c>
      <c r="D2592" s="1">
        <v>15</v>
      </c>
      <c r="E2592" s="1">
        <v>3</v>
      </c>
      <c r="G2592" s="1">
        <v>15</v>
      </c>
      <c r="H2592" s="1">
        <v>3</v>
      </c>
    </row>
    <row r="2593" spans="1:8" x14ac:dyDescent="0.3">
      <c r="A2593" s="8" t="s">
        <v>7036</v>
      </c>
      <c r="B2593" s="6">
        <v>29800</v>
      </c>
      <c r="C2593" s="1">
        <v>24392</v>
      </c>
      <c r="D2593" s="1">
        <v>16</v>
      </c>
      <c r="E2593" s="1">
        <v>3</v>
      </c>
      <c r="G2593" s="1">
        <v>16</v>
      </c>
      <c r="H2593" s="1">
        <v>3</v>
      </c>
    </row>
    <row r="2594" spans="1:8" x14ac:dyDescent="0.3">
      <c r="A2594" s="8" t="s">
        <v>5681</v>
      </c>
      <c r="B2594" s="6">
        <v>29736</v>
      </c>
      <c r="C2594" s="1">
        <v>25344</v>
      </c>
      <c r="D2594" s="1">
        <v>11</v>
      </c>
      <c r="E2594" s="1">
        <v>2</v>
      </c>
      <c r="G2594" s="1">
        <v>11</v>
      </c>
      <c r="H2594" s="1">
        <v>2</v>
      </c>
    </row>
    <row r="2595" spans="1:8" x14ac:dyDescent="0.3">
      <c r="A2595" s="8" t="s">
        <v>9013</v>
      </c>
      <c r="B2595" s="6">
        <v>29651</v>
      </c>
      <c r="C2595" s="1">
        <v>27995</v>
      </c>
      <c r="D2595" s="1">
        <v>7</v>
      </c>
      <c r="E2595" s="1">
        <v>2</v>
      </c>
      <c r="G2595" s="1">
        <v>7</v>
      </c>
      <c r="H2595" s="1">
        <v>2</v>
      </c>
    </row>
    <row r="2596" spans="1:8" x14ac:dyDescent="0.3">
      <c r="A2596" s="8" t="s">
        <v>6477</v>
      </c>
      <c r="B2596" s="6">
        <v>29568</v>
      </c>
      <c r="C2596" s="1">
        <v>21264</v>
      </c>
      <c r="D2596" s="1">
        <v>15</v>
      </c>
      <c r="E2596" s="1">
        <v>4</v>
      </c>
      <c r="G2596" s="1">
        <v>15</v>
      </c>
      <c r="H2596" s="1">
        <v>4</v>
      </c>
    </row>
    <row r="2597" spans="1:8" x14ac:dyDescent="0.3">
      <c r="A2597" s="8" t="s">
        <v>8213</v>
      </c>
      <c r="B2597" s="6">
        <v>29472</v>
      </c>
      <c r="C2597" s="1">
        <v>18776</v>
      </c>
      <c r="D2597" s="1">
        <v>6</v>
      </c>
      <c r="E2597" s="1">
        <v>2</v>
      </c>
      <c r="G2597" s="1">
        <v>6</v>
      </c>
      <c r="H2597" s="1">
        <v>2</v>
      </c>
    </row>
    <row r="2598" spans="1:8" x14ac:dyDescent="0.3">
      <c r="A2598" s="8" t="s">
        <v>180</v>
      </c>
      <c r="B2598" s="6">
        <v>29472</v>
      </c>
      <c r="C2598" s="1">
        <v>29472</v>
      </c>
      <c r="D2598" s="1">
        <v>3</v>
      </c>
      <c r="E2598" s="1">
        <v>1</v>
      </c>
      <c r="G2598" s="1">
        <v>3</v>
      </c>
      <c r="H2598" s="1">
        <v>1</v>
      </c>
    </row>
    <row r="2599" spans="1:8" x14ac:dyDescent="0.3">
      <c r="A2599" s="8" t="s">
        <v>1345</v>
      </c>
      <c r="B2599" s="6">
        <v>29472</v>
      </c>
      <c r="C2599" s="1">
        <v>29472</v>
      </c>
      <c r="D2599" s="1">
        <v>3</v>
      </c>
      <c r="E2599" s="1">
        <v>1</v>
      </c>
      <c r="G2599" s="1">
        <v>3</v>
      </c>
      <c r="H2599" s="1">
        <v>1</v>
      </c>
    </row>
    <row r="2600" spans="1:8" x14ac:dyDescent="0.3">
      <c r="A2600" s="8" t="s">
        <v>6232</v>
      </c>
      <c r="B2600" s="6">
        <v>29424</v>
      </c>
      <c r="C2600" s="1">
        <v>25032</v>
      </c>
      <c r="D2600" s="1">
        <v>7</v>
      </c>
      <c r="E2600" s="1">
        <v>2</v>
      </c>
      <c r="G2600" s="1">
        <v>7</v>
      </c>
      <c r="H2600" s="1">
        <v>2</v>
      </c>
    </row>
    <row r="2601" spans="1:8" x14ac:dyDescent="0.3">
      <c r="A2601" s="8" t="s">
        <v>5515</v>
      </c>
      <c r="B2601" s="6">
        <v>29392</v>
      </c>
      <c r="C2601" s="1">
        <v>18544</v>
      </c>
      <c r="D2601" s="1">
        <v>4</v>
      </c>
      <c r="E2601" s="1">
        <v>2</v>
      </c>
      <c r="G2601" s="1">
        <v>4</v>
      </c>
      <c r="H2601" s="1">
        <v>2</v>
      </c>
    </row>
    <row r="2602" spans="1:8" x14ac:dyDescent="0.3">
      <c r="A2602" s="8" t="s">
        <v>5426</v>
      </c>
      <c r="B2602" s="6">
        <v>29384</v>
      </c>
      <c r="C2602" s="1">
        <v>26176</v>
      </c>
      <c r="D2602" s="1">
        <v>4</v>
      </c>
      <c r="E2602" s="1">
        <v>2</v>
      </c>
      <c r="G2602" s="1">
        <v>4</v>
      </c>
      <c r="H2602" s="1">
        <v>2</v>
      </c>
    </row>
    <row r="2603" spans="1:8" x14ac:dyDescent="0.3">
      <c r="A2603" s="8" t="s">
        <v>7800</v>
      </c>
      <c r="B2603" s="6">
        <v>29340</v>
      </c>
      <c r="C2603" s="1">
        <v>23592</v>
      </c>
      <c r="D2603" s="1">
        <v>11</v>
      </c>
      <c r="E2603" s="1">
        <v>3</v>
      </c>
      <c r="G2603" s="1">
        <v>11</v>
      </c>
      <c r="H2603" s="1">
        <v>3</v>
      </c>
    </row>
    <row r="2604" spans="1:8" x14ac:dyDescent="0.3">
      <c r="A2604" s="8" t="s">
        <v>1618</v>
      </c>
      <c r="B2604" s="6">
        <v>29328</v>
      </c>
      <c r="C2604" s="1">
        <v>29328</v>
      </c>
      <c r="D2604" s="1">
        <v>3</v>
      </c>
      <c r="E2604" s="1">
        <v>1</v>
      </c>
      <c r="G2604" s="1">
        <v>3</v>
      </c>
      <c r="H2604" s="1">
        <v>1</v>
      </c>
    </row>
    <row r="2605" spans="1:8" x14ac:dyDescent="0.3">
      <c r="A2605" s="8" t="s">
        <v>8840</v>
      </c>
      <c r="B2605" s="6">
        <v>29304</v>
      </c>
      <c r="C2605" s="1">
        <v>29304</v>
      </c>
      <c r="D2605" s="1">
        <v>3</v>
      </c>
      <c r="E2605" s="1">
        <v>1</v>
      </c>
      <c r="G2605" s="1">
        <v>3</v>
      </c>
      <c r="H2605" s="1">
        <v>1</v>
      </c>
    </row>
    <row r="2606" spans="1:8" x14ac:dyDescent="0.3">
      <c r="A2606" s="8" t="s">
        <v>4410</v>
      </c>
      <c r="B2606" s="6">
        <v>29280</v>
      </c>
      <c r="C2606" s="1">
        <v>16032</v>
      </c>
      <c r="D2606" s="1">
        <v>8</v>
      </c>
      <c r="E2606" s="1">
        <v>3</v>
      </c>
      <c r="G2606" s="1">
        <v>8</v>
      </c>
      <c r="H2606" s="1">
        <v>3</v>
      </c>
    </row>
    <row r="2607" spans="1:8" x14ac:dyDescent="0.3">
      <c r="A2607" s="8" t="s">
        <v>3940</v>
      </c>
      <c r="B2607" s="6">
        <v>29196</v>
      </c>
      <c r="C2607" s="1">
        <v>29196</v>
      </c>
      <c r="D2607" s="1">
        <v>4</v>
      </c>
      <c r="E2607" s="1">
        <v>1</v>
      </c>
      <c r="G2607" s="1">
        <v>4</v>
      </c>
      <c r="H2607" s="1">
        <v>1</v>
      </c>
    </row>
    <row r="2608" spans="1:8" x14ac:dyDescent="0.3">
      <c r="A2608" s="8" t="s">
        <v>7951</v>
      </c>
      <c r="B2608" s="6">
        <v>29167</v>
      </c>
      <c r="C2608" s="1">
        <v>27588</v>
      </c>
      <c r="D2608" s="1">
        <v>11</v>
      </c>
      <c r="E2608" s="1">
        <v>2</v>
      </c>
      <c r="G2608" s="1">
        <v>11</v>
      </c>
      <c r="H2608" s="1">
        <v>2</v>
      </c>
    </row>
    <row r="2609" spans="1:8" x14ac:dyDescent="0.3">
      <c r="A2609" s="8" t="s">
        <v>6315</v>
      </c>
      <c r="B2609" s="6">
        <v>29098</v>
      </c>
      <c r="C2609" s="1">
        <v>29098</v>
      </c>
      <c r="D2609" s="1">
        <v>1</v>
      </c>
      <c r="E2609" s="1">
        <v>1</v>
      </c>
      <c r="G2609" s="1">
        <v>1</v>
      </c>
      <c r="H2609" s="1">
        <v>1</v>
      </c>
    </row>
    <row r="2610" spans="1:8" x14ac:dyDescent="0.3">
      <c r="A2610" s="8" t="s">
        <v>1566</v>
      </c>
      <c r="B2610" s="6">
        <v>29076</v>
      </c>
      <c r="C2610" s="1">
        <v>28792</v>
      </c>
      <c r="D2610" s="1">
        <v>10</v>
      </c>
      <c r="E2610" s="1">
        <v>2</v>
      </c>
      <c r="G2610" s="1">
        <v>10</v>
      </c>
      <c r="H2610" s="1">
        <v>2</v>
      </c>
    </row>
    <row r="2611" spans="1:8" x14ac:dyDescent="0.3">
      <c r="A2611" s="8" t="s">
        <v>8704</v>
      </c>
      <c r="B2611" s="6">
        <v>28920</v>
      </c>
      <c r="C2611" s="1">
        <v>18312</v>
      </c>
      <c r="D2611" s="1">
        <v>12</v>
      </c>
      <c r="E2611" s="1">
        <v>3</v>
      </c>
      <c r="G2611" s="1">
        <v>12</v>
      </c>
      <c r="H2611" s="1">
        <v>3</v>
      </c>
    </row>
    <row r="2612" spans="1:8" x14ac:dyDescent="0.3">
      <c r="A2612" s="8" t="s">
        <v>8329</v>
      </c>
      <c r="B2612" s="6">
        <v>28836</v>
      </c>
      <c r="C2612" s="1">
        <v>20388</v>
      </c>
      <c r="D2612" s="1">
        <v>4</v>
      </c>
      <c r="E2612" s="1">
        <v>2</v>
      </c>
      <c r="G2612" s="1">
        <v>4</v>
      </c>
      <c r="H2612" s="1">
        <v>2</v>
      </c>
    </row>
    <row r="2613" spans="1:8" x14ac:dyDescent="0.3">
      <c r="A2613" s="8" t="s">
        <v>6012</v>
      </c>
      <c r="B2613" s="6">
        <v>28810</v>
      </c>
      <c r="C2613" s="1">
        <v>27414</v>
      </c>
      <c r="D2613" s="1">
        <v>5</v>
      </c>
      <c r="E2613" s="1">
        <v>2</v>
      </c>
      <c r="G2613" s="1">
        <v>5</v>
      </c>
      <c r="H2613" s="1">
        <v>2</v>
      </c>
    </row>
    <row r="2614" spans="1:8" x14ac:dyDescent="0.3">
      <c r="A2614" s="8" t="s">
        <v>6900</v>
      </c>
      <c r="B2614" s="6">
        <v>28768</v>
      </c>
      <c r="C2614" s="1">
        <v>15808</v>
      </c>
      <c r="D2614" s="1">
        <v>15</v>
      </c>
      <c r="E2614" s="1">
        <v>3</v>
      </c>
      <c r="G2614" s="1">
        <v>15</v>
      </c>
      <c r="H2614" s="1">
        <v>3</v>
      </c>
    </row>
    <row r="2615" spans="1:8" x14ac:dyDescent="0.3">
      <c r="A2615" s="8" t="s">
        <v>1838</v>
      </c>
      <c r="B2615" s="6">
        <v>28740</v>
      </c>
      <c r="C2615" s="1">
        <v>24294</v>
      </c>
      <c r="D2615" s="1">
        <v>5</v>
      </c>
      <c r="E2615" s="1">
        <v>2</v>
      </c>
      <c r="G2615" s="1">
        <v>5</v>
      </c>
      <c r="H2615" s="1">
        <v>2</v>
      </c>
    </row>
    <row r="2616" spans="1:8" x14ac:dyDescent="0.3">
      <c r="A2616" s="8" t="s">
        <v>6235</v>
      </c>
      <c r="B2616" s="6">
        <v>28720</v>
      </c>
      <c r="C2616" s="1">
        <v>25984</v>
      </c>
      <c r="D2616" s="1">
        <v>4</v>
      </c>
      <c r="E2616" s="1">
        <v>2</v>
      </c>
      <c r="G2616" s="1">
        <v>4</v>
      </c>
      <c r="H2616" s="1">
        <v>2</v>
      </c>
    </row>
    <row r="2617" spans="1:8" x14ac:dyDescent="0.3">
      <c r="A2617" s="8" t="s">
        <v>5506</v>
      </c>
      <c r="B2617" s="6">
        <v>28679</v>
      </c>
      <c r="C2617" s="1">
        <v>28679</v>
      </c>
      <c r="D2617" s="1">
        <v>7</v>
      </c>
      <c r="E2617" s="1">
        <v>1</v>
      </c>
      <c r="G2617" s="1">
        <v>7</v>
      </c>
      <c r="H2617" s="1">
        <v>1</v>
      </c>
    </row>
    <row r="2618" spans="1:8" x14ac:dyDescent="0.3">
      <c r="A2618" s="8" t="s">
        <v>9460</v>
      </c>
      <c r="B2618" s="6">
        <v>28665</v>
      </c>
      <c r="C2618" s="1">
        <v>27261</v>
      </c>
      <c r="D2618" s="1">
        <v>16</v>
      </c>
      <c r="E2618" s="1">
        <v>2</v>
      </c>
      <c r="G2618" s="1">
        <v>16</v>
      </c>
      <c r="H2618" s="1">
        <v>2</v>
      </c>
    </row>
    <row r="2619" spans="1:8" x14ac:dyDescent="0.3">
      <c r="A2619" s="8" t="s">
        <v>5161</v>
      </c>
      <c r="B2619" s="6">
        <v>28635</v>
      </c>
      <c r="C2619" s="1">
        <v>24368</v>
      </c>
      <c r="D2619" s="1">
        <v>16</v>
      </c>
      <c r="E2619" s="1">
        <v>4</v>
      </c>
      <c r="G2619" s="1">
        <v>16</v>
      </c>
      <c r="H2619" s="1">
        <v>4</v>
      </c>
    </row>
    <row r="2620" spans="1:8" x14ac:dyDescent="0.3">
      <c r="A2620" s="8" t="s">
        <v>3140</v>
      </c>
      <c r="B2620" s="6">
        <v>28524</v>
      </c>
      <c r="C2620" s="1">
        <v>21936</v>
      </c>
      <c r="D2620" s="1">
        <v>5</v>
      </c>
      <c r="E2620" s="1">
        <v>2</v>
      </c>
      <c r="G2620" s="1">
        <v>5</v>
      </c>
      <c r="H2620" s="1">
        <v>2</v>
      </c>
    </row>
    <row r="2621" spans="1:8" x14ac:dyDescent="0.3">
      <c r="A2621" s="8" t="s">
        <v>7717</v>
      </c>
      <c r="B2621" s="6">
        <v>28444</v>
      </c>
      <c r="C2621" s="1">
        <v>14952</v>
      </c>
      <c r="D2621" s="1">
        <v>6</v>
      </c>
      <c r="E2621" s="1">
        <v>3</v>
      </c>
      <c r="G2621" s="1">
        <v>6</v>
      </c>
      <c r="H2621" s="1">
        <v>3</v>
      </c>
    </row>
    <row r="2622" spans="1:8" x14ac:dyDescent="0.3">
      <c r="A2622" s="8" t="s">
        <v>6871</v>
      </c>
      <c r="B2622" s="6">
        <v>28428</v>
      </c>
      <c r="C2622" s="1">
        <v>26796</v>
      </c>
      <c r="D2622" s="1">
        <v>6</v>
      </c>
      <c r="E2622" s="1">
        <v>2</v>
      </c>
      <c r="G2622" s="1">
        <v>6</v>
      </c>
      <c r="H2622" s="1">
        <v>2</v>
      </c>
    </row>
    <row r="2623" spans="1:8" x14ac:dyDescent="0.3">
      <c r="A2623" s="8" t="s">
        <v>3182</v>
      </c>
      <c r="B2623" s="6">
        <v>28419</v>
      </c>
      <c r="C2623" s="1">
        <v>25164</v>
      </c>
      <c r="D2623" s="1">
        <v>7</v>
      </c>
      <c r="E2623" s="1">
        <v>3</v>
      </c>
      <c r="G2623" s="1">
        <v>7</v>
      </c>
      <c r="H2623" s="1">
        <v>3</v>
      </c>
    </row>
    <row r="2624" spans="1:8" x14ac:dyDescent="0.3">
      <c r="A2624" s="8" t="s">
        <v>6914</v>
      </c>
      <c r="B2624" s="6">
        <v>28416</v>
      </c>
      <c r="C2624" s="1">
        <v>24672</v>
      </c>
      <c r="D2624" s="1">
        <v>5</v>
      </c>
      <c r="E2624" s="1">
        <v>2</v>
      </c>
      <c r="G2624" s="1">
        <v>5</v>
      </c>
      <c r="H2624" s="1">
        <v>2</v>
      </c>
    </row>
    <row r="2625" spans="1:8" x14ac:dyDescent="0.3">
      <c r="A2625" s="8" t="s">
        <v>9229</v>
      </c>
      <c r="B2625" s="6">
        <v>28398</v>
      </c>
      <c r="C2625" s="1">
        <v>27192</v>
      </c>
      <c r="D2625" s="1">
        <v>8</v>
      </c>
      <c r="E2625" s="1">
        <v>2</v>
      </c>
      <c r="G2625" s="1">
        <v>8</v>
      </c>
      <c r="H2625" s="1">
        <v>2</v>
      </c>
    </row>
    <row r="2626" spans="1:8" x14ac:dyDescent="0.3">
      <c r="A2626" s="8" t="s">
        <v>4049</v>
      </c>
      <c r="B2626" s="6">
        <v>28392</v>
      </c>
      <c r="C2626" s="1">
        <v>28392</v>
      </c>
      <c r="D2626" s="1">
        <v>5</v>
      </c>
      <c r="E2626" s="1">
        <v>1</v>
      </c>
      <c r="G2626" s="1">
        <v>5</v>
      </c>
      <c r="H2626" s="1">
        <v>1</v>
      </c>
    </row>
    <row r="2627" spans="1:8" x14ac:dyDescent="0.3">
      <c r="A2627" s="8" t="s">
        <v>1892</v>
      </c>
      <c r="B2627" s="6">
        <v>28392</v>
      </c>
      <c r="C2627" s="1">
        <v>28392</v>
      </c>
      <c r="D2627" s="1">
        <v>5</v>
      </c>
      <c r="E2627" s="1">
        <v>1</v>
      </c>
      <c r="G2627" s="1">
        <v>5</v>
      </c>
      <c r="H2627" s="1">
        <v>1</v>
      </c>
    </row>
    <row r="2628" spans="1:8" x14ac:dyDescent="0.3">
      <c r="A2628" s="8" t="s">
        <v>787</v>
      </c>
      <c r="B2628" s="6">
        <v>28288</v>
      </c>
      <c r="C2628" s="1">
        <v>16784</v>
      </c>
      <c r="D2628" s="1">
        <v>13</v>
      </c>
      <c r="E2628" s="1">
        <v>3</v>
      </c>
      <c r="G2628" s="1">
        <v>13</v>
      </c>
      <c r="H2628" s="1">
        <v>3</v>
      </c>
    </row>
    <row r="2629" spans="1:8" x14ac:dyDescent="0.3">
      <c r="A2629" s="8" t="s">
        <v>5516</v>
      </c>
      <c r="B2629" s="6">
        <v>28096</v>
      </c>
      <c r="C2629" s="1">
        <v>18098</v>
      </c>
      <c r="D2629" s="1">
        <v>3</v>
      </c>
      <c r="E2629" s="1">
        <v>2</v>
      </c>
      <c r="G2629" s="1">
        <v>3</v>
      </c>
      <c r="H2629" s="1">
        <v>2</v>
      </c>
    </row>
    <row r="2630" spans="1:8" x14ac:dyDescent="0.3">
      <c r="A2630" s="8" t="s">
        <v>1685</v>
      </c>
      <c r="B2630" s="6">
        <v>28065</v>
      </c>
      <c r="C2630" s="1">
        <v>18384</v>
      </c>
      <c r="D2630" s="1">
        <v>19</v>
      </c>
      <c r="E2630" s="1">
        <v>3</v>
      </c>
      <c r="G2630" s="1">
        <v>19</v>
      </c>
      <c r="H2630" s="1">
        <v>3</v>
      </c>
    </row>
    <row r="2631" spans="1:8" x14ac:dyDescent="0.3">
      <c r="A2631" s="8" t="s">
        <v>5871</v>
      </c>
      <c r="B2631" s="6">
        <v>28016</v>
      </c>
      <c r="C2631" s="1">
        <v>25344</v>
      </c>
      <c r="D2631" s="1">
        <v>11</v>
      </c>
      <c r="E2631" s="1">
        <v>2</v>
      </c>
      <c r="G2631" s="1">
        <v>11</v>
      </c>
      <c r="H2631" s="1">
        <v>2</v>
      </c>
    </row>
    <row r="2632" spans="1:8" x14ac:dyDescent="0.3">
      <c r="A2632" s="8" t="s">
        <v>7649</v>
      </c>
      <c r="B2632" s="6">
        <v>27986</v>
      </c>
      <c r="C2632" s="1">
        <v>27986</v>
      </c>
      <c r="D2632" s="1">
        <v>14</v>
      </c>
      <c r="E2632" s="1">
        <v>1</v>
      </c>
      <c r="G2632" s="1">
        <v>14</v>
      </c>
      <c r="H2632" s="1">
        <v>1</v>
      </c>
    </row>
    <row r="2633" spans="1:8" x14ac:dyDescent="0.3">
      <c r="A2633" s="8" t="s">
        <v>6404</v>
      </c>
      <c r="B2633" s="6">
        <v>27981</v>
      </c>
      <c r="C2633" s="1">
        <v>14075</v>
      </c>
      <c r="D2633" s="1">
        <v>15</v>
      </c>
      <c r="E2633" s="1">
        <v>4</v>
      </c>
      <c r="G2633" s="1">
        <v>15</v>
      </c>
      <c r="H2633" s="1">
        <v>4</v>
      </c>
    </row>
    <row r="2634" spans="1:8" x14ac:dyDescent="0.3">
      <c r="A2634" s="8" t="s">
        <v>7327</v>
      </c>
      <c r="B2634" s="6">
        <v>27968</v>
      </c>
      <c r="C2634" s="1">
        <v>27968</v>
      </c>
      <c r="D2634" s="1">
        <v>2</v>
      </c>
      <c r="E2634" s="1">
        <v>1</v>
      </c>
      <c r="G2634" s="1">
        <v>2</v>
      </c>
      <c r="H2634" s="1">
        <v>1</v>
      </c>
    </row>
    <row r="2635" spans="1:8" x14ac:dyDescent="0.3">
      <c r="A2635" s="8" t="s">
        <v>9309</v>
      </c>
      <c r="B2635" s="6">
        <v>27930</v>
      </c>
      <c r="C2635" s="1">
        <v>17472</v>
      </c>
      <c r="D2635" s="1">
        <v>12</v>
      </c>
      <c r="E2635" s="1">
        <v>2</v>
      </c>
      <c r="G2635" s="1">
        <v>12</v>
      </c>
      <c r="H2635" s="1">
        <v>2</v>
      </c>
    </row>
    <row r="2636" spans="1:8" x14ac:dyDescent="0.3">
      <c r="A2636" s="8" t="s">
        <v>4010</v>
      </c>
      <c r="B2636" s="6">
        <v>27823</v>
      </c>
      <c r="C2636" s="1">
        <v>26997</v>
      </c>
      <c r="D2636" s="1">
        <v>5</v>
      </c>
      <c r="E2636" s="1">
        <v>2</v>
      </c>
      <c r="G2636" s="1">
        <v>5</v>
      </c>
      <c r="H2636" s="1">
        <v>2</v>
      </c>
    </row>
    <row r="2637" spans="1:8" x14ac:dyDescent="0.3">
      <c r="A2637" s="8" t="s">
        <v>7903</v>
      </c>
      <c r="B2637" s="6">
        <v>27792</v>
      </c>
      <c r="C2637" s="1">
        <v>27792</v>
      </c>
      <c r="D2637" s="1">
        <v>3</v>
      </c>
      <c r="E2637" s="1">
        <v>1</v>
      </c>
      <c r="G2637" s="1">
        <v>3</v>
      </c>
      <c r="H2637" s="1">
        <v>1</v>
      </c>
    </row>
    <row r="2638" spans="1:8" x14ac:dyDescent="0.3">
      <c r="A2638" s="8" t="s">
        <v>4021</v>
      </c>
      <c r="B2638" s="6">
        <v>27782</v>
      </c>
      <c r="C2638" s="1">
        <v>16264</v>
      </c>
      <c r="D2638" s="1">
        <v>6</v>
      </c>
      <c r="E2638" s="1">
        <v>3</v>
      </c>
      <c r="G2638" s="1">
        <v>6</v>
      </c>
      <c r="H2638" s="1">
        <v>3</v>
      </c>
    </row>
    <row r="2639" spans="1:8" x14ac:dyDescent="0.3">
      <c r="A2639" s="8" t="s">
        <v>3167</v>
      </c>
      <c r="B2639" s="6">
        <v>27771</v>
      </c>
      <c r="C2639" s="1">
        <v>23997</v>
      </c>
      <c r="D2639" s="1">
        <v>6</v>
      </c>
      <c r="E2639" s="1">
        <v>2</v>
      </c>
      <c r="G2639" s="1">
        <v>6</v>
      </c>
      <c r="H2639" s="1">
        <v>2</v>
      </c>
    </row>
    <row r="2640" spans="1:8" x14ac:dyDescent="0.3">
      <c r="A2640" s="8" t="s">
        <v>8902</v>
      </c>
      <c r="B2640" s="6">
        <v>27628</v>
      </c>
      <c r="C2640" s="1">
        <v>27628</v>
      </c>
      <c r="D2640" s="1">
        <v>2</v>
      </c>
      <c r="E2640" s="1">
        <v>1</v>
      </c>
      <c r="G2640" s="1">
        <v>2</v>
      </c>
      <c r="H2640" s="1">
        <v>1</v>
      </c>
    </row>
    <row r="2641" spans="1:8" x14ac:dyDescent="0.3">
      <c r="A2641" s="8" t="s">
        <v>1506</v>
      </c>
      <c r="B2641" s="6">
        <v>27565</v>
      </c>
      <c r="C2641" s="1">
        <v>15774</v>
      </c>
      <c r="D2641" s="1">
        <v>22</v>
      </c>
      <c r="E2641" s="1">
        <v>4</v>
      </c>
      <c r="G2641" s="1">
        <v>22</v>
      </c>
      <c r="H2641" s="1">
        <v>4</v>
      </c>
    </row>
    <row r="2642" spans="1:8" x14ac:dyDescent="0.3">
      <c r="A2642" s="8" t="s">
        <v>6031</v>
      </c>
      <c r="B2642" s="6">
        <v>27504</v>
      </c>
      <c r="C2642" s="1">
        <v>15552</v>
      </c>
      <c r="D2642" s="1">
        <v>6</v>
      </c>
      <c r="E2642" s="1">
        <v>2</v>
      </c>
      <c r="G2642" s="1">
        <v>6</v>
      </c>
      <c r="H2642" s="1">
        <v>2</v>
      </c>
    </row>
    <row r="2643" spans="1:8" x14ac:dyDescent="0.3">
      <c r="A2643" s="8" t="s">
        <v>8446</v>
      </c>
      <c r="B2643" s="6">
        <v>27441</v>
      </c>
      <c r="C2643" s="1">
        <v>23495</v>
      </c>
      <c r="D2643" s="1">
        <v>14</v>
      </c>
      <c r="E2643" s="1">
        <v>4</v>
      </c>
      <c r="G2643" s="1">
        <v>14</v>
      </c>
      <c r="H2643" s="1">
        <v>4</v>
      </c>
    </row>
    <row r="2644" spans="1:8" x14ac:dyDescent="0.3">
      <c r="A2644" s="8" t="s">
        <v>5749</v>
      </c>
      <c r="B2644" s="6">
        <v>27396</v>
      </c>
      <c r="C2644" s="1">
        <v>27396</v>
      </c>
      <c r="D2644" s="1">
        <v>2</v>
      </c>
      <c r="E2644" s="1">
        <v>1</v>
      </c>
      <c r="G2644" s="1">
        <v>2</v>
      </c>
      <c r="H2644" s="1">
        <v>1</v>
      </c>
    </row>
    <row r="2645" spans="1:8" x14ac:dyDescent="0.3">
      <c r="A2645" s="8" t="s">
        <v>7698</v>
      </c>
      <c r="B2645" s="6">
        <v>27392</v>
      </c>
      <c r="C2645" s="1">
        <v>27392</v>
      </c>
      <c r="D2645" s="1">
        <v>8</v>
      </c>
      <c r="E2645" s="1">
        <v>1</v>
      </c>
      <c r="G2645" s="1">
        <v>8</v>
      </c>
      <c r="H2645" s="1">
        <v>1</v>
      </c>
    </row>
    <row r="2646" spans="1:8" x14ac:dyDescent="0.3">
      <c r="A2646" s="8" t="s">
        <v>7002</v>
      </c>
      <c r="B2646" s="6">
        <v>27376</v>
      </c>
      <c r="C2646" s="1">
        <v>21552</v>
      </c>
      <c r="D2646" s="1">
        <v>10</v>
      </c>
      <c r="E2646" s="1">
        <v>2</v>
      </c>
      <c r="G2646" s="1">
        <v>10</v>
      </c>
      <c r="H2646" s="1">
        <v>2</v>
      </c>
    </row>
    <row r="2647" spans="1:8" x14ac:dyDescent="0.3">
      <c r="A2647" s="8" t="s">
        <v>7884</v>
      </c>
      <c r="B2647" s="6">
        <v>27370</v>
      </c>
      <c r="C2647" s="1">
        <v>22746</v>
      </c>
      <c r="D2647" s="1">
        <v>10</v>
      </c>
      <c r="E2647" s="1">
        <v>2</v>
      </c>
      <c r="G2647" s="1">
        <v>10</v>
      </c>
      <c r="H2647" s="1">
        <v>2</v>
      </c>
    </row>
    <row r="2648" spans="1:8" x14ac:dyDescent="0.3">
      <c r="A2648" s="8" t="s">
        <v>8528</v>
      </c>
      <c r="B2648" s="6">
        <v>27314</v>
      </c>
      <c r="C2648" s="1">
        <v>23744</v>
      </c>
      <c r="D2648" s="1">
        <v>5</v>
      </c>
      <c r="E2648" s="1">
        <v>2</v>
      </c>
      <c r="G2648" s="1">
        <v>5</v>
      </c>
      <c r="H2648" s="1">
        <v>2</v>
      </c>
    </row>
    <row r="2649" spans="1:8" x14ac:dyDescent="0.3">
      <c r="A2649" s="8" t="s">
        <v>6184</v>
      </c>
      <c r="B2649" s="6">
        <v>27305</v>
      </c>
      <c r="C2649" s="1">
        <v>23976</v>
      </c>
      <c r="D2649" s="1">
        <v>4</v>
      </c>
      <c r="E2649" s="1">
        <v>2</v>
      </c>
      <c r="G2649" s="1">
        <v>4</v>
      </c>
      <c r="H2649" s="1">
        <v>2</v>
      </c>
    </row>
    <row r="2650" spans="1:8" x14ac:dyDescent="0.3">
      <c r="A2650" s="8" t="s">
        <v>9169</v>
      </c>
      <c r="B2650" s="6">
        <v>27297</v>
      </c>
      <c r="C2650" s="1">
        <v>27297</v>
      </c>
      <c r="D2650" s="1">
        <v>3</v>
      </c>
      <c r="E2650" s="1">
        <v>1</v>
      </c>
      <c r="G2650" s="1">
        <v>3</v>
      </c>
      <c r="H2650" s="1">
        <v>1</v>
      </c>
    </row>
    <row r="2651" spans="1:8" x14ac:dyDescent="0.3">
      <c r="A2651" s="8" t="s">
        <v>7722</v>
      </c>
      <c r="B2651" s="6">
        <v>27294</v>
      </c>
      <c r="C2651" s="1">
        <v>27294</v>
      </c>
      <c r="D2651" s="1">
        <v>3</v>
      </c>
      <c r="E2651" s="1">
        <v>1</v>
      </c>
      <c r="G2651" s="1">
        <v>3</v>
      </c>
      <c r="H2651" s="1">
        <v>1</v>
      </c>
    </row>
    <row r="2652" spans="1:8" x14ac:dyDescent="0.3">
      <c r="A2652" s="8" t="s">
        <v>5492</v>
      </c>
      <c r="B2652" s="6">
        <v>27264</v>
      </c>
      <c r="C2652" s="1">
        <v>27264</v>
      </c>
      <c r="D2652" s="1">
        <v>2</v>
      </c>
      <c r="E2652" s="1">
        <v>1</v>
      </c>
      <c r="G2652" s="1">
        <v>2</v>
      </c>
      <c r="H2652" s="1">
        <v>1</v>
      </c>
    </row>
    <row r="2653" spans="1:8" x14ac:dyDescent="0.3">
      <c r="A2653" s="8" t="s">
        <v>4346</v>
      </c>
      <c r="B2653" s="6">
        <v>27216</v>
      </c>
      <c r="C2653" s="1">
        <v>27216</v>
      </c>
      <c r="D2653" s="1">
        <v>3</v>
      </c>
      <c r="E2653" s="1">
        <v>1</v>
      </c>
      <c r="G2653" s="1">
        <v>3</v>
      </c>
      <c r="H2653" s="1">
        <v>1</v>
      </c>
    </row>
    <row r="2654" spans="1:8" x14ac:dyDescent="0.3">
      <c r="A2654" s="8" t="s">
        <v>2604</v>
      </c>
      <c r="B2654" s="6">
        <v>27196</v>
      </c>
      <c r="C2654" s="1">
        <v>27196</v>
      </c>
      <c r="D2654" s="1">
        <v>5</v>
      </c>
      <c r="E2654" s="1">
        <v>1</v>
      </c>
      <c r="G2654" s="1">
        <v>5</v>
      </c>
      <c r="H2654" s="1">
        <v>1</v>
      </c>
    </row>
    <row r="2655" spans="1:8" x14ac:dyDescent="0.3">
      <c r="A2655" s="8" t="s">
        <v>4851</v>
      </c>
      <c r="B2655" s="6">
        <v>27168</v>
      </c>
      <c r="C2655" s="1">
        <v>27168</v>
      </c>
      <c r="D2655" s="1">
        <v>4</v>
      </c>
      <c r="E2655" s="1">
        <v>1</v>
      </c>
      <c r="G2655" s="1">
        <v>4</v>
      </c>
      <c r="H2655" s="1">
        <v>1</v>
      </c>
    </row>
    <row r="2656" spans="1:8" x14ac:dyDescent="0.3">
      <c r="A2656" s="8" t="s">
        <v>9497</v>
      </c>
      <c r="B2656" s="6">
        <v>27100</v>
      </c>
      <c r="C2656" s="1">
        <v>22392</v>
      </c>
      <c r="D2656" s="1">
        <v>11</v>
      </c>
      <c r="E2656" s="1">
        <v>3</v>
      </c>
      <c r="G2656" s="1">
        <v>11</v>
      </c>
      <c r="H2656" s="1">
        <v>3</v>
      </c>
    </row>
    <row r="2657" spans="1:8" x14ac:dyDescent="0.3">
      <c r="A2657" s="8" t="s">
        <v>1453</v>
      </c>
      <c r="B2657" s="6">
        <v>27100</v>
      </c>
      <c r="C2657" s="1">
        <v>22784</v>
      </c>
      <c r="D2657" s="1">
        <v>15</v>
      </c>
      <c r="E2657" s="1">
        <v>3</v>
      </c>
      <c r="G2657" s="1">
        <v>15</v>
      </c>
      <c r="H2657" s="1">
        <v>3</v>
      </c>
    </row>
    <row r="2658" spans="1:8" x14ac:dyDescent="0.3">
      <c r="A2658" s="8" t="s">
        <v>4667</v>
      </c>
      <c r="B2658" s="6">
        <v>27080</v>
      </c>
      <c r="C2658" s="1">
        <v>24857</v>
      </c>
      <c r="D2658" s="1">
        <v>8</v>
      </c>
      <c r="E2658" s="1">
        <v>2</v>
      </c>
      <c r="G2658" s="1">
        <v>8</v>
      </c>
      <c r="H2658" s="1">
        <v>2</v>
      </c>
    </row>
    <row r="2659" spans="1:8" x14ac:dyDescent="0.3">
      <c r="A2659" s="8" t="s">
        <v>5857</v>
      </c>
      <c r="B2659" s="6">
        <v>27034</v>
      </c>
      <c r="C2659" s="1">
        <v>27034</v>
      </c>
      <c r="D2659" s="1">
        <v>14</v>
      </c>
      <c r="E2659" s="1">
        <v>1</v>
      </c>
      <c r="G2659" s="1">
        <v>14</v>
      </c>
      <c r="H2659" s="1">
        <v>1</v>
      </c>
    </row>
    <row r="2660" spans="1:8" x14ac:dyDescent="0.3">
      <c r="A2660" s="8" t="s">
        <v>9396</v>
      </c>
      <c r="B2660" s="6">
        <v>26998</v>
      </c>
      <c r="C2660" s="1">
        <v>26998</v>
      </c>
      <c r="D2660" s="1">
        <v>2</v>
      </c>
      <c r="E2660" s="1">
        <v>1</v>
      </c>
      <c r="G2660" s="1">
        <v>2</v>
      </c>
      <c r="H2660" s="1">
        <v>1</v>
      </c>
    </row>
    <row r="2661" spans="1:8" x14ac:dyDescent="0.3">
      <c r="A2661" s="8" t="s">
        <v>6868</v>
      </c>
      <c r="B2661" s="6">
        <v>26976</v>
      </c>
      <c r="C2661" s="1">
        <v>26976</v>
      </c>
      <c r="D2661" s="1">
        <v>4</v>
      </c>
      <c r="E2661" s="1">
        <v>1</v>
      </c>
      <c r="G2661" s="1">
        <v>4</v>
      </c>
      <c r="H2661" s="1">
        <v>1</v>
      </c>
    </row>
    <row r="2662" spans="1:8" x14ac:dyDescent="0.3">
      <c r="A2662" s="8" t="s">
        <v>4111</v>
      </c>
      <c r="B2662" s="6">
        <v>26968</v>
      </c>
      <c r="C2662" s="1">
        <v>24196</v>
      </c>
      <c r="D2662" s="1">
        <v>11</v>
      </c>
      <c r="E2662" s="1">
        <v>2</v>
      </c>
      <c r="G2662" s="1">
        <v>11</v>
      </c>
      <c r="H2662" s="1">
        <v>2</v>
      </c>
    </row>
    <row r="2663" spans="1:8" x14ac:dyDescent="0.3">
      <c r="A2663" s="8" t="s">
        <v>4514</v>
      </c>
      <c r="B2663" s="6">
        <v>26949</v>
      </c>
      <c r="C2663" s="1">
        <v>26949</v>
      </c>
      <c r="D2663" s="1">
        <v>3</v>
      </c>
      <c r="E2663" s="1">
        <v>1</v>
      </c>
      <c r="G2663" s="1">
        <v>3</v>
      </c>
      <c r="H2663" s="1">
        <v>1</v>
      </c>
    </row>
    <row r="2664" spans="1:8" x14ac:dyDescent="0.3">
      <c r="A2664" s="8" t="s">
        <v>8443</v>
      </c>
      <c r="B2664" s="6">
        <v>26936</v>
      </c>
      <c r="C2664" s="1">
        <v>26936</v>
      </c>
      <c r="D2664" s="1">
        <v>7</v>
      </c>
      <c r="E2664" s="1">
        <v>1</v>
      </c>
      <c r="G2664" s="1">
        <v>7</v>
      </c>
      <c r="H2664" s="1">
        <v>1</v>
      </c>
    </row>
    <row r="2665" spans="1:8" x14ac:dyDescent="0.3">
      <c r="A2665" s="8" t="s">
        <v>6637</v>
      </c>
      <c r="B2665" s="6">
        <v>26828</v>
      </c>
      <c r="C2665" s="1">
        <v>20568</v>
      </c>
      <c r="D2665" s="1">
        <v>9</v>
      </c>
      <c r="E2665" s="1">
        <v>3</v>
      </c>
      <c r="G2665" s="1">
        <v>9</v>
      </c>
      <c r="H2665" s="1">
        <v>3</v>
      </c>
    </row>
    <row r="2666" spans="1:8" x14ac:dyDescent="0.3">
      <c r="A2666" s="8" t="s">
        <v>9359</v>
      </c>
      <c r="B2666" s="6">
        <v>26632</v>
      </c>
      <c r="C2666" s="1">
        <v>26632</v>
      </c>
      <c r="D2666" s="1">
        <v>1</v>
      </c>
      <c r="E2666" s="1">
        <v>1</v>
      </c>
      <c r="G2666" s="1">
        <v>1</v>
      </c>
      <c r="H2666" s="1">
        <v>1</v>
      </c>
    </row>
    <row r="2667" spans="1:8" x14ac:dyDescent="0.3">
      <c r="A2667" s="8" t="s">
        <v>4356</v>
      </c>
      <c r="B2667" s="6">
        <v>26593</v>
      </c>
      <c r="C2667" s="1">
        <v>26593</v>
      </c>
      <c r="D2667" s="1">
        <v>7</v>
      </c>
      <c r="E2667" s="1">
        <v>1</v>
      </c>
      <c r="G2667" s="1">
        <v>7</v>
      </c>
      <c r="H2667" s="1">
        <v>1</v>
      </c>
    </row>
    <row r="2668" spans="1:8" x14ac:dyDescent="0.3">
      <c r="A2668" s="8" t="s">
        <v>7668</v>
      </c>
      <c r="B2668" s="6">
        <v>26586</v>
      </c>
      <c r="C2668" s="1">
        <v>26586</v>
      </c>
      <c r="D2668" s="1">
        <v>7</v>
      </c>
      <c r="E2668" s="1">
        <v>1</v>
      </c>
      <c r="G2668" s="1">
        <v>7</v>
      </c>
      <c r="H2668" s="1">
        <v>1</v>
      </c>
    </row>
    <row r="2669" spans="1:8" x14ac:dyDescent="0.3">
      <c r="A2669" s="8" t="s">
        <v>7048</v>
      </c>
      <c r="B2669" s="6">
        <v>26492</v>
      </c>
      <c r="C2669" s="1">
        <v>24598</v>
      </c>
      <c r="D2669" s="1">
        <v>3</v>
      </c>
      <c r="E2669" s="1">
        <v>2</v>
      </c>
      <c r="G2669" s="1">
        <v>3</v>
      </c>
      <c r="H2669" s="1">
        <v>2</v>
      </c>
    </row>
    <row r="2670" spans="1:8" x14ac:dyDescent="0.3">
      <c r="A2670" s="8" t="s">
        <v>1301</v>
      </c>
      <c r="B2670" s="6">
        <v>26448</v>
      </c>
      <c r="C2670" s="1">
        <v>20724</v>
      </c>
      <c r="D2670" s="1">
        <v>7</v>
      </c>
      <c r="E2670" s="1">
        <v>3</v>
      </c>
      <c r="G2670" s="1">
        <v>7</v>
      </c>
      <c r="H2670" s="1">
        <v>3</v>
      </c>
    </row>
    <row r="2671" spans="1:8" x14ac:dyDescent="0.3">
      <c r="A2671" s="8" t="s">
        <v>8187</v>
      </c>
      <c r="B2671" s="6">
        <v>26432</v>
      </c>
      <c r="C2671" s="1">
        <v>26432</v>
      </c>
      <c r="D2671" s="1">
        <v>2</v>
      </c>
      <c r="E2671" s="1">
        <v>1</v>
      </c>
      <c r="G2671" s="1">
        <v>2</v>
      </c>
      <c r="H2671" s="1">
        <v>1</v>
      </c>
    </row>
    <row r="2672" spans="1:8" x14ac:dyDescent="0.3">
      <c r="A2672" s="8" t="s">
        <v>4593</v>
      </c>
      <c r="B2672" s="6">
        <v>26432</v>
      </c>
      <c r="C2672" s="1">
        <v>26432</v>
      </c>
      <c r="D2672" s="1">
        <v>2</v>
      </c>
      <c r="E2672" s="1">
        <v>1</v>
      </c>
      <c r="G2672" s="1">
        <v>2</v>
      </c>
      <c r="H2672" s="1">
        <v>1</v>
      </c>
    </row>
    <row r="2673" spans="1:8" x14ac:dyDescent="0.3">
      <c r="A2673" s="8" t="s">
        <v>8490</v>
      </c>
      <c r="B2673" s="6">
        <v>26418</v>
      </c>
      <c r="C2673" s="1">
        <v>26418</v>
      </c>
      <c r="D2673" s="1">
        <v>7</v>
      </c>
      <c r="E2673" s="1">
        <v>1</v>
      </c>
      <c r="G2673" s="1">
        <v>7</v>
      </c>
      <c r="H2673" s="1">
        <v>1</v>
      </c>
    </row>
    <row r="2674" spans="1:8" x14ac:dyDescent="0.3">
      <c r="A2674" s="8" t="s">
        <v>8398</v>
      </c>
      <c r="B2674" s="6">
        <v>26396</v>
      </c>
      <c r="C2674" s="1">
        <v>26396</v>
      </c>
      <c r="D2674" s="1">
        <v>4</v>
      </c>
      <c r="E2674" s="1">
        <v>1</v>
      </c>
      <c r="G2674" s="1">
        <v>4</v>
      </c>
      <c r="H2674" s="1">
        <v>1</v>
      </c>
    </row>
    <row r="2675" spans="1:8" x14ac:dyDescent="0.3">
      <c r="A2675" s="8" t="s">
        <v>4000</v>
      </c>
      <c r="B2675" s="6">
        <v>26380</v>
      </c>
      <c r="C2675" s="1">
        <v>17568</v>
      </c>
      <c r="D2675" s="1">
        <v>14</v>
      </c>
      <c r="E2675" s="1">
        <v>4</v>
      </c>
      <c r="G2675" s="1">
        <v>14</v>
      </c>
      <c r="H2675" s="1">
        <v>4</v>
      </c>
    </row>
    <row r="2676" spans="1:8" x14ac:dyDescent="0.3">
      <c r="A2676" s="8" t="s">
        <v>8969</v>
      </c>
      <c r="B2676" s="6">
        <v>26378</v>
      </c>
      <c r="C2676" s="1">
        <v>23994</v>
      </c>
      <c r="D2676" s="1">
        <v>14</v>
      </c>
      <c r="E2676" s="1">
        <v>2</v>
      </c>
      <c r="G2676" s="1">
        <v>14</v>
      </c>
      <c r="H2676" s="1">
        <v>2</v>
      </c>
    </row>
    <row r="2677" spans="1:8" x14ac:dyDescent="0.3">
      <c r="A2677" s="8" t="s">
        <v>6905</v>
      </c>
      <c r="B2677" s="6">
        <v>26352</v>
      </c>
      <c r="C2677" s="1">
        <v>26352</v>
      </c>
      <c r="D2677" s="1">
        <v>3</v>
      </c>
      <c r="E2677" s="1">
        <v>1</v>
      </c>
      <c r="G2677" s="1">
        <v>3</v>
      </c>
      <c r="H2677" s="1">
        <v>1</v>
      </c>
    </row>
    <row r="2678" spans="1:8" x14ac:dyDescent="0.3">
      <c r="A2678" s="8" t="s">
        <v>6584</v>
      </c>
      <c r="B2678" s="6">
        <v>26352</v>
      </c>
      <c r="C2678" s="1">
        <v>26352</v>
      </c>
      <c r="D2678" s="1">
        <v>8</v>
      </c>
      <c r="E2678" s="1">
        <v>1</v>
      </c>
      <c r="G2678" s="1">
        <v>8</v>
      </c>
      <c r="H2678" s="1">
        <v>1</v>
      </c>
    </row>
    <row r="2679" spans="1:8" x14ac:dyDescent="0.3">
      <c r="A2679" s="8" t="s">
        <v>7431</v>
      </c>
      <c r="B2679" s="6">
        <v>26336</v>
      </c>
      <c r="C2679" s="1">
        <v>26336</v>
      </c>
      <c r="D2679" s="1">
        <v>4</v>
      </c>
      <c r="E2679" s="1">
        <v>1</v>
      </c>
      <c r="G2679" s="1">
        <v>4</v>
      </c>
      <c r="H2679" s="1">
        <v>1</v>
      </c>
    </row>
    <row r="2680" spans="1:8" x14ac:dyDescent="0.3">
      <c r="A2680" s="8" t="s">
        <v>4905</v>
      </c>
      <c r="B2680" s="6">
        <v>26296</v>
      </c>
      <c r="C2680" s="1">
        <v>16464</v>
      </c>
      <c r="D2680" s="1">
        <v>17</v>
      </c>
      <c r="E2680" s="1">
        <v>3</v>
      </c>
      <c r="G2680" s="1">
        <v>17</v>
      </c>
      <c r="H2680" s="1">
        <v>3</v>
      </c>
    </row>
    <row r="2681" spans="1:8" x14ac:dyDescent="0.3">
      <c r="A2681" s="8" t="s">
        <v>8633</v>
      </c>
      <c r="B2681" s="6">
        <v>26226</v>
      </c>
      <c r="C2681" s="1">
        <v>21549</v>
      </c>
      <c r="D2681" s="1">
        <v>15</v>
      </c>
      <c r="E2681" s="1">
        <v>4</v>
      </c>
      <c r="G2681" s="1">
        <v>15</v>
      </c>
      <c r="H2681" s="1">
        <v>4</v>
      </c>
    </row>
    <row r="2682" spans="1:8" x14ac:dyDescent="0.3">
      <c r="A2682" s="8" t="s">
        <v>5580</v>
      </c>
      <c r="B2682" s="6">
        <v>26190</v>
      </c>
      <c r="C2682" s="1">
        <v>21792</v>
      </c>
      <c r="D2682" s="1">
        <v>8</v>
      </c>
      <c r="E2682" s="1">
        <v>2</v>
      </c>
      <c r="G2682" s="1">
        <v>8</v>
      </c>
      <c r="H2682" s="1">
        <v>2</v>
      </c>
    </row>
    <row r="2683" spans="1:8" x14ac:dyDescent="0.3">
      <c r="A2683" s="8" t="s">
        <v>5607</v>
      </c>
      <c r="B2683" s="6">
        <v>26180</v>
      </c>
      <c r="C2683" s="1">
        <v>22428</v>
      </c>
      <c r="D2683" s="1">
        <v>8</v>
      </c>
      <c r="E2683" s="1">
        <v>2</v>
      </c>
      <c r="G2683" s="1">
        <v>8</v>
      </c>
      <c r="H2683" s="1">
        <v>2</v>
      </c>
    </row>
    <row r="2684" spans="1:8" x14ac:dyDescent="0.3">
      <c r="A2684" s="8" t="s">
        <v>9364</v>
      </c>
      <c r="B2684" s="6">
        <v>26152</v>
      </c>
      <c r="C2684" s="1">
        <v>20104</v>
      </c>
      <c r="D2684" s="1">
        <v>19</v>
      </c>
      <c r="E2684" s="1">
        <v>4</v>
      </c>
      <c r="G2684" s="1">
        <v>19</v>
      </c>
      <c r="H2684" s="1">
        <v>4</v>
      </c>
    </row>
    <row r="2685" spans="1:8" x14ac:dyDescent="0.3">
      <c r="A2685" s="8" t="s">
        <v>7194</v>
      </c>
      <c r="B2685" s="6">
        <v>26136</v>
      </c>
      <c r="C2685" s="1">
        <v>26136</v>
      </c>
      <c r="D2685" s="1">
        <v>3</v>
      </c>
      <c r="E2685" s="1">
        <v>1</v>
      </c>
      <c r="G2685" s="1">
        <v>3</v>
      </c>
      <c r="H2685" s="1">
        <v>1</v>
      </c>
    </row>
    <row r="2686" spans="1:8" x14ac:dyDescent="0.3">
      <c r="A2686" s="8" t="s">
        <v>5874</v>
      </c>
      <c r="B2686" s="6">
        <v>26079</v>
      </c>
      <c r="C2686" s="1">
        <v>13724</v>
      </c>
      <c r="D2686" s="1">
        <v>12</v>
      </c>
      <c r="E2686" s="1">
        <v>4</v>
      </c>
      <c r="G2686" s="1">
        <v>12</v>
      </c>
      <c r="H2686" s="1">
        <v>4</v>
      </c>
    </row>
    <row r="2687" spans="1:8" x14ac:dyDescent="0.3">
      <c r="A2687" s="8" t="s">
        <v>9504</v>
      </c>
      <c r="B2687" s="6">
        <v>26031</v>
      </c>
      <c r="C2687" s="1">
        <v>14075</v>
      </c>
      <c r="D2687" s="1">
        <v>7</v>
      </c>
      <c r="E2687" s="1">
        <v>2</v>
      </c>
      <c r="G2687" s="1">
        <v>7</v>
      </c>
      <c r="H2687" s="1">
        <v>2</v>
      </c>
    </row>
    <row r="2688" spans="1:8" x14ac:dyDescent="0.3">
      <c r="A2688" s="8" t="s">
        <v>7350</v>
      </c>
      <c r="B2688" s="6">
        <v>25976</v>
      </c>
      <c r="C2688" s="1">
        <v>19432</v>
      </c>
      <c r="D2688" s="1">
        <v>7</v>
      </c>
      <c r="E2688" s="1">
        <v>2</v>
      </c>
      <c r="G2688" s="1">
        <v>7</v>
      </c>
      <c r="H2688" s="1">
        <v>2</v>
      </c>
    </row>
    <row r="2689" spans="1:8" x14ac:dyDescent="0.3">
      <c r="A2689" s="8" t="s">
        <v>1043</v>
      </c>
      <c r="B2689" s="6">
        <v>25944</v>
      </c>
      <c r="C2689" s="1">
        <v>22155</v>
      </c>
      <c r="D2689" s="1">
        <v>11</v>
      </c>
      <c r="E2689" s="1">
        <v>3</v>
      </c>
      <c r="G2689" s="1">
        <v>11</v>
      </c>
      <c r="H2689" s="1">
        <v>3</v>
      </c>
    </row>
    <row r="2690" spans="1:8" x14ac:dyDescent="0.3">
      <c r="A2690" s="8" t="s">
        <v>7442</v>
      </c>
      <c r="B2690" s="6">
        <v>25929</v>
      </c>
      <c r="C2690" s="1">
        <v>20097</v>
      </c>
      <c r="D2690" s="1">
        <v>12</v>
      </c>
      <c r="E2690" s="1">
        <v>2</v>
      </c>
      <c r="G2690" s="1">
        <v>12</v>
      </c>
      <c r="H2690" s="1">
        <v>2</v>
      </c>
    </row>
    <row r="2691" spans="1:8" x14ac:dyDescent="0.3">
      <c r="A2691" s="8" t="s">
        <v>995</v>
      </c>
      <c r="B2691" s="6">
        <v>25916</v>
      </c>
      <c r="C2691" s="1">
        <v>15424</v>
      </c>
      <c r="D2691" s="1">
        <v>9</v>
      </c>
      <c r="E2691" s="1">
        <v>2</v>
      </c>
      <c r="G2691" s="1">
        <v>9</v>
      </c>
      <c r="H2691" s="1">
        <v>2</v>
      </c>
    </row>
    <row r="2692" spans="1:8" x14ac:dyDescent="0.3">
      <c r="A2692" s="8" t="s">
        <v>4897</v>
      </c>
      <c r="B2692" s="6">
        <v>25798</v>
      </c>
      <c r="C2692" s="1">
        <v>25798</v>
      </c>
      <c r="D2692" s="1">
        <v>2</v>
      </c>
      <c r="E2692" s="1">
        <v>1</v>
      </c>
      <c r="G2692" s="1">
        <v>2</v>
      </c>
      <c r="H2692" s="1">
        <v>1</v>
      </c>
    </row>
    <row r="2693" spans="1:8" x14ac:dyDescent="0.3">
      <c r="A2693" s="8" t="s">
        <v>8080</v>
      </c>
      <c r="B2693" s="6">
        <v>25798</v>
      </c>
      <c r="C2693" s="1">
        <v>25798</v>
      </c>
      <c r="D2693" s="1">
        <v>2</v>
      </c>
      <c r="E2693" s="1">
        <v>1</v>
      </c>
      <c r="G2693" s="1">
        <v>2</v>
      </c>
      <c r="H2693" s="1">
        <v>1</v>
      </c>
    </row>
    <row r="2694" spans="1:8" x14ac:dyDescent="0.3">
      <c r="A2694" s="8" t="s">
        <v>5481</v>
      </c>
      <c r="B2694" s="6">
        <v>25796</v>
      </c>
      <c r="C2694" s="1">
        <v>24288</v>
      </c>
      <c r="D2694" s="1">
        <v>5</v>
      </c>
      <c r="E2694" s="1">
        <v>2</v>
      </c>
      <c r="G2694" s="1">
        <v>5</v>
      </c>
      <c r="H2694" s="1">
        <v>2</v>
      </c>
    </row>
    <row r="2695" spans="1:8" x14ac:dyDescent="0.3">
      <c r="A2695" s="8" t="s">
        <v>8761</v>
      </c>
      <c r="B2695" s="6">
        <v>25755</v>
      </c>
      <c r="C2695" s="1">
        <v>17495</v>
      </c>
      <c r="D2695" s="1">
        <v>10</v>
      </c>
      <c r="E2695" s="1">
        <v>2</v>
      </c>
      <c r="G2695" s="1">
        <v>10</v>
      </c>
      <c r="H2695" s="1">
        <v>2</v>
      </c>
    </row>
    <row r="2696" spans="1:8" x14ac:dyDescent="0.3">
      <c r="A2696" s="8" t="s">
        <v>8358</v>
      </c>
      <c r="B2696" s="6">
        <v>25696</v>
      </c>
      <c r="C2696" s="1">
        <v>25696</v>
      </c>
      <c r="D2696" s="1">
        <v>2</v>
      </c>
      <c r="E2696" s="1">
        <v>1</v>
      </c>
      <c r="G2696" s="1">
        <v>2</v>
      </c>
      <c r="H2696" s="1">
        <v>1</v>
      </c>
    </row>
    <row r="2697" spans="1:8" x14ac:dyDescent="0.3">
      <c r="A2697" s="8" t="s">
        <v>7283</v>
      </c>
      <c r="B2697" s="6">
        <v>25687</v>
      </c>
      <c r="C2697" s="1">
        <v>16196</v>
      </c>
      <c r="D2697" s="1">
        <v>11</v>
      </c>
      <c r="E2697" s="1">
        <v>4</v>
      </c>
      <c r="G2697" s="1">
        <v>11</v>
      </c>
      <c r="H2697" s="1">
        <v>4</v>
      </c>
    </row>
    <row r="2698" spans="1:8" x14ac:dyDescent="0.3">
      <c r="A2698" s="8" t="s">
        <v>8412</v>
      </c>
      <c r="B2698" s="6">
        <v>25668</v>
      </c>
      <c r="C2698" s="1">
        <v>23076</v>
      </c>
      <c r="D2698" s="1">
        <v>8</v>
      </c>
      <c r="E2698" s="1">
        <v>2</v>
      </c>
      <c r="G2698" s="1">
        <v>8</v>
      </c>
      <c r="H2698" s="1">
        <v>2</v>
      </c>
    </row>
    <row r="2699" spans="1:8" x14ac:dyDescent="0.3">
      <c r="A2699" s="8" t="s">
        <v>8064</v>
      </c>
      <c r="B2699" s="6">
        <v>25648</v>
      </c>
      <c r="C2699" s="1">
        <v>16289</v>
      </c>
      <c r="D2699" s="1">
        <v>18</v>
      </c>
      <c r="E2699" s="1">
        <v>3</v>
      </c>
      <c r="G2699" s="1">
        <v>18</v>
      </c>
      <c r="H2699" s="1">
        <v>3</v>
      </c>
    </row>
    <row r="2700" spans="1:8" x14ac:dyDescent="0.3">
      <c r="A2700" s="8" t="s">
        <v>5120</v>
      </c>
      <c r="B2700" s="6">
        <v>25635</v>
      </c>
      <c r="C2700" s="1">
        <v>9294</v>
      </c>
      <c r="D2700" s="1">
        <v>14</v>
      </c>
      <c r="E2700" s="1">
        <v>4</v>
      </c>
      <c r="G2700" s="1">
        <v>14</v>
      </c>
      <c r="H2700" s="1">
        <v>4</v>
      </c>
    </row>
    <row r="2701" spans="1:8" x14ac:dyDescent="0.3">
      <c r="A2701" s="8" t="s">
        <v>6374</v>
      </c>
      <c r="B2701" s="6">
        <v>25632</v>
      </c>
      <c r="C2701" s="1">
        <v>25632</v>
      </c>
      <c r="D2701" s="1">
        <v>3</v>
      </c>
      <c r="E2701" s="1">
        <v>1</v>
      </c>
      <c r="G2701" s="1">
        <v>3</v>
      </c>
      <c r="H2701" s="1">
        <v>1</v>
      </c>
    </row>
    <row r="2702" spans="1:8" x14ac:dyDescent="0.3">
      <c r="A2702" s="8" t="s">
        <v>8432</v>
      </c>
      <c r="B2702" s="6">
        <v>25599</v>
      </c>
      <c r="C2702" s="1">
        <v>23997</v>
      </c>
      <c r="D2702" s="1">
        <v>9</v>
      </c>
      <c r="E2702" s="1">
        <v>2</v>
      </c>
      <c r="G2702" s="1">
        <v>9</v>
      </c>
      <c r="H2702" s="1">
        <v>2</v>
      </c>
    </row>
    <row r="2703" spans="1:8" x14ac:dyDescent="0.3">
      <c r="A2703" s="8" t="s">
        <v>7993</v>
      </c>
      <c r="B2703" s="6">
        <v>25590</v>
      </c>
      <c r="C2703" s="1">
        <v>13198</v>
      </c>
      <c r="D2703" s="1">
        <v>10</v>
      </c>
      <c r="E2703" s="1">
        <v>2</v>
      </c>
      <c r="G2703" s="1">
        <v>10</v>
      </c>
      <c r="H2703" s="1">
        <v>2</v>
      </c>
    </row>
    <row r="2704" spans="1:8" x14ac:dyDescent="0.3">
      <c r="A2704" s="8" t="s">
        <v>9121</v>
      </c>
      <c r="B2704" s="6">
        <v>25585</v>
      </c>
      <c r="C2704" s="1">
        <v>25585</v>
      </c>
      <c r="D2704" s="1">
        <v>7</v>
      </c>
      <c r="E2704" s="1">
        <v>1</v>
      </c>
      <c r="G2704" s="1">
        <v>7</v>
      </c>
      <c r="H2704" s="1">
        <v>1</v>
      </c>
    </row>
    <row r="2705" spans="1:8" x14ac:dyDescent="0.3">
      <c r="A2705" s="8" t="s">
        <v>8689</v>
      </c>
      <c r="B2705" s="6">
        <v>25584</v>
      </c>
      <c r="C2705" s="1">
        <v>25584</v>
      </c>
      <c r="D2705" s="1">
        <v>2</v>
      </c>
      <c r="E2705" s="1">
        <v>1</v>
      </c>
      <c r="G2705" s="1">
        <v>2</v>
      </c>
      <c r="H2705" s="1">
        <v>1</v>
      </c>
    </row>
    <row r="2706" spans="1:8" x14ac:dyDescent="0.3">
      <c r="A2706" s="8" t="s">
        <v>6013</v>
      </c>
      <c r="B2706" s="6">
        <v>25558</v>
      </c>
      <c r="C2706" s="1">
        <v>16098</v>
      </c>
      <c r="D2706" s="1">
        <v>7</v>
      </c>
      <c r="E2706" s="1">
        <v>4</v>
      </c>
      <c r="G2706" s="1">
        <v>7</v>
      </c>
      <c r="H2706" s="1">
        <v>4</v>
      </c>
    </row>
    <row r="2707" spans="1:8" x14ac:dyDescent="0.3">
      <c r="A2707" s="8" t="s">
        <v>5705</v>
      </c>
      <c r="B2707" s="6">
        <v>25499</v>
      </c>
      <c r="C2707" s="1">
        <v>24995</v>
      </c>
      <c r="D2707" s="1">
        <v>7</v>
      </c>
      <c r="E2707" s="1">
        <v>2</v>
      </c>
      <c r="G2707" s="1">
        <v>7</v>
      </c>
      <c r="H2707" s="1">
        <v>2</v>
      </c>
    </row>
    <row r="2708" spans="1:8" x14ac:dyDescent="0.3">
      <c r="A2708" s="8" t="s">
        <v>8268</v>
      </c>
      <c r="B2708" s="6">
        <v>25488</v>
      </c>
      <c r="C2708" s="1">
        <v>25488</v>
      </c>
      <c r="D2708" s="1">
        <v>2</v>
      </c>
      <c r="E2708" s="1">
        <v>1</v>
      </c>
      <c r="G2708" s="1">
        <v>2</v>
      </c>
      <c r="H2708" s="1">
        <v>1</v>
      </c>
    </row>
    <row r="2709" spans="1:8" x14ac:dyDescent="0.3">
      <c r="A2709" s="8" t="s">
        <v>8643</v>
      </c>
      <c r="B2709" s="6">
        <v>25488</v>
      </c>
      <c r="C2709" s="1">
        <v>25488</v>
      </c>
      <c r="D2709" s="1">
        <v>2</v>
      </c>
      <c r="E2709" s="1">
        <v>1</v>
      </c>
      <c r="G2709" s="1">
        <v>2</v>
      </c>
      <c r="H2709" s="1">
        <v>1</v>
      </c>
    </row>
    <row r="2710" spans="1:8" x14ac:dyDescent="0.3">
      <c r="A2710" s="8" t="s">
        <v>7277</v>
      </c>
      <c r="B2710" s="6">
        <v>25483</v>
      </c>
      <c r="C2710" s="1">
        <v>10485</v>
      </c>
      <c r="D2710" s="1">
        <v>10</v>
      </c>
      <c r="E2710" s="1">
        <v>4</v>
      </c>
      <c r="G2710" s="1">
        <v>10</v>
      </c>
      <c r="H2710" s="1">
        <v>4</v>
      </c>
    </row>
    <row r="2711" spans="1:8" x14ac:dyDescent="0.3">
      <c r="A2711" s="8" t="s">
        <v>2708</v>
      </c>
      <c r="B2711" s="6">
        <v>25472</v>
      </c>
      <c r="C2711" s="1">
        <v>25472</v>
      </c>
      <c r="D2711" s="1">
        <v>4</v>
      </c>
      <c r="E2711" s="1">
        <v>1</v>
      </c>
      <c r="G2711" s="1">
        <v>4</v>
      </c>
      <c r="H2711" s="1">
        <v>1</v>
      </c>
    </row>
    <row r="2712" spans="1:8" x14ac:dyDescent="0.3">
      <c r="A2712" s="8" t="s">
        <v>9136</v>
      </c>
      <c r="B2712" s="6">
        <v>25468</v>
      </c>
      <c r="C2712" s="1">
        <v>13872</v>
      </c>
      <c r="D2712" s="1">
        <v>7</v>
      </c>
      <c r="E2712" s="1">
        <v>2</v>
      </c>
      <c r="G2712" s="1">
        <v>7</v>
      </c>
      <c r="H2712" s="1">
        <v>2</v>
      </c>
    </row>
    <row r="2713" spans="1:8" x14ac:dyDescent="0.3">
      <c r="A2713" s="8" t="s">
        <v>264</v>
      </c>
      <c r="B2713" s="6">
        <v>25397</v>
      </c>
      <c r="C2713" s="1">
        <v>25179</v>
      </c>
      <c r="D2713" s="1">
        <v>5</v>
      </c>
      <c r="E2713" s="1">
        <v>2</v>
      </c>
      <c r="G2713" s="1">
        <v>5</v>
      </c>
      <c r="H2713" s="1">
        <v>2</v>
      </c>
    </row>
    <row r="2714" spans="1:8" x14ac:dyDescent="0.3">
      <c r="A2714" s="8" t="s">
        <v>7532</v>
      </c>
      <c r="B2714" s="6">
        <v>25386</v>
      </c>
      <c r="C2714" s="1">
        <v>24196</v>
      </c>
      <c r="D2714" s="1">
        <v>6</v>
      </c>
      <c r="E2714" s="1">
        <v>3</v>
      </c>
      <c r="G2714" s="1">
        <v>6</v>
      </c>
      <c r="H2714" s="1">
        <v>3</v>
      </c>
    </row>
    <row r="2715" spans="1:8" x14ac:dyDescent="0.3">
      <c r="A2715" s="8" t="s">
        <v>6504</v>
      </c>
      <c r="B2715" s="6">
        <v>25344</v>
      </c>
      <c r="C2715" s="1">
        <v>25344</v>
      </c>
      <c r="D2715" s="1">
        <v>4</v>
      </c>
      <c r="E2715" s="1">
        <v>1</v>
      </c>
      <c r="G2715" s="1">
        <v>4</v>
      </c>
      <c r="H2715" s="1">
        <v>1</v>
      </c>
    </row>
    <row r="2716" spans="1:8" x14ac:dyDescent="0.3">
      <c r="A2716" s="8" t="s">
        <v>5388</v>
      </c>
      <c r="B2716" s="6">
        <v>25344</v>
      </c>
      <c r="C2716" s="1">
        <v>25344</v>
      </c>
      <c r="D2716" s="1">
        <v>6</v>
      </c>
      <c r="E2716" s="1">
        <v>1</v>
      </c>
      <c r="G2716" s="1">
        <v>6</v>
      </c>
      <c r="H2716" s="1">
        <v>1</v>
      </c>
    </row>
    <row r="2717" spans="1:8" x14ac:dyDescent="0.3">
      <c r="A2717" s="8" t="s">
        <v>7312</v>
      </c>
      <c r="B2717" s="6">
        <v>25340</v>
      </c>
      <c r="C2717" s="1">
        <v>12992</v>
      </c>
      <c r="D2717" s="1">
        <v>16</v>
      </c>
      <c r="E2717" s="1">
        <v>4</v>
      </c>
      <c r="G2717" s="1">
        <v>16</v>
      </c>
      <c r="H2717" s="1">
        <v>4</v>
      </c>
    </row>
    <row r="2718" spans="1:8" x14ac:dyDescent="0.3">
      <c r="A2718" s="8" t="s">
        <v>6957</v>
      </c>
      <c r="B2718" s="6">
        <v>25325</v>
      </c>
      <c r="C2718" s="1">
        <v>24995</v>
      </c>
      <c r="D2718" s="1">
        <v>11</v>
      </c>
      <c r="E2718" s="1">
        <v>2</v>
      </c>
      <c r="G2718" s="1">
        <v>11</v>
      </c>
      <c r="H2718" s="1">
        <v>2</v>
      </c>
    </row>
    <row r="2719" spans="1:8" x14ac:dyDescent="0.3">
      <c r="A2719" s="8" t="s">
        <v>6599</v>
      </c>
      <c r="B2719" s="6">
        <v>25309</v>
      </c>
      <c r="C2719" s="1">
        <v>9608</v>
      </c>
      <c r="D2719" s="1">
        <v>12</v>
      </c>
      <c r="E2719" s="1">
        <v>4</v>
      </c>
      <c r="G2719" s="1">
        <v>12</v>
      </c>
      <c r="H2719" s="1">
        <v>4</v>
      </c>
    </row>
    <row r="2720" spans="1:8" x14ac:dyDescent="0.3">
      <c r="A2720" s="8" t="s">
        <v>6455</v>
      </c>
      <c r="B2720" s="6">
        <v>25303</v>
      </c>
      <c r="C2720" s="1">
        <v>17324</v>
      </c>
      <c r="D2720" s="1">
        <v>13</v>
      </c>
      <c r="E2720" s="1">
        <v>3</v>
      </c>
      <c r="G2720" s="1">
        <v>13</v>
      </c>
      <c r="H2720" s="1">
        <v>3</v>
      </c>
    </row>
    <row r="2721" spans="1:8" x14ac:dyDescent="0.3">
      <c r="A2721" s="8" t="s">
        <v>9352</v>
      </c>
      <c r="B2721" s="6">
        <v>25285</v>
      </c>
      <c r="C2721" s="1">
        <v>18088</v>
      </c>
      <c r="D2721" s="1">
        <v>10</v>
      </c>
      <c r="E2721" s="1">
        <v>2</v>
      </c>
      <c r="G2721" s="1">
        <v>10</v>
      </c>
      <c r="H2721" s="1">
        <v>2</v>
      </c>
    </row>
    <row r="2722" spans="1:8" x14ac:dyDescent="0.3">
      <c r="A2722" s="8" t="s">
        <v>4203</v>
      </c>
      <c r="B2722" s="6">
        <v>25278</v>
      </c>
      <c r="C2722" s="1">
        <v>19182</v>
      </c>
      <c r="D2722" s="1">
        <v>5</v>
      </c>
      <c r="E2722" s="1">
        <v>2</v>
      </c>
      <c r="G2722" s="1">
        <v>5</v>
      </c>
      <c r="H2722" s="1">
        <v>2</v>
      </c>
    </row>
    <row r="2723" spans="1:8" x14ac:dyDescent="0.3">
      <c r="A2723" s="8" t="s">
        <v>9513</v>
      </c>
      <c r="B2723" s="6">
        <v>25248</v>
      </c>
      <c r="C2723" s="1">
        <v>25248</v>
      </c>
      <c r="D2723" s="1">
        <v>3</v>
      </c>
      <c r="E2723" s="1">
        <v>1</v>
      </c>
      <c r="G2723" s="1">
        <v>3</v>
      </c>
      <c r="H2723" s="1">
        <v>1</v>
      </c>
    </row>
    <row r="2724" spans="1:8" x14ac:dyDescent="0.3">
      <c r="A2724" s="8" t="s">
        <v>4443</v>
      </c>
      <c r="B2724" s="6">
        <v>25234</v>
      </c>
      <c r="C2724" s="1">
        <v>24448</v>
      </c>
      <c r="D2724" s="1">
        <v>4</v>
      </c>
      <c r="E2724" s="1">
        <v>2</v>
      </c>
      <c r="G2724" s="1">
        <v>4</v>
      </c>
      <c r="H2724" s="1">
        <v>2</v>
      </c>
    </row>
    <row r="2725" spans="1:8" x14ac:dyDescent="0.3">
      <c r="A2725" s="8" t="s">
        <v>6719</v>
      </c>
      <c r="B2725" s="6">
        <v>25184</v>
      </c>
      <c r="C2725" s="1">
        <v>15552</v>
      </c>
      <c r="D2725" s="1">
        <v>6</v>
      </c>
      <c r="E2725" s="1">
        <v>3</v>
      </c>
      <c r="G2725" s="1">
        <v>6</v>
      </c>
      <c r="H2725" s="1">
        <v>3</v>
      </c>
    </row>
    <row r="2726" spans="1:8" x14ac:dyDescent="0.3">
      <c r="A2726" s="8" t="s">
        <v>1300</v>
      </c>
      <c r="B2726" s="6">
        <v>25176</v>
      </c>
      <c r="C2726" s="1">
        <v>25176</v>
      </c>
      <c r="D2726" s="1">
        <v>4</v>
      </c>
      <c r="E2726" s="1">
        <v>1</v>
      </c>
      <c r="G2726" s="1">
        <v>4</v>
      </c>
      <c r="H2726" s="1">
        <v>1</v>
      </c>
    </row>
    <row r="2727" spans="1:8" x14ac:dyDescent="0.3">
      <c r="A2727" s="8" t="s">
        <v>5768</v>
      </c>
      <c r="B2727" s="6">
        <v>25164</v>
      </c>
      <c r="C2727" s="1">
        <v>25164</v>
      </c>
      <c r="D2727" s="1">
        <v>3</v>
      </c>
      <c r="E2727" s="1">
        <v>1</v>
      </c>
      <c r="G2727" s="1">
        <v>3</v>
      </c>
      <c r="H2727" s="1">
        <v>1</v>
      </c>
    </row>
    <row r="2728" spans="1:8" x14ac:dyDescent="0.3">
      <c r="A2728" s="8" t="s">
        <v>8430</v>
      </c>
      <c r="B2728" s="6">
        <v>25062</v>
      </c>
      <c r="C2728" s="1">
        <v>24448</v>
      </c>
      <c r="D2728" s="1">
        <v>7</v>
      </c>
      <c r="E2728" s="1">
        <v>2</v>
      </c>
      <c r="G2728" s="1">
        <v>7</v>
      </c>
      <c r="H2728" s="1">
        <v>2</v>
      </c>
    </row>
    <row r="2729" spans="1:8" x14ac:dyDescent="0.3">
      <c r="A2729" s="8" t="s">
        <v>5733</v>
      </c>
      <c r="B2729" s="6">
        <v>25048</v>
      </c>
      <c r="C2729" s="1">
        <v>24196</v>
      </c>
      <c r="D2729" s="1">
        <v>5</v>
      </c>
      <c r="E2729" s="1">
        <v>2</v>
      </c>
      <c r="G2729" s="1">
        <v>5</v>
      </c>
      <c r="H2729" s="1">
        <v>2</v>
      </c>
    </row>
    <row r="2730" spans="1:8" x14ac:dyDescent="0.3">
      <c r="A2730" s="8" t="s">
        <v>5979</v>
      </c>
      <c r="B2730" s="6">
        <v>25032</v>
      </c>
      <c r="C2730" s="1">
        <v>25032</v>
      </c>
      <c r="D2730" s="1">
        <v>3</v>
      </c>
      <c r="E2730" s="1">
        <v>1</v>
      </c>
      <c r="G2730" s="1">
        <v>3</v>
      </c>
      <c r="H2730" s="1">
        <v>1</v>
      </c>
    </row>
    <row r="2731" spans="1:8" x14ac:dyDescent="0.3">
      <c r="A2731" s="8" t="s">
        <v>8242</v>
      </c>
      <c r="B2731" s="6">
        <v>25026</v>
      </c>
      <c r="C2731" s="1">
        <v>25026</v>
      </c>
      <c r="D2731" s="1">
        <v>6</v>
      </c>
      <c r="E2731" s="1">
        <v>1</v>
      </c>
      <c r="G2731" s="1">
        <v>6</v>
      </c>
      <c r="H2731" s="1">
        <v>1</v>
      </c>
    </row>
    <row r="2732" spans="1:8" x14ac:dyDescent="0.3">
      <c r="A2732" s="8" t="s">
        <v>6659</v>
      </c>
      <c r="B2732" s="6">
        <v>25013</v>
      </c>
      <c r="C2732" s="1">
        <v>23219</v>
      </c>
      <c r="D2732" s="1">
        <v>5</v>
      </c>
      <c r="E2732" s="1">
        <v>2</v>
      </c>
      <c r="G2732" s="1">
        <v>5</v>
      </c>
      <c r="H2732" s="1">
        <v>2</v>
      </c>
    </row>
    <row r="2733" spans="1:8" x14ac:dyDescent="0.3">
      <c r="A2733" s="8" t="s">
        <v>5964</v>
      </c>
      <c r="B2733" s="6">
        <v>24987</v>
      </c>
      <c r="C2733" s="1">
        <v>23688</v>
      </c>
      <c r="D2733" s="1">
        <v>15</v>
      </c>
      <c r="E2733" s="1">
        <v>3</v>
      </c>
      <c r="G2733" s="1">
        <v>15</v>
      </c>
      <c r="H2733" s="1">
        <v>3</v>
      </c>
    </row>
    <row r="2734" spans="1:8" x14ac:dyDescent="0.3">
      <c r="A2734" s="8" t="s">
        <v>2299</v>
      </c>
      <c r="B2734" s="6">
        <v>24979</v>
      </c>
      <c r="C2734" s="1">
        <v>23997</v>
      </c>
      <c r="D2734" s="1">
        <v>5</v>
      </c>
      <c r="E2734" s="1">
        <v>2</v>
      </c>
      <c r="G2734" s="1">
        <v>5</v>
      </c>
      <c r="H2734" s="1">
        <v>2</v>
      </c>
    </row>
    <row r="2735" spans="1:8" x14ac:dyDescent="0.3">
      <c r="A2735" s="8" t="s">
        <v>8976</v>
      </c>
      <c r="B2735" s="6">
        <v>24904</v>
      </c>
      <c r="C2735" s="1">
        <v>13488</v>
      </c>
      <c r="D2735" s="1">
        <v>3</v>
      </c>
      <c r="E2735" s="1">
        <v>2</v>
      </c>
      <c r="G2735" s="1">
        <v>3</v>
      </c>
      <c r="H2735" s="1">
        <v>2</v>
      </c>
    </row>
    <row r="2736" spans="1:8" x14ac:dyDescent="0.3">
      <c r="A2736" s="8" t="s">
        <v>7386</v>
      </c>
      <c r="B2736" s="6">
        <v>24882</v>
      </c>
      <c r="C2736" s="1">
        <v>16728</v>
      </c>
      <c r="D2736" s="1">
        <v>15</v>
      </c>
      <c r="E2736" s="1">
        <v>2</v>
      </c>
      <c r="G2736" s="1">
        <v>15</v>
      </c>
      <c r="H2736" s="1">
        <v>2</v>
      </c>
    </row>
    <row r="2737" spans="1:8" x14ac:dyDescent="0.3">
      <c r="A2737" s="8" t="s">
        <v>5966</v>
      </c>
      <c r="B2737" s="6">
        <v>24816</v>
      </c>
      <c r="C2737" s="1">
        <v>24816</v>
      </c>
      <c r="D2737" s="1">
        <v>2</v>
      </c>
      <c r="E2737" s="1">
        <v>1</v>
      </c>
      <c r="G2737" s="1">
        <v>2</v>
      </c>
      <c r="H2737" s="1">
        <v>1</v>
      </c>
    </row>
    <row r="2738" spans="1:8" x14ac:dyDescent="0.3">
      <c r="A2738" s="8" t="s">
        <v>3832</v>
      </c>
      <c r="B2738" s="6">
        <v>24784</v>
      </c>
      <c r="C2738" s="1">
        <v>24784</v>
      </c>
      <c r="D2738" s="1">
        <v>1</v>
      </c>
      <c r="E2738" s="1">
        <v>1</v>
      </c>
      <c r="G2738" s="1">
        <v>1</v>
      </c>
      <c r="H2738" s="1">
        <v>1</v>
      </c>
    </row>
    <row r="2739" spans="1:8" x14ac:dyDescent="0.3">
      <c r="A2739" s="8" t="s">
        <v>7434</v>
      </c>
      <c r="B2739" s="6">
        <v>24744</v>
      </c>
      <c r="C2739" s="1">
        <v>24744</v>
      </c>
      <c r="D2739" s="1">
        <v>8</v>
      </c>
      <c r="E2739" s="1">
        <v>1</v>
      </c>
      <c r="G2739" s="1">
        <v>8</v>
      </c>
      <c r="H2739" s="1">
        <v>1</v>
      </c>
    </row>
    <row r="2740" spans="1:8" x14ac:dyDescent="0.3">
      <c r="A2740" s="8" t="s">
        <v>5434</v>
      </c>
      <c r="B2740" s="6">
        <v>24720</v>
      </c>
      <c r="C2740" s="1">
        <v>14352</v>
      </c>
      <c r="D2740" s="1">
        <v>5</v>
      </c>
      <c r="E2740" s="1">
        <v>2</v>
      </c>
      <c r="G2740" s="1">
        <v>5</v>
      </c>
      <c r="H2740" s="1">
        <v>2</v>
      </c>
    </row>
    <row r="2741" spans="1:8" x14ac:dyDescent="0.3">
      <c r="A2741" s="8" t="s">
        <v>8022</v>
      </c>
      <c r="B2741" s="6">
        <v>24703</v>
      </c>
      <c r="C2741" s="1">
        <v>20608</v>
      </c>
      <c r="D2741" s="1">
        <v>5</v>
      </c>
      <c r="E2741" s="1">
        <v>2</v>
      </c>
      <c r="G2741" s="1">
        <v>5</v>
      </c>
      <c r="H2741" s="1">
        <v>2</v>
      </c>
    </row>
    <row r="2742" spans="1:8" x14ac:dyDescent="0.3">
      <c r="A2742" s="8" t="s">
        <v>7748</v>
      </c>
      <c r="B2742" s="6">
        <v>24690</v>
      </c>
      <c r="C2742" s="1">
        <v>20104</v>
      </c>
      <c r="D2742" s="1">
        <v>8</v>
      </c>
      <c r="E2742" s="1">
        <v>3</v>
      </c>
      <c r="G2742" s="1">
        <v>8</v>
      </c>
      <c r="H2742" s="1">
        <v>3</v>
      </c>
    </row>
    <row r="2743" spans="1:8" x14ac:dyDescent="0.3">
      <c r="A2743" s="8" t="s">
        <v>7569</v>
      </c>
      <c r="B2743" s="6">
        <v>24650</v>
      </c>
      <c r="C2743" s="1">
        <v>13198</v>
      </c>
      <c r="D2743" s="1">
        <v>9</v>
      </c>
      <c r="E2743" s="1">
        <v>2</v>
      </c>
      <c r="G2743" s="1">
        <v>9</v>
      </c>
      <c r="H2743" s="1">
        <v>2</v>
      </c>
    </row>
    <row r="2744" spans="1:8" x14ac:dyDescent="0.3">
      <c r="A2744" s="8" t="s">
        <v>6127</v>
      </c>
      <c r="B2744" s="6">
        <v>24624</v>
      </c>
      <c r="C2744" s="1">
        <v>20232</v>
      </c>
      <c r="D2744" s="1">
        <v>7</v>
      </c>
      <c r="E2744" s="1">
        <v>2</v>
      </c>
      <c r="G2744" s="1">
        <v>7</v>
      </c>
      <c r="H2744" s="1">
        <v>2</v>
      </c>
    </row>
    <row r="2745" spans="1:8" x14ac:dyDescent="0.3">
      <c r="A2745" s="8" t="s">
        <v>5306</v>
      </c>
      <c r="B2745" s="6">
        <v>24620</v>
      </c>
      <c r="C2745" s="1">
        <v>13392</v>
      </c>
      <c r="D2745" s="1">
        <v>10</v>
      </c>
      <c r="E2745" s="1">
        <v>2</v>
      </c>
      <c r="G2745" s="1">
        <v>10</v>
      </c>
      <c r="H2745" s="1">
        <v>2</v>
      </c>
    </row>
    <row r="2746" spans="1:8" x14ac:dyDescent="0.3">
      <c r="A2746" s="8" t="s">
        <v>8791</v>
      </c>
      <c r="B2746" s="6">
        <v>24599</v>
      </c>
      <c r="C2746" s="1">
        <v>23172</v>
      </c>
      <c r="D2746" s="1">
        <v>9</v>
      </c>
      <c r="E2746" s="1">
        <v>3</v>
      </c>
      <c r="G2746" s="1">
        <v>9</v>
      </c>
      <c r="H2746" s="1">
        <v>3</v>
      </c>
    </row>
    <row r="2747" spans="1:8" x14ac:dyDescent="0.3">
      <c r="A2747" s="8" t="s">
        <v>7815</v>
      </c>
      <c r="B2747" s="6">
        <v>24588</v>
      </c>
      <c r="C2747" s="1">
        <v>24588</v>
      </c>
      <c r="D2747" s="1">
        <v>2</v>
      </c>
      <c r="E2747" s="1">
        <v>1</v>
      </c>
      <c r="G2747" s="1">
        <v>2</v>
      </c>
      <c r="H2747" s="1">
        <v>1</v>
      </c>
    </row>
    <row r="2748" spans="1:8" x14ac:dyDescent="0.3">
      <c r="A2748" s="8" t="s">
        <v>8785</v>
      </c>
      <c r="B2748" s="6">
        <v>24564</v>
      </c>
      <c r="C2748" s="1">
        <v>15956</v>
      </c>
      <c r="D2748" s="1">
        <v>13</v>
      </c>
      <c r="E2748" s="1">
        <v>2</v>
      </c>
      <c r="G2748" s="1">
        <v>13</v>
      </c>
      <c r="H2748" s="1">
        <v>2</v>
      </c>
    </row>
    <row r="2749" spans="1:8" x14ac:dyDescent="0.3">
      <c r="A2749" s="8" t="s">
        <v>8170</v>
      </c>
      <c r="B2749" s="6">
        <v>24556</v>
      </c>
      <c r="C2749" s="1">
        <v>22196</v>
      </c>
      <c r="D2749" s="1">
        <v>6</v>
      </c>
      <c r="E2749" s="1">
        <v>2</v>
      </c>
      <c r="G2749" s="1">
        <v>6</v>
      </c>
      <c r="H2749" s="1">
        <v>2</v>
      </c>
    </row>
    <row r="2750" spans="1:8" x14ac:dyDescent="0.3">
      <c r="A2750" s="8" t="s">
        <v>5066</v>
      </c>
      <c r="B2750" s="6">
        <v>24528</v>
      </c>
      <c r="C2750" s="1">
        <v>19936</v>
      </c>
      <c r="D2750" s="1">
        <v>8</v>
      </c>
      <c r="E2750" s="1">
        <v>2</v>
      </c>
      <c r="G2750" s="1">
        <v>8</v>
      </c>
      <c r="H2750" s="1">
        <v>2</v>
      </c>
    </row>
    <row r="2751" spans="1:8" x14ac:dyDescent="0.3">
      <c r="A2751" s="8" t="s">
        <v>8499</v>
      </c>
      <c r="B2751" s="6">
        <v>24500</v>
      </c>
      <c r="C2751" s="1">
        <v>22608</v>
      </c>
      <c r="D2751" s="1">
        <v>4</v>
      </c>
      <c r="E2751" s="1">
        <v>2</v>
      </c>
      <c r="G2751" s="1">
        <v>4</v>
      </c>
      <c r="H2751" s="1">
        <v>2</v>
      </c>
    </row>
    <row r="2752" spans="1:8" x14ac:dyDescent="0.3">
      <c r="A2752" s="8" t="s">
        <v>685</v>
      </c>
      <c r="B2752" s="6">
        <v>24478</v>
      </c>
      <c r="C2752" s="1">
        <v>10552</v>
      </c>
      <c r="D2752" s="1">
        <v>17</v>
      </c>
      <c r="E2752" s="1">
        <v>3</v>
      </c>
      <c r="G2752" s="1">
        <v>17</v>
      </c>
      <c r="H2752" s="1">
        <v>3</v>
      </c>
    </row>
    <row r="2753" spans="1:8" x14ac:dyDescent="0.3">
      <c r="A2753" s="8" t="s">
        <v>116</v>
      </c>
      <c r="B2753" s="6">
        <v>24476</v>
      </c>
      <c r="C2753" s="1">
        <v>21348</v>
      </c>
      <c r="D2753" s="1">
        <v>9</v>
      </c>
      <c r="E2753" s="1">
        <v>3</v>
      </c>
      <c r="G2753" s="1">
        <v>9</v>
      </c>
      <c r="H2753" s="1">
        <v>3</v>
      </c>
    </row>
    <row r="2754" spans="1:8" x14ac:dyDescent="0.3">
      <c r="A2754" s="8" t="s">
        <v>4680</v>
      </c>
      <c r="B2754" s="6">
        <v>24465</v>
      </c>
      <c r="C2754" s="1">
        <v>12271</v>
      </c>
      <c r="D2754" s="1">
        <v>9</v>
      </c>
      <c r="E2754" s="1">
        <v>2</v>
      </c>
      <c r="G2754" s="1">
        <v>9</v>
      </c>
      <c r="H2754" s="1">
        <v>2</v>
      </c>
    </row>
    <row r="2755" spans="1:8" x14ac:dyDescent="0.3">
      <c r="A2755" s="8" t="s">
        <v>8828</v>
      </c>
      <c r="B2755" s="6">
        <v>24456</v>
      </c>
      <c r="C2755" s="1">
        <v>17712</v>
      </c>
      <c r="D2755" s="1">
        <v>11</v>
      </c>
      <c r="E2755" s="1">
        <v>3</v>
      </c>
      <c r="G2755" s="1">
        <v>11</v>
      </c>
      <c r="H2755" s="1">
        <v>3</v>
      </c>
    </row>
    <row r="2756" spans="1:8" x14ac:dyDescent="0.3">
      <c r="A2756" s="8" t="s">
        <v>6278</v>
      </c>
      <c r="B2756" s="6">
        <v>24455</v>
      </c>
      <c r="C2756" s="1">
        <v>24455</v>
      </c>
      <c r="D2756" s="1">
        <v>5</v>
      </c>
      <c r="E2756" s="1">
        <v>1</v>
      </c>
      <c r="G2756" s="1">
        <v>5</v>
      </c>
      <c r="H2756" s="1">
        <v>1</v>
      </c>
    </row>
    <row r="2757" spans="1:8" x14ac:dyDescent="0.3">
      <c r="A2757" s="8" t="s">
        <v>2242</v>
      </c>
      <c r="B2757" s="6">
        <v>24448</v>
      </c>
      <c r="C2757" s="1">
        <v>24448</v>
      </c>
      <c r="D2757" s="1">
        <v>4</v>
      </c>
      <c r="E2757" s="1">
        <v>1</v>
      </c>
      <c r="G2757" s="1">
        <v>4</v>
      </c>
      <c r="H2757" s="1">
        <v>1</v>
      </c>
    </row>
    <row r="2758" spans="1:8" x14ac:dyDescent="0.3">
      <c r="A2758" s="8" t="s">
        <v>8341</v>
      </c>
      <c r="B2758" s="6">
        <v>24448</v>
      </c>
      <c r="C2758" s="1">
        <v>24448</v>
      </c>
      <c r="D2758" s="1">
        <v>4</v>
      </c>
      <c r="E2758" s="1">
        <v>1</v>
      </c>
      <c r="G2758" s="1">
        <v>4</v>
      </c>
      <c r="H2758" s="1">
        <v>1</v>
      </c>
    </row>
    <row r="2759" spans="1:8" x14ac:dyDescent="0.3">
      <c r="A2759" s="8" t="s">
        <v>7324</v>
      </c>
      <c r="B2759" s="6">
        <v>24433</v>
      </c>
      <c r="C2759" s="1">
        <v>12201</v>
      </c>
      <c r="D2759" s="1">
        <v>14</v>
      </c>
      <c r="E2759" s="1">
        <v>3</v>
      </c>
      <c r="G2759" s="1">
        <v>14</v>
      </c>
      <c r="H2759" s="1">
        <v>3</v>
      </c>
    </row>
    <row r="2760" spans="1:8" x14ac:dyDescent="0.3">
      <c r="A2760" s="8" t="s">
        <v>6553</v>
      </c>
      <c r="B2760" s="6">
        <v>24392</v>
      </c>
      <c r="C2760" s="1">
        <v>24392</v>
      </c>
      <c r="D2760" s="1">
        <v>5</v>
      </c>
      <c r="E2760" s="1">
        <v>1</v>
      </c>
      <c r="G2760" s="1">
        <v>5</v>
      </c>
      <c r="H2760" s="1">
        <v>1</v>
      </c>
    </row>
    <row r="2761" spans="1:8" x14ac:dyDescent="0.3">
      <c r="A2761" s="8" t="s">
        <v>5115</v>
      </c>
      <c r="B2761" s="6">
        <v>24388</v>
      </c>
      <c r="C2761" s="1">
        <v>24388</v>
      </c>
      <c r="D2761" s="1">
        <v>5</v>
      </c>
      <c r="E2761" s="1">
        <v>1</v>
      </c>
      <c r="G2761" s="1">
        <v>5</v>
      </c>
      <c r="H2761" s="1">
        <v>1</v>
      </c>
    </row>
    <row r="2762" spans="1:8" x14ac:dyDescent="0.3">
      <c r="A2762" s="8" t="s">
        <v>8963</v>
      </c>
      <c r="B2762" s="6">
        <v>24360</v>
      </c>
      <c r="C2762" s="1">
        <v>15224</v>
      </c>
      <c r="D2762" s="1">
        <v>10</v>
      </c>
      <c r="E2762" s="1">
        <v>2</v>
      </c>
      <c r="G2762" s="1">
        <v>10</v>
      </c>
      <c r="H2762" s="1">
        <v>2</v>
      </c>
    </row>
    <row r="2763" spans="1:8" x14ac:dyDescent="0.3">
      <c r="A2763" s="8" t="s">
        <v>9515</v>
      </c>
      <c r="B2763" s="6">
        <v>24316</v>
      </c>
      <c r="C2763" s="1">
        <v>24316</v>
      </c>
      <c r="D2763" s="1">
        <v>2</v>
      </c>
      <c r="E2763" s="1">
        <v>1</v>
      </c>
      <c r="G2763" s="1">
        <v>2</v>
      </c>
      <c r="H2763" s="1">
        <v>1</v>
      </c>
    </row>
    <row r="2764" spans="1:8" x14ac:dyDescent="0.3">
      <c r="A2764" s="8" t="s">
        <v>6347</v>
      </c>
      <c r="B2764" s="6">
        <v>24312</v>
      </c>
      <c r="C2764" s="1">
        <v>23028</v>
      </c>
      <c r="D2764" s="1">
        <v>6</v>
      </c>
      <c r="E2764" s="1">
        <v>2</v>
      </c>
      <c r="G2764" s="1">
        <v>6</v>
      </c>
      <c r="H2764" s="1">
        <v>2</v>
      </c>
    </row>
    <row r="2765" spans="1:8" x14ac:dyDescent="0.3">
      <c r="A2765" s="8" t="s">
        <v>6412</v>
      </c>
      <c r="B2765" s="6">
        <v>24294</v>
      </c>
      <c r="C2765" s="1">
        <v>24294</v>
      </c>
      <c r="D2765" s="1">
        <v>3</v>
      </c>
      <c r="E2765" s="1">
        <v>1</v>
      </c>
      <c r="G2765" s="1">
        <v>3</v>
      </c>
      <c r="H2765" s="1">
        <v>1</v>
      </c>
    </row>
    <row r="2766" spans="1:8" x14ac:dyDescent="0.3">
      <c r="A2766" s="8" t="s">
        <v>7245</v>
      </c>
      <c r="B2766" s="6">
        <v>24192</v>
      </c>
      <c r="C2766" s="1">
        <v>24192</v>
      </c>
      <c r="D2766" s="1">
        <v>9</v>
      </c>
      <c r="E2766" s="1">
        <v>1</v>
      </c>
      <c r="G2766" s="1">
        <v>9</v>
      </c>
      <c r="H2766" s="1">
        <v>1</v>
      </c>
    </row>
    <row r="2767" spans="1:8" x14ac:dyDescent="0.3">
      <c r="A2767" s="8" t="s">
        <v>3983</v>
      </c>
      <c r="B2767" s="6">
        <v>24181</v>
      </c>
      <c r="C2767" s="1">
        <v>19995</v>
      </c>
      <c r="D2767" s="1">
        <v>12</v>
      </c>
      <c r="E2767" s="1">
        <v>2</v>
      </c>
      <c r="G2767" s="1">
        <v>12</v>
      </c>
      <c r="H2767" s="1">
        <v>2</v>
      </c>
    </row>
    <row r="2768" spans="1:8" x14ac:dyDescent="0.3">
      <c r="A2768" s="8" t="s">
        <v>7525</v>
      </c>
      <c r="B2768" s="6">
        <v>24050</v>
      </c>
      <c r="C2768" s="1">
        <v>22994</v>
      </c>
      <c r="D2768" s="1">
        <v>4</v>
      </c>
      <c r="E2768" s="1">
        <v>2</v>
      </c>
      <c r="G2768" s="1">
        <v>4</v>
      </c>
      <c r="H2768" s="1">
        <v>2</v>
      </c>
    </row>
    <row r="2769" spans="1:8" x14ac:dyDescent="0.3">
      <c r="A2769" s="8" t="s">
        <v>5443</v>
      </c>
      <c r="B2769" s="6">
        <v>24048</v>
      </c>
      <c r="C2769" s="1">
        <v>13776</v>
      </c>
      <c r="D2769" s="1">
        <v>9</v>
      </c>
      <c r="E2769" s="1">
        <v>2</v>
      </c>
      <c r="G2769" s="1">
        <v>9</v>
      </c>
      <c r="H2769" s="1">
        <v>2</v>
      </c>
    </row>
    <row r="2770" spans="1:8" x14ac:dyDescent="0.3">
      <c r="A2770" s="8" t="s">
        <v>5446</v>
      </c>
      <c r="B2770" s="6">
        <v>24048</v>
      </c>
      <c r="C2770" s="1">
        <v>24048</v>
      </c>
      <c r="D2770" s="1">
        <v>9</v>
      </c>
      <c r="E2770" s="1">
        <v>1</v>
      </c>
      <c r="G2770" s="1">
        <v>9</v>
      </c>
      <c r="H2770" s="1">
        <v>1</v>
      </c>
    </row>
    <row r="2771" spans="1:8" x14ac:dyDescent="0.3">
      <c r="A2771" s="8" t="s">
        <v>6567</v>
      </c>
      <c r="B2771" s="6">
        <v>23997</v>
      </c>
      <c r="C2771" s="1">
        <v>23997</v>
      </c>
      <c r="D2771" s="1">
        <v>3</v>
      </c>
      <c r="E2771" s="1">
        <v>1</v>
      </c>
      <c r="G2771" s="1">
        <v>3</v>
      </c>
      <c r="H2771" s="1">
        <v>1</v>
      </c>
    </row>
    <row r="2772" spans="1:8" x14ac:dyDescent="0.3">
      <c r="A2772" s="8" t="s">
        <v>4865</v>
      </c>
      <c r="B2772" s="6">
        <v>23997</v>
      </c>
      <c r="C2772" s="1">
        <v>23997</v>
      </c>
      <c r="D2772" s="1">
        <v>3</v>
      </c>
      <c r="E2772" s="1">
        <v>1</v>
      </c>
      <c r="G2772" s="1">
        <v>3</v>
      </c>
      <c r="H2772" s="1">
        <v>1</v>
      </c>
    </row>
    <row r="2773" spans="1:8" x14ac:dyDescent="0.3">
      <c r="A2773" s="8" t="s">
        <v>6685</v>
      </c>
      <c r="B2773" s="6">
        <v>23996</v>
      </c>
      <c r="C2773" s="1">
        <v>23996</v>
      </c>
      <c r="D2773" s="1">
        <v>5</v>
      </c>
      <c r="E2773" s="1">
        <v>1</v>
      </c>
      <c r="G2773" s="1">
        <v>5</v>
      </c>
      <c r="H2773" s="1">
        <v>1</v>
      </c>
    </row>
    <row r="2774" spans="1:8" x14ac:dyDescent="0.3">
      <c r="A2774" s="8" t="s">
        <v>8714</v>
      </c>
      <c r="B2774" s="6">
        <v>23992</v>
      </c>
      <c r="C2774" s="1">
        <v>23992</v>
      </c>
      <c r="D2774" s="1">
        <v>8</v>
      </c>
      <c r="E2774" s="1">
        <v>1</v>
      </c>
      <c r="G2774" s="1">
        <v>8</v>
      </c>
      <c r="H2774" s="1">
        <v>1</v>
      </c>
    </row>
    <row r="2775" spans="1:8" x14ac:dyDescent="0.3">
      <c r="A2775" s="8" t="s">
        <v>5970</v>
      </c>
      <c r="B2775" s="6">
        <v>23992</v>
      </c>
      <c r="C2775" s="1">
        <v>23992</v>
      </c>
      <c r="D2775" s="1">
        <v>2</v>
      </c>
      <c r="E2775" s="1">
        <v>1</v>
      </c>
      <c r="G2775" s="1">
        <v>2</v>
      </c>
      <c r="H2775" s="1">
        <v>1</v>
      </c>
    </row>
    <row r="2776" spans="1:8" x14ac:dyDescent="0.3">
      <c r="A2776" s="8" t="s">
        <v>4898</v>
      </c>
      <c r="B2776" s="6">
        <v>23988</v>
      </c>
      <c r="C2776" s="1">
        <v>23988</v>
      </c>
      <c r="D2776" s="1">
        <v>2</v>
      </c>
      <c r="E2776" s="1">
        <v>1</v>
      </c>
      <c r="G2776" s="1">
        <v>2</v>
      </c>
      <c r="H2776" s="1">
        <v>1</v>
      </c>
    </row>
    <row r="2777" spans="1:8" x14ac:dyDescent="0.3">
      <c r="A2777" s="8" t="s">
        <v>4901</v>
      </c>
      <c r="B2777" s="6">
        <v>23976</v>
      </c>
      <c r="C2777" s="1">
        <v>23976</v>
      </c>
      <c r="D2777" s="1">
        <v>4</v>
      </c>
      <c r="E2777" s="1">
        <v>1</v>
      </c>
      <c r="G2777" s="1">
        <v>4</v>
      </c>
      <c r="H2777" s="1">
        <v>1</v>
      </c>
    </row>
    <row r="2778" spans="1:8" x14ac:dyDescent="0.3">
      <c r="A2778" s="8" t="s">
        <v>4826</v>
      </c>
      <c r="B2778" s="6">
        <v>23976</v>
      </c>
      <c r="C2778" s="1">
        <v>23976</v>
      </c>
      <c r="D2778" s="1">
        <v>3</v>
      </c>
      <c r="E2778" s="1">
        <v>1</v>
      </c>
      <c r="G2778" s="1">
        <v>3</v>
      </c>
      <c r="H2778" s="1">
        <v>1</v>
      </c>
    </row>
    <row r="2779" spans="1:8" x14ac:dyDescent="0.3">
      <c r="A2779" s="8" t="s">
        <v>7166</v>
      </c>
      <c r="B2779" s="6">
        <v>23968</v>
      </c>
      <c r="C2779" s="1">
        <v>23968</v>
      </c>
      <c r="D2779" s="1">
        <v>2</v>
      </c>
      <c r="E2779" s="1">
        <v>1</v>
      </c>
      <c r="G2779" s="1">
        <v>2</v>
      </c>
      <c r="H2779" s="1">
        <v>1</v>
      </c>
    </row>
    <row r="2780" spans="1:8" x14ac:dyDescent="0.3">
      <c r="A2780" s="8" t="s">
        <v>4477</v>
      </c>
      <c r="B2780" s="6">
        <v>23964</v>
      </c>
      <c r="C2780" s="1">
        <v>23964</v>
      </c>
      <c r="D2780" s="1">
        <v>10</v>
      </c>
      <c r="E2780" s="1">
        <v>1</v>
      </c>
      <c r="G2780" s="1">
        <v>10</v>
      </c>
      <c r="H2780" s="1">
        <v>1</v>
      </c>
    </row>
    <row r="2781" spans="1:8" x14ac:dyDescent="0.3">
      <c r="A2781" s="8" t="s">
        <v>1397</v>
      </c>
      <c r="B2781" s="6">
        <v>23952</v>
      </c>
      <c r="C2781" s="1">
        <v>23952</v>
      </c>
      <c r="D2781" s="1">
        <v>2</v>
      </c>
      <c r="E2781" s="1">
        <v>1</v>
      </c>
      <c r="G2781" s="1">
        <v>2</v>
      </c>
      <c r="H2781" s="1">
        <v>1</v>
      </c>
    </row>
    <row r="2782" spans="1:8" x14ac:dyDescent="0.3">
      <c r="A2782" s="8" t="s">
        <v>6682</v>
      </c>
      <c r="B2782" s="6">
        <v>23943</v>
      </c>
      <c r="C2782" s="1">
        <v>21294</v>
      </c>
      <c r="D2782" s="1">
        <v>4</v>
      </c>
      <c r="E2782" s="1">
        <v>2</v>
      </c>
      <c r="G2782" s="1">
        <v>4</v>
      </c>
      <c r="H2782" s="1">
        <v>2</v>
      </c>
    </row>
    <row r="2783" spans="1:8" x14ac:dyDescent="0.3">
      <c r="A2783" s="8" t="s">
        <v>7307</v>
      </c>
      <c r="B2783" s="6">
        <v>23924</v>
      </c>
      <c r="C2783" s="1">
        <v>23924</v>
      </c>
      <c r="D2783" s="1">
        <v>1</v>
      </c>
      <c r="E2783" s="1">
        <v>1</v>
      </c>
      <c r="G2783" s="1">
        <v>1</v>
      </c>
      <c r="H2783" s="1">
        <v>1</v>
      </c>
    </row>
    <row r="2784" spans="1:8" x14ac:dyDescent="0.3">
      <c r="A2784" s="8" t="s">
        <v>4003</v>
      </c>
      <c r="B2784" s="6">
        <v>23912</v>
      </c>
      <c r="C2784" s="1">
        <v>23912</v>
      </c>
      <c r="D2784" s="1">
        <v>5</v>
      </c>
      <c r="E2784" s="1">
        <v>1</v>
      </c>
      <c r="G2784" s="1">
        <v>5</v>
      </c>
      <c r="H2784" s="1">
        <v>1</v>
      </c>
    </row>
    <row r="2785" spans="1:8" x14ac:dyDescent="0.3">
      <c r="A2785" s="8" t="s">
        <v>7330</v>
      </c>
      <c r="B2785" s="6">
        <v>23904</v>
      </c>
      <c r="C2785" s="1">
        <v>23904</v>
      </c>
      <c r="D2785" s="1">
        <v>6</v>
      </c>
      <c r="E2785" s="1">
        <v>1</v>
      </c>
      <c r="G2785" s="1">
        <v>6</v>
      </c>
      <c r="H2785" s="1">
        <v>1</v>
      </c>
    </row>
    <row r="2786" spans="1:8" x14ac:dyDescent="0.3">
      <c r="A2786" s="8" t="s">
        <v>6306</v>
      </c>
      <c r="B2786" s="6">
        <v>23904</v>
      </c>
      <c r="C2786" s="1">
        <v>21312</v>
      </c>
      <c r="D2786" s="1">
        <v>11</v>
      </c>
      <c r="E2786" s="1">
        <v>2</v>
      </c>
      <c r="G2786" s="1">
        <v>11</v>
      </c>
      <c r="H2786" s="1">
        <v>2</v>
      </c>
    </row>
    <row r="2787" spans="1:8" x14ac:dyDescent="0.3">
      <c r="A2787" s="8" t="s">
        <v>5697</v>
      </c>
      <c r="B2787" s="6">
        <v>23832</v>
      </c>
      <c r="C2787" s="1">
        <v>23832</v>
      </c>
      <c r="D2787" s="1">
        <v>3</v>
      </c>
      <c r="E2787" s="1">
        <v>1</v>
      </c>
      <c r="G2787" s="1">
        <v>3</v>
      </c>
      <c r="H2787" s="1">
        <v>1</v>
      </c>
    </row>
    <row r="2788" spans="1:8" x14ac:dyDescent="0.3">
      <c r="A2788" s="8" t="s">
        <v>100</v>
      </c>
      <c r="B2788" s="6">
        <v>23811</v>
      </c>
      <c r="C2788" s="1">
        <v>13762</v>
      </c>
      <c r="D2788" s="1">
        <v>3</v>
      </c>
      <c r="E2788" s="1">
        <v>2</v>
      </c>
      <c r="G2788" s="1">
        <v>3</v>
      </c>
      <c r="H2788" s="1">
        <v>2</v>
      </c>
    </row>
    <row r="2789" spans="1:8" x14ac:dyDescent="0.3">
      <c r="A2789" s="8" t="s">
        <v>8051</v>
      </c>
      <c r="B2789" s="6">
        <v>23766</v>
      </c>
      <c r="C2789" s="1">
        <v>19608</v>
      </c>
      <c r="D2789" s="1">
        <v>10</v>
      </c>
      <c r="E2789" s="1">
        <v>2</v>
      </c>
      <c r="G2789" s="1">
        <v>10</v>
      </c>
      <c r="H2789" s="1">
        <v>2</v>
      </c>
    </row>
    <row r="2790" spans="1:8" x14ac:dyDescent="0.3">
      <c r="A2790" s="8" t="s">
        <v>3973</v>
      </c>
      <c r="B2790" s="6">
        <v>23752</v>
      </c>
      <c r="C2790" s="1">
        <v>11304</v>
      </c>
      <c r="D2790" s="1">
        <v>11</v>
      </c>
      <c r="E2790" s="1">
        <v>3</v>
      </c>
      <c r="G2790" s="1">
        <v>11</v>
      </c>
      <c r="H2790" s="1">
        <v>3</v>
      </c>
    </row>
    <row r="2791" spans="1:8" x14ac:dyDescent="0.3">
      <c r="A2791" s="8" t="s">
        <v>6377</v>
      </c>
      <c r="B2791" s="6">
        <v>23616</v>
      </c>
      <c r="C2791" s="1">
        <v>23616</v>
      </c>
      <c r="D2791" s="1">
        <v>8</v>
      </c>
      <c r="E2791" s="1">
        <v>1</v>
      </c>
      <c r="G2791" s="1">
        <v>8</v>
      </c>
      <c r="H2791" s="1">
        <v>1</v>
      </c>
    </row>
    <row r="2792" spans="1:8" x14ac:dyDescent="0.3">
      <c r="A2792" s="8" t="s">
        <v>7924</v>
      </c>
      <c r="B2792" s="6">
        <v>23472</v>
      </c>
      <c r="C2792" s="1">
        <v>23472</v>
      </c>
      <c r="D2792" s="1">
        <v>3</v>
      </c>
      <c r="E2792" s="1">
        <v>1</v>
      </c>
      <c r="G2792" s="1">
        <v>3</v>
      </c>
      <c r="H2792" s="1">
        <v>1</v>
      </c>
    </row>
    <row r="2793" spans="1:8" x14ac:dyDescent="0.3">
      <c r="A2793" s="8" t="s">
        <v>6984</v>
      </c>
      <c r="B2793" s="6">
        <v>23472</v>
      </c>
      <c r="C2793" s="1">
        <v>23472</v>
      </c>
      <c r="D2793" s="1">
        <v>3</v>
      </c>
      <c r="E2793" s="1">
        <v>1</v>
      </c>
      <c r="G2793" s="1">
        <v>3</v>
      </c>
      <c r="H2793" s="1">
        <v>1</v>
      </c>
    </row>
    <row r="2794" spans="1:8" x14ac:dyDescent="0.3">
      <c r="A2794" s="8" t="s">
        <v>8225</v>
      </c>
      <c r="B2794" s="6">
        <v>23472</v>
      </c>
      <c r="C2794" s="1">
        <v>23472</v>
      </c>
      <c r="D2794" s="1">
        <v>3</v>
      </c>
      <c r="E2794" s="1">
        <v>1</v>
      </c>
      <c r="G2794" s="1">
        <v>3</v>
      </c>
      <c r="H2794" s="1">
        <v>1</v>
      </c>
    </row>
    <row r="2795" spans="1:8" x14ac:dyDescent="0.3">
      <c r="A2795" s="8" t="s">
        <v>7870</v>
      </c>
      <c r="B2795" s="6">
        <v>23420</v>
      </c>
      <c r="C2795" s="1">
        <v>20844</v>
      </c>
      <c r="D2795" s="1">
        <v>5</v>
      </c>
      <c r="E2795" s="1">
        <v>2</v>
      </c>
      <c r="G2795" s="1">
        <v>5</v>
      </c>
      <c r="H2795" s="1">
        <v>2</v>
      </c>
    </row>
    <row r="2796" spans="1:8" x14ac:dyDescent="0.3">
      <c r="A2796" s="8" t="s">
        <v>6044</v>
      </c>
      <c r="B2796" s="6">
        <v>23372</v>
      </c>
      <c r="C2796" s="1">
        <v>15552</v>
      </c>
      <c r="D2796" s="1">
        <v>11</v>
      </c>
      <c r="E2796" s="1">
        <v>3</v>
      </c>
      <c r="G2796" s="1">
        <v>11</v>
      </c>
      <c r="H2796" s="1">
        <v>3</v>
      </c>
    </row>
    <row r="2797" spans="1:8" x14ac:dyDescent="0.3">
      <c r="A2797" s="8" t="s">
        <v>8291</v>
      </c>
      <c r="B2797" s="6">
        <v>23348</v>
      </c>
      <c r="C2797" s="1">
        <v>20392</v>
      </c>
      <c r="D2797" s="1">
        <v>8</v>
      </c>
      <c r="E2797" s="1">
        <v>2</v>
      </c>
      <c r="G2797" s="1">
        <v>8</v>
      </c>
      <c r="H2797" s="1">
        <v>2</v>
      </c>
    </row>
    <row r="2798" spans="1:8" x14ac:dyDescent="0.3">
      <c r="A2798" s="8" t="s">
        <v>9461</v>
      </c>
      <c r="B2798" s="6">
        <v>23345</v>
      </c>
      <c r="C2798" s="1">
        <v>15998</v>
      </c>
      <c r="D2798" s="1">
        <v>7</v>
      </c>
      <c r="E2798" s="1">
        <v>3</v>
      </c>
      <c r="G2798" s="1">
        <v>7</v>
      </c>
      <c r="H2798" s="1">
        <v>3</v>
      </c>
    </row>
    <row r="2799" spans="1:8" x14ac:dyDescent="0.3">
      <c r="A2799" s="8" t="s">
        <v>8314</v>
      </c>
      <c r="B2799" s="6">
        <v>23288</v>
      </c>
      <c r="C2799" s="1">
        <v>23288</v>
      </c>
      <c r="D2799" s="1">
        <v>5</v>
      </c>
      <c r="E2799" s="1">
        <v>1</v>
      </c>
      <c r="G2799" s="1">
        <v>5</v>
      </c>
      <c r="H2799" s="1">
        <v>1</v>
      </c>
    </row>
    <row r="2800" spans="1:8" x14ac:dyDescent="0.3">
      <c r="A2800" s="8" t="s">
        <v>5937</v>
      </c>
      <c r="B2800" s="6">
        <v>23192</v>
      </c>
      <c r="C2800" s="1">
        <v>23192</v>
      </c>
      <c r="D2800" s="1">
        <v>5</v>
      </c>
      <c r="E2800" s="1">
        <v>1</v>
      </c>
      <c r="G2800" s="1">
        <v>5</v>
      </c>
      <c r="H2800" s="1">
        <v>1</v>
      </c>
    </row>
    <row r="2801" spans="1:8" x14ac:dyDescent="0.3">
      <c r="A2801" s="8" t="s">
        <v>5981</v>
      </c>
      <c r="B2801" s="6">
        <v>23120</v>
      </c>
      <c r="C2801" s="1">
        <v>20016</v>
      </c>
      <c r="D2801" s="1">
        <v>10</v>
      </c>
      <c r="E2801" s="1">
        <v>2</v>
      </c>
      <c r="G2801" s="1">
        <v>10</v>
      </c>
      <c r="H2801" s="1">
        <v>2</v>
      </c>
    </row>
    <row r="2802" spans="1:8" x14ac:dyDescent="0.3">
      <c r="A2802" s="8" t="s">
        <v>7877</v>
      </c>
      <c r="B2802" s="6">
        <v>23116</v>
      </c>
      <c r="C2802" s="1">
        <v>20816</v>
      </c>
      <c r="D2802" s="1">
        <v>8</v>
      </c>
      <c r="E2802" s="1">
        <v>3</v>
      </c>
      <c r="G2802" s="1">
        <v>8</v>
      </c>
      <c r="H2802" s="1">
        <v>3</v>
      </c>
    </row>
    <row r="2803" spans="1:8" x14ac:dyDescent="0.3">
      <c r="A2803" s="8" t="s">
        <v>6748</v>
      </c>
      <c r="B2803" s="6">
        <v>22998</v>
      </c>
      <c r="C2803" s="1">
        <v>13904</v>
      </c>
      <c r="D2803" s="1">
        <v>10</v>
      </c>
      <c r="E2803" s="1">
        <v>3</v>
      </c>
      <c r="G2803" s="1">
        <v>10</v>
      </c>
      <c r="H2803" s="1">
        <v>3</v>
      </c>
    </row>
    <row r="2804" spans="1:8" x14ac:dyDescent="0.3">
      <c r="A2804" s="8" t="s">
        <v>4228</v>
      </c>
      <c r="B2804" s="6">
        <v>22938</v>
      </c>
      <c r="C2804" s="1">
        <v>11456</v>
      </c>
      <c r="D2804" s="1">
        <v>9</v>
      </c>
      <c r="E2804" s="1">
        <v>3</v>
      </c>
      <c r="G2804" s="1">
        <v>9</v>
      </c>
      <c r="H2804" s="1">
        <v>3</v>
      </c>
    </row>
    <row r="2805" spans="1:8" x14ac:dyDescent="0.3">
      <c r="A2805" s="8" t="s">
        <v>4246</v>
      </c>
      <c r="B2805" s="6">
        <v>22892</v>
      </c>
      <c r="C2805" s="1">
        <v>22892</v>
      </c>
      <c r="D2805" s="1">
        <v>5</v>
      </c>
      <c r="E2805" s="1">
        <v>1</v>
      </c>
      <c r="G2805" s="1">
        <v>5</v>
      </c>
      <c r="H2805" s="1">
        <v>1</v>
      </c>
    </row>
    <row r="2806" spans="1:8" x14ac:dyDescent="0.3">
      <c r="A2806" s="8" t="s">
        <v>9183</v>
      </c>
      <c r="B2806" s="6">
        <v>22892</v>
      </c>
      <c r="C2806" s="1">
        <v>22892</v>
      </c>
      <c r="D2806" s="1">
        <v>5</v>
      </c>
      <c r="E2806" s="1">
        <v>1</v>
      </c>
      <c r="G2806" s="1">
        <v>5</v>
      </c>
      <c r="H2806" s="1">
        <v>1</v>
      </c>
    </row>
    <row r="2807" spans="1:8" x14ac:dyDescent="0.3">
      <c r="A2807" s="8" t="s">
        <v>7705</v>
      </c>
      <c r="B2807" s="6">
        <v>22858</v>
      </c>
      <c r="C2807" s="1">
        <v>20704</v>
      </c>
      <c r="D2807" s="1">
        <v>10</v>
      </c>
      <c r="E2807" s="1">
        <v>3</v>
      </c>
      <c r="G2807" s="1">
        <v>10</v>
      </c>
      <c r="H2807" s="1">
        <v>3</v>
      </c>
    </row>
    <row r="2808" spans="1:8" x14ac:dyDescent="0.3">
      <c r="A2808" s="8" t="s">
        <v>8364</v>
      </c>
      <c r="B2808" s="6">
        <v>22848</v>
      </c>
      <c r="C2808" s="1">
        <v>22848</v>
      </c>
      <c r="D2808" s="1">
        <v>2</v>
      </c>
      <c r="E2808" s="1">
        <v>1</v>
      </c>
      <c r="G2808" s="1">
        <v>2</v>
      </c>
      <c r="H2808" s="1">
        <v>1</v>
      </c>
    </row>
    <row r="2809" spans="1:8" x14ac:dyDescent="0.3">
      <c r="A2809" s="8" t="s">
        <v>4804</v>
      </c>
      <c r="B2809" s="6">
        <v>22828</v>
      </c>
      <c r="C2809" s="1">
        <v>19216</v>
      </c>
      <c r="D2809" s="1">
        <v>9</v>
      </c>
      <c r="E2809" s="1">
        <v>3</v>
      </c>
      <c r="G2809" s="1">
        <v>9</v>
      </c>
      <c r="H2809" s="1">
        <v>3</v>
      </c>
    </row>
    <row r="2810" spans="1:8" x14ac:dyDescent="0.3">
      <c r="A2810" s="8" t="s">
        <v>8485</v>
      </c>
      <c r="B2810" s="6">
        <v>22796</v>
      </c>
      <c r="C2810" s="1">
        <v>22796</v>
      </c>
      <c r="D2810" s="1">
        <v>2</v>
      </c>
      <c r="E2810" s="1">
        <v>1</v>
      </c>
      <c r="G2810" s="1">
        <v>2</v>
      </c>
      <c r="H2810" s="1">
        <v>1</v>
      </c>
    </row>
    <row r="2811" spans="1:8" x14ac:dyDescent="0.3">
      <c r="A2811" s="8" t="s">
        <v>7676</v>
      </c>
      <c r="B2811" s="6">
        <v>22783</v>
      </c>
      <c r="C2811" s="1">
        <v>14682</v>
      </c>
      <c r="D2811" s="1">
        <v>8</v>
      </c>
      <c r="E2811" s="1">
        <v>3</v>
      </c>
      <c r="G2811" s="1">
        <v>8</v>
      </c>
      <c r="H2811" s="1">
        <v>3</v>
      </c>
    </row>
    <row r="2812" spans="1:8" x14ac:dyDescent="0.3">
      <c r="A2812" s="8" t="s">
        <v>8744</v>
      </c>
      <c r="B2812" s="6">
        <v>22760</v>
      </c>
      <c r="C2812" s="1">
        <v>18096</v>
      </c>
      <c r="D2812" s="1">
        <v>10</v>
      </c>
      <c r="E2812" s="1">
        <v>3</v>
      </c>
      <c r="G2812" s="1">
        <v>10</v>
      </c>
      <c r="H2812" s="1">
        <v>3</v>
      </c>
    </row>
    <row r="2813" spans="1:8" x14ac:dyDescent="0.3">
      <c r="A2813" s="8" t="s">
        <v>8057</v>
      </c>
      <c r="B2813" s="6">
        <v>22752</v>
      </c>
      <c r="C2813" s="1">
        <v>22752</v>
      </c>
      <c r="D2813" s="1">
        <v>6</v>
      </c>
      <c r="E2813" s="1">
        <v>1</v>
      </c>
      <c r="G2813" s="1">
        <v>6</v>
      </c>
      <c r="H2813" s="1">
        <v>1</v>
      </c>
    </row>
    <row r="2814" spans="1:8" x14ac:dyDescent="0.3">
      <c r="A2814" s="8" t="s">
        <v>8568</v>
      </c>
      <c r="B2814" s="6">
        <v>22744</v>
      </c>
      <c r="C2814" s="1">
        <v>20992</v>
      </c>
      <c r="D2814" s="1">
        <v>9</v>
      </c>
      <c r="E2814" s="1">
        <v>2</v>
      </c>
      <c r="G2814" s="1">
        <v>9</v>
      </c>
      <c r="H2814" s="1">
        <v>2</v>
      </c>
    </row>
    <row r="2815" spans="1:8" x14ac:dyDescent="0.3">
      <c r="A2815" s="8" t="s">
        <v>8504</v>
      </c>
      <c r="B2815" s="6">
        <v>22664</v>
      </c>
      <c r="C2815" s="1">
        <v>18776</v>
      </c>
      <c r="D2815" s="1">
        <v>10</v>
      </c>
      <c r="E2815" s="1">
        <v>2</v>
      </c>
      <c r="G2815" s="1">
        <v>10</v>
      </c>
      <c r="H2815" s="1">
        <v>2</v>
      </c>
    </row>
    <row r="2816" spans="1:8" x14ac:dyDescent="0.3">
      <c r="A2816" s="8" t="s">
        <v>1084</v>
      </c>
      <c r="B2816" s="6">
        <v>22613</v>
      </c>
      <c r="C2816" s="1">
        <v>20993</v>
      </c>
      <c r="D2816" s="1">
        <v>13</v>
      </c>
      <c r="E2816" s="1">
        <v>3</v>
      </c>
      <c r="G2816" s="1">
        <v>13</v>
      </c>
      <c r="H2816" s="1">
        <v>3</v>
      </c>
    </row>
    <row r="2817" spans="1:8" x14ac:dyDescent="0.3">
      <c r="A2817" s="8" t="s">
        <v>4157</v>
      </c>
      <c r="B2817" s="6">
        <v>22608</v>
      </c>
      <c r="C2817" s="1">
        <v>22608</v>
      </c>
      <c r="D2817" s="1">
        <v>3</v>
      </c>
      <c r="E2817" s="1">
        <v>1</v>
      </c>
      <c r="G2817" s="1">
        <v>3</v>
      </c>
      <c r="H2817" s="1">
        <v>1</v>
      </c>
    </row>
    <row r="2818" spans="1:8" x14ac:dyDescent="0.3">
      <c r="A2818" s="8" t="s">
        <v>5237</v>
      </c>
      <c r="B2818" s="6">
        <v>22604</v>
      </c>
      <c r="C2818" s="1">
        <v>11996</v>
      </c>
      <c r="D2818" s="1">
        <v>11</v>
      </c>
      <c r="E2818" s="1">
        <v>2</v>
      </c>
      <c r="G2818" s="1">
        <v>11</v>
      </c>
      <c r="H2818" s="1">
        <v>2</v>
      </c>
    </row>
    <row r="2819" spans="1:8" x14ac:dyDescent="0.3">
      <c r="A2819" s="8" t="s">
        <v>7556</v>
      </c>
      <c r="B2819" s="6">
        <v>22603</v>
      </c>
      <c r="C2819" s="1">
        <v>9987</v>
      </c>
      <c r="D2819" s="1">
        <v>18</v>
      </c>
      <c r="E2819" s="1">
        <v>5</v>
      </c>
      <c r="G2819" s="1">
        <v>18</v>
      </c>
      <c r="H2819" s="1">
        <v>5</v>
      </c>
    </row>
    <row r="2820" spans="1:8" x14ac:dyDescent="0.3">
      <c r="A2820" s="8" t="s">
        <v>7420</v>
      </c>
      <c r="B2820" s="6">
        <v>22541</v>
      </c>
      <c r="C2820" s="1">
        <v>19198</v>
      </c>
      <c r="D2820" s="1">
        <v>15</v>
      </c>
      <c r="E2820" s="1">
        <v>3</v>
      </c>
      <c r="G2820" s="1">
        <v>15</v>
      </c>
      <c r="H2820" s="1">
        <v>3</v>
      </c>
    </row>
    <row r="2821" spans="1:8" x14ac:dyDescent="0.3">
      <c r="A2821" s="8" t="s">
        <v>561</v>
      </c>
      <c r="B2821" s="6">
        <v>22536</v>
      </c>
      <c r="C2821" s="1">
        <v>21744</v>
      </c>
      <c r="D2821" s="1">
        <v>6</v>
      </c>
      <c r="E2821" s="1">
        <v>2</v>
      </c>
      <c r="G2821" s="1">
        <v>6</v>
      </c>
      <c r="H2821" s="1">
        <v>2</v>
      </c>
    </row>
    <row r="2822" spans="1:8" x14ac:dyDescent="0.3">
      <c r="A2822" s="8" t="s">
        <v>402</v>
      </c>
      <c r="B2822" s="6">
        <v>22490</v>
      </c>
      <c r="C2822" s="1">
        <v>20816</v>
      </c>
      <c r="D2822" s="1">
        <v>4</v>
      </c>
      <c r="E2822" s="1">
        <v>2</v>
      </c>
      <c r="G2822" s="1">
        <v>4</v>
      </c>
      <c r="H2822" s="1">
        <v>2</v>
      </c>
    </row>
    <row r="2823" spans="1:8" x14ac:dyDescent="0.3">
      <c r="A2823" s="8" t="s">
        <v>6920</v>
      </c>
      <c r="B2823" s="6">
        <v>22475</v>
      </c>
      <c r="C2823" s="1">
        <v>22475</v>
      </c>
      <c r="D2823" s="1">
        <v>5</v>
      </c>
      <c r="E2823" s="1">
        <v>1</v>
      </c>
      <c r="G2823" s="1">
        <v>5</v>
      </c>
      <c r="H2823" s="1">
        <v>1</v>
      </c>
    </row>
    <row r="2824" spans="1:8" x14ac:dyDescent="0.3">
      <c r="A2824" s="8" t="s">
        <v>4092</v>
      </c>
      <c r="B2824" s="6">
        <v>22452</v>
      </c>
      <c r="C2824" s="1">
        <v>22192</v>
      </c>
      <c r="D2824" s="1">
        <v>6</v>
      </c>
      <c r="E2824" s="1">
        <v>2</v>
      </c>
      <c r="G2824" s="1">
        <v>6</v>
      </c>
      <c r="H2824" s="1">
        <v>2</v>
      </c>
    </row>
    <row r="2825" spans="1:8" x14ac:dyDescent="0.3">
      <c r="A2825" s="8" t="s">
        <v>8641</v>
      </c>
      <c r="B2825" s="6">
        <v>22444</v>
      </c>
      <c r="C2825" s="1">
        <v>8552</v>
      </c>
      <c r="D2825" s="1">
        <v>13</v>
      </c>
      <c r="E2825" s="1">
        <v>4</v>
      </c>
      <c r="G2825" s="1">
        <v>13</v>
      </c>
      <c r="H2825" s="1">
        <v>4</v>
      </c>
    </row>
    <row r="2826" spans="1:8" x14ac:dyDescent="0.3">
      <c r="A2826" s="8" t="s">
        <v>6488</v>
      </c>
      <c r="B2826" s="6">
        <v>22368</v>
      </c>
      <c r="C2826" s="1">
        <v>22368</v>
      </c>
      <c r="D2826" s="1">
        <v>4</v>
      </c>
      <c r="E2826" s="1">
        <v>1</v>
      </c>
      <c r="G2826" s="1">
        <v>4</v>
      </c>
      <c r="H2826" s="1">
        <v>1</v>
      </c>
    </row>
    <row r="2827" spans="1:8" x14ac:dyDescent="0.3">
      <c r="A2827" s="8" t="s">
        <v>9491</v>
      </c>
      <c r="B2827" s="6">
        <v>22358</v>
      </c>
      <c r="C2827" s="1">
        <v>22358</v>
      </c>
      <c r="D2827" s="1">
        <v>14</v>
      </c>
      <c r="E2827" s="1">
        <v>1</v>
      </c>
      <c r="G2827" s="1">
        <v>14</v>
      </c>
      <c r="H2827" s="1">
        <v>1</v>
      </c>
    </row>
    <row r="2828" spans="1:8" x14ac:dyDescent="0.3">
      <c r="A2828" s="8" t="s">
        <v>9200</v>
      </c>
      <c r="B2828" s="6">
        <v>22320</v>
      </c>
      <c r="C2828" s="1">
        <v>11952</v>
      </c>
      <c r="D2828" s="1">
        <v>5</v>
      </c>
      <c r="E2828" s="1">
        <v>2</v>
      </c>
      <c r="G2828" s="1">
        <v>5</v>
      </c>
      <c r="H2828" s="1">
        <v>2</v>
      </c>
    </row>
    <row r="2829" spans="1:8" x14ac:dyDescent="0.3">
      <c r="A2829" s="8" t="s">
        <v>5461</v>
      </c>
      <c r="B2829" s="6">
        <v>22288</v>
      </c>
      <c r="C2829" s="1">
        <v>22288</v>
      </c>
      <c r="D2829" s="1">
        <v>7</v>
      </c>
      <c r="E2829" s="1">
        <v>1</v>
      </c>
      <c r="G2829" s="1">
        <v>7</v>
      </c>
      <c r="H2829" s="1">
        <v>1</v>
      </c>
    </row>
    <row r="2830" spans="1:8" x14ac:dyDescent="0.3">
      <c r="A2830" s="8" t="s">
        <v>6199</v>
      </c>
      <c r="B2830" s="6">
        <v>22179</v>
      </c>
      <c r="C2830" s="1">
        <v>11382</v>
      </c>
      <c r="D2830" s="1">
        <v>6</v>
      </c>
      <c r="E2830" s="1">
        <v>2</v>
      </c>
      <c r="G2830" s="1">
        <v>6</v>
      </c>
      <c r="H2830" s="1">
        <v>2</v>
      </c>
    </row>
    <row r="2831" spans="1:8" x14ac:dyDescent="0.3">
      <c r="A2831" s="8" t="s">
        <v>4488</v>
      </c>
      <c r="B2831" s="6">
        <v>22160</v>
      </c>
      <c r="C2831" s="1">
        <v>12544</v>
      </c>
      <c r="D2831" s="1">
        <v>15</v>
      </c>
      <c r="E2831" s="1">
        <v>3</v>
      </c>
      <c r="G2831" s="1">
        <v>15</v>
      </c>
      <c r="H2831" s="1">
        <v>3</v>
      </c>
    </row>
    <row r="2832" spans="1:8" x14ac:dyDescent="0.3">
      <c r="A2832" s="8" t="s">
        <v>5132</v>
      </c>
      <c r="B2832" s="6">
        <v>22031</v>
      </c>
      <c r="C2832" s="1">
        <v>19432</v>
      </c>
      <c r="D2832" s="1">
        <v>5</v>
      </c>
      <c r="E2832" s="1">
        <v>2</v>
      </c>
      <c r="G2832" s="1">
        <v>5</v>
      </c>
      <c r="H2832" s="1">
        <v>2</v>
      </c>
    </row>
    <row r="2833" spans="1:8" x14ac:dyDescent="0.3">
      <c r="A2833" s="8" t="s">
        <v>7664</v>
      </c>
      <c r="B2833" s="6">
        <v>21984</v>
      </c>
      <c r="C2833" s="1">
        <v>21984</v>
      </c>
      <c r="D2833" s="1">
        <v>5</v>
      </c>
      <c r="E2833" s="1">
        <v>1</v>
      </c>
      <c r="G2833" s="1">
        <v>5</v>
      </c>
      <c r="H2833" s="1">
        <v>1</v>
      </c>
    </row>
    <row r="2834" spans="1:8" x14ac:dyDescent="0.3">
      <c r="A2834" s="8" t="s">
        <v>6532</v>
      </c>
      <c r="B2834" s="6">
        <v>21963</v>
      </c>
      <c r="C2834" s="1">
        <v>19564</v>
      </c>
      <c r="D2834" s="1">
        <v>6</v>
      </c>
      <c r="E2834" s="1">
        <v>2</v>
      </c>
      <c r="G2834" s="1">
        <v>6</v>
      </c>
      <c r="H2834" s="1">
        <v>2</v>
      </c>
    </row>
    <row r="2835" spans="1:8" x14ac:dyDescent="0.3">
      <c r="A2835" s="8" t="s">
        <v>874</v>
      </c>
      <c r="B2835" s="6">
        <v>21901</v>
      </c>
      <c r="C2835" s="1">
        <v>21875</v>
      </c>
      <c r="D2835" s="1">
        <v>3</v>
      </c>
      <c r="E2835" s="1">
        <v>2</v>
      </c>
      <c r="G2835" s="1">
        <v>3</v>
      </c>
      <c r="H2835" s="1">
        <v>2</v>
      </c>
    </row>
    <row r="2836" spans="1:8" x14ac:dyDescent="0.3">
      <c r="A2836" s="8" t="s">
        <v>7657</v>
      </c>
      <c r="B2836" s="6">
        <v>21898</v>
      </c>
      <c r="C2836" s="1">
        <v>12588</v>
      </c>
      <c r="D2836" s="1">
        <v>17</v>
      </c>
      <c r="E2836" s="1">
        <v>3</v>
      </c>
      <c r="G2836" s="1">
        <v>17</v>
      </c>
      <c r="H2836" s="1">
        <v>3</v>
      </c>
    </row>
    <row r="2837" spans="1:8" x14ac:dyDescent="0.3">
      <c r="A2837" s="8" t="s">
        <v>8282</v>
      </c>
      <c r="B2837" s="6">
        <v>21750</v>
      </c>
      <c r="C2837" s="1">
        <v>17799</v>
      </c>
      <c r="D2837" s="1">
        <v>13</v>
      </c>
      <c r="E2837" s="1">
        <v>3</v>
      </c>
      <c r="G2837" s="1">
        <v>13</v>
      </c>
      <c r="H2837" s="1">
        <v>3</v>
      </c>
    </row>
    <row r="2838" spans="1:8" x14ac:dyDescent="0.3">
      <c r="A2838" s="8" t="s">
        <v>869</v>
      </c>
      <c r="B2838" s="6">
        <v>21744</v>
      </c>
      <c r="C2838" s="1">
        <v>21744</v>
      </c>
      <c r="D2838" s="1">
        <v>3</v>
      </c>
      <c r="E2838" s="1">
        <v>1</v>
      </c>
      <c r="G2838" s="1">
        <v>3</v>
      </c>
      <c r="H2838" s="1">
        <v>1</v>
      </c>
    </row>
    <row r="2839" spans="1:8" x14ac:dyDescent="0.3">
      <c r="A2839" s="8" t="s">
        <v>1179</v>
      </c>
      <c r="B2839" s="6">
        <v>21656</v>
      </c>
      <c r="C2839" s="1">
        <v>13272</v>
      </c>
      <c r="D2839" s="1">
        <v>5</v>
      </c>
      <c r="E2839" s="1">
        <v>2</v>
      </c>
      <c r="G2839" s="1">
        <v>5</v>
      </c>
      <c r="H2839" s="1">
        <v>2</v>
      </c>
    </row>
    <row r="2840" spans="1:8" x14ac:dyDescent="0.3">
      <c r="A2840" s="8" t="s">
        <v>8235</v>
      </c>
      <c r="B2840" s="6">
        <v>21628</v>
      </c>
      <c r="C2840" s="1">
        <v>16396</v>
      </c>
      <c r="D2840" s="1">
        <v>9</v>
      </c>
      <c r="E2840" s="1">
        <v>2</v>
      </c>
      <c r="G2840" s="1">
        <v>9</v>
      </c>
      <c r="H2840" s="1">
        <v>2</v>
      </c>
    </row>
    <row r="2841" spans="1:8" x14ac:dyDescent="0.3">
      <c r="A2841" s="8" t="s">
        <v>6754</v>
      </c>
      <c r="B2841" s="6">
        <v>21578</v>
      </c>
      <c r="C2841" s="1">
        <v>21294</v>
      </c>
      <c r="D2841" s="1">
        <v>7</v>
      </c>
      <c r="E2841" s="1">
        <v>2</v>
      </c>
      <c r="G2841" s="1">
        <v>7</v>
      </c>
      <c r="H2841" s="1">
        <v>2</v>
      </c>
    </row>
    <row r="2842" spans="1:8" x14ac:dyDescent="0.3">
      <c r="A2842" s="8" t="s">
        <v>1929</v>
      </c>
      <c r="B2842" s="6">
        <v>21565</v>
      </c>
      <c r="C2842" s="1">
        <v>21565</v>
      </c>
      <c r="D2842" s="1">
        <v>5</v>
      </c>
      <c r="E2842" s="1">
        <v>1</v>
      </c>
      <c r="G2842" s="1">
        <v>5</v>
      </c>
      <c r="H2842" s="1">
        <v>1</v>
      </c>
    </row>
    <row r="2843" spans="1:8" x14ac:dyDescent="0.3">
      <c r="A2843" s="8" t="s">
        <v>1829</v>
      </c>
      <c r="B2843" s="6">
        <v>21534</v>
      </c>
      <c r="C2843" s="1">
        <v>14352</v>
      </c>
      <c r="D2843" s="1">
        <v>9</v>
      </c>
      <c r="E2843" s="1">
        <v>3</v>
      </c>
      <c r="G2843" s="1">
        <v>9</v>
      </c>
      <c r="H2843" s="1">
        <v>3</v>
      </c>
    </row>
    <row r="2844" spans="1:8" x14ac:dyDescent="0.3">
      <c r="A2844" s="8" t="s">
        <v>4253</v>
      </c>
      <c r="B2844" s="6">
        <v>21518</v>
      </c>
      <c r="C2844" s="1">
        <v>19086</v>
      </c>
      <c r="D2844" s="1">
        <v>10</v>
      </c>
      <c r="E2844" s="1">
        <v>2</v>
      </c>
      <c r="G2844" s="1">
        <v>10</v>
      </c>
      <c r="H2844" s="1">
        <v>2</v>
      </c>
    </row>
    <row r="2845" spans="1:8" x14ac:dyDescent="0.3">
      <c r="A2845" s="8" t="s">
        <v>2293</v>
      </c>
      <c r="B2845" s="6">
        <v>21504</v>
      </c>
      <c r="C2845" s="1">
        <v>11232</v>
      </c>
      <c r="D2845" s="1">
        <v>11</v>
      </c>
      <c r="E2845" s="1">
        <v>2</v>
      </c>
      <c r="G2845" s="1">
        <v>11</v>
      </c>
      <c r="H2845" s="1">
        <v>2</v>
      </c>
    </row>
    <row r="2846" spans="1:8" x14ac:dyDescent="0.3">
      <c r="A2846" s="8" t="s">
        <v>6032</v>
      </c>
      <c r="B2846" s="6">
        <v>21447</v>
      </c>
      <c r="C2846" s="1">
        <v>20997</v>
      </c>
      <c r="D2846" s="1">
        <v>12</v>
      </c>
      <c r="E2846" s="1">
        <v>2</v>
      </c>
      <c r="G2846" s="1">
        <v>12</v>
      </c>
      <c r="H2846" s="1">
        <v>2</v>
      </c>
    </row>
    <row r="2847" spans="1:8" x14ac:dyDescent="0.3">
      <c r="A2847" s="8" t="s">
        <v>7491</v>
      </c>
      <c r="B2847" s="6">
        <v>21418</v>
      </c>
      <c r="C2847" s="1">
        <v>21084</v>
      </c>
      <c r="D2847" s="1">
        <v>9</v>
      </c>
      <c r="E2847" s="1">
        <v>2</v>
      </c>
      <c r="G2847" s="1">
        <v>9</v>
      </c>
      <c r="H2847" s="1">
        <v>2</v>
      </c>
    </row>
    <row r="2848" spans="1:8" x14ac:dyDescent="0.3">
      <c r="A2848" s="8" t="s">
        <v>6589</v>
      </c>
      <c r="B2848" s="6">
        <v>21396</v>
      </c>
      <c r="C2848" s="1">
        <v>11808</v>
      </c>
      <c r="D2848" s="1">
        <v>10</v>
      </c>
      <c r="E2848" s="1">
        <v>2</v>
      </c>
      <c r="G2848" s="1">
        <v>10</v>
      </c>
      <c r="H2848" s="1">
        <v>2</v>
      </c>
    </row>
    <row r="2849" spans="1:8" x14ac:dyDescent="0.3">
      <c r="A2849" s="8" t="s">
        <v>6625</v>
      </c>
      <c r="B2849" s="6">
        <v>21376</v>
      </c>
      <c r="C2849" s="1">
        <v>18864</v>
      </c>
      <c r="D2849" s="1">
        <v>11</v>
      </c>
      <c r="E2849" s="1">
        <v>2</v>
      </c>
      <c r="G2849" s="1">
        <v>11</v>
      </c>
      <c r="H2849" s="1">
        <v>2</v>
      </c>
    </row>
    <row r="2850" spans="1:8" x14ac:dyDescent="0.3">
      <c r="A2850" s="8" t="s">
        <v>5792</v>
      </c>
      <c r="B2850" s="6">
        <v>21376</v>
      </c>
      <c r="C2850" s="1">
        <v>19008</v>
      </c>
      <c r="D2850" s="1">
        <v>5</v>
      </c>
      <c r="E2850" s="1">
        <v>2</v>
      </c>
      <c r="G2850" s="1">
        <v>5</v>
      </c>
      <c r="H2850" s="1">
        <v>2</v>
      </c>
    </row>
    <row r="2851" spans="1:8" x14ac:dyDescent="0.3">
      <c r="A2851" s="8" t="s">
        <v>2691</v>
      </c>
      <c r="B2851" s="6">
        <v>21336</v>
      </c>
      <c r="C2851" s="1">
        <v>21336</v>
      </c>
      <c r="D2851" s="1">
        <v>7</v>
      </c>
      <c r="E2851" s="1">
        <v>1</v>
      </c>
      <c r="G2851" s="1">
        <v>7</v>
      </c>
      <c r="H2851" s="1">
        <v>1</v>
      </c>
    </row>
    <row r="2852" spans="1:8" x14ac:dyDescent="0.3">
      <c r="A2852" s="8" t="s">
        <v>8882</v>
      </c>
      <c r="B2852" s="6">
        <v>21312</v>
      </c>
      <c r="C2852" s="1">
        <v>21312</v>
      </c>
      <c r="D2852" s="1">
        <v>3</v>
      </c>
      <c r="E2852" s="1">
        <v>1</v>
      </c>
      <c r="G2852" s="1">
        <v>3</v>
      </c>
      <c r="H2852" s="1">
        <v>1</v>
      </c>
    </row>
    <row r="2853" spans="1:8" x14ac:dyDescent="0.3">
      <c r="A2853" s="8" t="s">
        <v>5279</v>
      </c>
      <c r="B2853" s="6">
        <v>21303</v>
      </c>
      <c r="C2853" s="1">
        <v>20928</v>
      </c>
      <c r="D2853" s="1">
        <v>5</v>
      </c>
      <c r="E2853" s="1">
        <v>2</v>
      </c>
      <c r="G2853" s="1">
        <v>5</v>
      </c>
      <c r="H2853" s="1">
        <v>2</v>
      </c>
    </row>
    <row r="2854" spans="1:8" x14ac:dyDescent="0.3">
      <c r="A2854" s="8" t="s">
        <v>6788</v>
      </c>
      <c r="B2854" s="6">
        <v>21294</v>
      </c>
      <c r="C2854" s="1">
        <v>21294</v>
      </c>
      <c r="D2854" s="1">
        <v>3</v>
      </c>
      <c r="E2854" s="1">
        <v>1</v>
      </c>
      <c r="G2854" s="1">
        <v>3</v>
      </c>
      <c r="H2854" s="1">
        <v>1</v>
      </c>
    </row>
    <row r="2855" spans="1:8" x14ac:dyDescent="0.3">
      <c r="A2855" s="8" t="s">
        <v>9110</v>
      </c>
      <c r="B2855" s="6">
        <v>21291</v>
      </c>
      <c r="C2855" s="1">
        <v>19995</v>
      </c>
      <c r="D2855" s="1">
        <v>7</v>
      </c>
      <c r="E2855" s="1">
        <v>2</v>
      </c>
      <c r="G2855" s="1">
        <v>7</v>
      </c>
      <c r="H2855" s="1">
        <v>2</v>
      </c>
    </row>
    <row r="2856" spans="1:8" x14ac:dyDescent="0.3">
      <c r="A2856" s="8" t="s">
        <v>3476</v>
      </c>
      <c r="B2856" s="6">
        <v>21288</v>
      </c>
      <c r="C2856" s="1">
        <v>21288</v>
      </c>
      <c r="D2856" s="1">
        <v>6</v>
      </c>
      <c r="E2856" s="1">
        <v>1</v>
      </c>
      <c r="G2856" s="1">
        <v>6</v>
      </c>
      <c r="H2856" s="1">
        <v>1</v>
      </c>
    </row>
    <row r="2857" spans="1:8" x14ac:dyDescent="0.3">
      <c r="A2857" s="8" t="s">
        <v>7923</v>
      </c>
      <c r="B2857" s="6">
        <v>21264</v>
      </c>
      <c r="C2857" s="1">
        <v>21264</v>
      </c>
      <c r="D2857" s="1">
        <v>6</v>
      </c>
      <c r="E2857" s="1">
        <v>1</v>
      </c>
      <c r="G2857" s="1">
        <v>6</v>
      </c>
      <c r="H2857" s="1">
        <v>1</v>
      </c>
    </row>
    <row r="2858" spans="1:8" x14ac:dyDescent="0.3">
      <c r="A2858" s="8" t="s">
        <v>8158</v>
      </c>
      <c r="B2858" s="6">
        <v>21204</v>
      </c>
      <c r="C2858" s="1">
        <v>21204</v>
      </c>
      <c r="D2858" s="1">
        <v>3</v>
      </c>
      <c r="E2858" s="1">
        <v>1</v>
      </c>
      <c r="G2858" s="1">
        <v>3</v>
      </c>
      <c r="H2858" s="1">
        <v>1</v>
      </c>
    </row>
    <row r="2859" spans="1:8" x14ac:dyDescent="0.3">
      <c r="A2859" s="8" t="s">
        <v>3549</v>
      </c>
      <c r="B2859" s="6">
        <v>21196</v>
      </c>
      <c r="C2859" s="1">
        <v>21196</v>
      </c>
      <c r="D2859" s="1">
        <v>2</v>
      </c>
      <c r="E2859" s="1">
        <v>1</v>
      </c>
      <c r="G2859" s="1">
        <v>2</v>
      </c>
      <c r="H2859" s="1">
        <v>1</v>
      </c>
    </row>
    <row r="2860" spans="1:8" x14ac:dyDescent="0.3">
      <c r="A2860" s="8" t="s">
        <v>248</v>
      </c>
      <c r="B2860" s="6">
        <v>21196</v>
      </c>
      <c r="C2860" s="1">
        <v>21196</v>
      </c>
      <c r="D2860" s="1">
        <v>4</v>
      </c>
      <c r="E2860" s="1">
        <v>1</v>
      </c>
      <c r="G2860" s="1">
        <v>4</v>
      </c>
      <c r="H2860" s="1">
        <v>1</v>
      </c>
    </row>
    <row r="2861" spans="1:8" x14ac:dyDescent="0.3">
      <c r="A2861" s="8" t="s">
        <v>252</v>
      </c>
      <c r="B2861" s="6">
        <v>21196</v>
      </c>
      <c r="C2861" s="1">
        <v>21196</v>
      </c>
      <c r="D2861" s="1">
        <v>4</v>
      </c>
      <c r="E2861" s="1">
        <v>1</v>
      </c>
      <c r="G2861" s="1">
        <v>4</v>
      </c>
      <c r="H2861" s="1">
        <v>1</v>
      </c>
    </row>
    <row r="2862" spans="1:8" x14ac:dyDescent="0.3">
      <c r="A2862" s="8" t="s">
        <v>4468</v>
      </c>
      <c r="B2862" s="6">
        <v>21184</v>
      </c>
      <c r="C2862" s="1">
        <v>21184</v>
      </c>
      <c r="D2862" s="1">
        <v>8</v>
      </c>
      <c r="E2862" s="1">
        <v>1</v>
      </c>
      <c r="G2862" s="1">
        <v>8</v>
      </c>
      <c r="H2862" s="1">
        <v>1</v>
      </c>
    </row>
    <row r="2863" spans="1:8" x14ac:dyDescent="0.3">
      <c r="A2863" s="8" t="s">
        <v>4122</v>
      </c>
      <c r="B2863" s="6">
        <v>21166</v>
      </c>
      <c r="C2863" s="1">
        <v>13986</v>
      </c>
      <c r="D2863" s="1">
        <v>20</v>
      </c>
      <c r="E2863" s="1">
        <v>3</v>
      </c>
      <c r="G2863" s="1">
        <v>20</v>
      </c>
      <c r="H2863" s="1">
        <v>3</v>
      </c>
    </row>
    <row r="2864" spans="1:8" x14ac:dyDescent="0.3">
      <c r="A2864" s="8" t="s">
        <v>1772</v>
      </c>
      <c r="B2864" s="6">
        <v>21098</v>
      </c>
      <c r="C2864" s="1">
        <v>21098</v>
      </c>
      <c r="D2864" s="1">
        <v>2</v>
      </c>
      <c r="E2864" s="1">
        <v>1</v>
      </c>
      <c r="G2864" s="1">
        <v>2</v>
      </c>
      <c r="H2864" s="1">
        <v>1</v>
      </c>
    </row>
    <row r="2865" spans="1:8" x14ac:dyDescent="0.3">
      <c r="A2865" s="8" t="s">
        <v>8885</v>
      </c>
      <c r="B2865" s="6">
        <v>21085</v>
      </c>
      <c r="C2865" s="1">
        <v>11104</v>
      </c>
      <c r="D2865" s="1">
        <v>21</v>
      </c>
      <c r="E2865" s="1">
        <v>5</v>
      </c>
      <c r="G2865" s="1">
        <v>21</v>
      </c>
      <c r="H2865" s="1">
        <v>5</v>
      </c>
    </row>
    <row r="2866" spans="1:8" x14ac:dyDescent="0.3">
      <c r="A2866" s="8" t="s">
        <v>7408</v>
      </c>
      <c r="B2866" s="6">
        <v>21082</v>
      </c>
      <c r="C2866" s="1">
        <v>9608</v>
      </c>
      <c r="D2866" s="1">
        <v>12</v>
      </c>
      <c r="E2866" s="1">
        <v>3</v>
      </c>
      <c r="G2866" s="1">
        <v>12</v>
      </c>
      <c r="H2866" s="1">
        <v>3</v>
      </c>
    </row>
    <row r="2867" spans="1:8" x14ac:dyDescent="0.3">
      <c r="A2867" s="8" t="s">
        <v>1654</v>
      </c>
      <c r="B2867" s="6">
        <v>21072</v>
      </c>
      <c r="C2867" s="1">
        <v>21072</v>
      </c>
      <c r="D2867" s="1">
        <v>3</v>
      </c>
      <c r="E2867" s="1">
        <v>1</v>
      </c>
      <c r="G2867" s="1">
        <v>3</v>
      </c>
      <c r="H2867" s="1">
        <v>1</v>
      </c>
    </row>
    <row r="2868" spans="1:8" x14ac:dyDescent="0.3">
      <c r="A2868" s="8" t="s">
        <v>9338</v>
      </c>
      <c r="B2868" s="6">
        <v>21056</v>
      </c>
      <c r="C2868" s="1">
        <v>13754</v>
      </c>
      <c r="D2868" s="1">
        <v>6</v>
      </c>
      <c r="E2868" s="1">
        <v>2</v>
      </c>
      <c r="G2868" s="1">
        <v>6</v>
      </c>
      <c r="H2868" s="1">
        <v>2</v>
      </c>
    </row>
    <row r="2869" spans="1:8" x14ac:dyDescent="0.3">
      <c r="A2869" s="8" t="s">
        <v>9100</v>
      </c>
      <c r="B2869" s="6">
        <v>21024</v>
      </c>
      <c r="C2869" s="1">
        <v>15192</v>
      </c>
      <c r="D2869" s="1">
        <v>12</v>
      </c>
      <c r="E2869" s="1">
        <v>2</v>
      </c>
      <c r="G2869" s="1">
        <v>12</v>
      </c>
      <c r="H2869" s="1">
        <v>2</v>
      </c>
    </row>
    <row r="2870" spans="1:8" x14ac:dyDescent="0.3">
      <c r="A2870" s="8" t="s">
        <v>8525</v>
      </c>
      <c r="B2870" s="6">
        <v>21013</v>
      </c>
      <c r="C2870" s="1">
        <v>16945</v>
      </c>
      <c r="D2870" s="1">
        <v>7</v>
      </c>
      <c r="E2870" s="1">
        <v>2</v>
      </c>
      <c r="G2870" s="1">
        <v>7</v>
      </c>
      <c r="H2870" s="1">
        <v>2</v>
      </c>
    </row>
    <row r="2871" spans="1:8" x14ac:dyDescent="0.3">
      <c r="A2871" s="8" t="s">
        <v>2226</v>
      </c>
      <c r="B2871" s="6">
        <v>20988</v>
      </c>
      <c r="C2871" s="1">
        <v>20988</v>
      </c>
      <c r="D2871" s="1">
        <v>3</v>
      </c>
      <c r="E2871" s="1">
        <v>1</v>
      </c>
      <c r="G2871" s="1">
        <v>3</v>
      </c>
      <c r="H2871" s="1">
        <v>1</v>
      </c>
    </row>
    <row r="2872" spans="1:8" x14ac:dyDescent="0.3">
      <c r="A2872" s="8" t="s">
        <v>4105</v>
      </c>
      <c r="B2872" s="6">
        <v>20967</v>
      </c>
      <c r="C2872" s="1">
        <v>20967</v>
      </c>
      <c r="D2872" s="1">
        <v>1</v>
      </c>
      <c r="E2872" s="1">
        <v>1</v>
      </c>
      <c r="G2872" s="1">
        <v>1</v>
      </c>
      <c r="H2872" s="1">
        <v>1</v>
      </c>
    </row>
    <row r="2873" spans="1:8" x14ac:dyDescent="0.3">
      <c r="A2873" s="8" t="s">
        <v>266</v>
      </c>
      <c r="B2873" s="6">
        <v>20955</v>
      </c>
      <c r="C2873" s="1">
        <v>8999</v>
      </c>
      <c r="D2873" s="1">
        <v>15</v>
      </c>
      <c r="E2873" s="1">
        <v>4</v>
      </c>
      <c r="G2873" s="1">
        <v>15</v>
      </c>
      <c r="H2873" s="1">
        <v>4</v>
      </c>
    </row>
    <row r="2874" spans="1:8" x14ac:dyDescent="0.3">
      <c r="A2874" s="8" t="s">
        <v>6956</v>
      </c>
      <c r="B2874" s="6">
        <v>20936</v>
      </c>
      <c r="C2874" s="1">
        <v>20936</v>
      </c>
      <c r="D2874" s="1">
        <v>1</v>
      </c>
      <c r="E2874" s="1">
        <v>1</v>
      </c>
      <c r="G2874" s="1">
        <v>1</v>
      </c>
      <c r="H2874" s="1">
        <v>1</v>
      </c>
    </row>
    <row r="2875" spans="1:8" x14ac:dyDescent="0.3">
      <c r="A2875" s="8" t="s">
        <v>8246</v>
      </c>
      <c r="B2875" s="6">
        <v>20868</v>
      </c>
      <c r="C2875" s="1">
        <v>13168</v>
      </c>
      <c r="D2875" s="1">
        <v>7</v>
      </c>
      <c r="E2875" s="1">
        <v>3</v>
      </c>
      <c r="G2875" s="1">
        <v>7</v>
      </c>
      <c r="H2875" s="1">
        <v>3</v>
      </c>
    </row>
    <row r="2876" spans="1:8" x14ac:dyDescent="0.3">
      <c r="A2876" s="8" t="s">
        <v>4201</v>
      </c>
      <c r="B2876" s="6">
        <v>20784</v>
      </c>
      <c r="C2876" s="1">
        <v>15552</v>
      </c>
      <c r="D2876" s="1">
        <v>4</v>
      </c>
      <c r="E2876" s="1">
        <v>2</v>
      </c>
      <c r="G2876" s="1">
        <v>4</v>
      </c>
      <c r="H2876" s="1">
        <v>2</v>
      </c>
    </row>
    <row r="2877" spans="1:8" x14ac:dyDescent="0.3">
      <c r="A2877" s="8" t="s">
        <v>6150</v>
      </c>
      <c r="B2877" s="6">
        <v>20776</v>
      </c>
      <c r="C2877" s="1">
        <v>20776</v>
      </c>
      <c r="D2877" s="1">
        <v>4</v>
      </c>
      <c r="E2877" s="1">
        <v>1</v>
      </c>
      <c r="G2877" s="1">
        <v>4</v>
      </c>
      <c r="H2877" s="1">
        <v>1</v>
      </c>
    </row>
    <row r="2878" spans="1:8" x14ac:dyDescent="0.3">
      <c r="A2878" s="8" t="s">
        <v>6809</v>
      </c>
      <c r="B2878" s="6">
        <v>20768</v>
      </c>
      <c r="C2878" s="1">
        <v>20768</v>
      </c>
      <c r="D2878" s="1">
        <v>8</v>
      </c>
      <c r="E2878" s="1">
        <v>1</v>
      </c>
      <c r="G2878" s="1">
        <v>8</v>
      </c>
      <c r="H2878" s="1">
        <v>1</v>
      </c>
    </row>
    <row r="2879" spans="1:8" x14ac:dyDescent="0.3">
      <c r="A2879" s="8" t="s">
        <v>8754</v>
      </c>
      <c r="B2879" s="6">
        <v>20768</v>
      </c>
      <c r="C2879" s="1">
        <v>20768</v>
      </c>
      <c r="D2879" s="1">
        <v>2</v>
      </c>
      <c r="E2879" s="1">
        <v>1</v>
      </c>
      <c r="G2879" s="1">
        <v>2</v>
      </c>
      <c r="H2879" s="1">
        <v>1</v>
      </c>
    </row>
    <row r="2880" spans="1:8" x14ac:dyDescent="0.3">
      <c r="A2880" s="8" t="s">
        <v>5107</v>
      </c>
      <c r="B2880" s="6">
        <v>20748</v>
      </c>
      <c r="C2880" s="1">
        <v>20748</v>
      </c>
      <c r="D2880" s="1">
        <v>1</v>
      </c>
      <c r="E2880" s="1">
        <v>1</v>
      </c>
      <c r="G2880" s="1">
        <v>1</v>
      </c>
      <c r="H2880" s="1">
        <v>1</v>
      </c>
    </row>
    <row r="2881" spans="1:8" x14ac:dyDescent="0.3">
      <c r="A2881" s="8" t="s">
        <v>6706</v>
      </c>
      <c r="B2881" s="6">
        <v>20736</v>
      </c>
      <c r="C2881" s="1">
        <v>20736</v>
      </c>
      <c r="D2881" s="1">
        <v>4</v>
      </c>
      <c r="E2881" s="1">
        <v>1</v>
      </c>
      <c r="G2881" s="1">
        <v>4</v>
      </c>
      <c r="H2881" s="1">
        <v>1</v>
      </c>
    </row>
    <row r="2882" spans="1:8" x14ac:dyDescent="0.3">
      <c r="A2882" s="8" t="s">
        <v>7267</v>
      </c>
      <c r="B2882" s="6">
        <v>20736</v>
      </c>
      <c r="C2882" s="1">
        <v>20736</v>
      </c>
      <c r="D2882" s="1">
        <v>4</v>
      </c>
      <c r="E2882" s="1">
        <v>1</v>
      </c>
      <c r="G2882" s="1">
        <v>4</v>
      </c>
      <c r="H2882" s="1">
        <v>1</v>
      </c>
    </row>
    <row r="2883" spans="1:8" x14ac:dyDescent="0.3">
      <c r="A2883" s="8" t="s">
        <v>5135</v>
      </c>
      <c r="B2883" s="6">
        <v>20736</v>
      </c>
      <c r="C2883" s="1">
        <v>20736</v>
      </c>
      <c r="D2883" s="1">
        <v>4</v>
      </c>
      <c r="E2883" s="1">
        <v>1</v>
      </c>
      <c r="G2883" s="1">
        <v>4</v>
      </c>
      <c r="H2883" s="1">
        <v>1</v>
      </c>
    </row>
    <row r="2884" spans="1:8" x14ac:dyDescent="0.3">
      <c r="A2884" s="8" t="s">
        <v>8691</v>
      </c>
      <c r="B2884" s="6">
        <v>20736</v>
      </c>
      <c r="C2884" s="1">
        <v>20736</v>
      </c>
      <c r="D2884" s="1">
        <v>4</v>
      </c>
      <c r="E2884" s="1">
        <v>1</v>
      </c>
      <c r="G2884" s="1">
        <v>4</v>
      </c>
      <c r="H2884" s="1">
        <v>1</v>
      </c>
    </row>
    <row r="2885" spans="1:8" x14ac:dyDescent="0.3">
      <c r="A2885" s="8" t="s">
        <v>4975</v>
      </c>
      <c r="B2885" s="6">
        <v>20736</v>
      </c>
      <c r="C2885" s="1">
        <v>20736</v>
      </c>
      <c r="D2885" s="1">
        <v>4</v>
      </c>
      <c r="E2885" s="1">
        <v>1</v>
      </c>
      <c r="G2885" s="1">
        <v>4</v>
      </c>
      <c r="H2885" s="1">
        <v>1</v>
      </c>
    </row>
    <row r="2886" spans="1:8" x14ac:dyDescent="0.3">
      <c r="A2886" s="8" t="s">
        <v>5350</v>
      </c>
      <c r="B2886" s="6">
        <v>20736</v>
      </c>
      <c r="C2886" s="1">
        <v>20736</v>
      </c>
      <c r="D2886" s="1">
        <v>4</v>
      </c>
      <c r="E2886" s="1">
        <v>1</v>
      </c>
      <c r="G2886" s="1">
        <v>4</v>
      </c>
      <c r="H2886" s="1">
        <v>1</v>
      </c>
    </row>
    <row r="2887" spans="1:8" x14ac:dyDescent="0.3">
      <c r="A2887" s="8" t="s">
        <v>5307</v>
      </c>
      <c r="B2887" s="6">
        <v>20724</v>
      </c>
      <c r="C2887" s="1">
        <v>20724</v>
      </c>
      <c r="D2887" s="1">
        <v>11</v>
      </c>
      <c r="E2887" s="1">
        <v>1</v>
      </c>
      <c r="G2887" s="1">
        <v>11</v>
      </c>
      <c r="H2887" s="1">
        <v>1</v>
      </c>
    </row>
    <row r="2888" spans="1:8" x14ac:dyDescent="0.3">
      <c r="A2888" s="8" t="s">
        <v>136</v>
      </c>
      <c r="B2888" s="6">
        <v>20705</v>
      </c>
      <c r="C2888" s="1">
        <v>11648</v>
      </c>
      <c r="D2888" s="1">
        <v>5</v>
      </c>
      <c r="E2888" s="1">
        <v>2</v>
      </c>
      <c r="G2888" s="1">
        <v>5</v>
      </c>
      <c r="H2888" s="1">
        <v>2</v>
      </c>
    </row>
    <row r="2889" spans="1:8" x14ac:dyDescent="0.3">
      <c r="A2889" s="8" t="s">
        <v>8712</v>
      </c>
      <c r="B2889" s="6">
        <v>20696</v>
      </c>
      <c r="C2889" s="1">
        <v>14432</v>
      </c>
      <c r="D2889" s="1">
        <v>7</v>
      </c>
      <c r="E2889" s="1">
        <v>2</v>
      </c>
      <c r="G2889" s="1">
        <v>7</v>
      </c>
      <c r="H2889" s="1">
        <v>2</v>
      </c>
    </row>
    <row r="2890" spans="1:8" x14ac:dyDescent="0.3">
      <c r="A2890" s="8" t="s">
        <v>4976</v>
      </c>
      <c r="B2890" s="6">
        <v>20667</v>
      </c>
      <c r="C2890" s="1">
        <v>8379</v>
      </c>
      <c r="D2890" s="1">
        <v>17</v>
      </c>
      <c r="E2890" s="1">
        <v>4</v>
      </c>
      <c r="G2890" s="1">
        <v>17</v>
      </c>
      <c r="H2890" s="1">
        <v>4</v>
      </c>
    </row>
    <row r="2891" spans="1:8" x14ac:dyDescent="0.3">
      <c r="A2891" s="8" t="s">
        <v>9089</v>
      </c>
      <c r="B2891" s="6">
        <v>20664</v>
      </c>
      <c r="C2891" s="1">
        <v>20664</v>
      </c>
      <c r="D2891" s="1">
        <v>7</v>
      </c>
      <c r="E2891" s="1">
        <v>1</v>
      </c>
      <c r="G2891" s="1">
        <v>7</v>
      </c>
      <c r="H2891" s="1">
        <v>1</v>
      </c>
    </row>
    <row r="2892" spans="1:8" x14ac:dyDescent="0.3">
      <c r="A2892" s="8" t="s">
        <v>8983</v>
      </c>
      <c r="B2892" s="6">
        <v>20664</v>
      </c>
      <c r="C2892" s="1">
        <v>19182</v>
      </c>
      <c r="D2892" s="1">
        <v>6</v>
      </c>
      <c r="E2892" s="1">
        <v>2</v>
      </c>
      <c r="G2892" s="1">
        <v>6</v>
      </c>
      <c r="H2892" s="1">
        <v>2</v>
      </c>
    </row>
    <row r="2893" spans="1:8" x14ac:dyDescent="0.3">
      <c r="A2893" s="8" t="s">
        <v>5235</v>
      </c>
      <c r="B2893" s="6">
        <v>20643</v>
      </c>
      <c r="C2893" s="1">
        <v>20643</v>
      </c>
      <c r="D2893" s="1">
        <v>3</v>
      </c>
      <c r="E2893" s="1">
        <v>1</v>
      </c>
      <c r="G2893" s="1">
        <v>3</v>
      </c>
      <c r="H2893" s="1">
        <v>1</v>
      </c>
    </row>
    <row r="2894" spans="1:8" x14ac:dyDescent="0.3">
      <c r="A2894" s="8" t="s">
        <v>6273</v>
      </c>
      <c r="B2894" s="6">
        <v>20573</v>
      </c>
      <c r="C2894" s="1">
        <v>18669</v>
      </c>
      <c r="D2894" s="1">
        <v>6</v>
      </c>
      <c r="E2894" s="1">
        <v>3</v>
      </c>
      <c r="G2894" s="1">
        <v>6</v>
      </c>
      <c r="H2894" s="1">
        <v>3</v>
      </c>
    </row>
    <row r="2895" spans="1:8" x14ac:dyDescent="0.3">
      <c r="A2895" s="8" t="s">
        <v>7285</v>
      </c>
      <c r="B2895" s="6">
        <v>20544</v>
      </c>
      <c r="C2895" s="1">
        <v>20544</v>
      </c>
      <c r="D2895" s="1">
        <v>6</v>
      </c>
      <c r="E2895" s="1">
        <v>1</v>
      </c>
      <c r="G2895" s="1">
        <v>6</v>
      </c>
      <c r="H2895" s="1">
        <v>1</v>
      </c>
    </row>
    <row r="2896" spans="1:8" x14ac:dyDescent="0.3">
      <c r="A2896" s="8" t="s">
        <v>4252</v>
      </c>
      <c r="B2896" s="6">
        <v>20503</v>
      </c>
      <c r="C2896" s="1">
        <v>20503</v>
      </c>
      <c r="D2896" s="1">
        <v>7</v>
      </c>
      <c r="E2896" s="1">
        <v>1</v>
      </c>
      <c r="G2896" s="1">
        <v>7</v>
      </c>
      <c r="H2896" s="1">
        <v>1</v>
      </c>
    </row>
    <row r="2897" spans="1:8" x14ac:dyDescent="0.3">
      <c r="A2897" s="8" t="s">
        <v>8461</v>
      </c>
      <c r="B2897" s="6">
        <v>20495</v>
      </c>
      <c r="C2897" s="1">
        <v>20495</v>
      </c>
      <c r="D2897" s="1">
        <v>5</v>
      </c>
      <c r="E2897" s="1">
        <v>1</v>
      </c>
      <c r="G2897" s="1">
        <v>5</v>
      </c>
      <c r="H2897" s="1">
        <v>1</v>
      </c>
    </row>
    <row r="2898" spans="1:8" x14ac:dyDescent="0.3">
      <c r="A2898" s="8" t="s">
        <v>5968</v>
      </c>
      <c r="B2898" s="6">
        <v>20485</v>
      </c>
      <c r="C2898" s="1">
        <v>20485</v>
      </c>
      <c r="D2898" s="1">
        <v>5</v>
      </c>
      <c r="E2898" s="1">
        <v>1</v>
      </c>
      <c r="G2898" s="1">
        <v>5</v>
      </c>
      <c r="H2898" s="1">
        <v>1</v>
      </c>
    </row>
    <row r="2899" spans="1:8" x14ac:dyDescent="0.3">
      <c r="A2899" s="8" t="s">
        <v>5760</v>
      </c>
      <c r="B2899" s="6">
        <v>20451</v>
      </c>
      <c r="C2899" s="1">
        <v>16032</v>
      </c>
      <c r="D2899" s="1">
        <v>9</v>
      </c>
      <c r="E2899" s="1">
        <v>2</v>
      </c>
      <c r="G2899" s="1">
        <v>9</v>
      </c>
      <c r="H2899" s="1">
        <v>2</v>
      </c>
    </row>
    <row r="2900" spans="1:8" x14ac:dyDescent="0.3">
      <c r="A2900" s="8" t="s">
        <v>7552</v>
      </c>
      <c r="B2900" s="6">
        <v>20448</v>
      </c>
      <c r="C2900" s="1">
        <v>18096</v>
      </c>
      <c r="D2900" s="1">
        <v>10</v>
      </c>
      <c r="E2900" s="1">
        <v>2</v>
      </c>
      <c r="G2900" s="1">
        <v>10</v>
      </c>
      <c r="H2900" s="1">
        <v>2</v>
      </c>
    </row>
    <row r="2901" spans="1:8" x14ac:dyDescent="0.3">
      <c r="A2901" s="8" t="s">
        <v>9058</v>
      </c>
      <c r="B2901" s="6">
        <v>20408</v>
      </c>
      <c r="C2901" s="1">
        <v>13856</v>
      </c>
      <c r="D2901" s="1">
        <v>9</v>
      </c>
      <c r="E2901" s="1">
        <v>2</v>
      </c>
      <c r="G2901" s="1">
        <v>9</v>
      </c>
      <c r="H2901" s="1">
        <v>2</v>
      </c>
    </row>
    <row r="2902" spans="1:8" x14ac:dyDescent="0.3">
      <c r="A2902" s="8" t="s">
        <v>5363</v>
      </c>
      <c r="B2902" s="6">
        <v>20392</v>
      </c>
      <c r="C2902" s="1">
        <v>20392</v>
      </c>
      <c r="D2902" s="1">
        <v>5</v>
      </c>
      <c r="E2902" s="1">
        <v>1</v>
      </c>
      <c r="G2902" s="1">
        <v>5</v>
      </c>
      <c r="H2902" s="1">
        <v>1</v>
      </c>
    </row>
    <row r="2903" spans="1:8" x14ac:dyDescent="0.3">
      <c r="A2903" s="8" t="s">
        <v>8523</v>
      </c>
      <c r="B2903" s="6">
        <v>20363</v>
      </c>
      <c r="C2903" s="1">
        <v>8997</v>
      </c>
      <c r="D2903" s="1">
        <v>7</v>
      </c>
      <c r="E2903" s="1">
        <v>3</v>
      </c>
      <c r="G2903" s="1">
        <v>7</v>
      </c>
      <c r="H2903" s="1">
        <v>3</v>
      </c>
    </row>
    <row r="2904" spans="1:8" x14ac:dyDescent="0.3">
      <c r="A2904" s="8" t="s">
        <v>9444</v>
      </c>
      <c r="B2904" s="6">
        <v>20338</v>
      </c>
      <c r="C2904" s="1">
        <v>14792</v>
      </c>
      <c r="D2904" s="1">
        <v>15</v>
      </c>
      <c r="E2904" s="1">
        <v>3</v>
      </c>
      <c r="G2904" s="1">
        <v>15</v>
      </c>
      <c r="H2904" s="1">
        <v>3</v>
      </c>
    </row>
    <row r="2905" spans="1:8" x14ac:dyDescent="0.3">
      <c r="A2905" s="8" t="s">
        <v>5897</v>
      </c>
      <c r="B2905" s="6">
        <v>20201</v>
      </c>
      <c r="C2905" s="1">
        <v>11277</v>
      </c>
      <c r="D2905" s="1">
        <v>8</v>
      </c>
      <c r="E2905" s="1">
        <v>3</v>
      </c>
      <c r="G2905" s="1">
        <v>8</v>
      </c>
      <c r="H2905" s="1">
        <v>3</v>
      </c>
    </row>
    <row r="2906" spans="1:8" x14ac:dyDescent="0.3">
      <c r="A2906" s="8" t="s">
        <v>2248</v>
      </c>
      <c r="B2906" s="6">
        <v>20186</v>
      </c>
      <c r="C2906" s="1">
        <v>9378</v>
      </c>
      <c r="D2906" s="1">
        <v>31</v>
      </c>
      <c r="E2906" s="1">
        <v>5</v>
      </c>
      <c r="G2906" s="1">
        <v>31</v>
      </c>
      <c r="H2906" s="1">
        <v>5</v>
      </c>
    </row>
    <row r="2907" spans="1:8" x14ac:dyDescent="0.3">
      <c r="A2907" s="8" t="s">
        <v>7771</v>
      </c>
      <c r="B2907" s="6">
        <v>20119</v>
      </c>
      <c r="C2907" s="1">
        <v>16407</v>
      </c>
      <c r="D2907" s="1">
        <v>10</v>
      </c>
      <c r="E2907" s="1">
        <v>2</v>
      </c>
      <c r="G2907" s="1">
        <v>10</v>
      </c>
      <c r="H2907" s="1">
        <v>2</v>
      </c>
    </row>
    <row r="2908" spans="1:8" x14ac:dyDescent="0.3">
      <c r="A2908" s="8" t="s">
        <v>7538</v>
      </c>
      <c r="B2908" s="6">
        <v>20109</v>
      </c>
      <c r="C2908" s="1">
        <v>10293</v>
      </c>
      <c r="D2908" s="1">
        <v>9</v>
      </c>
      <c r="E2908" s="1">
        <v>2</v>
      </c>
      <c r="G2908" s="1">
        <v>9</v>
      </c>
      <c r="H2908" s="1">
        <v>2</v>
      </c>
    </row>
    <row r="2909" spans="1:8" x14ac:dyDescent="0.3">
      <c r="A2909" s="8" t="s">
        <v>4206</v>
      </c>
      <c r="B2909" s="6">
        <v>20104</v>
      </c>
      <c r="C2909" s="1">
        <v>20104</v>
      </c>
      <c r="D2909" s="1">
        <v>1</v>
      </c>
      <c r="E2909" s="1">
        <v>1</v>
      </c>
      <c r="G2909" s="1">
        <v>1</v>
      </c>
      <c r="H2909" s="1">
        <v>1</v>
      </c>
    </row>
    <row r="2910" spans="1:8" x14ac:dyDescent="0.3">
      <c r="A2910" s="8" t="s">
        <v>325</v>
      </c>
      <c r="B2910" s="6">
        <v>20094</v>
      </c>
      <c r="C2910" s="1">
        <v>10312</v>
      </c>
      <c r="D2910" s="1">
        <v>10</v>
      </c>
      <c r="E2910" s="1">
        <v>2</v>
      </c>
      <c r="G2910" s="1">
        <v>10</v>
      </c>
      <c r="H2910" s="1">
        <v>2</v>
      </c>
    </row>
    <row r="2911" spans="1:8" x14ac:dyDescent="0.3">
      <c r="A2911" s="8" t="s">
        <v>8434</v>
      </c>
      <c r="B2911" s="6">
        <v>20090</v>
      </c>
      <c r="C2911" s="1">
        <v>16598</v>
      </c>
      <c r="D2911" s="1">
        <v>7</v>
      </c>
      <c r="E2911" s="1">
        <v>3</v>
      </c>
      <c r="G2911" s="1">
        <v>7</v>
      </c>
      <c r="H2911" s="1">
        <v>3</v>
      </c>
    </row>
    <row r="2912" spans="1:8" x14ac:dyDescent="0.3">
      <c r="A2912" s="8" t="s">
        <v>7653</v>
      </c>
      <c r="B2912" s="6">
        <v>19999</v>
      </c>
      <c r="C2912" s="1">
        <v>19999</v>
      </c>
      <c r="D2912" s="1">
        <v>1</v>
      </c>
      <c r="E2912" s="1">
        <v>1</v>
      </c>
      <c r="G2912" s="1">
        <v>1</v>
      </c>
      <c r="H2912" s="1">
        <v>1</v>
      </c>
    </row>
    <row r="2913" spans="1:8" x14ac:dyDescent="0.3">
      <c r="A2913" s="8" t="s">
        <v>7298</v>
      </c>
      <c r="B2913" s="6">
        <v>19999</v>
      </c>
      <c r="C2913" s="1">
        <v>9196</v>
      </c>
      <c r="D2913" s="1">
        <v>13</v>
      </c>
      <c r="E2913" s="1">
        <v>4</v>
      </c>
      <c r="G2913" s="1">
        <v>13</v>
      </c>
      <c r="H2913" s="1">
        <v>4</v>
      </c>
    </row>
    <row r="2914" spans="1:8" x14ac:dyDescent="0.3">
      <c r="A2914" s="8" t="s">
        <v>3896</v>
      </c>
      <c r="B2914" s="6">
        <v>19998</v>
      </c>
      <c r="C2914" s="1">
        <v>19998</v>
      </c>
      <c r="D2914" s="1">
        <v>2</v>
      </c>
      <c r="E2914" s="1">
        <v>1</v>
      </c>
      <c r="G2914" s="1">
        <v>2</v>
      </c>
      <c r="H2914" s="1">
        <v>1</v>
      </c>
    </row>
    <row r="2915" spans="1:8" x14ac:dyDescent="0.3">
      <c r="A2915" s="8" t="s">
        <v>8708</v>
      </c>
      <c r="B2915" s="6">
        <v>19998</v>
      </c>
      <c r="C2915" s="1">
        <v>19998</v>
      </c>
      <c r="D2915" s="1">
        <v>2</v>
      </c>
      <c r="E2915" s="1">
        <v>1</v>
      </c>
      <c r="G2915" s="1">
        <v>2</v>
      </c>
      <c r="H2915" s="1">
        <v>1</v>
      </c>
    </row>
    <row r="2916" spans="1:8" x14ac:dyDescent="0.3">
      <c r="A2916" s="8" t="s">
        <v>7741</v>
      </c>
      <c r="B2916" s="6">
        <v>19986</v>
      </c>
      <c r="C2916" s="1">
        <v>12993</v>
      </c>
      <c r="D2916" s="1">
        <v>10</v>
      </c>
      <c r="E2916" s="1">
        <v>2</v>
      </c>
      <c r="G2916" s="1">
        <v>10</v>
      </c>
      <c r="H2916" s="1">
        <v>2</v>
      </c>
    </row>
    <row r="2917" spans="1:8" x14ac:dyDescent="0.3">
      <c r="A2917" s="8" t="s">
        <v>8484</v>
      </c>
      <c r="B2917" s="6">
        <v>19975</v>
      </c>
      <c r="C2917" s="1">
        <v>19975</v>
      </c>
      <c r="D2917" s="1">
        <v>5</v>
      </c>
      <c r="E2917" s="1">
        <v>1</v>
      </c>
      <c r="G2917" s="1">
        <v>5</v>
      </c>
      <c r="H2917" s="1">
        <v>1</v>
      </c>
    </row>
    <row r="2918" spans="1:8" x14ac:dyDescent="0.3">
      <c r="A2918" s="8" t="s">
        <v>4304</v>
      </c>
      <c r="B2918" s="6">
        <v>19974</v>
      </c>
      <c r="C2918" s="1">
        <v>19974</v>
      </c>
      <c r="D2918" s="1">
        <v>6</v>
      </c>
      <c r="E2918" s="1">
        <v>1</v>
      </c>
      <c r="G2918" s="1">
        <v>6</v>
      </c>
      <c r="H2918" s="1">
        <v>1</v>
      </c>
    </row>
    <row r="2919" spans="1:8" x14ac:dyDescent="0.3">
      <c r="A2919" s="8" t="s">
        <v>4359</v>
      </c>
      <c r="B2919" s="6">
        <v>19949</v>
      </c>
      <c r="C2919" s="1">
        <v>9474</v>
      </c>
      <c r="D2919" s="1">
        <v>24</v>
      </c>
      <c r="E2919" s="1">
        <v>4</v>
      </c>
      <c r="G2919" s="1">
        <v>24</v>
      </c>
      <c r="H2919" s="1">
        <v>4</v>
      </c>
    </row>
    <row r="2920" spans="1:8" x14ac:dyDescent="0.3">
      <c r="A2920" s="8" t="s">
        <v>4908</v>
      </c>
      <c r="B2920" s="6">
        <v>19917</v>
      </c>
      <c r="C2920" s="1">
        <v>14585</v>
      </c>
      <c r="D2920" s="1">
        <v>11</v>
      </c>
      <c r="E2920" s="1">
        <v>3</v>
      </c>
      <c r="G2920" s="1">
        <v>11</v>
      </c>
      <c r="H2920" s="1">
        <v>3</v>
      </c>
    </row>
    <row r="2921" spans="1:8" x14ac:dyDescent="0.3">
      <c r="A2921" s="8" t="s">
        <v>821</v>
      </c>
      <c r="B2921" s="6">
        <v>19904</v>
      </c>
      <c r="C2921" s="1">
        <v>17216</v>
      </c>
      <c r="D2921" s="1">
        <v>11</v>
      </c>
      <c r="E2921" s="1">
        <v>4</v>
      </c>
      <c r="G2921" s="1">
        <v>11</v>
      </c>
      <c r="H2921" s="1">
        <v>4</v>
      </c>
    </row>
    <row r="2922" spans="1:8" x14ac:dyDescent="0.3">
      <c r="A2922" s="8" t="s">
        <v>8521</v>
      </c>
      <c r="B2922" s="6">
        <v>19884</v>
      </c>
      <c r="C2922" s="1">
        <v>18588</v>
      </c>
      <c r="D2922" s="1">
        <v>8</v>
      </c>
      <c r="E2922" s="1">
        <v>2</v>
      </c>
      <c r="G2922" s="1">
        <v>8</v>
      </c>
      <c r="H2922" s="1">
        <v>2</v>
      </c>
    </row>
    <row r="2923" spans="1:8" x14ac:dyDescent="0.3">
      <c r="A2923" s="8" t="s">
        <v>8982</v>
      </c>
      <c r="B2923" s="6">
        <v>19867</v>
      </c>
      <c r="C2923" s="1">
        <v>13996</v>
      </c>
      <c r="D2923" s="1">
        <v>10</v>
      </c>
      <c r="E2923" s="1">
        <v>3</v>
      </c>
      <c r="G2923" s="1">
        <v>10</v>
      </c>
      <c r="H2923" s="1">
        <v>3</v>
      </c>
    </row>
    <row r="2924" spans="1:8" x14ac:dyDescent="0.3">
      <c r="A2924" s="8" t="s">
        <v>5780</v>
      </c>
      <c r="B2924" s="6">
        <v>19824</v>
      </c>
      <c r="C2924" s="1">
        <v>19824</v>
      </c>
      <c r="D2924" s="1">
        <v>6</v>
      </c>
      <c r="E2924" s="1">
        <v>1</v>
      </c>
      <c r="G2924" s="1">
        <v>6</v>
      </c>
      <c r="H2924" s="1">
        <v>1</v>
      </c>
    </row>
    <row r="2925" spans="1:8" x14ac:dyDescent="0.3">
      <c r="A2925" s="8" t="s">
        <v>7764</v>
      </c>
      <c r="B2925" s="6">
        <v>19797</v>
      </c>
      <c r="C2925" s="1">
        <v>19797</v>
      </c>
      <c r="D2925" s="1">
        <v>3</v>
      </c>
      <c r="E2925" s="1">
        <v>1</v>
      </c>
      <c r="G2925" s="1">
        <v>3</v>
      </c>
      <c r="H2925" s="1">
        <v>1</v>
      </c>
    </row>
    <row r="2926" spans="1:8" x14ac:dyDescent="0.3">
      <c r="A2926" s="8" t="s">
        <v>5397</v>
      </c>
      <c r="B2926" s="6">
        <v>19776</v>
      </c>
      <c r="C2926" s="1">
        <v>12882</v>
      </c>
      <c r="D2926" s="1">
        <v>6</v>
      </c>
      <c r="E2926" s="1">
        <v>2</v>
      </c>
      <c r="G2926" s="1">
        <v>6</v>
      </c>
      <c r="H2926" s="1">
        <v>2</v>
      </c>
    </row>
    <row r="2927" spans="1:8" x14ac:dyDescent="0.3">
      <c r="A2927" s="8" t="s">
        <v>9319</v>
      </c>
      <c r="B2927" s="6">
        <v>19772</v>
      </c>
      <c r="C2927" s="1">
        <v>19772</v>
      </c>
      <c r="D2927" s="1">
        <v>4</v>
      </c>
      <c r="E2927" s="1">
        <v>1</v>
      </c>
      <c r="G2927" s="1">
        <v>4</v>
      </c>
      <c r="H2927" s="1">
        <v>1</v>
      </c>
    </row>
    <row r="2928" spans="1:8" x14ac:dyDescent="0.3">
      <c r="A2928" s="8" t="s">
        <v>4176</v>
      </c>
      <c r="B2928" s="6">
        <v>19752</v>
      </c>
      <c r="C2928" s="1">
        <v>19752</v>
      </c>
      <c r="D2928" s="1">
        <v>3</v>
      </c>
      <c r="E2928" s="1">
        <v>1</v>
      </c>
      <c r="G2928" s="1">
        <v>3</v>
      </c>
      <c r="H2928" s="1">
        <v>1</v>
      </c>
    </row>
    <row r="2929" spans="1:8" x14ac:dyDescent="0.3">
      <c r="A2929" s="8" t="s">
        <v>757</v>
      </c>
      <c r="B2929" s="6">
        <v>19722</v>
      </c>
      <c r="C2929" s="1">
        <v>17997</v>
      </c>
      <c r="D2929" s="1">
        <v>5</v>
      </c>
      <c r="E2929" s="1">
        <v>2</v>
      </c>
      <c r="G2929" s="1">
        <v>5</v>
      </c>
      <c r="H2929" s="1">
        <v>2</v>
      </c>
    </row>
    <row r="2930" spans="1:8" x14ac:dyDescent="0.3">
      <c r="A2930" s="8" t="s">
        <v>9154</v>
      </c>
      <c r="B2930" s="6">
        <v>19710</v>
      </c>
      <c r="C2930" s="1">
        <v>19568</v>
      </c>
      <c r="D2930" s="1">
        <v>8</v>
      </c>
      <c r="E2930" s="1">
        <v>2</v>
      </c>
      <c r="G2930" s="1">
        <v>8</v>
      </c>
      <c r="H2930" s="1">
        <v>2</v>
      </c>
    </row>
    <row r="2931" spans="1:8" x14ac:dyDescent="0.3">
      <c r="A2931" s="8" t="s">
        <v>9249</v>
      </c>
      <c r="B2931" s="6">
        <v>19705</v>
      </c>
      <c r="C2931" s="1">
        <v>19705</v>
      </c>
      <c r="D2931" s="1">
        <v>7</v>
      </c>
      <c r="E2931" s="1">
        <v>1</v>
      </c>
      <c r="G2931" s="1">
        <v>7</v>
      </c>
      <c r="H2931" s="1">
        <v>1</v>
      </c>
    </row>
    <row r="2932" spans="1:8" x14ac:dyDescent="0.3">
      <c r="A2932" s="8" t="s">
        <v>2010</v>
      </c>
      <c r="B2932" s="6">
        <v>19662</v>
      </c>
      <c r="C2932" s="1">
        <v>19662</v>
      </c>
      <c r="D2932" s="1">
        <v>2</v>
      </c>
      <c r="E2932" s="1">
        <v>1</v>
      </c>
      <c r="G2932" s="1">
        <v>2</v>
      </c>
      <c r="H2932" s="1">
        <v>1</v>
      </c>
    </row>
    <row r="2933" spans="1:8" x14ac:dyDescent="0.3">
      <c r="A2933" s="8" t="s">
        <v>7925</v>
      </c>
      <c r="B2933" s="6">
        <v>19648</v>
      </c>
      <c r="C2933" s="1">
        <v>19648</v>
      </c>
      <c r="D2933" s="1">
        <v>2</v>
      </c>
      <c r="E2933" s="1">
        <v>1</v>
      </c>
      <c r="G2933" s="1">
        <v>2</v>
      </c>
      <c r="H2933" s="1">
        <v>1</v>
      </c>
    </row>
    <row r="2934" spans="1:8" x14ac:dyDescent="0.3">
      <c r="A2934" s="8" t="s">
        <v>3794</v>
      </c>
      <c r="B2934" s="6">
        <v>19645</v>
      </c>
      <c r="C2934" s="1">
        <v>19645</v>
      </c>
      <c r="D2934" s="1">
        <v>5</v>
      </c>
      <c r="E2934" s="1">
        <v>1</v>
      </c>
      <c r="G2934" s="1">
        <v>5</v>
      </c>
      <c r="H2934" s="1">
        <v>1</v>
      </c>
    </row>
    <row r="2935" spans="1:8" x14ac:dyDescent="0.3">
      <c r="A2935" s="8" t="s">
        <v>7728</v>
      </c>
      <c r="B2935" s="6">
        <v>19621</v>
      </c>
      <c r="C2935" s="1">
        <v>19621</v>
      </c>
      <c r="D2935" s="1">
        <v>7</v>
      </c>
      <c r="E2935" s="1">
        <v>1</v>
      </c>
      <c r="G2935" s="1">
        <v>7</v>
      </c>
      <c r="H2935" s="1">
        <v>1</v>
      </c>
    </row>
    <row r="2936" spans="1:8" x14ac:dyDescent="0.3">
      <c r="A2936" s="8" t="s">
        <v>6497</v>
      </c>
      <c r="B2936" s="6">
        <v>19616</v>
      </c>
      <c r="C2936" s="1">
        <v>13712</v>
      </c>
      <c r="D2936" s="1">
        <v>4</v>
      </c>
      <c r="E2936" s="1">
        <v>2</v>
      </c>
      <c r="G2936" s="1">
        <v>4</v>
      </c>
      <c r="H2936" s="1">
        <v>2</v>
      </c>
    </row>
    <row r="2937" spans="1:8" x14ac:dyDescent="0.3">
      <c r="A2937" s="8" t="s">
        <v>7479</v>
      </c>
      <c r="B2937" s="6">
        <v>19596</v>
      </c>
      <c r="C2937" s="1">
        <v>19596</v>
      </c>
      <c r="D2937" s="1">
        <v>5</v>
      </c>
      <c r="E2937" s="1">
        <v>1</v>
      </c>
      <c r="G2937" s="1">
        <v>5</v>
      </c>
      <c r="H2937" s="1">
        <v>1</v>
      </c>
    </row>
    <row r="2938" spans="1:8" x14ac:dyDescent="0.3">
      <c r="A2938" s="8" t="s">
        <v>4641</v>
      </c>
      <c r="B2938" s="6">
        <v>19584</v>
      </c>
      <c r="C2938" s="1">
        <v>10368</v>
      </c>
      <c r="D2938" s="1">
        <v>6</v>
      </c>
      <c r="E2938" s="1">
        <v>2</v>
      </c>
      <c r="G2938" s="1">
        <v>6</v>
      </c>
      <c r="H2938" s="1">
        <v>2</v>
      </c>
    </row>
    <row r="2939" spans="1:8" x14ac:dyDescent="0.3">
      <c r="A2939" s="8" t="s">
        <v>6691</v>
      </c>
      <c r="B2939" s="6">
        <v>19564</v>
      </c>
      <c r="C2939" s="1">
        <v>19564</v>
      </c>
      <c r="D2939" s="1">
        <v>4</v>
      </c>
      <c r="E2939" s="1">
        <v>1</v>
      </c>
      <c r="G2939" s="1">
        <v>4</v>
      </c>
      <c r="H2939" s="1">
        <v>1</v>
      </c>
    </row>
    <row r="2940" spans="1:8" x14ac:dyDescent="0.3">
      <c r="A2940" s="8" t="s">
        <v>1507</v>
      </c>
      <c r="B2940" s="6">
        <v>19536</v>
      </c>
      <c r="C2940" s="1">
        <v>19536</v>
      </c>
      <c r="D2940" s="1">
        <v>3</v>
      </c>
      <c r="E2940" s="1">
        <v>1</v>
      </c>
      <c r="G2940" s="1">
        <v>3</v>
      </c>
      <c r="H2940" s="1">
        <v>1</v>
      </c>
    </row>
    <row r="2941" spans="1:8" x14ac:dyDescent="0.3">
      <c r="A2941" s="8" t="s">
        <v>6208</v>
      </c>
      <c r="B2941" s="6">
        <v>19480</v>
      </c>
      <c r="C2941" s="1">
        <v>16768</v>
      </c>
      <c r="D2941" s="1">
        <v>4</v>
      </c>
      <c r="E2941" s="1">
        <v>2</v>
      </c>
      <c r="G2941" s="1">
        <v>4</v>
      </c>
      <c r="H2941" s="1">
        <v>2</v>
      </c>
    </row>
    <row r="2942" spans="1:8" x14ac:dyDescent="0.3">
      <c r="A2942" s="8" t="s">
        <v>9236</v>
      </c>
      <c r="B2942" s="6">
        <v>19456</v>
      </c>
      <c r="C2942" s="1">
        <v>19456</v>
      </c>
      <c r="D2942" s="1">
        <v>4</v>
      </c>
      <c r="E2942" s="1">
        <v>1</v>
      </c>
      <c r="G2942" s="1">
        <v>4</v>
      </c>
      <c r="H2942" s="1">
        <v>1</v>
      </c>
    </row>
    <row r="2943" spans="1:8" x14ac:dyDescent="0.3">
      <c r="A2943" s="8" t="s">
        <v>1936</v>
      </c>
      <c r="B2943" s="6">
        <v>19456</v>
      </c>
      <c r="C2943" s="1">
        <v>19456</v>
      </c>
      <c r="D2943" s="1">
        <v>4</v>
      </c>
      <c r="E2943" s="1">
        <v>1</v>
      </c>
      <c r="G2943" s="1">
        <v>4</v>
      </c>
      <c r="H2943" s="1">
        <v>1</v>
      </c>
    </row>
    <row r="2944" spans="1:8" x14ac:dyDescent="0.3">
      <c r="A2944" s="8" t="s">
        <v>2812</v>
      </c>
      <c r="B2944" s="6">
        <v>19440</v>
      </c>
      <c r="C2944" s="1">
        <v>17712</v>
      </c>
      <c r="D2944" s="1">
        <v>9</v>
      </c>
      <c r="E2944" s="1">
        <v>2</v>
      </c>
      <c r="G2944" s="1">
        <v>9</v>
      </c>
      <c r="H2944" s="1">
        <v>2</v>
      </c>
    </row>
    <row r="2945" spans="1:8" x14ac:dyDescent="0.3">
      <c r="A2945" s="8" t="s">
        <v>4355</v>
      </c>
      <c r="B2945" s="6">
        <v>19432</v>
      </c>
      <c r="C2945" s="1">
        <v>19432</v>
      </c>
      <c r="D2945" s="1">
        <v>4</v>
      </c>
      <c r="E2945" s="1">
        <v>1</v>
      </c>
      <c r="G2945" s="1">
        <v>4</v>
      </c>
      <c r="H2945" s="1">
        <v>1</v>
      </c>
    </row>
    <row r="2946" spans="1:8" x14ac:dyDescent="0.3">
      <c r="A2946" s="8" t="s">
        <v>7499</v>
      </c>
      <c r="B2946" s="6">
        <v>19414</v>
      </c>
      <c r="C2946" s="1">
        <v>12176</v>
      </c>
      <c r="D2946" s="1">
        <v>6</v>
      </c>
      <c r="E2946" s="1">
        <v>3</v>
      </c>
      <c r="G2946" s="1">
        <v>6</v>
      </c>
      <c r="H2946" s="1">
        <v>3</v>
      </c>
    </row>
    <row r="2947" spans="1:8" x14ac:dyDescent="0.3">
      <c r="A2947" s="8" t="s">
        <v>9349</v>
      </c>
      <c r="B2947" s="6">
        <v>19395</v>
      </c>
      <c r="C2947" s="1">
        <v>19395</v>
      </c>
      <c r="D2947" s="1">
        <v>3</v>
      </c>
      <c r="E2947" s="1">
        <v>1</v>
      </c>
      <c r="G2947" s="1">
        <v>3</v>
      </c>
      <c r="H2947" s="1">
        <v>1</v>
      </c>
    </row>
    <row r="2948" spans="1:8" x14ac:dyDescent="0.3">
      <c r="A2948" s="8" t="s">
        <v>2618</v>
      </c>
      <c r="B2948" s="6">
        <v>19380</v>
      </c>
      <c r="C2948" s="1">
        <v>18336</v>
      </c>
      <c r="D2948" s="1">
        <v>9</v>
      </c>
      <c r="E2948" s="1">
        <v>2</v>
      </c>
      <c r="G2948" s="1">
        <v>9</v>
      </c>
      <c r="H2948" s="1">
        <v>2</v>
      </c>
    </row>
    <row r="2949" spans="1:8" x14ac:dyDescent="0.3">
      <c r="A2949" s="8" t="s">
        <v>9060</v>
      </c>
      <c r="B2949" s="6">
        <v>19312</v>
      </c>
      <c r="C2949" s="1">
        <v>19312</v>
      </c>
      <c r="D2949" s="1">
        <v>2</v>
      </c>
      <c r="E2949" s="1">
        <v>1</v>
      </c>
      <c r="G2949" s="1">
        <v>2</v>
      </c>
      <c r="H2949" s="1">
        <v>1</v>
      </c>
    </row>
    <row r="2950" spans="1:8" x14ac:dyDescent="0.3">
      <c r="A2950" s="8" t="s">
        <v>7640</v>
      </c>
      <c r="B2950" s="6">
        <v>19296</v>
      </c>
      <c r="C2950" s="1">
        <v>19296</v>
      </c>
      <c r="D2950" s="1">
        <v>3</v>
      </c>
      <c r="E2950" s="1">
        <v>1</v>
      </c>
      <c r="G2950" s="1">
        <v>3</v>
      </c>
      <c r="H2950" s="1">
        <v>1</v>
      </c>
    </row>
    <row r="2951" spans="1:8" x14ac:dyDescent="0.3">
      <c r="A2951" s="8" t="s">
        <v>7095</v>
      </c>
      <c r="B2951" s="6">
        <v>19222</v>
      </c>
      <c r="C2951" s="1">
        <v>19222</v>
      </c>
      <c r="D2951" s="1">
        <v>14</v>
      </c>
      <c r="E2951" s="1">
        <v>1</v>
      </c>
      <c r="G2951" s="1">
        <v>14</v>
      </c>
      <c r="H2951" s="1">
        <v>1</v>
      </c>
    </row>
    <row r="2952" spans="1:8" x14ac:dyDescent="0.3">
      <c r="A2952" s="8" t="s">
        <v>2568</v>
      </c>
      <c r="B2952" s="6">
        <v>19216</v>
      </c>
      <c r="C2952" s="1">
        <v>19216</v>
      </c>
      <c r="D2952" s="1">
        <v>5</v>
      </c>
      <c r="E2952" s="1">
        <v>1</v>
      </c>
      <c r="G2952" s="1">
        <v>5</v>
      </c>
      <c r="H2952" s="1">
        <v>1</v>
      </c>
    </row>
    <row r="2953" spans="1:8" x14ac:dyDescent="0.3">
      <c r="A2953" s="8" t="s">
        <v>7229</v>
      </c>
      <c r="B2953" s="6">
        <v>19216</v>
      </c>
      <c r="C2953" s="1">
        <v>19216</v>
      </c>
      <c r="D2953" s="1">
        <v>4</v>
      </c>
      <c r="E2953" s="1">
        <v>1</v>
      </c>
      <c r="G2953" s="1">
        <v>4</v>
      </c>
      <c r="H2953" s="1">
        <v>1</v>
      </c>
    </row>
    <row r="2954" spans="1:8" x14ac:dyDescent="0.3">
      <c r="A2954" s="8" t="s">
        <v>246</v>
      </c>
      <c r="B2954" s="6">
        <v>19198</v>
      </c>
      <c r="C2954" s="1">
        <v>12222</v>
      </c>
      <c r="D2954" s="1">
        <v>11</v>
      </c>
      <c r="E2954" s="1">
        <v>2</v>
      </c>
      <c r="G2954" s="1">
        <v>11</v>
      </c>
      <c r="H2954" s="1">
        <v>2</v>
      </c>
    </row>
    <row r="2955" spans="1:8" x14ac:dyDescent="0.3">
      <c r="A2955" s="8" t="s">
        <v>3849</v>
      </c>
      <c r="B2955" s="6">
        <v>19188</v>
      </c>
      <c r="C2955" s="1">
        <v>19188</v>
      </c>
      <c r="D2955" s="1">
        <v>6</v>
      </c>
      <c r="E2955" s="1">
        <v>1</v>
      </c>
      <c r="G2955" s="1">
        <v>6</v>
      </c>
      <c r="H2955" s="1">
        <v>1</v>
      </c>
    </row>
    <row r="2956" spans="1:8" x14ac:dyDescent="0.3">
      <c r="A2956" s="8" t="s">
        <v>8065</v>
      </c>
      <c r="B2956" s="6">
        <v>19188</v>
      </c>
      <c r="C2956" s="1">
        <v>19188</v>
      </c>
      <c r="D2956" s="1">
        <v>6</v>
      </c>
      <c r="E2956" s="1">
        <v>1</v>
      </c>
      <c r="G2956" s="1">
        <v>6</v>
      </c>
      <c r="H2956" s="1">
        <v>1</v>
      </c>
    </row>
    <row r="2957" spans="1:8" x14ac:dyDescent="0.3">
      <c r="A2957" s="8" t="s">
        <v>5114</v>
      </c>
      <c r="B2957" s="6">
        <v>19182</v>
      </c>
      <c r="C2957" s="1">
        <v>19182</v>
      </c>
      <c r="D2957" s="1">
        <v>3</v>
      </c>
      <c r="E2957" s="1">
        <v>1</v>
      </c>
      <c r="G2957" s="1">
        <v>3</v>
      </c>
      <c r="H2957" s="1">
        <v>1</v>
      </c>
    </row>
    <row r="2958" spans="1:8" x14ac:dyDescent="0.3">
      <c r="A2958" s="8" t="s">
        <v>6718</v>
      </c>
      <c r="B2958" s="6">
        <v>19152</v>
      </c>
      <c r="C2958" s="1">
        <v>19152</v>
      </c>
      <c r="D2958" s="1">
        <v>3</v>
      </c>
      <c r="E2958" s="1">
        <v>1</v>
      </c>
      <c r="G2958" s="1">
        <v>3</v>
      </c>
      <c r="H2958" s="1">
        <v>1</v>
      </c>
    </row>
    <row r="2959" spans="1:8" x14ac:dyDescent="0.3">
      <c r="A2959" s="8" t="s">
        <v>8318</v>
      </c>
      <c r="B2959" s="6">
        <v>19136</v>
      </c>
      <c r="C2959" s="1">
        <v>19136</v>
      </c>
      <c r="D2959" s="1">
        <v>2</v>
      </c>
      <c r="E2959" s="1">
        <v>1</v>
      </c>
      <c r="G2959" s="1">
        <v>2</v>
      </c>
      <c r="H2959" s="1">
        <v>1</v>
      </c>
    </row>
    <row r="2960" spans="1:8" x14ac:dyDescent="0.3">
      <c r="A2960" s="8" t="s">
        <v>930</v>
      </c>
      <c r="B2960" s="6">
        <v>19120</v>
      </c>
      <c r="C2960" s="1">
        <v>10744</v>
      </c>
      <c r="D2960" s="1">
        <v>4</v>
      </c>
      <c r="E2960" s="1">
        <v>2</v>
      </c>
      <c r="G2960" s="1">
        <v>4</v>
      </c>
      <c r="H2960" s="1">
        <v>2</v>
      </c>
    </row>
    <row r="2961" spans="1:8" x14ac:dyDescent="0.3">
      <c r="A2961" s="8" t="s">
        <v>6942</v>
      </c>
      <c r="B2961" s="6">
        <v>19107</v>
      </c>
      <c r="C2961" s="1">
        <v>16407</v>
      </c>
      <c r="D2961" s="1">
        <v>8</v>
      </c>
      <c r="E2961" s="1">
        <v>2</v>
      </c>
      <c r="G2961" s="1">
        <v>8</v>
      </c>
      <c r="H2961" s="1">
        <v>2</v>
      </c>
    </row>
    <row r="2962" spans="1:8" x14ac:dyDescent="0.3">
      <c r="A2962" s="8" t="s">
        <v>4886</v>
      </c>
      <c r="B2962" s="6">
        <v>19104</v>
      </c>
      <c r="C2962" s="1">
        <v>19104</v>
      </c>
      <c r="D2962" s="1">
        <v>3</v>
      </c>
      <c r="E2962" s="1">
        <v>1</v>
      </c>
      <c r="G2962" s="1">
        <v>3</v>
      </c>
      <c r="H2962" s="1">
        <v>1</v>
      </c>
    </row>
    <row r="2963" spans="1:8" x14ac:dyDescent="0.3">
      <c r="A2963" s="8" t="s">
        <v>5850</v>
      </c>
      <c r="B2963" s="6">
        <v>19104</v>
      </c>
      <c r="C2963" s="1">
        <v>15552</v>
      </c>
      <c r="D2963" s="1">
        <v>6</v>
      </c>
      <c r="E2963" s="1">
        <v>2</v>
      </c>
      <c r="G2963" s="1">
        <v>6</v>
      </c>
      <c r="H2963" s="1">
        <v>2</v>
      </c>
    </row>
    <row r="2964" spans="1:8" x14ac:dyDescent="0.3">
      <c r="A2964" s="8" t="s">
        <v>1859</v>
      </c>
      <c r="B2964" s="6">
        <v>19072</v>
      </c>
      <c r="C2964" s="1">
        <v>19072</v>
      </c>
      <c r="D2964" s="1">
        <v>1</v>
      </c>
      <c r="E2964" s="1">
        <v>1</v>
      </c>
      <c r="G2964" s="1">
        <v>1</v>
      </c>
      <c r="H2964" s="1">
        <v>1</v>
      </c>
    </row>
    <row r="2965" spans="1:8" x14ac:dyDescent="0.3">
      <c r="A2965" s="8" t="s">
        <v>1164</v>
      </c>
      <c r="B2965" s="6">
        <v>19067</v>
      </c>
      <c r="C2965" s="1">
        <v>14373</v>
      </c>
      <c r="D2965" s="1">
        <v>10</v>
      </c>
      <c r="E2965" s="1">
        <v>2</v>
      </c>
      <c r="G2965" s="1">
        <v>10</v>
      </c>
      <c r="H2965" s="1">
        <v>2</v>
      </c>
    </row>
    <row r="2966" spans="1:8" x14ac:dyDescent="0.3">
      <c r="A2966" s="8" t="s">
        <v>6211</v>
      </c>
      <c r="B2966" s="6">
        <v>19008</v>
      </c>
      <c r="C2966" s="1">
        <v>19008</v>
      </c>
      <c r="D2966" s="1">
        <v>8</v>
      </c>
      <c r="E2966" s="1">
        <v>1</v>
      </c>
      <c r="G2966" s="1">
        <v>8</v>
      </c>
      <c r="H2966" s="1">
        <v>1</v>
      </c>
    </row>
    <row r="2967" spans="1:8" x14ac:dyDescent="0.3">
      <c r="A2967" s="8" t="s">
        <v>861</v>
      </c>
      <c r="B2967" s="6">
        <v>19002</v>
      </c>
      <c r="C2967" s="1">
        <v>16056</v>
      </c>
      <c r="D2967" s="1">
        <v>5</v>
      </c>
      <c r="E2967" s="1">
        <v>2</v>
      </c>
      <c r="G2967" s="1">
        <v>5</v>
      </c>
      <c r="H2967" s="1">
        <v>2</v>
      </c>
    </row>
    <row r="2968" spans="1:8" x14ac:dyDescent="0.3">
      <c r="A2968" s="8" t="s">
        <v>7703</v>
      </c>
      <c r="B2968" s="6">
        <v>19001</v>
      </c>
      <c r="C2968" s="1">
        <v>14995</v>
      </c>
      <c r="D2968" s="1">
        <v>10</v>
      </c>
      <c r="E2968" s="1">
        <v>3</v>
      </c>
      <c r="G2968" s="1">
        <v>10</v>
      </c>
      <c r="H2968" s="1">
        <v>3</v>
      </c>
    </row>
    <row r="2969" spans="1:8" x14ac:dyDescent="0.3">
      <c r="A2969" s="8" t="s">
        <v>5394</v>
      </c>
      <c r="B2969" s="6">
        <v>18999</v>
      </c>
      <c r="C2969" s="1">
        <v>18135</v>
      </c>
      <c r="D2969" s="1">
        <v>12</v>
      </c>
      <c r="E2969" s="1">
        <v>2</v>
      </c>
      <c r="G2969" s="1">
        <v>12</v>
      </c>
      <c r="H2969" s="1">
        <v>2</v>
      </c>
    </row>
    <row r="2970" spans="1:8" x14ac:dyDescent="0.3">
      <c r="A2970" s="8" t="s">
        <v>4059</v>
      </c>
      <c r="B2970" s="6">
        <v>18970</v>
      </c>
      <c r="C2970" s="1">
        <v>9485</v>
      </c>
      <c r="D2970" s="1">
        <v>17</v>
      </c>
      <c r="E2970" s="1">
        <v>3</v>
      </c>
      <c r="G2970" s="1">
        <v>17</v>
      </c>
      <c r="H2970" s="1">
        <v>3</v>
      </c>
    </row>
    <row r="2971" spans="1:8" x14ac:dyDescent="0.3">
      <c r="A2971" s="8" t="s">
        <v>5167</v>
      </c>
      <c r="B2971" s="6">
        <v>18894</v>
      </c>
      <c r="C2971" s="1">
        <v>10497</v>
      </c>
      <c r="D2971" s="1">
        <v>6</v>
      </c>
      <c r="E2971" s="1">
        <v>2</v>
      </c>
      <c r="G2971" s="1">
        <v>6</v>
      </c>
      <c r="H2971" s="1">
        <v>2</v>
      </c>
    </row>
    <row r="2972" spans="1:8" x14ac:dyDescent="0.3">
      <c r="A2972" s="8" t="s">
        <v>7701</v>
      </c>
      <c r="B2972" s="6">
        <v>18884</v>
      </c>
      <c r="C2972" s="1">
        <v>15992</v>
      </c>
      <c r="D2972" s="1">
        <v>14</v>
      </c>
      <c r="E2972" s="1">
        <v>3</v>
      </c>
      <c r="G2972" s="1">
        <v>14</v>
      </c>
      <c r="H2972" s="1">
        <v>3</v>
      </c>
    </row>
    <row r="2973" spans="1:8" x14ac:dyDescent="0.3">
      <c r="A2973" s="8" t="s">
        <v>4619</v>
      </c>
      <c r="B2973" s="6">
        <v>18870</v>
      </c>
      <c r="C2973" s="1">
        <v>17394</v>
      </c>
      <c r="D2973" s="1">
        <v>7</v>
      </c>
      <c r="E2973" s="1">
        <v>2</v>
      </c>
      <c r="G2973" s="1">
        <v>7</v>
      </c>
      <c r="H2973" s="1">
        <v>2</v>
      </c>
    </row>
    <row r="2974" spans="1:8" x14ac:dyDescent="0.3">
      <c r="A2974" s="8" t="s">
        <v>4568</v>
      </c>
      <c r="B2974" s="6">
        <v>18863</v>
      </c>
      <c r="C2974" s="1">
        <v>12446</v>
      </c>
      <c r="D2974" s="1">
        <v>5</v>
      </c>
      <c r="E2974" s="1">
        <v>2</v>
      </c>
      <c r="G2974" s="1">
        <v>5</v>
      </c>
      <c r="H2974" s="1">
        <v>2</v>
      </c>
    </row>
    <row r="2975" spans="1:8" x14ac:dyDescent="0.3">
      <c r="A2975" s="8" t="s">
        <v>5900</v>
      </c>
      <c r="B2975" s="6">
        <v>18823</v>
      </c>
      <c r="C2975" s="1">
        <v>14995</v>
      </c>
      <c r="D2975" s="1">
        <v>11</v>
      </c>
      <c r="E2975" s="1">
        <v>2</v>
      </c>
      <c r="G2975" s="1">
        <v>11</v>
      </c>
      <c r="H2975" s="1">
        <v>2</v>
      </c>
    </row>
    <row r="2976" spans="1:8" x14ac:dyDescent="0.3">
      <c r="A2976" s="8" t="s">
        <v>7602</v>
      </c>
      <c r="B2976" s="6">
        <v>18810</v>
      </c>
      <c r="C2976" s="1">
        <v>15899</v>
      </c>
      <c r="D2976" s="1">
        <v>6</v>
      </c>
      <c r="E2976" s="1">
        <v>2</v>
      </c>
      <c r="G2976" s="1">
        <v>6</v>
      </c>
      <c r="H2976" s="1">
        <v>2</v>
      </c>
    </row>
    <row r="2977" spans="1:8" x14ac:dyDescent="0.3">
      <c r="A2977" s="8" t="s">
        <v>4009</v>
      </c>
      <c r="B2977" s="6">
        <v>18720</v>
      </c>
      <c r="C2977" s="1">
        <v>9392</v>
      </c>
      <c r="D2977" s="1">
        <v>3</v>
      </c>
      <c r="E2977" s="1">
        <v>2</v>
      </c>
      <c r="G2977" s="1">
        <v>3</v>
      </c>
      <c r="H2977" s="1">
        <v>2</v>
      </c>
    </row>
    <row r="2978" spans="1:8" x14ac:dyDescent="0.3">
      <c r="A2978" s="8" t="s">
        <v>5297</v>
      </c>
      <c r="B2978" s="6">
        <v>18704</v>
      </c>
      <c r="C2978" s="1">
        <v>18704</v>
      </c>
      <c r="D2978" s="1">
        <v>7</v>
      </c>
      <c r="E2978" s="1">
        <v>1</v>
      </c>
      <c r="G2978" s="1">
        <v>7</v>
      </c>
      <c r="H2978" s="1">
        <v>1</v>
      </c>
    </row>
    <row r="2979" spans="1:8" x14ac:dyDescent="0.3">
      <c r="A2979" s="8" t="s">
        <v>2377</v>
      </c>
      <c r="B2979" s="6">
        <v>18669</v>
      </c>
      <c r="C2979" s="1">
        <v>18669</v>
      </c>
      <c r="D2979" s="1">
        <v>3</v>
      </c>
      <c r="E2979" s="1">
        <v>1</v>
      </c>
      <c r="G2979" s="1">
        <v>3</v>
      </c>
      <c r="H2979" s="1">
        <v>1</v>
      </c>
    </row>
    <row r="2980" spans="1:8" x14ac:dyDescent="0.3">
      <c r="A2980" s="8" t="s">
        <v>7809</v>
      </c>
      <c r="B2980" s="6">
        <v>18654</v>
      </c>
      <c r="C2980" s="1">
        <v>18654</v>
      </c>
      <c r="D2980" s="1">
        <v>3</v>
      </c>
      <c r="E2980" s="1">
        <v>1</v>
      </c>
      <c r="G2980" s="1">
        <v>3</v>
      </c>
      <c r="H2980" s="1">
        <v>1</v>
      </c>
    </row>
    <row r="2981" spans="1:8" x14ac:dyDescent="0.3">
      <c r="A2981" s="8" t="s">
        <v>8592</v>
      </c>
      <c r="B2981" s="6">
        <v>18654</v>
      </c>
      <c r="C2981" s="1">
        <v>18654</v>
      </c>
      <c r="D2981" s="1">
        <v>3</v>
      </c>
      <c r="E2981" s="1">
        <v>1</v>
      </c>
      <c r="G2981" s="1">
        <v>3</v>
      </c>
      <c r="H2981" s="1">
        <v>1</v>
      </c>
    </row>
    <row r="2982" spans="1:8" x14ac:dyDescent="0.3">
      <c r="A2982" s="8" t="s">
        <v>963</v>
      </c>
      <c r="B2982" s="6">
        <v>18648</v>
      </c>
      <c r="C2982" s="1">
        <v>18648</v>
      </c>
      <c r="D2982" s="1">
        <v>7</v>
      </c>
      <c r="E2982" s="1">
        <v>1</v>
      </c>
      <c r="G2982" s="1">
        <v>7</v>
      </c>
      <c r="H2982" s="1">
        <v>1</v>
      </c>
    </row>
    <row r="2983" spans="1:8" x14ac:dyDescent="0.3">
      <c r="A2983" s="8" t="s">
        <v>3193</v>
      </c>
      <c r="B2983" s="6">
        <v>18634</v>
      </c>
      <c r="C2983" s="1">
        <v>9928</v>
      </c>
      <c r="D2983" s="1">
        <v>6</v>
      </c>
      <c r="E2983" s="1">
        <v>3</v>
      </c>
      <c r="G2983" s="1">
        <v>6</v>
      </c>
      <c r="H2983" s="1">
        <v>3</v>
      </c>
    </row>
    <row r="2984" spans="1:8" x14ac:dyDescent="0.3">
      <c r="A2984" s="8" t="s">
        <v>1263</v>
      </c>
      <c r="B2984" s="6">
        <v>18588</v>
      </c>
      <c r="C2984" s="1">
        <v>18588</v>
      </c>
      <c r="D2984" s="1">
        <v>6</v>
      </c>
      <c r="E2984" s="1">
        <v>1</v>
      </c>
      <c r="G2984" s="1">
        <v>6</v>
      </c>
      <c r="H2984" s="1">
        <v>1</v>
      </c>
    </row>
    <row r="2985" spans="1:8" x14ac:dyDescent="0.3">
      <c r="A2985" s="8" t="s">
        <v>6593</v>
      </c>
      <c r="B2985" s="6">
        <v>18548</v>
      </c>
      <c r="C2985" s="1">
        <v>14952</v>
      </c>
      <c r="D2985" s="1">
        <v>5</v>
      </c>
      <c r="E2985" s="1">
        <v>2</v>
      </c>
      <c r="G2985" s="1">
        <v>5</v>
      </c>
      <c r="H2985" s="1">
        <v>2</v>
      </c>
    </row>
    <row r="2986" spans="1:8" x14ac:dyDescent="0.3">
      <c r="A2986" s="8" t="s">
        <v>8333</v>
      </c>
      <c r="B2986" s="6">
        <v>18528</v>
      </c>
      <c r="C2986" s="1">
        <v>18528</v>
      </c>
      <c r="D2986" s="1">
        <v>4</v>
      </c>
      <c r="E2986" s="1">
        <v>1</v>
      </c>
      <c r="G2986" s="1">
        <v>4</v>
      </c>
      <c r="H2986" s="1">
        <v>1</v>
      </c>
    </row>
    <row r="2987" spans="1:8" x14ac:dyDescent="0.3">
      <c r="A2987" s="8" t="s">
        <v>5009</v>
      </c>
      <c r="B2987" s="6">
        <v>18466</v>
      </c>
      <c r="C2987" s="1">
        <v>18466</v>
      </c>
      <c r="D2987" s="1">
        <v>7</v>
      </c>
      <c r="E2987" s="1">
        <v>1</v>
      </c>
      <c r="G2987" s="1">
        <v>7</v>
      </c>
      <c r="H2987" s="1">
        <v>1</v>
      </c>
    </row>
    <row r="2988" spans="1:8" x14ac:dyDescent="0.3">
      <c r="A2988" s="8" t="s">
        <v>9289</v>
      </c>
      <c r="B2988" s="6">
        <v>18466</v>
      </c>
      <c r="C2988" s="1">
        <v>18466</v>
      </c>
      <c r="D2988" s="1">
        <v>7</v>
      </c>
      <c r="E2988" s="1">
        <v>1</v>
      </c>
      <c r="G2988" s="1">
        <v>7</v>
      </c>
      <c r="H2988" s="1">
        <v>1</v>
      </c>
    </row>
    <row r="2989" spans="1:8" x14ac:dyDescent="0.3">
      <c r="A2989" s="8" t="s">
        <v>8131</v>
      </c>
      <c r="B2989" s="6">
        <v>18464</v>
      </c>
      <c r="C2989" s="1">
        <v>18464</v>
      </c>
      <c r="D2989" s="1">
        <v>4</v>
      </c>
      <c r="E2989" s="1">
        <v>1</v>
      </c>
      <c r="G2989" s="1">
        <v>4</v>
      </c>
      <c r="H2989" s="1">
        <v>1</v>
      </c>
    </row>
    <row r="2990" spans="1:8" x14ac:dyDescent="0.3">
      <c r="A2990" s="8" t="s">
        <v>6776</v>
      </c>
      <c r="B2990" s="6">
        <v>18450</v>
      </c>
      <c r="C2990" s="1">
        <v>8596</v>
      </c>
      <c r="D2990" s="1">
        <v>19</v>
      </c>
      <c r="E2990" s="1">
        <v>4</v>
      </c>
      <c r="G2990" s="1">
        <v>19</v>
      </c>
      <c r="H2990" s="1">
        <v>4</v>
      </c>
    </row>
    <row r="2991" spans="1:8" x14ac:dyDescent="0.3">
      <c r="A2991" s="8" t="s">
        <v>8634</v>
      </c>
      <c r="B2991" s="6">
        <v>18432</v>
      </c>
      <c r="C2991" s="1">
        <v>18432</v>
      </c>
      <c r="D2991" s="1">
        <v>8</v>
      </c>
      <c r="E2991" s="1">
        <v>1</v>
      </c>
      <c r="G2991" s="1">
        <v>8</v>
      </c>
      <c r="H2991" s="1">
        <v>1</v>
      </c>
    </row>
    <row r="2992" spans="1:8" x14ac:dyDescent="0.3">
      <c r="A2992" s="8" t="s">
        <v>7935</v>
      </c>
      <c r="B2992" s="6">
        <v>18382</v>
      </c>
      <c r="C2992" s="1">
        <v>14196</v>
      </c>
      <c r="D2992" s="1">
        <v>9</v>
      </c>
      <c r="E2992" s="1">
        <v>2</v>
      </c>
      <c r="G2992" s="1">
        <v>9</v>
      </c>
      <c r="H2992" s="1">
        <v>2</v>
      </c>
    </row>
    <row r="2993" spans="1:8" x14ac:dyDescent="0.3">
      <c r="A2993" s="8" t="s">
        <v>8554</v>
      </c>
      <c r="B2993" s="6">
        <v>18368</v>
      </c>
      <c r="C2993" s="1">
        <v>18368</v>
      </c>
      <c r="D2993" s="1">
        <v>4</v>
      </c>
      <c r="E2993" s="1">
        <v>1</v>
      </c>
      <c r="G2993" s="1">
        <v>4</v>
      </c>
      <c r="H2993" s="1">
        <v>1</v>
      </c>
    </row>
    <row r="2994" spans="1:8" x14ac:dyDescent="0.3">
      <c r="A2994" s="8" t="s">
        <v>7019</v>
      </c>
      <c r="B2994" s="6">
        <v>18361</v>
      </c>
      <c r="C2994" s="1">
        <v>13993</v>
      </c>
      <c r="D2994" s="1">
        <v>10</v>
      </c>
      <c r="E2994" s="1">
        <v>2</v>
      </c>
      <c r="G2994" s="1">
        <v>10</v>
      </c>
      <c r="H2994" s="1">
        <v>2</v>
      </c>
    </row>
    <row r="2995" spans="1:8" x14ac:dyDescent="0.3">
      <c r="A2995" s="8" t="s">
        <v>6821</v>
      </c>
      <c r="B2995" s="6">
        <v>18359</v>
      </c>
      <c r="C2995" s="1">
        <v>16794</v>
      </c>
      <c r="D2995" s="1">
        <v>6</v>
      </c>
      <c r="E2995" s="1">
        <v>3</v>
      </c>
      <c r="G2995" s="1">
        <v>6</v>
      </c>
      <c r="H2995" s="1">
        <v>3</v>
      </c>
    </row>
    <row r="2996" spans="1:8" x14ac:dyDescent="0.3">
      <c r="A2996" s="8" t="s">
        <v>8180</v>
      </c>
      <c r="B2996" s="6">
        <v>18342</v>
      </c>
      <c r="C2996" s="1">
        <v>14686</v>
      </c>
      <c r="D2996" s="1">
        <v>11</v>
      </c>
      <c r="E2996" s="1">
        <v>2</v>
      </c>
      <c r="G2996" s="1">
        <v>11</v>
      </c>
      <c r="H2996" s="1">
        <v>2</v>
      </c>
    </row>
    <row r="2997" spans="1:8" x14ac:dyDescent="0.3">
      <c r="A2997" s="8" t="s">
        <v>353</v>
      </c>
      <c r="B2997" s="6">
        <v>18340</v>
      </c>
      <c r="C2997" s="1">
        <v>10498</v>
      </c>
      <c r="D2997" s="1">
        <v>9</v>
      </c>
      <c r="E2997" s="1">
        <v>3</v>
      </c>
      <c r="G2997" s="1">
        <v>9</v>
      </c>
      <c r="H2997" s="1">
        <v>3</v>
      </c>
    </row>
    <row r="2998" spans="1:8" x14ac:dyDescent="0.3">
      <c r="A2998" s="8" t="s">
        <v>8002</v>
      </c>
      <c r="B2998" s="6">
        <v>18338</v>
      </c>
      <c r="C2998" s="1">
        <v>9288</v>
      </c>
      <c r="D2998" s="1">
        <v>15</v>
      </c>
      <c r="E2998" s="1">
        <v>3</v>
      </c>
      <c r="G2998" s="1">
        <v>15</v>
      </c>
      <c r="H2998" s="1">
        <v>3</v>
      </c>
    </row>
    <row r="2999" spans="1:8" x14ac:dyDescent="0.3">
      <c r="A2999" s="8" t="s">
        <v>6498</v>
      </c>
      <c r="B2999" s="6">
        <v>18294</v>
      </c>
      <c r="C2999" s="1">
        <v>18294</v>
      </c>
      <c r="D2999" s="1">
        <v>3</v>
      </c>
      <c r="E2999" s="1">
        <v>1</v>
      </c>
      <c r="G2999" s="1">
        <v>3</v>
      </c>
      <c r="H2999" s="1">
        <v>1</v>
      </c>
    </row>
    <row r="3000" spans="1:8" x14ac:dyDescent="0.3">
      <c r="A3000" s="8" t="s">
        <v>6813</v>
      </c>
      <c r="B3000" s="6">
        <v>18291</v>
      </c>
      <c r="C3000" s="1">
        <v>18291</v>
      </c>
      <c r="D3000" s="1">
        <v>3</v>
      </c>
      <c r="E3000" s="1">
        <v>1</v>
      </c>
      <c r="G3000" s="1">
        <v>3</v>
      </c>
      <c r="H3000" s="1">
        <v>1</v>
      </c>
    </row>
    <row r="3001" spans="1:8" x14ac:dyDescent="0.3">
      <c r="A3001" s="8" t="s">
        <v>8913</v>
      </c>
      <c r="B3001" s="6">
        <v>18272</v>
      </c>
      <c r="C3001" s="1">
        <v>18272</v>
      </c>
      <c r="D3001" s="1">
        <v>8</v>
      </c>
      <c r="E3001" s="1">
        <v>1</v>
      </c>
      <c r="G3001" s="1">
        <v>8</v>
      </c>
      <c r="H3001" s="1">
        <v>1</v>
      </c>
    </row>
    <row r="3002" spans="1:8" x14ac:dyDescent="0.3">
      <c r="A3002" s="8" t="s">
        <v>331</v>
      </c>
      <c r="B3002" s="6">
        <v>18262</v>
      </c>
      <c r="C3002" s="1">
        <v>12192</v>
      </c>
      <c r="D3002" s="1">
        <v>9</v>
      </c>
      <c r="E3002" s="1">
        <v>3</v>
      </c>
      <c r="G3002" s="1">
        <v>9</v>
      </c>
      <c r="H3002" s="1">
        <v>3</v>
      </c>
    </row>
    <row r="3003" spans="1:8" x14ac:dyDescent="0.3">
      <c r="A3003" s="8" t="s">
        <v>7948</v>
      </c>
      <c r="B3003" s="6">
        <v>18255</v>
      </c>
      <c r="C3003" s="1">
        <v>18255</v>
      </c>
      <c r="D3003" s="1">
        <v>2</v>
      </c>
      <c r="E3003" s="1">
        <v>1</v>
      </c>
      <c r="G3003" s="1">
        <v>2</v>
      </c>
      <c r="H3003" s="1">
        <v>1</v>
      </c>
    </row>
    <row r="3004" spans="1:8" x14ac:dyDescent="0.3">
      <c r="A3004" s="8" t="s">
        <v>4338</v>
      </c>
      <c r="B3004" s="6">
        <v>18195</v>
      </c>
      <c r="C3004" s="1">
        <v>18195</v>
      </c>
      <c r="D3004" s="1">
        <v>3</v>
      </c>
      <c r="E3004" s="1">
        <v>1</v>
      </c>
      <c r="G3004" s="1">
        <v>3</v>
      </c>
      <c r="H3004" s="1">
        <v>1</v>
      </c>
    </row>
    <row r="3005" spans="1:8" x14ac:dyDescent="0.3">
      <c r="A3005" s="8" t="s">
        <v>5269</v>
      </c>
      <c r="B3005" s="6">
        <v>18186</v>
      </c>
      <c r="C3005" s="1">
        <v>18186</v>
      </c>
      <c r="D3005" s="1">
        <v>7</v>
      </c>
      <c r="E3005" s="1">
        <v>1</v>
      </c>
      <c r="G3005" s="1">
        <v>7</v>
      </c>
      <c r="H3005" s="1">
        <v>1</v>
      </c>
    </row>
    <row r="3006" spans="1:8" x14ac:dyDescent="0.3">
      <c r="A3006" s="8" t="s">
        <v>8015</v>
      </c>
      <c r="B3006" s="6">
        <v>18186</v>
      </c>
      <c r="C3006" s="1">
        <v>18186</v>
      </c>
      <c r="D3006" s="1">
        <v>7</v>
      </c>
      <c r="E3006" s="1">
        <v>1</v>
      </c>
      <c r="G3006" s="1">
        <v>7</v>
      </c>
      <c r="H3006" s="1">
        <v>1</v>
      </c>
    </row>
    <row r="3007" spans="1:8" x14ac:dyDescent="0.3">
      <c r="A3007" s="8" t="s">
        <v>5656</v>
      </c>
      <c r="B3007" s="6">
        <v>18184</v>
      </c>
      <c r="C3007" s="1">
        <v>8688</v>
      </c>
      <c r="D3007" s="1">
        <v>10</v>
      </c>
      <c r="E3007" s="1">
        <v>3</v>
      </c>
      <c r="G3007" s="1">
        <v>10</v>
      </c>
      <c r="H3007" s="1">
        <v>3</v>
      </c>
    </row>
    <row r="3008" spans="1:8" x14ac:dyDescent="0.3">
      <c r="A3008" s="8" t="s">
        <v>9129</v>
      </c>
      <c r="B3008" s="6">
        <v>18176</v>
      </c>
      <c r="C3008" s="1">
        <v>18176</v>
      </c>
      <c r="D3008" s="1">
        <v>1</v>
      </c>
      <c r="E3008" s="1">
        <v>1</v>
      </c>
      <c r="G3008" s="1">
        <v>1</v>
      </c>
      <c r="H3008" s="1">
        <v>1</v>
      </c>
    </row>
    <row r="3009" spans="1:8" x14ac:dyDescent="0.3">
      <c r="A3009" s="8" t="s">
        <v>1974</v>
      </c>
      <c r="B3009" s="6">
        <v>18137</v>
      </c>
      <c r="C3009" s="1">
        <v>16072</v>
      </c>
      <c r="D3009" s="1">
        <v>20</v>
      </c>
      <c r="E3009" s="1">
        <v>3</v>
      </c>
      <c r="G3009" s="1">
        <v>20</v>
      </c>
      <c r="H3009" s="1">
        <v>3</v>
      </c>
    </row>
    <row r="3010" spans="1:8" x14ac:dyDescent="0.3">
      <c r="A3010" s="8" t="s">
        <v>8559</v>
      </c>
      <c r="B3010" s="6">
        <v>18096</v>
      </c>
      <c r="C3010" s="1">
        <v>18096</v>
      </c>
      <c r="D3010" s="1">
        <v>2</v>
      </c>
      <c r="E3010" s="1">
        <v>1</v>
      </c>
      <c r="G3010" s="1">
        <v>2</v>
      </c>
      <c r="H3010" s="1">
        <v>1</v>
      </c>
    </row>
    <row r="3011" spans="1:8" x14ac:dyDescent="0.3">
      <c r="A3011" s="8" t="s">
        <v>5759</v>
      </c>
      <c r="B3011" s="6">
        <v>18096</v>
      </c>
      <c r="C3011" s="1">
        <v>18096</v>
      </c>
      <c r="D3011" s="1">
        <v>6</v>
      </c>
      <c r="E3011" s="1">
        <v>1</v>
      </c>
      <c r="G3011" s="1">
        <v>6</v>
      </c>
      <c r="H3011" s="1">
        <v>1</v>
      </c>
    </row>
    <row r="3012" spans="1:8" x14ac:dyDescent="0.3">
      <c r="A3012" s="8" t="s">
        <v>5357</v>
      </c>
      <c r="B3012" s="6">
        <v>18093</v>
      </c>
      <c r="C3012" s="1">
        <v>13598</v>
      </c>
      <c r="D3012" s="1">
        <v>3</v>
      </c>
      <c r="E3012" s="1">
        <v>2</v>
      </c>
      <c r="G3012" s="1">
        <v>3</v>
      </c>
      <c r="H3012" s="1">
        <v>2</v>
      </c>
    </row>
    <row r="3013" spans="1:8" x14ac:dyDescent="0.3">
      <c r="A3013" s="8" t="s">
        <v>2663</v>
      </c>
      <c r="B3013" s="6">
        <v>18072</v>
      </c>
      <c r="C3013" s="1">
        <v>15552</v>
      </c>
      <c r="D3013" s="1">
        <v>8</v>
      </c>
      <c r="E3013" s="1">
        <v>2</v>
      </c>
      <c r="G3013" s="1">
        <v>8</v>
      </c>
      <c r="H3013" s="1">
        <v>2</v>
      </c>
    </row>
    <row r="3014" spans="1:8" x14ac:dyDescent="0.3">
      <c r="A3014" s="8" t="s">
        <v>7628</v>
      </c>
      <c r="B3014" s="6">
        <v>17997</v>
      </c>
      <c r="C3014" s="1">
        <v>17997</v>
      </c>
      <c r="D3014" s="1">
        <v>3</v>
      </c>
      <c r="E3014" s="1">
        <v>1</v>
      </c>
      <c r="G3014" s="1">
        <v>3</v>
      </c>
      <c r="H3014" s="1">
        <v>1</v>
      </c>
    </row>
    <row r="3015" spans="1:8" x14ac:dyDescent="0.3">
      <c r="A3015" s="8" t="s">
        <v>9254</v>
      </c>
      <c r="B3015" s="6">
        <v>17913</v>
      </c>
      <c r="C3015" s="1">
        <v>16794</v>
      </c>
      <c r="D3015" s="1">
        <v>14</v>
      </c>
      <c r="E3015" s="1">
        <v>3</v>
      </c>
      <c r="G3015" s="1">
        <v>14</v>
      </c>
      <c r="H3015" s="1">
        <v>3</v>
      </c>
    </row>
    <row r="3016" spans="1:8" x14ac:dyDescent="0.3">
      <c r="A3016" s="8" t="s">
        <v>4160</v>
      </c>
      <c r="B3016" s="6">
        <v>17856</v>
      </c>
      <c r="C3016" s="1">
        <v>17856</v>
      </c>
      <c r="D3016" s="1">
        <v>4</v>
      </c>
      <c r="E3016" s="1">
        <v>1</v>
      </c>
      <c r="G3016" s="1">
        <v>4</v>
      </c>
      <c r="H3016" s="1">
        <v>1</v>
      </c>
    </row>
    <row r="3017" spans="1:8" x14ac:dyDescent="0.3">
      <c r="A3017" s="8" t="s">
        <v>8253</v>
      </c>
      <c r="B3017" s="6">
        <v>17856</v>
      </c>
      <c r="C3017" s="1">
        <v>17856</v>
      </c>
      <c r="D3017" s="1">
        <v>4</v>
      </c>
      <c r="E3017" s="1">
        <v>1</v>
      </c>
      <c r="G3017" s="1">
        <v>4</v>
      </c>
      <c r="H3017" s="1">
        <v>1</v>
      </c>
    </row>
    <row r="3018" spans="1:8" x14ac:dyDescent="0.3">
      <c r="A3018" s="8" t="s">
        <v>6429</v>
      </c>
      <c r="B3018" s="6">
        <v>17821</v>
      </c>
      <c r="C3018" s="1">
        <v>16645</v>
      </c>
      <c r="D3018" s="1">
        <v>7</v>
      </c>
      <c r="E3018" s="1">
        <v>2</v>
      </c>
      <c r="G3018" s="1">
        <v>7</v>
      </c>
      <c r="H3018" s="1">
        <v>2</v>
      </c>
    </row>
    <row r="3019" spans="1:8" x14ac:dyDescent="0.3">
      <c r="A3019" s="8" t="s">
        <v>5571</v>
      </c>
      <c r="B3019" s="6">
        <v>17798</v>
      </c>
      <c r="C3019" s="1">
        <v>10598</v>
      </c>
      <c r="D3019" s="1">
        <v>18</v>
      </c>
      <c r="E3019" s="1">
        <v>4</v>
      </c>
      <c r="G3019" s="1">
        <v>18</v>
      </c>
      <c r="H3019" s="1">
        <v>4</v>
      </c>
    </row>
    <row r="3020" spans="1:8" x14ac:dyDescent="0.3">
      <c r="A3020" s="8" t="s">
        <v>6073</v>
      </c>
      <c r="B3020" s="6">
        <v>17798</v>
      </c>
      <c r="C3020" s="1">
        <v>8928</v>
      </c>
      <c r="D3020" s="1">
        <v>10</v>
      </c>
      <c r="E3020" s="1">
        <v>3</v>
      </c>
      <c r="G3020" s="1">
        <v>10</v>
      </c>
      <c r="H3020" s="1">
        <v>3</v>
      </c>
    </row>
    <row r="3021" spans="1:8" x14ac:dyDescent="0.3">
      <c r="A3021" s="8" t="s">
        <v>6129</v>
      </c>
      <c r="B3021" s="6">
        <v>17778</v>
      </c>
      <c r="C3021" s="1">
        <v>14997</v>
      </c>
      <c r="D3021" s="1">
        <v>6</v>
      </c>
      <c r="E3021" s="1">
        <v>2</v>
      </c>
      <c r="G3021" s="1">
        <v>6</v>
      </c>
      <c r="H3021" s="1">
        <v>2</v>
      </c>
    </row>
    <row r="3022" spans="1:8" x14ac:dyDescent="0.3">
      <c r="A3022" s="8" t="s">
        <v>8917</v>
      </c>
      <c r="B3022" s="6">
        <v>17768</v>
      </c>
      <c r="C3022" s="1">
        <v>17768</v>
      </c>
      <c r="D3022" s="1">
        <v>2</v>
      </c>
      <c r="E3022" s="1">
        <v>1</v>
      </c>
      <c r="G3022" s="1">
        <v>2</v>
      </c>
      <c r="H3022" s="1">
        <v>1</v>
      </c>
    </row>
    <row r="3023" spans="1:8" x14ac:dyDescent="0.3">
      <c r="A3023" s="8" t="s">
        <v>7130</v>
      </c>
      <c r="B3023" s="6">
        <v>17755</v>
      </c>
      <c r="C3023" s="1">
        <v>17755</v>
      </c>
      <c r="D3023" s="1">
        <v>5</v>
      </c>
      <c r="E3023" s="1">
        <v>1</v>
      </c>
      <c r="G3023" s="1">
        <v>5</v>
      </c>
      <c r="H3023" s="1">
        <v>1</v>
      </c>
    </row>
    <row r="3024" spans="1:8" x14ac:dyDescent="0.3">
      <c r="A3024" s="8" t="s">
        <v>3897</v>
      </c>
      <c r="B3024" s="6">
        <v>17748</v>
      </c>
      <c r="C3024" s="1">
        <v>17748</v>
      </c>
      <c r="D3024" s="1">
        <v>3</v>
      </c>
      <c r="E3024" s="1">
        <v>1</v>
      </c>
      <c r="G3024" s="1">
        <v>3</v>
      </c>
      <c r="H3024" s="1">
        <v>1</v>
      </c>
    </row>
    <row r="3025" spans="1:8" x14ac:dyDescent="0.3">
      <c r="A3025" s="8" t="s">
        <v>7533</v>
      </c>
      <c r="B3025" s="6">
        <v>17748</v>
      </c>
      <c r="C3025" s="1">
        <v>17748</v>
      </c>
      <c r="D3025" s="1">
        <v>3</v>
      </c>
      <c r="E3025" s="1">
        <v>1</v>
      </c>
      <c r="G3025" s="1">
        <v>3</v>
      </c>
      <c r="H3025" s="1">
        <v>1</v>
      </c>
    </row>
    <row r="3026" spans="1:8" x14ac:dyDescent="0.3">
      <c r="A3026" s="8" t="s">
        <v>9428</v>
      </c>
      <c r="B3026" s="6">
        <v>17665</v>
      </c>
      <c r="C3026" s="1">
        <v>13599</v>
      </c>
      <c r="D3026" s="1">
        <v>4</v>
      </c>
      <c r="E3026" s="1">
        <v>3</v>
      </c>
      <c r="G3026" s="1">
        <v>4</v>
      </c>
      <c r="H3026" s="1">
        <v>3</v>
      </c>
    </row>
    <row r="3027" spans="1:8" x14ac:dyDescent="0.3">
      <c r="A3027" s="8" t="s">
        <v>3147</v>
      </c>
      <c r="B3027" s="6">
        <v>17616</v>
      </c>
      <c r="C3027" s="1">
        <v>17616</v>
      </c>
      <c r="D3027" s="1">
        <v>4</v>
      </c>
      <c r="E3027" s="1">
        <v>1</v>
      </c>
      <c r="G3027" s="1">
        <v>4</v>
      </c>
      <c r="H3027" s="1">
        <v>1</v>
      </c>
    </row>
    <row r="3028" spans="1:8" x14ac:dyDescent="0.3">
      <c r="A3028" s="8" t="s">
        <v>6408</v>
      </c>
      <c r="B3028" s="6">
        <v>17571</v>
      </c>
      <c r="C3028" s="1">
        <v>12396</v>
      </c>
      <c r="D3028" s="1">
        <v>8</v>
      </c>
      <c r="E3028" s="1">
        <v>2</v>
      </c>
      <c r="G3028" s="1">
        <v>8</v>
      </c>
      <c r="H3028" s="1">
        <v>2</v>
      </c>
    </row>
    <row r="3029" spans="1:8" x14ac:dyDescent="0.3">
      <c r="A3029" s="8" t="s">
        <v>7335</v>
      </c>
      <c r="B3029" s="6">
        <v>17544</v>
      </c>
      <c r="C3029" s="1">
        <v>17544</v>
      </c>
      <c r="D3029" s="1">
        <v>3</v>
      </c>
      <c r="E3029" s="1">
        <v>1</v>
      </c>
      <c r="G3029" s="1">
        <v>3</v>
      </c>
      <c r="H3029" s="1">
        <v>1</v>
      </c>
    </row>
    <row r="3030" spans="1:8" x14ac:dyDescent="0.3">
      <c r="A3030" s="8" t="s">
        <v>7769</v>
      </c>
      <c r="B3030" s="6">
        <v>17537</v>
      </c>
      <c r="C3030" s="1">
        <v>15265</v>
      </c>
      <c r="D3030" s="1">
        <v>6</v>
      </c>
      <c r="E3030" s="1">
        <v>2</v>
      </c>
      <c r="G3030" s="1">
        <v>6</v>
      </c>
      <c r="H3030" s="1">
        <v>2</v>
      </c>
    </row>
    <row r="3031" spans="1:8" x14ac:dyDescent="0.3">
      <c r="A3031" s="8" t="s">
        <v>7849</v>
      </c>
      <c r="B3031" s="6">
        <v>17529</v>
      </c>
      <c r="C3031" s="1">
        <v>14682</v>
      </c>
      <c r="D3031" s="1">
        <v>6</v>
      </c>
      <c r="E3031" s="1">
        <v>3</v>
      </c>
      <c r="G3031" s="1">
        <v>6</v>
      </c>
      <c r="H3031" s="1">
        <v>3</v>
      </c>
    </row>
    <row r="3032" spans="1:8" x14ac:dyDescent="0.3">
      <c r="A3032" s="8" t="s">
        <v>6725</v>
      </c>
      <c r="B3032" s="6">
        <v>17496</v>
      </c>
      <c r="C3032" s="1">
        <v>17496</v>
      </c>
      <c r="D3032" s="1">
        <v>9</v>
      </c>
      <c r="E3032" s="1">
        <v>1</v>
      </c>
      <c r="G3032" s="1">
        <v>9</v>
      </c>
      <c r="H3032" s="1">
        <v>1</v>
      </c>
    </row>
    <row r="3033" spans="1:8" x14ac:dyDescent="0.3">
      <c r="A3033" s="8" t="s">
        <v>921</v>
      </c>
      <c r="B3033" s="6">
        <v>17475</v>
      </c>
      <c r="C3033" s="1">
        <v>16797</v>
      </c>
      <c r="D3033" s="1">
        <v>7</v>
      </c>
      <c r="E3033" s="1">
        <v>2</v>
      </c>
      <c r="G3033" s="1">
        <v>7</v>
      </c>
      <c r="H3033" s="1">
        <v>2</v>
      </c>
    </row>
    <row r="3034" spans="1:8" x14ac:dyDescent="0.3">
      <c r="A3034" s="8" t="s">
        <v>140</v>
      </c>
      <c r="B3034" s="6">
        <v>17472</v>
      </c>
      <c r="C3034" s="1">
        <v>17472</v>
      </c>
      <c r="D3034" s="1">
        <v>3</v>
      </c>
      <c r="E3034" s="1">
        <v>1</v>
      </c>
      <c r="G3034" s="1">
        <v>3</v>
      </c>
      <c r="H3034" s="1">
        <v>1</v>
      </c>
    </row>
    <row r="3035" spans="1:8" x14ac:dyDescent="0.3">
      <c r="A3035" s="8" t="s">
        <v>624</v>
      </c>
      <c r="B3035" s="6">
        <v>17466</v>
      </c>
      <c r="C3035" s="1">
        <v>9336</v>
      </c>
      <c r="D3035" s="1">
        <v>21</v>
      </c>
      <c r="E3035" s="1">
        <v>6</v>
      </c>
      <c r="G3035" s="1">
        <v>21</v>
      </c>
      <c r="H3035" s="1">
        <v>6</v>
      </c>
    </row>
    <row r="3036" spans="1:8" x14ac:dyDescent="0.3">
      <c r="A3036" s="8" t="s">
        <v>2381</v>
      </c>
      <c r="B3036" s="6">
        <v>17456</v>
      </c>
      <c r="C3036" s="1">
        <v>17456</v>
      </c>
      <c r="D3036" s="1">
        <v>2</v>
      </c>
      <c r="E3036" s="1">
        <v>1</v>
      </c>
      <c r="G3036" s="1">
        <v>2</v>
      </c>
      <c r="H3036" s="1">
        <v>1</v>
      </c>
    </row>
    <row r="3037" spans="1:8" x14ac:dyDescent="0.3">
      <c r="A3037" s="8" t="s">
        <v>4992</v>
      </c>
      <c r="B3037" s="6">
        <v>17456</v>
      </c>
      <c r="C3037" s="1">
        <v>17456</v>
      </c>
      <c r="D3037" s="1">
        <v>2</v>
      </c>
      <c r="E3037" s="1">
        <v>1</v>
      </c>
      <c r="G3037" s="1">
        <v>2</v>
      </c>
      <c r="H3037" s="1">
        <v>1</v>
      </c>
    </row>
    <row r="3038" spans="1:8" x14ac:dyDescent="0.3">
      <c r="A3038" s="8" t="s">
        <v>6779</v>
      </c>
      <c r="B3038" s="6">
        <v>17449</v>
      </c>
      <c r="C3038" s="1">
        <v>10423</v>
      </c>
      <c r="D3038" s="1">
        <v>10</v>
      </c>
      <c r="E3038" s="1">
        <v>2</v>
      </c>
      <c r="G3038" s="1">
        <v>10</v>
      </c>
      <c r="H3038" s="1">
        <v>2</v>
      </c>
    </row>
    <row r="3039" spans="1:8" x14ac:dyDescent="0.3">
      <c r="A3039" s="8" t="s">
        <v>9232</v>
      </c>
      <c r="B3039" s="6">
        <v>17438</v>
      </c>
      <c r="C3039" s="1">
        <v>15992</v>
      </c>
      <c r="D3039" s="1">
        <v>4</v>
      </c>
      <c r="E3039" s="1">
        <v>2</v>
      </c>
      <c r="G3039" s="1">
        <v>4</v>
      </c>
      <c r="H3039" s="1">
        <v>2</v>
      </c>
    </row>
    <row r="3040" spans="1:8" x14ac:dyDescent="0.3">
      <c r="A3040" s="8" t="s">
        <v>6164</v>
      </c>
      <c r="B3040" s="6">
        <v>17416</v>
      </c>
      <c r="C3040" s="1">
        <v>14088</v>
      </c>
      <c r="D3040" s="1">
        <v>8</v>
      </c>
      <c r="E3040" s="1">
        <v>2</v>
      </c>
      <c r="G3040" s="1">
        <v>8</v>
      </c>
      <c r="H3040" s="1">
        <v>2</v>
      </c>
    </row>
    <row r="3041" spans="1:8" x14ac:dyDescent="0.3">
      <c r="A3041" s="8" t="s">
        <v>7623</v>
      </c>
      <c r="B3041" s="6">
        <v>17394</v>
      </c>
      <c r="C3041" s="1">
        <v>17394</v>
      </c>
      <c r="D3041" s="1">
        <v>6</v>
      </c>
      <c r="E3041" s="1">
        <v>1</v>
      </c>
      <c r="G3041" s="1">
        <v>6</v>
      </c>
      <c r="H3041" s="1">
        <v>1</v>
      </c>
    </row>
    <row r="3042" spans="1:8" x14ac:dyDescent="0.3">
      <c r="A3042" s="8" t="s">
        <v>2218</v>
      </c>
      <c r="B3042" s="6">
        <v>17384</v>
      </c>
      <c r="C3042" s="1">
        <v>17088</v>
      </c>
      <c r="D3042" s="1">
        <v>6</v>
      </c>
      <c r="E3042" s="1">
        <v>2</v>
      </c>
      <c r="G3042" s="1">
        <v>6</v>
      </c>
      <c r="H3042" s="1">
        <v>2</v>
      </c>
    </row>
    <row r="3043" spans="1:8" x14ac:dyDescent="0.3">
      <c r="A3043" s="8" t="s">
        <v>6009</v>
      </c>
      <c r="B3043" s="6">
        <v>17372</v>
      </c>
      <c r="C3043" s="1">
        <v>15996</v>
      </c>
      <c r="D3043" s="1">
        <v>7</v>
      </c>
      <c r="E3043" s="1">
        <v>2</v>
      </c>
      <c r="G3043" s="1">
        <v>7</v>
      </c>
      <c r="H3043" s="1">
        <v>2</v>
      </c>
    </row>
    <row r="3044" spans="1:8" x14ac:dyDescent="0.3">
      <c r="A3044" s="8" t="s">
        <v>6188</v>
      </c>
      <c r="B3044" s="6">
        <v>17344</v>
      </c>
      <c r="C3044" s="1">
        <v>15552</v>
      </c>
      <c r="D3044" s="1">
        <v>8</v>
      </c>
      <c r="E3044" s="1">
        <v>2</v>
      </c>
      <c r="G3044" s="1">
        <v>8</v>
      </c>
      <c r="H3044" s="1">
        <v>2</v>
      </c>
    </row>
    <row r="3045" spans="1:8" x14ac:dyDescent="0.3">
      <c r="A3045" s="8" t="s">
        <v>7683</v>
      </c>
      <c r="B3045" s="6">
        <v>17340</v>
      </c>
      <c r="C3045" s="1">
        <v>15588</v>
      </c>
      <c r="D3045" s="1">
        <v>10</v>
      </c>
      <c r="E3045" s="1">
        <v>2</v>
      </c>
      <c r="G3045" s="1">
        <v>10</v>
      </c>
      <c r="H3045" s="1">
        <v>2</v>
      </c>
    </row>
    <row r="3046" spans="1:8" x14ac:dyDescent="0.3">
      <c r="A3046" s="8" t="s">
        <v>3497</v>
      </c>
      <c r="B3046" s="6">
        <v>17280</v>
      </c>
      <c r="C3046" s="1">
        <v>9344</v>
      </c>
      <c r="D3046" s="1">
        <v>6</v>
      </c>
      <c r="E3046" s="1">
        <v>2</v>
      </c>
      <c r="G3046" s="1">
        <v>6</v>
      </c>
      <c r="H3046" s="1">
        <v>2</v>
      </c>
    </row>
    <row r="3047" spans="1:8" x14ac:dyDescent="0.3">
      <c r="A3047" s="8" t="s">
        <v>5890</v>
      </c>
      <c r="B3047" s="6">
        <v>17248</v>
      </c>
      <c r="C3047" s="1">
        <v>17248</v>
      </c>
      <c r="D3047" s="1">
        <v>2</v>
      </c>
      <c r="E3047" s="1">
        <v>1</v>
      </c>
      <c r="G3047" s="1">
        <v>2</v>
      </c>
      <c r="H3047" s="1">
        <v>1</v>
      </c>
    </row>
    <row r="3048" spans="1:8" x14ac:dyDescent="0.3">
      <c r="A3048" s="8" t="s">
        <v>8732</v>
      </c>
      <c r="B3048" s="6">
        <v>17248</v>
      </c>
      <c r="C3048" s="1">
        <v>17248</v>
      </c>
      <c r="D3048" s="1">
        <v>2</v>
      </c>
      <c r="E3048" s="1">
        <v>1</v>
      </c>
      <c r="G3048" s="1">
        <v>2</v>
      </c>
      <c r="H3048" s="1">
        <v>1</v>
      </c>
    </row>
    <row r="3049" spans="1:8" x14ac:dyDescent="0.3">
      <c r="A3049" s="8" t="s">
        <v>8098</v>
      </c>
      <c r="B3049" s="6">
        <v>17211</v>
      </c>
      <c r="C3049" s="1">
        <v>17211</v>
      </c>
      <c r="D3049" s="1">
        <v>1</v>
      </c>
      <c r="E3049" s="1">
        <v>1</v>
      </c>
      <c r="G3049" s="1">
        <v>1</v>
      </c>
      <c r="H3049" s="1">
        <v>1</v>
      </c>
    </row>
    <row r="3050" spans="1:8" x14ac:dyDescent="0.3">
      <c r="A3050" s="8" t="s">
        <v>7730</v>
      </c>
      <c r="B3050" s="6">
        <v>17199</v>
      </c>
      <c r="C3050" s="1">
        <v>13005</v>
      </c>
      <c r="D3050" s="1">
        <v>8</v>
      </c>
      <c r="E3050" s="1">
        <v>2</v>
      </c>
      <c r="G3050" s="1">
        <v>8</v>
      </c>
      <c r="H3050" s="1">
        <v>2</v>
      </c>
    </row>
    <row r="3051" spans="1:8" x14ac:dyDescent="0.3">
      <c r="A3051" s="8" t="s">
        <v>3338</v>
      </c>
      <c r="B3051" s="6">
        <v>17196</v>
      </c>
      <c r="C3051" s="1">
        <v>17196</v>
      </c>
      <c r="D3051" s="1">
        <v>2</v>
      </c>
      <c r="E3051" s="1">
        <v>1</v>
      </c>
      <c r="G3051" s="1">
        <v>2</v>
      </c>
      <c r="H3051" s="1">
        <v>1</v>
      </c>
    </row>
    <row r="3052" spans="1:8" x14ac:dyDescent="0.3">
      <c r="A3052" s="8" t="s">
        <v>8615</v>
      </c>
      <c r="B3052" s="6">
        <v>17184</v>
      </c>
      <c r="C3052" s="1">
        <v>17184</v>
      </c>
      <c r="D3052" s="1">
        <v>6</v>
      </c>
      <c r="E3052" s="1">
        <v>1</v>
      </c>
      <c r="G3052" s="1">
        <v>6</v>
      </c>
      <c r="H3052" s="1">
        <v>1</v>
      </c>
    </row>
    <row r="3053" spans="1:8" x14ac:dyDescent="0.3">
      <c r="A3053" s="8" t="s">
        <v>6606</v>
      </c>
      <c r="B3053" s="6">
        <v>17156</v>
      </c>
      <c r="C3053" s="1">
        <v>12536</v>
      </c>
      <c r="D3053" s="1">
        <v>6</v>
      </c>
      <c r="E3053" s="1">
        <v>3</v>
      </c>
      <c r="G3053" s="1">
        <v>6</v>
      </c>
      <c r="H3053" s="1">
        <v>3</v>
      </c>
    </row>
    <row r="3054" spans="1:8" x14ac:dyDescent="0.3">
      <c r="A3054" s="8" t="s">
        <v>6222</v>
      </c>
      <c r="B3054" s="6">
        <v>17143</v>
      </c>
      <c r="C3054" s="1">
        <v>15975</v>
      </c>
      <c r="D3054" s="1">
        <v>7</v>
      </c>
      <c r="E3054" s="1">
        <v>2</v>
      </c>
      <c r="G3054" s="1">
        <v>7</v>
      </c>
      <c r="H3054" s="1">
        <v>2</v>
      </c>
    </row>
    <row r="3055" spans="1:8" x14ac:dyDescent="0.3">
      <c r="A3055" s="8" t="s">
        <v>4979</v>
      </c>
      <c r="B3055" s="6">
        <v>17088</v>
      </c>
      <c r="C3055" s="1">
        <v>17088</v>
      </c>
      <c r="D3055" s="1">
        <v>2</v>
      </c>
      <c r="E3055" s="1">
        <v>1</v>
      </c>
      <c r="G3055" s="1">
        <v>2</v>
      </c>
      <c r="H3055" s="1">
        <v>1</v>
      </c>
    </row>
    <row r="3056" spans="1:8" x14ac:dyDescent="0.3">
      <c r="A3056" s="8" t="s">
        <v>8271</v>
      </c>
      <c r="B3056" s="6">
        <v>17088</v>
      </c>
      <c r="C3056" s="1">
        <v>17088</v>
      </c>
      <c r="D3056" s="1">
        <v>2</v>
      </c>
      <c r="E3056" s="1">
        <v>1</v>
      </c>
      <c r="G3056" s="1">
        <v>2</v>
      </c>
      <c r="H3056" s="1">
        <v>1</v>
      </c>
    </row>
    <row r="3057" spans="1:8" x14ac:dyDescent="0.3">
      <c r="A3057" s="8" t="s">
        <v>3525</v>
      </c>
      <c r="B3057" s="6">
        <v>17088</v>
      </c>
      <c r="C3057" s="1">
        <v>17088</v>
      </c>
      <c r="D3057" s="1">
        <v>3</v>
      </c>
      <c r="E3057" s="1">
        <v>1</v>
      </c>
      <c r="G3057" s="1">
        <v>3</v>
      </c>
      <c r="H3057" s="1">
        <v>1</v>
      </c>
    </row>
    <row r="3058" spans="1:8" x14ac:dyDescent="0.3">
      <c r="A3058" s="8" t="s">
        <v>2211</v>
      </c>
      <c r="B3058" s="6">
        <v>16958</v>
      </c>
      <c r="C3058" s="1">
        <v>16624</v>
      </c>
      <c r="D3058" s="1">
        <v>6</v>
      </c>
      <c r="E3058" s="1">
        <v>2</v>
      </c>
      <c r="G3058" s="1">
        <v>6</v>
      </c>
      <c r="H3058" s="1">
        <v>2</v>
      </c>
    </row>
    <row r="3059" spans="1:8" x14ac:dyDescent="0.3">
      <c r="A3059" s="8" t="s">
        <v>161</v>
      </c>
      <c r="B3059" s="6">
        <v>16928</v>
      </c>
      <c r="C3059" s="1">
        <v>15525</v>
      </c>
      <c r="D3059" s="1">
        <v>4</v>
      </c>
      <c r="E3059" s="1">
        <v>2</v>
      </c>
      <c r="G3059" s="1">
        <v>4</v>
      </c>
      <c r="H3059" s="1">
        <v>2</v>
      </c>
    </row>
    <row r="3060" spans="1:8" x14ac:dyDescent="0.3">
      <c r="A3060" s="8" t="s">
        <v>8677</v>
      </c>
      <c r="B3060" s="6">
        <v>16858</v>
      </c>
      <c r="C3060" s="1">
        <v>11096</v>
      </c>
      <c r="D3060" s="1">
        <v>7</v>
      </c>
      <c r="E3060" s="1">
        <v>3</v>
      </c>
      <c r="G3060" s="1">
        <v>7</v>
      </c>
      <c r="H3060" s="1">
        <v>3</v>
      </c>
    </row>
    <row r="3061" spans="1:8" x14ac:dyDescent="0.3">
      <c r="A3061" s="8" t="s">
        <v>8919</v>
      </c>
      <c r="B3061" s="6">
        <v>16836</v>
      </c>
      <c r="C3061" s="1">
        <v>11568</v>
      </c>
      <c r="D3061" s="1">
        <v>6</v>
      </c>
      <c r="E3061" s="1">
        <v>2</v>
      </c>
      <c r="G3061" s="1">
        <v>6</v>
      </c>
      <c r="H3061" s="1">
        <v>2</v>
      </c>
    </row>
    <row r="3062" spans="1:8" x14ac:dyDescent="0.3">
      <c r="A3062" s="8" t="s">
        <v>7851</v>
      </c>
      <c r="B3062" s="6">
        <v>16831</v>
      </c>
      <c r="C3062" s="1">
        <v>7598</v>
      </c>
      <c r="D3062" s="1">
        <v>26</v>
      </c>
      <c r="E3062" s="1">
        <v>6</v>
      </c>
      <c r="G3062" s="1">
        <v>26</v>
      </c>
      <c r="H3062" s="1">
        <v>6</v>
      </c>
    </row>
    <row r="3063" spans="1:8" x14ac:dyDescent="0.3">
      <c r="A3063" s="8" t="s">
        <v>6180</v>
      </c>
      <c r="B3063" s="6">
        <v>16786</v>
      </c>
      <c r="C3063" s="1">
        <v>16786</v>
      </c>
      <c r="D3063" s="1">
        <v>2</v>
      </c>
      <c r="E3063" s="1">
        <v>1</v>
      </c>
      <c r="G3063" s="1">
        <v>2</v>
      </c>
      <c r="H3063" s="1">
        <v>1</v>
      </c>
    </row>
    <row r="3064" spans="1:8" x14ac:dyDescent="0.3">
      <c r="A3064" s="8" t="s">
        <v>8097</v>
      </c>
      <c r="B3064" s="6">
        <v>16784</v>
      </c>
      <c r="C3064" s="1">
        <v>16784</v>
      </c>
      <c r="D3064" s="1">
        <v>8</v>
      </c>
      <c r="E3064" s="1">
        <v>1</v>
      </c>
      <c r="G3064" s="1">
        <v>8</v>
      </c>
      <c r="H3064" s="1">
        <v>1</v>
      </c>
    </row>
    <row r="3065" spans="1:8" x14ac:dyDescent="0.3">
      <c r="A3065" s="8" t="s">
        <v>6607</v>
      </c>
      <c r="B3065" s="6">
        <v>16776</v>
      </c>
      <c r="C3065" s="1">
        <v>16776</v>
      </c>
      <c r="D3065" s="1">
        <v>3</v>
      </c>
      <c r="E3065" s="1">
        <v>1</v>
      </c>
      <c r="G3065" s="1">
        <v>3</v>
      </c>
      <c r="H3065" s="1">
        <v>1</v>
      </c>
    </row>
    <row r="3066" spans="1:8" x14ac:dyDescent="0.3">
      <c r="A3066" s="8" t="s">
        <v>1871</v>
      </c>
      <c r="B3066" s="6">
        <v>16768</v>
      </c>
      <c r="C3066" s="1">
        <v>16768</v>
      </c>
      <c r="D3066" s="1">
        <v>2</v>
      </c>
      <c r="E3066" s="1">
        <v>1</v>
      </c>
      <c r="G3066" s="1">
        <v>2</v>
      </c>
      <c r="H3066" s="1">
        <v>1</v>
      </c>
    </row>
    <row r="3067" spans="1:8" x14ac:dyDescent="0.3">
      <c r="A3067" s="8" t="s">
        <v>6714</v>
      </c>
      <c r="B3067" s="6">
        <v>16752</v>
      </c>
      <c r="C3067" s="1">
        <v>8784</v>
      </c>
      <c r="D3067" s="1">
        <v>3</v>
      </c>
      <c r="E3067" s="1">
        <v>2</v>
      </c>
      <c r="G3067" s="1">
        <v>3</v>
      </c>
      <c r="H3067" s="1">
        <v>2</v>
      </c>
    </row>
    <row r="3068" spans="1:8" x14ac:dyDescent="0.3">
      <c r="A3068" s="8" t="s">
        <v>88</v>
      </c>
      <c r="B3068" s="6">
        <v>16731</v>
      </c>
      <c r="C3068" s="1">
        <v>13279</v>
      </c>
      <c r="D3068" s="1">
        <v>16</v>
      </c>
      <c r="E3068" s="1">
        <v>3</v>
      </c>
      <c r="G3068" s="1">
        <v>16</v>
      </c>
      <c r="H3068" s="1">
        <v>3</v>
      </c>
    </row>
    <row r="3069" spans="1:8" x14ac:dyDescent="0.3">
      <c r="A3069" s="8" t="s">
        <v>8557</v>
      </c>
      <c r="B3069" s="6">
        <v>16712</v>
      </c>
      <c r="C3069" s="1">
        <v>11784</v>
      </c>
      <c r="D3069" s="1">
        <v>5</v>
      </c>
      <c r="E3069" s="1">
        <v>2</v>
      </c>
      <c r="G3069" s="1">
        <v>5</v>
      </c>
      <c r="H3069" s="1">
        <v>2</v>
      </c>
    </row>
    <row r="3070" spans="1:8" x14ac:dyDescent="0.3">
      <c r="A3070" s="8" t="s">
        <v>1949</v>
      </c>
      <c r="B3070" s="6">
        <v>16696</v>
      </c>
      <c r="C3070" s="1">
        <v>16696</v>
      </c>
      <c r="D3070" s="1">
        <v>4</v>
      </c>
      <c r="E3070" s="1">
        <v>1</v>
      </c>
      <c r="G3070" s="1">
        <v>4</v>
      </c>
      <c r="H3070" s="1">
        <v>1</v>
      </c>
    </row>
    <row r="3071" spans="1:8" x14ac:dyDescent="0.3">
      <c r="A3071" s="8" t="s">
        <v>8979</v>
      </c>
      <c r="B3071" s="6">
        <v>16692</v>
      </c>
      <c r="C3071" s="1">
        <v>16692</v>
      </c>
      <c r="D3071" s="1">
        <v>13</v>
      </c>
      <c r="E3071" s="1">
        <v>1</v>
      </c>
      <c r="G3071" s="1">
        <v>13</v>
      </c>
      <c r="H3071" s="1">
        <v>1</v>
      </c>
    </row>
    <row r="3072" spans="1:8" x14ac:dyDescent="0.3">
      <c r="A3072" s="8" t="s">
        <v>8673</v>
      </c>
      <c r="B3072" s="6">
        <v>16656</v>
      </c>
      <c r="C3072" s="1">
        <v>16656</v>
      </c>
      <c r="D3072" s="1">
        <v>3</v>
      </c>
      <c r="E3072" s="1">
        <v>1</v>
      </c>
      <c r="G3072" s="1">
        <v>3</v>
      </c>
      <c r="H3072" s="1">
        <v>1</v>
      </c>
    </row>
    <row r="3073" spans="1:8" x14ac:dyDescent="0.3">
      <c r="A3073" s="8" t="s">
        <v>6792</v>
      </c>
      <c r="B3073" s="6">
        <v>16644</v>
      </c>
      <c r="C3073" s="1">
        <v>16644</v>
      </c>
      <c r="D3073" s="1">
        <v>3</v>
      </c>
      <c r="E3073" s="1">
        <v>1</v>
      </c>
      <c r="G3073" s="1">
        <v>3</v>
      </c>
      <c r="H3073" s="1">
        <v>1</v>
      </c>
    </row>
    <row r="3074" spans="1:8" x14ac:dyDescent="0.3">
      <c r="A3074" s="8" t="s">
        <v>4762</v>
      </c>
      <c r="B3074" s="6">
        <v>16644</v>
      </c>
      <c r="C3074" s="1">
        <v>16644</v>
      </c>
      <c r="D3074" s="1">
        <v>3</v>
      </c>
      <c r="E3074" s="1">
        <v>1</v>
      </c>
      <c r="G3074" s="1">
        <v>3</v>
      </c>
      <c r="H3074" s="1">
        <v>1</v>
      </c>
    </row>
    <row r="3075" spans="1:8" x14ac:dyDescent="0.3">
      <c r="A3075" s="8" t="s">
        <v>8338</v>
      </c>
      <c r="B3075" s="6">
        <v>16644</v>
      </c>
      <c r="C3075" s="1">
        <v>16644</v>
      </c>
      <c r="D3075" s="1">
        <v>3</v>
      </c>
      <c r="E3075" s="1">
        <v>1</v>
      </c>
      <c r="G3075" s="1">
        <v>3</v>
      </c>
      <c r="H3075" s="1">
        <v>1</v>
      </c>
    </row>
    <row r="3076" spans="1:8" x14ac:dyDescent="0.3">
      <c r="A3076" s="8" t="s">
        <v>4285</v>
      </c>
      <c r="B3076" s="6">
        <v>16624</v>
      </c>
      <c r="C3076" s="1">
        <v>16624</v>
      </c>
      <c r="D3076" s="1">
        <v>1</v>
      </c>
      <c r="E3076" s="1">
        <v>1</v>
      </c>
      <c r="G3076" s="1">
        <v>1</v>
      </c>
      <c r="H3076" s="1">
        <v>1</v>
      </c>
    </row>
    <row r="3077" spans="1:8" x14ac:dyDescent="0.3">
      <c r="A3077" s="8" t="s">
        <v>411</v>
      </c>
      <c r="B3077" s="6">
        <v>16594</v>
      </c>
      <c r="C3077" s="1">
        <v>15998</v>
      </c>
      <c r="D3077" s="1">
        <v>4</v>
      </c>
      <c r="E3077" s="1">
        <v>2</v>
      </c>
      <c r="G3077" s="1">
        <v>4</v>
      </c>
      <c r="H3077" s="1">
        <v>2</v>
      </c>
    </row>
    <row r="3078" spans="1:8" x14ac:dyDescent="0.3">
      <c r="A3078" s="8" t="s">
        <v>9441</v>
      </c>
      <c r="B3078" s="6">
        <v>16532</v>
      </c>
      <c r="C3078" s="1">
        <v>16392</v>
      </c>
      <c r="D3078" s="1">
        <v>6</v>
      </c>
      <c r="E3078" s="1">
        <v>2</v>
      </c>
      <c r="G3078" s="1">
        <v>6</v>
      </c>
      <c r="H3078" s="1">
        <v>2</v>
      </c>
    </row>
    <row r="3079" spans="1:8" x14ac:dyDescent="0.3">
      <c r="A3079" s="8" t="s">
        <v>5501</v>
      </c>
      <c r="B3079" s="6">
        <v>16496</v>
      </c>
      <c r="C3079" s="1">
        <v>16496</v>
      </c>
      <c r="D3079" s="1">
        <v>2</v>
      </c>
      <c r="E3079" s="1">
        <v>1</v>
      </c>
      <c r="G3079" s="1">
        <v>2</v>
      </c>
      <c r="H3079" s="1">
        <v>1</v>
      </c>
    </row>
    <row r="3080" spans="1:8" x14ac:dyDescent="0.3">
      <c r="A3080" s="8" t="s">
        <v>7685</v>
      </c>
      <c r="B3080" s="6">
        <v>16488</v>
      </c>
      <c r="C3080" s="1">
        <v>16488</v>
      </c>
      <c r="D3080" s="1">
        <v>3</v>
      </c>
      <c r="E3080" s="1">
        <v>1</v>
      </c>
      <c r="G3080" s="1">
        <v>3</v>
      </c>
      <c r="H3080" s="1">
        <v>1</v>
      </c>
    </row>
    <row r="3081" spans="1:8" x14ac:dyDescent="0.3">
      <c r="A3081" s="8" t="s">
        <v>8937</v>
      </c>
      <c r="B3081" s="6">
        <v>16488</v>
      </c>
      <c r="C3081" s="1">
        <v>16488</v>
      </c>
      <c r="D3081" s="1">
        <v>3</v>
      </c>
      <c r="E3081" s="1">
        <v>1</v>
      </c>
      <c r="G3081" s="1">
        <v>3</v>
      </c>
      <c r="H3081" s="1">
        <v>1</v>
      </c>
    </row>
    <row r="3082" spans="1:8" x14ac:dyDescent="0.3">
      <c r="A3082" s="8" t="s">
        <v>9484</v>
      </c>
      <c r="B3082" s="6">
        <v>16485</v>
      </c>
      <c r="C3082" s="1">
        <v>16485</v>
      </c>
      <c r="D3082" s="1">
        <v>3</v>
      </c>
      <c r="E3082" s="1">
        <v>1</v>
      </c>
      <c r="G3082" s="1">
        <v>3</v>
      </c>
      <c r="H3082" s="1">
        <v>1</v>
      </c>
    </row>
    <row r="3083" spans="1:8" x14ac:dyDescent="0.3">
      <c r="A3083" s="8" t="s">
        <v>986</v>
      </c>
      <c r="B3083" s="6">
        <v>16472</v>
      </c>
      <c r="C3083" s="1">
        <v>9939</v>
      </c>
      <c r="D3083" s="1">
        <v>11</v>
      </c>
      <c r="E3083" s="1">
        <v>3</v>
      </c>
      <c r="G3083" s="1">
        <v>11</v>
      </c>
      <c r="H3083" s="1">
        <v>3</v>
      </c>
    </row>
    <row r="3084" spans="1:8" x14ac:dyDescent="0.3">
      <c r="A3084" s="8" t="s">
        <v>8388</v>
      </c>
      <c r="B3084" s="6">
        <v>16448</v>
      </c>
      <c r="C3084" s="1">
        <v>16448</v>
      </c>
      <c r="D3084" s="1">
        <v>2</v>
      </c>
      <c r="E3084" s="1">
        <v>1</v>
      </c>
      <c r="G3084" s="1">
        <v>2</v>
      </c>
      <c r="H3084" s="1">
        <v>1</v>
      </c>
    </row>
    <row r="3085" spans="1:8" x14ac:dyDescent="0.3">
      <c r="A3085" s="8" t="s">
        <v>6837</v>
      </c>
      <c r="B3085" s="6">
        <v>16396</v>
      </c>
      <c r="C3085" s="1">
        <v>16396</v>
      </c>
      <c r="D3085" s="1">
        <v>4</v>
      </c>
      <c r="E3085" s="1">
        <v>1</v>
      </c>
      <c r="G3085" s="1">
        <v>4</v>
      </c>
      <c r="H3085" s="1">
        <v>1</v>
      </c>
    </row>
    <row r="3086" spans="1:8" x14ac:dyDescent="0.3">
      <c r="A3086" s="8" t="s">
        <v>5692</v>
      </c>
      <c r="B3086" s="6">
        <v>16396</v>
      </c>
      <c r="C3086" s="1">
        <v>16396</v>
      </c>
      <c r="D3086" s="1">
        <v>4</v>
      </c>
      <c r="E3086" s="1">
        <v>1</v>
      </c>
      <c r="G3086" s="1">
        <v>4</v>
      </c>
      <c r="H3086" s="1">
        <v>1</v>
      </c>
    </row>
    <row r="3087" spans="1:8" x14ac:dyDescent="0.3">
      <c r="A3087" s="8" t="s">
        <v>7368</v>
      </c>
      <c r="B3087" s="6">
        <v>16396</v>
      </c>
      <c r="C3087" s="1">
        <v>16396</v>
      </c>
      <c r="D3087" s="1">
        <v>5</v>
      </c>
      <c r="E3087" s="1">
        <v>1</v>
      </c>
      <c r="G3087" s="1">
        <v>5</v>
      </c>
      <c r="H3087" s="1">
        <v>1</v>
      </c>
    </row>
    <row r="3088" spans="1:8" x14ac:dyDescent="0.3">
      <c r="A3088" s="8" t="s">
        <v>9124</v>
      </c>
      <c r="B3088" s="6">
        <v>16388</v>
      </c>
      <c r="C3088" s="1">
        <v>16388</v>
      </c>
      <c r="D3088" s="1">
        <v>2</v>
      </c>
      <c r="E3088" s="1">
        <v>1</v>
      </c>
      <c r="G3088" s="1">
        <v>2</v>
      </c>
      <c r="H3088" s="1">
        <v>1</v>
      </c>
    </row>
    <row r="3089" spans="1:8" x14ac:dyDescent="0.3">
      <c r="A3089" s="8" t="s">
        <v>4480</v>
      </c>
      <c r="B3089" s="6">
        <v>16355</v>
      </c>
      <c r="C3089" s="1">
        <v>9999</v>
      </c>
      <c r="D3089" s="1">
        <v>3</v>
      </c>
      <c r="E3089" s="1">
        <v>2</v>
      </c>
      <c r="G3089" s="1">
        <v>3</v>
      </c>
      <c r="H3089" s="1">
        <v>2</v>
      </c>
    </row>
    <row r="3090" spans="1:8" x14ac:dyDescent="0.3">
      <c r="A3090" s="8" t="s">
        <v>8821</v>
      </c>
      <c r="B3090" s="6">
        <v>16336</v>
      </c>
      <c r="C3090" s="1">
        <v>11032</v>
      </c>
      <c r="D3090" s="1">
        <v>4</v>
      </c>
      <c r="E3090" s="1">
        <v>2</v>
      </c>
      <c r="G3090" s="1">
        <v>4</v>
      </c>
      <c r="H3090" s="1">
        <v>2</v>
      </c>
    </row>
    <row r="3091" spans="1:8" x14ac:dyDescent="0.3">
      <c r="A3091" s="8" t="s">
        <v>5581</v>
      </c>
      <c r="B3091" s="6">
        <v>16332</v>
      </c>
      <c r="C3091" s="1">
        <v>8256</v>
      </c>
      <c r="D3091" s="1">
        <v>15</v>
      </c>
      <c r="E3091" s="1">
        <v>4</v>
      </c>
      <c r="G3091" s="1">
        <v>15</v>
      </c>
      <c r="H3091" s="1">
        <v>4</v>
      </c>
    </row>
    <row r="3092" spans="1:8" x14ac:dyDescent="0.3">
      <c r="A3092" s="8" t="s">
        <v>6968</v>
      </c>
      <c r="B3092" s="6">
        <v>16272</v>
      </c>
      <c r="C3092" s="1">
        <v>16272</v>
      </c>
      <c r="D3092" s="1">
        <v>1</v>
      </c>
      <c r="E3092" s="1">
        <v>1</v>
      </c>
      <c r="G3092" s="1">
        <v>1</v>
      </c>
      <c r="H3092" s="1">
        <v>1</v>
      </c>
    </row>
    <row r="3093" spans="1:8" x14ac:dyDescent="0.3">
      <c r="A3093" s="8" t="s">
        <v>8424</v>
      </c>
      <c r="B3093" s="6">
        <v>16272</v>
      </c>
      <c r="C3093" s="1">
        <v>16272</v>
      </c>
      <c r="D3093" s="1">
        <v>3</v>
      </c>
      <c r="E3093" s="1">
        <v>1</v>
      </c>
      <c r="G3093" s="1">
        <v>3</v>
      </c>
      <c r="H3093" s="1">
        <v>1</v>
      </c>
    </row>
    <row r="3094" spans="1:8" x14ac:dyDescent="0.3">
      <c r="A3094" s="8" t="s">
        <v>1878</v>
      </c>
      <c r="B3094" s="6">
        <v>16268</v>
      </c>
      <c r="C3094" s="1">
        <v>12945</v>
      </c>
      <c r="D3094" s="1">
        <v>10</v>
      </c>
      <c r="E3094" s="1">
        <v>3</v>
      </c>
      <c r="G3094" s="1">
        <v>10</v>
      </c>
      <c r="H3094" s="1">
        <v>3</v>
      </c>
    </row>
    <row r="3095" spans="1:8" x14ac:dyDescent="0.3">
      <c r="A3095" s="8" t="s">
        <v>5720</v>
      </c>
      <c r="B3095" s="6">
        <v>16252</v>
      </c>
      <c r="C3095" s="1">
        <v>12998</v>
      </c>
      <c r="D3095" s="1">
        <v>4</v>
      </c>
      <c r="E3095" s="1">
        <v>2</v>
      </c>
      <c r="G3095" s="1">
        <v>4</v>
      </c>
      <c r="H3095" s="1">
        <v>2</v>
      </c>
    </row>
    <row r="3096" spans="1:8" x14ac:dyDescent="0.3">
      <c r="A3096" s="8" t="s">
        <v>6777</v>
      </c>
      <c r="B3096" s="6">
        <v>16249</v>
      </c>
      <c r="C3096" s="1">
        <v>15813</v>
      </c>
      <c r="D3096" s="1">
        <v>8</v>
      </c>
      <c r="E3096" s="1">
        <v>2</v>
      </c>
      <c r="G3096" s="1">
        <v>8</v>
      </c>
      <c r="H3096" s="1">
        <v>2</v>
      </c>
    </row>
    <row r="3097" spans="1:8" x14ac:dyDescent="0.3">
      <c r="A3097" s="8" t="s">
        <v>3811</v>
      </c>
      <c r="B3097" s="6">
        <v>16224</v>
      </c>
      <c r="C3097" s="1">
        <v>16224</v>
      </c>
      <c r="D3097" s="1">
        <v>2</v>
      </c>
      <c r="E3097" s="1">
        <v>1</v>
      </c>
      <c r="G3097" s="1">
        <v>2</v>
      </c>
      <c r="H3097" s="1">
        <v>1</v>
      </c>
    </row>
    <row r="3098" spans="1:8" x14ac:dyDescent="0.3">
      <c r="A3098" s="8" t="s">
        <v>3160</v>
      </c>
      <c r="B3098" s="6">
        <v>16216</v>
      </c>
      <c r="C3098" s="1">
        <v>12792</v>
      </c>
      <c r="D3098" s="1">
        <v>9</v>
      </c>
      <c r="E3098" s="1">
        <v>2</v>
      </c>
      <c r="G3098" s="1">
        <v>9</v>
      </c>
      <c r="H3098" s="1">
        <v>2</v>
      </c>
    </row>
    <row r="3099" spans="1:8" x14ac:dyDescent="0.3">
      <c r="A3099" s="8" t="s">
        <v>8327</v>
      </c>
      <c r="B3099" s="6">
        <v>16192</v>
      </c>
      <c r="C3099" s="1">
        <v>16192</v>
      </c>
      <c r="D3099" s="1">
        <v>2</v>
      </c>
      <c r="E3099" s="1">
        <v>1</v>
      </c>
      <c r="G3099" s="1">
        <v>2</v>
      </c>
      <c r="H3099" s="1">
        <v>1</v>
      </c>
    </row>
    <row r="3100" spans="1:8" x14ac:dyDescent="0.3">
      <c r="A3100" s="8" t="s">
        <v>6971</v>
      </c>
      <c r="B3100" s="6">
        <v>16176</v>
      </c>
      <c r="C3100" s="1">
        <v>16176</v>
      </c>
      <c r="D3100" s="1">
        <v>3</v>
      </c>
      <c r="E3100" s="1">
        <v>1</v>
      </c>
      <c r="G3100" s="1">
        <v>3</v>
      </c>
      <c r="H3100" s="1">
        <v>1</v>
      </c>
    </row>
    <row r="3101" spans="1:8" x14ac:dyDescent="0.3">
      <c r="A3101" s="8" t="s">
        <v>7369</v>
      </c>
      <c r="B3101" s="6">
        <v>16128</v>
      </c>
      <c r="C3101" s="1">
        <v>16128</v>
      </c>
      <c r="D3101" s="1">
        <v>2</v>
      </c>
      <c r="E3101" s="1">
        <v>1</v>
      </c>
      <c r="G3101" s="1">
        <v>2</v>
      </c>
      <c r="H3101" s="1">
        <v>1</v>
      </c>
    </row>
    <row r="3102" spans="1:8" x14ac:dyDescent="0.3">
      <c r="A3102" s="8" t="s">
        <v>1177</v>
      </c>
      <c r="B3102" s="6">
        <v>16107</v>
      </c>
      <c r="C3102" s="1">
        <v>12576</v>
      </c>
      <c r="D3102" s="1">
        <v>9</v>
      </c>
      <c r="E3102" s="1">
        <v>3</v>
      </c>
      <c r="G3102" s="1">
        <v>9</v>
      </c>
      <c r="H3102" s="1">
        <v>3</v>
      </c>
    </row>
    <row r="3103" spans="1:8" x14ac:dyDescent="0.3">
      <c r="A3103" s="8" t="s">
        <v>8197</v>
      </c>
      <c r="B3103" s="6">
        <v>16038</v>
      </c>
      <c r="C3103" s="1">
        <v>8505</v>
      </c>
      <c r="D3103" s="1">
        <v>14</v>
      </c>
      <c r="E3103" s="1">
        <v>2</v>
      </c>
      <c r="G3103" s="1">
        <v>14</v>
      </c>
      <c r="H3103" s="1">
        <v>2</v>
      </c>
    </row>
    <row r="3104" spans="1:8" x14ac:dyDescent="0.3">
      <c r="A3104" s="8" t="s">
        <v>8483</v>
      </c>
      <c r="B3104" s="6">
        <v>16032</v>
      </c>
      <c r="C3104" s="1">
        <v>16032</v>
      </c>
      <c r="D3104" s="1">
        <v>3</v>
      </c>
      <c r="E3104" s="1">
        <v>1</v>
      </c>
      <c r="G3104" s="1">
        <v>3</v>
      </c>
      <c r="H3104" s="1">
        <v>1</v>
      </c>
    </row>
    <row r="3105" spans="1:8" x14ac:dyDescent="0.3">
      <c r="A3105" s="8" t="s">
        <v>9283</v>
      </c>
      <c r="B3105" s="6">
        <v>16010</v>
      </c>
      <c r="C3105" s="1">
        <v>6848</v>
      </c>
      <c r="D3105" s="1">
        <v>7</v>
      </c>
      <c r="E3105" s="1">
        <v>3</v>
      </c>
      <c r="G3105" s="1">
        <v>7</v>
      </c>
      <c r="H3105" s="1">
        <v>3</v>
      </c>
    </row>
    <row r="3106" spans="1:8" x14ac:dyDescent="0.3">
      <c r="A3106" s="8" t="s">
        <v>1408</v>
      </c>
      <c r="B3106" s="6">
        <v>15999</v>
      </c>
      <c r="C3106" s="1">
        <v>15999</v>
      </c>
      <c r="D3106" s="1">
        <v>1</v>
      </c>
      <c r="E3106" s="1">
        <v>1</v>
      </c>
      <c r="G3106" s="1">
        <v>1</v>
      </c>
      <c r="H3106" s="1">
        <v>1</v>
      </c>
    </row>
    <row r="3107" spans="1:8" x14ac:dyDescent="0.3">
      <c r="A3107" s="8" t="s">
        <v>9051</v>
      </c>
      <c r="B3107" s="6">
        <v>15998</v>
      </c>
      <c r="C3107" s="1">
        <v>15998</v>
      </c>
      <c r="D3107" s="1">
        <v>2</v>
      </c>
      <c r="E3107" s="1">
        <v>1</v>
      </c>
      <c r="G3107" s="1">
        <v>2</v>
      </c>
      <c r="H3107" s="1">
        <v>1</v>
      </c>
    </row>
    <row r="3108" spans="1:8" x14ac:dyDescent="0.3">
      <c r="A3108" s="8" t="s">
        <v>9404</v>
      </c>
      <c r="B3108" s="6">
        <v>15998</v>
      </c>
      <c r="C3108" s="1">
        <v>15998</v>
      </c>
      <c r="D3108" s="1">
        <v>2</v>
      </c>
      <c r="E3108" s="1">
        <v>1</v>
      </c>
      <c r="G3108" s="1">
        <v>2</v>
      </c>
      <c r="H3108" s="1">
        <v>1</v>
      </c>
    </row>
    <row r="3109" spans="1:8" x14ac:dyDescent="0.3">
      <c r="A3109" s="8" t="s">
        <v>8918</v>
      </c>
      <c r="B3109" s="6">
        <v>15998</v>
      </c>
      <c r="C3109" s="1">
        <v>15998</v>
      </c>
      <c r="D3109" s="1">
        <v>2</v>
      </c>
      <c r="E3109" s="1">
        <v>1</v>
      </c>
      <c r="G3109" s="1">
        <v>2</v>
      </c>
      <c r="H3109" s="1">
        <v>1</v>
      </c>
    </row>
    <row r="3110" spans="1:8" x14ac:dyDescent="0.3">
      <c r="A3110" s="8" t="s">
        <v>8245</v>
      </c>
      <c r="B3110" s="6">
        <v>15996</v>
      </c>
      <c r="C3110" s="1">
        <v>15996</v>
      </c>
      <c r="D3110" s="1">
        <v>4</v>
      </c>
      <c r="E3110" s="1">
        <v>1</v>
      </c>
      <c r="G3110" s="1">
        <v>4</v>
      </c>
      <c r="H3110" s="1">
        <v>1</v>
      </c>
    </row>
    <row r="3111" spans="1:8" x14ac:dyDescent="0.3">
      <c r="A3111" s="8" t="s">
        <v>1280</v>
      </c>
      <c r="B3111" s="6">
        <v>15992</v>
      </c>
      <c r="C3111" s="1">
        <v>15992</v>
      </c>
      <c r="D3111" s="1">
        <v>1</v>
      </c>
      <c r="E3111" s="1">
        <v>1</v>
      </c>
      <c r="G3111" s="1">
        <v>1</v>
      </c>
      <c r="H3111" s="1">
        <v>1</v>
      </c>
    </row>
    <row r="3112" spans="1:8" x14ac:dyDescent="0.3">
      <c r="A3112" s="8" t="s">
        <v>4106</v>
      </c>
      <c r="B3112" s="6">
        <v>15988</v>
      </c>
      <c r="C3112" s="1">
        <v>15988</v>
      </c>
      <c r="D3112" s="1">
        <v>7</v>
      </c>
      <c r="E3112" s="1">
        <v>1</v>
      </c>
      <c r="G3112" s="1">
        <v>7</v>
      </c>
      <c r="H3112" s="1">
        <v>1</v>
      </c>
    </row>
    <row r="3113" spans="1:8" x14ac:dyDescent="0.3">
      <c r="A3113" s="8" t="s">
        <v>6089</v>
      </c>
      <c r="B3113" s="6">
        <v>15984</v>
      </c>
      <c r="C3113" s="1">
        <v>15984</v>
      </c>
      <c r="D3113" s="1">
        <v>2</v>
      </c>
      <c r="E3113" s="1">
        <v>1</v>
      </c>
      <c r="G3113" s="1">
        <v>2</v>
      </c>
      <c r="H3113" s="1">
        <v>1</v>
      </c>
    </row>
    <row r="3114" spans="1:8" x14ac:dyDescent="0.3">
      <c r="A3114" s="8" t="s">
        <v>7182</v>
      </c>
      <c r="B3114" s="6">
        <v>15984</v>
      </c>
      <c r="C3114" s="1">
        <v>15984</v>
      </c>
      <c r="D3114" s="1">
        <v>2</v>
      </c>
      <c r="E3114" s="1">
        <v>1</v>
      </c>
      <c r="G3114" s="1">
        <v>2</v>
      </c>
      <c r="H3114" s="1">
        <v>1</v>
      </c>
    </row>
    <row r="3115" spans="1:8" x14ac:dyDescent="0.3">
      <c r="A3115" s="8" t="s">
        <v>2078</v>
      </c>
      <c r="B3115" s="6">
        <v>15976</v>
      </c>
      <c r="C3115" s="1">
        <v>13904</v>
      </c>
      <c r="D3115" s="1">
        <v>4</v>
      </c>
      <c r="E3115" s="1">
        <v>2</v>
      </c>
      <c r="G3115" s="1">
        <v>4</v>
      </c>
      <c r="H3115" s="1">
        <v>2</v>
      </c>
    </row>
    <row r="3116" spans="1:8" x14ac:dyDescent="0.3">
      <c r="A3116" s="8" t="s">
        <v>7810</v>
      </c>
      <c r="B3116" s="6">
        <v>15956</v>
      </c>
      <c r="C3116" s="1">
        <v>15956</v>
      </c>
      <c r="D3116" s="1">
        <v>4</v>
      </c>
      <c r="E3116" s="1">
        <v>1</v>
      </c>
      <c r="G3116" s="1">
        <v>4</v>
      </c>
      <c r="H3116" s="1">
        <v>1</v>
      </c>
    </row>
    <row r="3117" spans="1:8" x14ac:dyDescent="0.3">
      <c r="A3117" s="8" t="s">
        <v>2404</v>
      </c>
      <c r="B3117" s="6">
        <v>15936</v>
      </c>
      <c r="C3117" s="1">
        <v>15936</v>
      </c>
      <c r="D3117" s="1">
        <v>4</v>
      </c>
      <c r="E3117" s="1">
        <v>1</v>
      </c>
      <c r="G3117" s="1">
        <v>4</v>
      </c>
      <c r="H3117" s="1">
        <v>1</v>
      </c>
    </row>
    <row r="3118" spans="1:8" x14ac:dyDescent="0.3">
      <c r="A3118" s="8" t="s">
        <v>2554</v>
      </c>
      <c r="B3118" s="6">
        <v>15936</v>
      </c>
      <c r="C3118" s="1">
        <v>15936</v>
      </c>
      <c r="D3118" s="1">
        <v>4</v>
      </c>
      <c r="E3118" s="1">
        <v>1</v>
      </c>
      <c r="G3118" s="1">
        <v>4</v>
      </c>
      <c r="H3118" s="1">
        <v>1</v>
      </c>
    </row>
    <row r="3119" spans="1:8" x14ac:dyDescent="0.3">
      <c r="A3119" s="8" t="s">
        <v>8276</v>
      </c>
      <c r="B3119" s="6">
        <v>15931</v>
      </c>
      <c r="C3119" s="1">
        <v>15495</v>
      </c>
      <c r="D3119" s="1">
        <v>7</v>
      </c>
      <c r="E3119" s="1">
        <v>2</v>
      </c>
      <c r="G3119" s="1">
        <v>7</v>
      </c>
      <c r="H3119" s="1">
        <v>2</v>
      </c>
    </row>
    <row r="3120" spans="1:8" x14ac:dyDescent="0.3">
      <c r="A3120" s="8" t="s">
        <v>5566</v>
      </c>
      <c r="B3120" s="6">
        <v>15871</v>
      </c>
      <c r="C3120" s="1">
        <v>8325</v>
      </c>
      <c r="D3120" s="1">
        <v>18</v>
      </c>
      <c r="E3120" s="1">
        <v>4</v>
      </c>
      <c r="G3120" s="1">
        <v>18</v>
      </c>
      <c r="H3120" s="1">
        <v>4</v>
      </c>
    </row>
    <row r="3121" spans="1:8" x14ac:dyDescent="0.3">
      <c r="A3121" s="8" t="s">
        <v>8313</v>
      </c>
      <c r="B3121" s="6">
        <v>15861</v>
      </c>
      <c r="C3121" s="1">
        <v>14997</v>
      </c>
      <c r="D3121" s="1">
        <v>6</v>
      </c>
      <c r="E3121" s="1">
        <v>2</v>
      </c>
      <c r="G3121" s="1">
        <v>6</v>
      </c>
      <c r="H3121" s="1">
        <v>2</v>
      </c>
    </row>
    <row r="3122" spans="1:8" x14ac:dyDescent="0.3">
      <c r="A3122" s="8" t="s">
        <v>1874</v>
      </c>
      <c r="B3122" s="6">
        <v>15828</v>
      </c>
      <c r="C3122" s="1">
        <v>11996</v>
      </c>
      <c r="D3122" s="1">
        <v>6</v>
      </c>
      <c r="E3122" s="1">
        <v>3</v>
      </c>
      <c r="G3122" s="1">
        <v>6</v>
      </c>
      <c r="H3122" s="1">
        <v>3</v>
      </c>
    </row>
    <row r="3123" spans="1:8" x14ac:dyDescent="0.3">
      <c r="A3123" s="8" t="s">
        <v>7731</v>
      </c>
      <c r="B3123" s="6">
        <v>15776</v>
      </c>
      <c r="C3123" s="1">
        <v>7712</v>
      </c>
      <c r="D3123" s="1">
        <v>9</v>
      </c>
      <c r="E3123" s="1">
        <v>3</v>
      </c>
      <c r="G3123" s="1">
        <v>9</v>
      </c>
      <c r="H3123" s="1">
        <v>3</v>
      </c>
    </row>
    <row r="3124" spans="1:8" x14ac:dyDescent="0.3">
      <c r="A3124" s="8" t="s">
        <v>5417</v>
      </c>
      <c r="B3124" s="6">
        <v>15712</v>
      </c>
      <c r="C3124" s="1">
        <v>15712</v>
      </c>
      <c r="D3124" s="1">
        <v>4</v>
      </c>
      <c r="E3124" s="1">
        <v>1</v>
      </c>
      <c r="G3124" s="1">
        <v>4</v>
      </c>
      <c r="H3124" s="1">
        <v>1</v>
      </c>
    </row>
    <row r="3125" spans="1:8" x14ac:dyDescent="0.3">
      <c r="A3125" s="8" t="s">
        <v>5211</v>
      </c>
      <c r="B3125" s="6">
        <v>15712</v>
      </c>
      <c r="C3125" s="1">
        <v>15712</v>
      </c>
      <c r="D3125" s="1">
        <v>4</v>
      </c>
      <c r="E3125" s="1">
        <v>1</v>
      </c>
      <c r="G3125" s="1">
        <v>4</v>
      </c>
      <c r="H3125" s="1">
        <v>1</v>
      </c>
    </row>
    <row r="3126" spans="1:8" x14ac:dyDescent="0.3">
      <c r="A3126" s="8" t="s">
        <v>5648</v>
      </c>
      <c r="B3126" s="6">
        <v>15701</v>
      </c>
      <c r="C3126" s="1">
        <v>10488</v>
      </c>
      <c r="D3126" s="1">
        <v>18</v>
      </c>
      <c r="E3126" s="1">
        <v>4</v>
      </c>
      <c r="G3126" s="1">
        <v>18</v>
      </c>
      <c r="H3126" s="1">
        <v>4</v>
      </c>
    </row>
    <row r="3127" spans="1:8" x14ac:dyDescent="0.3">
      <c r="A3127" s="8" t="s">
        <v>8757</v>
      </c>
      <c r="B3127" s="6">
        <v>15696</v>
      </c>
      <c r="C3127" s="1">
        <v>15696</v>
      </c>
      <c r="D3127" s="1">
        <v>3</v>
      </c>
      <c r="E3127" s="1">
        <v>1</v>
      </c>
      <c r="G3127" s="1">
        <v>3</v>
      </c>
      <c r="H3127" s="1">
        <v>1</v>
      </c>
    </row>
    <row r="3128" spans="1:8" x14ac:dyDescent="0.3">
      <c r="A3128" s="8" t="s">
        <v>6047</v>
      </c>
      <c r="B3128" s="6">
        <v>15696</v>
      </c>
      <c r="C3128" s="1">
        <v>15696</v>
      </c>
      <c r="D3128" s="1">
        <v>3</v>
      </c>
      <c r="E3128" s="1">
        <v>1</v>
      </c>
      <c r="G3128" s="1">
        <v>3</v>
      </c>
      <c r="H3128" s="1">
        <v>1</v>
      </c>
    </row>
    <row r="3129" spans="1:8" x14ac:dyDescent="0.3">
      <c r="A3129" s="8" t="s">
        <v>7328</v>
      </c>
      <c r="B3129" s="6">
        <v>15671</v>
      </c>
      <c r="C3129" s="1">
        <v>14204</v>
      </c>
      <c r="D3129" s="1">
        <v>7</v>
      </c>
      <c r="E3129" s="1">
        <v>2</v>
      </c>
      <c r="G3129" s="1">
        <v>7</v>
      </c>
      <c r="H3129" s="1">
        <v>2</v>
      </c>
    </row>
    <row r="3130" spans="1:8" x14ac:dyDescent="0.3">
      <c r="A3130" s="8" t="s">
        <v>5999</v>
      </c>
      <c r="B3130" s="6">
        <v>15654</v>
      </c>
      <c r="C3130" s="1">
        <v>14352</v>
      </c>
      <c r="D3130" s="1">
        <v>8</v>
      </c>
      <c r="E3130" s="1">
        <v>3</v>
      </c>
      <c r="G3130" s="1">
        <v>8</v>
      </c>
      <c r="H3130" s="1">
        <v>3</v>
      </c>
    </row>
    <row r="3131" spans="1:8" x14ac:dyDescent="0.3">
      <c r="A3131" s="8" t="s">
        <v>2608</v>
      </c>
      <c r="B3131" s="6">
        <v>15648</v>
      </c>
      <c r="C3131" s="1">
        <v>15648</v>
      </c>
      <c r="D3131" s="1">
        <v>2</v>
      </c>
      <c r="E3131" s="1">
        <v>1</v>
      </c>
      <c r="G3131" s="1">
        <v>2</v>
      </c>
      <c r="H3131" s="1">
        <v>1</v>
      </c>
    </row>
    <row r="3132" spans="1:8" x14ac:dyDescent="0.3">
      <c r="A3132" s="8" t="s">
        <v>1000</v>
      </c>
      <c r="B3132" s="6">
        <v>15642</v>
      </c>
      <c r="C3132" s="1">
        <v>11994</v>
      </c>
      <c r="D3132" s="1">
        <v>12</v>
      </c>
      <c r="E3132" s="1">
        <v>2</v>
      </c>
      <c r="G3132" s="1">
        <v>12</v>
      </c>
      <c r="H3132" s="1">
        <v>2</v>
      </c>
    </row>
    <row r="3133" spans="1:8" x14ac:dyDescent="0.3">
      <c r="A3133" s="8" t="s">
        <v>8571</v>
      </c>
      <c r="B3133" s="6">
        <v>15624</v>
      </c>
      <c r="C3133" s="1">
        <v>15624</v>
      </c>
      <c r="D3133" s="1">
        <v>2</v>
      </c>
      <c r="E3133" s="1">
        <v>1</v>
      </c>
      <c r="G3133" s="1">
        <v>2</v>
      </c>
      <c r="H3133" s="1">
        <v>1</v>
      </c>
    </row>
    <row r="3134" spans="1:8" x14ac:dyDescent="0.3">
      <c r="A3134" s="8" t="s">
        <v>5473</v>
      </c>
      <c r="B3134" s="6">
        <v>15605</v>
      </c>
      <c r="C3134" s="1">
        <v>14081</v>
      </c>
      <c r="D3134" s="1">
        <v>14</v>
      </c>
      <c r="E3134" s="1">
        <v>2</v>
      </c>
      <c r="G3134" s="1">
        <v>14</v>
      </c>
      <c r="H3134" s="1">
        <v>2</v>
      </c>
    </row>
    <row r="3135" spans="1:8" x14ac:dyDescent="0.3">
      <c r="A3135" s="8" t="s">
        <v>3555</v>
      </c>
      <c r="B3135" s="6">
        <v>15594</v>
      </c>
      <c r="C3135" s="1">
        <v>15594</v>
      </c>
      <c r="D3135" s="1">
        <v>6</v>
      </c>
      <c r="E3135" s="1">
        <v>1</v>
      </c>
      <c r="G3135" s="1">
        <v>6</v>
      </c>
      <c r="H3135" s="1">
        <v>1</v>
      </c>
    </row>
    <row r="3136" spans="1:8" x14ac:dyDescent="0.3">
      <c r="A3136" s="8" t="s">
        <v>7606</v>
      </c>
      <c r="B3136" s="6">
        <v>15588</v>
      </c>
      <c r="C3136" s="1">
        <v>15588</v>
      </c>
      <c r="D3136" s="1">
        <v>6</v>
      </c>
      <c r="E3136" s="1">
        <v>1</v>
      </c>
      <c r="G3136" s="1">
        <v>6</v>
      </c>
      <c r="H3136" s="1">
        <v>1</v>
      </c>
    </row>
    <row r="3137" spans="1:8" x14ac:dyDescent="0.3">
      <c r="A3137" s="8" t="s">
        <v>6474</v>
      </c>
      <c r="B3137" s="6">
        <v>15576</v>
      </c>
      <c r="C3137" s="1">
        <v>15576</v>
      </c>
      <c r="D3137" s="1">
        <v>3</v>
      </c>
      <c r="E3137" s="1">
        <v>1</v>
      </c>
      <c r="G3137" s="1">
        <v>3</v>
      </c>
      <c r="H3137" s="1">
        <v>1</v>
      </c>
    </row>
    <row r="3138" spans="1:8" x14ac:dyDescent="0.3">
      <c r="A3138" s="8" t="s">
        <v>4093</v>
      </c>
      <c r="B3138" s="6">
        <v>15552</v>
      </c>
      <c r="C3138" s="1">
        <v>15552</v>
      </c>
      <c r="D3138" s="1">
        <v>3</v>
      </c>
      <c r="E3138" s="1">
        <v>1</v>
      </c>
      <c r="G3138" s="1">
        <v>3</v>
      </c>
      <c r="H3138" s="1">
        <v>1</v>
      </c>
    </row>
    <row r="3139" spans="1:8" x14ac:dyDescent="0.3">
      <c r="A3139" s="8" t="s">
        <v>83</v>
      </c>
      <c r="B3139" s="6">
        <v>15552</v>
      </c>
      <c r="C3139" s="1">
        <v>15552</v>
      </c>
      <c r="D3139" s="1">
        <v>3</v>
      </c>
      <c r="E3139" s="1">
        <v>1</v>
      </c>
      <c r="G3139" s="1">
        <v>3</v>
      </c>
      <c r="H3139" s="1">
        <v>1</v>
      </c>
    </row>
    <row r="3140" spans="1:8" x14ac:dyDescent="0.3">
      <c r="A3140" s="8" t="s">
        <v>8277</v>
      </c>
      <c r="B3140" s="6">
        <v>15552</v>
      </c>
      <c r="C3140" s="1">
        <v>15552</v>
      </c>
      <c r="D3140" s="1">
        <v>3</v>
      </c>
      <c r="E3140" s="1">
        <v>1</v>
      </c>
      <c r="G3140" s="1">
        <v>3</v>
      </c>
      <c r="H3140" s="1">
        <v>1</v>
      </c>
    </row>
    <row r="3141" spans="1:8" x14ac:dyDescent="0.3">
      <c r="A3141" s="8" t="s">
        <v>7897</v>
      </c>
      <c r="B3141" s="6">
        <v>15552</v>
      </c>
      <c r="C3141" s="1">
        <v>15552</v>
      </c>
      <c r="D3141" s="1">
        <v>3</v>
      </c>
      <c r="E3141" s="1">
        <v>1</v>
      </c>
      <c r="G3141" s="1">
        <v>3</v>
      </c>
      <c r="H3141" s="1">
        <v>1</v>
      </c>
    </row>
    <row r="3142" spans="1:8" x14ac:dyDescent="0.3">
      <c r="A3142" s="8" t="s">
        <v>6728</v>
      </c>
      <c r="B3142" s="6">
        <v>15552</v>
      </c>
      <c r="C3142" s="1">
        <v>15552</v>
      </c>
      <c r="D3142" s="1">
        <v>3</v>
      </c>
      <c r="E3142" s="1">
        <v>1</v>
      </c>
      <c r="G3142" s="1">
        <v>3</v>
      </c>
      <c r="H3142" s="1">
        <v>1</v>
      </c>
    </row>
    <row r="3143" spans="1:8" x14ac:dyDescent="0.3">
      <c r="A3143" s="8" t="s">
        <v>6253</v>
      </c>
      <c r="B3143" s="6">
        <v>15552</v>
      </c>
      <c r="C3143" s="1">
        <v>15552</v>
      </c>
      <c r="D3143" s="1">
        <v>3</v>
      </c>
      <c r="E3143" s="1">
        <v>1</v>
      </c>
      <c r="G3143" s="1">
        <v>3</v>
      </c>
      <c r="H3143" s="1">
        <v>1</v>
      </c>
    </row>
    <row r="3144" spans="1:8" x14ac:dyDescent="0.3">
      <c r="A3144" s="8" t="s">
        <v>4020</v>
      </c>
      <c r="B3144" s="6">
        <v>15552</v>
      </c>
      <c r="C3144" s="1">
        <v>15552</v>
      </c>
      <c r="D3144" s="1">
        <v>3</v>
      </c>
      <c r="E3144" s="1">
        <v>1</v>
      </c>
      <c r="G3144" s="1">
        <v>3</v>
      </c>
      <c r="H3144" s="1">
        <v>1</v>
      </c>
    </row>
    <row r="3145" spans="1:8" x14ac:dyDescent="0.3">
      <c r="A3145" s="8" t="s">
        <v>5831</v>
      </c>
      <c r="B3145" s="6">
        <v>15534</v>
      </c>
      <c r="C3145" s="1">
        <v>15534</v>
      </c>
      <c r="D3145" s="1">
        <v>6</v>
      </c>
      <c r="E3145" s="1">
        <v>1</v>
      </c>
      <c r="G3145" s="1">
        <v>6</v>
      </c>
      <c r="H3145" s="1">
        <v>1</v>
      </c>
    </row>
    <row r="3146" spans="1:8" x14ac:dyDescent="0.3">
      <c r="A3146" s="8" t="s">
        <v>7168</v>
      </c>
      <c r="B3146" s="6">
        <v>15528</v>
      </c>
      <c r="C3146" s="1">
        <v>15528</v>
      </c>
      <c r="D3146" s="1">
        <v>3</v>
      </c>
      <c r="E3146" s="1">
        <v>1</v>
      </c>
      <c r="G3146" s="1">
        <v>3</v>
      </c>
      <c r="H3146" s="1">
        <v>1</v>
      </c>
    </row>
    <row r="3147" spans="1:8" x14ac:dyDescent="0.3">
      <c r="A3147" s="8" t="s">
        <v>7437</v>
      </c>
      <c r="B3147" s="6">
        <v>15516</v>
      </c>
      <c r="C3147" s="1">
        <v>11904</v>
      </c>
      <c r="D3147" s="1">
        <v>11</v>
      </c>
      <c r="E3147" s="1">
        <v>3</v>
      </c>
      <c r="G3147" s="1">
        <v>11</v>
      </c>
      <c r="H3147" s="1">
        <v>3</v>
      </c>
    </row>
    <row r="3148" spans="1:8" x14ac:dyDescent="0.3">
      <c r="A3148" s="8" t="s">
        <v>5312</v>
      </c>
      <c r="B3148" s="6">
        <v>15497</v>
      </c>
      <c r="C3148" s="1">
        <v>9485</v>
      </c>
      <c r="D3148" s="1">
        <v>10</v>
      </c>
      <c r="E3148" s="1">
        <v>3</v>
      </c>
      <c r="G3148" s="1">
        <v>10</v>
      </c>
      <c r="H3148" s="1">
        <v>3</v>
      </c>
    </row>
    <row r="3149" spans="1:8" x14ac:dyDescent="0.3">
      <c r="A3149" s="8" t="s">
        <v>4182</v>
      </c>
      <c r="B3149" s="6">
        <v>15468</v>
      </c>
      <c r="C3149" s="1">
        <v>6012</v>
      </c>
      <c r="D3149" s="1">
        <v>24</v>
      </c>
      <c r="E3149" s="1">
        <v>4</v>
      </c>
      <c r="G3149" s="1">
        <v>24</v>
      </c>
      <c r="H3149" s="1">
        <v>4</v>
      </c>
    </row>
    <row r="3150" spans="1:8" x14ac:dyDescent="0.3">
      <c r="A3150" s="8" t="s">
        <v>4573</v>
      </c>
      <c r="B3150" s="6">
        <v>15464</v>
      </c>
      <c r="C3150" s="1">
        <v>12224</v>
      </c>
      <c r="D3150" s="1">
        <v>10</v>
      </c>
      <c r="E3150" s="1">
        <v>3</v>
      </c>
      <c r="G3150" s="1">
        <v>10</v>
      </c>
      <c r="H3150" s="1">
        <v>3</v>
      </c>
    </row>
    <row r="3151" spans="1:8" x14ac:dyDescent="0.3">
      <c r="A3151" s="8" t="s">
        <v>4889</v>
      </c>
      <c r="B3151" s="6">
        <v>15444</v>
      </c>
      <c r="C3151" s="1">
        <v>15444</v>
      </c>
      <c r="D3151" s="1">
        <v>3</v>
      </c>
      <c r="E3151" s="1">
        <v>1</v>
      </c>
      <c r="G3151" s="1">
        <v>3</v>
      </c>
      <c r="H3151" s="1">
        <v>1</v>
      </c>
    </row>
    <row r="3152" spans="1:8" x14ac:dyDescent="0.3">
      <c r="A3152" s="8" t="s">
        <v>7936</v>
      </c>
      <c r="B3152" s="6">
        <v>15414</v>
      </c>
      <c r="C3152" s="1">
        <v>14412</v>
      </c>
      <c r="D3152" s="1">
        <v>6</v>
      </c>
      <c r="E3152" s="1">
        <v>2</v>
      </c>
      <c r="G3152" s="1">
        <v>6</v>
      </c>
      <c r="H3152" s="1">
        <v>2</v>
      </c>
    </row>
    <row r="3153" spans="1:8" x14ac:dyDescent="0.3">
      <c r="A3153" s="8" t="s">
        <v>4790</v>
      </c>
      <c r="B3153" s="6">
        <v>15384</v>
      </c>
      <c r="C3153" s="1">
        <v>15384</v>
      </c>
      <c r="D3153" s="1">
        <v>1</v>
      </c>
      <c r="E3153" s="1">
        <v>1</v>
      </c>
      <c r="G3153" s="1">
        <v>1</v>
      </c>
      <c r="H3153" s="1">
        <v>1</v>
      </c>
    </row>
    <row r="3154" spans="1:8" x14ac:dyDescent="0.3">
      <c r="A3154" s="8" t="s">
        <v>8224</v>
      </c>
      <c r="B3154" s="6">
        <v>15294</v>
      </c>
      <c r="C3154" s="1">
        <v>15294</v>
      </c>
      <c r="D3154" s="1">
        <v>3</v>
      </c>
      <c r="E3154" s="1">
        <v>1</v>
      </c>
      <c r="G3154" s="1">
        <v>3</v>
      </c>
      <c r="H3154" s="1">
        <v>1</v>
      </c>
    </row>
    <row r="3155" spans="1:8" x14ac:dyDescent="0.3">
      <c r="A3155" s="8" t="s">
        <v>1571</v>
      </c>
      <c r="B3155" s="6">
        <v>15281</v>
      </c>
      <c r="C3155" s="1">
        <v>14997</v>
      </c>
      <c r="D3155" s="1">
        <v>5</v>
      </c>
      <c r="E3155" s="1">
        <v>2</v>
      </c>
      <c r="G3155" s="1">
        <v>5</v>
      </c>
      <c r="H3155" s="1">
        <v>2</v>
      </c>
    </row>
    <row r="3156" spans="1:8" x14ac:dyDescent="0.3">
      <c r="A3156" s="8" t="s">
        <v>8478</v>
      </c>
      <c r="B3156" s="6">
        <v>15264</v>
      </c>
      <c r="C3156" s="1">
        <v>14196</v>
      </c>
      <c r="D3156" s="1">
        <v>4</v>
      </c>
      <c r="E3156" s="1">
        <v>2</v>
      </c>
      <c r="G3156" s="1">
        <v>4</v>
      </c>
      <c r="H3156" s="1">
        <v>2</v>
      </c>
    </row>
    <row r="3157" spans="1:8" x14ac:dyDescent="0.3">
      <c r="A3157" s="8" t="s">
        <v>9046</v>
      </c>
      <c r="B3157" s="6">
        <v>15259</v>
      </c>
      <c r="C3157" s="1">
        <v>12513</v>
      </c>
      <c r="D3157" s="1">
        <v>5</v>
      </c>
      <c r="E3157" s="1">
        <v>2</v>
      </c>
      <c r="G3157" s="1">
        <v>5</v>
      </c>
      <c r="H3157" s="1">
        <v>2</v>
      </c>
    </row>
    <row r="3158" spans="1:8" x14ac:dyDescent="0.3">
      <c r="A3158" s="8" t="s">
        <v>6886</v>
      </c>
      <c r="B3158" s="6">
        <v>15252</v>
      </c>
      <c r="C3158" s="1">
        <v>8196</v>
      </c>
      <c r="D3158" s="1">
        <v>8</v>
      </c>
      <c r="E3158" s="1">
        <v>2</v>
      </c>
      <c r="G3158" s="1">
        <v>8</v>
      </c>
      <c r="H3158" s="1">
        <v>2</v>
      </c>
    </row>
    <row r="3159" spans="1:8" x14ac:dyDescent="0.3">
      <c r="A3159" s="8" t="s">
        <v>6961</v>
      </c>
      <c r="B3159" s="6">
        <v>15232</v>
      </c>
      <c r="C3159" s="1">
        <v>8384</v>
      </c>
      <c r="D3159" s="1">
        <v>3</v>
      </c>
      <c r="E3159" s="1">
        <v>2</v>
      </c>
      <c r="G3159" s="1">
        <v>3</v>
      </c>
      <c r="H3159" s="1">
        <v>2</v>
      </c>
    </row>
    <row r="3160" spans="1:8" x14ac:dyDescent="0.3">
      <c r="A3160" s="8" t="s">
        <v>8258</v>
      </c>
      <c r="B3160" s="6">
        <v>15232</v>
      </c>
      <c r="C3160" s="1">
        <v>15232</v>
      </c>
      <c r="D3160" s="1">
        <v>4</v>
      </c>
      <c r="E3160" s="1">
        <v>1</v>
      </c>
      <c r="G3160" s="1">
        <v>4</v>
      </c>
      <c r="H3160" s="1">
        <v>1</v>
      </c>
    </row>
    <row r="3161" spans="1:8" x14ac:dyDescent="0.3">
      <c r="A3161" s="8" t="s">
        <v>6912</v>
      </c>
      <c r="B3161" s="6">
        <v>15196</v>
      </c>
      <c r="C3161" s="1">
        <v>7998</v>
      </c>
      <c r="D3161" s="1">
        <v>4</v>
      </c>
      <c r="E3161" s="1">
        <v>2</v>
      </c>
      <c r="G3161" s="1">
        <v>4</v>
      </c>
      <c r="H3161" s="1">
        <v>2</v>
      </c>
    </row>
    <row r="3162" spans="1:8" x14ac:dyDescent="0.3">
      <c r="A3162" s="8" t="s">
        <v>5827</v>
      </c>
      <c r="B3162" s="6">
        <v>15196</v>
      </c>
      <c r="C3162" s="1">
        <v>15196</v>
      </c>
      <c r="D3162" s="1">
        <v>5</v>
      </c>
      <c r="E3162" s="1">
        <v>1</v>
      </c>
      <c r="G3162" s="1">
        <v>5</v>
      </c>
      <c r="H3162" s="1">
        <v>1</v>
      </c>
    </row>
    <row r="3163" spans="1:8" x14ac:dyDescent="0.3">
      <c r="A3163" s="8" t="s">
        <v>9286</v>
      </c>
      <c r="B3163" s="6">
        <v>15196</v>
      </c>
      <c r="C3163" s="1">
        <v>15196</v>
      </c>
      <c r="D3163" s="1">
        <v>4</v>
      </c>
      <c r="E3163" s="1">
        <v>1</v>
      </c>
      <c r="G3163" s="1">
        <v>4</v>
      </c>
      <c r="H3163" s="1">
        <v>1</v>
      </c>
    </row>
    <row r="3164" spans="1:8" x14ac:dyDescent="0.3">
      <c r="A3164" s="8" t="s">
        <v>7563</v>
      </c>
      <c r="B3164" s="6">
        <v>15195</v>
      </c>
      <c r="C3164" s="1">
        <v>13599</v>
      </c>
      <c r="D3164" s="1">
        <v>8</v>
      </c>
      <c r="E3164" s="1">
        <v>2</v>
      </c>
      <c r="G3164" s="1">
        <v>8</v>
      </c>
      <c r="H3164" s="1">
        <v>2</v>
      </c>
    </row>
    <row r="3165" spans="1:8" x14ac:dyDescent="0.3">
      <c r="A3165" s="8" t="s">
        <v>7018</v>
      </c>
      <c r="B3165" s="6">
        <v>15172</v>
      </c>
      <c r="C3165" s="1">
        <v>12656</v>
      </c>
      <c r="D3165" s="1">
        <v>6</v>
      </c>
      <c r="E3165" s="1">
        <v>2</v>
      </c>
      <c r="G3165" s="1">
        <v>6</v>
      </c>
      <c r="H3165" s="1">
        <v>2</v>
      </c>
    </row>
    <row r="3166" spans="1:8" x14ac:dyDescent="0.3">
      <c r="A3166" s="8" t="s">
        <v>2784</v>
      </c>
      <c r="B3166" s="6">
        <v>15172</v>
      </c>
      <c r="C3166" s="1">
        <v>15172</v>
      </c>
      <c r="D3166" s="1">
        <v>4</v>
      </c>
      <c r="E3166" s="1">
        <v>1</v>
      </c>
      <c r="G3166" s="1">
        <v>4</v>
      </c>
      <c r="H3166" s="1">
        <v>1</v>
      </c>
    </row>
    <row r="3167" spans="1:8" x14ac:dyDescent="0.3">
      <c r="A3167" s="8" t="s">
        <v>5694</v>
      </c>
      <c r="B3167" s="6">
        <v>15168</v>
      </c>
      <c r="C3167" s="1">
        <v>15168</v>
      </c>
      <c r="D3167" s="1">
        <v>2</v>
      </c>
      <c r="E3167" s="1">
        <v>1</v>
      </c>
      <c r="G3167" s="1">
        <v>2</v>
      </c>
      <c r="H3167" s="1">
        <v>1</v>
      </c>
    </row>
    <row r="3168" spans="1:8" x14ac:dyDescent="0.3">
      <c r="A3168" s="8" t="s">
        <v>6196</v>
      </c>
      <c r="B3168" s="6">
        <v>15160</v>
      </c>
      <c r="C3168" s="1">
        <v>14368</v>
      </c>
      <c r="D3168" s="1">
        <v>3</v>
      </c>
      <c r="E3168" s="1">
        <v>2</v>
      </c>
      <c r="G3168" s="1">
        <v>3</v>
      </c>
      <c r="H3168" s="1">
        <v>2</v>
      </c>
    </row>
    <row r="3169" spans="1:8" x14ac:dyDescent="0.3">
      <c r="A3169" s="8" t="s">
        <v>7221</v>
      </c>
      <c r="B3169" s="6">
        <v>15130</v>
      </c>
      <c r="C3169" s="1">
        <v>10458</v>
      </c>
      <c r="D3169" s="1">
        <v>7</v>
      </c>
      <c r="E3169" s="1">
        <v>2</v>
      </c>
      <c r="G3169" s="1">
        <v>7</v>
      </c>
      <c r="H3169" s="1">
        <v>2</v>
      </c>
    </row>
    <row r="3170" spans="1:8" x14ac:dyDescent="0.3">
      <c r="A3170" s="8" t="s">
        <v>888</v>
      </c>
      <c r="B3170" s="6">
        <v>15072</v>
      </c>
      <c r="C3170" s="1">
        <v>15072</v>
      </c>
      <c r="D3170" s="1">
        <v>3</v>
      </c>
      <c r="E3170" s="1">
        <v>1</v>
      </c>
      <c r="G3170" s="1">
        <v>3</v>
      </c>
      <c r="H3170" s="1">
        <v>1</v>
      </c>
    </row>
    <row r="3171" spans="1:8" x14ac:dyDescent="0.3">
      <c r="A3171" s="8" t="s">
        <v>6440</v>
      </c>
      <c r="B3171" s="6">
        <v>15008</v>
      </c>
      <c r="C3171" s="1">
        <v>15008</v>
      </c>
      <c r="D3171" s="1">
        <v>2</v>
      </c>
      <c r="E3171" s="1">
        <v>1</v>
      </c>
      <c r="G3171" s="1">
        <v>2</v>
      </c>
      <c r="H3171" s="1">
        <v>1</v>
      </c>
    </row>
    <row r="3172" spans="1:8" x14ac:dyDescent="0.3">
      <c r="A3172" s="8" t="s">
        <v>5588</v>
      </c>
      <c r="B3172" s="6">
        <v>15008</v>
      </c>
      <c r="C3172" s="1">
        <v>15008</v>
      </c>
      <c r="D3172" s="1">
        <v>4</v>
      </c>
      <c r="E3172" s="1">
        <v>1</v>
      </c>
      <c r="G3172" s="1">
        <v>4</v>
      </c>
      <c r="H3172" s="1">
        <v>1</v>
      </c>
    </row>
    <row r="3173" spans="1:8" x14ac:dyDescent="0.3">
      <c r="A3173" s="8" t="s">
        <v>3889</v>
      </c>
      <c r="B3173" s="6">
        <v>15008</v>
      </c>
      <c r="C3173" s="1">
        <v>15008</v>
      </c>
      <c r="D3173" s="1">
        <v>2</v>
      </c>
      <c r="E3173" s="1">
        <v>1</v>
      </c>
      <c r="G3173" s="1">
        <v>2</v>
      </c>
      <c r="H3173" s="1">
        <v>1</v>
      </c>
    </row>
    <row r="3174" spans="1:8" x14ac:dyDescent="0.3">
      <c r="A3174" s="8" t="s">
        <v>5310</v>
      </c>
      <c r="B3174" s="6">
        <v>14997</v>
      </c>
      <c r="C3174" s="1">
        <v>14997</v>
      </c>
      <c r="D3174" s="1">
        <v>3</v>
      </c>
      <c r="E3174" s="1">
        <v>1</v>
      </c>
      <c r="G3174" s="1">
        <v>3</v>
      </c>
      <c r="H3174" s="1">
        <v>1</v>
      </c>
    </row>
    <row r="3175" spans="1:8" x14ac:dyDescent="0.3">
      <c r="A3175" s="8" t="s">
        <v>3874</v>
      </c>
      <c r="B3175" s="6">
        <v>14995</v>
      </c>
      <c r="C3175" s="1">
        <v>14995</v>
      </c>
      <c r="D3175" s="1">
        <v>5</v>
      </c>
      <c r="E3175" s="1">
        <v>1</v>
      </c>
      <c r="G3175" s="1">
        <v>5</v>
      </c>
      <c r="H3175" s="1">
        <v>1</v>
      </c>
    </row>
    <row r="3176" spans="1:8" x14ac:dyDescent="0.3">
      <c r="A3176" s="8" t="s">
        <v>6437</v>
      </c>
      <c r="B3176" s="6">
        <v>14990</v>
      </c>
      <c r="C3176" s="1">
        <v>7992</v>
      </c>
      <c r="D3176" s="1">
        <v>6</v>
      </c>
      <c r="E3176" s="1">
        <v>2</v>
      </c>
      <c r="G3176" s="1">
        <v>6</v>
      </c>
      <c r="H3176" s="1">
        <v>2</v>
      </c>
    </row>
    <row r="3177" spans="1:8" x14ac:dyDescent="0.3">
      <c r="A3177" s="8" t="s">
        <v>6065</v>
      </c>
      <c r="B3177" s="6">
        <v>14976</v>
      </c>
      <c r="C3177" s="1">
        <v>14976</v>
      </c>
      <c r="D3177" s="1">
        <v>9</v>
      </c>
      <c r="E3177" s="1">
        <v>1</v>
      </c>
      <c r="G3177" s="1">
        <v>9</v>
      </c>
      <c r="H3177" s="1">
        <v>1</v>
      </c>
    </row>
    <row r="3178" spans="1:8" x14ac:dyDescent="0.3">
      <c r="A3178" s="8" t="s">
        <v>9020</v>
      </c>
      <c r="B3178" s="6">
        <v>14972</v>
      </c>
      <c r="C3178" s="1">
        <v>14673</v>
      </c>
      <c r="D3178" s="1">
        <v>8</v>
      </c>
      <c r="E3178" s="1">
        <v>2</v>
      </c>
      <c r="G3178" s="1">
        <v>8</v>
      </c>
      <c r="H3178" s="1">
        <v>2</v>
      </c>
    </row>
    <row r="3179" spans="1:8" x14ac:dyDescent="0.3">
      <c r="A3179" s="8" t="s">
        <v>8654</v>
      </c>
      <c r="B3179" s="6">
        <v>14952</v>
      </c>
      <c r="C3179" s="1">
        <v>12384</v>
      </c>
      <c r="D3179" s="1">
        <v>6</v>
      </c>
      <c r="E3179" s="1">
        <v>2</v>
      </c>
      <c r="G3179" s="1">
        <v>6</v>
      </c>
      <c r="H3179" s="1">
        <v>2</v>
      </c>
    </row>
    <row r="3180" spans="1:8" x14ac:dyDescent="0.3">
      <c r="A3180" s="8" t="s">
        <v>6363</v>
      </c>
      <c r="B3180" s="6">
        <v>14920</v>
      </c>
      <c r="C3180" s="1">
        <v>12796</v>
      </c>
      <c r="D3180" s="1">
        <v>5</v>
      </c>
      <c r="E3180" s="1">
        <v>2</v>
      </c>
      <c r="G3180" s="1">
        <v>5</v>
      </c>
      <c r="H3180" s="1">
        <v>2</v>
      </c>
    </row>
    <row r="3181" spans="1:8" x14ac:dyDescent="0.3">
      <c r="A3181" s="8" t="s">
        <v>9041</v>
      </c>
      <c r="B3181" s="6">
        <v>14896</v>
      </c>
      <c r="C3181" s="1">
        <v>9552</v>
      </c>
      <c r="D3181" s="1">
        <v>7</v>
      </c>
      <c r="E3181" s="1">
        <v>2</v>
      </c>
      <c r="G3181" s="1">
        <v>7</v>
      </c>
      <c r="H3181" s="1">
        <v>2</v>
      </c>
    </row>
    <row r="3182" spans="1:8" x14ac:dyDescent="0.3">
      <c r="A3182" s="8" t="s">
        <v>6780</v>
      </c>
      <c r="B3182" s="6">
        <v>14862</v>
      </c>
      <c r="C3182" s="1">
        <v>10598</v>
      </c>
      <c r="D3182" s="1">
        <v>13</v>
      </c>
      <c r="E3182" s="1">
        <v>6</v>
      </c>
      <c r="G3182" s="1">
        <v>13</v>
      </c>
      <c r="H3182" s="1">
        <v>6</v>
      </c>
    </row>
    <row r="3183" spans="1:8" x14ac:dyDescent="0.3">
      <c r="A3183" s="8" t="s">
        <v>8117</v>
      </c>
      <c r="B3183" s="6">
        <v>14848</v>
      </c>
      <c r="C3183" s="1">
        <v>14848</v>
      </c>
      <c r="D3183" s="1">
        <v>2</v>
      </c>
      <c r="E3183" s="1">
        <v>1</v>
      </c>
      <c r="G3183" s="1">
        <v>2</v>
      </c>
      <c r="H3183" s="1">
        <v>1</v>
      </c>
    </row>
    <row r="3184" spans="1:8" x14ac:dyDescent="0.3">
      <c r="A3184" s="8" t="s">
        <v>7772</v>
      </c>
      <c r="B3184" s="6">
        <v>14832</v>
      </c>
      <c r="C3184" s="1">
        <v>14832</v>
      </c>
      <c r="D3184" s="1">
        <v>3</v>
      </c>
      <c r="E3184" s="1">
        <v>1</v>
      </c>
      <c r="G3184" s="1">
        <v>3</v>
      </c>
      <c r="H3184" s="1">
        <v>1</v>
      </c>
    </row>
    <row r="3185" spans="1:8" x14ac:dyDescent="0.3">
      <c r="A3185" s="8" t="s">
        <v>8459</v>
      </c>
      <c r="B3185" s="6">
        <v>14802</v>
      </c>
      <c r="C3185" s="1">
        <v>14802</v>
      </c>
      <c r="D3185" s="1">
        <v>3</v>
      </c>
      <c r="E3185" s="1">
        <v>1</v>
      </c>
      <c r="G3185" s="1">
        <v>3</v>
      </c>
      <c r="H3185" s="1">
        <v>1</v>
      </c>
    </row>
    <row r="3186" spans="1:8" x14ac:dyDescent="0.3">
      <c r="A3186" s="8" t="s">
        <v>2652</v>
      </c>
      <c r="B3186" s="6">
        <v>14779</v>
      </c>
      <c r="C3186" s="1">
        <v>8514</v>
      </c>
      <c r="D3186" s="1">
        <v>9</v>
      </c>
      <c r="E3186" s="1">
        <v>3</v>
      </c>
      <c r="G3186" s="1">
        <v>9</v>
      </c>
      <c r="H3186" s="1">
        <v>3</v>
      </c>
    </row>
    <row r="3187" spans="1:8" x14ac:dyDescent="0.3">
      <c r="A3187" s="8" t="s">
        <v>2679</v>
      </c>
      <c r="B3187" s="6">
        <v>14744</v>
      </c>
      <c r="C3187" s="1">
        <v>13448</v>
      </c>
      <c r="D3187" s="1">
        <v>6</v>
      </c>
      <c r="E3187" s="1">
        <v>2</v>
      </c>
      <c r="G3187" s="1">
        <v>6</v>
      </c>
      <c r="H3187" s="1">
        <v>2</v>
      </c>
    </row>
    <row r="3188" spans="1:8" x14ac:dyDescent="0.3">
      <c r="A3188" s="8" t="s">
        <v>3907</v>
      </c>
      <c r="B3188" s="6">
        <v>14728</v>
      </c>
      <c r="C3188" s="1">
        <v>14574</v>
      </c>
      <c r="D3188" s="1">
        <v>8</v>
      </c>
      <c r="E3188" s="1">
        <v>2</v>
      </c>
      <c r="G3188" s="1">
        <v>8</v>
      </c>
      <c r="H3188" s="1">
        <v>2</v>
      </c>
    </row>
    <row r="3189" spans="1:8" x14ac:dyDescent="0.3">
      <c r="A3189" s="8" t="s">
        <v>4139</v>
      </c>
      <c r="B3189" s="6">
        <v>14682</v>
      </c>
      <c r="C3189" s="1">
        <v>14682</v>
      </c>
      <c r="D3189" s="1">
        <v>3</v>
      </c>
      <c r="E3189" s="1">
        <v>1</v>
      </c>
      <c r="G3189" s="1">
        <v>3</v>
      </c>
      <c r="H3189" s="1">
        <v>1</v>
      </c>
    </row>
    <row r="3190" spans="1:8" x14ac:dyDescent="0.3">
      <c r="A3190" s="8" t="s">
        <v>2257</v>
      </c>
      <c r="B3190" s="6">
        <v>14682</v>
      </c>
      <c r="C3190" s="1">
        <v>14682</v>
      </c>
      <c r="D3190" s="1">
        <v>3</v>
      </c>
      <c r="E3190" s="1">
        <v>1</v>
      </c>
      <c r="G3190" s="1">
        <v>3</v>
      </c>
      <c r="H3190" s="1">
        <v>1</v>
      </c>
    </row>
    <row r="3191" spans="1:8" x14ac:dyDescent="0.3">
      <c r="A3191" s="8" t="s">
        <v>5579</v>
      </c>
      <c r="B3191" s="6">
        <v>14664</v>
      </c>
      <c r="C3191" s="1">
        <v>10128</v>
      </c>
      <c r="D3191" s="1">
        <v>9</v>
      </c>
      <c r="E3191" s="1">
        <v>2</v>
      </c>
      <c r="G3191" s="1">
        <v>9</v>
      </c>
      <c r="H3191" s="1">
        <v>2</v>
      </c>
    </row>
    <row r="3192" spans="1:8" x14ac:dyDescent="0.3">
      <c r="A3192" s="8" t="s">
        <v>2355</v>
      </c>
      <c r="B3192" s="6">
        <v>14624</v>
      </c>
      <c r="C3192" s="1">
        <v>14624</v>
      </c>
      <c r="D3192" s="1">
        <v>2</v>
      </c>
      <c r="E3192" s="1">
        <v>1</v>
      </c>
      <c r="G3192" s="1">
        <v>2</v>
      </c>
      <c r="H3192" s="1">
        <v>1</v>
      </c>
    </row>
    <row r="3193" spans="1:8" x14ac:dyDescent="0.3">
      <c r="A3193" s="8" t="s">
        <v>7767</v>
      </c>
      <c r="B3193" s="6">
        <v>14604</v>
      </c>
      <c r="C3193" s="1">
        <v>14604</v>
      </c>
      <c r="D3193" s="1">
        <v>1</v>
      </c>
      <c r="E3193" s="1">
        <v>1</v>
      </c>
      <c r="G3193" s="1">
        <v>1</v>
      </c>
      <c r="H3193" s="1">
        <v>1</v>
      </c>
    </row>
    <row r="3194" spans="1:8" x14ac:dyDescent="0.3">
      <c r="A3194" s="8" t="s">
        <v>7449</v>
      </c>
      <c r="B3194" s="6">
        <v>14592</v>
      </c>
      <c r="C3194" s="1">
        <v>14592</v>
      </c>
      <c r="D3194" s="1">
        <v>3</v>
      </c>
      <c r="E3194" s="1">
        <v>1</v>
      </c>
      <c r="G3194" s="1">
        <v>3</v>
      </c>
      <c r="H3194" s="1">
        <v>1</v>
      </c>
    </row>
    <row r="3195" spans="1:8" x14ac:dyDescent="0.3">
      <c r="A3195" s="8" t="s">
        <v>7898</v>
      </c>
      <c r="B3195" s="6">
        <v>14576</v>
      </c>
      <c r="C3195" s="1">
        <v>14576</v>
      </c>
      <c r="D3195" s="1">
        <v>2</v>
      </c>
      <c r="E3195" s="1">
        <v>1</v>
      </c>
      <c r="G3195" s="1">
        <v>2</v>
      </c>
      <c r="H3195" s="1">
        <v>1</v>
      </c>
    </row>
    <row r="3196" spans="1:8" x14ac:dyDescent="0.3">
      <c r="A3196" s="8" t="s">
        <v>7945</v>
      </c>
      <c r="B3196" s="6">
        <v>14550</v>
      </c>
      <c r="C3196" s="1">
        <v>9294</v>
      </c>
      <c r="D3196" s="1">
        <v>6</v>
      </c>
      <c r="E3196" s="1">
        <v>2</v>
      </c>
      <c r="G3196" s="1">
        <v>6</v>
      </c>
      <c r="H3196" s="1">
        <v>2</v>
      </c>
    </row>
    <row r="3197" spans="1:8" x14ac:dyDescent="0.3">
      <c r="A3197" s="8" t="s">
        <v>8718</v>
      </c>
      <c r="B3197" s="6">
        <v>14549</v>
      </c>
      <c r="C3197" s="1">
        <v>14549</v>
      </c>
      <c r="D3197" s="1">
        <v>5</v>
      </c>
      <c r="E3197" s="1">
        <v>1</v>
      </c>
      <c r="G3197" s="1">
        <v>5</v>
      </c>
      <c r="H3197" s="1">
        <v>1</v>
      </c>
    </row>
    <row r="3198" spans="1:8" x14ac:dyDescent="0.3">
      <c r="A3198" s="8" t="s">
        <v>5594</v>
      </c>
      <c r="B3198" s="6">
        <v>14496</v>
      </c>
      <c r="C3198" s="1">
        <v>14496</v>
      </c>
      <c r="D3198" s="1">
        <v>3</v>
      </c>
      <c r="E3198" s="1">
        <v>1</v>
      </c>
      <c r="G3198" s="1">
        <v>3</v>
      </c>
      <c r="H3198" s="1">
        <v>1</v>
      </c>
    </row>
    <row r="3199" spans="1:8" x14ac:dyDescent="0.3">
      <c r="A3199" s="8" t="s">
        <v>5615</v>
      </c>
      <c r="B3199" s="6">
        <v>14482</v>
      </c>
      <c r="C3199" s="1">
        <v>9192</v>
      </c>
      <c r="D3199" s="1">
        <v>11</v>
      </c>
      <c r="E3199" s="1">
        <v>3</v>
      </c>
      <c r="G3199" s="1">
        <v>11</v>
      </c>
      <c r="H3199" s="1">
        <v>3</v>
      </c>
    </row>
    <row r="3200" spans="1:8" x14ac:dyDescent="0.3">
      <c r="A3200" s="8" t="s">
        <v>596</v>
      </c>
      <c r="B3200" s="6">
        <v>14413</v>
      </c>
      <c r="C3200" s="1">
        <v>14413</v>
      </c>
      <c r="D3200" s="1">
        <v>7</v>
      </c>
      <c r="E3200" s="1">
        <v>1</v>
      </c>
      <c r="G3200" s="1">
        <v>7</v>
      </c>
      <c r="H3200" s="1">
        <v>1</v>
      </c>
    </row>
    <row r="3201" spans="1:8" x14ac:dyDescent="0.3">
      <c r="A3201" s="8" t="s">
        <v>7316</v>
      </c>
      <c r="B3201" s="6">
        <v>14368</v>
      </c>
      <c r="C3201" s="1">
        <v>14368</v>
      </c>
      <c r="D3201" s="1">
        <v>2</v>
      </c>
      <c r="E3201" s="1">
        <v>1</v>
      </c>
      <c r="G3201" s="1">
        <v>2</v>
      </c>
      <c r="H3201" s="1">
        <v>1</v>
      </c>
    </row>
    <row r="3202" spans="1:8" x14ac:dyDescent="0.3">
      <c r="A3202" s="8" t="s">
        <v>4362</v>
      </c>
      <c r="B3202" s="6">
        <v>14352</v>
      </c>
      <c r="C3202" s="1">
        <v>14352</v>
      </c>
      <c r="D3202" s="1">
        <v>3</v>
      </c>
      <c r="E3202" s="1">
        <v>1</v>
      </c>
      <c r="G3202" s="1">
        <v>3</v>
      </c>
      <c r="H3202" s="1">
        <v>1</v>
      </c>
    </row>
    <row r="3203" spans="1:8" x14ac:dyDescent="0.3">
      <c r="A3203" s="8" t="s">
        <v>4321</v>
      </c>
      <c r="B3203" s="6">
        <v>14352</v>
      </c>
      <c r="C3203" s="1">
        <v>14352</v>
      </c>
      <c r="D3203" s="1">
        <v>3</v>
      </c>
      <c r="E3203" s="1">
        <v>1</v>
      </c>
      <c r="G3203" s="1">
        <v>3</v>
      </c>
      <c r="H3203" s="1">
        <v>1</v>
      </c>
    </row>
    <row r="3204" spans="1:8" x14ac:dyDescent="0.3">
      <c r="A3204" s="8" t="s">
        <v>8605</v>
      </c>
      <c r="B3204" s="6">
        <v>14352</v>
      </c>
      <c r="C3204" s="1">
        <v>8736</v>
      </c>
      <c r="D3204" s="1">
        <v>12</v>
      </c>
      <c r="E3204" s="1">
        <v>2</v>
      </c>
      <c r="G3204" s="1">
        <v>12</v>
      </c>
      <c r="H3204" s="1">
        <v>2</v>
      </c>
    </row>
    <row r="3205" spans="1:8" x14ac:dyDescent="0.3">
      <c r="A3205" s="8" t="s">
        <v>8970</v>
      </c>
      <c r="B3205" s="6">
        <v>14348</v>
      </c>
      <c r="C3205" s="1">
        <v>9252</v>
      </c>
      <c r="D3205" s="1">
        <v>11</v>
      </c>
      <c r="E3205" s="1">
        <v>4</v>
      </c>
      <c r="G3205" s="1">
        <v>11</v>
      </c>
      <c r="H3205" s="1">
        <v>4</v>
      </c>
    </row>
    <row r="3206" spans="1:8" x14ac:dyDescent="0.3">
      <c r="A3206" s="8" t="s">
        <v>8727</v>
      </c>
      <c r="B3206" s="6">
        <v>14336</v>
      </c>
      <c r="C3206" s="1">
        <v>14336</v>
      </c>
      <c r="D3206" s="1">
        <v>4</v>
      </c>
      <c r="E3206" s="1">
        <v>1</v>
      </c>
      <c r="G3206" s="1">
        <v>4</v>
      </c>
      <c r="H3206" s="1">
        <v>1</v>
      </c>
    </row>
    <row r="3207" spans="1:8" x14ac:dyDescent="0.3">
      <c r="A3207" s="8" t="s">
        <v>1013</v>
      </c>
      <c r="B3207" s="6">
        <v>14333</v>
      </c>
      <c r="C3207" s="1">
        <v>8336</v>
      </c>
      <c r="D3207" s="1">
        <v>4</v>
      </c>
      <c r="E3207" s="1">
        <v>2</v>
      </c>
      <c r="G3207" s="1">
        <v>4</v>
      </c>
      <c r="H3207" s="1">
        <v>2</v>
      </c>
    </row>
    <row r="3208" spans="1:8" x14ac:dyDescent="0.3">
      <c r="A3208" s="8" t="s">
        <v>3646</v>
      </c>
      <c r="B3208" s="6">
        <v>14304</v>
      </c>
      <c r="C3208" s="1">
        <v>14304</v>
      </c>
      <c r="D3208" s="1">
        <v>6</v>
      </c>
      <c r="E3208" s="1">
        <v>1</v>
      </c>
      <c r="G3208" s="1">
        <v>6</v>
      </c>
      <c r="H3208" s="1">
        <v>1</v>
      </c>
    </row>
    <row r="3209" spans="1:8" x14ac:dyDescent="0.3">
      <c r="A3209" s="8" t="s">
        <v>5882</v>
      </c>
      <c r="B3209" s="6">
        <v>14249</v>
      </c>
      <c r="C3209" s="1">
        <v>14249</v>
      </c>
      <c r="D3209" s="1">
        <v>5</v>
      </c>
      <c r="E3209" s="1">
        <v>1</v>
      </c>
      <c r="G3209" s="1">
        <v>5</v>
      </c>
      <c r="H3209" s="1">
        <v>1</v>
      </c>
    </row>
    <row r="3210" spans="1:8" x14ac:dyDescent="0.3">
      <c r="A3210" s="8" t="s">
        <v>4827</v>
      </c>
      <c r="B3210" s="6">
        <v>14200</v>
      </c>
      <c r="C3210" s="1">
        <v>8376</v>
      </c>
      <c r="D3210" s="1">
        <v>8</v>
      </c>
      <c r="E3210" s="1">
        <v>2</v>
      </c>
      <c r="G3210" s="1">
        <v>8</v>
      </c>
      <c r="H3210" s="1">
        <v>2</v>
      </c>
    </row>
    <row r="3211" spans="1:8" x14ac:dyDescent="0.3">
      <c r="A3211" s="8" t="s">
        <v>7947</v>
      </c>
      <c r="B3211" s="6">
        <v>14196</v>
      </c>
      <c r="C3211" s="1">
        <v>14196</v>
      </c>
      <c r="D3211" s="1">
        <v>2</v>
      </c>
      <c r="E3211" s="1">
        <v>1</v>
      </c>
      <c r="G3211" s="1">
        <v>2</v>
      </c>
      <c r="H3211" s="1">
        <v>1</v>
      </c>
    </row>
    <row r="3212" spans="1:8" x14ac:dyDescent="0.3">
      <c r="A3212" s="8" t="s">
        <v>5688</v>
      </c>
      <c r="B3212" s="6">
        <v>14196</v>
      </c>
      <c r="C3212" s="1">
        <v>14196</v>
      </c>
      <c r="D3212" s="1">
        <v>2</v>
      </c>
      <c r="E3212" s="1">
        <v>1</v>
      </c>
      <c r="G3212" s="1">
        <v>2</v>
      </c>
      <c r="H3212" s="1">
        <v>1</v>
      </c>
    </row>
    <row r="3213" spans="1:8" x14ac:dyDescent="0.3">
      <c r="A3213" s="8" t="s">
        <v>4004</v>
      </c>
      <c r="B3213" s="6">
        <v>14196</v>
      </c>
      <c r="C3213" s="1">
        <v>14196</v>
      </c>
      <c r="D3213" s="1">
        <v>2</v>
      </c>
      <c r="E3213" s="1">
        <v>1</v>
      </c>
      <c r="G3213" s="1">
        <v>2</v>
      </c>
      <c r="H3213" s="1">
        <v>1</v>
      </c>
    </row>
    <row r="3214" spans="1:8" x14ac:dyDescent="0.3">
      <c r="A3214" s="8" t="s">
        <v>9187</v>
      </c>
      <c r="B3214" s="6">
        <v>14112</v>
      </c>
      <c r="C3214" s="1">
        <v>14112</v>
      </c>
      <c r="D3214" s="1">
        <v>6</v>
      </c>
      <c r="E3214" s="1">
        <v>1</v>
      </c>
      <c r="G3214" s="1">
        <v>6</v>
      </c>
      <c r="H3214" s="1">
        <v>1</v>
      </c>
    </row>
    <row r="3215" spans="1:8" x14ac:dyDescent="0.3">
      <c r="A3215" s="8" t="s">
        <v>6413</v>
      </c>
      <c r="B3215" s="6">
        <v>14104</v>
      </c>
      <c r="C3215" s="1">
        <v>12392</v>
      </c>
      <c r="D3215" s="1">
        <v>9</v>
      </c>
      <c r="E3215" s="1">
        <v>3</v>
      </c>
      <c r="G3215" s="1">
        <v>9</v>
      </c>
      <c r="H3215" s="1">
        <v>3</v>
      </c>
    </row>
    <row r="3216" spans="1:8" x14ac:dyDescent="0.3">
      <c r="A3216" s="8" t="s">
        <v>5971</v>
      </c>
      <c r="B3216" s="6">
        <v>14087</v>
      </c>
      <c r="C3216" s="1">
        <v>8088</v>
      </c>
      <c r="D3216" s="1">
        <v>13</v>
      </c>
      <c r="E3216" s="1">
        <v>2</v>
      </c>
      <c r="G3216" s="1">
        <v>13</v>
      </c>
      <c r="H3216" s="1">
        <v>2</v>
      </c>
    </row>
    <row r="3217" spans="1:8" x14ac:dyDescent="0.3">
      <c r="A3217" s="8" t="s">
        <v>3765</v>
      </c>
      <c r="B3217" s="6">
        <v>14081</v>
      </c>
      <c r="C3217" s="1">
        <v>14081</v>
      </c>
      <c r="D3217" s="1">
        <v>1</v>
      </c>
      <c r="E3217" s="1">
        <v>1</v>
      </c>
      <c r="G3217" s="1">
        <v>1</v>
      </c>
      <c r="H3217" s="1">
        <v>1</v>
      </c>
    </row>
    <row r="3218" spans="1:8" x14ac:dyDescent="0.3">
      <c r="A3218" s="8" t="s">
        <v>7217</v>
      </c>
      <c r="B3218" s="6">
        <v>14052</v>
      </c>
      <c r="C3218" s="1">
        <v>10992</v>
      </c>
      <c r="D3218" s="1">
        <v>7</v>
      </c>
      <c r="E3218" s="1">
        <v>3</v>
      </c>
      <c r="G3218" s="1">
        <v>7</v>
      </c>
      <c r="H3218" s="1">
        <v>3</v>
      </c>
    </row>
    <row r="3219" spans="1:8" x14ac:dyDescent="0.3">
      <c r="A3219" s="8" t="s">
        <v>6545</v>
      </c>
      <c r="B3219" s="6">
        <v>14016</v>
      </c>
      <c r="C3219" s="1">
        <v>14016</v>
      </c>
      <c r="D3219" s="1">
        <v>4</v>
      </c>
      <c r="E3219" s="1">
        <v>1</v>
      </c>
      <c r="G3219" s="1">
        <v>4</v>
      </c>
      <c r="H3219" s="1">
        <v>1</v>
      </c>
    </row>
    <row r="3220" spans="1:8" x14ac:dyDescent="0.3">
      <c r="A3220" s="8" t="s">
        <v>1066</v>
      </c>
      <c r="B3220" s="6">
        <v>14016</v>
      </c>
      <c r="C3220" s="1">
        <v>14016</v>
      </c>
      <c r="D3220" s="1">
        <v>3</v>
      </c>
      <c r="E3220" s="1">
        <v>1</v>
      </c>
      <c r="G3220" s="1">
        <v>3</v>
      </c>
      <c r="H3220" s="1">
        <v>1</v>
      </c>
    </row>
    <row r="3221" spans="1:8" x14ac:dyDescent="0.3">
      <c r="A3221" s="8" t="s">
        <v>7290</v>
      </c>
      <c r="B3221" s="6">
        <v>14010</v>
      </c>
      <c r="C3221" s="1">
        <v>8796</v>
      </c>
      <c r="D3221" s="1">
        <v>5</v>
      </c>
      <c r="E3221" s="1">
        <v>2</v>
      </c>
      <c r="G3221" s="1">
        <v>5</v>
      </c>
      <c r="H3221" s="1">
        <v>2</v>
      </c>
    </row>
    <row r="3222" spans="1:8" x14ac:dyDescent="0.3">
      <c r="A3222" s="8" t="s">
        <v>5228</v>
      </c>
      <c r="B3222" s="6">
        <v>14000</v>
      </c>
      <c r="C3222" s="1">
        <v>12672</v>
      </c>
      <c r="D3222" s="1">
        <v>5</v>
      </c>
      <c r="E3222" s="1">
        <v>2</v>
      </c>
      <c r="G3222" s="1">
        <v>5</v>
      </c>
      <c r="H3222" s="1">
        <v>2</v>
      </c>
    </row>
    <row r="3223" spans="1:8" x14ac:dyDescent="0.3">
      <c r="A3223" s="8" t="s">
        <v>8762</v>
      </c>
      <c r="B3223" s="6">
        <v>13958</v>
      </c>
      <c r="C3223" s="1">
        <v>13958</v>
      </c>
      <c r="D3223" s="1">
        <v>7</v>
      </c>
      <c r="E3223" s="1">
        <v>1</v>
      </c>
      <c r="G3223" s="1">
        <v>7</v>
      </c>
      <c r="H3223" s="1">
        <v>1</v>
      </c>
    </row>
    <row r="3224" spans="1:8" x14ac:dyDescent="0.3">
      <c r="A3224" s="8" t="s">
        <v>2588</v>
      </c>
      <c r="B3224" s="6">
        <v>13944</v>
      </c>
      <c r="C3224" s="1">
        <v>13944</v>
      </c>
      <c r="D3224" s="1">
        <v>3</v>
      </c>
      <c r="E3224" s="1">
        <v>1</v>
      </c>
      <c r="G3224" s="1">
        <v>3</v>
      </c>
      <c r="H3224" s="1">
        <v>1</v>
      </c>
    </row>
    <row r="3225" spans="1:8" x14ac:dyDescent="0.3">
      <c r="A3225" s="8" t="s">
        <v>5617</v>
      </c>
      <c r="B3225" s="6">
        <v>13944</v>
      </c>
      <c r="C3225" s="1">
        <v>13944</v>
      </c>
      <c r="D3225" s="1">
        <v>3</v>
      </c>
      <c r="E3225" s="1">
        <v>1</v>
      </c>
      <c r="G3225" s="1">
        <v>3</v>
      </c>
      <c r="H3225" s="1">
        <v>1</v>
      </c>
    </row>
    <row r="3226" spans="1:8" x14ac:dyDescent="0.3">
      <c r="A3226" s="8" t="s">
        <v>6702</v>
      </c>
      <c r="B3226" s="6">
        <v>13904</v>
      </c>
      <c r="C3226" s="1">
        <v>13904</v>
      </c>
      <c r="D3226" s="1">
        <v>2</v>
      </c>
      <c r="E3226" s="1">
        <v>1</v>
      </c>
      <c r="G3226" s="1">
        <v>2</v>
      </c>
      <c r="H3226" s="1">
        <v>1</v>
      </c>
    </row>
    <row r="3227" spans="1:8" x14ac:dyDescent="0.3">
      <c r="A3227" s="8" t="s">
        <v>7933</v>
      </c>
      <c r="B3227" s="6">
        <v>13904</v>
      </c>
      <c r="C3227" s="1">
        <v>13904</v>
      </c>
      <c r="D3227" s="1">
        <v>2</v>
      </c>
      <c r="E3227" s="1">
        <v>1</v>
      </c>
      <c r="G3227" s="1">
        <v>2</v>
      </c>
      <c r="H3227" s="1">
        <v>1</v>
      </c>
    </row>
    <row r="3228" spans="1:8" x14ac:dyDescent="0.3">
      <c r="A3228" s="8" t="s">
        <v>8984</v>
      </c>
      <c r="B3228" s="6">
        <v>13904</v>
      </c>
      <c r="C3228" s="1">
        <v>13904</v>
      </c>
      <c r="D3228" s="1">
        <v>2</v>
      </c>
      <c r="E3228" s="1">
        <v>1</v>
      </c>
      <c r="G3228" s="1">
        <v>2</v>
      </c>
      <c r="H3228" s="1">
        <v>1</v>
      </c>
    </row>
    <row r="3229" spans="1:8" x14ac:dyDescent="0.3">
      <c r="A3229" s="8" t="s">
        <v>8556</v>
      </c>
      <c r="B3229" s="6">
        <v>13853</v>
      </c>
      <c r="C3229" s="1">
        <v>11198</v>
      </c>
      <c r="D3229" s="1">
        <v>11</v>
      </c>
      <c r="E3229" s="1">
        <v>2</v>
      </c>
      <c r="G3229" s="1">
        <v>11</v>
      </c>
      <c r="H3229" s="1">
        <v>2</v>
      </c>
    </row>
    <row r="3230" spans="1:8" x14ac:dyDescent="0.3">
      <c r="A3230" s="8" t="s">
        <v>9284</v>
      </c>
      <c r="B3230" s="6">
        <v>13848</v>
      </c>
      <c r="C3230" s="1">
        <v>13848</v>
      </c>
      <c r="D3230" s="1">
        <v>3</v>
      </c>
      <c r="E3230" s="1">
        <v>1</v>
      </c>
      <c r="G3230" s="1">
        <v>3</v>
      </c>
      <c r="H3230" s="1">
        <v>1</v>
      </c>
    </row>
    <row r="3231" spans="1:8" x14ac:dyDescent="0.3">
      <c r="A3231" s="8" t="s">
        <v>8107</v>
      </c>
      <c r="B3231" s="6">
        <v>13809</v>
      </c>
      <c r="C3231" s="1">
        <v>9345</v>
      </c>
      <c r="D3231" s="1">
        <v>8</v>
      </c>
      <c r="E3231" s="1">
        <v>2</v>
      </c>
      <c r="G3231" s="1">
        <v>8</v>
      </c>
      <c r="H3231" s="1">
        <v>2</v>
      </c>
    </row>
    <row r="3232" spans="1:8" x14ac:dyDescent="0.3">
      <c r="A3232" s="8" t="s">
        <v>7990</v>
      </c>
      <c r="B3232" s="6">
        <v>13794</v>
      </c>
      <c r="C3232" s="1">
        <v>13794</v>
      </c>
      <c r="D3232" s="1">
        <v>3</v>
      </c>
      <c r="E3232" s="1">
        <v>1</v>
      </c>
      <c r="G3232" s="1">
        <v>3</v>
      </c>
      <c r="H3232" s="1">
        <v>1</v>
      </c>
    </row>
    <row r="3233" spans="1:8" x14ac:dyDescent="0.3">
      <c r="A3233" s="8" t="s">
        <v>6547</v>
      </c>
      <c r="B3233" s="6">
        <v>13776</v>
      </c>
      <c r="C3233" s="1">
        <v>13776</v>
      </c>
      <c r="D3233" s="1">
        <v>3</v>
      </c>
      <c r="E3233" s="1">
        <v>1</v>
      </c>
      <c r="G3233" s="1">
        <v>3</v>
      </c>
      <c r="H3233" s="1">
        <v>1</v>
      </c>
    </row>
    <row r="3234" spans="1:8" x14ac:dyDescent="0.3">
      <c r="A3234" s="8" t="s">
        <v>9093</v>
      </c>
      <c r="B3234" s="6">
        <v>13762</v>
      </c>
      <c r="C3234" s="1">
        <v>13762</v>
      </c>
      <c r="D3234" s="1">
        <v>1</v>
      </c>
      <c r="E3234" s="1">
        <v>1</v>
      </c>
      <c r="G3234" s="1">
        <v>1</v>
      </c>
      <c r="H3234" s="1">
        <v>1</v>
      </c>
    </row>
    <row r="3235" spans="1:8" x14ac:dyDescent="0.3">
      <c r="A3235" s="8" t="s">
        <v>9446</v>
      </c>
      <c r="B3235" s="6">
        <v>13759</v>
      </c>
      <c r="C3235" s="1">
        <v>9048</v>
      </c>
      <c r="D3235" s="1">
        <v>12</v>
      </c>
      <c r="E3235" s="1">
        <v>4</v>
      </c>
      <c r="G3235" s="1">
        <v>12</v>
      </c>
      <c r="H3235" s="1">
        <v>4</v>
      </c>
    </row>
    <row r="3236" spans="1:8" x14ac:dyDescent="0.3">
      <c r="A3236" s="8" t="s">
        <v>8644</v>
      </c>
      <c r="B3236" s="6">
        <v>13696</v>
      </c>
      <c r="C3236" s="1">
        <v>13696</v>
      </c>
      <c r="D3236" s="1">
        <v>4</v>
      </c>
      <c r="E3236" s="1">
        <v>1</v>
      </c>
      <c r="G3236" s="1">
        <v>4</v>
      </c>
      <c r="H3236" s="1">
        <v>1</v>
      </c>
    </row>
    <row r="3237" spans="1:8" x14ac:dyDescent="0.3">
      <c r="A3237" s="8" t="s">
        <v>3861</v>
      </c>
      <c r="B3237" s="6">
        <v>13692</v>
      </c>
      <c r="C3237" s="1">
        <v>13692</v>
      </c>
      <c r="D3237" s="1">
        <v>4</v>
      </c>
      <c r="E3237" s="1">
        <v>1</v>
      </c>
      <c r="G3237" s="1">
        <v>4</v>
      </c>
      <c r="H3237" s="1">
        <v>1</v>
      </c>
    </row>
    <row r="3238" spans="1:8" x14ac:dyDescent="0.3">
      <c r="A3238" s="8" t="s">
        <v>387</v>
      </c>
      <c r="B3238" s="6">
        <v>13680</v>
      </c>
      <c r="C3238" s="1">
        <v>9708</v>
      </c>
      <c r="D3238" s="1">
        <v>9</v>
      </c>
      <c r="E3238" s="1">
        <v>3</v>
      </c>
      <c r="G3238" s="1">
        <v>9</v>
      </c>
      <c r="H3238" s="1">
        <v>3</v>
      </c>
    </row>
    <row r="3239" spans="1:8" x14ac:dyDescent="0.3">
      <c r="A3239" s="8" t="s">
        <v>8911</v>
      </c>
      <c r="B3239" s="6">
        <v>13643</v>
      </c>
      <c r="C3239" s="1">
        <v>7506</v>
      </c>
      <c r="D3239" s="1">
        <v>13</v>
      </c>
      <c r="E3239" s="1">
        <v>3</v>
      </c>
      <c r="G3239" s="1">
        <v>13</v>
      </c>
      <c r="H3239" s="1">
        <v>3</v>
      </c>
    </row>
    <row r="3240" spans="1:8" x14ac:dyDescent="0.3">
      <c r="A3240" s="8" t="s">
        <v>7349</v>
      </c>
      <c r="B3240" s="6">
        <v>13632</v>
      </c>
      <c r="C3240" s="1">
        <v>13632</v>
      </c>
      <c r="D3240" s="1">
        <v>4</v>
      </c>
      <c r="E3240" s="1">
        <v>1</v>
      </c>
      <c r="G3240" s="1">
        <v>4</v>
      </c>
      <c r="H3240" s="1">
        <v>1</v>
      </c>
    </row>
    <row r="3241" spans="1:8" x14ac:dyDescent="0.3">
      <c r="A3241" s="8" t="s">
        <v>9224</v>
      </c>
      <c r="B3241" s="6">
        <v>13626</v>
      </c>
      <c r="C3241" s="1">
        <v>13626</v>
      </c>
      <c r="D3241" s="1">
        <v>9</v>
      </c>
      <c r="E3241" s="1">
        <v>1</v>
      </c>
      <c r="G3241" s="1">
        <v>9</v>
      </c>
      <c r="H3241" s="1">
        <v>1</v>
      </c>
    </row>
    <row r="3242" spans="1:8" x14ac:dyDescent="0.3">
      <c r="A3242" s="8" t="s">
        <v>9476</v>
      </c>
      <c r="B3242" s="6">
        <v>13620</v>
      </c>
      <c r="C3242" s="1">
        <v>9485</v>
      </c>
      <c r="D3242" s="1">
        <v>11</v>
      </c>
      <c r="E3242" s="1">
        <v>4</v>
      </c>
      <c r="G3242" s="1">
        <v>11</v>
      </c>
      <c r="H3242" s="1">
        <v>4</v>
      </c>
    </row>
    <row r="3243" spans="1:8" x14ac:dyDescent="0.3">
      <c r="A3243" s="8" t="s">
        <v>3632</v>
      </c>
      <c r="B3243" s="6">
        <v>13616</v>
      </c>
      <c r="C3243" s="1">
        <v>13616</v>
      </c>
      <c r="D3243" s="1">
        <v>2</v>
      </c>
      <c r="E3243" s="1">
        <v>1</v>
      </c>
      <c r="G3243" s="1">
        <v>2</v>
      </c>
      <c r="H3243" s="1">
        <v>1</v>
      </c>
    </row>
    <row r="3244" spans="1:8" x14ac:dyDescent="0.3">
      <c r="A3244" s="8" t="s">
        <v>9417</v>
      </c>
      <c r="B3244" s="6">
        <v>13595</v>
      </c>
      <c r="C3244" s="1">
        <v>13595</v>
      </c>
      <c r="D3244" s="1">
        <v>1</v>
      </c>
      <c r="E3244" s="1">
        <v>1</v>
      </c>
      <c r="G3244" s="1">
        <v>1</v>
      </c>
      <c r="H3244" s="1">
        <v>1</v>
      </c>
    </row>
    <row r="3245" spans="1:8" x14ac:dyDescent="0.3">
      <c r="A3245" s="8" t="s">
        <v>8153</v>
      </c>
      <c r="B3245" s="6">
        <v>13592</v>
      </c>
      <c r="C3245" s="1">
        <v>13592</v>
      </c>
      <c r="D3245" s="1">
        <v>2</v>
      </c>
      <c r="E3245" s="1">
        <v>1</v>
      </c>
      <c r="G3245" s="1">
        <v>2</v>
      </c>
      <c r="H3245" s="1">
        <v>1</v>
      </c>
    </row>
    <row r="3246" spans="1:8" x14ac:dyDescent="0.3">
      <c r="A3246" s="8" t="s">
        <v>8836</v>
      </c>
      <c r="B3246" s="6">
        <v>13584</v>
      </c>
      <c r="C3246" s="1">
        <v>10896</v>
      </c>
      <c r="D3246" s="1">
        <v>8</v>
      </c>
      <c r="E3246" s="1">
        <v>2</v>
      </c>
      <c r="G3246" s="1">
        <v>8</v>
      </c>
      <c r="H3246" s="1">
        <v>2</v>
      </c>
    </row>
    <row r="3247" spans="1:8" x14ac:dyDescent="0.3">
      <c r="A3247" s="8" t="s">
        <v>8128</v>
      </c>
      <c r="B3247" s="6">
        <v>13568</v>
      </c>
      <c r="C3247" s="1">
        <v>13568</v>
      </c>
      <c r="D3247" s="1">
        <v>4</v>
      </c>
      <c r="E3247" s="1">
        <v>1</v>
      </c>
      <c r="G3247" s="1">
        <v>4</v>
      </c>
      <c r="H3247" s="1">
        <v>1</v>
      </c>
    </row>
    <row r="3248" spans="1:8" x14ac:dyDescent="0.3">
      <c r="A3248" s="8" t="s">
        <v>7071</v>
      </c>
      <c r="B3248" s="6">
        <v>13555</v>
      </c>
      <c r="C3248" s="1">
        <v>10408</v>
      </c>
      <c r="D3248" s="1">
        <v>16</v>
      </c>
      <c r="E3248" s="1">
        <v>3</v>
      </c>
      <c r="G3248" s="1">
        <v>16</v>
      </c>
      <c r="H3248" s="1">
        <v>3</v>
      </c>
    </row>
    <row r="3249" spans="1:8" x14ac:dyDescent="0.3">
      <c r="A3249" s="8" t="s">
        <v>3025</v>
      </c>
      <c r="B3249" s="6">
        <v>13540</v>
      </c>
      <c r="C3249" s="1">
        <v>13216</v>
      </c>
      <c r="D3249" s="1">
        <v>9</v>
      </c>
      <c r="E3249" s="1">
        <v>2</v>
      </c>
      <c r="G3249" s="1">
        <v>9</v>
      </c>
      <c r="H3249" s="1">
        <v>2</v>
      </c>
    </row>
    <row r="3250" spans="1:8" x14ac:dyDescent="0.3">
      <c r="A3250" s="8" t="s">
        <v>5842</v>
      </c>
      <c r="B3250" s="6">
        <v>13485</v>
      </c>
      <c r="C3250" s="1">
        <v>13485</v>
      </c>
      <c r="D3250" s="1">
        <v>3</v>
      </c>
      <c r="E3250" s="1">
        <v>1</v>
      </c>
      <c r="G3250" s="1">
        <v>3</v>
      </c>
      <c r="H3250" s="1">
        <v>1</v>
      </c>
    </row>
    <row r="3251" spans="1:8" x14ac:dyDescent="0.3">
      <c r="A3251" s="8" t="s">
        <v>5332</v>
      </c>
      <c r="B3251" s="6">
        <v>13468</v>
      </c>
      <c r="C3251" s="1">
        <v>13468</v>
      </c>
      <c r="D3251" s="1">
        <v>13</v>
      </c>
      <c r="E3251" s="1">
        <v>1</v>
      </c>
      <c r="G3251" s="1">
        <v>13</v>
      </c>
      <c r="H3251" s="1">
        <v>1</v>
      </c>
    </row>
    <row r="3252" spans="1:8" x14ac:dyDescent="0.3">
      <c r="A3252" s="8" t="s">
        <v>849</v>
      </c>
      <c r="B3252" s="6">
        <v>13456</v>
      </c>
      <c r="C3252" s="1">
        <v>7408</v>
      </c>
      <c r="D3252" s="1">
        <v>5</v>
      </c>
      <c r="E3252" s="1">
        <v>2</v>
      </c>
      <c r="G3252" s="1">
        <v>5</v>
      </c>
      <c r="H3252" s="1">
        <v>2</v>
      </c>
    </row>
    <row r="3253" spans="1:8" x14ac:dyDescent="0.3">
      <c r="A3253" s="8" t="s">
        <v>9509</v>
      </c>
      <c r="B3253" s="6">
        <v>13354</v>
      </c>
      <c r="C3253" s="1">
        <v>9798</v>
      </c>
      <c r="D3253" s="1">
        <v>9</v>
      </c>
      <c r="E3253" s="1">
        <v>2</v>
      </c>
      <c r="G3253" s="1">
        <v>9</v>
      </c>
      <c r="H3253" s="1">
        <v>2</v>
      </c>
    </row>
    <row r="3254" spans="1:8" x14ac:dyDescent="0.3">
      <c r="A3254" s="8" t="s">
        <v>5511</v>
      </c>
      <c r="B3254" s="6">
        <v>13338</v>
      </c>
      <c r="C3254" s="1">
        <v>13338</v>
      </c>
      <c r="D3254" s="1">
        <v>6</v>
      </c>
      <c r="E3254" s="1">
        <v>1</v>
      </c>
      <c r="G3254" s="1">
        <v>6</v>
      </c>
      <c r="H3254" s="1">
        <v>1</v>
      </c>
    </row>
    <row r="3255" spans="1:8" x14ac:dyDescent="0.3">
      <c r="A3255" s="8" t="s">
        <v>7514</v>
      </c>
      <c r="B3255" s="6">
        <v>13312</v>
      </c>
      <c r="C3255" s="1">
        <v>13312</v>
      </c>
      <c r="D3255" s="1">
        <v>5</v>
      </c>
      <c r="E3255" s="1">
        <v>1</v>
      </c>
      <c r="G3255" s="1">
        <v>5</v>
      </c>
      <c r="H3255" s="1">
        <v>1</v>
      </c>
    </row>
    <row r="3256" spans="1:8" x14ac:dyDescent="0.3">
      <c r="A3256" s="8" t="s">
        <v>8742</v>
      </c>
      <c r="B3256" s="6">
        <v>13292</v>
      </c>
      <c r="C3256" s="1">
        <v>7312</v>
      </c>
      <c r="D3256" s="1">
        <v>9</v>
      </c>
      <c r="E3256" s="1">
        <v>4</v>
      </c>
      <c r="G3256" s="1">
        <v>9</v>
      </c>
      <c r="H3256" s="1">
        <v>4</v>
      </c>
    </row>
    <row r="3257" spans="1:8" x14ac:dyDescent="0.3">
      <c r="A3257" s="8" t="s">
        <v>1955</v>
      </c>
      <c r="B3257" s="6">
        <v>13258</v>
      </c>
      <c r="C3257" s="1">
        <v>13128</v>
      </c>
      <c r="D3257" s="1">
        <v>8</v>
      </c>
      <c r="E3257" s="1">
        <v>2</v>
      </c>
      <c r="G3257" s="1">
        <v>8</v>
      </c>
      <c r="H3257" s="1">
        <v>2</v>
      </c>
    </row>
    <row r="3258" spans="1:8" x14ac:dyDescent="0.3">
      <c r="A3258" s="8" t="s">
        <v>984</v>
      </c>
      <c r="B3258" s="6">
        <v>13252</v>
      </c>
      <c r="C3258" s="1">
        <v>13252</v>
      </c>
      <c r="D3258" s="1">
        <v>4</v>
      </c>
      <c r="E3258" s="1">
        <v>1</v>
      </c>
      <c r="G3258" s="1">
        <v>4</v>
      </c>
      <c r="H3258" s="1">
        <v>1</v>
      </c>
    </row>
    <row r="3259" spans="1:8" x14ac:dyDescent="0.3">
      <c r="A3259" s="8" t="s">
        <v>9351</v>
      </c>
      <c r="B3259" s="6">
        <v>13236</v>
      </c>
      <c r="C3259" s="1">
        <v>11994</v>
      </c>
      <c r="D3259" s="1">
        <v>6</v>
      </c>
      <c r="E3259" s="1">
        <v>2</v>
      </c>
      <c r="G3259" s="1">
        <v>6</v>
      </c>
      <c r="H3259" s="1">
        <v>2</v>
      </c>
    </row>
    <row r="3260" spans="1:8" x14ac:dyDescent="0.3">
      <c r="A3260" s="8" t="s">
        <v>8597</v>
      </c>
      <c r="B3260" s="6">
        <v>13184</v>
      </c>
      <c r="C3260" s="1">
        <v>8392</v>
      </c>
      <c r="D3260" s="1">
        <v>11</v>
      </c>
      <c r="E3260" s="1">
        <v>3</v>
      </c>
      <c r="G3260" s="1">
        <v>11</v>
      </c>
      <c r="H3260" s="1">
        <v>3</v>
      </c>
    </row>
    <row r="3261" spans="1:8" x14ac:dyDescent="0.3">
      <c r="A3261" s="8" t="s">
        <v>1942</v>
      </c>
      <c r="B3261" s="6">
        <v>13152</v>
      </c>
      <c r="C3261" s="1">
        <v>9728</v>
      </c>
      <c r="D3261" s="1">
        <v>3</v>
      </c>
      <c r="E3261" s="1">
        <v>2</v>
      </c>
      <c r="G3261" s="1">
        <v>3</v>
      </c>
      <c r="H3261" s="1">
        <v>2</v>
      </c>
    </row>
    <row r="3262" spans="1:8" x14ac:dyDescent="0.3">
      <c r="A3262" s="8" t="s">
        <v>2041</v>
      </c>
      <c r="B3262" s="6">
        <v>13128</v>
      </c>
      <c r="C3262" s="1">
        <v>13128</v>
      </c>
      <c r="D3262" s="1">
        <v>3</v>
      </c>
      <c r="E3262" s="1">
        <v>1</v>
      </c>
      <c r="G3262" s="1">
        <v>3</v>
      </c>
      <c r="H3262" s="1">
        <v>1</v>
      </c>
    </row>
    <row r="3263" spans="1:8" x14ac:dyDescent="0.3">
      <c r="A3263" s="8" t="s">
        <v>8516</v>
      </c>
      <c r="B3263" s="6">
        <v>13117</v>
      </c>
      <c r="C3263" s="1">
        <v>6336</v>
      </c>
      <c r="D3263" s="1">
        <v>8</v>
      </c>
      <c r="E3263" s="1">
        <v>4</v>
      </c>
      <c r="G3263" s="1">
        <v>8</v>
      </c>
      <c r="H3263" s="1">
        <v>4</v>
      </c>
    </row>
    <row r="3264" spans="1:8" x14ac:dyDescent="0.3">
      <c r="A3264" s="8" t="s">
        <v>8760</v>
      </c>
      <c r="B3264" s="6">
        <v>13098</v>
      </c>
      <c r="C3264" s="1">
        <v>13098</v>
      </c>
      <c r="D3264" s="1">
        <v>2</v>
      </c>
      <c r="E3264" s="1">
        <v>1</v>
      </c>
      <c r="G3264" s="1">
        <v>2</v>
      </c>
      <c r="H3264" s="1">
        <v>1</v>
      </c>
    </row>
    <row r="3265" spans="1:8" x14ac:dyDescent="0.3">
      <c r="A3265" s="8" t="s">
        <v>8537</v>
      </c>
      <c r="B3265" s="6">
        <v>13092</v>
      </c>
      <c r="C3265" s="1">
        <v>13092</v>
      </c>
      <c r="D3265" s="1">
        <v>4</v>
      </c>
      <c r="E3265" s="1">
        <v>1</v>
      </c>
      <c r="G3265" s="1">
        <v>4</v>
      </c>
      <c r="H3265" s="1">
        <v>1</v>
      </c>
    </row>
    <row r="3266" spans="1:8" x14ac:dyDescent="0.3">
      <c r="A3266" s="8" t="s">
        <v>7418</v>
      </c>
      <c r="B3266" s="6">
        <v>13040</v>
      </c>
      <c r="C3266" s="1">
        <v>6816</v>
      </c>
      <c r="D3266" s="1">
        <v>11</v>
      </c>
      <c r="E3266" s="1">
        <v>2</v>
      </c>
      <c r="G3266" s="1">
        <v>11</v>
      </c>
      <c r="H3266" s="1">
        <v>2</v>
      </c>
    </row>
    <row r="3267" spans="1:8" x14ac:dyDescent="0.3">
      <c r="A3267" s="8" t="s">
        <v>7112</v>
      </c>
      <c r="B3267" s="6">
        <v>13036</v>
      </c>
      <c r="C3267" s="1">
        <v>10992</v>
      </c>
      <c r="D3267" s="1">
        <v>9</v>
      </c>
      <c r="E3267" s="1">
        <v>2</v>
      </c>
      <c r="G3267" s="1">
        <v>9</v>
      </c>
      <c r="H3267" s="1">
        <v>2</v>
      </c>
    </row>
    <row r="3268" spans="1:8" x14ac:dyDescent="0.3">
      <c r="A3268" s="8" t="s">
        <v>4817</v>
      </c>
      <c r="B3268" s="6">
        <v>12998</v>
      </c>
      <c r="C3268" s="1">
        <v>12998</v>
      </c>
      <c r="D3268" s="1">
        <v>2</v>
      </c>
      <c r="E3268" s="1">
        <v>1</v>
      </c>
      <c r="G3268" s="1">
        <v>2</v>
      </c>
      <c r="H3268" s="1">
        <v>1</v>
      </c>
    </row>
    <row r="3269" spans="1:8" x14ac:dyDescent="0.3">
      <c r="A3269" s="8" t="s">
        <v>4595</v>
      </c>
      <c r="B3269" s="6">
        <v>12993</v>
      </c>
      <c r="C3269" s="1">
        <v>12993</v>
      </c>
      <c r="D3269" s="1">
        <v>3</v>
      </c>
      <c r="E3269" s="1">
        <v>1</v>
      </c>
      <c r="G3269" s="1">
        <v>3</v>
      </c>
      <c r="H3269" s="1">
        <v>1</v>
      </c>
    </row>
    <row r="3270" spans="1:8" x14ac:dyDescent="0.3">
      <c r="A3270" s="8" t="s">
        <v>8219</v>
      </c>
      <c r="B3270" s="6">
        <v>12992</v>
      </c>
      <c r="C3270" s="1">
        <v>12992</v>
      </c>
      <c r="D3270" s="1">
        <v>4</v>
      </c>
      <c r="E3270" s="1">
        <v>1</v>
      </c>
      <c r="G3270" s="1">
        <v>4</v>
      </c>
      <c r="H3270" s="1">
        <v>1</v>
      </c>
    </row>
    <row r="3271" spans="1:8" x14ac:dyDescent="0.3">
      <c r="A3271" s="8" t="s">
        <v>2267</v>
      </c>
      <c r="B3271" s="6">
        <v>12992</v>
      </c>
      <c r="C3271" s="1">
        <v>12992</v>
      </c>
      <c r="D3271" s="1">
        <v>5</v>
      </c>
      <c r="E3271" s="1">
        <v>1</v>
      </c>
      <c r="G3271" s="1">
        <v>5</v>
      </c>
      <c r="H3271" s="1">
        <v>1</v>
      </c>
    </row>
    <row r="3272" spans="1:8" x14ac:dyDescent="0.3">
      <c r="A3272" s="8" t="s">
        <v>5944</v>
      </c>
      <c r="B3272" s="6">
        <v>12964</v>
      </c>
      <c r="C3272" s="1">
        <v>10194</v>
      </c>
      <c r="D3272" s="1">
        <v>11</v>
      </c>
      <c r="E3272" s="1">
        <v>3</v>
      </c>
      <c r="G3272" s="1">
        <v>11</v>
      </c>
      <c r="H3272" s="1">
        <v>3</v>
      </c>
    </row>
    <row r="3273" spans="1:8" x14ac:dyDescent="0.3">
      <c r="A3273" s="8" t="s">
        <v>6895</v>
      </c>
      <c r="B3273" s="6">
        <v>12960</v>
      </c>
      <c r="C3273" s="1">
        <v>9816</v>
      </c>
      <c r="D3273" s="1">
        <v>9</v>
      </c>
      <c r="E3273" s="1">
        <v>2</v>
      </c>
      <c r="G3273" s="1">
        <v>9</v>
      </c>
      <c r="H3273" s="1">
        <v>2</v>
      </c>
    </row>
    <row r="3274" spans="1:8" x14ac:dyDescent="0.3">
      <c r="A3274" s="8" t="s">
        <v>5204</v>
      </c>
      <c r="B3274" s="6">
        <v>12957</v>
      </c>
      <c r="C3274" s="1">
        <v>12957</v>
      </c>
      <c r="D3274" s="1">
        <v>7</v>
      </c>
      <c r="E3274" s="1">
        <v>1</v>
      </c>
      <c r="G3274" s="1">
        <v>7</v>
      </c>
      <c r="H3274" s="1">
        <v>1</v>
      </c>
    </row>
    <row r="3275" spans="1:8" x14ac:dyDescent="0.3">
      <c r="A3275" s="8" t="s">
        <v>2874</v>
      </c>
      <c r="B3275" s="6">
        <v>12952</v>
      </c>
      <c r="C3275" s="1">
        <v>12294</v>
      </c>
      <c r="D3275" s="1">
        <v>5</v>
      </c>
      <c r="E3275" s="1">
        <v>2</v>
      </c>
      <c r="G3275" s="1">
        <v>5</v>
      </c>
      <c r="H3275" s="1">
        <v>2</v>
      </c>
    </row>
    <row r="3276" spans="1:8" x14ac:dyDescent="0.3">
      <c r="A3276" s="8" t="s">
        <v>8978</v>
      </c>
      <c r="B3276" s="6">
        <v>12944</v>
      </c>
      <c r="C3276" s="1">
        <v>9998</v>
      </c>
      <c r="D3276" s="1">
        <v>8</v>
      </c>
      <c r="E3276" s="1">
        <v>2</v>
      </c>
      <c r="G3276" s="1">
        <v>8</v>
      </c>
      <c r="H3276" s="1">
        <v>2</v>
      </c>
    </row>
    <row r="3277" spans="1:8" x14ac:dyDescent="0.3">
      <c r="A3277" s="8" t="s">
        <v>6168</v>
      </c>
      <c r="B3277" s="6">
        <v>12939</v>
      </c>
      <c r="C3277" s="1">
        <v>12939</v>
      </c>
      <c r="D3277" s="1">
        <v>3</v>
      </c>
      <c r="E3277" s="1">
        <v>1</v>
      </c>
      <c r="G3277" s="1">
        <v>3</v>
      </c>
      <c r="H3277" s="1">
        <v>1</v>
      </c>
    </row>
    <row r="3278" spans="1:8" x14ac:dyDescent="0.3">
      <c r="A3278" s="8" t="s">
        <v>8324</v>
      </c>
      <c r="B3278" s="6">
        <v>12933</v>
      </c>
      <c r="C3278" s="1">
        <v>7128</v>
      </c>
      <c r="D3278" s="1">
        <v>14</v>
      </c>
      <c r="E3278" s="1">
        <v>2</v>
      </c>
      <c r="G3278" s="1">
        <v>14</v>
      </c>
      <c r="H3278" s="1">
        <v>2</v>
      </c>
    </row>
    <row r="3279" spans="1:8" x14ac:dyDescent="0.3">
      <c r="A3279" s="8" t="s">
        <v>8926</v>
      </c>
      <c r="B3279" s="6">
        <v>12929</v>
      </c>
      <c r="C3279" s="1">
        <v>9995</v>
      </c>
      <c r="D3279" s="1">
        <v>8</v>
      </c>
      <c r="E3279" s="1">
        <v>2</v>
      </c>
      <c r="G3279" s="1">
        <v>8</v>
      </c>
      <c r="H3279" s="1">
        <v>2</v>
      </c>
    </row>
    <row r="3280" spans="1:8" x14ac:dyDescent="0.3">
      <c r="A3280" s="8" t="s">
        <v>7247</v>
      </c>
      <c r="B3280" s="6">
        <v>12903</v>
      </c>
      <c r="C3280" s="1">
        <v>5994</v>
      </c>
      <c r="D3280" s="1">
        <v>17</v>
      </c>
      <c r="E3280" s="1">
        <v>5</v>
      </c>
      <c r="G3280" s="1">
        <v>17</v>
      </c>
      <c r="H3280" s="1">
        <v>5</v>
      </c>
    </row>
    <row r="3281" spans="1:8" x14ac:dyDescent="0.3">
      <c r="A3281" s="8" t="s">
        <v>7294</v>
      </c>
      <c r="B3281" s="6">
        <v>12885</v>
      </c>
      <c r="C3281" s="1">
        <v>12885</v>
      </c>
      <c r="D3281" s="1">
        <v>3</v>
      </c>
      <c r="E3281" s="1">
        <v>1</v>
      </c>
      <c r="G3281" s="1">
        <v>3</v>
      </c>
      <c r="H3281" s="1">
        <v>1</v>
      </c>
    </row>
    <row r="3282" spans="1:8" x14ac:dyDescent="0.3">
      <c r="A3282" s="8" t="s">
        <v>9436</v>
      </c>
      <c r="B3282" s="6">
        <v>12861</v>
      </c>
      <c r="C3282" s="1">
        <v>11568</v>
      </c>
      <c r="D3282" s="1">
        <v>5</v>
      </c>
      <c r="E3282" s="1">
        <v>2</v>
      </c>
      <c r="G3282" s="1">
        <v>5</v>
      </c>
      <c r="H3282" s="1">
        <v>2</v>
      </c>
    </row>
    <row r="3283" spans="1:8" x14ac:dyDescent="0.3">
      <c r="A3283" s="8" t="s">
        <v>2436</v>
      </c>
      <c r="B3283" s="6">
        <v>12852</v>
      </c>
      <c r="C3283" s="1">
        <v>10696</v>
      </c>
      <c r="D3283" s="1">
        <v>9</v>
      </c>
      <c r="E3283" s="1">
        <v>2</v>
      </c>
      <c r="G3283" s="1">
        <v>9</v>
      </c>
      <c r="H3283" s="1">
        <v>2</v>
      </c>
    </row>
    <row r="3284" spans="1:8" x14ac:dyDescent="0.3">
      <c r="A3284" s="8" t="s">
        <v>5990</v>
      </c>
      <c r="B3284" s="6">
        <v>12836</v>
      </c>
      <c r="C3284" s="1">
        <v>11628</v>
      </c>
      <c r="D3284" s="1">
        <v>9</v>
      </c>
      <c r="E3284" s="1">
        <v>3</v>
      </c>
      <c r="G3284" s="1">
        <v>9</v>
      </c>
      <c r="H3284" s="1">
        <v>3</v>
      </c>
    </row>
    <row r="3285" spans="1:8" x14ac:dyDescent="0.3">
      <c r="A3285" s="8" t="s">
        <v>8494</v>
      </c>
      <c r="B3285" s="6">
        <v>12834</v>
      </c>
      <c r="C3285" s="1">
        <v>12834</v>
      </c>
      <c r="D3285" s="1">
        <v>6</v>
      </c>
      <c r="E3285" s="1">
        <v>1</v>
      </c>
      <c r="G3285" s="1">
        <v>6</v>
      </c>
      <c r="H3285" s="1">
        <v>1</v>
      </c>
    </row>
    <row r="3286" spans="1:8" x14ac:dyDescent="0.3">
      <c r="A3286" s="8" t="s">
        <v>5548</v>
      </c>
      <c r="B3286" s="6">
        <v>12832</v>
      </c>
      <c r="C3286" s="1">
        <v>12832</v>
      </c>
      <c r="D3286" s="1">
        <v>2</v>
      </c>
      <c r="E3286" s="1">
        <v>1</v>
      </c>
      <c r="G3286" s="1">
        <v>2</v>
      </c>
      <c r="H3286" s="1">
        <v>1</v>
      </c>
    </row>
    <row r="3287" spans="1:8" x14ac:dyDescent="0.3">
      <c r="A3287" s="8" t="s">
        <v>4812</v>
      </c>
      <c r="B3287" s="6">
        <v>12828</v>
      </c>
      <c r="C3287" s="1">
        <v>12828</v>
      </c>
      <c r="D3287" s="1">
        <v>2</v>
      </c>
      <c r="E3287" s="1">
        <v>1</v>
      </c>
      <c r="G3287" s="1">
        <v>2</v>
      </c>
      <c r="H3287" s="1">
        <v>1</v>
      </c>
    </row>
    <row r="3288" spans="1:8" x14ac:dyDescent="0.3">
      <c r="A3288" s="8" t="s">
        <v>7295</v>
      </c>
      <c r="B3288" s="6">
        <v>12795</v>
      </c>
      <c r="C3288" s="1">
        <v>12795</v>
      </c>
      <c r="D3288" s="1">
        <v>3</v>
      </c>
      <c r="E3288" s="1">
        <v>1</v>
      </c>
      <c r="G3288" s="1">
        <v>3</v>
      </c>
      <c r="H3288" s="1">
        <v>1</v>
      </c>
    </row>
    <row r="3289" spans="1:8" x14ac:dyDescent="0.3">
      <c r="A3289" s="8" t="s">
        <v>7224</v>
      </c>
      <c r="B3289" s="6">
        <v>12795</v>
      </c>
      <c r="C3289" s="1">
        <v>12795</v>
      </c>
      <c r="D3289" s="1">
        <v>3</v>
      </c>
      <c r="E3289" s="1">
        <v>1</v>
      </c>
      <c r="G3289" s="1">
        <v>3</v>
      </c>
      <c r="H3289" s="1">
        <v>1</v>
      </c>
    </row>
    <row r="3290" spans="1:8" x14ac:dyDescent="0.3">
      <c r="A3290" s="8" t="s">
        <v>7483</v>
      </c>
      <c r="B3290" s="6">
        <v>12795</v>
      </c>
      <c r="C3290" s="1">
        <v>12795</v>
      </c>
      <c r="D3290" s="1">
        <v>3</v>
      </c>
      <c r="E3290" s="1">
        <v>1</v>
      </c>
      <c r="G3290" s="1">
        <v>3</v>
      </c>
      <c r="H3290" s="1">
        <v>1</v>
      </c>
    </row>
    <row r="3291" spans="1:8" x14ac:dyDescent="0.3">
      <c r="A3291" s="8" t="s">
        <v>9273</v>
      </c>
      <c r="B3291" s="6">
        <v>12768</v>
      </c>
      <c r="C3291" s="1">
        <v>12768</v>
      </c>
      <c r="D3291" s="1">
        <v>2</v>
      </c>
      <c r="E3291" s="1">
        <v>1</v>
      </c>
      <c r="G3291" s="1">
        <v>2</v>
      </c>
      <c r="H3291" s="1">
        <v>1</v>
      </c>
    </row>
    <row r="3292" spans="1:8" x14ac:dyDescent="0.3">
      <c r="A3292" s="8" t="s">
        <v>4697</v>
      </c>
      <c r="B3292" s="6">
        <v>12746</v>
      </c>
      <c r="C3292" s="1">
        <v>12168</v>
      </c>
      <c r="D3292" s="1">
        <v>15</v>
      </c>
      <c r="E3292" s="1">
        <v>2</v>
      </c>
      <c r="G3292" s="1">
        <v>15</v>
      </c>
      <c r="H3292" s="1">
        <v>2</v>
      </c>
    </row>
    <row r="3293" spans="1:8" x14ac:dyDescent="0.3">
      <c r="A3293" s="8" t="s">
        <v>6266</v>
      </c>
      <c r="B3293" s="6">
        <v>12736</v>
      </c>
      <c r="C3293" s="1">
        <v>10368</v>
      </c>
      <c r="D3293" s="1">
        <v>6</v>
      </c>
      <c r="E3293" s="1">
        <v>2</v>
      </c>
      <c r="G3293" s="1">
        <v>6</v>
      </c>
      <c r="H3293" s="1">
        <v>2</v>
      </c>
    </row>
    <row r="3294" spans="1:8" x14ac:dyDescent="0.3">
      <c r="A3294" s="8" t="s">
        <v>7942</v>
      </c>
      <c r="B3294" s="6">
        <v>12705</v>
      </c>
      <c r="C3294" s="1">
        <v>11352</v>
      </c>
      <c r="D3294" s="1">
        <v>9</v>
      </c>
      <c r="E3294" s="1">
        <v>2</v>
      </c>
      <c r="G3294" s="1">
        <v>9</v>
      </c>
      <c r="H3294" s="1">
        <v>2</v>
      </c>
    </row>
    <row r="3295" spans="1:8" x14ac:dyDescent="0.3">
      <c r="A3295" s="8" t="s">
        <v>4700</v>
      </c>
      <c r="B3295" s="6">
        <v>12698</v>
      </c>
      <c r="C3295" s="1">
        <v>6704</v>
      </c>
      <c r="D3295" s="1">
        <v>15</v>
      </c>
      <c r="E3295" s="1">
        <v>4</v>
      </c>
      <c r="G3295" s="1">
        <v>15</v>
      </c>
      <c r="H3295" s="1">
        <v>4</v>
      </c>
    </row>
    <row r="3296" spans="1:8" x14ac:dyDescent="0.3">
      <c r="A3296" s="8" t="s">
        <v>5762</v>
      </c>
      <c r="B3296" s="6">
        <v>12697</v>
      </c>
      <c r="C3296" s="1">
        <v>5723</v>
      </c>
      <c r="D3296" s="1">
        <v>8</v>
      </c>
      <c r="E3296" s="1">
        <v>3</v>
      </c>
      <c r="G3296" s="1">
        <v>8</v>
      </c>
      <c r="H3296" s="1">
        <v>3</v>
      </c>
    </row>
    <row r="3297" spans="1:8" x14ac:dyDescent="0.3">
      <c r="A3297" s="8" t="s">
        <v>5282</v>
      </c>
      <c r="B3297" s="6">
        <v>12672</v>
      </c>
      <c r="C3297" s="1">
        <v>12672</v>
      </c>
      <c r="D3297" s="1">
        <v>3</v>
      </c>
      <c r="E3297" s="1">
        <v>1</v>
      </c>
      <c r="G3297" s="1">
        <v>3</v>
      </c>
      <c r="H3297" s="1">
        <v>1</v>
      </c>
    </row>
    <row r="3298" spans="1:8" x14ac:dyDescent="0.3">
      <c r="A3298" s="8" t="s">
        <v>8262</v>
      </c>
      <c r="B3298" s="6">
        <v>12672</v>
      </c>
      <c r="C3298" s="1">
        <v>12672</v>
      </c>
      <c r="D3298" s="1">
        <v>9</v>
      </c>
      <c r="E3298" s="1">
        <v>1</v>
      </c>
      <c r="G3298" s="1">
        <v>9</v>
      </c>
      <c r="H3298" s="1">
        <v>1</v>
      </c>
    </row>
    <row r="3299" spans="1:8" x14ac:dyDescent="0.3">
      <c r="A3299" s="8" t="s">
        <v>2140</v>
      </c>
      <c r="B3299" s="6">
        <v>12624</v>
      </c>
      <c r="C3299" s="1">
        <v>12624</v>
      </c>
      <c r="D3299" s="1">
        <v>2</v>
      </c>
      <c r="E3299" s="1">
        <v>1</v>
      </c>
      <c r="G3299" s="1">
        <v>2</v>
      </c>
      <c r="H3299" s="1">
        <v>1</v>
      </c>
    </row>
    <row r="3300" spans="1:8" x14ac:dyDescent="0.3">
      <c r="A3300" s="8" t="s">
        <v>8520</v>
      </c>
      <c r="B3300" s="6">
        <v>12624</v>
      </c>
      <c r="C3300" s="1">
        <v>12624</v>
      </c>
      <c r="D3300" s="1">
        <v>2</v>
      </c>
      <c r="E3300" s="1">
        <v>1</v>
      </c>
      <c r="G3300" s="1">
        <v>2</v>
      </c>
      <c r="H3300" s="1">
        <v>1</v>
      </c>
    </row>
    <row r="3301" spans="1:8" x14ac:dyDescent="0.3">
      <c r="A3301" s="8" t="s">
        <v>7633</v>
      </c>
      <c r="B3301" s="6">
        <v>12593</v>
      </c>
      <c r="C3301" s="1">
        <v>12593</v>
      </c>
      <c r="D3301" s="1">
        <v>7</v>
      </c>
      <c r="E3301" s="1">
        <v>1</v>
      </c>
      <c r="G3301" s="1">
        <v>7</v>
      </c>
      <c r="H3301" s="1">
        <v>1</v>
      </c>
    </row>
    <row r="3302" spans="1:8" x14ac:dyDescent="0.3">
      <c r="A3302" s="8" t="s">
        <v>3216</v>
      </c>
      <c r="B3302" s="6">
        <v>12581</v>
      </c>
      <c r="C3302" s="1">
        <v>12212</v>
      </c>
      <c r="D3302" s="1">
        <v>5</v>
      </c>
      <c r="E3302" s="1">
        <v>2</v>
      </c>
      <c r="G3302" s="1">
        <v>5</v>
      </c>
      <c r="H3302" s="1">
        <v>2</v>
      </c>
    </row>
    <row r="3303" spans="1:8" x14ac:dyDescent="0.3">
      <c r="A3303" s="8" t="s">
        <v>6506</v>
      </c>
      <c r="B3303" s="6">
        <v>12576</v>
      </c>
      <c r="C3303" s="1">
        <v>11952</v>
      </c>
      <c r="D3303" s="1">
        <v>6</v>
      </c>
      <c r="E3303" s="1">
        <v>2</v>
      </c>
      <c r="G3303" s="1">
        <v>6</v>
      </c>
      <c r="H3303" s="1">
        <v>2</v>
      </c>
    </row>
    <row r="3304" spans="1:8" x14ac:dyDescent="0.3">
      <c r="A3304" s="8" t="s">
        <v>6811</v>
      </c>
      <c r="B3304" s="6">
        <v>12576</v>
      </c>
      <c r="C3304" s="1">
        <v>12576</v>
      </c>
      <c r="D3304" s="1">
        <v>4</v>
      </c>
      <c r="E3304" s="1">
        <v>1</v>
      </c>
      <c r="G3304" s="1">
        <v>4</v>
      </c>
      <c r="H3304" s="1">
        <v>1</v>
      </c>
    </row>
    <row r="3305" spans="1:8" x14ac:dyDescent="0.3">
      <c r="A3305" s="8" t="s">
        <v>5869</v>
      </c>
      <c r="B3305" s="6">
        <v>12564</v>
      </c>
      <c r="C3305" s="1">
        <v>6396</v>
      </c>
      <c r="D3305" s="1">
        <v>8</v>
      </c>
      <c r="E3305" s="1">
        <v>2</v>
      </c>
      <c r="G3305" s="1">
        <v>8</v>
      </c>
      <c r="H3305" s="1">
        <v>2</v>
      </c>
    </row>
    <row r="3306" spans="1:8" x14ac:dyDescent="0.3">
      <c r="A3306" s="8" t="s">
        <v>2561</v>
      </c>
      <c r="B3306" s="6">
        <v>12475</v>
      </c>
      <c r="C3306" s="1">
        <v>12475</v>
      </c>
      <c r="D3306" s="1">
        <v>5</v>
      </c>
      <c r="E3306" s="1">
        <v>1</v>
      </c>
      <c r="G3306" s="1">
        <v>5</v>
      </c>
      <c r="H3306" s="1">
        <v>1</v>
      </c>
    </row>
    <row r="3307" spans="1:8" x14ac:dyDescent="0.3">
      <c r="A3307" s="8" t="s">
        <v>1472</v>
      </c>
      <c r="B3307" s="6">
        <v>12462</v>
      </c>
      <c r="C3307" s="1">
        <v>12462</v>
      </c>
      <c r="D3307" s="1">
        <v>3</v>
      </c>
      <c r="E3307" s="1">
        <v>1</v>
      </c>
      <c r="G3307" s="1">
        <v>3</v>
      </c>
      <c r="H3307" s="1">
        <v>1</v>
      </c>
    </row>
    <row r="3308" spans="1:8" x14ac:dyDescent="0.3">
      <c r="A3308" s="8" t="s">
        <v>8470</v>
      </c>
      <c r="B3308" s="6">
        <v>12455</v>
      </c>
      <c r="C3308" s="1">
        <v>8771</v>
      </c>
      <c r="D3308" s="1">
        <v>10</v>
      </c>
      <c r="E3308" s="1">
        <v>2</v>
      </c>
      <c r="G3308" s="1">
        <v>10</v>
      </c>
      <c r="H3308" s="1">
        <v>2</v>
      </c>
    </row>
    <row r="3309" spans="1:8" x14ac:dyDescent="0.3">
      <c r="A3309" s="8" t="s">
        <v>4825</v>
      </c>
      <c r="B3309" s="6">
        <v>12436</v>
      </c>
      <c r="C3309" s="1">
        <v>12436</v>
      </c>
      <c r="D3309" s="1">
        <v>2</v>
      </c>
      <c r="E3309" s="1">
        <v>1</v>
      </c>
      <c r="G3309" s="1">
        <v>2</v>
      </c>
      <c r="H3309" s="1">
        <v>1</v>
      </c>
    </row>
    <row r="3310" spans="1:8" x14ac:dyDescent="0.3">
      <c r="A3310" s="8" t="s">
        <v>6326</v>
      </c>
      <c r="B3310" s="6">
        <v>12420</v>
      </c>
      <c r="C3310" s="1">
        <v>8934</v>
      </c>
      <c r="D3310" s="1">
        <v>13</v>
      </c>
      <c r="E3310" s="1">
        <v>2</v>
      </c>
      <c r="G3310" s="1">
        <v>13</v>
      </c>
      <c r="H3310" s="1">
        <v>2</v>
      </c>
    </row>
    <row r="3311" spans="1:8" x14ac:dyDescent="0.3">
      <c r="A3311" s="8" t="s">
        <v>6974</v>
      </c>
      <c r="B3311" s="6">
        <v>12392</v>
      </c>
      <c r="C3311" s="1">
        <v>12392</v>
      </c>
      <c r="D3311" s="1">
        <v>5</v>
      </c>
      <c r="E3311" s="1">
        <v>1</v>
      </c>
      <c r="G3311" s="1">
        <v>5</v>
      </c>
      <c r="H3311" s="1">
        <v>1</v>
      </c>
    </row>
    <row r="3312" spans="1:8" x14ac:dyDescent="0.3">
      <c r="A3312" s="8" t="s">
        <v>9416</v>
      </c>
      <c r="B3312" s="6">
        <v>12392</v>
      </c>
      <c r="C3312" s="1">
        <v>12392</v>
      </c>
      <c r="D3312" s="1">
        <v>5</v>
      </c>
      <c r="E3312" s="1">
        <v>1</v>
      </c>
      <c r="G3312" s="1">
        <v>5</v>
      </c>
      <c r="H3312" s="1">
        <v>1</v>
      </c>
    </row>
    <row r="3313" spans="1:8" x14ac:dyDescent="0.3">
      <c r="A3313" s="8" t="s">
        <v>8880</v>
      </c>
      <c r="B3313" s="6">
        <v>12392</v>
      </c>
      <c r="C3313" s="1">
        <v>12392</v>
      </c>
      <c r="D3313" s="1">
        <v>4</v>
      </c>
      <c r="E3313" s="1">
        <v>1</v>
      </c>
      <c r="G3313" s="1">
        <v>4</v>
      </c>
      <c r="H3313" s="1">
        <v>1</v>
      </c>
    </row>
    <row r="3314" spans="1:8" x14ac:dyDescent="0.3">
      <c r="A3314" s="8" t="s">
        <v>3599</v>
      </c>
      <c r="B3314" s="6">
        <v>12328</v>
      </c>
      <c r="C3314" s="1">
        <v>10992</v>
      </c>
      <c r="D3314" s="1">
        <v>4</v>
      </c>
      <c r="E3314" s="1">
        <v>2</v>
      </c>
      <c r="G3314" s="1">
        <v>4</v>
      </c>
      <c r="H3314" s="1">
        <v>2</v>
      </c>
    </row>
    <row r="3315" spans="1:8" x14ac:dyDescent="0.3">
      <c r="A3315" s="8" t="s">
        <v>1799</v>
      </c>
      <c r="B3315" s="6">
        <v>12297</v>
      </c>
      <c r="C3315" s="1">
        <v>12297</v>
      </c>
      <c r="D3315" s="1">
        <v>3</v>
      </c>
      <c r="E3315" s="1">
        <v>1</v>
      </c>
      <c r="G3315" s="1">
        <v>3</v>
      </c>
      <c r="H3315" s="1">
        <v>1</v>
      </c>
    </row>
    <row r="3316" spans="1:8" x14ac:dyDescent="0.3">
      <c r="A3316" s="8" t="s">
        <v>7291</v>
      </c>
      <c r="B3316" s="6">
        <v>12294</v>
      </c>
      <c r="C3316" s="1">
        <v>12294</v>
      </c>
      <c r="D3316" s="1">
        <v>1</v>
      </c>
      <c r="E3316" s="1">
        <v>1</v>
      </c>
      <c r="G3316" s="1">
        <v>1</v>
      </c>
      <c r="H3316" s="1">
        <v>1</v>
      </c>
    </row>
    <row r="3317" spans="1:8" x14ac:dyDescent="0.3">
      <c r="A3317" s="8" t="s">
        <v>8563</v>
      </c>
      <c r="B3317" s="6">
        <v>12266</v>
      </c>
      <c r="C3317" s="1">
        <v>7756</v>
      </c>
      <c r="D3317" s="1">
        <v>14</v>
      </c>
      <c r="E3317" s="1">
        <v>3</v>
      </c>
      <c r="G3317" s="1">
        <v>14</v>
      </c>
      <c r="H3317" s="1">
        <v>3</v>
      </c>
    </row>
    <row r="3318" spans="1:8" x14ac:dyDescent="0.3">
      <c r="A3318" s="8" t="s">
        <v>8447</v>
      </c>
      <c r="B3318" s="6">
        <v>12253</v>
      </c>
      <c r="C3318" s="1">
        <v>11825</v>
      </c>
      <c r="D3318" s="1">
        <v>6</v>
      </c>
      <c r="E3318" s="1">
        <v>2</v>
      </c>
      <c r="G3318" s="1">
        <v>6</v>
      </c>
      <c r="H3318" s="1">
        <v>2</v>
      </c>
    </row>
    <row r="3319" spans="1:8" x14ac:dyDescent="0.3">
      <c r="A3319" s="8" t="s">
        <v>9389</v>
      </c>
      <c r="B3319" s="6">
        <v>12224</v>
      </c>
      <c r="C3319" s="1">
        <v>12224</v>
      </c>
      <c r="D3319" s="1">
        <v>2</v>
      </c>
      <c r="E3319" s="1">
        <v>1</v>
      </c>
      <c r="G3319" s="1">
        <v>2</v>
      </c>
      <c r="H3319" s="1">
        <v>1</v>
      </c>
    </row>
    <row r="3320" spans="1:8" x14ac:dyDescent="0.3">
      <c r="A3320" s="8" t="s">
        <v>301</v>
      </c>
      <c r="B3320" s="6">
        <v>12222</v>
      </c>
      <c r="C3320" s="1">
        <v>10428</v>
      </c>
      <c r="D3320" s="1">
        <v>6</v>
      </c>
      <c r="E3320" s="1">
        <v>2</v>
      </c>
      <c r="G3320" s="1">
        <v>6</v>
      </c>
      <c r="H3320" s="1">
        <v>2</v>
      </c>
    </row>
    <row r="3321" spans="1:8" x14ac:dyDescent="0.3">
      <c r="A3321" s="8" t="s">
        <v>2672</v>
      </c>
      <c r="B3321" s="6">
        <v>12192</v>
      </c>
      <c r="C3321" s="1">
        <v>12192</v>
      </c>
      <c r="D3321" s="1">
        <v>3</v>
      </c>
      <c r="E3321" s="1">
        <v>1</v>
      </c>
      <c r="G3321" s="1">
        <v>3</v>
      </c>
      <c r="H3321" s="1">
        <v>1</v>
      </c>
    </row>
    <row r="3322" spans="1:8" x14ac:dyDescent="0.3">
      <c r="A3322" s="8" t="s">
        <v>8876</v>
      </c>
      <c r="B3322" s="6">
        <v>12183</v>
      </c>
      <c r="C3322" s="1">
        <v>8997</v>
      </c>
      <c r="D3322" s="1">
        <v>5</v>
      </c>
      <c r="E3322" s="1">
        <v>2</v>
      </c>
      <c r="G3322" s="1">
        <v>5</v>
      </c>
      <c r="H3322" s="1">
        <v>2</v>
      </c>
    </row>
    <row r="3323" spans="1:8" x14ac:dyDescent="0.3">
      <c r="A3323" s="8" t="s">
        <v>8905</v>
      </c>
      <c r="B3323" s="6">
        <v>12178</v>
      </c>
      <c r="C3323" s="1">
        <v>12178</v>
      </c>
      <c r="D3323" s="1">
        <v>2</v>
      </c>
      <c r="E3323" s="1">
        <v>1</v>
      </c>
      <c r="G3323" s="1">
        <v>2</v>
      </c>
      <c r="H3323" s="1">
        <v>1</v>
      </c>
    </row>
    <row r="3324" spans="1:8" x14ac:dyDescent="0.3">
      <c r="A3324" s="8" t="s">
        <v>8143</v>
      </c>
      <c r="B3324" s="6">
        <v>12176</v>
      </c>
      <c r="C3324" s="1">
        <v>12176</v>
      </c>
      <c r="D3324" s="1">
        <v>4</v>
      </c>
      <c r="E3324" s="1">
        <v>1</v>
      </c>
      <c r="G3324" s="1">
        <v>4</v>
      </c>
      <c r="H3324" s="1">
        <v>1</v>
      </c>
    </row>
    <row r="3325" spans="1:8" x14ac:dyDescent="0.3">
      <c r="A3325" s="8" t="s">
        <v>7902</v>
      </c>
      <c r="B3325" s="6">
        <v>12144</v>
      </c>
      <c r="C3325" s="1">
        <v>12144</v>
      </c>
      <c r="D3325" s="1">
        <v>3</v>
      </c>
      <c r="E3325" s="1">
        <v>1</v>
      </c>
      <c r="G3325" s="1">
        <v>3</v>
      </c>
      <c r="H3325" s="1">
        <v>1</v>
      </c>
    </row>
    <row r="3326" spans="1:8" x14ac:dyDescent="0.3">
      <c r="A3326" s="8" t="s">
        <v>5841</v>
      </c>
      <c r="B3326" s="6">
        <v>12128</v>
      </c>
      <c r="C3326" s="1">
        <v>12128</v>
      </c>
      <c r="D3326" s="1">
        <v>4</v>
      </c>
      <c r="E3326" s="1">
        <v>1</v>
      </c>
      <c r="G3326" s="1">
        <v>4</v>
      </c>
      <c r="H3326" s="1">
        <v>1</v>
      </c>
    </row>
    <row r="3327" spans="1:8" x14ac:dyDescent="0.3">
      <c r="A3327" s="8" t="s">
        <v>9195</v>
      </c>
      <c r="B3327" s="6">
        <v>12065</v>
      </c>
      <c r="C3327" s="1">
        <v>8792</v>
      </c>
      <c r="D3327" s="1">
        <v>6</v>
      </c>
      <c r="E3327" s="1">
        <v>2</v>
      </c>
      <c r="G3327" s="1">
        <v>6</v>
      </c>
      <c r="H3327" s="1">
        <v>2</v>
      </c>
    </row>
    <row r="3328" spans="1:8" x14ac:dyDescent="0.3">
      <c r="A3328" s="8" t="s">
        <v>3461</v>
      </c>
      <c r="B3328" s="6">
        <v>12064</v>
      </c>
      <c r="C3328" s="1">
        <v>11648</v>
      </c>
      <c r="D3328" s="1">
        <v>4</v>
      </c>
      <c r="E3328" s="1">
        <v>2</v>
      </c>
      <c r="G3328" s="1">
        <v>4</v>
      </c>
      <c r="H3328" s="1">
        <v>2</v>
      </c>
    </row>
    <row r="3329" spans="1:8" x14ac:dyDescent="0.3">
      <c r="A3329" s="8" t="s">
        <v>4947</v>
      </c>
      <c r="B3329" s="6">
        <v>12033</v>
      </c>
      <c r="C3329" s="1">
        <v>12033</v>
      </c>
      <c r="D3329" s="1">
        <v>1</v>
      </c>
      <c r="E3329" s="1">
        <v>1</v>
      </c>
      <c r="G3329" s="1">
        <v>1</v>
      </c>
      <c r="H3329" s="1">
        <v>1</v>
      </c>
    </row>
    <row r="3330" spans="1:8" x14ac:dyDescent="0.3">
      <c r="A3330" s="8" t="s">
        <v>4383</v>
      </c>
      <c r="B3330" s="6">
        <v>12029</v>
      </c>
      <c r="C3330" s="1">
        <v>11397</v>
      </c>
      <c r="D3330" s="1">
        <v>8</v>
      </c>
      <c r="E3330" s="1">
        <v>2</v>
      </c>
      <c r="G3330" s="1">
        <v>8</v>
      </c>
      <c r="H3330" s="1">
        <v>2</v>
      </c>
    </row>
    <row r="3331" spans="1:8" x14ac:dyDescent="0.3">
      <c r="A3331" s="8" t="s">
        <v>7918</v>
      </c>
      <c r="B3331" s="6">
        <v>11996</v>
      </c>
      <c r="C3331" s="1">
        <v>11996</v>
      </c>
      <c r="D3331" s="1">
        <v>1</v>
      </c>
      <c r="E3331" s="1">
        <v>1</v>
      </c>
      <c r="G3331" s="1">
        <v>1</v>
      </c>
      <c r="H3331" s="1">
        <v>1</v>
      </c>
    </row>
    <row r="3332" spans="1:8" x14ac:dyDescent="0.3">
      <c r="A3332" s="8" t="s">
        <v>5736</v>
      </c>
      <c r="B3332" s="6">
        <v>11996</v>
      </c>
      <c r="C3332" s="1">
        <v>11996</v>
      </c>
      <c r="D3332" s="1">
        <v>5</v>
      </c>
      <c r="E3332" s="1">
        <v>1</v>
      </c>
      <c r="G3332" s="1">
        <v>5</v>
      </c>
      <c r="H3332" s="1">
        <v>1</v>
      </c>
    </row>
    <row r="3333" spans="1:8" x14ac:dyDescent="0.3">
      <c r="A3333" s="8" t="s">
        <v>8138</v>
      </c>
      <c r="B3333" s="6">
        <v>11994</v>
      </c>
      <c r="C3333" s="1">
        <v>11994</v>
      </c>
      <c r="D3333" s="1">
        <v>6</v>
      </c>
      <c r="E3333" s="1">
        <v>1</v>
      </c>
      <c r="G3333" s="1">
        <v>6</v>
      </c>
      <c r="H3333" s="1">
        <v>1</v>
      </c>
    </row>
    <row r="3334" spans="1:8" x14ac:dyDescent="0.3">
      <c r="A3334" s="8" t="s">
        <v>2307</v>
      </c>
      <c r="B3334" s="6">
        <v>11992</v>
      </c>
      <c r="C3334" s="1">
        <v>11992</v>
      </c>
      <c r="D3334" s="1">
        <v>1</v>
      </c>
      <c r="E3334" s="1">
        <v>1</v>
      </c>
      <c r="G3334" s="1">
        <v>1</v>
      </c>
      <c r="H3334" s="1">
        <v>1</v>
      </c>
    </row>
    <row r="3335" spans="1:8" x14ac:dyDescent="0.3">
      <c r="A3335" s="8" t="s">
        <v>7786</v>
      </c>
      <c r="B3335" s="6">
        <v>11952</v>
      </c>
      <c r="C3335" s="1">
        <v>11952</v>
      </c>
      <c r="D3335" s="1">
        <v>3</v>
      </c>
      <c r="E3335" s="1">
        <v>1</v>
      </c>
      <c r="G3335" s="1">
        <v>3</v>
      </c>
      <c r="H3335" s="1">
        <v>1</v>
      </c>
    </row>
    <row r="3336" spans="1:8" x14ac:dyDescent="0.3">
      <c r="A3336" s="8" t="s">
        <v>6420</v>
      </c>
      <c r="B3336" s="6">
        <v>11952</v>
      </c>
      <c r="C3336" s="1">
        <v>6368</v>
      </c>
      <c r="D3336" s="1">
        <v>4</v>
      </c>
      <c r="E3336" s="1">
        <v>2</v>
      </c>
      <c r="G3336" s="1">
        <v>4</v>
      </c>
      <c r="H3336" s="1">
        <v>2</v>
      </c>
    </row>
    <row r="3337" spans="1:8" x14ac:dyDescent="0.3">
      <c r="A3337" s="8" t="s">
        <v>9088</v>
      </c>
      <c r="B3337" s="6">
        <v>11932</v>
      </c>
      <c r="C3337" s="1">
        <v>7944</v>
      </c>
      <c r="D3337" s="1">
        <v>5</v>
      </c>
      <c r="E3337" s="1">
        <v>2</v>
      </c>
      <c r="G3337" s="1">
        <v>5</v>
      </c>
      <c r="H3337" s="1">
        <v>2</v>
      </c>
    </row>
    <row r="3338" spans="1:8" x14ac:dyDescent="0.3">
      <c r="A3338" s="8" t="s">
        <v>9194</v>
      </c>
      <c r="B3338" s="6">
        <v>11917</v>
      </c>
      <c r="C3338" s="1">
        <v>10710</v>
      </c>
      <c r="D3338" s="1">
        <v>10</v>
      </c>
      <c r="E3338" s="1">
        <v>2</v>
      </c>
      <c r="G3338" s="1">
        <v>10</v>
      </c>
      <c r="H3338" s="1">
        <v>2</v>
      </c>
    </row>
    <row r="3339" spans="1:8" x14ac:dyDescent="0.3">
      <c r="A3339" s="8" t="s">
        <v>5000</v>
      </c>
      <c r="B3339" s="6">
        <v>11916</v>
      </c>
      <c r="C3339" s="1">
        <v>6908</v>
      </c>
      <c r="D3339" s="1">
        <v>21</v>
      </c>
      <c r="E3339" s="1">
        <v>4</v>
      </c>
      <c r="G3339" s="1">
        <v>21</v>
      </c>
      <c r="H3339" s="1">
        <v>4</v>
      </c>
    </row>
    <row r="3340" spans="1:8" x14ac:dyDescent="0.3">
      <c r="A3340" s="8" t="s">
        <v>8612</v>
      </c>
      <c r="B3340" s="6">
        <v>11808</v>
      </c>
      <c r="C3340" s="1">
        <v>11808</v>
      </c>
      <c r="D3340" s="1">
        <v>3</v>
      </c>
      <c r="E3340" s="1">
        <v>1</v>
      </c>
      <c r="G3340" s="1">
        <v>3</v>
      </c>
      <c r="H3340" s="1">
        <v>1</v>
      </c>
    </row>
    <row r="3341" spans="1:8" x14ac:dyDescent="0.3">
      <c r="A3341" s="8" t="s">
        <v>2808</v>
      </c>
      <c r="B3341" s="6">
        <v>11808</v>
      </c>
      <c r="C3341" s="1">
        <v>11808</v>
      </c>
      <c r="D3341" s="1">
        <v>2</v>
      </c>
      <c r="E3341" s="1">
        <v>1</v>
      </c>
      <c r="G3341" s="1">
        <v>2</v>
      </c>
      <c r="H3341" s="1">
        <v>1</v>
      </c>
    </row>
    <row r="3342" spans="1:8" x14ac:dyDescent="0.3">
      <c r="A3342" s="8" t="s">
        <v>7068</v>
      </c>
      <c r="B3342" s="6">
        <v>11796</v>
      </c>
      <c r="C3342" s="1">
        <v>11796</v>
      </c>
      <c r="D3342" s="1">
        <v>2</v>
      </c>
      <c r="E3342" s="1">
        <v>1</v>
      </c>
      <c r="G3342" s="1">
        <v>2</v>
      </c>
      <c r="H3342" s="1">
        <v>1</v>
      </c>
    </row>
    <row r="3343" spans="1:8" x14ac:dyDescent="0.3">
      <c r="A3343" s="8" t="s">
        <v>66</v>
      </c>
      <c r="B3343" s="6">
        <v>11765</v>
      </c>
      <c r="C3343" s="1">
        <v>3458</v>
      </c>
      <c r="D3343" s="1">
        <v>20</v>
      </c>
      <c r="E3343" s="1">
        <v>6</v>
      </c>
      <c r="G3343" s="1">
        <v>20</v>
      </c>
      <c r="H3343" s="1">
        <v>6</v>
      </c>
    </row>
    <row r="3344" spans="1:8" x14ac:dyDescent="0.3">
      <c r="A3344" s="8" t="s">
        <v>7226</v>
      </c>
      <c r="B3344" s="6">
        <v>11762</v>
      </c>
      <c r="C3344" s="1">
        <v>10808</v>
      </c>
      <c r="D3344" s="1">
        <v>10</v>
      </c>
      <c r="E3344" s="1">
        <v>2</v>
      </c>
      <c r="G3344" s="1">
        <v>10</v>
      </c>
      <c r="H3344" s="1">
        <v>2</v>
      </c>
    </row>
    <row r="3345" spans="1:8" x14ac:dyDescent="0.3">
      <c r="A3345" s="8" t="s">
        <v>6586</v>
      </c>
      <c r="B3345" s="6">
        <v>11751</v>
      </c>
      <c r="C3345" s="1">
        <v>9159</v>
      </c>
      <c r="D3345" s="1">
        <v>9</v>
      </c>
      <c r="E3345" s="1">
        <v>2</v>
      </c>
      <c r="G3345" s="1">
        <v>9</v>
      </c>
      <c r="H3345" s="1">
        <v>2</v>
      </c>
    </row>
    <row r="3346" spans="1:8" x14ac:dyDescent="0.3">
      <c r="A3346" s="8" t="s">
        <v>8829</v>
      </c>
      <c r="B3346" s="6">
        <v>11748</v>
      </c>
      <c r="C3346" s="1">
        <v>5184</v>
      </c>
      <c r="D3346" s="1">
        <v>16</v>
      </c>
      <c r="E3346" s="1">
        <v>4</v>
      </c>
      <c r="G3346" s="1">
        <v>16</v>
      </c>
      <c r="H3346" s="1">
        <v>4</v>
      </c>
    </row>
    <row r="3347" spans="1:8" x14ac:dyDescent="0.3">
      <c r="A3347" s="8" t="s">
        <v>7433</v>
      </c>
      <c r="B3347" s="6">
        <v>11744</v>
      </c>
      <c r="C3347" s="1">
        <v>11744</v>
      </c>
      <c r="D3347" s="1">
        <v>1</v>
      </c>
      <c r="E3347" s="1">
        <v>1</v>
      </c>
      <c r="G3347" s="1">
        <v>1</v>
      </c>
      <c r="H3347" s="1">
        <v>1</v>
      </c>
    </row>
    <row r="3348" spans="1:8" x14ac:dyDescent="0.3">
      <c r="A3348" s="8" t="s">
        <v>7227</v>
      </c>
      <c r="B3348" s="6">
        <v>11736</v>
      </c>
      <c r="C3348" s="1">
        <v>11736</v>
      </c>
      <c r="D3348" s="1">
        <v>3</v>
      </c>
      <c r="E3348" s="1">
        <v>1</v>
      </c>
      <c r="G3348" s="1">
        <v>3</v>
      </c>
      <c r="H3348" s="1">
        <v>1</v>
      </c>
    </row>
    <row r="3349" spans="1:8" x14ac:dyDescent="0.3">
      <c r="A3349" s="8" t="s">
        <v>9127</v>
      </c>
      <c r="B3349" s="6">
        <v>11696</v>
      </c>
      <c r="C3349" s="1">
        <v>11696</v>
      </c>
      <c r="D3349" s="1">
        <v>2</v>
      </c>
      <c r="E3349" s="1">
        <v>1</v>
      </c>
      <c r="G3349" s="1">
        <v>2</v>
      </c>
      <c r="H3349" s="1">
        <v>1</v>
      </c>
    </row>
    <row r="3350" spans="1:8" x14ac:dyDescent="0.3">
      <c r="A3350" s="8" t="s">
        <v>7625</v>
      </c>
      <c r="B3350" s="6">
        <v>11696</v>
      </c>
      <c r="C3350" s="1">
        <v>10194</v>
      </c>
      <c r="D3350" s="1">
        <v>7</v>
      </c>
      <c r="E3350" s="1">
        <v>3</v>
      </c>
      <c r="G3350" s="1">
        <v>7</v>
      </c>
      <c r="H3350" s="1">
        <v>3</v>
      </c>
    </row>
    <row r="3351" spans="1:8" x14ac:dyDescent="0.3">
      <c r="A3351" s="8" t="s">
        <v>7710</v>
      </c>
      <c r="B3351" s="6">
        <v>11696</v>
      </c>
      <c r="C3351" s="1">
        <v>11696</v>
      </c>
      <c r="D3351" s="1">
        <v>2</v>
      </c>
      <c r="E3351" s="1">
        <v>1</v>
      </c>
      <c r="G3351" s="1">
        <v>2</v>
      </c>
      <c r="H3351" s="1">
        <v>1</v>
      </c>
    </row>
    <row r="3352" spans="1:8" x14ac:dyDescent="0.3">
      <c r="A3352" s="8" t="s">
        <v>3174</v>
      </c>
      <c r="B3352" s="6">
        <v>11685</v>
      </c>
      <c r="C3352" s="1">
        <v>8388</v>
      </c>
      <c r="D3352" s="1">
        <v>7</v>
      </c>
      <c r="E3352" s="1">
        <v>2</v>
      </c>
      <c r="G3352" s="1">
        <v>7</v>
      </c>
      <c r="H3352" s="1">
        <v>2</v>
      </c>
    </row>
    <row r="3353" spans="1:8" x14ac:dyDescent="0.3">
      <c r="A3353" s="8" t="s">
        <v>6143</v>
      </c>
      <c r="B3353" s="6">
        <v>11673</v>
      </c>
      <c r="C3353" s="1">
        <v>11673</v>
      </c>
      <c r="D3353" s="1">
        <v>3</v>
      </c>
      <c r="E3353" s="1">
        <v>1</v>
      </c>
      <c r="G3353" s="1">
        <v>3</v>
      </c>
      <c r="H3353" s="1">
        <v>1</v>
      </c>
    </row>
    <row r="3354" spans="1:8" x14ac:dyDescent="0.3">
      <c r="A3354" s="8" t="s">
        <v>7191</v>
      </c>
      <c r="B3354" s="6">
        <v>11672</v>
      </c>
      <c r="C3354" s="1">
        <v>11672</v>
      </c>
      <c r="D3354" s="1">
        <v>1</v>
      </c>
      <c r="E3354" s="1">
        <v>1</v>
      </c>
      <c r="G3354" s="1">
        <v>1</v>
      </c>
      <c r="H3354" s="1">
        <v>1</v>
      </c>
    </row>
    <row r="3355" spans="1:8" x14ac:dyDescent="0.3">
      <c r="A3355" s="8" t="s">
        <v>9367</v>
      </c>
      <c r="B3355" s="6">
        <v>11646</v>
      </c>
      <c r="C3355" s="1">
        <v>11646</v>
      </c>
      <c r="D3355" s="1">
        <v>9</v>
      </c>
      <c r="E3355" s="1">
        <v>1</v>
      </c>
      <c r="G3355" s="1">
        <v>9</v>
      </c>
      <c r="H3355" s="1">
        <v>1</v>
      </c>
    </row>
    <row r="3356" spans="1:8" x14ac:dyDescent="0.3">
      <c r="A3356" s="8" t="s">
        <v>2025</v>
      </c>
      <c r="B3356" s="6">
        <v>11632</v>
      </c>
      <c r="C3356" s="1">
        <v>11632</v>
      </c>
      <c r="D3356" s="1">
        <v>2</v>
      </c>
      <c r="E3356" s="1">
        <v>1</v>
      </c>
      <c r="G3356" s="1">
        <v>2</v>
      </c>
      <c r="H3356" s="1">
        <v>1</v>
      </c>
    </row>
    <row r="3357" spans="1:8" x14ac:dyDescent="0.3">
      <c r="A3357" s="8" t="s">
        <v>4800</v>
      </c>
      <c r="B3357" s="6">
        <v>11628</v>
      </c>
      <c r="C3357" s="1">
        <v>11628</v>
      </c>
      <c r="D3357" s="1">
        <v>3</v>
      </c>
      <c r="E3357" s="1">
        <v>1</v>
      </c>
      <c r="G3357" s="1">
        <v>3</v>
      </c>
      <c r="H3357" s="1">
        <v>1</v>
      </c>
    </row>
    <row r="3358" spans="1:8" x14ac:dyDescent="0.3">
      <c r="A3358" s="8" t="s">
        <v>9502</v>
      </c>
      <c r="B3358" s="6">
        <v>11601</v>
      </c>
      <c r="C3358" s="1">
        <v>10969</v>
      </c>
      <c r="D3358" s="1">
        <v>9</v>
      </c>
      <c r="E3358" s="1">
        <v>3</v>
      </c>
      <c r="G3358" s="1">
        <v>9</v>
      </c>
      <c r="H3358" s="1">
        <v>3</v>
      </c>
    </row>
    <row r="3359" spans="1:8" x14ac:dyDescent="0.3">
      <c r="A3359" s="8" t="s">
        <v>7964</v>
      </c>
      <c r="B3359" s="6">
        <v>11598</v>
      </c>
      <c r="C3359" s="1">
        <v>9396</v>
      </c>
      <c r="D3359" s="1">
        <v>5</v>
      </c>
      <c r="E3359" s="1">
        <v>2</v>
      </c>
      <c r="G3359" s="1">
        <v>5</v>
      </c>
      <c r="H3359" s="1">
        <v>2</v>
      </c>
    </row>
    <row r="3360" spans="1:8" x14ac:dyDescent="0.3">
      <c r="A3360" s="8" t="s">
        <v>7808</v>
      </c>
      <c r="B3360" s="6">
        <v>11596</v>
      </c>
      <c r="C3360" s="1">
        <v>11596</v>
      </c>
      <c r="D3360" s="1">
        <v>2</v>
      </c>
      <c r="E3360" s="1">
        <v>1</v>
      </c>
      <c r="G3360" s="1">
        <v>2</v>
      </c>
      <c r="H3360" s="1">
        <v>1</v>
      </c>
    </row>
    <row r="3361" spans="1:8" x14ac:dyDescent="0.3">
      <c r="A3361" s="8" t="s">
        <v>9108</v>
      </c>
      <c r="B3361" s="6">
        <v>11584</v>
      </c>
      <c r="C3361" s="1">
        <v>11584</v>
      </c>
      <c r="D3361" s="1">
        <v>8</v>
      </c>
      <c r="E3361" s="1">
        <v>1</v>
      </c>
      <c r="G3361" s="1">
        <v>8</v>
      </c>
      <c r="H3361" s="1">
        <v>1</v>
      </c>
    </row>
    <row r="3362" spans="1:8" x14ac:dyDescent="0.3">
      <c r="A3362" s="8" t="s">
        <v>1285</v>
      </c>
      <c r="B3362" s="6">
        <v>11546</v>
      </c>
      <c r="C3362" s="1">
        <v>7548</v>
      </c>
      <c r="D3362" s="1">
        <v>4</v>
      </c>
      <c r="E3362" s="1">
        <v>2</v>
      </c>
      <c r="G3362" s="1">
        <v>4</v>
      </c>
      <c r="H3362" s="1">
        <v>2</v>
      </c>
    </row>
    <row r="3363" spans="1:8" x14ac:dyDescent="0.3">
      <c r="A3363" s="8" t="s">
        <v>7375</v>
      </c>
      <c r="B3363" s="6">
        <v>11544</v>
      </c>
      <c r="C3363" s="1">
        <v>11544</v>
      </c>
      <c r="D3363" s="1">
        <v>3</v>
      </c>
      <c r="E3363" s="1">
        <v>1</v>
      </c>
      <c r="G3363" s="1">
        <v>3</v>
      </c>
      <c r="H3363" s="1">
        <v>1</v>
      </c>
    </row>
    <row r="3364" spans="1:8" x14ac:dyDescent="0.3">
      <c r="A3364" s="8" t="s">
        <v>4551</v>
      </c>
      <c r="B3364" s="6">
        <v>11540</v>
      </c>
      <c r="C3364" s="1">
        <v>8552</v>
      </c>
      <c r="D3364" s="1">
        <v>8</v>
      </c>
      <c r="E3364" s="1">
        <v>3</v>
      </c>
      <c r="G3364" s="1">
        <v>8</v>
      </c>
      <c r="H3364" s="1">
        <v>3</v>
      </c>
    </row>
    <row r="3365" spans="1:8" x14ac:dyDescent="0.3">
      <c r="A3365" s="8" t="s">
        <v>9474</v>
      </c>
      <c r="B3365" s="6">
        <v>11536</v>
      </c>
      <c r="C3365" s="1">
        <v>11536</v>
      </c>
      <c r="D3365" s="1">
        <v>7</v>
      </c>
      <c r="E3365" s="1">
        <v>1</v>
      </c>
      <c r="G3365" s="1">
        <v>7</v>
      </c>
      <c r="H3365" s="1">
        <v>1</v>
      </c>
    </row>
    <row r="3366" spans="1:8" x14ac:dyDescent="0.3">
      <c r="A3366" s="8" t="s">
        <v>2517</v>
      </c>
      <c r="B3366" s="6">
        <v>11536</v>
      </c>
      <c r="C3366" s="1">
        <v>11536</v>
      </c>
      <c r="D3366" s="1">
        <v>7</v>
      </c>
      <c r="E3366" s="1">
        <v>1</v>
      </c>
      <c r="G3366" s="1">
        <v>7</v>
      </c>
      <c r="H3366" s="1">
        <v>1</v>
      </c>
    </row>
    <row r="3367" spans="1:8" x14ac:dyDescent="0.3">
      <c r="A3367" s="8" t="s">
        <v>1844</v>
      </c>
      <c r="B3367" s="6">
        <v>11495</v>
      </c>
      <c r="C3367" s="1">
        <v>11495</v>
      </c>
      <c r="D3367" s="1">
        <v>5</v>
      </c>
      <c r="E3367" s="1">
        <v>1</v>
      </c>
      <c r="G3367" s="1">
        <v>5</v>
      </c>
      <c r="H3367" s="1">
        <v>1</v>
      </c>
    </row>
    <row r="3368" spans="1:8" x14ac:dyDescent="0.3">
      <c r="A3368" s="8" t="s">
        <v>5182</v>
      </c>
      <c r="B3368" s="6">
        <v>11446</v>
      </c>
      <c r="C3368" s="1">
        <v>11446</v>
      </c>
      <c r="D3368" s="1">
        <v>2</v>
      </c>
      <c r="E3368" s="1">
        <v>1</v>
      </c>
      <c r="G3368" s="1">
        <v>2</v>
      </c>
      <c r="H3368" s="1">
        <v>1</v>
      </c>
    </row>
    <row r="3369" spans="1:8" x14ac:dyDescent="0.3">
      <c r="A3369" s="8" t="s">
        <v>6118</v>
      </c>
      <c r="B3369" s="6">
        <v>11416</v>
      </c>
      <c r="C3369" s="1">
        <v>11416</v>
      </c>
      <c r="D3369" s="1">
        <v>4</v>
      </c>
      <c r="E3369" s="1">
        <v>1</v>
      </c>
      <c r="G3369" s="1">
        <v>4</v>
      </c>
      <c r="H3369" s="1">
        <v>1</v>
      </c>
    </row>
    <row r="3370" spans="1:8" x14ac:dyDescent="0.3">
      <c r="A3370" s="8" t="s">
        <v>6245</v>
      </c>
      <c r="B3370" s="6">
        <v>11372</v>
      </c>
      <c r="C3370" s="1">
        <v>10794</v>
      </c>
      <c r="D3370" s="1">
        <v>8</v>
      </c>
      <c r="E3370" s="1">
        <v>2</v>
      </c>
      <c r="G3370" s="1">
        <v>8</v>
      </c>
      <c r="H3370" s="1">
        <v>2</v>
      </c>
    </row>
    <row r="3371" spans="1:8" x14ac:dyDescent="0.3">
      <c r="A3371" s="8" t="s">
        <v>3986</v>
      </c>
      <c r="B3371" s="6">
        <v>11364</v>
      </c>
      <c r="C3371" s="1">
        <v>11364</v>
      </c>
      <c r="D3371" s="1">
        <v>3</v>
      </c>
      <c r="E3371" s="1">
        <v>1</v>
      </c>
      <c r="G3371" s="1">
        <v>3</v>
      </c>
      <c r="H3371" s="1">
        <v>1</v>
      </c>
    </row>
    <row r="3372" spans="1:8" x14ac:dyDescent="0.3">
      <c r="A3372" s="8" t="s">
        <v>7598</v>
      </c>
      <c r="B3372" s="6">
        <v>11364</v>
      </c>
      <c r="C3372" s="1">
        <v>6936</v>
      </c>
      <c r="D3372" s="1">
        <v>6</v>
      </c>
      <c r="E3372" s="1">
        <v>2</v>
      </c>
      <c r="G3372" s="1">
        <v>6</v>
      </c>
      <c r="H3372" s="1">
        <v>2</v>
      </c>
    </row>
    <row r="3373" spans="1:8" x14ac:dyDescent="0.3">
      <c r="A3373" s="8" t="s">
        <v>1118</v>
      </c>
      <c r="B3373" s="6">
        <v>11352</v>
      </c>
      <c r="C3373" s="1">
        <v>11144</v>
      </c>
      <c r="D3373" s="1">
        <v>12</v>
      </c>
      <c r="E3373" s="1">
        <v>2</v>
      </c>
      <c r="G3373" s="1">
        <v>12</v>
      </c>
      <c r="H3373" s="1">
        <v>2</v>
      </c>
    </row>
    <row r="3374" spans="1:8" x14ac:dyDescent="0.3">
      <c r="A3374" s="8" t="s">
        <v>9011</v>
      </c>
      <c r="B3374" s="6">
        <v>11352</v>
      </c>
      <c r="C3374" s="1">
        <v>11352</v>
      </c>
      <c r="D3374" s="1">
        <v>3</v>
      </c>
      <c r="E3374" s="1">
        <v>1</v>
      </c>
      <c r="G3374" s="1">
        <v>3</v>
      </c>
      <c r="H3374" s="1">
        <v>1</v>
      </c>
    </row>
    <row r="3375" spans="1:8" x14ac:dyDescent="0.3">
      <c r="A3375" s="8" t="s">
        <v>936</v>
      </c>
      <c r="B3375" s="6">
        <v>11352</v>
      </c>
      <c r="C3375" s="1">
        <v>11352</v>
      </c>
      <c r="D3375" s="1">
        <v>3</v>
      </c>
      <c r="E3375" s="1">
        <v>1</v>
      </c>
      <c r="G3375" s="1">
        <v>3</v>
      </c>
      <c r="H3375" s="1">
        <v>1</v>
      </c>
    </row>
    <row r="3376" spans="1:8" x14ac:dyDescent="0.3">
      <c r="A3376" s="8" t="s">
        <v>6239</v>
      </c>
      <c r="B3376" s="6">
        <v>11328</v>
      </c>
      <c r="C3376" s="1">
        <v>11328</v>
      </c>
      <c r="D3376" s="1">
        <v>2</v>
      </c>
      <c r="E3376" s="1">
        <v>1</v>
      </c>
      <c r="G3376" s="1">
        <v>2</v>
      </c>
      <c r="H3376" s="1">
        <v>1</v>
      </c>
    </row>
    <row r="3377" spans="1:8" x14ac:dyDescent="0.3">
      <c r="A3377" s="8" t="s">
        <v>2992</v>
      </c>
      <c r="B3377" s="6">
        <v>11296</v>
      </c>
      <c r="C3377" s="1">
        <v>10464</v>
      </c>
      <c r="D3377" s="1">
        <v>11</v>
      </c>
      <c r="E3377" s="1">
        <v>2</v>
      </c>
      <c r="G3377" s="1">
        <v>11</v>
      </c>
      <c r="H3377" s="1">
        <v>2</v>
      </c>
    </row>
    <row r="3378" spans="1:8" x14ac:dyDescent="0.3">
      <c r="A3378" s="8" t="s">
        <v>6927</v>
      </c>
      <c r="B3378" s="6">
        <v>11232</v>
      </c>
      <c r="C3378" s="1">
        <v>11232</v>
      </c>
      <c r="D3378" s="1">
        <v>3</v>
      </c>
      <c r="E3378" s="1">
        <v>1</v>
      </c>
      <c r="G3378" s="1">
        <v>3</v>
      </c>
      <c r="H3378" s="1">
        <v>1</v>
      </c>
    </row>
    <row r="3379" spans="1:8" x14ac:dyDescent="0.3">
      <c r="A3379" s="8" t="s">
        <v>6615</v>
      </c>
      <c r="B3379" s="6">
        <v>11212</v>
      </c>
      <c r="C3379" s="1">
        <v>9608</v>
      </c>
      <c r="D3379" s="1">
        <v>6</v>
      </c>
      <c r="E3379" s="1">
        <v>3</v>
      </c>
      <c r="G3379" s="1">
        <v>6</v>
      </c>
      <c r="H3379" s="1">
        <v>3</v>
      </c>
    </row>
    <row r="3380" spans="1:8" x14ac:dyDescent="0.3">
      <c r="A3380" s="8" t="s">
        <v>1649</v>
      </c>
      <c r="B3380" s="6">
        <v>11204</v>
      </c>
      <c r="C3380" s="1">
        <v>10188</v>
      </c>
      <c r="D3380" s="1">
        <v>7</v>
      </c>
      <c r="E3380" s="1">
        <v>2</v>
      </c>
      <c r="G3380" s="1">
        <v>7</v>
      </c>
      <c r="H3380" s="1">
        <v>2</v>
      </c>
    </row>
    <row r="3381" spans="1:8" x14ac:dyDescent="0.3">
      <c r="A3381" s="8" t="s">
        <v>7681</v>
      </c>
      <c r="B3381" s="6">
        <v>11196</v>
      </c>
      <c r="C3381" s="1">
        <v>11196</v>
      </c>
      <c r="D3381" s="1">
        <v>4</v>
      </c>
      <c r="E3381" s="1">
        <v>1</v>
      </c>
      <c r="G3381" s="1">
        <v>4</v>
      </c>
      <c r="H3381" s="1">
        <v>1</v>
      </c>
    </row>
    <row r="3382" spans="1:8" x14ac:dyDescent="0.3">
      <c r="A3382" s="8" t="s">
        <v>3309</v>
      </c>
      <c r="B3382" s="6">
        <v>11196</v>
      </c>
      <c r="C3382" s="1">
        <v>11196</v>
      </c>
      <c r="D3382" s="1">
        <v>2</v>
      </c>
      <c r="E3382" s="1">
        <v>1</v>
      </c>
      <c r="G3382" s="1">
        <v>2</v>
      </c>
      <c r="H3382" s="1">
        <v>1</v>
      </c>
    </row>
    <row r="3383" spans="1:8" x14ac:dyDescent="0.3">
      <c r="A3383" s="8" t="s">
        <v>6214</v>
      </c>
      <c r="B3383" s="6">
        <v>11196</v>
      </c>
      <c r="C3383" s="1">
        <v>11196</v>
      </c>
      <c r="D3383" s="1">
        <v>2</v>
      </c>
      <c r="E3383" s="1">
        <v>1</v>
      </c>
      <c r="G3383" s="1">
        <v>2</v>
      </c>
      <c r="H3383" s="1">
        <v>1</v>
      </c>
    </row>
    <row r="3384" spans="1:8" x14ac:dyDescent="0.3">
      <c r="A3384" s="8" t="s">
        <v>7543</v>
      </c>
      <c r="B3384" s="6">
        <v>11193</v>
      </c>
      <c r="C3384" s="1">
        <v>11193</v>
      </c>
      <c r="D3384" s="1">
        <v>7</v>
      </c>
      <c r="E3384" s="1">
        <v>1</v>
      </c>
      <c r="G3384" s="1">
        <v>7</v>
      </c>
      <c r="H3384" s="1">
        <v>1</v>
      </c>
    </row>
    <row r="3385" spans="1:8" x14ac:dyDescent="0.3">
      <c r="A3385" s="8" t="s">
        <v>8069</v>
      </c>
      <c r="B3385" s="6">
        <v>11179</v>
      </c>
      <c r="C3385" s="1">
        <v>11179</v>
      </c>
      <c r="D3385" s="1">
        <v>7</v>
      </c>
      <c r="E3385" s="1">
        <v>1</v>
      </c>
      <c r="G3385" s="1">
        <v>7</v>
      </c>
      <c r="H3385" s="1">
        <v>1</v>
      </c>
    </row>
    <row r="3386" spans="1:8" x14ac:dyDescent="0.3">
      <c r="A3386" s="8" t="s">
        <v>4153</v>
      </c>
      <c r="B3386" s="6">
        <v>11179</v>
      </c>
      <c r="C3386" s="1">
        <v>11179</v>
      </c>
      <c r="D3386" s="1">
        <v>7</v>
      </c>
      <c r="E3386" s="1">
        <v>1</v>
      </c>
      <c r="G3386" s="1">
        <v>7</v>
      </c>
      <c r="H3386" s="1">
        <v>1</v>
      </c>
    </row>
    <row r="3387" spans="1:8" x14ac:dyDescent="0.3">
      <c r="A3387" s="8" t="s">
        <v>6917</v>
      </c>
      <c r="B3387" s="6">
        <v>11142</v>
      </c>
      <c r="C3387" s="1">
        <v>10134</v>
      </c>
      <c r="D3387" s="1">
        <v>10</v>
      </c>
      <c r="E3387" s="1">
        <v>2</v>
      </c>
      <c r="G3387" s="1">
        <v>10</v>
      </c>
      <c r="H3387" s="1">
        <v>2</v>
      </c>
    </row>
    <row r="3388" spans="1:8" x14ac:dyDescent="0.3">
      <c r="A3388" s="8" t="s">
        <v>7943</v>
      </c>
      <c r="B3388" s="6">
        <v>11115</v>
      </c>
      <c r="C3388" s="1">
        <v>11115</v>
      </c>
      <c r="D3388" s="1">
        <v>5</v>
      </c>
      <c r="E3388" s="1">
        <v>1</v>
      </c>
      <c r="G3388" s="1">
        <v>5</v>
      </c>
      <c r="H3388" s="1">
        <v>1</v>
      </c>
    </row>
    <row r="3389" spans="1:8" x14ac:dyDescent="0.3">
      <c r="A3389" s="8" t="s">
        <v>8733</v>
      </c>
      <c r="B3389" s="6">
        <v>11088</v>
      </c>
      <c r="C3389" s="1">
        <v>11088</v>
      </c>
      <c r="D3389" s="1">
        <v>7</v>
      </c>
      <c r="E3389" s="1">
        <v>1</v>
      </c>
      <c r="G3389" s="1">
        <v>7</v>
      </c>
      <c r="H3389" s="1">
        <v>1</v>
      </c>
    </row>
    <row r="3390" spans="1:8" x14ac:dyDescent="0.3">
      <c r="A3390" s="8" t="s">
        <v>7256</v>
      </c>
      <c r="B3390" s="6">
        <v>10995</v>
      </c>
      <c r="C3390" s="1">
        <v>10995</v>
      </c>
      <c r="D3390" s="1">
        <v>10</v>
      </c>
      <c r="E3390" s="1">
        <v>1</v>
      </c>
      <c r="G3390" s="1">
        <v>10</v>
      </c>
      <c r="H3390" s="1">
        <v>1</v>
      </c>
    </row>
    <row r="3391" spans="1:8" x14ac:dyDescent="0.3">
      <c r="A3391" s="8" t="s">
        <v>2667</v>
      </c>
      <c r="B3391" s="6">
        <v>10992</v>
      </c>
      <c r="C3391" s="1">
        <v>10368</v>
      </c>
      <c r="D3391" s="1">
        <v>5</v>
      </c>
      <c r="E3391" s="1">
        <v>2</v>
      </c>
      <c r="G3391" s="1">
        <v>5</v>
      </c>
      <c r="H3391" s="1">
        <v>2</v>
      </c>
    </row>
    <row r="3392" spans="1:8" x14ac:dyDescent="0.3">
      <c r="A3392" s="8" t="s">
        <v>8635</v>
      </c>
      <c r="B3392" s="6">
        <v>10944</v>
      </c>
      <c r="C3392" s="1">
        <v>10944</v>
      </c>
      <c r="D3392" s="1">
        <v>2</v>
      </c>
      <c r="E3392" s="1">
        <v>1</v>
      </c>
      <c r="G3392" s="1">
        <v>2</v>
      </c>
      <c r="H3392" s="1">
        <v>1</v>
      </c>
    </row>
    <row r="3393" spans="1:8" x14ac:dyDescent="0.3">
      <c r="A3393" s="8" t="s">
        <v>3508</v>
      </c>
      <c r="B3393" s="6">
        <v>10932</v>
      </c>
      <c r="C3393" s="1">
        <v>8784</v>
      </c>
      <c r="D3393" s="1">
        <v>7</v>
      </c>
      <c r="E3393" s="1">
        <v>2</v>
      </c>
      <c r="G3393" s="1">
        <v>7</v>
      </c>
      <c r="H3393" s="1">
        <v>2</v>
      </c>
    </row>
    <row r="3394" spans="1:8" x14ac:dyDescent="0.3">
      <c r="A3394" s="8" t="s">
        <v>8608</v>
      </c>
      <c r="B3394" s="6">
        <v>10896</v>
      </c>
      <c r="C3394" s="1">
        <v>10896</v>
      </c>
      <c r="D3394" s="1">
        <v>3</v>
      </c>
      <c r="E3394" s="1">
        <v>1</v>
      </c>
      <c r="G3394" s="1">
        <v>3</v>
      </c>
      <c r="H3394" s="1">
        <v>1</v>
      </c>
    </row>
    <row r="3395" spans="1:8" x14ac:dyDescent="0.3">
      <c r="A3395" s="8" t="s">
        <v>5484</v>
      </c>
      <c r="B3395" s="6">
        <v>10892</v>
      </c>
      <c r="C3395" s="1">
        <v>10892</v>
      </c>
      <c r="D3395" s="1">
        <v>14</v>
      </c>
      <c r="E3395" s="1">
        <v>1</v>
      </c>
      <c r="G3395" s="1">
        <v>14</v>
      </c>
      <c r="H3395" s="1">
        <v>1</v>
      </c>
    </row>
    <row r="3396" spans="1:8" x14ac:dyDescent="0.3">
      <c r="A3396" s="8" t="s">
        <v>6209</v>
      </c>
      <c r="B3396" s="6">
        <v>10880</v>
      </c>
      <c r="C3396" s="1">
        <v>9584</v>
      </c>
      <c r="D3396" s="1">
        <v>6</v>
      </c>
      <c r="E3396" s="1">
        <v>2</v>
      </c>
      <c r="G3396" s="1">
        <v>6</v>
      </c>
      <c r="H3396" s="1">
        <v>2</v>
      </c>
    </row>
    <row r="3397" spans="1:8" x14ac:dyDescent="0.3">
      <c r="A3397" s="8" t="s">
        <v>6131</v>
      </c>
      <c r="B3397" s="6">
        <v>10865</v>
      </c>
      <c r="C3397" s="1">
        <v>10492</v>
      </c>
      <c r="D3397" s="1">
        <v>11</v>
      </c>
      <c r="E3397" s="1">
        <v>3</v>
      </c>
      <c r="G3397" s="1">
        <v>11</v>
      </c>
      <c r="H3397" s="1">
        <v>3</v>
      </c>
    </row>
    <row r="3398" spans="1:8" x14ac:dyDescent="0.3">
      <c r="A3398" s="8" t="s">
        <v>1930</v>
      </c>
      <c r="B3398" s="6">
        <v>10824</v>
      </c>
      <c r="C3398" s="1">
        <v>10824</v>
      </c>
      <c r="D3398" s="1">
        <v>3</v>
      </c>
      <c r="E3398" s="1">
        <v>1</v>
      </c>
      <c r="G3398" s="1">
        <v>3</v>
      </c>
      <c r="H3398" s="1">
        <v>1</v>
      </c>
    </row>
    <row r="3399" spans="1:8" x14ac:dyDescent="0.3">
      <c r="A3399" s="8" t="s">
        <v>3232</v>
      </c>
      <c r="B3399" s="6">
        <v>10816</v>
      </c>
      <c r="C3399" s="1">
        <v>10816</v>
      </c>
      <c r="D3399" s="1">
        <v>4</v>
      </c>
      <c r="E3399" s="1">
        <v>1</v>
      </c>
      <c r="G3399" s="1">
        <v>4</v>
      </c>
      <c r="H3399" s="1">
        <v>1</v>
      </c>
    </row>
    <row r="3400" spans="1:8" x14ac:dyDescent="0.3">
      <c r="A3400" s="8" t="s">
        <v>7406</v>
      </c>
      <c r="B3400" s="6">
        <v>10813</v>
      </c>
      <c r="C3400" s="1">
        <v>7588</v>
      </c>
      <c r="D3400" s="1">
        <v>15</v>
      </c>
      <c r="E3400" s="1">
        <v>3</v>
      </c>
      <c r="G3400" s="1">
        <v>15</v>
      </c>
      <c r="H3400" s="1">
        <v>3</v>
      </c>
    </row>
    <row r="3401" spans="1:8" x14ac:dyDescent="0.3">
      <c r="A3401" s="8" t="s">
        <v>7962</v>
      </c>
      <c r="B3401" s="6">
        <v>10797</v>
      </c>
      <c r="C3401" s="1">
        <v>10797</v>
      </c>
      <c r="D3401" s="1">
        <v>3</v>
      </c>
      <c r="E3401" s="1">
        <v>1</v>
      </c>
      <c r="G3401" s="1">
        <v>3</v>
      </c>
      <c r="H3401" s="1">
        <v>1</v>
      </c>
    </row>
    <row r="3402" spans="1:8" x14ac:dyDescent="0.3">
      <c r="A3402" s="8" t="s">
        <v>3172</v>
      </c>
      <c r="B3402" s="6">
        <v>10794</v>
      </c>
      <c r="C3402" s="1">
        <v>10794</v>
      </c>
      <c r="D3402" s="1">
        <v>3</v>
      </c>
      <c r="E3402" s="1">
        <v>1</v>
      </c>
      <c r="G3402" s="1">
        <v>3</v>
      </c>
      <c r="H3402" s="1">
        <v>1</v>
      </c>
    </row>
    <row r="3403" spans="1:8" x14ac:dyDescent="0.3">
      <c r="A3403" s="8" t="s">
        <v>6314</v>
      </c>
      <c r="B3403" s="6">
        <v>10784</v>
      </c>
      <c r="C3403" s="1">
        <v>10784</v>
      </c>
      <c r="D3403" s="1">
        <v>1</v>
      </c>
      <c r="E3403" s="1">
        <v>1</v>
      </c>
      <c r="G3403" s="1">
        <v>1</v>
      </c>
      <c r="H3403" s="1">
        <v>1</v>
      </c>
    </row>
    <row r="3404" spans="1:8" x14ac:dyDescent="0.3">
      <c r="A3404" s="8" t="s">
        <v>7796</v>
      </c>
      <c r="B3404" s="6">
        <v>10782</v>
      </c>
      <c r="C3404" s="1">
        <v>10782</v>
      </c>
      <c r="D3404" s="1">
        <v>3</v>
      </c>
      <c r="E3404" s="1">
        <v>1</v>
      </c>
      <c r="G3404" s="1">
        <v>3</v>
      </c>
      <c r="H3404" s="1">
        <v>1</v>
      </c>
    </row>
    <row r="3405" spans="1:8" x14ac:dyDescent="0.3">
      <c r="A3405" s="8" t="s">
        <v>6729</v>
      </c>
      <c r="B3405" s="6">
        <v>10776</v>
      </c>
      <c r="C3405" s="1">
        <v>10776</v>
      </c>
      <c r="D3405" s="1">
        <v>3</v>
      </c>
      <c r="E3405" s="1">
        <v>1</v>
      </c>
      <c r="G3405" s="1">
        <v>3</v>
      </c>
      <c r="H3405" s="1">
        <v>1</v>
      </c>
    </row>
    <row r="3406" spans="1:8" x14ac:dyDescent="0.3">
      <c r="A3406" s="8" t="s">
        <v>1883</v>
      </c>
      <c r="B3406" s="6">
        <v>10752</v>
      </c>
      <c r="C3406" s="1">
        <v>10752</v>
      </c>
      <c r="D3406" s="1">
        <v>4</v>
      </c>
      <c r="E3406" s="1">
        <v>1</v>
      </c>
      <c r="G3406" s="1">
        <v>4</v>
      </c>
      <c r="H3406" s="1">
        <v>1</v>
      </c>
    </row>
    <row r="3407" spans="1:8" x14ac:dyDescent="0.3">
      <c r="A3407" s="8" t="s">
        <v>8622</v>
      </c>
      <c r="B3407" s="6">
        <v>10744</v>
      </c>
      <c r="C3407" s="1">
        <v>10744</v>
      </c>
      <c r="D3407" s="1">
        <v>1</v>
      </c>
      <c r="E3407" s="1">
        <v>1</v>
      </c>
      <c r="G3407" s="1">
        <v>1</v>
      </c>
      <c r="H3407" s="1">
        <v>1</v>
      </c>
    </row>
    <row r="3408" spans="1:8" x14ac:dyDescent="0.3">
      <c r="A3408" s="8" t="s">
        <v>5787</v>
      </c>
      <c r="B3408" s="6">
        <v>10744</v>
      </c>
      <c r="C3408" s="1">
        <v>10744</v>
      </c>
      <c r="D3408" s="1">
        <v>10</v>
      </c>
      <c r="E3408" s="1">
        <v>1</v>
      </c>
      <c r="G3408" s="1">
        <v>10</v>
      </c>
      <c r="H3408" s="1">
        <v>1</v>
      </c>
    </row>
    <row r="3409" spans="1:8" x14ac:dyDescent="0.3">
      <c r="A3409" s="8" t="s">
        <v>8389</v>
      </c>
      <c r="B3409" s="6">
        <v>10741</v>
      </c>
      <c r="C3409" s="1">
        <v>8192</v>
      </c>
      <c r="D3409" s="1">
        <v>9</v>
      </c>
      <c r="E3409" s="1">
        <v>2</v>
      </c>
      <c r="G3409" s="1">
        <v>9</v>
      </c>
      <c r="H3409" s="1">
        <v>2</v>
      </c>
    </row>
    <row r="3410" spans="1:8" x14ac:dyDescent="0.3">
      <c r="A3410" s="8" t="s">
        <v>6977</v>
      </c>
      <c r="B3410" s="6">
        <v>10693</v>
      </c>
      <c r="C3410" s="1">
        <v>8455</v>
      </c>
      <c r="D3410" s="1">
        <v>11</v>
      </c>
      <c r="E3410" s="1">
        <v>3</v>
      </c>
      <c r="G3410" s="1">
        <v>11</v>
      </c>
      <c r="H3410" s="1">
        <v>3</v>
      </c>
    </row>
    <row r="3411" spans="1:8" x14ac:dyDescent="0.3">
      <c r="A3411" s="8" t="s">
        <v>8852</v>
      </c>
      <c r="B3411" s="6">
        <v>10688</v>
      </c>
      <c r="C3411" s="1">
        <v>10688</v>
      </c>
      <c r="D3411" s="1">
        <v>2</v>
      </c>
      <c r="E3411" s="1">
        <v>1</v>
      </c>
      <c r="G3411" s="1">
        <v>2</v>
      </c>
      <c r="H3411" s="1">
        <v>1</v>
      </c>
    </row>
    <row r="3412" spans="1:8" x14ac:dyDescent="0.3">
      <c r="A3412" s="8" t="s">
        <v>8257</v>
      </c>
      <c r="B3412" s="6">
        <v>10688</v>
      </c>
      <c r="C3412" s="1">
        <v>10688</v>
      </c>
      <c r="D3412" s="1">
        <v>2</v>
      </c>
      <c r="E3412" s="1">
        <v>1</v>
      </c>
      <c r="G3412" s="1">
        <v>2</v>
      </c>
      <c r="H3412" s="1">
        <v>1</v>
      </c>
    </row>
    <row r="3413" spans="1:8" x14ac:dyDescent="0.3">
      <c r="A3413" s="8" t="s">
        <v>8212</v>
      </c>
      <c r="B3413" s="6">
        <v>10688</v>
      </c>
      <c r="C3413" s="1">
        <v>8096</v>
      </c>
      <c r="D3413" s="1">
        <v>8</v>
      </c>
      <c r="E3413" s="1">
        <v>2</v>
      </c>
      <c r="G3413" s="1">
        <v>8</v>
      </c>
      <c r="H3413" s="1">
        <v>2</v>
      </c>
    </row>
    <row r="3414" spans="1:8" x14ac:dyDescent="0.3">
      <c r="A3414" s="8" t="s">
        <v>8137</v>
      </c>
      <c r="B3414" s="6">
        <v>10668</v>
      </c>
      <c r="C3414" s="1">
        <v>10668</v>
      </c>
      <c r="D3414" s="1">
        <v>6</v>
      </c>
      <c r="E3414" s="1">
        <v>1</v>
      </c>
      <c r="G3414" s="1">
        <v>6</v>
      </c>
      <c r="H3414" s="1">
        <v>1</v>
      </c>
    </row>
    <row r="3415" spans="1:8" x14ac:dyDescent="0.3">
      <c r="A3415" s="8" t="s">
        <v>8631</v>
      </c>
      <c r="B3415" s="6">
        <v>10632</v>
      </c>
      <c r="C3415" s="1">
        <v>10632</v>
      </c>
      <c r="D3415" s="1">
        <v>3</v>
      </c>
      <c r="E3415" s="1">
        <v>1</v>
      </c>
      <c r="G3415" s="1">
        <v>3</v>
      </c>
      <c r="H3415" s="1">
        <v>1</v>
      </c>
    </row>
    <row r="3416" spans="1:8" x14ac:dyDescent="0.3">
      <c r="A3416" s="8" t="s">
        <v>8411</v>
      </c>
      <c r="B3416" s="6">
        <v>10608</v>
      </c>
      <c r="C3416" s="1">
        <v>10608</v>
      </c>
      <c r="D3416" s="1">
        <v>6</v>
      </c>
      <c r="E3416" s="1">
        <v>1</v>
      </c>
      <c r="G3416" s="1">
        <v>6</v>
      </c>
      <c r="H3416" s="1">
        <v>1</v>
      </c>
    </row>
    <row r="3417" spans="1:8" x14ac:dyDescent="0.3">
      <c r="A3417" s="8" t="s">
        <v>6479</v>
      </c>
      <c r="B3417" s="6">
        <v>10608</v>
      </c>
      <c r="C3417" s="1">
        <v>6798</v>
      </c>
      <c r="D3417" s="1">
        <v>6</v>
      </c>
      <c r="E3417" s="1">
        <v>3</v>
      </c>
      <c r="G3417" s="1">
        <v>6</v>
      </c>
      <c r="H3417" s="1">
        <v>3</v>
      </c>
    </row>
    <row r="3418" spans="1:8" x14ac:dyDescent="0.3">
      <c r="A3418" s="8" t="s">
        <v>8646</v>
      </c>
      <c r="B3418" s="6">
        <v>10584</v>
      </c>
      <c r="C3418" s="1">
        <v>10584</v>
      </c>
      <c r="D3418" s="1">
        <v>3</v>
      </c>
      <c r="E3418" s="1">
        <v>1</v>
      </c>
      <c r="G3418" s="1">
        <v>3</v>
      </c>
      <c r="H3418" s="1">
        <v>1</v>
      </c>
    </row>
    <row r="3419" spans="1:8" x14ac:dyDescent="0.3">
      <c r="A3419" s="8" t="s">
        <v>8624</v>
      </c>
      <c r="B3419" s="6">
        <v>10552</v>
      </c>
      <c r="C3419" s="1">
        <v>10552</v>
      </c>
      <c r="D3419" s="1">
        <v>4</v>
      </c>
      <c r="E3419" s="1">
        <v>1</v>
      </c>
      <c r="G3419" s="1">
        <v>4</v>
      </c>
      <c r="H3419" s="1">
        <v>1</v>
      </c>
    </row>
    <row r="3420" spans="1:8" x14ac:dyDescent="0.3">
      <c r="A3420" s="8" t="s">
        <v>6709</v>
      </c>
      <c r="B3420" s="6">
        <v>10552</v>
      </c>
      <c r="C3420" s="1">
        <v>10552</v>
      </c>
      <c r="D3420" s="1">
        <v>4</v>
      </c>
      <c r="E3420" s="1">
        <v>1</v>
      </c>
      <c r="G3420" s="1">
        <v>4</v>
      </c>
      <c r="H3420" s="1">
        <v>1</v>
      </c>
    </row>
    <row r="3421" spans="1:8" x14ac:dyDescent="0.3">
      <c r="A3421" s="8" t="s">
        <v>6831</v>
      </c>
      <c r="B3421" s="6">
        <v>10552</v>
      </c>
      <c r="C3421" s="1">
        <v>10552</v>
      </c>
      <c r="D3421" s="1">
        <v>4</v>
      </c>
      <c r="E3421" s="1">
        <v>1</v>
      </c>
      <c r="G3421" s="1">
        <v>4</v>
      </c>
      <c r="H3421" s="1">
        <v>1</v>
      </c>
    </row>
    <row r="3422" spans="1:8" x14ac:dyDescent="0.3">
      <c r="A3422" s="8" t="s">
        <v>1774</v>
      </c>
      <c r="B3422" s="6">
        <v>10542</v>
      </c>
      <c r="C3422" s="1">
        <v>10542</v>
      </c>
      <c r="D3422" s="1">
        <v>2</v>
      </c>
      <c r="E3422" s="1">
        <v>1</v>
      </c>
      <c r="G3422" s="1">
        <v>2</v>
      </c>
      <c r="H3422" s="1">
        <v>1</v>
      </c>
    </row>
    <row r="3423" spans="1:8" x14ac:dyDescent="0.3">
      <c r="A3423" s="8" t="s">
        <v>7082</v>
      </c>
      <c r="B3423" s="6">
        <v>10528</v>
      </c>
      <c r="C3423" s="1">
        <v>10528</v>
      </c>
      <c r="D3423" s="1">
        <v>7</v>
      </c>
      <c r="E3423" s="1">
        <v>1</v>
      </c>
      <c r="G3423" s="1">
        <v>7</v>
      </c>
      <c r="H3423" s="1">
        <v>1</v>
      </c>
    </row>
    <row r="3424" spans="1:8" x14ac:dyDescent="0.3">
      <c r="A3424" s="8" t="s">
        <v>6556</v>
      </c>
      <c r="B3424" s="6">
        <v>10512</v>
      </c>
      <c r="C3424" s="1">
        <v>10512</v>
      </c>
      <c r="D3424" s="1">
        <v>3</v>
      </c>
      <c r="E3424" s="1">
        <v>1</v>
      </c>
      <c r="G3424" s="1">
        <v>3</v>
      </c>
      <c r="H3424" s="1">
        <v>1</v>
      </c>
    </row>
    <row r="3425" spans="1:8" x14ac:dyDescent="0.3">
      <c r="A3425" s="8" t="s">
        <v>5274</v>
      </c>
      <c r="B3425" s="6">
        <v>10511</v>
      </c>
      <c r="C3425" s="1">
        <v>5868</v>
      </c>
      <c r="D3425" s="1">
        <v>10</v>
      </c>
      <c r="E3425" s="1">
        <v>3</v>
      </c>
      <c r="G3425" s="1">
        <v>10</v>
      </c>
      <c r="H3425" s="1">
        <v>3</v>
      </c>
    </row>
    <row r="3426" spans="1:8" x14ac:dyDescent="0.3">
      <c r="A3426" s="8" t="s">
        <v>8440</v>
      </c>
      <c r="B3426" s="6">
        <v>10496</v>
      </c>
      <c r="C3426" s="1">
        <v>10496</v>
      </c>
      <c r="D3426" s="1">
        <v>4</v>
      </c>
      <c r="E3426" s="1">
        <v>1</v>
      </c>
      <c r="G3426" s="1">
        <v>4</v>
      </c>
      <c r="H3426" s="1">
        <v>1</v>
      </c>
    </row>
    <row r="3427" spans="1:8" x14ac:dyDescent="0.3">
      <c r="A3427" s="8" t="s">
        <v>5599</v>
      </c>
      <c r="B3427" s="6">
        <v>10485</v>
      </c>
      <c r="C3427" s="1">
        <v>10485</v>
      </c>
      <c r="D3427" s="1">
        <v>1</v>
      </c>
      <c r="E3427" s="1">
        <v>1</v>
      </c>
      <c r="G3427" s="1">
        <v>1</v>
      </c>
      <c r="H3427" s="1">
        <v>1</v>
      </c>
    </row>
    <row r="3428" spans="1:8" x14ac:dyDescent="0.3">
      <c r="A3428" s="8" t="s">
        <v>7169</v>
      </c>
      <c r="B3428" s="6">
        <v>10485</v>
      </c>
      <c r="C3428" s="1">
        <v>10485</v>
      </c>
      <c r="D3428" s="1">
        <v>1</v>
      </c>
      <c r="E3428" s="1">
        <v>1</v>
      </c>
      <c r="G3428" s="1">
        <v>1</v>
      </c>
      <c r="H3428" s="1">
        <v>1</v>
      </c>
    </row>
    <row r="3429" spans="1:8" x14ac:dyDescent="0.3">
      <c r="A3429" s="8" t="s">
        <v>6361</v>
      </c>
      <c r="B3429" s="6">
        <v>10476</v>
      </c>
      <c r="C3429" s="1">
        <v>10476</v>
      </c>
      <c r="D3429" s="1">
        <v>6</v>
      </c>
      <c r="E3429" s="1">
        <v>1</v>
      </c>
      <c r="G3429" s="1">
        <v>6</v>
      </c>
      <c r="H3429" s="1">
        <v>1</v>
      </c>
    </row>
    <row r="3430" spans="1:8" x14ac:dyDescent="0.3">
      <c r="A3430" s="8" t="s">
        <v>8961</v>
      </c>
      <c r="B3430" s="6">
        <v>10475</v>
      </c>
      <c r="C3430" s="1">
        <v>10475</v>
      </c>
      <c r="D3430" s="1">
        <v>5</v>
      </c>
      <c r="E3430" s="1">
        <v>1</v>
      </c>
      <c r="G3430" s="1">
        <v>5</v>
      </c>
      <c r="H3430" s="1">
        <v>1</v>
      </c>
    </row>
    <row r="3431" spans="1:8" x14ac:dyDescent="0.3">
      <c r="A3431" s="8" t="s">
        <v>7325</v>
      </c>
      <c r="B3431" s="6">
        <v>10452</v>
      </c>
      <c r="C3431" s="1">
        <v>8384</v>
      </c>
      <c r="D3431" s="1">
        <v>9</v>
      </c>
      <c r="E3431" s="1">
        <v>2</v>
      </c>
      <c r="G3431" s="1">
        <v>9</v>
      </c>
      <c r="H3431" s="1">
        <v>2</v>
      </c>
    </row>
    <row r="3432" spans="1:8" x14ac:dyDescent="0.3">
      <c r="A3432" s="8" t="s">
        <v>5467</v>
      </c>
      <c r="B3432" s="6">
        <v>10368</v>
      </c>
      <c r="C3432" s="1">
        <v>10368</v>
      </c>
      <c r="D3432" s="1">
        <v>2</v>
      </c>
      <c r="E3432" s="1">
        <v>1</v>
      </c>
      <c r="G3432" s="1">
        <v>2</v>
      </c>
      <c r="H3432" s="1">
        <v>1</v>
      </c>
    </row>
    <row r="3433" spans="1:8" x14ac:dyDescent="0.3">
      <c r="A3433" s="8" t="s">
        <v>7487</v>
      </c>
      <c r="B3433" s="6">
        <v>10368</v>
      </c>
      <c r="C3433" s="1">
        <v>10368</v>
      </c>
      <c r="D3433" s="1">
        <v>2</v>
      </c>
      <c r="E3433" s="1">
        <v>1</v>
      </c>
      <c r="G3433" s="1">
        <v>2</v>
      </c>
      <c r="H3433" s="1">
        <v>1</v>
      </c>
    </row>
    <row r="3434" spans="1:8" x14ac:dyDescent="0.3">
      <c r="A3434" s="8" t="s">
        <v>8279</v>
      </c>
      <c r="B3434" s="6">
        <v>10368</v>
      </c>
      <c r="C3434" s="1">
        <v>10368</v>
      </c>
      <c r="D3434" s="1">
        <v>2</v>
      </c>
      <c r="E3434" s="1">
        <v>1</v>
      </c>
      <c r="G3434" s="1">
        <v>2</v>
      </c>
      <c r="H3434" s="1">
        <v>1</v>
      </c>
    </row>
    <row r="3435" spans="1:8" x14ac:dyDescent="0.3">
      <c r="A3435" s="8" t="s">
        <v>7784</v>
      </c>
      <c r="B3435" s="6">
        <v>10368</v>
      </c>
      <c r="C3435" s="1">
        <v>10368</v>
      </c>
      <c r="D3435" s="1">
        <v>2</v>
      </c>
      <c r="E3435" s="1">
        <v>1</v>
      </c>
      <c r="G3435" s="1">
        <v>2</v>
      </c>
      <c r="H3435" s="1">
        <v>1</v>
      </c>
    </row>
    <row r="3436" spans="1:8" x14ac:dyDescent="0.3">
      <c r="A3436" s="8" t="s">
        <v>4888</v>
      </c>
      <c r="B3436" s="6">
        <v>10368</v>
      </c>
      <c r="C3436" s="1">
        <v>10368</v>
      </c>
      <c r="D3436" s="1">
        <v>2</v>
      </c>
      <c r="E3436" s="1">
        <v>1</v>
      </c>
      <c r="G3436" s="1">
        <v>2</v>
      </c>
      <c r="H3436" s="1">
        <v>1</v>
      </c>
    </row>
    <row r="3437" spans="1:8" x14ac:dyDescent="0.3">
      <c r="A3437" s="8" t="s">
        <v>9501</v>
      </c>
      <c r="B3437" s="6">
        <v>10368</v>
      </c>
      <c r="C3437" s="1">
        <v>10368</v>
      </c>
      <c r="D3437" s="1">
        <v>2</v>
      </c>
      <c r="E3437" s="1">
        <v>1</v>
      </c>
      <c r="G3437" s="1">
        <v>2</v>
      </c>
      <c r="H3437" s="1">
        <v>1</v>
      </c>
    </row>
    <row r="3438" spans="1:8" x14ac:dyDescent="0.3">
      <c r="A3438" s="8" t="s">
        <v>5853</v>
      </c>
      <c r="B3438" s="6">
        <v>10368</v>
      </c>
      <c r="C3438" s="1">
        <v>10368</v>
      </c>
      <c r="D3438" s="1">
        <v>2</v>
      </c>
      <c r="E3438" s="1">
        <v>1</v>
      </c>
      <c r="G3438" s="1">
        <v>2</v>
      </c>
      <c r="H3438" s="1">
        <v>1</v>
      </c>
    </row>
    <row r="3439" spans="1:8" x14ac:dyDescent="0.3">
      <c r="A3439" s="8" t="s">
        <v>4605</v>
      </c>
      <c r="B3439" s="6">
        <v>10368</v>
      </c>
      <c r="C3439" s="1">
        <v>10368</v>
      </c>
      <c r="D3439" s="1">
        <v>2</v>
      </c>
      <c r="E3439" s="1">
        <v>1</v>
      </c>
      <c r="G3439" s="1">
        <v>2</v>
      </c>
      <c r="H3439" s="1">
        <v>1</v>
      </c>
    </row>
    <row r="3440" spans="1:8" x14ac:dyDescent="0.3">
      <c r="A3440" s="8" t="s">
        <v>8667</v>
      </c>
      <c r="B3440" s="6">
        <v>10358</v>
      </c>
      <c r="C3440" s="1">
        <v>10358</v>
      </c>
      <c r="D3440" s="1">
        <v>4</v>
      </c>
      <c r="E3440" s="1">
        <v>1</v>
      </c>
      <c r="G3440" s="1">
        <v>4</v>
      </c>
      <c r="H3440" s="1">
        <v>1</v>
      </c>
    </row>
    <row r="3441" spans="1:8" x14ac:dyDescent="0.3">
      <c r="A3441" s="8" t="s">
        <v>8553</v>
      </c>
      <c r="B3441" s="6">
        <v>10332</v>
      </c>
      <c r="C3441" s="1">
        <v>10332</v>
      </c>
      <c r="D3441" s="1">
        <v>3</v>
      </c>
      <c r="E3441" s="1">
        <v>1</v>
      </c>
      <c r="G3441" s="1">
        <v>3</v>
      </c>
      <c r="H3441" s="1">
        <v>1</v>
      </c>
    </row>
    <row r="3442" spans="1:8" x14ac:dyDescent="0.3">
      <c r="A3442" s="8" t="s">
        <v>535</v>
      </c>
      <c r="B3442" s="6">
        <v>10320</v>
      </c>
      <c r="C3442" s="1">
        <v>7596</v>
      </c>
      <c r="D3442" s="1">
        <v>8</v>
      </c>
      <c r="E3442" s="1">
        <v>2</v>
      </c>
      <c r="G3442" s="1">
        <v>8</v>
      </c>
      <c r="H3442" s="1">
        <v>2</v>
      </c>
    </row>
    <row r="3443" spans="1:8" x14ac:dyDescent="0.3">
      <c r="A3443" s="8" t="s">
        <v>9488</v>
      </c>
      <c r="B3443" s="6">
        <v>10293</v>
      </c>
      <c r="C3443" s="1">
        <v>10293</v>
      </c>
      <c r="D3443" s="1">
        <v>3</v>
      </c>
      <c r="E3443" s="1">
        <v>1</v>
      </c>
      <c r="G3443" s="1">
        <v>3</v>
      </c>
      <c r="H3443" s="1">
        <v>1</v>
      </c>
    </row>
    <row r="3444" spans="1:8" x14ac:dyDescent="0.3">
      <c r="A3444" s="8" t="s">
        <v>4870</v>
      </c>
      <c r="B3444" s="6">
        <v>10283</v>
      </c>
      <c r="C3444" s="1">
        <v>10184</v>
      </c>
      <c r="D3444" s="1">
        <v>6</v>
      </c>
      <c r="E3444" s="1">
        <v>2</v>
      </c>
      <c r="G3444" s="1">
        <v>6</v>
      </c>
      <c r="H3444" s="1">
        <v>2</v>
      </c>
    </row>
    <row r="3445" spans="1:8" x14ac:dyDescent="0.3">
      <c r="A3445" s="8" t="s">
        <v>5477</v>
      </c>
      <c r="B3445" s="6">
        <v>10280</v>
      </c>
      <c r="C3445" s="1">
        <v>6012</v>
      </c>
      <c r="D3445" s="1">
        <v>14</v>
      </c>
      <c r="E3445" s="1">
        <v>3</v>
      </c>
      <c r="G3445" s="1">
        <v>14</v>
      </c>
      <c r="H3445" s="1">
        <v>3</v>
      </c>
    </row>
    <row r="3446" spans="1:8" x14ac:dyDescent="0.3">
      <c r="A3446" s="8" t="s">
        <v>8855</v>
      </c>
      <c r="B3446" s="6">
        <v>10272</v>
      </c>
      <c r="C3446" s="1">
        <v>10272</v>
      </c>
      <c r="D3446" s="1">
        <v>3</v>
      </c>
      <c r="E3446" s="1">
        <v>1</v>
      </c>
      <c r="G3446" s="1">
        <v>3</v>
      </c>
      <c r="H3446" s="1">
        <v>1</v>
      </c>
    </row>
    <row r="3447" spans="1:8" x14ac:dyDescent="0.3">
      <c r="A3447" s="8" t="s">
        <v>7183</v>
      </c>
      <c r="B3447" s="6">
        <v>10272</v>
      </c>
      <c r="C3447" s="1">
        <v>10272</v>
      </c>
      <c r="D3447" s="1">
        <v>3</v>
      </c>
      <c r="E3447" s="1">
        <v>1</v>
      </c>
      <c r="G3447" s="1">
        <v>3</v>
      </c>
      <c r="H3447" s="1">
        <v>1</v>
      </c>
    </row>
    <row r="3448" spans="1:8" x14ac:dyDescent="0.3">
      <c r="A3448" s="8" t="s">
        <v>8723</v>
      </c>
      <c r="B3448" s="6">
        <v>10272</v>
      </c>
      <c r="C3448" s="1">
        <v>10272</v>
      </c>
      <c r="D3448" s="1">
        <v>3</v>
      </c>
      <c r="E3448" s="1">
        <v>1</v>
      </c>
      <c r="G3448" s="1">
        <v>3</v>
      </c>
      <c r="H3448" s="1">
        <v>1</v>
      </c>
    </row>
    <row r="3449" spans="1:8" x14ac:dyDescent="0.3">
      <c r="A3449" s="8" t="s">
        <v>8085</v>
      </c>
      <c r="B3449" s="6">
        <v>10272</v>
      </c>
      <c r="C3449" s="1">
        <v>10272</v>
      </c>
      <c r="D3449" s="1">
        <v>3</v>
      </c>
      <c r="E3449" s="1">
        <v>1</v>
      </c>
      <c r="G3449" s="1">
        <v>3</v>
      </c>
      <c r="H3449" s="1">
        <v>1</v>
      </c>
    </row>
    <row r="3450" spans="1:8" x14ac:dyDescent="0.3">
      <c r="A3450" s="8" t="s">
        <v>6219</v>
      </c>
      <c r="B3450" s="6">
        <v>10192</v>
      </c>
      <c r="C3450" s="1">
        <v>5175</v>
      </c>
      <c r="D3450" s="1">
        <v>12</v>
      </c>
      <c r="E3450" s="1">
        <v>3</v>
      </c>
      <c r="G3450" s="1">
        <v>12</v>
      </c>
      <c r="H3450" s="1">
        <v>3</v>
      </c>
    </row>
    <row r="3451" spans="1:8" x14ac:dyDescent="0.3">
      <c r="A3451" s="8" t="s">
        <v>6563</v>
      </c>
      <c r="B3451" s="6">
        <v>10192</v>
      </c>
      <c r="C3451" s="1">
        <v>10192</v>
      </c>
      <c r="D3451" s="1">
        <v>7</v>
      </c>
      <c r="E3451" s="1">
        <v>1</v>
      </c>
      <c r="G3451" s="1">
        <v>7</v>
      </c>
      <c r="H3451" s="1">
        <v>1</v>
      </c>
    </row>
    <row r="3452" spans="1:8" x14ac:dyDescent="0.3">
      <c r="A3452" s="8" t="s">
        <v>8264</v>
      </c>
      <c r="B3452" s="6">
        <v>10157</v>
      </c>
      <c r="C3452" s="1">
        <v>9499</v>
      </c>
      <c r="D3452" s="1">
        <v>3</v>
      </c>
      <c r="E3452" s="1">
        <v>2</v>
      </c>
      <c r="G3452" s="1">
        <v>3</v>
      </c>
      <c r="H3452" s="1">
        <v>2</v>
      </c>
    </row>
    <row r="3453" spans="1:8" x14ac:dyDescent="0.3">
      <c r="A3453" s="8" t="s">
        <v>9288</v>
      </c>
      <c r="B3453" s="6">
        <v>10120</v>
      </c>
      <c r="C3453" s="1">
        <v>7112</v>
      </c>
      <c r="D3453" s="1">
        <v>7</v>
      </c>
      <c r="E3453" s="1">
        <v>2</v>
      </c>
      <c r="G3453" s="1">
        <v>7</v>
      </c>
      <c r="H3453" s="1">
        <v>2</v>
      </c>
    </row>
    <row r="3454" spans="1:8" x14ac:dyDescent="0.3">
      <c r="A3454" s="8" t="s">
        <v>6739</v>
      </c>
      <c r="B3454" s="6">
        <v>10112</v>
      </c>
      <c r="C3454" s="1">
        <v>10112</v>
      </c>
      <c r="D3454" s="1">
        <v>8</v>
      </c>
      <c r="E3454" s="1">
        <v>1</v>
      </c>
      <c r="G3454" s="1">
        <v>8</v>
      </c>
      <c r="H3454" s="1">
        <v>1</v>
      </c>
    </row>
    <row r="3455" spans="1:8" x14ac:dyDescent="0.3">
      <c r="A3455" s="8" t="s">
        <v>8299</v>
      </c>
      <c r="B3455" s="6">
        <v>10112</v>
      </c>
      <c r="C3455" s="1">
        <v>9788</v>
      </c>
      <c r="D3455" s="1">
        <v>7</v>
      </c>
      <c r="E3455" s="1">
        <v>2</v>
      </c>
      <c r="G3455" s="1">
        <v>7</v>
      </c>
      <c r="H3455" s="1">
        <v>2</v>
      </c>
    </row>
    <row r="3456" spans="1:8" x14ac:dyDescent="0.3">
      <c r="A3456" s="8" t="s">
        <v>6513</v>
      </c>
      <c r="B3456" s="6">
        <v>10094</v>
      </c>
      <c r="C3456" s="1">
        <v>10094</v>
      </c>
      <c r="D3456" s="1">
        <v>7</v>
      </c>
      <c r="E3456" s="1">
        <v>1</v>
      </c>
      <c r="G3456" s="1">
        <v>7</v>
      </c>
      <c r="H3456" s="1">
        <v>1</v>
      </c>
    </row>
    <row r="3457" spans="1:8" x14ac:dyDescent="0.3">
      <c r="A3457" s="8" t="s">
        <v>6624</v>
      </c>
      <c r="B3457" s="6">
        <v>10094</v>
      </c>
      <c r="C3457" s="1">
        <v>7914</v>
      </c>
      <c r="D3457" s="1">
        <v>12</v>
      </c>
      <c r="E3457" s="1">
        <v>3</v>
      </c>
      <c r="G3457" s="1">
        <v>12</v>
      </c>
      <c r="H3457" s="1">
        <v>3</v>
      </c>
    </row>
    <row r="3458" spans="1:8" x14ac:dyDescent="0.3">
      <c r="A3458" s="8" t="s">
        <v>9512</v>
      </c>
      <c r="B3458" s="6">
        <v>10060</v>
      </c>
      <c r="C3458" s="1">
        <v>7999</v>
      </c>
      <c r="D3458" s="1">
        <v>6</v>
      </c>
      <c r="E3458" s="1">
        <v>2</v>
      </c>
      <c r="G3458" s="1">
        <v>6</v>
      </c>
      <c r="H3458" s="1">
        <v>2</v>
      </c>
    </row>
    <row r="3459" spans="1:8" x14ac:dyDescent="0.3">
      <c r="A3459" s="8" t="s">
        <v>7644</v>
      </c>
      <c r="B3459" s="6">
        <v>10036</v>
      </c>
      <c r="C3459" s="1">
        <v>5848</v>
      </c>
      <c r="D3459" s="1">
        <v>14</v>
      </c>
      <c r="E3459" s="1">
        <v>2</v>
      </c>
      <c r="G3459" s="1">
        <v>14</v>
      </c>
      <c r="H3459" s="1">
        <v>2</v>
      </c>
    </row>
    <row r="3460" spans="1:8" x14ac:dyDescent="0.3">
      <c r="A3460" s="8" t="s">
        <v>7108</v>
      </c>
      <c r="B3460" s="6">
        <v>10032</v>
      </c>
      <c r="C3460" s="1">
        <v>8448</v>
      </c>
      <c r="D3460" s="1">
        <v>4</v>
      </c>
      <c r="E3460" s="1">
        <v>2</v>
      </c>
      <c r="G3460" s="1">
        <v>4</v>
      </c>
      <c r="H3460" s="1">
        <v>2</v>
      </c>
    </row>
    <row r="3461" spans="1:8" x14ac:dyDescent="0.3">
      <c r="A3461" s="8" t="s">
        <v>3420</v>
      </c>
      <c r="B3461" s="6">
        <v>10025</v>
      </c>
      <c r="C3461" s="1">
        <v>4046</v>
      </c>
      <c r="D3461" s="1">
        <v>14</v>
      </c>
      <c r="E3461" s="1">
        <v>3</v>
      </c>
      <c r="G3461" s="1">
        <v>14</v>
      </c>
      <c r="H3461" s="1">
        <v>3</v>
      </c>
    </row>
    <row r="3462" spans="1:8" x14ac:dyDescent="0.3">
      <c r="A3462" s="8" t="s">
        <v>7570</v>
      </c>
      <c r="B3462" s="6">
        <v>10024</v>
      </c>
      <c r="C3462" s="1">
        <v>10024</v>
      </c>
      <c r="D3462" s="1">
        <v>10</v>
      </c>
      <c r="E3462" s="1">
        <v>1</v>
      </c>
      <c r="G3462" s="1">
        <v>10</v>
      </c>
      <c r="H3462" s="1">
        <v>1</v>
      </c>
    </row>
    <row r="3463" spans="1:8" x14ac:dyDescent="0.3">
      <c r="A3463" s="8" t="s">
        <v>7752</v>
      </c>
      <c r="B3463" s="6">
        <v>9998</v>
      </c>
      <c r="C3463" s="1">
        <v>9998</v>
      </c>
      <c r="D3463" s="1">
        <v>2</v>
      </c>
      <c r="E3463" s="1">
        <v>1</v>
      </c>
      <c r="G3463" s="1">
        <v>2</v>
      </c>
      <c r="H3463" s="1">
        <v>1</v>
      </c>
    </row>
    <row r="3464" spans="1:8" x14ac:dyDescent="0.3">
      <c r="A3464" s="8" t="s">
        <v>8099</v>
      </c>
      <c r="B3464" s="6">
        <v>9998</v>
      </c>
      <c r="C3464" s="1">
        <v>9998</v>
      </c>
      <c r="D3464" s="1">
        <v>2</v>
      </c>
      <c r="E3464" s="1">
        <v>1</v>
      </c>
      <c r="G3464" s="1">
        <v>2</v>
      </c>
      <c r="H3464" s="1">
        <v>1</v>
      </c>
    </row>
    <row r="3465" spans="1:8" x14ac:dyDescent="0.3">
      <c r="A3465" s="8" t="s">
        <v>7916</v>
      </c>
      <c r="B3465" s="6">
        <v>9987</v>
      </c>
      <c r="C3465" s="1">
        <v>9987</v>
      </c>
      <c r="D3465" s="1">
        <v>3</v>
      </c>
      <c r="E3465" s="1">
        <v>1</v>
      </c>
      <c r="G3465" s="1">
        <v>3</v>
      </c>
      <c r="H3465" s="1">
        <v>1</v>
      </c>
    </row>
    <row r="3466" spans="1:8" x14ac:dyDescent="0.3">
      <c r="A3466" s="8" t="s">
        <v>7241</v>
      </c>
      <c r="B3466" s="6">
        <v>9987</v>
      </c>
      <c r="C3466" s="1">
        <v>9987</v>
      </c>
      <c r="D3466" s="1">
        <v>3</v>
      </c>
      <c r="E3466" s="1">
        <v>1</v>
      </c>
      <c r="G3466" s="1">
        <v>3</v>
      </c>
      <c r="H3466" s="1">
        <v>1</v>
      </c>
    </row>
    <row r="3467" spans="1:8" x14ac:dyDescent="0.3">
      <c r="A3467" s="8" t="s">
        <v>5337</v>
      </c>
      <c r="B3467" s="6">
        <v>9981</v>
      </c>
      <c r="C3467" s="1">
        <v>4908</v>
      </c>
      <c r="D3467" s="1">
        <v>11</v>
      </c>
      <c r="E3467" s="1">
        <v>3</v>
      </c>
      <c r="G3467" s="1">
        <v>11</v>
      </c>
      <c r="H3467" s="1">
        <v>3</v>
      </c>
    </row>
    <row r="3468" spans="1:8" x14ac:dyDescent="0.3">
      <c r="A3468" s="8" t="s">
        <v>5908</v>
      </c>
      <c r="B3468" s="6">
        <v>9952</v>
      </c>
      <c r="C3468" s="1">
        <v>5728</v>
      </c>
      <c r="D3468" s="1">
        <v>18</v>
      </c>
      <c r="E3468" s="1">
        <v>2</v>
      </c>
      <c r="G3468" s="1">
        <v>18</v>
      </c>
      <c r="H3468" s="1">
        <v>2</v>
      </c>
    </row>
    <row r="3469" spans="1:8" x14ac:dyDescent="0.3">
      <c r="A3469" s="8" t="s">
        <v>8664</v>
      </c>
      <c r="B3469" s="6">
        <v>9952</v>
      </c>
      <c r="C3469" s="1">
        <v>9952</v>
      </c>
      <c r="D3469" s="1">
        <v>1</v>
      </c>
      <c r="E3469" s="1">
        <v>1</v>
      </c>
      <c r="G3469" s="1">
        <v>1</v>
      </c>
      <c r="H3469" s="1">
        <v>1</v>
      </c>
    </row>
    <row r="3470" spans="1:8" x14ac:dyDescent="0.3">
      <c r="A3470" s="8" t="s">
        <v>3868</v>
      </c>
      <c r="B3470" s="6">
        <v>9939</v>
      </c>
      <c r="C3470" s="1">
        <v>9939</v>
      </c>
      <c r="D3470" s="1">
        <v>3</v>
      </c>
      <c r="E3470" s="1">
        <v>1</v>
      </c>
      <c r="G3470" s="1">
        <v>3</v>
      </c>
      <c r="H3470" s="1">
        <v>1</v>
      </c>
    </row>
    <row r="3471" spans="1:8" x14ac:dyDescent="0.3">
      <c r="A3471" s="8" t="s">
        <v>458</v>
      </c>
      <c r="B3471" s="6">
        <v>9926</v>
      </c>
      <c r="C3471" s="1">
        <v>5334</v>
      </c>
      <c r="D3471" s="1">
        <v>7</v>
      </c>
      <c r="E3471" s="1">
        <v>3</v>
      </c>
      <c r="G3471" s="1">
        <v>7</v>
      </c>
      <c r="H3471" s="1">
        <v>3</v>
      </c>
    </row>
    <row r="3472" spans="1:8" x14ac:dyDescent="0.3">
      <c r="A3472" s="8" t="s">
        <v>7699</v>
      </c>
      <c r="B3472" s="6">
        <v>9912</v>
      </c>
      <c r="C3472" s="1">
        <v>9912</v>
      </c>
      <c r="D3472" s="1">
        <v>3</v>
      </c>
      <c r="E3472" s="1">
        <v>1</v>
      </c>
      <c r="G3472" s="1">
        <v>3</v>
      </c>
      <c r="H3472" s="1">
        <v>1</v>
      </c>
    </row>
    <row r="3473" spans="1:8" x14ac:dyDescent="0.3">
      <c r="A3473" s="8" t="s">
        <v>8053</v>
      </c>
      <c r="B3473" s="6">
        <v>9912</v>
      </c>
      <c r="C3473" s="1">
        <v>8904</v>
      </c>
      <c r="D3473" s="1">
        <v>5</v>
      </c>
      <c r="E3473" s="1">
        <v>2</v>
      </c>
      <c r="G3473" s="1">
        <v>5</v>
      </c>
      <c r="H3473" s="1">
        <v>2</v>
      </c>
    </row>
    <row r="3474" spans="1:8" x14ac:dyDescent="0.3">
      <c r="A3474" s="8" t="s">
        <v>7630</v>
      </c>
      <c r="B3474" s="6">
        <v>9912</v>
      </c>
      <c r="C3474" s="1">
        <v>9912</v>
      </c>
      <c r="D3474" s="1">
        <v>3</v>
      </c>
      <c r="E3474" s="1">
        <v>1</v>
      </c>
      <c r="G3474" s="1">
        <v>3</v>
      </c>
      <c r="H3474" s="1">
        <v>1</v>
      </c>
    </row>
    <row r="3475" spans="1:8" x14ac:dyDescent="0.3">
      <c r="A3475" s="8" t="s">
        <v>8365</v>
      </c>
      <c r="B3475" s="6">
        <v>9860</v>
      </c>
      <c r="C3475" s="1">
        <v>5998</v>
      </c>
      <c r="D3475" s="1">
        <v>4</v>
      </c>
      <c r="E3475" s="1">
        <v>2</v>
      </c>
      <c r="G3475" s="1">
        <v>4</v>
      </c>
      <c r="H3475" s="1">
        <v>2</v>
      </c>
    </row>
    <row r="3476" spans="1:8" x14ac:dyDescent="0.3">
      <c r="A3476" s="8" t="s">
        <v>7444</v>
      </c>
      <c r="B3476" s="6">
        <v>9856</v>
      </c>
      <c r="C3476" s="1">
        <v>9856</v>
      </c>
      <c r="D3476" s="1">
        <v>4</v>
      </c>
      <c r="E3476" s="1">
        <v>1</v>
      </c>
      <c r="G3476" s="1">
        <v>4</v>
      </c>
      <c r="H3476" s="1">
        <v>1</v>
      </c>
    </row>
    <row r="3477" spans="1:8" x14ac:dyDescent="0.3">
      <c r="A3477" s="8" t="s">
        <v>8655</v>
      </c>
      <c r="B3477" s="6">
        <v>9847</v>
      </c>
      <c r="C3477" s="1">
        <v>9594</v>
      </c>
      <c r="D3477" s="1">
        <v>8</v>
      </c>
      <c r="E3477" s="1">
        <v>2</v>
      </c>
      <c r="G3477" s="1">
        <v>8</v>
      </c>
      <c r="H3477" s="1">
        <v>2</v>
      </c>
    </row>
    <row r="3478" spans="1:8" x14ac:dyDescent="0.3">
      <c r="A3478" s="8" t="s">
        <v>5718</v>
      </c>
      <c r="B3478" s="6">
        <v>9835</v>
      </c>
      <c r="C3478" s="1">
        <v>7197</v>
      </c>
      <c r="D3478" s="1">
        <v>4</v>
      </c>
      <c r="E3478" s="1">
        <v>2</v>
      </c>
      <c r="G3478" s="1">
        <v>4</v>
      </c>
      <c r="H3478" s="1">
        <v>2</v>
      </c>
    </row>
    <row r="3479" spans="1:8" x14ac:dyDescent="0.3">
      <c r="A3479" s="8" t="s">
        <v>6072</v>
      </c>
      <c r="B3479" s="6">
        <v>9816</v>
      </c>
      <c r="C3479" s="1">
        <v>9816</v>
      </c>
      <c r="D3479" s="1">
        <v>6</v>
      </c>
      <c r="E3479" s="1">
        <v>1</v>
      </c>
      <c r="G3479" s="1">
        <v>6</v>
      </c>
      <c r="H3479" s="1">
        <v>1</v>
      </c>
    </row>
    <row r="3480" spans="1:8" x14ac:dyDescent="0.3">
      <c r="A3480" s="8" t="s">
        <v>5938</v>
      </c>
      <c r="B3480" s="6">
        <v>9797</v>
      </c>
      <c r="C3480" s="1">
        <v>6347</v>
      </c>
      <c r="D3480" s="1">
        <v>16</v>
      </c>
      <c r="E3480" s="1">
        <v>2</v>
      </c>
      <c r="G3480" s="1">
        <v>16</v>
      </c>
      <c r="H3480" s="1">
        <v>2</v>
      </c>
    </row>
    <row r="3481" spans="1:8" x14ac:dyDescent="0.3">
      <c r="A3481" s="8" t="s">
        <v>2194</v>
      </c>
      <c r="B3481" s="6">
        <v>9796</v>
      </c>
      <c r="C3481" s="1">
        <v>6496</v>
      </c>
      <c r="D3481" s="1">
        <v>7</v>
      </c>
      <c r="E3481" s="1">
        <v>3</v>
      </c>
      <c r="G3481" s="1">
        <v>7</v>
      </c>
      <c r="H3481" s="1">
        <v>3</v>
      </c>
    </row>
    <row r="3482" spans="1:8" x14ac:dyDescent="0.3">
      <c r="A3482" s="8" t="s">
        <v>9420</v>
      </c>
      <c r="B3482" s="6">
        <v>9794</v>
      </c>
      <c r="C3482" s="1">
        <v>6218</v>
      </c>
      <c r="D3482" s="1">
        <v>8</v>
      </c>
      <c r="E3482" s="1">
        <v>3</v>
      </c>
      <c r="G3482" s="1">
        <v>8</v>
      </c>
      <c r="H3482" s="1">
        <v>3</v>
      </c>
    </row>
    <row r="3483" spans="1:8" x14ac:dyDescent="0.3">
      <c r="A3483" s="8" t="s">
        <v>4521</v>
      </c>
      <c r="B3483" s="6">
        <v>9784</v>
      </c>
      <c r="C3483" s="1">
        <v>9784</v>
      </c>
      <c r="D3483" s="1">
        <v>2</v>
      </c>
      <c r="E3483" s="1">
        <v>1</v>
      </c>
      <c r="G3483" s="1">
        <v>2</v>
      </c>
      <c r="H3483" s="1">
        <v>1</v>
      </c>
    </row>
    <row r="3484" spans="1:8" x14ac:dyDescent="0.3">
      <c r="A3484" s="8" t="s">
        <v>6137</v>
      </c>
      <c r="B3484" s="6">
        <v>9762</v>
      </c>
      <c r="C3484" s="1">
        <v>9762</v>
      </c>
      <c r="D3484" s="1">
        <v>2</v>
      </c>
      <c r="E3484" s="1">
        <v>1</v>
      </c>
      <c r="G3484" s="1">
        <v>2</v>
      </c>
      <c r="H3484" s="1">
        <v>1</v>
      </c>
    </row>
    <row r="3485" spans="1:8" x14ac:dyDescent="0.3">
      <c r="A3485" s="8" t="s">
        <v>4006</v>
      </c>
      <c r="B3485" s="6">
        <v>9721</v>
      </c>
      <c r="C3485" s="1">
        <v>6104</v>
      </c>
      <c r="D3485" s="1">
        <v>15</v>
      </c>
      <c r="E3485" s="1">
        <v>4</v>
      </c>
      <c r="G3485" s="1">
        <v>15</v>
      </c>
      <c r="H3485" s="1">
        <v>4</v>
      </c>
    </row>
    <row r="3486" spans="1:8" x14ac:dyDescent="0.3">
      <c r="A3486" s="8" t="s">
        <v>2089</v>
      </c>
      <c r="B3486" s="6">
        <v>9716</v>
      </c>
      <c r="C3486" s="1">
        <v>9716</v>
      </c>
      <c r="D3486" s="1">
        <v>2</v>
      </c>
      <c r="E3486" s="1">
        <v>1</v>
      </c>
      <c r="G3486" s="1">
        <v>2</v>
      </c>
      <c r="H3486" s="1">
        <v>1</v>
      </c>
    </row>
    <row r="3487" spans="1:8" x14ac:dyDescent="0.3">
      <c r="A3487" s="8" t="s">
        <v>2954</v>
      </c>
      <c r="B3487" s="6">
        <v>9702</v>
      </c>
      <c r="C3487" s="1">
        <v>9702</v>
      </c>
      <c r="D3487" s="1">
        <v>3</v>
      </c>
      <c r="E3487" s="1">
        <v>1</v>
      </c>
      <c r="G3487" s="1">
        <v>3</v>
      </c>
      <c r="H3487" s="1">
        <v>1</v>
      </c>
    </row>
    <row r="3488" spans="1:8" x14ac:dyDescent="0.3">
      <c r="A3488" s="8" t="s">
        <v>9490</v>
      </c>
      <c r="B3488" s="6">
        <v>9699</v>
      </c>
      <c r="C3488" s="1">
        <v>6035</v>
      </c>
      <c r="D3488" s="1">
        <v>16</v>
      </c>
      <c r="E3488" s="1">
        <v>3</v>
      </c>
      <c r="G3488" s="1">
        <v>16</v>
      </c>
      <c r="H3488" s="1">
        <v>3</v>
      </c>
    </row>
    <row r="3489" spans="1:8" x14ac:dyDescent="0.3">
      <c r="A3489" s="8" t="s">
        <v>2493</v>
      </c>
      <c r="B3489" s="6">
        <v>9664</v>
      </c>
      <c r="C3489" s="1">
        <v>9664</v>
      </c>
      <c r="D3489" s="1">
        <v>2</v>
      </c>
      <c r="E3489" s="1">
        <v>1</v>
      </c>
      <c r="G3489" s="1">
        <v>2</v>
      </c>
      <c r="H3489" s="1">
        <v>1</v>
      </c>
    </row>
    <row r="3490" spans="1:8" x14ac:dyDescent="0.3">
      <c r="A3490" s="8" t="s">
        <v>910</v>
      </c>
      <c r="B3490" s="6">
        <v>9656</v>
      </c>
      <c r="C3490" s="1">
        <v>9344</v>
      </c>
      <c r="D3490" s="1">
        <v>5</v>
      </c>
      <c r="E3490" s="1">
        <v>2</v>
      </c>
      <c r="G3490" s="1">
        <v>5</v>
      </c>
      <c r="H3490" s="1">
        <v>2</v>
      </c>
    </row>
    <row r="3491" spans="1:8" x14ac:dyDescent="0.3">
      <c r="A3491" s="8" t="s">
        <v>474</v>
      </c>
      <c r="B3491" s="6">
        <v>9653</v>
      </c>
      <c r="C3491" s="1">
        <v>9653</v>
      </c>
      <c r="D3491" s="1">
        <v>7</v>
      </c>
      <c r="E3491" s="1">
        <v>1</v>
      </c>
      <c r="G3491" s="1">
        <v>7</v>
      </c>
      <c r="H3491" s="1">
        <v>1</v>
      </c>
    </row>
    <row r="3492" spans="1:8" x14ac:dyDescent="0.3">
      <c r="A3492" s="8" t="s">
        <v>9302</v>
      </c>
      <c r="B3492" s="6">
        <v>9648</v>
      </c>
      <c r="C3492" s="1">
        <v>9648</v>
      </c>
      <c r="D3492" s="1">
        <v>6</v>
      </c>
      <c r="E3492" s="1">
        <v>1</v>
      </c>
      <c r="G3492" s="1">
        <v>6</v>
      </c>
      <c r="H3492" s="1">
        <v>1</v>
      </c>
    </row>
    <row r="3493" spans="1:8" x14ac:dyDescent="0.3">
      <c r="A3493" s="8" t="s">
        <v>8790</v>
      </c>
      <c r="B3493" s="6">
        <v>9636</v>
      </c>
      <c r="C3493" s="1">
        <v>9636</v>
      </c>
      <c r="D3493" s="1">
        <v>6</v>
      </c>
      <c r="E3493" s="1">
        <v>1</v>
      </c>
      <c r="G3493" s="1">
        <v>6</v>
      </c>
      <c r="H3493" s="1">
        <v>1</v>
      </c>
    </row>
    <row r="3494" spans="1:8" x14ac:dyDescent="0.3">
      <c r="A3494" s="8" t="s">
        <v>5789</v>
      </c>
      <c r="B3494" s="6">
        <v>9610</v>
      </c>
      <c r="C3494" s="1">
        <v>7614</v>
      </c>
      <c r="D3494" s="1">
        <v>5</v>
      </c>
      <c r="E3494" s="1">
        <v>2</v>
      </c>
      <c r="G3494" s="1">
        <v>5</v>
      </c>
      <c r="H3494" s="1">
        <v>2</v>
      </c>
    </row>
    <row r="3495" spans="1:8" x14ac:dyDescent="0.3">
      <c r="A3495" s="8" t="s">
        <v>1533</v>
      </c>
      <c r="B3495" s="6">
        <v>9592</v>
      </c>
      <c r="C3495" s="1">
        <v>9592</v>
      </c>
      <c r="D3495" s="1">
        <v>8</v>
      </c>
      <c r="E3495" s="1">
        <v>1</v>
      </c>
      <c r="G3495" s="1">
        <v>8</v>
      </c>
      <c r="H3495" s="1">
        <v>1</v>
      </c>
    </row>
    <row r="3496" spans="1:8" x14ac:dyDescent="0.3">
      <c r="A3496" s="8" t="s">
        <v>6368</v>
      </c>
      <c r="B3496" s="6">
        <v>9584</v>
      </c>
      <c r="C3496" s="1">
        <v>9584</v>
      </c>
      <c r="D3496" s="1">
        <v>1</v>
      </c>
      <c r="E3496" s="1">
        <v>1</v>
      </c>
      <c r="G3496" s="1">
        <v>1</v>
      </c>
      <c r="H3496" s="1">
        <v>1</v>
      </c>
    </row>
    <row r="3497" spans="1:8" x14ac:dyDescent="0.3">
      <c r="A3497" s="8" t="s">
        <v>4569</v>
      </c>
      <c r="B3497" s="6">
        <v>9584</v>
      </c>
      <c r="C3497" s="1">
        <v>9584</v>
      </c>
      <c r="D3497" s="1">
        <v>1</v>
      </c>
      <c r="E3497" s="1">
        <v>1</v>
      </c>
      <c r="G3497" s="1">
        <v>1</v>
      </c>
      <c r="H3497" s="1">
        <v>1</v>
      </c>
    </row>
    <row r="3498" spans="1:8" x14ac:dyDescent="0.3">
      <c r="A3498" s="8" t="s">
        <v>9218</v>
      </c>
      <c r="B3498" s="6">
        <v>9584</v>
      </c>
      <c r="C3498" s="1">
        <v>9584</v>
      </c>
      <c r="D3498" s="1">
        <v>4</v>
      </c>
      <c r="E3498" s="1">
        <v>1</v>
      </c>
      <c r="G3498" s="1">
        <v>4</v>
      </c>
      <c r="H3498" s="1">
        <v>1</v>
      </c>
    </row>
    <row r="3499" spans="1:8" x14ac:dyDescent="0.3">
      <c r="A3499" s="8" t="s">
        <v>7360</v>
      </c>
      <c r="B3499" s="6">
        <v>9583</v>
      </c>
      <c r="C3499" s="1">
        <v>4475</v>
      </c>
      <c r="D3499" s="1">
        <v>8</v>
      </c>
      <c r="E3499" s="1">
        <v>3</v>
      </c>
      <c r="G3499" s="1">
        <v>8</v>
      </c>
      <c r="H3499" s="1">
        <v>3</v>
      </c>
    </row>
    <row r="3500" spans="1:8" x14ac:dyDescent="0.3">
      <c r="A3500" s="8" t="s">
        <v>1719</v>
      </c>
      <c r="B3500" s="6">
        <v>9576</v>
      </c>
      <c r="C3500" s="1">
        <v>9576</v>
      </c>
      <c r="D3500" s="1">
        <v>6</v>
      </c>
      <c r="E3500" s="1">
        <v>1</v>
      </c>
      <c r="G3500" s="1">
        <v>6</v>
      </c>
      <c r="H3500" s="1">
        <v>1</v>
      </c>
    </row>
    <row r="3501" spans="1:8" x14ac:dyDescent="0.3">
      <c r="A3501" s="8" t="s">
        <v>1499</v>
      </c>
      <c r="B3501" s="6">
        <v>9568</v>
      </c>
      <c r="C3501" s="1">
        <v>9568</v>
      </c>
      <c r="D3501" s="1">
        <v>2</v>
      </c>
      <c r="E3501" s="1">
        <v>1</v>
      </c>
      <c r="G3501" s="1">
        <v>2</v>
      </c>
      <c r="H3501" s="1">
        <v>1</v>
      </c>
    </row>
    <row r="3502" spans="1:8" x14ac:dyDescent="0.3">
      <c r="A3502" s="8" t="s">
        <v>5049</v>
      </c>
      <c r="B3502" s="6">
        <v>9558</v>
      </c>
      <c r="C3502" s="1">
        <v>6496</v>
      </c>
      <c r="D3502" s="1">
        <v>22</v>
      </c>
      <c r="E3502" s="1">
        <v>3</v>
      </c>
      <c r="G3502" s="1">
        <v>22</v>
      </c>
      <c r="H3502" s="1">
        <v>3</v>
      </c>
    </row>
    <row r="3503" spans="1:8" x14ac:dyDescent="0.3">
      <c r="A3503" s="8" t="s">
        <v>5623</v>
      </c>
      <c r="B3503" s="6">
        <v>9555</v>
      </c>
      <c r="C3503" s="1">
        <v>9555</v>
      </c>
      <c r="D3503" s="1">
        <v>5</v>
      </c>
      <c r="E3503" s="1">
        <v>1</v>
      </c>
      <c r="G3503" s="1">
        <v>5</v>
      </c>
      <c r="H3503" s="1">
        <v>1</v>
      </c>
    </row>
    <row r="3504" spans="1:8" x14ac:dyDescent="0.3">
      <c r="A3504" s="8" t="s">
        <v>846</v>
      </c>
      <c r="B3504" s="6">
        <v>9552</v>
      </c>
      <c r="C3504" s="1">
        <v>9552</v>
      </c>
      <c r="D3504" s="1">
        <v>3</v>
      </c>
      <c r="E3504" s="1">
        <v>1</v>
      </c>
      <c r="G3504" s="1">
        <v>3</v>
      </c>
      <c r="H3504" s="1">
        <v>1</v>
      </c>
    </row>
    <row r="3505" spans="1:8" x14ac:dyDescent="0.3">
      <c r="A3505" s="8" t="s">
        <v>6857</v>
      </c>
      <c r="B3505" s="6">
        <v>9552</v>
      </c>
      <c r="C3505" s="1">
        <v>6496</v>
      </c>
      <c r="D3505" s="1">
        <v>6</v>
      </c>
      <c r="E3505" s="1">
        <v>2</v>
      </c>
      <c r="G3505" s="1">
        <v>6</v>
      </c>
      <c r="H3505" s="1">
        <v>2</v>
      </c>
    </row>
    <row r="3506" spans="1:8" x14ac:dyDescent="0.3">
      <c r="A3506" s="8" t="s">
        <v>5431</v>
      </c>
      <c r="B3506" s="6">
        <v>9552</v>
      </c>
      <c r="C3506" s="1">
        <v>9552</v>
      </c>
      <c r="D3506" s="1">
        <v>3</v>
      </c>
      <c r="E3506" s="1">
        <v>1</v>
      </c>
      <c r="G3506" s="1">
        <v>3</v>
      </c>
      <c r="H3506" s="1">
        <v>1</v>
      </c>
    </row>
    <row r="3507" spans="1:8" x14ac:dyDescent="0.3">
      <c r="A3507" s="8" t="s">
        <v>7416</v>
      </c>
      <c r="B3507" s="6">
        <v>9436</v>
      </c>
      <c r="C3507" s="1">
        <v>7612</v>
      </c>
      <c r="D3507" s="1">
        <v>5</v>
      </c>
      <c r="E3507" s="1">
        <v>2</v>
      </c>
      <c r="G3507" s="1">
        <v>5</v>
      </c>
      <c r="H3507" s="1">
        <v>2</v>
      </c>
    </row>
    <row r="3508" spans="1:8" x14ac:dyDescent="0.3">
      <c r="A3508" s="8" t="s">
        <v>6325</v>
      </c>
      <c r="B3508" s="6">
        <v>9432</v>
      </c>
      <c r="C3508" s="1">
        <v>9432</v>
      </c>
      <c r="D3508" s="1">
        <v>3</v>
      </c>
      <c r="E3508" s="1">
        <v>1</v>
      </c>
      <c r="G3508" s="1">
        <v>3</v>
      </c>
      <c r="H3508" s="1">
        <v>1</v>
      </c>
    </row>
    <row r="3509" spans="1:8" x14ac:dyDescent="0.3">
      <c r="A3509" s="8" t="s">
        <v>96</v>
      </c>
      <c r="B3509" s="6">
        <v>9425</v>
      </c>
      <c r="C3509" s="1">
        <v>6881</v>
      </c>
      <c r="D3509" s="1">
        <v>8</v>
      </c>
      <c r="E3509" s="1">
        <v>2</v>
      </c>
      <c r="G3509" s="1">
        <v>8</v>
      </c>
      <c r="H3509" s="1">
        <v>2</v>
      </c>
    </row>
    <row r="3510" spans="1:8" x14ac:dyDescent="0.3">
      <c r="A3510" s="8" t="s">
        <v>6120</v>
      </c>
      <c r="B3510" s="6">
        <v>9408</v>
      </c>
      <c r="C3510" s="1">
        <v>9408</v>
      </c>
      <c r="D3510" s="1">
        <v>7</v>
      </c>
      <c r="E3510" s="1">
        <v>1</v>
      </c>
      <c r="G3510" s="1">
        <v>7</v>
      </c>
      <c r="H3510" s="1">
        <v>1</v>
      </c>
    </row>
    <row r="3511" spans="1:8" x14ac:dyDescent="0.3">
      <c r="A3511" s="8" t="s">
        <v>7057</v>
      </c>
      <c r="B3511" s="6">
        <v>9408</v>
      </c>
      <c r="C3511" s="1">
        <v>7992</v>
      </c>
      <c r="D3511" s="1">
        <v>6</v>
      </c>
      <c r="E3511" s="1">
        <v>2</v>
      </c>
      <c r="G3511" s="1">
        <v>6</v>
      </c>
      <c r="H3511" s="1">
        <v>2</v>
      </c>
    </row>
    <row r="3512" spans="1:8" x14ac:dyDescent="0.3">
      <c r="A3512" s="8" t="s">
        <v>1764</v>
      </c>
      <c r="B3512" s="6">
        <v>9398</v>
      </c>
      <c r="C3512" s="1">
        <v>9398</v>
      </c>
      <c r="D3512" s="1">
        <v>2</v>
      </c>
      <c r="E3512" s="1">
        <v>1</v>
      </c>
      <c r="G3512" s="1">
        <v>2</v>
      </c>
      <c r="H3512" s="1">
        <v>1</v>
      </c>
    </row>
    <row r="3513" spans="1:8" x14ac:dyDescent="0.3">
      <c r="A3513" s="8" t="s">
        <v>7953</v>
      </c>
      <c r="B3513" s="6">
        <v>9390</v>
      </c>
      <c r="C3513" s="1">
        <v>8792</v>
      </c>
      <c r="D3513" s="1">
        <v>5</v>
      </c>
      <c r="E3513" s="1">
        <v>2</v>
      </c>
      <c r="G3513" s="1">
        <v>5</v>
      </c>
      <c r="H3513" s="1">
        <v>2</v>
      </c>
    </row>
    <row r="3514" spans="1:8" x14ac:dyDescent="0.3">
      <c r="A3514" s="8" t="s">
        <v>8390</v>
      </c>
      <c r="B3514" s="6">
        <v>9384</v>
      </c>
      <c r="C3514" s="1">
        <v>7872</v>
      </c>
      <c r="D3514" s="1">
        <v>8</v>
      </c>
      <c r="E3514" s="1">
        <v>2</v>
      </c>
      <c r="G3514" s="1">
        <v>8</v>
      </c>
      <c r="H3514" s="1">
        <v>2</v>
      </c>
    </row>
    <row r="3515" spans="1:8" x14ac:dyDescent="0.3">
      <c r="A3515" s="8" t="s">
        <v>8613</v>
      </c>
      <c r="B3515" s="6">
        <v>9379</v>
      </c>
      <c r="C3515" s="1">
        <v>7755</v>
      </c>
      <c r="D3515" s="1">
        <v>6</v>
      </c>
      <c r="E3515" s="1">
        <v>2</v>
      </c>
      <c r="G3515" s="1">
        <v>6</v>
      </c>
      <c r="H3515" s="1">
        <v>2</v>
      </c>
    </row>
    <row r="3516" spans="1:8" x14ac:dyDescent="0.3">
      <c r="A3516" s="8" t="s">
        <v>7562</v>
      </c>
      <c r="B3516" s="6">
        <v>9352</v>
      </c>
      <c r="C3516" s="1">
        <v>5656</v>
      </c>
      <c r="D3516" s="1">
        <v>9</v>
      </c>
      <c r="E3516" s="1">
        <v>2</v>
      </c>
      <c r="G3516" s="1">
        <v>9</v>
      </c>
      <c r="H3516" s="1">
        <v>2</v>
      </c>
    </row>
    <row r="3517" spans="1:8" x14ac:dyDescent="0.3">
      <c r="A3517" s="8" t="s">
        <v>9498</v>
      </c>
      <c r="B3517" s="6">
        <v>9344</v>
      </c>
      <c r="C3517" s="1">
        <v>9344</v>
      </c>
      <c r="D3517" s="1">
        <v>2</v>
      </c>
      <c r="E3517" s="1">
        <v>1</v>
      </c>
      <c r="G3517" s="1">
        <v>2</v>
      </c>
      <c r="H3517" s="1">
        <v>1</v>
      </c>
    </row>
    <row r="3518" spans="1:8" x14ac:dyDescent="0.3">
      <c r="A3518" s="8" t="s">
        <v>8401</v>
      </c>
      <c r="B3518" s="6">
        <v>9336</v>
      </c>
      <c r="C3518" s="1">
        <v>9336</v>
      </c>
      <c r="D3518" s="1">
        <v>12</v>
      </c>
      <c r="E3518" s="1">
        <v>1</v>
      </c>
      <c r="G3518" s="1">
        <v>12</v>
      </c>
      <c r="H3518" s="1">
        <v>1</v>
      </c>
    </row>
    <row r="3519" spans="1:8" x14ac:dyDescent="0.3">
      <c r="A3519" s="8" t="s">
        <v>3488</v>
      </c>
      <c r="B3519" s="6">
        <v>9324</v>
      </c>
      <c r="C3519" s="1">
        <v>9324</v>
      </c>
      <c r="D3519" s="1">
        <v>6</v>
      </c>
      <c r="E3519" s="1">
        <v>1</v>
      </c>
      <c r="G3519" s="1">
        <v>6</v>
      </c>
      <c r="H3519" s="1">
        <v>1</v>
      </c>
    </row>
    <row r="3520" spans="1:8" x14ac:dyDescent="0.3">
      <c r="A3520" s="8" t="s">
        <v>9450</v>
      </c>
      <c r="B3520" s="6">
        <v>9320</v>
      </c>
      <c r="C3520" s="1">
        <v>1896</v>
      </c>
      <c r="D3520" s="1">
        <v>24</v>
      </c>
      <c r="E3520" s="1">
        <v>8</v>
      </c>
      <c r="G3520" s="1">
        <v>24</v>
      </c>
      <c r="H3520" s="1">
        <v>8</v>
      </c>
    </row>
    <row r="3521" spans="1:8" x14ac:dyDescent="0.3">
      <c r="A3521" s="8" t="s">
        <v>9268</v>
      </c>
      <c r="B3521" s="6">
        <v>9302</v>
      </c>
      <c r="C3521" s="1">
        <v>9302</v>
      </c>
      <c r="D3521" s="1">
        <v>2</v>
      </c>
      <c r="E3521" s="1">
        <v>1</v>
      </c>
      <c r="G3521" s="1">
        <v>2</v>
      </c>
      <c r="H3521" s="1">
        <v>1</v>
      </c>
    </row>
    <row r="3522" spans="1:8" x14ac:dyDescent="0.3">
      <c r="A3522" s="8" t="s">
        <v>3895</v>
      </c>
      <c r="B3522" s="6">
        <v>9294</v>
      </c>
      <c r="C3522" s="1">
        <v>9294</v>
      </c>
      <c r="D3522" s="1">
        <v>3</v>
      </c>
      <c r="E3522" s="1">
        <v>1</v>
      </c>
      <c r="G3522" s="1">
        <v>3</v>
      </c>
      <c r="H3522" s="1">
        <v>1</v>
      </c>
    </row>
    <row r="3523" spans="1:8" x14ac:dyDescent="0.3">
      <c r="A3523" s="8" t="s">
        <v>6866</v>
      </c>
      <c r="B3523" s="6">
        <v>9272</v>
      </c>
      <c r="C3523" s="1">
        <v>6394</v>
      </c>
      <c r="D3523" s="1">
        <v>10</v>
      </c>
      <c r="E3523" s="1">
        <v>3</v>
      </c>
      <c r="G3523" s="1">
        <v>10</v>
      </c>
      <c r="H3523" s="1">
        <v>3</v>
      </c>
    </row>
    <row r="3524" spans="1:8" x14ac:dyDescent="0.3">
      <c r="A3524" s="8" t="s">
        <v>8709</v>
      </c>
      <c r="B3524" s="6">
        <v>9270</v>
      </c>
      <c r="C3524" s="1">
        <v>3992</v>
      </c>
      <c r="D3524" s="1">
        <v>7</v>
      </c>
      <c r="E3524" s="1">
        <v>3</v>
      </c>
      <c r="G3524" s="1">
        <v>7</v>
      </c>
      <c r="H3524" s="1">
        <v>3</v>
      </c>
    </row>
    <row r="3525" spans="1:8" x14ac:dyDescent="0.3">
      <c r="A3525" s="8" t="s">
        <v>4180</v>
      </c>
      <c r="B3525" s="6">
        <v>9264</v>
      </c>
      <c r="C3525" s="1">
        <v>9264</v>
      </c>
      <c r="D3525" s="1">
        <v>3</v>
      </c>
      <c r="E3525" s="1">
        <v>1</v>
      </c>
      <c r="G3525" s="1">
        <v>3</v>
      </c>
      <c r="H3525" s="1">
        <v>1</v>
      </c>
    </row>
    <row r="3526" spans="1:8" x14ac:dyDescent="0.3">
      <c r="A3526" s="8" t="s">
        <v>9261</v>
      </c>
      <c r="B3526" s="6">
        <v>9264</v>
      </c>
      <c r="C3526" s="1">
        <v>9264</v>
      </c>
      <c r="D3526" s="1">
        <v>3</v>
      </c>
      <c r="E3526" s="1">
        <v>1</v>
      </c>
      <c r="G3526" s="1">
        <v>3</v>
      </c>
      <c r="H3526" s="1">
        <v>1</v>
      </c>
    </row>
    <row r="3527" spans="1:8" x14ac:dyDescent="0.3">
      <c r="A3527" s="8" t="s">
        <v>8039</v>
      </c>
      <c r="B3527" s="6">
        <v>9256</v>
      </c>
      <c r="C3527" s="1">
        <v>5472</v>
      </c>
      <c r="D3527" s="1">
        <v>8</v>
      </c>
      <c r="E3527" s="1">
        <v>2</v>
      </c>
      <c r="G3527" s="1">
        <v>8</v>
      </c>
      <c r="H3527" s="1">
        <v>2</v>
      </c>
    </row>
    <row r="3528" spans="1:8" x14ac:dyDescent="0.3">
      <c r="A3528" s="8" t="s">
        <v>8084</v>
      </c>
      <c r="B3528" s="6">
        <v>9252</v>
      </c>
      <c r="C3528" s="1">
        <v>9252</v>
      </c>
      <c r="D3528" s="1">
        <v>6</v>
      </c>
      <c r="E3528" s="1">
        <v>1</v>
      </c>
      <c r="G3528" s="1">
        <v>6</v>
      </c>
      <c r="H3528" s="1">
        <v>1</v>
      </c>
    </row>
    <row r="3529" spans="1:8" x14ac:dyDescent="0.3">
      <c r="A3529" s="8" t="s">
        <v>5518</v>
      </c>
      <c r="B3529" s="6">
        <v>9252</v>
      </c>
      <c r="C3529" s="1">
        <v>9252</v>
      </c>
      <c r="D3529" s="1">
        <v>9</v>
      </c>
      <c r="E3529" s="1">
        <v>1</v>
      </c>
      <c r="G3529" s="1">
        <v>9</v>
      </c>
      <c r="H3529" s="1">
        <v>1</v>
      </c>
    </row>
    <row r="3530" spans="1:8" x14ac:dyDescent="0.3">
      <c r="A3530" s="8" t="s">
        <v>7910</v>
      </c>
      <c r="B3530" s="6">
        <v>9248</v>
      </c>
      <c r="C3530" s="1">
        <v>9248</v>
      </c>
      <c r="D3530" s="1">
        <v>2</v>
      </c>
      <c r="E3530" s="1">
        <v>1</v>
      </c>
      <c r="G3530" s="1">
        <v>2</v>
      </c>
      <c r="H3530" s="1">
        <v>1</v>
      </c>
    </row>
    <row r="3531" spans="1:8" x14ac:dyDescent="0.3">
      <c r="A3531" s="8" t="s">
        <v>9332</v>
      </c>
      <c r="B3531" s="6">
        <v>9248</v>
      </c>
      <c r="C3531" s="1">
        <v>9248</v>
      </c>
      <c r="D3531" s="1">
        <v>2</v>
      </c>
      <c r="E3531" s="1">
        <v>1</v>
      </c>
      <c r="G3531" s="1">
        <v>2</v>
      </c>
      <c r="H3531" s="1">
        <v>1</v>
      </c>
    </row>
    <row r="3532" spans="1:8" x14ac:dyDescent="0.3">
      <c r="A3532" s="8" t="s">
        <v>7895</v>
      </c>
      <c r="B3532" s="6">
        <v>9248</v>
      </c>
      <c r="C3532" s="1">
        <v>9248</v>
      </c>
      <c r="D3532" s="1">
        <v>2</v>
      </c>
      <c r="E3532" s="1">
        <v>1</v>
      </c>
      <c r="G3532" s="1">
        <v>2</v>
      </c>
      <c r="H3532" s="1">
        <v>1</v>
      </c>
    </row>
    <row r="3533" spans="1:8" x14ac:dyDescent="0.3">
      <c r="A3533" s="8" t="s">
        <v>9139</v>
      </c>
      <c r="B3533" s="6">
        <v>9236</v>
      </c>
      <c r="C3533" s="1">
        <v>4548</v>
      </c>
      <c r="D3533" s="1">
        <v>14</v>
      </c>
      <c r="E3533" s="1">
        <v>4</v>
      </c>
      <c r="G3533" s="1">
        <v>14</v>
      </c>
      <c r="H3533" s="1">
        <v>4</v>
      </c>
    </row>
    <row r="3534" spans="1:8" x14ac:dyDescent="0.3">
      <c r="A3534" s="8" t="s">
        <v>8008</v>
      </c>
      <c r="B3534" s="6">
        <v>9216</v>
      </c>
      <c r="C3534" s="1">
        <v>9216</v>
      </c>
      <c r="D3534" s="1">
        <v>4</v>
      </c>
      <c r="E3534" s="1">
        <v>1</v>
      </c>
      <c r="G3534" s="1">
        <v>4</v>
      </c>
      <c r="H3534" s="1">
        <v>1</v>
      </c>
    </row>
    <row r="3535" spans="1:8" x14ac:dyDescent="0.3">
      <c r="A3535" s="8" t="s">
        <v>240</v>
      </c>
      <c r="B3535" s="6">
        <v>9196</v>
      </c>
      <c r="C3535" s="1">
        <v>9196</v>
      </c>
      <c r="D3535" s="1">
        <v>4</v>
      </c>
      <c r="E3535" s="1">
        <v>1</v>
      </c>
      <c r="G3535" s="1">
        <v>4</v>
      </c>
      <c r="H3535" s="1">
        <v>1</v>
      </c>
    </row>
    <row r="3536" spans="1:8" x14ac:dyDescent="0.3">
      <c r="A3536" s="8" t="s">
        <v>7299</v>
      </c>
      <c r="B3536" s="6">
        <v>9192</v>
      </c>
      <c r="C3536" s="1">
        <v>9192</v>
      </c>
      <c r="D3536" s="1">
        <v>5</v>
      </c>
      <c r="E3536" s="1">
        <v>1</v>
      </c>
      <c r="G3536" s="1">
        <v>5</v>
      </c>
      <c r="H3536" s="1">
        <v>1</v>
      </c>
    </row>
    <row r="3537" spans="1:8" x14ac:dyDescent="0.3">
      <c r="A3537" s="8" t="s">
        <v>5111</v>
      </c>
      <c r="B3537" s="6">
        <v>9168</v>
      </c>
      <c r="C3537" s="1">
        <v>9168</v>
      </c>
      <c r="D3537" s="1">
        <v>3</v>
      </c>
      <c r="E3537" s="1">
        <v>1</v>
      </c>
      <c r="G3537" s="1">
        <v>3</v>
      </c>
      <c r="H3537" s="1">
        <v>1</v>
      </c>
    </row>
    <row r="3538" spans="1:8" x14ac:dyDescent="0.3">
      <c r="A3538" s="8" t="s">
        <v>6436</v>
      </c>
      <c r="B3538" s="6">
        <v>9162</v>
      </c>
      <c r="C3538" s="1">
        <v>7506</v>
      </c>
      <c r="D3538" s="1">
        <v>11</v>
      </c>
      <c r="E3538" s="1">
        <v>2</v>
      </c>
      <c r="G3538" s="1">
        <v>11</v>
      </c>
      <c r="H3538" s="1">
        <v>2</v>
      </c>
    </row>
    <row r="3539" spans="1:8" x14ac:dyDescent="0.3">
      <c r="A3539" s="8" t="s">
        <v>5969</v>
      </c>
      <c r="B3539" s="6">
        <v>9156</v>
      </c>
      <c r="C3539" s="1">
        <v>9156</v>
      </c>
      <c r="D3539" s="1">
        <v>3</v>
      </c>
      <c r="E3539" s="1">
        <v>1</v>
      </c>
      <c r="G3539" s="1">
        <v>3</v>
      </c>
      <c r="H3539" s="1">
        <v>1</v>
      </c>
    </row>
    <row r="3540" spans="1:8" x14ac:dyDescent="0.3">
      <c r="A3540" s="8" t="s">
        <v>6398</v>
      </c>
      <c r="B3540" s="6">
        <v>9123</v>
      </c>
      <c r="C3540" s="1">
        <v>6279</v>
      </c>
      <c r="D3540" s="1">
        <v>12</v>
      </c>
      <c r="E3540" s="1">
        <v>2</v>
      </c>
      <c r="G3540" s="1">
        <v>12</v>
      </c>
      <c r="H3540" s="1">
        <v>2</v>
      </c>
    </row>
    <row r="3541" spans="1:8" x14ac:dyDescent="0.3">
      <c r="A3541" s="8" t="s">
        <v>6767</v>
      </c>
      <c r="B3541" s="6">
        <v>9114</v>
      </c>
      <c r="C3541" s="1">
        <v>4578</v>
      </c>
      <c r="D3541" s="1">
        <v>10</v>
      </c>
      <c r="E3541" s="1">
        <v>2</v>
      </c>
      <c r="G3541" s="1">
        <v>10</v>
      </c>
      <c r="H3541" s="1">
        <v>2</v>
      </c>
    </row>
    <row r="3542" spans="1:8" x14ac:dyDescent="0.3">
      <c r="A3542" s="8" t="s">
        <v>5653</v>
      </c>
      <c r="B3542" s="6">
        <v>9096</v>
      </c>
      <c r="C3542" s="1">
        <v>9096</v>
      </c>
      <c r="D3542" s="1">
        <v>1</v>
      </c>
      <c r="E3542" s="1">
        <v>1</v>
      </c>
      <c r="G3542" s="1">
        <v>1</v>
      </c>
      <c r="H3542" s="1">
        <v>1</v>
      </c>
    </row>
    <row r="3543" spans="1:8" x14ac:dyDescent="0.3">
      <c r="A3543" s="8" t="s">
        <v>9038</v>
      </c>
      <c r="B3543" s="6">
        <v>9086</v>
      </c>
      <c r="C3543" s="1">
        <v>9086</v>
      </c>
      <c r="D3543" s="1">
        <v>7</v>
      </c>
      <c r="E3543" s="1">
        <v>1</v>
      </c>
      <c r="G3543" s="1">
        <v>7</v>
      </c>
      <c r="H3543" s="1">
        <v>1</v>
      </c>
    </row>
    <row r="3544" spans="1:8" x14ac:dyDescent="0.3">
      <c r="A3544" s="8" t="s">
        <v>9336</v>
      </c>
      <c r="B3544" s="6">
        <v>9064</v>
      </c>
      <c r="C3544" s="1">
        <v>9064</v>
      </c>
      <c r="D3544" s="1">
        <v>8</v>
      </c>
      <c r="E3544" s="1">
        <v>1</v>
      </c>
      <c r="G3544" s="1">
        <v>8</v>
      </c>
      <c r="H3544" s="1">
        <v>1</v>
      </c>
    </row>
    <row r="3545" spans="1:8" x14ac:dyDescent="0.3">
      <c r="A3545" s="8" t="s">
        <v>8418</v>
      </c>
      <c r="B3545" s="6">
        <v>9060</v>
      </c>
      <c r="C3545" s="1">
        <v>6388</v>
      </c>
      <c r="D3545" s="1">
        <v>5</v>
      </c>
      <c r="E3545" s="1">
        <v>2</v>
      </c>
      <c r="G3545" s="1">
        <v>5</v>
      </c>
      <c r="H3545" s="1">
        <v>2</v>
      </c>
    </row>
    <row r="3546" spans="1:8" x14ac:dyDescent="0.3">
      <c r="A3546" s="8" t="s">
        <v>145</v>
      </c>
      <c r="B3546" s="6">
        <v>9057</v>
      </c>
      <c r="C3546" s="1">
        <v>9057</v>
      </c>
      <c r="D3546" s="1">
        <v>3</v>
      </c>
      <c r="E3546" s="1">
        <v>1</v>
      </c>
      <c r="G3546" s="1">
        <v>3</v>
      </c>
      <c r="H3546" s="1">
        <v>1</v>
      </c>
    </row>
    <row r="3547" spans="1:8" x14ac:dyDescent="0.3">
      <c r="A3547" s="8" t="s">
        <v>7264</v>
      </c>
      <c r="B3547" s="6">
        <v>9055</v>
      </c>
      <c r="C3547" s="1">
        <v>4884</v>
      </c>
      <c r="D3547" s="1">
        <v>14</v>
      </c>
      <c r="E3547" s="1">
        <v>4</v>
      </c>
      <c r="G3547" s="1">
        <v>14</v>
      </c>
      <c r="H3547" s="1">
        <v>4</v>
      </c>
    </row>
    <row r="3548" spans="1:8" x14ac:dyDescent="0.3">
      <c r="A3548" s="8" t="s">
        <v>5112</v>
      </c>
      <c r="B3548" s="6">
        <v>9049</v>
      </c>
      <c r="C3548" s="1">
        <v>9049</v>
      </c>
      <c r="D3548" s="1">
        <v>5</v>
      </c>
      <c r="E3548" s="1">
        <v>1</v>
      </c>
      <c r="G3548" s="1">
        <v>5</v>
      </c>
      <c r="H3548" s="1">
        <v>1</v>
      </c>
    </row>
    <row r="3549" spans="1:8" x14ac:dyDescent="0.3">
      <c r="A3549" s="8" t="s">
        <v>9009</v>
      </c>
      <c r="B3549" s="6">
        <v>9048</v>
      </c>
      <c r="C3549" s="1">
        <v>9048</v>
      </c>
      <c r="D3549" s="1">
        <v>2</v>
      </c>
      <c r="E3549" s="1">
        <v>1</v>
      </c>
      <c r="G3549" s="1">
        <v>2</v>
      </c>
      <c r="H3549" s="1">
        <v>1</v>
      </c>
    </row>
    <row r="3550" spans="1:8" x14ac:dyDescent="0.3">
      <c r="A3550" s="8" t="s">
        <v>4562</v>
      </c>
      <c r="B3550" s="6">
        <v>9024</v>
      </c>
      <c r="C3550" s="1">
        <v>9024</v>
      </c>
      <c r="D3550" s="1">
        <v>6</v>
      </c>
      <c r="E3550" s="1">
        <v>1</v>
      </c>
      <c r="G3550" s="1">
        <v>6</v>
      </c>
      <c r="H3550" s="1">
        <v>1</v>
      </c>
    </row>
    <row r="3551" spans="1:8" x14ac:dyDescent="0.3">
      <c r="A3551" s="8" t="s">
        <v>7965</v>
      </c>
      <c r="B3551" s="6">
        <v>8997</v>
      </c>
      <c r="C3551" s="1">
        <v>8997</v>
      </c>
      <c r="D3551" s="1">
        <v>3</v>
      </c>
      <c r="E3551" s="1">
        <v>1</v>
      </c>
      <c r="G3551" s="1">
        <v>3</v>
      </c>
      <c r="H3551" s="1">
        <v>1</v>
      </c>
    </row>
    <row r="3552" spans="1:8" x14ac:dyDescent="0.3">
      <c r="A3552" s="8" t="s">
        <v>9016</v>
      </c>
      <c r="B3552" s="6">
        <v>8997</v>
      </c>
      <c r="C3552" s="1">
        <v>8997</v>
      </c>
      <c r="D3552" s="1">
        <v>3</v>
      </c>
      <c r="E3552" s="1">
        <v>1</v>
      </c>
      <c r="G3552" s="1">
        <v>3</v>
      </c>
      <c r="H3552" s="1">
        <v>1</v>
      </c>
    </row>
    <row r="3553" spans="1:8" x14ac:dyDescent="0.3">
      <c r="A3553" s="8" t="s">
        <v>9390</v>
      </c>
      <c r="B3553" s="6">
        <v>8997</v>
      </c>
      <c r="C3553" s="1">
        <v>8997</v>
      </c>
      <c r="D3553" s="1">
        <v>3</v>
      </c>
      <c r="E3553" s="1">
        <v>1</v>
      </c>
      <c r="G3553" s="1">
        <v>3</v>
      </c>
      <c r="H3553" s="1">
        <v>1</v>
      </c>
    </row>
    <row r="3554" spans="1:8" x14ac:dyDescent="0.3">
      <c r="A3554" s="8" t="s">
        <v>5418</v>
      </c>
      <c r="B3554" s="6">
        <v>8997</v>
      </c>
      <c r="C3554" s="1">
        <v>8997</v>
      </c>
      <c r="D3554" s="1">
        <v>3</v>
      </c>
      <c r="E3554" s="1">
        <v>1</v>
      </c>
      <c r="G3554" s="1">
        <v>3</v>
      </c>
      <c r="H3554" s="1">
        <v>1</v>
      </c>
    </row>
    <row r="3555" spans="1:8" x14ac:dyDescent="0.3">
      <c r="A3555" s="8" t="s">
        <v>8263</v>
      </c>
      <c r="B3555" s="6">
        <v>8995</v>
      </c>
      <c r="C3555" s="1">
        <v>8995</v>
      </c>
      <c r="D3555" s="1">
        <v>5</v>
      </c>
      <c r="E3555" s="1">
        <v>1</v>
      </c>
      <c r="G3555" s="1">
        <v>5</v>
      </c>
      <c r="H3555" s="1">
        <v>1</v>
      </c>
    </row>
    <row r="3556" spans="1:8" x14ac:dyDescent="0.3">
      <c r="A3556" s="8" t="s">
        <v>8392</v>
      </c>
      <c r="B3556" s="6">
        <v>8995</v>
      </c>
      <c r="C3556" s="1">
        <v>8995</v>
      </c>
      <c r="D3556" s="1">
        <v>5</v>
      </c>
      <c r="E3556" s="1">
        <v>1</v>
      </c>
      <c r="G3556" s="1">
        <v>5</v>
      </c>
      <c r="H3556" s="1">
        <v>1</v>
      </c>
    </row>
    <row r="3557" spans="1:8" x14ac:dyDescent="0.3">
      <c r="A3557" s="8" t="s">
        <v>6298</v>
      </c>
      <c r="B3557" s="6">
        <v>8986</v>
      </c>
      <c r="C3557" s="1">
        <v>6912</v>
      </c>
      <c r="D3557" s="1">
        <v>17</v>
      </c>
      <c r="E3557" s="1">
        <v>3</v>
      </c>
      <c r="G3557" s="1">
        <v>17</v>
      </c>
      <c r="H3557" s="1">
        <v>3</v>
      </c>
    </row>
    <row r="3558" spans="1:8" x14ac:dyDescent="0.3">
      <c r="A3558" s="8" t="s">
        <v>7639</v>
      </c>
      <c r="B3558" s="6">
        <v>8982</v>
      </c>
      <c r="C3558" s="1">
        <v>8982</v>
      </c>
      <c r="D3558" s="1">
        <v>6</v>
      </c>
      <c r="E3558" s="1">
        <v>1</v>
      </c>
      <c r="G3558" s="1">
        <v>6</v>
      </c>
      <c r="H3558" s="1">
        <v>1</v>
      </c>
    </row>
    <row r="3559" spans="1:8" x14ac:dyDescent="0.3">
      <c r="A3559" s="8" t="s">
        <v>8957</v>
      </c>
      <c r="B3559" s="6">
        <v>8952</v>
      </c>
      <c r="C3559" s="1">
        <v>8952</v>
      </c>
      <c r="D3559" s="1">
        <v>2</v>
      </c>
      <c r="E3559" s="1">
        <v>1</v>
      </c>
      <c r="G3559" s="1">
        <v>2</v>
      </c>
      <c r="H3559" s="1">
        <v>1</v>
      </c>
    </row>
    <row r="3560" spans="1:8" x14ac:dyDescent="0.3">
      <c r="A3560" s="8" t="s">
        <v>9335</v>
      </c>
      <c r="B3560" s="6">
        <v>8949</v>
      </c>
      <c r="C3560" s="1">
        <v>7152</v>
      </c>
      <c r="D3560" s="1">
        <v>9</v>
      </c>
      <c r="E3560" s="1">
        <v>2</v>
      </c>
      <c r="G3560" s="1">
        <v>9</v>
      </c>
      <c r="H3560" s="1">
        <v>2</v>
      </c>
    </row>
    <row r="3561" spans="1:8" x14ac:dyDescent="0.3">
      <c r="A3561" s="8" t="s">
        <v>6227</v>
      </c>
      <c r="B3561" s="6">
        <v>8936</v>
      </c>
      <c r="C3561" s="1">
        <v>7188</v>
      </c>
      <c r="D3561" s="1">
        <v>4</v>
      </c>
      <c r="E3561" s="1">
        <v>2</v>
      </c>
      <c r="G3561" s="1">
        <v>4</v>
      </c>
      <c r="H3561" s="1">
        <v>2</v>
      </c>
    </row>
    <row r="3562" spans="1:8" x14ac:dyDescent="0.3">
      <c r="A3562" s="8" t="s">
        <v>7300</v>
      </c>
      <c r="B3562" s="6">
        <v>8932</v>
      </c>
      <c r="C3562" s="1">
        <v>7198</v>
      </c>
      <c r="D3562" s="1">
        <v>4</v>
      </c>
      <c r="E3562" s="1">
        <v>2</v>
      </c>
      <c r="G3562" s="1">
        <v>4</v>
      </c>
      <c r="H3562" s="1">
        <v>2</v>
      </c>
    </row>
    <row r="3563" spans="1:8" x14ac:dyDescent="0.3">
      <c r="A3563" s="8" t="s">
        <v>8661</v>
      </c>
      <c r="B3563" s="6">
        <v>8928</v>
      </c>
      <c r="C3563" s="1">
        <v>8928</v>
      </c>
      <c r="D3563" s="1">
        <v>2</v>
      </c>
      <c r="E3563" s="1">
        <v>1</v>
      </c>
      <c r="G3563" s="1">
        <v>2</v>
      </c>
      <c r="H3563" s="1">
        <v>1</v>
      </c>
    </row>
    <row r="3564" spans="1:8" x14ac:dyDescent="0.3">
      <c r="A3564" s="8" t="s">
        <v>8106</v>
      </c>
      <c r="B3564" s="6">
        <v>8910</v>
      </c>
      <c r="C3564" s="1">
        <v>3267</v>
      </c>
      <c r="D3564" s="1">
        <v>14</v>
      </c>
      <c r="E3564" s="1">
        <v>5</v>
      </c>
      <c r="G3564" s="1">
        <v>14</v>
      </c>
      <c r="H3564" s="1">
        <v>5</v>
      </c>
    </row>
    <row r="3565" spans="1:8" x14ac:dyDescent="0.3">
      <c r="A3565" s="8" t="s">
        <v>2614</v>
      </c>
      <c r="B3565" s="6">
        <v>8904</v>
      </c>
      <c r="C3565" s="1">
        <v>8904</v>
      </c>
      <c r="D3565" s="1">
        <v>2</v>
      </c>
      <c r="E3565" s="1">
        <v>1</v>
      </c>
      <c r="G3565" s="1">
        <v>2</v>
      </c>
      <c r="H3565" s="1">
        <v>1</v>
      </c>
    </row>
    <row r="3566" spans="1:8" x14ac:dyDescent="0.3">
      <c r="A3566" s="8" t="s">
        <v>6941</v>
      </c>
      <c r="B3566" s="6">
        <v>8896</v>
      </c>
      <c r="C3566" s="1">
        <v>8896</v>
      </c>
      <c r="D3566" s="1">
        <v>4</v>
      </c>
      <c r="E3566" s="1">
        <v>1</v>
      </c>
      <c r="G3566" s="1">
        <v>4</v>
      </c>
      <c r="H3566" s="1">
        <v>1</v>
      </c>
    </row>
    <row r="3567" spans="1:8" x14ac:dyDescent="0.3">
      <c r="A3567" s="8" t="s">
        <v>7331</v>
      </c>
      <c r="B3567" s="6">
        <v>8896</v>
      </c>
      <c r="C3567" s="1">
        <v>8896</v>
      </c>
      <c r="D3567" s="1">
        <v>8</v>
      </c>
      <c r="E3567" s="1">
        <v>1</v>
      </c>
      <c r="G3567" s="1">
        <v>8</v>
      </c>
      <c r="H3567" s="1">
        <v>1</v>
      </c>
    </row>
    <row r="3568" spans="1:8" x14ac:dyDescent="0.3">
      <c r="A3568" s="8" t="s">
        <v>8115</v>
      </c>
      <c r="B3568" s="6">
        <v>8892</v>
      </c>
      <c r="C3568" s="1">
        <v>8892</v>
      </c>
      <c r="D3568" s="1">
        <v>5</v>
      </c>
      <c r="E3568" s="1">
        <v>1</v>
      </c>
      <c r="G3568" s="1">
        <v>5</v>
      </c>
      <c r="H3568" s="1">
        <v>1</v>
      </c>
    </row>
    <row r="3569" spans="1:8" x14ac:dyDescent="0.3">
      <c r="A3569" s="8" t="s">
        <v>9277</v>
      </c>
      <c r="B3569" s="6">
        <v>8856</v>
      </c>
      <c r="C3569" s="1">
        <v>8856</v>
      </c>
      <c r="D3569" s="1">
        <v>3</v>
      </c>
      <c r="E3569" s="1">
        <v>1</v>
      </c>
      <c r="G3569" s="1">
        <v>3</v>
      </c>
      <c r="H3569" s="1">
        <v>1</v>
      </c>
    </row>
    <row r="3570" spans="1:8" x14ac:dyDescent="0.3">
      <c r="A3570" s="8" t="s">
        <v>8866</v>
      </c>
      <c r="B3570" s="6">
        <v>8856</v>
      </c>
      <c r="C3570" s="1">
        <v>8856</v>
      </c>
      <c r="D3570" s="1">
        <v>3</v>
      </c>
      <c r="E3570" s="1">
        <v>1</v>
      </c>
      <c r="G3570" s="1">
        <v>3</v>
      </c>
      <c r="H3570" s="1">
        <v>1</v>
      </c>
    </row>
    <row r="3571" spans="1:8" x14ac:dyDescent="0.3">
      <c r="A3571" s="8" t="s">
        <v>4163</v>
      </c>
      <c r="B3571" s="6">
        <v>8808</v>
      </c>
      <c r="C3571" s="1">
        <v>8808</v>
      </c>
      <c r="D3571" s="1">
        <v>3</v>
      </c>
      <c r="E3571" s="1">
        <v>1</v>
      </c>
      <c r="G3571" s="1">
        <v>3</v>
      </c>
      <c r="H3571" s="1">
        <v>1</v>
      </c>
    </row>
    <row r="3572" spans="1:8" x14ac:dyDescent="0.3">
      <c r="A3572" s="8" t="s">
        <v>5906</v>
      </c>
      <c r="B3572" s="6">
        <v>8804</v>
      </c>
      <c r="C3572" s="1">
        <v>8804</v>
      </c>
      <c r="D3572" s="1">
        <v>4</v>
      </c>
      <c r="E3572" s="1">
        <v>1</v>
      </c>
      <c r="G3572" s="1">
        <v>4</v>
      </c>
      <c r="H3572" s="1">
        <v>1</v>
      </c>
    </row>
    <row r="3573" spans="1:8" x14ac:dyDescent="0.3">
      <c r="A3573" s="8" t="s">
        <v>7384</v>
      </c>
      <c r="B3573" s="6">
        <v>8792</v>
      </c>
      <c r="C3573" s="1">
        <v>8792</v>
      </c>
      <c r="D3573" s="1">
        <v>4</v>
      </c>
      <c r="E3573" s="1">
        <v>1</v>
      </c>
      <c r="G3573" s="1">
        <v>4</v>
      </c>
      <c r="H3573" s="1">
        <v>1</v>
      </c>
    </row>
    <row r="3574" spans="1:8" x14ac:dyDescent="0.3">
      <c r="A3574" s="8" t="s">
        <v>3239</v>
      </c>
      <c r="B3574" s="6">
        <v>8792</v>
      </c>
      <c r="C3574" s="1">
        <v>8792</v>
      </c>
      <c r="D3574" s="1">
        <v>4</v>
      </c>
      <c r="E3574" s="1">
        <v>1</v>
      </c>
      <c r="G3574" s="1">
        <v>4</v>
      </c>
      <c r="H3574" s="1">
        <v>1</v>
      </c>
    </row>
    <row r="3575" spans="1:8" x14ac:dyDescent="0.3">
      <c r="A3575" s="8" t="s">
        <v>8123</v>
      </c>
      <c r="B3575" s="6">
        <v>8784</v>
      </c>
      <c r="C3575" s="1">
        <v>8784</v>
      </c>
      <c r="D3575" s="1">
        <v>8</v>
      </c>
      <c r="E3575" s="1">
        <v>1</v>
      </c>
      <c r="G3575" s="1">
        <v>8</v>
      </c>
      <c r="H3575" s="1">
        <v>1</v>
      </c>
    </row>
    <row r="3576" spans="1:8" x14ac:dyDescent="0.3">
      <c r="A3576" s="8" t="s">
        <v>1244</v>
      </c>
      <c r="B3576" s="6">
        <v>8754</v>
      </c>
      <c r="C3576" s="1">
        <v>8754</v>
      </c>
      <c r="D3576" s="1">
        <v>3</v>
      </c>
      <c r="E3576" s="1">
        <v>1</v>
      </c>
      <c r="G3576" s="1">
        <v>3</v>
      </c>
      <c r="H3576" s="1">
        <v>1</v>
      </c>
    </row>
    <row r="3577" spans="1:8" x14ac:dyDescent="0.3">
      <c r="A3577" s="8" t="s">
        <v>7981</v>
      </c>
      <c r="B3577" s="6">
        <v>8736</v>
      </c>
      <c r="C3577" s="1">
        <v>8736</v>
      </c>
      <c r="D3577" s="1">
        <v>3</v>
      </c>
      <c r="E3577" s="1">
        <v>1</v>
      </c>
      <c r="G3577" s="1">
        <v>3</v>
      </c>
      <c r="H3577" s="1">
        <v>1</v>
      </c>
    </row>
    <row r="3578" spans="1:8" x14ac:dyDescent="0.3">
      <c r="A3578" s="8" t="s">
        <v>6878</v>
      </c>
      <c r="B3578" s="6">
        <v>8728</v>
      </c>
      <c r="C3578" s="1">
        <v>8728</v>
      </c>
      <c r="D3578" s="1">
        <v>8</v>
      </c>
      <c r="E3578" s="1">
        <v>1</v>
      </c>
      <c r="G3578" s="1">
        <v>8</v>
      </c>
      <c r="H3578" s="1">
        <v>1</v>
      </c>
    </row>
    <row r="3579" spans="1:8" x14ac:dyDescent="0.3">
      <c r="A3579" s="8" t="s">
        <v>7571</v>
      </c>
      <c r="B3579" s="6">
        <v>8718</v>
      </c>
      <c r="C3579" s="1">
        <v>8718</v>
      </c>
      <c r="D3579" s="1">
        <v>3</v>
      </c>
      <c r="E3579" s="1">
        <v>1</v>
      </c>
      <c r="G3579" s="1">
        <v>3</v>
      </c>
      <c r="H3579" s="1">
        <v>1</v>
      </c>
    </row>
    <row r="3580" spans="1:8" x14ac:dyDescent="0.3">
      <c r="A3580" s="8" t="s">
        <v>6147</v>
      </c>
      <c r="B3580" s="6">
        <v>8714</v>
      </c>
      <c r="C3580" s="1">
        <v>8714</v>
      </c>
      <c r="D3580" s="1">
        <v>4</v>
      </c>
      <c r="E3580" s="1">
        <v>1</v>
      </c>
      <c r="G3580" s="1">
        <v>4</v>
      </c>
      <c r="H3580" s="1">
        <v>1</v>
      </c>
    </row>
    <row r="3581" spans="1:8" x14ac:dyDescent="0.3">
      <c r="A3581" s="8" t="s">
        <v>6454</v>
      </c>
      <c r="B3581" s="6">
        <v>8712</v>
      </c>
      <c r="C3581" s="1">
        <v>8712</v>
      </c>
      <c r="D3581" s="1">
        <v>2</v>
      </c>
      <c r="E3581" s="1">
        <v>1</v>
      </c>
      <c r="G3581" s="1">
        <v>2</v>
      </c>
      <c r="H3581" s="1">
        <v>1</v>
      </c>
    </row>
    <row r="3582" spans="1:8" x14ac:dyDescent="0.3">
      <c r="A3582" s="8" t="s">
        <v>4276</v>
      </c>
      <c r="B3582" s="6">
        <v>8682</v>
      </c>
      <c r="C3582" s="1">
        <v>4356</v>
      </c>
      <c r="D3582" s="1">
        <v>5</v>
      </c>
      <c r="E3582" s="1">
        <v>2</v>
      </c>
      <c r="G3582" s="1">
        <v>5</v>
      </c>
      <c r="H3582" s="1">
        <v>2</v>
      </c>
    </row>
    <row r="3583" spans="1:8" x14ac:dyDescent="0.3">
      <c r="A3583" s="8" t="s">
        <v>1562</v>
      </c>
      <c r="B3583" s="6">
        <v>8664</v>
      </c>
      <c r="C3583" s="1">
        <v>8664</v>
      </c>
      <c r="D3583" s="1">
        <v>4</v>
      </c>
      <c r="E3583" s="1">
        <v>1</v>
      </c>
      <c r="G3583" s="1">
        <v>4</v>
      </c>
      <c r="H3583" s="1">
        <v>1</v>
      </c>
    </row>
    <row r="3584" spans="1:8" x14ac:dyDescent="0.3">
      <c r="A3584" s="8" t="s">
        <v>7150</v>
      </c>
      <c r="B3584" s="6">
        <v>8664</v>
      </c>
      <c r="C3584" s="1">
        <v>8664</v>
      </c>
      <c r="D3584" s="1">
        <v>4</v>
      </c>
      <c r="E3584" s="1">
        <v>1</v>
      </c>
      <c r="G3584" s="1">
        <v>4</v>
      </c>
      <c r="H3584" s="1">
        <v>1</v>
      </c>
    </row>
    <row r="3585" spans="1:8" x14ac:dyDescent="0.3">
      <c r="A3585" s="8" t="s">
        <v>2828</v>
      </c>
      <c r="B3585" s="6">
        <v>8662</v>
      </c>
      <c r="C3585" s="1">
        <v>8662</v>
      </c>
      <c r="D3585" s="1">
        <v>2</v>
      </c>
      <c r="E3585" s="1">
        <v>1</v>
      </c>
      <c r="G3585" s="1">
        <v>2</v>
      </c>
      <c r="H3585" s="1">
        <v>1</v>
      </c>
    </row>
    <row r="3586" spans="1:8" x14ac:dyDescent="0.3">
      <c r="A3586" s="8" t="s">
        <v>5390</v>
      </c>
      <c r="B3586" s="6">
        <v>8645</v>
      </c>
      <c r="C3586" s="1">
        <v>8645</v>
      </c>
      <c r="D3586" s="1">
        <v>7</v>
      </c>
      <c r="E3586" s="1">
        <v>1</v>
      </c>
      <c r="G3586" s="1">
        <v>7</v>
      </c>
      <c r="H3586" s="1">
        <v>1</v>
      </c>
    </row>
    <row r="3587" spans="1:8" x14ac:dyDescent="0.3">
      <c r="A3587" s="8" t="s">
        <v>9223</v>
      </c>
      <c r="B3587" s="6">
        <v>8608</v>
      </c>
      <c r="C3587" s="1">
        <v>8608</v>
      </c>
      <c r="D3587" s="1">
        <v>2</v>
      </c>
      <c r="E3587" s="1">
        <v>1</v>
      </c>
      <c r="G3587" s="1">
        <v>2</v>
      </c>
      <c r="H3587" s="1">
        <v>1</v>
      </c>
    </row>
    <row r="3588" spans="1:8" x14ac:dyDescent="0.3">
      <c r="A3588" s="8" t="s">
        <v>9507</v>
      </c>
      <c r="B3588" s="6">
        <v>8598</v>
      </c>
      <c r="C3588" s="1">
        <v>8598</v>
      </c>
      <c r="D3588" s="1">
        <v>1</v>
      </c>
      <c r="E3588" s="1">
        <v>1</v>
      </c>
      <c r="G3588" s="1">
        <v>1</v>
      </c>
      <c r="H3588" s="1">
        <v>1</v>
      </c>
    </row>
    <row r="3589" spans="1:8" x14ac:dyDescent="0.3">
      <c r="A3589" s="8" t="s">
        <v>5807</v>
      </c>
      <c r="B3589" s="6">
        <v>8596</v>
      </c>
      <c r="C3589" s="1">
        <v>8596</v>
      </c>
      <c r="D3589" s="1">
        <v>7</v>
      </c>
      <c r="E3589" s="1">
        <v>1</v>
      </c>
      <c r="G3589" s="1">
        <v>7</v>
      </c>
      <c r="H3589" s="1">
        <v>1</v>
      </c>
    </row>
    <row r="3590" spans="1:8" x14ac:dyDescent="0.3">
      <c r="A3590" s="8" t="s">
        <v>9153</v>
      </c>
      <c r="B3590" s="6">
        <v>8592</v>
      </c>
      <c r="C3590" s="1">
        <v>8592</v>
      </c>
      <c r="D3590" s="1">
        <v>3</v>
      </c>
      <c r="E3590" s="1">
        <v>1</v>
      </c>
      <c r="G3590" s="1">
        <v>3</v>
      </c>
      <c r="H3590" s="1">
        <v>1</v>
      </c>
    </row>
    <row r="3591" spans="1:8" x14ac:dyDescent="0.3">
      <c r="A3591" s="8" t="s">
        <v>8480</v>
      </c>
      <c r="B3591" s="6">
        <v>8576</v>
      </c>
      <c r="C3591" s="1">
        <v>6196</v>
      </c>
      <c r="D3591" s="1">
        <v>4</v>
      </c>
      <c r="E3591" s="1">
        <v>2</v>
      </c>
      <c r="G3591" s="1">
        <v>4</v>
      </c>
      <c r="H3591" s="1">
        <v>2</v>
      </c>
    </row>
    <row r="3592" spans="1:8" x14ac:dyDescent="0.3">
      <c r="A3592" s="8" t="s">
        <v>6312</v>
      </c>
      <c r="B3592" s="6">
        <v>8569</v>
      </c>
      <c r="C3592" s="1">
        <v>8196</v>
      </c>
      <c r="D3592" s="1">
        <v>4</v>
      </c>
      <c r="E3592" s="1">
        <v>2</v>
      </c>
      <c r="G3592" s="1">
        <v>4</v>
      </c>
      <c r="H3592" s="1">
        <v>2</v>
      </c>
    </row>
    <row r="3593" spans="1:8" x14ac:dyDescent="0.3">
      <c r="A3593" s="8" t="s">
        <v>8292</v>
      </c>
      <c r="B3593" s="6">
        <v>8568</v>
      </c>
      <c r="C3593" s="1">
        <v>8568</v>
      </c>
      <c r="D3593" s="1">
        <v>3</v>
      </c>
      <c r="E3593" s="1">
        <v>1</v>
      </c>
      <c r="G3593" s="1">
        <v>3</v>
      </c>
      <c r="H3593" s="1">
        <v>1</v>
      </c>
    </row>
    <row r="3594" spans="1:8" x14ac:dyDescent="0.3">
      <c r="A3594" s="8" t="s">
        <v>6350</v>
      </c>
      <c r="B3594" s="6">
        <v>8559</v>
      </c>
      <c r="C3594" s="1">
        <v>8559</v>
      </c>
      <c r="D3594" s="1">
        <v>1</v>
      </c>
      <c r="E3594" s="1">
        <v>1</v>
      </c>
      <c r="G3594" s="1">
        <v>1</v>
      </c>
      <c r="H3594" s="1">
        <v>1</v>
      </c>
    </row>
    <row r="3595" spans="1:8" x14ac:dyDescent="0.3">
      <c r="A3595" s="8" t="s">
        <v>6833</v>
      </c>
      <c r="B3595" s="6">
        <v>8552</v>
      </c>
      <c r="C3595" s="1">
        <v>8552</v>
      </c>
      <c r="D3595" s="1">
        <v>2</v>
      </c>
      <c r="E3595" s="1">
        <v>1</v>
      </c>
      <c r="G3595" s="1">
        <v>2</v>
      </c>
      <c r="H3595" s="1">
        <v>1</v>
      </c>
    </row>
    <row r="3596" spans="1:8" x14ac:dyDescent="0.3">
      <c r="A3596" s="8" t="s">
        <v>6849</v>
      </c>
      <c r="B3596" s="6">
        <v>8544</v>
      </c>
      <c r="C3596" s="1">
        <v>8544</v>
      </c>
      <c r="D3596" s="1">
        <v>2</v>
      </c>
      <c r="E3596" s="1">
        <v>1</v>
      </c>
      <c r="G3596" s="1">
        <v>2</v>
      </c>
      <c r="H3596" s="1">
        <v>1</v>
      </c>
    </row>
    <row r="3597" spans="1:8" x14ac:dyDescent="0.3">
      <c r="A3597" s="8" t="s">
        <v>7875</v>
      </c>
      <c r="B3597" s="6">
        <v>8544</v>
      </c>
      <c r="C3597" s="1">
        <v>8544</v>
      </c>
      <c r="D3597" s="1">
        <v>2</v>
      </c>
      <c r="E3597" s="1">
        <v>1</v>
      </c>
      <c r="G3597" s="1">
        <v>2</v>
      </c>
      <c r="H3597" s="1">
        <v>1</v>
      </c>
    </row>
    <row r="3598" spans="1:8" x14ac:dyDescent="0.3">
      <c r="A3598" s="8" t="s">
        <v>7322</v>
      </c>
      <c r="B3598" s="6">
        <v>8499</v>
      </c>
      <c r="C3598" s="1">
        <v>5775</v>
      </c>
      <c r="D3598" s="1">
        <v>10</v>
      </c>
      <c r="E3598" s="1">
        <v>2</v>
      </c>
      <c r="G3598" s="1">
        <v>10</v>
      </c>
      <c r="H3598" s="1">
        <v>2</v>
      </c>
    </row>
    <row r="3599" spans="1:8" x14ac:dyDescent="0.3">
      <c r="A3599" s="8" t="s">
        <v>7566</v>
      </c>
      <c r="B3599" s="6">
        <v>8496</v>
      </c>
      <c r="C3599" s="1">
        <v>8496</v>
      </c>
      <c r="D3599" s="1">
        <v>6</v>
      </c>
      <c r="E3599" s="1">
        <v>1</v>
      </c>
      <c r="G3599" s="1">
        <v>6</v>
      </c>
      <c r="H3599" s="1">
        <v>1</v>
      </c>
    </row>
    <row r="3600" spans="1:8" x14ac:dyDescent="0.3">
      <c r="A3600" s="8" t="s">
        <v>4148</v>
      </c>
      <c r="B3600" s="6">
        <v>8495</v>
      </c>
      <c r="C3600" s="1">
        <v>8495</v>
      </c>
      <c r="D3600" s="1">
        <v>5</v>
      </c>
      <c r="E3600" s="1">
        <v>1</v>
      </c>
      <c r="G3600" s="1">
        <v>5</v>
      </c>
      <c r="H3600" s="1">
        <v>1</v>
      </c>
    </row>
    <row r="3601" spans="1:8" x14ac:dyDescent="0.3">
      <c r="A3601" s="8" t="s">
        <v>6639</v>
      </c>
      <c r="B3601" s="6">
        <v>8484</v>
      </c>
      <c r="C3601" s="1">
        <v>8484</v>
      </c>
      <c r="D3601" s="1">
        <v>3</v>
      </c>
      <c r="E3601" s="1">
        <v>1</v>
      </c>
      <c r="G3601" s="1">
        <v>3</v>
      </c>
      <c r="H3601" s="1">
        <v>1</v>
      </c>
    </row>
    <row r="3602" spans="1:8" x14ac:dyDescent="0.3">
      <c r="A3602" s="8" t="s">
        <v>5895</v>
      </c>
      <c r="B3602" s="6">
        <v>8483</v>
      </c>
      <c r="C3602" s="1">
        <v>7936</v>
      </c>
      <c r="D3602" s="1">
        <v>5</v>
      </c>
      <c r="E3602" s="1">
        <v>2</v>
      </c>
      <c r="G3602" s="1">
        <v>5</v>
      </c>
      <c r="H3602" s="1">
        <v>2</v>
      </c>
    </row>
    <row r="3603" spans="1:8" x14ac:dyDescent="0.3">
      <c r="A3603" s="8" t="s">
        <v>4319</v>
      </c>
      <c r="B3603" s="6">
        <v>8461</v>
      </c>
      <c r="C3603" s="1">
        <v>6069</v>
      </c>
      <c r="D3603" s="1">
        <v>9</v>
      </c>
      <c r="E3603" s="1">
        <v>2</v>
      </c>
      <c r="G3603" s="1">
        <v>9</v>
      </c>
      <c r="H3603" s="1">
        <v>2</v>
      </c>
    </row>
    <row r="3604" spans="1:8" x14ac:dyDescent="0.3">
      <c r="A3604" s="8" t="s">
        <v>7504</v>
      </c>
      <c r="B3604" s="6">
        <v>8392</v>
      </c>
      <c r="C3604" s="1">
        <v>8392</v>
      </c>
      <c r="D3604" s="1">
        <v>5</v>
      </c>
      <c r="E3604" s="1">
        <v>1</v>
      </c>
      <c r="G3604" s="1">
        <v>5</v>
      </c>
      <c r="H3604" s="1">
        <v>1</v>
      </c>
    </row>
    <row r="3605" spans="1:8" x14ac:dyDescent="0.3">
      <c r="A3605" s="8" t="s">
        <v>7540</v>
      </c>
      <c r="B3605" s="6">
        <v>8388</v>
      </c>
      <c r="C3605" s="1">
        <v>8388</v>
      </c>
      <c r="D3605" s="1">
        <v>1</v>
      </c>
      <c r="E3605" s="1">
        <v>1</v>
      </c>
      <c r="G3605" s="1">
        <v>1</v>
      </c>
      <c r="H3605" s="1">
        <v>1</v>
      </c>
    </row>
    <row r="3606" spans="1:8" x14ac:dyDescent="0.3">
      <c r="A3606" s="8" t="s">
        <v>2592</v>
      </c>
      <c r="B3606" s="6">
        <v>8376</v>
      </c>
      <c r="C3606" s="1">
        <v>8376</v>
      </c>
      <c r="D3606" s="1">
        <v>12</v>
      </c>
      <c r="E3606" s="1">
        <v>1</v>
      </c>
      <c r="G3606" s="1">
        <v>12</v>
      </c>
      <c r="H3606" s="1">
        <v>1</v>
      </c>
    </row>
    <row r="3607" spans="1:8" x14ac:dyDescent="0.3">
      <c r="A3607" s="8" t="s">
        <v>6485</v>
      </c>
      <c r="B3607" s="6">
        <v>8376</v>
      </c>
      <c r="C3607" s="1">
        <v>8376</v>
      </c>
      <c r="D3607" s="1">
        <v>3</v>
      </c>
      <c r="E3607" s="1">
        <v>1</v>
      </c>
      <c r="G3607" s="1">
        <v>3</v>
      </c>
      <c r="H3607" s="1">
        <v>1</v>
      </c>
    </row>
    <row r="3608" spans="1:8" x14ac:dyDescent="0.3">
      <c r="A3608" s="8" t="s">
        <v>8334</v>
      </c>
      <c r="B3608" s="6">
        <v>8375</v>
      </c>
      <c r="C3608" s="1">
        <v>8196</v>
      </c>
      <c r="D3608" s="1">
        <v>4</v>
      </c>
      <c r="E3608" s="1">
        <v>2</v>
      </c>
      <c r="G3608" s="1">
        <v>4</v>
      </c>
      <c r="H3608" s="1">
        <v>2</v>
      </c>
    </row>
    <row r="3609" spans="1:8" x14ac:dyDescent="0.3">
      <c r="A3609" s="8" t="s">
        <v>8001</v>
      </c>
      <c r="B3609" s="6">
        <v>8372</v>
      </c>
      <c r="C3609" s="1">
        <v>4396</v>
      </c>
      <c r="D3609" s="1">
        <v>14</v>
      </c>
      <c r="E3609" s="1">
        <v>2</v>
      </c>
      <c r="G3609" s="1">
        <v>14</v>
      </c>
      <c r="H3609" s="1">
        <v>2</v>
      </c>
    </row>
    <row r="3610" spans="1:8" x14ac:dyDescent="0.3">
      <c r="A3610" s="8" t="s">
        <v>3005</v>
      </c>
      <c r="B3610" s="6">
        <v>8352</v>
      </c>
      <c r="C3610" s="1">
        <v>8352</v>
      </c>
      <c r="D3610" s="1">
        <v>6</v>
      </c>
      <c r="E3610" s="1">
        <v>1</v>
      </c>
      <c r="G3610" s="1">
        <v>6</v>
      </c>
      <c r="H3610" s="1">
        <v>1</v>
      </c>
    </row>
    <row r="3611" spans="1:8" x14ac:dyDescent="0.3">
      <c r="A3611" s="8" t="s">
        <v>8747</v>
      </c>
      <c r="B3611" s="6">
        <v>8295</v>
      </c>
      <c r="C3611" s="1">
        <v>8295</v>
      </c>
      <c r="D3611" s="1">
        <v>5</v>
      </c>
      <c r="E3611" s="1">
        <v>1</v>
      </c>
      <c r="G3611" s="1">
        <v>5</v>
      </c>
      <c r="H3611" s="1">
        <v>1</v>
      </c>
    </row>
    <row r="3612" spans="1:8" x14ac:dyDescent="0.3">
      <c r="A3612" s="8" t="s">
        <v>5127</v>
      </c>
      <c r="B3612" s="6">
        <v>8288</v>
      </c>
      <c r="C3612" s="1">
        <v>8288</v>
      </c>
      <c r="D3612" s="1">
        <v>2</v>
      </c>
      <c r="E3612" s="1">
        <v>1</v>
      </c>
      <c r="G3612" s="1">
        <v>2</v>
      </c>
      <c r="H3612" s="1">
        <v>1</v>
      </c>
    </row>
    <row r="3613" spans="1:8" x14ac:dyDescent="0.3">
      <c r="A3613" s="8" t="s">
        <v>8400</v>
      </c>
      <c r="B3613" s="6">
        <v>8285</v>
      </c>
      <c r="C3613" s="1">
        <v>4584</v>
      </c>
      <c r="D3613" s="1">
        <v>7</v>
      </c>
      <c r="E3613" s="1">
        <v>3</v>
      </c>
      <c r="G3613" s="1">
        <v>7</v>
      </c>
      <c r="H3613" s="1">
        <v>3</v>
      </c>
    </row>
    <row r="3614" spans="1:8" x14ac:dyDescent="0.3">
      <c r="A3614" s="8" t="s">
        <v>1228</v>
      </c>
      <c r="B3614" s="6">
        <v>8282</v>
      </c>
      <c r="C3614" s="1">
        <v>3663</v>
      </c>
      <c r="D3614" s="1">
        <v>16</v>
      </c>
      <c r="E3614" s="1">
        <v>4</v>
      </c>
      <c r="G3614" s="1">
        <v>16</v>
      </c>
      <c r="H3614" s="1">
        <v>4</v>
      </c>
    </row>
    <row r="3615" spans="1:8" x14ac:dyDescent="0.3">
      <c r="A3615" s="8" t="s">
        <v>1585</v>
      </c>
      <c r="B3615" s="6">
        <v>8274</v>
      </c>
      <c r="C3615" s="1">
        <v>7996</v>
      </c>
      <c r="D3615" s="1">
        <v>4</v>
      </c>
      <c r="E3615" s="1">
        <v>2</v>
      </c>
      <c r="G3615" s="1">
        <v>4</v>
      </c>
      <c r="H3615" s="1">
        <v>2</v>
      </c>
    </row>
    <row r="3616" spans="1:8" x14ac:dyDescent="0.3">
      <c r="A3616" s="8" t="s">
        <v>6324</v>
      </c>
      <c r="B3616" s="6">
        <v>8263</v>
      </c>
      <c r="C3616" s="1">
        <v>6231</v>
      </c>
      <c r="D3616" s="1">
        <v>7</v>
      </c>
      <c r="E3616" s="1">
        <v>2</v>
      </c>
      <c r="G3616" s="1">
        <v>7</v>
      </c>
      <c r="H3616" s="1">
        <v>2</v>
      </c>
    </row>
    <row r="3617" spans="1:8" x14ac:dyDescent="0.3">
      <c r="A3617" s="8" t="s">
        <v>6181</v>
      </c>
      <c r="B3617" s="6">
        <v>8238</v>
      </c>
      <c r="C3617" s="1">
        <v>8238</v>
      </c>
      <c r="D3617" s="1">
        <v>6</v>
      </c>
      <c r="E3617" s="1">
        <v>1</v>
      </c>
      <c r="G3617" s="1">
        <v>6</v>
      </c>
      <c r="H3617" s="1">
        <v>1</v>
      </c>
    </row>
    <row r="3618" spans="1:8" x14ac:dyDescent="0.3">
      <c r="A3618" s="8" t="s">
        <v>8603</v>
      </c>
      <c r="B3618" s="6">
        <v>8226</v>
      </c>
      <c r="C3618" s="1">
        <v>8226</v>
      </c>
      <c r="D3618" s="1">
        <v>3</v>
      </c>
      <c r="E3618" s="1">
        <v>1</v>
      </c>
      <c r="G3618" s="1">
        <v>3</v>
      </c>
      <c r="H3618" s="1">
        <v>1</v>
      </c>
    </row>
    <row r="3619" spans="1:8" x14ac:dyDescent="0.3">
      <c r="A3619" s="8" t="s">
        <v>4854</v>
      </c>
      <c r="B3619" s="6">
        <v>8226</v>
      </c>
      <c r="C3619" s="1">
        <v>8226</v>
      </c>
      <c r="D3619" s="1">
        <v>3</v>
      </c>
      <c r="E3619" s="1">
        <v>1</v>
      </c>
      <c r="G3619" s="1">
        <v>3</v>
      </c>
      <c r="H3619" s="1">
        <v>1</v>
      </c>
    </row>
    <row r="3620" spans="1:8" x14ac:dyDescent="0.3">
      <c r="A3620" s="8" t="s">
        <v>8967</v>
      </c>
      <c r="B3620" s="6">
        <v>8226</v>
      </c>
      <c r="C3620" s="1">
        <v>8226</v>
      </c>
      <c r="D3620" s="1">
        <v>3</v>
      </c>
      <c r="E3620" s="1">
        <v>1</v>
      </c>
      <c r="G3620" s="1">
        <v>3</v>
      </c>
      <c r="H3620" s="1">
        <v>1</v>
      </c>
    </row>
    <row r="3621" spans="1:8" x14ac:dyDescent="0.3">
      <c r="A3621" s="8" t="s">
        <v>8895</v>
      </c>
      <c r="B3621" s="6">
        <v>8205</v>
      </c>
      <c r="C3621" s="1">
        <v>4800</v>
      </c>
      <c r="D3621" s="1">
        <v>7</v>
      </c>
      <c r="E3621" s="1">
        <v>2</v>
      </c>
      <c r="G3621" s="1">
        <v>7</v>
      </c>
      <c r="H3621" s="1">
        <v>2</v>
      </c>
    </row>
    <row r="3622" spans="1:8" x14ac:dyDescent="0.3">
      <c r="A3622" s="8" t="s">
        <v>6794</v>
      </c>
      <c r="B3622" s="6">
        <v>8198</v>
      </c>
      <c r="C3622" s="1">
        <v>8198</v>
      </c>
      <c r="D3622" s="1">
        <v>2</v>
      </c>
      <c r="E3622" s="1">
        <v>1</v>
      </c>
      <c r="G3622" s="1">
        <v>2</v>
      </c>
      <c r="H3622" s="1">
        <v>1</v>
      </c>
    </row>
    <row r="3623" spans="1:8" x14ac:dyDescent="0.3">
      <c r="A3623" s="8" t="s">
        <v>7276</v>
      </c>
      <c r="B3623" s="6">
        <v>8198</v>
      </c>
      <c r="C3623" s="1">
        <v>8198</v>
      </c>
      <c r="D3623" s="1">
        <v>2</v>
      </c>
      <c r="E3623" s="1">
        <v>1</v>
      </c>
      <c r="G3623" s="1">
        <v>2</v>
      </c>
      <c r="H3623" s="1">
        <v>1</v>
      </c>
    </row>
    <row r="3624" spans="1:8" x14ac:dyDescent="0.3">
      <c r="A3624" s="8" t="s">
        <v>6069</v>
      </c>
      <c r="B3624" s="6">
        <v>8194</v>
      </c>
      <c r="C3624" s="1">
        <v>8194</v>
      </c>
      <c r="D3624" s="1">
        <v>1</v>
      </c>
      <c r="E3624" s="1">
        <v>1</v>
      </c>
      <c r="G3624" s="1">
        <v>1</v>
      </c>
      <c r="H3624" s="1">
        <v>1</v>
      </c>
    </row>
    <row r="3625" spans="1:8" x14ac:dyDescent="0.3">
      <c r="A3625" s="8" t="s">
        <v>9405</v>
      </c>
      <c r="B3625" s="6">
        <v>8116</v>
      </c>
      <c r="C3625" s="1">
        <v>5344</v>
      </c>
      <c r="D3625" s="1">
        <v>5</v>
      </c>
      <c r="E3625" s="1">
        <v>2</v>
      </c>
      <c r="G3625" s="1">
        <v>5</v>
      </c>
      <c r="H3625" s="1">
        <v>2</v>
      </c>
    </row>
    <row r="3626" spans="1:8" x14ac:dyDescent="0.3">
      <c r="A3626" s="8" t="s">
        <v>9267</v>
      </c>
      <c r="B3626" s="6">
        <v>8108</v>
      </c>
      <c r="C3626" s="1">
        <v>8108</v>
      </c>
      <c r="D3626" s="1">
        <v>4</v>
      </c>
      <c r="E3626" s="1">
        <v>1</v>
      </c>
      <c r="G3626" s="1">
        <v>4</v>
      </c>
      <c r="H3626" s="1">
        <v>1</v>
      </c>
    </row>
    <row r="3627" spans="1:8" x14ac:dyDescent="0.3">
      <c r="A3627" s="8" t="s">
        <v>6743</v>
      </c>
      <c r="B3627" s="6">
        <v>8096</v>
      </c>
      <c r="C3627" s="1">
        <v>8096</v>
      </c>
      <c r="D3627" s="1">
        <v>2</v>
      </c>
      <c r="E3627" s="1">
        <v>1</v>
      </c>
      <c r="G3627" s="1">
        <v>2</v>
      </c>
      <c r="H3627" s="1">
        <v>1</v>
      </c>
    </row>
    <row r="3628" spans="1:8" x14ac:dyDescent="0.3">
      <c r="A3628" s="8" t="s">
        <v>6142</v>
      </c>
      <c r="B3628" s="6">
        <v>8048</v>
      </c>
      <c r="C3628" s="1">
        <v>8048</v>
      </c>
      <c r="D3628" s="1">
        <v>1</v>
      </c>
      <c r="E3628" s="1">
        <v>1</v>
      </c>
      <c r="G3628" s="1">
        <v>1</v>
      </c>
      <c r="H3628" s="1">
        <v>1</v>
      </c>
    </row>
    <row r="3629" spans="1:8" x14ac:dyDescent="0.3">
      <c r="A3629" s="8" t="s">
        <v>7003</v>
      </c>
      <c r="B3629" s="6">
        <v>8028</v>
      </c>
      <c r="C3629" s="1">
        <v>8028</v>
      </c>
      <c r="D3629" s="1">
        <v>12</v>
      </c>
      <c r="E3629" s="1">
        <v>1</v>
      </c>
      <c r="G3629" s="1">
        <v>12</v>
      </c>
      <c r="H3629" s="1">
        <v>1</v>
      </c>
    </row>
    <row r="3630" spans="1:8" x14ac:dyDescent="0.3">
      <c r="A3630" s="8" t="s">
        <v>7766</v>
      </c>
      <c r="B3630" s="6">
        <v>8016</v>
      </c>
      <c r="C3630" s="1">
        <v>8016</v>
      </c>
      <c r="D3630" s="1">
        <v>3</v>
      </c>
      <c r="E3630" s="1">
        <v>1</v>
      </c>
      <c r="G3630" s="1">
        <v>3</v>
      </c>
      <c r="H3630" s="1">
        <v>1</v>
      </c>
    </row>
    <row r="3631" spans="1:8" x14ac:dyDescent="0.3">
      <c r="A3631" s="8" t="s">
        <v>8792</v>
      </c>
      <c r="B3631" s="6">
        <v>8016</v>
      </c>
      <c r="C3631" s="1">
        <v>8016</v>
      </c>
      <c r="D3631" s="1">
        <v>3</v>
      </c>
      <c r="E3631" s="1">
        <v>1</v>
      </c>
      <c r="G3631" s="1">
        <v>3</v>
      </c>
      <c r="H3631" s="1">
        <v>1</v>
      </c>
    </row>
    <row r="3632" spans="1:8" x14ac:dyDescent="0.3">
      <c r="A3632" s="8" t="s">
        <v>6652</v>
      </c>
      <c r="B3632" s="6">
        <v>7999</v>
      </c>
      <c r="C3632" s="1">
        <v>7999</v>
      </c>
      <c r="D3632" s="1">
        <v>1</v>
      </c>
      <c r="E3632" s="1">
        <v>1</v>
      </c>
      <c r="G3632" s="1">
        <v>1</v>
      </c>
      <c r="H3632" s="1">
        <v>1</v>
      </c>
    </row>
    <row r="3633" spans="1:8" x14ac:dyDescent="0.3">
      <c r="A3633" s="8" t="s">
        <v>9464</v>
      </c>
      <c r="B3633" s="6">
        <v>7999</v>
      </c>
      <c r="C3633" s="1">
        <v>7999</v>
      </c>
      <c r="D3633" s="1">
        <v>1</v>
      </c>
      <c r="E3633" s="1">
        <v>1</v>
      </c>
      <c r="G3633" s="1">
        <v>1</v>
      </c>
      <c r="H3633" s="1">
        <v>1</v>
      </c>
    </row>
    <row r="3634" spans="1:8" x14ac:dyDescent="0.3">
      <c r="A3634" s="8" t="s">
        <v>9297</v>
      </c>
      <c r="B3634" s="6">
        <v>7996</v>
      </c>
      <c r="C3634" s="1">
        <v>7996</v>
      </c>
      <c r="D3634" s="1">
        <v>4</v>
      </c>
      <c r="E3634" s="1">
        <v>1</v>
      </c>
      <c r="G3634" s="1">
        <v>4</v>
      </c>
      <c r="H3634" s="1">
        <v>1</v>
      </c>
    </row>
    <row r="3635" spans="1:8" x14ac:dyDescent="0.3">
      <c r="A3635" s="8" t="s">
        <v>7007</v>
      </c>
      <c r="B3635" s="6">
        <v>7996</v>
      </c>
      <c r="C3635" s="1">
        <v>7996</v>
      </c>
      <c r="D3635" s="1">
        <v>5</v>
      </c>
      <c r="E3635" s="1">
        <v>1</v>
      </c>
      <c r="G3635" s="1">
        <v>5</v>
      </c>
      <c r="H3635" s="1">
        <v>1</v>
      </c>
    </row>
    <row r="3636" spans="1:8" x14ac:dyDescent="0.3">
      <c r="A3636" s="8" t="s">
        <v>9184</v>
      </c>
      <c r="B3636" s="6">
        <v>7992</v>
      </c>
      <c r="C3636" s="1">
        <v>7992</v>
      </c>
      <c r="D3636" s="1">
        <v>1</v>
      </c>
      <c r="E3636" s="1">
        <v>1</v>
      </c>
      <c r="G3636" s="1">
        <v>1</v>
      </c>
      <c r="H3636" s="1">
        <v>1</v>
      </c>
    </row>
    <row r="3637" spans="1:8" x14ac:dyDescent="0.3">
      <c r="A3637" s="8" t="s">
        <v>2169</v>
      </c>
      <c r="B3637" s="6">
        <v>7992</v>
      </c>
      <c r="C3637" s="1">
        <v>7992</v>
      </c>
      <c r="D3637" s="1">
        <v>4</v>
      </c>
      <c r="E3637" s="1">
        <v>1</v>
      </c>
      <c r="G3637" s="1">
        <v>4</v>
      </c>
      <c r="H3637" s="1">
        <v>1</v>
      </c>
    </row>
    <row r="3638" spans="1:8" x14ac:dyDescent="0.3">
      <c r="A3638" s="8" t="s">
        <v>126</v>
      </c>
      <c r="B3638" s="6">
        <v>7980</v>
      </c>
      <c r="C3638" s="1">
        <v>6034</v>
      </c>
      <c r="D3638" s="1">
        <v>14</v>
      </c>
      <c r="E3638" s="1">
        <v>2</v>
      </c>
      <c r="G3638" s="1">
        <v>14</v>
      </c>
      <c r="H3638" s="1">
        <v>2</v>
      </c>
    </row>
    <row r="3639" spans="1:8" x14ac:dyDescent="0.3">
      <c r="A3639" s="8" t="s">
        <v>4292</v>
      </c>
      <c r="B3639" s="6">
        <v>7968</v>
      </c>
      <c r="C3639" s="1">
        <v>7968</v>
      </c>
      <c r="D3639" s="1">
        <v>2</v>
      </c>
      <c r="E3639" s="1">
        <v>1</v>
      </c>
      <c r="G3639" s="1">
        <v>2</v>
      </c>
      <c r="H3639" s="1">
        <v>1</v>
      </c>
    </row>
    <row r="3640" spans="1:8" x14ac:dyDescent="0.3">
      <c r="A3640" s="8" t="s">
        <v>7216</v>
      </c>
      <c r="B3640" s="6">
        <v>7968</v>
      </c>
      <c r="C3640" s="1">
        <v>7968</v>
      </c>
      <c r="D3640" s="1">
        <v>2</v>
      </c>
      <c r="E3640" s="1">
        <v>1</v>
      </c>
      <c r="G3640" s="1">
        <v>2</v>
      </c>
      <c r="H3640" s="1">
        <v>1</v>
      </c>
    </row>
    <row r="3641" spans="1:8" x14ac:dyDescent="0.3">
      <c r="A3641" s="8" t="s">
        <v>5136</v>
      </c>
      <c r="B3641" s="6">
        <v>7966</v>
      </c>
      <c r="C3641" s="1">
        <v>3626</v>
      </c>
      <c r="D3641" s="1">
        <v>22</v>
      </c>
      <c r="E3641" s="1">
        <v>5</v>
      </c>
      <c r="G3641" s="1">
        <v>22</v>
      </c>
      <c r="H3641" s="1">
        <v>5</v>
      </c>
    </row>
    <row r="3642" spans="1:8" x14ac:dyDescent="0.3">
      <c r="A3642" s="8" t="s">
        <v>4835</v>
      </c>
      <c r="B3642" s="6">
        <v>7956</v>
      </c>
      <c r="C3642" s="1">
        <v>7398</v>
      </c>
      <c r="D3642" s="1">
        <v>3</v>
      </c>
      <c r="E3642" s="1">
        <v>2</v>
      </c>
      <c r="G3642" s="1">
        <v>3</v>
      </c>
      <c r="H3642" s="1">
        <v>2</v>
      </c>
    </row>
    <row r="3643" spans="1:8" x14ac:dyDescent="0.3">
      <c r="A3643" s="8" t="s">
        <v>7917</v>
      </c>
      <c r="B3643" s="6">
        <v>7936</v>
      </c>
      <c r="C3643" s="1">
        <v>7936</v>
      </c>
      <c r="D3643" s="1">
        <v>4</v>
      </c>
      <c r="E3643" s="1">
        <v>1</v>
      </c>
      <c r="G3643" s="1">
        <v>4</v>
      </c>
      <c r="H3643" s="1">
        <v>1</v>
      </c>
    </row>
    <row r="3644" spans="1:8" x14ac:dyDescent="0.3">
      <c r="A3644" s="8" t="s">
        <v>5913</v>
      </c>
      <c r="B3644" s="6">
        <v>7936</v>
      </c>
      <c r="C3644" s="1">
        <v>7936</v>
      </c>
      <c r="D3644" s="1">
        <v>4</v>
      </c>
      <c r="E3644" s="1">
        <v>1</v>
      </c>
      <c r="G3644" s="1">
        <v>4</v>
      </c>
      <c r="H3644" s="1">
        <v>1</v>
      </c>
    </row>
    <row r="3645" spans="1:8" x14ac:dyDescent="0.3">
      <c r="A3645" s="8" t="s">
        <v>6785</v>
      </c>
      <c r="B3645" s="6">
        <v>7914</v>
      </c>
      <c r="C3645" s="1">
        <v>7914</v>
      </c>
      <c r="D3645" s="1">
        <v>3</v>
      </c>
      <c r="E3645" s="1">
        <v>1</v>
      </c>
      <c r="G3645" s="1">
        <v>3</v>
      </c>
      <c r="H3645" s="1">
        <v>1</v>
      </c>
    </row>
    <row r="3646" spans="1:8" x14ac:dyDescent="0.3">
      <c r="A3646" s="8" t="s">
        <v>3279</v>
      </c>
      <c r="B3646" s="6">
        <v>7914</v>
      </c>
      <c r="C3646" s="1">
        <v>7914</v>
      </c>
      <c r="D3646" s="1">
        <v>3</v>
      </c>
      <c r="E3646" s="1">
        <v>1</v>
      </c>
      <c r="G3646" s="1">
        <v>3</v>
      </c>
      <c r="H3646" s="1">
        <v>1</v>
      </c>
    </row>
    <row r="3647" spans="1:8" x14ac:dyDescent="0.3">
      <c r="A3647" s="8" t="s">
        <v>5926</v>
      </c>
      <c r="B3647" s="6">
        <v>7912</v>
      </c>
      <c r="C3647" s="1">
        <v>7912</v>
      </c>
      <c r="D3647" s="1">
        <v>5</v>
      </c>
      <c r="E3647" s="1">
        <v>1</v>
      </c>
      <c r="G3647" s="1">
        <v>5</v>
      </c>
      <c r="H3647" s="1">
        <v>1</v>
      </c>
    </row>
    <row r="3648" spans="1:8" x14ac:dyDescent="0.3">
      <c r="A3648" s="8" t="s">
        <v>4508</v>
      </c>
      <c r="B3648" s="6">
        <v>7904</v>
      </c>
      <c r="C3648" s="1">
        <v>7904</v>
      </c>
      <c r="D3648" s="1">
        <v>2</v>
      </c>
      <c r="E3648" s="1">
        <v>1</v>
      </c>
      <c r="G3648" s="1">
        <v>2</v>
      </c>
      <c r="H3648" s="1">
        <v>1</v>
      </c>
    </row>
    <row r="3649" spans="1:8" x14ac:dyDescent="0.3">
      <c r="A3649" s="8" t="s">
        <v>6768</v>
      </c>
      <c r="B3649" s="6">
        <v>7900</v>
      </c>
      <c r="C3649" s="1">
        <v>4029</v>
      </c>
      <c r="D3649" s="1">
        <v>10</v>
      </c>
      <c r="E3649" s="1">
        <v>2</v>
      </c>
      <c r="G3649" s="1">
        <v>10</v>
      </c>
      <c r="H3649" s="1">
        <v>2</v>
      </c>
    </row>
    <row r="3650" spans="1:8" x14ac:dyDescent="0.3">
      <c r="A3650" s="8" t="s">
        <v>5902</v>
      </c>
      <c r="B3650" s="6">
        <v>7872</v>
      </c>
      <c r="C3650" s="1">
        <v>7872</v>
      </c>
      <c r="D3650" s="1">
        <v>3</v>
      </c>
      <c r="E3650" s="1">
        <v>1</v>
      </c>
      <c r="G3650" s="1">
        <v>3</v>
      </c>
      <c r="H3650" s="1">
        <v>1</v>
      </c>
    </row>
    <row r="3651" spans="1:8" x14ac:dyDescent="0.3">
      <c r="A3651" s="8" t="s">
        <v>5905</v>
      </c>
      <c r="B3651" s="6">
        <v>7872</v>
      </c>
      <c r="C3651" s="1">
        <v>7872</v>
      </c>
      <c r="D3651" s="1">
        <v>3</v>
      </c>
      <c r="E3651" s="1">
        <v>1</v>
      </c>
      <c r="G3651" s="1">
        <v>3</v>
      </c>
      <c r="H3651" s="1">
        <v>1</v>
      </c>
    </row>
    <row r="3652" spans="1:8" x14ac:dyDescent="0.3">
      <c r="A3652" s="8" t="s">
        <v>5994</v>
      </c>
      <c r="B3652" s="6">
        <v>7857</v>
      </c>
      <c r="C3652" s="1">
        <v>7857</v>
      </c>
      <c r="D3652" s="1">
        <v>3</v>
      </c>
      <c r="E3652" s="1">
        <v>1</v>
      </c>
      <c r="G3652" s="1">
        <v>3</v>
      </c>
      <c r="H3652" s="1">
        <v>1</v>
      </c>
    </row>
    <row r="3653" spans="1:8" x14ac:dyDescent="0.3">
      <c r="A3653" s="8" t="s">
        <v>3831</v>
      </c>
      <c r="B3653" s="6">
        <v>7824</v>
      </c>
      <c r="C3653" s="1">
        <v>7824</v>
      </c>
      <c r="D3653" s="1">
        <v>1</v>
      </c>
      <c r="E3653" s="1">
        <v>1</v>
      </c>
      <c r="G3653" s="1">
        <v>1</v>
      </c>
      <c r="H3653" s="1">
        <v>1</v>
      </c>
    </row>
    <row r="3654" spans="1:8" x14ac:dyDescent="0.3">
      <c r="A3654" s="8" t="s">
        <v>6883</v>
      </c>
      <c r="B3654" s="6">
        <v>7812</v>
      </c>
      <c r="C3654" s="1">
        <v>4598</v>
      </c>
      <c r="D3654" s="1">
        <v>5</v>
      </c>
      <c r="E3654" s="1">
        <v>3</v>
      </c>
      <c r="G3654" s="1">
        <v>5</v>
      </c>
      <c r="H3654" s="1">
        <v>3</v>
      </c>
    </row>
    <row r="3655" spans="1:8" x14ac:dyDescent="0.3">
      <c r="A3655" s="8" t="s">
        <v>3920</v>
      </c>
      <c r="B3655" s="6">
        <v>7804</v>
      </c>
      <c r="C3655" s="1">
        <v>4736</v>
      </c>
      <c r="D3655" s="1">
        <v>15</v>
      </c>
      <c r="E3655" s="1">
        <v>3</v>
      </c>
      <c r="G3655" s="1">
        <v>15</v>
      </c>
      <c r="H3655" s="1">
        <v>3</v>
      </c>
    </row>
    <row r="3656" spans="1:8" x14ac:dyDescent="0.3">
      <c r="A3656" s="8" t="s">
        <v>484</v>
      </c>
      <c r="B3656" s="6">
        <v>7788</v>
      </c>
      <c r="C3656" s="1">
        <v>7788</v>
      </c>
      <c r="D3656" s="1">
        <v>6</v>
      </c>
      <c r="E3656" s="1">
        <v>1</v>
      </c>
      <c r="G3656" s="1">
        <v>6</v>
      </c>
      <c r="H3656" s="1">
        <v>1</v>
      </c>
    </row>
    <row r="3657" spans="1:8" x14ac:dyDescent="0.3">
      <c r="A3657" s="8" t="s">
        <v>224</v>
      </c>
      <c r="B3657" s="6">
        <v>7788</v>
      </c>
      <c r="C3657" s="1">
        <v>7788</v>
      </c>
      <c r="D3657" s="1">
        <v>2</v>
      </c>
      <c r="E3657" s="1">
        <v>1</v>
      </c>
      <c r="G3657" s="1">
        <v>2</v>
      </c>
      <c r="H3657" s="1">
        <v>1</v>
      </c>
    </row>
    <row r="3658" spans="1:8" x14ac:dyDescent="0.3">
      <c r="A3658" s="8" t="s">
        <v>5465</v>
      </c>
      <c r="B3658" s="6">
        <v>7788</v>
      </c>
      <c r="C3658" s="1">
        <v>7788</v>
      </c>
      <c r="D3658" s="1">
        <v>2</v>
      </c>
      <c r="E3658" s="1">
        <v>1</v>
      </c>
      <c r="G3658" s="1">
        <v>2</v>
      </c>
      <c r="H3658" s="1">
        <v>1</v>
      </c>
    </row>
    <row r="3659" spans="1:8" x14ac:dyDescent="0.3">
      <c r="A3659" s="8" t="s">
        <v>9282</v>
      </c>
      <c r="B3659" s="6">
        <v>7786</v>
      </c>
      <c r="C3659" s="1">
        <v>7588</v>
      </c>
      <c r="D3659" s="1">
        <v>4</v>
      </c>
      <c r="E3659" s="1">
        <v>2</v>
      </c>
      <c r="G3659" s="1">
        <v>4</v>
      </c>
      <c r="H3659" s="1">
        <v>2</v>
      </c>
    </row>
    <row r="3660" spans="1:8" x14ac:dyDescent="0.3">
      <c r="A3660" s="8" t="s">
        <v>632</v>
      </c>
      <c r="B3660" s="6">
        <v>7776</v>
      </c>
      <c r="C3660" s="1">
        <v>4008</v>
      </c>
      <c r="D3660" s="1">
        <v>8</v>
      </c>
      <c r="E3660" s="1">
        <v>2</v>
      </c>
      <c r="G3660" s="1">
        <v>8</v>
      </c>
      <c r="H3660" s="1">
        <v>2</v>
      </c>
    </row>
    <row r="3661" spans="1:8" x14ac:dyDescent="0.3">
      <c r="A3661" s="8" t="s">
        <v>6630</v>
      </c>
      <c r="B3661" s="6">
        <v>7764</v>
      </c>
      <c r="C3661" s="1">
        <v>7764</v>
      </c>
      <c r="D3661" s="1">
        <v>4</v>
      </c>
      <c r="E3661" s="1">
        <v>1</v>
      </c>
      <c r="G3661" s="1">
        <v>4</v>
      </c>
      <c r="H3661" s="1">
        <v>1</v>
      </c>
    </row>
    <row r="3662" spans="1:8" x14ac:dyDescent="0.3">
      <c r="A3662" s="8" t="s">
        <v>8442</v>
      </c>
      <c r="B3662" s="6">
        <v>7758</v>
      </c>
      <c r="C3662" s="1">
        <v>7758</v>
      </c>
      <c r="D3662" s="1">
        <v>9</v>
      </c>
      <c r="E3662" s="1">
        <v>1</v>
      </c>
      <c r="G3662" s="1">
        <v>9</v>
      </c>
      <c r="H3662" s="1">
        <v>1</v>
      </c>
    </row>
    <row r="3663" spans="1:8" x14ac:dyDescent="0.3">
      <c r="A3663" s="8" t="s">
        <v>6402</v>
      </c>
      <c r="B3663" s="6">
        <v>7755</v>
      </c>
      <c r="C3663" s="1">
        <v>7755</v>
      </c>
      <c r="D3663" s="1">
        <v>5</v>
      </c>
      <c r="E3663" s="1">
        <v>1</v>
      </c>
      <c r="G3663" s="1">
        <v>5</v>
      </c>
      <c r="H3663" s="1">
        <v>1</v>
      </c>
    </row>
    <row r="3664" spans="1:8" x14ac:dyDescent="0.3">
      <c r="A3664" s="8" t="s">
        <v>7488</v>
      </c>
      <c r="B3664" s="6">
        <v>7752</v>
      </c>
      <c r="C3664" s="1">
        <v>7752</v>
      </c>
      <c r="D3664" s="1">
        <v>3</v>
      </c>
      <c r="E3664" s="1">
        <v>1</v>
      </c>
      <c r="G3664" s="1">
        <v>3</v>
      </c>
      <c r="H3664" s="1">
        <v>1</v>
      </c>
    </row>
    <row r="3665" spans="1:8" x14ac:dyDescent="0.3">
      <c r="A3665" s="8" t="s">
        <v>8040</v>
      </c>
      <c r="B3665" s="6">
        <v>7724</v>
      </c>
      <c r="C3665" s="1">
        <v>7724</v>
      </c>
      <c r="D3665" s="1">
        <v>5</v>
      </c>
      <c r="E3665" s="1">
        <v>1</v>
      </c>
      <c r="G3665" s="1">
        <v>5</v>
      </c>
      <c r="H3665" s="1">
        <v>1</v>
      </c>
    </row>
    <row r="3666" spans="1:8" x14ac:dyDescent="0.3">
      <c r="A3666" s="8" t="s">
        <v>3987</v>
      </c>
      <c r="B3666" s="6">
        <v>7721</v>
      </c>
      <c r="C3666" s="1">
        <v>4753</v>
      </c>
      <c r="D3666" s="1">
        <v>14</v>
      </c>
      <c r="E3666" s="1">
        <v>2</v>
      </c>
      <c r="G3666" s="1">
        <v>14</v>
      </c>
      <c r="H3666" s="1">
        <v>2</v>
      </c>
    </row>
    <row r="3667" spans="1:8" x14ac:dyDescent="0.3">
      <c r="A3667" s="8" t="s">
        <v>5153</v>
      </c>
      <c r="B3667" s="6">
        <v>7718</v>
      </c>
      <c r="C3667" s="1">
        <v>4118</v>
      </c>
      <c r="D3667" s="1">
        <v>6</v>
      </c>
      <c r="E3667" s="1">
        <v>2</v>
      </c>
      <c r="G3667" s="1">
        <v>6</v>
      </c>
      <c r="H3667" s="1">
        <v>2</v>
      </c>
    </row>
    <row r="3668" spans="1:8" x14ac:dyDescent="0.3">
      <c r="A3668" s="8" t="s">
        <v>7412</v>
      </c>
      <c r="B3668" s="6">
        <v>7712</v>
      </c>
      <c r="C3668" s="1">
        <v>7712</v>
      </c>
      <c r="D3668" s="1">
        <v>2</v>
      </c>
      <c r="E3668" s="1">
        <v>1</v>
      </c>
      <c r="G3668" s="1">
        <v>2</v>
      </c>
      <c r="H3668" s="1">
        <v>1</v>
      </c>
    </row>
    <row r="3669" spans="1:8" x14ac:dyDescent="0.3">
      <c r="A3669" s="8" t="s">
        <v>1326</v>
      </c>
      <c r="B3669" s="6">
        <v>7712</v>
      </c>
      <c r="C3669" s="1">
        <v>7712</v>
      </c>
      <c r="D3669" s="1">
        <v>2</v>
      </c>
      <c r="E3669" s="1">
        <v>1</v>
      </c>
      <c r="G3669" s="1">
        <v>2</v>
      </c>
      <c r="H3669" s="1">
        <v>1</v>
      </c>
    </row>
    <row r="3670" spans="1:8" x14ac:dyDescent="0.3">
      <c r="A3670" s="8" t="s">
        <v>8168</v>
      </c>
      <c r="B3670" s="6">
        <v>7708</v>
      </c>
      <c r="C3670" s="1">
        <v>4912</v>
      </c>
      <c r="D3670" s="1">
        <v>16</v>
      </c>
      <c r="E3670" s="1">
        <v>3</v>
      </c>
      <c r="G3670" s="1">
        <v>16</v>
      </c>
      <c r="H3670" s="1">
        <v>3</v>
      </c>
    </row>
    <row r="3671" spans="1:8" x14ac:dyDescent="0.3">
      <c r="A3671" s="8" t="s">
        <v>8822</v>
      </c>
      <c r="B3671" s="6">
        <v>7706</v>
      </c>
      <c r="C3671" s="1">
        <v>5994</v>
      </c>
      <c r="D3671" s="1">
        <v>7</v>
      </c>
      <c r="E3671" s="1">
        <v>2</v>
      </c>
      <c r="G3671" s="1">
        <v>7</v>
      </c>
      <c r="H3671" s="1">
        <v>2</v>
      </c>
    </row>
    <row r="3672" spans="1:8" x14ac:dyDescent="0.3">
      <c r="A3672" s="8" t="s">
        <v>8353</v>
      </c>
      <c r="B3672" s="6">
        <v>7664</v>
      </c>
      <c r="C3672" s="1">
        <v>7664</v>
      </c>
      <c r="D3672" s="1">
        <v>2</v>
      </c>
      <c r="E3672" s="1">
        <v>1</v>
      </c>
      <c r="G3672" s="1">
        <v>2</v>
      </c>
      <c r="H3672" s="1">
        <v>1</v>
      </c>
    </row>
    <row r="3673" spans="1:8" x14ac:dyDescent="0.3">
      <c r="A3673" s="8" t="s">
        <v>6989</v>
      </c>
      <c r="B3673" s="6">
        <v>7656</v>
      </c>
      <c r="C3673" s="1">
        <v>7656</v>
      </c>
      <c r="D3673" s="1">
        <v>4</v>
      </c>
      <c r="E3673" s="1">
        <v>1</v>
      </c>
      <c r="G3673" s="1">
        <v>4</v>
      </c>
      <c r="H3673" s="1">
        <v>1</v>
      </c>
    </row>
    <row r="3674" spans="1:8" x14ac:dyDescent="0.3">
      <c r="A3674" s="8" t="s">
        <v>4300</v>
      </c>
      <c r="B3674" s="6">
        <v>7632</v>
      </c>
      <c r="C3674" s="1">
        <v>6984</v>
      </c>
      <c r="D3674" s="1">
        <v>2</v>
      </c>
      <c r="E3674" s="1">
        <v>2</v>
      </c>
      <c r="G3674" s="1">
        <v>2</v>
      </c>
      <c r="H3674" s="1">
        <v>2</v>
      </c>
    </row>
    <row r="3675" spans="1:8" x14ac:dyDescent="0.3">
      <c r="A3675" s="8" t="s">
        <v>8930</v>
      </c>
      <c r="B3675" s="6">
        <v>7632</v>
      </c>
      <c r="C3675" s="1">
        <v>7632</v>
      </c>
      <c r="D3675" s="1">
        <v>3</v>
      </c>
      <c r="E3675" s="1">
        <v>1</v>
      </c>
      <c r="G3675" s="1">
        <v>3</v>
      </c>
      <c r="H3675" s="1">
        <v>1</v>
      </c>
    </row>
    <row r="3676" spans="1:8" x14ac:dyDescent="0.3">
      <c r="A3676" s="8" t="s">
        <v>1183</v>
      </c>
      <c r="B3676" s="6">
        <v>7628</v>
      </c>
      <c r="C3676" s="1">
        <v>4097</v>
      </c>
      <c r="D3676" s="1">
        <v>4</v>
      </c>
      <c r="E3676" s="1">
        <v>3</v>
      </c>
      <c r="G3676" s="1">
        <v>4</v>
      </c>
      <c r="H3676" s="1">
        <v>3</v>
      </c>
    </row>
    <row r="3677" spans="1:8" x14ac:dyDescent="0.3">
      <c r="A3677" s="8" t="s">
        <v>6362</v>
      </c>
      <c r="B3677" s="6">
        <v>7614</v>
      </c>
      <c r="C3677" s="1">
        <v>7614</v>
      </c>
      <c r="D3677" s="1">
        <v>3</v>
      </c>
      <c r="E3677" s="1">
        <v>1</v>
      </c>
      <c r="G3677" s="1">
        <v>3</v>
      </c>
      <c r="H3677" s="1">
        <v>1</v>
      </c>
    </row>
    <row r="3678" spans="1:8" x14ac:dyDescent="0.3">
      <c r="A3678" s="8" t="s">
        <v>8614</v>
      </c>
      <c r="B3678" s="6">
        <v>7612</v>
      </c>
      <c r="C3678" s="1">
        <v>7612</v>
      </c>
      <c r="D3678" s="1">
        <v>2</v>
      </c>
      <c r="E3678" s="1">
        <v>1</v>
      </c>
      <c r="G3678" s="1">
        <v>2</v>
      </c>
      <c r="H3678" s="1">
        <v>1</v>
      </c>
    </row>
    <row r="3679" spans="1:8" x14ac:dyDescent="0.3">
      <c r="A3679" s="8" t="s">
        <v>355</v>
      </c>
      <c r="B3679" s="6">
        <v>7588</v>
      </c>
      <c r="C3679" s="1">
        <v>7588</v>
      </c>
      <c r="D3679" s="1">
        <v>2</v>
      </c>
      <c r="E3679" s="1">
        <v>1</v>
      </c>
      <c r="G3679" s="1">
        <v>2</v>
      </c>
      <c r="H3679" s="1">
        <v>1</v>
      </c>
    </row>
    <row r="3680" spans="1:8" x14ac:dyDescent="0.3">
      <c r="A3680" s="8" t="s">
        <v>6530</v>
      </c>
      <c r="B3680" s="6">
        <v>7585</v>
      </c>
      <c r="C3680" s="1">
        <v>3794</v>
      </c>
      <c r="D3680" s="1">
        <v>15</v>
      </c>
      <c r="E3680" s="1">
        <v>3</v>
      </c>
      <c r="G3680" s="1">
        <v>15</v>
      </c>
      <c r="H3680" s="1">
        <v>3</v>
      </c>
    </row>
    <row r="3681" spans="1:8" x14ac:dyDescent="0.3">
      <c r="A3681" s="8" t="s">
        <v>7978</v>
      </c>
      <c r="B3681" s="6">
        <v>7568</v>
      </c>
      <c r="C3681" s="1">
        <v>7568</v>
      </c>
      <c r="D3681" s="1">
        <v>5</v>
      </c>
      <c r="E3681" s="1">
        <v>1</v>
      </c>
      <c r="G3681" s="1">
        <v>5</v>
      </c>
      <c r="H3681" s="1">
        <v>1</v>
      </c>
    </row>
    <row r="3682" spans="1:8" x14ac:dyDescent="0.3">
      <c r="A3682" s="8" t="s">
        <v>5493</v>
      </c>
      <c r="B3682" s="6">
        <v>7564</v>
      </c>
      <c r="C3682" s="1">
        <v>5665</v>
      </c>
      <c r="D3682" s="1">
        <v>8</v>
      </c>
      <c r="E3682" s="1">
        <v>3</v>
      </c>
      <c r="G3682" s="1">
        <v>8</v>
      </c>
      <c r="H3682" s="1">
        <v>3</v>
      </c>
    </row>
    <row r="3683" spans="1:8" x14ac:dyDescent="0.3">
      <c r="A3683" s="8" t="s">
        <v>7931</v>
      </c>
      <c r="B3683" s="6">
        <v>7540</v>
      </c>
      <c r="C3683" s="1">
        <v>6196</v>
      </c>
      <c r="D3683" s="1">
        <v>3</v>
      </c>
      <c r="E3683" s="1">
        <v>2</v>
      </c>
      <c r="G3683" s="1">
        <v>3</v>
      </c>
      <c r="H3683" s="1">
        <v>2</v>
      </c>
    </row>
    <row r="3684" spans="1:8" x14ac:dyDescent="0.3">
      <c r="A3684" s="8" t="s">
        <v>5309</v>
      </c>
      <c r="B3684" s="6">
        <v>7518</v>
      </c>
      <c r="C3684" s="1">
        <v>7518</v>
      </c>
      <c r="D3684" s="1">
        <v>6</v>
      </c>
      <c r="E3684" s="1">
        <v>1</v>
      </c>
      <c r="G3684" s="1">
        <v>6</v>
      </c>
      <c r="H3684" s="1">
        <v>1</v>
      </c>
    </row>
    <row r="3685" spans="1:8" x14ac:dyDescent="0.3">
      <c r="A3685" s="8" t="s">
        <v>6546</v>
      </c>
      <c r="B3685" s="6">
        <v>7516</v>
      </c>
      <c r="C3685" s="1">
        <v>6952</v>
      </c>
      <c r="D3685" s="1">
        <v>5</v>
      </c>
      <c r="E3685" s="1">
        <v>2</v>
      </c>
      <c r="G3685" s="1">
        <v>5</v>
      </c>
      <c r="H3685" s="1">
        <v>2</v>
      </c>
    </row>
    <row r="3686" spans="1:8" x14ac:dyDescent="0.3">
      <c r="A3686" s="8" t="s">
        <v>7145</v>
      </c>
      <c r="B3686" s="6">
        <v>7495</v>
      </c>
      <c r="C3686" s="1">
        <v>7495</v>
      </c>
      <c r="D3686" s="1">
        <v>5</v>
      </c>
      <c r="E3686" s="1">
        <v>1</v>
      </c>
      <c r="G3686" s="1">
        <v>5</v>
      </c>
      <c r="H3686" s="1">
        <v>1</v>
      </c>
    </row>
    <row r="3687" spans="1:8" x14ac:dyDescent="0.3">
      <c r="A3687" s="8" t="s">
        <v>9015</v>
      </c>
      <c r="B3687" s="6">
        <v>7490</v>
      </c>
      <c r="C3687" s="1">
        <v>7218</v>
      </c>
      <c r="D3687" s="1">
        <v>7</v>
      </c>
      <c r="E3687" s="1">
        <v>2</v>
      </c>
      <c r="G3687" s="1">
        <v>7</v>
      </c>
      <c r="H3687" s="1">
        <v>2</v>
      </c>
    </row>
    <row r="3688" spans="1:8" x14ac:dyDescent="0.3">
      <c r="A3688" s="8" t="s">
        <v>6745</v>
      </c>
      <c r="B3688" s="6">
        <v>7489</v>
      </c>
      <c r="C3688" s="1">
        <v>5155</v>
      </c>
      <c r="D3688" s="1">
        <v>8</v>
      </c>
      <c r="E3688" s="1">
        <v>2</v>
      </c>
      <c r="G3688" s="1">
        <v>8</v>
      </c>
      <c r="H3688" s="1">
        <v>2</v>
      </c>
    </row>
    <row r="3689" spans="1:8" x14ac:dyDescent="0.3">
      <c r="A3689" s="8" t="s">
        <v>9447</v>
      </c>
      <c r="B3689" s="6">
        <v>7488</v>
      </c>
      <c r="C3689" s="1">
        <v>5032</v>
      </c>
      <c r="D3689" s="1">
        <v>6</v>
      </c>
      <c r="E3689" s="1">
        <v>2</v>
      </c>
      <c r="G3689" s="1">
        <v>6</v>
      </c>
      <c r="H3689" s="1">
        <v>2</v>
      </c>
    </row>
    <row r="3690" spans="1:8" x14ac:dyDescent="0.3">
      <c r="A3690" s="8" t="s">
        <v>5575</v>
      </c>
      <c r="B3690" s="6">
        <v>7476</v>
      </c>
      <c r="C3690" s="1">
        <v>7476</v>
      </c>
      <c r="D3690" s="1">
        <v>1</v>
      </c>
      <c r="E3690" s="1">
        <v>1</v>
      </c>
      <c r="G3690" s="1">
        <v>1</v>
      </c>
      <c r="H3690" s="1">
        <v>1</v>
      </c>
    </row>
    <row r="3691" spans="1:8" x14ac:dyDescent="0.3">
      <c r="A3691" s="8" t="s">
        <v>8281</v>
      </c>
      <c r="B3691" s="6">
        <v>7452</v>
      </c>
      <c r="C3691" s="1">
        <v>7452</v>
      </c>
      <c r="D3691" s="1">
        <v>9</v>
      </c>
      <c r="E3691" s="1">
        <v>1</v>
      </c>
      <c r="G3691" s="1">
        <v>9</v>
      </c>
      <c r="H3691" s="1">
        <v>1</v>
      </c>
    </row>
    <row r="3692" spans="1:8" x14ac:dyDescent="0.3">
      <c r="A3692" s="8" t="s">
        <v>7094</v>
      </c>
      <c r="B3692" s="6">
        <v>7445</v>
      </c>
      <c r="C3692" s="1">
        <v>7445</v>
      </c>
      <c r="D3692" s="1">
        <v>5</v>
      </c>
      <c r="E3692" s="1">
        <v>1</v>
      </c>
      <c r="G3692" s="1">
        <v>5</v>
      </c>
      <c r="H3692" s="1">
        <v>1</v>
      </c>
    </row>
    <row r="3693" spans="1:8" x14ac:dyDescent="0.3">
      <c r="A3693" s="8" t="s">
        <v>1213</v>
      </c>
      <c r="B3693" s="6">
        <v>7440</v>
      </c>
      <c r="C3693" s="1">
        <v>4548</v>
      </c>
      <c r="D3693" s="1">
        <v>9</v>
      </c>
      <c r="E3693" s="1">
        <v>2</v>
      </c>
      <c r="G3693" s="1">
        <v>9</v>
      </c>
      <c r="H3693" s="1">
        <v>2</v>
      </c>
    </row>
    <row r="3694" spans="1:8" x14ac:dyDescent="0.3">
      <c r="A3694" s="8" t="s">
        <v>848</v>
      </c>
      <c r="B3694" s="6">
        <v>7438</v>
      </c>
      <c r="C3694" s="1">
        <v>3856</v>
      </c>
      <c r="D3694" s="1">
        <v>17</v>
      </c>
      <c r="E3694" s="1">
        <v>2</v>
      </c>
      <c r="G3694" s="1">
        <v>17</v>
      </c>
      <c r="H3694" s="1">
        <v>2</v>
      </c>
    </row>
    <row r="3695" spans="1:8" x14ac:dyDescent="0.3">
      <c r="A3695" s="8" t="s">
        <v>4960</v>
      </c>
      <c r="B3695" s="6">
        <v>7434</v>
      </c>
      <c r="C3695" s="1">
        <v>7434</v>
      </c>
      <c r="D3695" s="1">
        <v>6</v>
      </c>
      <c r="E3695" s="1">
        <v>1</v>
      </c>
      <c r="G3695" s="1">
        <v>6</v>
      </c>
      <c r="H3695" s="1">
        <v>1</v>
      </c>
    </row>
    <row r="3696" spans="1:8" x14ac:dyDescent="0.3">
      <c r="A3696" s="8" t="s">
        <v>7486</v>
      </c>
      <c r="B3696" s="6">
        <v>7404</v>
      </c>
      <c r="C3696" s="1">
        <v>3996</v>
      </c>
      <c r="D3696" s="1">
        <v>11</v>
      </c>
      <c r="E3696" s="1">
        <v>2</v>
      </c>
      <c r="G3696" s="1">
        <v>11</v>
      </c>
      <c r="H3696" s="1">
        <v>2</v>
      </c>
    </row>
    <row r="3697" spans="1:8" x14ac:dyDescent="0.3">
      <c r="A3697" s="8" t="s">
        <v>8093</v>
      </c>
      <c r="B3697" s="6">
        <v>7400</v>
      </c>
      <c r="C3697" s="1">
        <v>4313</v>
      </c>
      <c r="D3697" s="1">
        <v>8</v>
      </c>
      <c r="E3697" s="1">
        <v>2</v>
      </c>
      <c r="G3697" s="1">
        <v>8</v>
      </c>
      <c r="H3697" s="1">
        <v>2</v>
      </c>
    </row>
    <row r="3698" spans="1:8" x14ac:dyDescent="0.3">
      <c r="A3698" s="8" t="s">
        <v>8584</v>
      </c>
      <c r="B3698" s="6">
        <v>7372</v>
      </c>
      <c r="C3698" s="1">
        <v>4980</v>
      </c>
      <c r="D3698" s="1">
        <v>9</v>
      </c>
      <c r="E3698" s="1">
        <v>2</v>
      </c>
      <c r="G3698" s="1">
        <v>9</v>
      </c>
      <c r="H3698" s="1">
        <v>2</v>
      </c>
    </row>
    <row r="3699" spans="1:8" x14ac:dyDescent="0.3">
      <c r="A3699" s="8" t="s">
        <v>8588</v>
      </c>
      <c r="B3699" s="6">
        <v>7336</v>
      </c>
      <c r="C3699" s="1">
        <v>7336</v>
      </c>
      <c r="D3699" s="1">
        <v>7</v>
      </c>
      <c r="E3699" s="1">
        <v>1</v>
      </c>
      <c r="G3699" s="1">
        <v>7</v>
      </c>
      <c r="H3699" s="1">
        <v>1</v>
      </c>
    </row>
    <row r="3700" spans="1:8" x14ac:dyDescent="0.3">
      <c r="A3700" s="8" t="s">
        <v>8611</v>
      </c>
      <c r="B3700" s="6">
        <v>7333</v>
      </c>
      <c r="C3700" s="1">
        <v>5997</v>
      </c>
      <c r="D3700" s="1">
        <v>5</v>
      </c>
      <c r="E3700" s="1">
        <v>2</v>
      </c>
      <c r="G3700" s="1">
        <v>5</v>
      </c>
      <c r="H3700" s="1">
        <v>2</v>
      </c>
    </row>
    <row r="3701" spans="1:8" x14ac:dyDescent="0.3">
      <c r="A3701" s="8" t="s">
        <v>9032</v>
      </c>
      <c r="B3701" s="6">
        <v>7330</v>
      </c>
      <c r="C3701" s="1">
        <v>3152</v>
      </c>
      <c r="D3701" s="1">
        <v>14</v>
      </c>
      <c r="E3701" s="1">
        <v>4</v>
      </c>
      <c r="G3701" s="1">
        <v>14</v>
      </c>
      <c r="H3701" s="1">
        <v>4</v>
      </c>
    </row>
    <row r="3702" spans="1:8" x14ac:dyDescent="0.3">
      <c r="A3702" s="8" t="s">
        <v>6029</v>
      </c>
      <c r="B3702" s="6">
        <v>7328</v>
      </c>
      <c r="C3702" s="1">
        <v>7328</v>
      </c>
      <c r="D3702" s="1">
        <v>4</v>
      </c>
      <c r="E3702" s="1">
        <v>1</v>
      </c>
      <c r="G3702" s="1">
        <v>4</v>
      </c>
      <c r="H3702" s="1">
        <v>1</v>
      </c>
    </row>
    <row r="3703" spans="1:8" x14ac:dyDescent="0.3">
      <c r="A3703" s="8" t="s">
        <v>8378</v>
      </c>
      <c r="B3703" s="6">
        <v>7320</v>
      </c>
      <c r="C3703" s="1">
        <v>6696</v>
      </c>
      <c r="D3703" s="1">
        <v>6</v>
      </c>
      <c r="E3703" s="1">
        <v>2</v>
      </c>
      <c r="G3703" s="1">
        <v>6</v>
      </c>
      <c r="H3703" s="1">
        <v>2</v>
      </c>
    </row>
    <row r="3704" spans="1:8" x14ac:dyDescent="0.3">
      <c r="A3704" s="8" t="s">
        <v>4051</v>
      </c>
      <c r="B3704" s="6">
        <v>7312</v>
      </c>
      <c r="C3704" s="1">
        <v>7312</v>
      </c>
      <c r="D3704" s="1">
        <v>2</v>
      </c>
      <c r="E3704" s="1">
        <v>1</v>
      </c>
      <c r="G3704" s="1">
        <v>2</v>
      </c>
      <c r="H3704" s="1">
        <v>1</v>
      </c>
    </row>
    <row r="3705" spans="1:8" x14ac:dyDescent="0.3">
      <c r="A3705" s="8" t="s">
        <v>6825</v>
      </c>
      <c r="B3705" s="6">
        <v>7302</v>
      </c>
      <c r="C3705" s="1">
        <v>4066</v>
      </c>
      <c r="D3705" s="1">
        <v>9</v>
      </c>
      <c r="E3705" s="1">
        <v>2</v>
      </c>
      <c r="G3705" s="1">
        <v>9</v>
      </c>
      <c r="H3705" s="1">
        <v>2</v>
      </c>
    </row>
    <row r="3706" spans="1:8" x14ac:dyDescent="0.3">
      <c r="A3706" s="8" t="s">
        <v>1597</v>
      </c>
      <c r="B3706" s="6">
        <v>7290</v>
      </c>
      <c r="C3706" s="1">
        <v>4812</v>
      </c>
      <c r="D3706" s="1">
        <v>7</v>
      </c>
      <c r="E3706" s="1">
        <v>2</v>
      </c>
      <c r="G3706" s="1">
        <v>7</v>
      </c>
      <c r="H3706" s="1">
        <v>2</v>
      </c>
    </row>
    <row r="3707" spans="1:8" x14ac:dyDescent="0.3">
      <c r="A3707" s="8" t="s">
        <v>7304</v>
      </c>
      <c r="B3707" s="6">
        <v>7280</v>
      </c>
      <c r="C3707" s="1">
        <v>7196</v>
      </c>
      <c r="D3707" s="1">
        <v>10</v>
      </c>
      <c r="E3707" s="1">
        <v>2</v>
      </c>
      <c r="G3707" s="1">
        <v>10</v>
      </c>
      <c r="H3707" s="1">
        <v>2</v>
      </c>
    </row>
    <row r="3708" spans="1:8" x14ac:dyDescent="0.3">
      <c r="A3708" s="8" t="s">
        <v>8469</v>
      </c>
      <c r="B3708" s="6">
        <v>7278</v>
      </c>
      <c r="C3708" s="1">
        <v>7278</v>
      </c>
      <c r="D3708" s="1">
        <v>3</v>
      </c>
      <c r="E3708" s="1">
        <v>1</v>
      </c>
      <c r="G3708" s="1">
        <v>3</v>
      </c>
      <c r="H3708" s="1">
        <v>1</v>
      </c>
    </row>
    <row r="3709" spans="1:8" x14ac:dyDescent="0.3">
      <c r="A3709" s="8" t="s">
        <v>6060</v>
      </c>
      <c r="B3709" s="6">
        <v>7272</v>
      </c>
      <c r="C3709" s="1">
        <v>5834</v>
      </c>
      <c r="D3709" s="1">
        <v>6</v>
      </c>
      <c r="E3709" s="1">
        <v>3</v>
      </c>
      <c r="G3709" s="1">
        <v>6</v>
      </c>
      <c r="H3709" s="1">
        <v>3</v>
      </c>
    </row>
    <row r="3710" spans="1:8" x14ac:dyDescent="0.3">
      <c r="A3710" s="8" t="s">
        <v>5032</v>
      </c>
      <c r="B3710" s="6">
        <v>7270</v>
      </c>
      <c r="C3710" s="1">
        <v>7071</v>
      </c>
      <c r="D3710" s="1">
        <v>2</v>
      </c>
      <c r="E3710" s="1">
        <v>2</v>
      </c>
      <c r="G3710" s="1">
        <v>2</v>
      </c>
      <c r="H3710" s="1">
        <v>2</v>
      </c>
    </row>
    <row r="3711" spans="1:8" x14ac:dyDescent="0.3">
      <c r="A3711" s="8" t="s">
        <v>6604</v>
      </c>
      <c r="B3711" s="6">
        <v>7269</v>
      </c>
      <c r="C3711" s="1">
        <v>5775</v>
      </c>
      <c r="D3711" s="1">
        <v>8</v>
      </c>
      <c r="E3711" s="1">
        <v>2</v>
      </c>
      <c r="G3711" s="1">
        <v>8</v>
      </c>
      <c r="H3711" s="1">
        <v>2</v>
      </c>
    </row>
    <row r="3712" spans="1:8" x14ac:dyDescent="0.3">
      <c r="A3712" s="8" t="s">
        <v>4820</v>
      </c>
      <c r="B3712" s="6">
        <v>7198</v>
      </c>
      <c r="C3712" s="1">
        <v>7198</v>
      </c>
      <c r="D3712" s="1">
        <v>2</v>
      </c>
      <c r="E3712" s="1">
        <v>1</v>
      </c>
      <c r="G3712" s="1">
        <v>2</v>
      </c>
      <c r="H3712" s="1">
        <v>1</v>
      </c>
    </row>
    <row r="3713" spans="1:8" x14ac:dyDescent="0.3">
      <c r="A3713" s="8" t="s">
        <v>6555</v>
      </c>
      <c r="B3713" s="6">
        <v>7184</v>
      </c>
      <c r="C3713" s="1">
        <v>7184</v>
      </c>
      <c r="D3713" s="1">
        <v>2</v>
      </c>
      <c r="E3713" s="1">
        <v>1</v>
      </c>
      <c r="G3713" s="1">
        <v>2</v>
      </c>
      <c r="H3713" s="1">
        <v>1</v>
      </c>
    </row>
    <row r="3714" spans="1:8" x14ac:dyDescent="0.3">
      <c r="A3714" s="8" t="s">
        <v>4378</v>
      </c>
      <c r="B3714" s="6">
        <v>7184</v>
      </c>
      <c r="C3714" s="1">
        <v>4592</v>
      </c>
      <c r="D3714" s="1">
        <v>8</v>
      </c>
      <c r="E3714" s="1">
        <v>2</v>
      </c>
      <c r="G3714" s="1">
        <v>8</v>
      </c>
      <c r="H3714" s="1">
        <v>2</v>
      </c>
    </row>
    <row r="3715" spans="1:8" x14ac:dyDescent="0.3">
      <c r="A3715" s="8" t="s">
        <v>372</v>
      </c>
      <c r="B3715" s="6">
        <v>7172</v>
      </c>
      <c r="C3715" s="1">
        <v>4137</v>
      </c>
      <c r="D3715" s="1">
        <v>10</v>
      </c>
      <c r="E3715" s="1">
        <v>4</v>
      </c>
      <c r="G3715" s="1">
        <v>10</v>
      </c>
      <c r="H3715" s="1">
        <v>4</v>
      </c>
    </row>
    <row r="3716" spans="1:8" x14ac:dyDescent="0.3">
      <c r="A3716" s="8" t="s">
        <v>2526</v>
      </c>
      <c r="B3716" s="6">
        <v>7155</v>
      </c>
      <c r="C3716" s="1">
        <v>3996</v>
      </c>
      <c r="D3716" s="1">
        <v>14</v>
      </c>
      <c r="E3716" s="1">
        <v>3</v>
      </c>
      <c r="G3716" s="1">
        <v>14</v>
      </c>
      <c r="H3716" s="1">
        <v>3</v>
      </c>
    </row>
    <row r="3717" spans="1:8" x14ac:dyDescent="0.3">
      <c r="A3717" s="8" t="s">
        <v>6828</v>
      </c>
      <c r="B3717" s="6">
        <v>7152</v>
      </c>
      <c r="C3717" s="1">
        <v>7152</v>
      </c>
      <c r="D3717" s="1">
        <v>3</v>
      </c>
      <c r="E3717" s="1">
        <v>1</v>
      </c>
      <c r="G3717" s="1">
        <v>3</v>
      </c>
      <c r="H3717" s="1">
        <v>1</v>
      </c>
    </row>
    <row r="3718" spans="1:8" x14ac:dyDescent="0.3">
      <c r="A3718" s="8" t="s">
        <v>413</v>
      </c>
      <c r="B3718" s="6">
        <v>7152</v>
      </c>
      <c r="C3718" s="1">
        <v>7152</v>
      </c>
      <c r="D3718" s="1">
        <v>3</v>
      </c>
      <c r="E3718" s="1">
        <v>1</v>
      </c>
      <c r="G3718" s="1">
        <v>3</v>
      </c>
      <c r="H3718" s="1">
        <v>1</v>
      </c>
    </row>
    <row r="3719" spans="1:8" x14ac:dyDescent="0.3">
      <c r="A3719" s="8" t="s">
        <v>8283</v>
      </c>
      <c r="B3719" s="6">
        <v>7152</v>
      </c>
      <c r="C3719" s="1">
        <v>7152</v>
      </c>
      <c r="D3719" s="1">
        <v>3</v>
      </c>
      <c r="E3719" s="1">
        <v>1</v>
      </c>
      <c r="G3719" s="1">
        <v>3</v>
      </c>
      <c r="H3719" s="1">
        <v>1</v>
      </c>
    </row>
    <row r="3720" spans="1:8" x14ac:dyDescent="0.3">
      <c r="A3720" s="8" t="s">
        <v>1593</v>
      </c>
      <c r="B3720" s="6">
        <v>7143</v>
      </c>
      <c r="C3720" s="1">
        <v>7143</v>
      </c>
      <c r="D3720" s="1">
        <v>5</v>
      </c>
      <c r="E3720" s="1">
        <v>1</v>
      </c>
      <c r="G3720" s="1">
        <v>5</v>
      </c>
      <c r="H3720" s="1">
        <v>1</v>
      </c>
    </row>
    <row r="3721" spans="1:8" x14ac:dyDescent="0.3">
      <c r="A3721" s="8" t="s">
        <v>6658</v>
      </c>
      <c r="B3721" s="6">
        <v>7143</v>
      </c>
      <c r="C3721" s="1">
        <v>7143</v>
      </c>
      <c r="D3721" s="1">
        <v>5</v>
      </c>
      <c r="E3721" s="1">
        <v>1</v>
      </c>
      <c r="G3721" s="1">
        <v>5</v>
      </c>
      <c r="H3721" s="1">
        <v>1</v>
      </c>
    </row>
    <row r="3722" spans="1:8" x14ac:dyDescent="0.3">
      <c r="A3722" s="8" t="s">
        <v>7557</v>
      </c>
      <c r="B3722" s="6">
        <v>7104</v>
      </c>
      <c r="C3722" s="1">
        <v>7104</v>
      </c>
      <c r="D3722" s="1">
        <v>6</v>
      </c>
      <c r="E3722" s="1">
        <v>1</v>
      </c>
      <c r="G3722" s="1">
        <v>6</v>
      </c>
      <c r="H3722" s="1">
        <v>1</v>
      </c>
    </row>
    <row r="3723" spans="1:8" x14ac:dyDescent="0.3">
      <c r="A3723" s="8" t="s">
        <v>3807</v>
      </c>
      <c r="B3723" s="6">
        <v>7098</v>
      </c>
      <c r="C3723" s="1">
        <v>7098</v>
      </c>
      <c r="D3723" s="1">
        <v>1</v>
      </c>
      <c r="E3723" s="1">
        <v>1</v>
      </c>
      <c r="G3723" s="1">
        <v>1</v>
      </c>
      <c r="H3723" s="1">
        <v>1</v>
      </c>
    </row>
    <row r="3724" spans="1:8" x14ac:dyDescent="0.3">
      <c r="A3724" s="8" t="s">
        <v>6259</v>
      </c>
      <c r="B3724" s="6">
        <v>7095</v>
      </c>
      <c r="C3724" s="1">
        <v>7095</v>
      </c>
      <c r="D3724" s="1">
        <v>3</v>
      </c>
      <c r="E3724" s="1">
        <v>1</v>
      </c>
      <c r="G3724" s="1">
        <v>3</v>
      </c>
      <c r="H3724" s="1">
        <v>1</v>
      </c>
    </row>
    <row r="3725" spans="1:8" x14ac:dyDescent="0.3">
      <c r="A3725" s="8" t="s">
        <v>5489</v>
      </c>
      <c r="B3725" s="6">
        <v>7088</v>
      </c>
      <c r="C3725" s="1">
        <v>7088</v>
      </c>
      <c r="D3725" s="1">
        <v>2</v>
      </c>
      <c r="E3725" s="1">
        <v>1</v>
      </c>
      <c r="G3725" s="1">
        <v>2</v>
      </c>
      <c r="H3725" s="1">
        <v>1</v>
      </c>
    </row>
    <row r="3726" spans="1:8" x14ac:dyDescent="0.3">
      <c r="A3726" s="8" t="s">
        <v>8154</v>
      </c>
      <c r="B3726" s="6">
        <v>7088</v>
      </c>
      <c r="C3726" s="1">
        <v>7088</v>
      </c>
      <c r="D3726" s="1">
        <v>2</v>
      </c>
      <c r="E3726" s="1">
        <v>1</v>
      </c>
      <c r="G3726" s="1">
        <v>2</v>
      </c>
      <c r="H3726" s="1">
        <v>1</v>
      </c>
    </row>
    <row r="3727" spans="1:8" x14ac:dyDescent="0.3">
      <c r="A3727" s="8" t="s">
        <v>9176</v>
      </c>
      <c r="B3727" s="6">
        <v>7072</v>
      </c>
      <c r="C3727" s="1">
        <v>7072</v>
      </c>
      <c r="D3727" s="1">
        <v>2</v>
      </c>
      <c r="E3727" s="1">
        <v>1</v>
      </c>
      <c r="G3727" s="1">
        <v>2</v>
      </c>
      <c r="H3727" s="1">
        <v>1</v>
      </c>
    </row>
    <row r="3728" spans="1:8" x14ac:dyDescent="0.3">
      <c r="A3728" s="8" t="s">
        <v>5712</v>
      </c>
      <c r="B3728" s="6">
        <v>7056</v>
      </c>
      <c r="C3728" s="1">
        <v>7056</v>
      </c>
      <c r="D3728" s="1">
        <v>3</v>
      </c>
      <c r="E3728" s="1">
        <v>1</v>
      </c>
      <c r="G3728" s="1">
        <v>3</v>
      </c>
      <c r="H3728" s="1">
        <v>1</v>
      </c>
    </row>
    <row r="3729" spans="1:8" x14ac:dyDescent="0.3">
      <c r="A3729" s="8" t="s">
        <v>6962</v>
      </c>
      <c r="B3729" s="6">
        <v>7042</v>
      </c>
      <c r="C3729" s="1">
        <v>6846</v>
      </c>
      <c r="D3729" s="1">
        <v>7</v>
      </c>
      <c r="E3729" s="1">
        <v>2</v>
      </c>
      <c r="G3729" s="1">
        <v>7</v>
      </c>
      <c r="H3729" s="1">
        <v>2</v>
      </c>
    </row>
    <row r="3730" spans="1:8" x14ac:dyDescent="0.3">
      <c r="A3730" s="8" t="s">
        <v>8094</v>
      </c>
      <c r="B3730" s="6">
        <v>7012</v>
      </c>
      <c r="C3730" s="1">
        <v>7012</v>
      </c>
      <c r="D3730" s="1">
        <v>4</v>
      </c>
      <c r="E3730" s="1">
        <v>1</v>
      </c>
      <c r="G3730" s="1">
        <v>4</v>
      </c>
      <c r="H3730" s="1">
        <v>1</v>
      </c>
    </row>
    <row r="3731" spans="1:8" x14ac:dyDescent="0.3">
      <c r="A3731" s="8" t="s">
        <v>1488</v>
      </c>
      <c r="B3731" s="6">
        <v>7012</v>
      </c>
      <c r="C3731" s="1">
        <v>7012</v>
      </c>
      <c r="D3731" s="1">
        <v>4</v>
      </c>
      <c r="E3731" s="1">
        <v>1</v>
      </c>
      <c r="G3731" s="1">
        <v>4</v>
      </c>
      <c r="H3731" s="1">
        <v>1</v>
      </c>
    </row>
    <row r="3732" spans="1:8" x14ac:dyDescent="0.3">
      <c r="A3732" s="8" t="s">
        <v>1578</v>
      </c>
      <c r="B3732" s="6">
        <v>6999</v>
      </c>
      <c r="C3732" s="1">
        <v>6999</v>
      </c>
      <c r="D3732" s="1">
        <v>1</v>
      </c>
      <c r="E3732" s="1">
        <v>1</v>
      </c>
      <c r="G3732" s="1">
        <v>1</v>
      </c>
      <c r="H3732" s="1">
        <v>1</v>
      </c>
    </row>
    <row r="3733" spans="1:8" x14ac:dyDescent="0.3">
      <c r="A3733" s="8" t="s">
        <v>7302</v>
      </c>
      <c r="B3733" s="6">
        <v>6998</v>
      </c>
      <c r="C3733" s="1">
        <v>6998</v>
      </c>
      <c r="D3733" s="1">
        <v>2</v>
      </c>
      <c r="E3733" s="1">
        <v>1</v>
      </c>
      <c r="G3733" s="1">
        <v>2</v>
      </c>
      <c r="H3733" s="1">
        <v>1</v>
      </c>
    </row>
    <row r="3734" spans="1:8" x14ac:dyDescent="0.3">
      <c r="A3734" s="8" t="s">
        <v>5278</v>
      </c>
      <c r="B3734" s="6">
        <v>6993</v>
      </c>
      <c r="C3734" s="1">
        <v>6993</v>
      </c>
      <c r="D3734" s="1">
        <v>7</v>
      </c>
      <c r="E3734" s="1">
        <v>1</v>
      </c>
      <c r="G3734" s="1">
        <v>7</v>
      </c>
      <c r="H3734" s="1">
        <v>1</v>
      </c>
    </row>
    <row r="3735" spans="1:8" x14ac:dyDescent="0.3">
      <c r="A3735" s="8" t="s">
        <v>3721</v>
      </c>
      <c r="B3735" s="6">
        <v>6993</v>
      </c>
      <c r="C3735" s="1">
        <v>6993</v>
      </c>
      <c r="D3735" s="1">
        <v>7</v>
      </c>
      <c r="E3735" s="1">
        <v>1</v>
      </c>
      <c r="G3735" s="1">
        <v>7</v>
      </c>
      <c r="H3735" s="1">
        <v>1</v>
      </c>
    </row>
    <row r="3736" spans="1:8" x14ac:dyDescent="0.3">
      <c r="A3736" s="8" t="s">
        <v>4637</v>
      </c>
      <c r="B3736" s="6">
        <v>6992</v>
      </c>
      <c r="C3736" s="1">
        <v>6992</v>
      </c>
      <c r="D3736" s="1">
        <v>2</v>
      </c>
      <c r="E3736" s="1">
        <v>1</v>
      </c>
      <c r="G3736" s="1">
        <v>2</v>
      </c>
      <c r="H3736" s="1">
        <v>1</v>
      </c>
    </row>
    <row r="3737" spans="1:8" x14ac:dyDescent="0.3">
      <c r="A3737" s="8" t="s">
        <v>4998</v>
      </c>
      <c r="B3737" s="6">
        <v>6990</v>
      </c>
      <c r="C3737" s="1">
        <v>5196</v>
      </c>
      <c r="D3737" s="1">
        <v>5</v>
      </c>
      <c r="E3737" s="1">
        <v>2</v>
      </c>
      <c r="G3737" s="1">
        <v>5</v>
      </c>
      <c r="H3737" s="1">
        <v>2</v>
      </c>
    </row>
    <row r="3738" spans="1:8" x14ac:dyDescent="0.3">
      <c r="A3738" s="8" t="s">
        <v>8397</v>
      </c>
      <c r="B3738" s="6">
        <v>6986</v>
      </c>
      <c r="C3738" s="1">
        <v>5768</v>
      </c>
      <c r="D3738" s="1">
        <v>11</v>
      </c>
      <c r="E3738" s="1">
        <v>2</v>
      </c>
      <c r="G3738" s="1">
        <v>11</v>
      </c>
      <c r="H3738" s="1">
        <v>2</v>
      </c>
    </row>
    <row r="3739" spans="1:8" x14ac:dyDescent="0.3">
      <c r="A3739" s="8" t="s">
        <v>8579</v>
      </c>
      <c r="B3739" s="6">
        <v>6982</v>
      </c>
      <c r="C3739" s="1">
        <v>3549</v>
      </c>
      <c r="D3739" s="1">
        <v>13</v>
      </c>
      <c r="E3739" s="1">
        <v>4</v>
      </c>
      <c r="G3739" s="1">
        <v>13</v>
      </c>
      <c r="H3739" s="1">
        <v>4</v>
      </c>
    </row>
    <row r="3740" spans="1:8" x14ac:dyDescent="0.3">
      <c r="A3740" s="8" t="s">
        <v>4946</v>
      </c>
      <c r="B3740" s="6">
        <v>6957</v>
      </c>
      <c r="C3740" s="1">
        <v>6957</v>
      </c>
      <c r="D3740" s="1">
        <v>2</v>
      </c>
      <c r="E3740" s="1">
        <v>1</v>
      </c>
      <c r="G3740" s="1">
        <v>2</v>
      </c>
      <c r="H3740" s="1">
        <v>1</v>
      </c>
    </row>
    <row r="3741" spans="1:8" x14ac:dyDescent="0.3">
      <c r="A3741" s="8" t="s">
        <v>7959</v>
      </c>
      <c r="B3741" s="6">
        <v>6952</v>
      </c>
      <c r="C3741" s="1">
        <v>6952</v>
      </c>
      <c r="D3741" s="1">
        <v>2</v>
      </c>
      <c r="E3741" s="1">
        <v>1</v>
      </c>
      <c r="G3741" s="1">
        <v>2</v>
      </c>
      <c r="H3741" s="1">
        <v>1</v>
      </c>
    </row>
    <row r="3742" spans="1:8" x14ac:dyDescent="0.3">
      <c r="A3742" s="8" t="s">
        <v>6620</v>
      </c>
      <c r="B3742" s="6">
        <v>6948</v>
      </c>
      <c r="C3742" s="1">
        <v>6948</v>
      </c>
      <c r="D3742" s="1">
        <v>1</v>
      </c>
      <c r="E3742" s="1">
        <v>1</v>
      </c>
      <c r="G3742" s="1">
        <v>1</v>
      </c>
      <c r="H3742" s="1">
        <v>1</v>
      </c>
    </row>
    <row r="3743" spans="1:8" x14ac:dyDescent="0.3">
      <c r="A3743" s="8" t="s">
        <v>5456</v>
      </c>
      <c r="B3743" s="6">
        <v>6928</v>
      </c>
      <c r="C3743" s="1">
        <v>6928</v>
      </c>
      <c r="D3743" s="1">
        <v>1</v>
      </c>
      <c r="E3743" s="1">
        <v>1</v>
      </c>
      <c r="G3743" s="1">
        <v>1</v>
      </c>
      <c r="H3743" s="1">
        <v>1</v>
      </c>
    </row>
    <row r="3744" spans="1:8" x14ac:dyDescent="0.3">
      <c r="A3744" s="8" t="s">
        <v>6035</v>
      </c>
      <c r="B3744" s="6">
        <v>6924</v>
      </c>
      <c r="C3744" s="1">
        <v>6924</v>
      </c>
      <c r="D3744" s="1">
        <v>6</v>
      </c>
      <c r="E3744" s="1">
        <v>1</v>
      </c>
      <c r="G3744" s="1">
        <v>6</v>
      </c>
      <c r="H3744" s="1">
        <v>1</v>
      </c>
    </row>
    <row r="3745" spans="1:8" x14ac:dyDescent="0.3">
      <c r="A3745" s="8" t="s">
        <v>8867</v>
      </c>
      <c r="B3745" s="6">
        <v>6912</v>
      </c>
      <c r="C3745" s="1">
        <v>6912</v>
      </c>
      <c r="D3745" s="1">
        <v>3</v>
      </c>
      <c r="E3745" s="1">
        <v>1</v>
      </c>
      <c r="G3745" s="1">
        <v>3</v>
      </c>
      <c r="H3745" s="1">
        <v>1</v>
      </c>
    </row>
    <row r="3746" spans="1:8" x14ac:dyDescent="0.3">
      <c r="A3746" s="8" t="s">
        <v>6683</v>
      </c>
      <c r="B3746" s="6">
        <v>6874</v>
      </c>
      <c r="C3746" s="1">
        <v>6874</v>
      </c>
      <c r="D3746" s="1">
        <v>5</v>
      </c>
      <c r="E3746" s="1">
        <v>1</v>
      </c>
      <c r="G3746" s="1">
        <v>5</v>
      </c>
      <c r="H3746" s="1">
        <v>1</v>
      </c>
    </row>
    <row r="3747" spans="1:8" x14ac:dyDescent="0.3">
      <c r="A3747" s="8" t="s">
        <v>4906</v>
      </c>
      <c r="B3747" s="6">
        <v>6871</v>
      </c>
      <c r="C3747" s="1">
        <v>3627</v>
      </c>
      <c r="D3747" s="1">
        <v>6</v>
      </c>
      <c r="E3747" s="1">
        <v>3</v>
      </c>
      <c r="G3747" s="1">
        <v>6</v>
      </c>
      <c r="H3747" s="1">
        <v>3</v>
      </c>
    </row>
    <row r="3748" spans="1:8" x14ac:dyDescent="0.3">
      <c r="A3748" s="8" t="s">
        <v>8888</v>
      </c>
      <c r="B3748" s="6">
        <v>6864</v>
      </c>
      <c r="C3748" s="1">
        <v>6864</v>
      </c>
      <c r="D3748" s="1">
        <v>2</v>
      </c>
      <c r="E3748" s="1">
        <v>1</v>
      </c>
      <c r="G3748" s="1">
        <v>2</v>
      </c>
      <c r="H3748" s="1">
        <v>1</v>
      </c>
    </row>
    <row r="3749" spans="1:8" x14ac:dyDescent="0.3">
      <c r="A3749" s="8" t="s">
        <v>7051</v>
      </c>
      <c r="B3749" s="6">
        <v>6862</v>
      </c>
      <c r="C3749" s="1">
        <v>6862</v>
      </c>
      <c r="D3749" s="1">
        <v>2</v>
      </c>
      <c r="E3749" s="1">
        <v>1</v>
      </c>
      <c r="G3749" s="1">
        <v>2</v>
      </c>
      <c r="H3749" s="1">
        <v>1</v>
      </c>
    </row>
    <row r="3750" spans="1:8" x14ac:dyDescent="0.3">
      <c r="A3750" s="8" t="s">
        <v>8011</v>
      </c>
      <c r="B3750" s="6">
        <v>6852</v>
      </c>
      <c r="C3750" s="1">
        <v>6852</v>
      </c>
      <c r="D3750" s="1">
        <v>3</v>
      </c>
      <c r="E3750" s="1">
        <v>1</v>
      </c>
      <c r="G3750" s="1">
        <v>3</v>
      </c>
      <c r="H3750" s="1">
        <v>1</v>
      </c>
    </row>
    <row r="3751" spans="1:8" x14ac:dyDescent="0.3">
      <c r="A3751" s="8" t="s">
        <v>3407</v>
      </c>
      <c r="B3751" s="6">
        <v>6848</v>
      </c>
      <c r="C3751" s="1">
        <v>6848</v>
      </c>
      <c r="D3751" s="1">
        <v>2</v>
      </c>
      <c r="E3751" s="1">
        <v>1</v>
      </c>
      <c r="G3751" s="1">
        <v>2</v>
      </c>
      <c r="H3751" s="1">
        <v>1</v>
      </c>
    </row>
    <row r="3752" spans="1:8" x14ac:dyDescent="0.3">
      <c r="A3752" s="8" t="s">
        <v>5454</v>
      </c>
      <c r="B3752" s="6">
        <v>6848</v>
      </c>
      <c r="C3752" s="1">
        <v>6848</v>
      </c>
      <c r="D3752" s="1">
        <v>2</v>
      </c>
      <c r="E3752" s="1">
        <v>1</v>
      </c>
      <c r="G3752" s="1">
        <v>2</v>
      </c>
      <c r="H3752" s="1">
        <v>1</v>
      </c>
    </row>
    <row r="3753" spans="1:8" x14ac:dyDescent="0.3">
      <c r="A3753" s="8" t="s">
        <v>5948</v>
      </c>
      <c r="B3753" s="6">
        <v>6848</v>
      </c>
      <c r="C3753" s="1">
        <v>6848</v>
      </c>
      <c r="D3753" s="1">
        <v>2</v>
      </c>
      <c r="E3753" s="1">
        <v>1</v>
      </c>
      <c r="G3753" s="1">
        <v>2</v>
      </c>
      <c r="H3753" s="1">
        <v>1</v>
      </c>
    </row>
    <row r="3754" spans="1:8" x14ac:dyDescent="0.3">
      <c r="A3754" s="8" t="s">
        <v>7567</v>
      </c>
      <c r="B3754" s="6">
        <v>6846</v>
      </c>
      <c r="C3754" s="1">
        <v>6846</v>
      </c>
      <c r="D3754" s="1">
        <v>7</v>
      </c>
      <c r="E3754" s="1">
        <v>1</v>
      </c>
      <c r="G3754" s="1">
        <v>7</v>
      </c>
      <c r="H3754" s="1">
        <v>1</v>
      </c>
    </row>
    <row r="3755" spans="1:8" x14ac:dyDescent="0.3">
      <c r="A3755" s="8" t="s">
        <v>8630</v>
      </c>
      <c r="B3755" s="6">
        <v>6840</v>
      </c>
      <c r="C3755" s="1">
        <v>5184</v>
      </c>
      <c r="D3755" s="1">
        <v>13</v>
      </c>
      <c r="E3755" s="1">
        <v>2</v>
      </c>
      <c r="G3755" s="1">
        <v>13</v>
      </c>
      <c r="H3755" s="1">
        <v>2</v>
      </c>
    </row>
    <row r="3756" spans="1:8" x14ac:dyDescent="0.3">
      <c r="A3756" s="8" t="s">
        <v>9198</v>
      </c>
      <c r="B3756" s="6">
        <v>6816</v>
      </c>
      <c r="C3756" s="1">
        <v>6816</v>
      </c>
      <c r="D3756" s="1">
        <v>2</v>
      </c>
      <c r="E3756" s="1">
        <v>1</v>
      </c>
      <c r="G3756" s="1">
        <v>2</v>
      </c>
      <c r="H3756" s="1">
        <v>1</v>
      </c>
    </row>
    <row r="3757" spans="1:8" x14ac:dyDescent="0.3">
      <c r="A3757" s="8" t="s">
        <v>7669</v>
      </c>
      <c r="B3757" s="6">
        <v>6796</v>
      </c>
      <c r="C3757" s="1">
        <v>6796</v>
      </c>
      <c r="D3757" s="1">
        <v>4</v>
      </c>
      <c r="E3757" s="1">
        <v>1</v>
      </c>
      <c r="G3757" s="1">
        <v>4</v>
      </c>
      <c r="H3757" s="1">
        <v>1</v>
      </c>
    </row>
    <row r="3758" spans="1:8" x14ac:dyDescent="0.3">
      <c r="A3758" s="8" t="s">
        <v>8766</v>
      </c>
      <c r="B3758" s="6">
        <v>6786</v>
      </c>
      <c r="C3758" s="1">
        <v>6786</v>
      </c>
      <c r="D3758" s="1">
        <v>6</v>
      </c>
      <c r="E3758" s="1">
        <v>1</v>
      </c>
      <c r="G3758" s="1">
        <v>6</v>
      </c>
      <c r="H3758" s="1">
        <v>1</v>
      </c>
    </row>
    <row r="3759" spans="1:8" x14ac:dyDescent="0.3">
      <c r="A3759" s="8" t="s">
        <v>6751</v>
      </c>
      <c r="B3759" s="6">
        <v>6778</v>
      </c>
      <c r="C3759" s="1">
        <v>6778</v>
      </c>
      <c r="D3759" s="1">
        <v>2</v>
      </c>
      <c r="E3759" s="1">
        <v>1</v>
      </c>
      <c r="G3759" s="1">
        <v>2</v>
      </c>
      <c r="H3759" s="1">
        <v>1</v>
      </c>
    </row>
    <row r="3760" spans="1:8" x14ac:dyDescent="0.3">
      <c r="A3760" s="8" t="s">
        <v>4207</v>
      </c>
      <c r="B3760" s="6">
        <v>6756</v>
      </c>
      <c r="C3760" s="1">
        <v>6756</v>
      </c>
      <c r="D3760" s="1">
        <v>3</v>
      </c>
      <c r="E3760" s="1">
        <v>1</v>
      </c>
      <c r="G3760" s="1">
        <v>3</v>
      </c>
      <c r="H3760" s="1">
        <v>1</v>
      </c>
    </row>
    <row r="3761" spans="1:8" x14ac:dyDescent="0.3">
      <c r="A3761" s="8" t="s">
        <v>7493</v>
      </c>
      <c r="B3761" s="6">
        <v>6740</v>
      </c>
      <c r="C3761" s="1">
        <v>4912</v>
      </c>
      <c r="D3761" s="1">
        <v>9</v>
      </c>
      <c r="E3761" s="1">
        <v>2</v>
      </c>
      <c r="G3761" s="1">
        <v>9</v>
      </c>
      <c r="H3761" s="1">
        <v>2</v>
      </c>
    </row>
    <row r="3762" spans="1:8" x14ac:dyDescent="0.3">
      <c r="A3762" s="8" t="s">
        <v>9082</v>
      </c>
      <c r="B3762" s="6">
        <v>6732</v>
      </c>
      <c r="C3762" s="1">
        <v>5184</v>
      </c>
      <c r="D3762" s="1">
        <v>11</v>
      </c>
      <c r="E3762" s="1">
        <v>2</v>
      </c>
      <c r="G3762" s="1">
        <v>11</v>
      </c>
      <c r="H3762" s="1">
        <v>2</v>
      </c>
    </row>
    <row r="3763" spans="1:8" x14ac:dyDescent="0.3">
      <c r="A3763" s="8" t="s">
        <v>8874</v>
      </c>
      <c r="B3763" s="6">
        <v>6725</v>
      </c>
      <c r="C3763" s="1">
        <v>1575</v>
      </c>
      <c r="D3763" s="1">
        <v>15</v>
      </c>
      <c r="E3763" s="1">
        <v>5</v>
      </c>
      <c r="G3763" s="1">
        <v>15</v>
      </c>
      <c r="H3763" s="1">
        <v>5</v>
      </c>
    </row>
    <row r="3764" spans="1:8" x14ac:dyDescent="0.3">
      <c r="A3764" s="8" t="s">
        <v>8877</v>
      </c>
      <c r="B3764" s="6">
        <v>6715</v>
      </c>
      <c r="C3764" s="1">
        <v>6715</v>
      </c>
      <c r="D3764" s="1">
        <v>5</v>
      </c>
      <c r="E3764" s="1">
        <v>1</v>
      </c>
      <c r="G3764" s="1">
        <v>5</v>
      </c>
      <c r="H3764" s="1">
        <v>1</v>
      </c>
    </row>
    <row r="3765" spans="1:8" x14ac:dyDescent="0.3">
      <c r="A3765" s="8" t="s">
        <v>823</v>
      </c>
      <c r="B3765" s="6">
        <v>6704</v>
      </c>
      <c r="C3765" s="1">
        <v>3536</v>
      </c>
      <c r="D3765" s="1">
        <v>4</v>
      </c>
      <c r="E3765" s="1">
        <v>2</v>
      </c>
      <c r="G3765" s="1">
        <v>4</v>
      </c>
      <c r="H3765" s="1">
        <v>2</v>
      </c>
    </row>
    <row r="3766" spans="1:8" x14ac:dyDescent="0.3">
      <c r="A3766" s="8" t="s">
        <v>8780</v>
      </c>
      <c r="B3766" s="6">
        <v>6692</v>
      </c>
      <c r="C3766" s="1">
        <v>5536</v>
      </c>
      <c r="D3766" s="1">
        <v>5</v>
      </c>
      <c r="E3766" s="1">
        <v>2</v>
      </c>
      <c r="G3766" s="1">
        <v>5</v>
      </c>
      <c r="H3766" s="1">
        <v>2</v>
      </c>
    </row>
    <row r="3767" spans="1:8" x14ac:dyDescent="0.3">
      <c r="A3767" s="8" t="s">
        <v>3410</v>
      </c>
      <c r="B3767" s="6">
        <v>6688</v>
      </c>
      <c r="C3767" s="1">
        <v>6688</v>
      </c>
      <c r="D3767" s="1">
        <v>4</v>
      </c>
      <c r="E3767" s="1">
        <v>1</v>
      </c>
      <c r="G3767" s="1">
        <v>4</v>
      </c>
      <c r="H3767" s="1">
        <v>1</v>
      </c>
    </row>
    <row r="3768" spans="1:8" x14ac:dyDescent="0.3">
      <c r="A3768" s="8" t="s">
        <v>3552</v>
      </c>
      <c r="B3768" s="6">
        <v>6672</v>
      </c>
      <c r="C3768" s="1">
        <v>6672</v>
      </c>
      <c r="D3768" s="1">
        <v>3</v>
      </c>
      <c r="E3768" s="1">
        <v>1</v>
      </c>
      <c r="G3768" s="1">
        <v>3</v>
      </c>
      <c r="H3768" s="1">
        <v>1</v>
      </c>
    </row>
    <row r="3769" spans="1:8" x14ac:dyDescent="0.3">
      <c r="A3769" s="8" t="s">
        <v>1581</v>
      </c>
      <c r="B3769" s="6">
        <v>6672</v>
      </c>
      <c r="C3769" s="1">
        <v>6672</v>
      </c>
      <c r="D3769" s="1">
        <v>6</v>
      </c>
      <c r="E3769" s="1">
        <v>1</v>
      </c>
      <c r="G3769" s="1">
        <v>6</v>
      </c>
      <c r="H3769" s="1">
        <v>1</v>
      </c>
    </row>
    <row r="3770" spans="1:8" x14ac:dyDescent="0.3">
      <c r="A3770" s="8" t="s">
        <v>8192</v>
      </c>
      <c r="B3770" s="6">
        <v>6642</v>
      </c>
      <c r="C3770" s="1">
        <v>6642</v>
      </c>
      <c r="D3770" s="1">
        <v>9</v>
      </c>
      <c r="E3770" s="1">
        <v>1</v>
      </c>
      <c r="G3770" s="1">
        <v>9</v>
      </c>
      <c r="H3770" s="1">
        <v>1</v>
      </c>
    </row>
    <row r="3771" spans="1:8" x14ac:dyDescent="0.3">
      <c r="A3771" s="8" t="s">
        <v>6722</v>
      </c>
      <c r="B3771" s="6">
        <v>6636</v>
      </c>
      <c r="C3771" s="1">
        <v>6636</v>
      </c>
      <c r="D3771" s="1">
        <v>4</v>
      </c>
      <c r="E3771" s="1">
        <v>1</v>
      </c>
      <c r="G3771" s="1">
        <v>4</v>
      </c>
      <c r="H3771" s="1">
        <v>1</v>
      </c>
    </row>
    <row r="3772" spans="1:8" x14ac:dyDescent="0.3">
      <c r="A3772" s="8" t="s">
        <v>3571</v>
      </c>
      <c r="B3772" s="6">
        <v>6617</v>
      </c>
      <c r="C3772" s="1">
        <v>5948</v>
      </c>
      <c r="D3772" s="1">
        <v>3</v>
      </c>
      <c r="E3772" s="1">
        <v>2</v>
      </c>
      <c r="G3772" s="1">
        <v>3</v>
      </c>
      <c r="H3772" s="1">
        <v>2</v>
      </c>
    </row>
    <row r="3773" spans="1:8" x14ac:dyDescent="0.3">
      <c r="A3773" s="8" t="s">
        <v>4666</v>
      </c>
      <c r="B3773" s="6">
        <v>6608</v>
      </c>
      <c r="C3773" s="1">
        <v>6608</v>
      </c>
      <c r="D3773" s="1">
        <v>2</v>
      </c>
      <c r="E3773" s="1">
        <v>1</v>
      </c>
      <c r="G3773" s="1">
        <v>2</v>
      </c>
      <c r="H3773" s="1">
        <v>1</v>
      </c>
    </row>
    <row r="3774" spans="1:8" x14ac:dyDescent="0.3">
      <c r="A3774" s="8" t="s">
        <v>8997</v>
      </c>
      <c r="B3774" s="6">
        <v>6603</v>
      </c>
      <c r="C3774" s="1">
        <v>6603</v>
      </c>
      <c r="D3774" s="1">
        <v>3</v>
      </c>
      <c r="E3774" s="1">
        <v>1</v>
      </c>
      <c r="G3774" s="1">
        <v>3</v>
      </c>
      <c r="H3774" s="1">
        <v>1</v>
      </c>
    </row>
    <row r="3775" spans="1:8" x14ac:dyDescent="0.3">
      <c r="A3775" s="8" t="s">
        <v>5285</v>
      </c>
      <c r="B3775" s="6">
        <v>6599</v>
      </c>
      <c r="C3775" s="1">
        <v>6599</v>
      </c>
      <c r="D3775" s="1">
        <v>1</v>
      </c>
      <c r="E3775" s="1">
        <v>1</v>
      </c>
      <c r="G3775" s="1">
        <v>1</v>
      </c>
      <c r="H3775" s="1">
        <v>1</v>
      </c>
    </row>
    <row r="3776" spans="1:8" x14ac:dyDescent="0.3">
      <c r="A3776" s="8" t="s">
        <v>7064</v>
      </c>
      <c r="B3776" s="6">
        <v>6599</v>
      </c>
      <c r="C3776" s="1">
        <v>6599</v>
      </c>
      <c r="D3776" s="1">
        <v>2</v>
      </c>
      <c r="E3776" s="1">
        <v>1</v>
      </c>
      <c r="G3776" s="1">
        <v>2</v>
      </c>
      <c r="H3776" s="1">
        <v>1</v>
      </c>
    </row>
    <row r="3777" spans="1:8" x14ac:dyDescent="0.3">
      <c r="A3777" s="8" t="s">
        <v>7490</v>
      </c>
      <c r="B3777" s="6">
        <v>6597</v>
      </c>
      <c r="C3777" s="1">
        <v>6597</v>
      </c>
      <c r="D3777" s="1">
        <v>3</v>
      </c>
      <c r="E3777" s="1">
        <v>1</v>
      </c>
      <c r="G3777" s="1">
        <v>3</v>
      </c>
      <c r="H3777" s="1">
        <v>1</v>
      </c>
    </row>
    <row r="3778" spans="1:8" x14ac:dyDescent="0.3">
      <c r="A3778" s="8" t="s">
        <v>6783</v>
      </c>
      <c r="B3778" s="6">
        <v>6581</v>
      </c>
      <c r="C3778" s="1">
        <v>5145</v>
      </c>
      <c r="D3778" s="1">
        <v>16</v>
      </c>
      <c r="E3778" s="1">
        <v>4</v>
      </c>
      <c r="G3778" s="1">
        <v>16</v>
      </c>
      <c r="H3778" s="1">
        <v>4</v>
      </c>
    </row>
    <row r="3779" spans="1:8" x14ac:dyDescent="0.3">
      <c r="A3779" s="8" t="s">
        <v>6370</v>
      </c>
      <c r="B3779" s="6">
        <v>6578</v>
      </c>
      <c r="C3779" s="1">
        <v>6578</v>
      </c>
      <c r="D3779" s="1">
        <v>11</v>
      </c>
      <c r="E3779" s="1">
        <v>1</v>
      </c>
      <c r="G3779" s="1">
        <v>11</v>
      </c>
      <c r="H3779" s="1">
        <v>1</v>
      </c>
    </row>
    <row r="3780" spans="1:8" x14ac:dyDescent="0.3">
      <c r="A3780" s="8" t="s">
        <v>5427</v>
      </c>
      <c r="B3780" s="6">
        <v>6572</v>
      </c>
      <c r="C3780" s="1">
        <v>3528</v>
      </c>
      <c r="D3780" s="1">
        <v>7</v>
      </c>
      <c r="E3780" s="1">
        <v>2</v>
      </c>
      <c r="G3780" s="1">
        <v>7</v>
      </c>
      <c r="H3780" s="1">
        <v>2</v>
      </c>
    </row>
    <row r="3781" spans="1:8" x14ac:dyDescent="0.3">
      <c r="A3781" s="8" t="s">
        <v>7634</v>
      </c>
      <c r="B3781" s="6">
        <v>6520</v>
      </c>
      <c r="C3781" s="1">
        <v>5344</v>
      </c>
      <c r="D3781" s="1">
        <v>6</v>
      </c>
      <c r="E3781" s="1">
        <v>2</v>
      </c>
      <c r="G3781" s="1">
        <v>6</v>
      </c>
      <c r="H3781" s="1">
        <v>2</v>
      </c>
    </row>
    <row r="3782" spans="1:8" x14ac:dyDescent="0.3">
      <c r="A3782" s="8" t="s">
        <v>8752</v>
      </c>
      <c r="B3782" s="6">
        <v>6512</v>
      </c>
      <c r="C3782" s="1">
        <v>6512</v>
      </c>
      <c r="D3782" s="1">
        <v>4</v>
      </c>
      <c r="E3782" s="1">
        <v>1</v>
      </c>
      <c r="G3782" s="1">
        <v>4</v>
      </c>
      <c r="H3782" s="1">
        <v>1</v>
      </c>
    </row>
    <row r="3783" spans="1:8" x14ac:dyDescent="0.3">
      <c r="A3783" s="8" t="s">
        <v>8467</v>
      </c>
      <c r="B3783" s="6">
        <v>6496</v>
      </c>
      <c r="C3783" s="1">
        <v>6496</v>
      </c>
      <c r="D3783" s="1">
        <v>5</v>
      </c>
      <c r="E3783" s="1">
        <v>1</v>
      </c>
      <c r="G3783" s="1">
        <v>5</v>
      </c>
      <c r="H3783" s="1">
        <v>1</v>
      </c>
    </row>
    <row r="3784" spans="1:8" x14ac:dyDescent="0.3">
      <c r="A3784" s="8" t="s">
        <v>8815</v>
      </c>
      <c r="B3784" s="6">
        <v>6496</v>
      </c>
      <c r="C3784" s="1">
        <v>6496</v>
      </c>
      <c r="D3784" s="1">
        <v>4</v>
      </c>
      <c r="E3784" s="1">
        <v>1</v>
      </c>
      <c r="G3784" s="1">
        <v>4</v>
      </c>
      <c r="H3784" s="1">
        <v>1</v>
      </c>
    </row>
    <row r="3785" spans="1:8" x14ac:dyDescent="0.3">
      <c r="A3785" s="8" t="s">
        <v>8035</v>
      </c>
      <c r="B3785" s="6">
        <v>6490</v>
      </c>
      <c r="C3785" s="1">
        <v>6490</v>
      </c>
      <c r="D3785" s="1">
        <v>2</v>
      </c>
      <c r="E3785" s="1">
        <v>1</v>
      </c>
      <c r="G3785" s="1">
        <v>2</v>
      </c>
      <c r="H3785" s="1">
        <v>1</v>
      </c>
    </row>
    <row r="3786" spans="1:8" x14ac:dyDescent="0.3">
      <c r="A3786" s="8" t="s">
        <v>8046</v>
      </c>
      <c r="B3786" s="6">
        <v>6475</v>
      </c>
      <c r="C3786" s="1">
        <v>6475</v>
      </c>
      <c r="D3786" s="1">
        <v>5</v>
      </c>
      <c r="E3786" s="1">
        <v>1</v>
      </c>
      <c r="G3786" s="1">
        <v>5</v>
      </c>
      <c r="H3786" s="1">
        <v>1</v>
      </c>
    </row>
    <row r="3787" spans="1:8" x14ac:dyDescent="0.3">
      <c r="A3787" s="8" t="s">
        <v>9354</v>
      </c>
      <c r="B3787" s="6">
        <v>6468</v>
      </c>
      <c r="C3787" s="1">
        <v>6468</v>
      </c>
      <c r="D3787" s="1">
        <v>7</v>
      </c>
      <c r="E3787" s="1">
        <v>1</v>
      </c>
      <c r="G3787" s="1">
        <v>7</v>
      </c>
      <c r="H3787" s="1">
        <v>1</v>
      </c>
    </row>
    <row r="3788" spans="1:8" x14ac:dyDescent="0.3">
      <c r="A3788" s="8" t="s">
        <v>5976</v>
      </c>
      <c r="B3788" s="6">
        <v>6462</v>
      </c>
      <c r="C3788" s="1">
        <v>6462</v>
      </c>
      <c r="D3788" s="1">
        <v>5</v>
      </c>
      <c r="E3788" s="1">
        <v>1</v>
      </c>
      <c r="G3788" s="1">
        <v>5</v>
      </c>
      <c r="H3788" s="1">
        <v>1</v>
      </c>
    </row>
    <row r="3789" spans="1:8" x14ac:dyDescent="0.3">
      <c r="A3789" s="8" t="s">
        <v>8089</v>
      </c>
      <c r="B3789" s="6">
        <v>6453</v>
      </c>
      <c r="C3789" s="1">
        <v>5952</v>
      </c>
      <c r="D3789" s="1">
        <v>13</v>
      </c>
      <c r="E3789" s="1">
        <v>3</v>
      </c>
      <c r="G3789" s="1">
        <v>13</v>
      </c>
      <c r="H3789" s="1">
        <v>3</v>
      </c>
    </row>
    <row r="3790" spans="1:8" x14ac:dyDescent="0.3">
      <c r="A3790" s="8" t="s">
        <v>9361</v>
      </c>
      <c r="B3790" s="6">
        <v>6402</v>
      </c>
      <c r="C3790" s="1">
        <v>6402</v>
      </c>
      <c r="D3790" s="1">
        <v>6</v>
      </c>
      <c r="E3790" s="1">
        <v>1</v>
      </c>
      <c r="G3790" s="1">
        <v>6</v>
      </c>
      <c r="H3790" s="1">
        <v>1</v>
      </c>
    </row>
    <row r="3791" spans="1:8" x14ac:dyDescent="0.3">
      <c r="A3791" s="8" t="s">
        <v>6141</v>
      </c>
      <c r="B3791" s="6">
        <v>6396</v>
      </c>
      <c r="C3791" s="1">
        <v>6396</v>
      </c>
      <c r="D3791" s="1">
        <v>4</v>
      </c>
      <c r="E3791" s="1">
        <v>1</v>
      </c>
      <c r="G3791" s="1">
        <v>4</v>
      </c>
      <c r="H3791" s="1">
        <v>1</v>
      </c>
    </row>
    <row r="3792" spans="1:8" x14ac:dyDescent="0.3">
      <c r="A3792" s="8" t="s">
        <v>6990</v>
      </c>
      <c r="B3792" s="6">
        <v>6392</v>
      </c>
      <c r="C3792" s="1">
        <v>6392</v>
      </c>
      <c r="D3792" s="1">
        <v>2</v>
      </c>
      <c r="E3792" s="1">
        <v>1</v>
      </c>
      <c r="G3792" s="1">
        <v>2</v>
      </c>
      <c r="H3792" s="1">
        <v>1</v>
      </c>
    </row>
    <row r="3793" spans="1:8" x14ac:dyDescent="0.3">
      <c r="A3793" s="8" t="s">
        <v>1658</v>
      </c>
      <c r="B3793" s="6">
        <v>6388</v>
      </c>
      <c r="C3793" s="1">
        <v>6388</v>
      </c>
      <c r="D3793" s="1">
        <v>4</v>
      </c>
      <c r="E3793" s="1">
        <v>1</v>
      </c>
      <c r="G3793" s="1">
        <v>4</v>
      </c>
      <c r="H3793" s="1">
        <v>1</v>
      </c>
    </row>
    <row r="3794" spans="1:8" x14ac:dyDescent="0.3">
      <c r="A3794" s="8" t="s">
        <v>6950</v>
      </c>
      <c r="B3794" s="6">
        <v>6368</v>
      </c>
      <c r="C3794" s="1">
        <v>6368</v>
      </c>
      <c r="D3794" s="1">
        <v>2</v>
      </c>
      <c r="E3794" s="1">
        <v>1</v>
      </c>
      <c r="G3794" s="1">
        <v>2</v>
      </c>
      <c r="H3794" s="1">
        <v>1</v>
      </c>
    </row>
    <row r="3795" spans="1:8" x14ac:dyDescent="0.3">
      <c r="A3795" s="8" t="s">
        <v>234</v>
      </c>
      <c r="B3795" s="6">
        <v>6344</v>
      </c>
      <c r="C3795" s="1">
        <v>4598</v>
      </c>
      <c r="D3795" s="1">
        <v>4</v>
      </c>
      <c r="E3795" s="1">
        <v>2</v>
      </c>
      <c r="G3795" s="1">
        <v>4</v>
      </c>
      <c r="H3795" s="1">
        <v>2</v>
      </c>
    </row>
    <row r="3796" spans="1:8" x14ac:dyDescent="0.3">
      <c r="A3796" s="8" t="s">
        <v>437</v>
      </c>
      <c r="B3796" s="6">
        <v>6334</v>
      </c>
      <c r="C3796" s="1">
        <v>3998</v>
      </c>
      <c r="D3796" s="1">
        <v>6</v>
      </c>
      <c r="E3796" s="1">
        <v>2</v>
      </c>
      <c r="G3796" s="1">
        <v>6</v>
      </c>
      <c r="H3796" s="1">
        <v>2</v>
      </c>
    </row>
    <row r="3797" spans="1:8" x14ac:dyDescent="0.3">
      <c r="A3797" s="8" t="s">
        <v>200</v>
      </c>
      <c r="B3797" s="6">
        <v>6296</v>
      </c>
      <c r="C3797" s="1">
        <v>6296</v>
      </c>
      <c r="D3797" s="1">
        <v>4</v>
      </c>
      <c r="E3797" s="1">
        <v>1</v>
      </c>
      <c r="G3797" s="1">
        <v>4</v>
      </c>
      <c r="H3797" s="1">
        <v>1</v>
      </c>
    </row>
    <row r="3798" spans="1:8" x14ac:dyDescent="0.3">
      <c r="A3798" s="8" t="s">
        <v>7746</v>
      </c>
      <c r="B3798" s="6">
        <v>6294</v>
      </c>
      <c r="C3798" s="1">
        <v>6294</v>
      </c>
      <c r="D3798" s="1">
        <v>3</v>
      </c>
      <c r="E3798" s="1">
        <v>1</v>
      </c>
      <c r="G3798" s="1">
        <v>3</v>
      </c>
      <c r="H3798" s="1">
        <v>1</v>
      </c>
    </row>
    <row r="3799" spans="1:8" x14ac:dyDescent="0.3">
      <c r="A3799" s="8" t="s">
        <v>1482</v>
      </c>
      <c r="B3799" s="6">
        <v>6292</v>
      </c>
      <c r="C3799" s="1">
        <v>4996</v>
      </c>
      <c r="D3799" s="1">
        <v>4</v>
      </c>
      <c r="E3799" s="1">
        <v>2</v>
      </c>
      <c r="G3799" s="1">
        <v>4</v>
      </c>
      <c r="H3799" s="1">
        <v>2</v>
      </c>
    </row>
    <row r="3800" spans="1:8" x14ac:dyDescent="0.3">
      <c r="A3800" s="8" t="s">
        <v>5740</v>
      </c>
      <c r="B3800" s="6">
        <v>6291</v>
      </c>
      <c r="C3800" s="1">
        <v>6291</v>
      </c>
      <c r="D3800" s="1">
        <v>3</v>
      </c>
      <c r="E3800" s="1">
        <v>1</v>
      </c>
      <c r="G3800" s="1">
        <v>3</v>
      </c>
      <c r="H3800" s="1">
        <v>1</v>
      </c>
    </row>
    <row r="3801" spans="1:8" x14ac:dyDescent="0.3">
      <c r="A3801" s="8" t="s">
        <v>8502</v>
      </c>
      <c r="B3801" s="6">
        <v>6282</v>
      </c>
      <c r="C3801" s="1">
        <v>6282</v>
      </c>
      <c r="D3801" s="1">
        <v>9</v>
      </c>
      <c r="E3801" s="1">
        <v>1</v>
      </c>
      <c r="G3801" s="1">
        <v>9</v>
      </c>
      <c r="H3801" s="1">
        <v>1</v>
      </c>
    </row>
    <row r="3802" spans="1:8" x14ac:dyDescent="0.3">
      <c r="A3802" s="8" t="s">
        <v>9399</v>
      </c>
      <c r="B3802" s="6">
        <v>6265</v>
      </c>
      <c r="C3802" s="1">
        <v>6265</v>
      </c>
      <c r="D3802" s="1">
        <v>5</v>
      </c>
      <c r="E3802" s="1">
        <v>1</v>
      </c>
      <c r="G3802" s="1">
        <v>5</v>
      </c>
      <c r="H3802" s="1">
        <v>1</v>
      </c>
    </row>
    <row r="3803" spans="1:8" x14ac:dyDescent="0.3">
      <c r="A3803" s="8" t="s">
        <v>6097</v>
      </c>
      <c r="B3803" s="6">
        <v>6228</v>
      </c>
      <c r="C3803" s="1">
        <v>6228</v>
      </c>
      <c r="D3803" s="1">
        <v>4</v>
      </c>
      <c r="E3803" s="1">
        <v>1</v>
      </c>
      <c r="G3803" s="1">
        <v>4</v>
      </c>
      <c r="H3803" s="1">
        <v>1</v>
      </c>
    </row>
    <row r="3804" spans="1:8" x14ac:dyDescent="0.3">
      <c r="A3804" s="8" t="s">
        <v>7904</v>
      </c>
      <c r="B3804" s="6">
        <v>6208</v>
      </c>
      <c r="C3804" s="1">
        <v>6208</v>
      </c>
      <c r="D3804" s="1">
        <v>2</v>
      </c>
      <c r="E3804" s="1">
        <v>1</v>
      </c>
      <c r="G3804" s="1">
        <v>2</v>
      </c>
      <c r="H3804" s="1">
        <v>1</v>
      </c>
    </row>
    <row r="3805" spans="1:8" x14ac:dyDescent="0.3">
      <c r="A3805" s="8" t="s">
        <v>2805</v>
      </c>
      <c r="B3805" s="6">
        <v>6208</v>
      </c>
      <c r="C3805" s="1">
        <v>6208</v>
      </c>
      <c r="D3805" s="1">
        <v>2</v>
      </c>
      <c r="E3805" s="1">
        <v>1</v>
      </c>
      <c r="G3805" s="1">
        <v>2</v>
      </c>
      <c r="H3805" s="1">
        <v>1</v>
      </c>
    </row>
    <row r="3806" spans="1:8" x14ac:dyDescent="0.3">
      <c r="A3806" s="8" t="s">
        <v>6994</v>
      </c>
      <c r="B3806" s="6">
        <v>6196</v>
      </c>
      <c r="C3806" s="1">
        <v>6196</v>
      </c>
      <c r="D3806" s="1">
        <v>2</v>
      </c>
      <c r="E3806" s="1">
        <v>1</v>
      </c>
      <c r="G3806" s="1">
        <v>2</v>
      </c>
      <c r="H3806" s="1">
        <v>1</v>
      </c>
    </row>
    <row r="3807" spans="1:8" x14ac:dyDescent="0.3">
      <c r="A3807" s="8" t="s">
        <v>3203</v>
      </c>
      <c r="B3807" s="6">
        <v>6196</v>
      </c>
      <c r="C3807" s="1">
        <v>6196</v>
      </c>
      <c r="D3807" s="1">
        <v>2</v>
      </c>
      <c r="E3807" s="1">
        <v>1</v>
      </c>
      <c r="G3807" s="1">
        <v>2</v>
      </c>
      <c r="H3807" s="1">
        <v>1</v>
      </c>
    </row>
    <row r="3808" spans="1:8" x14ac:dyDescent="0.3">
      <c r="A3808" s="8" t="s">
        <v>7572</v>
      </c>
      <c r="B3808" s="6">
        <v>6196</v>
      </c>
      <c r="C3808" s="1">
        <v>6196</v>
      </c>
      <c r="D3808" s="1">
        <v>4</v>
      </c>
      <c r="E3808" s="1">
        <v>1</v>
      </c>
      <c r="G3808" s="1">
        <v>4</v>
      </c>
      <c r="H3808" s="1">
        <v>1</v>
      </c>
    </row>
    <row r="3809" spans="1:8" x14ac:dyDescent="0.3">
      <c r="A3809" s="8" t="s">
        <v>593</v>
      </c>
      <c r="B3809" s="6">
        <v>6177</v>
      </c>
      <c r="C3809" s="1">
        <v>6177</v>
      </c>
      <c r="D3809" s="1">
        <v>6</v>
      </c>
      <c r="E3809" s="1">
        <v>1</v>
      </c>
      <c r="G3809" s="1">
        <v>6</v>
      </c>
      <c r="H3809" s="1">
        <v>1</v>
      </c>
    </row>
    <row r="3810" spans="1:8" x14ac:dyDescent="0.3">
      <c r="A3810" s="8" t="s">
        <v>8587</v>
      </c>
      <c r="B3810" s="6">
        <v>6144</v>
      </c>
      <c r="C3810" s="1">
        <v>6144</v>
      </c>
      <c r="D3810" s="1">
        <v>3</v>
      </c>
      <c r="E3810" s="1">
        <v>1</v>
      </c>
      <c r="G3810" s="1">
        <v>3</v>
      </c>
      <c r="H3810" s="1">
        <v>1</v>
      </c>
    </row>
    <row r="3811" spans="1:8" x14ac:dyDescent="0.3">
      <c r="A3811" s="8" t="s">
        <v>5094</v>
      </c>
      <c r="B3811" s="6">
        <v>6144</v>
      </c>
      <c r="C3811" s="1">
        <v>6144</v>
      </c>
      <c r="D3811" s="1">
        <v>3</v>
      </c>
      <c r="E3811" s="1">
        <v>1</v>
      </c>
      <c r="G3811" s="1">
        <v>3</v>
      </c>
      <c r="H3811" s="1">
        <v>1</v>
      </c>
    </row>
    <row r="3812" spans="1:8" x14ac:dyDescent="0.3">
      <c r="A3812" s="8" t="s">
        <v>8994</v>
      </c>
      <c r="B3812" s="6">
        <v>6144</v>
      </c>
      <c r="C3812" s="1">
        <v>6144</v>
      </c>
      <c r="D3812" s="1">
        <v>3</v>
      </c>
      <c r="E3812" s="1">
        <v>1</v>
      </c>
      <c r="G3812" s="1">
        <v>3</v>
      </c>
      <c r="H3812" s="1">
        <v>1</v>
      </c>
    </row>
    <row r="3813" spans="1:8" x14ac:dyDescent="0.3">
      <c r="A3813" s="8" t="s">
        <v>9172</v>
      </c>
      <c r="B3813" s="6">
        <v>6138</v>
      </c>
      <c r="C3813" s="1">
        <v>6138</v>
      </c>
      <c r="D3813" s="1">
        <v>6</v>
      </c>
      <c r="E3813" s="1">
        <v>1</v>
      </c>
      <c r="G3813" s="1">
        <v>6</v>
      </c>
      <c r="H3813" s="1">
        <v>1</v>
      </c>
    </row>
    <row r="3814" spans="1:8" x14ac:dyDescent="0.3">
      <c r="A3814" s="8" t="s">
        <v>9306</v>
      </c>
      <c r="B3814" s="6">
        <v>6112</v>
      </c>
      <c r="C3814" s="1">
        <v>6112</v>
      </c>
      <c r="D3814" s="1">
        <v>5</v>
      </c>
      <c r="E3814" s="1">
        <v>1</v>
      </c>
      <c r="G3814" s="1">
        <v>5</v>
      </c>
      <c r="H3814" s="1">
        <v>1</v>
      </c>
    </row>
    <row r="3815" spans="1:8" x14ac:dyDescent="0.3">
      <c r="A3815" s="8" t="s">
        <v>7046</v>
      </c>
      <c r="B3815" s="6">
        <v>6096</v>
      </c>
      <c r="C3815" s="1">
        <v>6096</v>
      </c>
      <c r="D3815" s="1">
        <v>2</v>
      </c>
      <c r="E3815" s="1">
        <v>1</v>
      </c>
      <c r="G3815" s="1">
        <v>2</v>
      </c>
      <c r="H3815" s="1">
        <v>1</v>
      </c>
    </row>
    <row r="3816" spans="1:8" x14ac:dyDescent="0.3">
      <c r="A3816" s="8" t="s">
        <v>3259</v>
      </c>
      <c r="B3816" s="6">
        <v>6087</v>
      </c>
      <c r="C3816" s="1">
        <v>4782</v>
      </c>
      <c r="D3816" s="1">
        <v>8</v>
      </c>
      <c r="E3816" s="1">
        <v>2</v>
      </c>
      <c r="G3816" s="1">
        <v>8</v>
      </c>
      <c r="H3816" s="1">
        <v>2</v>
      </c>
    </row>
    <row r="3817" spans="1:8" x14ac:dyDescent="0.3">
      <c r="A3817" s="8" t="s">
        <v>7085</v>
      </c>
      <c r="B3817" s="6">
        <v>6084</v>
      </c>
      <c r="C3817" s="1">
        <v>6084</v>
      </c>
      <c r="D3817" s="1">
        <v>3</v>
      </c>
      <c r="E3817" s="1">
        <v>1</v>
      </c>
      <c r="G3817" s="1">
        <v>3</v>
      </c>
      <c r="H3817" s="1">
        <v>1</v>
      </c>
    </row>
    <row r="3818" spans="1:8" x14ac:dyDescent="0.3">
      <c r="A3818" s="8" t="s">
        <v>9313</v>
      </c>
      <c r="B3818" s="6">
        <v>6084</v>
      </c>
      <c r="C3818" s="1">
        <v>6084</v>
      </c>
      <c r="D3818" s="1">
        <v>3</v>
      </c>
      <c r="E3818" s="1">
        <v>1</v>
      </c>
      <c r="G3818" s="1">
        <v>3</v>
      </c>
      <c r="H3818" s="1">
        <v>1</v>
      </c>
    </row>
    <row r="3819" spans="1:8" x14ac:dyDescent="0.3">
      <c r="A3819" s="8" t="s">
        <v>4193</v>
      </c>
      <c r="B3819" s="6">
        <v>6081</v>
      </c>
      <c r="C3819" s="1">
        <v>6081</v>
      </c>
      <c r="D3819" s="1">
        <v>3</v>
      </c>
      <c r="E3819" s="1">
        <v>1</v>
      </c>
      <c r="G3819" s="1">
        <v>3</v>
      </c>
      <c r="H3819" s="1">
        <v>1</v>
      </c>
    </row>
    <row r="3820" spans="1:8" x14ac:dyDescent="0.3">
      <c r="A3820" s="8" t="s">
        <v>6829</v>
      </c>
      <c r="B3820" s="6">
        <v>6073</v>
      </c>
      <c r="C3820" s="1">
        <v>4475</v>
      </c>
      <c r="D3820" s="1">
        <v>9</v>
      </c>
      <c r="E3820" s="1">
        <v>2</v>
      </c>
      <c r="G3820" s="1">
        <v>9</v>
      </c>
      <c r="H3820" s="1">
        <v>2</v>
      </c>
    </row>
    <row r="3821" spans="1:8" x14ac:dyDescent="0.3">
      <c r="A3821" s="8" t="s">
        <v>6483</v>
      </c>
      <c r="B3821" s="6">
        <v>6063</v>
      </c>
      <c r="C3821" s="1">
        <v>3528</v>
      </c>
      <c r="D3821" s="1">
        <v>6</v>
      </c>
      <c r="E3821" s="1">
        <v>2</v>
      </c>
      <c r="G3821" s="1">
        <v>6</v>
      </c>
      <c r="H3821" s="1">
        <v>2</v>
      </c>
    </row>
    <row r="3822" spans="1:8" x14ac:dyDescent="0.3">
      <c r="A3822" s="8" t="s">
        <v>4814</v>
      </c>
      <c r="B3822" s="6">
        <v>6012</v>
      </c>
      <c r="C3822" s="1">
        <v>6012</v>
      </c>
      <c r="D3822" s="1">
        <v>9</v>
      </c>
      <c r="E3822" s="1">
        <v>1</v>
      </c>
      <c r="G3822" s="1">
        <v>9</v>
      </c>
      <c r="H3822" s="1">
        <v>1</v>
      </c>
    </row>
    <row r="3823" spans="1:8" x14ac:dyDescent="0.3">
      <c r="A3823" s="8" t="s">
        <v>8037</v>
      </c>
      <c r="B3823" s="6">
        <v>5999</v>
      </c>
      <c r="C3823" s="1">
        <v>5999</v>
      </c>
      <c r="D3823" s="1">
        <v>7</v>
      </c>
      <c r="E3823" s="1">
        <v>1</v>
      </c>
      <c r="G3823" s="1">
        <v>7</v>
      </c>
      <c r="H3823" s="1">
        <v>1</v>
      </c>
    </row>
    <row r="3824" spans="1:8" x14ac:dyDescent="0.3">
      <c r="A3824" s="8" t="s">
        <v>1491</v>
      </c>
      <c r="B3824" s="6">
        <v>5999</v>
      </c>
      <c r="C3824" s="1">
        <v>3506</v>
      </c>
      <c r="D3824" s="1">
        <v>14</v>
      </c>
      <c r="E3824" s="1">
        <v>4</v>
      </c>
      <c r="G3824" s="1">
        <v>14</v>
      </c>
      <c r="H3824" s="1">
        <v>4</v>
      </c>
    </row>
    <row r="3825" spans="1:8" x14ac:dyDescent="0.3">
      <c r="A3825" s="8" t="s">
        <v>7857</v>
      </c>
      <c r="B3825" s="6">
        <v>5998</v>
      </c>
      <c r="C3825" s="1">
        <v>5998</v>
      </c>
      <c r="D3825" s="1">
        <v>2</v>
      </c>
      <c r="E3825" s="1">
        <v>1</v>
      </c>
      <c r="G3825" s="1">
        <v>2</v>
      </c>
      <c r="H3825" s="1">
        <v>1</v>
      </c>
    </row>
    <row r="3826" spans="1:8" x14ac:dyDescent="0.3">
      <c r="A3826" s="8" t="s">
        <v>8522</v>
      </c>
      <c r="B3826" s="6">
        <v>5996</v>
      </c>
      <c r="C3826" s="1">
        <v>4099</v>
      </c>
      <c r="D3826" s="1">
        <v>11</v>
      </c>
      <c r="E3826" s="1">
        <v>2</v>
      </c>
      <c r="G3826" s="1">
        <v>11</v>
      </c>
      <c r="H3826" s="1">
        <v>2</v>
      </c>
    </row>
    <row r="3827" spans="1:8" x14ac:dyDescent="0.3">
      <c r="A3827" s="8" t="s">
        <v>7780</v>
      </c>
      <c r="B3827" s="6">
        <v>5992</v>
      </c>
      <c r="C3827" s="1">
        <v>5992</v>
      </c>
      <c r="D3827" s="1">
        <v>4</v>
      </c>
      <c r="E3827" s="1">
        <v>1</v>
      </c>
      <c r="G3827" s="1">
        <v>4</v>
      </c>
      <c r="H3827" s="1">
        <v>1</v>
      </c>
    </row>
    <row r="3828" spans="1:8" x14ac:dyDescent="0.3">
      <c r="A3828" s="8" t="s">
        <v>1556</v>
      </c>
      <c r="B3828" s="6">
        <v>5983</v>
      </c>
      <c r="C3828" s="1">
        <v>5656</v>
      </c>
      <c r="D3828" s="1">
        <v>7</v>
      </c>
      <c r="E3828" s="1">
        <v>2</v>
      </c>
      <c r="G3828" s="1">
        <v>7</v>
      </c>
      <c r="H3828" s="1">
        <v>2</v>
      </c>
    </row>
    <row r="3829" spans="1:8" x14ac:dyDescent="0.3">
      <c r="A3829" s="8" t="s">
        <v>7225</v>
      </c>
      <c r="B3829" s="6">
        <v>5976</v>
      </c>
      <c r="C3829" s="1">
        <v>5976</v>
      </c>
      <c r="D3829" s="1">
        <v>1</v>
      </c>
      <c r="E3829" s="1">
        <v>1</v>
      </c>
      <c r="G3829" s="1">
        <v>1</v>
      </c>
      <c r="H3829" s="1">
        <v>1</v>
      </c>
    </row>
    <row r="3830" spans="1:8" x14ac:dyDescent="0.3">
      <c r="A3830" s="8" t="s">
        <v>5067</v>
      </c>
      <c r="B3830" s="6">
        <v>5962</v>
      </c>
      <c r="C3830" s="1">
        <v>3928</v>
      </c>
      <c r="D3830" s="1">
        <v>11</v>
      </c>
      <c r="E3830" s="1">
        <v>2</v>
      </c>
      <c r="G3830" s="1">
        <v>11</v>
      </c>
      <c r="H3830" s="1">
        <v>2</v>
      </c>
    </row>
    <row r="3831" spans="1:8" x14ac:dyDescent="0.3">
      <c r="A3831" s="8" t="s">
        <v>5025</v>
      </c>
      <c r="B3831" s="6">
        <v>5952</v>
      </c>
      <c r="C3831" s="1">
        <v>5952</v>
      </c>
      <c r="D3831" s="1">
        <v>1</v>
      </c>
      <c r="E3831" s="1">
        <v>1</v>
      </c>
      <c r="G3831" s="1">
        <v>1</v>
      </c>
      <c r="H3831" s="1">
        <v>1</v>
      </c>
    </row>
    <row r="3832" spans="1:8" x14ac:dyDescent="0.3">
      <c r="A3832" s="8" t="s">
        <v>8371</v>
      </c>
      <c r="B3832" s="6">
        <v>5952</v>
      </c>
      <c r="C3832" s="1">
        <v>5952</v>
      </c>
      <c r="D3832" s="1">
        <v>3</v>
      </c>
      <c r="E3832" s="1">
        <v>1</v>
      </c>
      <c r="G3832" s="1">
        <v>3</v>
      </c>
      <c r="H3832" s="1">
        <v>1</v>
      </c>
    </row>
    <row r="3833" spans="1:8" x14ac:dyDescent="0.3">
      <c r="A3833" s="8" t="s">
        <v>8482</v>
      </c>
      <c r="B3833" s="6">
        <v>5950</v>
      </c>
      <c r="C3833" s="1">
        <v>5950</v>
      </c>
      <c r="D3833" s="1">
        <v>5</v>
      </c>
      <c r="E3833" s="1">
        <v>1</v>
      </c>
      <c r="G3833" s="1">
        <v>5</v>
      </c>
      <c r="H3833" s="1">
        <v>1</v>
      </c>
    </row>
    <row r="3834" spans="1:8" x14ac:dyDescent="0.3">
      <c r="A3834" s="8" t="s">
        <v>6349</v>
      </c>
      <c r="B3834" s="6">
        <v>5948</v>
      </c>
      <c r="C3834" s="1">
        <v>3156</v>
      </c>
      <c r="D3834" s="1">
        <v>8</v>
      </c>
      <c r="E3834" s="1">
        <v>2</v>
      </c>
      <c r="G3834" s="1">
        <v>8</v>
      </c>
      <c r="H3834" s="1">
        <v>2</v>
      </c>
    </row>
    <row r="3835" spans="1:8" x14ac:dyDescent="0.3">
      <c r="A3835" s="8" t="s">
        <v>7665</v>
      </c>
      <c r="B3835" s="6">
        <v>5945</v>
      </c>
      <c r="C3835" s="1">
        <v>4285</v>
      </c>
      <c r="D3835" s="1">
        <v>14</v>
      </c>
      <c r="E3835" s="1">
        <v>4</v>
      </c>
      <c r="G3835" s="1">
        <v>14</v>
      </c>
      <c r="H3835" s="1">
        <v>4</v>
      </c>
    </row>
    <row r="3836" spans="1:8" x14ac:dyDescent="0.3">
      <c r="A3836" s="8" t="s">
        <v>6337</v>
      </c>
      <c r="B3836" s="6">
        <v>5936</v>
      </c>
      <c r="C3836" s="1">
        <v>5936</v>
      </c>
      <c r="D3836" s="1">
        <v>7</v>
      </c>
      <c r="E3836" s="1">
        <v>1</v>
      </c>
      <c r="G3836" s="1">
        <v>7</v>
      </c>
      <c r="H3836" s="1">
        <v>1</v>
      </c>
    </row>
    <row r="3837" spans="1:8" x14ac:dyDescent="0.3">
      <c r="A3837" s="8" t="s">
        <v>2124</v>
      </c>
      <c r="B3837" s="6">
        <v>5929</v>
      </c>
      <c r="C3837" s="1">
        <v>3304</v>
      </c>
      <c r="D3837" s="1">
        <v>9</v>
      </c>
      <c r="E3837" s="1">
        <v>2</v>
      </c>
      <c r="G3837" s="1">
        <v>9</v>
      </c>
      <c r="H3837" s="1">
        <v>2</v>
      </c>
    </row>
    <row r="3838" spans="1:8" x14ac:dyDescent="0.3">
      <c r="A3838" s="8" t="s">
        <v>7461</v>
      </c>
      <c r="B3838" s="6">
        <v>5904</v>
      </c>
      <c r="C3838" s="1">
        <v>5904</v>
      </c>
      <c r="D3838" s="1">
        <v>2</v>
      </c>
      <c r="E3838" s="1">
        <v>1</v>
      </c>
      <c r="G3838" s="1">
        <v>2</v>
      </c>
      <c r="H3838" s="1">
        <v>1</v>
      </c>
    </row>
    <row r="3839" spans="1:8" x14ac:dyDescent="0.3">
      <c r="A3839" s="8" t="s">
        <v>9208</v>
      </c>
      <c r="B3839" s="6">
        <v>5904</v>
      </c>
      <c r="C3839" s="1">
        <v>5904</v>
      </c>
      <c r="D3839" s="1">
        <v>2</v>
      </c>
      <c r="E3839" s="1">
        <v>1</v>
      </c>
      <c r="G3839" s="1">
        <v>2</v>
      </c>
      <c r="H3839" s="1">
        <v>1</v>
      </c>
    </row>
    <row r="3840" spans="1:8" x14ac:dyDescent="0.3">
      <c r="A3840" s="8" t="s">
        <v>8849</v>
      </c>
      <c r="B3840" s="6">
        <v>5894</v>
      </c>
      <c r="C3840" s="1">
        <v>4598</v>
      </c>
      <c r="D3840" s="1">
        <v>4</v>
      </c>
      <c r="E3840" s="1">
        <v>2</v>
      </c>
      <c r="G3840" s="1">
        <v>4</v>
      </c>
      <c r="H3840" s="1">
        <v>2</v>
      </c>
    </row>
    <row r="3841" spans="1:8" x14ac:dyDescent="0.3">
      <c r="A3841" s="8" t="s">
        <v>2576</v>
      </c>
      <c r="B3841" s="6">
        <v>5892</v>
      </c>
      <c r="C3841" s="1">
        <v>5892</v>
      </c>
      <c r="D3841" s="1">
        <v>4</v>
      </c>
      <c r="E3841" s="1">
        <v>1</v>
      </c>
      <c r="G3841" s="1">
        <v>4</v>
      </c>
      <c r="H3841" s="1">
        <v>1</v>
      </c>
    </row>
    <row r="3842" spans="1:8" x14ac:dyDescent="0.3">
      <c r="A3842" s="8" t="s">
        <v>5497</v>
      </c>
      <c r="B3842" s="6">
        <v>5872</v>
      </c>
      <c r="C3842" s="1">
        <v>5872</v>
      </c>
      <c r="D3842" s="1">
        <v>4</v>
      </c>
      <c r="E3842" s="1">
        <v>1</v>
      </c>
      <c r="G3842" s="1">
        <v>4</v>
      </c>
      <c r="H3842" s="1">
        <v>1</v>
      </c>
    </row>
    <row r="3843" spans="1:8" x14ac:dyDescent="0.3">
      <c r="A3843" s="8" t="s">
        <v>2943</v>
      </c>
      <c r="B3843" s="6">
        <v>5858</v>
      </c>
      <c r="C3843" s="1">
        <v>5858</v>
      </c>
      <c r="D3843" s="1">
        <v>2</v>
      </c>
      <c r="E3843" s="1">
        <v>1</v>
      </c>
      <c r="G3843" s="1">
        <v>2</v>
      </c>
      <c r="H3843" s="1">
        <v>1</v>
      </c>
    </row>
    <row r="3844" spans="1:8" x14ac:dyDescent="0.3">
      <c r="A3844" s="8" t="s">
        <v>4493</v>
      </c>
      <c r="B3844" s="6">
        <v>5848</v>
      </c>
      <c r="C3844" s="1">
        <v>5848</v>
      </c>
      <c r="D3844" s="1">
        <v>8</v>
      </c>
      <c r="E3844" s="1">
        <v>1</v>
      </c>
      <c r="G3844" s="1">
        <v>8</v>
      </c>
      <c r="H3844" s="1">
        <v>1</v>
      </c>
    </row>
    <row r="3845" spans="1:8" x14ac:dyDescent="0.3">
      <c r="A3845" s="8" t="s">
        <v>8032</v>
      </c>
      <c r="B3845" s="6">
        <v>5838</v>
      </c>
      <c r="C3845" s="1">
        <v>5769</v>
      </c>
      <c r="D3845" s="1">
        <v>4</v>
      </c>
      <c r="E3845" s="1">
        <v>2</v>
      </c>
      <c r="G3845" s="1">
        <v>4</v>
      </c>
      <c r="H3845" s="1">
        <v>2</v>
      </c>
    </row>
    <row r="3846" spans="1:8" x14ac:dyDescent="0.3">
      <c r="A3846" s="8" t="s">
        <v>1952</v>
      </c>
      <c r="B3846" s="6">
        <v>5832</v>
      </c>
      <c r="C3846" s="1">
        <v>5832</v>
      </c>
      <c r="D3846" s="1">
        <v>9</v>
      </c>
      <c r="E3846" s="1">
        <v>1</v>
      </c>
      <c r="G3846" s="1">
        <v>9</v>
      </c>
      <c r="H3846" s="1">
        <v>1</v>
      </c>
    </row>
    <row r="3847" spans="1:8" x14ac:dyDescent="0.3">
      <c r="A3847" s="8" t="s">
        <v>6710</v>
      </c>
      <c r="B3847" s="6">
        <v>5792</v>
      </c>
      <c r="C3847" s="1">
        <v>5792</v>
      </c>
      <c r="D3847" s="1">
        <v>2</v>
      </c>
      <c r="E3847" s="1">
        <v>1</v>
      </c>
      <c r="G3847" s="1">
        <v>2</v>
      </c>
      <c r="H3847" s="1">
        <v>1</v>
      </c>
    </row>
    <row r="3848" spans="1:8" x14ac:dyDescent="0.3">
      <c r="A3848" s="8" t="s">
        <v>5901</v>
      </c>
      <c r="B3848" s="6">
        <v>5751</v>
      </c>
      <c r="C3848" s="1">
        <v>4467</v>
      </c>
      <c r="D3848" s="1">
        <v>6</v>
      </c>
      <c r="E3848" s="1">
        <v>2</v>
      </c>
      <c r="G3848" s="1">
        <v>6</v>
      </c>
      <c r="H3848" s="1">
        <v>2</v>
      </c>
    </row>
    <row r="3849" spans="1:8" x14ac:dyDescent="0.3">
      <c r="A3849" s="8" t="s">
        <v>6038</v>
      </c>
      <c r="B3849" s="6">
        <v>5742</v>
      </c>
      <c r="C3849" s="1">
        <v>5742</v>
      </c>
      <c r="D3849" s="1">
        <v>9</v>
      </c>
      <c r="E3849" s="1">
        <v>1</v>
      </c>
      <c r="G3849" s="1">
        <v>9</v>
      </c>
      <c r="H3849" s="1">
        <v>1</v>
      </c>
    </row>
    <row r="3850" spans="1:8" x14ac:dyDescent="0.3">
      <c r="A3850" s="8" t="s">
        <v>9479</v>
      </c>
      <c r="B3850" s="6">
        <v>5742</v>
      </c>
      <c r="C3850" s="1">
        <v>5742</v>
      </c>
      <c r="D3850" s="1">
        <v>3</v>
      </c>
      <c r="E3850" s="1">
        <v>1</v>
      </c>
      <c r="G3850" s="1">
        <v>3</v>
      </c>
      <c r="H3850" s="1">
        <v>1</v>
      </c>
    </row>
    <row r="3851" spans="1:8" x14ac:dyDescent="0.3">
      <c r="A3851" s="8" t="s">
        <v>5430</v>
      </c>
      <c r="B3851" s="6">
        <v>5732</v>
      </c>
      <c r="C3851" s="1">
        <v>3788</v>
      </c>
      <c r="D3851" s="1">
        <v>5</v>
      </c>
      <c r="E3851" s="1">
        <v>2</v>
      </c>
      <c r="G3851" s="1">
        <v>5</v>
      </c>
      <c r="H3851" s="1">
        <v>2</v>
      </c>
    </row>
    <row r="3852" spans="1:8" x14ac:dyDescent="0.3">
      <c r="A3852" s="8" t="s">
        <v>9248</v>
      </c>
      <c r="B3852" s="6">
        <v>5728</v>
      </c>
      <c r="C3852" s="1">
        <v>5728</v>
      </c>
      <c r="D3852" s="1">
        <v>2</v>
      </c>
      <c r="E3852" s="1">
        <v>1</v>
      </c>
      <c r="G3852" s="1">
        <v>2</v>
      </c>
      <c r="H3852" s="1">
        <v>1</v>
      </c>
    </row>
    <row r="3853" spans="1:8" x14ac:dyDescent="0.3">
      <c r="A3853" s="8" t="s">
        <v>6450</v>
      </c>
      <c r="B3853" s="6">
        <v>5715</v>
      </c>
      <c r="C3853" s="1">
        <v>5715</v>
      </c>
      <c r="D3853" s="1">
        <v>5</v>
      </c>
      <c r="E3853" s="1">
        <v>1</v>
      </c>
      <c r="G3853" s="1">
        <v>5</v>
      </c>
      <c r="H3853" s="1">
        <v>1</v>
      </c>
    </row>
    <row r="3854" spans="1:8" x14ac:dyDescent="0.3">
      <c r="A3854" s="8" t="s">
        <v>7559</v>
      </c>
      <c r="B3854" s="6">
        <v>5711</v>
      </c>
      <c r="C3854" s="1">
        <v>4568</v>
      </c>
      <c r="D3854" s="1">
        <v>5</v>
      </c>
      <c r="E3854" s="1">
        <v>3</v>
      </c>
      <c r="G3854" s="1">
        <v>5</v>
      </c>
      <c r="H3854" s="1">
        <v>3</v>
      </c>
    </row>
    <row r="3855" spans="1:8" x14ac:dyDescent="0.3">
      <c r="A3855" s="8" t="s">
        <v>5158</v>
      </c>
      <c r="B3855" s="6">
        <v>5707</v>
      </c>
      <c r="C3855" s="1">
        <v>5179</v>
      </c>
      <c r="D3855" s="1">
        <v>4</v>
      </c>
      <c r="E3855" s="1">
        <v>2</v>
      </c>
      <c r="G3855" s="1">
        <v>4</v>
      </c>
      <c r="H3855" s="1">
        <v>2</v>
      </c>
    </row>
    <row r="3856" spans="1:8" x14ac:dyDescent="0.3">
      <c r="A3856" s="8" t="s">
        <v>8393</v>
      </c>
      <c r="B3856" s="6">
        <v>5706</v>
      </c>
      <c r="C3856" s="1">
        <v>3759</v>
      </c>
      <c r="D3856" s="1">
        <v>10</v>
      </c>
      <c r="E3856" s="1">
        <v>4</v>
      </c>
      <c r="G3856" s="1">
        <v>10</v>
      </c>
      <c r="H3856" s="1">
        <v>4</v>
      </c>
    </row>
    <row r="3857" spans="1:8" x14ac:dyDescent="0.3">
      <c r="A3857" s="8" t="s">
        <v>7365</v>
      </c>
      <c r="B3857" s="6">
        <v>5701</v>
      </c>
      <c r="C3857" s="1">
        <v>5325</v>
      </c>
      <c r="D3857" s="1">
        <v>5</v>
      </c>
      <c r="E3857" s="1">
        <v>2</v>
      </c>
      <c r="G3857" s="1">
        <v>5</v>
      </c>
      <c r="H3857" s="1">
        <v>2</v>
      </c>
    </row>
    <row r="3858" spans="1:8" x14ac:dyDescent="0.3">
      <c r="A3858" s="8" t="s">
        <v>470</v>
      </c>
      <c r="B3858" s="6">
        <v>5682</v>
      </c>
      <c r="C3858" s="1">
        <v>5682</v>
      </c>
      <c r="D3858" s="1">
        <v>1</v>
      </c>
      <c r="E3858" s="1">
        <v>1</v>
      </c>
      <c r="G3858" s="1">
        <v>1</v>
      </c>
      <c r="H3858" s="1">
        <v>1</v>
      </c>
    </row>
    <row r="3859" spans="1:8" x14ac:dyDescent="0.3">
      <c r="A3859" s="8" t="s">
        <v>6348</v>
      </c>
      <c r="B3859" s="6">
        <v>5682</v>
      </c>
      <c r="C3859" s="1">
        <v>5682</v>
      </c>
      <c r="D3859" s="1">
        <v>3</v>
      </c>
      <c r="E3859" s="1">
        <v>1</v>
      </c>
      <c r="G3859" s="1">
        <v>3</v>
      </c>
      <c r="H3859" s="1">
        <v>1</v>
      </c>
    </row>
    <row r="3860" spans="1:8" x14ac:dyDescent="0.3">
      <c r="A3860" s="8" t="s">
        <v>8472</v>
      </c>
      <c r="B3860" s="6">
        <v>5652</v>
      </c>
      <c r="C3860" s="1">
        <v>5652</v>
      </c>
      <c r="D3860" s="1">
        <v>9</v>
      </c>
      <c r="E3860" s="1">
        <v>1</v>
      </c>
      <c r="G3860" s="1">
        <v>9</v>
      </c>
      <c r="H3860" s="1">
        <v>1</v>
      </c>
    </row>
    <row r="3861" spans="1:8" x14ac:dyDescent="0.3">
      <c r="A3861" s="8" t="s">
        <v>7176</v>
      </c>
      <c r="B3861" s="6">
        <v>5651</v>
      </c>
      <c r="C3861" s="1">
        <v>4419</v>
      </c>
      <c r="D3861" s="1">
        <v>8</v>
      </c>
      <c r="E3861" s="1">
        <v>2</v>
      </c>
      <c r="G3861" s="1">
        <v>8</v>
      </c>
      <c r="H3861" s="1">
        <v>2</v>
      </c>
    </row>
    <row r="3862" spans="1:8" x14ac:dyDescent="0.3">
      <c r="A3862" s="8" t="s">
        <v>4717</v>
      </c>
      <c r="B3862" s="6">
        <v>5651</v>
      </c>
      <c r="C3862" s="1">
        <v>4928</v>
      </c>
      <c r="D3862" s="1">
        <v>7</v>
      </c>
      <c r="E3862" s="1">
        <v>2</v>
      </c>
      <c r="G3862" s="1">
        <v>7</v>
      </c>
      <c r="H3862" s="1">
        <v>2</v>
      </c>
    </row>
    <row r="3863" spans="1:8" x14ac:dyDescent="0.3">
      <c r="A3863" s="8" t="s">
        <v>5331</v>
      </c>
      <c r="B3863" s="6">
        <v>5645</v>
      </c>
      <c r="C3863" s="1">
        <v>5645</v>
      </c>
      <c r="D3863" s="1">
        <v>5</v>
      </c>
      <c r="E3863" s="1">
        <v>1</v>
      </c>
      <c r="G3863" s="1">
        <v>5</v>
      </c>
      <c r="H3863" s="1">
        <v>1</v>
      </c>
    </row>
    <row r="3864" spans="1:8" x14ac:dyDescent="0.3">
      <c r="A3864" s="8" t="s">
        <v>1320</v>
      </c>
      <c r="B3864" s="6">
        <v>5628</v>
      </c>
      <c r="C3864" s="1">
        <v>2934</v>
      </c>
      <c r="D3864" s="1">
        <v>6</v>
      </c>
      <c r="E3864" s="1">
        <v>2</v>
      </c>
      <c r="G3864" s="1">
        <v>6</v>
      </c>
      <c r="H3864" s="1">
        <v>2</v>
      </c>
    </row>
    <row r="3865" spans="1:8" x14ac:dyDescent="0.3">
      <c r="A3865" s="8" t="s">
        <v>2457</v>
      </c>
      <c r="B3865" s="6">
        <v>5602</v>
      </c>
      <c r="C3865" s="1">
        <v>3724</v>
      </c>
      <c r="D3865" s="1">
        <v>13</v>
      </c>
      <c r="E3865" s="1">
        <v>3</v>
      </c>
      <c r="G3865" s="1">
        <v>13</v>
      </c>
      <c r="H3865" s="1">
        <v>3</v>
      </c>
    </row>
    <row r="3866" spans="1:8" x14ac:dyDescent="0.3">
      <c r="A3866" s="8" t="s">
        <v>5097</v>
      </c>
      <c r="B3866" s="6">
        <v>5592</v>
      </c>
      <c r="C3866" s="1">
        <v>5592</v>
      </c>
      <c r="D3866" s="1">
        <v>5</v>
      </c>
      <c r="E3866" s="1">
        <v>1</v>
      </c>
      <c r="G3866" s="1">
        <v>5</v>
      </c>
      <c r="H3866" s="1">
        <v>1</v>
      </c>
    </row>
    <row r="3867" spans="1:8" x14ac:dyDescent="0.3">
      <c r="A3867" s="8" t="s">
        <v>8698</v>
      </c>
      <c r="B3867" s="6">
        <v>5586</v>
      </c>
      <c r="C3867" s="1">
        <v>5586</v>
      </c>
      <c r="D3867" s="1">
        <v>7</v>
      </c>
      <c r="E3867" s="1">
        <v>1</v>
      </c>
      <c r="G3867" s="1">
        <v>7</v>
      </c>
      <c r="H3867" s="1">
        <v>1</v>
      </c>
    </row>
    <row r="3868" spans="1:8" x14ac:dyDescent="0.3">
      <c r="A3868" s="8" t="s">
        <v>6552</v>
      </c>
      <c r="B3868" s="6">
        <v>5553</v>
      </c>
      <c r="C3868" s="1">
        <v>5553</v>
      </c>
      <c r="D3868" s="1">
        <v>3</v>
      </c>
      <c r="E3868" s="1">
        <v>1</v>
      </c>
      <c r="G3868" s="1">
        <v>3</v>
      </c>
      <c r="H3868" s="1">
        <v>1</v>
      </c>
    </row>
    <row r="3869" spans="1:8" x14ac:dyDescent="0.3">
      <c r="A3869" s="8" t="s">
        <v>1695</v>
      </c>
      <c r="B3869" s="6">
        <v>5548</v>
      </c>
      <c r="C3869" s="1">
        <v>5548</v>
      </c>
      <c r="D3869" s="1">
        <v>1</v>
      </c>
      <c r="E3869" s="1">
        <v>1</v>
      </c>
      <c r="G3869" s="1">
        <v>1</v>
      </c>
      <c r="H3869" s="1">
        <v>1</v>
      </c>
    </row>
    <row r="3870" spans="1:8" x14ac:dyDescent="0.3">
      <c r="A3870" s="8" t="s">
        <v>1698</v>
      </c>
      <c r="B3870" s="6">
        <v>5548</v>
      </c>
      <c r="C3870" s="1">
        <v>5548</v>
      </c>
      <c r="D3870" s="1">
        <v>1</v>
      </c>
      <c r="E3870" s="1">
        <v>1</v>
      </c>
      <c r="G3870" s="1">
        <v>1</v>
      </c>
      <c r="H3870" s="1">
        <v>1</v>
      </c>
    </row>
    <row r="3871" spans="1:8" x14ac:dyDescent="0.3">
      <c r="A3871" s="8" t="s">
        <v>7847</v>
      </c>
      <c r="B3871" s="6">
        <v>5539</v>
      </c>
      <c r="C3871" s="1">
        <v>5175</v>
      </c>
      <c r="D3871" s="1">
        <v>6</v>
      </c>
      <c r="E3871" s="1">
        <v>2</v>
      </c>
      <c r="G3871" s="1">
        <v>6</v>
      </c>
      <c r="H3871" s="1">
        <v>2</v>
      </c>
    </row>
    <row r="3872" spans="1:8" x14ac:dyDescent="0.3">
      <c r="A3872" s="8" t="s">
        <v>5096</v>
      </c>
      <c r="B3872" s="6">
        <v>5536</v>
      </c>
      <c r="C3872" s="1">
        <v>5536</v>
      </c>
      <c r="D3872" s="1">
        <v>4</v>
      </c>
      <c r="E3872" s="1">
        <v>1</v>
      </c>
      <c r="G3872" s="1">
        <v>4</v>
      </c>
      <c r="H3872" s="1">
        <v>1</v>
      </c>
    </row>
    <row r="3873" spans="1:8" x14ac:dyDescent="0.3">
      <c r="A3873" s="8" t="s">
        <v>9063</v>
      </c>
      <c r="B3873" s="6">
        <v>5526</v>
      </c>
      <c r="C3873" s="1">
        <v>4338</v>
      </c>
      <c r="D3873" s="1">
        <v>8</v>
      </c>
      <c r="E3873" s="1">
        <v>2</v>
      </c>
      <c r="G3873" s="1">
        <v>8</v>
      </c>
      <c r="H3873" s="1">
        <v>2</v>
      </c>
    </row>
    <row r="3874" spans="1:8" x14ac:dyDescent="0.3">
      <c r="A3874" s="8" t="s">
        <v>7282</v>
      </c>
      <c r="B3874" s="6">
        <v>5520</v>
      </c>
      <c r="C3874" s="1">
        <v>5520</v>
      </c>
      <c r="D3874" s="1">
        <v>10</v>
      </c>
      <c r="E3874" s="1">
        <v>1</v>
      </c>
      <c r="G3874" s="1">
        <v>10</v>
      </c>
      <c r="H3874" s="1">
        <v>1</v>
      </c>
    </row>
    <row r="3875" spans="1:8" x14ac:dyDescent="0.3">
      <c r="A3875" s="8" t="s">
        <v>6798</v>
      </c>
      <c r="B3875" s="6">
        <v>5496</v>
      </c>
      <c r="C3875" s="1">
        <v>5496</v>
      </c>
      <c r="D3875" s="1">
        <v>3</v>
      </c>
      <c r="E3875" s="1">
        <v>1</v>
      </c>
      <c r="G3875" s="1">
        <v>3</v>
      </c>
      <c r="H3875" s="1">
        <v>1</v>
      </c>
    </row>
    <row r="3876" spans="1:8" x14ac:dyDescent="0.3">
      <c r="A3876" s="8" t="s">
        <v>6251</v>
      </c>
      <c r="B3876" s="6">
        <v>5484</v>
      </c>
      <c r="C3876" s="1">
        <v>5484</v>
      </c>
      <c r="D3876" s="1">
        <v>4</v>
      </c>
      <c r="E3876" s="1">
        <v>1</v>
      </c>
      <c r="G3876" s="1">
        <v>4</v>
      </c>
      <c r="H3876" s="1">
        <v>1</v>
      </c>
    </row>
    <row r="3877" spans="1:8" x14ac:dyDescent="0.3">
      <c r="A3877" s="8" t="s">
        <v>2544</v>
      </c>
      <c r="B3877" s="6">
        <v>5483</v>
      </c>
      <c r="C3877" s="1">
        <v>5194</v>
      </c>
      <c r="D3877" s="1">
        <v>2</v>
      </c>
      <c r="E3877" s="1">
        <v>2</v>
      </c>
      <c r="G3877" s="1">
        <v>2</v>
      </c>
      <c r="H3877" s="1">
        <v>2</v>
      </c>
    </row>
    <row r="3878" spans="1:8" x14ac:dyDescent="0.3">
      <c r="A3878" s="8" t="s">
        <v>1812</v>
      </c>
      <c r="B3878" s="6">
        <v>5473</v>
      </c>
      <c r="C3878" s="1">
        <v>5473</v>
      </c>
      <c r="D3878" s="1">
        <v>13</v>
      </c>
      <c r="E3878" s="1">
        <v>1</v>
      </c>
      <c r="G3878" s="1">
        <v>13</v>
      </c>
      <c r="H3878" s="1">
        <v>1</v>
      </c>
    </row>
    <row r="3879" spans="1:8" x14ac:dyDescent="0.3">
      <c r="A3879" s="8" t="s">
        <v>6025</v>
      </c>
      <c r="B3879" s="6">
        <v>5466</v>
      </c>
      <c r="C3879" s="1">
        <v>5466</v>
      </c>
      <c r="D3879" s="1">
        <v>6</v>
      </c>
      <c r="E3879" s="1">
        <v>1</v>
      </c>
      <c r="G3879" s="1">
        <v>6</v>
      </c>
      <c r="H3879" s="1">
        <v>1</v>
      </c>
    </row>
    <row r="3880" spans="1:8" x14ac:dyDescent="0.3">
      <c r="A3880" s="8" t="s">
        <v>1912</v>
      </c>
      <c r="B3880" s="6">
        <v>5464</v>
      </c>
      <c r="C3880" s="1">
        <v>4128</v>
      </c>
      <c r="D3880" s="1">
        <v>8</v>
      </c>
      <c r="E3880" s="1">
        <v>2</v>
      </c>
      <c r="G3880" s="1">
        <v>8</v>
      </c>
      <c r="H3880" s="1">
        <v>2</v>
      </c>
    </row>
    <row r="3881" spans="1:8" x14ac:dyDescent="0.3">
      <c r="A3881" s="8" t="s">
        <v>7652</v>
      </c>
      <c r="B3881" s="6">
        <v>5448</v>
      </c>
      <c r="C3881" s="1">
        <v>5448</v>
      </c>
      <c r="D3881" s="1">
        <v>1</v>
      </c>
      <c r="E3881" s="1">
        <v>1</v>
      </c>
      <c r="G3881" s="1">
        <v>1</v>
      </c>
      <c r="H3881" s="1">
        <v>1</v>
      </c>
    </row>
    <row r="3882" spans="1:8" x14ac:dyDescent="0.3">
      <c r="A3882" s="8" t="s">
        <v>1196</v>
      </c>
      <c r="B3882" s="6">
        <v>5432</v>
      </c>
      <c r="C3882" s="1">
        <v>4656</v>
      </c>
      <c r="D3882" s="1">
        <v>7</v>
      </c>
      <c r="E3882" s="1">
        <v>2</v>
      </c>
      <c r="G3882" s="1">
        <v>7</v>
      </c>
      <c r="H3882" s="1">
        <v>2</v>
      </c>
    </row>
    <row r="3883" spans="1:8" x14ac:dyDescent="0.3">
      <c r="A3883" s="8" t="s">
        <v>6169</v>
      </c>
      <c r="B3883" s="6">
        <v>5432</v>
      </c>
      <c r="C3883" s="1">
        <v>5432</v>
      </c>
      <c r="D3883" s="1">
        <v>4</v>
      </c>
      <c r="E3883" s="1">
        <v>1</v>
      </c>
      <c r="G3883" s="1">
        <v>4</v>
      </c>
      <c r="H3883" s="1">
        <v>1</v>
      </c>
    </row>
    <row r="3884" spans="1:8" x14ac:dyDescent="0.3">
      <c r="A3884" s="8" t="s">
        <v>7174</v>
      </c>
      <c r="B3884" s="6">
        <v>5417</v>
      </c>
      <c r="C3884" s="1">
        <v>3644</v>
      </c>
      <c r="D3884" s="1">
        <v>9</v>
      </c>
      <c r="E3884" s="1">
        <v>3</v>
      </c>
      <c r="G3884" s="1">
        <v>9</v>
      </c>
      <c r="H3884" s="1">
        <v>3</v>
      </c>
    </row>
    <row r="3885" spans="1:8" x14ac:dyDescent="0.3">
      <c r="A3885" s="8" t="s">
        <v>172</v>
      </c>
      <c r="B3885" s="6">
        <v>5394</v>
      </c>
      <c r="C3885" s="1">
        <v>5394</v>
      </c>
      <c r="D3885" s="1">
        <v>3</v>
      </c>
      <c r="E3885" s="1">
        <v>1</v>
      </c>
      <c r="G3885" s="1">
        <v>3</v>
      </c>
      <c r="H3885" s="1">
        <v>1</v>
      </c>
    </row>
    <row r="3886" spans="1:8" x14ac:dyDescent="0.3">
      <c r="A3886" s="8" t="s">
        <v>5911</v>
      </c>
      <c r="B3886" s="6">
        <v>5382</v>
      </c>
      <c r="C3886" s="1">
        <v>5382</v>
      </c>
      <c r="D3886" s="1">
        <v>9</v>
      </c>
      <c r="E3886" s="1">
        <v>1</v>
      </c>
      <c r="G3886" s="1">
        <v>9</v>
      </c>
      <c r="H3886" s="1">
        <v>1</v>
      </c>
    </row>
    <row r="3887" spans="1:8" x14ac:dyDescent="0.3">
      <c r="A3887" s="8" t="s">
        <v>9304</v>
      </c>
      <c r="B3887" s="6">
        <v>5372</v>
      </c>
      <c r="C3887" s="1">
        <v>5372</v>
      </c>
      <c r="D3887" s="1">
        <v>4</v>
      </c>
      <c r="E3887" s="1">
        <v>1</v>
      </c>
      <c r="G3887" s="1">
        <v>4</v>
      </c>
      <c r="H3887" s="1">
        <v>1</v>
      </c>
    </row>
    <row r="3888" spans="1:8" x14ac:dyDescent="0.3">
      <c r="A3888" s="8" t="s">
        <v>1634</v>
      </c>
      <c r="B3888" s="6">
        <v>5370</v>
      </c>
      <c r="C3888" s="1">
        <v>2929</v>
      </c>
      <c r="D3888" s="1">
        <v>11</v>
      </c>
      <c r="E3888" s="1">
        <v>4</v>
      </c>
      <c r="G3888" s="1">
        <v>11</v>
      </c>
      <c r="H3888" s="1">
        <v>4</v>
      </c>
    </row>
    <row r="3889" spans="1:8" x14ac:dyDescent="0.3">
      <c r="A3889" s="8" t="s">
        <v>8572</v>
      </c>
      <c r="B3889" s="6">
        <v>5349</v>
      </c>
      <c r="C3889" s="1">
        <v>4475</v>
      </c>
      <c r="D3889" s="1">
        <v>7</v>
      </c>
      <c r="E3889" s="1">
        <v>2</v>
      </c>
      <c r="G3889" s="1">
        <v>7</v>
      </c>
      <c r="H3889" s="1">
        <v>2</v>
      </c>
    </row>
    <row r="3890" spans="1:8" x14ac:dyDescent="0.3">
      <c r="A3890" s="8" t="s">
        <v>4783</v>
      </c>
      <c r="B3890" s="6">
        <v>5346</v>
      </c>
      <c r="C3890" s="1">
        <v>5346</v>
      </c>
      <c r="D3890" s="1">
        <v>3</v>
      </c>
      <c r="E3890" s="1">
        <v>1</v>
      </c>
      <c r="G3890" s="1">
        <v>3</v>
      </c>
      <c r="H3890" s="1">
        <v>1</v>
      </c>
    </row>
    <row r="3891" spans="1:8" x14ac:dyDescent="0.3">
      <c r="A3891" s="8" t="s">
        <v>2439</v>
      </c>
      <c r="B3891" s="6">
        <v>5344</v>
      </c>
      <c r="C3891" s="1">
        <v>5344</v>
      </c>
      <c r="D3891" s="1">
        <v>1</v>
      </c>
      <c r="E3891" s="1">
        <v>1</v>
      </c>
      <c r="G3891" s="1">
        <v>1</v>
      </c>
      <c r="H3891" s="1">
        <v>1</v>
      </c>
    </row>
    <row r="3892" spans="1:8" x14ac:dyDescent="0.3">
      <c r="A3892" s="8" t="s">
        <v>4989</v>
      </c>
      <c r="B3892" s="6">
        <v>5337</v>
      </c>
      <c r="C3892" s="1">
        <v>2793</v>
      </c>
      <c r="D3892" s="1">
        <v>9</v>
      </c>
      <c r="E3892" s="1">
        <v>2</v>
      </c>
      <c r="G3892" s="1">
        <v>9</v>
      </c>
      <c r="H3892" s="1">
        <v>2</v>
      </c>
    </row>
    <row r="3893" spans="1:8" x14ac:dyDescent="0.3">
      <c r="A3893" s="8" t="s">
        <v>8692</v>
      </c>
      <c r="B3893" s="6">
        <v>5328</v>
      </c>
      <c r="C3893" s="1">
        <v>3576</v>
      </c>
      <c r="D3893" s="1">
        <v>15</v>
      </c>
      <c r="E3893" s="1">
        <v>2</v>
      </c>
      <c r="G3893" s="1">
        <v>15</v>
      </c>
      <c r="H3893" s="1">
        <v>2</v>
      </c>
    </row>
    <row r="3894" spans="1:8" x14ac:dyDescent="0.3">
      <c r="A3894" s="8" t="s">
        <v>9290</v>
      </c>
      <c r="B3894" s="6">
        <v>5312</v>
      </c>
      <c r="C3894" s="1">
        <v>5312</v>
      </c>
      <c r="D3894" s="1">
        <v>2</v>
      </c>
      <c r="E3894" s="1">
        <v>1</v>
      </c>
      <c r="G3894" s="1">
        <v>2</v>
      </c>
      <c r="H3894" s="1">
        <v>1</v>
      </c>
    </row>
    <row r="3895" spans="1:8" x14ac:dyDescent="0.3">
      <c r="A3895" s="8" t="s">
        <v>7584</v>
      </c>
      <c r="B3895" s="6">
        <v>5304</v>
      </c>
      <c r="C3895" s="1">
        <v>5304</v>
      </c>
      <c r="D3895" s="1">
        <v>3</v>
      </c>
      <c r="E3895" s="1">
        <v>1</v>
      </c>
      <c r="G3895" s="1">
        <v>3</v>
      </c>
      <c r="H3895" s="1">
        <v>1</v>
      </c>
    </row>
    <row r="3896" spans="1:8" x14ac:dyDescent="0.3">
      <c r="A3896" s="8" t="s">
        <v>7066</v>
      </c>
      <c r="B3896" s="6">
        <v>5304</v>
      </c>
      <c r="C3896" s="1">
        <v>5304</v>
      </c>
      <c r="D3896" s="1">
        <v>3</v>
      </c>
      <c r="E3896" s="1">
        <v>1</v>
      </c>
      <c r="G3896" s="1">
        <v>3</v>
      </c>
      <c r="H3896" s="1">
        <v>1</v>
      </c>
    </row>
    <row r="3897" spans="1:8" x14ac:dyDescent="0.3">
      <c r="A3897" s="8" t="s">
        <v>5930</v>
      </c>
      <c r="B3897" s="6">
        <v>5296</v>
      </c>
      <c r="C3897" s="1">
        <v>5296</v>
      </c>
      <c r="D3897" s="1">
        <v>2</v>
      </c>
      <c r="E3897" s="1">
        <v>1</v>
      </c>
      <c r="G3897" s="1">
        <v>2</v>
      </c>
      <c r="H3897" s="1">
        <v>1</v>
      </c>
    </row>
    <row r="3898" spans="1:8" x14ac:dyDescent="0.3">
      <c r="A3898" s="8" t="s">
        <v>9274</v>
      </c>
      <c r="B3898" s="6">
        <v>5276</v>
      </c>
      <c r="C3898" s="1">
        <v>5276</v>
      </c>
      <c r="D3898" s="1">
        <v>2</v>
      </c>
      <c r="E3898" s="1">
        <v>1</v>
      </c>
      <c r="G3898" s="1">
        <v>2</v>
      </c>
      <c r="H3898" s="1">
        <v>1</v>
      </c>
    </row>
    <row r="3899" spans="1:8" x14ac:dyDescent="0.3">
      <c r="A3899" s="8" t="s">
        <v>8813</v>
      </c>
      <c r="B3899" s="6">
        <v>5259</v>
      </c>
      <c r="C3899" s="1">
        <v>5259</v>
      </c>
      <c r="D3899" s="1">
        <v>3</v>
      </c>
      <c r="E3899" s="1">
        <v>1</v>
      </c>
      <c r="G3899" s="1">
        <v>3</v>
      </c>
      <c r="H3899" s="1">
        <v>1</v>
      </c>
    </row>
    <row r="3900" spans="1:8" x14ac:dyDescent="0.3">
      <c r="A3900" s="8" t="s">
        <v>5595</v>
      </c>
      <c r="B3900" s="6">
        <v>5257</v>
      </c>
      <c r="C3900" s="1">
        <v>4784</v>
      </c>
      <c r="D3900" s="1">
        <v>2</v>
      </c>
      <c r="E3900" s="1">
        <v>2</v>
      </c>
      <c r="G3900" s="1">
        <v>2</v>
      </c>
      <c r="H3900" s="1">
        <v>2</v>
      </c>
    </row>
    <row r="3901" spans="1:8" x14ac:dyDescent="0.3">
      <c r="A3901" s="8" t="s">
        <v>7530</v>
      </c>
      <c r="B3901" s="6">
        <v>5248</v>
      </c>
      <c r="C3901" s="1">
        <v>5248</v>
      </c>
      <c r="D3901" s="1">
        <v>2</v>
      </c>
      <c r="E3901" s="1">
        <v>1</v>
      </c>
      <c r="G3901" s="1">
        <v>2</v>
      </c>
      <c r="H3901" s="1">
        <v>1</v>
      </c>
    </row>
    <row r="3902" spans="1:8" x14ac:dyDescent="0.3">
      <c r="A3902" s="8" t="s">
        <v>3953</v>
      </c>
      <c r="B3902" s="6">
        <v>5248</v>
      </c>
      <c r="C3902" s="1">
        <v>5248</v>
      </c>
      <c r="D3902" s="1">
        <v>2</v>
      </c>
      <c r="E3902" s="1">
        <v>1</v>
      </c>
      <c r="G3902" s="1">
        <v>2</v>
      </c>
      <c r="H3902" s="1">
        <v>1</v>
      </c>
    </row>
    <row r="3903" spans="1:8" x14ac:dyDescent="0.3">
      <c r="A3903" s="8" t="s">
        <v>4782</v>
      </c>
      <c r="B3903" s="6">
        <v>5248</v>
      </c>
      <c r="C3903" s="1">
        <v>5248</v>
      </c>
      <c r="D3903" s="1">
        <v>4</v>
      </c>
      <c r="E3903" s="1">
        <v>1</v>
      </c>
      <c r="G3903" s="1">
        <v>4</v>
      </c>
      <c r="H3903" s="1">
        <v>1</v>
      </c>
    </row>
    <row r="3904" spans="1:8" x14ac:dyDescent="0.3">
      <c r="A3904" s="8" t="s">
        <v>6822</v>
      </c>
      <c r="B3904" s="6">
        <v>5244</v>
      </c>
      <c r="C3904" s="1">
        <v>5244</v>
      </c>
      <c r="D3904" s="1">
        <v>4</v>
      </c>
      <c r="E3904" s="1">
        <v>1</v>
      </c>
      <c r="G3904" s="1">
        <v>4</v>
      </c>
      <c r="H3904" s="1">
        <v>1</v>
      </c>
    </row>
    <row r="3905" spans="1:8" x14ac:dyDescent="0.3">
      <c r="A3905" s="8" t="s">
        <v>3479</v>
      </c>
      <c r="B3905" s="6">
        <v>5241</v>
      </c>
      <c r="C3905" s="1">
        <v>4074</v>
      </c>
      <c r="D3905" s="1">
        <v>6</v>
      </c>
      <c r="E3905" s="1">
        <v>2</v>
      </c>
      <c r="G3905" s="1">
        <v>6</v>
      </c>
      <c r="H3905" s="1">
        <v>2</v>
      </c>
    </row>
    <row r="3906" spans="1:8" x14ac:dyDescent="0.3">
      <c r="A3906" s="8" t="s">
        <v>7199</v>
      </c>
      <c r="B3906" s="6">
        <v>5220</v>
      </c>
      <c r="C3906" s="1">
        <v>3852</v>
      </c>
      <c r="D3906" s="1">
        <v>13</v>
      </c>
      <c r="E3906" s="1">
        <v>3</v>
      </c>
      <c r="G3906" s="1">
        <v>13</v>
      </c>
      <c r="H3906" s="1">
        <v>3</v>
      </c>
    </row>
    <row r="3907" spans="1:8" x14ac:dyDescent="0.3">
      <c r="A3907" s="8" t="s">
        <v>6083</v>
      </c>
      <c r="B3907" s="6">
        <v>5198</v>
      </c>
      <c r="C3907" s="1">
        <v>5198</v>
      </c>
      <c r="D3907" s="1">
        <v>2</v>
      </c>
      <c r="E3907" s="1">
        <v>1</v>
      </c>
      <c r="G3907" s="1">
        <v>2</v>
      </c>
      <c r="H3907" s="1">
        <v>1</v>
      </c>
    </row>
    <row r="3908" spans="1:8" x14ac:dyDescent="0.3">
      <c r="A3908" s="8" t="s">
        <v>5590</v>
      </c>
      <c r="B3908" s="6">
        <v>5184</v>
      </c>
      <c r="C3908" s="1">
        <v>5184</v>
      </c>
      <c r="D3908" s="1">
        <v>1</v>
      </c>
      <c r="E3908" s="1">
        <v>1</v>
      </c>
      <c r="G3908" s="1">
        <v>1</v>
      </c>
      <c r="H3908" s="1">
        <v>1</v>
      </c>
    </row>
    <row r="3909" spans="1:8" x14ac:dyDescent="0.3">
      <c r="A3909" s="8" t="s">
        <v>6200</v>
      </c>
      <c r="B3909" s="6">
        <v>5184</v>
      </c>
      <c r="C3909" s="1">
        <v>5184</v>
      </c>
      <c r="D3909" s="1">
        <v>1</v>
      </c>
      <c r="E3909" s="1">
        <v>1</v>
      </c>
      <c r="G3909" s="1">
        <v>1</v>
      </c>
      <c r="H3909" s="1">
        <v>1</v>
      </c>
    </row>
    <row r="3910" spans="1:8" x14ac:dyDescent="0.3">
      <c r="A3910" s="8" t="s">
        <v>843</v>
      </c>
      <c r="B3910" s="6">
        <v>5184</v>
      </c>
      <c r="C3910" s="1">
        <v>5184</v>
      </c>
      <c r="D3910" s="1">
        <v>8</v>
      </c>
      <c r="E3910" s="1">
        <v>1</v>
      </c>
      <c r="G3910" s="1">
        <v>8</v>
      </c>
      <c r="H3910" s="1">
        <v>1</v>
      </c>
    </row>
    <row r="3911" spans="1:8" x14ac:dyDescent="0.3">
      <c r="A3911" s="8" t="s">
        <v>7873</v>
      </c>
      <c r="B3911" s="6">
        <v>5184</v>
      </c>
      <c r="C3911" s="1">
        <v>5184</v>
      </c>
      <c r="D3911" s="1">
        <v>1</v>
      </c>
      <c r="E3911" s="1">
        <v>1</v>
      </c>
      <c r="G3911" s="1">
        <v>1</v>
      </c>
      <c r="H3911" s="1">
        <v>1</v>
      </c>
    </row>
    <row r="3912" spans="1:8" x14ac:dyDescent="0.3">
      <c r="A3912" s="8" t="s">
        <v>2358</v>
      </c>
      <c r="B3912" s="6">
        <v>5176</v>
      </c>
      <c r="C3912" s="1">
        <v>5176</v>
      </c>
      <c r="D3912" s="1">
        <v>4</v>
      </c>
      <c r="E3912" s="1">
        <v>1</v>
      </c>
      <c r="G3912" s="1">
        <v>4</v>
      </c>
      <c r="H3912" s="1">
        <v>1</v>
      </c>
    </row>
    <row r="3913" spans="1:8" x14ac:dyDescent="0.3">
      <c r="A3913" s="8" t="s">
        <v>3044</v>
      </c>
      <c r="B3913" s="6">
        <v>5175</v>
      </c>
      <c r="C3913" s="1">
        <v>5175</v>
      </c>
      <c r="D3913" s="1">
        <v>6</v>
      </c>
      <c r="E3913" s="1">
        <v>1</v>
      </c>
      <c r="G3913" s="1">
        <v>6</v>
      </c>
      <c r="H3913" s="1">
        <v>1</v>
      </c>
    </row>
    <row r="3914" spans="1:8" x14ac:dyDescent="0.3">
      <c r="A3914" s="8" t="s">
        <v>1999</v>
      </c>
      <c r="B3914" s="6">
        <v>5152</v>
      </c>
      <c r="C3914" s="1">
        <v>5152</v>
      </c>
      <c r="D3914" s="1">
        <v>4</v>
      </c>
      <c r="E3914" s="1">
        <v>1</v>
      </c>
      <c r="G3914" s="1">
        <v>4</v>
      </c>
      <c r="H3914" s="1">
        <v>1</v>
      </c>
    </row>
    <row r="3915" spans="1:8" x14ac:dyDescent="0.3">
      <c r="A3915" s="8" t="s">
        <v>6716</v>
      </c>
      <c r="B3915" s="6">
        <v>5145</v>
      </c>
      <c r="C3915" s="1">
        <v>5145</v>
      </c>
      <c r="D3915" s="1">
        <v>3</v>
      </c>
      <c r="E3915" s="1">
        <v>1</v>
      </c>
      <c r="G3915" s="1">
        <v>3</v>
      </c>
      <c r="H3915" s="1">
        <v>1</v>
      </c>
    </row>
    <row r="3916" spans="1:8" x14ac:dyDescent="0.3">
      <c r="A3916" s="8" t="s">
        <v>8054</v>
      </c>
      <c r="B3916" s="6">
        <v>5141</v>
      </c>
      <c r="C3916" s="1">
        <v>4196</v>
      </c>
      <c r="D3916" s="1">
        <v>5</v>
      </c>
      <c r="E3916" s="1">
        <v>2</v>
      </c>
      <c r="G3916" s="1">
        <v>5</v>
      </c>
      <c r="H3916" s="1">
        <v>2</v>
      </c>
    </row>
    <row r="3917" spans="1:8" x14ac:dyDescent="0.3">
      <c r="A3917" s="8" t="s">
        <v>4135</v>
      </c>
      <c r="B3917" s="6">
        <v>5132</v>
      </c>
      <c r="C3917" s="1">
        <v>3656</v>
      </c>
      <c r="D3917" s="1">
        <v>9</v>
      </c>
      <c r="E3917" s="1">
        <v>2</v>
      </c>
      <c r="G3917" s="1">
        <v>9</v>
      </c>
      <c r="H3917" s="1">
        <v>2</v>
      </c>
    </row>
    <row r="3918" spans="1:8" x14ac:dyDescent="0.3">
      <c r="A3918" s="8" t="s">
        <v>7207</v>
      </c>
      <c r="B3918" s="6">
        <v>5122</v>
      </c>
      <c r="C3918" s="1">
        <v>4798</v>
      </c>
      <c r="D3918" s="1">
        <v>7</v>
      </c>
      <c r="E3918" s="1">
        <v>2</v>
      </c>
      <c r="G3918" s="1">
        <v>7</v>
      </c>
      <c r="H3918" s="1">
        <v>2</v>
      </c>
    </row>
    <row r="3919" spans="1:8" x14ac:dyDescent="0.3">
      <c r="A3919" s="8" t="s">
        <v>553</v>
      </c>
      <c r="B3919" s="6">
        <v>5109</v>
      </c>
      <c r="C3919" s="1">
        <v>4401</v>
      </c>
      <c r="D3919" s="1">
        <v>6</v>
      </c>
      <c r="E3919" s="1">
        <v>2</v>
      </c>
      <c r="G3919" s="1">
        <v>6</v>
      </c>
      <c r="H3919" s="1">
        <v>2</v>
      </c>
    </row>
    <row r="3920" spans="1:8" x14ac:dyDescent="0.3">
      <c r="A3920" s="8" t="s">
        <v>8387</v>
      </c>
      <c r="B3920" s="6">
        <v>5104</v>
      </c>
      <c r="C3920" s="1">
        <v>5104</v>
      </c>
      <c r="D3920" s="1">
        <v>1</v>
      </c>
      <c r="E3920" s="1">
        <v>1</v>
      </c>
      <c r="G3920" s="1">
        <v>1</v>
      </c>
      <c r="H3920" s="1">
        <v>1</v>
      </c>
    </row>
    <row r="3921" spans="1:8" x14ac:dyDescent="0.3">
      <c r="A3921" s="8" t="s">
        <v>4954</v>
      </c>
      <c r="B3921" s="6">
        <v>5094</v>
      </c>
      <c r="C3921" s="1">
        <v>5094</v>
      </c>
      <c r="D3921" s="1">
        <v>3</v>
      </c>
      <c r="E3921" s="1">
        <v>1</v>
      </c>
      <c r="G3921" s="1">
        <v>3</v>
      </c>
      <c r="H3921" s="1">
        <v>1</v>
      </c>
    </row>
    <row r="3922" spans="1:8" x14ac:dyDescent="0.3">
      <c r="A3922" s="8" t="s">
        <v>8475</v>
      </c>
      <c r="B3922" s="6">
        <v>5071</v>
      </c>
      <c r="C3922" s="1">
        <v>4719</v>
      </c>
      <c r="D3922" s="1">
        <v>8</v>
      </c>
      <c r="E3922" s="1">
        <v>2</v>
      </c>
      <c r="G3922" s="1">
        <v>8</v>
      </c>
      <c r="H3922" s="1">
        <v>2</v>
      </c>
    </row>
    <row r="3923" spans="1:8" x14ac:dyDescent="0.3">
      <c r="A3923" s="8" t="s">
        <v>1808</v>
      </c>
      <c r="B3923" s="6">
        <v>5067</v>
      </c>
      <c r="C3923" s="1">
        <v>3804</v>
      </c>
      <c r="D3923" s="1">
        <v>5</v>
      </c>
      <c r="E3923" s="1">
        <v>2</v>
      </c>
      <c r="G3923" s="1">
        <v>5</v>
      </c>
      <c r="H3923" s="1">
        <v>2</v>
      </c>
    </row>
    <row r="3924" spans="1:8" x14ac:dyDescent="0.3">
      <c r="A3924" s="8" t="s">
        <v>5130</v>
      </c>
      <c r="B3924" s="6">
        <v>5049</v>
      </c>
      <c r="C3924" s="1">
        <v>5049</v>
      </c>
      <c r="D3924" s="1">
        <v>5</v>
      </c>
      <c r="E3924" s="1">
        <v>1</v>
      </c>
      <c r="G3924" s="1">
        <v>5</v>
      </c>
      <c r="H3924" s="1">
        <v>1</v>
      </c>
    </row>
    <row r="3925" spans="1:8" x14ac:dyDescent="0.3">
      <c r="A3925" s="8" t="s">
        <v>5663</v>
      </c>
      <c r="B3925" s="6">
        <v>5045</v>
      </c>
      <c r="C3925" s="1">
        <v>2589</v>
      </c>
      <c r="D3925" s="1">
        <v>12</v>
      </c>
      <c r="E3925" s="1">
        <v>2</v>
      </c>
      <c r="G3925" s="1">
        <v>12</v>
      </c>
      <c r="H3925" s="1">
        <v>2</v>
      </c>
    </row>
    <row r="3926" spans="1:8" x14ac:dyDescent="0.3">
      <c r="A3926" s="8" t="s">
        <v>5517</v>
      </c>
      <c r="B3926" s="6">
        <v>5015</v>
      </c>
      <c r="C3926" s="1">
        <v>3495</v>
      </c>
      <c r="D3926" s="1">
        <v>10</v>
      </c>
      <c r="E3926" s="1">
        <v>2</v>
      </c>
      <c r="G3926" s="1">
        <v>10</v>
      </c>
      <c r="H3926" s="1">
        <v>2</v>
      </c>
    </row>
    <row r="3927" spans="1:8" x14ac:dyDescent="0.3">
      <c r="A3927" s="8" t="s">
        <v>8899</v>
      </c>
      <c r="B3927" s="6">
        <v>5012</v>
      </c>
      <c r="C3927" s="1">
        <v>5012</v>
      </c>
      <c r="D3927" s="1">
        <v>7</v>
      </c>
      <c r="E3927" s="1">
        <v>1</v>
      </c>
      <c r="G3927" s="1">
        <v>7</v>
      </c>
      <c r="H3927" s="1">
        <v>1</v>
      </c>
    </row>
    <row r="3928" spans="1:8" x14ac:dyDescent="0.3">
      <c r="A3928" s="8" t="s">
        <v>9414</v>
      </c>
      <c r="B3928" s="6">
        <v>5004</v>
      </c>
      <c r="C3928" s="1">
        <v>5004</v>
      </c>
      <c r="D3928" s="1">
        <v>6</v>
      </c>
      <c r="E3928" s="1">
        <v>1</v>
      </c>
      <c r="G3928" s="1">
        <v>6</v>
      </c>
      <c r="H3928" s="1">
        <v>1</v>
      </c>
    </row>
    <row r="3929" spans="1:8" x14ac:dyDescent="0.3">
      <c r="A3929" s="8" t="s">
        <v>2294</v>
      </c>
      <c r="B3929" s="6">
        <v>4998</v>
      </c>
      <c r="C3929" s="1">
        <v>4998</v>
      </c>
      <c r="D3929" s="1">
        <v>2</v>
      </c>
      <c r="E3929" s="1">
        <v>1</v>
      </c>
      <c r="G3929" s="1">
        <v>2</v>
      </c>
      <c r="H3929" s="1">
        <v>1</v>
      </c>
    </row>
    <row r="3930" spans="1:8" x14ac:dyDescent="0.3">
      <c r="A3930" s="8" t="s">
        <v>6765</v>
      </c>
      <c r="B3930" s="6">
        <v>4992</v>
      </c>
      <c r="C3930" s="1">
        <v>4992</v>
      </c>
      <c r="D3930" s="1">
        <v>3</v>
      </c>
      <c r="E3930" s="1">
        <v>1</v>
      </c>
      <c r="G3930" s="1">
        <v>3</v>
      </c>
      <c r="H3930" s="1">
        <v>1</v>
      </c>
    </row>
    <row r="3931" spans="1:8" x14ac:dyDescent="0.3">
      <c r="A3931" s="8" t="s">
        <v>6588</v>
      </c>
      <c r="B3931" s="6">
        <v>4991</v>
      </c>
      <c r="C3931" s="1">
        <v>2699</v>
      </c>
      <c r="D3931" s="1">
        <v>9</v>
      </c>
      <c r="E3931" s="1">
        <v>2</v>
      </c>
      <c r="G3931" s="1">
        <v>9</v>
      </c>
      <c r="H3931" s="1">
        <v>2</v>
      </c>
    </row>
    <row r="3932" spans="1:8" x14ac:dyDescent="0.3">
      <c r="A3932" s="8" t="s">
        <v>8602</v>
      </c>
      <c r="B3932" s="6">
        <v>4984</v>
      </c>
      <c r="C3932" s="1">
        <v>4984</v>
      </c>
      <c r="D3932" s="1">
        <v>1</v>
      </c>
      <c r="E3932" s="1">
        <v>1</v>
      </c>
      <c r="G3932" s="1">
        <v>1</v>
      </c>
      <c r="H3932" s="1">
        <v>1</v>
      </c>
    </row>
    <row r="3933" spans="1:8" x14ac:dyDescent="0.3">
      <c r="A3933" s="8" t="s">
        <v>5005</v>
      </c>
      <c r="B3933" s="6">
        <v>4965</v>
      </c>
      <c r="C3933" s="1">
        <v>4965</v>
      </c>
      <c r="D3933" s="1">
        <v>5</v>
      </c>
      <c r="E3933" s="1">
        <v>1</v>
      </c>
      <c r="G3933" s="1">
        <v>5</v>
      </c>
      <c r="H3933" s="1">
        <v>1</v>
      </c>
    </row>
    <row r="3934" spans="1:8" x14ac:dyDescent="0.3">
      <c r="A3934" s="8" t="s">
        <v>8004</v>
      </c>
      <c r="B3934" s="6">
        <v>4956</v>
      </c>
      <c r="C3934" s="1">
        <v>4956</v>
      </c>
      <c r="D3934" s="1">
        <v>7</v>
      </c>
      <c r="E3934" s="1">
        <v>1</v>
      </c>
      <c r="G3934" s="1">
        <v>7</v>
      </c>
      <c r="H3934" s="1">
        <v>1</v>
      </c>
    </row>
    <row r="3935" spans="1:8" x14ac:dyDescent="0.3">
      <c r="A3935" s="8" t="s">
        <v>3972</v>
      </c>
      <c r="B3935" s="6">
        <v>4956</v>
      </c>
      <c r="C3935" s="1">
        <v>4956</v>
      </c>
      <c r="D3935" s="1">
        <v>4</v>
      </c>
      <c r="E3935" s="1">
        <v>1</v>
      </c>
      <c r="G3935" s="1">
        <v>4</v>
      </c>
      <c r="H3935" s="1">
        <v>1</v>
      </c>
    </row>
    <row r="3936" spans="1:8" x14ac:dyDescent="0.3">
      <c r="A3936" s="8" t="s">
        <v>4887</v>
      </c>
      <c r="B3936" s="6">
        <v>4944</v>
      </c>
      <c r="C3936" s="1">
        <v>4944</v>
      </c>
      <c r="D3936" s="1">
        <v>3</v>
      </c>
      <c r="E3936" s="1">
        <v>1</v>
      </c>
      <c r="G3936" s="1">
        <v>3</v>
      </c>
      <c r="H3936" s="1">
        <v>1</v>
      </c>
    </row>
    <row r="3937" spans="1:8" x14ac:dyDescent="0.3">
      <c r="A3937" s="8" t="s">
        <v>5470</v>
      </c>
      <c r="B3937" s="6">
        <v>4940</v>
      </c>
      <c r="C3937" s="1">
        <v>4356</v>
      </c>
      <c r="D3937" s="1">
        <v>7</v>
      </c>
      <c r="E3937" s="1">
        <v>2</v>
      </c>
      <c r="G3937" s="1">
        <v>7</v>
      </c>
      <c r="H3937" s="1">
        <v>2</v>
      </c>
    </row>
    <row r="3938" spans="1:8" x14ac:dyDescent="0.3">
      <c r="A3938" s="8" t="s">
        <v>9494</v>
      </c>
      <c r="B3938" s="6">
        <v>4936</v>
      </c>
      <c r="C3938" s="1">
        <v>3424</v>
      </c>
      <c r="D3938" s="1">
        <v>4</v>
      </c>
      <c r="E3938" s="1">
        <v>2</v>
      </c>
      <c r="G3938" s="1">
        <v>4</v>
      </c>
      <c r="H3938" s="1">
        <v>2</v>
      </c>
    </row>
    <row r="3939" spans="1:8" x14ac:dyDescent="0.3">
      <c r="A3939" s="8" t="s">
        <v>7519</v>
      </c>
      <c r="B3939" s="6">
        <v>4928</v>
      </c>
      <c r="C3939" s="1">
        <v>4928</v>
      </c>
      <c r="D3939" s="1">
        <v>2</v>
      </c>
      <c r="E3939" s="1">
        <v>1</v>
      </c>
      <c r="G3939" s="1">
        <v>2</v>
      </c>
      <c r="H3939" s="1">
        <v>1</v>
      </c>
    </row>
    <row r="3940" spans="1:8" x14ac:dyDescent="0.3">
      <c r="A3940" s="8" t="s">
        <v>8476</v>
      </c>
      <c r="B3940" s="6">
        <v>4912</v>
      </c>
      <c r="C3940" s="1">
        <v>4912</v>
      </c>
      <c r="D3940" s="1">
        <v>4</v>
      </c>
      <c r="E3940" s="1">
        <v>1</v>
      </c>
      <c r="G3940" s="1">
        <v>4</v>
      </c>
      <c r="H3940" s="1">
        <v>1</v>
      </c>
    </row>
    <row r="3941" spans="1:8" x14ac:dyDescent="0.3">
      <c r="A3941" s="8" t="s">
        <v>5224</v>
      </c>
      <c r="B3941" s="6">
        <v>4912</v>
      </c>
      <c r="C3941" s="1">
        <v>4912</v>
      </c>
      <c r="D3941" s="1">
        <v>4</v>
      </c>
      <c r="E3941" s="1">
        <v>1</v>
      </c>
      <c r="G3941" s="1">
        <v>4</v>
      </c>
      <c r="H3941" s="1">
        <v>1</v>
      </c>
    </row>
    <row r="3942" spans="1:8" x14ac:dyDescent="0.3">
      <c r="A3942" s="8" t="s">
        <v>4836</v>
      </c>
      <c r="B3942" s="6">
        <v>4912</v>
      </c>
      <c r="C3942" s="1">
        <v>4912</v>
      </c>
      <c r="D3942" s="1">
        <v>4</v>
      </c>
      <c r="E3942" s="1">
        <v>1</v>
      </c>
      <c r="G3942" s="1">
        <v>4</v>
      </c>
      <c r="H3942" s="1">
        <v>1</v>
      </c>
    </row>
    <row r="3943" spans="1:8" x14ac:dyDescent="0.3">
      <c r="A3943" s="8" t="s">
        <v>3296</v>
      </c>
      <c r="B3943" s="6">
        <v>4908</v>
      </c>
      <c r="C3943" s="1">
        <v>4908</v>
      </c>
      <c r="D3943" s="1">
        <v>3</v>
      </c>
      <c r="E3943" s="1">
        <v>1</v>
      </c>
      <c r="G3943" s="1">
        <v>3</v>
      </c>
      <c r="H3943" s="1">
        <v>1</v>
      </c>
    </row>
    <row r="3944" spans="1:8" x14ac:dyDescent="0.3">
      <c r="A3944" s="8" t="s">
        <v>2261</v>
      </c>
      <c r="B3944" s="6">
        <v>4894</v>
      </c>
      <c r="C3944" s="1">
        <v>4894</v>
      </c>
      <c r="D3944" s="1">
        <v>1</v>
      </c>
      <c r="E3944" s="1">
        <v>1</v>
      </c>
      <c r="G3944" s="1">
        <v>1</v>
      </c>
      <c r="H3944" s="1">
        <v>1</v>
      </c>
    </row>
    <row r="3945" spans="1:8" x14ac:dyDescent="0.3">
      <c r="A3945" s="8" t="s">
        <v>9132</v>
      </c>
      <c r="B3945" s="6">
        <v>4891</v>
      </c>
      <c r="C3945" s="1">
        <v>4891</v>
      </c>
      <c r="D3945" s="1">
        <v>1</v>
      </c>
      <c r="E3945" s="1">
        <v>1</v>
      </c>
      <c r="G3945" s="1">
        <v>1</v>
      </c>
      <c r="H3945" s="1">
        <v>1</v>
      </c>
    </row>
    <row r="3946" spans="1:8" x14ac:dyDescent="0.3">
      <c r="A3946" s="8" t="s">
        <v>8188</v>
      </c>
      <c r="B3946" s="6">
        <v>4888</v>
      </c>
      <c r="C3946" s="1">
        <v>2592</v>
      </c>
      <c r="D3946" s="1">
        <v>11</v>
      </c>
      <c r="E3946" s="1">
        <v>2</v>
      </c>
      <c r="G3946" s="1">
        <v>11</v>
      </c>
      <c r="H3946" s="1">
        <v>2</v>
      </c>
    </row>
    <row r="3947" spans="1:8" x14ac:dyDescent="0.3">
      <c r="A3947" s="8" t="s">
        <v>7858</v>
      </c>
      <c r="B3947" s="6">
        <v>4887</v>
      </c>
      <c r="C3947" s="1">
        <v>4887</v>
      </c>
      <c r="D3947" s="1">
        <v>9</v>
      </c>
      <c r="E3947" s="1">
        <v>1</v>
      </c>
      <c r="G3947" s="1">
        <v>9</v>
      </c>
      <c r="H3947" s="1">
        <v>1</v>
      </c>
    </row>
    <row r="3948" spans="1:8" x14ac:dyDescent="0.3">
      <c r="A3948" s="8" t="s">
        <v>6059</v>
      </c>
      <c r="B3948" s="6">
        <v>4886</v>
      </c>
      <c r="C3948" s="1">
        <v>4886</v>
      </c>
      <c r="D3948" s="1">
        <v>7</v>
      </c>
      <c r="E3948" s="1">
        <v>1</v>
      </c>
      <c r="G3948" s="1">
        <v>7</v>
      </c>
      <c r="H3948" s="1">
        <v>1</v>
      </c>
    </row>
    <row r="3949" spans="1:8" x14ac:dyDescent="0.3">
      <c r="A3949" s="8" t="s">
        <v>671</v>
      </c>
      <c r="B3949" s="6">
        <v>4884</v>
      </c>
      <c r="C3949" s="1">
        <v>4185</v>
      </c>
      <c r="D3949" s="1">
        <v>7</v>
      </c>
      <c r="E3949" s="1">
        <v>2</v>
      </c>
      <c r="G3949" s="1">
        <v>7</v>
      </c>
      <c r="H3949" s="1">
        <v>2</v>
      </c>
    </row>
    <row r="3950" spans="1:8" x14ac:dyDescent="0.3">
      <c r="A3950" s="8" t="s">
        <v>4642</v>
      </c>
      <c r="B3950" s="6">
        <v>4884</v>
      </c>
      <c r="C3950" s="1">
        <v>3382</v>
      </c>
      <c r="D3950" s="1">
        <v>3</v>
      </c>
      <c r="E3950" s="1">
        <v>2</v>
      </c>
      <c r="G3950" s="1">
        <v>3</v>
      </c>
      <c r="H3950" s="1">
        <v>2</v>
      </c>
    </row>
    <row r="3951" spans="1:8" x14ac:dyDescent="0.3">
      <c r="A3951" s="8" t="s">
        <v>9421</v>
      </c>
      <c r="B3951" s="6">
        <v>4881</v>
      </c>
      <c r="C3951" s="1">
        <v>4881</v>
      </c>
      <c r="D3951" s="1">
        <v>3</v>
      </c>
      <c r="E3951" s="1">
        <v>1</v>
      </c>
      <c r="G3951" s="1">
        <v>3</v>
      </c>
      <c r="H3951" s="1">
        <v>1</v>
      </c>
    </row>
    <row r="3952" spans="1:8" x14ac:dyDescent="0.3">
      <c r="A3952" s="8" t="s">
        <v>3117</v>
      </c>
      <c r="B3952" s="6">
        <v>4869</v>
      </c>
      <c r="C3952" s="1">
        <v>4869</v>
      </c>
      <c r="D3952" s="1">
        <v>9</v>
      </c>
      <c r="E3952" s="1">
        <v>1</v>
      </c>
      <c r="G3952" s="1">
        <v>9</v>
      </c>
      <c r="H3952" s="1">
        <v>1</v>
      </c>
    </row>
    <row r="3953" spans="1:8" x14ac:dyDescent="0.3">
      <c r="A3953" s="8" t="s">
        <v>8354</v>
      </c>
      <c r="B3953" s="6">
        <v>4860</v>
      </c>
      <c r="C3953" s="1">
        <v>4464</v>
      </c>
      <c r="D3953" s="1">
        <v>11</v>
      </c>
      <c r="E3953" s="1">
        <v>2</v>
      </c>
      <c r="G3953" s="1">
        <v>11</v>
      </c>
      <c r="H3953" s="1">
        <v>2</v>
      </c>
    </row>
    <row r="3954" spans="1:8" x14ac:dyDescent="0.3">
      <c r="A3954" s="8" t="s">
        <v>8989</v>
      </c>
      <c r="B3954" s="6">
        <v>4850</v>
      </c>
      <c r="C3954" s="1">
        <v>2592</v>
      </c>
      <c r="D3954" s="1">
        <v>6</v>
      </c>
      <c r="E3954" s="1">
        <v>2</v>
      </c>
      <c r="G3954" s="1">
        <v>6</v>
      </c>
      <c r="H3954" s="1">
        <v>2</v>
      </c>
    </row>
    <row r="3955" spans="1:8" x14ac:dyDescent="0.3">
      <c r="A3955" s="8" t="s">
        <v>8296</v>
      </c>
      <c r="B3955" s="6">
        <v>4842</v>
      </c>
      <c r="C3955" s="1">
        <v>4842</v>
      </c>
      <c r="D3955" s="1">
        <v>3</v>
      </c>
      <c r="E3955" s="1">
        <v>1</v>
      </c>
      <c r="G3955" s="1">
        <v>3</v>
      </c>
      <c r="H3955" s="1">
        <v>1</v>
      </c>
    </row>
    <row r="3956" spans="1:8" x14ac:dyDescent="0.3">
      <c r="A3956" s="8" t="s">
        <v>9215</v>
      </c>
      <c r="B3956" s="6">
        <v>4836</v>
      </c>
      <c r="C3956" s="1">
        <v>4836</v>
      </c>
      <c r="D3956" s="1">
        <v>5</v>
      </c>
      <c r="E3956" s="1">
        <v>1</v>
      </c>
      <c r="G3956" s="1">
        <v>5</v>
      </c>
      <c r="H3956" s="1">
        <v>1</v>
      </c>
    </row>
    <row r="3957" spans="1:8" x14ac:dyDescent="0.3">
      <c r="A3957" s="8" t="s">
        <v>4318</v>
      </c>
      <c r="B3957" s="6">
        <v>4816</v>
      </c>
      <c r="C3957" s="1">
        <v>4816</v>
      </c>
      <c r="D3957" s="1">
        <v>7</v>
      </c>
      <c r="E3957" s="1">
        <v>1</v>
      </c>
      <c r="G3957" s="1">
        <v>7</v>
      </c>
      <c r="H3957" s="1">
        <v>1</v>
      </c>
    </row>
    <row r="3958" spans="1:8" x14ac:dyDescent="0.3">
      <c r="A3958" s="8" t="s">
        <v>4076</v>
      </c>
      <c r="B3958" s="6">
        <v>4799</v>
      </c>
      <c r="C3958" s="1">
        <v>4799</v>
      </c>
      <c r="D3958" s="1">
        <v>5</v>
      </c>
      <c r="E3958" s="1">
        <v>1</v>
      </c>
      <c r="G3958" s="1">
        <v>5</v>
      </c>
      <c r="H3958" s="1">
        <v>1</v>
      </c>
    </row>
    <row r="3959" spans="1:8" x14ac:dyDescent="0.3">
      <c r="A3959" s="8" t="s">
        <v>6139</v>
      </c>
      <c r="B3959" s="6">
        <v>4798</v>
      </c>
      <c r="C3959" s="1">
        <v>4798</v>
      </c>
      <c r="D3959" s="1">
        <v>2</v>
      </c>
      <c r="E3959" s="1">
        <v>1</v>
      </c>
      <c r="G3959" s="1">
        <v>2</v>
      </c>
      <c r="H3959" s="1">
        <v>1</v>
      </c>
    </row>
    <row r="3960" spans="1:8" x14ac:dyDescent="0.3">
      <c r="A3960" s="8" t="s">
        <v>7686</v>
      </c>
      <c r="B3960" s="6">
        <v>4797</v>
      </c>
      <c r="C3960" s="1">
        <v>4797</v>
      </c>
      <c r="D3960" s="1">
        <v>3</v>
      </c>
      <c r="E3960" s="1">
        <v>1</v>
      </c>
      <c r="G3960" s="1">
        <v>3</v>
      </c>
      <c r="H3960" s="1">
        <v>1</v>
      </c>
    </row>
    <row r="3961" spans="1:8" x14ac:dyDescent="0.3">
      <c r="A3961" s="8" t="s">
        <v>4303</v>
      </c>
      <c r="B3961" s="6">
        <v>4796</v>
      </c>
      <c r="C3961" s="1">
        <v>4796</v>
      </c>
      <c r="D3961" s="1">
        <v>5</v>
      </c>
      <c r="E3961" s="1">
        <v>1</v>
      </c>
      <c r="G3961" s="1">
        <v>5</v>
      </c>
      <c r="H3961" s="1">
        <v>1</v>
      </c>
    </row>
    <row r="3962" spans="1:8" x14ac:dyDescent="0.3">
      <c r="A3962" s="8" t="s">
        <v>1865</v>
      </c>
      <c r="B3962" s="6">
        <v>4794</v>
      </c>
      <c r="C3962" s="1">
        <v>4794</v>
      </c>
      <c r="D3962" s="1">
        <v>3</v>
      </c>
      <c r="E3962" s="1">
        <v>1</v>
      </c>
      <c r="G3962" s="1">
        <v>3</v>
      </c>
      <c r="H3962" s="1">
        <v>1</v>
      </c>
    </row>
    <row r="3963" spans="1:8" x14ac:dyDescent="0.3">
      <c r="A3963" s="8" t="s">
        <v>1692</v>
      </c>
      <c r="B3963" s="6">
        <v>4788</v>
      </c>
      <c r="C3963" s="1">
        <v>4788</v>
      </c>
      <c r="D3963" s="1">
        <v>3</v>
      </c>
      <c r="E3963" s="1">
        <v>1</v>
      </c>
      <c r="G3963" s="1">
        <v>3</v>
      </c>
      <c r="H3963" s="1">
        <v>1</v>
      </c>
    </row>
    <row r="3964" spans="1:8" x14ac:dyDescent="0.3">
      <c r="A3964" s="8" t="s">
        <v>6657</v>
      </c>
      <c r="B3964" s="6">
        <v>4779</v>
      </c>
      <c r="C3964" s="1">
        <v>4779</v>
      </c>
      <c r="D3964" s="1">
        <v>3</v>
      </c>
      <c r="E3964" s="1">
        <v>1</v>
      </c>
      <c r="G3964" s="1">
        <v>3</v>
      </c>
      <c r="H3964" s="1">
        <v>1</v>
      </c>
    </row>
    <row r="3965" spans="1:8" x14ac:dyDescent="0.3">
      <c r="A3965" s="8" t="s">
        <v>8787</v>
      </c>
      <c r="B3965" s="6">
        <v>4779</v>
      </c>
      <c r="C3965" s="1">
        <v>4779</v>
      </c>
      <c r="D3965" s="1">
        <v>3</v>
      </c>
      <c r="E3965" s="1">
        <v>1</v>
      </c>
      <c r="G3965" s="1">
        <v>3</v>
      </c>
      <c r="H3965" s="1">
        <v>1</v>
      </c>
    </row>
    <row r="3966" spans="1:8" x14ac:dyDescent="0.3">
      <c r="A3966" s="8" t="s">
        <v>9221</v>
      </c>
      <c r="B3966" s="6">
        <v>4773</v>
      </c>
      <c r="C3966" s="1">
        <v>4773</v>
      </c>
      <c r="D3966" s="1">
        <v>5</v>
      </c>
      <c r="E3966" s="1">
        <v>1</v>
      </c>
      <c r="G3966" s="1">
        <v>5</v>
      </c>
      <c r="H3966" s="1">
        <v>1</v>
      </c>
    </row>
    <row r="3967" spans="1:8" x14ac:dyDescent="0.3">
      <c r="A3967" s="8" t="s">
        <v>8736</v>
      </c>
      <c r="B3967" s="6">
        <v>4768</v>
      </c>
      <c r="C3967" s="1">
        <v>4768</v>
      </c>
      <c r="D3967" s="1">
        <v>2</v>
      </c>
      <c r="E3967" s="1">
        <v>1</v>
      </c>
      <c r="G3967" s="1">
        <v>2</v>
      </c>
      <c r="H3967" s="1">
        <v>1</v>
      </c>
    </row>
    <row r="3968" spans="1:8" x14ac:dyDescent="0.3">
      <c r="A3968" s="8" t="s">
        <v>4892</v>
      </c>
      <c r="B3968" s="6">
        <v>4744</v>
      </c>
      <c r="C3968" s="1">
        <v>2376</v>
      </c>
      <c r="D3968" s="1">
        <v>11</v>
      </c>
      <c r="E3968" s="1">
        <v>2</v>
      </c>
      <c r="G3968" s="1">
        <v>11</v>
      </c>
      <c r="H3968" s="1">
        <v>2</v>
      </c>
    </row>
    <row r="3969" spans="1:8" x14ac:dyDescent="0.3">
      <c r="A3969" s="8" t="s">
        <v>441</v>
      </c>
      <c r="B3969" s="6">
        <v>4744</v>
      </c>
      <c r="C3969" s="1">
        <v>3294</v>
      </c>
      <c r="D3969" s="1">
        <v>9</v>
      </c>
      <c r="E3969" s="1">
        <v>3</v>
      </c>
      <c r="G3969" s="1">
        <v>9</v>
      </c>
      <c r="H3969" s="1">
        <v>3</v>
      </c>
    </row>
    <row r="3970" spans="1:8" x14ac:dyDescent="0.3">
      <c r="A3970" s="8" t="s">
        <v>8740</v>
      </c>
      <c r="B3970" s="6">
        <v>4732</v>
      </c>
      <c r="C3970" s="1">
        <v>3544</v>
      </c>
      <c r="D3970" s="1">
        <v>3</v>
      </c>
      <c r="E3970" s="1">
        <v>2</v>
      </c>
      <c r="G3970" s="1">
        <v>3</v>
      </c>
      <c r="H3970" s="1">
        <v>2</v>
      </c>
    </row>
    <row r="3971" spans="1:8" x14ac:dyDescent="0.3">
      <c r="A3971" s="8" t="s">
        <v>6395</v>
      </c>
      <c r="B3971" s="6">
        <v>4712</v>
      </c>
      <c r="C3971" s="1">
        <v>4712</v>
      </c>
      <c r="D3971" s="1">
        <v>8</v>
      </c>
      <c r="E3971" s="1">
        <v>1</v>
      </c>
      <c r="G3971" s="1">
        <v>8</v>
      </c>
      <c r="H3971" s="1">
        <v>1</v>
      </c>
    </row>
    <row r="3972" spans="1:8" x14ac:dyDescent="0.3">
      <c r="A3972" s="8" t="s">
        <v>6481</v>
      </c>
      <c r="B3972" s="6">
        <v>4710</v>
      </c>
      <c r="C3972" s="1">
        <v>2793</v>
      </c>
      <c r="D3972" s="1">
        <v>8</v>
      </c>
      <c r="E3972" s="1">
        <v>3</v>
      </c>
      <c r="G3972" s="1">
        <v>8</v>
      </c>
      <c r="H3972" s="1">
        <v>3</v>
      </c>
    </row>
    <row r="3973" spans="1:8" x14ac:dyDescent="0.3">
      <c r="A3973" s="8" t="s">
        <v>4199</v>
      </c>
      <c r="B3973" s="6">
        <v>4704</v>
      </c>
      <c r="C3973" s="1">
        <v>4704</v>
      </c>
      <c r="D3973" s="1">
        <v>2</v>
      </c>
      <c r="E3973" s="1">
        <v>1</v>
      </c>
      <c r="G3973" s="1">
        <v>2</v>
      </c>
      <c r="H3973" s="1">
        <v>1</v>
      </c>
    </row>
    <row r="3974" spans="1:8" x14ac:dyDescent="0.3">
      <c r="A3974" s="8" t="s">
        <v>2610</v>
      </c>
      <c r="B3974" s="6">
        <v>4696</v>
      </c>
      <c r="C3974" s="1">
        <v>4696</v>
      </c>
      <c r="D3974" s="1">
        <v>8</v>
      </c>
      <c r="E3974" s="1">
        <v>1</v>
      </c>
      <c r="G3974" s="1">
        <v>8</v>
      </c>
      <c r="H3974" s="1">
        <v>1</v>
      </c>
    </row>
    <row r="3975" spans="1:8" x14ac:dyDescent="0.3">
      <c r="A3975" s="8" t="s">
        <v>1894</v>
      </c>
      <c r="B3975" s="6">
        <v>4689</v>
      </c>
      <c r="C3975" s="1">
        <v>4689</v>
      </c>
      <c r="D3975" s="1">
        <v>6</v>
      </c>
      <c r="E3975" s="1">
        <v>1</v>
      </c>
      <c r="G3975" s="1">
        <v>6</v>
      </c>
      <c r="H3975" s="1">
        <v>1</v>
      </c>
    </row>
    <row r="3976" spans="1:8" x14ac:dyDescent="0.3">
      <c r="A3976" s="8" t="s">
        <v>4845</v>
      </c>
      <c r="B3976" s="6">
        <v>4672</v>
      </c>
      <c r="C3976" s="1">
        <v>4672</v>
      </c>
      <c r="D3976" s="1">
        <v>5</v>
      </c>
      <c r="E3976" s="1">
        <v>1</v>
      </c>
      <c r="G3976" s="1">
        <v>5</v>
      </c>
      <c r="H3976" s="1">
        <v>1</v>
      </c>
    </row>
    <row r="3977" spans="1:8" x14ac:dyDescent="0.3">
      <c r="A3977" s="8" t="s">
        <v>8846</v>
      </c>
      <c r="B3977" s="6">
        <v>4662</v>
      </c>
      <c r="C3977" s="1">
        <v>4662</v>
      </c>
      <c r="D3977" s="1">
        <v>9</v>
      </c>
      <c r="E3977" s="1">
        <v>1</v>
      </c>
      <c r="G3977" s="1">
        <v>9</v>
      </c>
      <c r="H3977" s="1">
        <v>1</v>
      </c>
    </row>
    <row r="3978" spans="1:8" x14ac:dyDescent="0.3">
      <c r="A3978" s="8" t="s">
        <v>7249</v>
      </c>
      <c r="B3978" s="6">
        <v>4653</v>
      </c>
      <c r="C3978" s="1">
        <v>4653</v>
      </c>
      <c r="D3978" s="1">
        <v>3</v>
      </c>
      <c r="E3978" s="1">
        <v>1</v>
      </c>
      <c r="G3978" s="1">
        <v>3</v>
      </c>
      <c r="H3978" s="1">
        <v>1</v>
      </c>
    </row>
    <row r="3979" spans="1:8" x14ac:dyDescent="0.3">
      <c r="A3979" s="8" t="s">
        <v>6937</v>
      </c>
      <c r="B3979" s="6">
        <v>4653</v>
      </c>
      <c r="C3979" s="1">
        <v>4653</v>
      </c>
      <c r="D3979" s="1">
        <v>3</v>
      </c>
      <c r="E3979" s="1">
        <v>1</v>
      </c>
      <c r="G3979" s="1">
        <v>3</v>
      </c>
      <c r="H3979" s="1">
        <v>1</v>
      </c>
    </row>
    <row r="3980" spans="1:8" x14ac:dyDescent="0.3">
      <c r="A3980" s="8" t="s">
        <v>8031</v>
      </c>
      <c r="B3980" s="6">
        <v>4636</v>
      </c>
      <c r="C3980" s="1">
        <v>4636</v>
      </c>
      <c r="D3980" s="1">
        <v>4</v>
      </c>
      <c r="E3980" s="1">
        <v>1</v>
      </c>
      <c r="G3980" s="1">
        <v>4</v>
      </c>
      <c r="H3980" s="1">
        <v>1</v>
      </c>
    </row>
    <row r="3981" spans="1:8" x14ac:dyDescent="0.3">
      <c r="A3981" s="8" t="s">
        <v>6064</v>
      </c>
      <c r="B3981" s="6">
        <v>4635</v>
      </c>
      <c r="C3981" s="1">
        <v>4635</v>
      </c>
      <c r="D3981" s="1">
        <v>5</v>
      </c>
      <c r="E3981" s="1">
        <v>1</v>
      </c>
      <c r="G3981" s="1">
        <v>5</v>
      </c>
      <c r="H3981" s="1">
        <v>1</v>
      </c>
    </row>
    <row r="3982" spans="1:8" x14ac:dyDescent="0.3">
      <c r="A3982" s="8" t="s">
        <v>4609</v>
      </c>
      <c r="B3982" s="6">
        <v>4632</v>
      </c>
      <c r="C3982" s="1">
        <v>4632</v>
      </c>
      <c r="D3982" s="1">
        <v>4</v>
      </c>
      <c r="E3982" s="1">
        <v>1</v>
      </c>
      <c r="G3982" s="1">
        <v>4</v>
      </c>
      <c r="H3982" s="1">
        <v>1</v>
      </c>
    </row>
    <row r="3983" spans="1:8" x14ac:dyDescent="0.3">
      <c r="A3983" s="8" t="s">
        <v>858</v>
      </c>
      <c r="B3983" s="6">
        <v>4626</v>
      </c>
      <c r="C3983" s="1">
        <v>4626</v>
      </c>
      <c r="D3983" s="1">
        <v>3</v>
      </c>
      <c r="E3983" s="1">
        <v>1</v>
      </c>
      <c r="G3983" s="1">
        <v>3</v>
      </c>
      <c r="H3983" s="1">
        <v>1</v>
      </c>
    </row>
    <row r="3984" spans="1:8" x14ac:dyDescent="0.3">
      <c r="A3984" s="8" t="s">
        <v>1712</v>
      </c>
      <c r="B3984" s="6">
        <v>4626</v>
      </c>
      <c r="C3984" s="1">
        <v>4626</v>
      </c>
      <c r="D3984" s="1">
        <v>3</v>
      </c>
      <c r="E3984" s="1">
        <v>1</v>
      </c>
      <c r="G3984" s="1">
        <v>3</v>
      </c>
      <c r="H3984" s="1">
        <v>1</v>
      </c>
    </row>
    <row r="3985" spans="1:8" x14ac:dyDescent="0.3">
      <c r="A3985" s="8" t="s">
        <v>361</v>
      </c>
      <c r="B3985" s="6">
        <v>4616</v>
      </c>
      <c r="C3985" s="1">
        <v>4616</v>
      </c>
      <c r="D3985" s="1">
        <v>1</v>
      </c>
      <c r="E3985" s="1">
        <v>1</v>
      </c>
      <c r="G3985" s="1">
        <v>1</v>
      </c>
      <c r="H3985" s="1">
        <v>1</v>
      </c>
    </row>
    <row r="3986" spans="1:8" x14ac:dyDescent="0.3">
      <c r="A3986" s="8" t="s">
        <v>4369</v>
      </c>
      <c r="B3986" s="6">
        <v>4613</v>
      </c>
      <c r="C3986" s="1">
        <v>4196</v>
      </c>
      <c r="D3986" s="1">
        <v>7</v>
      </c>
      <c r="E3986" s="1">
        <v>2</v>
      </c>
      <c r="G3986" s="1">
        <v>7</v>
      </c>
      <c r="H3986" s="1">
        <v>2</v>
      </c>
    </row>
    <row r="3987" spans="1:8" x14ac:dyDescent="0.3">
      <c r="A3987" s="8" t="s">
        <v>8843</v>
      </c>
      <c r="B3987" s="6">
        <v>4608</v>
      </c>
      <c r="C3987" s="1">
        <v>4608</v>
      </c>
      <c r="D3987" s="1">
        <v>2</v>
      </c>
      <c r="E3987" s="1">
        <v>1</v>
      </c>
      <c r="G3987" s="1">
        <v>2</v>
      </c>
      <c r="H3987" s="1">
        <v>1</v>
      </c>
    </row>
    <row r="3988" spans="1:8" x14ac:dyDescent="0.3">
      <c r="A3988" s="8" t="s">
        <v>5346</v>
      </c>
      <c r="B3988" s="6">
        <v>4608</v>
      </c>
      <c r="C3988" s="1">
        <v>4608</v>
      </c>
      <c r="D3988" s="1">
        <v>2</v>
      </c>
      <c r="E3988" s="1">
        <v>1</v>
      </c>
      <c r="G3988" s="1">
        <v>2</v>
      </c>
      <c r="H3988" s="1">
        <v>1</v>
      </c>
    </row>
    <row r="3989" spans="1:8" x14ac:dyDescent="0.3">
      <c r="A3989" s="8" t="s">
        <v>8079</v>
      </c>
      <c r="B3989" s="6">
        <v>4608</v>
      </c>
      <c r="C3989" s="1">
        <v>4608</v>
      </c>
      <c r="D3989" s="1">
        <v>2</v>
      </c>
      <c r="E3989" s="1">
        <v>1</v>
      </c>
      <c r="G3989" s="1">
        <v>2</v>
      </c>
      <c r="H3989" s="1">
        <v>1</v>
      </c>
    </row>
    <row r="3990" spans="1:8" x14ac:dyDescent="0.3">
      <c r="A3990" s="8" t="s">
        <v>2723</v>
      </c>
      <c r="B3990" s="6">
        <v>4608</v>
      </c>
      <c r="C3990" s="1">
        <v>4608</v>
      </c>
      <c r="D3990" s="1">
        <v>2</v>
      </c>
      <c r="E3990" s="1">
        <v>1</v>
      </c>
      <c r="G3990" s="1">
        <v>2</v>
      </c>
      <c r="H3990" s="1">
        <v>1</v>
      </c>
    </row>
    <row r="3991" spans="1:8" x14ac:dyDescent="0.3">
      <c r="A3991" s="8" t="s">
        <v>5365</v>
      </c>
      <c r="B3991" s="6">
        <v>4602</v>
      </c>
      <c r="C3991" s="1">
        <v>2778</v>
      </c>
      <c r="D3991" s="1">
        <v>9</v>
      </c>
      <c r="E3991" s="1">
        <v>2</v>
      </c>
      <c r="G3991" s="1">
        <v>9</v>
      </c>
      <c r="H3991" s="1">
        <v>2</v>
      </c>
    </row>
    <row r="3992" spans="1:8" x14ac:dyDescent="0.3">
      <c r="A3992" s="8" t="s">
        <v>8323</v>
      </c>
      <c r="B3992" s="6">
        <v>4596</v>
      </c>
      <c r="C3992" s="1">
        <v>4596</v>
      </c>
      <c r="D3992" s="1">
        <v>2</v>
      </c>
      <c r="E3992" s="1">
        <v>1</v>
      </c>
      <c r="G3992" s="1">
        <v>2</v>
      </c>
      <c r="H3992" s="1">
        <v>1</v>
      </c>
    </row>
    <row r="3993" spans="1:8" x14ac:dyDescent="0.3">
      <c r="A3993" s="8" t="s">
        <v>6111</v>
      </c>
      <c r="B3993" s="6">
        <v>4592</v>
      </c>
      <c r="C3993" s="1">
        <v>4592</v>
      </c>
      <c r="D3993" s="1">
        <v>4</v>
      </c>
      <c r="E3993" s="1">
        <v>1</v>
      </c>
      <c r="G3993" s="1">
        <v>4</v>
      </c>
      <c r="H3993" s="1">
        <v>1</v>
      </c>
    </row>
    <row r="3994" spans="1:8" x14ac:dyDescent="0.3">
      <c r="A3994" s="8" t="s">
        <v>8920</v>
      </c>
      <c r="B3994" s="6">
        <v>4572</v>
      </c>
      <c r="C3994" s="1">
        <v>4572</v>
      </c>
      <c r="D3994" s="1">
        <v>4</v>
      </c>
      <c r="E3994" s="1">
        <v>1</v>
      </c>
      <c r="G3994" s="1">
        <v>4</v>
      </c>
      <c r="H3994" s="1">
        <v>1</v>
      </c>
    </row>
    <row r="3995" spans="1:8" x14ac:dyDescent="0.3">
      <c r="A3995" s="8" t="s">
        <v>7235</v>
      </c>
      <c r="B3995" s="6">
        <v>4568</v>
      </c>
      <c r="C3995" s="1">
        <v>4568</v>
      </c>
      <c r="D3995" s="1">
        <v>2</v>
      </c>
      <c r="E3995" s="1">
        <v>1</v>
      </c>
      <c r="G3995" s="1">
        <v>2</v>
      </c>
      <c r="H3995" s="1">
        <v>1</v>
      </c>
    </row>
    <row r="3996" spans="1:8" x14ac:dyDescent="0.3">
      <c r="A3996" s="8" t="s">
        <v>4590</v>
      </c>
      <c r="B3996" s="6">
        <v>4566</v>
      </c>
      <c r="C3996" s="1">
        <v>4566</v>
      </c>
      <c r="D3996" s="1">
        <v>5</v>
      </c>
      <c r="E3996" s="1">
        <v>1</v>
      </c>
      <c r="G3996" s="1">
        <v>5</v>
      </c>
      <c r="H3996" s="1">
        <v>1</v>
      </c>
    </row>
    <row r="3997" spans="1:8" x14ac:dyDescent="0.3">
      <c r="A3997" s="8" t="s">
        <v>6463</v>
      </c>
      <c r="B3997" s="6">
        <v>4536</v>
      </c>
      <c r="C3997" s="1">
        <v>4536</v>
      </c>
      <c r="D3997" s="1">
        <v>7</v>
      </c>
      <c r="E3997" s="1">
        <v>1</v>
      </c>
      <c r="G3997" s="1">
        <v>7</v>
      </c>
      <c r="H3997" s="1">
        <v>1</v>
      </c>
    </row>
    <row r="3998" spans="1:8" x14ac:dyDescent="0.3">
      <c r="A3998" s="8" t="s">
        <v>9151</v>
      </c>
      <c r="B3998" s="6">
        <v>4528</v>
      </c>
      <c r="C3998" s="1">
        <v>4528</v>
      </c>
      <c r="D3998" s="1">
        <v>4</v>
      </c>
      <c r="E3998" s="1">
        <v>1</v>
      </c>
      <c r="G3998" s="1">
        <v>4</v>
      </c>
      <c r="H3998" s="1">
        <v>1</v>
      </c>
    </row>
    <row r="3999" spans="1:8" x14ac:dyDescent="0.3">
      <c r="A3999" s="8" t="s">
        <v>7613</v>
      </c>
      <c r="B3999" s="6">
        <v>4514</v>
      </c>
      <c r="C3999" s="1">
        <v>4199</v>
      </c>
      <c r="D3999" s="1">
        <v>6</v>
      </c>
      <c r="E3999" s="1">
        <v>2</v>
      </c>
      <c r="G3999" s="1">
        <v>6</v>
      </c>
      <c r="H3999" s="1">
        <v>2</v>
      </c>
    </row>
    <row r="4000" spans="1:8" x14ac:dyDescent="0.3">
      <c r="A4000" s="8" t="s">
        <v>184</v>
      </c>
      <c r="B4000" s="6">
        <v>4508</v>
      </c>
      <c r="C4000" s="1">
        <v>2456</v>
      </c>
      <c r="D4000" s="1">
        <v>7</v>
      </c>
      <c r="E4000" s="1">
        <v>3</v>
      </c>
      <c r="G4000" s="1">
        <v>7</v>
      </c>
      <c r="H4000" s="1">
        <v>3</v>
      </c>
    </row>
    <row r="4001" spans="1:8" x14ac:dyDescent="0.3">
      <c r="A4001" s="8" t="s">
        <v>5883</v>
      </c>
      <c r="B4001" s="6">
        <v>4504</v>
      </c>
      <c r="C4001" s="1">
        <v>3048</v>
      </c>
      <c r="D4001" s="1">
        <v>3</v>
      </c>
      <c r="E4001" s="1">
        <v>2</v>
      </c>
      <c r="G4001" s="1">
        <v>3</v>
      </c>
      <c r="H4001" s="1">
        <v>2</v>
      </c>
    </row>
    <row r="4002" spans="1:8" x14ac:dyDescent="0.3">
      <c r="A4002" s="8" t="s">
        <v>8570</v>
      </c>
      <c r="B4002" s="6">
        <v>4504</v>
      </c>
      <c r="C4002" s="1">
        <v>4504</v>
      </c>
      <c r="D4002" s="1">
        <v>2</v>
      </c>
      <c r="E4002" s="1">
        <v>1</v>
      </c>
      <c r="G4002" s="1">
        <v>2</v>
      </c>
      <c r="H4002" s="1">
        <v>1</v>
      </c>
    </row>
    <row r="4003" spans="1:8" x14ac:dyDescent="0.3">
      <c r="A4003" s="8" t="s">
        <v>8794</v>
      </c>
      <c r="B4003" s="6">
        <v>4500</v>
      </c>
      <c r="C4003" s="1">
        <v>4500</v>
      </c>
      <c r="D4003" s="1">
        <v>5</v>
      </c>
      <c r="E4003" s="1">
        <v>1</v>
      </c>
      <c r="G4003" s="1">
        <v>5</v>
      </c>
      <c r="H4003" s="1">
        <v>1</v>
      </c>
    </row>
    <row r="4004" spans="1:8" x14ac:dyDescent="0.3">
      <c r="A4004" s="8" t="s">
        <v>2557</v>
      </c>
      <c r="B4004" s="6">
        <v>4491</v>
      </c>
      <c r="C4004" s="1">
        <v>4491</v>
      </c>
      <c r="D4004" s="1">
        <v>6</v>
      </c>
      <c r="E4004" s="1">
        <v>1</v>
      </c>
      <c r="G4004" s="1">
        <v>6</v>
      </c>
      <c r="H4004" s="1">
        <v>1</v>
      </c>
    </row>
    <row r="4005" spans="1:8" x14ac:dyDescent="0.3">
      <c r="A4005" s="8" t="s">
        <v>1716</v>
      </c>
      <c r="B4005" s="6">
        <v>4475</v>
      </c>
      <c r="C4005" s="1">
        <v>4475</v>
      </c>
      <c r="D4005" s="1">
        <v>5</v>
      </c>
      <c r="E4005" s="1">
        <v>1</v>
      </c>
      <c r="G4005" s="1">
        <v>5</v>
      </c>
      <c r="H4005" s="1">
        <v>1</v>
      </c>
    </row>
    <row r="4006" spans="1:8" x14ac:dyDescent="0.3">
      <c r="A4006" s="8" t="s">
        <v>6839</v>
      </c>
      <c r="B4006" s="6">
        <v>4464</v>
      </c>
      <c r="C4006" s="1">
        <v>4464</v>
      </c>
      <c r="D4006" s="1">
        <v>1</v>
      </c>
      <c r="E4006" s="1">
        <v>1</v>
      </c>
      <c r="G4006" s="1">
        <v>1</v>
      </c>
      <c r="H4006" s="1">
        <v>1</v>
      </c>
    </row>
    <row r="4007" spans="1:8" x14ac:dyDescent="0.3">
      <c r="A4007" s="8" t="s">
        <v>6693</v>
      </c>
      <c r="B4007" s="6">
        <v>4452</v>
      </c>
      <c r="C4007" s="1">
        <v>4188</v>
      </c>
      <c r="D4007" s="1">
        <v>11</v>
      </c>
      <c r="E4007" s="1">
        <v>2</v>
      </c>
      <c r="G4007" s="1">
        <v>11</v>
      </c>
      <c r="H4007" s="1">
        <v>2</v>
      </c>
    </row>
    <row r="4008" spans="1:8" x14ac:dyDescent="0.3">
      <c r="A4008" s="8" t="s">
        <v>5673</v>
      </c>
      <c r="B4008" s="6">
        <v>4446</v>
      </c>
      <c r="C4008" s="1">
        <v>4446</v>
      </c>
      <c r="D4008" s="1">
        <v>2</v>
      </c>
      <c r="E4008" s="1">
        <v>1</v>
      </c>
      <c r="G4008" s="1">
        <v>2</v>
      </c>
      <c r="H4008" s="1">
        <v>1</v>
      </c>
    </row>
    <row r="4009" spans="1:8" x14ac:dyDescent="0.3">
      <c r="A4009" s="8" t="s">
        <v>2875</v>
      </c>
      <c r="B4009" s="6">
        <v>4416</v>
      </c>
      <c r="C4009" s="1">
        <v>4416</v>
      </c>
      <c r="D4009" s="1">
        <v>3</v>
      </c>
      <c r="E4009" s="1">
        <v>1</v>
      </c>
      <c r="G4009" s="1">
        <v>3</v>
      </c>
      <c r="H4009" s="1">
        <v>1</v>
      </c>
    </row>
    <row r="4010" spans="1:8" x14ac:dyDescent="0.3">
      <c r="A4010" s="8" t="s">
        <v>2520</v>
      </c>
      <c r="B4010" s="6">
        <v>4404</v>
      </c>
      <c r="C4010" s="1">
        <v>3888</v>
      </c>
      <c r="D4010" s="1">
        <v>8</v>
      </c>
      <c r="E4010" s="1">
        <v>2</v>
      </c>
      <c r="G4010" s="1">
        <v>8</v>
      </c>
      <c r="H4010" s="1">
        <v>2</v>
      </c>
    </row>
    <row r="4011" spans="1:8" x14ac:dyDescent="0.3">
      <c r="A4011" s="8" t="s">
        <v>2483</v>
      </c>
      <c r="B4011" s="6">
        <v>4402</v>
      </c>
      <c r="C4011" s="1">
        <v>4402</v>
      </c>
      <c r="D4011" s="1">
        <v>2</v>
      </c>
      <c r="E4011" s="1">
        <v>1</v>
      </c>
      <c r="G4011" s="1">
        <v>2</v>
      </c>
      <c r="H4011" s="1">
        <v>1</v>
      </c>
    </row>
    <row r="4012" spans="1:8" x14ac:dyDescent="0.3">
      <c r="A4012" s="8" t="s">
        <v>8049</v>
      </c>
      <c r="B4012" s="6">
        <v>4392</v>
      </c>
      <c r="C4012" s="1">
        <v>4392</v>
      </c>
      <c r="D4012" s="1">
        <v>3</v>
      </c>
      <c r="E4012" s="1">
        <v>1</v>
      </c>
      <c r="G4012" s="1">
        <v>3</v>
      </c>
      <c r="H4012" s="1">
        <v>1</v>
      </c>
    </row>
    <row r="4013" spans="1:8" x14ac:dyDescent="0.3">
      <c r="A4013" s="8" t="s">
        <v>7558</v>
      </c>
      <c r="B4013" s="6">
        <v>4371</v>
      </c>
      <c r="C4013" s="1">
        <v>2464</v>
      </c>
      <c r="D4013" s="1">
        <v>7</v>
      </c>
      <c r="E4013" s="1">
        <v>3</v>
      </c>
      <c r="G4013" s="1">
        <v>7</v>
      </c>
      <c r="H4013" s="1">
        <v>3</v>
      </c>
    </row>
    <row r="4014" spans="1:8" x14ac:dyDescent="0.3">
      <c r="A4014" s="8" t="s">
        <v>9448</v>
      </c>
      <c r="B4014" s="6">
        <v>4368</v>
      </c>
      <c r="C4014" s="1">
        <v>4368</v>
      </c>
      <c r="D4014" s="1">
        <v>6</v>
      </c>
      <c r="E4014" s="1">
        <v>1</v>
      </c>
      <c r="G4014" s="1">
        <v>6</v>
      </c>
      <c r="H4014" s="1">
        <v>1</v>
      </c>
    </row>
    <row r="4015" spans="1:8" x14ac:dyDescent="0.3">
      <c r="A4015" s="8" t="s">
        <v>5840</v>
      </c>
      <c r="B4015" s="6">
        <v>4368</v>
      </c>
      <c r="C4015" s="1">
        <v>4368</v>
      </c>
      <c r="D4015" s="1">
        <v>3</v>
      </c>
      <c r="E4015" s="1">
        <v>1</v>
      </c>
      <c r="G4015" s="1">
        <v>3</v>
      </c>
      <c r="H4015" s="1">
        <v>1</v>
      </c>
    </row>
    <row r="4016" spans="1:8" x14ac:dyDescent="0.3">
      <c r="A4016" s="8" t="s">
        <v>4012</v>
      </c>
      <c r="B4016" s="6">
        <v>4366</v>
      </c>
      <c r="C4016" s="1">
        <v>2904</v>
      </c>
      <c r="D4016" s="1">
        <v>5</v>
      </c>
      <c r="E4016" s="1">
        <v>2</v>
      </c>
      <c r="G4016" s="1">
        <v>5</v>
      </c>
      <c r="H4016" s="1">
        <v>2</v>
      </c>
    </row>
    <row r="4017" spans="1:8" x14ac:dyDescent="0.3">
      <c r="A4017" s="8" t="s">
        <v>2067</v>
      </c>
      <c r="B4017" s="6">
        <v>4346</v>
      </c>
      <c r="C4017" s="1">
        <v>3352</v>
      </c>
      <c r="D4017" s="1">
        <v>4</v>
      </c>
      <c r="E4017" s="1">
        <v>2</v>
      </c>
      <c r="G4017" s="1">
        <v>4</v>
      </c>
      <c r="H4017" s="1">
        <v>2</v>
      </c>
    </row>
    <row r="4018" spans="1:8" x14ac:dyDescent="0.3">
      <c r="A4018" s="8" t="s">
        <v>4147</v>
      </c>
      <c r="B4018" s="6">
        <v>4331</v>
      </c>
      <c r="C4018" s="1">
        <v>4331</v>
      </c>
      <c r="D4018" s="1">
        <v>1</v>
      </c>
      <c r="E4018" s="1">
        <v>1</v>
      </c>
      <c r="G4018" s="1">
        <v>1</v>
      </c>
      <c r="H4018" s="1">
        <v>1</v>
      </c>
    </row>
    <row r="4019" spans="1:8" x14ac:dyDescent="0.3">
      <c r="A4019" s="8" t="s">
        <v>6523</v>
      </c>
      <c r="B4019" s="6">
        <v>4313</v>
      </c>
      <c r="C4019" s="1">
        <v>4313</v>
      </c>
      <c r="D4019" s="1">
        <v>1</v>
      </c>
      <c r="E4019" s="1">
        <v>1</v>
      </c>
      <c r="G4019" s="1">
        <v>1</v>
      </c>
      <c r="H4019" s="1">
        <v>1</v>
      </c>
    </row>
    <row r="4020" spans="1:8" x14ac:dyDescent="0.3">
      <c r="A4020" s="8" t="s">
        <v>6010</v>
      </c>
      <c r="B4020" s="6">
        <v>4312</v>
      </c>
      <c r="C4020" s="1">
        <v>4312</v>
      </c>
      <c r="D4020" s="1">
        <v>2</v>
      </c>
      <c r="E4020" s="1">
        <v>1</v>
      </c>
      <c r="G4020" s="1">
        <v>2</v>
      </c>
      <c r="H4020" s="1">
        <v>1</v>
      </c>
    </row>
    <row r="4021" spans="1:8" x14ac:dyDescent="0.3">
      <c r="A4021" s="8" t="s">
        <v>5483</v>
      </c>
      <c r="B4021" s="6">
        <v>4304</v>
      </c>
      <c r="C4021" s="1">
        <v>4304</v>
      </c>
      <c r="D4021" s="1">
        <v>1</v>
      </c>
      <c r="E4021" s="1">
        <v>1</v>
      </c>
      <c r="G4021" s="1">
        <v>1</v>
      </c>
      <c r="H4021" s="1">
        <v>1</v>
      </c>
    </row>
    <row r="4022" spans="1:8" x14ac:dyDescent="0.3">
      <c r="A4022" s="8" t="s">
        <v>6834</v>
      </c>
      <c r="B4022" s="6">
        <v>4300</v>
      </c>
      <c r="C4022" s="1">
        <v>3684</v>
      </c>
      <c r="D4022" s="1">
        <v>5</v>
      </c>
      <c r="E4022" s="1">
        <v>2</v>
      </c>
      <c r="G4022" s="1">
        <v>5</v>
      </c>
      <c r="H4022" s="1">
        <v>2</v>
      </c>
    </row>
    <row r="4023" spans="1:8" x14ac:dyDescent="0.3">
      <c r="A4023" s="8" t="s">
        <v>3368</v>
      </c>
      <c r="B4023" s="6">
        <v>4293</v>
      </c>
      <c r="C4023" s="1">
        <v>3996</v>
      </c>
      <c r="D4023" s="1">
        <v>9</v>
      </c>
      <c r="E4023" s="1">
        <v>2</v>
      </c>
      <c r="G4023" s="1">
        <v>9</v>
      </c>
      <c r="H4023" s="1">
        <v>2</v>
      </c>
    </row>
    <row r="4024" spans="1:8" x14ac:dyDescent="0.3">
      <c r="A4024" s="8" t="s">
        <v>6187</v>
      </c>
      <c r="B4024" s="6">
        <v>4293</v>
      </c>
      <c r="C4024" s="1">
        <v>4293</v>
      </c>
      <c r="D4024" s="1">
        <v>9</v>
      </c>
      <c r="E4024" s="1">
        <v>1</v>
      </c>
      <c r="G4024" s="1">
        <v>9</v>
      </c>
      <c r="H4024" s="1">
        <v>1</v>
      </c>
    </row>
    <row r="4025" spans="1:8" x14ac:dyDescent="0.3">
      <c r="A4025" s="8" t="s">
        <v>6191</v>
      </c>
      <c r="B4025" s="6">
        <v>4291</v>
      </c>
      <c r="C4025" s="1">
        <v>2292</v>
      </c>
      <c r="D4025" s="1">
        <v>6</v>
      </c>
      <c r="E4025" s="1">
        <v>2</v>
      </c>
      <c r="G4025" s="1">
        <v>6</v>
      </c>
      <c r="H4025" s="1">
        <v>2</v>
      </c>
    </row>
    <row r="4026" spans="1:8" x14ac:dyDescent="0.3">
      <c r="A4026" s="8" t="s">
        <v>7233</v>
      </c>
      <c r="B4026" s="6">
        <v>4276</v>
      </c>
      <c r="C4026" s="1">
        <v>4276</v>
      </c>
      <c r="D4026" s="1">
        <v>1</v>
      </c>
      <c r="E4026" s="1">
        <v>1</v>
      </c>
      <c r="G4026" s="1">
        <v>1</v>
      </c>
      <c r="H4026" s="1">
        <v>1</v>
      </c>
    </row>
    <row r="4027" spans="1:8" x14ac:dyDescent="0.3">
      <c r="A4027" s="8" t="s">
        <v>9190</v>
      </c>
      <c r="B4027" s="6">
        <v>4272</v>
      </c>
      <c r="C4027" s="1">
        <v>4272</v>
      </c>
      <c r="D4027" s="1">
        <v>2</v>
      </c>
      <c r="E4027" s="1">
        <v>1</v>
      </c>
      <c r="G4027" s="1">
        <v>2</v>
      </c>
      <c r="H4027" s="1">
        <v>1</v>
      </c>
    </row>
    <row r="4028" spans="1:8" x14ac:dyDescent="0.3">
      <c r="A4028" s="8" t="s">
        <v>4943</v>
      </c>
      <c r="B4028" s="6">
        <v>4249</v>
      </c>
      <c r="C4028" s="1">
        <v>1944</v>
      </c>
      <c r="D4028" s="1">
        <v>9</v>
      </c>
      <c r="E4028" s="1">
        <v>3</v>
      </c>
      <c r="G4028" s="1">
        <v>9</v>
      </c>
      <c r="H4028" s="1">
        <v>3</v>
      </c>
    </row>
    <row r="4029" spans="1:8" x14ac:dyDescent="0.3">
      <c r="A4029" s="8" t="s">
        <v>8590</v>
      </c>
      <c r="B4029" s="6">
        <v>4248</v>
      </c>
      <c r="C4029" s="1">
        <v>2095</v>
      </c>
      <c r="D4029" s="1">
        <v>22</v>
      </c>
      <c r="E4029" s="1">
        <v>5</v>
      </c>
      <c r="G4029" s="1">
        <v>22</v>
      </c>
      <c r="H4029" s="1">
        <v>5</v>
      </c>
    </row>
    <row r="4030" spans="1:8" x14ac:dyDescent="0.3">
      <c r="A4030" s="8" t="s">
        <v>7927</v>
      </c>
      <c r="B4030" s="6">
        <v>4211</v>
      </c>
      <c r="C4030" s="1">
        <v>4211</v>
      </c>
      <c r="D4030" s="1">
        <v>2</v>
      </c>
      <c r="E4030" s="1">
        <v>1</v>
      </c>
      <c r="G4030" s="1">
        <v>2</v>
      </c>
      <c r="H4030" s="1">
        <v>1</v>
      </c>
    </row>
    <row r="4031" spans="1:8" x14ac:dyDescent="0.3">
      <c r="A4031" s="8" t="s">
        <v>8831</v>
      </c>
      <c r="B4031" s="6">
        <v>4199</v>
      </c>
      <c r="C4031" s="1">
        <v>2796</v>
      </c>
      <c r="D4031" s="1">
        <v>3</v>
      </c>
      <c r="E4031" s="1">
        <v>2</v>
      </c>
      <c r="G4031" s="1">
        <v>3</v>
      </c>
      <c r="H4031" s="1">
        <v>2</v>
      </c>
    </row>
    <row r="4032" spans="1:8" x14ac:dyDescent="0.3">
      <c r="A4032" s="8" t="s">
        <v>531</v>
      </c>
      <c r="B4032" s="6">
        <v>4196</v>
      </c>
      <c r="C4032" s="1">
        <v>4196</v>
      </c>
      <c r="D4032" s="1">
        <v>2</v>
      </c>
      <c r="E4032" s="1">
        <v>1</v>
      </c>
      <c r="G4032" s="1">
        <v>2</v>
      </c>
      <c r="H4032" s="1">
        <v>1</v>
      </c>
    </row>
    <row r="4033" spans="1:8" x14ac:dyDescent="0.3">
      <c r="A4033" s="8" t="s">
        <v>8415</v>
      </c>
      <c r="B4033" s="6">
        <v>4191</v>
      </c>
      <c r="C4033" s="1">
        <v>4191</v>
      </c>
      <c r="D4033" s="1">
        <v>3</v>
      </c>
      <c r="E4033" s="1">
        <v>1</v>
      </c>
      <c r="G4033" s="1">
        <v>3</v>
      </c>
      <c r="H4033" s="1">
        <v>1</v>
      </c>
    </row>
    <row r="4034" spans="1:8" x14ac:dyDescent="0.3">
      <c r="A4034" s="8" t="s">
        <v>4382</v>
      </c>
      <c r="B4034" s="6">
        <v>4186</v>
      </c>
      <c r="C4034" s="1">
        <v>4186</v>
      </c>
      <c r="D4034" s="1">
        <v>7</v>
      </c>
      <c r="E4034" s="1">
        <v>1</v>
      </c>
      <c r="G4034" s="1">
        <v>7</v>
      </c>
      <c r="H4034" s="1">
        <v>1</v>
      </c>
    </row>
    <row r="4035" spans="1:8" x14ac:dyDescent="0.3">
      <c r="A4035" s="8" t="s">
        <v>9279</v>
      </c>
      <c r="B4035" s="6">
        <v>4165</v>
      </c>
      <c r="C4035" s="1">
        <v>3996</v>
      </c>
      <c r="D4035" s="1">
        <v>7</v>
      </c>
      <c r="E4035" s="1">
        <v>2</v>
      </c>
      <c r="G4035" s="1">
        <v>7</v>
      </c>
      <c r="H4035" s="1">
        <v>2</v>
      </c>
    </row>
    <row r="4036" spans="1:8" x14ac:dyDescent="0.3">
      <c r="A4036" s="8" t="s">
        <v>9163</v>
      </c>
      <c r="B4036" s="6">
        <v>4162</v>
      </c>
      <c r="C4036" s="1">
        <v>1944</v>
      </c>
      <c r="D4036" s="1">
        <v>7</v>
      </c>
      <c r="E4036" s="1">
        <v>3</v>
      </c>
      <c r="G4036" s="1">
        <v>7</v>
      </c>
      <c r="H4036" s="1">
        <v>3</v>
      </c>
    </row>
    <row r="4037" spans="1:8" x14ac:dyDescent="0.3">
      <c r="A4037" s="8" t="s">
        <v>4911</v>
      </c>
      <c r="B4037" s="6">
        <v>4137</v>
      </c>
      <c r="C4037" s="1">
        <v>4137</v>
      </c>
      <c r="D4037" s="1">
        <v>3</v>
      </c>
      <c r="E4037" s="1">
        <v>1</v>
      </c>
      <c r="G4037" s="1">
        <v>3</v>
      </c>
      <c r="H4037" s="1">
        <v>1</v>
      </c>
    </row>
    <row r="4038" spans="1:8" x14ac:dyDescent="0.3">
      <c r="A4038" s="8" t="s">
        <v>7804</v>
      </c>
      <c r="B4038" s="6">
        <v>4128</v>
      </c>
      <c r="C4038" s="1">
        <v>4128</v>
      </c>
      <c r="D4038" s="1">
        <v>2</v>
      </c>
      <c r="E4038" s="1">
        <v>1</v>
      </c>
      <c r="G4038" s="1">
        <v>2</v>
      </c>
      <c r="H4038" s="1">
        <v>1</v>
      </c>
    </row>
    <row r="4039" spans="1:8" x14ac:dyDescent="0.3">
      <c r="A4039" s="8" t="s">
        <v>8068</v>
      </c>
      <c r="B4039" s="6">
        <v>4101</v>
      </c>
      <c r="C4039" s="1">
        <v>3882</v>
      </c>
      <c r="D4039" s="1">
        <v>11</v>
      </c>
      <c r="E4039" s="1">
        <v>2</v>
      </c>
      <c r="G4039" s="1">
        <v>11</v>
      </c>
      <c r="H4039" s="1">
        <v>2</v>
      </c>
    </row>
    <row r="4040" spans="1:8" x14ac:dyDescent="0.3">
      <c r="A4040" s="8" t="s">
        <v>7099</v>
      </c>
      <c r="B4040" s="6">
        <v>4099</v>
      </c>
      <c r="C4040" s="1">
        <v>4099</v>
      </c>
      <c r="D4040" s="1">
        <v>1</v>
      </c>
      <c r="E4040" s="1">
        <v>1</v>
      </c>
      <c r="G4040" s="1">
        <v>1</v>
      </c>
      <c r="H4040" s="1">
        <v>1</v>
      </c>
    </row>
    <row r="4041" spans="1:8" x14ac:dyDescent="0.3">
      <c r="A4041" s="8" t="s">
        <v>6252</v>
      </c>
      <c r="B4041" s="6">
        <v>4092</v>
      </c>
      <c r="C4041" s="1">
        <v>4092</v>
      </c>
      <c r="D4041" s="1">
        <v>5</v>
      </c>
      <c r="E4041" s="1">
        <v>1</v>
      </c>
      <c r="G4041" s="1">
        <v>5</v>
      </c>
      <c r="H4041" s="1">
        <v>1</v>
      </c>
    </row>
    <row r="4042" spans="1:8" x14ac:dyDescent="0.3">
      <c r="A4042" s="8" t="s">
        <v>2896</v>
      </c>
      <c r="B4042" s="6">
        <v>4088</v>
      </c>
      <c r="C4042" s="1">
        <v>4088</v>
      </c>
      <c r="D4042" s="1">
        <v>7</v>
      </c>
      <c r="E4042" s="1">
        <v>1</v>
      </c>
      <c r="G4042" s="1">
        <v>7</v>
      </c>
      <c r="H4042" s="1">
        <v>1</v>
      </c>
    </row>
    <row r="4043" spans="1:8" x14ac:dyDescent="0.3">
      <c r="A4043" s="8" t="s">
        <v>8247</v>
      </c>
      <c r="B4043" s="6">
        <v>4074</v>
      </c>
      <c r="C4043" s="1">
        <v>4074</v>
      </c>
      <c r="D4043" s="1">
        <v>3</v>
      </c>
      <c r="E4043" s="1">
        <v>1</v>
      </c>
      <c r="G4043" s="1">
        <v>3</v>
      </c>
      <c r="H4043" s="1">
        <v>1</v>
      </c>
    </row>
    <row r="4044" spans="1:8" x14ac:dyDescent="0.3">
      <c r="A4044" s="8" t="s">
        <v>5565</v>
      </c>
      <c r="B4044" s="6">
        <v>4074</v>
      </c>
      <c r="C4044" s="1">
        <v>4074</v>
      </c>
      <c r="D4044" s="1">
        <v>3</v>
      </c>
      <c r="E4044" s="1">
        <v>1</v>
      </c>
      <c r="G4044" s="1">
        <v>3</v>
      </c>
      <c r="H4044" s="1">
        <v>1</v>
      </c>
    </row>
    <row r="4045" spans="1:8" x14ac:dyDescent="0.3">
      <c r="A4045" s="8" t="s">
        <v>9493</v>
      </c>
      <c r="B4045" s="6">
        <v>4074</v>
      </c>
      <c r="C4045" s="1">
        <v>4074</v>
      </c>
      <c r="D4045" s="1">
        <v>3</v>
      </c>
      <c r="E4045" s="1">
        <v>1</v>
      </c>
      <c r="G4045" s="1">
        <v>3</v>
      </c>
      <c r="H4045" s="1">
        <v>1</v>
      </c>
    </row>
    <row r="4046" spans="1:8" x14ac:dyDescent="0.3">
      <c r="A4046" s="8" t="s">
        <v>7991</v>
      </c>
      <c r="B4046" s="6">
        <v>4068</v>
      </c>
      <c r="C4046" s="1">
        <v>4068</v>
      </c>
      <c r="D4046" s="1">
        <v>3</v>
      </c>
      <c r="E4046" s="1">
        <v>1</v>
      </c>
      <c r="G4046" s="1">
        <v>3</v>
      </c>
      <c r="H4046" s="1">
        <v>1</v>
      </c>
    </row>
    <row r="4047" spans="1:8" x14ac:dyDescent="0.3">
      <c r="A4047" s="8" t="s">
        <v>6486</v>
      </c>
      <c r="B4047" s="6">
        <v>4068</v>
      </c>
      <c r="C4047" s="1">
        <v>4068</v>
      </c>
      <c r="D4047" s="1">
        <v>3</v>
      </c>
      <c r="E4047" s="1">
        <v>1</v>
      </c>
      <c r="G4047" s="1">
        <v>3</v>
      </c>
      <c r="H4047" s="1">
        <v>1</v>
      </c>
    </row>
    <row r="4048" spans="1:8" x14ac:dyDescent="0.3">
      <c r="A4048" s="8" t="s">
        <v>6091</v>
      </c>
      <c r="B4048" s="6">
        <v>4054</v>
      </c>
      <c r="C4048" s="1">
        <v>2456</v>
      </c>
      <c r="D4048" s="1">
        <v>7</v>
      </c>
      <c r="E4048" s="1">
        <v>3</v>
      </c>
      <c r="G4048" s="1">
        <v>7</v>
      </c>
      <c r="H4048" s="1">
        <v>3</v>
      </c>
    </row>
    <row r="4049" spans="1:8" x14ac:dyDescent="0.3">
      <c r="A4049" s="8" t="s">
        <v>8856</v>
      </c>
      <c r="B4049" s="6">
        <v>4048</v>
      </c>
      <c r="C4049" s="1">
        <v>4048</v>
      </c>
      <c r="D4049" s="1">
        <v>2</v>
      </c>
      <c r="E4049" s="1">
        <v>1</v>
      </c>
      <c r="G4049" s="1">
        <v>2</v>
      </c>
      <c r="H4049" s="1">
        <v>1</v>
      </c>
    </row>
    <row r="4050" spans="1:8" x14ac:dyDescent="0.3">
      <c r="A4050" s="8" t="s">
        <v>8304</v>
      </c>
      <c r="B4050" s="6">
        <v>4048</v>
      </c>
      <c r="C4050" s="1">
        <v>4048</v>
      </c>
      <c r="D4050" s="1">
        <v>2</v>
      </c>
      <c r="E4050" s="1">
        <v>1</v>
      </c>
      <c r="G4050" s="1">
        <v>2</v>
      </c>
      <c r="H4050" s="1">
        <v>1</v>
      </c>
    </row>
    <row r="4051" spans="1:8" x14ac:dyDescent="0.3">
      <c r="A4051" s="8" t="s">
        <v>6903</v>
      </c>
      <c r="B4051" s="6">
        <v>4041</v>
      </c>
      <c r="C4051" s="1">
        <v>4041</v>
      </c>
      <c r="D4051" s="1">
        <v>9</v>
      </c>
      <c r="E4051" s="1">
        <v>1</v>
      </c>
      <c r="G4051" s="1">
        <v>9</v>
      </c>
      <c r="H4051" s="1">
        <v>1</v>
      </c>
    </row>
    <row r="4052" spans="1:8" x14ac:dyDescent="0.3">
      <c r="A4052" s="8" t="s">
        <v>4967</v>
      </c>
      <c r="B4052" s="6">
        <v>4029</v>
      </c>
      <c r="C4052" s="1">
        <v>4029</v>
      </c>
      <c r="D4052" s="1">
        <v>3</v>
      </c>
      <c r="E4052" s="1">
        <v>1</v>
      </c>
      <c r="G4052" s="1">
        <v>3</v>
      </c>
      <c r="H4052" s="1">
        <v>1</v>
      </c>
    </row>
    <row r="4053" spans="1:8" x14ac:dyDescent="0.3">
      <c r="A4053" s="8" t="s">
        <v>9061</v>
      </c>
      <c r="B4053" s="6">
        <v>4008</v>
      </c>
      <c r="C4053" s="1">
        <v>4008</v>
      </c>
      <c r="D4053" s="1">
        <v>6</v>
      </c>
      <c r="E4053" s="1">
        <v>1</v>
      </c>
      <c r="G4053" s="1">
        <v>6</v>
      </c>
      <c r="H4053" s="1">
        <v>1</v>
      </c>
    </row>
    <row r="4054" spans="1:8" x14ac:dyDescent="0.3">
      <c r="A4054" s="8" t="s">
        <v>2925</v>
      </c>
      <c r="B4054" s="6">
        <v>4005</v>
      </c>
      <c r="C4054" s="1">
        <v>4005</v>
      </c>
      <c r="D4054" s="1">
        <v>3</v>
      </c>
      <c r="E4054" s="1">
        <v>1</v>
      </c>
      <c r="G4054" s="1">
        <v>3</v>
      </c>
      <c r="H4054" s="1">
        <v>1</v>
      </c>
    </row>
    <row r="4055" spans="1:8" x14ac:dyDescent="0.3">
      <c r="A4055" s="8" t="s">
        <v>5062</v>
      </c>
      <c r="B4055" s="6">
        <v>3999</v>
      </c>
      <c r="C4055" s="1">
        <v>3999</v>
      </c>
      <c r="D4055" s="1">
        <v>1</v>
      </c>
      <c r="E4055" s="1">
        <v>1</v>
      </c>
      <c r="G4055" s="1">
        <v>1</v>
      </c>
      <c r="H4055" s="1">
        <v>1</v>
      </c>
    </row>
    <row r="4056" spans="1:8" x14ac:dyDescent="0.3">
      <c r="A4056" s="8" t="s">
        <v>9477</v>
      </c>
      <c r="B4056" s="6">
        <v>3998</v>
      </c>
      <c r="C4056" s="1">
        <v>3998</v>
      </c>
      <c r="D4056" s="1">
        <v>1</v>
      </c>
      <c r="E4056" s="1">
        <v>1</v>
      </c>
      <c r="G4056" s="1">
        <v>1</v>
      </c>
      <c r="H4056" s="1">
        <v>1</v>
      </c>
    </row>
    <row r="4057" spans="1:8" x14ac:dyDescent="0.3">
      <c r="A4057" s="8" t="s">
        <v>8872</v>
      </c>
      <c r="B4057" s="6">
        <v>3996</v>
      </c>
      <c r="C4057" s="1">
        <v>3996</v>
      </c>
      <c r="D4057" s="1">
        <v>2</v>
      </c>
      <c r="E4057" s="1">
        <v>1</v>
      </c>
      <c r="G4057" s="1">
        <v>2</v>
      </c>
      <c r="H4057" s="1">
        <v>1</v>
      </c>
    </row>
    <row r="4058" spans="1:8" x14ac:dyDescent="0.3">
      <c r="A4058" s="8" t="s">
        <v>5915</v>
      </c>
      <c r="B4058" s="6">
        <v>3992</v>
      </c>
      <c r="C4058" s="1">
        <v>3992</v>
      </c>
      <c r="D4058" s="1">
        <v>4</v>
      </c>
      <c r="E4058" s="1">
        <v>1</v>
      </c>
      <c r="G4058" s="1">
        <v>4</v>
      </c>
      <c r="H4058" s="1">
        <v>1</v>
      </c>
    </row>
    <row r="4059" spans="1:8" x14ac:dyDescent="0.3">
      <c r="A4059" s="8" t="s">
        <v>8441</v>
      </c>
      <c r="B4059" s="6">
        <v>3992</v>
      </c>
      <c r="C4059" s="1">
        <v>3992</v>
      </c>
      <c r="D4059" s="1">
        <v>2</v>
      </c>
      <c r="E4059" s="1">
        <v>1</v>
      </c>
      <c r="G4059" s="1">
        <v>2</v>
      </c>
      <c r="H4059" s="1">
        <v>1</v>
      </c>
    </row>
    <row r="4060" spans="1:8" x14ac:dyDescent="0.3">
      <c r="A4060" s="8" t="s">
        <v>5323</v>
      </c>
      <c r="B4060" s="6">
        <v>3984</v>
      </c>
      <c r="C4060" s="1">
        <v>3984</v>
      </c>
      <c r="D4060" s="1">
        <v>1</v>
      </c>
      <c r="E4060" s="1">
        <v>1</v>
      </c>
      <c r="G4060" s="1">
        <v>1</v>
      </c>
      <c r="H4060" s="1">
        <v>1</v>
      </c>
    </row>
    <row r="4061" spans="1:8" x14ac:dyDescent="0.3">
      <c r="A4061" s="8" t="s">
        <v>9439</v>
      </c>
      <c r="B4061" s="6">
        <v>3984</v>
      </c>
      <c r="C4061" s="1">
        <v>3984</v>
      </c>
      <c r="D4061" s="1">
        <v>1</v>
      </c>
      <c r="E4061" s="1">
        <v>1</v>
      </c>
      <c r="G4061" s="1">
        <v>1</v>
      </c>
      <c r="H4061" s="1">
        <v>1</v>
      </c>
    </row>
    <row r="4062" spans="1:8" x14ac:dyDescent="0.3">
      <c r="A4062" s="8" t="s">
        <v>8748</v>
      </c>
      <c r="B4062" s="6">
        <v>3968</v>
      </c>
      <c r="C4062" s="1">
        <v>3968</v>
      </c>
      <c r="D4062" s="1">
        <v>2</v>
      </c>
      <c r="E4062" s="1">
        <v>1</v>
      </c>
      <c r="G4062" s="1">
        <v>2</v>
      </c>
      <c r="H4062" s="1">
        <v>1</v>
      </c>
    </row>
    <row r="4063" spans="1:8" x14ac:dyDescent="0.3">
      <c r="A4063" s="8" t="s">
        <v>4455</v>
      </c>
      <c r="B4063" s="6">
        <v>3968</v>
      </c>
      <c r="C4063" s="1">
        <v>3968</v>
      </c>
      <c r="D4063" s="1">
        <v>2</v>
      </c>
      <c r="E4063" s="1">
        <v>1</v>
      </c>
      <c r="G4063" s="1">
        <v>2</v>
      </c>
      <c r="H4063" s="1">
        <v>1</v>
      </c>
    </row>
    <row r="4064" spans="1:8" x14ac:dyDescent="0.3">
      <c r="A4064" s="8" t="s">
        <v>9445</v>
      </c>
      <c r="B4064" s="6">
        <v>3968</v>
      </c>
      <c r="C4064" s="1">
        <v>3968</v>
      </c>
      <c r="D4064" s="1">
        <v>2</v>
      </c>
      <c r="E4064" s="1">
        <v>1</v>
      </c>
      <c r="G4064" s="1">
        <v>2</v>
      </c>
      <c r="H4064" s="1">
        <v>1</v>
      </c>
    </row>
    <row r="4065" spans="1:8" x14ac:dyDescent="0.3">
      <c r="A4065" s="8" t="s">
        <v>3449</v>
      </c>
      <c r="B4065" s="6">
        <v>3960</v>
      </c>
      <c r="C4065" s="1">
        <v>3960</v>
      </c>
      <c r="D4065" s="1">
        <v>4</v>
      </c>
      <c r="E4065" s="1">
        <v>1</v>
      </c>
      <c r="G4065" s="1">
        <v>4</v>
      </c>
      <c r="H4065" s="1">
        <v>1</v>
      </c>
    </row>
    <row r="4066" spans="1:8" x14ac:dyDescent="0.3">
      <c r="A4066" s="8" t="s">
        <v>8196</v>
      </c>
      <c r="B4066" s="6">
        <v>3948</v>
      </c>
      <c r="C4066" s="1">
        <v>3948</v>
      </c>
      <c r="D4066" s="1">
        <v>1</v>
      </c>
      <c r="E4066" s="1">
        <v>1</v>
      </c>
      <c r="G4066" s="1">
        <v>1</v>
      </c>
      <c r="H4066" s="1">
        <v>1</v>
      </c>
    </row>
    <row r="4067" spans="1:8" x14ac:dyDescent="0.3">
      <c r="A4067" s="8" t="s">
        <v>5189</v>
      </c>
      <c r="B4067" s="6">
        <v>3928</v>
      </c>
      <c r="C4067" s="1">
        <v>3928</v>
      </c>
      <c r="D4067" s="1">
        <v>1</v>
      </c>
      <c r="E4067" s="1">
        <v>1</v>
      </c>
      <c r="G4067" s="1">
        <v>1</v>
      </c>
      <c r="H4067" s="1">
        <v>1</v>
      </c>
    </row>
    <row r="4068" spans="1:8" x14ac:dyDescent="0.3">
      <c r="A4068" s="8" t="s">
        <v>6171</v>
      </c>
      <c r="B4068" s="6">
        <v>3912</v>
      </c>
      <c r="C4068" s="1">
        <v>3912</v>
      </c>
      <c r="D4068" s="1">
        <v>1</v>
      </c>
      <c r="E4068" s="1">
        <v>1</v>
      </c>
      <c r="G4068" s="1">
        <v>1</v>
      </c>
      <c r="H4068" s="1">
        <v>1</v>
      </c>
    </row>
    <row r="4069" spans="1:8" x14ac:dyDescent="0.3">
      <c r="A4069" s="8" t="s">
        <v>2630</v>
      </c>
      <c r="B4069" s="6">
        <v>3888</v>
      </c>
      <c r="C4069" s="1">
        <v>3888</v>
      </c>
      <c r="D4069" s="1">
        <v>6</v>
      </c>
      <c r="E4069" s="1">
        <v>1</v>
      </c>
      <c r="G4069" s="1">
        <v>6</v>
      </c>
      <c r="H4069" s="1">
        <v>1</v>
      </c>
    </row>
    <row r="4070" spans="1:8" x14ac:dyDescent="0.3">
      <c r="A4070" s="8" t="s">
        <v>6817</v>
      </c>
      <c r="B4070" s="6">
        <v>3888</v>
      </c>
      <c r="C4070" s="1">
        <v>3888</v>
      </c>
      <c r="D4070" s="1">
        <v>6</v>
      </c>
      <c r="E4070" s="1">
        <v>1</v>
      </c>
      <c r="G4070" s="1">
        <v>6</v>
      </c>
      <c r="H4070" s="1">
        <v>1</v>
      </c>
    </row>
    <row r="4071" spans="1:8" x14ac:dyDescent="0.3">
      <c r="A4071" s="8" t="s">
        <v>7907</v>
      </c>
      <c r="B4071" s="6">
        <v>3888</v>
      </c>
      <c r="C4071" s="1">
        <v>3888</v>
      </c>
      <c r="D4071" s="1">
        <v>6</v>
      </c>
      <c r="E4071" s="1">
        <v>1</v>
      </c>
      <c r="G4071" s="1">
        <v>6</v>
      </c>
      <c r="H4071" s="1">
        <v>1</v>
      </c>
    </row>
    <row r="4072" spans="1:8" x14ac:dyDescent="0.3">
      <c r="A4072" s="8" t="s">
        <v>5030</v>
      </c>
      <c r="B4072" s="6">
        <v>3882</v>
      </c>
      <c r="C4072" s="1">
        <v>3882</v>
      </c>
      <c r="D4072" s="1">
        <v>3</v>
      </c>
      <c r="E4072" s="1">
        <v>1</v>
      </c>
      <c r="G4072" s="1">
        <v>3</v>
      </c>
      <c r="H4072" s="1">
        <v>1</v>
      </c>
    </row>
    <row r="4073" spans="1:8" x14ac:dyDescent="0.3">
      <c r="A4073" s="8" t="s">
        <v>7754</v>
      </c>
      <c r="B4073" s="6">
        <v>3856</v>
      </c>
      <c r="C4073" s="1">
        <v>3856</v>
      </c>
      <c r="D4073" s="1">
        <v>1</v>
      </c>
      <c r="E4073" s="1">
        <v>1</v>
      </c>
      <c r="G4073" s="1">
        <v>1</v>
      </c>
      <c r="H4073" s="1">
        <v>1</v>
      </c>
    </row>
    <row r="4074" spans="1:8" x14ac:dyDescent="0.3">
      <c r="A4074" s="8" t="s">
        <v>4913</v>
      </c>
      <c r="B4074" s="6">
        <v>3852</v>
      </c>
      <c r="C4074" s="1">
        <v>2568</v>
      </c>
      <c r="D4074" s="1">
        <v>9</v>
      </c>
      <c r="E4074" s="1">
        <v>2</v>
      </c>
      <c r="G4074" s="1">
        <v>9</v>
      </c>
      <c r="H4074" s="1">
        <v>2</v>
      </c>
    </row>
    <row r="4075" spans="1:8" x14ac:dyDescent="0.3">
      <c r="A4075" s="8" t="s">
        <v>1539</v>
      </c>
      <c r="B4075" s="6">
        <v>3838</v>
      </c>
      <c r="C4075" s="1">
        <v>3838</v>
      </c>
      <c r="D4075" s="1">
        <v>5</v>
      </c>
      <c r="E4075" s="1">
        <v>1</v>
      </c>
      <c r="G4075" s="1">
        <v>5</v>
      </c>
      <c r="H4075" s="1">
        <v>1</v>
      </c>
    </row>
    <row r="4076" spans="1:8" x14ac:dyDescent="0.3">
      <c r="A4076" s="8" t="s">
        <v>9260</v>
      </c>
      <c r="B4076" s="6">
        <v>3834</v>
      </c>
      <c r="C4076" s="1">
        <v>3834</v>
      </c>
      <c r="D4076" s="1">
        <v>9</v>
      </c>
      <c r="E4076" s="1">
        <v>1</v>
      </c>
      <c r="G4076" s="1">
        <v>9</v>
      </c>
      <c r="H4076" s="1">
        <v>1</v>
      </c>
    </row>
    <row r="4077" spans="1:8" x14ac:dyDescent="0.3">
      <c r="A4077" s="8" t="s">
        <v>5048</v>
      </c>
      <c r="B4077" s="6">
        <v>3829</v>
      </c>
      <c r="C4077" s="1">
        <v>3829</v>
      </c>
      <c r="D4077" s="1">
        <v>7</v>
      </c>
      <c r="E4077" s="1">
        <v>1</v>
      </c>
      <c r="G4077" s="1">
        <v>7</v>
      </c>
      <c r="H4077" s="1">
        <v>1</v>
      </c>
    </row>
    <row r="4078" spans="1:8" x14ac:dyDescent="0.3">
      <c r="A4078" s="8" t="s">
        <v>5558</v>
      </c>
      <c r="B4078" s="6">
        <v>3824</v>
      </c>
      <c r="C4078" s="1">
        <v>3824</v>
      </c>
      <c r="D4078" s="1">
        <v>4</v>
      </c>
      <c r="E4078" s="1">
        <v>1</v>
      </c>
      <c r="G4078" s="1">
        <v>4</v>
      </c>
      <c r="H4078" s="1">
        <v>1</v>
      </c>
    </row>
    <row r="4079" spans="1:8" x14ac:dyDescent="0.3">
      <c r="A4079" s="8" t="s">
        <v>5834</v>
      </c>
      <c r="B4079" s="6">
        <v>3819</v>
      </c>
      <c r="C4079" s="1">
        <v>3819</v>
      </c>
      <c r="D4079" s="1">
        <v>5</v>
      </c>
      <c r="E4079" s="1">
        <v>1</v>
      </c>
      <c r="G4079" s="1">
        <v>5</v>
      </c>
      <c r="H4079" s="1">
        <v>1</v>
      </c>
    </row>
    <row r="4080" spans="1:8" x14ac:dyDescent="0.3">
      <c r="A4080" s="8" t="s">
        <v>9251</v>
      </c>
      <c r="B4080" s="6">
        <v>3816</v>
      </c>
      <c r="C4080" s="1">
        <v>3816</v>
      </c>
      <c r="D4080" s="1">
        <v>9</v>
      </c>
      <c r="E4080" s="1">
        <v>1</v>
      </c>
      <c r="G4080" s="1">
        <v>9</v>
      </c>
      <c r="H4080" s="1">
        <v>1</v>
      </c>
    </row>
    <row r="4081" spans="1:8" x14ac:dyDescent="0.3">
      <c r="A4081" s="8" t="s">
        <v>8971</v>
      </c>
      <c r="B4081" s="6">
        <v>3816</v>
      </c>
      <c r="C4081" s="1">
        <v>3816</v>
      </c>
      <c r="D4081" s="1">
        <v>1</v>
      </c>
      <c r="E4081" s="1">
        <v>1</v>
      </c>
      <c r="G4081" s="1">
        <v>1</v>
      </c>
      <c r="H4081" s="1">
        <v>1</v>
      </c>
    </row>
    <row r="4082" spans="1:8" x14ac:dyDescent="0.3">
      <c r="A4082" s="8" t="s">
        <v>7515</v>
      </c>
      <c r="B4082" s="6">
        <v>3808</v>
      </c>
      <c r="C4082" s="1">
        <v>3808</v>
      </c>
      <c r="D4082" s="1">
        <v>5</v>
      </c>
      <c r="E4082" s="1">
        <v>1</v>
      </c>
      <c r="G4082" s="1">
        <v>5</v>
      </c>
      <c r="H4082" s="1">
        <v>1</v>
      </c>
    </row>
    <row r="4083" spans="1:8" x14ac:dyDescent="0.3">
      <c r="A4083" s="8" t="s">
        <v>9425</v>
      </c>
      <c r="B4083" s="6">
        <v>3798</v>
      </c>
      <c r="C4083" s="1">
        <v>3798</v>
      </c>
      <c r="D4083" s="1">
        <v>3</v>
      </c>
      <c r="E4083" s="1">
        <v>1</v>
      </c>
      <c r="G4083" s="1">
        <v>3</v>
      </c>
      <c r="H4083" s="1">
        <v>1</v>
      </c>
    </row>
    <row r="4084" spans="1:8" x14ac:dyDescent="0.3">
      <c r="A4084" s="8" t="s">
        <v>5748</v>
      </c>
      <c r="B4084" s="6">
        <v>3794</v>
      </c>
      <c r="C4084" s="1">
        <v>3794</v>
      </c>
      <c r="D4084" s="1">
        <v>2</v>
      </c>
      <c r="E4084" s="1">
        <v>1</v>
      </c>
      <c r="G4084" s="1">
        <v>2</v>
      </c>
      <c r="H4084" s="1">
        <v>1</v>
      </c>
    </row>
    <row r="4085" spans="1:8" x14ac:dyDescent="0.3">
      <c r="A4085" s="8" t="s">
        <v>9168</v>
      </c>
      <c r="B4085" s="6">
        <v>3794</v>
      </c>
      <c r="C4085" s="1">
        <v>3794</v>
      </c>
      <c r="D4085" s="1">
        <v>2</v>
      </c>
      <c r="E4085" s="1">
        <v>1</v>
      </c>
      <c r="G4085" s="1">
        <v>2</v>
      </c>
      <c r="H4085" s="1">
        <v>1</v>
      </c>
    </row>
    <row r="4086" spans="1:8" x14ac:dyDescent="0.3">
      <c r="A4086" s="8" t="s">
        <v>359</v>
      </c>
      <c r="B4086" s="6">
        <v>3794</v>
      </c>
      <c r="C4086" s="1">
        <v>3794</v>
      </c>
      <c r="D4086" s="1">
        <v>10</v>
      </c>
      <c r="E4086" s="1">
        <v>1</v>
      </c>
      <c r="G4086" s="1">
        <v>10</v>
      </c>
      <c r="H4086" s="1">
        <v>1</v>
      </c>
    </row>
    <row r="4087" spans="1:8" x14ac:dyDescent="0.3">
      <c r="A4087" s="8" t="s">
        <v>7006</v>
      </c>
      <c r="B4087" s="6">
        <v>3794</v>
      </c>
      <c r="C4087" s="1">
        <v>3794</v>
      </c>
      <c r="D4087" s="1">
        <v>2</v>
      </c>
      <c r="E4087" s="1">
        <v>1</v>
      </c>
      <c r="G4087" s="1">
        <v>2</v>
      </c>
      <c r="H4087" s="1">
        <v>1</v>
      </c>
    </row>
    <row r="4088" spans="1:8" x14ac:dyDescent="0.3">
      <c r="A4088" s="8" t="s">
        <v>5693</v>
      </c>
      <c r="B4088" s="6">
        <v>3793</v>
      </c>
      <c r="C4088" s="1">
        <v>3793</v>
      </c>
      <c r="D4088" s="1">
        <v>1</v>
      </c>
      <c r="E4088" s="1">
        <v>1</v>
      </c>
      <c r="G4088" s="1">
        <v>1</v>
      </c>
      <c r="H4088" s="1">
        <v>1</v>
      </c>
    </row>
    <row r="4089" spans="1:8" x14ac:dyDescent="0.3">
      <c r="A4089" s="8" t="s">
        <v>8414</v>
      </c>
      <c r="B4089" s="6">
        <v>3768</v>
      </c>
      <c r="C4089" s="1">
        <v>3768</v>
      </c>
      <c r="D4089" s="1">
        <v>6</v>
      </c>
      <c r="E4089" s="1">
        <v>1</v>
      </c>
      <c r="G4089" s="1">
        <v>6</v>
      </c>
      <c r="H4089" s="1">
        <v>1</v>
      </c>
    </row>
    <row r="4090" spans="1:8" x14ac:dyDescent="0.3">
      <c r="A4090" s="8" t="s">
        <v>1116</v>
      </c>
      <c r="B4090" s="6">
        <v>3768</v>
      </c>
      <c r="C4090" s="1">
        <v>2979</v>
      </c>
      <c r="D4090" s="1">
        <v>8</v>
      </c>
      <c r="E4090" s="1">
        <v>3</v>
      </c>
      <c r="G4090" s="1">
        <v>8</v>
      </c>
      <c r="H4090" s="1">
        <v>3</v>
      </c>
    </row>
    <row r="4091" spans="1:8" x14ac:dyDescent="0.3">
      <c r="A4091" s="8" t="s">
        <v>321</v>
      </c>
      <c r="B4091" s="6">
        <v>3766</v>
      </c>
      <c r="C4091" s="1">
        <v>3766</v>
      </c>
      <c r="D4091" s="1">
        <v>7</v>
      </c>
      <c r="E4091" s="1">
        <v>1</v>
      </c>
      <c r="G4091" s="1">
        <v>7</v>
      </c>
      <c r="H4091" s="1">
        <v>1</v>
      </c>
    </row>
    <row r="4092" spans="1:8" x14ac:dyDescent="0.3">
      <c r="A4092" s="8" t="s">
        <v>9071</v>
      </c>
      <c r="B4092" s="6">
        <v>3763</v>
      </c>
      <c r="C4092" s="1">
        <v>2365</v>
      </c>
      <c r="D4092" s="1">
        <v>3</v>
      </c>
      <c r="E4092" s="1">
        <v>2</v>
      </c>
      <c r="G4092" s="1">
        <v>3</v>
      </c>
      <c r="H4092" s="1">
        <v>2</v>
      </c>
    </row>
    <row r="4093" spans="1:8" x14ac:dyDescent="0.3">
      <c r="A4093" s="8" t="s">
        <v>8858</v>
      </c>
      <c r="B4093" s="6">
        <v>3752</v>
      </c>
      <c r="C4093" s="1">
        <v>3752</v>
      </c>
      <c r="D4093" s="1">
        <v>4</v>
      </c>
      <c r="E4093" s="1">
        <v>1</v>
      </c>
      <c r="G4093" s="1">
        <v>4</v>
      </c>
      <c r="H4093" s="1">
        <v>1</v>
      </c>
    </row>
    <row r="4094" spans="1:8" x14ac:dyDescent="0.3">
      <c r="A4094" s="8" t="s">
        <v>6827</v>
      </c>
      <c r="B4094" s="6">
        <v>3744</v>
      </c>
      <c r="C4094" s="1">
        <v>3744</v>
      </c>
      <c r="D4094" s="1">
        <v>4</v>
      </c>
      <c r="E4094" s="1">
        <v>1</v>
      </c>
      <c r="G4094" s="1">
        <v>4</v>
      </c>
      <c r="H4094" s="1">
        <v>1</v>
      </c>
    </row>
    <row r="4095" spans="1:8" x14ac:dyDescent="0.3">
      <c r="A4095" s="8" t="s">
        <v>4064</v>
      </c>
      <c r="B4095" s="6">
        <v>3744</v>
      </c>
      <c r="C4095" s="1">
        <v>3744</v>
      </c>
      <c r="D4095" s="1">
        <v>6</v>
      </c>
      <c r="E4095" s="1">
        <v>1</v>
      </c>
      <c r="G4095" s="1">
        <v>6</v>
      </c>
      <c r="H4095" s="1">
        <v>1</v>
      </c>
    </row>
    <row r="4096" spans="1:8" x14ac:dyDescent="0.3">
      <c r="A4096" s="8" t="s">
        <v>8564</v>
      </c>
      <c r="B4096" s="6">
        <v>3717</v>
      </c>
      <c r="C4096" s="1">
        <v>3717</v>
      </c>
      <c r="D4096" s="1">
        <v>9</v>
      </c>
      <c r="E4096" s="1">
        <v>1</v>
      </c>
      <c r="G4096" s="1">
        <v>9</v>
      </c>
      <c r="H4096" s="1">
        <v>1</v>
      </c>
    </row>
    <row r="4097" spans="1:8" x14ac:dyDescent="0.3">
      <c r="A4097" s="8" t="s">
        <v>3108</v>
      </c>
      <c r="B4097" s="6">
        <v>3705</v>
      </c>
      <c r="C4097" s="1">
        <v>3705</v>
      </c>
      <c r="D4097" s="1">
        <v>3</v>
      </c>
      <c r="E4097" s="1">
        <v>1</v>
      </c>
      <c r="G4097" s="1">
        <v>3</v>
      </c>
      <c r="H4097" s="1">
        <v>1</v>
      </c>
    </row>
    <row r="4098" spans="1:8" x14ac:dyDescent="0.3">
      <c r="A4098" s="8" t="s">
        <v>3735</v>
      </c>
      <c r="B4098" s="6">
        <v>3688</v>
      </c>
      <c r="C4098" s="1">
        <v>2932</v>
      </c>
      <c r="D4098" s="1">
        <v>4</v>
      </c>
      <c r="E4098" s="1">
        <v>2</v>
      </c>
      <c r="G4098" s="1">
        <v>4</v>
      </c>
      <c r="H4098" s="1">
        <v>2</v>
      </c>
    </row>
    <row r="4099" spans="1:8" x14ac:dyDescent="0.3">
      <c r="A4099" s="8" t="s">
        <v>8854</v>
      </c>
      <c r="B4099" s="6">
        <v>3666</v>
      </c>
      <c r="C4099" s="1">
        <v>3477</v>
      </c>
      <c r="D4099" s="1">
        <v>6</v>
      </c>
      <c r="E4099" s="1">
        <v>2</v>
      </c>
      <c r="G4099" s="1">
        <v>6</v>
      </c>
      <c r="H4099" s="1">
        <v>2</v>
      </c>
    </row>
    <row r="4100" spans="1:8" x14ac:dyDescent="0.3">
      <c r="A4100" s="8" t="s">
        <v>7631</v>
      </c>
      <c r="B4100" s="6">
        <v>3663</v>
      </c>
      <c r="C4100" s="1">
        <v>3465</v>
      </c>
      <c r="D4100" s="1">
        <v>8</v>
      </c>
      <c r="E4100" s="1">
        <v>2</v>
      </c>
      <c r="G4100" s="1">
        <v>8</v>
      </c>
      <c r="H4100" s="1">
        <v>2</v>
      </c>
    </row>
    <row r="4101" spans="1:8" x14ac:dyDescent="0.3">
      <c r="A4101" s="8" t="s">
        <v>6782</v>
      </c>
      <c r="B4101" s="6">
        <v>3663</v>
      </c>
      <c r="C4101" s="1">
        <v>3663</v>
      </c>
      <c r="D4101" s="1">
        <v>3</v>
      </c>
      <c r="E4101" s="1">
        <v>1</v>
      </c>
      <c r="G4101" s="1">
        <v>3</v>
      </c>
      <c r="H4101" s="1">
        <v>1</v>
      </c>
    </row>
    <row r="4102" spans="1:8" x14ac:dyDescent="0.3">
      <c r="A4102" s="8" t="s">
        <v>2100</v>
      </c>
      <c r="B4102" s="6">
        <v>3654</v>
      </c>
      <c r="C4102" s="1">
        <v>2456</v>
      </c>
      <c r="D4102" s="1">
        <v>6</v>
      </c>
      <c r="E4102" s="1">
        <v>2</v>
      </c>
      <c r="G4102" s="1">
        <v>6</v>
      </c>
      <c r="H4102" s="1">
        <v>2</v>
      </c>
    </row>
    <row r="4103" spans="1:8" x14ac:dyDescent="0.3">
      <c r="A4103" s="8" t="s">
        <v>9006</v>
      </c>
      <c r="B4103" s="6">
        <v>3648</v>
      </c>
      <c r="C4103" s="1">
        <v>3648</v>
      </c>
      <c r="D4103" s="1">
        <v>6</v>
      </c>
      <c r="E4103" s="1">
        <v>1</v>
      </c>
      <c r="G4103" s="1">
        <v>6</v>
      </c>
      <c r="H4103" s="1">
        <v>1</v>
      </c>
    </row>
    <row r="4104" spans="1:8" x14ac:dyDescent="0.3">
      <c r="A4104" s="8" t="s">
        <v>6316</v>
      </c>
      <c r="B4104" s="6">
        <v>3644</v>
      </c>
      <c r="C4104" s="1">
        <v>3644</v>
      </c>
      <c r="D4104" s="1">
        <v>4</v>
      </c>
      <c r="E4104" s="1">
        <v>1</v>
      </c>
      <c r="G4104" s="1">
        <v>4</v>
      </c>
      <c r="H4104" s="1">
        <v>1</v>
      </c>
    </row>
    <row r="4105" spans="1:8" x14ac:dyDescent="0.3">
      <c r="A4105" s="8" t="s">
        <v>7938</v>
      </c>
      <c r="B4105" s="6">
        <v>3637</v>
      </c>
      <c r="C4105" s="1">
        <v>1992</v>
      </c>
      <c r="D4105" s="1">
        <v>9</v>
      </c>
      <c r="E4105" s="1">
        <v>2</v>
      </c>
      <c r="G4105" s="1">
        <v>9</v>
      </c>
      <c r="H4105" s="1">
        <v>2</v>
      </c>
    </row>
    <row r="4106" spans="1:8" x14ac:dyDescent="0.3">
      <c r="A4106" s="8" t="s">
        <v>7474</v>
      </c>
      <c r="B4106" s="6">
        <v>3636</v>
      </c>
      <c r="C4106" s="1">
        <v>3636</v>
      </c>
      <c r="D4106" s="1">
        <v>3</v>
      </c>
      <c r="E4106" s="1">
        <v>1</v>
      </c>
      <c r="G4106" s="1">
        <v>3</v>
      </c>
      <c r="H4106" s="1">
        <v>1</v>
      </c>
    </row>
    <row r="4107" spans="1:8" x14ac:dyDescent="0.3">
      <c r="A4107" s="8" t="s">
        <v>6875</v>
      </c>
      <c r="B4107" s="6">
        <v>3633</v>
      </c>
      <c r="C4107" s="1">
        <v>3234</v>
      </c>
      <c r="D4107" s="1">
        <v>8</v>
      </c>
      <c r="E4107" s="1">
        <v>2</v>
      </c>
      <c r="G4107" s="1">
        <v>8</v>
      </c>
      <c r="H4107" s="1">
        <v>2</v>
      </c>
    </row>
    <row r="4108" spans="1:8" x14ac:dyDescent="0.3">
      <c r="A4108" s="8" t="s">
        <v>8886</v>
      </c>
      <c r="B4108" s="6">
        <v>3627</v>
      </c>
      <c r="C4108" s="1">
        <v>3627</v>
      </c>
      <c r="D4108" s="1">
        <v>3</v>
      </c>
      <c r="E4108" s="1">
        <v>1</v>
      </c>
      <c r="G4108" s="1">
        <v>3</v>
      </c>
      <c r="H4108" s="1">
        <v>1</v>
      </c>
    </row>
    <row r="4109" spans="1:8" x14ac:dyDescent="0.3">
      <c r="A4109" s="8" t="s">
        <v>9511</v>
      </c>
      <c r="B4109" s="6">
        <v>3624</v>
      </c>
      <c r="C4109" s="1">
        <v>3624</v>
      </c>
      <c r="D4109" s="1">
        <v>1</v>
      </c>
      <c r="E4109" s="1">
        <v>1</v>
      </c>
      <c r="G4109" s="1">
        <v>1</v>
      </c>
      <c r="H4109" s="1">
        <v>1</v>
      </c>
    </row>
    <row r="4110" spans="1:8" x14ac:dyDescent="0.3">
      <c r="A4110" s="8" t="s">
        <v>872</v>
      </c>
      <c r="B4110" s="6">
        <v>3624</v>
      </c>
      <c r="C4110" s="1">
        <v>3624</v>
      </c>
      <c r="D4110" s="1">
        <v>5</v>
      </c>
      <c r="E4110" s="1">
        <v>1</v>
      </c>
      <c r="G4110" s="1">
        <v>5</v>
      </c>
      <c r="H4110" s="1">
        <v>1</v>
      </c>
    </row>
    <row r="4111" spans="1:8" x14ac:dyDescent="0.3">
      <c r="A4111" s="8" t="s">
        <v>7860</v>
      </c>
      <c r="B4111" s="6">
        <v>3610</v>
      </c>
      <c r="C4111" s="1">
        <v>3018</v>
      </c>
      <c r="D4111" s="1">
        <v>7</v>
      </c>
      <c r="E4111" s="1">
        <v>2</v>
      </c>
      <c r="G4111" s="1">
        <v>7</v>
      </c>
      <c r="H4111" s="1">
        <v>2</v>
      </c>
    </row>
    <row r="4112" spans="1:8" x14ac:dyDescent="0.3">
      <c r="A4112" s="8" t="s">
        <v>8672</v>
      </c>
      <c r="B4112" s="6">
        <v>3598</v>
      </c>
      <c r="C4112" s="1">
        <v>3598</v>
      </c>
      <c r="D4112" s="1">
        <v>2</v>
      </c>
      <c r="E4112" s="1">
        <v>1</v>
      </c>
      <c r="G4112" s="1">
        <v>2</v>
      </c>
      <c r="H4112" s="1">
        <v>1</v>
      </c>
    </row>
    <row r="4113" spans="1:8" x14ac:dyDescent="0.3">
      <c r="A4113" s="8" t="s">
        <v>8884</v>
      </c>
      <c r="B4113" s="6">
        <v>3596</v>
      </c>
      <c r="C4113" s="1">
        <v>3596</v>
      </c>
      <c r="D4113" s="1">
        <v>1</v>
      </c>
      <c r="E4113" s="1">
        <v>1</v>
      </c>
      <c r="G4113" s="1">
        <v>1</v>
      </c>
      <c r="H4113" s="1">
        <v>1</v>
      </c>
    </row>
    <row r="4114" spans="1:8" x14ac:dyDescent="0.3">
      <c r="A4114" s="8" t="s">
        <v>6985</v>
      </c>
      <c r="B4114" s="6">
        <v>3592</v>
      </c>
      <c r="C4114" s="1">
        <v>3592</v>
      </c>
      <c r="D4114" s="1">
        <v>4</v>
      </c>
      <c r="E4114" s="1">
        <v>1</v>
      </c>
      <c r="G4114" s="1">
        <v>4</v>
      </c>
      <c r="H4114" s="1">
        <v>1</v>
      </c>
    </row>
    <row r="4115" spans="1:8" x14ac:dyDescent="0.3">
      <c r="A4115" s="8" t="s">
        <v>6152</v>
      </c>
      <c r="B4115" s="6">
        <v>3592</v>
      </c>
      <c r="C4115" s="1">
        <v>3592</v>
      </c>
      <c r="D4115" s="1">
        <v>1</v>
      </c>
      <c r="E4115" s="1">
        <v>1</v>
      </c>
      <c r="G4115" s="1">
        <v>1</v>
      </c>
      <c r="H4115" s="1">
        <v>1</v>
      </c>
    </row>
    <row r="4116" spans="1:8" x14ac:dyDescent="0.3">
      <c r="A4116" s="8" t="s">
        <v>1509</v>
      </c>
      <c r="B4116" s="6">
        <v>3591</v>
      </c>
      <c r="C4116" s="1">
        <v>3591</v>
      </c>
      <c r="D4116" s="1">
        <v>3</v>
      </c>
      <c r="E4116" s="1">
        <v>1</v>
      </c>
      <c r="G4116" s="1">
        <v>3</v>
      </c>
      <c r="H4116" s="1">
        <v>1</v>
      </c>
    </row>
    <row r="4117" spans="1:8" x14ac:dyDescent="0.3">
      <c r="A4117" s="8" t="s">
        <v>6023</v>
      </c>
      <c r="B4117" s="6">
        <v>3591</v>
      </c>
      <c r="C4117" s="1">
        <v>3591</v>
      </c>
      <c r="D4117" s="1">
        <v>3</v>
      </c>
      <c r="E4117" s="1">
        <v>1</v>
      </c>
      <c r="G4117" s="1">
        <v>3</v>
      </c>
      <c r="H4117" s="1">
        <v>1</v>
      </c>
    </row>
    <row r="4118" spans="1:8" x14ac:dyDescent="0.3">
      <c r="A4118" s="8" t="s">
        <v>7122</v>
      </c>
      <c r="B4118" s="6">
        <v>3588</v>
      </c>
      <c r="C4118" s="1">
        <v>3588</v>
      </c>
      <c r="D4118" s="1">
        <v>6</v>
      </c>
      <c r="E4118" s="1">
        <v>1</v>
      </c>
      <c r="G4118" s="1">
        <v>6</v>
      </c>
      <c r="H4118" s="1">
        <v>1</v>
      </c>
    </row>
    <row r="4119" spans="1:8" x14ac:dyDescent="0.3">
      <c r="A4119" s="8" t="s">
        <v>9220</v>
      </c>
      <c r="B4119" s="6">
        <v>3588</v>
      </c>
      <c r="C4119" s="1">
        <v>3588</v>
      </c>
      <c r="D4119" s="1">
        <v>6</v>
      </c>
      <c r="E4119" s="1">
        <v>1</v>
      </c>
      <c r="G4119" s="1">
        <v>6</v>
      </c>
      <c r="H4119" s="1">
        <v>1</v>
      </c>
    </row>
    <row r="4120" spans="1:8" x14ac:dyDescent="0.3">
      <c r="A4120" s="8" t="s">
        <v>7714</v>
      </c>
      <c r="B4120" s="6">
        <v>3588</v>
      </c>
      <c r="C4120" s="1">
        <v>3588</v>
      </c>
      <c r="D4120" s="1">
        <v>6</v>
      </c>
      <c r="E4120" s="1">
        <v>1</v>
      </c>
      <c r="G4120" s="1">
        <v>6</v>
      </c>
      <c r="H4120" s="1">
        <v>1</v>
      </c>
    </row>
    <row r="4121" spans="1:8" x14ac:dyDescent="0.3">
      <c r="A4121" s="8" t="s">
        <v>7053</v>
      </c>
      <c r="B4121" s="6">
        <v>3573</v>
      </c>
      <c r="C4121" s="1">
        <v>2502</v>
      </c>
      <c r="D4121" s="1">
        <v>6</v>
      </c>
      <c r="E4121" s="1">
        <v>2</v>
      </c>
      <c r="G4121" s="1">
        <v>6</v>
      </c>
      <c r="H4121" s="1">
        <v>2</v>
      </c>
    </row>
    <row r="4122" spans="1:8" x14ac:dyDescent="0.3">
      <c r="A4122" s="8" t="s">
        <v>2086</v>
      </c>
      <c r="B4122" s="6">
        <v>3556</v>
      </c>
      <c r="C4122" s="1">
        <v>3556</v>
      </c>
      <c r="D4122" s="1">
        <v>7</v>
      </c>
      <c r="E4122" s="1">
        <v>1</v>
      </c>
      <c r="G4122" s="1">
        <v>7</v>
      </c>
      <c r="H4122" s="1">
        <v>1</v>
      </c>
    </row>
    <row r="4123" spans="1:8" x14ac:dyDescent="0.3">
      <c r="A4123" s="8" t="s">
        <v>8800</v>
      </c>
      <c r="B4123" s="6">
        <v>3552</v>
      </c>
      <c r="C4123" s="1">
        <v>3552</v>
      </c>
      <c r="D4123" s="1">
        <v>2</v>
      </c>
      <c r="E4123" s="1">
        <v>1</v>
      </c>
      <c r="G4123" s="1">
        <v>2</v>
      </c>
      <c r="H4123" s="1">
        <v>1</v>
      </c>
    </row>
    <row r="4124" spans="1:8" x14ac:dyDescent="0.3">
      <c r="A4124" s="8" t="s">
        <v>7382</v>
      </c>
      <c r="B4124" s="6">
        <v>3549</v>
      </c>
      <c r="C4124" s="1">
        <v>3549</v>
      </c>
      <c r="D4124" s="1">
        <v>5</v>
      </c>
      <c r="E4124" s="1">
        <v>1</v>
      </c>
      <c r="G4124" s="1">
        <v>5</v>
      </c>
      <c r="H4124" s="1">
        <v>1</v>
      </c>
    </row>
    <row r="4125" spans="1:8" x14ac:dyDescent="0.3">
      <c r="A4125" s="8" t="s">
        <v>8005</v>
      </c>
      <c r="B4125" s="6">
        <v>3549</v>
      </c>
      <c r="C4125" s="1">
        <v>3549</v>
      </c>
      <c r="D4125" s="1">
        <v>5</v>
      </c>
      <c r="E4125" s="1">
        <v>1</v>
      </c>
      <c r="G4125" s="1">
        <v>5</v>
      </c>
      <c r="H4125" s="1">
        <v>1</v>
      </c>
    </row>
    <row r="4126" spans="1:8" x14ac:dyDescent="0.3">
      <c r="A4126" s="8" t="s">
        <v>3505</v>
      </c>
      <c r="B4126" s="6">
        <v>3549</v>
      </c>
      <c r="C4126" s="1">
        <v>3549</v>
      </c>
      <c r="D4126" s="1">
        <v>5</v>
      </c>
      <c r="E4126" s="1">
        <v>1</v>
      </c>
      <c r="G4126" s="1">
        <v>5</v>
      </c>
      <c r="H4126" s="1">
        <v>1</v>
      </c>
    </row>
    <row r="4127" spans="1:8" x14ac:dyDescent="0.3">
      <c r="A4127" s="8" t="s">
        <v>6733</v>
      </c>
      <c r="B4127" s="6">
        <v>3548</v>
      </c>
      <c r="C4127" s="1">
        <v>3548</v>
      </c>
      <c r="D4127" s="1">
        <v>1</v>
      </c>
      <c r="E4127" s="1">
        <v>1</v>
      </c>
      <c r="G4127" s="1">
        <v>1</v>
      </c>
      <c r="H4127" s="1">
        <v>1</v>
      </c>
    </row>
    <row r="4128" spans="1:8" x14ac:dyDescent="0.3">
      <c r="A4128" s="8" t="s">
        <v>8837</v>
      </c>
      <c r="B4128" s="6">
        <v>3536</v>
      </c>
      <c r="C4128" s="1">
        <v>3536</v>
      </c>
      <c r="D4128" s="1">
        <v>2</v>
      </c>
      <c r="E4128" s="1">
        <v>1</v>
      </c>
      <c r="G4128" s="1">
        <v>2</v>
      </c>
      <c r="H4128" s="1">
        <v>1</v>
      </c>
    </row>
    <row r="4129" spans="1:8" x14ac:dyDescent="0.3">
      <c r="A4129" s="8" t="s">
        <v>4846</v>
      </c>
      <c r="B4129" s="6">
        <v>3534</v>
      </c>
      <c r="C4129" s="1">
        <v>3534</v>
      </c>
      <c r="D4129" s="1">
        <v>2</v>
      </c>
      <c r="E4129" s="1">
        <v>1</v>
      </c>
      <c r="G4129" s="1">
        <v>2</v>
      </c>
      <c r="H4129" s="1">
        <v>1</v>
      </c>
    </row>
    <row r="4130" spans="1:8" x14ac:dyDescent="0.3">
      <c r="A4130" s="8" t="s">
        <v>4964</v>
      </c>
      <c r="B4130" s="6">
        <v>3530</v>
      </c>
      <c r="C4130" s="1">
        <v>2032</v>
      </c>
      <c r="D4130" s="1">
        <v>5</v>
      </c>
      <c r="E4130" s="1">
        <v>2</v>
      </c>
      <c r="G4130" s="1">
        <v>5</v>
      </c>
      <c r="H4130" s="1">
        <v>2</v>
      </c>
    </row>
    <row r="4131" spans="1:8" x14ac:dyDescent="0.3">
      <c r="A4131" s="8" t="s">
        <v>8265</v>
      </c>
      <c r="B4131" s="6">
        <v>3512</v>
      </c>
      <c r="C4131" s="1">
        <v>3512</v>
      </c>
      <c r="D4131" s="1">
        <v>2</v>
      </c>
      <c r="E4131" s="1">
        <v>1</v>
      </c>
      <c r="G4131" s="1">
        <v>2</v>
      </c>
      <c r="H4131" s="1">
        <v>1</v>
      </c>
    </row>
    <row r="4132" spans="1:8" x14ac:dyDescent="0.3">
      <c r="A4132" s="8" t="s">
        <v>4325</v>
      </c>
      <c r="B4132" s="6">
        <v>3504</v>
      </c>
      <c r="C4132" s="1">
        <v>3504</v>
      </c>
      <c r="D4132" s="1">
        <v>2</v>
      </c>
      <c r="E4132" s="1">
        <v>1</v>
      </c>
      <c r="G4132" s="1">
        <v>2</v>
      </c>
      <c r="H4132" s="1">
        <v>1</v>
      </c>
    </row>
    <row r="4133" spans="1:8" x14ac:dyDescent="0.3">
      <c r="A4133" s="8" t="s">
        <v>9257</v>
      </c>
      <c r="B4133" s="6">
        <v>3501</v>
      </c>
      <c r="C4133" s="1">
        <v>3213</v>
      </c>
      <c r="D4133" s="1">
        <v>10</v>
      </c>
      <c r="E4133" s="1">
        <v>2</v>
      </c>
      <c r="G4133" s="1">
        <v>10</v>
      </c>
      <c r="H4133" s="1">
        <v>2</v>
      </c>
    </row>
    <row r="4134" spans="1:8" x14ac:dyDescent="0.3">
      <c r="A4134" s="8" t="s">
        <v>8014</v>
      </c>
      <c r="B4134" s="6">
        <v>3495</v>
      </c>
      <c r="C4134" s="1">
        <v>3168</v>
      </c>
      <c r="D4134" s="1">
        <v>9</v>
      </c>
      <c r="E4134" s="1">
        <v>2</v>
      </c>
      <c r="G4134" s="1">
        <v>9</v>
      </c>
      <c r="H4134" s="1">
        <v>2</v>
      </c>
    </row>
    <row r="4135" spans="1:8" x14ac:dyDescent="0.3">
      <c r="A4135" s="8" t="s">
        <v>8124</v>
      </c>
      <c r="B4135" s="6">
        <v>3492</v>
      </c>
      <c r="C4135" s="1">
        <v>3492</v>
      </c>
      <c r="D4135" s="1">
        <v>4</v>
      </c>
      <c r="E4135" s="1">
        <v>1</v>
      </c>
      <c r="G4135" s="1">
        <v>4</v>
      </c>
      <c r="H4135" s="1">
        <v>1</v>
      </c>
    </row>
    <row r="4136" spans="1:8" x14ac:dyDescent="0.3">
      <c r="A4136" s="8" t="s">
        <v>2069</v>
      </c>
      <c r="B4136" s="6">
        <v>3479</v>
      </c>
      <c r="C4136" s="1">
        <v>3479</v>
      </c>
      <c r="D4136" s="1">
        <v>7</v>
      </c>
      <c r="E4136" s="1">
        <v>1</v>
      </c>
      <c r="G4136" s="1">
        <v>7</v>
      </c>
      <c r="H4136" s="1">
        <v>1</v>
      </c>
    </row>
    <row r="4137" spans="1:8" x14ac:dyDescent="0.3">
      <c r="A4137" s="8" t="s">
        <v>7093</v>
      </c>
      <c r="B4137" s="6">
        <v>3476</v>
      </c>
      <c r="C4137" s="1">
        <v>3476</v>
      </c>
      <c r="D4137" s="1">
        <v>5</v>
      </c>
      <c r="E4137" s="1">
        <v>1</v>
      </c>
      <c r="G4137" s="1">
        <v>5</v>
      </c>
      <c r="H4137" s="1">
        <v>1</v>
      </c>
    </row>
    <row r="4138" spans="1:8" x14ac:dyDescent="0.3">
      <c r="A4138" s="8" t="s">
        <v>8977</v>
      </c>
      <c r="B4138" s="6">
        <v>3468</v>
      </c>
      <c r="C4138" s="1">
        <v>1764</v>
      </c>
      <c r="D4138" s="1">
        <v>6</v>
      </c>
      <c r="E4138" s="1">
        <v>2</v>
      </c>
      <c r="G4138" s="1">
        <v>6</v>
      </c>
      <c r="H4138" s="1">
        <v>2</v>
      </c>
    </row>
    <row r="4139" spans="1:8" x14ac:dyDescent="0.3">
      <c r="A4139" s="8" t="s">
        <v>1546</v>
      </c>
      <c r="B4139" s="6">
        <v>3468</v>
      </c>
      <c r="C4139" s="1">
        <v>3468</v>
      </c>
      <c r="D4139" s="1">
        <v>6</v>
      </c>
      <c r="E4139" s="1">
        <v>1</v>
      </c>
      <c r="G4139" s="1">
        <v>6</v>
      </c>
      <c r="H4139" s="1">
        <v>1</v>
      </c>
    </row>
    <row r="4140" spans="1:8" x14ac:dyDescent="0.3">
      <c r="A4140" s="8" t="s">
        <v>3835</v>
      </c>
      <c r="B4140" s="6">
        <v>3465</v>
      </c>
      <c r="C4140" s="1">
        <v>3465</v>
      </c>
      <c r="D4140" s="1">
        <v>3</v>
      </c>
      <c r="E4140" s="1">
        <v>1</v>
      </c>
      <c r="G4140" s="1">
        <v>3</v>
      </c>
      <c r="H4140" s="1">
        <v>1</v>
      </c>
    </row>
    <row r="4141" spans="1:8" x14ac:dyDescent="0.3">
      <c r="A4141" s="8" t="s">
        <v>4165</v>
      </c>
      <c r="B4141" s="6">
        <v>3458</v>
      </c>
      <c r="C4141" s="1">
        <v>3458</v>
      </c>
      <c r="D4141" s="1">
        <v>1</v>
      </c>
      <c r="E4141" s="1">
        <v>1</v>
      </c>
      <c r="G4141" s="1">
        <v>1</v>
      </c>
      <c r="H4141" s="1">
        <v>1</v>
      </c>
    </row>
    <row r="4142" spans="1:8" x14ac:dyDescent="0.3">
      <c r="A4142" s="8" t="s">
        <v>391</v>
      </c>
      <c r="B4142" s="6">
        <v>3449</v>
      </c>
      <c r="C4142" s="1">
        <v>3345</v>
      </c>
      <c r="D4142" s="1">
        <v>10</v>
      </c>
      <c r="E4142" s="1">
        <v>2</v>
      </c>
      <c r="G4142" s="1">
        <v>10</v>
      </c>
      <c r="H4142" s="1">
        <v>2</v>
      </c>
    </row>
    <row r="4143" spans="1:8" x14ac:dyDescent="0.3">
      <c r="A4143" s="8" t="s">
        <v>2565</v>
      </c>
      <c r="B4143" s="6">
        <v>3444</v>
      </c>
      <c r="C4143" s="1">
        <v>3444</v>
      </c>
      <c r="D4143" s="1">
        <v>3</v>
      </c>
      <c r="E4143" s="1">
        <v>1</v>
      </c>
      <c r="G4143" s="1">
        <v>3</v>
      </c>
      <c r="H4143" s="1">
        <v>1</v>
      </c>
    </row>
    <row r="4144" spans="1:8" x14ac:dyDescent="0.3">
      <c r="A4144" s="8" t="s">
        <v>7445</v>
      </c>
      <c r="B4144" s="6">
        <v>3444</v>
      </c>
      <c r="C4144" s="1">
        <v>3444</v>
      </c>
      <c r="D4144" s="1">
        <v>1</v>
      </c>
      <c r="E4144" s="1">
        <v>1</v>
      </c>
      <c r="G4144" s="1">
        <v>1</v>
      </c>
      <c r="H4144" s="1">
        <v>1</v>
      </c>
    </row>
    <row r="4145" spans="1:8" x14ac:dyDescent="0.3">
      <c r="A4145" s="8" t="s">
        <v>9233</v>
      </c>
      <c r="B4145" s="6">
        <v>3444</v>
      </c>
      <c r="C4145" s="1">
        <v>3444</v>
      </c>
      <c r="D4145" s="1">
        <v>3</v>
      </c>
      <c r="E4145" s="1">
        <v>1</v>
      </c>
      <c r="G4145" s="1">
        <v>3</v>
      </c>
      <c r="H4145" s="1">
        <v>1</v>
      </c>
    </row>
    <row r="4146" spans="1:8" x14ac:dyDescent="0.3">
      <c r="A4146" s="8" t="s">
        <v>6512</v>
      </c>
      <c r="B4146" s="6">
        <v>3438</v>
      </c>
      <c r="C4146" s="1">
        <v>2571</v>
      </c>
      <c r="D4146" s="1">
        <v>6</v>
      </c>
      <c r="E4146" s="1">
        <v>2</v>
      </c>
      <c r="G4146" s="1">
        <v>6</v>
      </c>
      <c r="H4146" s="1">
        <v>2</v>
      </c>
    </row>
    <row r="4147" spans="1:8" x14ac:dyDescent="0.3">
      <c r="A4147" s="8" t="s">
        <v>5709</v>
      </c>
      <c r="B4147" s="6">
        <v>3434</v>
      </c>
      <c r="C4147" s="1">
        <v>1892</v>
      </c>
      <c r="D4147" s="1">
        <v>6</v>
      </c>
      <c r="E4147" s="1">
        <v>2</v>
      </c>
      <c r="G4147" s="1">
        <v>6</v>
      </c>
      <c r="H4147" s="1">
        <v>2</v>
      </c>
    </row>
    <row r="4148" spans="1:8" x14ac:dyDescent="0.3">
      <c r="A4148" s="8" t="s">
        <v>9393</v>
      </c>
      <c r="B4148" s="6">
        <v>3424</v>
      </c>
      <c r="C4148" s="1">
        <v>3424</v>
      </c>
      <c r="D4148" s="1">
        <v>8</v>
      </c>
      <c r="E4148" s="1">
        <v>1</v>
      </c>
      <c r="G4148" s="1">
        <v>8</v>
      </c>
      <c r="H4148" s="1">
        <v>1</v>
      </c>
    </row>
    <row r="4149" spans="1:8" x14ac:dyDescent="0.3">
      <c r="A4149" s="8" t="s">
        <v>8545</v>
      </c>
      <c r="B4149" s="6">
        <v>3424</v>
      </c>
      <c r="C4149" s="1">
        <v>3424</v>
      </c>
      <c r="D4149" s="1">
        <v>1</v>
      </c>
      <c r="E4149" s="1">
        <v>1</v>
      </c>
      <c r="G4149" s="1">
        <v>1</v>
      </c>
      <c r="H4149" s="1">
        <v>1</v>
      </c>
    </row>
    <row r="4150" spans="1:8" x14ac:dyDescent="0.3">
      <c r="A4150" s="8" t="s">
        <v>6762</v>
      </c>
      <c r="B4150" s="6">
        <v>3408</v>
      </c>
      <c r="C4150" s="1">
        <v>3408</v>
      </c>
      <c r="D4150" s="1">
        <v>1</v>
      </c>
      <c r="E4150" s="1">
        <v>1</v>
      </c>
      <c r="G4150" s="1">
        <v>1</v>
      </c>
      <c r="H4150" s="1">
        <v>1</v>
      </c>
    </row>
    <row r="4151" spans="1:8" x14ac:dyDescent="0.3">
      <c r="A4151" s="8" t="s">
        <v>649</v>
      </c>
      <c r="B4151" s="6">
        <v>3405</v>
      </c>
      <c r="C4151" s="1">
        <v>1437</v>
      </c>
      <c r="D4151" s="1">
        <v>9</v>
      </c>
      <c r="E4151" s="1">
        <v>3</v>
      </c>
      <c r="G4151" s="1">
        <v>9</v>
      </c>
      <c r="H4151" s="1">
        <v>3</v>
      </c>
    </row>
    <row r="4152" spans="1:8" x14ac:dyDescent="0.3">
      <c r="A4152" s="8" t="s">
        <v>2743</v>
      </c>
      <c r="B4152" s="6">
        <v>3402</v>
      </c>
      <c r="C4152" s="1">
        <v>3402</v>
      </c>
      <c r="D4152" s="1">
        <v>3</v>
      </c>
      <c r="E4152" s="1">
        <v>1</v>
      </c>
      <c r="G4152" s="1">
        <v>3</v>
      </c>
      <c r="H4152" s="1">
        <v>1</v>
      </c>
    </row>
    <row r="4153" spans="1:8" x14ac:dyDescent="0.3">
      <c r="A4153" s="8" t="s">
        <v>6388</v>
      </c>
      <c r="B4153" s="6">
        <v>3392</v>
      </c>
      <c r="C4153" s="1">
        <v>3392</v>
      </c>
      <c r="D4153" s="1">
        <v>8</v>
      </c>
      <c r="E4153" s="1">
        <v>1</v>
      </c>
      <c r="G4153" s="1">
        <v>8</v>
      </c>
      <c r="H4153" s="1">
        <v>1</v>
      </c>
    </row>
    <row r="4154" spans="1:8" x14ac:dyDescent="0.3">
      <c r="A4154" s="8" t="s">
        <v>6611</v>
      </c>
      <c r="B4154" s="6">
        <v>3374</v>
      </c>
      <c r="C4154" s="1">
        <v>3374</v>
      </c>
      <c r="D4154" s="1">
        <v>7</v>
      </c>
      <c r="E4154" s="1">
        <v>1</v>
      </c>
      <c r="G4154" s="1">
        <v>7</v>
      </c>
      <c r="H4154" s="1">
        <v>1</v>
      </c>
    </row>
    <row r="4155" spans="1:8" x14ac:dyDescent="0.3">
      <c r="A4155" s="8" t="s">
        <v>5293</v>
      </c>
      <c r="B4155" s="6">
        <v>3366</v>
      </c>
      <c r="C4155" s="1">
        <v>3366</v>
      </c>
      <c r="D4155" s="1">
        <v>3</v>
      </c>
      <c r="E4155" s="1">
        <v>1</v>
      </c>
      <c r="G4155" s="1">
        <v>3</v>
      </c>
      <c r="H4155" s="1">
        <v>1</v>
      </c>
    </row>
    <row r="4156" spans="1:8" x14ac:dyDescent="0.3">
      <c r="A4156" s="8" t="s">
        <v>7614</v>
      </c>
      <c r="B4156" s="6">
        <v>3362</v>
      </c>
      <c r="C4156" s="1">
        <v>3362</v>
      </c>
      <c r="D4156" s="1">
        <v>5</v>
      </c>
      <c r="E4156" s="1">
        <v>1</v>
      </c>
      <c r="G4156" s="1">
        <v>5</v>
      </c>
      <c r="H4156" s="1">
        <v>1</v>
      </c>
    </row>
    <row r="4157" spans="1:8" x14ac:dyDescent="0.3">
      <c r="A4157" s="8" t="s">
        <v>4372</v>
      </c>
      <c r="B4157" s="6">
        <v>3352</v>
      </c>
      <c r="C4157" s="1">
        <v>2774</v>
      </c>
      <c r="D4157" s="1">
        <v>6</v>
      </c>
      <c r="E4157" s="1">
        <v>2</v>
      </c>
      <c r="G4157" s="1">
        <v>6</v>
      </c>
      <c r="H4157" s="1">
        <v>2</v>
      </c>
    </row>
    <row r="4158" spans="1:8" x14ac:dyDescent="0.3">
      <c r="A4158" s="8" t="s">
        <v>1411</v>
      </c>
      <c r="B4158" s="6">
        <v>3346</v>
      </c>
      <c r="C4158" s="1">
        <v>2884</v>
      </c>
      <c r="D4158" s="1">
        <v>6</v>
      </c>
      <c r="E4158" s="1">
        <v>2</v>
      </c>
      <c r="G4158" s="1">
        <v>6</v>
      </c>
      <c r="H4158" s="1">
        <v>2</v>
      </c>
    </row>
    <row r="4159" spans="1:8" x14ac:dyDescent="0.3">
      <c r="A4159" s="8" t="s">
        <v>8871</v>
      </c>
      <c r="B4159" s="6">
        <v>3344</v>
      </c>
      <c r="C4159" s="1">
        <v>3344</v>
      </c>
      <c r="D4159" s="1">
        <v>10</v>
      </c>
      <c r="E4159" s="1">
        <v>1</v>
      </c>
      <c r="G4159" s="1">
        <v>10</v>
      </c>
      <c r="H4159" s="1">
        <v>1</v>
      </c>
    </row>
    <row r="4160" spans="1:8" x14ac:dyDescent="0.3">
      <c r="A4160" s="8" t="s">
        <v>8381</v>
      </c>
      <c r="B4160" s="6">
        <v>3336</v>
      </c>
      <c r="C4160" s="1">
        <v>3336</v>
      </c>
      <c r="D4160" s="1">
        <v>4</v>
      </c>
      <c r="E4160" s="1">
        <v>1</v>
      </c>
      <c r="G4160" s="1">
        <v>4</v>
      </c>
      <c r="H4160" s="1">
        <v>1</v>
      </c>
    </row>
    <row r="4161" spans="1:8" x14ac:dyDescent="0.3">
      <c r="A4161" s="8" t="s">
        <v>8460</v>
      </c>
      <c r="B4161" s="6">
        <v>3329</v>
      </c>
      <c r="C4161" s="1">
        <v>3329</v>
      </c>
      <c r="D4161" s="1">
        <v>1</v>
      </c>
      <c r="E4161" s="1">
        <v>1</v>
      </c>
      <c r="G4161" s="1">
        <v>1</v>
      </c>
      <c r="H4161" s="1">
        <v>1</v>
      </c>
    </row>
    <row r="4162" spans="1:8" x14ac:dyDescent="0.3">
      <c r="A4162" s="8" t="s">
        <v>6804</v>
      </c>
      <c r="B4162" s="6">
        <v>3318</v>
      </c>
      <c r="C4162" s="1">
        <v>3318</v>
      </c>
      <c r="D4162" s="1">
        <v>3</v>
      </c>
      <c r="E4162" s="1">
        <v>1</v>
      </c>
      <c r="G4162" s="1">
        <v>3</v>
      </c>
      <c r="H4162" s="1">
        <v>1</v>
      </c>
    </row>
    <row r="4163" spans="1:8" x14ac:dyDescent="0.3">
      <c r="A4163" s="8" t="s">
        <v>6730</v>
      </c>
      <c r="B4163" s="6">
        <v>3304</v>
      </c>
      <c r="C4163" s="1">
        <v>3304</v>
      </c>
      <c r="D4163" s="1">
        <v>1</v>
      </c>
      <c r="E4163" s="1">
        <v>1</v>
      </c>
      <c r="G4163" s="1">
        <v>1</v>
      </c>
      <c r="H4163" s="1">
        <v>1</v>
      </c>
    </row>
    <row r="4164" spans="1:8" x14ac:dyDescent="0.3">
      <c r="A4164" s="8" t="s">
        <v>6283</v>
      </c>
      <c r="B4164" s="6">
        <v>3304</v>
      </c>
      <c r="C4164" s="1">
        <v>3304</v>
      </c>
      <c r="D4164" s="1">
        <v>1</v>
      </c>
      <c r="E4164" s="1">
        <v>1</v>
      </c>
      <c r="G4164" s="1">
        <v>1</v>
      </c>
      <c r="H4164" s="1">
        <v>1</v>
      </c>
    </row>
    <row r="4165" spans="1:8" x14ac:dyDescent="0.3">
      <c r="A4165" s="8" t="s">
        <v>2043</v>
      </c>
      <c r="B4165" s="6">
        <v>3282</v>
      </c>
      <c r="C4165" s="1">
        <v>3282</v>
      </c>
      <c r="D4165" s="1">
        <v>2</v>
      </c>
      <c r="E4165" s="1">
        <v>1</v>
      </c>
      <c r="G4165" s="1">
        <v>2</v>
      </c>
      <c r="H4165" s="1">
        <v>1</v>
      </c>
    </row>
    <row r="4166" spans="1:8" x14ac:dyDescent="0.3">
      <c r="A4166" s="8" t="s">
        <v>2365</v>
      </c>
      <c r="B4166" s="6">
        <v>3276</v>
      </c>
      <c r="C4166" s="1">
        <v>3276</v>
      </c>
      <c r="D4166" s="1">
        <v>7</v>
      </c>
      <c r="E4166" s="1">
        <v>1</v>
      </c>
      <c r="G4166" s="1">
        <v>7</v>
      </c>
      <c r="H4166" s="1">
        <v>1</v>
      </c>
    </row>
    <row r="4167" spans="1:8" x14ac:dyDescent="0.3">
      <c r="A4167" s="8" t="s">
        <v>4430</v>
      </c>
      <c r="B4167" s="6">
        <v>3275</v>
      </c>
      <c r="C4167" s="1">
        <v>3275</v>
      </c>
      <c r="D4167" s="1">
        <v>5</v>
      </c>
      <c r="E4167" s="1">
        <v>1</v>
      </c>
      <c r="G4167" s="1">
        <v>5</v>
      </c>
      <c r="H4167" s="1">
        <v>1</v>
      </c>
    </row>
    <row r="4168" spans="1:8" x14ac:dyDescent="0.3">
      <c r="A4168" s="8" t="s">
        <v>8368</v>
      </c>
      <c r="B4168" s="6">
        <v>3268</v>
      </c>
      <c r="C4168" s="1">
        <v>2232</v>
      </c>
      <c r="D4168" s="1">
        <v>11</v>
      </c>
      <c r="E4168" s="1">
        <v>2</v>
      </c>
      <c r="G4168" s="1">
        <v>11</v>
      </c>
      <c r="H4168" s="1">
        <v>2</v>
      </c>
    </row>
    <row r="4169" spans="1:8" x14ac:dyDescent="0.3">
      <c r="A4169" s="8" t="s">
        <v>7905</v>
      </c>
      <c r="B4169" s="6">
        <v>3267</v>
      </c>
      <c r="C4169" s="1">
        <v>3267</v>
      </c>
      <c r="D4169" s="1">
        <v>3</v>
      </c>
      <c r="E4169" s="1">
        <v>1</v>
      </c>
      <c r="G4169" s="1">
        <v>3</v>
      </c>
      <c r="H4169" s="1">
        <v>1</v>
      </c>
    </row>
    <row r="4170" spans="1:8" x14ac:dyDescent="0.3">
      <c r="A4170" s="8" t="s">
        <v>9175</v>
      </c>
      <c r="B4170" s="6">
        <v>3256</v>
      </c>
      <c r="C4170" s="1">
        <v>3256</v>
      </c>
      <c r="D4170" s="1">
        <v>2</v>
      </c>
      <c r="E4170" s="1">
        <v>1</v>
      </c>
      <c r="G4170" s="1">
        <v>2</v>
      </c>
      <c r="H4170" s="1">
        <v>1</v>
      </c>
    </row>
    <row r="4171" spans="1:8" x14ac:dyDescent="0.3">
      <c r="A4171" s="8" t="s">
        <v>6154</v>
      </c>
      <c r="B4171" s="6">
        <v>3231</v>
      </c>
      <c r="C4171" s="1">
        <v>3231</v>
      </c>
      <c r="D4171" s="1">
        <v>2</v>
      </c>
      <c r="E4171" s="1">
        <v>1</v>
      </c>
      <c r="G4171" s="1">
        <v>2</v>
      </c>
      <c r="H4171" s="1">
        <v>1</v>
      </c>
    </row>
    <row r="4172" spans="1:8" x14ac:dyDescent="0.3">
      <c r="A4172" s="8" t="s">
        <v>4720</v>
      </c>
      <c r="B4172" s="6">
        <v>3231</v>
      </c>
      <c r="C4172" s="1">
        <v>3231</v>
      </c>
      <c r="D4172" s="1">
        <v>2</v>
      </c>
      <c r="E4172" s="1">
        <v>1</v>
      </c>
      <c r="G4172" s="1">
        <v>2</v>
      </c>
      <c r="H4172" s="1">
        <v>1</v>
      </c>
    </row>
    <row r="4173" spans="1:8" x14ac:dyDescent="0.3">
      <c r="A4173" s="8" t="s">
        <v>9035</v>
      </c>
      <c r="B4173" s="6">
        <v>3204</v>
      </c>
      <c r="C4173" s="1">
        <v>2205</v>
      </c>
      <c r="D4173" s="1">
        <v>12</v>
      </c>
      <c r="E4173" s="1">
        <v>2</v>
      </c>
      <c r="G4173" s="1">
        <v>12</v>
      </c>
      <c r="H4173" s="1">
        <v>2</v>
      </c>
    </row>
    <row r="4174" spans="1:8" x14ac:dyDescent="0.3">
      <c r="A4174" s="8" t="s">
        <v>9256</v>
      </c>
      <c r="B4174" s="6">
        <v>3204</v>
      </c>
      <c r="C4174" s="1">
        <v>3204</v>
      </c>
      <c r="D4174" s="1">
        <v>3</v>
      </c>
      <c r="E4174" s="1">
        <v>1</v>
      </c>
      <c r="G4174" s="1">
        <v>3</v>
      </c>
      <c r="H4174" s="1">
        <v>1</v>
      </c>
    </row>
    <row r="4175" spans="1:8" x14ac:dyDescent="0.3">
      <c r="A4175" s="8" t="s">
        <v>7777</v>
      </c>
      <c r="B4175" s="6">
        <v>3204</v>
      </c>
      <c r="C4175" s="1">
        <v>3204</v>
      </c>
      <c r="D4175" s="1">
        <v>4</v>
      </c>
      <c r="E4175" s="1">
        <v>1</v>
      </c>
      <c r="G4175" s="1">
        <v>4</v>
      </c>
      <c r="H4175" s="1">
        <v>1</v>
      </c>
    </row>
    <row r="4176" spans="1:8" x14ac:dyDescent="0.3">
      <c r="A4176" s="8" t="s">
        <v>9238</v>
      </c>
      <c r="B4176" s="6">
        <v>3196</v>
      </c>
      <c r="C4176" s="1">
        <v>3196</v>
      </c>
      <c r="D4176" s="1">
        <v>2</v>
      </c>
      <c r="E4176" s="1">
        <v>1</v>
      </c>
      <c r="G4176" s="1">
        <v>2</v>
      </c>
      <c r="H4176" s="1">
        <v>1</v>
      </c>
    </row>
    <row r="4177" spans="1:8" x14ac:dyDescent="0.3">
      <c r="A4177" s="8" t="s">
        <v>6873</v>
      </c>
      <c r="B4177" s="6">
        <v>3195</v>
      </c>
      <c r="C4177" s="1">
        <v>3195</v>
      </c>
      <c r="D4177" s="1">
        <v>1</v>
      </c>
      <c r="E4177" s="1">
        <v>1</v>
      </c>
      <c r="G4177" s="1">
        <v>1</v>
      </c>
      <c r="H4177" s="1">
        <v>1</v>
      </c>
    </row>
    <row r="4178" spans="1:8" x14ac:dyDescent="0.3">
      <c r="A4178" s="8" t="s">
        <v>6864</v>
      </c>
      <c r="B4178" s="6">
        <v>3192</v>
      </c>
      <c r="C4178" s="1">
        <v>3192</v>
      </c>
      <c r="D4178" s="1">
        <v>2</v>
      </c>
      <c r="E4178" s="1">
        <v>1</v>
      </c>
      <c r="G4178" s="1">
        <v>2</v>
      </c>
      <c r="H4178" s="1">
        <v>1</v>
      </c>
    </row>
    <row r="4179" spans="1:8" x14ac:dyDescent="0.3">
      <c r="A4179" s="8" t="s">
        <v>5185</v>
      </c>
      <c r="B4179" s="6">
        <v>3184</v>
      </c>
      <c r="C4179" s="1">
        <v>3184</v>
      </c>
      <c r="D4179" s="1">
        <v>8</v>
      </c>
      <c r="E4179" s="1">
        <v>1</v>
      </c>
      <c r="G4179" s="1">
        <v>8</v>
      </c>
      <c r="H4179" s="1">
        <v>1</v>
      </c>
    </row>
    <row r="4180" spans="1:8" x14ac:dyDescent="0.3">
      <c r="A4180" s="8" t="s">
        <v>7937</v>
      </c>
      <c r="B4180" s="6">
        <v>3183</v>
      </c>
      <c r="C4180" s="1">
        <v>1794</v>
      </c>
      <c r="D4180" s="1">
        <v>6</v>
      </c>
      <c r="E4180" s="1">
        <v>2</v>
      </c>
      <c r="G4180" s="1">
        <v>6</v>
      </c>
      <c r="H4180" s="1">
        <v>2</v>
      </c>
    </row>
    <row r="4181" spans="1:8" x14ac:dyDescent="0.3">
      <c r="A4181" s="8" t="s">
        <v>9372</v>
      </c>
      <c r="B4181" s="6">
        <v>3181</v>
      </c>
      <c r="C4181" s="1">
        <v>3108</v>
      </c>
      <c r="D4181" s="1">
        <v>8</v>
      </c>
      <c r="E4181" s="1">
        <v>2</v>
      </c>
      <c r="G4181" s="1">
        <v>8</v>
      </c>
      <c r="H4181" s="1">
        <v>2</v>
      </c>
    </row>
    <row r="4182" spans="1:8" x14ac:dyDescent="0.3">
      <c r="A4182" s="8" t="s">
        <v>1516</v>
      </c>
      <c r="B4182" s="6">
        <v>3168</v>
      </c>
      <c r="C4182" s="1">
        <v>2172</v>
      </c>
      <c r="D4182" s="1">
        <v>6</v>
      </c>
      <c r="E4182" s="1">
        <v>2</v>
      </c>
      <c r="G4182" s="1">
        <v>6</v>
      </c>
      <c r="H4182" s="1">
        <v>2</v>
      </c>
    </row>
    <row r="4183" spans="1:8" x14ac:dyDescent="0.3">
      <c r="A4183" s="8" t="s">
        <v>4343</v>
      </c>
      <c r="B4183" s="6">
        <v>3160</v>
      </c>
      <c r="C4183" s="1">
        <v>3160</v>
      </c>
      <c r="D4183" s="1">
        <v>4</v>
      </c>
      <c r="E4183" s="1">
        <v>1</v>
      </c>
      <c r="G4183" s="1">
        <v>4</v>
      </c>
      <c r="H4183" s="1">
        <v>1</v>
      </c>
    </row>
    <row r="4184" spans="1:8" x14ac:dyDescent="0.3">
      <c r="A4184" s="8" t="s">
        <v>7246</v>
      </c>
      <c r="B4184" s="6">
        <v>3156</v>
      </c>
      <c r="C4184" s="1">
        <v>3156</v>
      </c>
      <c r="D4184" s="1">
        <v>3</v>
      </c>
      <c r="E4184" s="1">
        <v>1</v>
      </c>
      <c r="G4184" s="1">
        <v>3</v>
      </c>
      <c r="H4184" s="1">
        <v>1</v>
      </c>
    </row>
    <row r="4185" spans="1:8" x14ac:dyDescent="0.3">
      <c r="A4185" s="8" t="s">
        <v>3823</v>
      </c>
      <c r="B4185" s="6">
        <v>3156</v>
      </c>
      <c r="C4185" s="1">
        <v>3156</v>
      </c>
      <c r="D4185" s="1">
        <v>3</v>
      </c>
      <c r="E4185" s="1">
        <v>1</v>
      </c>
      <c r="G4185" s="1">
        <v>3</v>
      </c>
      <c r="H4185" s="1">
        <v>1</v>
      </c>
    </row>
    <row r="4186" spans="1:8" x14ac:dyDescent="0.3">
      <c r="A4186" s="8" t="s">
        <v>9299</v>
      </c>
      <c r="B4186" s="6">
        <v>3156</v>
      </c>
      <c r="C4186" s="1">
        <v>3156</v>
      </c>
      <c r="D4186" s="1">
        <v>3</v>
      </c>
      <c r="E4186" s="1">
        <v>1</v>
      </c>
      <c r="G4186" s="1">
        <v>3</v>
      </c>
      <c r="H4186" s="1">
        <v>1</v>
      </c>
    </row>
    <row r="4187" spans="1:8" x14ac:dyDescent="0.3">
      <c r="A4187" s="8" t="s">
        <v>7405</v>
      </c>
      <c r="B4187" s="6">
        <v>3144</v>
      </c>
      <c r="C4187" s="1">
        <v>3144</v>
      </c>
      <c r="D4187" s="1">
        <v>3</v>
      </c>
      <c r="E4187" s="1">
        <v>1</v>
      </c>
      <c r="G4187" s="1">
        <v>3</v>
      </c>
      <c r="H4187" s="1">
        <v>1</v>
      </c>
    </row>
    <row r="4188" spans="1:8" x14ac:dyDescent="0.3">
      <c r="A4188" s="8" t="s">
        <v>6867</v>
      </c>
      <c r="B4188" s="6">
        <v>3140</v>
      </c>
      <c r="C4188" s="1">
        <v>1734</v>
      </c>
      <c r="D4188" s="1">
        <v>8</v>
      </c>
      <c r="E4188" s="1">
        <v>3</v>
      </c>
      <c r="G4188" s="1">
        <v>8</v>
      </c>
      <c r="H4188" s="1">
        <v>3</v>
      </c>
    </row>
    <row r="4189" spans="1:8" x14ac:dyDescent="0.3">
      <c r="A4189" s="8" t="s">
        <v>5348</v>
      </c>
      <c r="B4189" s="6">
        <v>3136</v>
      </c>
      <c r="C4189" s="1">
        <v>3136</v>
      </c>
      <c r="D4189" s="1">
        <v>2</v>
      </c>
      <c r="E4189" s="1">
        <v>1</v>
      </c>
      <c r="G4189" s="1">
        <v>2</v>
      </c>
      <c r="H4189" s="1">
        <v>1</v>
      </c>
    </row>
    <row r="4190" spans="1:8" x14ac:dyDescent="0.3">
      <c r="A4190" s="8" t="s">
        <v>6396</v>
      </c>
      <c r="B4190" s="6">
        <v>3136</v>
      </c>
      <c r="C4190" s="1">
        <v>3136</v>
      </c>
      <c r="D4190" s="1">
        <v>4</v>
      </c>
      <c r="E4190" s="1">
        <v>1</v>
      </c>
      <c r="G4190" s="1">
        <v>4</v>
      </c>
      <c r="H4190" s="1">
        <v>1</v>
      </c>
    </row>
    <row r="4191" spans="1:8" x14ac:dyDescent="0.3">
      <c r="A4191" s="8" t="s">
        <v>5753</v>
      </c>
      <c r="B4191" s="6">
        <v>3132</v>
      </c>
      <c r="C4191" s="1">
        <v>3132</v>
      </c>
      <c r="D4191" s="1">
        <v>2</v>
      </c>
      <c r="E4191" s="1">
        <v>1</v>
      </c>
      <c r="G4191" s="1">
        <v>2</v>
      </c>
      <c r="H4191" s="1">
        <v>1</v>
      </c>
    </row>
    <row r="4192" spans="1:8" x14ac:dyDescent="0.3">
      <c r="A4192" s="8" t="s">
        <v>9189</v>
      </c>
      <c r="B4192" s="6">
        <v>3112</v>
      </c>
      <c r="C4192" s="1">
        <v>3112</v>
      </c>
      <c r="D4192" s="1">
        <v>4</v>
      </c>
      <c r="E4192" s="1">
        <v>1</v>
      </c>
      <c r="G4192" s="1">
        <v>4</v>
      </c>
      <c r="H4192" s="1">
        <v>1</v>
      </c>
    </row>
    <row r="4193" spans="1:8" x14ac:dyDescent="0.3">
      <c r="A4193" s="8" t="s">
        <v>7867</v>
      </c>
      <c r="B4193" s="6">
        <v>3108</v>
      </c>
      <c r="C4193" s="1">
        <v>3108</v>
      </c>
      <c r="D4193" s="1">
        <v>4</v>
      </c>
      <c r="E4193" s="1">
        <v>1</v>
      </c>
      <c r="G4193" s="1">
        <v>4</v>
      </c>
      <c r="H4193" s="1">
        <v>1</v>
      </c>
    </row>
    <row r="4194" spans="1:8" x14ac:dyDescent="0.3">
      <c r="A4194" s="8" t="s">
        <v>5245</v>
      </c>
      <c r="B4194" s="6">
        <v>3105</v>
      </c>
      <c r="C4194" s="1">
        <v>3105</v>
      </c>
      <c r="D4194" s="1">
        <v>3</v>
      </c>
      <c r="E4194" s="1">
        <v>1</v>
      </c>
      <c r="G4194" s="1">
        <v>3</v>
      </c>
      <c r="H4194" s="1">
        <v>1</v>
      </c>
    </row>
    <row r="4195" spans="1:8" x14ac:dyDescent="0.3">
      <c r="A4195" s="8" t="s">
        <v>6389</v>
      </c>
      <c r="B4195" s="6">
        <v>3097</v>
      </c>
      <c r="C4195" s="1">
        <v>2181</v>
      </c>
      <c r="D4195" s="1">
        <v>8</v>
      </c>
      <c r="E4195" s="1">
        <v>2</v>
      </c>
      <c r="G4195" s="1">
        <v>8</v>
      </c>
      <c r="H4195" s="1">
        <v>2</v>
      </c>
    </row>
    <row r="4196" spans="1:8" x14ac:dyDescent="0.3">
      <c r="A4196" s="8" t="s">
        <v>8773</v>
      </c>
      <c r="B4196" s="6">
        <v>3096</v>
      </c>
      <c r="C4196" s="1">
        <v>3096</v>
      </c>
      <c r="D4196" s="1">
        <v>6</v>
      </c>
      <c r="E4196" s="1">
        <v>1</v>
      </c>
      <c r="G4196" s="1">
        <v>6</v>
      </c>
      <c r="H4196" s="1">
        <v>1</v>
      </c>
    </row>
    <row r="4197" spans="1:8" x14ac:dyDescent="0.3">
      <c r="A4197" s="8" t="s">
        <v>5378</v>
      </c>
      <c r="B4197" s="6">
        <v>3096</v>
      </c>
      <c r="C4197" s="1">
        <v>3096</v>
      </c>
      <c r="D4197" s="1">
        <v>8</v>
      </c>
      <c r="E4197" s="1">
        <v>1</v>
      </c>
      <c r="G4197" s="1">
        <v>8</v>
      </c>
      <c r="H4197" s="1">
        <v>1</v>
      </c>
    </row>
    <row r="4198" spans="1:8" x14ac:dyDescent="0.3">
      <c r="A4198" s="8" t="s">
        <v>7890</v>
      </c>
      <c r="B4198" s="6">
        <v>3090</v>
      </c>
      <c r="C4198" s="1">
        <v>1794</v>
      </c>
      <c r="D4198" s="1">
        <v>5</v>
      </c>
      <c r="E4198" s="1">
        <v>2</v>
      </c>
      <c r="G4198" s="1">
        <v>5</v>
      </c>
      <c r="H4198" s="1">
        <v>2</v>
      </c>
    </row>
    <row r="4199" spans="1:8" x14ac:dyDescent="0.3">
      <c r="A4199" s="8" t="s">
        <v>1711</v>
      </c>
      <c r="B4199" s="6">
        <v>3084</v>
      </c>
      <c r="C4199" s="1">
        <v>3084</v>
      </c>
      <c r="D4199" s="1">
        <v>2</v>
      </c>
      <c r="E4199" s="1">
        <v>1</v>
      </c>
      <c r="G4199" s="1">
        <v>2</v>
      </c>
      <c r="H4199" s="1">
        <v>1</v>
      </c>
    </row>
    <row r="4200" spans="1:8" x14ac:dyDescent="0.3">
      <c r="A4200" s="8" t="s">
        <v>6559</v>
      </c>
      <c r="B4200" s="6">
        <v>3072</v>
      </c>
      <c r="C4200" s="1">
        <v>1254</v>
      </c>
      <c r="D4200" s="1">
        <v>9</v>
      </c>
      <c r="E4200" s="1">
        <v>3</v>
      </c>
      <c r="G4200" s="1">
        <v>9</v>
      </c>
      <c r="H4200" s="1">
        <v>3</v>
      </c>
    </row>
    <row r="4201" spans="1:8" x14ac:dyDescent="0.3">
      <c r="A4201" s="8" t="s">
        <v>8753</v>
      </c>
      <c r="B4201" s="6">
        <v>3056</v>
      </c>
      <c r="C4201" s="1">
        <v>3056</v>
      </c>
      <c r="D4201" s="1">
        <v>5</v>
      </c>
      <c r="E4201" s="1">
        <v>1</v>
      </c>
      <c r="G4201" s="1">
        <v>5</v>
      </c>
      <c r="H4201" s="1">
        <v>1</v>
      </c>
    </row>
    <row r="4202" spans="1:8" x14ac:dyDescent="0.3">
      <c r="A4202" s="8" t="s">
        <v>1830</v>
      </c>
      <c r="B4202" s="6">
        <v>3041</v>
      </c>
      <c r="C4202" s="1">
        <v>2744</v>
      </c>
      <c r="D4202" s="1">
        <v>3</v>
      </c>
      <c r="E4202" s="1">
        <v>2</v>
      </c>
      <c r="G4202" s="1">
        <v>3</v>
      </c>
      <c r="H4202" s="1">
        <v>2</v>
      </c>
    </row>
    <row r="4203" spans="1:8" x14ac:dyDescent="0.3">
      <c r="A4203" s="8" t="s">
        <v>8029</v>
      </c>
      <c r="B4203" s="6">
        <v>3036</v>
      </c>
      <c r="C4203" s="1">
        <v>3036</v>
      </c>
      <c r="D4203" s="1">
        <v>3</v>
      </c>
      <c r="E4203" s="1">
        <v>1</v>
      </c>
      <c r="G4203" s="1">
        <v>3</v>
      </c>
      <c r="H4203" s="1">
        <v>1</v>
      </c>
    </row>
    <row r="4204" spans="1:8" x14ac:dyDescent="0.3">
      <c r="A4204" s="8" t="s">
        <v>6744</v>
      </c>
      <c r="B4204" s="6">
        <v>3036</v>
      </c>
      <c r="C4204" s="1">
        <v>3036</v>
      </c>
      <c r="D4204" s="1">
        <v>4</v>
      </c>
      <c r="E4204" s="1">
        <v>1</v>
      </c>
      <c r="G4204" s="1">
        <v>4</v>
      </c>
      <c r="H4204" s="1">
        <v>1</v>
      </c>
    </row>
    <row r="4205" spans="1:8" x14ac:dyDescent="0.3">
      <c r="A4205" s="8" t="s">
        <v>2164</v>
      </c>
      <c r="B4205" s="6">
        <v>3036</v>
      </c>
      <c r="C4205" s="1">
        <v>3036</v>
      </c>
      <c r="D4205" s="1">
        <v>5</v>
      </c>
      <c r="E4205" s="1">
        <v>1</v>
      </c>
      <c r="G4205" s="1">
        <v>5</v>
      </c>
      <c r="H4205" s="1">
        <v>1</v>
      </c>
    </row>
    <row r="4206" spans="1:8" x14ac:dyDescent="0.3">
      <c r="A4206" s="8" t="s">
        <v>7426</v>
      </c>
      <c r="B4206" s="6">
        <v>3032</v>
      </c>
      <c r="C4206" s="1">
        <v>3032</v>
      </c>
      <c r="D4206" s="1">
        <v>4</v>
      </c>
      <c r="E4206" s="1">
        <v>1</v>
      </c>
      <c r="G4206" s="1">
        <v>4</v>
      </c>
      <c r="H4206" s="1">
        <v>1</v>
      </c>
    </row>
    <row r="4207" spans="1:8" x14ac:dyDescent="0.3">
      <c r="A4207" s="8" t="s">
        <v>6715</v>
      </c>
      <c r="B4207" s="6">
        <v>3024</v>
      </c>
      <c r="C4207" s="1">
        <v>3024</v>
      </c>
      <c r="D4207" s="1">
        <v>3</v>
      </c>
      <c r="E4207" s="1">
        <v>1</v>
      </c>
      <c r="G4207" s="1">
        <v>3</v>
      </c>
      <c r="H4207" s="1">
        <v>1</v>
      </c>
    </row>
    <row r="4208" spans="1:8" x14ac:dyDescent="0.3">
      <c r="A4208" s="8" t="s">
        <v>8272</v>
      </c>
      <c r="B4208" s="6">
        <v>3008</v>
      </c>
      <c r="C4208" s="1">
        <v>3008</v>
      </c>
      <c r="D4208" s="1">
        <v>2</v>
      </c>
      <c r="E4208" s="1">
        <v>1</v>
      </c>
      <c r="G4208" s="1">
        <v>2</v>
      </c>
      <c r="H4208" s="1">
        <v>1</v>
      </c>
    </row>
    <row r="4209" spans="1:8" x14ac:dyDescent="0.3">
      <c r="A4209" s="8" t="s">
        <v>8555</v>
      </c>
      <c r="B4209" s="6">
        <v>2999</v>
      </c>
      <c r="C4209" s="1">
        <v>2999</v>
      </c>
      <c r="D4209" s="1">
        <v>2</v>
      </c>
      <c r="E4209" s="1">
        <v>1</v>
      </c>
      <c r="G4209" s="1">
        <v>2</v>
      </c>
      <c r="H4209" s="1">
        <v>1</v>
      </c>
    </row>
    <row r="4210" spans="1:8" x14ac:dyDescent="0.3">
      <c r="A4210" s="8" t="s">
        <v>4728</v>
      </c>
      <c r="B4210" s="6">
        <v>2999</v>
      </c>
      <c r="C4210" s="1">
        <v>2999</v>
      </c>
      <c r="D4210" s="1">
        <v>1</v>
      </c>
      <c r="E4210" s="1">
        <v>1</v>
      </c>
      <c r="G4210" s="1">
        <v>1</v>
      </c>
      <c r="H4210" s="1">
        <v>1</v>
      </c>
    </row>
    <row r="4211" spans="1:8" x14ac:dyDescent="0.3">
      <c r="A4211" s="8" t="s">
        <v>3880</v>
      </c>
      <c r="B4211" s="6">
        <v>2999</v>
      </c>
      <c r="C4211" s="1">
        <v>2999</v>
      </c>
      <c r="D4211" s="1">
        <v>2</v>
      </c>
      <c r="E4211" s="1">
        <v>1</v>
      </c>
      <c r="G4211" s="1">
        <v>2</v>
      </c>
      <c r="H4211" s="1">
        <v>1</v>
      </c>
    </row>
    <row r="4212" spans="1:8" x14ac:dyDescent="0.3">
      <c r="A4212" s="8" t="s">
        <v>7419</v>
      </c>
      <c r="B4212" s="6">
        <v>2997</v>
      </c>
      <c r="C4212" s="1">
        <v>2997</v>
      </c>
      <c r="D4212" s="1">
        <v>3</v>
      </c>
      <c r="E4212" s="1">
        <v>1</v>
      </c>
      <c r="G4212" s="1">
        <v>3</v>
      </c>
      <c r="H4212" s="1">
        <v>1</v>
      </c>
    </row>
    <row r="4213" spans="1:8" x14ac:dyDescent="0.3">
      <c r="A4213" s="8" t="s">
        <v>5292</v>
      </c>
      <c r="B4213" s="6">
        <v>2997</v>
      </c>
      <c r="C4213" s="1">
        <v>2997</v>
      </c>
      <c r="D4213" s="1">
        <v>3</v>
      </c>
      <c r="E4213" s="1">
        <v>1</v>
      </c>
      <c r="G4213" s="1">
        <v>3</v>
      </c>
      <c r="H4213" s="1">
        <v>1</v>
      </c>
    </row>
    <row r="4214" spans="1:8" x14ac:dyDescent="0.3">
      <c r="A4214" s="8" t="s">
        <v>7666</v>
      </c>
      <c r="B4214" s="6">
        <v>2984</v>
      </c>
      <c r="C4214" s="1">
        <v>2984</v>
      </c>
      <c r="D4214" s="1">
        <v>2</v>
      </c>
      <c r="E4214" s="1">
        <v>1</v>
      </c>
      <c r="G4214" s="1">
        <v>2</v>
      </c>
      <c r="H4214" s="1">
        <v>1</v>
      </c>
    </row>
    <row r="4215" spans="1:8" x14ac:dyDescent="0.3">
      <c r="A4215" s="8" t="s">
        <v>5761</v>
      </c>
      <c r="B4215" s="6">
        <v>2979</v>
      </c>
      <c r="C4215" s="1">
        <v>2979</v>
      </c>
      <c r="D4215" s="1">
        <v>3</v>
      </c>
      <c r="E4215" s="1">
        <v>1</v>
      </c>
      <c r="G4215" s="1">
        <v>3</v>
      </c>
      <c r="H4215" s="1">
        <v>1</v>
      </c>
    </row>
    <row r="4216" spans="1:8" x14ac:dyDescent="0.3">
      <c r="A4216" s="8" t="s">
        <v>8604</v>
      </c>
      <c r="B4216" s="6">
        <v>2974</v>
      </c>
      <c r="C4216" s="1">
        <v>2974</v>
      </c>
      <c r="D4216" s="1">
        <v>1</v>
      </c>
      <c r="E4216" s="1">
        <v>1</v>
      </c>
      <c r="G4216" s="1">
        <v>1</v>
      </c>
      <c r="H4216" s="1">
        <v>1</v>
      </c>
    </row>
    <row r="4217" spans="1:8" x14ac:dyDescent="0.3">
      <c r="A4217" s="8" t="s">
        <v>2245</v>
      </c>
      <c r="B4217" s="6">
        <v>2969</v>
      </c>
      <c r="C4217" s="1">
        <v>1528</v>
      </c>
      <c r="D4217" s="1">
        <v>5</v>
      </c>
      <c r="E4217" s="1">
        <v>3</v>
      </c>
      <c r="G4217" s="1">
        <v>5</v>
      </c>
      <c r="H4217" s="1">
        <v>3</v>
      </c>
    </row>
    <row r="4218" spans="1:8" x14ac:dyDescent="0.3">
      <c r="A4218" s="8" t="s">
        <v>6444</v>
      </c>
      <c r="B4218" s="6">
        <v>2961</v>
      </c>
      <c r="C4218" s="1">
        <v>2961</v>
      </c>
      <c r="D4218" s="1">
        <v>9</v>
      </c>
      <c r="E4218" s="1">
        <v>1</v>
      </c>
      <c r="G4218" s="1">
        <v>9</v>
      </c>
      <c r="H4218" s="1">
        <v>1</v>
      </c>
    </row>
    <row r="4219" spans="1:8" x14ac:dyDescent="0.3">
      <c r="A4219" s="8" t="s">
        <v>9024</v>
      </c>
      <c r="B4219" s="6">
        <v>2954</v>
      </c>
      <c r="C4219" s="1">
        <v>2954</v>
      </c>
      <c r="D4219" s="1">
        <v>5</v>
      </c>
      <c r="E4219" s="1">
        <v>1</v>
      </c>
      <c r="G4219" s="1">
        <v>5</v>
      </c>
      <c r="H4219" s="1">
        <v>1</v>
      </c>
    </row>
    <row r="4220" spans="1:8" x14ac:dyDescent="0.3">
      <c r="A4220" s="8" t="s">
        <v>8125</v>
      </c>
      <c r="B4220" s="6">
        <v>2950</v>
      </c>
      <c r="C4220" s="1">
        <v>1494</v>
      </c>
      <c r="D4220" s="1">
        <v>5</v>
      </c>
      <c r="E4220" s="1">
        <v>2</v>
      </c>
      <c r="G4220" s="1">
        <v>5</v>
      </c>
      <c r="H4220" s="1">
        <v>2</v>
      </c>
    </row>
    <row r="4221" spans="1:8" x14ac:dyDescent="0.3">
      <c r="A4221" s="8" t="s">
        <v>9210</v>
      </c>
      <c r="B4221" s="6">
        <v>2946</v>
      </c>
      <c r="C4221" s="1">
        <v>2946</v>
      </c>
      <c r="D4221" s="1">
        <v>2</v>
      </c>
      <c r="E4221" s="1">
        <v>1</v>
      </c>
      <c r="G4221" s="1">
        <v>2</v>
      </c>
      <c r="H4221" s="1">
        <v>1</v>
      </c>
    </row>
    <row r="4222" spans="1:8" x14ac:dyDescent="0.3">
      <c r="A4222" s="8" t="s">
        <v>5616</v>
      </c>
      <c r="B4222" s="6">
        <v>2934</v>
      </c>
      <c r="C4222" s="1">
        <v>2934</v>
      </c>
      <c r="D4222" s="1">
        <v>3</v>
      </c>
      <c r="E4222" s="1">
        <v>1</v>
      </c>
      <c r="G4222" s="1">
        <v>3</v>
      </c>
      <c r="H4222" s="1">
        <v>1</v>
      </c>
    </row>
    <row r="4223" spans="1:8" x14ac:dyDescent="0.3">
      <c r="A4223" s="8" t="s">
        <v>5865</v>
      </c>
      <c r="B4223" s="6">
        <v>2926</v>
      </c>
      <c r="C4223" s="1">
        <v>1944</v>
      </c>
      <c r="D4223" s="1">
        <v>5</v>
      </c>
      <c r="E4223" s="1">
        <v>2</v>
      </c>
      <c r="G4223" s="1">
        <v>5</v>
      </c>
      <c r="H4223" s="1">
        <v>2</v>
      </c>
    </row>
    <row r="4224" spans="1:8" x14ac:dyDescent="0.3">
      <c r="A4224" s="8" t="s">
        <v>7608</v>
      </c>
      <c r="B4224" s="6">
        <v>2925</v>
      </c>
      <c r="C4224" s="1">
        <v>1589</v>
      </c>
      <c r="D4224" s="1">
        <v>7</v>
      </c>
      <c r="E4224" s="1">
        <v>2</v>
      </c>
      <c r="G4224" s="1">
        <v>7</v>
      </c>
      <c r="H4224" s="1">
        <v>2</v>
      </c>
    </row>
    <row r="4225" spans="1:8" x14ac:dyDescent="0.3">
      <c r="A4225" s="8" t="s">
        <v>6616</v>
      </c>
      <c r="B4225" s="6">
        <v>2924</v>
      </c>
      <c r="C4225" s="1">
        <v>2924</v>
      </c>
      <c r="D4225" s="1">
        <v>4</v>
      </c>
      <c r="E4225" s="1">
        <v>1</v>
      </c>
      <c r="G4225" s="1">
        <v>4</v>
      </c>
      <c r="H4225" s="1">
        <v>1</v>
      </c>
    </row>
    <row r="4226" spans="1:8" x14ac:dyDescent="0.3">
      <c r="A4226" s="8" t="s">
        <v>7342</v>
      </c>
      <c r="B4226" s="6">
        <v>2922</v>
      </c>
      <c r="C4226" s="1">
        <v>2922</v>
      </c>
      <c r="D4226" s="1">
        <v>3</v>
      </c>
      <c r="E4226" s="1">
        <v>1</v>
      </c>
      <c r="G4226" s="1">
        <v>3</v>
      </c>
      <c r="H4226" s="1">
        <v>1</v>
      </c>
    </row>
    <row r="4227" spans="1:8" x14ac:dyDescent="0.3">
      <c r="A4227" s="8" t="s">
        <v>6216</v>
      </c>
      <c r="B4227" s="6">
        <v>2916</v>
      </c>
      <c r="C4227" s="1">
        <v>2916</v>
      </c>
      <c r="D4227" s="1">
        <v>3</v>
      </c>
      <c r="E4227" s="1">
        <v>1</v>
      </c>
      <c r="G4227" s="1">
        <v>3</v>
      </c>
      <c r="H4227" s="1">
        <v>1</v>
      </c>
    </row>
    <row r="4228" spans="1:8" x14ac:dyDescent="0.3">
      <c r="A4228" s="8" t="s">
        <v>4652</v>
      </c>
      <c r="B4228" s="6">
        <v>2912</v>
      </c>
      <c r="C4228" s="1">
        <v>2912</v>
      </c>
      <c r="D4228" s="1">
        <v>2</v>
      </c>
      <c r="E4228" s="1">
        <v>1</v>
      </c>
      <c r="G4228" s="1">
        <v>2</v>
      </c>
      <c r="H4228" s="1">
        <v>1</v>
      </c>
    </row>
    <row r="4229" spans="1:8" x14ac:dyDescent="0.3">
      <c r="A4229" s="8" t="s">
        <v>4515</v>
      </c>
      <c r="B4229" s="6">
        <v>2912</v>
      </c>
      <c r="C4229" s="1">
        <v>2912</v>
      </c>
      <c r="D4229" s="1">
        <v>5</v>
      </c>
      <c r="E4229" s="1">
        <v>1</v>
      </c>
      <c r="G4229" s="1">
        <v>5</v>
      </c>
      <c r="H4229" s="1">
        <v>1</v>
      </c>
    </row>
    <row r="4230" spans="1:8" x14ac:dyDescent="0.3">
      <c r="A4230" s="8" t="s">
        <v>6910</v>
      </c>
      <c r="B4230" s="6">
        <v>2907</v>
      </c>
      <c r="C4230" s="1">
        <v>2907</v>
      </c>
      <c r="D4230" s="1">
        <v>3</v>
      </c>
      <c r="E4230" s="1">
        <v>1</v>
      </c>
      <c r="G4230" s="1">
        <v>3</v>
      </c>
      <c r="H4230" s="1">
        <v>1</v>
      </c>
    </row>
    <row r="4231" spans="1:8" x14ac:dyDescent="0.3">
      <c r="A4231" s="8" t="s">
        <v>5758</v>
      </c>
      <c r="B4231" s="6">
        <v>2905</v>
      </c>
      <c r="C4231" s="1">
        <v>2905</v>
      </c>
      <c r="D4231" s="1">
        <v>5</v>
      </c>
      <c r="E4231" s="1">
        <v>1</v>
      </c>
      <c r="G4231" s="1">
        <v>5</v>
      </c>
      <c r="H4231" s="1">
        <v>1</v>
      </c>
    </row>
    <row r="4232" spans="1:8" x14ac:dyDescent="0.3">
      <c r="A4232" s="8" t="s">
        <v>5449</v>
      </c>
      <c r="B4232" s="6">
        <v>2896</v>
      </c>
      <c r="C4232" s="1">
        <v>2896</v>
      </c>
      <c r="D4232" s="1">
        <v>1</v>
      </c>
      <c r="E4232" s="1">
        <v>1</v>
      </c>
      <c r="G4232" s="1">
        <v>1</v>
      </c>
      <c r="H4232" s="1">
        <v>1</v>
      </c>
    </row>
    <row r="4233" spans="1:8" x14ac:dyDescent="0.3">
      <c r="A4233" s="8" t="s">
        <v>3417</v>
      </c>
      <c r="B4233" s="6">
        <v>2891</v>
      </c>
      <c r="C4233" s="1">
        <v>2891</v>
      </c>
      <c r="D4233" s="1">
        <v>7</v>
      </c>
      <c r="E4233" s="1">
        <v>1</v>
      </c>
      <c r="G4233" s="1">
        <v>7</v>
      </c>
      <c r="H4233" s="1">
        <v>1</v>
      </c>
    </row>
    <row r="4234" spans="1:8" x14ac:dyDescent="0.3">
      <c r="A4234" s="8" t="s">
        <v>7453</v>
      </c>
      <c r="B4234" s="6">
        <v>2885</v>
      </c>
      <c r="C4234" s="1">
        <v>2885</v>
      </c>
      <c r="D4234" s="1">
        <v>5</v>
      </c>
      <c r="E4234" s="1">
        <v>1</v>
      </c>
      <c r="G4234" s="1">
        <v>5</v>
      </c>
      <c r="H4234" s="1">
        <v>1</v>
      </c>
    </row>
    <row r="4235" spans="1:8" x14ac:dyDescent="0.3">
      <c r="A4235" s="8" t="s">
        <v>8833</v>
      </c>
      <c r="B4235" s="6">
        <v>2880</v>
      </c>
      <c r="C4235" s="1">
        <v>2880</v>
      </c>
      <c r="D4235" s="1">
        <v>4</v>
      </c>
      <c r="E4235" s="1">
        <v>1</v>
      </c>
      <c r="G4235" s="1">
        <v>4</v>
      </c>
      <c r="H4235" s="1">
        <v>1</v>
      </c>
    </row>
    <row r="4236" spans="1:8" x14ac:dyDescent="0.3">
      <c r="A4236" s="8" t="s">
        <v>5015</v>
      </c>
      <c r="B4236" s="6">
        <v>2874</v>
      </c>
      <c r="C4236" s="1">
        <v>1494</v>
      </c>
      <c r="D4236" s="1">
        <v>10</v>
      </c>
      <c r="E4236" s="1">
        <v>3</v>
      </c>
      <c r="G4236" s="1">
        <v>10</v>
      </c>
      <c r="H4236" s="1">
        <v>3</v>
      </c>
    </row>
    <row r="4237" spans="1:8" x14ac:dyDescent="0.3">
      <c r="A4237" s="8" t="s">
        <v>8048</v>
      </c>
      <c r="B4237" s="6">
        <v>2864</v>
      </c>
      <c r="C4237" s="1">
        <v>2864</v>
      </c>
      <c r="D4237" s="1">
        <v>1</v>
      </c>
      <c r="E4237" s="1">
        <v>1</v>
      </c>
      <c r="G4237" s="1">
        <v>1</v>
      </c>
      <c r="H4237" s="1">
        <v>1</v>
      </c>
    </row>
    <row r="4238" spans="1:8" x14ac:dyDescent="0.3">
      <c r="A4238" s="8" t="s">
        <v>1099</v>
      </c>
      <c r="B4238" s="6">
        <v>2847</v>
      </c>
      <c r="C4238" s="1">
        <v>1524</v>
      </c>
      <c r="D4238" s="1">
        <v>8</v>
      </c>
      <c r="E4238" s="1">
        <v>2</v>
      </c>
      <c r="G4238" s="1">
        <v>8</v>
      </c>
      <c r="H4238" s="1">
        <v>2</v>
      </c>
    </row>
    <row r="4239" spans="1:8" x14ac:dyDescent="0.3">
      <c r="A4239" s="8" t="s">
        <v>4962</v>
      </c>
      <c r="B4239" s="6">
        <v>2816</v>
      </c>
      <c r="C4239" s="1">
        <v>2816</v>
      </c>
      <c r="D4239" s="1">
        <v>4</v>
      </c>
      <c r="E4239" s="1">
        <v>1</v>
      </c>
      <c r="G4239" s="1">
        <v>4</v>
      </c>
      <c r="H4239" s="1">
        <v>1</v>
      </c>
    </row>
    <row r="4240" spans="1:8" x14ac:dyDescent="0.3">
      <c r="A4240" s="8" t="s">
        <v>4224</v>
      </c>
      <c r="B4240" s="6">
        <v>2816</v>
      </c>
      <c r="C4240" s="1">
        <v>2816</v>
      </c>
      <c r="D4240" s="1">
        <v>2</v>
      </c>
      <c r="E4240" s="1">
        <v>1</v>
      </c>
      <c r="G4240" s="1">
        <v>2</v>
      </c>
      <c r="H4240" s="1">
        <v>1</v>
      </c>
    </row>
    <row r="4241" spans="1:8" x14ac:dyDescent="0.3">
      <c r="A4241" s="8" t="s">
        <v>4109</v>
      </c>
      <c r="B4241" s="6">
        <v>2808</v>
      </c>
      <c r="C4241" s="1">
        <v>2808</v>
      </c>
      <c r="D4241" s="1">
        <v>3</v>
      </c>
      <c r="E4241" s="1">
        <v>1</v>
      </c>
      <c r="G4241" s="1">
        <v>3</v>
      </c>
      <c r="H4241" s="1">
        <v>1</v>
      </c>
    </row>
    <row r="4242" spans="1:8" x14ac:dyDescent="0.3">
      <c r="A4242" s="8" t="s">
        <v>8439</v>
      </c>
      <c r="B4242" s="6">
        <v>2808</v>
      </c>
      <c r="C4242" s="1">
        <v>2808</v>
      </c>
      <c r="D4242" s="1">
        <v>3</v>
      </c>
      <c r="E4242" s="1">
        <v>1</v>
      </c>
      <c r="G4242" s="1">
        <v>3</v>
      </c>
      <c r="H4242" s="1">
        <v>1</v>
      </c>
    </row>
    <row r="4243" spans="1:8" x14ac:dyDescent="0.3">
      <c r="A4243" s="8" t="s">
        <v>9054</v>
      </c>
      <c r="B4243" s="6">
        <v>2808</v>
      </c>
      <c r="C4243" s="1">
        <v>2808</v>
      </c>
      <c r="D4243" s="1">
        <v>3</v>
      </c>
      <c r="E4243" s="1">
        <v>1</v>
      </c>
      <c r="G4243" s="1">
        <v>3</v>
      </c>
      <c r="H4243" s="1">
        <v>1</v>
      </c>
    </row>
    <row r="4244" spans="1:8" x14ac:dyDescent="0.3">
      <c r="A4244" s="8" t="s">
        <v>6518</v>
      </c>
      <c r="B4244" s="6">
        <v>2799</v>
      </c>
      <c r="C4244" s="1">
        <v>2799</v>
      </c>
      <c r="D4244" s="1">
        <v>5</v>
      </c>
      <c r="E4244" s="1">
        <v>1</v>
      </c>
      <c r="G4244" s="1">
        <v>5</v>
      </c>
      <c r="H4244" s="1">
        <v>1</v>
      </c>
    </row>
    <row r="4245" spans="1:8" x14ac:dyDescent="0.3">
      <c r="A4245" s="8" t="s">
        <v>2462</v>
      </c>
      <c r="B4245" s="6">
        <v>2793</v>
      </c>
      <c r="C4245" s="1">
        <v>2793</v>
      </c>
      <c r="D4245" s="1">
        <v>3</v>
      </c>
      <c r="E4245" s="1">
        <v>1</v>
      </c>
      <c r="G4245" s="1">
        <v>3</v>
      </c>
      <c r="H4245" s="1">
        <v>1</v>
      </c>
    </row>
    <row r="4246" spans="1:8" x14ac:dyDescent="0.3">
      <c r="A4246" s="8" t="s">
        <v>7768</v>
      </c>
      <c r="B4246" s="6">
        <v>2788</v>
      </c>
      <c r="C4246" s="1">
        <v>2788</v>
      </c>
      <c r="D4246" s="1">
        <v>2</v>
      </c>
      <c r="E4246" s="1">
        <v>1</v>
      </c>
      <c r="G4246" s="1">
        <v>2</v>
      </c>
      <c r="H4246" s="1">
        <v>1</v>
      </c>
    </row>
    <row r="4247" spans="1:8" x14ac:dyDescent="0.3">
      <c r="A4247" s="8" t="s">
        <v>8628</v>
      </c>
      <c r="B4247" s="6">
        <v>2786</v>
      </c>
      <c r="C4247" s="1">
        <v>2786</v>
      </c>
      <c r="D4247" s="1">
        <v>7</v>
      </c>
      <c r="E4247" s="1">
        <v>1</v>
      </c>
      <c r="G4247" s="1">
        <v>7</v>
      </c>
      <c r="H4247" s="1">
        <v>1</v>
      </c>
    </row>
    <row r="4248" spans="1:8" x14ac:dyDescent="0.3">
      <c r="A4248" s="8" t="s">
        <v>3179</v>
      </c>
      <c r="B4248" s="6">
        <v>2784</v>
      </c>
      <c r="C4248" s="1">
        <v>2784</v>
      </c>
      <c r="D4248" s="1">
        <v>3</v>
      </c>
      <c r="E4248" s="1">
        <v>1</v>
      </c>
      <c r="G4248" s="1">
        <v>3</v>
      </c>
      <c r="H4248" s="1">
        <v>1</v>
      </c>
    </row>
    <row r="4249" spans="1:8" x14ac:dyDescent="0.3">
      <c r="A4249" s="8" t="s">
        <v>5700</v>
      </c>
      <c r="B4249" s="6">
        <v>2780</v>
      </c>
      <c r="C4249" s="1">
        <v>1626</v>
      </c>
      <c r="D4249" s="1">
        <v>4</v>
      </c>
      <c r="E4249" s="1">
        <v>2</v>
      </c>
      <c r="G4249" s="1">
        <v>4</v>
      </c>
      <c r="H4249" s="1">
        <v>2</v>
      </c>
    </row>
    <row r="4250" spans="1:8" x14ac:dyDescent="0.3">
      <c r="A4250" s="8" t="s">
        <v>5149</v>
      </c>
      <c r="B4250" s="6">
        <v>2777</v>
      </c>
      <c r="C4250" s="1">
        <v>2638</v>
      </c>
      <c r="D4250" s="1">
        <v>6</v>
      </c>
      <c r="E4250" s="1">
        <v>2</v>
      </c>
      <c r="G4250" s="1">
        <v>6</v>
      </c>
      <c r="H4250" s="1">
        <v>2</v>
      </c>
    </row>
    <row r="4251" spans="1:8" x14ac:dyDescent="0.3">
      <c r="A4251" s="8" t="s">
        <v>6501</v>
      </c>
      <c r="B4251" s="6">
        <v>2776</v>
      </c>
      <c r="C4251" s="1">
        <v>2776</v>
      </c>
      <c r="D4251" s="1">
        <v>4</v>
      </c>
      <c r="E4251" s="1">
        <v>1</v>
      </c>
      <c r="G4251" s="1">
        <v>4</v>
      </c>
      <c r="H4251" s="1">
        <v>1</v>
      </c>
    </row>
    <row r="4252" spans="1:8" x14ac:dyDescent="0.3">
      <c r="A4252" s="8" t="s">
        <v>8497</v>
      </c>
      <c r="B4252" s="6">
        <v>2775</v>
      </c>
      <c r="C4252" s="1">
        <v>2775</v>
      </c>
      <c r="D4252" s="1">
        <v>4</v>
      </c>
      <c r="E4252" s="1">
        <v>1</v>
      </c>
      <c r="G4252" s="1">
        <v>4</v>
      </c>
      <c r="H4252" s="1">
        <v>1</v>
      </c>
    </row>
    <row r="4253" spans="1:8" x14ac:dyDescent="0.3">
      <c r="A4253" s="8" t="s">
        <v>3190</v>
      </c>
      <c r="B4253" s="6">
        <v>2772</v>
      </c>
      <c r="C4253" s="1">
        <v>2772</v>
      </c>
      <c r="D4253" s="1">
        <v>7</v>
      </c>
      <c r="E4253" s="1">
        <v>1</v>
      </c>
      <c r="G4253" s="1">
        <v>7</v>
      </c>
      <c r="H4253" s="1">
        <v>1</v>
      </c>
    </row>
    <row r="4254" spans="1:8" x14ac:dyDescent="0.3">
      <c r="A4254" s="8" t="s">
        <v>722</v>
      </c>
      <c r="B4254" s="6">
        <v>2768</v>
      </c>
      <c r="C4254" s="1">
        <v>2768</v>
      </c>
      <c r="D4254" s="1">
        <v>2</v>
      </c>
      <c r="E4254" s="1">
        <v>1</v>
      </c>
      <c r="G4254" s="1">
        <v>2</v>
      </c>
      <c r="H4254" s="1">
        <v>1</v>
      </c>
    </row>
    <row r="4255" spans="1:8" x14ac:dyDescent="0.3">
      <c r="A4255" s="8" t="s">
        <v>6551</v>
      </c>
      <c r="B4255" s="6">
        <v>2758</v>
      </c>
      <c r="C4255" s="1">
        <v>2758</v>
      </c>
      <c r="D4255" s="1">
        <v>2</v>
      </c>
      <c r="E4255" s="1">
        <v>1</v>
      </c>
      <c r="G4255" s="1">
        <v>2</v>
      </c>
      <c r="H4255" s="1">
        <v>1</v>
      </c>
    </row>
    <row r="4256" spans="1:8" x14ac:dyDescent="0.3">
      <c r="A4256" s="8" t="s">
        <v>7987</v>
      </c>
      <c r="B4256" s="6">
        <v>2756</v>
      </c>
      <c r="C4256" s="1">
        <v>2592</v>
      </c>
      <c r="D4256" s="1">
        <v>9</v>
      </c>
      <c r="E4256" s="1">
        <v>2</v>
      </c>
      <c r="G4256" s="1">
        <v>9</v>
      </c>
      <c r="H4256" s="1">
        <v>2</v>
      </c>
    </row>
    <row r="4257" spans="1:8" x14ac:dyDescent="0.3">
      <c r="A4257" s="8" t="s">
        <v>6753</v>
      </c>
      <c r="B4257" s="6">
        <v>2754</v>
      </c>
      <c r="C4257" s="1">
        <v>2688</v>
      </c>
      <c r="D4257" s="1">
        <v>4</v>
      </c>
      <c r="E4257" s="1">
        <v>2</v>
      </c>
      <c r="G4257" s="1">
        <v>4</v>
      </c>
      <c r="H4257" s="1">
        <v>2</v>
      </c>
    </row>
    <row r="4258" spans="1:8" x14ac:dyDescent="0.3">
      <c r="A4258" s="8" t="s">
        <v>8617</v>
      </c>
      <c r="B4258" s="6">
        <v>2746</v>
      </c>
      <c r="C4258" s="1">
        <v>2746</v>
      </c>
      <c r="D4258" s="1">
        <v>2</v>
      </c>
      <c r="E4258" s="1">
        <v>1</v>
      </c>
      <c r="G4258" s="1">
        <v>2</v>
      </c>
      <c r="H4258" s="1">
        <v>1</v>
      </c>
    </row>
    <row r="4259" spans="1:8" x14ac:dyDescent="0.3">
      <c r="A4259" s="8" t="s">
        <v>3396</v>
      </c>
      <c r="B4259" s="6">
        <v>2746</v>
      </c>
      <c r="C4259" s="1">
        <v>2746</v>
      </c>
      <c r="D4259" s="1">
        <v>2</v>
      </c>
      <c r="E4259" s="1">
        <v>1</v>
      </c>
      <c r="G4259" s="1">
        <v>2</v>
      </c>
      <c r="H4259" s="1">
        <v>1</v>
      </c>
    </row>
    <row r="4260" spans="1:8" x14ac:dyDescent="0.3">
      <c r="A4260" s="8" t="s">
        <v>8640</v>
      </c>
      <c r="B4260" s="6">
        <v>2742</v>
      </c>
      <c r="C4260" s="1">
        <v>2742</v>
      </c>
      <c r="D4260" s="1">
        <v>10</v>
      </c>
      <c r="E4260" s="1">
        <v>1</v>
      </c>
      <c r="G4260" s="1">
        <v>10</v>
      </c>
      <c r="H4260" s="1">
        <v>1</v>
      </c>
    </row>
    <row r="4261" spans="1:8" x14ac:dyDescent="0.3">
      <c r="A4261" s="8" t="s">
        <v>4220</v>
      </c>
      <c r="B4261" s="6">
        <v>2742</v>
      </c>
      <c r="C4261" s="1">
        <v>2742</v>
      </c>
      <c r="D4261" s="1">
        <v>1</v>
      </c>
      <c r="E4261" s="1">
        <v>1</v>
      </c>
      <c r="G4261" s="1">
        <v>1</v>
      </c>
      <c r="H4261" s="1">
        <v>1</v>
      </c>
    </row>
    <row r="4262" spans="1:8" x14ac:dyDescent="0.3">
      <c r="A4262" s="8" t="s">
        <v>6882</v>
      </c>
      <c r="B4262" s="6">
        <v>2724</v>
      </c>
      <c r="C4262" s="1">
        <v>2724</v>
      </c>
      <c r="D4262" s="1">
        <v>5</v>
      </c>
      <c r="E4262" s="1">
        <v>1</v>
      </c>
      <c r="G4262" s="1">
        <v>5</v>
      </c>
      <c r="H4262" s="1">
        <v>1</v>
      </c>
    </row>
    <row r="4263" spans="1:8" x14ac:dyDescent="0.3">
      <c r="A4263" s="8" t="s">
        <v>6257</v>
      </c>
      <c r="B4263" s="6">
        <v>2718</v>
      </c>
      <c r="C4263" s="1">
        <v>2718</v>
      </c>
      <c r="D4263" s="1">
        <v>3</v>
      </c>
      <c r="E4263" s="1">
        <v>1</v>
      </c>
      <c r="G4263" s="1">
        <v>3</v>
      </c>
      <c r="H4263" s="1">
        <v>1</v>
      </c>
    </row>
    <row r="4264" spans="1:8" x14ac:dyDescent="0.3">
      <c r="A4264" s="8" t="s">
        <v>697</v>
      </c>
      <c r="B4264" s="6">
        <v>2696</v>
      </c>
      <c r="C4264" s="1">
        <v>2696</v>
      </c>
      <c r="D4264" s="1">
        <v>2</v>
      </c>
      <c r="E4264" s="1">
        <v>1</v>
      </c>
      <c r="G4264" s="1">
        <v>2</v>
      </c>
      <c r="H4264" s="1">
        <v>1</v>
      </c>
    </row>
    <row r="4265" spans="1:8" x14ac:dyDescent="0.3">
      <c r="A4265" s="8" t="s">
        <v>9255</v>
      </c>
      <c r="B4265" s="6">
        <v>2694</v>
      </c>
      <c r="C4265" s="1">
        <v>2694</v>
      </c>
      <c r="D4265" s="1">
        <v>3</v>
      </c>
      <c r="E4265" s="1">
        <v>1</v>
      </c>
      <c r="G4265" s="1">
        <v>3</v>
      </c>
      <c r="H4265" s="1">
        <v>1</v>
      </c>
    </row>
    <row r="4266" spans="1:8" x14ac:dyDescent="0.3">
      <c r="A4266" s="8" t="s">
        <v>5680</v>
      </c>
      <c r="B4266" s="6">
        <v>2694</v>
      </c>
      <c r="C4266" s="1">
        <v>2694</v>
      </c>
      <c r="D4266" s="1">
        <v>2</v>
      </c>
      <c r="E4266" s="1">
        <v>1</v>
      </c>
      <c r="G4266" s="1">
        <v>2</v>
      </c>
      <c r="H4266" s="1">
        <v>1</v>
      </c>
    </row>
    <row r="4267" spans="1:8" x14ac:dyDescent="0.3">
      <c r="A4267" s="8" t="s">
        <v>3466</v>
      </c>
      <c r="B4267" s="6">
        <v>2691</v>
      </c>
      <c r="C4267" s="1">
        <v>2618</v>
      </c>
      <c r="D4267" s="1">
        <v>9</v>
      </c>
      <c r="E4267" s="1">
        <v>2</v>
      </c>
      <c r="G4267" s="1">
        <v>9</v>
      </c>
      <c r="H4267" s="1">
        <v>2</v>
      </c>
    </row>
    <row r="4268" spans="1:8" x14ac:dyDescent="0.3">
      <c r="A4268" s="8" t="s">
        <v>5165</v>
      </c>
      <c r="B4268" s="6">
        <v>2688</v>
      </c>
      <c r="C4268" s="1">
        <v>2688</v>
      </c>
      <c r="D4268" s="1">
        <v>8</v>
      </c>
      <c r="E4268" s="1">
        <v>1</v>
      </c>
      <c r="G4268" s="1">
        <v>8</v>
      </c>
      <c r="H4268" s="1">
        <v>1</v>
      </c>
    </row>
    <row r="4269" spans="1:8" x14ac:dyDescent="0.3">
      <c r="A4269" s="8" t="s">
        <v>8503</v>
      </c>
      <c r="B4269" s="6">
        <v>2682</v>
      </c>
      <c r="C4269" s="1">
        <v>1944</v>
      </c>
      <c r="D4269" s="1">
        <v>4</v>
      </c>
      <c r="E4269" s="1">
        <v>2</v>
      </c>
      <c r="G4269" s="1">
        <v>4</v>
      </c>
      <c r="H4269" s="1">
        <v>2</v>
      </c>
    </row>
    <row r="4270" spans="1:8" x14ac:dyDescent="0.3">
      <c r="A4270" s="8" t="s">
        <v>6861</v>
      </c>
      <c r="B4270" s="6">
        <v>2677</v>
      </c>
      <c r="C4270" s="1">
        <v>2508</v>
      </c>
      <c r="D4270" s="1">
        <v>11</v>
      </c>
      <c r="E4270" s="1">
        <v>2</v>
      </c>
      <c r="G4270" s="1">
        <v>11</v>
      </c>
      <c r="H4270" s="1">
        <v>2</v>
      </c>
    </row>
    <row r="4271" spans="1:8" x14ac:dyDescent="0.3">
      <c r="A4271" s="8" t="s">
        <v>8284</v>
      </c>
      <c r="B4271" s="6">
        <v>2672</v>
      </c>
      <c r="C4271" s="1">
        <v>2672</v>
      </c>
      <c r="D4271" s="1">
        <v>5</v>
      </c>
      <c r="E4271" s="1">
        <v>1</v>
      </c>
      <c r="G4271" s="1">
        <v>5</v>
      </c>
      <c r="H4271" s="1">
        <v>1</v>
      </c>
    </row>
    <row r="4272" spans="1:8" x14ac:dyDescent="0.3">
      <c r="A4272" s="8" t="s">
        <v>8428</v>
      </c>
      <c r="B4272" s="6">
        <v>2655</v>
      </c>
      <c r="C4272" s="1">
        <v>2655</v>
      </c>
      <c r="D4272" s="1">
        <v>1</v>
      </c>
      <c r="E4272" s="1">
        <v>1</v>
      </c>
      <c r="G4272" s="1">
        <v>1</v>
      </c>
      <c r="H4272" s="1">
        <v>1</v>
      </c>
    </row>
    <row r="4273" spans="1:8" x14ac:dyDescent="0.3">
      <c r="A4273" s="8" t="s">
        <v>5608</v>
      </c>
      <c r="B4273" s="6">
        <v>2624</v>
      </c>
      <c r="C4273" s="1">
        <v>2624</v>
      </c>
      <c r="D4273" s="1">
        <v>1</v>
      </c>
      <c r="E4273" s="1">
        <v>1</v>
      </c>
      <c r="G4273" s="1">
        <v>1</v>
      </c>
      <c r="H4273" s="1">
        <v>1</v>
      </c>
    </row>
    <row r="4274" spans="1:8" x14ac:dyDescent="0.3">
      <c r="A4274" s="8" t="s">
        <v>1455</v>
      </c>
      <c r="B4274" s="6">
        <v>2624</v>
      </c>
      <c r="C4274" s="1">
        <v>2624</v>
      </c>
      <c r="D4274" s="1">
        <v>1</v>
      </c>
      <c r="E4274" s="1">
        <v>1</v>
      </c>
      <c r="G4274" s="1">
        <v>1</v>
      </c>
      <c r="H4274" s="1">
        <v>1</v>
      </c>
    </row>
    <row r="4275" spans="1:8" x14ac:dyDescent="0.3">
      <c r="A4275" s="8" t="s">
        <v>8972</v>
      </c>
      <c r="B4275" s="6">
        <v>2616</v>
      </c>
      <c r="C4275" s="1">
        <v>2616</v>
      </c>
      <c r="D4275" s="1">
        <v>4</v>
      </c>
      <c r="E4275" s="1">
        <v>1</v>
      </c>
      <c r="G4275" s="1">
        <v>4</v>
      </c>
      <c r="H4275" s="1">
        <v>1</v>
      </c>
    </row>
    <row r="4276" spans="1:8" x14ac:dyDescent="0.3">
      <c r="A4276" s="8" t="s">
        <v>433</v>
      </c>
      <c r="B4276" s="6">
        <v>2615</v>
      </c>
      <c r="C4276" s="1">
        <v>1999</v>
      </c>
      <c r="D4276" s="1">
        <v>3</v>
      </c>
      <c r="E4276" s="1">
        <v>2</v>
      </c>
      <c r="G4276" s="1">
        <v>3</v>
      </c>
      <c r="H4276" s="1">
        <v>2</v>
      </c>
    </row>
    <row r="4277" spans="1:8" x14ac:dyDescent="0.3">
      <c r="A4277" s="8" t="s">
        <v>6653</v>
      </c>
      <c r="B4277" s="6">
        <v>2611</v>
      </c>
      <c r="C4277" s="1">
        <v>1916</v>
      </c>
      <c r="D4277" s="1">
        <v>9</v>
      </c>
      <c r="E4277" s="1">
        <v>2</v>
      </c>
      <c r="G4277" s="1">
        <v>9</v>
      </c>
      <c r="H4277" s="1">
        <v>2</v>
      </c>
    </row>
    <row r="4278" spans="1:8" x14ac:dyDescent="0.3">
      <c r="A4278" s="8" t="s">
        <v>6502</v>
      </c>
      <c r="B4278" s="6">
        <v>2599</v>
      </c>
      <c r="C4278" s="1">
        <v>2599</v>
      </c>
      <c r="D4278" s="1">
        <v>1</v>
      </c>
      <c r="E4278" s="1">
        <v>1</v>
      </c>
      <c r="G4278" s="1">
        <v>1</v>
      </c>
      <c r="H4278" s="1">
        <v>1</v>
      </c>
    </row>
    <row r="4279" spans="1:8" x14ac:dyDescent="0.3">
      <c r="A4279" s="8" t="s">
        <v>5884</v>
      </c>
      <c r="B4279" s="6">
        <v>2592</v>
      </c>
      <c r="C4279" s="1">
        <v>2592</v>
      </c>
      <c r="D4279" s="1">
        <v>5</v>
      </c>
      <c r="E4279" s="1">
        <v>1</v>
      </c>
      <c r="G4279" s="1">
        <v>5</v>
      </c>
      <c r="H4279" s="1">
        <v>1</v>
      </c>
    </row>
    <row r="4280" spans="1:8" x14ac:dyDescent="0.3">
      <c r="A4280" s="8" t="s">
        <v>4627</v>
      </c>
      <c r="B4280" s="6">
        <v>2592</v>
      </c>
      <c r="C4280" s="1">
        <v>2592</v>
      </c>
      <c r="D4280" s="1">
        <v>4</v>
      </c>
      <c r="E4280" s="1">
        <v>1</v>
      </c>
      <c r="G4280" s="1">
        <v>4</v>
      </c>
      <c r="H4280" s="1">
        <v>1</v>
      </c>
    </row>
    <row r="4281" spans="1:8" x14ac:dyDescent="0.3">
      <c r="A4281" s="8" t="s">
        <v>9180</v>
      </c>
      <c r="B4281" s="6">
        <v>2592</v>
      </c>
      <c r="C4281" s="1">
        <v>2592</v>
      </c>
      <c r="D4281" s="1">
        <v>4</v>
      </c>
      <c r="E4281" s="1">
        <v>1</v>
      </c>
      <c r="G4281" s="1">
        <v>4</v>
      </c>
      <c r="H4281" s="1">
        <v>1</v>
      </c>
    </row>
    <row r="4282" spans="1:8" x14ac:dyDescent="0.3">
      <c r="A4282" s="8" t="s">
        <v>8266</v>
      </c>
      <c r="B4282" s="6">
        <v>2592</v>
      </c>
      <c r="C4282" s="1">
        <v>2592</v>
      </c>
      <c r="D4282" s="1">
        <v>4</v>
      </c>
      <c r="E4282" s="1">
        <v>1</v>
      </c>
      <c r="G4282" s="1">
        <v>4</v>
      </c>
      <c r="H4282" s="1">
        <v>1</v>
      </c>
    </row>
    <row r="4283" spans="1:8" x14ac:dyDescent="0.3">
      <c r="A4283" s="8" t="s">
        <v>4701</v>
      </c>
      <c r="B4283" s="6">
        <v>2592</v>
      </c>
      <c r="C4283" s="1">
        <v>2592</v>
      </c>
      <c r="D4283" s="1">
        <v>4</v>
      </c>
      <c r="E4283" s="1">
        <v>1</v>
      </c>
      <c r="G4283" s="1">
        <v>4</v>
      </c>
      <c r="H4283" s="1">
        <v>1</v>
      </c>
    </row>
    <row r="4284" spans="1:8" x14ac:dyDescent="0.3">
      <c r="A4284" s="8" t="s">
        <v>7163</v>
      </c>
      <c r="B4284" s="6">
        <v>2587</v>
      </c>
      <c r="C4284" s="1">
        <v>2272</v>
      </c>
      <c r="D4284" s="1">
        <v>5</v>
      </c>
      <c r="E4284" s="1">
        <v>2</v>
      </c>
      <c r="G4284" s="1">
        <v>5</v>
      </c>
      <c r="H4284" s="1">
        <v>2</v>
      </c>
    </row>
    <row r="4285" spans="1:8" x14ac:dyDescent="0.3">
      <c r="A4285" s="8" t="s">
        <v>7880</v>
      </c>
      <c r="B4285" s="6">
        <v>2583</v>
      </c>
      <c r="C4285" s="1">
        <v>2583</v>
      </c>
      <c r="D4285" s="1">
        <v>7</v>
      </c>
      <c r="E4285" s="1">
        <v>1</v>
      </c>
      <c r="G4285" s="1">
        <v>7</v>
      </c>
      <c r="H4285" s="1">
        <v>1</v>
      </c>
    </row>
    <row r="4286" spans="1:8" x14ac:dyDescent="0.3">
      <c r="A4286" s="8" t="s">
        <v>7475</v>
      </c>
      <c r="B4286" s="6">
        <v>2583</v>
      </c>
      <c r="C4286" s="1">
        <v>2583</v>
      </c>
      <c r="D4286" s="1">
        <v>3</v>
      </c>
      <c r="E4286" s="1">
        <v>1</v>
      </c>
      <c r="G4286" s="1">
        <v>3</v>
      </c>
      <c r="H4286" s="1">
        <v>1</v>
      </c>
    </row>
    <row r="4287" spans="1:8" x14ac:dyDescent="0.3">
      <c r="A4287" s="8" t="s">
        <v>7976</v>
      </c>
      <c r="B4287" s="6">
        <v>2576</v>
      </c>
      <c r="C4287" s="1">
        <v>1380</v>
      </c>
      <c r="D4287" s="1">
        <v>4</v>
      </c>
      <c r="E4287" s="1">
        <v>2</v>
      </c>
      <c r="G4287" s="1">
        <v>4</v>
      </c>
      <c r="H4287" s="1">
        <v>2</v>
      </c>
    </row>
    <row r="4288" spans="1:8" x14ac:dyDescent="0.3">
      <c r="A4288" s="8" t="s">
        <v>1152</v>
      </c>
      <c r="B4288" s="6">
        <v>2572</v>
      </c>
      <c r="C4288" s="1">
        <v>1549</v>
      </c>
      <c r="D4288" s="1">
        <v>8</v>
      </c>
      <c r="E4288" s="1">
        <v>2</v>
      </c>
      <c r="G4288" s="1">
        <v>8</v>
      </c>
      <c r="H4288" s="1">
        <v>2</v>
      </c>
    </row>
    <row r="4289" spans="1:8" x14ac:dyDescent="0.3">
      <c r="A4289" s="8" t="s">
        <v>5207</v>
      </c>
      <c r="B4289" s="6">
        <v>2568</v>
      </c>
      <c r="C4289" s="1">
        <v>2568</v>
      </c>
      <c r="D4289" s="1">
        <v>6</v>
      </c>
      <c r="E4289" s="1">
        <v>1</v>
      </c>
      <c r="G4289" s="1">
        <v>6</v>
      </c>
      <c r="H4289" s="1">
        <v>1</v>
      </c>
    </row>
    <row r="4290" spans="1:8" x14ac:dyDescent="0.3">
      <c r="A4290" s="8" t="s">
        <v>7436</v>
      </c>
      <c r="B4290" s="6">
        <v>2535</v>
      </c>
      <c r="C4290" s="1">
        <v>2535</v>
      </c>
      <c r="D4290" s="1">
        <v>3</v>
      </c>
      <c r="E4290" s="1">
        <v>1</v>
      </c>
      <c r="G4290" s="1">
        <v>3</v>
      </c>
      <c r="H4290" s="1">
        <v>1</v>
      </c>
    </row>
    <row r="4291" spans="1:8" x14ac:dyDescent="0.3">
      <c r="A4291" s="8" t="s">
        <v>4422</v>
      </c>
      <c r="B4291" s="6">
        <v>2520</v>
      </c>
      <c r="C4291" s="1">
        <v>2520</v>
      </c>
      <c r="D4291" s="1">
        <v>4</v>
      </c>
      <c r="E4291" s="1">
        <v>1</v>
      </c>
      <c r="G4291" s="1">
        <v>4</v>
      </c>
      <c r="H4291" s="1">
        <v>1</v>
      </c>
    </row>
    <row r="4292" spans="1:8" x14ac:dyDescent="0.3">
      <c r="A4292" s="8" t="s">
        <v>7340</v>
      </c>
      <c r="B4292" s="6">
        <v>2516</v>
      </c>
      <c r="C4292" s="1">
        <v>2516</v>
      </c>
      <c r="D4292" s="1">
        <v>5</v>
      </c>
      <c r="E4292" s="1">
        <v>1</v>
      </c>
      <c r="G4292" s="1">
        <v>5</v>
      </c>
      <c r="H4292" s="1">
        <v>1</v>
      </c>
    </row>
    <row r="4293" spans="1:8" x14ac:dyDescent="0.3">
      <c r="A4293" s="8" t="s">
        <v>3136</v>
      </c>
      <c r="B4293" s="6">
        <v>2511</v>
      </c>
      <c r="C4293" s="1">
        <v>2511</v>
      </c>
      <c r="D4293" s="1">
        <v>3</v>
      </c>
      <c r="E4293" s="1">
        <v>1</v>
      </c>
      <c r="G4293" s="1">
        <v>3</v>
      </c>
      <c r="H4293" s="1">
        <v>1</v>
      </c>
    </row>
    <row r="4294" spans="1:8" x14ac:dyDescent="0.3">
      <c r="A4294" s="8" t="s">
        <v>7147</v>
      </c>
      <c r="B4294" s="6">
        <v>2509</v>
      </c>
      <c r="C4294" s="1">
        <v>2065</v>
      </c>
      <c r="D4294" s="1">
        <v>8</v>
      </c>
      <c r="E4294" s="1">
        <v>2</v>
      </c>
      <c r="G4294" s="1">
        <v>8</v>
      </c>
      <c r="H4294" s="1">
        <v>2</v>
      </c>
    </row>
    <row r="4295" spans="1:8" x14ac:dyDescent="0.3">
      <c r="A4295" s="8" t="s">
        <v>8294</v>
      </c>
      <c r="B4295" s="6">
        <v>2506</v>
      </c>
      <c r="C4295" s="1">
        <v>2506</v>
      </c>
      <c r="D4295" s="1">
        <v>2</v>
      </c>
      <c r="E4295" s="1">
        <v>1</v>
      </c>
      <c r="G4295" s="1">
        <v>2</v>
      </c>
      <c r="H4295" s="1">
        <v>1</v>
      </c>
    </row>
    <row r="4296" spans="1:8" x14ac:dyDescent="0.3">
      <c r="A4296" s="8" t="s">
        <v>5777</v>
      </c>
      <c r="B4296" s="6">
        <v>2506</v>
      </c>
      <c r="C4296" s="1">
        <v>2506</v>
      </c>
      <c r="D4296" s="1">
        <v>2</v>
      </c>
      <c r="E4296" s="1">
        <v>1</v>
      </c>
      <c r="G4296" s="1">
        <v>2</v>
      </c>
      <c r="H4296" s="1">
        <v>1</v>
      </c>
    </row>
    <row r="4297" spans="1:8" x14ac:dyDescent="0.3">
      <c r="A4297" s="8" t="s">
        <v>7238</v>
      </c>
      <c r="B4297" s="6">
        <v>2506</v>
      </c>
      <c r="C4297" s="1">
        <v>2506</v>
      </c>
      <c r="D4297" s="1">
        <v>2</v>
      </c>
      <c r="E4297" s="1">
        <v>1</v>
      </c>
      <c r="G4297" s="1">
        <v>2</v>
      </c>
      <c r="H4297" s="1">
        <v>1</v>
      </c>
    </row>
    <row r="4298" spans="1:8" x14ac:dyDescent="0.3">
      <c r="A4298" s="8" t="s">
        <v>6034</v>
      </c>
      <c r="B4298" s="6">
        <v>2506</v>
      </c>
      <c r="C4298" s="1">
        <v>2506</v>
      </c>
      <c r="D4298" s="1">
        <v>7</v>
      </c>
      <c r="E4298" s="1">
        <v>1</v>
      </c>
      <c r="G4298" s="1">
        <v>7</v>
      </c>
      <c r="H4298" s="1">
        <v>1</v>
      </c>
    </row>
    <row r="4299" spans="1:8" x14ac:dyDescent="0.3">
      <c r="A4299" s="8" t="s">
        <v>3376</v>
      </c>
      <c r="B4299" s="6">
        <v>2502</v>
      </c>
      <c r="C4299" s="1">
        <v>2502</v>
      </c>
      <c r="D4299" s="1">
        <v>3</v>
      </c>
      <c r="E4299" s="1">
        <v>1</v>
      </c>
      <c r="G4299" s="1">
        <v>3</v>
      </c>
      <c r="H4299" s="1">
        <v>1</v>
      </c>
    </row>
    <row r="4300" spans="1:8" x14ac:dyDescent="0.3">
      <c r="A4300" s="8" t="s">
        <v>7807</v>
      </c>
      <c r="B4300" s="6">
        <v>2502</v>
      </c>
      <c r="C4300" s="1">
        <v>2502</v>
      </c>
      <c r="D4300" s="1">
        <v>3</v>
      </c>
      <c r="E4300" s="1">
        <v>1</v>
      </c>
      <c r="G4300" s="1">
        <v>3</v>
      </c>
      <c r="H4300" s="1">
        <v>1</v>
      </c>
    </row>
    <row r="4301" spans="1:8" x14ac:dyDescent="0.3">
      <c r="A4301" s="8" t="s">
        <v>9406</v>
      </c>
      <c r="B4301" s="6">
        <v>2496</v>
      </c>
      <c r="C4301" s="1">
        <v>2496</v>
      </c>
      <c r="D4301" s="1">
        <v>1</v>
      </c>
      <c r="E4301" s="1">
        <v>1</v>
      </c>
      <c r="G4301" s="1">
        <v>1</v>
      </c>
      <c r="H4301" s="1">
        <v>1</v>
      </c>
    </row>
    <row r="4302" spans="1:8" x14ac:dyDescent="0.3">
      <c r="A4302" s="8" t="s">
        <v>6522</v>
      </c>
      <c r="B4302" s="6">
        <v>2496</v>
      </c>
      <c r="C4302" s="1">
        <v>2496</v>
      </c>
      <c r="D4302" s="1">
        <v>4</v>
      </c>
      <c r="E4302" s="1">
        <v>1</v>
      </c>
      <c r="G4302" s="1">
        <v>4</v>
      </c>
      <c r="H4302" s="1">
        <v>1</v>
      </c>
    </row>
    <row r="4303" spans="1:8" x14ac:dyDescent="0.3">
      <c r="A4303" s="8" t="s">
        <v>5341</v>
      </c>
      <c r="B4303" s="6">
        <v>2485</v>
      </c>
      <c r="C4303" s="1">
        <v>2485</v>
      </c>
      <c r="D4303" s="1">
        <v>7</v>
      </c>
      <c r="E4303" s="1">
        <v>1</v>
      </c>
      <c r="G4303" s="1">
        <v>7</v>
      </c>
      <c r="H4303" s="1">
        <v>1</v>
      </c>
    </row>
    <row r="4304" spans="1:8" x14ac:dyDescent="0.3">
      <c r="A4304" s="8" t="s">
        <v>7853</v>
      </c>
      <c r="B4304" s="6">
        <v>2485</v>
      </c>
      <c r="C4304" s="1">
        <v>2485</v>
      </c>
      <c r="D4304" s="1">
        <v>5</v>
      </c>
      <c r="E4304" s="1">
        <v>1</v>
      </c>
      <c r="G4304" s="1">
        <v>5</v>
      </c>
      <c r="H4304" s="1">
        <v>1</v>
      </c>
    </row>
    <row r="4305" spans="1:8" x14ac:dyDescent="0.3">
      <c r="A4305" s="8" t="s">
        <v>8711</v>
      </c>
      <c r="B4305" s="6">
        <v>2464</v>
      </c>
      <c r="C4305" s="1">
        <v>2464</v>
      </c>
      <c r="D4305" s="1">
        <v>4</v>
      </c>
      <c r="E4305" s="1">
        <v>1</v>
      </c>
      <c r="G4305" s="1">
        <v>4</v>
      </c>
      <c r="H4305" s="1">
        <v>1</v>
      </c>
    </row>
    <row r="4306" spans="1:8" x14ac:dyDescent="0.3">
      <c r="A4306" s="8" t="s">
        <v>1548</v>
      </c>
      <c r="B4306" s="6">
        <v>2457</v>
      </c>
      <c r="C4306" s="1">
        <v>1525</v>
      </c>
      <c r="D4306" s="1">
        <v>5</v>
      </c>
      <c r="E4306" s="1">
        <v>2</v>
      </c>
      <c r="G4306" s="1">
        <v>5</v>
      </c>
      <c r="H4306" s="1">
        <v>2</v>
      </c>
    </row>
    <row r="4307" spans="1:8" x14ac:dyDescent="0.3">
      <c r="A4307" s="8" t="s">
        <v>9012</v>
      </c>
      <c r="B4307" s="6">
        <v>2456</v>
      </c>
      <c r="C4307" s="1">
        <v>2456</v>
      </c>
      <c r="D4307" s="1">
        <v>2</v>
      </c>
      <c r="E4307" s="1">
        <v>1</v>
      </c>
      <c r="G4307" s="1">
        <v>2</v>
      </c>
      <c r="H4307" s="1">
        <v>1</v>
      </c>
    </row>
    <row r="4308" spans="1:8" x14ac:dyDescent="0.3">
      <c r="A4308" s="8" t="s">
        <v>8725</v>
      </c>
      <c r="B4308" s="6">
        <v>2456</v>
      </c>
      <c r="C4308" s="1">
        <v>2456</v>
      </c>
      <c r="D4308" s="1">
        <v>2</v>
      </c>
      <c r="E4308" s="1">
        <v>1</v>
      </c>
      <c r="G4308" s="1">
        <v>2</v>
      </c>
      <c r="H4308" s="1">
        <v>1</v>
      </c>
    </row>
    <row r="4309" spans="1:8" x14ac:dyDescent="0.3">
      <c r="A4309" s="8" t="s">
        <v>2210</v>
      </c>
      <c r="B4309" s="6">
        <v>2456</v>
      </c>
      <c r="C4309" s="1">
        <v>2456</v>
      </c>
      <c r="D4309" s="1">
        <v>2</v>
      </c>
      <c r="E4309" s="1">
        <v>1</v>
      </c>
      <c r="G4309" s="1">
        <v>2</v>
      </c>
      <c r="H4309" s="1">
        <v>1</v>
      </c>
    </row>
    <row r="4310" spans="1:8" x14ac:dyDescent="0.3">
      <c r="A4310" s="8" t="s">
        <v>7498</v>
      </c>
      <c r="B4310" s="6">
        <v>2455</v>
      </c>
      <c r="C4310" s="1">
        <v>2455</v>
      </c>
      <c r="D4310" s="1">
        <v>5</v>
      </c>
      <c r="E4310" s="1">
        <v>1</v>
      </c>
      <c r="G4310" s="1">
        <v>5</v>
      </c>
      <c r="H4310" s="1">
        <v>1</v>
      </c>
    </row>
    <row r="4311" spans="1:8" x14ac:dyDescent="0.3">
      <c r="A4311" s="8" t="s">
        <v>4342</v>
      </c>
      <c r="B4311" s="6">
        <v>2424</v>
      </c>
      <c r="C4311" s="1">
        <v>1272</v>
      </c>
      <c r="D4311" s="1">
        <v>7</v>
      </c>
      <c r="E4311" s="1">
        <v>2</v>
      </c>
      <c r="G4311" s="1">
        <v>7</v>
      </c>
      <c r="H4311" s="1">
        <v>2</v>
      </c>
    </row>
    <row r="4312" spans="1:8" x14ac:dyDescent="0.3">
      <c r="A4312" s="8" t="s">
        <v>8610</v>
      </c>
      <c r="B4312" s="6">
        <v>2415</v>
      </c>
      <c r="C4312" s="1">
        <v>2415</v>
      </c>
      <c r="D4312" s="1">
        <v>4</v>
      </c>
      <c r="E4312" s="1">
        <v>1</v>
      </c>
      <c r="G4312" s="1">
        <v>4</v>
      </c>
      <c r="H4312" s="1">
        <v>1</v>
      </c>
    </row>
    <row r="4313" spans="1:8" x14ac:dyDescent="0.3">
      <c r="A4313" s="8" t="s">
        <v>7502</v>
      </c>
      <c r="B4313" s="6">
        <v>2412</v>
      </c>
      <c r="C4313" s="1">
        <v>2412</v>
      </c>
      <c r="D4313" s="1">
        <v>1</v>
      </c>
      <c r="E4313" s="1">
        <v>1</v>
      </c>
      <c r="G4313" s="1">
        <v>1</v>
      </c>
      <c r="H4313" s="1">
        <v>1</v>
      </c>
    </row>
    <row r="4314" spans="1:8" x14ac:dyDescent="0.3">
      <c r="A4314" s="8" t="s">
        <v>6373</v>
      </c>
      <c r="B4314" s="6">
        <v>2397</v>
      </c>
      <c r="C4314" s="1">
        <v>2397</v>
      </c>
      <c r="D4314" s="1">
        <v>6</v>
      </c>
      <c r="E4314" s="1">
        <v>1</v>
      </c>
      <c r="G4314" s="1">
        <v>6</v>
      </c>
      <c r="H4314" s="1">
        <v>1</v>
      </c>
    </row>
    <row r="4315" spans="1:8" x14ac:dyDescent="0.3">
      <c r="A4315" s="8" t="s">
        <v>9316</v>
      </c>
      <c r="B4315" s="6">
        <v>2395</v>
      </c>
      <c r="C4315" s="1">
        <v>2395</v>
      </c>
      <c r="D4315" s="1">
        <v>5</v>
      </c>
      <c r="E4315" s="1">
        <v>1</v>
      </c>
      <c r="G4315" s="1">
        <v>5</v>
      </c>
      <c r="H4315" s="1">
        <v>1</v>
      </c>
    </row>
    <row r="4316" spans="1:8" x14ac:dyDescent="0.3">
      <c r="A4316" s="8" t="s">
        <v>7441</v>
      </c>
      <c r="B4316" s="6">
        <v>2394</v>
      </c>
      <c r="C4316" s="1">
        <v>2394</v>
      </c>
      <c r="D4316" s="1">
        <v>1</v>
      </c>
      <c r="E4316" s="1">
        <v>1</v>
      </c>
      <c r="G4316" s="1">
        <v>1</v>
      </c>
      <c r="H4316" s="1">
        <v>1</v>
      </c>
    </row>
    <row r="4317" spans="1:8" x14ac:dyDescent="0.3">
      <c r="A4317" s="8" t="s">
        <v>499</v>
      </c>
      <c r="B4317" s="6">
        <v>2392</v>
      </c>
      <c r="C4317" s="1">
        <v>2392</v>
      </c>
      <c r="D4317" s="1">
        <v>4</v>
      </c>
      <c r="E4317" s="1">
        <v>1</v>
      </c>
      <c r="G4317" s="1">
        <v>4</v>
      </c>
      <c r="H4317" s="1">
        <v>1</v>
      </c>
    </row>
    <row r="4318" spans="1:8" x14ac:dyDescent="0.3">
      <c r="A4318" s="8" t="s">
        <v>5267</v>
      </c>
      <c r="B4318" s="6">
        <v>2388</v>
      </c>
      <c r="C4318" s="1">
        <v>2388</v>
      </c>
      <c r="D4318" s="1">
        <v>6</v>
      </c>
      <c r="E4318" s="1">
        <v>1</v>
      </c>
      <c r="G4318" s="1">
        <v>6</v>
      </c>
      <c r="H4318" s="1">
        <v>1</v>
      </c>
    </row>
    <row r="4319" spans="1:8" x14ac:dyDescent="0.3">
      <c r="A4319" s="8" t="s">
        <v>4995</v>
      </c>
      <c r="B4319" s="6">
        <v>2385</v>
      </c>
      <c r="C4319" s="1">
        <v>2385</v>
      </c>
      <c r="D4319" s="1">
        <v>5</v>
      </c>
      <c r="E4319" s="1">
        <v>1</v>
      </c>
      <c r="G4319" s="1">
        <v>5</v>
      </c>
      <c r="H4319" s="1">
        <v>1</v>
      </c>
    </row>
    <row r="4320" spans="1:8" x14ac:dyDescent="0.3">
      <c r="A4320" s="8" t="s">
        <v>5830</v>
      </c>
      <c r="B4320" s="6">
        <v>2380</v>
      </c>
      <c r="C4320" s="1">
        <v>2380</v>
      </c>
      <c r="D4320" s="1">
        <v>2</v>
      </c>
      <c r="E4320" s="1">
        <v>1</v>
      </c>
      <c r="G4320" s="1">
        <v>2</v>
      </c>
      <c r="H4320" s="1">
        <v>1</v>
      </c>
    </row>
    <row r="4321" spans="1:8" x14ac:dyDescent="0.3">
      <c r="A4321" s="8" t="s">
        <v>5851</v>
      </c>
      <c r="B4321" s="6">
        <v>2368</v>
      </c>
      <c r="C4321" s="1">
        <v>2368</v>
      </c>
      <c r="D4321" s="1">
        <v>2</v>
      </c>
      <c r="E4321" s="1">
        <v>1</v>
      </c>
      <c r="G4321" s="1">
        <v>2</v>
      </c>
      <c r="H4321" s="1">
        <v>1</v>
      </c>
    </row>
    <row r="4322" spans="1:8" x14ac:dyDescent="0.3">
      <c r="A4322" s="8" t="s">
        <v>1743</v>
      </c>
      <c r="B4322" s="6">
        <v>2368</v>
      </c>
      <c r="C4322" s="1">
        <v>2368</v>
      </c>
      <c r="D4322" s="1">
        <v>2</v>
      </c>
      <c r="E4322" s="1">
        <v>1</v>
      </c>
      <c r="G4322" s="1">
        <v>2</v>
      </c>
      <c r="H4322" s="1">
        <v>1</v>
      </c>
    </row>
    <row r="4323" spans="1:8" x14ac:dyDescent="0.3">
      <c r="A4323" s="8" t="s">
        <v>4065</v>
      </c>
      <c r="B4323" s="6">
        <v>2368</v>
      </c>
      <c r="C4323" s="1">
        <v>2368</v>
      </c>
      <c r="D4323" s="1">
        <v>2</v>
      </c>
      <c r="E4323" s="1">
        <v>1</v>
      </c>
      <c r="G4323" s="1">
        <v>2</v>
      </c>
      <c r="H4323" s="1">
        <v>1</v>
      </c>
    </row>
    <row r="4324" spans="1:8" x14ac:dyDescent="0.3">
      <c r="A4324" s="8" t="s">
        <v>5704</v>
      </c>
      <c r="B4324" s="6">
        <v>2355</v>
      </c>
      <c r="C4324" s="1">
        <v>2355</v>
      </c>
      <c r="D4324" s="1">
        <v>5</v>
      </c>
      <c r="E4324" s="1">
        <v>1</v>
      </c>
      <c r="G4324" s="1">
        <v>5</v>
      </c>
      <c r="H4324" s="1">
        <v>1</v>
      </c>
    </row>
    <row r="4325" spans="1:8" x14ac:dyDescent="0.3">
      <c r="A4325" s="8" t="s">
        <v>7957</v>
      </c>
      <c r="B4325" s="6">
        <v>2340</v>
      </c>
      <c r="C4325" s="1">
        <v>2184</v>
      </c>
      <c r="D4325" s="1">
        <v>8</v>
      </c>
      <c r="E4325" s="1">
        <v>2</v>
      </c>
      <c r="G4325" s="1">
        <v>8</v>
      </c>
      <c r="H4325" s="1">
        <v>2</v>
      </c>
    </row>
    <row r="4326" spans="1:8" x14ac:dyDescent="0.3">
      <c r="A4326" s="8" t="s">
        <v>8142</v>
      </c>
      <c r="B4326" s="6">
        <v>2336</v>
      </c>
      <c r="C4326" s="1">
        <v>2336</v>
      </c>
      <c r="D4326" s="1">
        <v>2</v>
      </c>
      <c r="E4326" s="1">
        <v>1</v>
      </c>
      <c r="G4326" s="1">
        <v>2</v>
      </c>
      <c r="H4326" s="1">
        <v>1</v>
      </c>
    </row>
    <row r="4327" spans="1:8" x14ac:dyDescent="0.3">
      <c r="A4327" s="8" t="s">
        <v>6511</v>
      </c>
      <c r="B4327" s="6">
        <v>2336</v>
      </c>
      <c r="C4327" s="1">
        <v>2336</v>
      </c>
      <c r="D4327" s="1">
        <v>4</v>
      </c>
      <c r="E4327" s="1">
        <v>1</v>
      </c>
      <c r="G4327" s="1">
        <v>4</v>
      </c>
      <c r="H4327" s="1">
        <v>1</v>
      </c>
    </row>
    <row r="4328" spans="1:8" x14ac:dyDescent="0.3">
      <c r="A4328" s="8" t="s">
        <v>5289</v>
      </c>
      <c r="B4328" s="6">
        <v>2334</v>
      </c>
      <c r="C4328" s="1">
        <v>2334</v>
      </c>
      <c r="D4328" s="1">
        <v>3</v>
      </c>
      <c r="E4328" s="1">
        <v>1</v>
      </c>
      <c r="G4328" s="1">
        <v>3</v>
      </c>
      <c r="H4328" s="1">
        <v>1</v>
      </c>
    </row>
    <row r="4329" spans="1:8" x14ac:dyDescent="0.3">
      <c r="A4329" s="8" t="s">
        <v>7968</v>
      </c>
      <c r="B4329" s="6">
        <v>2324</v>
      </c>
      <c r="C4329" s="1">
        <v>2324</v>
      </c>
      <c r="D4329" s="1">
        <v>5</v>
      </c>
      <c r="E4329" s="1">
        <v>1</v>
      </c>
      <c r="G4329" s="1">
        <v>5</v>
      </c>
      <c r="H4329" s="1">
        <v>1</v>
      </c>
    </row>
    <row r="4330" spans="1:8" x14ac:dyDescent="0.3">
      <c r="A4330" s="8" t="s">
        <v>5389</v>
      </c>
      <c r="B4330" s="6">
        <v>2324</v>
      </c>
      <c r="C4330" s="1">
        <v>2324</v>
      </c>
      <c r="D4330" s="1">
        <v>5</v>
      </c>
      <c r="E4330" s="1">
        <v>1</v>
      </c>
      <c r="G4330" s="1">
        <v>5</v>
      </c>
      <c r="H4330" s="1">
        <v>1</v>
      </c>
    </row>
    <row r="4331" spans="1:8" x14ac:dyDescent="0.3">
      <c r="A4331" s="8" t="s">
        <v>8745</v>
      </c>
      <c r="B4331" s="6">
        <v>2318</v>
      </c>
      <c r="C4331" s="1">
        <v>2318</v>
      </c>
      <c r="D4331" s="1">
        <v>2</v>
      </c>
      <c r="E4331" s="1">
        <v>1</v>
      </c>
      <c r="G4331" s="1">
        <v>2</v>
      </c>
      <c r="H4331" s="1">
        <v>1</v>
      </c>
    </row>
    <row r="4332" spans="1:8" x14ac:dyDescent="0.3">
      <c r="A4332" s="8" t="s">
        <v>6773</v>
      </c>
      <c r="B4332" s="6">
        <v>2316</v>
      </c>
      <c r="C4332" s="1">
        <v>2316</v>
      </c>
      <c r="D4332" s="1">
        <v>2</v>
      </c>
      <c r="E4332" s="1">
        <v>1</v>
      </c>
      <c r="G4332" s="1">
        <v>2</v>
      </c>
      <c r="H4332" s="1">
        <v>1</v>
      </c>
    </row>
    <row r="4333" spans="1:8" x14ac:dyDescent="0.3">
      <c r="A4333" s="8" t="s">
        <v>5065</v>
      </c>
      <c r="B4333" s="6">
        <v>2313</v>
      </c>
      <c r="C4333" s="1">
        <v>2313</v>
      </c>
      <c r="D4333" s="1">
        <v>1</v>
      </c>
      <c r="E4333" s="1">
        <v>1</v>
      </c>
      <c r="G4333" s="1">
        <v>1</v>
      </c>
      <c r="H4333" s="1">
        <v>1</v>
      </c>
    </row>
    <row r="4334" spans="1:8" x14ac:dyDescent="0.3">
      <c r="A4334" s="8" t="s">
        <v>4416</v>
      </c>
      <c r="B4334" s="6">
        <v>2312</v>
      </c>
      <c r="C4334" s="1">
        <v>2312</v>
      </c>
      <c r="D4334" s="1">
        <v>4</v>
      </c>
      <c r="E4334" s="1">
        <v>1</v>
      </c>
      <c r="G4334" s="1">
        <v>4</v>
      </c>
      <c r="H4334" s="1">
        <v>1</v>
      </c>
    </row>
    <row r="4335" spans="1:8" x14ac:dyDescent="0.3">
      <c r="A4335" s="8" t="s">
        <v>5010</v>
      </c>
      <c r="B4335" s="6">
        <v>2312</v>
      </c>
      <c r="C4335" s="1">
        <v>2312</v>
      </c>
      <c r="D4335" s="1">
        <v>5</v>
      </c>
      <c r="E4335" s="1">
        <v>1</v>
      </c>
      <c r="G4335" s="1">
        <v>5</v>
      </c>
      <c r="H4335" s="1">
        <v>1</v>
      </c>
    </row>
    <row r="4336" spans="1:8" x14ac:dyDescent="0.3">
      <c r="A4336" s="8" t="s">
        <v>9008</v>
      </c>
      <c r="B4336" s="6">
        <v>2308</v>
      </c>
      <c r="C4336" s="1">
        <v>2308</v>
      </c>
      <c r="D4336" s="1">
        <v>2</v>
      </c>
      <c r="E4336" s="1">
        <v>1</v>
      </c>
      <c r="G4336" s="1">
        <v>2</v>
      </c>
      <c r="H4336" s="1">
        <v>1</v>
      </c>
    </row>
    <row r="4337" spans="1:8" x14ac:dyDescent="0.3">
      <c r="A4337" s="8" t="s">
        <v>9081</v>
      </c>
      <c r="B4337" s="6">
        <v>2304</v>
      </c>
      <c r="C4337" s="1">
        <v>2304</v>
      </c>
      <c r="D4337" s="1">
        <v>8</v>
      </c>
      <c r="E4337" s="1">
        <v>1</v>
      </c>
      <c r="G4337" s="1">
        <v>8</v>
      </c>
      <c r="H4337" s="1">
        <v>1</v>
      </c>
    </row>
    <row r="4338" spans="1:8" x14ac:dyDescent="0.3">
      <c r="A4338" s="8" t="s">
        <v>7255</v>
      </c>
      <c r="B4338" s="6">
        <v>2296</v>
      </c>
      <c r="C4338" s="1">
        <v>2296</v>
      </c>
      <c r="D4338" s="1">
        <v>7</v>
      </c>
      <c r="E4338" s="1">
        <v>1</v>
      </c>
      <c r="G4338" s="1">
        <v>7</v>
      </c>
      <c r="H4338" s="1">
        <v>1</v>
      </c>
    </row>
    <row r="4339" spans="1:8" x14ac:dyDescent="0.3">
      <c r="A4339" s="8" t="s">
        <v>6598</v>
      </c>
      <c r="B4339" s="6">
        <v>2296</v>
      </c>
      <c r="C4339" s="1">
        <v>2296</v>
      </c>
      <c r="D4339" s="1">
        <v>2</v>
      </c>
      <c r="E4339" s="1">
        <v>1</v>
      </c>
      <c r="G4339" s="1">
        <v>2</v>
      </c>
      <c r="H4339" s="1">
        <v>1</v>
      </c>
    </row>
    <row r="4340" spans="1:8" x14ac:dyDescent="0.3">
      <c r="A4340" s="8" t="s">
        <v>6331</v>
      </c>
      <c r="B4340" s="6">
        <v>2296</v>
      </c>
      <c r="C4340" s="1">
        <v>2296</v>
      </c>
      <c r="D4340" s="1">
        <v>2</v>
      </c>
      <c r="E4340" s="1">
        <v>1</v>
      </c>
      <c r="G4340" s="1">
        <v>2</v>
      </c>
      <c r="H4340" s="1">
        <v>1</v>
      </c>
    </row>
    <row r="4341" spans="1:8" x14ac:dyDescent="0.3">
      <c r="A4341" s="8" t="s">
        <v>7392</v>
      </c>
      <c r="B4341" s="6">
        <v>2296</v>
      </c>
      <c r="C4341" s="1">
        <v>2296</v>
      </c>
      <c r="D4341" s="1">
        <v>2</v>
      </c>
      <c r="E4341" s="1">
        <v>1</v>
      </c>
      <c r="G4341" s="1">
        <v>2</v>
      </c>
      <c r="H4341" s="1">
        <v>1</v>
      </c>
    </row>
    <row r="4342" spans="1:8" x14ac:dyDescent="0.3">
      <c r="A4342" s="8" t="s">
        <v>2948</v>
      </c>
      <c r="B4342" s="6">
        <v>2292</v>
      </c>
      <c r="C4342" s="1">
        <v>2292</v>
      </c>
      <c r="D4342" s="1">
        <v>3</v>
      </c>
      <c r="E4342" s="1">
        <v>1</v>
      </c>
      <c r="G4342" s="1">
        <v>3</v>
      </c>
      <c r="H4342" s="1">
        <v>1</v>
      </c>
    </row>
    <row r="4343" spans="1:8" x14ac:dyDescent="0.3">
      <c r="A4343" s="8" t="s">
        <v>7447</v>
      </c>
      <c r="B4343" s="6">
        <v>2292</v>
      </c>
      <c r="C4343" s="1">
        <v>2292</v>
      </c>
      <c r="D4343" s="1">
        <v>3</v>
      </c>
      <c r="E4343" s="1">
        <v>1</v>
      </c>
      <c r="G4343" s="1">
        <v>3</v>
      </c>
      <c r="H4343" s="1">
        <v>1</v>
      </c>
    </row>
    <row r="4344" spans="1:8" x14ac:dyDescent="0.3">
      <c r="A4344" s="8" t="s">
        <v>407</v>
      </c>
      <c r="B4344" s="6">
        <v>2288</v>
      </c>
      <c r="C4344" s="1">
        <v>2139</v>
      </c>
      <c r="D4344" s="1">
        <v>6</v>
      </c>
      <c r="E4344" s="1">
        <v>2</v>
      </c>
      <c r="G4344" s="1">
        <v>6</v>
      </c>
      <c r="H4344" s="1">
        <v>2</v>
      </c>
    </row>
    <row r="4345" spans="1:8" x14ac:dyDescent="0.3">
      <c r="A4345" s="8" t="s">
        <v>4994</v>
      </c>
      <c r="B4345" s="6">
        <v>2283</v>
      </c>
      <c r="C4345" s="1">
        <v>1296</v>
      </c>
      <c r="D4345" s="1">
        <v>10</v>
      </c>
      <c r="E4345" s="1">
        <v>3</v>
      </c>
      <c r="G4345" s="1">
        <v>10</v>
      </c>
      <c r="H4345" s="1">
        <v>3</v>
      </c>
    </row>
    <row r="4346" spans="1:8" x14ac:dyDescent="0.3">
      <c r="A4346" s="8" t="s">
        <v>5920</v>
      </c>
      <c r="B4346" s="6">
        <v>2277</v>
      </c>
      <c r="C4346" s="1">
        <v>2277</v>
      </c>
      <c r="D4346" s="1">
        <v>3</v>
      </c>
      <c r="E4346" s="1">
        <v>1</v>
      </c>
      <c r="G4346" s="1">
        <v>3</v>
      </c>
      <c r="H4346" s="1">
        <v>1</v>
      </c>
    </row>
    <row r="4347" spans="1:8" x14ac:dyDescent="0.3">
      <c r="A4347" s="8" t="s">
        <v>622</v>
      </c>
      <c r="B4347" s="6">
        <v>2272</v>
      </c>
      <c r="C4347" s="1">
        <v>2272</v>
      </c>
      <c r="D4347" s="1">
        <v>4</v>
      </c>
      <c r="E4347" s="1">
        <v>1</v>
      </c>
      <c r="G4347" s="1">
        <v>4</v>
      </c>
      <c r="H4347" s="1">
        <v>1</v>
      </c>
    </row>
    <row r="4348" spans="1:8" x14ac:dyDescent="0.3">
      <c r="A4348" s="8" t="s">
        <v>4941</v>
      </c>
      <c r="B4348" s="6">
        <v>2263</v>
      </c>
      <c r="C4348" s="1">
        <v>1547</v>
      </c>
      <c r="D4348" s="1">
        <v>9</v>
      </c>
      <c r="E4348" s="1">
        <v>2</v>
      </c>
      <c r="G4348" s="1">
        <v>9</v>
      </c>
      <c r="H4348" s="1">
        <v>2</v>
      </c>
    </row>
    <row r="4349" spans="1:8" x14ac:dyDescent="0.3">
      <c r="A4349" s="8" t="s">
        <v>5081</v>
      </c>
      <c r="B4349" s="6">
        <v>2258</v>
      </c>
      <c r="C4349" s="1">
        <v>2258</v>
      </c>
      <c r="D4349" s="1">
        <v>2</v>
      </c>
      <c r="E4349" s="1">
        <v>1</v>
      </c>
      <c r="G4349" s="1">
        <v>2</v>
      </c>
      <c r="H4349" s="1">
        <v>1</v>
      </c>
    </row>
    <row r="4350" spans="1:8" x14ac:dyDescent="0.3">
      <c r="A4350" s="8" t="s">
        <v>6113</v>
      </c>
      <c r="B4350" s="6">
        <v>2248</v>
      </c>
      <c r="C4350" s="1">
        <v>2248</v>
      </c>
      <c r="D4350" s="1">
        <v>1</v>
      </c>
      <c r="E4350" s="1">
        <v>1</v>
      </c>
      <c r="G4350" s="1">
        <v>1</v>
      </c>
      <c r="H4350" s="1">
        <v>1</v>
      </c>
    </row>
    <row r="4351" spans="1:8" x14ac:dyDescent="0.3">
      <c r="A4351" s="8" t="s">
        <v>4457</v>
      </c>
      <c r="B4351" s="6">
        <v>2244</v>
      </c>
      <c r="C4351" s="1">
        <v>1668</v>
      </c>
      <c r="D4351" s="1">
        <v>8</v>
      </c>
      <c r="E4351" s="1">
        <v>2</v>
      </c>
      <c r="G4351" s="1">
        <v>8</v>
      </c>
      <c r="H4351" s="1">
        <v>2</v>
      </c>
    </row>
    <row r="4352" spans="1:8" x14ac:dyDescent="0.3">
      <c r="A4352" s="8" t="s">
        <v>3028</v>
      </c>
      <c r="B4352" s="6">
        <v>2238</v>
      </c>
      <c r="C4352" s="1">
        <v>2238</v>
      </c>
      <c r="D4352" s="1">
        <v>2</v>
      </c>
      <c r="E4352" s="1">
        <v>1</v>
      </c>
      <c r="G4352" s="1">
        <v>2</v>
      </c>
      <c r="H4352" s="1">
        <v>1</v>
      </c>
    </row>
    <row r="4353" spans="1:8" x14ac:dyDescent="0.3">
      <c r="A4353" s="8" t="s">
        <v>8244</v>
      </c>
      <c r="B4353" s="6">
        <v>2234</v>
      </c>
      <c r="C4353" s="1">
        <v>1938</v>
      </c>
      <c r="D4353" s="1">
        <v>7</v>
      </c>
      <c r="E4353" s="1">
        <v>2</v>
      </c>
      <c r="G4353" s="1">
        <v>7</v>
      </c>
      <c r="H4353" s="1">
        <v>2</v>
      </c>
    </row>
    <row r="4354" spans="1:8" x14ac:dyDescent="0.3">
      <c r="A4354" s="8" t="s">
        <v>9213</v>
      </c>
      <c r="B4354" s="6">
        <v>2224</v>
      </c>
      <c r="C4354" s="1">
        <v>2224</v>
      </c>
      <c r="D4354" s="1">
        <v>2</v>
      </c>
      <c r="E4354" s="1">
        <v>1</v>
      </c>
      <c r="G4354" s="1">
        <v>2</v>
      </c>
      <c r="H4354" s="1">
        <v>1</v>
      </c>
    </row>
    <row r="4355" spans="1:8" x14ac:dyDescent="0.3">
      <c r="A4355" s="8" t="s">
        <v>8280</v>
      </c>
      <c r="B4355" s="6">
        <v>2224</v>
      </c>
      <c r="C4355" s="1">
        <v>2224</v>
      </c>
      <c r="D4355" s="1">
        <v>1</v>
      </c>
      <c r="E4355" s="1">
        <v>1</v>
      </c>
      <c r="G4355" s="1">
        <v>1</v>
      </c>
      <c r="H4355" s="1">
        <v>1</v>
      </c>
    </row>
    <row r="4356" spans="1:8" x14ac:dyDescent="0.3">
      <c r="A4356" s="8" t="s">
        <v>5592</v>
      </c>
      <c r="B4356" s="6">
        <v>2216</v>
      </c>
      <c r="C4356" s="1">
        <v>1168</v>
      </c>
      <c r="D4356" s="1">
        <v>12</v>
      </c>
      <c r="E4356" s="1">
        <v>2</v>
      </c>
      <c r="G4356" s="1">
        <v>12</v>
      </c>
      <c r="H4356" s="1">
        <v>2</v>
      </c>
    </row>
    <row r="4357" spans="1:8" x14ac:dyDescent="0.3">
      <c r="A4357" s="8" t="s">
        <v>6575</v>
      </c>
      <c r="B4357" s="6">
        <v>2214</v>
      </c>
      <c r="C4357" s="1">
        <v>2214</v>
      </c>
      <c r="D4357" s="1">
        <v>3</v>
      </c>
      <c r="E4357" s="1">
        <v>1</v>
      </c>
      <c r="G4357" s="1">
        <v>3</v>
      </c>
      <c r="H4357" s="1">
        <v>1</v>
      </c>
    </row>
    <row r="4358" spans="1:8" x14ac:dyDescent="0.3">
      <c r="A4358" s="8" t="s">
        <v>5896</v>
      </c>
      <c r="B4358" s="6">
        <v>2214</v>
      </c>
      <c r="C4358" s="1">
        <v>2214</v>
      </c>
      <c r="D4358" s="1">
        <v>3</v>
      </c>
      <c r="E4358" s="1">
        <v>1</v>
      </c>
      <c r="G4358" s="1">
        <v>3</v>
      </c>
      <c r="H4358" s="1">
        <v>1</v>
      </c>
    </row>
    <row r="4359" spans="1:8" x14ac:dyDescent="0.3">
      <c r="A4359" s="8" t="s">
        <v>8423</v>
      </c>
      <c r="B4359" s="6">
        <v>2214</v>
      </c>
      <c r="C4359" s="1">
        <v>2214</v>
      </c>
      <c r="D4359" s="1">
        <v>3</v>
      </c>
      <c r="E4359" s="1">
        <v>1</v>
      </c>
      <c r="G4359" s="1">
        <v>3</v>
      </c>
      <c r="H4359" s="1">
        <v>1</v>
      </c>
    </row>
    <row r="4360" spans="1:8" x14ac:dyDescent="0.3">
      <c r="A4360" s="8" t="s">
        <v>5644</v>
      </c>
      <c r="B4360" s="6">
        <v>2200</v>
      </c>
      <c r="C4360" s="1">
        <v>1552</v>
      </c>
      <c r="D4360" s="1">
        <v>5</v>
      </c>
      <c r="E4360" s="1">
        <v>2</v>
      </c>
      <c r="G4360" s="1">
        <v>5</v>
      </c>
      <c r="H4360" s="1">
        <v>2</v>
      </c>
    </row>
    <row r="4361" spans="1:8" x14ac:dyDescent="0.3">
      <c r="A4361" s="8" t="s">
        <v>8893</v>
      </c>
      <c r="B4361" s="6">
        <v>2199</v>
      </c>
      <c r="C4361" s="1">
        <v>2199</v>
      </c>
      <c r="D4361" s="1">
        <v>5</v>
      </c>
      <c r="E4361" s="1">
        <v>1</v>
      </c>
      <c r="G4361" s="1">
        <v>5</v>
      </c>
      <c r="H4361" s="1">
        <v>1</v>
      </c>
    </row>
    <row r="4362" spans="1:8" x14ac:dyDescent="0.3">
      <c r="A4362" s="8" t="s">
        <v>9001</v>
      </c>
      <c r="B4362" s="6">
        <v>2198</v>
      </c>
      <c r="C4362" s="1">
        <v>2198</v>
      </c>
      <c r="D4362" s="1">
        <v>2</v>
      </c>
      <c r="E4362" s="1">
        <v>1</v>
      </c>
      <c r="G4362" s="1">
        <v>2</v>
      </c>
      <c r="H4362" s="1">
        <v>1</v>
      </c>
    </row>
    <row r="4363" spans="1:8" x14ac:dyDescent="0.3">
      <c r="A4363" s="8" t="s">
        <v>6907</v>
      </c>
      <c r="B4363" s="6">
        <v>2198</v>
      </c>
      <c r="C4363" s="1">
        <v>2198</v>
      </c>
      <c r="D4363" s="1">
        <v>7</v>
      </c>
      <c r="E4363" s="1">
        <v>1</v>
      </c>
      <c r="G4363" s="1">
        <v>7</v>
      </c>
      <c r="H4363" s="1">
        <v>1</v>
      </c>
    </row>
    <row r="4364" spans="1:8" x14ac:dyDescent="0.3">
      <c r="A4364" s="8" t="s">
        <v>9000</v>
      </c>
      <c r="B4364" s="6">
        <v>2196</v>
      </c>
      <c r="C4364" s="1">
        <v>2196</v>
      </c>
      <c r="D4364" s="1">
        <v>2</v>
      </c>
      <c r="E4364" s="1">
        <v>1</v>
      </c>
      <c r="G4364" s="1">
        <v>2</v>
      </c>
      <c r="H4364" s="1">
        <v>1</v>
      </c>
    </row>
    <row r="4365" spans="1:8" x14ac:dyDescent="0.3">
      <c r="A4365" s="8" t="s">
        <v>6085</v>
      </c>
      <c r="B4365" s="6">
        <v>2193</v>
      </c>
      <c r="C4365" s="1">
        <v>2193</v>
      </c>
      <c r="D4365" s="1">
        <v>3</v>
      </c>
      <c r="E4365" s="1">
        <v>1</v>
      </c>
      <c r="G4365" s="1">
        <v>3</v>
      </c>
      <c r="H4365" s="1">
        <v>1</v>
      </c>
    </row>
    <row r="4366" spans="1:8" x14ac:dyDescent="0.3">
      <c r="A4366" s="8" t="s">
        <v>8914</v>
      </c>
      <c r="B4366" s="6">
        <v>2193</v>
      </c>
      <c r="C4366" s="1">
        <v>2193</v>
      </c>
      <c r="D4366" s="1">
        <v>3</v>
      </c>
      <c r="E4366" s="1">
        <v>1</v>
      </c>
      <c r="G4366" s="1">
        <v>3</v>
      </c>
      <c r="H4366" s="1">
        <v>1</v>
      </c>
    </row>
    <row r="4367" spans="1:8" x14ac:dyDescent="0.3">
      <c r="A4367" s="8" t="s">
        <v>1960</v>
      </c>
      <c r="B4367" s="6">
        <v>2188</v>
      </c>
      <c r="C4367" s="1">
        <v>2188</v>
      </c>
      <c r="D4367" s="1">
        <v>5</v>
      </c>
      <c r="E4367" s="1">
        <v>1</v>
      </c>
      <c r="G4367" s="1">
        <v>5</v>
      </c>
      <c r="H4367" s="1">
        <v>1</v>
      </c>
    </row>
    <row r="4368" spans="1:8" x14ac:dyDescent="0.3">
      <c r="A4368" s="8" t="s">
        <v>1858</v>
      </c>
      <c r="B4368" s="6">
        <v>2188</v>
      </c>
      <c r="C4368" s="1">
        <v>2188</v>
      </c>
      <c r="D4368" s="1">
        <v>2</v>
      </c>
      <c r="E4368" s="1">
        <v>1</v>
      </c>
      <c r="G4368" s="1">
        <v>2</v>
      </c>
      <c r="H4368" s="1">
        <v>1</v>
      </c>
    </row>
    <row r="4369" spans="1:8" x14ac:dyDescent="0.3">
      <c r="A4369" s="8" t="s">
        <v>7595</v>
      </c>
      <c r="B4369" s="6">
        <v>2164</v>
      </c>
      <c r="C4369" s="1">
        <v>2164</v>
      </c>
      <c r="D4369" s="1">
        <v>4</v>
      </c>
      <c r="E4369" s="1">
        <v>1</v>
      </c>
      <c r="G4369" s="1">
        <v>4</v>
      </c>
      <c r="H4369" s="1">
        <v>1</v>
      </c>
    </row>
    <row r="4370" spans="1:8" x14ac:dyDescent="0.3">
      <c r="A4370" s="8" t="s">
        <v>3491</v>
      </c>
      <c r="B4370" s="6">
        <v>2156</v>
      </c>
      <c r="C4370" s="1">
        <v>2156</v>
      </c>
      <c r="D4370" s="1">
        <v>7</v>
      </c>
      <c r="E4370" s="1">
        <v>1</v>
      </c>
      <c r="G4370" s="1">
        <v>7</v>
      </c>
      <c r="H4370" s="1">
        <v>1</v>
      </c>
    </row>
    <row r="4371" spans="1:8" x14ac:dyDescent="0.3">
      <c r="A4371" s="8" t="s">
        <v>4158</v>
      </c>
      <c r="B4371" s="6">
        <v>2148</v>
      </c>
      <c r="C4371" s="1">
        <v>2148</v>
      </c>
      <c r="D4371" s="1">
        <v>6</v>
      </c>
      <c r="E4371" s="1">
        <v>1</v>
      </c>
      <c r="G4371" s="1">
        <v>6</v>
      </c>
      <c r="H4371" s="1">
        <v>1</v>
      </c>
    </row>
    <row r="4372" spans="1:8" x14ac:dyDescent="0.3">
      <c r="A4372" s="8" t="s">
        <v>5628</v>
      </c>
      <c r="B4372" s="6">
        <v>2140</v>
      </c>
      <c r="C4372" s="1">
        <v>1424</v>
      </c>
      <c r="D4372" s="1">
        <v>7</v>
      </c>
      <c r="E4372" s="1">
        <v>2</v>
      </c>
      <c r="G4372" s="1">
        <v>7</v>
      </c>
      <c r="H4372" s="1">
        <v>2</v>
      </c>
    </row>
    <row r="4373" spans="1:8" x14ac:dyDescent="0.3">
      <c r="A4373" s="8" t="s">
        <v>7443</v>
      </c>
      <c r="B4373" s="6">
        <v>2136</v>
      </c>
      <c r="C4373" s="1">
        <v>2136</v>
      </c>
      <c r="D4373" s="1">
        <v>8</v>
      </c>
      <c r="E4373" s="1">
        <v>1</v>
      </c>
      <c r="G4373" s="1">
        <v>8</v>
      </c>
      <c r="H4373" s="1">
        <v>1</v>
      </c>
    </row>
    <row r="4374" spans="1:8" x14ac:dyDescent="0.3">
      <c r="A4374" s="8" t="s">
        <v>8109</v>
      </c>
      <c r="B4374" s="6">
        <v>2136</v>
      </c>
      <c r="C4374" s="1">
        <v>2136</v>
      </c>
      <c r="D4374" s="1">
        <v>5</v>
      </c>
      <c r="E4374" s="1">
        <v>1</v>
      </c>
      <c r="G4374" s="1">
        <v>5</v>
      </c>
      <c r="H4374" s="1">
        <v>1</v>
      </c>
    </row>
    <row r="4375" spans="1:8" x14ac:dyDescent="0.3">
      <c r="A4375" s="8" t="s">
        <v>7846</v>
      </c>
      <c r="B4375" s="6">
        <v>2134</v>
      </c>
      <c r="C4375" s="1">
        <v>2134</v>
      </c>
      <c r="D4375" s="1">
        <v>2</v>
      </c>
      <c r="E4375" s="1">
        <v>1</v>
      </c>
      <c r="G4375" s="1">
        <v>2</v>
      </c>
      <c r="H4375" s="1">
        <v>1</v>
      </c>
    </row>
    <row r="4376" spans="1:8" x14ac:dyDescent="0.3">
      <c r="A4376" s="8" t="s">
        <v>7141</v>
      </c>
      <c r="B4376" s="6">
        <v>2129</v>
      </c>
      <c r="C4376" s="1">
        <v>1936</v>
      </c>
      <c r="D4376" s="1">
        <v>4</v>
      </c>
      <c r="E4376" s="1">
        <v>2</v>
      </c>
      <c r="G4376" s="1">
        <v>4</v>
      </c>
      <c r="H4376" s="1">
        <v>2</v>
      </c>
    </row>
    <row r="4377" spans="1:8" x14ac:dyDescent="0.3">
      <c r="A4377" s="8" t="s">
        <v>6242</v>
      </c>
      <c r="B4377" s="6">
        <v>2124</v>
      </c>
      <c r="C4377" s="1">
        <v>2124</v>
      </c>
      <c r="D4377" s="1">
        <v>3</v>
      </c>
      <c r="E4377" s="1">
        <v>1</v>
      </c>
      <c r="G4377" s="1">
        <v>3</v>
      </c>
      <c r="H4377" s="1">
        <v>1</v>
      </c>
    </row>
    <row r="4378" spans="1:8" x14ac:dyDescent="0.3">
      <c r="A4378" s="8" t="s">
        <v>8789</v>
      </c>
      <c r="B4378" s="6">
        <v>2121</v>
      </c>
      <c r="C4378" s="1">
        <v>2121</v>
      </c>
      <c r="D4378" s="1">
        <v>7</v>
      </c>
      <c r="E4378" s="1">
        <v>1</v>
      </c>
      <c r="G4378" s="1">
        <v>7</v>
      </c>
      <c r="H4378" s="1">
        <v>1</v>
      </c>
    </row>
    <row r="4379" spans="1:8" x14ac:dyDescent="0.3">
      <c r="A4379" s="8" t="s">
        <v>8968</v>
      </c>
      <c r="B4379" s="6">
        <v>2119</v>
      </c>
      <c r="C4379" s="1">
        <v>1524</v>
      </c>
      <c r="D4379" s="1">
        <v>4</v>
      </c>
      <c r="E4379" s="1">
        <v>2</v>
      </c>
      <c r="G4379" s="1">
        <v>4</v>
      </c>
      <c r="H4379" s="1">
        <v>2</v>
      </c>
    </row>
    <row r="4380" spans="1:8" x14ac:dyDescent="0.3">
      <c r="A4380" s="8" t="s">
        <v>7273</v>
      </c>
      <c r="B4380" s="6">
        <v>2112</v>
      </c>
      <c r="C4380" s="1">
        <v>2112</v>
      </c>
      <c r="D4380" s="1">
        <v>4</v>
      </c>
      <c r="E4380" s="1">
        <v>1</v>
      </c>
      <c r="G4380" s="1">
        <v>4</v>
      </c>
      <c r="H4380" s="1">
        <v>1</v>
      </c>
    </row>
    <row r="4381" spans="1:8" x14ac:dyDescent="0.3">
      <c r="A4381" s="8" t="s">
        <v>9431</v>
      </c>
      <c r="B4381" s="6">
        <v>2112</v>
      </c>
      <c r="C4381" s="1">
        <v>2112</v>
      </c>
      <c r="D4381" s="1">
        <v>2</v>
      </c>
      <c r="E4381" s="1">
        <v>1</v>
      </c>
      <c r="G4381" s="1">
        <v>2</v>
      </c>
      <c r="H4381" s="1">
        <v>1</v>
      </c>
    </row>
    <row r="4382" spans="1:8" x14ac:dyDescent="0.3">
      <c r="A4382" s="8" t="s">
        <v>7308</v>
      </c>
      <c r="B4382" s="6">
        <v>2112</v>
      </c>
      <c r="C4382" s="1">
        <v>2112</v>
      </c>
      <c r="D4382" s="1">
        <v>4</v>
      </c>
      <c r="E4382" s="1">
        <v>1</v>
      </c>
      <c r="G4382" s="1">
        <v>4</v>
      </c>
      <c r="H4382" s="1">
        <v>1</v>
      </c>
    </row>
    <row r="4383" spans="1:8" x14ac:dyDescent="0.3">
      <c r="A4383" s="8" t="s">
        <v>6079</v>
      </c>
      <c r="B4383" s="6">
        <v>2112</v>
      </c>
      <c r="C4383" s="1">
        <v>2112</v>
      </c>
      <c r="D4383" s="1">
        <v>5</v>
      </c>
      <c r="E4383" s="1">
        <v>1</v>
      </c>
      <c r="G4383" s="1">
        <v>5</v>
      </c>
      <c r="H4383" s="1">
        <v>1</v>
      </c>
    </row>
    <row r="4384" spans="1:8" x14ac:dyDescent="0.3">
      <c r="A4384" s="8" t="s">
        <v>8190</v>
      </c>
      <c r="B4384" s="6">
        <v>2111</v>
      </c>
      <c r="C4384" s="1">
        <v>954</v>
      </c>
      <c r="D4384" s="1">
        <v>5</v>
      </c>
      <c r="E4384" s="1">
        <v>3</v>
      </c>
      <c r="G4384" s="1">
        <v>5</v>
      </c>
      <c r="H4384" s="1">
        <v>3</v>
      </c>
    </row>
    <row r="4385" spans="1:8" x14ac:dyDescent="0.3">
      <c r="A4385" s="8" t="s">
        <v>6126</v>
      </c>
      <c r="B4385" s="6">
        <v>2097</v>
      </c>
      <c r="C4385" s="1">
        <v>2097</v>
      </c>
      <c r="D4385" s="1">
        <v>2</v>
      </c>
      <c r="E4385" s="1">
        <v>1</v>
      </c>
      <c r="G4385" s="1">
        <v>2</v>
      </c>
      <c r="H4385" s="1">
        <v>1</v>
      </c>
    </row>
    <row r="4386" spans="1:8" x14ac:dyDescent="0.3">
      <c r="A4386" s="8" t="s">
        <v>7359</v>
      </c>
      <c r="B4386" s="6">
        <v>2096</v>
      </c>
      <c r="C4386" s="1">
        <v>2096</v>
      </c>
      <c r="D4386" s="1">
        <v>4</v>
      </c>
      <c r="E4386" s="1">
        <v>1</v>
      </c>
      <c r="G4386" s="1">
        <v>4</v>
      </c>
      <c r="H4386" s="1">
        <v>1</v>
      </c>
    </row>
    <row r="4387" spans="1:8" x14ac:dyDescent="0.3">
      <c r="A4387" s="8" t="s">
        <v>2132</v>
      </c>
      <c r="B4387" s="6">
        <v>2093</v>
      </c>
      <c r="C4387" s="1">
        <v>2093</v>
      </c>
      <c r="D4387" s="1">
        <v>2</v>
      </c>
      <c r="E4387" s="1">
        <v>1</v>
      </c>
      <c r="G4387" s="1">
        <v>2</v>
      </c>
      <c r="H4387" s="1">
        <v>1</v>
      </c>
    </row>
    <row r="4388" spans="1:8" x14ac:dyDescent="0.3">
      <c r="A4388" s="8" t="s">
        <v>3264</v>
      </c>
      <c r="B4388" s="6">
        <v>2088</v>
      </c>
      <c r="C4388" s="1">
        <v>2088</v>
      </c>
      <c r="D4388" s="1">
        <v>8</v>
      </c>
      <c r="E4388" s="1">
        <v>1</v>
      </c>
      <c r="G4388" s="1">
        <v>8</v>
      </c>
      <c r="H4388" s="1">
        <v>1</v>
      </c>
    </row>
    <row r="4389" spans="1:8" x14ac:dyDescent="0.3">
      <c r="A4389" s="8" t="s">
        <v>8575</v>
      </c>
      <c r="B4389" s="6">
        <v>2085</v>
      </c>
      <c r="C4389" s="1">
        <v>1437</v>
      </c>
      <c r="D4389" s="1">
        <v>4</v>
      </c>
      <c r="E4389" s="1">
        <v>2</v>
      </c>
      <c r="G4389" s="1">
        <v>4</v>
      </c>
      <c r="H4389" s="1">
        <v>2</v>
      </c>
    </row>
    <row r="4390" spans="1:8" x14ac:dyDescent="0.3">
      <c r="A4390" s="8" t="s">
        <v>3046</v>
      </c>
      <c r="B4390" s="6">
        <v>2070</v>
      </c>
      <c r="C4390" s="1">
        <v>2070</v>
      </c>
      <c r="D4390" s="1">
        <v>3</v>
      </c>
      <c r="E4390" s="1">
        <v>1</v>
      </c>
      <c r="G4390" s="1">
        <v>3</v>
      </c>
      <c r="H4390" s="1">
        <v>1</v>
      </c>
    </row>
    <row r="4391" spans="1:8" x14ac:dyDescent="0.3">
      <c r="A4391" s="8" t="s">
        <v>9253</v>
      </c>
      <c r="B4391" s="6">
        <v>2067</v>
      </c>
      <c r="C4391" s="1">
        <v>1200</v>
      </c>
      <c r="D4391" s="1">
        <v>7</v>
      </c>
      <c r="E4391" s="1">
        <v>2</v>
      </c>
      <c r="G4391" s="1">
        <v>7</v>
      </c>
      <c r="H4391" s="1">
        <v>2</v>
      </c>
    </row>
    <row r="4392" spans="1:8" x14ac:dyDescent="0.3">
      <c r="A4392" s="8" t="s">
        <v>8939</v>
      </c>
      <c r="B4392" s="6">
        <v>2067</v>
      </c>
      <c r="C4392" s="1">
        <v>1944</v>
      </c>
      <c r="D4392" s="1">
        <v>8</v>
      </c>
      <c r="E4392" s="1">
        <v>2</v>
      </c>
      <c r="G4392" s="1">
        <v>8</v>
      </c>
      <c r="H4392" s="1">
        <v>2</v>
      </c>
    </row>
    <row r="4393" spans="1:8" x14ac:dyDescent="0.3">
      <c r="A4393" s="8" t="s">
        <v>6949</v>
      </c>
      <c r="B4393" s="6">
        <v>2064</v>
      </c>
      <c r="C4393" s="1">
        <v>2064</v>
      </c>
      <c r="D4393" s="1">
        <v>1</v>
      </c>
      <c r="E4393" s="1">
        <v>1</v>
      </c>
      <c r="G4393" s="1">
        <v>1</v>
      </c>
      <c r="H4393" s="1">
        <v>1</v>
      </c>
    </row>
    <row r="4394" spans="1:8" x14ac:dyDescent="0.3">
      <c r="A4394" s="8" t="s">
        <v>8458</v>
      </c>
      <c r="B4394" s="6">
        <v>2064</v>
      </c>
      <c r="C4394" s="1">
        <v>2064</v>
      </c>
      <c r="D4394" s="1">
        <v>5</v>
      </c>
      <c r="E4394" s="1">
        <v>1</v>
      </c>
      <c r="G4394" s="1">
        <v>5</v>
      </c>
      <c r="H4394" s="1">
        <v>1</v>
      </c>
    </row>
    <row r="4395" spans="1:8" x14ac:dyDescent="0.3">
      <c r="A4395" s="8" t="s">
        <v>6577</v>
      </c>
      <c r="B4395" s="6">
        <v>2048</v>
      </c>
      <c r="C4395" s="1">
        <v>1712</v>
      </c>
      <c r="D4395" s="1">
        <v>7</v>
      </c>
      <c r="E4395" s="1">
        <v>2</v>
      </c>
      <c r="G4395" s="1">
        <v>7</v>
      </c>
      <c r="H4395" s="1">
        <v>2</v>
      </c>
    </row>
    <row r="4396" spans="1:8" x14ac:dyDescent="0.3">
      <c r="A4396" s="8" t="s">
        <v>2715</v>
      </c>
      <c r="B4396" s="6">
        <v>2046</v>
      </c>
      <c r="C4396" s="1">
        <v>2046</v>
      </c>
      <c r="D4396" s="1">
        <v>2</v>
      </c>
      <c r="E4396" s="1">
        <v>1</v>
      </c>
      <c r="G4396" s="1">
        <v>2</v>
      </c>
      <c r="H4396" s="1">
        <v>1</v>
      </c>
    </row>
    <row r="4397" spans="1:8" x14ac:dyDescent="0.3">
      <c r="A4397" s="8" t="s">
        <v>6835</v>
      </c>
      <c r="B4397" s="6">
        <v>2028</v>
      </c>
      <c r="C4397" s="1">
        <v>1584</v>
      </c>
      <c r="D4397" s="1">
        <v>6</v>
      </c>
      <c r="E4397" s="1">
        <v>2</v>
      </c>
      <c r="G4397" s="1">
        <v>6</v>
      </c>
      <c r="H4397" s="1">
        <v>2</v>
      </c>
    </row>
    <row r="4398" spans="1:8" x14ac:dyDescent="0.3">
      <c r="A4398" s="8" t="s">
        <v>3382</v>
      </c>
      <c r="B4398" s="6">
        <v>2025</v>
      </c>
      <c r="C4398" s="1">
        <v>2025</v>
      </c>
      <c r="D4398" s="1">
        <v>1</v>
      </c>
      <c r="E4398" s="1">
        <v>1</v>
      </c>
      <c r="G4398" s="1">
        <v>1</v>
      </c>
      <c r="H4398" s="1">
        <v>1</v>
      </c>
    </row>
    <row r="4399" spans="1:8" x14ac:dyDescent="0.3">
      <c r="A4399" s="8" t="s">
        <v>8038</v>
      </c>
      <c r="B4399" s="6">
        <v>2024</v>
      </c>
      <c r="C4399" s="1">
        <v>2024</v>
      </c>
      <c r="D4399" s="1">
        <v>1</v>
      </c>
      <c r="E4399" s="1">
        <v>1</v>
      </c>
      <c r="G4399" s="1">
        <v>1</v>
      </c>
      <c r="H4399" s="1">
        <v>1</v>
      </c>
    </row>
    <row r="4400" spans="1:8" x14ac:dyDescent="0.3">
      <c r="A4400" s="8" t="s">
        <v>4968</v>
      </c>
      <c r="B4400" s="6">
        <v>2023</v>
      </c>
      <c r="C4400" s="1">
        <v>2023</v>
      </c>
      <c r="D4400" s="1">
        <v>7</v>
      </c>
      <c r="E4400" s="1">
        <v>1</v>
      </c>
      <c r="G4400" s="1">
        <v>7</v>
      </c>
      <c r="H4400" s="1">
        <v>1</v>
      </c>
    </row>
    <row r="4401" spans="1:8" x14ac:dyDescent="0.3">
      <c r="A4401" s="8" t="s">
        <v>8477</v>
      </c>
      <c r="B4401" s="6">
        <v>2016</v>
      </c>
      <c r="C4401" s="1">
        <v>2016</v>
      </c>
      <c r="D4401" s="1">
        <v>7</v>
      </c>
      <c r="E4401" s="1">
        <v>1</v>
      </c>
      <c r="G4401" s="1">
        <v>7</v>
      </c>
      <c r="H4401" s="1">
        <v>1</v>
      </c>
    </row>
    <row r="4402" spans="1:8" x14ac:dyDescent="0.3">
      <c r="A4402" s="8" t="s">
        <v>2318</v>
      </c>
      <c r="B4402" s="6">
        <v>2016</v>
      </c>
      <c r="C4402" s="1">
        <v>2016</v>
      </c>
      <c r="D4402" s="1">
        <v>7</v>
      </c>
      <c r="E4402" s="1">
        <v>1</v>
      </c>
      <c r="G4402" s="1">
        <v>7</v>
      </c>
      <c r="H4402" s="1">
        <v>1</v>
      </c>
    </row>
    <row r="4403" spans="1:8" x14ac:dyDescent="0.3">
      <c r="A4403" s="8" t="s">
        <v>8408</v>
      </c>
      <c r="B4403" s="6">
        <v>2015</v>
      </c>
      <c r="C4403" s="1">
        <v>1176</v>
      </c>
      <c r="D4403" s="1">
        <v>12</v>
      </c>
      <c r="E4403" s="1">
        <v>2</v>
      </c>
      <c r="G4403" s="1">
        <v>12</v>
      </c>
      <c r="H4403" s="1">
        <v>2</v>
      </c>
    </row>
    <row r="4404" spans="1:8" x14ac:dyDescent="0.3">
      <c r="A4404" s="8" t="s">
        <v>9311</v>
      </c>
      <c r="B4404" s="6">
        <v>2012</v>
      </c>
      <c r="C4404" s="1">
        <v>1156</v>
      </c>
      <c r="D4404" s="1">
        <v>4</v>
      </c>
      <c r="E4404" s="1">
        <v>2</v>
      </c>
      <c r="G4404" s="1">
        <v>4</v>
      </c>
      <c r="H4404" s="1">
        <v>2</v>
      </c>
    </row>
    <row r="4405" spans="1:8" x14ac:dyDescent="0.3">
      <c r="A4405" s="8" t="s">
        <v>7377</v>
      </c>
      <c r="B4405" s="6">
        <v>2007</v>
      </c>
      <c r="C4405" s="1">
        <v>2007</v>
      </c>
      <c r="D4405" s="1">
        <v>3</v>
      </c>
      <c r="E4405" s="1">
        <v>1</v>
      </c>
      <c r="G4405" s="1">
        <v>3</v>
      </c>
      <c r="H4405" s="1">
        <v>1</v>
      </c>
    </row>
    <row r="4406" spans="1:8" x14ac:dyDescent="0.3">
      <c r="A4406" s="8" t="s">
        <v>7678</v>
      </c>
      <c r="B4406" s="6">
        <v>2004</v>
      </c>
      <c r="C4406" s="1">
        <v>2004</v>
      </c>
      <c r="D4406" s="1">
        <v>6</v>
      </c>
      <c r="E4406" s="1">
        <v>1</v>
      </c>
      <c r="G4406" s="1">
        <v>6</v>
      </c>
      <c r="H4406" s="1">
        <v>1</v>
      </c>
    </row>
    <row r="4407" spans="1:8" x14ac:dyDescent="0.3">
      <c r="A4407" s="8" t="s">
        <v>9205</v>
      </c>
      <c r="B4407" s="6">
        <v>1999</v>
      </c>
      <c r="C4407" s="1">
        <v>1999</v>
      </c>
      <c r="D4407" s="1">
        <v>5</v>
      </c>
      <c r="E4407" s="1">
        <v>1</v>
      </c>
      <c r="G4407" s="1">
        <v>5</v>
      </c>
      <c r="H4407" s="1">
        <v>1</v>
      </c>
    </row>
    <row r="4408" spans="1:8" x14ac:dyDescent="0.3">
      <c r="A4408" s="8" t="s">
        <v>8671</v>
      </c>
      <c r="B4408" s="6">
        <v>1998</v>
      </c>
      <c r="C4408" s="1">
        <v>1998</v>
      </c>
      <c r="D4408" s="1">
        <v>2</v>
      </c>
      <c r="E4408" s="1">
        <v>1</v>
      </c>
      <c r="G4408" s="1">
        <v>2</v>
      </c>
      <c r="H4408" s="1">
        <v>1</v>
      </c>
    </row>
    <row r="4409" spans="1:8" x14ac:dyDescent="0.3">
      <c r="A4409" s="8" t="s">
        <v>7037</v>
      </c>
      <c r="B4409" s="6">
        <v>1998</v>
      </c>
      <c r="C4409" s="1">
        <v>1998</v>
      </c>
      <c r="D4409" s="1">
        <v>1</v>
      </c>
      <c r="E4409" s="1">
        <v>1</v>
      </c>
      <c r="G4409" s="1">
        <v>1</v>
      </c>
      <c r="H4409" s="1">
        <v>1</v>
      </c>
    </row>
    <row r="4410" spans="1:8" x14ac:dyDescent="0.3">
      <c r="A4410" s="8" t="s">
        <v>8676</v>
      </c>
      <c r="B4410" s="6">
        <v>1998</v>
      </c>
      <c r="C4410" s="1">
        <v>1998</v>
      </c>
      <c r="D4410" s="1">
        <v>10</v>
      </c>
      <c r="E4410" s="1">
        <v>1</v>
      </c>
      <c r="G4410" s="1">
        <v>10</v>
      </c>
      <c r="H4410" s="1">
        <v>1</v>
      </c>
    </row>
    <row r="4411" spans="1:8" x14ac:dyDescent="0.3">
      <c r="A4411" s="8" t="s">
        <v>8541</v>
      </c>
      <c r="B4411" s="6">
        <v>1998</v>
      </c>
      <c r="C4411" s="1">
        <v>1998</v>
      </c>
      <c r="D4411" s="1">
        <v>2</v>
      </c>
      <c r="E4411" s="1">
        <v>1</v>
      </c>
      <c r="G4411" s="1">
        <v>2</v>
      </c>
      <c r="H4411" s="1">
        <v>1</v>
      </c>
    </row>
    <row r="4412" spans="1:8" x14ac:dyDescent="0.3">
      <c r="A4412" s="8" t="s">
        <v>2251</v>
      </c>
      <c r="B4412" s="6">
        <v>1992</v>
      </c>
      <c r="C4412" s="1">
        <v>1992</v>
      </c>
      <c r="D4412" s="1">
        <v>5</v>
      </c>
      <c r="E4412" s="1">
        <v>1</v>
      </c>
      <c r="G4412" s="1">
        <v>5</v>
      </c>
      <c r="H4412" s="1">
        <v>1</v>
      </c>
    </row>
    <row r="4413" spans="1:8" x14ac:dyDescent="0.3">
      <c r="A4413" s="8" t="s">
        <v>2065</v>
      </c>
      <c r="B4413" s="6">
        <v>1988</v>
      </c>
      <c r="C4413" s="1">
        <v>1988</v>
      </c>
      <c r="D4413" s="1">
        <v>1</v>
      </c>
      <c r="E4413" s="1">
        <v>1</v>
      </c>
      <c r="G4413" s="1">
        <v>1</v>
      </c>
      <c r="H4413" s="1">
        <v>1</v>
      </c>
    </row>
    <row r="4414" spans="1:8" x14ac:dyDescent="0.3">
      <c r="A4414" s="8" t="s">
        <v>6123</v>
      </c>
      <c r="B4414" s="6">
        <v>1983</v>
      </c>
      <c r="C4414" s="1">
        <v>1983</v>
      </c>
      <c r="D4414" s="1">
        <v>1</v>
      </c>
      <c r="E4414" s="1">
        <v>1</v>
      </c>
      <c r="G4414" s="1">
        <v>1</v>
      </c>
      <c r="H4414" s="1">
        <v>1</v>
      </c>
    </row>
    <row r="4415" spans="1:8" x14ac:dyDescent="0.3">
      <c r="A4415" s="8" t="s">
        <v>5039</v>
      </c>
      <c r="B4415" s="6">
        <v>1976</v>
      </c>
      <c r="C4415" s="1">
        <v>1976</v>
      </c>
      <c r="D4415" s="1">
        <v>4</v>
      </c>
      <c r="E4415" s="1">
        <v>1</v>
      </c>
      <c r="G4415" s="1">
        <v>4</v>
      </c>
      <c r="H4415" s="1">
        <v>1</v>
      </c>
    </row>
    <row r="4416" spans="1:8" x14ac:dyDescent="0.3">
      <c r="A4416" s="8" t="s">
        <v>7292</v>
      </c>
      <c r="B4416" s="6">
        <v>1976</v>
      </c>
      <c r="C4416" s="1">
        <v>1976</v>
      </c>
      <c r="D4416" s="1">
        <v>4</v>
      </c>
      <c r="E4416" s="1">
        <v>1</v>
      </c>
      <c r="G4416" s="1">
        <v>4</v>
      </c>
      <c r="H4416" s="1">
        <v>1</v>
      </c>
    </row>
    <row r="4417" spans="1:8" x14ac:dyDescent="0.3">
      <c r="A4417" s="8" t="s">
        <v>7351</v>
      </c>
      <c r="B4417" s="6">
        <v>1968</v>
      </c>
      <c r="C4417" s="1">
        <v>1908</v>
      </c>
      <c r="D4417" s="1">
        <v>5</v>
      </c>
      <c r="E4417" s="1">
        <v>2</v>
      </c>
      <c r="G4417" s="1">
        <v>5</v>
      </c>
      <c r="H4417" s="1">
        <v>2</v>
      </c>
    </row>
    <row r="4418" spans="1:8" x14ac:dyDescent="0.3">
      <c r="A4418" s="8" t="s">
        <v>9244</v>
      </c>
      <c r="B4418" s="6">
        <v>1968</v>
      </c>
      <c r="C4418" s="1">
        <v>1968</v>
      </c>
      <c r="D4418" s="1">
        <v>6</v>
      </c>
      <c r="E4418" s="1">
        <v>1</v>
      </c>
      <c r="G4418" s="1">
        <v>6</v>
      </c>
      <c r="H4418" s="1">
        <v>1</v>
      </c>
    </row>
    <row r="4419" spans="1:8" x14ac:dyDescent="0.3">
      <c r="A4419" s="8" t="s">
        <v>5370</v>
      </c>
      <c r="B4419" s="6">
        <v>1967</v>
      </c>
      <c r="C4419" s="1">
        <v>1311</v>
      </c>
      <c r="D4419" s="1">
        <v>5</v>
      </c>
      <c r="E4419" s="1">
        <v>2</v>
      </c>
      <c r="G4419" s="1">
        <v>5</v>
      </c>
      <c r="H4419" s="1">
        <v>2</v>
      </c>
    </row>
    <row r="4420" spans="1:8" x14ac:dyDescent="0.3">
      <c r="A4420" s="8" t="s">
        <v>4128</v>
      </c>
      <c r="B4420" s="6">
        <v>1965</v>
      </c>
      <c r="C4420" s="1">
        <v>1965</v>
      </c>
      <c r="D4420" s="1">
        <v>3</v>
      </c>
      <c r="E4420" s="1">
        <v>1</v>
      </c>
      <c r="G4420" s="1">
        <v>3</v>
      </c>
      <c r="H4420" s="1">
        <v>1</v>
      </c>
    </row>
    <row r="4421" spans="1:8" x14ac:dyDescent="0.3">
      <c r="A4421" s="8" t="s">
        <v>6107</v>
      </c>
      <c r="B4421" s="6">
        <v>1964</v>
      </c>
      <c r="C4421" s="1">
        <v>1964</v>
      </c>
      <c r="D4421" s="1">
        <v>2</v>
      </c>
      <c r="E4421" s="1">
        <v>1</v>
      </c>
      <c r="G4421" s="1">
        <v>2</v>
      </c>
      <c r="H4421" s="1">
        <v>1</v>
      </c>
    </row>
    <row r="4422" spans="1:8" x14ac:dyDescent="0.3">
      <c r="A4422" s="8" t="s">
        <v>2172</v>
      </c>
      <c r="B4422" s="6">
        <v>1956</v>
      </c>
      <c r="C4422" s="1">
        <v>1956</v>
      </c>
      <c r="D4422" s="1">
        <v>5</v>
      </c>
      <c r="E4422" s="1">
        <v>1</v>
      </c>
      <c r="G4422" s="1">
        <v>5</v>
      </c>
      <c r="H4422" s="1">
        <v>1</v>
      </c>
    </row>
    <row r="4423" spans="1:8" x14ac:dyDescent="0.3">
      <c r="A4423" s="8" t="s">
        <v>8210</v>
      </c>
      <c r="B4423" s="6">
        <v>1956</v>
      </c>
      <c r="C4423" s="1">
        <v>1956</v>
      </c>
      <c r="D4423" s="1">
        <v>4</v>
      </c>
      <c r="E4423" s="1">
        <v>1</v>
      </c>
      <c r="G4423" s="1">
        <v>4</v>
      </c>
      <c r="H4423" s="1">
        <v>1</v>
      </c>
    </row>
    <row r="4424" spans="1:8" x14ac:dyDescent="0.3">
      <c r="A4424" s="8" t="s">
        <v>7974</v>
      </c>
      <c r="B4424" s="6">
        <v>1954</v>
      </c>
      <c r="C4424" s="1">
        <v>1954</v>
      </c>
      <c r="D4424" s="1">
        <v>2</v>
      </c>
      <c r="E4424" s="1">
        <v>1</v>
      </c>
      <c r="G4424" s="1">
        <v>2</v>
      </c>
      <c r="H4424" s="1">
        <v>1</v>
      </c>
    </row>
    <row r="4425" spans="1:8" x14ac:dyDescent="0.3">
      <c r="A4425" s="8" t="s">
        <v>7072</v>
      </c>
      <c r="B4425" s="6">
        <v>1952</v>
      </c>
      <c r="C4425" s="1">
        <v>1952</v>
      </c>
      <c r="D4425" s="1">
        <v>2</v>
      </c>
      <c r="E4425" s="1">
        <v>1</v>
      </c>
      <c r="G4425" s="1">
        <v>2</v>
      </c>
      <c r="H4425" s="1">
        <v>1</v>
      </c>
    </row>
    <row r="4426" spans="1:8" x14ac:dyDescent="0.3">
      <c r="A4426" s="8" t="s">
        <v>1381</v>
      </c>
      <c r="B4426" s="6">
        <v>1946</v>
      </c>
      <c r="C4426" s="1">
        <v>1946</v>
      </c>
      <c r="D4426" s="1">
        <v>7</v>
      </c>
      <c r="E4426" s="1">
        <v>1</v>
      </c>
      <c r="G4426" s="1">
        <v>7</v>
      </c>
      <c r="H4426" s="1">
        <v>1</v>
      </c>
    </row>
    <row r="4427" spans="1:8" x14ac:dyDescent="0.3">
      <c r="A4427" s="8" t="s">
        <v>8260</v>
      </c>
      <c r="B4427" s="6">
        <v>1944</v>
      </c>
      <c r="C4427" s="1">
        <v>1944</v>
      </c>
      <c r="D4427" s="1">
        <v>3</v>
      </c>
      <c r="E4427" s="1">
        <v>1</v>
      </c>
      <c r="G4427" s="1">
        <v>3</v>
      </c>
      <c r="H4427" s="1">
        <v>1</v>
      </c>
    </row>
    <row r="4428" spans="1:8" x14ac:dyDescent="0.3">
      <c r="A4428" s="8" t="s">
        <v>1141</v>
      </c>
      <c r="B4428" s="6">
        <v>1944</v>
      </c>
      <c r="C4428" s="1">
        <v>1944</v>
      </c>
      <c r="D4428" s="1">
        <v>3</v>
      </c>
      <c r="E4428" s="1">
        <v>1</v>
      </c>
      <c r="G4428" s="1">
        <v>3</v>
      </c>
      <c r="H4428" s="1">
        <v>1</v>
      </c>
    </row>
    <row r="4429" spans="1:8" x14ac:dyDescent="0.3">
      <c r="A4429" s="8" t="s">
        <v>7096</v>
      </c>
      <c r="B4429" s="6">
        <v>1944</v>
      </c>
      <c r="C4429" s="1">
        <v>1944</v>
      </c>
      <c r="D4429" s="1">
        <v>3</v>
      </c>
      <c r="E4429" s="1">
        <v>1</v>
      </c>
      <c r="G4429" s="1">
        <v>3</v>
      </c>
      <c r="H4429" s="1">
        <v>1</v>
      </c>
    </row>
    <row r="4430" spans="1:8" x14ac:dyDescent="0.3">
      <c r="A4430" s="8" t="s">
        <v>8795</v>
      </c>
      <c r="B4430" s="6">
        <v>1944</v>
      </c>
      <c r="C4430" s="1">
        <v>1944</v>
      </c>
      <c r="D4430" s="1">
        <v>3</v>
      </c>
      <c r="E4430" s="1">
        <v>1</v>
      </c>
      <c r="G4430" s="1">
        <v>3</v>
      </c>
      <c r="H4430" s="1">
        <v>1</v>
      </c>
    </row>
    <row r="4431" spans="1:8" x14ac:dyDescent="0.3">
      <c r="A4431" s="8" t="s">
        <v>7545</v>
      </c>
      <c r="B4431" s="6">
        <v>1944</v>
      </c>
      <c r="C4431" s="1">
        <v>1944</v>
      </c>
      <c r="D4431" s="1">
        <v>3</v>
      </c>
      <c r="E4431" s="1">
        <v>1</v>
      </c>
      <c r="G4431" s="1">
        <v>3</v>
      </c>
      <c r="H4431" s="1">
        <v>1</v>
      </c>
    </row>
    <row r="4432" spans="1:8" x14ac:dyDescent="0.3">
      <c r="A4432" s="8" t="s">
        <v>6054</v>
      </c>
      <c r="B4432" s="6">
        <v>1944</v>
      </c>
      <c r="C4432" s="1">
        <v>1944</v>
      </c>
      <c r="D4432" s="1">
        <v>3</v>
      </c>
      <c r="E4432" s="1">
        <v>1</v>
      </c>
      <c r="G4432" s="1">
        <v>3</v>
      </c>
      <c r="H4432" s="1">
        <v>1</v>
      </c>
    </row>
    <row r="4433" spans="1:8" x14ac:dyDescent="0.3">
      <c r="A4433" s="8" t="s">
        <v>8536</v>
      </c>
      <c r="B4433" s="6">
        <v>1944</v>
      </c>
      <c r="C4433" s="1">
        <v>1944</v>
      </c>
      <c r="D4433" s="1">
        <v>3</v>
      </c>
      <c r="E4433" s="1">
        <v>1</v>
      </c>
      <c r="G4433" s="1">
        <v>3</v>
      </c>
      <c r="H4433" s="1">
        <v>1</v>
      </c>
    </row>
    <row r="4434" spans="1:8" x14ac:dyDescent="0.3">
      <c r="A4434" s="8" t="s">
        <v>9087</v>
      </c>
      <c r="B4434" s="6">
        <v>1944</v>
      </c>
      <c r="C4434" s="1">
        <v>1944</v>
      </c>
      <c r="D4434" s="1">
        <v>3</v>
      </c>
      <c r="E4434" s="1">
        <v>1</v>
      </c>
      <c r="G4434" s="1">
        <v>3</v>
      </c>
      <c r="H4434" s="1">
        <v>1</v>
      </c>
    </row>
    <row r="4435" spans="1:8" x14ac:dyDescent="0.3">
      <c r="A4435" s="8" t="s">
        <v>7190</v>
      </c>
      <c r="B4435" s="6">
        <v>1944</v>
      </c>
      <c r="C4435" s="1">
        <v>1944</v>
      </c>
      <c r="D4435" s="1">
        <v>3</v>
      </c>
      <c r="E4435" s="1">
        <v>1</v>
      </c>
      <c r="G4435" s="1">
        <v>3</v>
      </c>
      <c r="H4435" s="1">
        <v>1</v>
      </c>
    </row>
    <row r="4436" spans="1:8" x14ac:dyDescent="0.3">
      <c r="A4436" s="8" t="s">
        <v>6863</v>
      </c>
      <c r="B4436" s="6">
        <v>1944</v>
      </c>
      <c r="C4436" s="1">
        <v>1944</v>
      </c>
      <c r="D4436" s="1">
        <v>3</v>
      </c>
      <c r="E4436" s="1">
        <v>1</v>
      </c>
      <c r="G4436" s="1">
        <v>3</v>
      </c>
      <c r="H4436" s="1">
        <v>1</v>
      </c>
    </row>
    <row r="4437" spans="1:8" x14ac:dyDescent="0.3">
      <c r="A4437" s="8" t="s">
        <v>8189</v>
      </c>
      <c r="B4437" s="6">
        <v>1944</v>
      </c>
      <c r="C4437" s="1">
        <v>1944</v>
      </c>
      <c r="D4437" s="1">
        <v>3</v>
      </c>
      <c r="E4437" s="1">
        <v>1</v>
      </c>
      <c r="G4437" s="1">
        <v>3</v>
      </c>
      <c r="H4437" s="1">
        <v>1</v>
      </c>
    </row>
    <row r="4438" spans="1:8" x14ac:dyDescent="0.3">
      <c r="A4438" s="8" t="s">
        <v>4047</v>
      </c>
      <c r="B4438" s="6">
        <v>1941</v>
      </c>
      <c r="C4438" s="1">
        <v>1941</v>
      </c>
      <c r="D4438" s="1">
        <v>1</v>
      </c>
      <c r="E4438" s="1">
        <v>1</v>
      </c>
      <c r="G4438" s="1">
        <v>1</v>
      </c>
      <c r="H4438" s="1">
        <v>1</v>
      </c>
    </row>
    <row r="4439" spans="1:8" x14ac:dyDescent="0.3">
      <c r="A4439" s="8" t="s">
        <v>7371</v>
      </c>
      <c r="B4439" s="6">
        <v>1928</v>
      </c>
      <c r="C4439" s="1">
        <v>1928</v>
      </c>
      <c r="D4439" s="1">
        <v>4</v>
      </c>
      <c r="E4439" s="1">
        <v>1</v>
      </c>
      <c r="G4439" s="1">
        <v>4</v>
      </c>
      <c r="H4439" s="1">
        <v>1</v>
      </c>
    </row>
    <row r="4440" spans="1:8" x14ac:dyDescent="0.3">
      <c r="A4440" s="8" t="s">
        <v>6494</v>
      </c>
      <c r="B4440" s="6">
        <v>1908</v>
      </c>
      <c r="C4440" s="1">
        <v>1908</v>
      </c>
      <c r="D4440" s="1">
        <v>2</v>
      </c>
      <c r="E4440" s="1">
        <v>1</v>
      </c>
      <c r="G4440" s="1">
        <v>2</v>
      </c>
      <c r="H4440" s="1">
        <v>1</v>
      </c>
    </row>
    <row r="4441" spans="1:8" x14ac:dyDescent="0.3">
      <c r="A4441" s="8" t="s">
        <v>369</v>
      </c>
      <c r="B4441" s="6">
        <v>1905</v>
      </c>
      <c r="C4441" s="1">
        <v>1905</v>
      </c>
      <c r="D4441" s="1">
        <v>3</v>
      </c>
      <c r="E4441" s="1">
        <v>1</v>
      </c>
      <c r="G4441" s="1">
        <v>3</v>
      </c>
      <c r="H4441" s="1">
        <v>1</v>
      </c>
    </row>
    <row r="4442" spans="1:8" x14ac:dyDescent="0.3">
      <c r="A4442" s="8" t="s">
        <v>6019</v>
      </c>
      <c r="B4442" s="6">
        <v>1904</v>
      </c>
      <c r="C4442" s="1">
        <v>1904</v>
      </c>
      <c r="D4442" s="1">
        <v>4</v>
      </c>
      <c r="E4442" s="1">
        <v>1</v>
      </c>
      <c r="G4442" s="1">
        <v>4</v>
      </c>
      <c r="H4442" s="1">
        <v>1</v>
      </c>
    </row>
    <row r="4443" spans="1:8" x14ac:dyDescent="0.3">
      <c r="A4443" s="8" t="s">
        <v>2407</v>
      </c>
      <c r="B4443" s="6">
        <v>1897</v>
      </c>
      <c r="C4443" s="1">
        <v>1897</v>
      </c>
      <c r="D4443" s="1">
        <v>1</v>
      </c>
      <c r="E4443" s="1">
        <v>1</v>
      </c>
      <c r="G4443" s="1">
        <v>1</v>
      </c>
      <c r="H4443" s="1">
        <v>1</v>
      </c>
    </row>
    <row r="4444" spans="1:8" x14ac:dyDescent="0.3">
      <c r="A4444" s="8" t="s">
        <v>3864</v>
      </c>
      <c r="B4444" s="6">
        <v>1896</v>
      </c>
      <c r="C4444" s="1">
        <v>1896</v>
      </c>
      <c r="D4444" s="1">
        <v>2</v>
      </c>
      <c r="E4444" s="1">
        <v>1</v>
      </c>
      <c r="G4444" s="1">
        <v>2</v>
      </c>
      <c r="H4444" s="1">
        <v>1</v>
      </c>
    </row>
    <row r="4445" spans="1:8" x14ac:dyDescent="0.3">
      <c r="A4445" s="8" t="s">
        <v>9386</v>
      </c>
      <c r="B4445" s="6">
        <v>1896</v>
      </c>
      <c r="C4445" s="1">
        <v>1896</v>
      </c>
      <c r="D4445" s="1">
        <v>2</v>
      </c>
      <c r="E4445" s="1">
        <v>1</v>
      </c>
      <c r="G4445" s="1">
        <v>2</v>
      </c>
      <c r="H4445" s="1">
        <v>1</v>
      </c>
    </row>
    <row r="4446" spans="1:8" x14ac:dyDescent="0.3">
      <c r="A4446" s="8" t="s">
        <v>5035</v>
      </c>
      <c r="B4446" s="6">
        <v>1884</v>
      </c>
      <c r="C4446" s="1">
        <v>1884</v>
      </c>
      <c r="D4446" s="1">
        <v>3</v>
      </c>
      <c r="E4446" s="1">
        <v>1</v>
      </c>
      <c r="G4446" s="1">
        <v>3</v>
      </c>
      <c r="H4446" s="1">
        <v>1</v>
      </c>
    </row>
    <row r="4447" spans="1:8" x14ac:dyDescent="0.3">
      <c r="A4447" s="8" t="s">
        <v>2118</v>
      </c>
      <c r="B4447" s="6">
        <v>1884</v>
      </c>
      <c r="C4447" s="1">
        <v>1884</v>
      </c>
      <c r="D4447" s="1">
        <v>3</v>
      </c>
      <c r="E4447" s="1">
        <v>1</v>
      </c>
      <c r="G4447" s="1">
        <v>3</v>
      </c>
      <c r="H4447" s="1">
        <v>1</v>
      </c>
    </row>
    <row r="4448" spans="1:8" x14ac:dyDescent="0.3">
      <c r="A4448" s="8" t="s">
        <v>5273</v>
      </c>
      <c r="B4448" s="6">
        <v>1876</v>
      </c>
      <c r="C4448" s="1">
        <v>1876</v>
      </c>
      <c r="D4448" s="1">
        <v>2</v>
      </c>
      <c r="E4448" s="1">
        <v>1</v>
      </c>
      <c r="G4448" s="1">
        <v>2</v>
      </c>
      <c r="H4448" s="1">
        <v>1</v>
      </c>
    </row>
    <row r="4449" spans="1:8" x14ac:dyDescent="0.3">
      <c r="A4449" s="8" t="s">
        <v>9347</v>
      </c>
      <c r="B4449" s="6">
        <v>1875</v>
      </c>
      <c r="C4449" s="1">
        <v>1875</v>
      </c>
      <c r="D4449" s="1">
        <v>5</v>
      </c>
      <c r="E4449" s="1">
        <v>1</v>
      </c>
      <c r="G4449" s="1">
        <v>5</v>
      </c>
      <c r="H4449" s="1">
        <v>1</v>
      </c>
    </row>
    <row r="4450" spans="1:8" x14ac:dyDescent="0.3">
      <c r="A4450" s="8" t="s">
        <v>5713</v>
      </c>
      <c r="B4450" s="6">
        <v>1872</v>
      </c>
      <c r="C4450" s="1">
        <v>1872</v>
      </c>
      <c r="D4450" s="1">
        <v>2</v>
      </c>
      <c r="E4450" s="1">
        <v>1</v>
      </c>
      <c r="G4450" s="1">
        <v>2</v>
      </c>
      <c r="H4450" s="1">
        <v>1</v>
      </c>
    </row>
    <row r="4451" spans="1:8" x14ac:dyDescent="0.3">
      <c r="A4451" s="8" t="s">
        <v>6979</v>
      </c>
      <c r="B4451" s="6">
        <v>1869</v>
      </c>
      <c r="C4451" s="1">
        <v>1869</v>
      </c>
      <c r="D4451" s="1">
        <v>1</v>
      </c>
      <c r="E4451" s="1">
        <v>1</v>
      </c>
      <c r="G4451" s="1">
        <v>1</v>
      </c>
      <c r="H4451" s="1">
        <v>1</v>
      </c>
    </row>
    <row r="4452" spans="1:8" x14ac:dyDescent="0.3">
      <c r="A4452" s="8" t="s">
        <v>6689</v>
      </c>
      <c r="B4452" s="6">
        <v>1854</v>
      </c>
      <c r="C4452" s="1">
        <v>1854</v>
      </c>
      <c r="D4452" s="1">
        <v>2</v>
      </c>
      <c r="E4452" s="1">
        <v>1</v>
      </c>
      <c r="G4452" s="1">
        <v>2</v>
      </c>
      <c r="H4452" s="1">
        <v>1</v>
      </c>
    </row>
    <row r="4453" spans="1:8" x14ac:dyDescent="0.3">
      <c r="A4453" s="8" t="s">
        <v>7305</v>
      </c>
      <c r="B4453" s="6">
        <v>1848</v>
      </c>
      <c r="C4453" s="1">
        <v>1848</v>
      </c>
      <c r="D4453" s="1">
        <v>2</v>
      </c>
      <c r="E4453" s="1">
        <v>1</v>
      </c>
      <c r="G4453" s="1">
        <v>2</v>
      </c>
      <c r="H4453" s="1">
        <v>1</v>
      </c>
    </row>
    <row r="4454" spans="1:8" x14ac:dyDescent="0.3">
      <c r="A4454" s="8" t="s">
        <v>2420</v>
      </c>
      <c r="B4454" s="6">
        <v>1828</v>
      </c>
      <c r="C4454" s="1">
        <v>1828</v>
      </c>
      <c r="D4454" s="1">
        <v>2</v>
      </c>
      <c r="E4454" s="1">
        <v>1</v>
      </c>
      <c r="G4454" s="1">
        <v>2</v>
      </c>
      <c r="H4454" s="1">
        <v>1</v>
      </c>
    </row>
    <row r="4455" spans="1:8" x14ac:dyDescent="0.3">
      <c r="A4455" s="8" t="s">
        <v>6704</v>
      </c>
      <c r="B4455" s="6">
        <v>1824</v>
      </c>
      <c r="C4455" s="1">
        <v>1824</v>
      </c>
      <c r="D4455" s="1">
        <v>3</v>
      </c>
      <c r="E4455" s="1">
        <v>1</v>
      </c>
      <c r="G4455" s="1">
        <v>3</v>
      </c>
      <c r="H4455" s="1">
        <v>1</v>
      </c>
    </row>
    <row r="4456" spans="1:8" x14ac:dyDescent="0.3">
      <c r="A4456" s="8" t="s">
        <v>8808</v>
      </c>
      <c r="B4456" s="6">
        <v>1824</v>
      </c>
      <c r="C4456" s="1">
        <v>1824</v>
      </c>
      <c r="D4456" s="1">
        <v>1</v>
      </c>
      <c r="E4456" s="1">
        <v>1</v>
      </c>
      <c r="G4456" s="1">
        <v>1</v>
      </c>
      <c r="H4456" s="1">
        <v>1</v>
      </c>
    </row>
    <row r="4457" spans="1:8" x14ac:dyDescent="0.3">
      <c r="A4457" s="8" t="s">
        <v>7435</v>
      </c>
      <c r="B4457" s="6">
        <v>1824</v>
      </c>
      <c r="C4457" s="1">
        <v>1824</v>
      </c>
      <c r="D4457" s="1">
        <v>2</v>
      </c>
      <c r="E4457" s="1">
        <v>1</v>
      </c>
      <c r="G4457" s="1">
        <v>2</v>
      </c>
      <c r="H4457" s="1">
        <v>1</v>
      </c>
    </row>
    <row r="4458" spans="1:8" x14ac:dyDescent="0.3">
      <c r="A4458" s="8" t="s">
        <v>9242</v>
      </c>
      <c r="B4458" s="6">
        <v>1816</v>
      </c>
      <c r="C4458" s="1">
        <v>1816</v>
      </c>
      <c r="D4458" s="1">
        <v>2</v>
      </c>
      <c r="E4458" s="1">
        <v>1</v>
      </c>
      <c r="G4458" s="1">
        <v>2</v>
      </c>
      <c r="H4458" s="1">
        <v>1</v>
      </c>
    </row>
    <row r="4459" spans="1:8" x14ac:dyDescent="0.3">
      <c r="A4459" s="8" t="s">
        <v>6987</v>
      </c>
      <c r="B4459" s="6">
        <v>1816</v>
      </c>
      <c r="C4459" s="1">
        <v>1816</v>
      </c>
      <c r="D4459" s="1">
        <v>2</v>
      </c>
      <c r="E4459" s="1">
        <v>1</v>
      </c>
      <c r="G4459" s="1">
        <v>2</v>
      </c>
      <c r="H4459" s="1">
        <v>1</v>
      </c>
    </row>
    <row r="4460" spans="1:8" x14ac:dyDescent="0.3">
      <c r="A4460" s="8" t="s">
        <v>543</v>
      </c>
      <c r="B4460" s="6">
        <v>1816</v>
      </c>
      <c r="C4460" s="1">
        <v>1816</v>
      </c>
      <c r="D4460" s="1">
        <v>5</v>
      </c>
      <c r="E4460" s="1">
        <v>1</v>
      </c>
      <c r="G4460" s="1">
        <v>5</v>
      </c>
      <c r="H4460" s="1">
        <v>1</v>
      </c>
    </row>
    <row r="4461" spans="1:8" x14ac:dyDescent="0.3">
      <c r="A4461" s="8" t="s">
        <v>7932</v>
      </c>
      <c r="B4461" s="6">
        <v>1794</v>
      </c>
      <c r="C4461" s="1">
        <v>1794</v>
      </c>
      <c r="D4461" s="1">
        <v>3</v>
      </c>
      <c r="E4461" s="1">
        <v>1</v>
      </c>
      <c r="G4461" s="1">
        <v>3</v>
      </c>
      <c r="H4461" s="1">
        <v>1</v>
      </c>
    </row>
    <row r="4462" spans="1:8" x14ac:dyDescent="0.3">
      <c r="A4462" s="8" t="s">
        <v>7092</v>
      </c>
      <c r="B4462" s="6">
        <v>1794</v>
      </c>
      <c r="C4462" s="1">
        <v>1794</v>
      </c>
      <c r="D4462" s="1">
        <v>3</v>
      </c>
      <c r="E4462" s="1">
        <v>1</v>
      </c>
      <c r="G4462" s="1">
        <v>3</v>
      </c>
      <c r="H4462" s="1">
        <v>1</v>
      </c>
    </row>
    <row r="4463" spans="1:8" x14ac:dyDescent="0.3">
      <c r="A4463" s="8" t="s">
        <v>6536</v>
      </c>
      <c r="B4463" s="6">
        <v>1794</v>
      </c>
      <c r="C4463" s="1">
        <v>1794</v>
      </c>
      <c r="D4463" s="1">
        <v>3</v>
      </c>
      <c r="E4463" s="1">
        <v>1</v>
      </c>
      <c r="G4463" s="1">
        <v>3</v>
      </c>
      <c r="H4463" s="1">
        <v>1</v>
      </c>
    </row>
    <row r="4464" spans="1:8" x14ac:dyDescent="0.3">
      <c r="A4464" s="8" t="s">
        <v>8659</v>
      </c>
      <c r="B4464" s="6">
        <v>1794</v>
      </c>
      <c r="C4464" s="1">
        <v>1794</v>
      </c>
      <c r="D4464" s="1">
        <v>3</v>
      </c>
      <c r="E4464" s="1">
        <v>1</v>
      </c>
      <c r="G4464" s="1">
        <v>3</v>
      </c>
      <c r="H4464" s="1">
        <v>1</v>
      </c>
    </row>
    <row r="4465" spans="1:8" x14ac:dyDescent="0.3">
      <c r="A4465" s="8" t="s">
        <v>8427</v>
      </c>
      <c r="B4465" s="6">
        <v>1794</v>
      </c>
      <c r="C4465" s="1">
        <v>1794</v>
      </c>
      <c r="D4465" s="1">
        <v>3</v>
      </c>
      <c r="E4465" s="1">
        <v>1</v>
      </c>
      <c r="G4465" s="1">
        <v>3</v>
      </c>
      <c r="H4465" s="1">
        <v>1</v>
      </c>
    </row>
    <row r="4466" spans="1:8" x14ac:dyDescent="0.3">
      <c r="A4466" s="8" t="s">
        <v>6995</v>
      </c>
      <c r="B4466" s="6">
        <v>1792</v>
      </c>
      <c r="C4466" s="1">
        <v>1792</v>
      </c>
      <c r="D4466" s="1">
        <v>4</v>
      </c>
      <c r="E4466" s="1">
        <v>1</v>
      </c>
      <c r="G4466" s="1">
        <v>4</v>
      </c>
      <c r="H4466" s="1">
        <v>1</v>
      </c>
    </row>
    <row r="4467" spans="1:8" x14ac:dyDescent="0.3">
      <c r="A4467" s="8" t="s">
        <v>3357</v>
      </c>
      <c r="B4467" s="6">
        <v>1788</v>
      </c>
      <c r="C4467" s="1">
        <v>1788</v>
      </c>
      <c r="D4467" s="1">
        <v>3</v>
      </c>
      <c r="E4467" s="1">
        <v>1</v>
      </c>
      <c r="G4467" s="1">
        <v>3</v>
      </c>
      <c r="H4467" s="1">
        <v>1</v>
      </c>
    </row>
    <row r="4468" spans="1:8" x14ac:dyDescent="0.3">
      <c r="A4468" s="8" t="s">
        <v>5734</v>
      </c>
      <c r="B4468" s="6">
        <v>1788</v>
      </c>
      <c r="C4468" s="1">
        <v>1788</v>
      </c>
      <c r="D4468" s="1">
        <v>3</v>
      </c>
      <c r="E4468" s="1">
        <v>1</v>
      </c>
      <c r="G4468" s="1">
        <v>3</v>
      </c>
      <c r="H4468" s="1">
        <v>1</v>
      </c>
    </row>
    <row r="4469" spans="1:8" x14ac:dyDescent="0.3">
      <c r="A4469" s="8" t="s">
        <v>2621</v>
      </c>
      <c r="B4469" s="6">
        <v>1783</v>
      </c>
      <c r="C4469" s="1">
        <v>1000</v>
      </c>
      <c r="D4469" s="1">
        <v>7</v>
      </c>
      <c r="E4469" s="1">
        <v>2</v>
      </c>
      <c r="G4469" s="1">
        <v>7</v>
      </c>
      <c r="H4469" s="1">
        <v>2</v>
      </c>
    </row>
    <row r="4470" spans="1:8" x14ac:dyDescent="0.3">
      <c r="A4470" s="8" t="s">
        <v>7706</v>
      </c>
      <c r="B4470" s="6">
        <v>1772</v>
      </c>
      <c r="C4470" s="1">
        <v>1772</v>
      </c>
      <c r="D4470" s="1">
        <v>5</v>
      </c>
      <c r="E4470" s="1">
        <v>1</v>
      </c>
      <c r="G4470" s="1">
        <v>5</v>
      </c>
      <c r="H4470" s="1">
        <v>1</v>
      </c>
    </row>
    <row r="4471" spans="1:8" x14ac:dyDescent="0.3">
      <c r="A4471" s="8" t="s">
        <v>3429</v>
      </c>
      <c r="B4471" s="6">
        <v>1770</v>
      </c>
      <c r="C4471" s="1">
        <v>1770</v>
      </c>
      <c r="D4471" s="1">
        <v>3</v>
      </c>
      <c r="E4471" s="1">
        <v>1</v>
      </c>
      <c r="G4471" s="1">
        <v>3</v>
      </c>
      <c r="H4471" s="1">
        <v>1</v>
      </c>
    </row>
    <row r="4472" spans="1:8" x14ac:dyDescent="0.3">
      <c r="A4472" s="8" t="s">
        <v>817</v>
      </c>
      <c r="B4472" s="6">
        <v>1768</v>
      </c>
      <c r="C4472" s="1">
        <v>1768</v>
      </c>
      <c r="D4472" s="1">
        <v>8</v>
      </c>
      <c r="E4472" s="1">
        <v>1</v>
      </c>
      <c r="G4472" s="1">
        <v>8</v>
      </c>
      <c r="H4472" s="1">
        <v>1</v>
      </c>
    </row>
    <row r="4473" spans="1:8" x14ac:dyDescent="0.3">
      <c r="A4473" s="8" t="s">
        <v>7734</v>
      </c>
      <c r="B4473" s="6">
        <v>1764</v>
      </c>
      <c r="C4473" s="1">
        <v>1764</v>
      </c>
      <c r="D4473" s="1">
        <v>4</v>
      </c>
      <c r="E4473" s="1">
        <v>1</v>
      </c>
      <c r="G4473" s="1">
        <v>4</v>
      </c>
      <c r="H4473" s="1">
        <v>1</v>
      </c>
    </row>
    <row r="4474" spans="1:8" x14ac:dyDescent="0.3">
      <c r="A4474" s="8" t="s">
        <v>9412</v>
      </c>
      <c r="B4474" s="6">
        <v>1762</v>
      </c>
      <c r="C4474" s="1">
        <v>984</v>
      </c>
      <c r="D4474" s="1">
        <v>3</v>
      </c>
      <c r="E4474" s="1">
        <v>2</v>
      </c>
      <c r="G4474" s="1">
        <v>3</v>
      </c>
      <c r="H4474" s="1">
        <v>2</v>
      </c>
    </row>
    <row r="4475" spans="1:8" x14ac:dyDescent="0.3">
      <c r="A4475" s="8" t="s">
        <v>8252</v>
      </c>
      <c r="B4475" s="6">
        <v>1752</v>
      </c>
      <c r="C4475" s="1">
        <v>1752</v>
      </c>
      <c r="D4475" s="1">
        <v>3</v>
      </c>
      <c r="E4475" s="1">
        <v>1</v>
      </c>
      <c r="G4475" s="1">
        <v>3</v>
      </c>
      <c r="H4475" s="1">
        <v>1</v>
      </c>
    </row>
    <row r="4476" spans="1:8" x14ac:dyDescent="0.3">
      <c r="A4476" s="8" t="s">
        <v>6784</v>
      </c>
      <c r="B4476" s="6">
        <v>1748</v>
      </c>
      <c r="C4476" s="1">
        <v>1748</v>
      </c>
      <c r="D4476" s="1">
        <v>2</v>
      </c>
      <c r="E4476" s="1">
        <v>1</v>
      </c>
      <c r="G4476" s="1">
        <v>2</v>
      </c>
      <c r="H4476" s="1">
        <v>1</v>
      </c>
    </row>
    <row r="4477" spans="1:8" x14ac:dyDescent="0.3">
      <c r="A4477" s="8" t="s">
        <v>7765</v>
      </c>
      <c r="B4477" s="6">
        <v>1748</v>
      </c>
      <c r="C4477" s="1">
        <v>1748</v>
      </c>
      <c r="D4477" s="1">
        <v>4</v>
      </c>
      <c r="E4477" s="1">
        <v>1</v>
      </c>
      <c r="G4477" s="1">
        <v>4</v>
      </c>
      <c r="H4477" s="1">
        <v>1</v>
      </c>
    </row>
    <row r="4478" spans="1:8" x14ac:dyDescent="0.3">
      <c r="A4478" s="8" t="s">
        <v>4328</v>
      </c>
      <c r="B4478" s="6">
        <v>1748</v>
      </c>
      <c r="C4478" s="1">
        <v>1748</v>
      </c>
      <c r="D4478" s="1">
        <v>5</v>
      </c>
      <c r="E4478" s="1">
        <v>1</v>
      </c>
      <c r="G4478" s="1">
        <v>5</v>
      </c>
      <c r="H4478" s="1">
        <v>1</v>
      </c>
    </row>
    <row r="4479" spans="1:8" x14ac:dyDescent="0.3">
      <c r="A4479" s="8" t="s">
        <v>4512</v>
      </c>
      <c r="B4479" s="6">
        <v>1748</v>
      </c>
      <c r="C4479" s="1">
        <v>1748</v>
      </c>
      <c r="D4479" s="1">
        <v>2</v>
      </c>
      <c r="E4479" s="1">
        <v>1</v>
      </c>
      <c r="G4479" s="1">
        <v>2</v>
      </c>
      <c r="H4479" s="1">
        <v>1</v>
      </c>
    </row>
    <row r="4480" spans="1:8" x14ac:dyDescent="0.3">
      <c r="A4480" s="8" t="s">
        <v>3236</v>
      </c>
      <c r="B4480" s="6">
        <v>1746</v>
      </c>
      <c r="C4480" s="1">
        <v>1746</v>
      </c>
      <c r="D4480" s="1">
        <v>6</v>
      </c>
      <c r="E4480" s="1">
        <v>1</v>
      </c>
      <c r="G4480" s="1">
        <v>6</v>
      </c>
      <c r="H4480" s="1">
        <v>1</v>
      </c>
    </row>
    <row r="4481" spans="1:8" x14ac:dyDescent="0.3">
      <c r="A4481" s="8" t="s">
        <v>2585</v>
      </c>
      <c r="B4481" s="6">
        <v>1746</v>
      </c>
      <c r="C4481" s="1">
        <v>1746</v>
      </c>
      <c r="D4481" s="1">
        <v>2</v>
      </c>
      <c r="E4481" s="1">
        <v>1</v>
      </c>
      <c r="G4481" s="1">
        <v>2</v>
      </c>
      <c r="H4481" s="1">
        <v>1</v>
      </c>
    </row>
    <row r="4482" spans="1:8" x14ac:dyDescent="0.3">
      <c r="A4482" s="8" t="s">
        <v>1919</v>
      </c>
      <c r="B4482" s="6">
        <v>1744</v>
      </c>
      <c r="C4482" s="1">
        <v>1744</v>
      </c>
      <c r="D4482" s="1">
        <v>1</v>
      </c>
      <c r="E4482" s="1">
        <v>1</v>
      </c>
      <c r="G4482" s="1">
        <v>1</v>
      </c>
      <c r="H4482" s="1">
        <v>1</v>
      </c>
    </row>
    <row r="4483" spans="1:8" x14ac:dyDescent="0.3">
      <c r="A4483" s="8" t="s">
        <v>8366</v>
      </c>
      <c r="B4483" s="6">
        <v>1743</v>
      </c>
      <c r="C4483" s="1">
        <v>1743</v>
      </c>
      <c r="D4483" s="1">
        <v>3</v>
      </c>
      <c r="E4483" s="1">
        <v>1</v>
      </c>
      <c r="G4483" s="1">
        <v>3</v>
      </c>
      <c r="H4483" s="1">
        <v>1</v>
      </c>
    </row>
    <row r="4484" spans="1:8" x14ac:dyDescent="0.3">
      <c r="A4484" s="8" t="s">
        <v>7012</v>
      </c>
      <c r="B4484" s="6">
        <v>1743</v>
      </c>
      <c r="C4484" s="1">
        <v>1743</v>
      </c>
      <c r="D4484" s="1">
        <v>3</v>
      </c>
      <c r="E4484" s="1">
        <v>1</v>
      </c>
      <c r="G4484" s="1">
        <v>3</v>
      </c>
      <c r="H4484" s="1">
        <v>1</v>
      </c>
    </row>
    <row r="4485" spans="1:8" x14ac:dyDescent="0.3">
      <c r="A4485" s="8" t="s">
        <v>299</v>
      </c>
      <c r="B4485" s="6">
        <v>1738</v>
      </c>
      <c r="C4485" s="1">
        <v>1738</v>
      </c>
      <c r="D4485" s="1">
        <v>5</v>
      </c>
      <c r="E4485" s="1">
        <v>1</v>
      </c>
      <c r="G4485" s="1">
        <v>5</v>
      </c>
      <c r="H4485" s="1">
        <v>1</v>
      </c>
    </row>
    <row r="4486" spans="1:8" x14ac:dyDescent="0.3">
      <c r="A4486" s="8" t="s">
        <v>5887</v>
      </c>
      <c r="B4486" s="6">
        <v>1734</v>
      </c>
      <c r="C4486" s="1">
        <v>1734</v>
      </c>
      <c r="D4486" s="1">
        <v>3</v>
      </c>
      <c r="E4486" s="1">
        <v>1</v>
      </c>
      <c r="G4486" s="1">
        <v>3</v>
      </c>
      <c r="H4486" s="1">
        <v>1</v>
      </c>
    </row>
    <row r="4487" spans="1:8" x14ac:dyDescent="0.3">
      <c r="A4487" s="8" t="s">
        <v>8177</v>
      </c>
      <c r="B4487" s="6">
        <v>1731</v>
      </c>
      <c r="C4487" s="1">
        <v>1731</v>
      </c>
      <c r="D4487" s="1">
        <v>3</v>
      </c>
      <c r="E4487" s="1">
        <v>1</v>
      </c>
      <c r="G4487" s="1">
        <v>3</v>
      </c>
      <c r="H4487" s="1">
        <v>1</v>
      </c>
    </row>
    <row r="4488" spans="1:8" x14ac:dyDescent="0.3">
      <c r="A4488" s="8" t="s">
        <v>4028</v>
      </c>
      <c r="B4488" s="6">
        <v>1731</v>
      </c>
      <c r="C4488" s="1">
        <v>1731</v>
      </c>
      <c r="D4488" s="1">
        <v>3</v>
      </c>
      <c r="E4488" s="1">
        <v>1</v>
      </c>
      <c r="G4488" s="1">
        <v>3</v>
      </c>
      <c r="H4488" s="1">
        <v>1</v>
      </c>
    </row>
    <row r="4489" spans="1:8" x14ac:dyDescent="0.3">
      <c r="A4489" s="8" t="s">
        <v>9237</v>
      </c>
      <c r="B4489" s="6">
        <v>1728</v>
      </c>
      <c r="C4489" s="1">
        <v>1728</v>
      </c>
      <c r="D4489" s="1">
        <v>6</v>
      </c>
      <c r="E4489" s="1">
        <v>1</v>
      </c>
      <c r="G4489" s="1">
        <v>6</v>
      </c>
      <c r="H4489" s="1">
        <v>1</v>
      </c>
    </row>
    <row r="4490" spans="1:8" x14ac:dyDescent="0.3">
      <c r="A4490" s="8" t="s">
        <v>6405</v>
      </c>
      <c r="B4490" s="6">
        <v>1714</v>
      </c>
      <c r="C4490" s="1">
        <v>1714</v>
      </c>
      <c r="D4490" s="1">
        <v>2</v>
      </c>
      <c r="E4490" s="1">
        <v>1</v>
      </c>
      <c r="G4490" s="1">
        <v>2</v>
      </c>
      <c r="H4490" s="1">
        <v>1</v>
      </c>
    </row>
    <row r="4491" spans="1:8" x14ac:dyDescent="0.3">
      <c r="A4491" s="8" t="s">
        <v>8781</v>
      </c>
      <c r="B4491" s="6">
        <v>1712</v>
      </c>
      <c r="C4491" s="1">
        <v>1712</v>
      </c>
      <c r="D4491" s="1">
        <v>4</v>
      </c>
      <c r="E4491" s="1">
        <v>1</v>
      </c>
      <c r="G4491" s="1">
        <v>4</v>
      </c>
      <c r="H4491" s="1">
        <v>1</v>
      </c>
    </row>
    <row r="4492" spans="1:8" x14ac:dyDescent="0.3">
      <c r="A4492" s="8" t="s">
        <v>2685</v>
      </c>
      <c r="B4492" s="6">
        <v>1712</v>
      </c>
      <c r="C4492" s="1">
        <v>1712</v>
      </c>
      <c r="D4492" s="1">
        <v>2</v>
      </c>
      <c r="E4492" s="1">
        <v>1</v>
      </c>
      <c r="G4492" s="1">
        <v>2</v>
      </c>
      <c r="H4492" s="1">
        <v>1</v>
      </c>
    </row>
    <row r="4493" spans="1:8" x14ac:dyDescent="0.3">
      <c r="A4493" s="8" t="s">
        <v>5953</v>
      </c>
      <c r="B4493" s="6">
        <v>1712</v>
      </c>
      <c r="C4493" s="1">
        <v>1712</v>
      </c>
      <c r="D4493" s="1">
        <v>4</v>
      </c>
      <c r="E4493" s="1">
        <v>1</v>
      </c>
      <c r="G4493" s="1">
        <v>4</v>
      </c>
      <c r="H4493" s="1">
        <v>1</v>
      </c>
    </row>
    <row r="4494" spans="1:8" x14ac:dyDescent="0.3">
      <c r="A4494" s="8" t="s">
        <v>6742</v>
      </c>
      <c r="B4494" s="6">
        <v>1705</v>
      </c>
      <c r="C4494" s="1">
        <v>1705</v>
      </c>
      <c r="D4494" s="1">
        <v>5</v>
      </c>
      <c r="E4494" s="1">
        <v>1</v>
      </c>
      <c r="G4494" s="1">
        <v>5</v>
      </c>
      <c r="H4494" s="1">
        <v>1</v>
      </c>
    </row>
    <row r="4495" spans="1:8" x14ac:dyDescent="0.3">
      <c r="A4495" s="8" t="s">
        <v>4687</v>
      </c>
      <c r="B4495" s="6">
        <v>1699</v>
      </c>
      <c r="C4495" s="1">
        <v>1699</v>
      </c>
      <c r="D4495" s="1">
        <v>1</v>
      </c>
      <c r="E4495" s="1">
        <v>1</v>
      </c>
      <c r="G4495" s="1">
        <v>1</v>
      </c>
      <c r="H4495" s="1">
        <v>1</v>
      </c>
    </row>
    <row r="4496" spans="1:8" x14ac:dyDescent="0.3">
      <c r="A4496" s="8" t="s">
        <v>7817</v>
      </c>
      <c r="B4496" s="6">
        <v>1698</v>
      </c>
      <c r="C4496" s="1">
        <v>1698</v>
      </c>
      <c r="D4496" s="1">
        <v>1</v>
      </c>
      <c r="E4496" s="1">
        <v>1</v>
      </c>
      <c r="G4496" s="1">
        <v>1</v>
      </c>
      <c r="H4496" s="1">
        <v>1</v>
      </c>
    </row>
    <row r="4497" spans="1:8" x14ac:dyDescent="0.3">
      <c r="A4497" s="8" t="s">
        <v>5584</v>
      </c>
      <c r="B4497" s="6">
        <v>1692</v>
      </c>
      <c r="C4497" s="1">
        <v>1296</v>
      </c>
      <c r="D4497" s="1">
        <v>4</v>
      </c>
      <c r="E4497" s="1">
        <v>2</v>
      </c>
      <c r="G4497" s="1">
        <v>4</v>
      </c>
      <c r="H4497" s="1">
        <v>2</v>
      </c>
    </row>
    <row r="4498" spans="1:8" x14ac:dyDescent="0.3">
      <c r="A4498" s="8" t="s">
        <v>7761</v>
      </c>
      <c r="B4498" s="6">
        <v>1681</v>
      </c>
      <c r="C4498" s="1">
        <v>1681</v>
      </c>
      <c r="D4498" s="1">
        <v>5</v>
      </c>
      <c r="E4498" s="1">
        <v>1</v>
      </c>
      <c r="G4498" s="1">
        <v>5</v>
      </c>
      <c r="H4498" s="1">
        <v>1</v>
      </c>
    </row>
    <row r="4499" spans="1:8" x14ac:dyDescent="0.3">
      <c r="A4499" s="8" t="s">
        <v>6178</v>
      </c>
      <c r="B4499" s="6">
        <v>1678</v>
      </c>
      <c r="C4499" s="1">
        <v>1678</v>
      </c>
      <c r="D4499" s="1">
        <v>2</v>
      </c>
      <c r="E4499" s="1">
        <v>1</v>
      </c>
      <c r="G4499" s="1">
        <v>2</v>
      </c>
      <c r="H4499" s="1">
        <v>1</v>
      </c>
    </row>
    <row r="4500" spans="1:8" x14ac:dyDescent="0.3">
      <c r="A4500" s="8" t="s">
        <v>5514</v>
      </c>
      <c r="B4500" s="6">
        <v>1674</v>
      </c>
      <c r="C4500" s="1">
        <v>1674</v>
      </c>
      <c r="D4500" s="1">
        <v>2</v>
      </c>
      <c r="E4500" s="1">
        <v>1</v>
      </c>
      <c r="G4500" s="1">
        <v>2</v>
      </c>
      <c r="H4500" s="1">
        <v>1</v>
      </c>
    </row>
    <row r="4501" spans="1:8" x14ac:dyDescent="0.3">
      <c r="A4501" s="8" t="s">
        <v>8927</v>
      </c>
      <c r="B4501" s="6">
        <v>1674</v>
      </c>
      <c r="C4501" s="1">
        <v>1674</v>
      </c>
      <c r="D4501" s="1">
        <v>2</v>
      </c>
      <c r="E4501" s="1">
        <v>1</v>
      </c>
      <c r="G4501" s="1">
        <v>2</v>
      </c>
      <c r="H4501" s="1">
        <v>1</v>
      </c>
    </row>
    <row r="4502" spans="1:8" x14ac:dyDescent="0.3">
      <c r="A4502" s="8" t="s">
        <v>5142</v>
      </c>
      <c r="B4502" s="6">
        <v>1672</v>
      </c>
      <c r="C4502" s="1">
        <v>1672</v>
      </c>
      <c r="D4502" s="1">
        <v>5</v>
      </c>
      <c r="E4502" s="1">
        <v>1</v>
      </c>
      <c r="G4502" s="1">
        <v>5</v>
      </c>
      <c r="H4502" s="1">
        <v>1</v>
      </c>
    </row>
    <row r="4503" spans="1:8" x14ac:dyDescent="0.3">
      <c r="A4503" s="8" t="s">
        <v>3621</v>
      </c>
      <c r="B4503" s="6">
        <v>1668</v>
      </c>
      <c r="C4503" s="1">
        <v>1668</v>
      </c>
      <c r="D4503" s="1">
        <v>3</v>
      </c>
      <c r="E4503" s="1">
        <v>1</v>
      </c>
      <c r="G4503" s="1">
        <v>3</v>
      </c>
      <c r="H4503" s="1">
        <v>1</v>
      </c>
    </row>
    <row r="4504" spans="1:8" x14ac:dyDescent="0.3">
      <c r="A4504" s="8" t="s">
        <v>854</v>
      </c>
      <c r="B4504" s="6">
        <v>1664</v>
      </c>
      <c r="C4504" s="1">
        <v>926</v>
      </c>
      <c r="D4504" s="1">
        <v>4</v>
      </c>
      <c r="E4504" s="1">
        <v>2</v>
      </c>
      <c r="G4504" s="1">
        <v>4</v>
      </c>
      <c r="H4504" s="1">
        <v>2</v>
      </c>
    </row>
    <row r="4505" spans="1:8" x14ac:dyDescent="0.3">
      <c r="A4505" s="8" t="s">
        <v>9365</v>
      </c>
      <c r="B4505" s="6">
        <v>1659</v>
      </c>
      <c r="C4505" s="1">
        <v>1659</v>
      </c>
      <c r="D4505" s="1">
        <v>1</v>
      </c>
      <c r="E4505" s="1">
        <v>1</v>
      </c>
      <c r="G4505" s="1">
        <v>1</v>
      </c>
      <c r="H4505" s="1">
        <v>1</v>
      </c>
    </row>
    <row r="4506" spans="1:8" x14ac:dyDescent="0.3">
      <c r="A4506" s="8" t="s">
        <v>8682</v>
      </c>
      <c r="B4506" s="6">
        <v>1656</v>
      </c>
      <c r="C4506" s="1">
        <v>1656</v>
      </c>
      <c r="D4506" s="1">
        <v>3</v>
      </c>
      <c r="E4506" s="1">
        <v>1</v>
      </c>
      <c r="G4506" s="1">
        <v>3</v>
      </c>
      <c r="H4506" s="1">
        <v>1</v>
      </c>
    </row>
    <row r="4507" spans="1:8" x14ac:dyDescent="0.3">
      <c r="A4507" s="8" t="s">
        <v>6320</v>
      </c>
      <c r="B4507" s="6">
        <v>1656</v>
      </c>
      <c r="C4507" s="1">
        <v>1656</v>
      </c>
      <c r="D4507" s="1">
        <v>4</v>
      </c>
      <c r="E4507" s="1">
        <v>1</v>
      </c>
      <c r="G4507" s="1">
        <v>4</v>
      </c>
      <c r="H4507" s="1">
        <v>1</v>
      </c>
    </row>
    <row r="4508" spans="1:8" x14ac:dyDescent="0.3">
      <c r="A4508" s="8" t="s">
        <v>9508</v>
      </c>
      <c r="B4508" s="6">
        <v>1652</v>
      </c>
      <c r="C4508" s="1">
        <v>1652</v>
      </c>
      <c r="D4508" s="1">
        <v>5</v>
      </c>
      <c r="E4508" s="1">
        <v>1</v>
      </c>
      <c r="G4508" s="1">
        <v>5</v>
      </c>
      <c r="H4508" s="1">
        <v>1</v>
      </c>
    </row>
    <row r="4509" spans="1:8" x14ac:dyDescent="0.3">
      <c r="A4509" s="8" t="s">
        <v>8778</v>
      </c>
      <c r="B4509" s="6">
        <v>1652</v>
      </c>
      <c r="C4509" s="1">
        <v>1652</v>
      </c>
      <c r="D4509" s="1">
        <v>5</v>
      </c>
      <c r="E4509" s="1">
        <v>1</v>
      </c>
      <c r="G4509" s="1">
        <v>5</v>
      </c>
      <c r="H4509" s="1">
        <v>1</v>
      </c>
    </row>
    <row r="4510" spans="1:8" x14ac:dyDescent="0.3">
      <c r="A4510" s="8" t="s">
        <v>3455</v>
      </c>
      <c r="B4510" s="6">
        <v>1652</v>
      </c>
      <c r="C4510" s="1">
        <v>1652</v>
      </c>
      <c r="D4510" s="1">
        <v>5</v>
      </c>
      <c r="E4510" s="1">
        <v>1</v>
      </c>
      <c r="G4510" s="1">
        <v>5</v>
      </c>
      <c r="H4510" s="1">
        <v>1</v>
      </c>
    </row>
    <row r="4511" spans="1:8" x14ac:dyDescent="0.3">
      <c r="A4511" s="8" t="s">
        <v>8071</v>
      </c>
      <c r="B4511" s="6">
        <v>1652</v>
      </c>
      <c r="C4511" s="1">
        <v>1652</v>
      </c>
      <c r="D4511" s="1">
        <v>5</v>
      </c>
      <c r="E4511" s="1">
        <v>1</v>
      </c>
      <c r="G4511" s="1">
        <v>5</v>
      </c>
      <c r="H4511" s="1">
        <v>1</v>
      </c>
    </row>
    <row r="4512" spans="1:8" x14ac:dyDescent="0.3">
      <c r="A4512" s="8" t="s">
        <v>4212</v>
      </c>
      <c r="B4512" s="6">
        <v>1652</v>
      </c>
      <c r="C4512" s="1">
        <v>1652</v>
      </c>
      <c r="D4512" s="1">
        <v>4</v>
      </c>
      <c r="E4512" s="1">
        <v>1</v>
      </c>
      <c r="G4512" s="1">
        <v>4</v>
      </c>
      <c r="H4512" s="1">
        <v>1</v>
      </c>
    </row>
    <row r="4513" spans="1:8" x14ac:dyDescent="0.3">
      <c r="A4513" s="8" t="s">
        <v>3031</v>
      </c>
      <c r="B4513" s="6">
        <v>1652</v>
      </c>
      <c r="C4513" s="1">
        <v>1652</v>
      </c>
      <c r="D4513" s="1">
        <v>5</v>
      </c>
      <c r="E4513" s="1">
        <v>1</v>
      </c>
      <c r="G4513" s="1">
        <v>5</v>
      </c>
      <c r="H4513" s="1">
        <v>1</v>
      </c>
    </row>
    <row r="4514" spans="1:8" x14ac:dyDescent="0.3">
      <c r="A4514" s="8" t="s">
        <v>6201</v>
      </c>
      <c r="B4514" s="6">
        <v>1628</v>
      </c>
      <c r="C4514" s="1">
        <v>1628</v>
      </c>
      <c r="D4514" s="1">
        <v>2</v>
      </c>
      <c r="E4514" s="1">
        <v>1</v>
      </c>
      <c r="G4514" s="1">
        <v>2</v>
      </c>
      <c r="H4514" s="1">
        <v>1</v>
      </c>
    </row>
    <row r="4515" spans="1:8" x14ac:dyDescent="0.3">
      <c r="A4515" s="8" t="s">
        <v>1053</v>
      </c>
      <c r="B4515" s="6">
        <v>1624</v>
      </c>
      <c r="C4515" s="1">
        <v>1624</v>
      </c>
      <c r="D4515" s="1">
        <v>2</v>
      </c>
      <c r="E4515" s="1">
        <v>1</v>
      </c>
      <c r="G4515" s="1">
        <v>2</v>
      </c>
      <c r="H4515" s="1">
        <v>1</v>
      </c>
    </row>
    <row r="4516" spans="1:8" x14ac:dyDescent="0.3">
      <c r="A4516" s="8" t="s">
        <v>7258</v>
      </c>
      <c r="B4516" s="6">
        <v>1623</v>
      </c>
      <c r="C4516" s="1">
        <v>892</v>
      </c>
      <c r="D4516" s="1">
        <v>5</v>
      </c>
      <c r="E4516" s="1">
        <v>2</v>
      </c>
      <c r="G4516" s="1">
        <v>5</v>
      </c>
      <c r="H4516" s="1">
        <v>2</v>
      </c>
    </row>
    <row r="4517" spans="1:8" x14ac:dyDescent="0.3">
      <c r="A4517" s="8" t="s">
        <v>9084</v>
      </c>
      <c r="B4517" s="6">
        <v>1606</v>
      </c>
      <c r="C4517" s="1">
        <v>1606</v>
      </c>
      <c r="D4517" s="1">
        <v>1</v>
      </c>
      <c r="E4517" s="1">
        <v>1</v>
      </c>
      <c r="G4517" s="1">
        <v>1</v>
      </c>
      <c r="H4517" s="1">
        <v>1</v>
      </c>
    </row>
    <row r="4518" spans="1:8" x14ac:dyDescent="0.3">
      <c r="A4518" s="8" t="s">
        <v>5416</v>
      </c>
      <c r="B4518" s="6">
        <v>1603</v>
      </c>
      <c r="C4518" s="1">
        <v>1603</v>
      </c>
      <c r="D4518" s="1">
        <v>5</v>
      </c>
      <c r="E4518" s="1">
        <v>1</v>
      </c>
      <c r="G4518" s="1">
        <v>5</v>
      </c>
      <c r="H4518" s="1">
        <v>1</v>
      </c>
    </row>
    <row r="4519" spans="1:8" x14ac:dyDescent="0.3">
      <c r="A4519" s="8" t="s">
        <v>6860</v>
      </c>
      <c r="B4519" s="6">
        <v>1596</v>
      </c>
      <c r="C4519" s="1">
        <v>1596</v>
      </c>
      <c r="D4519" s="1">
        <v>2</v>
      </c>
      <c r="E4519" s="1">
        <v>1</v>
      </c>
      <c r="G4519" s="1">
        <v>2</v>
      </c>
      <c r="H4519" s="1">
        <v>1</v>
      </c>
    </row>
    <row r="4520" spans="1:8" x14ac:dyDescent="0.3">
      <c r="A4520" s="8" t="s">
        <v>8218</v>
      </c>
      <c r="B4520" s="6">
        <v>1592</v>
      </c>
      <c r="C4520" s="1">
        <v>1592</v>
      </c>
      <c r="D4520" s="1">
        <v>5</v>
      </c>
      <c r="E4520" s="1">
        <v>1</v>
      </c>
      <c r="G4520" s="1">
        <v>5</v>
      </c>
      <c r="H4520" s="1">
        <v>1</v>
      </c>
    </row>
    <row r="4521" spans="1:8" x14ac:dyDescent="0.3">
      <c r="A4521" s="8" t="s">
        <v>603</v>
      </c>
      <c r="B4521" s="6">
        <v>1592</v>
      </c>
      <c r="C4521" s="1">
        <v>1592</v>
      </c>
      <c r="D4521" s="1">
        <v>5</v>
      </c>
      <c r="E4521" s="1">
        <v>1</v>
      </c>
      <c r="G4521" s="1">
        <v>5</v>
      </c>
      <c r="H4521" s="1">
        <v>1</v>
      </c>
    </row>
    <row r="4522" spans="1:8" x14ac:dyDescent="0.3">
      <c r="A4522" s="8" t="s">
        <v>6008</v>
      </c>
      <c r="B4522" s="6">
        <v>1592</v>
      </c>
      <c r="C4522" s="1">
        <v>1592</v>
      </c>
      <c r="D4522" s="1">
        <v>2</v>
      </c>
      <c r="E4522" s="1">
        <v>1</v>
      </c>
      <c r="G4522" s="1">
        <v>2</v>
      </c>
      <c r="H4522" s="1">
        <v>1</v>
      </c>
    </row>
    <row r="4523" spans="1:8" x14ac:dyDescent="0.3">
      <c r="A4523" s="8" t="s">
        <v>5731</v>
      </c>
      <c r="B4523" s="6">
        <v>1581</v>
      </c>
      <c r="C4523" s="1">
        <v>1168</v>
      </c>
      <c r="D4523" s="1">
        <v>6</v>
      </c>
      <c r="E4523" s="1">
        <v>3</v>
      </c>
      <c r="G4523" s="1">
        <v>6</v>
      </c>
      <c r="H4523" s="1">
        <v>3</v>
      </c>
    </row>
    <row r="4524" spans="1:8" x14ac:dyDescent="0.3">
      <c r="A4524" s="8" t="s">
        <v>8078</v>
      </c>
      <c r="B4524" s="6">
        <v>1557</v>
      </c>
      <c r="C4524" s="1">
        <v>1557</v>
      </c>
      <c r="D4524" s="1">
        <v>3</v>
      </c>
      <c r="E4524" s="1">
        <v>1</v>
      </c>
      <c r="G4524" s="1">
        <v>3</v>
      </c>
      <c r="H4524" s="1">
        <v>1</v>
      </c>
    </row>
    <row r="4525" spans="1:8" x14ac:dyDescent="0.3">
      <c r="A4525" s="8" t="s">
        <v>9152</v>
      </c>
      <c r="B4525" s="6">
        <v>1556</v>
      </c>
      <c r="C4525" s="1">
        <v>1556</v>
      </c>
      <c r="D4525" s="1">
        <v>2</v>
      </c>
      <c r="E4525" s="1">
        <v>1</v>
      </c>
      <c r="G4525" s="1">
        <v>2</v>
      </c>
      <c r="H4525" s="1">
        <v>1</v>
      </c>
    </row>
    <row r="4526" spans="1:8" x14ac:dyDescent="0.3">
      <c r="A4526" s="8" t="s">
        <v>8061</v>
      </c>
      <c r="B4526" s="6">
        <v>1551</v>
      </c>
      <c r="C4526" s="1">
        <v>1551</v>
      </c>
      <c r="D4526" s="1">
        <v>1</v>
      </c>
      <c r="E4526" s="1">
        <v>1</v>
      </c>
      <c r="G4526" s="1">
        <v>1</v>
      </c>
      <c r="H4526" s="1">
        <v>1</v>
      </c>
    </row>
    <row r="4527" spans="1:8" x14ac:dyDescent="0.3">
      <c r="A4527" s="8" t="s">
        <v>7859</v>
      </c>
      <c r="B4527" s="6">
        <v>1549</v>
      </c>
      <c r="C4527" s="1">
        <v>1549</v>
      </c>
      <c r="D4527" s="1">
        <v>5</v>
      </c>
      <c r="E4527" s="1">
        <v>1</v>
      </c>
      <c r="G4527" s="1">
        <v>5</v>
      </c>
      <c r="H4527" s="1">
        <v>1</v>
      </c>
    </row>
    <row r="4528" spans="1:8" x14ac:dyDescent="0.3">
      <c r="A4528" s="8" t="s">
        <v>3194</v>
      </c>
      <c r="B4528" s="6">
        <v>1548</v>
      </c>
      <c r="C4528" s="1">
        <v>1548</v>
      </c>
      <c r="D4528" s="1">
        <v>3</v>
      </c>
      <c r="E4528" s="1">
        <v>1</v>
      </c>
      <c r="G4528" s="1">
        <v>3</v>
      </c>
      <c r="H4528" s="1">
        <v>1</v>
      </c>
    </row>
    <row r="4529" spans="1:8" x14ac:dyDescent="0.3">
      <c r="A4529" s="8" t="s">
        <v>5377</v>
      </c>
      <c r="B4529" s="6">
        <v>1539</v>
      </c>
      <c r="C4529" s="1">
        <v>1191</v>
      </c>
      <c r="D4529" s="1">
        <v>5</v>
      </c>
      <c r="E4529" s="1">
        <v>2</v>
      </c>
      <c r="G4529" s="1">
        <v>5</v>
      </c>
      <c r="H4529" s="1">
        <v>2</v>
      </c>
    </row>
    <row r="4530" spans="1:8" x14ac:dyDescent="0.3">
      <c r="A4530" s="8" t="s">
        <v>6922</v>
      </c>
      <c r="B4530" s="6">
        <v>1536</v>
      </c>
      <c r="C4530" s="1">
        <v>1536</v>
      </c>
      <c r="D4530" s="1">
        <v>2</v>
      </c>
      <c r="E4530" s="1">
        <v>1</v>
      </c>
      <c r="G4530" s="1">
        <v>2</v>
      </c>
      <c r="H4530" s="1">
        <v>1</v>
      </c>
    </row>
    <row r="4531" spans="1:8" x14ac:dyDescent="0.3">
      <c r="A4531" s="8" t="s">
        <v>9094</v>
      </c>
      <c r="B4531" s="6">
        <v>1528</v>
      </c>
      <c r="C4531" s="1">
        <v>1528</v>
      </c>
      <c r="D4531" s="1">
        <v>2</v>
      </c>
      <c r="E4531" s="1">
        <v>1</v>
      </c>
      <c r="G4531" s="1">
        <v>2</v>
      </c>
      <c r="H4531" s="1">
        <v>1</v>
      </c>
    </row>
    <row r="4532" spans="1:8" x14ac:dyDescent="0.3">
      <c r="A4532" s="8" t="s">
        <v>6305</v>
      </c>
      <c r="B4532" s="6">
        <v>1528</v>
      </c>
      <c r="C4532" s="1">
        <v>1296</v>
      </c>
      <c r="D4532" s="1">
        <v>7</v>
      </c>
      <c r="E4532" s="1">
        <v>2</v>
      </c>
      <c r="G4532" s="1">
        <v>7</v>
      </c>
      <c r="H4532" s="1">
        <v>2</v>
      </c>
    </row>
    <row r="4533" spans="1:8" x14ac:dyDescent="0.3">
      <c r="A4533" s="8" t="s">
        <v>7083</v>
      </c>
      <c r="B4533" s="6">
        <v>1528</v>
      </c>
      <c r="C4533" s="1">
        <v>1528</v>
      </c>
      <c r="D4533" s="1">
        <v>5</v>
      </c>
      <c r="E4533" s="1">
        <v>1</v>
      </c>
      <c r="G4533" s="1">
        <v>5</v>
      </c>
      <c r="H4533" s="1">
        <v>1</v>
      </c>
    </row>
    <row r="4534" spans="1:8" x14ac:dyDescent="0.3">
      <c r="A4534" s="8" t="s">
        <v>7489</v>
      </c>
      <c r="B4534" s="6">
        <v>1528</v>
      </c>
      <c r="C4534" s="1">
        <v>1528</v>
      </c>
      <c r="D4534" s="1">
        <v>2</v>
      </c>
      <c r="E4534" s="1">
        <v>1</v>
      </c>
      <c r="G4534" s="1">
        <v>2</v>
      </c>
      <c r="H4534" s="1">
        <v>1</v>
      </c>
    </row>
    <row r="4535" spans="1:8" x14ac:dyDescent="0.3">
      <c r="A4535" s="8" t="s">
        <v>7310</v>
      </c>
      <c r="B4535" s="6">
        <v>1524</v>
      </c>
      <c r="C4535" s="1">
        <v>1524</v>
      </c>
      <c r="D4535" s="1">
        <v>3</v>
      </c>
      <c r="E4535" s="1">
        <v>1</v>
      </c>
      <c r="G4535" s="1">
        <v>3</v>
      </c>
      <c r="H4535" s="1">
        <v>1</v>
      </c>
    </row>
    <row r="4536" spans="1:8" x14ac:dyDescent="0.3">
      <c r="A4536" s="8" t="s">
        <v>5368</v>
      </c>
      <c r="B4536" s="6">
        <v>1524</v>
      </c>
      <c r="C4536" s="1">
        <v>1524</v>
      </c>
      <c r="D4536" s="1">
        <v>3</v>
      </c>
      <c r="E4536" s="1">
        <v>1</v>
      </c>
      <c r="G4536" s="1">
        <v>3</v>
      </c>
      <c r="H4536" s="1">
        <v>1</v>
      </c>
    </row>
    <row r="4537" spans="1:8" x14ac:dyDescent="0.3">
      <c r="A4537" s="8" t="s">
        <v>7326</v>
      </c>
      <c r="B4537" s="6">
        <v>1500</v>
      </c>
      <c r="C4537" s="1">
        <v>1136</v>
      </c>
      <c r="D4537" s="1">
        <v>7</v>
      </c>
      <c r="E4537" s="1">
        <v>2</v>
      </c>
      <c r="G4537" s="1">
        <v>7</v>
      </c>
      <c r="H4537" s="1">
        <v>2</v>
      </c>
    </row>
    <row r="4538" spans="1:8" x14ac:dyDescent="0.3">
      <c r="A4538" s="8" t="s">
        <v>9422</v>
      </c>
      <c r="B4538" s="6">
        <v>1499</v>
      </c>
      <c r="C4538" s="1">
        <v>1499</v>
      </c>
      <c r="D4538" s="1">
        <v>5</v>
      </c>
      <c r="E4538" s="1">
        <v>1</v>
      </c>
      <c r="G4538" s="1">
        <v>5</v>
      </c>
      <c r="H4538" s="1">
        <v>1</v>
      </c>
    </row>
    <row r="4539" spans="1:8" x14ac:dyDescent="0.3">
      <c r="A4539" s="8" t="s">
        <v>6554</v>
      </c>
      <c r="B4539" s="6">
        <v>1496</v>
      </c>
      <c r="C4539" s="1">
        <v>1496</v>
      </c>
      <c r="D4539" s="1">
        <v>4</v>
      </c>
      <c r="E4539" s="1">
        <v>1</v>
      </c>
      <c r="G4539" s="1">
        <v>4</v>
      </c>
      <c r="H4539" s="1">
        <v>1</v>
      </c>
    </row>
    <row r="4540" spans="1:8" x14ac:dyDescent="0.3">
      <c r="A4540" s="8" t="s">
        <v>9353</v>
      </c>
      <c r="B4540" s="6">
        <v>1494</v>
      </c>
      <c r="C4540" s="1">
        <v>1494</v>
      </c>
      <c r="D4540" s="1">
        <v>3</v>
      </c>
      <c r="E4540" s="1">
        <v>1</v>
      </c>
      <c r="G4540" s="1">
        <v>3</v>
      </c>
      <c r="H4540" s="1">
        <v>1</v>
      </c>
    </row>
    <row r="4541" spans="1:8" x14ac:dyDescent="0.3">
      <c r="A4541" s="8" t="s">
        <v>4712</v>
      </c>
      <c r="B4541" s="6">
        <v>1494</v>
      </c>
      <c r="C4541" s="1">
        <v>1494</v>
      </c>
      <c r="D4541" s="1">
        <v>3</v>
      </c>
      <c r="E4541" s="1">
        <v>1</v>
      </c>
      <c r="G4541" s="1">
        <v>3</v>
      </c>
      <c r="H4541" s="1">
        <v>1</v>
      </c>
    </row>
    <row r="4542" spans="1:8" x14ac:dyDescent="0.3">
      <c r="A4542" s="8" t="s">
        <v>4155</v>
      </c>
      <c r="B4542" s="6">
        <v>1494</v>
      </c>
      <c r="C4542" s="1">
        <v>1494</v>
      </c>
      <c r="D4542" s="1">
        <v>3</v>
      </c>
      <c r="E4542" s="1">
        <v>1</v>
      </c>
      <c r="G4542" s="1">
        <v>3</v>
      </c>
      <c r="H4542" s="1">
        <v>1</v>
      </c>
    </row>
    <row r="4543" spans="1:8" x14ac:dyDescent="0.3">
      <c r="A4543" s="8" t="s">
        <v>8191</v>
      </c>
      <c r="B4543" s="6">
        <v>1491</v>
      </c>
      <c r="C4543" s="1">
        <v>1491</v>
      </c>
      <c r="D4543" s="1">
        <v>3</v>
      </c>
      <c r="E4543" s="1">
        <v>1</v>
      </c>
      <c r="G4543" s="1">
        <v>3</v>
      </c>
      <c r="H4543" s="1">
        <v>1</v>
      </c>
    </row>
    <row r="4544" spans="1:8" x14ac:dyDescent="0.3">
      <c r="A4544" s="8" t="s">
        <v>6600</v>
      </c>
      <c r="B4544" s="6">
        <v>1488</v>
      </c>
      <c r="C4544" s="1">
        <v>1488</v>
      </c>
      <c r="D4544" s="1">
        <v>2</v>
      </c>
      <c r="E4544" s="1">
        <v>1</v>
      </c>
      <c r="G4544" s="1">
        <v>2</v>
      </c>
      <c r="H4544" s="1">
        <v>1</v>
      </c>
    </row>
    <row r="4545" spans="1:8" x14ac:dyDescent="0.3">
      <c r="A4545" s="8" t="s">
        <v>7704</v>
      </c>
      <c r="B4545" s="6">
        <v>1482</v>
      </c>
      <c r="C4545" s="1">
        <v>1482</v>
      </c>
      <c r="D4545" s="1">
        <v>6</v>
      </c>
      <c r="E4545" s="1">
        <v>1</v>
      </c>
      <c r="G4545" s="1">
        <v>6</v>
      </c>
      <c r="H4545" s="1">
        <v>1</v>
      </c>
    </row>
    <row r="4546" spans="1:8" x14ac:dyDescent="0.3">
      <c r="A4546" s="8" t="s">
        <v>2364</v>
      </c>
      <c r="B4546" s="6">
        <v>1482</v>
      </c>
      <c r="C4546" s="1">
        <v>1482</v>
      </c>
      <c r="D4546" s="1">
        <v>3</v>
      </c>
      <c r="E4546" s="1">
        <v>1</v>
      </c>
      <c r="G4546" s="1">
        <v>3</v>
      </c>
      <c r="H4546" s="1">
        <v>1</v>
      </c>
    </row>
    <row r="4547" spans="1:8" x14ac:dyDescent="0.3">
      <c r="A4547" s="8" t="s">
        <v>1095</v>
      </c>
      <c r="B4547" s="6">
        <v>1480</v>
      </c>
      <c r="C4547" s="1">
        <v>882</v>
      </c>
      <c r="D4547" s="1">
        <v>3</v>
      </c>
      <c r="E4547" s="1">
        <v>2</v>
      </c>
      <c r="G4547" s="1">
        <v>3</v>
      </c>
      <c r="H4547" s="1">
        <v>2</v>
      </c>
    </row>
    <row r="4548" spans="1:8" x14ac:dyDescent="0.3">
      <c r="A4548" s="8" t="s">
        <v>3850</v>
      </c>
      <c r="B4548" s="6">
        <v>1478</v>
      </c>
      <c r="C4548" s="1">
        <v>1478</v>
      </c>
      <c r="D4548" s="1">
        <v>2</v>
      </c>
      <c r="E4548" s="1">
        <v>1</v>
      </c>
      <c r="G4548" s="1">
        <v>2</v>
      </c>
      <c r="H4548" s="1">
        <v>1</v>
      </c>
    </row>
    <row r="4549" spans="1:8" x14ac:dyDescent="0.3">
      <c r="A4549" s="8" t="s">
        <v>1027</v>
      </c>
      <c r="B4549" s="6">
        <v>1477</v>
      </c>
      <c r="C4549" s="1">
        <v>761</v>
      </c>
      <c r="D4549" s="1">
        <v>3</v>
      </c>
      <c r="E4549" s="1">
        <v>2</v>
      </c>
      <c r="G4549" s="1">
        <v>3</v>
      </c>
      <c r="H4549" s="1">
        <v>2</v>
      </c>
    </row>
    <row r="4550" spans="1:8" x14ac:dyDescent="0.3">
      <c r="A4550" s="8" t="s">
        <v>7520</v>
      </c>
      <c r="B4550" s="6">
        <v>1476</v>
      </c>
      <c r="C4550" s="1">
        <v>1476</v>
      </c>
      <c r="D4550" s="1">
        <v>2</v>
      </c>
      <c r="E4550" s="1">
        <v>1</v>
      </c>
      <c r="G4550" s="1">
        <v>2</v>
      </c>
      <c r="H4550" s="1">
        <v>1</v>
      </c>
    </row>
    <row r="4551" spans="1:8" x14ac:dyDescent="0.3">
      <c r="A4551" s="8" t="s">
        <v>7806</v>
      </c>
      <c r="B4551" s="6">
        <v>1476</v>
      </c>
      <c r="C4551" s="1">
        <v>1476</v>
      </c>
      <c r="D4551" s="1">
        <v>2</v>
      </c>
      <c r="E4551" s="1">
        <v>1</v>
      </c>
      <c r="G4551" s="1">
        <v>2</v>
      </c>
      <c r="H4551" s="1">
        <v>1</v>
      </c>
    </row>
    <row r="4552" spans="1:8" x14ac:dyDescent="0.3">
      <c r="A4552" s="8" t="s">
        <v>7986</v>
      </c>
      <c r="B4552" s="6">
        <v>1473</v>
      </c>
      <c r="C4552" s="1">
        <v>1473</v>
      </c>
      <c r="D4552" s="1">
        <v>3</v>
      </c>
      <c r="E4552" s="1">
        <v>1</v>
      </c>
      <c r="G4552" s="1">
        <v>3</v>
      </c>
      <c r="H4552" s="1">
        <v>1</v>
      </c>
    </row>
    <row r="4553" spans="1:8" x14ac:dyDescent="0.3">
      <c r="A4553" s="8" t="s">
        <v>6470</v>
      </c>
      <c r="B4553" s="6">
        <v>1473</v>
      </c>
      <c r="C4553" s="1">
        <v>1473</v>
      </c>
      <c r="D4553" s="1">
        <v>3</v>
      </c>
      <c r="E4553" s="1">
        <v>1</v>
      </c>
      <c r="G4553" s="1">
        <v>3</v>
      </c>
      <c r="H4553" s="1">
        <v>1</v>
      </c>
    </row>
    <row r="4554" spans="1:8" x14ac:dyDescent="0.3">
      <c r="A4554" s="8" t="s">
        <v>3913</v>
      </c>
      <c r="B4554" s="6">
        <v>1473</v>
      </c>
      <c r="C4554" s="1">
        <v>1473</v>
      </c>
      <c r="D4554" s="1">
        <v>3</v>
      </c>
      <c r="E4554" s="1">
        <v>1</v>
      </c>
      <c r="G4554" s="1">
        <v>3</v>
      </c>
      <c r="H4554" s="1">
        <v>1</v>
      </c>
    </row>
    <row r="4555" spans="1:8" x14ac:dyDescent="0.3">
      <c r="A4555" s="8" t="s">
        <v>4200</v>
      </c>
      <c r="B4555" s="6">
        <v>1467</v>
      </c>
      <c r="C4555" s="1">
        <v>1467</v>
      </c>
      <c r="D4555" s="1">
        <v>3</v>
      </c>
      <c r="E4555" s="1">
        <v>1</v>
      </c>
      <c r="G4555" s="1">
        <v>3</v>
      </c>
      <c r="H4555" s="1">
        <v>1</v>
      </c>
    </row>
    <row r="4556" spans="1:8" x14ac:dyDescent="0.3">
      <c r="A4556" s="8" t="s">
        <v>9333</v>
      </c>
      <c r="B4556" s="6">
        <v>1467</v>
      </c>
      <c r="C4556" s="1">
        <v>1467</v>
      </c>
      <c r="D4556" s="1">
        <v>3</v>
      </c>
      <c r="E4556" s="1">
        <v>1</v>
      </c>
      <c r="G4556" s="1">
        <v>3</v>
      </c>
      <c r="H4556" s="1">
        <v>1</v>
      </c>
    </row>
    <row r="4557" spans="1:8" x14ac:dyDescent="0.3">
      <c r="A4557" s="8" t="s">
        <v>23</v>
      </c>
      <c r="B4557" s="6">
        <v>1462</v>
      </c>
      <c r="C4557" s="1">
        <v>1462</v>
      </c>
      <c r="D4557" s="1">
        <v>2</v>
      </c>
      <c r="E4557" s="1">
        <v>1</v>
      </c>
      <c r="G4557" s="1">
        <v>2</v>
      </c>
      <c r="H4557" s="1">
        <v>1</v>
      </c>
    </row>
    <row r="4558" spans="1:8" x14ac:dyDescent="0.3">
      <c r="A4558" s="8" t="s">
        <v>9214</v>
      </c>
      <c r="B4558" s="6">
        <v>1462</v>
      </c>
      <c r="C4558" s="1">
        <v>1462</v>
      </c>
      <c r="D4558" s="1">
        <v>2</v>
      </c>
      <c r="E4558" s="1">
        <v>1</v>
      </c>
      <c r="G4558" s="1">
        <v>2</v>
      </c>
      <c r="H4558" s="1">
        <v>1</v>
      </c>
    </row>
    <row r="4559" spans="1:8" x14ac:dyDescent="0.3">
      <c r="A4559" s="8" t="s">
        <v>1248</v>
      </c>
      <c r="B4559" s="6">
        <v>1459</v>
      </c>
      <c r="C4559" s="1">
        <v>1459</v>
      </c>
      <c r="D4559" s="1">
        <v>5</v>
      </c>
      <c r="E4559" s="1">
        <v>1</v>
      </c>
      <c r="G4559" s="1">
        <v>5</v>
      </c>
      <c r="H4559" s="1">
        <v>1</v>
      </c>
    </row>
    <row r="4560" spans="1:8" x14ac:dyDescent="0.3">
      <c r="A4560" s="8" t="s">
        <v>6996</v>
      </c>
      <c r="B4560" s="6">
        <v>1459</v>
      </c>
      <c r="C4560" s="1">
        <v>1459</v>
      </c>
      <c r="D4560" s="1">
        <v>5</v>
      </c>
      <c r="E4560" s="1">
        <v>1</v>
      </c>
      <c r="G4560" s="1">
        <v>5</v>
      </c>
      <c r="H4560" s="1">
        <v>1</v>
      </c>
    </row>
    <row r="4561" spans="1:8" x14ac:dyDescent="0.3">
      <c r="A4561" s="8" t="s">
        <v>9116</v>
      </c>
      <c r="B4561" s="6">
        <v>1456</v>
      </c>
      <c r="C4561" s="1">
        <v>1456</v>
      </c>
      <c r="D4561" s="1">
        <v>2</v>
      </c>
      <c r="E4561" s="1">
        <v>1</v>
      </c>
      <c r="G4561" s="1">
        <v>2</v>
      </c>
      <c r="H4561" s="1">
        <v>1</v>
      </c>
    </row>
    <row r="4562" spans="1:8" x14ac:dyDescent="0.3">
      <c r="A4562" s="8" t="s">
        <v>3779</v>
      </c>
      <c r="B4562" s="6">
        <v>1452</v>
      </c>
      <c r="C4562" s="1">
        <v>1452</v>
      </c>
      <c r="D4562" s="1">
        <v>3</v>
      </c>
      <c r="E4562" s="1">
        <v>1</v>
      </c>
      <c r="G4562" s="1">
        <v>3</v>
      </c>
      <c r="H4562" s="1">
        <v>1</v>
      </c>
    </row>
    <row r="4563" spans="1:8" x14ac:dyDescent="0.3">
      <c r="A4563" s="8" t="s">
        <v>6030</v>
      </c>
      <c r="B4563" s="6">
        <v>1448</v>
      </c>
      <c r="C4563" s="1">
        <v>1448</v>
      </c>
      <c r="D4563" s="1">
        <v>5</v>
      </c>
      <c r="E4563" s="1">
        <v>1</v>
      </c>
      <c r="G4563" s="1">
        <v>5</v>
      </c>
      <c r="H4563" s="1">
        <v>1</v>
      </c>
    </row>
    <row r="4564" spans="1:8" x14ac:dyDescent="0.3">
      <c r="A4564" s="8" t="s">
        <v>4275</v>
      </c>
      <c r="B4564" s="6">
        <v>1437</v>
      </c>
      <c r="C4564" s="1">
        <v>1437</v>
      </c>
      <c r="D4564" s="1">
        <v>3</v>
      </c>
      <c r="E4564" s="1">
        <v>1</v>
      </c>
      <c r="G4564" s="1">
        <v>3</v>
      </c>
      <c r="H4564" s="1">
        <v>1</v>
      </c>
    </row>
    <row r="4565" spans="1:8" x14ac:dyDescent="0.3">
      <c r="A4565" s="8" t="s">
        <v>166</v>
      </c>
      <c r="B4565" s="6">
        <v>1428</v>
      </c>
      <c r="C4565" s="1">
        <v>1428</v>
      </c>
      <c r="D4565" s="1">
        <v>7</v>
      </c>
      <c r="E4565" s="1">
        <v>1</v>
      </c>
      <c r="G4565" s="1">
        <v>7</v>
      </c>
      <c r="H4565" s="1">
        <v>1</v>
      </c>
    </row>
    <row r="4566" spans="1:8" x14ac:dyDescent="0.3">
      <c r="A4566" s="8" t="s">
        <v>4156</v>
      </c>
      <c r="B4566" s="6">
        <v>1416</v>
      </c>
      <c r="C4566" s="1">
        <v>1416</v>
      </c>
      <c r="D4566" s="1">
        <v>2</v>
      </c>
      <c r="E4566" s="1">
        <v>1</v>
      </c>
      <c r="G4566" s="1">
        <v>2</v>
      </c>
      <c r="H4566" s="1">
        <v>1</v>
      </c>
    </row>
    <row r="4567" spans="1:8" x14ac:dyDescent="0.3">
      <c r="A4567" s="8" t="s">
        <v>8045</v>
      </c>
      <c r="B4567" s="6">
        <v>1413</v>
      </c>
      <c r="C4567" s="1">
        <v>1413</v>
      </c>
      <c r="D4567" s="1">
        <v>3</v>
      </c>
      <c r="E4567" s="1">
        <v>1</v>
      </c>
      <c r="G4567" s="1">
        <v>3</v>
      </c>
      <c r="H4567" s="1">
        <v>1</v>
      </c>
    </row>
    <row r="4568" spans="1:8" x14ac:dyDescent="0.3">
      <c r="A4568" s="8" t="s">
        <v>8944</v>
      </c>
      <c r="B4568" s="6">
        <v>1410</v>
      </c>
      <c r="C4568" s="1">
        <v>1200</v>
      </c>
      <c r="D4568" s="1">
        <v>5</v>
      </c>
      <c r="E4568" s="1">
        <v>2</v>
      </c>
      <c r="G4568" s="1">
        <v>5</v>
      </c>
      <c r="H4568" s="1">
        <v>2</v>
      </c>
    </row>
    <row r="4569" spans="1:8" x14ac:dyDescent="0.3">
      <c r="A4569" s="8" t="s">
        <v>9411</v>
      </c>
      <c r="B4569" s="6">
        <v>1398</v>
      </c>
      <c r="C4569" s="1">
        <v>1398</v>
      </c>
      <c r="D4569" s="1">
        <v>5</v>
      </c>
      <c r="E4569" s="1">
        <v>1</v>
      </c>
      <c r="G4569" s="1">
        <v>5</v>
      </c>
      <c r="H4569" s="1">
        <v>1</v>
      </c>
    </row>
    <row r="4570" spans="1:8" x14ac:dyDescent="0.3">
      <c r="A4570" s="8" t="s">
        <v>8940</v>
      </c>
      <c r="B4570" s="6">
        <v>1397</v>
      </c>
      <c r="C4570" s="1">
        <v>1397</v>
      </c>
      <c r="D4570" s="1">
        <v>1</v>
      </c>
      <c r="E4570" s="1">
        <v>1</v>
      </c>
      <c r="G4570" s="1">
        <v>1</v>
      </c>
      <c r="H4570" s="1">
        <v>1</v>
      </c>
    </row>
    <row r="4571" spans="1:8" x14ac:dyDescent="0.3">
      <c r="A4571" s="8" t="s">
        <v>3828</v>
      </c>
      <c r="B4571" s="6">
        <v>1394</v>
      </c>
      <c r="C4571" s="1">
        <v>1056</v>
      </c>
      <c r="D4571" s="1">
        <v>3</v>
      </c>
      <c r="E4571" s="1">
        <v>2</v>
      </c>
      <c r="G4571" s="1">
        <v>3</v>
      </c>
      <c r="H4571" s="1">
        <v>2</v>
      </c>
    </row>
    <row r="4572" spans="1:8" x14ac:dyDescent="0.3">
      <c r="A4572" s="8" t="s">
        <v>7863</v>
      </c>
      <c r="B4572" s="6">
        <v>1392</v>
      </c>
      <c r="C4572" s="1">
        <v>1392</v>
      </c>
      <c r="D4572" s="1">
        <v>2</v>
      </c>
      <c r="E4572" s="1">
        <v>1</v>
      </c>
      <c r="G4572" s="1">
        <v>2</v>
      </c>
      <c r="H4572" s="1">
        <v>1</v>
      </c>
    </row>
    <row r="4573" spans="1:8" x14ac:dyDescent="0.3">
      <c r="A4573" s="8" t="s">
        <v>8350</v>
      </c>
      <c r="B4573" s="6">
        <v>1392</v>
      </c>
      <c r="C4573" s="1">
        <v>1392</v>
      </c>
      <c r="D4573" s="1">
        <v>3</v>
      </c>
      <c r="E4573" s="1">
        <v>1</v>
      </c>
      <c r="G4573" s="1">
        <v>3</v>
      </c>
      <c r="H4573" s="1">
        <v>1</v>
      </c>
    </row>
    <row r="4574" spans="1:8" x14ac:dyDescent="0.3">
      <c r="A4574" s="8" t="s">
        <v>7140</v>
      </c>
      <c r="B4574" s="6">
        <v>1392</v>
      </c>
      <c r="C4574" s="1">
        <v>1392</v>
      </c>
      <c r="D4574" s="1">
        <v>3</v>
      </c>
      <c r="E4574" s="1">
        <v>1</v>
      </c>
      <c r="G4574" s="1">
        <v>3</v>
      </c>
      <c r="H4574" s="1">
        <v>1</v>
      </c>
    </row>
    <row r="4575" spans="1:8" x14ac:dyDescent="0.3">
      <c r="A4575" s="8" t="s">
        <v>9362</v>
      </c>
      <c r="B4575" s="6">
        <v>1383</v>
      </c>
      <c r="C4575" s="1">
        <v>699</v>
      </c>
      <c r="D4575" s="1">
        <v>4</v>
      </c>
      <c r="E4575" s="1">
        <v>2</v>
      </c>
      <c r="G4575" s="1">
        <v>4</v>
      </c>
      <c r="H4575" s="1">
        <v>2</v>
      </c>
    </row>
    <row r="4576" spans="1:8" x14ac:dyDescent="0.3">
      <c r="A4576" s="8" t="s">
        <v>1365</v>
      </c>
      <c r="B4576" s="6">
        <v>1376</v>
      </c>
      <c r="C4576" s="1">
        <v>1376</v>
      </c>
      <c r="D4576" s="1">
        <v>2</v>
      </c>
      <c r="E4576" s="1">
        <v>1</v>
      </c>
      <c r="G4576" s="1">
        <v>2</v>
      </c>
      <c r="H4576" s="1">
        <v>1</v>
      </c>
    </row>
    <row r="4577" spans="1:8" x14ac:dyDescent="0.3">
      <c r="A4577" s="8" t="s">
        <v>4407</v>
      </c>
      <c r="B4577" s="6">
        <v>1371</v>
      </c>
      <c r="C4577" s="1">
        <v>1371</v>
      </c>
      <c r="D4577" s="1">
        <v>5</v>
      </c>
      <c r="E4577" s="1">
        <v>1</v>
      </c>
      <c r="G4577" s="1">
        <v>5</v>
      </c>
      <c r="H4577" s="1">
        <v>1</v>
      </c>
    </row>
    <row r="4578" spans="1:8" x14ac:dyDescent="0.3">
      <c r="A4578" s="8" t="s">
        <v>6801</v>
      </c>
      <c r="B4578" s="6">
        <v>1368</v>
      </c>
      <c r="C4578" s="1">
        <v>1368</v>
      </c>
      <c r="D4578" s="1">
        <v>2</v>
      </c>
      <c r="E4578" s="1">
        <v>1</v>
      </c>
      <c r="G4578" s="1">
        <v>2</v>
      </c>
      <c r="H4578" s="1">
        <v>1</v>
      </c>
    </row>
    <row r="4579" spans="1:8" x14ac:dyDescent="0.3">
      <c r="A4579" s="8" t="s">
        <v>6422</v>
      </c>
      <c r="B4579" s="6">
        <v>1362</v>
      </c>
      <c r="C4579" s="1">
        <v>1362</v>
      </c>
      <c r="D4579" s="1">
        <v>3</v>
      </c>
      <c r="E4579" s="1">
        <v>1</v>
      </c>
      <c r="G4579" s="1">
        <v>3</v>
      </c>
      <c r="H4579" s="1">
        <v>1</v>
      </c>
    </row>
    <row r="4580" spans="1:8" x14ac:dyDescent="0.3">
      <c r="A4580" s="8" t="s">
        <v>8974</v>
      </c>
      <c r="B4580" s="6">
        <v>1358</v>
      </c>
      <c r="C4580" s="1">
        <v>1358</v>
      </c>
      <c r="D4580" s="1">
        <v>7</v>
      </c>
      <c r="E4580" s="1">
        <v>1</v>
      </c>
      <c r="G4580" s="1">
        <v>7</v>
      </c>
      <c r="H4580" s="1">
        <v>1</v>
      </c>
    </row>
    <row r="4581" spans="1:8" x14ac:dyDescent="0.3">
      <c r="A4581" s="8" t="s">
        <v>2223</v>
      </c>
      <c r="B4581" s="6">
        <v>1348</v>
      </c>
      <c r="C4581" s="1">
        <v>1348</v>
      </c>
      <c r="D4581" s="1">
        <v>4</v>
      </c>
      <c r="E4581" s="1">
        <v>1</v>
      </c>
      <c r="G4581" s="1">
        <v>4</v>
      </c>
      <c r="H4581" s="1">
        <v>1</v>
      </c>
    </row>
    <row r="4582" spans="1:8" x14ac:dyDescent="0.3">
      <c r="A4582" s="8" t="s">
        <v>6832</v>
      </c>
      <c r="B4582" s="6">
        <v>1348</v>
      </c>
      <c r="C4582" s="1">
        <v>1348</v>
      </c>
      <c r="D4582" s="1">
        <v>1</v>
      </c>
      <c r="E4582" s="1">
        <v>1</v>
      </c>
      <c r="G4582" s="1">
        <v>1</v>
      </c>
      <c r="H4582" s="1">
        <v>1</v>
      </c>
    </row>
    <row r="4583" spans="1:8" x14ac:dyDescent="0.3">
      <c r="A4583" s="8" t="s">
        <v>4456</v>
      </c>
      <c r="B4583" s="6">
        <v>1345</v>
      </c>
      <c r="C4583" s="1">
        <v>599</v>
      </c>
      <c r="D4583" s="1">
        <v>9</v>
      </c>
      <c r="E4583" s="1">
        <v>3</v>
      </c>
      <c r="G4583" s="1">
        <v>9</v>
      </c>
      <c r="H4583" s="1">
        <v>3</v>
      </c>
    </row>
    <row r="4584" spans="1:8" x14ac:dyDescent="0.3">
      <c r="A4584" s="8" t="s">
        <v>3538</v>
      </c>
      <c r="B4584" s="6">
        <v>1344</v>
      </c>
      <c r="C4584" s="1">
        <v>1344</v>
      </c>
      <c r="D4584" s="1">
        <v>3</v>
      </c>
      <c r="E4584" s="1">
        <v>1</v>
      </c>
      <c r="G4584" s="1">
        <v>3</v>
      </c>
      <c r="H4584" s="1">
        <v>1</v>
      </c>
    </row>
    <row r="4585" spans="1:8" x14ac:dyDescent="0.3">
      <c r="A4585" s="8" t="s">
        <v>8339</v>
      </c>
      <c r="B4585" s="6">
        <v>1338</v>
      </c>
      <c r="C4585" s="1">
        <v>1338</v>
      </c>
      <c r="D4585" s="1">
        <v>2</v>
      </c>
      <c r="E4585" s="1">
        <v>1</v>
      </c>
      <c r="G4585" s="1">
        <v>2</v>
      </c>
      <c r="H4585" s="1">
        <v>1</v>
      </c>
    </row>
    <row r="4586" spans="1:8" x14ac:dyDescent="0.3">
      <c r="A4586" s="8" t="s">
        <v>744</v>
      </c>
      <c r="B4586" s="6">
        <v>1336</v>
      </c>
      <c r="C4586" s="1">
        <v>1336</v>
      </c>
      <c r="D4586" s="1">
        <v>2</v>
      </c>
      <c r="E4586" s="1">
        <v>1</v>
      </c>
      <c r="G4586" s="1">
        <v>2</v>
      </c>
      <c r="H4586" s="1">
        <v>1</v>
      </c>
    </row>
    <row r="4587" spans="1:8" x14ac:dyDescent="0.3">
      <c r="A4587" s="8" t="s">
        <v>7393</v>
      </c>
      <c r="B4587" s="6">
        <v>1336</v>
      </c>
      <c r="C4587" s="1">
        <v>1336</v>
      </c>
      <c r="D4587" s="1">
        <v>2</v>
      </c>
      <c r="E4587" s="1">
        <v>1</v>
      </c>
      <c r="G4587" s="1">
        <v>2</v>
      </c>
      <c r="H4587" s="1">
        <v>1</v>
      </c>
    </row>
    <row r="4588" spans="1:8" x14ac:dyDescent="0.3">
      <c r="A4588" s="8" t="s">
        <v>9133</v>
      </c>
      <c r="B4588" s="6">
        <v>1329</v>
      </c>
      <c r="C4588" s="1">
        <v>984</v>
      </c>
      <c r="D4588" s="1">
        <v>6</v>
      </c>
      <c r="E4588" s="1">
        <v>2</v>
      </c>
      <c r="G4588" s="1">
        <v>6</v>
      </c>
      <c r="H4588" s="1">
        <v>2</v>
      </c>
    </row>
    <row r="4589" spans="1:8" x14ac:dyDescent="0.3">
      <c r="A4589" s="8" t="s">
        <v>7565</v>
      </c>
      <c r="B4589" s="6">
        <v>1328</v>
      </c>
      <c r="C4589" s="1">
        <v>1328</v>
      </c>
      <c r="D4589" s="1">
        <v>2</v>
      </c>
      <c r="E4589" s="1">
        <v>1</v>
      </c>
      <c r="G4589" s="1">
        <v>2</v>
      </c>
      <c r="H4589" s="1">
        <v>1</v>
      </c>
    </row>
    <row r="4590" spans="1:8" x14ac:dyDescent="0.3">
      <c r="A4590" s="8" t="s">
        <v>4803</v>
      </c>
      <c r="B4590" s="6">
        <v>1326</v>
      </c>
      <c r="C4590" s="1">
        <v>1326</v>
      </c>
      <c r="D4590" s="1">
        <v>6</v>
      </c>
      <c r="E4590" s="1">
        <v>1</v>
      </c>
      <c r="G4590" s="1">
        <v>6</v>
      </c>
      <c r="H4590" s="1">
        <v>1</v>
      </c>
    </row>
    <row r="4591" spans="1:8" x14ac:dyDescent="0.3">
      <c r="A4591" s="8" t="s">
        <v>9323</v>
      </c>
      <c r="B4591" s="6">
        <v>1323</v>
      </c>
      <c r="C4591" s="1">
        <v>1107</v>
      </c>
      <c r="D4591" s="1">
        <v>9</v>
      </c>
      <c r="E4591" s="1">
        <v>2</v>
      </c>
      <c r="G4591" s="1">
        <v>9</v>
      </c>
      <c r="H4591" s="1">
        <v>2</v>
      </c>
    </row>
    <row r="4592" spans="1:8" x14ac:dyDescent="0.3">
      <c r="A4592" s="8" t="s">
        <v>4078</v>
      </c>
      <c r="B4592" s="6">
        <v>1312</v>
      </c>
      <c r="C4592" s="1">
        <v>1312</v>
      </c>
      <c r="D4592" s="1">
        <v>5</v>
      </c>
      <c r="E4592" s="1">
        <v>1</v>
      </c>
      <c r="G4592" s="1">
        <v>5</v>
      </c>
      <c r="H4592" s="1">
        <v>1</v>
      </c>
    </row>
    <row r="4593" spans="1:8" x14ac:dyDescent="0.3">
      <c r="A4593" s="8" t="s">
        <v>8319</v>
      </c>
      <c r="B4593" s="6">
        <v>1312</v>
      </c>
      <c r="C4593" s="1">
        <v>1312</v>
      </c>
      <c r="D4593" s="1">
        <v>5</v>
      </c>
      <c r="E4593" s="1">
        <v>1</v>
      </c>
      <c r="G4593" s="1">
        <v>5</v>
      </c>
      <c r="H4593" s="1">
        <v>1</v>
      </c>
    </row>
    <row r="4594" spans="1:8" x14ac:dyDescent="0.3">
      <c r="A4594" s="8" t="s">
        <v>6140</v>
      </c>
      <c r="B4594" s="6">
        <v>1305</v>
      </c>
      <c r="C4594" s="1">
        <v>1305</v>
      </c>
      <c r="D4594" s="1">
        <v>5</v>
      </c>
      <c r="E4594" s="1">
        <v>1</v>
      </c>
      <c r="G4594" s="1">
        <v>5</v>
      </c>
      <c r="H4594" s="1">
        <v>1</v>
      </c>
    </row>
    <row r="4595" spans="1:8" x14ac:dyDescent="0.3">
      <c r="A4595" s="8" t="s">
        <v>8697</v>
      </c>
      <c r="B4595" s="6">
        <v>1299</v>
      </c>
      <c r="C4595" s="1">
        <v>1299</v>
      </c>
      <c r="D4595" s="1">
        <v>1</v>
      </c>
      <c r="E4595" s="1">
        <v>1</v>
      </c>
      <c r="G4595" s="1">
        <v>1</v>
      </c>
      <c r="H4595" s="1">
        <v>1</v>
      </c>
    </row>
    <row r="4596" spans="1:8" x14ac:dyDescent="0.3">
      <c r="A4596" s="8" t="s">
        <v>9350</v>
      </c>
      <c r="B4596" s="6">
        <v>1296</v>
      </c>
      <c r="C4596" s="1">
        <v>1296</v>
      </c>
      <c r="D4596" s="1">
        <v>2</v>
      </c>
      <c r="E4596" s="1">
        <v>1</v>
      </c>
      <c r="G4596" s="1">
        <v>2</v>
      </c>
      <c r="H4596" s="1">
        <v>1</v>
      </c>
    </row>
    <row r="4597" spans="1:8" x14ac:dyDescent="0.3">
      <c r="A4597" s="8" t="s">
        <v>7869</v>
      </c>
      <c r="B4597" s="6">
        <v>1296</v>
      </c>
      <c r="C4597" s="1">
        <v>1296</v>
      </c>
      <c r="D4597" s="1">
        <v>2</v>
      </c>
      <c r="E4597" s="1">
        <v>1</v>
      </c>
      <c r="G4597" s="1">
        <v>2</v>
      </c>
      <c r="H4597" s="1">
        <v>1</v>
      </c>
    </row>
    <row r="4598" spans="1:8" x14ac:dyDescent="0.3">
      <c r="A4598" s="8" t="s">
        <v>8136</v>
      </c>
      <c r="B4598" s="6">
        <v>1296</v>
      </c>
      <c r="C4598" s="1">
        <v>1296</v>
      </c>
      <c r="D4598" s="1">
        <v>2</v>
      </c>
      <c r="E4598" s="1">
        <v>1</v>
      </c>
      <c r="G4598" s="1">
        <v>2</v>
      </c>
      <c r="H4598" s="1">
        <v>1</v>
      </c>
    </row>
    <row r="4599" spans="1:8" x14ac:dyDescent="0.3">
      <c r="A4599" s="8" t="s">
        <v>4296</v>
      </c>
      <c r="B4599" s="6">
        <v>1296</v>
      </c>
      <c r="C4599" s="1">
        <v>1296</v>
      </c>
      <c r="D4599" s="1">
        <v>2</v>
      </c>
      <c r="E4599" s="1">
        <v>1</v>
      </c>
      <c r="G4599" s="1">
        <v>2</v>
      </c>
      <c r="H4599" s="1">
        <v>1</v>
      </c>
    </row>
    <row r="4600" spans="1:8" x14ac:dyDescent="0.3">
      <c r="A4600" s="8" t="s">
        <v>7134</v>
      </c>
      <c r="B4600" s="6">
        <v>1296</v>
      </c>
      <c r="C4600" s="1">
        <v>1296</v>
      </c>
      <c r="D4600" s="1">
        <v>2</v>
      </c>
      <c r="E4600" s="1">
        <v>1</v>
      </c>
      <c r="G4600" s="1">
        <v>2</v>
      </c>
      <c r="H4600" s="1">
        <v>1</v>
      </c>
    </row>
    <row r="4601" spans="1:8" x14ac:dyDescent="0.3">
      <c r="A4601" s="8" t="s">
        <v>8185</v>
      </c>
      <c r="B4601" s="6">
        <v>1296</v>
      </c>
      <c r="C4601" s="1">
        <v>1296</v>
      </c>
      <c r="D4601" s="1">
        <v>2</v>
      </c>
      <c r="E4601" s="1">
        <v>1</v>
      </c>
      <c r="G4601" s="1">
        <v>2</v>
      </c>
      <c r="H4601" s="1">
        <v>1</v>
      </c>
    </row>
    <row r="4602" spans="1:8" x14ac:dyDescent="0.3">
      <c r="A4602" s="8" t="s">
        <v>9211</v>
      </c>
      <c r="B4602" s="6">
        <v>1296</v>
      </c>
      <c r="C4602" s="1">
        <v>1296</v>
      </c>
      <c r="D4602" s="1">
        <v>2</v>
      </c>
      <c r="E4602" s="1">
        <v>1</v>
      </c>
      <c r="G4602" s="1">
        <v>2</v>
      </c>
      <c r="H4602" s="1">
        <v>1</v>
      </c>
    </row>
    <row r="4603" spans="1:8" x14ac:dyDescent="0.3">
      <c r="A4603" s="8" t="s">
        <v>7284</v>
      </c>
      <c r="B4603" s="6">
        <v>1296</v>
      </c>
      <c r="C4603" s="1">
        <v>1296</v>
      </c>
      <c r="D4603" s="1">
        <v>2</v>
      </c>
      <c r="E4603" s="1">
        <v>1</v>
      </c>
      <c r="G4603" s="1">
        <v>2</v>
      </c>
      <c r="H4603" s="1">
        <v>1</v>
      </c>
    </row>
    <row r="4604" spans="1:8" x14ac:dyDescent="0.3">
      <c r="A4604" s="8" t="s">
        <v>2416</v>
      </c>
      <c r="B4604" s="6">
        <v>1296</v>
      </c>
      <c r="C4604" s="1">
        <v>1296</v>
      </c>
      <c r="D4604" s="1">
        <v>2</v>
      </c>
      <c r="E4604" s="1">
        <v>1</v>
      </c>
      <c r="G4604" s="1">
        <v>2</v>
      </c>
      <c r="H4604" s="1">
        <v>1</v>
      </c>
    </row>
    <row r="4605" spans="1:8" x14ac:dyDescent="0.3">
      <c r="A4605" s="8" t="s">
        <v>7109</v>
      </c>
      <c r="B4605" s="6">
        <v>1296</v>
      </c>
      <c r="C4605" s="1">
        <v>1296</v>
      </c>
      <c r="D4605" s="1">
        <v>2</v>
      </c>
      <c r="E4605" s="1">
        <v>1</v>
      </c>
      <c r="G4605" s="1">
        <v>2</v>
      </c>
      <c r="H4605" s="1">
        <v>1</v>
      </c>
    </row>
    <row r="4606" spans="1:8" x14ac:dyDescent="0.3">
      <c r="A4606" s="8" t="s">
        <v>6619</v>
      </c>
      <c r="B4606" s="6">
        <v>1296</v>
      </c>
      <c r="C4606" s="1">
        <v>1296</v>
      </c>
      <c r="D4606" s="1">
        <v>2</v>
      </c>
      <c r="E4606" s="1">
        <v>1</v>
      </c>
      <c r="G4606" s="1">
        <v>2</v>
      </c>
      <c r="H4606" s="1">
        <v>1</v>
      </c>
    </row>
    <row r="4607" spans="1:8" x14ac:dyDescent="0.3">
      <c r="A4607" s="8" t="s">
        <v>8685</v>
      </c>
      <c r="B4607" s="6">
        <v>1296</v>
      </c>
      <c r="C4607" s="1">
        <v>1296</v>
      </c>
      <c r="D4607" s="1">
        <v>2</v>
      </c>
      <c r="E4607" s="1">
        <v>1</v>
      </c>
      <c r="G4607" s="1">
        <v>2</v>
      </c>
      <c r="H4607" s="1">
        <v>1</v>
      </c>
    </row>
    <row r="4608" spans="1:8" x14ac:dyDescent="0.3">
      <c r="A4608" s="8" t="s">
        <v>6303</v>
      </c>
      <c r="B4608" s="6">
        <v>1296</v>
      </c>
      <c r="C4608" s="1">
        <v>1296</v>
      </c>
      <c r="D4608" s="1">
        <v>2</v>
      </c>
      <c r="E4608" s="1">
        <v>1</v>
      </c>
      <c r="G4608" s="1">
        <v>2</v>
      </c>
      <c r="H4608" s="1">
        <v>1</v>
      </c>
    </row>
    <row r="4609" spans="1:8" x14ac:dyDescent="0.3">
      <c r="A4609" s="8" t="s">
        <v>7648</v>
      </c>
      <c r="B4609" s="6">
        <v>1296</v>
      </c>
      <c r="C4609" s="1">
        <v>1296</v>
      </c>
      <c r="D4609" s="1">
        <v>2</v>
      </c>
      <c r="E4609" s="1">
        <v>1</v>
      </c>
      <c r="G4609" s="1">
        <v>2</v>
      </c>
      <c r="H4609" s="1">
        <v>1</v>
      </c>
    </row>
    <row r="4610" spans="1:8" x14ac:dyDescent="0.3">
      <c r="A4610" s="8" t="s">
        <v>8639</v>
      </c>
      <c r="B4610" s="6">
        <v>1293</v>
      </c>
      <c r="C4610" s="1">
        <v>1293</v>
      </c>
      <c r="D4610" s="1">
        <v>2</v>
      </c>
      <c r="E4610" s="1">
        <v>1</v>
      </c>
      <c r="G4610" s="1">
        <v>2</v>
      </c>
      <c r="H4610" s="1">
        <v>1</v>
      </c>
    </row>
    <row r="4611" spans="1:8" x14ac:dyDescent="0.3">
      <c r="A4611" s="8" t="s">
        <v>5029</v>
      </c>
      <c r="B4611" s="6">
        <v>1293</v>
      </c>
      <c r="C4611" s="1">
        <v>1293</v>
      </c>
      <c r="D4611" s="1">
        <v>2</v>
      </c>
      <c r="E4611" s="1">
        <v>1</v>
      </c>
      <c r="G4611" s="1">
        <v>2</v>
      </c>
      <c r="H4611" s="1">
        <v>1</v>
      </c>
    </row>
    <row r="4612" spans="1:8" x14ac:dyDescent="0.3">
      <c r="A4612" s="8" t="s">
        <v>4077</v>
      </c>
      <c r="B4612" s="6">
        <v>1288</v>
      </c>
      <c r="C4612" s="1">
        <v>1288</v>
      </c>
      <c r="D4612" s="1">
        <v>1</v>
      </c>
      <c r="E4612" s="1">
        <v>1</v>
      </c>
      <c r="G4612" s="1">
        <v>1</v>
      </c>
      <c r="H4612" s="1">
        <v>1</v>
      </c>
    </row>
    <row r="4613" spans="1:8" x14ac:dyDescent="0.3">
      <c r="A4613" s="8" t="s">
        <v>7113</v>
      </c>
      <c r="B4613" s="6">
        <v>1286</v>
      </c>
      <c r="C4613" s="1">
        <v>648</v>
      </c>
      <c r="D4613" s="1">
        <v>2</v>
      </c>
      <c r="E4613" s="1">
        <v>2</v>
      </c>
      <c r="G4613" s="1">
        <v>2</v>
      </c>
      <c r="H4613" s="1">
        <v>2</v>
      </c>
    </row>
    <row r="4614" spans="1:8" x14ac:dyDescent="0.3">
      <c r="A4614" s="8" t="s">
        <v>6048</v>
      </c>
      <c r="B4614" s="6">
        <v>1284</v>
      </c>
      <c r="C4614" s="1">
        <v>1284</v>
      </c>
      <c r="D4614" s="1">
        <v>3</v>
      </c>
      <c r="E4614" s="1">
        <v>1</v>
      </c>
      <c r="G4614" s="1">
        <v>3</v>
      </c>
      <c r="H4614" s="1">
        <v>1</v>
      </c>
    </row>
    <row r="4615" spans="1:8" x14ac:dyDescent="0.3">
      <c r="A4615" s="8" t="s">
        <v>3513</v>
      </c>
      <c r="B4615" s="6">
        <v>1284</v>
      </c>
      <c r="C4615" s="1">
        <v>1284</v>
      </c>
      <c r="D4615" s="1">
        <v>3</v>
      </c>
      <c r="E4615" s="1">
        <v>1</v>
      </c>
      <c r="G4615" s="1">
        <v>3</v>
      </c>
      <c r="H4615" s="1">
        <v>1</v>
      </c>
    </row>
    <row r="4616" spans="1:8" x14ac:dyDescent="0.3">
      <c r="A4616" s="8" t="s">
        <v>6094</v>
      </c>
      <c r="B4616" s="6">
        <v>1284</v>
      </c>
      <c r="C4616" s="1">
        <v>1284</v>
      </c>
      <c r="D4616" s="1">
        <v>3</v>
      </c>
      <c r="E4616" s="1">
        <v>1</v>
      </c>
      <c r="G4616" s="1">
        <v>3</v>
      </c>
      <c r="H4616" s="1">
        <v>1</v>
      </c>
    </row>
    <row r="4617" spans="1:8" x14ac:dyDescent="0.3">
      <c r="A4617" s="8" t="s">
        <v>6978</v>
      </c>
      <c r="B4617" s="6">
        <v>1284</v>
      </c>
      <c r="C4617" s="1">
        <v>1284</v>
      </c>
      <c r="D4617" s="1">
        <v>3</v>
      </c>
      <c r="E4617" s="1">
        <v>1</v>
      </c>
      <c r="G4617" s="1">
        <v>3</v>
      </c>
      <c r="H4617" s="1">
        <v>1</v>
      </c>
    </row>
    <row r="4618" spans="1:8" x14ac:dyDescent="0.3">
      <c r="A4618" s="8" t="s">
        <v>8130</v>
      </c>
      <c r="B4618" s="6">
        <v>1278</v>
      </c>
      <c r="C4618" s="1">
        <v>1278</v>
      </c>
      <c r="D4618" s="1">
        <v>1</v>
      </c>
      <c r="E4618" s="1">
        <v>1</v>
      </c>
      <c r="G4618" s="1">
        <v>1</v>
      </c>
      <c r="H4618" s="1">
        <v>1</v>
      </c>
    </row>
    <row r="4619" spans="1:8" x14ac:dyDescent="0.3">
      <c r="A4619" s="8" t="s">
        <v>7966</v>
      </c>
      <c r="B4619" s="6">
        <v>1278</v>
      </c>
      <c r="C4619" s="1">
        <v>1278</v>
      </c>
      <c r="D4619" s="1">
        <v>3</v>
      </c>
      <c r="E4619" s="1">
        <v>1</v>
      </c>
      <c r="G4619" s="1">
        <v>3</v>
      </c>
      <c r="H4619" s="1">
        <v>1</v>
      </c>
    </row>
    <row r="4620" spans="1:8" x14ac:dyDescent="0.3">
      <c r="A4620" s="8" t="s">
        <v>9106</v>
      </c>
      <c r="B4620" s="6">
        <v>1262</v>
      </c>
      <c r="C4620" s="1">
        <v>984</v>
      </c>
      <c r="D4620" s="1">
        <v>4</v>
      </c>
      <c r="E4620" s="1">
        <v>2</v>
      </c>
      <c r="G4620" s="1">
        <v>4</v>
      </c>
      <c r="H4620" s="1">
        <v>2</v>
      </c>
    </row>
    <row r="4621" spans="1:8" x14ac:dyDescent="0.3">
      <c r="A4621" s="8" t="s">
        <v>1817</v>
      </c>
      <c r="B4621" s="6">
        <v>1251</v>
      </c>
      <c r="C4621" s="1">
        <v>663</v>
      </c>
      <c r="D4621" s="1">
        <v>5</v>
      </c>
      <c r="E4621" s="1">
        <v>2</v>
      </c>
      <c r="G4621" s="1">
        <v>5</v>
      </c>
      <c r="H4621" s="1">
        <v>2</v>
      </c>
    </row>
    <row r="4622" spans="1:8" x14ac:dyDescent="0.3">
      <c r="A4622" s="8" t="s">
        <v>3155</v>
      </c>
      <c r="B4622" s="6">
        <v>1248</v>
      </c>
      <c r="C4622" s="1">
        <v>1248</v>
      </c>
      <c r="D4622" s="1">
        <v>2</v>
      </c>
      <c r="E4622" s="1">
        <v>1</v>
      </c>
      <c r="G4622" s="1">
        <v>2</v>
      </c>
      <c r="H4622" s="1">
        <v>1</v>
      </c>
    </row>
    <row r="4623" spans="1:8" x14ac:dyDescent="0.3">
      <c r="A4623" s="8" t="s">
        <v>8947</v>
      </c>
      <c r="B4623" s="6">
        <v>1248</v>
      </c>
      <c r="C4623" s="1">
        <v>1248</v>
      </c>
      <c r="D4623" s="1">
        <v>2</v>
      </c>
      <c r="E4623" s="1">
        <v>1</v>
      </c>
      <c r="G4623" s="1">
        <v>2</v>
      </c>
      <c r="H4623" s="1">
        <v>1</v>
      </c>
    </row>
    <row r="4624" spans="1:8" x14ac:dyDescent="0.3">
      <c r="A4624" s="8" t="s">
        <v>8259</v>
      </c>
      <c r="B4624" s="6">
        <v>1242</v>
      </c>
      <c r="C4624" s="1">
        <v>1242</v>
      </c>
      <c r="D4624" s="1">
        <v>3</v>
      </c>
      <c r="E4624" s="1">
        <v>1</v>
      </c>
      <c r="G4624" s="1">
        <v>3</v>
      </c>
      <c r="H4624" s="1">
        <v>1</v>
      </c>
    </row>
    <row r="4625" spans="1:8" x14ac:dyDescent="0.3">
      <c r="A4625" s="8" t="s">
        <v>6618</v>
      </c>
      <c r="B4625" s="6">
        <v>1242</v>
      </c>
      <c r="C4625" s="1">
        <v>1242</v>
      </c>
      <c r="D4625" s="1">
        <v>3</v>
      </c>
      <c r="E4625" s="1">
        <v>1</v>
      </c>
      <c r="G4625" s="1">
        <v>3</v>
      </c>
      <c r="H4625" s="1">
        <v>1</v>
      </c>
    </row>
    <row r="4626" spans="1:8" x14ac:dyDescent="0.3">
      <c r="A4626" s="8" t="s">
        <v>2331</v>
      </c>
      <c r="B4626" s="6">
        <v>1239</v>
      </c>
      <c r="C4626" s="1">
        <v>1239</v>
      </c>
      <c r="D4626" s="1">
        <v>3</v>
      </c>
      <c r="E4626" s="1">
        <v>1</v>
      </c>
      <c r="G4626" s="1">
        <v>3</v>
      </c>
      <c r="H4626" s="1">
        <v>1</v>
      </c>
    </row>
    <row r="4627" spans="1:8" x14ac:dyDescent="0.3">
      <c r="A4627" s="8" t="s">
        <v>9219</v>
      </c>
      <c r="B4627" s="6">
        <v>1239</v>
      </c>
      <c r="C4627" s="1">
        <v>1239</v>
      </c>
      <c r="D4627" s="1">
        <v>3</v>
      </c>
      <c r="E4627" s="1">
        <v>1</v>
      </c>
      <c r="G4627" s="1">
        <v>3</v>
      </c>
      <c r="H4627" s="1">
        <v>1</v>
      </c>
    </row>
    <row r="4628" spans="1:8" x14ac:dyDescent="0.3">
      <c r="A4628" s="8" t="s">
        <v>8764</v>
      </c>
      <c r="B4628" s="6">
        <v>1239</v>
      </c>
      <c r="C4628" s="1">
        <v>1239</v>
      </c>
      <c r="D4628" s="1">
        <v>3</v>
      </c>
      <c r="E4628" s="1">
        <v>1</v>
      </c>
      <c r="G4628" s="1">
        <v>3</v>
      </c>
      <c r="H4628" s="1">
        <v>1</v>
      </c>
    </row>
    <row r="4629" spans="1:8" x14ac:dyDescent="0.3">
      <c r="A4629" s="8" t="s">
        <v>3639</v>
      </c>
      <c r="B4629" s="6">
        <v>1235</v>
      </c>
      <c r="C4629" s="1">
        <v>1235</v>
      </c>
      <c r="D4629" s="1">
        <v>5</v>
      </c>
      <c r="E4629" s="1">
        <v>1</v>
      </c>
      <c r="G4629" s="1">
        <v>5</v>
      </c>
      <c r="H4629" s="1">
        <v>1</v>
      </c>
    </row>
    <row r="4630" spans="1:8" x14ac:dyDescent="0.3">
      <c r="A4630" s="8" t="s">
        <v>9222</v>
      </c>
      <c r="B4630" s="6">
        <v>1232</v>
      </c>
      <c r="C4630" s="1">
        <v>1232</v>
      </c>
      <c r="D4630" s="1">
        <v>4</v>
      </c>
      <c r="E4630" s="1">
        <v>1</v>
      </c>
      <c r="G4630" s="1">
        <v>4</v>
      </c>
      <c r="H4630" s="1">
        <v>1</v>
      </c>
    </row>
    <row r="4631" spans="1:8" x14ac:dyDescent="0.3">
      <c r="A4631" s="8" t="s">
        <v>4459</v>
      </c>
      <c r="B4631" s="6">
        <v>1226</v>
      </c>
      <c r="C4631" s="1">
        <v>942</v>
      </c>
      <c r="D4631" s="1">
        <v>11</v>
      </c>
      <c r="E4631" s="1">
        <v>2</v>
      </c>
      <c r="G4631" s="1">
        <v>11</v>
      </c>
      <c r="H4631" s="1">
        <v>2</v>
      </c>
    </row>
    <row r="4632" spans="1:8" x14ac:dyDescent="0.3">
      <c r="A4632" s="8" t="s">
        <v>7682</v>
      </c>
      <c r="B4632" s="6">
        <v>1216</v>
      </c>
      <c r="C4632" s="1">
        <v>1216</v>
      </c>
      <c r="D4632" s="1">
        <v>5</v>
      </c>
      <c r="E4632" s="1">
        <v>1</v>
      </c>
      <c r="G4632" s="1">
        <v>5</v>
      </c>
      <c r="H4632" s="1">
        <v>1</v>
      </c>
    </row>
    <row r="4633" spans="1:8" x14ac:dyDescent="0.3">
      <c r="A4633" s="8" t="s">
        <v>6746</v>
      </c>
      <c r="B4633" s="6">
        <v>1199</v>
      </c>
      <c r="C4633" s="1">
        <v>1199</v>
      </c>
      <c r="D4633" s="1">
        <v>2</v>
      </c>
      <c r="E4633" s="1">
        <v>1</v>
      </c>
      <c r="G4633" s="1">
        <v>2</v>
      </c>
      <c r="H4633" s="1">
        <v>1</v>
      </c>
    </row>
    <row r="4634" spans="1:8" x14ac:dyDescent="0.3">
      <c r="A4634" s="8" t="s">
        <v>6573</v>
      </c>
      <c r="B4634" s="6">
        <v>1198</v>
      </c>
      <c r="C4634" s="1">
        <v>1198</v>
      </c>
      <c r="D4634" s="1">
        <v>5</v>
      </c>
      <c r="E4634" s="1">
        <v>1</v>
      </c>
      <c r="G4634" s="1">
        <v>5</v>
      </c>
      <c r="H4634" s="1">
        <v>1</v>
      </c>
    </row>
    <row r="4635" spans="1:8" x14ac:dyDescent="0.3">
      <c r="A4635" s="8" t="s">
        <v>7618</v>
      </c>
      <c r="B4635" s="6">
        <v>1196</v>
      </c>
      <c r="C4635" s="1">
        <v>1196</v>
      </c>
      <c r="D4635" s="1">
        <v>2</v>
      </c>
      <c r="E4635" s="1">
        <v>1</v>
      </c>
      <c r="G4635" s="1">
        <v>2</v>
      </c>
      <c r="H4635" s="1">
        <v>1</v>
      </c>
    </row>
    <row r="4636" spans="1:8" x14ac:dyDescent="0.3">
      <c r="A4636" s="8" t="s">
        <v>6334</v>
      </c>
      <c r="B4636" s="6">
        <v>1196</v>
      </c>
      <c r="C4636" s="1">
        <v>1196</v>
      </c>
      <c r="D4636" s="1">
        <v>2</v>
      </c>
      <c r="E4636" s="1">
        <v>1</v>
      </c>
      <c r="G4636" s="1">
        <v>2</v>
      </c>
      <c r="H4636" s="1">
        <v>1</v>
      </c>
    </row>
    <row r="4637" spans="1:8" x14ac:dyDescent="0.3">
      <c r="A4637" s="8" t="s">
        <v>7344</v>
      </c>
      <c r="B4637" s="6">
        <v>1188</v>
      </c>
      <c r="C4637" s="1">
        <v>1188</v>
      </c>
      <c r="D4637" s="1">
        <v>2</v>
      </c>
      <c r="E4637" s="1">
        <v>1</v>
      </c>
      <c r="G4637" s="1">
        <v>2</v>
      </c>
      <c r="H4637" s="1">
        <v>1</v>
      </c>
    </row>
    <row r="4638" spans="1:8" x14ac:dyDescent="0.3">
      <c r="A4638" s="8" t="s">
        <v>5724</v>
      </c>
      <c r="B4638" s="6">
        <v>1185</v>
      </c>
      <c r="C4638" s="1">
        <v>1185</v>
      </c>
      <c r="D4638" s="1">
        <v>3</v>
      </c>
      <c r="E4638" s="1">
        <v>1</v>
      </c>
      <c r="G4638" s="1">
        <v>3</v>
      </c>
      <c r="H4638" s="1">
        <v>1</v>
      </c>
    </row>
    <row r="4639" spans="1:8" x14ac:dyDescent="0.3">
      <c r="A4639" s="8" t="s">
        <v>8310</v>
      </c>
      <c r="B4639" s="6">
        <v>1184</v>
      </c>
      <c r="C4639" s="1">
        <v>1184</v>
      </c>
      <c r="D4639" s="1">
        <v>8</v>
      </c>
      <c r="E4639" s="1">
        <v>1</v>
      </c>
      <c r="G4639" s="1">
        <v>8</v>
      </c>
      <c r="H4639" s="1">
        <v>1</v>
      </c>
    </row>
    <row r="4640" spans="1:8" x14ac:dyDescent="0.3">
      <c r="A4640" s="8" t="s">
        <v>7121</v>
      </c>
      <c r="B4640" s="6">
        <v>1184</v>
      </c>
      <c r="C4640" s="1">
        <v>1184</v>
      </c>
      <c r="D4640" s="1">
        <v>1</v>
      </c>
      <c r="E4640" s="1">
        <v>1</v>
      </c>
      <c r="G4640" s="1">
        <v>1</v>
      </c>
      <c r="H4640" s="1">
        <v>1</v>
      </c>
    </row>
    <row r="4641" spans="1:8" x14ac:dyDescent="0.3">
      <c r="A4641" s="8" t="s">
        <v>7022</v>
      </c>
      <c r="B4641" s="6">
        <v>1179</v>
      </c>
      <c r="C4641" s="1">
        <v>616</v>
      </c>
      <c r="D4641" s="1">
        <v>4</v>
      </c>
      <c r="E4641" s="1">
        <v>2</v>
      </c>
      <c r="G4641" s="1">
        <v>4</v>
      </c>
      <c r="H4641" s="1">
        <v>2</v>
      </c>
    </row>
    <row r="4642" spans="1:8" x14ac:dyDescent="0.3">
      <c r="A4642" s="8" t="s">
        <v>8616</v>
      </c>
      <c r="B4642" s="6">
        <v>1176</v>
      </c>
      <c r="C4642" s="1">
        <v>1176</v>
      </c>
      <c r="D4642" s="1">
        <v>2</v>
      </c>
      <c r="E4642" s="1">
        <v>1</v>
      </c>
      <c r="G4642" s="1">
        <v>2</v>
      </c>
      <c r="H4642" s="1">
        <v>1</v>
      </c>
    </row>
    <row r="4643" spans="1:8" x14ac:dyDescent="0.3">
      <c r="A4643" s="8" t="s">
        <v>9295</v>
      </c>
      <c r="B4643" s="6">
        <v>1176</v>
      </c>
      <c r="C4643" s="1">
        <v>1176</v>
      </c>
      <c r="D4643" s="1">
        <v>2</v>
      </c>
      <c r="E4643" s="1">
        <v>1</v>
      </c>
      <c r="G4643" s="1">
        <v>2</v>
      </c>
      <c r="H4643" s="1">
        <v>1</v>
      </c>
    </row>
    <row r="4644" spans="1:8" x14ac:dyDescent="0.3">
      <c r="A4644" s="8" t="s">
        <v>7378</v>
      </c>
      <c r="B4644" s="6">
        <v>1176</v>
      </c>
      <c r="C4644" s="1">
        <v>1176</v>
      </c>
      <c r="D4644" s="1">
        <v>4</v>
      </c>
      <c r="E4644" s="1">
        <v>1</v>
      </c>
      <c r="G4644" s="1">
        <v>4</v>
      </c>
      <c r="H4644" s="1">
        <v>1</v>
      </c>
    </row>
    <row r="4645" spans="1:8" x14ac:dyDescent="0.3">
      <c r="A4645" s="8" t="s">
        <v>9325</v>
      </c>
      <c r="B4645" s="6">
        <v>1168</v>
      </c>
      <c r="C4645" s="1">
        <v>1168</v>
      </c>
      <c r="D4645" s="1">
        <v>4</v>
      </c>
      <c r="E4645" s="1">
        <v>1</v>
      </c>
      <c r="G4645" s="1">
        <v>4</v>
      </c>
      <c r="H4645" s="1">
        <v>1</v>
      </c>
    </row>
    <row r="4646" spans="1:8" x14ac:dyDescent="0.3">
      <c r="A4646" s="8" t="s">
        <v>8238</v>
      </c>
      <c r="B4646" s="6">
        <v>1168</v>
      </c>
      <c r="C4646" s="1">
        <v>1168</v>
      </c>
      <c r="D4646" s="1">
        <v>2</v>
      </c>
      <c r="E4646" s="1">
        <v>1</v>
      </c>
      <c r="G4646" s="1">
        <v>2</v>
      </c>
      <c r="H4646" s="1">
        <v>1</v>
      </c>
    </row>
    <row r="4647" spans="1:8" x14ac:dyDescent="0.3">
      <c r="A4647" s="8" t="s">
        <v>5376</v>
      </c>
      <c r="B4647" s="6">
        <v>1168</v>
      </c>
      <c r="C4647" s="1">
        <v>1168</v>
      </c>
      <c r="D4647" s="1">
        <v>2</v>
      </c>
      <c r="E4647" s="1">
        <v>1</v>
      </c>
      <c r="G4647" s="1">
        <v>2</v>
      </c>
      <c r="H4647" s="1">
        <v>1</v>
      </c>
    </row>
    <row r="4648" spans="1:8" x14ac:dyDescent="0.3">
      <c r="A4648" s="8" t="s">
        <v>4685</v>
      </c>
      <c r="B4648" s="6">
        <v>1167</v>
      </c>
      <c r="C4648" s="1">
        <v>1167</v>
      </c>
      <c r="D4648" s="1">
        <v>1</v>
      </c>
      <c r="E4648" s="1">
        <v>1</v>
      </c>
      <c r="G4648" s="1">
        <v>1</v>
      </c>
      <c r="H4648" s="1">
        <v>1</v>
      </c>
    </row>
    <row r="4649" spans="1:8" x14ac:dyDescent="0.3">
      <c r="A4649" s="8" t="s">
        <v>3879</v>
      </c>
      <c r="B4649" s="6">
        <v>1165</v>
      </c>
      <c r="C4649" s="1">
        <v>1165</v>
      </c>
      <c r="D4649" s="1">
        <v>5</v>
      </c>
      <c r="E4649" s="1">
        <v>1</v>
      </c>
      <c r="G4649" s="1">
        <v>5</v>
      </c>
      <c r="H4649" s="1">
        <v>1</v>
      </c>
    </row>
    <row r="4650" spans="1:8" x14ac:dyDescent="0.3">
      <c r="A4650" s="8" t="s">
        <v>8073</v>
      </c>
      <c r="B4650" s="6">
        <v>1164</v>
      </c>
      <c r="C4650" s="1">
        <v>1164</v>
      </c>
      <c r="D4650" s="1">
        <v>8</v>
      </c>
      <c r="E4650" s="1">
        <v>1</v>
      </c>
      <c r="G4650" s="1">
        <v>8</v>
      </c>
      <c r="H4650" s="1">
        <v>1</v>
      </c>
    </row>
    <row r="4651" spans="1:8" x14ac:dyDescent="0.3">
      <c r="A4651" s="8" t="s">
        <v>7125</v>
      </c>
      <c r="B4651" s="6">
        <v>1164</v>
      </c>
      <c r="C4651" s="1">
        <v>1164</v>
      </c>
      <c r="D4651" s="1">
        <v>3</v>
      </c>
      <c r="E4651" s="1">
        <v>1</v>
      </c>
      <c r="G4651" s="1">
        <v>3</v>
      </c>
      <c r="H4651" s="1">
        <v>1</v>
      </c>
    </row>
    <row r="4652" spans="1:8" x14ac:dyDescent="0.3">
      <c r="A4652" s="8" t="s">
        <v>2313</v>
      </c>
      <c r="B4652" s="6">
        <v>1161</v>
      </c>
      <c r="C4652" s="1">
        <v>1161</v>
      </c>
      <c r="D4652" s="1">
        <v>2</v>
      </c>
      <c r="E4652" s="1">
        <v>1</v>
      </c>
      <c r="G4652" s="1">
        <v>2</v>
      </c>
      <c r="H4652" s="1">
        <v>1</v>
      </c>
    </row>
    <row r="4653" spans="1:8" x14ac:dyDescent="0.3">
      <c r="A4653" s="8" t="s">
        <v>5550</v>
      </c>
      <c r="B4653" s="6">
        <v>1160</v>
      </c>
      <c r="C4653" s="1">
        <v>1160</v>
      </c>
      <c r="D4653" s="1">
        <v>8</v>
      </c>
      <c r="E4653" s="1">
        <v>1</v>
      </c>
      <c r="G4653" s="1">
        <v>8</v>
      </c>
      <c r="H4653" s="1">
        <v>1</v>
      </c>
    </row>
    <row r="4654" spans="1:8" x14ac:dyDescent="0.3">
      <c r="A4654" s="8" t="s">
        <v>9339</v>
      </c>
      <c r="B4654" s="6">
        <v>1156</v>
      </c>
      <c r="C4654" s="1">
        <v>1156</v>
      </c>
      <c r="D4654" s="1">
        <v>2</v>
      </c>
      <c r="E4654" s="1">
        <v>1</v>
      </c>
      <c r="G4654" s="1">
        <v>2</v>
      </c>
      <c r="H4654" s="1">
        <v>1</v>
      </c>
    </row>
    <row r="4655" spans="1:8" x14ac:dyDescent="0.3">
      <c r="A4655" s="8" t="s">
        <v>9166</v>
      </c>
      <c r="B4655" s="6">
        <v>1156</v>
      </c>
      <c r="C4655" s="1">
        <v>1156</v>
      </c>
      <c r="D4655" s="1">
        <v>2</v>
      </c>
      <c r="E4655" s="1">
        <v>1</v>
      </c>
      <c r="G4655" s="1">
        <v>2</v>
      </c>
      <c r="H4655" s="1">
        <v>1</v>
      </c>
    </row>
    <row r="4656" spans="1:8" x14ac:dyDescent="0.3">
      <c r="A4656" s="8" t="s">
        <v>3039</v>
      </c>
      <c r="B4656" s="6">
        <v>1156</v>
      </c>
      <c r="C4656" s="1">
        <v>1156</v>
      </c>
      <c r="D4656" s="1">
        <v>4</v>
      </c>
      <c r="E4656" s="1">
        <v>1</v>
      </c>
      <c r="G4656" s="1">
        <v>4</v>
      </c>
      <c r="H4656" s="1">
        <v>1</v>
      </c>
    </row>
    <row r="4657" spans="1:8" x14ac:dyDescent="0.3">
      <c r="A4657" s="8" t="s">
        <v>8096</v>
      </c>
      <c r="B4657" s="6">
        <v>1152</v>
      </c>
      <c r="C4657" s="1">
        <v>1152</v>
      </c>
      <c r="D4657" s="1">
        <v>5</v>
      </c>
      <c r="E4657" s="1">
        <v>1</v>
      </c>
      <c r="G4657" s="1">
        <v>5</v>
      </c>
      <c r="H4657" s="1">
        <v>1</v>
      </c>
    </row>
    <row r="4658" spans="1:8" x14ac:dyDescent="0.3">
      <c r="A4658" s="8" t="s">
        <v>7539</v>
      </c>
      <c r="B4658" s="6">
        <v>1152</v>
      </c>
      <c r="C4658" s="1">
        <v>1152</v>
      </c>
      <c r="D4658" s="1">
        <v>5</v>
      </c>
      <c r="E4658" s="1">
        <v>1</v>
      </c>
      <c r="G4658" s="1">
        <v>5</v>
      </c>
      <c r="H4658" s="1">
        <v>1</v>
      </c>
    </row>
    <row r="4659" spans="1:8" x14ac:dyDescent="0.3">
      <c r="A4659" s="8" t="s">
        <v>5319</v>
      </c>
      <c r="B4659" s="6">
        <v>1149</v>
      </c>
      <c r="C4659" s="1">
        <v>1149</v>
      </c>
      <c r="D4659" s="1">
        <v>5</v>
      </c>
      <c r="E4659" s="1">
        <v>1</v>
      </c>
      <c r="G4659" s="1">
        <v>5</v>
      </c>
      <c r="H4659" s="1">
        <v>1</v>
      </c>
    </row>
    <row r="4660" spans="1:8" x14ac:dyDescent="0.3">
      <c r="A4660" s="8" t="s">
        <v>6578</v>
      </c>
      <c r="B4660" s="6">
        <v>1142</v>
      </c>
      <c r="C4660" s="1">
        <v>1142</v>
      </c>
      <c r="D4660" s="1">
        <v>5</v>
      </c>
      <c r="E4660" s="1">
        <v>1</v>
      </c>
      <c r="G4660" s="1">
        <v>5</v>
      </c>
      <c r="H4660" s="1">
        <v>1</v>
      </c>
    </row>
    <row r="4661" spans="1:8" x14ac:dyDescent="0.3">
      <c r="A4661" s="8" t="s">
        <v>7448</v>
      </c>
      <c r="B4661" s="6">
        <v>1136</v>
      </c>
      <c r="C4661" s="1">
        <v>1136</v>
      </c>
      <c r="D4661" s="1">
        <v>4</v>
      </c>
      <c r="E4661" s="1">
        <v>1</v>
      </c>
      <c r="G4661" s="1">
        <v>4</v>
      </c>
      <c r="H4661" s="1">
        <v>1</v>
      </c>
    </row>
    <row r="4662" spans="1:8" x14ac:dyDescent="0.3">
      <c r="A4662" s="8" t="s">
        <v>2746</v>
      </c>
      <c r="B4662" s="6">
        <v>1134</v>
      </c>
      <c r="C4662" s="1">
        <v>1134</v>
      </c>
      <c r="D4662" s="1">
        <v>1</v>
      </c>
      <c r="E4662" s="1">
        <v>1</v>
      </c>
      <c r="G4662" s="1">
        <v>1</v>
      </c>
      <c r="H4662" s="1">
        <v>1</v>
      </c>
    </row>
    <row r="4663" spans="1:8" x14ac:dyDescent="0.3">
      <c r="A4663" s="8" t="s">
        <v>6369</v>
      </c>
      <c r="B4663" s="6">
        <v>1131</v>
      </c>
      <c r="C4663" s="1">
        <v>1131</v>
      </c>
      <c r="D4663" s="1">
        <v>3</v>
      </c>
      <c r="E4663" s="1">
        <v>1</v>
      </c>
      <c r="G4663" s="1">
        <v>3</v>
      </c>
      <c r="H4663" s="1">
        <v>1</v>
      </c>
    </row>
    <row r="4664" spans="1:8" x14ac:dyDescent="0.3">
      <c r="A4664" s="8" t="s">
        <v>5018</v>
      </c>
      <c r="B4664" s="6">
        <v>1122</v>
      </c>
      <c r="C4664" s="1">
        <v>1122</v>
      </c>
      <c r="D4664" s="1">
        <v>3</v>
      </c>
      <c r="E4664" s="1">
        <v>1</v>
      </c>
      <c r="G4664" s="1">
        <v>3</v>
      </c>
      <c r="H4664" s="1">
        <v>1</v>
      </c>
    </row>
    <row r="4665" spans="1:8" x14ac:dyDescent="0.3">
      <c r="A4665" s="8" t="s">
        <v>8569</v>
      </c>
      <c r="B4665" s="6">
        <v>1121</v>
      </c>
      <c r="C4665" s="1">
        <v>1121</v>
      </c>
      <c r="D4665" s="1">
        <v>1</v>
      </c>
      <c r="E4665" s="1">
        <v>1</v>
      </c>
      <c r="G4665" s="1">
        <v>1</v>
      </c>
      <c r="H4665" s="1">
        <v>1</v>
      </c>
    </row>
    <row r="4666" spans="1:8" x14ac:dyDescent="0.3">
      <c r="A4666" s="8" t="s">
        <v>7090</v>
      </c>
      <c r="B4666" s="6">
        <v>1112</v>
      </c>
      <c r="C4666" s="1">
        <v>1112</v>
      </c>
      <c r="D4666" s="1">
        <v>4</v>
      </c>
      <c r="E4666" s="1">
        <v>1</v>
      </c>
      <c r="G4666" s="1">
        <v>4</v>
      </c>
      <c r="H4666" s="1">
        <v>1</v>
      </c>
    </row>
    <row r="4667" spans="1:8" x14ac:dyDescent="0.3">
      <c r="A4667" s="8" t="s">
        <v>2758</v>
      </c>
      <c r="B4667" s="6">
        <v>1112</v>
      </c>
      <c r="C4667" s="1">
        <v>1112</v>
      </c>
      <c r="D4667" s="1">
        <v>2</v>
      </c>
      <c r="E4667" s="1">
        <v>1</v>
      </c>
      <c r="G4667" s="1">
        <v>2</v>
      </c>
      <c r="H4667" s="1">
        <v>1</v>
      </c>
    </row>
    <row r="4668" spans="1:8" x14ac:dyDescent="0.3">
      <c r="A4668" s="8" t="s">
        <v>7770</v>
      </c>
      <c r="B4668" s="6">
        <v>1112</v>
      </c>
      <c r="C4668" s="1">
        <v>1112</v>
      </c>
      <c r="D4668" s="1">
        <v>4</v>
      </c>
      <c r="E4668" s="1">
        <v>1</v>
      </c>
      <c r="G4668" s="1">
        <v>4</v>
      </c>
      <c r="H4668" s="1">
        <v>1</v>
      </c>
    </row>
    <row r="4669" spans="1:8" x14ac:dyDescent="0.3">
      <c r="A4669" s="8" t="s">
        <v>7837</v>
      </c>
      <c r="B4669" s="6">
        <v>1112</v>
      </c>
      <c r="C4669" s="1">
        <v>1112</v>
      </c>
      <c r="D4669" s="1">
        <v>4</v>
      </c>
      <c r="E4669" s="1">
        <v>1</v>
      </c>
      <c r="G4669" s="1">
        <v>4</v>
      </c>
      <c r="H4669" s="1">
        <v>1</v>
      </c>
    </row>
    <row r="4670" spans="1:8" x14ac:dyDescent="0.3">
      <c r="A4670" s="8" t="s">
        <v>7062</v>
      </c>
      <c r="B4670" s="6">
        <v>1105</v>
      </c>
      <c r="C4670" s="1">
        <v>1105</v>
      </c>
      <c r="D4670" s="1">
        <v>5</v>
      </c>
      <c r="E4670" s="1">
        <v>1</v>
      </c>
      <c r="G4670" s="1">
        <v>5</v>
      </c>
      <c r="H4670" s="1">
        <v>1</v>
      </c>
    </row>
    <row r="4671" spans="1:8" x14ac:dyDescent="0.3">
      <c r="A4671" s="8" t="s">
        <v>6186</v>
      </c>
      <c r="B4671" s="6">
        <v>1101</v>
      </c>
      <c r="C4671" s="1">
        <v>921</v>
      </c>
      <c r="D4671" s="1">
        <v>8</v>
      </c>
      <c r="E4671" s="1">
        <v>2</v>
      </c>
      <c r="G4671" s="1">
        <v>8</v>
      </c>
      <c r="H4671" s="1">
        <v>2</v>
      </c>
    </row>
    <row r="4672" spans="1:8" x14ac:dyDescent="0.3">
      <c r="A4672" s="8" t="s">
        <v>8445</v>
      </c>
      <c r="B4672" s="6">
        <v>1099</v>
      </c>
      <c r="C4672" s="1">
        <v>1099</v>
      </c>
      <c r="D4672" s="1">
        <v>5</v>
      </c>
      <c r="E4672" s="1">
        <v>1</v>
      </c>
      <c r="G4672" s="1">
        <v>5</v>
      </c>
      <c r="H4672" s="1">
        <v>1</v>
      </c>
    </row>
    <row r="4673" spans="1:8" x14ac:dyDescent="0.3">
      <c r="A4673" s="8" t="s">
        <v>4789</v>
      </c>
      <c r="B4673" s="6">
        <v>1099</v>
      </c>
      <c r="C4673" s="1">
        <v>1099</v>
      </c>
      <c r="D4673" s="1">
        <v>5</v>
      </c>
      <c r="E4673" s="1">
        <v>1</v>
      </c>
      <c r="G4673" s="1">
        <v>5</v>
      </c>
      <c r="H4673" s="1">
        <v>1</v>
      </c>
    </row>
    <row r="4674" spans="1:8" x14ac:dyDescent="0.3">
      <c r="A4674" s="8" t="s">
        <v>1802</v>
      </c>
      <c r="B4674" s="6">
        <v>1096</v>
      </c>
      <c r="C4674" s="1">
        <v>1096</v>
      </c>
      <c r="D4674" s="1">
        <v>4</v>
      </c>
      <c r="E4674" s="1">
        <v>1</v>
      </c>
      <c r="G4674" s="1">
        <v>4</v>
      </c>
      <c r="H4674" s="1">
        <v>1</v>
      </c>
    </row>
    <row r="4675" spans="1:8" x14ac:dyDescent="0.3">
      <c r="A4675" s="8" t="s">
        <v>8938</v>
      </c>
      <c r="B4675" s="6">
        <v>1095</v>
      </c>
      <c r="C4675" s="1">
        <v>1095</v>
      </c>
      <c r="D4675" s="1">
        <v>3</v>
      </c>
      <c r="E4675" s="1">
        <v>1</v>
      </c>
      <c r="G4675" s="1">
        <v>3</v>
      </c>
      <c r="H4675" s="1">
        <v>1</v>
      </c>
    </row>
    <row r="4676" spans="1:8" x14ac:dyDescent="0.3">
      <c r="A4676" s="8" t="s">
        <v>4744</v>
      </c>
      <c r="B4676" s="6">
        <v>1086</v>
      </c>
      <c r="C4676" s="1">
        <v>1086</v>
      </c>
      <c r="D4676" s="1">
        <v>3</v>
      </c>
      <c r="E4676" s="1">
        <v>1</v>
      </c>
      <c r="G4676" s="1">
        <v>3</v>
      </c>
      <c r="H4676" s="1">
        <v>1</v>
      </c>
    </row>
    <row r="4677" spans="1:8" x14ac:dyDescent="0.3">
      <c r="A4677" s="8" t="s">
        <v>8998</v>
      </c>
      <c r="B4677" s="6">
        <v>1086</v>
      </c>
      <c r="C4677" s="1">
        <v>1086</v>
      </c>
      <c r="D4677" s="1">
        <v>2</v>
      </c>
      <c r="E4677" s="1">
        <v>1</v>
      </c>
      <c r="G4677" s="1">
        <v>2</v>
      </c>
      <c r="H4677" s="1">
        <v>1</v>
      </c>
    </row>
    <row r="4678" spans="1:8" x14ac:dyDescent="0.3">
      <c r="A4678" s="8" t="s">
        <v>7500</v>
      </c>
      <c r="B4678" s="6">
        <v>1084</v>
      </c>
      <c r="C4678" s="1">
        <v>1084</v>
      </c>
      <c r="D4678" s="1">
        <v>5</v>
      </c>
      <c r="E4678" s="1">
        <v>1</v>
      </c>
      <c r="G4678" s="1">
        <v>5</v>
      </c>
      <c r="H4678" s="1">
        <v>1</v>
      </c>
    </row>
    <row r="4679" spans="1:8" x14ac:dyDescent="0.3">
      <c r="A4679" s="8" t="s">
        <v>549</v>
      </c>
      <c r="B4679" s="6">
        <v>1074</v>
      </c>
      <c r="C4679" s="1">
        <v>1074</v>
      </c>
      <c r="D4679" s="1">
        <v>3</v>
      </c>
      <c r="E4679" s="1">
        <v>1</v>
      </c>
      <c r="G4679" s="1">
        <v>3</v>
      </c>
      <c r="H4679" s="1">
        <v>1</v>
      </c>
    </row>
    <row r="4680" spans="1:8" x14ac:dyDescent="0.3">
      <c r="A4680" s="8" t="s">
        <v>8820</v>
      </c>
      <c r="B4680" s="6">
        <v>1074</v>
      </c>
      <c r="C4680" s="1">
        <v>1074</v>
      </c>
      <c r="D4680" s="1">
        <v>3</v>
      </c>
      <c r="E4680" s="1">
        <v>1</v>
      </c>
      <c r="G4680" s="1">
        <v>3</v>
      </c>
      <c r="H4680" s="1">
        <v>1</v>
      </c>
    </row>
    <row r="4681" spans="1:8" x14ac:dyDescent="0.3">
      <c r="A4681" s="8" t="s">
        <v>4381</v>
      </c>
      <c r="B4681" s="6">
        <v>1072</v>
      </c>
      <c r="C4681" s="1">
        <v>1072</v>
      </c>
      <c r="D4681" s="1">
        <v>2</v>
      </c>
      <c r="E4681" s="1">
        <v>1</v>
      </c>
      <c r="G4681" s="1">
        <v>2</v>
      </c>
      <c r="H4681" s="1">
        <v>1</v>
      </c>
    </row>
    <row r="4682" spans="1:8" x14ac:dyDescent="0.3">
      <c r="A4682" s="8" t="s">
        <v>7803</v>
      </c>
      <c r="B4682" s="6">
        <v>1068</v>
      </c>
      <c r="C4682" s="1">
        <v>1068</v>
      </c>
      <c r="D4682" s="1">
        <v>1</v>
      </c>
      <c r="E4682" s="1">
        <v>1</v>
      </c>
      <c r="G4682" s="1">
        <v>1</v>
      </c>
      <c r="H4682" s="1">
        <v>1</v>
      </c>
    </row>
    <row r="4683" spans="1:8" x14ac:dyDescent="0.3">
      <c r="A4683" s="8" t="s">
        <v>7401</v>
      </c>
      <c r="B4683" s="6">
        <v>1068</v>
      </c>
      <c r="C4683" s="1">
        <v>1068</v>
      </c>
      <c r="D4683" s="1">
        <v>10</v>
      </c>
      <c r="E4683" s="1">
        <v>1</v>
      </c>
      <c r="G4683" s="1">
        <v>10</v>
      </c>
      <c r="H4683" s="1">
        <v>1</v>
      </c>
    </row>
    <row r="4684" spans="1:8" x14ac:dyDescent="0.3">
      <c r="A4684" s="8" t="s">
        <v>4589</v>
      </c>
      <c r="B4684" s="6">
        <v>1065</v>
      </c>
      <c r="C4684" s="1">
        <v>1065</v>
      </c>
      <c r="D4684" s="1">
        <v>6</v>
      </c>
      <c r="E4684" s="1">
        <v>1</v>
      </c>
      <c r="G4684" s="1">
        <v>6</v>
      </c>
      <c r="H4684" s="1">
        <v>1</v>
      </c>
    </row>
    <row r="4685" spans="1:8" x14ac:dyDescent="0.3">
      <c r="A4685" s="8" t="s">
        <v>5824</v>
      </c>
      <c r="B4685" s="6">
        <v>1064</v>
      </c>
      <c r="C4685" s="1">
        <v>1064</v>
      </c>
      <c r="D4685" s="1">
        <v>4</v>
      </c>
      <c r="E4685" s="1">
        <v>1</v>
      </c>
      <c r="G4685" s="1">
        <v>4</v>
      </c>
      <c r="H4685" s="1">
        <v>1</v>
      </c>
    </row>
    <row r="4686" spans="1:8" x14ac:dyDescent="0.3">
      <c r="A4686" s="8" t="s">
        <v>987</v>
      </c>
      <c r="B4686" s="6">
        <v>1056</v>
      </c>
      <c r="C4686" s="1">
        <v>1056</v>
      </c>
      <c r="D4686" s="1">
        <v>2</v>
      </c>
      <c r="E4686" s="1">
        <v>1</v>
      </c>
      <c r="G4686" s="1">
        <v>2</v>
      </c>
      <c r="H4686" s="1">
        <v>1</v>
      </c>
    </row>
    <row r="4687" spans="1:8" x14ac:dyDescent="0.3">
      <c r="A4687" s="8" t="s">
        <v>6654</v>
      </c>
      <c r="B4687" s="6">
        <v>1056</v>
      </c>
      <c r="C4687" s="1">
        <v>1056</v>
      </c>
      <c r="D4687" s="1">
        <v>2</v>
      </c>
      <c r="E4687" s="1">
        <v>1</v>
      </c>
      <c r="G4687" s="1">
        <v>2</v>
      </c>
      <c r="H4687" s="1">
        <v>1</v>
      </c>
    </row>
    <row r="4688" spans="1:8" x14ac:dyDescent="0.3">
      <c r="A4688" s="8" t="s">
        <v>6816</v>
      </c>
      <c r="B4688" s="6">
        <v>1056</v>
      </c>
      <c r="C4688" s="1">
        <v>1056</v>
      </c>
      <c r="D4688" s="1">
        <v>2</v>
      </c>
      <c r="E4688" s="1">
        <v>1</v>
      </c>
      <c r="G4688" s="1">
        <v>2</v>
      </c>
      <c r="H4688" s="1">
        <v>1</v>
      </c>
    </row>
    <row r="4689" spans="1:8" x14ac:dyDescent="0.3">
      <c r="A4689" s="8" t="s">
        <v>8869</v>
      </c>
      <c r="B4689" s="6">
        <v>1056</v>
      </c>
      <c r="C4689" s="1">
        <v>1056</v>
      </c>
      <c r="D4689" s="1">
        <v>2</v>
      </c>
      <c r="E4689" s="1">
        <v>1</v>
      </c>
      <c r="G4689" s="1">
        <v>2</v>
      </c>
      <c r="H4689" s="1">
        <v>1</v>
      </c>
    </row>
    <row r="4690" spans="1:8" x14ac:dyDescent="0.3">
      <c r="A4690" s="8" t="s">
        <v>6805</v>
      </c>
      <c r="B4690" s="6">
        <v>1044</v>
      </c>
      <c r="C4690" s="1">
        <v>1044</v>
      </c>
      <c r="D4690" s="1">
        <v>1</v>
      </c>
      <c r="E4690" s="1">
        <v>1</v>
      </c>
      <c r="G4690" s="1">
        <v>1</v>
      </c>
      <c r="H4690" s="1">
        <v>1</v>
      </c>
    </row>
    <row r="4691" spans="1:8" x14ac:dyDescent="0.3">
      <c r="A4691" s="8" t="s">
        <v>6538</v>
      </c>
      <c r="B4691" s="6">
        <v>1036</v>
      </c>
      <c r="C4691" s="1">
        <v>1036</v>
      </c>
      <c r="D4691" s="1">
        <v>2</v>
      </c>
      <c r="E4691" s="1">
        <v>1</v>
      </c>
      <c r="G4691" s="1">
        <v>2</v>
      </c>
      <c r="H4691" s="1">
        <v>1</v>
      </c>
    </row>
    <row r="4692" spans="1:8" x14ac:dyDescent="0.3">
      <c r="A4692" s="8" t="s">
        <v>1741</v>
      </c>
      <c r="B4692" s="6">
        <v>1036</v>
      </c>
      <c r="C4692" s="1">
        <v>1036</v>
      </c>
      <c r="D4692" s="1">
        <v>7</v>
      </c>
      <c r="E4692" s="1">
        <v>1</v>
      </c>
      <c r="G4692" s="1">
        <v>7</v>
      </c>
      <c r="H4692" s="1">
        <v>1</v>
      </c>
    </row>
    <row r="4693" spans="1:8" x14ac:dyDescent="0.3">
      <c r="A4693" s="8" t="s">
        <v>8728</v>
      </c>
      <c r="B4693" s="6">
        <v>1023</v>
      </c>
      <c r="C4693" s="1">
        <v>1023</v>
      </c>
      <c r="D4693" s="1">
        <v>1</v>
      </c>
      <c r="E4693" s="1">
        <v>1</v>
      </c>
      <c r="G4693" s="1">
        <v>1</v>
      </c>
      <c r="H4693" s="1">
        <v>1</v>
      </c>
    </row>
    <row r="4694" spans="1:8" x14ac:dyDescent="0.3">
      <c r="A4694" s="8" t="s">
        <v>7021</v>
      </c>
      <c r="B4694" s="6">
        <v>1016</v>
      </c>
      <c r="C4694" s="1">
        <v>1016</v>
      </c>
      <c r="D4694" s="1">
        <v>2</v>
      </c>
      <c r="E4694" s="1">
        <v>1</v>
      </c>
      <c r="G4694" s="1">
        <v>2</v>
      </c>
      <c r="H4694" s="1">
        <v>1</v>
      </c>
    </row>
    <row r="4695" spans="1:8" x14ac:dyDescent="0.3">
      <c r="A4695" s="8" t="s">
        <v>5355</v>
      </c>
      <c r="B4695" s="6">
        <v>1008</v>
      </c>
      <c r="C4695" s="1">
        <v>1008</v>
      </c>
      <c r="D4695" s="1">
        <v>4</v>
      </c>
      <c r="E4695" s="1">
        <v>1</v>
      </c>
      <c r="G4695" s="1">
        <v>4</v>
      </c>
      <c r="H4695" s="1">
        <v>1</v>
      </c>
    </row>
    <row r="4696" spans="1:8" x14ac:dyDescent="0.3">
      <c r="A4696" s="8" t="s">
        <v>8973</v>
      </c>
      <c r="B4696" s="6">
        <v>1008</v>
      </c>
      <c r="C4696" s="1">
        <v>1008</v>
      </c>
      <c r="D4696" s="1">
        <v>2</v>
      </c>
      <c r="E4696" s="1">
        <v>1</v>
      </c>
      <c r="G4696" s="1">
        <v>2</v>
      </c>
      <c r="H4696" s="1">
        <v>1</v>
      </c>
    </row>
    <row r="4697" spans="1:8" x14ac:dyDescent="0.3">
      <c r="A4697" s="8" t="s">
        <v>5469</v>
      </c>
      <c r="B4697" s="6">
        <v>1007</v>
      </c>
      <c r="C4697" s="1">
        <v>826</v>
      </c>
      <c r="D4697" s="1">
        <v>3</v>
      </c>
      <c r="E4697" s="1">
        <v>2</v>
      </c>
      <c r="G4697" s="1">
        <v>3</v>
      </c>
      <c r="H4697" s="1">
        <v>2</v>
      </c>
    </row>
    <row r="4698" spans="1:8" x14ac:dyDescent="0.3">
      <c r="A4698" s="8" t="s">
        <v>6075</v>
      </c>
      <c r="B4698" s="6">
        <v>999</v>
      </c>
      <c r="C4698" s="1">
        <v>999</v>
      </c>
      <c r="D4698" s="1">
        <v>1</v>
      </c>
      <c r="E4698" s="1">
        <v>1</v>
      </c>
      <c r="G4698" s="1">
        <v>1</v>
      </c>
      <c r="H4698" s="1">
        <v>1</v>
      </c>
    </row>
    <row r="4699" spans="1:8" x14ac:dyDescent="0.3">
      <c r="A4699" s="8" t="s">
        <v>5846</v>
      </c>
      <c r="B4699" s="6">
        <v>998</v>
      </c>
      <c r="C4699" s="1">
        <v>998</v>
      </c>
      <c r="D4699" s="1">
        <v>5</v>
      </c>
      <c r="E4699" s="1">
        <v>1</v>
      </c>
      <c r="G4699" s="1">
        <v>5</v>
      </c>
      <c r="H4699" s="1">
        <v>1</v>
      </c>
    </row>
    <row r="4700" spans="1:8" x14ac:dyDescent="0.3">
      <c r="A4700" s="8" t="s">
        <v>7745</v>
      </c>
      <c r="B4700" s="6">
        <v>998</v>
      </c>
      <c r="C4700" s="1">
        <v>998</v>
      </c>
      <c r="D4700" s="1">
        <v>1</v>
      </c>
      <c r="E4700" s="1">
        <v>1</v>
      </c>
      <c r="G4700" s="1">
        <v>1</v>
      </c>
      <c r="H4700" s="1">
        <v>1</v>
      </c>
    </row>
    <row r="4701" spans="1:8" x14ac:dyDescent="0.3">
      <c r="A4701" s="8" t="s">
        <v>9463</v>
      </c>
      <c r="B4701" s="6">
        <v>996</v>
      </c>
      <c r="C4701" s="1">
        <v>996</v>
      </c>
      <c r="D4701" s="1">
        <v>2</v>
      </c>
      <c r="E4701" s="1">
        <v>1</v>
      </c>
      <c r="G4701" s="1">
        <v>2</v>
      </c>
      <c r="H4701" s="1">
        <v>1</v>
      </c>
    </row>
    <row r="4702" spans="1:8" x14ac:dyDescent="0.3">
      <c r="A4702" s="8" t="s">
        <v>8330</v>
      </c>
      <c r="B4702" s="6">
        <v>996</v>
      </c>
      <c r="C4702" s="1">
        <v>996</v>
      </c>
      <c r="D4702" s="1">
        <v>2</v>
      </c>
      <c r="E4702" s="1">
        <v>1</v>
      </c>
      <c r="G4702" s="1">
        <v>2</v>
      </c>
      <c r="H4702" s="1">
        <v>1</v>
      </c>
    </row>
    <row r="4703" spans="1:8" x14ac:dyDescent="0.3">
      <c r="A4703" s="8" t="s">
        <v>3732</v>
      </c>
      <c r="B4703" s="6">
        <v>996</v>
      </c>
      <c r="C4703" s="1">
        <v>996</v>
      </c>
      <c r="D4703" s="1">
        <v>2</v>
      </c>
      <c r="E4703" s="1">
        <v>1</v>
      </c>
      <c r="G4703" s="1">
        <v>2</v>
      </c>
      <c r="H4703" s="1">
        <v>1</v>
      </c>
    </row>
    <row r="4704" spans="1:8" x14ac:dyDescent="0.3">
      <c r="A4704" s="8" t="s">
        <v>7753</v>
      </c>
      <c r="B4704" s="6">
        <v>996</v>
      </c>
      <c r="C4704" s="1">
        <v>996</v>
      </c>
      <c r="D4704" s="1">
        <v>2</v>
      </c>
      <c r="E4704" s="1">
        <v>1</v>
      </c>
      <c r="G4704" s="1">
        <v>2</v>
      </c>
      <c r="H4704" s="1">
        <v>1</v>
      </c>
    </row>
    <row r="4705" spans="1:8" x14ac:dyDescent="0.3">
      <c r="A4705" s="8" t="s">
        <v>2063</v>
      </c>
      <c r="B4705" s="6">
        <v>994</v>
      </c>
      <c r="C4705" s="1">
        <v>994</v>
      </c>
      <c r="D4705" s="1">
        <v>2</v>
      </c>
      <c r="E4705" s="1">
        <v>1</v>
      </c>
      <c r="G4705" s="1">
        <v>2</v>
      </c>
      <c r="H4705" s="1">
        <v>1</v>
      </c>
    </row>
    <row r="4706" spans="1:8" x14ac:dyDescent="0.3">
      <c r="A4706" s="8" t="s">
        <v>8217</v>
      </c>
      <c r="B4706" s="6">
        <v>992</v>
      </c>
      <c r="C4706" s="1">
        <v>992</v>
      </c>
      <c r="D4706" s="1">
        <v>5</v>
      </c>
      <c r="E4706" s="1">
        <v>1</v>
      </c>
      <c r="G4706" s="1">
        <v>5</v>
      </c>
      <c r="H4706" s="1">
        <v>1</v>
      </c>
    </row>
    <row r="4707" spans="1:8" x14ac:dyDescent="0.3">
      <c r="A4707" s="8" t="s">
        <v>8924</v>
      </c>
      <c r="B4707" s="6">
        <v>992</v>
      </c>
      <c r="C4707" s="1">
        <v>992</v>
      </c>
      <c r="D4707" s="1">
        <v>5</v>
      </c>
      <c r="E4707" s="1">
        <v>1</v>
      </c>
      <c r="G4707" s="1">
        <v>5</v>
      </c>
      <c r="H4707" s="1">
        <v>1</v>
      </c>
    </row>
    <row r="4708" spans="1:8" x14ac:dyDescent="0.3">
      <c r="A4708" s="8" t="s">
        <v>7306</v>
      </c>
      <c r="B4708" s="6">
        <v>984</v>
      </c>
      <c r="C4708" s="1">
        <v>984</v>
      </c>
      <c r="D4708" s="1">
        <v>3</v>
      </c>
      <c r="E4708" s="1">
        <v>1</v>
      </c>
      <c r="G4708" s="1">
        <v>3</v>
      </c>
      <c r="H4708" s="1">
        <v>1</v>
      </c>
    </row>
    <row r="4709" spans="1:8" x14ac:dyDescent="0.3">
      <c r="A4709" s="8" t="s">
        <v>5679</v>
      </c>
      <c r="B4709" s="6">
        <v>984</v>
      </c>
      <c r="C4709" s="1">
        <v>984</v>
      </c>
      <c r="D4709" s="1">
        <v>3</v>
      </c>
      <c r="E4709" s="1">
        <v>1</v>
      </c>
      <c r="G4709" s="1">
        <v>3</v>
      </c>
      <c r="H4709" s="1">
        <v>1</v>
      </c>
    </row>
    <row r="4710" spans="1:8" x14ac:dyDescent="0.3">
      <c r="A4710" s="8" t="s">
        <v>1210</v>
      </c>
      <c r="B4710" s="6">
        <v>984</v>
      </c>
      <c r="C4710" s="1">
        <v>984</v>
      </c>
      <c r="D4710" s="1">
        <v>3</v>
      </c>
      <c r="E4710" s="1">
        <v>1</v>
      </c>
      <c r="G4710" s="1">
        <v>3</v>
      </c>
      <c r="H4710" s="1">
        <v>1</v>
      </c>
    </row>
    <row r="4711" spans="1:8" x14ac:dyDescent="0.3">
      <c r="A4711" s="8" t="s">
        <v>8702</v>
      </c>
      <c r="B4711" s="6">
        <v>982</v>
      </c>
      <c r="C4711" s="1">
        <v>982</v>
      </c>
      <c r="D4711" s="1">
        <v>2</v>
      </c>
      <c r="E4711" s="1">
        <v>1</v>
      </c>
      <c r="G4711" s="1">
        <v>2</v>
      </c>
      <c r="H4711" s="1">
        <v>1</v>
      </c>
    </row>
    <row r="4712" spans="1:8" x14ac:dyDescent="0.3">
      <c r="A4712" s="8" t="s">
        <v>7004</v>
      </c>
      <c r="B4712" s="6">
        <v>978</v>
      </c>
      <c r="C4712" s="1">
        <v>978</v>
      </c>
      <c r="D4712" s="1">
        <v>2</v>
      </c>
      <c r="E4712" s="1">
        <v>1</v>
      </c>
      <c r="G4712" s="1">
        <v>2</v>
      </c>
      <c r="H4712" s="1">
        <v>1</v>
      </c>
    </row>
    <row r="4713" spans="1:8" x14ac:dyDescent="0.3">
      <c r="A4713" s="8" t="s">
        <v>7244</v>
      </c>
      <c r="B4713" s="6">
        <v>978</v>
      </c>
      <c r="C4713" s="1">
        <v>978</v>
      </c>
      <c r="D4713" s="1">
        <v>1</v>
      </c>
      <c r="E4713" s="1">
        <v>1</v>
      </c>
      <c r="G4713" s="1">
        <v>1</v>
      </c>
      <c r="H4713" s="1">
        <v>1</v>
      </c>
    </row>
    <row r="4714" spans="1:8" x14ac:dyDescent="0.3">
      <c r="A4714" s="8" t="s">
        <v>9427</v>
      </c>
      <c r="B4714" s="6">
        <v>973</v>
      </c>
      <c r="C4714" s="1">
        <v>973</v>
      </c>
      <c r="D4714" s="1">
        <v>7</v>
      </c>
      <c r="E4714" s="1">
        <v>1</v>
      </c>
      <c r="G4714" s="1">
        <v>7</v>
      </c>
      <c r="H4714" s="1">
        <v>1</v>
      </c>
    </row>
    <row r="4715" spans="1:8" x14ac:dyDescent="0.3">
      <c r="A4715" s="8" t="s">
        <v>1393</v>
      </c>
      <c r="B4715" s="6">
        <v>967</v>
      </c>
      <c r="C4715" s="1">
        <v>736</v>
      </c>
      <c r="D4715" s="1">
        <v>4</v>
      </c>
      <c r="E4715" s="1">
        <v>2</v>
      </c>
      <c r="G4715" s="1">
        <v>4</v>
      </c>
      <c r="H4715" s="1">
        <v>2</v>
      </c>
    </row>
    <row r="4716" spans="1:8" x14ac:dyDescent="0.3">
      <c r="A4716" s="8" t="s">
        <v>7212</v>
      </c>
      <c r="B4716" s="6">
        <v>964</v>
      </c>
      <c r="C4716" s="1">
        <v>964</v>
      </c>
      <c r="D4716" s="1">
        <v>2</v>
      </c>
      <c r="E4716" s="1">
        <v>1</v>
      </c>
      <c r="G4716" s="1">
        <v>2</v>
      </c>
      <c r="H4716" s="1">
        <v>1</v>
      </c>
    </row>
    <row r="4717" spans="1:8" x14ac:dyDescent="0.3">
      <c r="A4717" s="8" t="s">
        <v>2774</v>
      </c>
      <c r="B4717" s="6">
        <v>964</v>
      </c>
      <c r="C4717" s="1">
        <v>964</v>
      </c>
      <c r="D4717" s="1">
        <v>2</v>
      </c>
      <c r="E4717" s="1">
        <v>1</v>
      </c>
      <c r="G4717" s="1">
        <v>2</v>
      </c>
      <c r="H4717" s="1">
        <v>1</v>
      </c>
    </row>
    <row r="4718" spans="1:8" x14ac:dyDescent="0.3">
      <c r="A4718" s="8" t="s">
        <v>5361</v>
      </c>
      <c r="B4718" s="6">
        <v>951</v>
      </c>
      <c r="C4718" s="1">
        <v>654</v>
      </c>
      <c r="D4718" s="1">
        <v>6</v>
      </c>
      <c r="E4718" s="1">
        <v>2</v>
      </c>
      <c r="G4718" s="1">
        <v>6</v>
      </c>
      <c r="H4718" s="1">
        <v>2</v>
      </c>
    </row>
    <row r="4719" spans="1:8" x14ac:dyDescent="0.3">
      <c r="A4719" s="8" t="s">
        <v>1229</v>
      </c>
      <c r="B4719" s="6">
        <v>946</v>
      </c>
      <c r="C4719" s="1">
        <v>946</v>
      </c>
      <c r="D4719" s="1">
        <v>2</v>
      </c>
      <c r="E4719" s="1">
        <v>1</v>
      </c>
      <c r="G4719" s="1">
        <v>2</v>
      </c>
      <c r="H4719" s="1">
        <v>1</v>
      </c>
    </row>
    <row r="4720" spans="1:8" x14ac:dyDescent="0.3">
      <c r="A4720" s="8" t="s">
        <v>9400</v>
      </c>
      <c r="B4720" s="6">
        <v>945</v>
      </c>
      <c r="C4720" s="1">
        <v>945</v>
      </c>
      <c r="D4720" s="1">
        <v>3</v>
      </c>
      <c r="E4720" s="1">
        <v>1</v>
      </c>
      <c r="G4720" s="1">
        <v>3</v>
      </c>
      <c r="H4720" s="1">
        <v>1</v>
      </c>
    </row>
    <row r="4721" spans="1:8" x14ac:dyDescent="0.3">
      <c r="A4721" s="8" t="s">
        <v>8776</v>
      </c>
      <c r="B4721" s="6">
        <v>942</v>
      </c>
      <c r="C4721" s="1">
        <v>942</v>
      </c>
      <c r="D4721" s="1">
        <v>5</v>
      </c>
      <c r="E4721" s="1">
        <v>1</v>
      </c>
      <c r="G4721" s="1">
        <v>5</v>
      </c>
      <c r="H4721" s="1">
        <v>1</v>
      </c>
    </row>
    <row r="4722" spans="1:8" x14ac:dyDescent="0.3">
      <c r="A4722" s="8" t="s">
        <v>6969</v>
      </c>
      <c r="B4722" s="6">
        <v>924</v>
      </c>
      <c r="C4722" s="1">
        <v>924</v>
      </c>
      <c r="D4722" s="1">
        <v>3</v>
      </c>
      <c r="E4722" s="1">
        <v>1</v>
      </c>
      <c r="G4722" s="1">
        <v>3</v>
      </c>
      <c r="H4722" s="1">
        <v>1</v>
      </c>
    </row>
    <row r="4723" spans="1:8" x14ac:dyDescent="0.3">
      <c r="A4723" s="8" t="s">
        <v>6100</v>
      </c>
      <c r="B4723" s="6">
        <v>924</v>
      </c>
      <c r="C4723" s="1">
        <v>924</v>
      </c>
      <c r="D4723" s="1">
        <v>3</v>
      </c>
      <c r="E4723" s="1">
        <v>1</v>
      </c>
      <c r="G4723" s="1">
        <v>3</v>
      </c>
      <c r="H4723" s="1">
        <v>1</v>
      </c>
    </row>
    <row r="4724" spans="1:8" x14ac:dyDescent="0.3">
      <c r="A4724" s="8" t="s">
        <v>1731</v>
      </c>
      <c r="B4724" s="6">
        <v>909</v>
      </c>
      <c r="C4724" s="1">
        <v>909</v>
      </c>
      <c r="D4724" s="1">
        <v>3</v>
      </c>
      <c r="E4724" s="1">
        <v>1</v>
      </c>
      <c r="G4724" s="1">
        <v>3</v>
      </c>
      <c r="H4724" s="1">
        <v>1</v>
      </c>
    </row>
    <row r="4725" spans="1:8" x14ac:dyDescent="0.3">
      <c r="A4725" s="8" t="s">
        <v>2741</v>
      </c>
      <c r="B4725" s="6">
        <v>904</v>
      </c>
      <c r="C4725" s="1">
        <v>796</v>
      </c>
      <c r="D4725" s="1">
        <v>5</v>
      </c>
      <c r="E4725" s="1">
        <v>2</v>
      </c>
      <c r="G4725" s="1">
        <v>5</v>
      </c>
      <c r="H4725" s="1">
        <v>2</v>
      </c>
    </row>
    <row r="4726" spans="1:8" x14ac:dyDescent="0.3">
      <c r="A4726" s="8" t="s">
        <v>8506</v>
      </c>
      <c r="B4726" s="6">
        <v>896</v>
      </c>
      <c r="C4726" s="1">
        <v>896</v>
      </c>
      <c r="D4726" s="1">
        <v>2</v>
      </c>
      <c r="E4726" s="1">
        <v>1</v>
      </c>
      <c r="G4726" s="1">
        <v>2</v>
      </c>
      <c r="H4726" s="1">
        <v>1</v>
      </c>
    </row>
    <row r="4727" spans="1:8" x14ac:dyDescent="0.3">
      <c r="A4727" s="8" t="s">
        <v>5522</v>
      </c>
      <c r="B4727" s="6">
        <v>896</v>
      </c>
      <c r="C4727" s="1">
        <v>896</v>
      </c>
      <c r="D4727" s="1">
        <v>2</v>
      </c>
      <c r="E4727" s="1">
        <v>1</v>
      </c>
      <c r="G4727" s="1">
        <v>2</v>
      </c>
      <c r="H4727" s="1">
        <v>1</v>
      </c>
    </row>
    <row r="4728" spans="1:8" x14ac:dyDescent="0.3">
      <c r="A4728" s="8" t="s">
        <v>9465</v>
      </c>
      <c r="B4728" s="6">
        <v>894</v>
      </c>
      <c r="C4728" s="1">
        <v>894</v>
      </c>
      <c r="D4728" s="1">
        <v>3</v>
      </c>
      <c r="E4728" s="1">
        <v>1</v>
      </c>
      <c r="G4728" s="1">
        <v>3</v>
      </c>
      <c r="H4728" s="1">
        <v>1</v>
      </c>
    </row>
    <row r="4729" spans="1:8" x14ac:dyDescent="0.3">
      <c r="A4729" s="8" t="s">
        <v>112</v>
      </c>
      <c r="B4729" s="6">
        <v>888</v>
      </c>
      <c r="C4729" s="1">
        <v>888</v>
      </c>
      <c r="D4729" s="1">
        <v>4</v>
      </c>
      <c r="E4729" s="1">
        <v>1</v>
      </c>
      <c r="G4729" s="1">
        <v>4</v>
      </c>
      <c r="H4729" s="1">
        <v>1</v>
      </c>
    </row>
    <row r="4730" spans="1:8" x14ac:dyDescent="0.3">
      <c r="A4730" s="8" t="s">
        <v>4990</v>
      </c>
      <c r="B4730" s="6">
        <v>885</v>
      </c>
      <c r="C4730" s="1">
        <v>885</v>
      </c>
      <c r="D4730" s="1">
        <v>5</v>
      </c>
      <c r="E4730" s="1">
        <v>1</v>
      </c>
      <c r="G4730" s="1">
        <v>5</v>
      </c>
      <c r="H4730" s="1">
        <v>1</v>
      </c>
    </row>
    <row r="4731" spans="1:8" x14ac:dyDescent="0.3">
      <c r="A4731" s="8" t="s">
        <v>1986</v>
      </c>
      <c r="B4731" s="6">
        <v>882</v>
      </c>
      <c r="C4731" s="1">
        <v>882</v>
      </c>
      <c r="D4731" s="1">
        <v>3</v>
      </c>
      <c r="E4731" s="1">
        <v>1</v>
      </c>
      <c r="G4731" s="1">
        <v>3</v>
      </c>
      <c r="H4731" s="1">
        <v>1</v>
      </c>
    </row>
    <row r="4732" spans="1:8" x14ac:dyDescent="0.3">
      <c r="A4732" s="8" t="s">
        <v>8240</v>
      </c>
      <c r="B4732" s="6">
        <v>878</v>
      </c>
      <c r="C4732" s="1">
        <v>878</v>
      </c>
      <c r="D4732" s="1">
        <v>5</v>
      </c>
      <c r="E4732" s="1">
        <v>1</v>
      </c>
      <c r="G4732" s="1">
        <v>5</v>
      </c>
      <c r="H4732" s="1">
        <v>1</v>
      </c>
    </row>
    <row r="4733" spans="1:8" x14ac:dyDescent="0.3">
      <c r="A4733" s="8" t="s">
        <v>4749</v>
      </c>
      <c r="B4733" s="6">
        <v>876</v>
      </c>
      <c r="C4733" s="1">
        <v>876</v>
      </c>
      <c r="D4733" s="1">
        <v>2</v>
      </c>
      <c r="E4733" s="1">
        <v>1</v>
      </c>
      <c r="G4733" s="1">
        <v>2</v>
      </c>
      <c r="H4733" s="1">
        <v>1</v>
      </c>
    </row>
    <row r="4734" spans="1:8" x14ac:dyDescent="0.3">
      <c r="A4734" s="8" t="s">
        <v>4095</v>
      </c>
      <c r="B4734" s="6">
        <v>876</v>
      </c>
      <c r="C4734" s="1">
        <v>876</v>
      </c>
      <c r="D4734" s="1">
        <v>1</v>
      </c>
      <c r="E4734" s="1">
        <v>1</v>
      </c>
      <c r="G4734" s="1">
        <v>1</v>
      </c>
      <c r="H4734" s="1">
        <v>1</v>
      </c>
    </row>
    <row r="4735" spans="1:8" x14ac:dyDescent="0.3">
      <c r="A4735" s="8" t="s">
        <v>5732</v>
      </c>
      <c r="B4735" s="6">
        <v>876</v>
      </c>
      <c r="C4735" s="1">
        <v>876</v>
      </c>
      <c r="D4735" s="1">
        <v>5</v>
      </c>
      <c r="E4735" s="1">
        <v>1</v>
      </c>
      <c r="G4735" s="1">
        <v>5</v>
      </c>
      <c r="H4735" s="1">
        <v>1</v>
      </c>
    </row>
    <row r="4736" spans="1:8" x14ac:dyDescent="0.3">
      <c r="A4736" s="8" t="s">
        <v>9510</v>
      </c>
      <c r="B4736" s="6">
        <v>871</v>
      </c>
      <c r="C4736" s="1">
        <v>556</v>
      </c>
      <c r="D4736" s="1">
        <v>14</v>
      </c>
      <c r="E4736" s="1">
        <v>2</v>
      </c>
      <c r="G4736" s="1">
        <v>14</v>
      </c>
      <c r="H4736" s="1">
        <v>2</v>
      </c>
    </row>
    <row r="4737" spans="1:8" x14ac:dyDescent="0.3">
      <c r="A4737" s="8" t="s">
        <v>2074</v>
      </c>
      <c r="B4737" s="6">
        <v>869</v>
      </c>
      <c r="C4737" s="1">
        <v>869</v>
      </c>
      <c r="D4737" s="1">
        <v>5</v>
      </c>
      <c r="E4737" s="1">
        <v>1</v>
      </c>
      <c r="G4737" s="1">
        <v>5</v>
      </c>
      <c r="H4737" s="1">
        <v>1</v>
      </c>
    </row>
    <row r="4738" spans="1:8" x14ac:dyDescent="0.3">
      <c r="A4738" s="8" t="s">
        <v>2548</v>
      </c>
      <c r="B4738" s="6">
        <v>867</v>
      </c>
      <c r="C4738" s="1">
        <v>867</v>
      </c>
      <c r="D4738" s="1">
        <v>3</v>
      </c>
      <c r="E4738" s="1">
        <v>1</v>
      </c>
      <c r="G4738" s="1">
        <v>3</v>
      </c>
      <c r="H4738" s="1">
        <v>1</v>
      </c>
    </row>
    <row r="4739" spans="1:8" x14ac:dyDescent="0.3">
      <c r="A4739" s="8" t="s">
        <v>5037</v>
      </c>
      <c r="B4739" s="6">
        <v>864</v>
      </c>
      <c r="C4739" s="1">
        <v>864</v>
      </c>
      <c r="D4739" s="1">
        <v>3</v>
      </c>
      <c r="E4739" s="1">
        <v>1</v>
      </c>
      <c r="G4739" s="1">
        <v>3</v>
      </c>
      <c r="H4739" s="1">
        <v>1</v>
      </c>
    </row>
    <row r="4740" spans="1:8" x14ac:dyDescent="0.3">
      <c r="A4740" s="8" t="s">
        <v>2889</v>
      </c>
      <c r="B4740" s="6">
        <v>864</v>
      </c>
      <c r="C4740" s="1">
        <v>864</v>
      </c>
      <c r="D4740" s="1">
        <v>2</v>
      </c>
      <c r="E4740" s="1">
        <v>1</v>
      </c>
      <c r="G4740" s="1">
        <v>2</v>
      </c>
      <c r="H4740" s="1">
        <v>1</v>
      </c>
    </row>
    <row r="4741" spans="1:8" x14ac:dyDescent="0.3">
      <c r="A4741" s="8" t="s">
        <v>7997</v>
      </c>
      <c r="B4741" s="6">
        <v>864</v>
      </c>
      <c r="C4741" s="1">
        <v>864</v>
      </c>
      <c r="D4741" s="1">
        <v>3</v>
      </c>
      <c r="E4741" s="1">
        <v>1</v>
      </c>
      <c r="G4741" s="1">
        <v>3</v>
      </c>
      <c r="H4741" s="1">
        <v>1</v>
      </c>
    </row>
    <row r="4742" spans="1:8" x14ac:dyDescent="0.3">
      <c r="A4742" s="8" t="s">
        <v>6959</v>
      </c>
      <c r="B4742" s="6">
        <v>862</v>
      </c>
      <c r="C4742" s="1">
        <v>862</v>
      </c>
      <c r="D4742" s="1">
        <v>5</v>
      </c>
      <c r="E4742" s="1">
        <v>1</v>
      </c>
      <c r="G4742" s="1">
        <v>5</v>
      </c>
      <c r="H4742" s="1">
        <v>1</v>
      </c>
    </row>
    <row r="4743" spans="1:8" x14ac:dyDescent="0.3">
      <c r="A4743" s="8" t="s">
        <v>6623</v>
      </c>
      <c r="B4743" s="6">
        <v>859</v>
      </c>
      <c r="C4743" s="1">
        <v>859</v>
      </c>
      <c r="D4743" s="1">
        <v>2</v>
      </c>
      <c r="E4743" s="1">
        <v>1</v>
      </c>
      <c r="G4743" s="1">
        <v>2</v>
      </c>
      <c r="H4743" s="1">
        <v>1</v>
      </c>
    </row>
    <row r="4744" spans="1:8" x14ac:dyDescent="0.3">
      <c r="A4744" s="8" t="s">
        <v>8943</v>
      </c>
      <c r="B4744" s="6">
        <v>856</v>
      </c>
      <c r="C4744" s="1">
        <v>856</v>
      </c>
      <c r="D4744" s="1">
        <v>2</v>
      </c>
      <c r="E4744" s="1">
        <v>1</v>
      </c>
      <c r="G4744" s="1">
        <v>2</v>
      </c>
      <c r="H4744" s="1">
        <v>1</v>
      </c>
    </row>
    <row r="4745" spans="1:8" x14ac:dyDescent="0.3">
      <c r="A4745" s="8" t="s">
        <v>5808</v>
      </c>
      <c r="B4745" s="6">
        <v>853</v>
      </c>
      <c r="C4745" s="1">
        <v>853</v>
      </c>
      <c r="D4745" s="1">
        <v>2</v>
      </c>
      <c r="E4745" s="1">
        <v>1</v>
      </c>
      <c r="G4745" s="1">
        <v>2</v>
      </c>
      <c r="H4745" s="1">
        <v>1</v>
      </c>
    </row>
    <row r="4746" spans="1:8" x14ac:dyDescent="0.3">
      <c r="A4746" s="8" t="s">
        <v>7162</v>
      </c>
      <c r="B4746" s="6">
        <v>852</v>
      </c>
      <c r="C4746" s="1">
        <v>852</v>
      </c>
      <c r="D4746" s="1">
        <v>6</v>
      </c>
      <c r="E4746" s="1">
        <v>1</v>
      </c>
      <c r="G4746" s="1">
        <v>6</v>
      </c>
      <c r="H4746" s="1">
        <v>1</v>
      </c>
    </row>
    <row r="4747" spans="1:8" x14ac:dyDescent="0.3">
      <c r="A4747" s="8" t="s">
        <v>6457</v>
      </c>
      <c r="B4747" s="6">
        <v>852</v>
      </c>
      <c r="C4747" s="1">
        <v>852</v>
      </c>
      <c r="D4747" s="1">
        <v>1</v>
      </c>
      <c r="E4747" s="1">
        <v>1</v>
      </c>
      <c r="G4747" s="1">
        <v>1</v>
      </c>
      <c r="H4747" s="1">
        <v>1</v>
      </c>
    </row>
    <row r="4748" spans="1:8" x14ac:dyDescent="0.3">
      <c r="A4748" s="8" t="s">
        <v>8675</v>
      </c>
      <c r="B4748" s="6">
        <v>837</v>
      </c>
      <c r="C4748" s="1">
        <v>837</v>
      </c>
      <c r="D4748" s="1">
        <v>5</v>
      </c>
      <c r="E4748" s="1">
        <v>1</v>
      </c>
      <c r="G4748" s="1">
        <v>5</v>
      </c>
      <c r="H4748" s="1">
        <v>1</v>
      </c>
    </row>
    <row r="4749" spans="1:8" x14ac:dyDescent="0.3">
      <c r="A4749" s="8" t="s">
        <v>7204</v>
      </c>
      <c r="B4749" s="6">
        <v>837</v>
      </c>
      <c r="C4749" s="1">
        <v>837</v>
      </c>
      <c r="D4749" s="1">
        <v>5</v>
      </c>
      <c r="E4749" s="1">
        <v>1</v>
      </c>
      <c r="G4749" s="1">
        <v>5</v>
      </c>
      <c r="H4749" s="1">
        <v>1</v>
      </c>
    </row>
    <row r="4750" spans="1:8" x14ac:dyDescent="0.3">
      <c r="A4750" s="8" t="s">
        <v>8772</v>
      </c>
      <c r="B4750" s="6">
        <v>836</v>
      </c>
      <c r="C4750" s="1">
        <v>836</v>
      </c>
      <c r="D4750" s="1">
        <v>1</v>
      </c>
      <c r="E4750" s="1">
        <v>1</v>
      </c>
      <c r="G4750" s="1">
        <v>1</v>
      </c>
      <c r="H4750" s="1">
        <v>1</v>
      </c>
    </row>
    <row r="4751" spans="1:8" x14ac:dyDescent="0.3">
      <c r="A4751" s="8" t="s">
        <v>3413</v>
      </c>
      <c r="B4751" s="6">
        <v>836</v>
      </c>
      <c r="C4751" s="1">
        <v>836</v>
      </c>
      <c r="D4751" s="1">
        <v>2</v>
      </c>
      <c r="E4751" s="1">
        <v>1</v>
      </c>
      <c r="G4751" s="1">
        <v>2</v>
      </c>
      <c r="H4751" s="1">
        <v>1</v>
      </c>
    </row>
    <row r="4752" spans="1:8" x14ac:dyDescent="0.3">
      <c r="A4752" s="8" t="s">
        <v>7743</v>
      </c>
      <c r="B4752" s="6">
        <v>832</v>
      </c>
      <c r="C4752" s="1">
        <v>832</v>
      </c>
      <c r="D4752" s="1">
        <v>5</v>
      </c>
      <c r="E4752" s="1">
        <v>1</v>
      </c>
      <c r="G4752" s="1">
        <v>5</v>
      </c>
      <c r="H4752" s="1">
        <v>1</v>
      </c>
    </row>
    <row r="4753" spans="1:8" x14ac:dyDescent="0.3">
      <c r="A4753" s="8" t="s">
        <v>8391</v>
      </c>
      <c r="B4753" s="6">
        <v>832</v>
      </c>
      <c r="C4753" s="1">
        <v>832</v>
      </c>
      <c r="D4753" s="1">
        <v>5</v>
      </c>
      <c r="E4753" s="1">
        <v>1</v>
      </c>
      <c r="G4753" s="1">
        <v>5</v>
      </c>
      <c r="H4753" s="1">
        <v>1</v>
      </c>
    </row>
    <row r="4754" spans="1:8" x14ac:dyDescent="0.3">
      <c r="A4754" s="8" t="s">
        <v>160</v>
      </c>
      <c r="B4754" s="6">
        <v>828</v>
      </c>
      <c r="C4754" s="1">
        <v>828</v>
      </c>
      <c r="D4754" s="1">
        <v>2</v>
      </c>
      <c r="E4754" s="1">
        <v>1</v>
      </c>
      <c r="G4754" s="1">
        <v>2</v>
      </c>
      <c r="H4754" s="1">
        <v>1</v>
      </c>
    </row>
    <row r="4755" spans="1:8" x14ac:dyDescent="0.3">
      <c r="A4755" s="8" t="s">
        <v>9042</v>
      </c>
      <c r="B4755" s="6">
        <v>828</v>
      </c>
      <c r="C4755" s="1">
        <v>828</v>
      </c>
      <c r="D4755" s="1">
        <v>2</v>
      </c>
      <c r="E4755" s="1">
        <v>1</v>
      </c>
      <c r="G4755" s="1">
        <v>2</v>
      </c>
      <c r="H4755" s="1">
        <v>1</v>
      </c>
    </row>
    <row r="4756" spans="1:8" x14ac:dyDescent="0.3">
      <c r="A4756" s="8" t="s">
        <v>6378</v>
      </c>
      <c r="B4756" s="6">
        <v>826</v>
      </c>
      <c r="C4756" s="1">
        <v>826</v>
      </c>
      <c r="D4756" s="1">
        <v>2</v>
      </c>
      <c r="E4756" s="1">
        <v>1</v>
      </c>
      <c r="G4756" s="1">
        <v>2</v>
      </c>
      <c r="H4756" s="1">
        <v>1</v>
      </c>
    </row>
    <row r="4757" spans="1:8" x14ac:dyDescent="0.3">
      <c r="A4757" s="8" t="s">
        <v>6462</v>
      </c>
      <c r="B4757" s="6">
        <v>822</v>
      </c>
      <c r="C4757" s="1">
        <v>822</v>
      </c>
      <c r="D4757" s="1">
        <v>3</v>
      </c>
      <c r="E4757" s="1">
        <v>1</v>
      </c>
      <c r="G4757" s="1">
        <v>3</v>
      </c>
      <c r="H4757" s="1">
        <v>1</v>
      </c>
    </row>
    <row r="4758" spans="1:8" x14ac:dyDescent="0.3">
      <c r="A4758" s="8" t="s">
        <v>7132</v>
      </c>
      <c r="B4758" s="6">
        <v>814</v>
      </c>
      <c r="C4758" s="1">
        <v>814</v>
      </c>
      <c r="D4758" s="1">
        <v>5</v>
      </c>
      <c r="E4758" s="1">
        <v>1</v>
      </c>
      <c r="G4758" s="1">
        <v>5</v>
      </c>
      <c r="H4758" s="1">
        <v>1</v>
      </c>
    </row>
    <row r="4759" spans="1:8" x14ac:dyDescent="0.3">
      <c r="A4759" s="8" t="s">
        <v>4828</v>
      </c>
      <c r="B4759" s="6">
        <v>812</v>
      </c>
      <c r="C4759" s="1">
        <v>812</v>
      </c>
      <c r="D4759" s="1">
        <v>5</v>
      </c>
      <c r="E4759" s="1">
        <v>1</v>
      </c>
      <c r="G4759" s="1">
        <v>5</v>
      </c>
      <c r="H4759" s="1">
        <v>1</v>
      </c>
    </row>
    <row r="4760" spans="1:8" x14ac:dyDescent="0.3">
      <c r="A4760" s="8" t="s">
        <v>1061</v>
      </c>
      <c r="B4760" s="6">
        <v>799</v>
      </c>
      <c r="C4760" s="1">
        <v>799</v>
      </c>
      <c r="D4760" s="1">
        <v>2</v>
      </c>
      <c r="E4760" s="1">
        <v>1</v>
      </c>
      <c r="G4760" s="1">
        <v>2</v>
      </c>
      <c r="H4760" s="1">
        <v>1</v>
      </c>
    </row>
    <row r="4761" spans="1:8" x14ac:dyDescent="0.3">
      <c r="A4761" s="8" t="s">
        <v>8558</v>
      </c>
      <c r="B4761" s="6">
        <v>798</v>
      </c>
      <c r="C4761" s="1">
        <v>798</v>
      </c>
      <c r="D4761" s="1">
        <v>3</v>
      </c>
      <c r="E4761" s="1">
        <v>1</v>
      </c>
      <c r="G4761" s="1">
        <v>3</v>
      </c>
      <c r="H4761" s="1">
        <v>1</v>
      </c>
    </row>
    <row r="4762" spans="1:8" x14ac:dyDescent="0.3">
      <c r="A4762" s="8" t="s">
        <v>8737</v>
      </c>
      <c r="B4762" s="6">
        <v>798</v>
      </c>
      <c r="C4762" s="1">
        <v>798</v>
      </c>
      <c r="D4762" s="1">
        <v>3</v>
      </c>
      <c r="E4762" s="1">
        <v>1</v>
      </c>
      <c r="G4762" s="1">
        <v>3</v>
      </c>
      <c r="H4762" s="1">
        <v>1</v>
      </c>
    </row>
    <row r="4763" spans="1:8" x14ac:dyDescent="0.3">
      <c r="A4763" s="8" t="s">
        <v>5689</v>
      </c>
      <c r="B4763" s="6">
        <v>794</v>
      </c>
      <c r="C4763" s="1">
        <v>794</v>
      </c>
      <c r="D4763" s="1">
        <v>5</v>
      </c>
      <c r="E4763" s="1">
        <v>1</v>
      </c>
      <c r="G4763" s="1">
        <v>5</v>
      </c>
      <c r="H4763" s="1">
        <v>1</v>
      </c>
    </row>
    <row r="4764" spans="1:8" x14ac:dyDescent="0.3">
      <c r="A4764" s="8" t="s">
        <v>9192</v>
      </c>
      <c r="B4764" s="6">
        <v>792</v>
      </c>
      <c r="C4764" s="1">
        <v>792</v>
      </c>
      <c r="D4764" s="1">
        <v>5</v>
      </c>
      <c r="E4764" s="1">
        <v>1</v>
      </c>
      <c r="G4764" s="1">
        <v>5</v>
      </c>
      <c r="H4764" s="1">
        <v>1</v>
      </c>
    </row>
    <row r="4765" spans="1:8" x14ac:dyDescent="0.3">
      <c r="A4765" s="8" t="s">
        <v>5524</v>
      </c>
      <c r="B4765" s="6">
        <v>792</v>
      </c>
      <c r="C4765" s="1">
        <v>792</v>
      </c>
      <c r="D4765" s="1">
        <v>4</v>
      </c>
      <c r="E4765" s="1">
        <v>1</v>
      </c>
      <c r="G4765" s="1">
        <v>4</v>
      </c>
      <c r="H4765" s="1">
        <v>1</v>
      </c>
    </row>
    <row r="4766" spans="1:8" x14ac:dyDescent="0.3">
      <c r="A4766" s="8" t="s">
        <v>5362</v>
      </c>
      <c r="B4766" s="6">
        <v>792</v>
      </c>
      <c r="C4766" s="1">
        <v>792</v>
      </c>
      <c r="D4766" s="1">
        <v>8</v>
      </c>
      <c r="E4766" s="1">
        <v>1</v>
      </c>
      <c r="G4766" s="1">
        <v>8</v>
      </c>
      <c r="H4766" s="1">
        <v>1</v>
      </c>
    </row>
    <row r="4767" spans="1:8" x14ac:dyDescent="0.3">
      <c r="A4767" s="8" t="s">
        <v>4910</v>
      </c>
      <c r="B4767" s="6">
        <v>788</v>
      </c>
      <c r="C4767" s="1">
        <v>788</v>
      </c>
      <c r="D4767" s="1">
        <v>1</v>
      </c>
      <c r="E4767" s="1">
        <v>1</v>
      </c>
      <c r="G4767" s="1">
        <v>1</v>
      </c>
      <c r="H4767" s="1">
        <v>1</v>
      </c>
    </row>
    <row r="4768" spans="1:8" x14ac:dyDescent="0.3">
      <c r="A4768" s="8" t="s">
        <v>8576</v>
      </c>
      <c r="B4768" s="6">
        <v>788</v>
      </c>
      <c r="C4768" s="1">
        <v>788</v>
      </c>
      <c r="D4768" s="1">
        <v>4</v>
      </c>
      <c r="E4768" s="1">
        <v>1</v>
      </c>
      <c r="G4768" s="1">
        <v>4</v>
      </c>
      <c r="H4768" s="1">
        <v>1</v>
      </c>
    </row>
    <row r="4769" spans="1:8" x14ac:dyDescent="0.3">
      <c r="A4769" s="8" t="s">
        <v>7694</v>
      </c>
      <c r="B4769" s="6">
        <v>783</v>
      </c>
      <c r="C4769" s="1">
        <v>783</v>
      </c>
      <c r="D4769" s="1">
        <v>3</v>
      </c>
      <c r="E4769" s="1">
        <v>1</v>
      </c>
      <c r="G4769" s="1">
        <v>3</v>
      </c>
      <c r="H4769" s="1">
        <v>1</v>
      </c>
    </row>
    <row r="4770" spans="1:8" x14ac:dyDescent="0.3">
      <c r="A4770" s="8" t="s">
        <v>9085</v>
      </c>
      <c r="B4770" s="6">
        <v>782</v>
      </c>
      <c r="C4770" s="1">
        <v>728</v>
      </c>
      <c r="D4770" s="1">
        <v>4</v>
      </c>
      <c r="E4770" s="1">
        <v>2</v>
      </c>
      <c r="G4770" s="1">
        <v>4</v>
      </c>
      <c r="H4770" s="1">
        <v>2</v>
      </c>
    </row>
    <row r="4771" spans="1:8" x14ac:dyDescent="0.3">
      <c r="A4771" s="8" t="s">
        <v>9039</v>
      </c>
      <c r="B4771" s="6">
        <v>778</v>
      </c>
      <c r="C4771" s="1">
        <v>778</v>
      </c>
      <c r="D4771" s="1">
        <v>1</v>
      </c>
      <c r="E4771" s="1">
        <v>1</v>
      </c>
      <c r="G4771" s="1">
        <v>1</v>
      </c>
      <c r="H4771" s="1">
        <v>1</v>
      </c>
    </row>
    <row r="4772" spans="1:8" x14ac:dyDescent="0.3">
      <c r="A4772" s="8" t="s">
        <v>7063</v>
      </c>
      <c r="B4772" s="6">
        <v>778</v>
      </c>
      <c r="C4772" s="1">
        <v>778</v>
      </c>
      <c r="D4772" s="1">
        <v>2</v>
      </c>
      <c r="E4772" s="1">
        <v>1</v>
      </c>
      <c r="G4772" s="1">
        <v>2</v>
      </c>
      <c r="H4772" s="1">
        <v>1</v>
      </c>
    </row>
    <row r="4773" spans="1:8" x14ac:dyDescent="0.3">
      <c r="A4773" s="8" t="s">
        <v>8620</v>
      </c>
      <c r="B4773" s="6">
        <v>768</v>
      </c>
      <c r="C4773" s="1">
        <v>768</v>
      </c>
      <c r="D4773" s="1">
        <v>5</v>
      </c>
      <c r="E4773" s="1">
        <v>1</v>
      </c>
      <c r="G4773" s="1">
        <v>5</v>
      </c>
      <c r="H4773" s="1">
        <v>1</v>
      </c>
    </row>
    <row r="4774" spans="1:8" x14ac:dyDescent="0.3">
      <c r="A4774" s="8" t="s">
        <v>7417</v>
      </c>
      <c r="B4774" s="6">
        <v>764</v>
      </c>
      <c r="C4774" s="1">
        <v>764</v>
      </c>
      <c r="D4774" s="1">
        <v>1</v>
      </c>
      <c r="E4774" s="1">
        <v>1</v>
      </c>
      <c r="G4774" s="1">
        <v>1</v>
      </c>
      <c r="H4774" s="1">
        <v>1</v>
      </c>
    </row>
    <row r="4775" spans="1:8" x14ac:dyDescent="0.3">
      <c r="A4775" s="8" t="s">
        <v>5811</v>
      </c>
      <c r="B4775" s="6">
        <v>759</v>
      </c>
      <c r="C4775" s="1">
        <v>495</v>
      </c>
      <c r="D4775" s="1">
        <v>6</v>
      </c>
      <c r="E4775" s="1">
        <v>2</v>
      </c>
      <c r="G4775" s="1">
        <v>6</v>
      </c>
      <c r="H4775" s="1">
        <v>2</v>
      </c>
    </row>
    <row r="4776" spans="1:8" x14ac:dyDescent="0.3">
      <c r="A4776" s="8" t="s">
        <v>6469</v>
      </c>
      <c r="B4776" s="6">
        <v>758</v>
      </c>
      <c r="C4776" s="1">
        <v>758</v>
      </c>
      <c r="D4776" s="1">
        <v>1</v>
      </c>
      <c r="E4776" s="1">
        <v>1</v>
      </c>
      <c r="G4776" s="1">
        <v>1</v>
      </c>
      <c r="H4776" s="1">
        <v>1</v>
      </c>
    </row>
    <row r="4777" spans="1:8" x14ac:dyDescent="0.3">
      <c r="A4777" s="8" t="s">
        <v>1070</v>
      </c>
      <c r="B4777" s="6">
        <v>756</v>
      </c>
      <c r="C4777" s="1">
        <v>756</v>
      </c>
      <c r="D4777" s="1">
        <v>6</v>
      </c>
      <c r="E4777" s="1">
        <v>1</v>
      </c>
      <c r="G4777" s="1">
        <v>6</v>
      </c>
      <c r="H4777" s="1">
        <v>1</v>
      </c>
    </row>
    <row r="4778" spans="1:8" x14ac:dyDescent="0.3">
      <c r="A4778" s="8" t="s">
        <v>8269</v>
      </c>
      <c r="B4778" s="6">
        <v>756</v>
      </c>
      <c r="C4778" s="1">
        <v>756</v>
      </c>
      <c r="D4778" s="1">
        <v>6</v>
      </c>
      <c r="E4778" s="1">
        <v>1</v>
      </c>
      <c r="G4778" s="1">
        <v>6</v>
      </c>
      <c r="H4778" s="1">
        <v>1</v>
      </c>
    </row>
    <row r="4779" spans="1:8" x14ac:dyDescent="0.3">
      <c r="A4779" s="8" t="s">
        <v>4470</v>
      </c>
      <c r="B4779" s="6">
        <v>752</v>
      </c>
      <c r="C4779" s="1">
        <v>752</v>
      </c>
      <c r="D4779" s="1">
        <v>5</v>
      </c>
      <c r="E4779" s="1">
        <v>1</v>
      </c>
      <c r="G4779" s="1">
        <v>5</v>
      </c>
      <c r="H4779" s="1">
        <v>1</v>
      </c>
    </row>
    <row r="4780" spans="1:8" x14ac:dyDescent="0.3">
      <c r="A4780" s="8" t="s">
        <v>4575</v>
      </c>
      <c r="B4780" s="6">
        <v>738</v>
      </c>
      <c r="C4780" s="1">
        <v>738</v>
      </c>
      <c r="D4780" s="1">
        <v>2</v>
      </c>
      <c r="E4780" s="1">
        <v>1</v>
      </c>
      <c r="G4780" s="1">
        <v>2</v>
      </c>
      <c r="H4780" s="1">
        <v>1</v>
      </c>
    </row>
    <row r="4781" spans="1:8" x14ac:dyDescent="0.3">
      <c r="A4781" s="8" t="s">
        <v>7650</v>
      </c>
      <c r="B4781" s="6">
        <v>738</v>
      </c>
      <c r="C4781" s="1">
        <v>738</v>
      </c>
      <c r="D4781" s="1">
        <v>5</v>
      </c>
      <c r="E4781" s="1">
        <v>1</v>
      </c>
      <c r="G4781" s="1">
        <v>5</v>
      </c>
      <c r="H4781" s="1">
        <v>1</v>
      </c>
    </row>
    <row r="4782" spans="1:8" x14ac:dyDescent="0.3">
      <c r="A4782" s="8" t="s">
        <v>8819</v>
      </c>
      <c r="B4782" s="6">
        <v>732</v>
      </c>
      <c r="C4782" s="1">
        <v>732</v>
      </c>
      <c r="D4782" s="1">
        <v>5</v>
      </c>
      <c r="E4782" s="1">
        <v>1</v>
      </c>
      <c r="G4782" s="1">
        <v>5</v>
      </c>
      <c r="H4782" s="1">
        <v>1</v>
      </c>
    </row>
    <row r="4783" spans="1:8" x14ac:dyDescent="0.3">
      <c r="A4783" s="8" t="s">
        <v>3228</v>
      </c>
      <c r="B4783" s="6">
        <v>728</v>
      </c>
      <c r="C4783" s="1">
        <v>728</v>
      </c>
      <c r="D4783" s="1">
        <v>5</v>
      </c>
      <c r="E4783" s="1">
        <v>1</v>
      </c>
      <c r="G4783" s="1">
        <v>5</v>
      </c>
      <c r="H4783" s="1">
        <v>1</v>
      </c>
    </row>
    <row r="4784" spans="1:8" x14ac:dyDescent="0.3">
      <c r="A4784" s="8" t="s">
        <v>6640</v>
      </c>
      <c r="B4784" s="6">
        <v>724</v>
      </c>
      <c r="C4784" s="1">
        <v>724</v>
      </c>
      <c r="D4784" s="1">
        <v>5</v>
      </c>
      <c r="E4784" s="1">
        <v>1</v>
      </c>
      <c r="G4784" s="1">
        <v>5</v>
      </c>
      <c r="H4784" s="1">
        <v>1</v>
      </c>
    </row>
    <row r="4785" spans="1:8" x14ac:dyDescent="0.3">
      <c r="A4785" s="8" t="s">
        <v>813</v>
      </c>
      <c r="B4785" s="6">
        <v>716</v>
      </c>
      <c r="C4785" s="1">
        <v>716</v>
      </c>
      <c r="D4785" s="1">
        <v>2</v>
      </c>
      <c r="E4785" s="1">
        <v>1</v>
      </c>
      <c r="G4785" s="1">
        <v>2</v>
      </c>
      <c r="H4785" s="1">
        <v>1</v>
      </c>
    </row>
    <row r="4786" spans="1:8" x14ac:dyDescent="0.3">
      <c r="A4786" s="8" t="s">
        <v>1274</v>
      </c>
      <c r="B4786" s="6">
        <v>716</v>
      </c>
      <c r="C4786" s="1">
        <v>716</v>
      </c>
      <c r="D4786" s="1">
        <v>2</v>
      </c>
      <c r="E4786" s="1">
        <v>1</v>
      </c>
      <c r="G4786" s="1">
        <v>2</v>
      </c>
      <c r="H4786" s="1">
        <v>1</v>
      </c>
    </row>
    <row r="4787" spans="1:8" x14ac:dyDescent="0.3">
      <c r="A4787" s="8" t="s">
        <v>4645</v>
      </c>
      <c r="B4787" s="6">
        <v>710</v>
      </c>
      <c r="C4787" s="1">
        <v>710</v>
      </c>
      <c r="D4787" s="1">
        <v>4</v>
      </c>
      <c r="E4787" s="1">
        <v>1</v>
      </c>
      <c r="G4787" s="1">
        <v>4</v>
      </c>
      <c r="H4787" s="1">
        <v>1</v>
      </c>
    </row>
    <row r="4788" spans="1:8" x14ac:dyDescent="0.3">
      <c r="A4788" s="8" t="s">
        <v>7301</v>
      </c>
      <c r="B4788" s="6">
        <v>708</v>
      </c>
      <c r="C4788" s="1">
        <v>708</v>
      </c>
      <c r="D4788" s="1">
        <v>3</v>
      </c>
      <c r="E4788" s="1">
        <v>1</v>
      </c>
      <c r="G4788" s="1">
        <v>3</v>
      </c>
      <c r="H4788" s="1">
        <v>1</v>
      </c>
    </row>
    <row r="4789" spans="1:8" x14ac:dyDescent="0.3">
      <c r="A4789" s="8" t="s">
        <v>9369</v>
      </c>
      <c r="B4789" s="6">
        <v>704</v>
      </c>
      <c r="C4789" s="1">
        <v>704</v>
      </c>
      <c r="D4789" s="1">
        <v>4</v>
      </c>
      <c r="E4789" s="1">
        <v>1</v>
      </c>
      <c r="G4789" s="1">
        <v>4</v>
      </c>
      <c r="H4789" s="1">
        <v>1</v>
      </c>
    </row>
    <row r="4790" spans="1:8" x14ac:dyDescent="0.3">
      <c r="A4790" s="8" t="s">
        <v>7091</v>
      </c>
      <c r="B4790" s="6">
        <v>704</v>
      </c>
      <c r="C4790" s="1">
        <v>704</v>
      </c>
      <c r="D4790" s="1">
        <v>4</v>
      </c>
      <c r="E4790" s="1">
        <v>1</v>
      </c>
      <c r="G4790" s="1">
        <v>4</v>
      </c>
      <c r="H4790" s="1">
        <v>1</v>
      </c>
    </row>
    <row r="4791" spans="1:8" x14ac:dyDescent="0.3">
      <c r="A4791" s="8" t="s">
        <v>4991</v>
      </c>
      <c r="B4791" s="6">
        <v>696</v>
      </c>
      <c r="C4791" s="1">
        <v>696</v>
      </c>
      <c r="D4791" s="1">
        <v>4</v>
      </c>
      <c r="E4791" s="1">
        <v>1</v>
      </c>
      <c r="G4791" s="1">
        <v>4</v>
      </c>
      <c r="H4791" s="1">
        <v>1</v>
      </c>
    </row>
    <row r="4792" spans="1:8" x14ac:dyDescent="0.3">
      <c r="A4792" s="8" t="s">
        <v>9125</v>
      </c>
      <c r="B4792" s="6">
        <v>679</v>
      </c>
      <c r="C4792" s="1">
        <v>679</v>
      </c>
      <c r="D4792" s="1">
        <v>5</v>
      </c>
      <c r="E4792" s="1">
        <v>1</v>
      </c>
      <c r="G4792" s="1">
        <v>5</v>
      </c>
      <c r="H4792" s="1">
        <v>1</v>
      </c>
    </row>
    <row r="4793" spans="1:8" x14ac:dyDescent="0.3">
      <c r="A4793" s="8" t="s">
        <v>7017</v>
      </c>
      <c r="B4793" s="6">
        <v>674</v>
      </c>
      <c r="C4793" s="1">
        <v>674</v>
      </c>
      <c r="D4793" s="1">
        <v>5</v>
      </c>
      <c r="E4793" s="1">
        <v>1</v>
      </c>
      <c r="G4793" s="1">
        <v>5</v>
      </c>
      <c r="H4793" s="1">
        <v>1</v>
      </c>
    </row>
    <row r="4794" spans="1:8" x14ac:dyDescent="0.3">
      <c r="A4794" s="8" t="s">
        <v>9099</v>
      </c>
      <c r="B4794" s="6">
        <v>672</v>
      </c>
      <c r="C4794" s="1">
        <v>672</v>
      </c>
      <c r="D4794" s="1">
        <v>4</v>
      </c>
      <c r="E4794" s="1">
        <v>1</v>
      </c>
      <c r="G4794" s="1">
        <v>4</v>
      </c>
      <c r="H4794" s="1">
        <v>1</v>
      </c>
    </row>
    <row r="4795" spans="1:8" x14ac:dyDescent="0.3">
      <c r="A4795" s="8" t="s">
        <v>5265</v>
      </c>
      <c r="B4795" s="6">
        <v>670</v>
      </c>
      <c r="C4795" s="1">
        <v>670</v>
      </c>
      <c r="D4795" s="1">
        <v>5</v>
      </c>
      <c r="E4795" s="1">
        <v>1</v>
      </c>
      <c r="G4795" s="1">
        <v>5</v>
      </c>
      <c r="H4795" s="1">
        <v>1</v>
      </c>
    </row>
    <row r="4796" spans="1:8" x14ac:dyDescent="0.3">
      <c r="A4796" s="8" t="s">
        <v>7481</v>
      </c>
      <c r="B4796" s="6">
        <v>668</v>
      </c>
      <c r="C4796" s="1">
        <v>668</v>
      </c>
      <c r="D4796" s="1">
        <v>1</v>
      </c>
      <c r="E4796" s="1">
        <v>1</v>
      </c>
      <c r="G4796" s="1">
        <v>1</v>
      </c>
      <c r="H4796" s="1">
        <v>1</v>
      </c>
    </row>
    <row r="4797" spans="1:8" x14ac:dyDescent="0.3">
      <c r="A4797" s="8" t="s">
        <v>254</v>
      </c>
      <c r="B4797" s="6">
        <v>668</v>
      </c>
      <c r="C4797" s="1">
        <v>450</v>
      </c>
      <c r="D4797" s="1">
        <v>5</v>
      </c>
      <c r="E4797" s="1">
        <v>2</v>
      </c>
      <c r="G4797" s="1">
        <v>5</v>
      </c>
      <c r="H4797" s="1">
        <v>2</v>
      </c>
    </row>
    <row r="4798" spans="1:8" x14ac:dyDescent="0.3">
      <c r="A4798" s="8" t="s">
        <v>6862</v>
      </c>
      <c r="B4798" s="6">
        <v>668</v>
      </c>
      <c r="C4798" s="1">
        <v>668</v>
      </c>
      <c r="D4798" s="1">
        <v>2</v>
      </c>
      <c r="E4798" s="1">
        <v>1</v>
      </c>
      <c r="G4798" s="1">
        <v>2</v>
      </c>
      <c r="H4798" s="1">
        <v>1</v>
      </c>
    </row>
    <row r="4799" spans="1:8" x14ac:dyDescent="0.3">
      <c r="A4799" s="8" t="s">
        <v>5545</v>
      </c>
      <c r="B4799" s="6">
        <v>663</v>
      </c>
      <c r="C4799" s="1">
        <v>663</v>
      </c>
      <c r="D4799" s="1">
        <v>3</v>
      </c>
      <c r="E4799" s="1">
        <v>1</v>
      </c>
      <c r="G4799" s="1">
        <v>3</v>
      </c>
      <c r="H4799" s="1">
        <v>1</v>
      </c>
    </row>
    <row r="4800" spans="1:8" x14ac:dyDescent="0.3">
      <c r="A4800" s="8" t="s">
        <v>698</v>
      </c>
      <c r="B4800" s="6">
        <v>663</v>
      </c>
      <c r="C4800" s="1">
        <v>663</v>
      </c>
      <c r="D4800" s="1">
        <v>3</v>
      </c>
      <c r="E4800" s="1">
        <v>1</v>
      </c>
      <c r="G4800" s="1">
        <v>3</v>
      </c>
      <c r="H4800" s="1">
        <v>1</v>
      </c>
    </row>
    <row r="4801" spans="1:8" x14ac:dyDescent="0.3">
      <c r="A4801" s="8" t="s">
        <v>6130</v>
      </c>
      <c r="B4801" s="6">
        <v>663</v>
      </c>
      <c r="C4801" s="1">
        <v>663</v>
      </c>
      <c r="D4801" s="1">
        <v>3</v>
      </c>
      <c r="E4801" s="1">
        <v>1</v>
      </c>
      <c r="G4801" s="1">
        <v>3</v>
      </c>
      <c r="H4801" s="1">
        <v>1</v>
      </c>
    </row>
    <row r="4802" spans="1:8" x14ac:dyDescent="0.3">
      <c r="A4802" s="8" t="s">
        <v>7242</v>
      </c>
      <c r="B4802" s="6">
        <v>658</v>
      </c>
      <c r="C4802" s="1">
        <v>444</v>
      </c>
      <c r="D4802" s="1">
        <v>8</v>
      </c>
      <c r="E4802" s="1">
        <v>2</v>
      </c>
      <c r="G4802" s="1">
        <v>8</v>
      </c>
      <c r="H4802" s="1">
        <v>2</v>
      </c>
    </row>
    <row r="4803" spans="1:8" x14ac:dyDescent="0.3">
      <c r="A4803" s="8" t="s">
        <v>3151</v>
      </c>
      <c r="B4803" s="6">
        <v>657</v>
      </c>
      <c r="C4803" s="1">
        <v>657</v>
      </c>
      <c r="D4803" s="1">
        <v>3</v>
      </c>
      <c r="E4803" s="1">
        <v>1</v>
      </c>
      <c r="G4803" s="1">
        <v>3</v>
      </c>
      <c r="H4803" s="1">
        <v>1</v>
      </c>
    </row>
    <row r="4804" spans="1:8" x14ac:dyDescent="0.3">
      <c r="A4804" s="8" t="s">
        <v>1243</v>
      </c>
      <c r="B4804" s="6">
        <v>657</v>
      </c>
      <c r="C4804" s="1">
        <v>396</v>
      </c>
      <c r="D4804" s="1">
        <v>3</v>
      </c>
      <c r="E4804" s="1">
        <v>2</v>
      </c>
      <c r="G4804" s="1">
        <v>3</v>
      </c>
      <c r="H4804" s="1">
        <v>2</v>
      </c>
    </row>
    <row r="4805" spans="1:8" x14ac:dyDescent="0.3">
      <c r="A4805" s="8" t="s">
        <v>7926</v>
      </c>
      <c r="B4805" s="6">
        <v>657</v>
      </c>
      <c r="C4805" s="1">
        <v>657</v>
      </c>
      <c r="D4805" s="1">
        <v>3</v>
      </c>
      <c r="E4805" s="1">
        <v>1</v>
      </c>
      <c r="G4805" s="1">
        <v>3</v>
      </c>
      <c r="H4805" s="1">
        <v>1</v>
      </c>
    </row>
    <row r="4806" spans="1:8" x14ac:dyDescent="0.3">
      <c r="A4806" s="8" t="s">
        <v>9247</v>
      </c>
      <c r="B4806" s="6">
        <v>654</v>
      </c>
      <c r="C4806" s="1">
        <v>654</v>
      </c>
      <c r="D4806" s="1">
        <v>3</v>
      </c>
      <c r="E4806" s="1">
        <v>1</v>
      </c>
      <c r="G4806" s="1">
        <v>3</v>
      </c>
      <c r="H4806" s="1">
        <v>1</v>
      </c>
    </row>
    <row r="4807" spans="1:8" x14ac:dyDescent="0.3">
      <c r="A4807" s="8" t="s">
        <v>2129</v>
      </c>
      <c r="B4807" s="6">
        <v>648</v>
      </c>
      <c r="C4807" s="1">
        <v>648</v>
      </c>
      <c r="D4807" s="1">
        <v>1</v>
      </c>
      <c r="E4807" s="1">
        <v>1</v>
      </c>
      <c r="G4807" s="1">
        <v>1</v>
      </c>
      <c r="H4807" s="1">
        <v>1</v>
      </c>
    </row>
    <row r="4808" spans="1:8" x14ac:dyDescent="0.3">
      <c r="A4808" s="8" t="s">
        <v>2912</v>
      </c>
      <c r="B4808" s="6">
        <v>648</v>
      </c>
      <c r="C4808" s="1">
        <v>648</v>
      </c>
      <c r="D4808" s="1">
        <v>1</v>
      </c>
      <c r="E4808" s="1">
        <v>1</v>
      </c>
      <c r="G4808" s="1">
        <v>1</v>
      </c>
      <c r="H4808" s="1">
        <v>1</v>
      </c>
    </row>
    <row r="4809" spans="1:8" x14ac:dyDescent="0.3">
      <c r="A4809" s="8" t="s">
        <v>3800</v>
      </c>
      <c r="B4809" s="6">
        <v>648</v>
      </c>
      <c r="C4809" s="1">
        <v>648</v>
      </c>
      <c r="D4809" s="1">
        <v>1</v>
      </c>
      <c r="E4809" s="1">
        <v>1</v>
      </c>
      <c r="G4809" s="1">
        <v>1</v>
      </c>
      <c r="H4809" s="1">
        <v>1</v>
      </c>
    </row>
    <row r="4810" spans="1:8" x14ac:dyDescent="0.3">
      <c r="A4810" s="8" t="s">
        <v>7343</v>
      </c>
      <c r="B4810" s="6">
        <v>648</v>
      </c>
      <c r="C4810" s="1">
        <v>648</v>
      </c>
      <c r="D4810" s="1">
        <v>1</v>
      </c>
      <c r="E4810" s="1">
        <v>1</v>
      </c>
      <c r="G4810" s="1">
        <v>1</v>
      </c>
      <c r="H4810" s="1">
        <v>1</v>
      </c>
    </row>
    <row r="4811" spans="1:8" x14ac:dyDescent="0.3">
      <c r="A4811" s="8" t="s">
        <v>9454</v>
      </c>
      <c r="B4811" s="6">
        <v>648</v>
      </c>
      <c r="C4811" s="1">
        <v>648</v>
      </c>
      <c r="D4811" s="1">
        <v>1</v>
      </c>
      <c r="E4811" s="1">
        <v>1</v>
      </c>
      <c r="G4811" s="1">
        <v>1</v>
      </c>
      <c r="H4811" s="1">
        <v>1</v>
      </c>
    </row>
    <row r="4812" spans="1:8" x14ac:dyDescent="0.3">
      <c r="A4812" s="8" t="s">
        <v>5286</v>
      </c>
      <c r="B4812" s="6">
        <v>637</v>
      </c>
      <c r="C4812" s="1">
        <v>637</v>
      </c>
      <c r="D4812" s="1">
        <v>7</v>
      </c>
      <c r="E4812" s="1">
        <v>1</v>
      </c>
      <c r="G4812" s="1">
        <v>7</v>
      </c>
      <c r="H4812" s="1">
        <v>1</v>
      </c>
    </row>
    <row r="4813" spans="1:8" x14ac:dyDescent="0.3">
      <c r="A4813" s="8" t="s">
        <v>9456</v>
      </c>
      <c r="B4813" s="6">
        <v>636</v>
      </c>
      <c r="C4813" s="1">
        <v>636</v>
      </c>
      <c r="D4813" s="1">
        <v>2</v>
      </c>
      <c r="E4813" s="1">
        <v>1</v>
      </c>
      <c r="G4813" s="1">
        <v>2</v>
      </c>
      <c r="H4813" s="1">
        <v>1</v>
      </c>
    </row>
    <row r="4814" spans="1:8" x14ac:dyDescent="0.3">
      <c r="A4814" s="8" t="s">
        <v>6908</v>
      </c>
      <c r="B4814" s="6">
        <v>632</v>
      </c>
      <c r="C4814" s="1">
        <v>632</v>
      </c>
      <c r="D4814" s="1">
        <v>5</v>
      </c>
      <c r="E4814" s="1">
        <v>1</v>
      </c>
      <c r="G4814" s="1">
        <v>5</v>
      </c>
      <c r="H4814" s="1">
        <v>1</v>
      </c>
    </row>
    <row r="4815" spans="1:8" x14ac:dyDescent="0.3">
      <c r="A4815" s="8" t="s">
        <v>6701</v>
      </c>
      <c r="B4815" s="6">
        <v>628</v>
      </c>
      <c r="C4815" s="1">
        <v>628</v>
      </c>
      <c r="D4815" s="1">
        <v>4</v>
      </c>
      <c r="E4815" s="1">
        <v>1</v>
      </c>
      <c r="G4815" s="1">
        <v>4</v>
      </c>
      <c r="H4815" s="1">
        <v>1</v>
      </c>
    </row>
    <row r="4816" spans="1:8" x14ac:dyDescent="0.3">
      <c r="A4816" s="8" t="s">
        <v>2719</v>
      </c>
      <c r="B4816" s="6">
        <v>624</v>
      </c>
      <c r="C4816" s="1">
        <v>624</v>
      </c>
      <c r="D4816" s="1">
        <v>2</v>
      </c>
      <c r="E4816" s="1">
        <v>1</v>
      </c>
      <c r="G4816" s="1">
        <v>2</v>
      </c>
      <c r="H4816" s="1">
        <v>1</v>
      </c>
    </row>
    <row r="4817" spans="1:8" x14ac:dyDescent="0.3">
      <c r="A4817" s="8" t="s">
        <v>7039</v>
      </c>
      <c r="B4817" s="6">
        <v>616</v>
      </c>
      <c r="C4817" s="1">
        <v>616</v>
      </c>
      <c r="D4817" s="1">
        <v>2</v>
      </c>
      <c r="E4817" s="1">
        <v>1</v>
      </c>
      <c r="G4817" s="1">
        <v>2</v>
      </c>
      <c r="H4817" s="1">
        <v>1</v>
      </c>
    </row>
    <row r="4818" spans="1:8" x14ac:dyDescent="0.3">
      <c r="A4818" s="8" t="s">
        <v>8289</v>
      </c>
      <c r="B4818" s="6">
        <v>612</v>
      </c>
      <c r="C4818" s="1">
        <v>612</v>
      </c>
      <c r="D4818" s="1">
        <v>3</v>
      </c>
      <c r="E4818" s="1">
        <v>1</v>
      </c>
      <c r="G4818" s="1">
        <v>3</v>
      </c>
      <c r="H4818" s="1">
        <v>1</v>
      </c>
    </row>
    <row r="4819" spans="1:8" x14ac:dyDescent="0.3">
      <c r="A4819" s="8" t="s">
        <v>8437</v>
      </c>
      <c r="B4819" s="6">
        <v>611</v>
      </c>
      <c r="C4819" s="1">
        <v>611</v>
      </c>
      <c r="D4819" s="1">
        <v>5</v>
      </c>
      <c r="E4819" s="1">
        <v>1</v>
      </c>
      <c r="G4819" s="1">
        <v>5</v>
      </c>
      <c r="H4819" s="1">
        <v>1</v>
      </c>
    </row>
    <row r="4820" spans="1:8" x14ac:dyDescent="0.3">
      <c r="A4820" s="8" t="s">
        <v>7982</v>
      </c>
      <c r="B4820" s="6">
        <v>608</v>
      </c>
      <c r="C4820" s="1">
        <v>608</v>
      </c>
      <c r="D4820" s="1">
        <v>2</v>
      </c>
      <c r="E4820" s="1">
        <v>1</v>
      </c>
      <c r="G4820" s="1">
        <v>2</v>
      </c>
      <c r="H4820" s="1">
        <v>1</v>
      </c>
    </row>
    <row r="4821" spans="1:8" x14ac:dyDescent="0.3">
      <c r="A4821" s="8" t="s">
        <v>5031</v>
      </c>
      <c r="B4821" s="6">
        <v>608</v>
      </c>
      <c r="C4821" s="1">
        <v>608</v>
      </c>
      <c r="D4821" s="1">
        <v>1</v>
      </c>
      <c r="E4821" s="1">
        <v>1</v>
      </c>
      <c r="G4821" s="1">
        <v>1</v>
      </c>
      <c r="H4821" s="1">
        <v>1</v>
      </c>
    </row>
    <row r="4822" spans="1:8" x14ac:dyDescent="0.3">
      <c r="A4822" s="8" t="s">
        <v>4986</v>
      </c>
      <c r="B4822" s="6">
        <v>603</v>
      </c>
      <c r="C4822" s="1">
        <v>603</v>
      </c>
      <c r="D4822" s="1">
        <v>3</v>
      </c>
      <c r="E4822" s="1">
        <v>1</v>
      </c>
      <c r="G4822" s="1">
        <v>3</v>
      </c>
      <c r="H4822" s="1">
        <v>1</v>
      </c>
    </row>
    <row r="4823" spans="1:8" x14ac:dyDescent="0.3">
      <c r="A4823" s="8" t="s">
        <v>708</v>
      </c>
      <c r="B4823" s="6">
        <v>598</v>
      </c>
      <c r="C4823" s="1">
        <v>598</v>
      </c>
      <c r="D4823" s="1">
        <v>1</v>
      </c>
      <c r="E4823" s="1">
        <v>1</v>
      </c>
      <c r="G4823" s="1">
        <v>1</v>
      </c>
      <c r="H4823" s="1">
        <v>1</v>
      </c>
    </row>
    <row r="4824" spans="1:8" x14ac:dyDescent="0.3">
      <c r="A4824" s="8" t="s">
        <v>7909</v>
      </c>
      <c r="B4824" s="6">
        <v>598</v>
      </c>
      <c r="C4824" s="1">
        <v>598</v>
      </c>
      <c r="D4824" s="1">
        <v>1</v>
      </c>
      <c r="E4824" s="1">
        <v>1</v>
      </c>
      <c r="G4824" s="1">
        <v>1</v>
      </c>
      <c r="H4824" s="1">
        <v>1</v>
      </c>
    </row>
    <row r="4825" spans="1:8" x14ac:dyDescent="0.3">
      <c r="A4825" s="8" t="s">
        <v>6846</v>
      </c>
      <c r="B4825" s="6">
        <v>597</v>
      </c>
      <c r="C4825" s="1">
        <v>408</v>
      </c>
      <c r="D4825" s="1">
        <v>5</v>
      </c>
      <c r="E4825" s="1">
        <v>2</v>
      </c>
      <c r="G4825" s="1">
        <v>5</v>
      </c>
      <c r="H4825" s="1">
        <v>2</v>
      </c>
    </row>
    <row r="4826" spans="1:8" x14ac:dyDescent="0.3">
      <c r="A4826" s="8" t="s">
        <v>5601</v>
      </c>
      <c r="B4826" s="6">
        <v>596</v>
      </c>
      <c r="C4826" s="1">
        <v>596</v>
      </c>
      <c r="D4826" s="1">
        <v>2</v>
      </c>
      <c r="E4826" s="1">
        <v>1</v>
      </c>
      <c r="G4826" s="1">
        <v>2</v>
      </c>
      <c r="H4826" s="1">
        <v>1</v>
      </c>
    </row>
    <row r="4827" spans="1:8" x14ac:dyDescent="0.3">
      <c r="A4827" s="8" t="s">
        <v>7129</v>
      </c>
      <c r="B4827" s="6">
        <v>594</v>
      </c>
      <c r="C4827" s="1">
        <v>594</v>
      </c>
      <c r="D4827" s="1">
        <v>3</v>
      </c>
      <c r="E4827" s="1">
        <v>1</v>
      </c>
      <c r="G4827" s="1">
        <v>3</v>
      </c>
      <c r="H4827" s="1">
        <v>1</v>
      </c>
    </row>
    <row r="4828" spans="1:8" x14ac:dyDescent="0.3">
      <c r="A4828" s="8" t="s">
        <v>8680</v>
      </c>
      <c r="B4828" s="6">
        <v>594</v>
      </c>
      <c r="C4828" s="1">
        <v>594</v>
      </c>
      <c r="D4828" s="1">
        <v>3</v>
      </c>
      <c r="E4828" s="1">
        <v>1</v>
      </c>
      <c r="G4828" s="1">
        <v>3</v>
      </c>
      <c r="H4828" s="1">
        <v>1</v>
      </c>
    </row>
    <row r="4829" spans="1:8" x14ac:dyDescent="0.3">
      <c r="A4829" s="8" t="s">
        <v>9462</v>
      </c>
      <c r="B4829" s="6">
        <v>594</v>
      </c>
      <c r="C4829" s="1">
        <v>594</v>
      </c>
      <c r="D4829" s="1">
        <v>3</v>
      </c>
      <c r="E4829" s="1">
        <v>1</v>
      </c>
      <c r="G4829" s="1">
        <v>3</v>
      </c>
      <c r="H4829" s="1">
        <v>1</v>
      </c>
    </row>
    <row r="4830" spans="1:8" x14ac:dyDescent="0.3">
      <c r="A4830" s="8" t="s">
        <v>4895</v>
      </c>
      <c r="B4830" s="6">
        <v>592</v>
      </c>
      <c r="C4830" s="1">
        <v>592</v>
      </c>
      <c r="D4830" s="1">
        <v>4</v>
      </c>
      <c r="E4830" s="1">
        <v>1</v>
      </c>
      <c r="G4830" s="1">
        <v>4</v>
      </c>
      <c r="H4830" s="1">
        <v>1</v>
      </c>
    </row>
    <row r="4831" spans="1:8" x14ac:dyDescent="0.3">
      <c r="A4831" s="8" t="s">
        <v>9395</v>
      </c>
      <c r="B4831" s="6">
        <v>588</v>
      </c>
      <c r="C4831" s="1">
        <v>588</v>
      </c>
      <c r="D4831" s="1">
        <v>1</v>
      </c>
      <c r="E4831" s="1">
        <v>1</v>
      </c>
      <c r="G4831" s="1">
        <v>1</v>
      </c>
      <c r="H4831" s="1">
        <v>1</v>
      </c>
    </row>
    <row r="4832" spans="1:8" x14ac:dyDescent="0.3">
      <c r="A4832" s="8" t="s">
        <v>4058</v>
      </c>
      <c r="B4832" s="6">
        <v>582</v>
      </c>
      <c r="C4832" s="1">
        <v>582</v>
      </c>
      <c r="D4832" s="1">
        <v>3</v>
      </c>
      <c r="E4832" s="1">
        <v>1</v>
      </c>
      <c r="G4832" s="1">
        <v>3</v>
      </c>
      <c r="H4832" s="1">
        <v>1</v>
      </c>
    </row>
    <row r="4833" spans="1:8" x14ac:dyDescent="0.3">
      <c r="A4833" s="8" t="s">
        <v>1543</v>
      </c>
      <c r="B4833" s="6">
        <v>578</v>
      </c>
      <c r="C4833" s="1">
        <v>578</v>
      </c>
      <c r="D4833" s="1">
        <v>1</v>
      </c>
      <c r="E4833" s="1">
        <v>1</v>
      </c>
      <c r="G4833" s="1">
        <v>1</v>
      </c>
      <c r="H4833" s="1">
        <v>1</v>
      </c>
    </row>
    <row r="4834" spans="1:8" x14ac:dyDescent="0.3">
      <c r="A4834" s="8" t="s">
        <v>6343</v>
      </c>
      <c r="B4834" s="6">
        <v>576</v>
      </c>
      <c r="C4834" s="1">
        <v>576</v>
      </c>
      <c r="D4834" s="1">
        <v>2</v>
      </c>
      <c r="E4834" s="1">
        <v>1</v>
      </c>
      <c r="G4834" s="1">
        <v>2</v>
      </c>
      <c r="H4834" s="1">
        <v>1</v>
      </c>
    </row>
    <row r="4835" spans="1:8" x14ac:dyDescent="0.3">
      <c r="A4835" s="8" t="s">
        <v>8670</v>
      </c>
      <c r="B4835" s="6">
        <v>576</v>
      </c>
      <c r="C4835" s="1">
        <v>576</v>
      </c>
      <c r="D4835" s="1">
        <v>2</v>
      </c>
      <c r="E4835" s="1">
        <v>1</v>
      </c>
      <c r="G4835" s="1">
        <v>2</v>
      </c>
      <c r="H4835" s="1">
        <v>1</v>
      </c>
    </row>
    <row r="4836" spans="1:8" x14ac:dyDescent="0.3">
      <c r="A4836" s="8" t="s">
        <v>9328</v>
      </c>
      <c r="B4836" s="6">
        <v>576</v>
      </c>
      <c r="C4836" s="1">
        <v>576</v>
      </c>
      <c r="D4836" s="1">
        <v>2</v>
      </c>
      <c r="E4836" s="1">
        <v>1</v>
      </c>
      <c r="G4836" s="1">
        <v>2</v>
      </c>
      <c r="H4836" s="1">
        <v>1</v>
      </c>
    </row>
    <row r="4837" spans="1:8" x14ac:dyDescent="0.3">
      <c r="A4837" s="8" t="s">
        <v>4071</v>
      </c>
      <c r="B4837" s="6">
        <v>576</v>
      </c>
      <c r="C4837" s="1">
        <v>576</v>
      </c>
      <c r="D4837" s="1">
        <v>2</v>
      </c>
      <c r="E4837" s="1">
        <v>1</v>
      </c>
      <c r="G4837" s="1">
        <v>2</v>
      </c>
      <c r="H4837" s="1">
        <v>1</v>
      </c>
    </row>
    <row r="4838" spans="1:8" x14ac:dyDescent="0.3">
      <c r="A4838" s="8" t="s">
        <v>8063</v>
      </c>
      <c r="B4838" s="6">
        <v>576</v>
      </c>
      <c r="C4838" s="1">
        <v>576</v>
      </c>
      <c r="D4838" s="1">
        <v>2</v>
      </c>
      <c r="E4838" s="1">
        <v>1</v>
      </c>
      <c r="G4838" s="1">
        <v>2</v>
      </c>
      <c r="H4838" s="1">
        <v>1</v>
      </c>
    </row>
    <row r="4839" spans="1:8" x14ac:dyDescent="0.3">
      <c r="A4839" s="8" t="s">
        <v>8444</v>
      </c>
      <c r="B4839" s="6">
        <v>576</v>
      </c>
      <c r="C4839" s="1">
        <v>576</v>
      </c>
      <c r="D4839" s="1">
        <v>2</v>
      </c>
      <c r="E4839" s="1">
        <v>1</v>
      </c>
      <c r="G4839" s="1">
        <v>2</v>
      </c>
      <c r="H4839" s="1">
        <v>1</v>
      </c>
    </row>
    <row r="4840" spans="1:8" x14ac:dyDescent="0.3">
      <c r="A4840" s="8" t="s">
        <v>8955</v>
      </c>
      <c r="B4840" s="6">
        <v>576</v>
      </c>
      <c r="C4840" s="1">
        <v>576</v>
      </c>
      <c r="D4840" s="1">
        <v>2</v>
      </c>
      <c r="E4840" s="1">
        <v>1</v>
      </c>
      <c r="G4840" s="1">
        <v>2</v>
      </c>
      <c r="H4840" s="1">
        <v>1</v>
      </c>
    </row>
    <row r="4841" spans="1:8" x14ac:dyDescent="0.3">
      <c r="A4841" s="8" t="s">
        <v>4469</v>
      </c>
      <c r="B4841" s="6">
        <v>568</v>
      </c>
      <c r="C4841" s="1">
        <v>568</v>
      </c>
      <c r="D4841" s="1">
        <v>2</v>
      </c>
      <c r="E4841" s="1">
        <v>1</v>
      </c>
      <c r="G4841" s="1">
        <v>2</v>
      </c>
      <c r="H4841" s="1">
        <v>1</v>
      </c>
    </row>
    <row r="4842" spans="1:8" x14ac:dyDescent="0.3">
      <c r="A4842" s="8" t="s">
        <v>7421</v>
      </c>
      <c r="B4842" s="6">
        <v>567</v>
      </c>
      <c r="C4842" s="1">
        <v>567</v>
      </c>
      <c r="D4842" s="1">
        <v>9</v>
      </c>
      <c r="E4842" s="1">
        <v>1</v>
      </c>
      <c r="G4842" s="1">
        <v>9</v>
      </c>
      <c r="H4842" s="1">
        <v>1</v>
      </c>
    </row>
    <row r="4843" spans="1:8" x14ac:dyDescent="0.3">
      <c r="A4843" s="8" t="s">
        <v>4426</v>
      </c>
      <c r="B4843" s="6">
        <v>567</v>
      </c>
      <c r="C4843" s="1">
        <v>567</v>
      </c>
      <c r="D4843" s="1">
        <v>3</v>
      </c>
      <c r="E4843" s="1">
        <v>1</v>
      </c>
      <c r="G4843" s="1">
        <v>3</v>
      </c>
      <c r="H4843" s="1">
        <v>1</v>
      </c>
    </row>
    <row r="4844" spans="1:8" x14ac:dyDescent="0.3">
      <c r="A4844" s="8" t="s">
        <v>8726</v>
      </c>
      <c r="B4844" s="6">
        <v>567</v>
      </c>
      <c r="C4844" s="1">
        <v>567</v>
      </c>
      <c r="D4844" s="1">
        <v>3</v>
      </c>
      <c r="E4844" s="1">
        <v>1</v>
      </c>
      <c r="G4844" s="1">
        <v>3</v>
      </c>
      <c r="H4844" s="1">
        <v>1</v>
      </c>
    </row>
    <row r="4845" spans="1:8" x14ac:dyDescent="0.3">
      <c r="A4845" s="8" t="s">
        <v>8703</v>
      </c>
      <c r="B4845" s="6">
        <v>564</v>
      </c>
      <c r="C4845" s="1">
        <v>564</v>
      </c>
      <c r="D4845" s="1">
        <v>3</v>
      </c>
      <c r="E4845" s="1">
        <v>1</v>
      </c>
      <c r="G4845" s="1">
        <v>3</v>
      </c>
      <c r="H4845" s="1">
        <v>1</v>
      </c>
    </row>
    <row r="4846" spans="1:8" x14ac:dyDescent="0.3">
      <c r="A4846" s="8" t="s">
        <v>6525</v>
      </c>
      <c r="B4846" s="6">
        <v>564</v>
      </c>
      <c r="C4846" s="1">
        <v>564</v>
      </c>
      <c r="D4846" s="1">
        <v>3</v>
      </c>
      <c r="E4846" s="1">
        <v>1</v>
      </c>
      <c r="G4846" s="1">
        <v>3</v>
      </c>
      <c r="H4846" s="1">
        <v>1</v>
      </c>
    </row>
    <row r="4847" spans="1:8" x14ac:dyDescent="0.3">
      <c r="A4847" s="8" t="s">
        <v>6061</v>
      </c>
      <c r="B4847" s="6">
        <v>563</v>
      </c>
      <c r="C4847" s="1">
        <v>563</v>
      </c>
      <c r="D4847" s="1">
        <v>2</v>
      </c>
      <c r="E4847" s="1">
        <v>1</v>
      </c>
      <c r="G4847" s="1">
        <v>2</v>
      </c>
      <c r="H4847" s="1">
        <v>1</v>
      </c>
    </row>
    <row r="4848" spans="1:8" x14ac:dyDescent="0.3">
      <c r="A4848" s="8" t="s">
        <v>7506</v>
      </c>
      <c r="B4848" s="6">
        <v>563</v>
      </c>
      <c r="C4848" s="1">
        <v>563</v>
      </c>
      <c r="D4848" s="1">
        <v>2</v>
      </c>
      <c r="E4848" s="1">
        <v>1</v>
      </c>
      <c r="G4848" s="1">
        <v>2</v>
      </c>
      <c r="H4848" s="1">
        <v>1</v>
      </c>
    </row>
    <row r="4849" spans="1:8" x14ac:dyDescent="0.3">
      <c r="A4849" s="8" t="s">
        <v>9019</v>
      </c>
      <c r="B4849" s="6">
        <v>556</v>
      </c>
      <c r="C4849" s="1">
        <v>556</v>
      </c>
      <c r="D4849" s="1">
        <v>2</v>
      </c>
      <c r="E4849" s="1">
        <v>1</v>
      </c>
      <c r="G4849" s="1">
        <v>2</v>
      </c>
      <c r="H4849" s="1">
        <v>1</v>
      </c>
    </row>
    <row r="4850" spans="1:8" x14ac:dyDescent="0.3">
      <c r="A4850" s="8" t="s">
        <v>9134</v>
      </c>
      <c r="B4850" s="6">
        <v>556</v>
      </c>
      <c r="C4850" s="1">
        <v>556</v>
      </c>
      <c r="D4850" s="1">
        <v>1</v>
      </c>
      <c r="E4850" s="1">
        <v>1</v>
      </c>
      <c r="G4850" s="1">
        <v>1</v>
      </c>
      <c r="H4850" s="1">
        <v>1</v>
      </c>
    </row>
    <row r="4851" spans="1:8" x14ac:dyDescent="0.3">
      <c r="A4851" s="8" t="s">
        <v>7151</v>
      </c>
      <c r="B4851" s="6">
        <v>556</v>
      </c>
      <c r="C4851" s="1">
        <v>556</v>
      </c>
      <c r="D4851" s="1">
        <v>2</v>
      </c>
      <c r="E4851" s="1">
        <v>1</v>
      </c>
      <c r="G4851" s="1">
        <v>2</v>
      </c>
      <c r="H4851" s="1">
        <v>1</v>
      </c>
    </row>
    <row r="4852" spans="1:8" x14ac:dyDescent="0.3">
      <c r="A4852" s="8" t="s">
        <v>108</v>
      </c>
      <c r="B4852" s="6">
        <v>555</v>
      </c>
      <c r="C4852" s="1">
        <v>555</v>
      </c>
      <c r="D4852" s="1">
        <v>2</v>
      </c>
      <c r="E4852" s="1">
        <v>1</v>
      </c>
      <c r="G4852" s="1">
        <v>2</v>
      </c>
      <c r="H4852" s="1">
        <v>1</v>
      </c>
    </row>
    <row r="4853" spans="1:8" x14ac:dyDescent="0.3">
      <c r="A4853" s="8" t="s">
        <v>5561</v>
      </c>
      <c r="B4853" s="6">
        <v>549</v>
      </c>
      <c r="C4853" s="1">
        <v>549</v>
      </c>
      <c r="D4853" s="1">
        <v>5</v>
      </c>
      <c r="E4853" s="1">
        <v>1</v>
      </c>
      <c r="G4853" s="1">
        <v>5</v>
      </c>
      <c r="H4853" s="1">
        <v>1</v>
      </c>
    </row>
    <row r="4854" spans="1:8" x14ac:dyDescent="0.3">
      <c r="A4854" s="8" t="s">
        <v>7912</v>
      </c>
      <c r="B4854" s="6">
        <v>549</v>
      </c>
      <c r="C4854" s="1">
        <v>549</v>
      </c>
      <c r="D4854" s="1">
        <v>5</v>
      </c>
      <c r="E4854" s="1">
        <v>1</v>
      </c>
      <c r="G4854" s="1">
        <v>5</v>
      </c>
      <c r="H4854" s="1">
        <v>1</v>
      </c>
    </row>
    <row r="4855" spans="1:8" x14ac:dyDescent="0.3">
      <c r="A4855" s="8" t="s">
        <v>7309</v>
      </c>
      <c r="B4855" s="6">
        <v>549</v>
      </c>
      <c r="C4855" s="1">
        <v>549</v>
      </c>
      <c r="D4855" s="1">
        <v>5</v>
      </c>
      <c r="E4855" s="1">
        <v>1</v>
      </c>
      <c r="G4855" s="1">
        <v>5</v>
      </c>
      <c r="H4855" s="1">
        <v>1</v>
      </c>
    </row>
    <row r="4856" spans="1:8" x14ac:dyDescent="0.3">
      <c r="A4856" s="8" t="s">
        <v>9413</v>
      </c>
      <c r="B4856" s="6">
        <v>549</v>
      </c>
      <c r="C4856" s="1">
        <v>549</v>
      </c>
      <c r="D4856" s="1">
        <v>5</v>
      </c>
      <c r="E4856" s="1">
        <v>1</v>
      </c>
      <c r="G4856" s="1">
        <v>5</v>
      </c>
      <c r="H4856" s="1">
        <v>1</v>
      </c>
    </row>
    <row r="4857" spans="1:8" x14ac:dyDescent="0.3">
      <c r="A4857" s="8" t="s">
        <v>4543</v>
      </c>
      <c r="B4857" s="6">
        <v>546</v>
      </c>
      <c r="C4857" s="1">
        <v>546</v>
      </c>
      <c r="D4857" s="1">
        <v>3</v>
      </c>
      <c r="E4857" s="1">
        <v>1</v>
      </c>
      <c r="G4857" s="1">
        <v>3</v>
      </c>
      <c r="H4857" s="1">
        <v>1</v>
      </c>
    </row>
    <row r="4858" spans="1:8" x14ac:dyDescent="0.3">
      <c r="A4858" s="8" t="s">
        <v>4885</v>
      </c>
      <c r="B4858" s="6">
        <v>545</v>
      </c>
      <c r="C4858" s="1">
        <v>545</v>
      </c>
      <c r="D4858" s="1">
        <v>5</v>
      </c>
      <c r="E4858" s="1">
        <v>1</v>
      </c>
      <c r="G4858" s="1">
        <v>5</v>
      </c>
      <c r="H4858" s="1">
        <v>1</v>
      </c>
    </row>
    <row r="4859" spans="1:8" x14ac:dyDescent="0.3">
      <c r="A4859" s="8" t="s">
        <v>8215</v>
      </c>
      <c r="B4859" s="6">
        <v>539</v>
      </c>
      <c r="C4859" s="1">
        <v>539</v>
      </c>
      <c r="D4859" s="1">
        <v>5</v>
      </c>
      <c r="E4859" s="1">
        <v>1</v>
      </c>
      <c r="G4859" s="1">
        <v>5</v>
      </c>
      <c r="H4859" s="1">
        <v>1</v>
      </c>
    </row>
    <row r="4860" spans="1:8" x14ac:dyDescent="0.3">
      <c r="A4860" s="8" t="s">
        <v>3494</v>
      </c>
      <c r="B4860" s="6">
        <v>528</v>
      </c>
      <c r="C4860" s="1">
        <v>528</v>
      </c>
      <c r="D4860" s="1">
        <v>3</v>
      </c>
      <c r="E4860" s="1">
        <v>1</v>
      </c>
      <c r="G4860" s="1">
        <v>3</v>
      </c>
      <c r="H4860" s="1">
        <v>1</v>
      </c>
    </row>
    <row r="4861" spans="1:8" x14ac:dyDescent="0.3">
      <c r="A4861" s="8" t="s">
        <v>7885</v>
      </c>
      <c r="B4861" s="6">
        <v>522</v>
      </c>
      <c r="C4861" s="1">
        <v>522</v>
      </c>
      <c r="D4861" s="1">
        <v>2</v>
      </c>
      <c r="E4861" s="1">
        <v>1</v>
      </c>
      <c r="G4861" s="1">
        <v>2</v>
      </c>
      <c r="H4861" s="1">
        <v>1</v>
      </c>
    </row>
    <row r="4862" spans="1:8" x14ac:dyDescent="0.3">
      <c r="A4862" s="8" t="s">
        <v>6638</v>
      </c>
      <c r="B4862" s="6">
        <v>522</v>
      </c>
      <c r="C4862" s="1">
        <v>522</v>
      </c>
      <c r="D4862" s="1">
        <v>2</v>
      </c>
      <c r="E4862" s="1">
        <v>1</v>
      </c>
      <c r="G4862" s="1">
        <v>2</v>
      </c>
      <c r="H4862" s="1">
        <v>1</v>
      </c>
    </row>
    <row r="4863" spans="1:8" x14ac:dyDescent="0.3">
      <c r="A4863" s="8" t="s">
        <v>1390</v>
      </c>
      <c r="B4863" s="6">
        <v>522</v>
      </c>
      <c r="C4863" s="1">
        <v>522</v>
      </c>
      <c r="D4863" s="1">
        <v>9</v>
      </c>
      <c r="E4863" s="1">
        <v>1</v>
      </c>
      <c r="G4863" s="1">
        <v>9</v>
      </c>
      <c r="H4863" s="1">
        <v>1</v>
      </c>
    </row>
    <row r="4864" spans="1:8" x14ac:dyDescent="0.3">
      <c r="A4864" s="8" t="s">
        <v>5256</v>
      </c>
      <c r="B4864" s="6">
        <v>518</v>
      </c>
      <c r="C4864" s="1">
        <v>518</v>
      </c>
      <c r="D4864" s="1">
        <v>5</v>
      </c>
      <c r="E4864" s="1">
        <v>1</v>
      </c>
      <c r="G4864" s="1">
        <v>5</v>
      </c>
      <c r="H4864" s="1">
        <v>1</v>
      </c>
    </row>
    <row r="4865" spans="1:8" x14ac:dyDescent="0.3">
      <c r="A4865" s="8" t="s">
        <v>8788</v>
      </c>
      <c r="B4865" s="6">
        <v>516</v>
      </c>
      <c r="C4865" s="1">
        <v>516</v>
      </c>
      <c r="D4865" s="1">
        <v>2</v>
      </c>
      <c r="E4865" s="1">
        <v>1</v>
      </c>
      <c r="G4865" s="1">
        <v>2</v>
      </c>
      <c r="H4865" s="1">
        <v>1</v>
      </c>
    </row>
    <row r="4866" spans="1:8" x14ac:dyDescent="0.3">
      <c r="A4866" s="8" t="s">
        <v>8710</v>
      </c>
      <c r="B4866" s="6">
        <v>516</v>
      </c>
      <c r="C4866" s="1">
        <v>390</v>
      </c>
      <c r="D4866" s="1">
        <v>7</v>
      </c>
      <c r="E4866" s="1">
        <v>2</v>
      </c>
      <c r="G4866" s="1">
        <v>7</v>
      </c>
      <c r="H4866" s="1">
        <v>2</v>
      </c>
    </row>
    <row r="4867" spans="1:8" x14ac:dyDescent="0.3">
      <c r="A4867" s="8" t="s">
        <v>5498</v>
      </c>
      <c r="B4867" s="6">
        <v>516</v>
      </c>
      <c r="C4867" s="1">
        <v>516</v>
      </c>
      <c r="D4867" s="1">
        <v>3</v>
      </c>
      <c r="E4867" s="1">
        <v>1</v>
      </c>
      <c r="G4867" s="1">
        <v>3</v>
      </c>
      <c r="H4867" s="1">
        <v>1</v>
      </c>
    </row>
    <row r="4868" spans="1:8" x14ac:dyDescent="0.3">
      <c r="A4868" s="8" t="s">
        <v>5507</v>
      </c>
      <c r="B4868" s="6">
        <v>508</v>
      </c>
      <c r="C4868" s="1">
        <v>508</v>
      </c>
      <c r="D4868" s="1">
        <v>1</v>
      </c>
      <c r="E4868" s="1">
        <v>1</v>
      </c>
      <c r="G4868" s="1">
        <v>1</v>
      </c>
      <c r="H4868" s="1">
        <v>1</v>
      </c>
    </row>
    <row r="4869" spans="1:8" x14ac:dyDescent="0.3">
      <c r="A4869" s="8" t="s">
        <v>5415</v>
      </c>
      <c r="B4869" s="6">
        <v>508</v>
      </c>
      <c r="C4869" s="1">
        <v>508</v>
      </c>
      <c r="D4869" s="1">
        <v>5</v>
      </c>
      <c r="E4869" s="1">
        <v>1</v>
      </c>
      <c r="G4869" s="1">
        <v>5</v>
      </c>
      <c r="H4869" s="1">
        <v>1</v>
      </c>
    </row>
    <row r="4870" spans="1:8" x14ac:dyDescent="0.3">
      <c r="A4870" s="8" t="s">
        <v>8133</v>
      </c>
      <c r="B4870" s="6">
        <v>507</v>
      </c>
      <c r="C4870" s="1">
        <v>259</v>
      </c>
      <c r="D4870" s="1">
        <v>6</v>
      </c>
      <c r="E4870" s="1">
        <v>2</v>
      </c>
      <c r="G4870" s="1">
        <v>6</v>
      </c>
      <c r="H4870" s="1">
        <v>2</v>
      </c>
    </row>
    <row r="4871" spans="1:8" x14ac:dyDescent="0.3">
      <c r="A4871" s="8" t="s">
        <v>6841</v>
      </c>
      <c r="B4871" s="6">
        <v>504</v>
      </c>
      <c r="C4871" s="1">
        <v>504</v>
      </c>
      <c r="D4871" s="1">
        <v>8</v>
      </c>
      <c r="E4871" s="1">
        <v>1</v>
      </c>
      <c r="G4871" s="1">
        <v>8</v>
      </c>
      <c r="H4871" s="1">
        <v>1</v>
      </c>
    </row>
    <row r="4872" spans="1:8" x14ac:dyDescent="0.3">
      <c r="A4872" s="8" t="s">
        <v>8344</v>
      </c>
      <c r="B4872" s="6">
        <v>504</v>
      </c>
      <c r="C4872" s="1">
        <v>504</v>
      </c>
      <c r="D4872" s="1">
        <v>2</v>
      </c>
      <c r="E4872" s="1">
        <v>1</v>
      </c>
      <c r="G4872" s="1">
        <v>2</v>
      </c>
      <c r="H4872" s="1">
        <v>1</v>
      </c>
    </row>
    <row r="4873" spans="1:8" x14ac:dyDescent="0.3">
      <c r="A4873" s="8" t="s">
        <v>2917</v>
      </c>
      <c r="B4873" s="6">
        <v>504</v>
      </c>
      <c r="C4873" s="1">
        <v>504</v>
      </c>
      <c r="D4873" s="1">
        <v>2</v>
      </c>
      <c r="E4873" s="1">
        <v>1</v>
      </c>
      <c r="G4873" s="1">
        <v>2</v>
      </c>
      <c r="H4873" s="1">
        <v>1</v>
      </c>
    </row>
    <row r="4874" spans="1:8" x14ac:dyDescent="0.3">
      <c r="A4874" s="8" t="s">
        <v>9173</v>
      </c>
      <c r="B4874" s="6">
        <v>500</v>
      </c>
      <c r="C4874" s="1">
        <v>500</v>
      </c>
      <c r="D4874" s="1">
        <v>2</v>
      </c>
      <c r="E4874" s="1">
        <v>1</v>
      </c>
      <c r="G4874" s="1">
        <v>2</v>
      </c>
      <c r="H4874" s="1">
        <v>1</v>
      </c>
    </row>
    <row r="4875" spans="1:8" x14ac:dyDescent="0.3">
      <c r="A4875" s="8" t="s">
        <v>4631</v>
      </c>
      <c r="B4875" s="6">
        <v>500</v>
      </c>
      <c r="C4875" s="1">
        <v>500</v>
      </c>
      <c r="D4875" s="1">
        <v>2</v>
      </c>
      <c r="E4875" s="1">
        <v>1</v>
      </c>
      <c r="G4875" s="1">
        <v>2</v>
      </c>
      <c r="H4875" s="1">
        <v>1</v>
      </c>
    </row>
    <row r="4876" spans="1:8" x14ac:dyDescent="0.3">
      <c r="A4876" s="8" t="s">
        <v>3522</v>
      </c>
      <c r="B4876" s="6">
        <v>498</v>
      </c>
      <c r="C4876" s="1">
        <v>498</v>
      </c>
      <c r="D4876" s="1">
        <v>1</v>
      </c>
      <c r="E4876" s="1">
        <v>1</v>
      </c>
      <c r="G4876" s="1">
        <v>1</v>
      </c>
      <c r="H4876" s="1">
        <v>1</v>
      </c>
    </row>
    <row r="4877" spans="1:8" x14ac:dyDescent="0.3">
      <c r="A4877" s="8" t="s">
        <v>7787</v>
      </c>
      <c r="B4877" s="6">
        <v>498</v>
      </c>
      <c r="C4877" s="1">
        <v>498</v>
      </c>
      <c r="D4877" s="1">
        <v>1</v>
      </c>
      <c r="E4877" s="1">
        <v>1</v>
      </c>
      <c r="G4877" s="1">
        <v>1</v>
      </c>
      <c r="H4877" s="1">
        <v>1</v>
      </c>
    </row>
    <row r="4878" spans="1:8" x14ac:dyDescent="0.3">
      <c r="A4878" s="8" t="s">
        <v>1330</v>
      </c>
      <c r="B4878" s="6">
        <v>496</v>
      </c>
      <c r="C4878" s="1">
        <v>496</v>
      </c>
      <c r="D4878" s="1">
        <v>4</v>
      </c>
      <c r="E4878" s="1">
        <v>1</v>
      </c>
      <c r="G4878" s="1">
        <v>4</v>
      </c>
      <c r="H4878" s="1">
        <v>1</v>
      </c>
    </row>
    <row r="4879" spans="1:8" x14ac:dyDescent="0.3">
      <c r="A4879" s="8" t="s">
        <v>8777</v>
      </c>
      <c r="B4879" s="6">
        <v>495</v>
      </c>
      <c r="C4879" s="1">
        <v>495</v>
      </c>
      <c r="D4879" s="1">
        <v>5</v>
      </c>
      <c r="E4879" s="1">
        <v>1</v>
      </c>
      <c r="G4879" s="1">
        <v>5</v>
      </c>
      <c r="H4879" s="1">
        <v>1</v>
      </c>
    </row>
    <row r="4880" spans="1:8" x14ac:dyDescent="0.3">
      <c r="A4880" s="8" t="s">
        <v>4337</v>
      </c>
      <c r="B4880" s="6">
        <v>495</v>
      </c>
      <c r="C4880" s="1">
        <v>495</v>
      </c>
      <c r="D4880" s="1">
        <v>1</v>
      </c>
      <c r="E4880" s="1">
        <v>1</v>
      </c>
      <c r="G4880" s="1">
        <v>1</v>
      </c>
      <c r="H4880" s="1">
        <v>1</v>
      </c>
    </row>
    <row r="4881" spans="1:8" x14ac:dyDescent="0.3">
      <c r="A4881" s="8" t="s">
        <v>7952</v>
      </c>
      <c r="B4881" s="6">
        <v>491</v>
      </c>
      <c r="C4881" s="1">
        <v>491</v>
      </c>
      <c r="D4881" s="1">
        <v>1</v>
      </c>
      <c r="E4881" s="1">
        <v>1</v>
      </c>
      <c r="G4881" s="1">
        <v>1</v>
      </c>
      <c r="H4881" s="1">
        <v>1</v>
      </c>
    </row>
    <row r="4882" spans="1:8" x14ac:dyDescent="0.3">
      <c r="A4882" s="8" t="s">
        <v>1220</v>
      </c>
      <c r="B4882" s="6">
        <v>489</v>
      </c>
      <c r="C4882" s="1">
        <v>489</v>
      </c>
      <c r="D4882" s="1">
        <v>1</v>
      </c>
      <c r="E4882" s="1">
        <v>1</v>
      </c>
      <c r="G4882" s="1">
        <v>1</v>
      </c>
      <c r="H4882" s="1">
        <v>1</v>
      </c>
    </row>
    <row r="4883" spans="1:8" x14ac:dyDescent="0.3">
      <c r="A4883" s="8" t="s">
        <v>5847</v>
      </c>
      <c r="B4883" s="6">
        <v>489</v>
      </c>
      <c r="C4883" s="1">
        <v>489</v>
      </c>
      <c r="D4883" s="1">
        <v>5</v>
      </c>
      <c r="E4883" s="1">
        <v>1</v>
      </c>
      <c r="G4883" s="1">
        <v>5</v>
      </c>
      <c r="H4883" s="1">
        <v>1</v>
      </c>
    </row>
    <row r="4884" spans="1:8" x14ac:dyDescent="0.3">
      <c r="A4884" s="8" t="s">
        <v>4868</v>
      </c>
      <c r="B4884" s="6">
        <v>484</v>
      </c>
      <c r="C4884" s="1">
        <v>484</v>
      </c>
      <c r="D4884" s="1">
        <v>5</v>
      </c>
      <c r="E4884" s="1">
        <v>1</v>
      </c>
      <c r="G4884" s="1">
        <v>5</v>
      </c>
      <c r="H4884" s="1">
        <v>1</v>
      </c>
    </row>
    <row r="4885" spans="1:8" x14ac:dyDescent="0.3">
      <c r="A4885" s="8" t="s">
        <v>8802</v>
      </c>
      <c r="B4885" s="6">
        <v>471</v>
      </c>
      <c r="C4885" s="1">
        <v>471</v>
      </c>
      <c r="D4885" s="1">
        <v>1</v>
      </c>
      <c r="E4885" s="1">
        <v>1</v>
      </c>
      <c r="G4885" s="1">
        <v>1</v>
      </c>
      <c r="H4885" s="1">
        <v>1</v>
      </c>
    </row>
    <row r="4886" spans="1:8" x14ac:dyDescent="0.3">
      <c r="A4886" s="8" t="s">
        <v>8110</v>
      </c>
      <c r="B4886" s="6">
        <v>469</v>
      </c>
      <c r="C4886" s="1">
        <v>469</v>
      </c>
      <c r="D4886" s="1">
        <v>5</v>
      </c>
      <c r="E4886" s="1">
        <v>1</v>
      </c>
      <c r="G4886" s="1">
        <v>5</v>
      </c>
      <c r="H4886" s="1">
        <v>1</v>
      </c>
    </row>
    <row r="4887" spans="1:8" x14ac:dyDescent="0.3">
      <c r="A4887" s="8" t="s">
        <v>2505</v>
      </c>
      <c r="B4887" s="6">
        <v>468</v>
      </c>
      <c r="C4887" s="1">
        <v>468</v>
      </c>
      <c r="D4887" s="1">
        <v>4</v>
      </c>
      <c r="E4887" s="1">
        <v>1</v>
      </c>
      <c r="G4887" s="1">
        <v>4</v>
      </c>
      <c r="H4887" s="1">
        <v>1</v>
      </c>
    </row>
    <row r="4888" spans="1:8" x14ac:dyDescent="0.3">
      <c r="A4888" s="8" t="s">
        <v>8811</v>
      </c>
      <c r="B4888" s="6">
        <v>462</v>
      </c>
      <c r="C4888" s="1">
        <v>462</v>
      </c>
      <c r="D4888" s="1">
        <v>4</v>
      </c>
      <c r="E4888" s="1">
        <v>1</v>
      </c>
      <c r="G4888" s="1">
        <v>4</v>
      </c>
      <c r="H4888" s="1">
        <v>1</v>
      </c>
    </row>
    <row r="4889" spans="1:8" x14ac:dyDescent="0.3">
      <c r="A4889" s="8" t="s">
        <v>4259</v>
      </c>
      <c r="B4889" s="6">
        <v>444</v>
      </c>
      <c r="C4889" s="1">
        <v>444</v>
      </c>
      <c r="D4889" s="1">
        <v>2</v>
      </c>
      <c r="E4889" s="1">
        <v>1</v>
      </c>
      <c r="G4889" s="1">
        <v>2</v>
      </c>
      <c r="H4889" s="1">
        <v>1</v>
      </c>
    </row>
    <row r="4890" spans="1:8" x14ac:dyDescent="0.3">
      <c r="A4890" s="8" t="s">
        <v>4256</v>
      </c>
      <c r="B4890" s="6">
        <v>444</v>
      </c>
      <c r="C4890" s="1">
        <v>444</v>
      </c>
      <c r="D4890" s="1">
        <v>5</v>
      </c>
      <c r="E4890" s="1">
        <v>1</v>
      </c>
      <c r="G4890" s="1">
        <v>5</v>
      </c>
      <c r="H4890" s="1">
        <v>1</v>
      </c>
    </row>
    <row r="4891" spans="1:8" x14ac:dyDescent="0.3">
      <c r="A4891" s="8" t="s">
        <v>9135</v>
      </c>
      <c r="B4891" s="6">
        <v>438</v>
      </c>
      <c r="C4891" s="1">
        <v>438</v>
      </c>
      <c r="D4891" s="1">
        <v>6</v>
      </c>
      <c r="E4891" s="1">
        <v>1</v>
      </c>
      <c r="G4891" s="1">
        <v>6</v>
      </c>
      <c r="H4891" s="1">
        <v>1</v>
      </c>
    </row>
    <row r="4892" spans="1:8" x14ac:dyDescent="0.3">
      <c r="A4892" s="8" t="s">
        <v>8636</v>
      </c>
      <c r="B4892" s="6">
        <v>436</v>
      </c>
      <c r="C4892" s="1">
        <v>436</v>
      </c>
      <c r="D4892" s="1">
        <v>2</v>
      </c>
      <c r="E4892" s="1">
        <v>1</v>
      </c>
      <c r="G4892" s="1">
        <v>2</v>
      </c>
      <c r="H4892" s="1">
        <v>1</v>
      </c>
    </row>
    <row r="4893" spans="1:8" x14ac:dyDescent="0.3">
      <c r="A4893" s="8" t="s">
        <v>9052</v>
      </c>
      <c r="B4893" s="6">
        <v>436</v>
      </c>
      <c r="C4893" s="1">
        <v>436</v>
      </c>
      <c r="D4893" s="1">
        <v>4</v>
      </c>
      <c r="E4893" s="1">
        <v>1</v>
      </c>
      <c r="G4893" s="1">
        <v>4</v>
      </c>
      <c r="H4893" s="1">
        <v>1</v>
      </c>
    </row>
    <row r="4894" spans="1:8" x14ac:dyDescent="0.3">
      <c r="A4894" s="8" t="s">
        <v>6810</v>
      </c>
      <c r="B4894" s="6">
        <v>435</v>
      </c>
      <c r="C4894" s="1">
        <v>435</v>
      </c>
      <c r="D4894" s="1">
        <v>3</v>
      </c>
      <c r="E4894" s="1">
        <v>1</v>
      </c>
      <c r="G4894" s="1">
        <v>3</v>
      </c>
      <c r="H4894" s="1">
        <v>1</v>
      </c>
    </row>
    <row r="4895" spans="1:8" x14ac:dyDescent="0.3">
      <c r="A4895" s="8" t="s">
        <v>4984</v>
      </c>
      <c r="B4895" s="6">
        <v>426</v>
      </c>
      <c r="C4895" s="1">
        <v>426</v>
      </c>
      <c r="D4895" s="1">
        <v>1</v>
      </c>
      <c r="E4895" s="1">
        <v>1</v>
      </c>
      <c r="G4895" s="1">
        <v>1</v>
      </c>
      <c r="H4895" s="1">
        <v>1</v>
      </c>
    </row>
    <row r="4896" spans="1:8" x14ac:dyDescent="0.3">
      <c r="A4896" s="8" t="s">
        <v>6066</v>
      </c>
      <c r="B4896" s="6">
        <v>424</v>
      </c>
      <c r="C4896" s="1">
        <v>424</v>
      </c>
      <c r="D4896" s="1">
        <v>5</v>
      </c>
      <c r="E4896" s="1">
        <v>1</v>
      </c>
      <c r="G4896" s="1">
        <v>5</v>
      </c>
      <c r="H4896" s="1">
        <v>1</v>
      </c>
    </row>
    <row r="4897" spans="1:8" x14ac:dyDescent="0.3">
      <c r="A4897" s="8" t="s">
        <v>1435</v>
      </c>
      <c r="B4897" s="6">
        <v>419</v>
      </c>
      <c r="C4897" s="1">
        <v>419</v>
      </c>
      <c r="D4897" s="1">
        <v>2</v>
      </c>
      <c r="E4897" s="1">
        <v>1</v>
      </c>
      <c r="G4897" s="1">
        <v>2</v>
      </c>
      <c r="H4897" s="1">
        <v>1</v>
      </c>
    </row>
    <row r="4898" spans="1:8" x14ac:dyDescent="0.3">
      <c r="A4898" s="8" t="s">
        <v>3414</v>
      </c>
      <c r="B4898" s="6">
        <v>418</v>
      </c>
      <c r="C4898" s="1">
        <v>418</v>
      </c>
      <c r="D4898" s="1">
        <v>1</v>
      </c>
      <c r="E4898" s="1">
        <v>1</v>
      </c>
      <c r="G4898" s="1">
        <v>1</v>
      </c>
      <c r="H4898" s="1">
        <v>1</v>
      </c>
    </row>
    <row r="4899" spans="1:8" x14ac:dyDescent="0.3">
      <c r="A4899" s="8" t="s">
        <v>9360</v>
      </c>
      <c r="B4899" s="6">
        <v>416</v>
      </c>
      <c r="C4899" s="1">
        <v>416</v>
      </c>
      <c r="D4899" s="1">
        <v>4</v>
      </c>
      <c r="E4899" s="1">
        <v>1</v>
      </c>
      <c r="G4899" s="1">
        <v>4</v>
      </c>
      <c r="H4899" s="1">
        <v>1</v>
      </c>
    </row>
    <row r="4900" spans="1:8" x14ac:dyDescent="0.3">
      <c r="A4900" s="8" t="s">
        <v>7450</v>
      </c>
      <c r="B4900" s="6">
        <v>414</v>
      </c>
      <c r="C4900" s="1">
        <v>414</v>
      </c>
      <c r="D4900" s="1">
        <v>4</v>
      </c>
      <c r="E4900" s="1">
        <v>1</v>
      </c>
      <c r="G4900" s="1">
        <v>4</v>
      </c>
      <c r="H4900" s="1">
        <v>1</v>
      </c>
    </row>
    <row r="4901" spans="1:8" x14ac:dyDescent="0.3">
      <c r="A4901" s="8" t="s">
        <v>1208</v>
      </c>
      <c r="B4901" s="6">
        <v>402</v>
      </c>
      <c r="C4901" s="1">
        <v>402</v>
      </c>
      <c r="D4901" s="1">
        <v>3</v>
      </c>
      <c r="E4901" s="1">
        <v>1</v>
      </c>
      <c r="G4901" s="1">
        <v>3</v>
      </c>
      <c r="H4901" s="1">
        <v>1</v>
      </c>
    </row>
    <row r="4902" spans="1:8" x14ac:dyDescent="0.3">
      <c r="A4902" s="8" t="s">
        <v>7967</v>
      </c>
      <c r="B4902" s="6">
        <v>400</v>
      </c>
      <c r="C4902" s="1">
        <v>400</v>
      </c>
      <c r="D4902" s="1">
        <v>2</v>
      </c>
      <c r="E4902" s="1">
        <v>1</v>
      </c>
      <c r="G4902" s="1">
        <v>2</v>
      </c>
      <c r="H4902" s="1">
        <v>1</v>
      </c>
    </row>
    <row r="4903" spans="1:8" x14ac:dyDescent="0.3">
      <c r="A4903" s="8" t="s">
        <v>6752</v>
      </c>
      <c r="B4903" s="6">
        <v>399</v>
      </c>
      <c r="C4903" s="1">
        <v>399</v>
      </c>
      <c r="D4903" s="1">
        <v>5</v>
      </c>
      <c r="E4903" s="1">
        <v>1</v>
      </c>
      <c r="G4903" s="1">
        <v>5</v>
      </c>
      <c r="H4903" s="1">
        <v>1</v>
      </c>
    </row>
    <row r="4904" spans="1:8" x14ac:dyDescent="0.3">
      <c r="A4904" s="8" t="s">
        <v>4776</v>
      </c>
      <c r="B4904" s="6">
        <v>398</v>
      </c>
      <c r="C4904" s="1">
        <v>398</v>
      </c>
      <c r="D4904" s="1">
        <v>5</v>
      </c>
      <c r="E4904" s="1">
        <v>1</v>
      </c>
      <c r="G4904" s="1">
        <v>5</v>
      </c>
      <c r="H4904" s="1">
        <v>1</v>
      </c>
    </row>
    <row r="4905" spans="1:8" x14ac:dyDescent="0.3">
      <c r="A4905" s="8" t="s">
        <v>6909</v>
      </c>
      <c r="B4905" s="6">
        <v>390</v>
      </c>
      <c r="C4905" s="1">
        <v>390</v>
      </c>
      <c r="D4905" s="1">
        <v>12</v>
      </c>
      <c r="E4905" s="1">
        <v>1</v>
      </c>
      <c r="G4905" s="1">
        <v>12</v>
      </c>
      <c r="H4905" s="1">
        <v>1</v>
      </c>
    </row>
    <row r="4906" spans="1:8" x14ac:dyDescent="0.3">
      <c r="A4906" s="8" t="s">
        <v>5491</v>
      </c>
      <c r="B4906" s="6">
        <v>376</v>
      </c>
      <c r="C4906" s="1">
        <v>376</v>
      </c>
      <c r="D4906" s="1">
        <v>2</v>
      </c>
      <c r="E4906" s="1">
        <v>1</v>
      </c>
      <c r="G4906" s="1">
        <v>2</v>
      </c>
      <c r="H4906" s="1">
        <v>1</v>
      </c>
    </row>
    <row r="4907" spans="1:8" x14ac:dyDescent="0.3">
      <c r="A4907" s="8" t="s">
        <v>3957</v>
      </c>
      <c r="B4907" s="6">
        <v>376</v>
      </c>
      <c r="C4907" s="1">
        <v>376</v>
      </c>
      <c r="D4907" s="1">
        <v>2</v>
      </c>
      <c r="E4907" s="1">
        <v>1</v>
      </c>
      <c r="G4907" s="1">
        <v>2</v>
      </c>
      <c r="H4907" s="1">
        <v>1</v>
      </c>
    </row>
    <row r="4908" spans="1:8" x14ac:dyDescent="0.3">
      <c r="A4908" s="8" t="s">
        <v>3432</v>
      </c>
      <c r="B4908" s="6">
        <v>376</v>
      </c>
      <c r="C4908" s="1">
        <v>376</v>
      </c>
      <c r="D4908" s="1">
        <v>2</v>
      </c>
      <c r="E4908" s="1">
        <v>1</v>
      </c>
      <c r="G4908" s="1">
        <v>2</v>
      </c>
      <c r="H4908" s="1">
        <v>1</v>
      </c>
    </row>
    <row r="4909" spans="1:8" x14ac:dyDescent="0.3">
      <c r="A4909" s="8" t="s">
        <v>2879</v>
      </c>
      <c r="B4909" s="6">
        <v>368</v>
      </c>
      <c r="C4909" s="1">
        <v>368</v>
      </c>
      <c r="D4909" s="1">
        <v>2</v>
      </c>
      <c r="E4909" s="1">
        <v>1</v>
      </c>
      <c r="G4909" s="1">
        <v>2</v>
      </c>
      <c r="H4909" s="1">
        <v>1</v>
      </c>
    </row>
    <row r="4910" spans="1:8" x14ac:dyDescent="0.3">
      <c r="A4910" s="8" t="s">
        <v>8693</v>
      </c>
      <c r="B4910" s="6">
        <v>364</v>
      </c>
      <c r="C4910" s="1">
        <v>364</v>
      </c>
      <c r="D4910" s="1">
        <v>2</v>
      </c>
      <c r="E4910" s="1">
        <v>1</v>
      </c>
      <c r="G4910" s="1">
        <v>2</v>
      </c>
      <c r="H4910" s="1">
        <v>1</v>
      </c>
    </row>
    <row r="4911" spans="1:8" x14ac:dyDescent="0.3">
      <c r="A4911" s="8" t="s">
        <v>9377</v>
      </c>
      <c r="B4911" s="6">
        <v>362</v>
      </c>
      <c r="C4911" s="1">
        <v>362</v>
      </c>
      <c r="D4911" s="1">
        <v>2</v>
      </c>
      <c r="E4911" s="1">
        <v>1</v>
      </c>
      <c r="G4911" s="1">
        <v>2</v>
      </c>
      <c r="H4911" s="1">
        <v>1</v>
      </c>
    </row>
    <row r="4912" spans="1:8" x14ac:dyDescent="0.3">
      <c r="A4912" s="8" t="s">
        <v>7729</v>
      </c>
      <c r="B4912" s="6">
        <v>354</v>
      </c>
      <c r="C4912" s="1">
        <v>354</v>
      </c>
      <c r="D4912" s="1">
        <v>5</v>
      </c>
      <c r="E4912" s="1">
        <v>1</v>
      </c>
      <c r="G4912" s="1">
        <v>5</v>
      </c>
      <c r="H4912" s="1">
        <v>1</v>
      </c>
    </row>
    <row r="4913" spans="1:8" x14ac:dyDescent="0.3">
      <c r="A4913" s="8" t="s">
        <v>9204</v>
      </c>
      <c r="B4913" s="6">
        <v>354</v>
      </c>
      <c r="C4913" s="1">
        <v>354</v>
      </c>
      <c r="D4913" s="1">
        <v>5</v>
      </c>
      <c r="E4913" s="1">
        <v>1</v>
      </c>
      <c r="G4913" s="1">
        <v>5</v>
      </c>
      <c r="H4913" s="1">
        <v>1</v>
      </c>
    </row>
    <row r="4914" spans="1:8" x14ac:dyDescent="0.3">
      <c r="A4914" s="8" t="s">
        <v>6931</v>
      </c>
      <c r="B4914" s="6">
        <v>352</v>
      </c>
      <c r="C4914" s="1">
        <v>352</v>
      </c>
      <c r="D4914" s="1">
        <v>2</v>
      </c>
      <c r="E4914" s="1">
        <v>1</v>
      </c>
      <c r="G4914" s="1">
        <v>2</v>
      </c>
      <c r="H4914" s="1">
        <v>1</v>
      </c>
    </row>
    <row r="4915" spans="1:8" x14ac:dyDescent="0.3">
      <c r="A4915" s="8" t="s">
        <v>6818</v>
      </c>
      <c r="B4915" s="6">
        <v>352</v>
      </c>
      <c r="C4915" s="1">
        <v>352</v>
      </c>
      <c r="D4915" s="1">
        <v>5</v>
      </c>
      <c r="E4915" s="1">
        <v>1</v>
      </c>
      <c r="G4915" s="1">
        <v>5</v>
      </c>
      <c r="H4915" s="1">
        <v>1</v>
      </c>
    </row>
    <row r="4916" spans="1:8" x14ac:dyDescent="0.3">
      <c r="A4916" s="8" t="s">
        <v>9366</v>
      </c>
      <c r="B4916" s="6">
        <v>351</v>
      </c>
      <c r="C4916" s="1">
        <v>351</v>
      </c>
      <c r="D4916" s="1">
        <v>6</v>
      </c>
      <c r="E4916" s="1">
        <v>1</v>
      </c>
      <c r="G4916" s="1">
        <v>6</v>
      </c>
      <c r="H4916" s="1">
        <v>1</v>
      </c>
    </row>
    <row r="4917" spans="1:8" x14ac:dyDescent="0.3">
      <c r="A4917" s="8" t="s">
        <v>7452</v>
      </c>
      <c r="B4917" s="6">
        <v>345</v>
      </c>
      <c r="C4917" s="1">
        <v>345</v>
      </c>
      <c r="D4917" s="1">
        <v>3</v>
      </c>
      <c r="E4917" s="1">
        <v>1</v>
      </c>
      <c r="G4917" s="1">
        <v>3</v>
      </c>
      <c r="H4917" s="1">
        <v>1</v>
      </c>
    </row>
    <row r="4918" spans="1:8" x14ac:dyDescent="0.3">
      <c r="A4918" s="8" t="s">
        <v>3452</v>
      </c>
      <c r="B4918" s="6">
        <v>345</v>
      </c>
      <c r="C4918" s="1">
        <v>345</v>
      </c>
      <c r="D4918" s="1">
        <v>3</v>
      </c>
      <c r="E4918" s="1">
        <v>1</v>
      </c>
      <c r="G4918" s="1">
        <v>3</v>
      </c>
      <c r="H4918" s="1">
        <v>1</v>
      </c>
    </row>
    <row r="4919" spans="1:8" x14ac:dyDescent="0.3">
      <c r="A4919" s="8" t="s">
        <v>7561</v>
      </c>
      <c r="B4919" s="6">
        <v>344</v>
      </c>
      <c r="C4919" s="1">
        <v>344</v>
      </c>
      <c r="D4919" s="1">
        <v>2</v>
      </c>
      <c r="E4919" s="1">
        <v>1</v>
      </c>
      <c r="G4919" s="1">
        <v>2</v>
      </c>
      <c r="H4919" s="1">
        <v>1</v>
      </c>
    </row>
    <row r="4920" spans="1:8" x14ac:dyDescent="0.3">
      <c r="A4920" s="8" t="s">
        <v>9317</v>
      </c>
      <c r="B4920" s="6">
        <v>342</v>
      </c>
      <c r="C4920" s="1">
        <v>342</v>
      </c>
      <c r="D4920" s="1">
        <v>5</v>
      </c>
      <c r="E4920" s="1">
        <v>1</v>
      </c>
      <c r="G4920" s="1">
        <v>5</v>
      </c>
      <c r="H4920" s="1">
        <v>1</v>
      </c>
    </row>
    <row r="4921" spans="1:8" x14ac:dyDescent="0.3">
      <c r="A4921" s="8" t="s">
        <v>7975</v>
      </c>
      <c r="B4921" s="6">
        <v>340</v>
      </c>
      <c r="C4921" s="1">
        <v>214</v>
      </c>
      <c r="D4921" s="1">
        <v>7</v>
      </c>
      <c r="E4921" s="1">
        <v>2</v>
      </c>
      <c r="G4921" s="1">
        <v>7</v>
      </c>
      <c r="H4921" s="1">
        <v>2</v>
      </c>
    </row>
    <row r="4922" spans="1:8" x14ac:dyDescent="0.3">
      <c r="A4922" s="8" t="s">
        <v>3361</v>
      </c>
      <c r="B4922" s="6">
        <v>339</v>
      </c>
      <c r="C4922" s="1">
        <v>339</v>
      </c>
      <c r="D4922" s="1">
        <v>5</v>
      </c>
      <c r="E4922" s="1">
        <v>1</v>
      </c>
      <c r="G4922" s="1">
        <v>5</v>
      </c>
      <c r="H4922" s="1">
        <v>1</v>
      </c>
    </row>
    <row r="4923" spans="1:8" x14ac:dyDescent="0.3">
      <c r="A4923" s="8" t="s">
        <v>7886</v>
      </c>
      <c r="B4923" s="6">
        <v>339</v>
      </c>
      <c r="C4923" s="1">
        <v>339</v>
      </c>
      <c r="D4923" s="1">
        <v>5</v>
      </c>
      <c r="E4923" s="1">
        <v>1</v>
      </c>
      <c r="G4923" s="1">
        <v>5</v>
      </c>
      <c r="H4923" s="1">
        <v>1</v>
      </c>
    </row>
    <row r="4924" spans="1:8" x14ac:dyDescent="0.3">
      <c r="A4924" s="8" t="s">
        <v>5659</v>
      </c>
      <c r="B4924" s="6">
        <v>338</v>
      </c>
      <c r="C4924" s="1">
        <v>338</v>
      </c>
      <c r="D4924" s="1">
        <v>5</v>
      </c>
      <c r="E4924" s="1">
        <v>1</v>
      </c>
      <c r="G4924" s="1">
        <v>5</v>
      </c>
      <c r="H4924" s="1">
        <v>1</v>
      </c>
    </row>
    <row r="4925" spans="1:8" x14ac:dyDescent="0.3">
      <c r="A4925" s="8" t="s">
        <v>6484</v>
      </c>
      <c r="B4925" s="6">
        <v>334</v>
      </c>
      <c r="C4925" s="1">
        <v>334</v>
      </c>
      <c r="D4925" s="1">
        <v>5</v>
      </c>
      <c r="E4925" s="1">
        <v>1</v>
      </c>
      <c r="G4925" s="1">
        <v>5</v>
      </c>
      <c r="H4925" s="1">
        <v>1</v>
      </c>
    </row>
    <row r="4926" spans="1:8" x14ac:dyDescent="0.3">
      <c r="A4926" s="8" t="s">
        <v>5708</v>
      </c>
      <c r="B4926" s="6">
        <v>334</v>
      </c>
      <c r="C4926" s="1">
        <v>334</v>
      </c>
      <c r="D4926" s="1">
        <v>5</v>
      </c>
      <c r="E4926" s="1">
        <v>1</v>
      </c>
      <c r="G4926" s="1">
        <v>5</v>
      </c>
      <c r="H4926" s="1">
        <v>1</v>
      </c>
    </row>
    <row r="4927" spans="1:8" x14ac:dyDescent="0.3">
      <c r="A4927" s="8" t="s">
        <v>8975</v>
      </c>
      <c r="B4927" s="6">
        <v>333</v>
      </c>
      <c r="C4927" s="1">
        <v>194</v>
      </c>
      <c r="D4927" s="1">
        <v>10</v>
      </c>
      <c r="E4927" s="1">
        <v>2</v>
      </c>
      <c r="G4927" s="1">
        <v>10</v>
      </c>
      <c r="H4927" s="1">
        <v>2</v>
      </c>
    </row>
    <row r="4928" spans="1:8" x14ac:dyDescent="0.3">
      <c r="A4928" s="8" t="s">
        <v>783</v>
      </c>
      <c r="B4928" s="6">
        <v>328</v>
      </c>
      <c r="C4928" s="1">
        <v>328</v>
      </c>
      <c r="D4928" s="1">
        <v>1</v>
      </c>
      <c r="E4928" s="1">
        <v>1</v>
      </c>
      <c r="G4928" s="1">
        <v>1</v>
      </c>
      <c r="H4928" s="1">
        <v>1</v>
      </c>
    </row>
    <row r="4929" spans="1:8" x14ac:dyDescent="0.3">
      <c r="A4929" s="8" t="s">
        <v>7576</v>
      </c>
      <c r="B4929" s="6">
        <v>324</v>
      </c>
      <c r="C4929" s="1">
        <v>324</v>
      </c>
      <c r="D4929" s="1">
        <v>5</v>
      </c>
      <c r="E4929" s="1">
        <v>1</v>
      </c>
      <c r="G4929" s="1">
        <v>5</v>
      </c>
      <c r="H4929" s="1">
        <v>1</v>
      </c>
    </row>
    <row r="4930" spans="1:8" x14ac:dyDescent="0.3">
      <c r="A4930" s="8" t="s">
        <v>9028</v>
      </c>
      <c r="B4930" s="6">
        <v>324</v>
      </c>
      <c r="C4930" s="1">
        <v>324</v>
      </c>
      <c r="D4930" s="1">
        <v>5</v>
      </c>
      <c r="E4930" s="1">
        <v>1</v>
      </c>
      <c r="G4930" s="1">
        <v>5</v>
      </c>
      <c r="H4930" s="1">
        <v>1</v>
      </c>
    </row>
    <row r="4931" spans="1:8" x14ac:dyDescent="0.3">
      <c r="A4931" s="8" t="s">
        <v>9092</v>
      </c>
      <c r="B4931" s="6">
        <v>324</v>
      </c>
      <c r="C4931" s="1">
        <v>324</v>
      </c>
      <c r="D4931" s="1">
        <v>5</v>
      </c>
      <c r="E4931" s="1">
        <v>1</v>
      </c>
      <c r="G4931" s="1">
        <v>5</v>
      </c>
      <c r="H4931" s="1">
        <v>1</v>
      </c>
    </row>
    <row r="4932" spans="1:8" x14ac:dyDescent="0.3">
      <c r="A4932" s="8" t="s">
        <v>5244</v>
      </c>
      <c r="B4932" s="6">
        <v>324</v>
      </c>
      <c r="C4932" s="1">
        <v>324</v>
      </c>
      <c r="D4932" s="1">
        <v>5</v>
      </c>
      <c r="E4932" s="1">
        <v>1</v>
      </c>
      <c r="G4932" s="1">
        <v>5</v>
      </c>
      <c r="H4932" s="1">
        <v>1</v>
      </c>
    </row>
    <row r="4933" spans="1:8" x14ac:dyDescent="0.3">
      <c r="A4933" s="8" t="s">
        <v>8348</v>
      </c>
      <c r="B4933" s="6">
        <v>324</v>
      </c>
      <c r="C4933" s="1">
        <v>324</v>
      </c>
      <c r="D4933" s="1">
        <v>5</v>
      </c>
      <c r="E4933" s="1">
        <v>1</v>
      </c>
      <c r="G4933" s="1">
        <v>5</v>
      </c>
      <c r="H4933" s="1">
        <v>1</v>
      </c>
    </row>
    <row r="4934" spans="1:8" x14ac:dyDescent="0.3">
      <c r="A4934" s="8" t="s">
        <v>1140</v>
      </c>
      <c r="B4934" s="6">
        <v>324</v>
      </c>
      <c r="C4934" s="1">
        <v>324</v>
      </c>
      <c r="D4934" s="1">
        <v>5</v>
      </c>
      <c r="E4934" s="1">
        <v>1</v>
      </c>
      <c r="G4934" s="1">
        <v>5</v>
      </c>
      <c r="H4934" s="1">
        <v>1</v>
      </c>
    </row>
    <row r="4935" spans="1:8" x14ac:dyDescent="0.3">
      <c r="A4935" s="8" t="s">
        <v>8586</v>
      </c>
      <c r="B4935" s="6">
        <v>324</v>
      </c>
      <c r="C4935" s="1">
        <v>324</v>
      </c>
      <c r="D4935" s="1">
        <v>5</v>
      </c>
      <c r="E4935" s="1">
        <v>1</v>
      </c>
      <c r="G4935" s="1">
        <v>5</v>
      </c>
      <c r="H4935" s="1">
        <v>1</v>
      </c>
    </row>
    <row r="4936" spans="1:8" x14ac:dyDescent="0.3">
      <c r="A4936" s="8" t="s">
        <v>5243</v>
      </c>
      <c r="B4936" s="6">
        <v>324</v>
      </c>
      <c r="C4936" s="1">
        <v>324</v>
      </c>
      <c r="D4936" s="1">
        <v>5</v>
      </c>
      <c r="E4936" s="1">
        <v>1</v>
      </c>
      <c r="G4936" s="1">
        <v>5</v>
      </c>
      <c r="H4936" s="1">
        <v>1</v>
      </c>
    </row>
    <row r="4937" spans="1:8" x14ac:dyDescent="0.3">
      <c r="A4937" s="8" t="s">
        <v>9174</v>
      </c>
      <c r="B4937" s="6">
        <v>318</v>
      </c>
      <c r="C4937" s="1">
        <v>318</v>
      </c>
      <c r="D4937" s="1">
        <v>3</v>
      </c>
      <c r="E4937" s="1">
        <v>1</v>
      </c>
      <c r="G4937" s="1">
        <v>3</v>
      </c>
      <c r="H4937" s="1">
        <v>1</v>
      </c>
    </row>
    <row r="4938" spans="1:8" x14ac:dyDescent="0.3">
      <c r="A4938" s="8" t="s">
        <v>3276</v>
      </c>
      <c r="B4938" s="6">
        <v>314</v>
      </c>
      <c r="C4938" s="1">
        <v>314</v>
      </c>
      <c r="D4938" s="1">
        <v>2</v>
      </c>
      <c r="E4938" s="1">
        <v>1</v>
      </c>
      <c r="G4938" s="1">
        <v>2</v>
      </c>
      <c r="H4938" s="1">
        <v>1</v>
      </c>
    </row>
    <row r="4939" spans="1:8" x14ac:dyDescent="0.3">
      <c r="A4939" s="8" t="s">
        <v>2122</v>
      </c>
      <c r="B4939" s="6">
        <v>314</v>
      </c>
      <c r="C4939" s="1">
        <v>314</v>
      </c>
      <c r="D4939" s="1">
        <v>5</v>
      </c>
      <c r="E4939" s="1">
        <v>1</v>
      </c>
      <c r="G4939" s="1">
        <v>5</v>
      </c>
      <c r="H4939" s="1">
        <v>1</v>
      </c>
    </row>
    <row r="4940" spans="1:8" x14ac:dyDescent="0.3">
      <c r="A4940" s="8" t="s">
        <v>8072</v>
      </c>
      <c r="B4940" s="6">
        <v>299</v>
      </c>
      <c r="C4940" s="1">
        <v>299</v>
      </c>
      <c r="D4940" s="1">
        <v>5</v>
      </c>
      <c r="E4940" s="1">
        <v>1</v>
      </c>
      <c r="G4940" s="1">
        <v>5</v>
      </c>
      <c r="H4940" s="1">
        <v>1</v>
      </c>
    </row>
    <row r="4941" spans="1:8" x14ac:dyDescent="0.3">
      <c r="A4941" s="8" t="s">
        <v>5488</v>
      </c>
      <c r="B4941" s="6">
        <v>299</v>
      </c>
      <c r="C4941" s="1">
        <v>299</v>
      </c>
      <c r="D4941" s="1">
        <v>5</v>
      </c>
      <c r="E4941" s="1">
        <v>1</v>
      </c>
      <c r="G4941" s="1">
        <v>5</v>
      </c>
      <c r="H4941" s="1">
        <v>1</v>
      </c>
    </row>
    <row r="4942" spans="1:8" x14ac:dyDescent="0.3">
      <c r="A4942" s="8" t="s">
        <v>8152</v>
      </c>
      <c r="B4942" s="6">
        <v>297</v>
      </c>
      <c r="C4942" s="1">
        <v>297</v>
      </c>
      <c r="D4942" s="1">
        <v>3</v>
      </c>
      <c r="E4942" s="1">
        <v>1</v>
      </c>
      <c r="G4942" s="1">
        <v>3</v>
      </c>
      <c r="H4942" s="1">
        <v>1</v>
      </c>
    </row>
    <row r="4943" spans="1:8" x14ac:dyDescent="0.3">
      <c r="A4943" s="8" t="s">
        <v>7100</v>
      </c>
      <c r="B4943" s="6">
        <v>294</v>
      </c>
      <c r="C4943" s="1">
        <v>294</v>
      </c>
      <c r="D4943" s="1">
        <v>1</v>
      </c>
      <c r="E4943" s="1">
        <v>1</v>
      </c>
      <c r="G4943" s="1">
        <v>1</v>
      </c>
      <c r="H4943" s="1">
        <v>1</v>
      </c>
    </row>
    <row r="4944" spans="1:8" x14ac:dyDescent="0.3">
      <c r="A4944" s="8" t="s">
        <v>5605</v>
      </c>
      <c r="B4944" s="6">
        <v>292</v>
      </c>
      <c r="C4944" s="1">
        <v>292</v>
      </c>
      <c r="D4944" s="1">
        <v>1</v>
      </c>
      <c r="E4944" s="1">
        <v>1</v>
      </c>
      <c r="G4944" s="1">
        <v>1</v>
      </c>
      <c r="H4944" s="1">
        <v>1</v>
      </c>
    </row>
    <row r="4945" spans="1:8" x14ac:dyDescent="0.3">
      <c r="A4945" s="8" t="s">
        <v>1630</v>
      </c>
      <c r="B4945" s="6">
        <v>291</v>
      </c>
      <c r="C4945" s="1">
        <v>291</v>
      </c>
      <c r="D4945" s="1">
        <v>1</v>
      </c>
      <c r="E4945" s="1">
        <v>1</v>
      </c>
      <c r="G4945" s="1">
        <v>1</v>
      </c>
      <c r="H4945" s="1">
        <v>1</v>
      </c>
    </row>
    <row r="4946" spans="1:8" x14ac:dyDescent="0.3">
      <c r="A4946" s="8" t="s">
        <v>4190</v>
      </c>
      <c r="B4946" s="6">
        <v>290</v>
      </c>
      <c r="C4946" s="1">
        <v>290</v>
      </c>
      <c r="D4946" s="1">
        <v>2</v>
      </c>
      <c r="E4946" s="1">
        <v>1</v>
      </c>
      <c r="G4946" s="1">
        <v>2</v>
      </c>
      <c r="H4946" s="1">
        <v>1</v>
      </c>
    </row>
    <row r="4947" spans="1:8" x14ac:dyDescent="0.3">
      <c r="A4947" s="8" t="s">
        <v>6430</v>
      </c>
      <c r="B4947" s="6">
        <v>288</v>
      </c>
      <c r="C4947" s="1">
        <v>288</v>
      </c>
      <c r="D4947" s="1">
        <v>1</v>
      </c>
      <c r="E4947" s="1">
        <v>1</v>
      </c>
      <c r="G4947" s="1">
        <v>1</v>
      </c>
      <c r="H4947" s="1">
        <v>1</v>
      </c>
    </row>
    <row r="4948" spans="1:8" x14ac:dyDescent="0.3">
      <c r="A4948" s="8" t="s">
        <v>7814</v>
      </c>
      <c r="B4948" s="6">
        <v>288</v>
      </c>
      <c r="C4948" s="1">
        <v>288</v>
      </c>
      <c r="D4948" s="1">
        <v>3</v>
      </c>
      <c r="E4948" s="1">
        <v>1</v>
      </c>
      <c r="G4948" s="1">
        <v>3</v>
      </c>
      <c r="H4948" s="1">
        <v>1</v>
      </c>
    </row>
    <row r="4949" spans="1:8" x14ac:dyDescent="0.3">
      <c r="A4949" s="8" t="s">
        <v>7089</v>
      </c>
      <c r="B4949" s="6">
        <v>288</v>
      </c>
      <c r="C4949" s="1">
        <v>288</v>
      </c>
      <c r="D4949" s="1">
        <v>9</v>
      </c>
      <c r="E4949" s="1">
        <v>1</v>
      </c>
      <c r="G4949" s="1">
        <v>9</v>
      </c>
      <c r="H4949" s="1">
        <v>1</v>
      </c>
    </row>
    <row r="4950" spans="1:8" x14ac:dyDescent="0.3">
      <c r="A4950" s="8" t="s">
        <v>716</v>
      </c>
      <c r="B4950" s="6">
        <v>284</v>
      </c>
      <c r="C4950" s="1">
        <v>284</v>
      </c>
      <c r="D4950" s="1">
        <v>5</v>
      </c>
      <c r="E4950" s="1">
        <v>1</v>
      </c>
      <c r="G4950" s="1">
        <v>5</v>
      </c>
      <c r="H4950" s="1">
        <v>1</v>
      </c>
    </row>
    <row r="4951" spans="1:8" x14ac:dyDescent="0.3">
      <c r="A4951" s="8" t="s">
        <v>7240</v>
      </c>
      <c r="B4951" s="6">
        <v>278</v>
      </c>
      <c r="C4951" s="1">
        <v>278</v>
      </c>
      <c r="D4951" s="1">
        <v>1</v>
      </c>
      <c r="E4951" s="1">
        <v>1</v>
      </c>
      <c r="G4951" s="1">
        <v>1</v>
      </c>
      <c r="H4951" s="1">
        <v>1</v>
      </c>
    </row>
    <row r="4952" spans="1:8" x14ac:dyDescent="0.3">
      <c r="A4952" s="8" t="s">
        <v>1383</v>
      </c>
      <c r="B4952" s="6">
        <v>278</v>
      </c>
      <c r="C4952" s="1">
        <v>278</v>
      </c>
      <c r="D4952" s="1">
        <v>1</v>
      </c>
      <c r="E4952" s="1">
        <v>1</v>
      </c>
      <c r="G4952" s="1">
        <v>1</v>
      </c>
      <c r="H4952" s="1">
        <v>1</v>
      </c>
    </row>
    <row r="4953" spans="1:8" x14ac:dyDescent="0.3">
      <c r="A4953" s="8" t="s">
        <v>8301</v>
      </c>
      <c r="B4953" s="6">
        <v>269</v>
      </c>
      <c r="C4953" s="1">
        <v>269</v>
      </c>
      <c r="D4953" s="1">
        <v>5</v>
      </c>
      <c r="E4953" s="1">
        <v>1</v>
      </c>
      <c r="G4953" s="1">
        <v>5</v>
      </c>
      <c r="H4953" s="1">
        <v>1</v>
      </c>
    </row>
    <row r="4954" spans="1:8" x14ac:dyDescent="0.3">
      <c r="A4954" s="8" t="s">
        <v>1204</v>
      </c>
      <c r="B4954" s="6">
        <v>268</v>
      </c>
      <c r="C4954" s="1">
        <v>268</v>
      </c>
      <c r="D4954" s="1">
        <v>2</v>
      </c>
      <c r="E4954" s="1">
        <v>1</v>
      </c>
      <c r="G4954" s="1">
        <v>2</v>
      </c>
      <c r="H4954" s="1">
        <v>1</v>
      </c>
    </row>
    <row r="4955" spans="1:8" x14ac:dyDescent="0.3">
      <c r="A4955" s="8" t="s">
        <v>6928</v>
      </c>
      <c r="B4955" s="6">
        <v>264</v>
      </c>
      <c r="C4955" s="1">
        <v>264</v>
      </c>
      <c r="D4955" s="1">
        <v>5</v>
      </c>
      <c r="E4955" s="1">
        <v>1</v>
      </c>
      <c r="G4955" s="1">
        <v>5</v>
      </c>
      <c r="H4955" s="1">
        <v>1</v>
      </c>
    </row>
    <row r="4956" spans="1:8" x14ac:dyDescent="0.3">
      <c r="A4956" s="8" t="s">
        <v>8730</v>
      </c>
      <c r="B4956" s="6">
        <v>261</v>
      </c>
      <c r="C4956" s="1">
        <v>261</v>
      </c>
      <c r="D4956" s="1">
        <v>1</v>
      </c>
      <c r="E4956" s="1">
        <v>1</v>
      </c>
      <c r="G4956" s="1">
        <v>1</v>
      </c>
      <c r="H4956" s="1">
        <v>1</v>
      </c>
    </row>
    <row r="4957" spans="1:8" x14ac:dyDescent="0.3">
      <c r="A4957" s="8" t="s">
        <v>7265</v>
      </c>
      <c r="B4957" s="6">
        <v>259</v>
      </c>
      <c r="C4957" s="1">
        <v>259</v>
      </c>
      <c r="D4957" s="1">
        <v>5</v>
      </c>
      <c r="E4957" s="1">
        <v>1</v>
      </c>
      <c r="G4957" s="1">
        <v>5</v>
      </c>
      <c r="H4957" s="1">
        <v>1</v>
      </c>
    </row>
    <row r="4958" spans="1:8" x14ac:dyDescent="0.3">
      <c r="A4958" s="8" t="s">
        <v>9112</v>
      </c>
      <c r="B4958" s="6">
        <v>255</v>
      </c>
      <c r="C4958" s="1">
        <v>255</v>
      </c>
      <c r="D4958" s="1">
        <v>3</v>
      </c>
      <c r="E4958" s="1">
        <v>1</v>
      </c>
      <c r="G4958" s="1">
        <v>3</v>
      </c>
      <c r="H4958" s="1">
        <v>1</v>
      </c>
    </row>
    <row r="4959" spans="1:8" x14ac:dyDescent="0.3">
      <c r="A4959" s="8" t="s">
        <v>7250</v>
      </c>
      <c r="B4959" s="6">
        <v>255</v>
      </c>
      <c r="C4959" s="1">
        <v>255</v>
      </c>
      <c r="D4959" s="1">
        <v>3</v>
      </c>
      <c r="E4959" s="1">
        <v>1</v>
      </c>
      <c r="G4959" s="1">
        <v>3</v>
      </c>
      <c r="H4959" s="1">
        <v>1</v>
      </c>
    </row>
    <row r="4960" spans="1:8" x14ac:dyDescent="0.3">
      <c r="A4960" s="8" t="s">
        <v>6292</v>
      </c>
      <c r="B4960" s="6">
        <v>249</v>
      </c>
      <c r="C4960" s="1">
        <v>249</v>
      </c>
      <c r="D4960" s="1">
        <v>5</v>
      </c>
      <c r="E4960" s="1">
        <v>1</v>
      </c>
      <c r="G4960" s="1">
        <v>5</v>
      </c>
      <c r="H4960" s="1">
        <v>1</v>
      </c>
    </row>
    <row r="4961" spans="1:8" x14ac:dyDescent="0.3">
      <c r="A4961" s="8" t="s">
        <v>7839</v>
      </c>
      <c r="B4961" s="6">
        <v>248</v>
      </c>
      <c r="C4961" s="1">
        <v>248</v>
      </c>
      <c r="D4961" s="1">
        <v>2</v>
      </c>
      <c r="E4961" s="1">
        <v>1</v>
      </c>
      <c r="G4961" s="1">
        <v>2</v>
      </c>
      <c r="H4961" s="1">
        <v>1</v>
      </c>
    </row>
    <row r="4962" spans="1:8" x14ac:dyDescent="0.3">
      <c r="A4962" s="8" t="s">
        <v>6084</v>
      </c>
      <c r="B4962" s="6">
        <v>247</v>
      </c>
      <c r="C4962" s="1">
        <v>247</v>
      </c>
      <c r="D4962" s="1">
        <v>5</v>
      </c>
      <c r="E4962" s="1">
        <v>1</v>
      </c>
      <c r="G4962" s="1">
        <v>5</v>
      </c>
      <c r="H4962" s="1">
        <v>1</v>
      </c>
    </row>
    <row r="4963" spans="1:8" x14ac:dyDescent="0.3">
      <c r="A4963" s="8" t="s">
        <v>6690</v>
      </c>
      <c r="B4963" s="6">
        <v>244</v>
      </c>
      <c r="C4963" s="1">
        <v>244</v>
      </c>
      <c r="D4963" s="1">
        <v>2</v>
      </c>
      <c r="E4963" s="1">
        <v>1</v>
      </c>
      <c r="G4963" s="1">
        <v>2</v>
      </c>
      <c r="H4963" s="1">
        <v>1</v>
      </c>
    </row>
    <row r="4964" spans="1:8" x14ac:dyDescent="0.3">
      <c r="A4964" s="8" t="s">
        <v>8340</v>
      </c>
      <c r="B4964" s="6">
        <v>240</v>
      </c>
      <c r="C4964" s="1">
        <v>240</v>
      </c>
      <c r="D4964" s="1">
        <v>2</v>
      </c>
      <c r="E4964" s="1">
        <v>1</v>
      </c>
      <c r="G4964" s="1">
        <v>2</v>
      </c>
      <c r="H4964" s="1">
        <v>1</v>
      </c>
    </row>
    <row r="4965" spans="1:8" x14ac:dyDescent="0.3">
      <c r="A4965" s="8" t="s">
        <v>6605</v>
      </c>
      <c r="B4965" s="6">
        <v>231</v>
      </c>
      <c r="C4965" s="1">
        <v>231</v>
      </c>
      <c r="D4965" s="1">
        <v>2</v>
      </c>
      <c r="E4965" s="1">
        <v>1</v>
      </c>
      <c r="G4965" s="1">
        <v>2</v>
      </c>
      <c r="H4965" s="1">
        <v>1</v>
      </c>
    </row>
    <row r="4966" spans="1:8" x14ac:dyDescent="0.3">
      <c r="A4966" s="8" t="s">
        <v>1846</v>
      </c>
      <c r="B4966" s="6">
        <v>222</v>
      </c>
      <c r="C4966" s="1">
        <v>222</v>
      </c>
      <c r="D4966" s="1">
        <v>5</v>
      </c>
      <c r="E4966" s="1">
        <v>1</v>
      </c>
      <c r="G4966" s="1">
        <v>5</v>
      </c>
      <c r="H4966" s="1">
        <v>1</v>
      </c>
    </row>
    <row r="4967" spans="1:8" x14ac:dyDescent="0.3">
      <c r="A4967" s="8" t="s">
        <v>1451</v>
      </c>
      <c r="B4967" s="6">
        <v>222</v>
      </c>
      <c r="C4967" s="1">
        <v>222</v>
      </c>
      <c r="D4967" s="1">
        <v>6</v>
      </c>
      <c r="E4967" s="1">
        <v>1</v>
      </c>
      <c r="G4967" s="1">
        <v>6</v>
      </c>
      <c r="H4967" s="1">
        <v>1</v>
      </c>
    </row>
    <row r="4968" spans="1:8" x14ac:dyDescent="0.3">
      <c r="A4968" s="8" t="s">
        <v>9355</v>
      </c>
      <c r="B4968" s="6">
        <v>220</v>
      </c>
      <c r="C4968" s="1">
        <v>220</v>
      </c>
      <c r="D4968" s="1">
        <v>5</v>
      </c>
      <c r="E4968" s="1">
        <v>1</v>
      </c>
      <c r="G4968" s="1">
        <v>5</v>
      </c>
      <c r="H4968" s="1">
        <v>1</v>
      </c>
    </row>
    <row r="4969" spans="1:8" x14ac:dyDescent="0.3">
      <c r="A4969" s="8" t="s">
        <v>4896</v>
      </c>
      <c r="B4969" s="6">
        <v>220</v>
      </c>
      <c r="C4969" s="1">
        <v>220</v>
      </c>
      <c r="D4969" s="1">
        <v>10</v>
      </c>
      <c r="E4969" s="1">
        <v>1</v>
      </c>
      <c r="G4969" s="1">
        <v>10</v>
      </c>
      <c r="H4969" s="1">
        <v>1</v>
      </c>
    </row>
    <row r="4970" spans="1:8" x14ac:dyDescent="0.3">
      <c r="A4970" s="8" t="s">
        <v>3112</v>
      </c>
      <c r="B4970" s="6">
        <v>220</v>
      </c>
      <c r="C4970" s="1">
        <v>220</v>
      </c>
      <c r="D4970" s="1">
        <v>4</v>
      </c>
      <c r="E4970" s="1">
        <v>1</v>
      </c>
      <c r="G4970" s="1">
        <v>4</v>
      </c>
      <c r="H4970" s="1">
        <v>1</v>
      </c>
    </row>
    <row r="4971" spans="1:8" x14ac:dyDescent="0.3">
      <c r="A4971" s="8" t="s">
        <v>5560</v>
      </c>
      <c r="B4971" s="6">
        <v>214</v>
      </c>
      <c r="C4971" s="1">
        <v>214</v>
      </c>
      <c r="D4971" s="1">
        <v>5</v>
      </c>
      <c r="E4971" s="1">
        <v>1</v>
      </c>
      <c r="G4971" s="1">
        <v>5</v>
      </c>
      <c r="H4971" s="1">
        <v>1</v>
      </c>
    </row>
    <row r="4972" spans="1:8" x14ac:dyDescent="0.3">
      <c r="A4972" s="8" t="s">
        <v>6699</v>
      </c>
      <c r="B4972" s="6">
        <v>214</v>
      </c>
      <c r="C4972" s="1">
        <v>214</v>
      </c>
      <c r="D4972" s="1">
        <v>5</v>
      </c>
      <c r="E4972" s="1">
        <v>1</v>
      </c>
      <c r="G4972" s="1">
        <v>5</v>
      </c>
      <c r="H4972" s="1">
        <v>1</v>
      </c>
    </row>
    <row r="4973" spans="1:8" x14ac:dyDescent="0.3">
      <c r="A4973" s="8" t="s">
        <v>120</v>
      </c>
      <c r="B4973" s="6">
        <v>214</v>
      </c>
      <c r="C4973" s="1">
        <v>214</v>
      </c>
      <c r="D4973" s="1">
        <v>5</v>
      </c>
      <c r="E4973" s="1">
        <v>1</v>
      </c>
      <c r="G4973" s="1">
        <v>5</v>
      </c>
      <c r="H4973" s="1">
        <v>1</v>
      </c>
    </row>
    <row r="4974" spans="1:8" x14ac:dyDescent="0.3">
      <c r="A4974" s="8" t="s">
        <v>906</v>
      </c>
      <c r="B4974" s="6">
        <v>208</v>
      </c>
      <c r="C4974" s="1">
        <v>208</v>
      </c>
      <c r="D4974" s="1">
        <v>2</v>
      </c>
      <c r="E4974" s="1">
        <v>1</v>
      </c>
      <c r="G4974" s="1">
        <v>2</v>
      </c>
      <c r="H4974" s="1">
        <v>1</v>
      </c>
    </row>
    <row r="4975" spans="1:8" x14ac:dyDescent="0.3">
      <c r="A4975" s="8" t="s">
        <v>8674</v>
      </c>
      <c r="B4975" s="6">
        <v>207</v>
      </c>
      <c r="C4975" s="1">
        <v>207</v>
      </c>
      <c r="D4975" s="1">
        <v>2</v>
      </c>
      <c r="E4975" s="1">
        <v>1</v>
      </c>
      <c r="G4975" s="1">
        <v>2</v>
      </c>
      <c r="H4975" s="1">
        <v>1</v>
      </c>
    </row>
    <row r="4976" spans="1:8" x14ac:dyDescent="0.3">
      <c r="A4976" s="8" t="s">
        <v>397</v>
      </c>
      <c r="B4976" s="6">
        <v>193</v>
      </c>
      <c r="C4976" s="1">
        <v>193</v>
      </c>
      <c r="D4976" s="1">
        <v>5</v>
      </c>
      <c r="E4976" s="1">
        <v>1</v>
      </c>
      <c r="G4976" s="1">
        <v>5</v>
      </c>
      <c r="H4976" s="1">
        <v>1</v>
      </c>
    </row>
    <row r="4977" spans="1:8" x14ac:dyDescent="0.3">
      <c r="A4977" s="8" t="s">
        <v>5103</v>
      </c>
      <c r="B4977" s="6">
        <v>190</v>
      </c>
      <c r="C4977" s="1">
        <v>190</v>
      </c>
      <c r="D4977" s="1">
        <v>5</v>
      </c>
      <c r="E4977" s="1">
        <v>1</v>
      </c>
      <c r="G4977" s="1">
        <v>5</v>
      </c>
      <c r="H4977" s="1">
        <v>1</v>
      </c>
    </row>
    <row r="4978" spans="1:8" x14ac:dyDescent="0.3">
      <c r="A4978" s="8" t="s">
        <v>7820</v>
      </c>
      <c r="B4978" s="6">
        <v>189</v>
      </c>
      <c r="C4978" s="1">
        <v>189</v>
      </c>
      <c r="D4978" s="1">
        <v>3</v>
      </c>
      <c r="E4978" s="1">
        <v>1</v>
      </c>
      <c r="G4978" s="1">
        <v>3</v>
      </c>
      <c r="H4978" s="1">
        <v>1</v>
      </c>
    </row>
    <row r="4979" spans="1:8" x14ac:dyDescent="0.3">
      <c r="A4979" s="8" t="s">
        <v>6037</v>
      </c>
      <c r="B4979" s="6">
        <v>189</v>
      </c>
      <c r="C4979" s="1">
        <v>189</v>
      </c>
      <c r="D4979" s="1">
        <v>3</v>
      </c>
      <c r="E4979" s="1">
        <v>1</v>
      </c>
      <c r="G4979" s="1">
        <v>3</v>
      </c>
      <c r="H4979" s="1">
        <v>1</v>
      </c>
    </row>
    <row r="4980" spans="1:8" x14ac:dyDescent="0.3">
      <c r="A4980" s="8" t="s">
        <v>8112</v>
      </c>
      <c r="B4980" s="6">
        <v>189</v>
      </c>
      <c r="C4980" s="1">
        <v>189</v>
      </c>
      <c r="D4980" s="1">
        <v>3</v>
      </c>
      <c r="E4980" s="1">
        <v>1</v>
      </c>
      <c r="G4980" s="1">
        <v>3</v>
      </c>
      <c r="H4980" s="1">
        <v>1</v>
      </c>
    </row>
    <row r="4981" spans="1:8" x14ac:dyDescent="0.3">
      <c r="A4981" s="8" t="s">
        <v>3502</v>
      </c>
      <c r="B4981" s="6">
        <v>189</v>
      </c>
      <c r="C4981" s="1">
        <v>189</v>
      </c>
      <c r="D4981" s="1">
        <v>6</v>
      </c>
      <c r="E4981" s="1">
        <v>1</v>
      </c>
      <c r="G4981" s="1">
        <v>6</v>
      </c>
      <c r="H4981" s="1">
        <v>1</v>
      </c>
    </row>
    <row r="4982" spans="1:8" x14ac:dyDescent="0.3">
      <c r="A4982" s="8" t="s">
        <v>7005</v>
      </c>
      <c r="B4982" s="6">
        <v>181</v>
      </c>
      <c r="C4982" s="1">
        <v>181</v>
      </c>
      <c r="D4982" s="1">
        <v>1</v>
      </c>
      <c r="E4982" s="1">
        <v>1</v>
      </c>
      <c r="G4982" s="1">
        <v>1</v>
      </c>
      <c r="H4982" s="1">
        <v>1</v>
      </c>
    </row>
    <row r="4983" spans="1:8" x14ac:dyDescent="0.3">
      <c r="A4983" s="8" t="s">
        <v>9499</v>
      </c>
      <c r="B4983" s="6">
        <v>180</v>
      </c>
      <c r="C4983" s="1">
        <v>180</v>
      </c>
      <c r="D4983" s="1">
        <v>1</v>
      </c>
      <c r="E4983" s="1">
        <v>1</v>
      </c>
      <c r="G4983" s="1">
        <v>1</v>
      </c>
      <c r="H4983" s="1">
        <v>1</v>
      </c>
    </row>
    <row r="4984" spans="1:8" x14ac:dyDescent="0.3">
      <c r="A4984" s="8" t="s">
        <v>9156</v>
      </c>
      <c r="B4984" s="6">
        <v>179</v>
      </c>
      <c r="C4984" s="1">
        <v>179</v>
      </c>
      <c r="D4984" s="1">
        <v>5</v>
      </c>
      <c r="E4984" s="1">
        <v>1</v>
      </c>
      <c r="G4984" s="1">
        <v>5</v>
      </c>
      <c r="H4984" s="1">
        <v>1</v>
      </c>
    </row>
    <row r="4985" spans="1:8" x14ac:dyDescent="0.3">
      <c r="A4985" s="8" t="s">
        <v>8956</v>
      </c>
      <c r="B4985" s="6">
        <v>172</v>
      </c>
      <c r="C4985" s="1">
        <v>172</v>
      </c>
      <c r="D4985" s="1">
        <v>1</v>
      </c>
      <c r="E4985" s="1">
        <v>1</v>
      </c>
      <c r="G4985" s="1">
        <v>1</v>
      </c>
      <c r="H4985" s="1">
        <v>1</v>
      </c>
    </row>
    <row r="4986" spans="1:8" x14ac:dyDescent="0.3">
      <c r="A4986" s="8" t="s">
        <v>4331</v>
      </c>
      <c r="B4986" s="6">
        <v>164</v>
      </c>
      <c r="C4986" s="1">
        <v>164</v>
      </c>
      <c r="D4986" s="1">
        <v>5</v>
      </c>
      <c r="E4986" s="1">
        <v>1</v>
      </c>
      <c r="G4986" s="1">
        <v>5</v>
      </c>
      <c r="H4986" s="1">
        <v>1</v>
      </c>
    </row>
    <row r="4987" spans="1:8" x14ac:dyDescent="0.3">
      <c r="A4987" s="8" t="s">
        <v>4779</v>
      </c>
      <c r="B4987" s="6">
        <v>157</v>
      </c>
      <c r="C4987" s="1">
        <v>157</v>
      </c>
      <c r="D4987" s="1">
        <v>5</v>
      </c>
      <c r="E4987" s="1">
        <v>1</v>
      </c>
      <c r="G4987" s="1">
        <v>5</v>
      </c>
      <c r="H4987" s="1">
        <v>1</v>
      </c>
    </row>
    <row r="4988" spans="1:8" x14ac:dyDescent="0.3">
      <c r="A4988" s="8" t="s">
        <v>1591</v>
      </c>
      <c r="B4988" s="6">
        <v>149</v>
      </c>
      <c r="C4988" s="1">
        <v>149</v>
      </c>
      <c r="D4988" s="1">
        <v>5</v>
      </c>
      <c r="E4988" s="1">
        <v>1</v>
      </c>
      <c r="G4988" s="1">
        <v>5</v>
      </c>
      <c r="H4988" s="1">
        <v>1</v>
      </c>
    </row>
    <row r="4989" spans="1:8" x14ac:dyDescent="0.3">
      <c r="A4989" s="8" t="s">
        <v>8013</v>
      </c>
      <c r="B4989" s="6">
        <v>147</v>
      </c>
      <c r="C4989" s="1">
        <v>147</v>
      </c>
      <c r="D4989" s="1">
        <v>7</v>
      </c>
      <c r="E4989" s="1">
        <v>1</v>
      </c>
      <c r="G4989" s="1">
        <v>7</v>
      </c>
      <c r="H4989" s="1">
        <v>1</v>
      </c>
    </row>
    <row r="4990" spans="1:8" x14ac:dyDescent="0.3">
      <c r="A4990" s="8" t="s">
        <v>6641</v>
      </c>
      <c r="B4990" s="6">
        <v>144</v>
      </c>
      <c r="C4990" s="1">
        <v>144</v>
      </c>
      <c r="D4990" s="1">
        <v>5</v>
      </c>
      <c r="E4990" s="1">
        <v>1</v>
      </c>
      <c r="G4990" s="1">
        <v>5</v>
      </c>
      <c r="H4990" s="1">
        <v>1</v>
      </c>
    </row>
    <row r="4991" spans="1:8" x14ac:dyDescent="0.3">
      <c r="A4991" s="8" t="s">
        <v>3225</v>
      </c>
      <c r="B4991" s="6">
        <v>142</v>
      </c>
      <c r="C4991" s="1">
        <v>142</v>
      </c>
      <c r="D4991" s="1">
        <v>1</v>
      </c>
      <c r="E4991" s="1">
        <v>1</v>
      </c>
      <c r="G4991" s="1">
        <v>1</v>
      </c>
      <c r="H4991" s="1">
        <v>1</v>
      </c>
    </row>
    <row r="4992" spans="1:8" x14ac:dyDescent="0.3">
      <c r="A4992" s="8" t="s">
        <v>4816</v>
      </c>
      <c r="B4992" s="6">
        <v>139</v>
      </c>
      <c r="C4992" s="1">
        <v>139</v>
      </c>
      <c r="D4992" s="1">
        <v>5</v>
      </c>
      <c r="E4992" s="1">
        <v>1</v>
      </c>
      <c r="G4992" s="1">
        <v>5</v>
      </c>
      <c r="H4992" s="1">
        <v>1</v>
      </c>
    </row>
    <row r="4993" spans="1:8" x14ac:dyDescent="0.3">
      <c r="A4993" s="8" t="s">
        <v>6634</v>
      </c>
      <c r="B4993" s="6">
        <v>129</v>
      </c>
      <c r="C4993" s="1">
        <v>129</v>
      </c>
      <c r="D4993" s="1">
        <v>2</v>
      </c>
      <c r="E4993" s="1">
        <v>1</v>
      </c>
      <c r="G4993" s="1">
        <v>2</v>
      </c>
      <c r="H4993" s="1">
        <v>1</v>
      </c>
    </row>
    <row r="4994" spans="1:8" x14ac:dyDescent="0.3">
      <c r="A4994" s="8" t="s">
        <v>5894</v>
      </c>
      <c r="B4994" s="6">
        <v>127</v>
      </c>
      <c r="C4994" s="1">
        <v>127</v>
      </c>
      <c r="D4994" s="1">
        <v>2</v>
      </c>
      <c r="E4994" s="1">
        <v>1</v>
      </c>
      <c r="G4994" s="1">
        <v>2</v>
      </c>
      <c r="H4994" s="1">
        <v>1</v>
      </c>
    </row>
    <row r="4995" spans="1:8" x14ac:dyDescent="0.3">
      <c r="A4995" s="8" t="s">
        <v>7045</v>
      </c>
      <c r="B4995" s="6">
        <v>109</v>
      </c>
      <c r="C4995" s="1">
        <v>109</v>
      </c>
      <c r="D4995" s="1">
        <v>5</v>
      </c>
      <c r="E4995" s="1">
        <v>1</v>
      </c>
      <c r="G4995" s="1">
        <v>5</v>
      </c>
      <c r="H4995" s="1">
        <v>1</v>
      </c>
    </row>
    <row r="4996" spans="1:8" x14ac:dyDescent="0.3">
      <c r="A4996" s="8" t="s">
        <v>2738</v>
      </c>
      <c r="B4996" s="6">
        <v>108</v>
      </c>
      <c r="C4996" s="1">
        <v>108</v>
      </c>
      <c r="D4996" s="1">
        <v>2</v>
      </c>
      <c r="E4996" s="1">
        <v>1</v>
      </c>
      <c r="G4996" s="1">
        <v>2</v>
      </c>
      <c r="H4996" s="1">
        <v>1</v>
      </c>
    </row>
    <row r="4997" spans="1:8" x14ac:dyDescent="0.3">
      <c r="A4997" s="8" t="s">
        <v>5074</v>
      </c>
      <c r="B4997" s="6">
        <v>108</v>
      </c>
      <c r="C4997" s="1">
        <v>108</v>
      </c>
      <c r="D4997" s="1">
        <v>5</v>
      </c>
      <c r="E4997" s="1">
        <v>1</v>
      </c>
      <c r="G4997" s="1">
        <v>5</v>
      </c>
      <c r="H4997" s="1">
        <v>1</v>
      </c>
    </row>
    <row r="4998" spans="1:8" x14ac:dyDescent="0.3">
      <c r="A4998" s="8" t="s">
        <v>7270</v>
      </c>
      <c r="B4998" s="6">
        <v>105</v>
      </c>
      <c r="C4998" s="1">
        <v>105</v>
      </c>
      <c r="D4998" s="1">
        <v>5</v>
      </c>
      <c r="E4998" s="1">
        <v>1</v>
      </c>
      <c r="G4998" s="1">
        <v>5</v>
      </c>
      <c r="H4998" s="1">
        <v>1</v>
      </c>
    </row>
    <row r="4999" spans="1:8" x14ac:dyDescent="0.3">
      <c r="A4999" s="8" t="s">
        <v>6786</v>
      </c>
      <c r="B4999" s="6">
        <v>84</v>
      </c>
      <c r="C4999" s="1">
        <v>84</v>
      </c>
      <c r="D4999" s="1">
        <v>5</v>
      </c>
      <c r="E4999" s="1">
        <v>1</v>
      </c>
      <c r="G4999" s="1">
        <v>5</v>
      </c>
      <c r="H4999" s="1">
        <v>1</v>
      </c>
    </row>
    <row r="5000" spans="1:8" x14ac:dyDescent="0.3">
      <c r="A5000" s="8" t="s">
        <v>9138</v>
      </c>
      <c r="B5000" s="6">
        <v>84</v>
      </c>
      <c r="C5000" s="1">
        <v>84</v>
      </c>
      <c r="D5000" s="1">
        <v>5</v>
      </c>
      <c r="E5000" s="1">
        <v>1</v>
      </c>
      <c r="G5000" s="1">
        <v>5</v>
      </c>
      <c r="H5000" s="1">
        <v>1</v>
      </c>
    </row>
    <row r="5001" spans="1:8" x14ac:dyDescent="0.3">
      <c r="A5001" s="8" t="s">
        <v>8817</v>
      </c>
      <c r="B5001" s="6">
        <v>81</v>
      </c>
      <c r="C5001" s="1">
        <v>81</v>
      </c>
      <c r="D5001" s="1">
        <v>5</v>
      </c>
      <c r="E5001" s="1">
        <v>1</v>
      </c>
      <c r="G5001" s="1">
        <v>5</v>
      </c>
      <c r="H5001" s="1">
        <v>1</v>
      </c>
    </row>
    <row r="5002" spans="1:8" x14ac:dyDescent="0.3">
      <c r="A5002" s="8" t="s">
        <v>7038</v>
      </c>
      <c r="B5002" s="6">
        <v>80</v>
      </c>
      <c r="C5002" s="1">
        <v>80</v>
      </c>
      <c r="D5002" s="1">
        <v>5</v>
      </c>
      <c r="E5002" s="1">
        <v>1</v>
      </c>
      <c r="G5002" s="1">
        <v>5</v>
      </c>
      <c r="H5002" s="1">
        <v>1</v>
      </c>
    </row>
    <row r="5003" spans="1:8" x14ac:dyDescent="0.3">
      <c r="A5003" s="8" t="s">
        <v>7850</v>
      </c>
      <c r="B5003" s="6">
        <v>78</v>
      </c>
      <c r="C5003" s="1">
        <v>78</v>
      </c>
      <c r="D5003" s="1">
        <v>3</v>
      </c>
      <c r="E5003" s="1">
        <v>1</v>
      </c>
      <c r="G5003" s="1">
        <v>3</v>
      </c>
      <c r="H5003" s="1">
        <v>1</v>
      </c>
    </row>
    <row r="5004" spans="1:8" x14ac:dyDescent="0.3">
      <c r="A5004" s="8" t="s">
        <v>8581</v>
      </c>
      <c r="B5004" s="6">
        <v>77</v>
      </c>
      <c r="C5004" s="1">
        <v>77</v>
      </c>
      <c r="D5004" s="1">
        <v>2</v>
      </c>
      <c r="E5004" s="1">
        <v>1</v>
      </c>
      <c r="G5004" s="1">
        <v>2</v>
      </c>
      <c r="H5004" s="1">
        <v>1</v>
      </c>
    </row>
    <row r="5005" spans="1:8" x14ac:dyDescent="0.3">
      <c r="A5005" s="8" t="s">
        <v>8656</v>
      </c>
      <c r="B5005" s="6">
        <v>75</v>
      </c>
      <c r="C5005" s="1">
        <v>75</v>
      </c>
      <c r="D5005" s="1">
        <v>2</v>
      </c>
      <c r="E5005" s="1">
        <v>1</v>
      </c>
      <c r="G5005" s="1">
        <v>2</v>
      </c>
      <c r="H5005" s="1">
        <v>1</v>
      </c>
    </row>
    <row r="5006" spans="1:8" x14ac:dyDescent="0.3">
      <c r="A5006" s="8" t="s">
        <v>4494</v>
      </c>
      <c r="B5006" s="6">
        <v>74</v>
      </c>
      <c r="C5006" s="1">
        <v>74</v>
      </c>
      <c r="D5006" s="1">
        <v>2</v>
      </c>
      <c r="E5006" s="1">
        <v>1</v>
      </c>
      <c r="G5006" s="1">
        <v>2</v>
      </c>
      <c r="H5006" s="1">
        <v>1</v>
      </c>
    </row>
    <row r="5007" spans="1:8" x14ac:dyDescent="0.3">
      <c r="A5007" s="8" t="s">
        <v>1524</v>
      </c>
      <c r="B5007" s="6">
        <v>63</v>
      </c>
      <c r="C5007" s="1">
        <v>63</v>
      </c>
      <c r="D5007" s="1">
        <v>2</v>
      </c>
      <c r="E5007" s="1">
        <v>1</v>
      </c>
      <c r="G5007" s="1">
        <v>2</v>
      </c>
      <c r="H5007" s="1">
        <v>1</v>
      </c>
    </row>
    <row r="5008" spans="1:8" x14ac:dyDescent="0.3">
      <c r="A5008" s="8" t="s">
        <v>3820</v>
      </c>
      <c r="B5008" s="6">
        <v>60</v>
      </c>
      <c r="C5008" s="1">
        <v>60</v>
      </c>
      <c r="D5008" s="1">
        <v>2</v>
      </c>
      <c r="E5008" s="1">
        <v>1</v>
      </c>
      <c r="G5008" s="1">
        <v>2</v>
      </c>
      <c r="H5008" s="1">
        <v>1</v>
      </c>
    </row>
    <row r="5009" spans="1:8" x14ac:dyDescent="0.3">
      <c r="A5009" s="8" t="s">
        <v>9409</v>
      </c>
      <c r="B5009" s="6">
        <v>43</v>
      </c>
      <c r="C5009" s="1">
        <v>43</v>
      </c>
      <c r="D5009" s="1">
        <v>2</v>
      </c>
      <c r="E5009" s="1">
        <v>1</v>
      </c>
      <c r="G5009" s="1">
        <v>2</v>
      </c>
      <c r="H5009" s="1">
        <v>1</v>
      </c>
    </row>
    <row r="5010" spans="1:8" x14ac:dyDescent="0.3">
      <c r="A5010" s="8" t="s">
        <v>7677</v>
      </c>
      <c r="B5010" s="6">
        <v>36</v>
      </c>
      <c r="C5010" s="1">
        <v>36</v>
      </c>
      <c r="D5010" s="1">
        <v>2</v>
      </c>
      <c r="E5010" s="1">
        <v>1</v>
      </c>
      <c r="G5010" s="1">
        <v>2</v>
      </c>
      <c r="H5010" s="1">
        <v>1</v>
      </c>
    </row>
    <row r="5011" spans="1:8" x14ac:dyDescent="0.3">
      <c r="A5011" s="8" t="s">
        <v>6435</v>
      </c>
      <c r="B5011" s="6">
        <v>30</v>
      </c>
      <c r="C5011" s="1">
        <v>30</v>
      </c>
      <c r="D5011" s="1">
        <v>1</v>
      </c>
      <c r="E5011" s="1">
        <v>1</v>
      </c>
      <c r="G5011" s="1">
        <v>1</v>
      </c>
      <c r="H5011" s="1">
        <v>1</v>
      </c>
    </row>
    <row r="5012" spans="1:8" x14ac:dyDescent="0.3">
      <c r="A5012" s="8" t="s">
        <v>8297</v>
      </c>
      <c r="B5012" s="6">
        <v>18</v>
      </c>
      <c r="C5012" s="1">
        <v>18</v>
      </c>
      <c r="D5012" s="1">
        <v>5</v>
      </c>
      <c r="E5012" s="1">
        <v>1</v>
      </c>
      <c r="G5012" s="1">
        <v>5</v>
      </c>
      <c r="H5012" s="1">
        <v>1</v>
      </c>
    </row>
    <row r="5013" spans="1:8" x14ac:dyDescent="0.3">
      <c r="A5013" s="8" t="s">
        <v>9520</v>
      </c>
      <c r="C5013" s="1"/>
      <c r="D5013" s="1"/>
      <c r="E5013" s="1"/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5CC652-AB7D-480E-AD43-F9E9B1EF6B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BD product</vt:lpstr>
      <vt:lpstr>BD customers</vt:lpstr>
      <vt:lpstr>BD orders</vt:lpstr>
      <vt:lpstr>Dashboard</vt:lpstr>
      <vt:lpstr>Análise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Barreto</dc:creator>
  <cp:lastModifiedBy>Marcelo Barreto</cp:lastModifiedBy>
  <cp:lastPrinted>2025-02-21T23:05:59Z</cp:lastPrinted>
  <dcterms:created xsi:type="dcterms:W3CDTF">2025-01-24T11:49:51Z</dcterms:created>
  <dcterms:modified xsi:type="dcterms:W3CDTF">2025-02-21T23:06:03Z</dcterms:modified>
</cp:coreProperties>
</file>